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easurements" sheetId="1" r:id="rId1"/>
    <sheet name="Remarks" sheetId="2" r:id="rId2"/>
  </sheets>
  <calcPr calcId="124519" fullCalcOnLoad="1"/>
</workbook>
</file>

<file path=xl/sharedStrings.xml><?xml version="1.0" encoding="utf-8"?>
<sst xmlns="http://schemas.openxmlformats.org/spreadsheetml/2006/main" count="28094" uniqueCount="2555">
  <si>
    <t>File opened</t>
  </si>
  <si>
    <t>2022-07-28 10:45:10</t>
  </si>
  <si>
    <t>Console s/n</t>
  </si>
  <si>
    <t>68C-901364</t>
  </si>
  <si>
    <t>Console ver</t>
  </si>
  <si>
    <t>Bluestem v.2.0.04</t>
  </si>
  <si>
    <t>Scripts ver</t>
  </si>
  <si>
    <t>2021.08  2.0.04, Aug 2021</t>
  </si>
  <si>
    <t>Head s/n</t>
  </si>
  <si>
    <t>68H-581364</t>
  </si>
  <si>
    <t>Head ver</t>
  </si>
  <si>
    <t>1.4.7</t>
  </si>
  <si>
    <t>Head cal</t>
  </si>
  <si>
    <t>{"tazero": "0.0691242", "co2aspan1": "0.990681", "h2oaspanconc2": "0", "h2oaspan1": "1.00735", "tbzero": "0.170916", "h2oaspan2": "0", "co2aspanconc2": "0", "h2oazero": "1.09901", "h2obspan2": "0", "h2obspan2a": "0.0685566", "flowazero": "0.303", "co2bspan1": "0.991094", "co2bspan2": "0", "chamberpressurezero": "2.60544", "h2obspan2b": "0.0685491", "co2aspan2b": "0.174099", "h2oaspanconc1": "12.34", "co2bspanconc1": "992.9", "h2obspanconc1": "12.34", "h2obzero": "1.10795", "ssb_ref": "48766.6", "co2bzero": "0.903539", "oxygen": "21", "h2oaspan2b": "0.0686183", "co2aspan2": "0", "co2bspan2b": "0.174103", "flowbzero": "0.29", "co2bspanconc2": "0", "co2aspanconc1": "992.9", "h2obspan1": "0.999892", "h2oaspan2a": "0.0681178", "flowmeterzero": "0.985443", "co2bspan2a": "0.175667", "co2aspan2a": "0.175737", "co2azero": "0.902659", "ssa_ref": "44196.8", "h2obspanconc2": "0"}</t>
  </si>
  <si>
    <t>CO2 rangematch</t>
  </si>
  <si>
    <t>Thu Jul 28 10:12</t>
  </si>
  <si>
    <t>H2O rangematch</t>
  </si>
  <si>
    <t>Thu Jul 28 10:19</t>
  </si>
  <si>
    <t>Chamber type</t>
  </si>
  <si>
    <t>6800-01A</t>
  </si>
  <si>
    <t>Chamber s/n</t>
  </si>
  <si>
    <t>MPF-282120</t>
  </si>
  <si>
    <t>Chamber rev</t>
  </si>
  <si>
    <t>0</t>
  </si>
  <si>
    <t>Chamber cal</t>
  </si>
  <si>
    <t>Fluorometer</t>
  </si>
  <si>
    <t>Flr. Version</t>
  </si>
  <si>
    <t>10:45:10</t>
  </si>
  <si>
    <t>Stability Definition:	ΔH2O (Meas2): Slp&lt;0.1 Per=20	ΔCO2 (Meas2): Slp&lt;0.5 Per=20	F (FlrLS): Slp&lt;1 Per=20</t>
  </si>
  <si>
    <t>SysConst</t>
  </si>
  <si>
    <t>AvgTime</t>
  </si>
  <si>
    <t>Oxygen</t>
  </si>
  <si>
    <t>21</t>
  </si>
  <si>
    <t>ChambConst</t>
  </si>
  <si>
    <t>Chamber</t>
  </si>
  <si>
    <t>Aperture</t>
  </si>
  <si>
    <t>6 cm²</t>
  </si>
  <si>
    <t>blc_a</t>
  </si>
  <si>
    <t>blc_b</t>
  </si>
  <si>
    <t>blc_c</t>
  </si>
  <si>
    <t>blc_d</t>
  </si>
  <si>
    <t>blc_e</t>
  </si>
  <si>
    <t>blc_minS</t>
  </si>
  <si>
    <t>blc_maxS</t>
  </si>
  <si>
    <t>blc_Po</t>
  </si>
  <si>
    <t>LTConst</t>
  </si>
  <si>
    <t>deltaTw</t>
  </si>
  <si>
    <t>fT1</t>
  </si>
  <si>
    <t>fT2</t>
  </si>
  <si>
    <t>fTeb</t>
  </si>
  <si>
    <t>LQConst</t>
  </si>
  <si>
    <t>Leaf</t>
  </si>
  <si>
    <t>standard</t>
  </si>
  <si>
    <t>Ambient</t>
  </si>
  <si>
    <t>Sun+Sky</t>
  </si>
  <si>
    <t>abs_ambient</t>
  </si>
  <si>
    <t>abs_redLED</t>
  </si>
  <si>
    <t>abs_greenLED</t>
  </si>
  <si>
    <t>abs_blueLED</t>
  </si>
  <si>
    <t>abs_whiteLED</t>
  </si>
  <si>
    <t>abs_redFlr</t>
  </si>
  <si>
    <t>abs_blueFlr</t>
  </si>
  <si>
    <t>k_ambient</t>
  </si>
  <si>
    <t>k_redLED</t>
  </si>
  <si>
    <t>k_greenLED</t>
  </si>
  <si>
    <t>k_blueLED</t>
  </si>
  <si>
    <t>k_whiteLED</t>
  </si>
  <si>
    <t>k_redFlr</t>
  </si>
  <si>
    <t>k_blueFlr</t>
  </si>
  <si>
    <t>QConst</t>
  </si>
  <si>
    <t>fQ_Amb_in</t>
  </si>
  <si>
    <t>fQ_Amb_out</t>
  </si>
  <si>
    <t>fQ_HeadLS</t>
  </si>
  <si>
    <t>fQ_ConsoleLS</t>
  </si>
  <si>
    <t>fQ_Flr</t>
  </si>
  <si>
    <t>LeakConst</t>
  </si>
  <si>
    <t>fan_a</t>
  </si>
  <si>
    <t>fan_b</t>
  </si>
  <si>
    <t>fan_c</t>
  </si>
  <si>
    <t>fan_d</t>
  </si>
  <si>
    <t>Fs_meas</t>
  </si>
  <si>
    <t>2.01739 82.3253 374.969 620.793 869.148 1061.41 1231.7 1401.2</t>
  </si>
  <si>
    <t>Fs_true</t>
  </si>
  <si>
    <t>0.128288 106.557 401.01 602.517 801.645 1000.95 1200.92 1401.7</t>
  </si>
  <si>
    <t>leak_wt</t>
  </si>
  <si>
    <t>SysObs</t>
  </si>
  <si>
    <t>UserDefCon</t>
  </si>
  <si>
    <t>GasEx</t>
  </si>
  <si>
    <t>Dynamic</t>
  </si>
  <si>
    <t>Leak</t>
  </si>
  <si>
    <t>FLR</t>
  </si>
  <si>
    <t>MPF</t>
  </si>
  <si>
    <t>FastKntcs</t>
  </si>
  <si>
    <t>LeafQ</t>
  </si>
  <si>
    <t>Const</t>
  </si>
  <si>
    <t>Meas</t>
  </si>
  <si>
    <t>Meas2</t>
  </si>
  <si>
    <t>FlrLS</t>
  </si>
  <si>
    <t>FlrStats</t>
  </si>
  <si>
    <t>MchEvent</t>
  </si>
  <si>
    <t>Stability</t>
  </si>
  <si>
    <t>Raw</t>
  </si>
  <si>
    <t>Status2</t>
  </si>
  <si>
    <t>Auxiliary</t>
  </si>
  <si>
    <t>MchStatus</t>
  </si>
  <si>
    <t>ConStatus</t>
  </si>
  <si>
    <t>Status</t>
  </si>
  <si>
    <t>obs</t>
  </si>
  <si>
    <t>time</t>
  </si>
  <si>
    <t>elapsed</t>
  </si>
  <si>
    <t>date</t>
  </si>
  <si>
    <t>hhmmss</t>
  </si>
  <si>
    <t>averaging</t>
  </si>
  <si>
    <t>id</t>
  </si>
  <si>
    <t>machine</t>
  </si>
  <si>
    <t>TIME</t>
  </si>
  <si>
    <t>E</t>
  </si>
  <si>
    <t>Emm</t>
  </si>
  <si>
    <t>A</t>
  </si>
  <si>
    <t>Ca</t>
  </si>
  <si>
    <t>Ci</t>
  </si>
  <si>
    <t>Pci</t>
  </si>
  <si>
    <t>Pca</t>
  </si>
  <si>
    <t>gsw</t>
  </si>
  <si>
    <t>gbw</t>
  </si>
  <si>
    <t>gtw</t>
  </si>
  <si>
    <t>gtc</t>
  </si>
  <si>
    <t>Rabs</t>
  </si>
  <si>
    <t>TleafEB</t>
  </si>
  <si>
    <t>TleafCnd</t>
  </si>
  <si>
    <t>SVPleaf</t>
  </si>
  <si>
    <t>RHcham</t>
  </si>
  <si>
    <t>VPcham</t>
  </si>
  <si>
    <t>SVPcham</t>
  </si>
  <si>
    <t>VPDleaf</t>
  </si>
  <si>
    <t>LatHFlux</t>
  </si>
  <si>
    <t>SenHFlux</t>
  </si>
  <si>
    <t>NetTherm</t>
  </si>
  <si>
    <t>EBSum</t>
  </si>
  <si>
    <t>Asty</t>
  </si>
  <si>
    <t>Esty</t>
  </si>
  <si>
    <t>Adyn</t>
  </si>
  <si>
    <t>Crd</t>
  </si>
  <si>
    <t>Csd</t>
  </si>
  <si>
    <t>dCsd/dt</t>
  </si>
  <si>
    <t>αVc</t>
  </si>
  <si>
    <t>Edyn</t>
  </si>
  <si>
    <t>Hr</t>
  </si>
  <si>
    <t>Hs</t>
  </si>
  <si>
    <t>dHs/dt</t>
  </si>
  <si>
    <t>αVh</t>
  </si>
  <si>
    <t>LeakPct</t>
  </si>
  <si>
    <t>CorrFact</t>
  </si>
  <si>
    <t>CorrFactPct</t>
  </si>
  <si>
    <t>Fan</t>
  </si>
  <si>
    <t>DarkAdaptedID</t>
  </si>
  <si>
    <t>Qmax_d</t>
  </si>
  <si>
    <t>Fo</t>
  </si>
  <si>
    <t>Fm</t>
  </si>
  <si>
    <t>Fv/Fm</t>
  </si>
  <si>
    <t>A_dark</t>
  </si>
  <si>
    <t>LightAdaptedID</t>
  </si>
  <si>
    <t>Qmax</t>
  </si>
  <si>
    <t>Fs</t>
  </si>
  <si>
    <t>Fm'</t>
  </si>
  <si>
    <t>PhiPS2</t>
  </si>
  <si>
    <t>PS2/1</t>
  </si>
  <si>
    <t>Qabs_fs</t>
  </si>
  <si>
    <t>A_fs</t>
  </si>
  <si>
    <t>ETR</t>
  </si>
  <si>
    <t>PhiCO2</t>
  </si>
  <si>
    <t>NPQ</t>
  </si>
  <si>
    <t>alt. Fo'</t>
  </si>
  <si>
    <t>DarkPulseID</t>
  </si>
  <si>
    <t>Fmin</t>
  </si>
  <si>
    <t>Fo'</t>
  </si>
  <si>
    <t>Fv'/Fm'</t>
  </si>
  <si>
    <t>qP</t>
  </si>
  <si>
    <t>qN</t>
  </si>
  <si>
    <t>qP_Fo</t>
  </si>
  <si>
    <t>qN_Fo</t>
  </si>
  <si>
    <t>qL</t>
  </si>
  <si>
    <t>1-qL</t>
  </si>
  <si>
    <t>ID</t>
  </si>
  <si>
    <t>P1_dur</t>
  </si>
  <si>
    <t>P2_dur</t>
  </si>
  <si>
    <t>P3_dur</t>
  </si>
  <si>
    <t>P1_Qmax</t>
  </si>
  <si>
    <t>P1_Fmax</t>
  </si>
  <si>
    <t>P2_dQdt</t>
  </si>
  <si>
    <t>P3_ΔF</t>
  </si>
  <si>
    <t>Duration</t>
  </si>
  <si>
    <t>F1</t>
  </si>
  <si>
    <t>F2</t>
  </si>
  <si>
    <t>Fmax</t>
  </si>
  <si>
    <t>T@HIR</t>
  </si>
  <si>
    <t>T@F1</t>
  </si>
  <si>
    <t>T@F2</t>
  </si>
  <si>
    <t>T@Fmax</t>
  </si>
  <si>
    <t>Qin</t>
  </si>
  <si>
    <t>Qabs</t>
  </si>
  <si>
    <t>alpha</t>
  </si>
  <si>
    <t>convert</t>
  </si>
  <si>
    <t>S</t>
  </si>
  <si>
    <t>K</t>
  </si>
  <si>
    <t>Geometry</t>
  </si>
  <si>
    <t>Custom</t>
  </si>
  <si>
    <t>UseDynamic</t>
  </si>
  <si>
    <t>CO2_s</t>
  </si>
  <si>
    <t>CO2_r</t>
  </si>
  <si>
    <t>H2O_s</t>
  </si>
  <si>
    <t>H2O_r</t>
  </si>
  <si>
    <t>CO2_a</t>
  </si>
  <si>
    <t>H2O_a</t>
  </si>
  <si>
    <t>Flow</t>
  </si>
  <si>
    <t>Pa</t>
  </si>
  <si>
    <t>ΔPcham</t>
  </si>
  <si>
    <t>Tair</t>
  </si>
  <si>
    <t>Tleaf</t>
  </si>
  <si>
    <t>Tleaf2</t>
  </si>
  <si>
    <t>Offset</t>
  </si>
  <si>
    <t>Offset2</t>
  </si>
  <si>
    <t>Fan_speed</t>
  </si>
  <si>
    <t>Qamb_in</t>
  </si>
  <si>
    <t>Qamb_out</t>
  </si>
  <si>
    <t>ΔCO2</t>
  </si>
  <si>
    <t>CO2_s_d</t>
  </si>
  <si>
    <t>CO2_r_d</t>
  </si>
  <si>
    <t>ΔH2O</t>
  </si>
  <si>
    <t>CO2_b</t>
  </si>
  <si>
    <t>H2O_b</t>
  </si>
  <si>
    <t>e_s</t>
  </si>
  <si>
    <t>e_r</t>
  </si>
  <si>
    <t>Td_s</t>
  </si>
  <si>
    <t>Td_r</t>
  </si>
  <si>
    <t>Q</t>
  </si>
  <si>
    <t>f_red</t>
  </si>
  <si>
    <t>f_blue</t>
  </si>
  <si>
    <t>f_farred</t>
  </si>
  <si>
    <t>F</t>
  </si>
  <si>
    <t>Q_modavg</t>
  </si>
  <si>
    <t>F_dc</t>
  </si>
  <si>
    <t>Pc</t>
  </si>
  <si>
    <t>Tled</t>
  </si>
  <si>
    <t>TDigital</t>
  </si>
  <si>
    <t>TPreamp</t>
  </si>
  <si>
    <t>TPwrSpy</t>
  </si>
  <si>
    <t>TDrive</t>
  </si>
  <si>
    <t>Q_red</t>
  </si>
  <si>
    <t>Q_blue</t>
  </si>
  <si>
    <t>Q_farred</t>
  </si>
  <si>
    <t>TSPF</t>
  </si>
  <si>
    <t>state</t>
  </si>
  <si>
    <t>F_avg</t>
  </si>
  <si>
    <t>dF/dt</t>
  </si>
  <si>
    <t>dF_dc/dt</t>
  </si>
  <si>
    <t>F_dc_avg</t>
  </si>
  <si>
    <t>period</t>
  </si>
  <si>
    <t>co2_t</t>
  </si>
  <si>
    <t>h2o_t</t>
  </si>
  <si>
    <t>count</t>
  </si>
  <si>
    <t>co2_adj</t>
  </si>
  <si>
    <t>h2o_adj</t>
  </si>
  <si>
    <t>co2_match</t>
  </si>
  <si>
    <t>h2o_match</t>
  </si>
  <si>
    <t>co2_at</t>
  </si>
  <si>
    <t>h2o_at</t>
  </si>
  <si>
    <t>co2_cv</t>
  </si>
  <si>
    <t>h2o_cv</t>
  </si>
  <si>
    <t>ΔCO2:MN</t>
  </si>
  <si>
    <t>ΔCO2:SLP</t>
  </si>
  <si>
    <t>ΔCO2:SD</t>
  </si>
  <si>
    <t>ΔCO2:OK</t>
  </si>
  <si>
    <t>F:MN</t>
  </si>
  <si>
    <t>F:SLP</t>
  </si>
  <si>
    <t>F:SD</t>
  </si>
  <si>
    <t>F:OK</t>
  </si>
  <si>
    <t>ΔH2O:MN</t>
  </si>
  <si>
    <t>ΔH2O:SLP</t>
  </si>
  <si>
    <t>ΔH2O:SD</t>
  </si>
  <si>
    <t>ΔH2O:OK</t>
  </si>
  <si>
    <t>Stable</t>
  </si>
  <si>
    <t>Total</t>
  </si>
  <si>
    <t>State</t>
  </si>
  <si>
    <t>Vflow</t>
  </si>
  <si>
    <t>VPchamber</t>
  </si>
  <si>
    <t>abs_c_a</t>
  </si>
  <si>
    <t>abs_c_b</t>
  </si>
  <si>
    <t>abs_h_a</t>
  </si>
  <si>
    <t>abs_h_b</t>
  </si>
  <si>
    <t>Wc_s</t>
  </si>
  <si>
    <t>Wc_r</t>
  </si>
  <si>
    <t>Wco_s</t>
  </si>
  <si>
    <t>Wco_r</t>
  </si>
  <si>
    <t>Ww_s</t>
  </si>
  <si>
    <t>Ww_r</t>
  </si>
  <si>
    <t>Wwo_s</t>
  </si>
  <si>
    <t>Wwo_r</t>
  </si>
  <si>
    <t>Flow_s_v</t>
  </si>
  <si>
    <t>Flow_r_v</t>
  </si>
  <si>
    <t>Tleaf_mv</t>
  </si>
  <si>
    <t>Tleaf2_mv</t>
  </si>
  <si>
    <t>Tleaf_j</t>
  </si>
  <si>
    <t>Tleaf2_j</t>
  </si>
  <si>
    <t>Console_RH</t>
  </si>
  <si>
    <t>Console_T</t>
  </si>
  <si>
    <t>Console_H2O</t>
  </si>
  <si>
    <t>Fan_%</t>
  </si>
  <si>
    <t>Flow_%</t>
  </si>
  <si>
    <t>Pump</t>
  </si>
  <si>
    <t>Tchp_pwm</t>
  </si>
  <si>
    <t>Txchg_pwm</t>
  </si>
  <si>
    <t>diag_20v</t>
  </si>
  <si>
    <t>diag_5_4v</t>
  </si>
  <si>
    <t>diag_12v</t>
  </si>
  <si>
    <t>diag_5va</t>
  </si>
  <si>
    <t>diag_3_3vf</t>
  </si>
  <si>
    <t>AccCO2_soda</t>
  </si>
  <si>
    <t>AccH2O_des</t>
  </si>
  <si>
    <t>AccH2O_hum</t>
  </si>
  <si>
    <t>CO2_hrs</t>
  </si>
  <si>
    <t>ADC_CH1</t>
  </si>
  <si>
    <t>ADC_CH2</t>
  </si>
  <si>
    <t>ADC_CH3</t>
  </si>
  <si>
    <t>ADC_CH4</t>
  </si>
  <si>
    <t>ADC_CH5</t>
  </si>
  <si>
    <t>ADC_CH6</t>
  </si>
  <si>
    <t>ADC_CH7</t>
  </si>
  <si>
    <t>ADC_CH8</t>
  </si>
  <si>
    <t>DAC_1</t>
  </si>
  <si>
    <t>DAC_2</t>
  </si>
  <si>
    <t>DAC_3</t>
  </si>
  <si>
    <t>DAC_4</t>
  </si>
  <si>
    <t>GPIO</t>
  </si>
  <si>
    <t>GPIO_dir</t>
  </si>
  <si>
    <t>excit_5v</t>
  </si>
  <si>
    <t>power_12v</t>
  </si>
  <si>
    <t>power_5v</t>
  </si>
  <si>
    <t>ch1_pullup</t>
  </si>
  <si>
    <t>AuxPower</t>
  </si>
  <si>
    <t>MatchValveR</t>
  </si>
  <si>
    <t>MatchValveS</t>
  </si>
  <si>
    <t>MatchCO2</t>
  </si>
  <si>
    <t>MatchH2O</t>
  </si>
  <si>
    <t>cf_co2_a</t>
  </si>
  <si>
    <t>cf_co2_b</t>
  </si>
  <si>
    <t>cf_co2_c</t>
  </si>
  <si>
    <t>cf_co2_d</t>
  </si>
  <si>
    <t>cf_h2o_a</t>
  </si>
  <si>
    <t>cf_h2o_b</t>
  </si>
  <si>
    <t>cf_h2o_c</t>
  </si>
  <si>
    <t>cf_h2o_d</t>
  </si>
  <si>
    <t>co2_fit_low</t>
  </si>
  <si>
    <t>co2_fit_high</t>
  </si>
  <si>
    <t>h2o_fit_low</t>
  </si>
  <si>
    <t>h2o_fit_high</t>
  </si>
  <si>
    <t>co2_elapsed</t>
  </si>
  <si>
    <t>h2o_elapsed</t>
  </si>
  <si>
    <t>CO2_f</t>
  </si>
  <si>
    <t>CO2_f_s</t>
  </si>
  <si>
    <t>Pump_f</t>
  </si>
  <si>
    <t>Pump_f_s</t>
  </si>
  <si>
    <t>Pump_p</t>
  </si>
  <si>
    <t>Pump_p_s</t>
  </si>
  <si>
    <t>Tboard</t>
  </si>
  <si>
    <t>V_system</t>
  </si>
  <si>
    <t>DIAG</t>
  </si>
  <si>
    <t>Flow_s</t>
  </si>
  <si>
    <t>Flow_r</t>
  </si>
  <si>
    <t>Txchg</t>
  </si>
  <si>
    <t>Tirga</t>
  </si>
  <si>
    <t>Tchopper</t>
  </si>
  <si>
    <t>Ts</t>
  </si>
  <si>
    <t>Tr</t>
  </si>
  <si>
    <t>CO2_%</t>
  </si>
  <si>
    <t>Desiccant_%</t>
  </si>
  <si>
    <t>Humidifier_%</t>
  </si>
  <si>
    <t>Txchg_sp</t>
  </si>
  <si>
    <t>CO2_r_sp</t>
  </si>
  <si>
    <t>H2O_r_sp</t>
  </si>
  <si>
    <t>SS_s</t>
  </si>
  <si>
    <t>SS_r</t>
  </si>
  <si>
    <t>s</t>
  </si>
  <si>
    <t>mol m⁻² s⁻¹</t>
  </si>
  <si>
    <t>mmol m⁻² s⁻¹</t>
  </si>
  <si>
    <t>µmol m⁻² s⁻¹</t>
  </si>
  <si>
    <t>µmol mol⁻¹</t>
  </si>
  <si>
    <t>W m⁻²</t>
  </si>
  <si>
    <t>°C</t>
  </si>
  <si>
    <t>kPa</t>
  </si>
  <si>
    <t>%</t>
  </si>
  <si>
    <t>µmol mol⁻¹ s⁻¹</t>
  </si>
  <si>
    <t>cm³</t>
  </si>
  <si>
    <t>mmol mol⁻¹</t>
  </si>
  <si>
    <t>mmol mol⁻¹ s⁻¹</t>
  </si>
  <si>
    <t>µmol s⁻¹</t>
  </si>
  <si>
    <t>µmol µmol⁻¹</t>
  </si>
  <si>
    <t>ms</t>
  </si>
  <si>
    <t>mol m⁻² s⁻²</t>
  </si>
  <si>
    <t>J/µmol</t>
  </si>
  <si>
    <t>cm²</t>
  </si>
  <si>
    <t>rpm</t>
  </si>
  <si>
    <t>min⁻¹</t>
  </si>
  <si>
    <t>secs</t>
  </si>
  <si>
    <t>µmol/mol</t>
  </si>
  <si>
    <t>mmol/mol</t>
  </si>
  <si>
    <t>µmol mol⁻¹ min⁻¹</t>
  </si>
  <si>
    <t xml:space="preserve"> min⁻¹</t>
  </si>
  <si>
    <t>mmol mol⁻¹ min⁻¹</t>
  </si>
  <si>
    <t>V</t>
  </si>
  <si>
    <t>mV</t>
  </si>
  <si>
    <t>mg</t>
  </si>
  <si>
    <t>hrs</t>
  </si>
  <si>
    <t>min</t>
  </si>
  <si>
    <t>20220728 10:54:43</t>
  </si>
  <si>
    <t>10:54:43</t>
  </si>
  <si>
    <t>e_y_0_3</t>
  </si>
  <si>
    <t>ozzie</t>
  </si>
  <si>
    <t>-</t>
  </si>
  <si>
    <t>0: Broadleaf</t>
  </si>
  <si>
    <t>--:--:--</t>
  </si>
  <si>
    <t>1/3</t>
  </si>
  <si>
    <t>11111111</t>
  </si>
  <si>
    <t>oooooooo</t>
  </si>
  <si>
    <t>off</t>
  </si>
  <si>
    <t>20220728 10:54:48</t>
  </si>
  <si>
    <t>10:54:48</t>
  </si>
  <si>
    <t>0/3</t>
  </si>
  <si>
    <t>20220728 10:54:53</t>
  </si>
  <si>
    <t>10:54:53</t>
  </si>
  <si>
    <t>20220728 10:54:58</t>
  </si>
  <si>
    <t>10:54:58</t>
  </si>
  <si>
    <t>20220728 10:55:03</t>
  </si>
  <si>
    <t>10:55:03</t>
  </si>
  <si>
    <t>20220728 10:55:08</t>
  </si>
  <si>
    <t>10:55:08</t>
  </si>
  <si>
    <t>20220728 10:55:13</t>
  </si>
  <si>
    <t>10:55:13</t>
  </si>
  <si>
    <t>20220728 10:55:18</t>
  </si>
  <si>
    <t>10:55:18</t>
  </si>
  <si>
    <t>20220728 10:55:23</t>
  </si>
  <si>
    <t>10:55:23</t>
  </si>
  <si>
    <t>20220728 10:55:28</t>
  </si>
  <si>
    <t>10:55:28</t>
  </si>
  <si>
    <t>20220728 10:55:33</t>
  </si>
  <si>
    <t>10:55:33</t>
  </si>
  <si>
    <t>20220728 10:55:38</t>
  </si>
  <si>
    <t>10:55:38</t>
  </si>
  <si>
    <t>20220728 10:55:43</t>
  </si>
  <si>
    <t>10:55:43</t>
  </si>
  <si>
    <t>20220728 10:55:48</t>
  </si>
  <si>
    <t>10:55:48</t>
  </si>
  <si>
    <t>20220728 10:55:53</t>
  </si>
  <si>
    <t>10:55:53</t>
  </si>
  <si>
    <t>20220728 10:55:58</t>
  </si>
  <si>
    <t>10:55:58</t>
  </si>
  <si>
    <t>20220728 10:56:03</t>
  </si>
  <si>
    <t>10:56:03</t>
  </si>
  <si>
    <t>20220728 10:56:08</t>
  </si>
  <si>
    <t>10:56:08</t>
  </si>
  <si>
    <t>20220728 10:56:13</t>
  </si>
  <si>
    <t>10:56:13</t>
  </si>
  <si>
    <t>20220728 10:56:18</t>
  </si>
  <si>
    <t>10:56:18</t>
  </si>
  <si>
    <t>20220728 10:56:23</t>
  </si>
  <si>
    <t>10:56:23</t>
  </si>
  <si>
    <t>20220728 10:56:28</t>
  </si>
  <si>
    <t>10:56:28</t>
  </si>
  <si>
    <t>20220728 10:56:33</t>
  </si>
  <si>
    <t>10:56:33</t>
  </si>
  <si>
    <t>20220728 10:56:38</t>
  </si>
  <si>
    <t>10:56:38</t>
  </si>
  <si>
    <t>20220728 10:58:15</t>
  </si>
  <si>
    <t>10:58:15</t>
  </si>
  <si>
    <t>2/3</t>
  </si>
  <si>
    <t>20220728 10:58:20</t>
  </si>
  <si>
    <t>10:58:20</t>
  </si>
  <si>
    <t>20220728 10:58:25</t>
  </si>
  <si>
    <t>10:58:25</t>
  </si>
  <si>
    <t>20220728 10:58:30</t>
  </si>
  <si>
    <t>10:58:30</t>
  </si>
  <si>
    <t>20220728 10:58:35</t>
  </si>
  <si>
    <t>10:58:35</t>
  </si>
  <si>
    <t>20220728 10:58:40</t>
  </si>
  <si>
    <t>10:58:40</t>
  </si>
  <si>
    <t>20220728 10:58:45</t>
  </si>
  <si>
    <t>10:58:45</t>
  </si>
  <si>
    <t>20220728 10:58:50</t>
  </si>
  <si>
    <t>10:58:50</t>
  </si>
  <si>
    <t>20220728 10:58:55</t>
  </si>
  <si>
    <t>10:58:55</t>
  </si>
  <si>
    <t>20220728 10:59:00</t>
  </si>
  <si>
    <t>10:59:00</t>
  </si>
  <si>
    <t>20220728 10:59:05</t>
  </si>
  <si>
    <t>10:59:05</t>
  </si>
  <si>
    <t>20220728 10:59:10</t>
  </si>
  <si>
    <t>10:59:10</t>
  </si>
  <si>
    <t>20220728 10:59:15</t>
  </si>
  <si>
    <t>10:59:15</t>
  </si>
  <si>
    <t>20220728 10:59:19</t>
  </si>
  <si>
    <t>10:59:19</t>
  </si>
  <si>
    <t>20220728 10:59:25</t>
  </si>
  <si>
    <t>10:59:25</t>
  </si>
  <si>
    <t>20220728 10:59:30</t>
  </si>
  <si>
    <t>10:59:30</t>
  </si>
  <si>
    <t>20220728 10:59:35</t>
  </si>
  <si>
    <t>10:59:35</t>
  </si>
  <si>
    <t>20220728 10:59:40</t>
  </si>
  <si>
    <t>10:59:40</t>
  </si>
  <si>
    <t>20220728 10:59:45</t>
  </si>
  <si>
    <t>10:59:45</t>
  </si>
  <si>
    <t>20220728 10:59:50</t>
  </si>
  <si>
    <t>10:59:50</t>
  </si>
  <si>
    <t>20220728 10:59:55</t>
  </si>
  <si>
    <t>10:59:55</t>
  </si>
  <si>
    <t>20220728 11:00:00</t>
  </si>
  <si>
    <t>11:00:00</t>
  </si>
  <si>
    <t>20220728 11:00:05</t>
  </si>
  <si>
    <t>11:00:05</t>
  </si>
  <si>
    <t>20220728 11:00:10</t>
  </si>
  <si>
    <t>11:00:10</t>
  </si>
  <si>
    <t>20220728 11:00:15</t>
  </si>
  <si>
    <t>11:00:15</t>
  </si>
  <si>
    <t>20220728 11:00:20</t>
  </si>
  <si>
    <t>11:00:20</t>
  </si>
  <si>
    <t>20220728 11:00:25</t>
  </si>
  <si>
    <t>11:00:25</t>
  </si>
  <si>
    <t>20220728 11:00:30</t>
  </si>
  <si>
    <t>11:00:30</t>
  </si>
  <si>
    <t>20220728 11:00:35</t>
  </si>
  <si>
    <t>11:00:35</t>
  </si>
  <si>
    <t>20220728 11:00:40</t>
  </si>
  <si>
    <t>11:00:40</t>
  </si>
  <si>
    <t>20220728 11:00:45</t>
  </si>
  <si>
    <t>11:00:45</t>
  </si>
  <si>
    <t>20220728 11:00:50</t>
  </si>
  <si>
    <t>11:00:50</t>
  </si>
  <si>
    <t>20220728 11:00:55</t>
  </si>
  <si>
    <t>11:00:55</t>
  </si>
  <si>
    <t>20220728 11:01:00</t>
  </si>
  <si>
    <t>11:01:00</t>
  </si>
  <si>
    <t>20220728 11:01:04</t>
  </si>
  <si>
    <t>11:01:04</t>
  </si>
  <si>
    <t>20220728 11:01:10</t>
  </si>
  <si>
    <t>11:01:10</t>
  </si>
  <si>
    <t>20220728 11:01:15</t>
  </si>
  <si>
    <t>11:01:15</t>
  </si>
  <si>
    <t>20220728 11:01:20</t>
  </si>
  <si>
    <t>11:01:20</t>
  </si>
  <si>
    <t>20220728 11:01:25</t>
  </si>
  <si>
    <t>11:01:25</t>
  </si>
  <si>
    <t>20220728 11:01:30</t>
  </si>
  <si>
    <t>11:01:30</t>
  </si>
  <si>
    <t>20220728 11:01:35</t>
  </si>
  <si>
    <t>11:01:35</t>
  </si>
  <si>
    <t>20220728 11:01:40</t>
  </si>
  <si>
    <t>11:01:40</t>
  </si>
  <si>
    <t>20220728 11:01:45</t>
  </si>
  <si>
    <t>11:01:45</t>
  </si>
  <si>
    <t>20220728 11:01:50</t>
  </si>
  <si>
    <t>11:01:50</t>
  </si>
  <si>
    <t>20220728 11:01:55</t>
  </si>
  <si>
    <t>11:01:55</t>
  </si>
  <si>
    <t>20220728 11:02:00</t>
  </si>
  <si>
    <t>11:02:00</t>
  </si>
  <si>
    <t>20220728 11:02:05</t>
  </si>
  <si>
    <t>11:02:05</t>
  </si>
  <si>
    <t>20220728 11:02:10</t>
  </si>
  <si>
    <t>11:02:10</t>
  </si>
  <si>
    <t>20220728 11:02:15</t>
  </si>
  <si>
    <t>11:02:15</t>
  </si>
  <si>
    <t>20220728 11:02:20</t>
  </si>
  <si>
    <t>11:02:20</t>
  </si>
  <si>
    <t>20220728 11:02:25</t>
  </si>
  <si>
    <t>11:02:25</t>
  </si>
  <si>
    <t>20220728 11:02:30</t>
  </si>
  <si>
    <t>11:02:30</t>
  </si>
  <si>
    <t>20220728 11:02:35</t>
  </si>
  <si>
    <t>11:02:35</t>
  </si>
  <si>
    <t>20220728 11:02:40</t>
  </si>
  <si>
    <t>11:02:40</t>
  </si>
  <si>
    <t>20220728 11:02:45</t>
  </si>
  <si>
    <t>11:02:45</t>
  </si>
  <si>
    <t>20220728 11:02:49</t>
  </si>
  <si>
    <t>11:02:49</t>
  </si>
  <si>
    <t>20220728 11:02:55</t>
  </si>
  <si>
    <t>11:02:55</t>
  </si>
  <si>
    <t>20220728 11:02:59</t>
  </si>
  <si>
    <t>11:02:59</t>
  </si>
  <si>
    <t>20220728 11:03:05</t>
  </si>
  <si>
    <t>11:03:05</t>
  </si>
  <si>
    <t>20220728 11:03:10</t>
  </si>
  <si>
    <t>11:03:10</t>
  </si>
  <si>
    <t>20220728 11:03:15</t>
  </si>
  <si>
    <t>11:03:15</t>
  </si>
  <si>
    <t>20220728 11:03:20</t>
  </si>
  <si>
    <t>11:03:20</t>
  </si>
  <si>
    <t>20220728 11:03:25</t>
  </si>
  <si>
    <t>11:03:25</t>
  </si>
  <si>
    <t>20220728 11:03:30</t>
  </si>
  <si>
    <t>11:03:30</t>
  </si>
  <si>
    <t>20220728 11:03:35</t>
  </si>
  <si>
    <t>11:03:35</t>
  </si>
  <si>
    <t>20220728 11:03:40</t>
  </si>
  <si>
    <t>11:03:40</t>
  </si>
  <si>
    <t>20220728 11:03:45</t>
  </si>
  <si>
    <t>11:03:45</t>
  </si>
  <si>
    <t>20220728 11:03:50</t>
  </si>
  <si>
    <t>11:03:50</t>
  </si>
  <si>
    <t>20220728 11:03:55</t>
  </si>
  <si>
    <t>11:03:55</t>
  </si>
  <si>
    <t>20220728 11:04:00</t>
  </si>
  <si>
    <t>11:04:00</t>
  </si>
  <si>
    <t>20220728 11:04:05</t>
  </si>
  <si>
    <t>11:04:05</t>
  </si>
  <si>
    <t>20220728 11:04:10</t>
  </si>
  <si>
    <t>11:04:10</t>
  </si>
  <si>
    <t>20220728 11:21:52</t>
  </si>
  <si>
    <t>11:21:52</t>
  </si>
  <si>
    <t>e_y_70_9</t>
  </si>
  <si>
    <t>20220728 11:21:57</t>
  </si>
  <si>
    <t>11:21:57</t>
  </si>
  <si>
    <t>20220728 11:22:02</t>
  </si>
  <si>
    <t>11:22:02</t>
  </si>
  <si>
    <t>20220728 11:22:07</t>
  </si>
  <si>
    <t>11:22:07</t>
  </si>
  <si>
    <t>20220728 11:22:12</t>
  </si>
  <si>
    <t>11:22:12</t>
  </si>
  <si>
    <t>20220728 11:22:17</t>
  </si>
  <si>
    <t>11:22:17</t>
  </si>
  <si>
    <t>20220728 11:22:22</t>
  </si>
  <si>
    <t>11:22:22</t>
  </si>
  <si>
    <t>20220728 11:22:27</t>
  </si>
  <si>
    <t>11:22:27</t>
  </si>
  <si>
    <t>20220728 11:22:32</t>
  </si>
  <si>
    <t>11:22:32</t>
  </si>
  <si>
    <t>20220728 11:22:37</t>
  </si>
  <si>
    <t>11:22:37</t>
  </si>
  <si>
    <t>20220728 11:22:42</t>
  </si>
  <si>
    <t>11:22:42</t>
  </si>
  <si>
    <t>20220728 11:22:47</t>
  </si>
  <si>
    <t>11:22:47</t>
  </si>
  <si>
    <t>20220728 11:22:52</t>
  </si>
  <si>
    <t>11:22:52</t>
  </si>
  <si>
    <t>20220728 11:22:57</t>
  </si>
  <si>
    <t>11:22:57</t>
  </si>
  <si>
    <t>20220728 11:23:02</t>
  </si>
  <si>
    <t>11:23:02</t>
  </si>
  <si>
    <t>20220728 11:23:07</t>
  </si>
  <si>
    <t>11:23:07</t>
  </si>
  <si>
    <t>20220728 11:23:12</t>
  </si>
  <si>
    <t>11:23:12</t>
  </si>
  <si>
    <t>20220728 11:23:17</t>
  </si>
  <si>
    <t>11:23:17</t>
  </si>
  <si>
    <t>20220728 11:23:22</t>
  </si>
  <si>
    <t>11:23:22</t>
  </si>
  <si>
    <t>20220728 11:23:27</t>
  </si>
  <si>
    <t>11:23:27</t>
  </si>
  <si>
    <t>20220728 11:23:32</t>
  </si>
  <si>
    <t>11:23:32</t>
  </si>
  <si>
    <t>20220728 11:23:37</t>
  </si>
  <si>
    <t>11:23:37</t>
  </si>
  <si>
    <t>20220728 11:23:42</t>
  </si>
  <si>
    <t>11:23:42</t>
  </si>
  <si>
    <t>20220728 11:23:47</t>
  </si>
  <si>
    <t>11:23:47</t>
  </si>
  <si>
    <t>20220728 11:25:24</t>
  </si>
  <si>
    <t>11:25:24</t>
  </si>
  <si>
    <t>20220728 11:25:29</t>
  </si>
  <si>
    <t>11:25:29</t>
  </si>
  <si>
    <t>20220728 11:25:34</t>
  </si>
  <si>
    <t>11:25:34</t>
  </si>
  <si>
    <t>20220728 11:25:39</t>
  </si>
  <si>
    <t>11:25:39</t>
  </si>
  <si>
    <t>20220728 11:25:44</t>
  </si>
  <si>
    <t>11:25:44</t>
  </si>
  <si>
    <t>20220728 11:25:49</t>
  </si>
  <si>
    <t>11:25:49</t>
  </si>
  <si>
    <t>20220728 11:25:54</t>
  </si>
  <si>
    <t>11:25:54</t>
  </si>
  <si>
    <t>20220728 11:25:59</t>
  </si>
  <si>
    <t>11:25:59</t>
  </si>
  <si>
    <t>20220728 11:26:04</t>
  </si>
  <si>
    <t>11:26:04</t>
  </si>
  <si>
    <t>20220728 11:26:09</t>
  </si>
  <si>
    <t>11:26:09</t>
  </si>
  <si>
    <t>20220728 11:26:14</t>
  </si>
  <si>
    <t>11:26:14</t>
  </si>
  <si>
    <t>20220728 11:26:19</t>
  </si>
  <si>
    <t>11:26:19</t>
  </si>
  <si>
    <t>20220728 11:26:24</t>
  </si>
  <si>
    <t>11:26:24</t>
  </si>
  <si>
    <t>20220728 11:26:29</t>
  </si>
  <si>
    <t>11:26:29</t>
  </si>
  <si>
    <t>20220728 11:26:34</t>
  </si>
  <si>
    <t>11:26:34</t>
  </si>
  <si>
    <t>20220728 11:26:39</t>
  </si>
  <si>
    <t>11:26:39</t>
  </si>
  <si>
    <t>20220728 11:26:44</t>
  </si>
  <si>
    <t>11:26:44</t>
  </si>
  <si>
    <t>20220728 11:26:49</t>
  </si>
  <si>
    <t>11:26:49</t>
  </si>
  <si>
    <t>20220728 11:26:54</t>
  </si>
  <si>
    <t>11:26:54</t>
  </si>
  <si>
    <t>20220728 11:26:59</t>
  </si>
  <si>
    <t>11:26:59</t>
  </si>
  <si>
    <t>20220728 11:27:04</t>
  </si>
  <si>
    <t>11:27:04</t>
  </si>
  <si>
    <t>20220728 11:27:09</t>
  </si>
  <si>
    <t>11:27:09</t>
  </si>
  <si>
    <t>20220728 11:27:14</t>
  </si>
  <si>
    <t>11:27:14</t>
  </si>
  <si>
    <t>20220728 11:27:19</t>
  </si>
  <si>
    <t>11:27:19</t>
  </si>
  <si>
    <t>20220728 11:27:24</t>
  </si>
  <si>
    <t>11:27:24</t>
  </si>
  <si>
    <t>20220728 11:27:29</t>
  </si>
  <si>
    <t>11:27:29</t>
  </si>
  <si>
    <t>20220728 11:27:34</t>
  </si>
  <si>
    <t>11:27:34</t>
  </si>
  <si>
    <t>20220728 11:27:39</t>
  </si>
  <si>
    <t>11:27:39</t>
  </si>
  <si>
    <t>20220728 11:27:44</t>
  </si>
  <si>
    <t>11:27:44</t>
  </si>
  <si>
    <t>20220728 11:27:49</t>
  </si>
  <si>
    <t>11:27:49</t>
  </si>
  <si>
    <t>20220728 11:27:54</t>
  </si>
  <si>
    <t>11:27:54</t>
  </si>
  <si>
    <t>20220728 11:27:59</t>
  </si>
  <si>
    <t>11:27:59</t>
  </si>
  <si>
    <t>20220728 11:28:04</t>
  </si>
  <si>
    <t>11:28:04</t>
  </si>
  <si>
    <t>20220728 11:28:09</t>
  </si>
  <si>
    <t>11:28:09</t>
  </si>
  <si>
    <t>20220728 11:28:14</t>
  </si>
  <si>
    <t>11:28:14</t>
  </si>
  <si>
    <t>20220728 11:28:19</t>
  </si>
  <si>
    <t>11:28:19</t>
  </si>
  <si>
    <t>20220728 11:28:24</t>
  </si>
  <si>
    <t>11:28:24</t>
  </si>
  <si>
    <t>20220728 11:28:29</t>
  </si>
  <si>
    <t>11:28:29</t>
  </si>
  <si>
    <t>20220728 11:28:34</t>
  </si>
  <si>
    <t>11:28:34</t>
  </si>
  <si>
    <t>20220728 11:28:39</t>
  </si>
  <si>
    <t>11:28:39</t>
  </si>
  <si>
    <t>20220728 11:28:44</t>
  </si>
  <si>
    <t>11:28:44</t>
  </si>
  <si>
    <t>20220728 11:28:49</t>
  </si>
  <si>
    <t>11:28:49</t>
  </si>
  <si>
    <t>20220728 11:28:54</t>
  </si>
  <si>
    <t>11:28:54</t>
  </si>
  <si>
    <t>20220728 11:28:59</t>
  </si>
  <si>
    <t>11:28:59</t>
  </si>
  <si>
    <t>20220728 11:29:04</t>
  </si>
  <si>
    <t>11:29:04</t>
  </si>
  <si>
    <t>20220728 11:29:09</t>
  </si>
  <si>
    <t>11:29:09</t>
  </si>
  <si>
    <t>20220728 11:29:14</t>
  </si>
  <si>
    <t>11:29:14</t>
  </si>
  <si>
    <t>20220728 11:29:19</t>
  </si>
  <si>
    <t>11:29:19</t>
  </si>
  <si>
    <t>20220728 11:29:24</t>
  </si>
  <si>
    <t>11:29:24</t>
  </si>
  <si>
    <t>20220728 11:29:29</t>
  </si>
  <si>
    <t>11:29:29</t>
  </si>
  <si>
    <t>20220728 11:29:34</t>
  </si>
  <si>
    <t>11:29:34</t>
  </si>
  <si>
    <t>20220728 11:29:39</t>
  </si>
  <si>
    <t>11:29:39</t>
  </si>
  <si>
    <t>20220728 11:29:44</t>
  </si>
  <si>
    <t>11:29:44</t>
  </si>
  <si>
    <t>20220728 11:29:49</t>
  </si>
  <si>
    <t>11:29:49</t>
  </si>
  <si>
    <t>20220728 11:29:54</t>
  </si>
  <si>
    <t>11:29:54</t>
  </si>
  <si>
    <t>20220728 11:29:59</t>
  </si>
  <si>
    <t>11:29:59</t>
  </si>
  <si>
    <t>20220728 11:30:04</t>
  </si>
  <si>
    <t>11:30:04</t>
  </si>
  <si>
    <t>20220728 11:30:09</t>
  </si>
  <si>
    <t>11:30:09</t>
  </si>
  <si>
    <t>20220728 11:30:14</t>
  </si>
  <si>
    <t>11:30:14</t>
  </si>
  <si>
    <t>20220728 11:30:19</t>
  </si>
  <si>
    <t>11:30:19</t>
  </si>
  <si>
    <t>20220728 11:30:24</t>
  </si>
  <si>
    <t>11:30:24</t>
  </si>
  <si>
    <t>20220728 11:30:29</t>
  </si>
  <si>
    <t>11:30:29</t>
  </si>
  <si>
    <t>20220728 11:30:34</t>
  </si>
  <si>
    <t>11:30:34</t>
  </si>
  <si>
    <t>20220728 11:30:39</t>
  </si>
  <si>
    <t>11:30:39</t>
  </si>
  <si>
    <t>20220728 11:30:44</t>
  </si>
  <si>
    <t>11:30:44</t>
  </si>
  <si>
    <t>20220728 11:30:49</t>
  </si>
  <si>
    <t>11:30:49</t>
  </si>
  <si>
    <t>20220728 11:30:54</t>
  </si>
  <si>
    <t>11:30:54</t>
  </si>
  <si>
    <t>20220728 11:30:59</t>
  </si>
  <si>
    <t>11:30:59</t>
  </si>
  <si>
    <t>20220728 11:31:04</t>
  </si>
  <si>
    <t>11:31:04</t>
  </si>
  <si>
    <t>20220728 11:31:09</t>
  </si>
  <si>
    <t>11:31:09</t>
  </si>
  <si>
    <t>20220728 11:31:14</t>
  </si>
  <si>
    <t>11:31:14</t>
  </si>
  <si>
    <t>20220728 11:31:19</t>
  </si>
  <si>
    <t>11:31:19</t>
  </si>
  <si>
    <t>20220728 11:42:36</t>
  </si>
  <si>
    <t>11:42:36</t>
  </si>
  <si>
    <t>e_n_70_47</t>
  </si>
  <si>
    <t>20220728 11:42:41</t>
  </si>
  <si>
    <t>11:42:41</t>
  </si>
  <si>
    <t>20220728 11:42:46</t>
  </si>
  <si>
    <t>11:42:46</t>
  </si>
  <si>
    <t>20220728 11:42:51</t>
  </si>
  <si>
    <t>11:42:51</t>
  </si>
  <si>
    <t>20220728 11:42:56</t>
  </si>
  <si>
    <t>11:42:56</t>
  </si>
  <si>
    <t>20220728 11:43:01</t>
  </si>
  <si>
    <t>11:43:01</t>
  </si>
  <si>
    <t>20220728 11:43:06</t>
  </si>
  <si>
    <t>11:43:06</t>
  </si>
  <si>
    <t>20220728 11:43:11</t>
  </si>
  <si>
    <t>11:43:11</t>
  </si>
  <si>
    <t>20220728 11:43:16</t>
  </si>
  <si>
    <t>11:43:16</t>
  </si>
  <si>
    <t>20220728 11:43:21</t>
  </si>
  <si>
    <t>11:43:21</t>
  </si>
  <si>
    <t>20220728 11:43:26</t>
  </si>
  <si>
    <t>11:43:26</t>
  </si>
  <si>
    <t>20220728 11:43:31</t>
  </si>
  <si>
    <t>11:43:31</t>
  </si>
  <si>
    <t>20220728 11:43:36</t>
  </si>
  <si>
    <t>11:43:36</t>
  </si>
  <si>
    <t>20220728 11:43:41</t>
  </si>
  <si>
    <t>11:43:41</t>
  </si>
  <si>
    <t>20220728 11:43:46</t>
  </si>
  <si>
    <t>11:43:46</t>
  </si>
  <si>
    <t>20220728 11:43:51</t>
  </si>
  <si>
    <t>11:43:51</t>
  </si>
  <si>
    <t>20220728 11:43:56</t>
  </si>
  <si>
    <t>11:43:56</t>
  </si>
  <si>
    <t>20220728 11:44:00</t>
  </si>
  <si>
    <t>11:44:00</t>
  </si>
  <si>
    <t>20220728 11:44:06</t>
  </si>
  <si>
    <t>11:44:06</t>
  </si>
  <si>
    <t>20220728 11:44:10</t>
  </si>
  <si>
    <t>11:44:10</t>
  </si>
  <si>
    <t>20220728 11:44:16</t>
  </si>
  <si>
    <t>11:44:16</t>
  </si>
  <si>
    <t>20220728 11:44:21</t>
  </si>
  <si>
    <t>11:44:21</t>
  </si>
  <si>
    <t>20220728 11:44:26</t>
  </si>
  <si>
    <t>11:44:26</t>
  </si>
  <si>
    <t>20220728 11:44:31</t>
  </si>
  <si>
    <t>11:44:31</t>
  </si>
  <si>
    <t>20220728 11:46:08</t>
  </si>
  <si>
    <t>11:46:08</t>
  </si>
  <si>
    <t>20220728 11:46:13</t>
  </si>
  <si>
    <t>11:46:13</t>
  </si>
  <si>
    <t>20220728 11:46:18</t>
  </si>
  <si>
    <t>11:46:18</t>
  </si>
  <si>
    <t>20220728 11:46:23</t>
  </si>
  <si>
    <t>11:46:23</t>
  </si>
  <si>
    <t>20220728 11:46:28</t>
  </si>
  <si>
    <t>11:46:28</t>
  </si>
  <si>
    <t>20220728 11:46:33</t>
  </si>
  <si>
    <t>11:46:33</t>
  </si>
  <si>
    <t>20220728 11:46:38</t>
  </si>
  <si>
    <t>11:46:38</t>
  </si>
  <si>
    <t>20220728 11:46:43</t>
  </si>
  <si>
    <t>11:46:43</t>
  </si>
  <si>
    <t>20220728 11:46:48</t>
  </si>
  <si>
    <t>11:46:48</t>
  </si>
  <si>
    <t>20220728 11:46:53</t>
  </si>
  <si>
    <t>11:46:53</t>
  </si>
  <si>
    <t>20220728 11:46:58</t>
  </si>
  <si>
    <t>11:46:58</t>
  </si>
  <si>
    <t>20220728 11:47:03</t>
  </si>
  <si>
    <t>11:47:03</t>
  </si>
  <si>
    <t>20220728 11:47:08</t>
  </si>
  <si>
    <t>11:47:08</t>
  </si>
  <si>
    <t>20220728 11:47:13</t>
  </si>
  <si>
    <t>11:47:13</t>
  </si>
  <si>
    <t>20220728 11:47:18</t>
  </si>
  <si>
    <t>11:47:18</t>
  </si>
  <si>
    <t>20220728 11:47:23</t>
  </si>
  <si>
    <t>11:47:23</t>
  </si>
  <si>
    <t>20220728 11:47:28</t>
  </si>
  <si>
    <t>11:47:28</t>
  </si>
  <si>
    <t>20220728 11:47:32</t>
  </si>
  <si>
    <t>11:47:32</t>
  </si>
  <si>
    <t>20220728 11:47:38</t>
  </si>
  <si>
    <t>11:47:38</t>
  </si>
  <si>
    <t>20220728 11:47:42</t>
  </si>
  <si>
    <t>11:47:42</t>
  </si>
  <si>
    <t>20220728 11:47:48</t>
  </si>
  <si>
    <t>11:47:48</t>
  </si>
  <si>
    <t>20220728 11:47:53</t>
  </si>
  <si>
    <t>11:47:53</t>
  </si>
  <si>
    <t>20220728 11:47:58</t>
  </si>
  <si>
    <t>11:47:58</t>
  </si>
  <si>
    <t>20220728 11:48:03</t>
  </si>
  <si>
    <t>11:48:03</t>
  </si>
  <si>
    <t>20220728 11:48:08</t>
  </si>
  <si>
    <t>11:48:08</t>
  </si>
  <si>
    <t>20220728 11:48:13</t>
  </si>
  <si>
    <t>11:48:13</t>
  </si>
  <si>
    <t>20220728 11:48:18</t>
  </si>
  <si>
    <t>11:48:18</t>
  </si>
  <si>
    <t>20220728 11:48:23</t>
  </si>
  <si>
    <t>11:48:23</t>
  </si>
  <si>
    <t>20220728 11:48:28</t>
  </si>
  <si>
    <t>11:48:28</t>
  </si>
  <si>
    <t>20220728 11:48:33</t>
  </si>
  <si>
    <t>11:48:33</t>
  </si>
  <si>
    <t>20220728 11:48:38</t>
  </si>
  <si>
    <t>11:48:38</t>
  </si>
  <si>
    <t>20220728 11:48:43</t>
  </si>
  <si>
    <t>11:48:43</t>
  </si>
  <si>
    <t>20220728 11:48:48</t>
  </si>
  <si>
    <t>11:48:48</t>
  </si>
  <si>
    <t>20220728 11:48:53</t>
  </si>
  <si>
    <t>11:48:53</t>
  </si>
  <si>
    <t>20220728 11:48:58</t>
  </si>
  <si>
    <t>11:48:58</t>
  </si>
  <si>
    <t>20220728 11:49:03</t>
  </si>
  <si>
    <t>11:49:03</t>
  </si>
  <si>
    <t>20220728 11:49:07</t>
  </si>
  <si>
    <t>11:49:07</t>
  </si>
  <si>
    <t>20220728 11:49:13</t>
  </si>
  <si>
    <t>11:49:13</t>
  </si>
  <si>
    <t>20220728 11:49:18</t>
  </si>
  <si>
    <t>11:49:18</t>
  </si>
  <si>
    <t>20220728 11:49:23</t>
  </si>
  <si>
    <t>11:49:23</t>
  </si>
  <si>
    <t>20220728 11:49:28</t>
  </si>
  <si>
    <t>11:49:28</t>
  </si>
  <si>
    <t>20220728 11:49:33</t>
  </si>
  <si>
    <t>11:49:33</t>
  </si>
  <si>
    <t>20220728 11:49:38</t>
  </si>
  <si>
    <t>11:49:38</t>
  </si>
  <si>
    <t>20220728 11:49:43</t>
  </si>
  <si>
    <t>11:49:43</t>
  </si>
  <si>
    <t>20220728 11:49:48</t>
  </si>
  <si>
    <t>11:49:48</t>
  </si>
  <si>
    <t>20220728 11:49:53</t>
  </si>
  <si>
    <t>11:49:53</t>
  </si>
  <si>
    <t>20220728 11:49:58</t>
  </si>
  <si>
    <t>11:49:58</t>
  </si>
  <si>
    <t>3/3</t>
  </si>
  <si>
    <t>20220728 11:50:03</t>
  </si>
  <si>
    <t>11:50:03</t>
  </si>
  <si>
    <t>20220728 11:50:08</t>
  </si>
  <si>
    <t>11:50:08</t>
  </si>
  <si>
    <t>20220728 11:50:13</t>
  </si>
  <si>
    <t>11:50:13</t>
  </si>
  <si>
    <t>20220728 11:50:18</t>
  </si>
  <si>
    <t>11:50:18</t>
  </si>
  <si>
    <t>20220728 11:50:23</t>
  </si>
  <si>
    <t>11:50:23</t>
  </si>
  <si>
    <t>20220728 11:50:28</t>
  </si>
  <si>
    <t>11:50:28</t>
  </si>
  <si>
    <t>20220728 11:50:33</t>
  </si>
  <si>
    <t>11:50:33</t>
  </si>
  <si>
    <t>20220728 11:50:38</t>
  </si>
  <si>
    <t>11:50:38</t>
  </si>
  <si>
    <t>20220728 11:50:43</t>
  </si>
  <si>
    <t>11:50:43</t>
  </si>
  <si>
    <t>20220728 11:50:48</t>
  </si>
  <si>
    <t>11:50:48</t>
  </si>
  <si>
    <t>20220728 11:50:52</t>
  </si>
  <si>
    <t>11:50:52</t>
  </si>
  <si>
    <t>20220728 11:50:58</t>
  </si>
  <si>
    <t>11:50:58</t>
  </si>
  <si>
    <t>20220728 11:51:02</t>
  </si>
  <si>
    <t>11:51:02</t>
  </si>
  <si>
    <t>20220728 11:51:08</t>
  </si>
  <si>
    <t>11:51:08</t>
  </si>
  <si>
    <t>20220728 11:51:12</t>
  </si>
  <si>
    <t>11:51:12</t>
  </si>
  <si>
    <t>20220728 11:51:18</t>
  </si>
  <si>
    <t>11:51:18</t>
  </si>
  <si>
    <t>20220728 11:51:23</t>
  </si>
  <si>
    <t>11:51:23</t>
  </si>
  <si>
    <t>20220728 11:51:28</t>
  </si>
  <si>
    <t>11:51:28</t>
  </si>
  <si>
    <t>20220728 11:51:33</t>
  </si>
  <si>
    <t>11:51:33</t>
  </si>
  <si>
    <t>20220728 11:51:38</t>
  </si>
  <si>
    <t>11:51:38</t>
  </si>
  <si>
    <t>20220728 11:51:43</t>
  </si>
  <si>
    <t>11:51:43</t>
  </si>
  <si>
    <t>20220728 11:51:48</t>
  </si>
  <si>
    <t>11:51:48</t>
  </si>
  <si>
    <t>20220728 11:51:53</t>
  </si>
  <si>
    <t>11:51:53</t>
  </si>
  <si>
    <t>20220728 11:51:58</t>
  </si>
  <si>
    <t>11:51:58</t>
  </si>
  <si>
    <t>20220728 11:52:03</t>
  </si>
  <si>
    <t>11:52:03</t>
  </si>
  <si>
    <t>20220728 12:07:48</t>
  </si>
  <si>
    <t>12:07:48</t>
  </si>
  <si>
    <t>e_n_350_67</t>
  </si>
  <si>
    <t>20220728 12:07:53</t>
  </si>
  <si>
    <t>12:07:53</t>
  </si>
  <si>
    <t>20220728 12:07:58</t>
  </si>
  <si>
    <t>12:07:58</t>
  </si>
  <si>
    <t>20220728 12:08:03</t>
  </si>
  <si>
    <t>12:08:03</t>
  </si>
  <si>
    <t>20220728 12:08:08</t>
  </si>
  <si>
    <t>12:08:08</t>
  </si>
  <si>
    <t>20220728 12:08:13</t>
  </si>
  <si>
    <t>12:08:13</t>
  </si>
  <si>
    <t>20220728 12:08:18</t>
  </si>
  <si>
    <t>12:08:18</t>
  </si>
  <si>
    <t>20220728 12:08:23</t>
  </si>
  <si>
    <t>12:08:23</t>
  </si>
  <si>
    <t>20220728 12:08:28</t>
  </si>
  <si>
    <t>12:08:28</t>
  </si>
  <si>
    <t>20220728 12:08:33</t>
  </si>
  <si>
    <t>12:08:33</t>
  </si>
  <si>
    <t>20220728 12:08:38</t>
  </si>
  <si>
    <t>12:08:38</t>
  </si>
  <si>
    <t>20220728 12:08:43</t>
  </si>
  <si>
    <t>12:08:43</t>
  </si>
  <si>
    <t>20220728 12:08:48</t>
  </si>
  <si>
    <t>12:08:48</t>
  </si>
  <si>
    <t>20220728 12:08:53</t>
  </si>
  <si>
    <t>12:08:53</t>
  </si>
  <si>
    <t>20220728 12:08:58</t>
  </si>
  <si>
    <t>12:08:58</t>
  </si>
  <si>
    <t>20220728 12:09:03</t>
  </si>
  <si>
    <t>12:09:03</t>
  </si>
  <si>
    <t>20220728 12:09:08</t>
  </si>
  <si>
    <t>12:09:08</t>
  </si>
  <si>
    <t>20220728 12:09:13</t>
  </si>
  <si>
    <t>12:09:13</t>
  </si>
  <si>
    <t>20220728 12:09:18</t>
  </si>
  <si>
    <t>12:09:18</t>
  </si>
  <si>
    <t>20220728 12:09:23</t>
  </si>
  <si>
    <t>12:09:23</t>
  </si>
  <si>
    <t>20220728 12:09:28</t>
  </si>
  <si>
    <t>12:09:28</t>
  </si>
  <si>
    <t>20220728 12:09:33</t>
  </si>
  <si>
    <t>12:09:33</t>
  </si>
  <si>
    <t>20220728 12:09:38</t>
  </si>
  <si>
    <t>12:09:38</t>
  </si>
  <si>
    <t>20220728 12:09:43</t>
  </si>
  <si>
    <t>12:09:43</t>
  </si>
  <si>
    <t>20220728 12:11:20</t>
  </si>
  <si>
    <t>12:11:20</t>
  </si>
  <si>
    <t>20220728 12:11:25</t>
  </si>
  <si>
    <t>12:11:25</t>
  </si>
  <si>
    <t>20220728 12:11:30</t>
  </si>
  <si>
    <t>12:11:30</t>
  </si>
  <si>
    <t>20220728 12:11:35</t>
  </si>
  <si>
    <t>12:11:35</t>
  </si>
  <si>
    <t>20220728 12:11:40</t>
  </si>
  <si>
    <t>12:11:40</t>
  </si>
  <si>
    <t>20220728 12:11:45</t>
  </si>
  <si>
    <t>12:11:45</t>
  </si>
  <si>
    <t>20220728 12:11:50</t>
  </si>
  <si>
    <t>12:11:50</t>
  </si>
  <si>
    <t>20220728 12:11:55</t>
  </si>
  <si>
    <t>12:11:55</t>
  </si>
  <si>
    <t>20220728 12:12:00</t>
  </si>
  <si>
    <t>12:12:00</t>
  </si>
  <si>
    <t>20220728 12:12:05</t>
  </si>
  <si>
    <t>12:12:05</t>
  </si>
  <si>
    <t>20220728 12:12:10</t>
  </si>
  <si>
    <t>12:12:10</t>
  </si>
  <si>
    <t>20220728 12:12:15</t>
  </si>
  <si>
    <t>12:12:15</t>
  </si>
  <si>
    <t>20220728 12:12:20</t>
  </si>
  <si>
    <t>12:12:20</t>
  </si>
  <si>
    <t>20220728 12:12:25</t>
  </si>
  <si>
    <t>12:12:25</t>
  </si>
  <si>
    <t>20220728 12:12:30</t>
  </si>
  <si>
    <t>12:12:30</t>
  </si>
  <si>
    <t>20220728 12:12:35</t>
  </si>
  <si>
    <t>12:12:35</t>
  </si>
  <si>
    <t>20220728 12:12:40</t>
  </si>
  <si>
    <t>12:12:40</t>
  </si>
  <si>
    <t>20220728 12:12:45</t>
  </si>
  <si>
    <t>12:12:45</t>
  </si>
  <si>
    <t>20220728 12:12:50</t>
  </si>
  <si>
    <t>12:12:50</t>
  </si>
  <si>
    <t>20220728 12:12:55</t>
  </si>
  <si>
    <t>12:12:55</t>
  </si>
  <si>
    <t>20220728 12:13:00</t>
  </si>
  <si>
    <t>12:13:00</t>
  </si>
  <si>
    <t>20220728 12:13:05</t>
  </si>
  <si>
    <t>12:13:05</t>
  </si>
  <si>
    <t>20220728 12:13:10</t>
  </si>
  <si>
    <t>12:13:10</t>
  </si>
  <si>
    <t>20220728 12:13:15</t>
  </si>
  <si>
    <t>12:13:15</t>
  </si>
  <si>
    <t>20220728 12:13:20</t>
  </si>
  <si>
    <t>12:13:20</t>
  </si>
  <si>
    <t>20220728 12:13:25</t>
  </si>
  <si>
    <t>12:13:25</t>
  </si>
  <si>
    <t>20220728 12:13:30</t>
  </si>
  <si>
    <t>12:13:30</t>
  </si>
  <si>
    <t>20220728 12:13:35</t>
  </si>
  <si>
    <t>12:13:35</t>
  </si>
  <si>
    <t>20220728 12:13:40</t>
  </si>
  <si>
    <t>12:13:40</t>
  </si>
  <si>
    <t>20220728 12:13:45</t>
  </si>
  <si>
    <t>12:13:45</t>
  </si>
  <si>
    <t>20220728 12:13:50</t>
  </si>
  <si>
    <t>12:13:50</t>
  </si>
  <si>
    <t>20220728 12:13:55</t>
  </si>
  <si>
    <t>12:13:55</t>
  </si>
  <si>
    <t>20220728 12:14:00</t>
  </si>
  <si>
    <t>12:14:00</t>
  </si>
  <si>
    <t>20220728 12:14:05</t>
  </si>
  <si>
    <t>12:14:05</t>
  </si>
  <si>
    <t>20220728 12:14:10</t>
  </si>
  <si>
    <t>12:14:10</t>
  </si>
  <si>
    <t>20220728 12:14:15</t>
  </si>
  <si>
    <t>12:14:15</t>
  </si>
  <si>
    <t>20220728 12:14:20</t>
  </si>
  <si>
    <t>12:14:20</t>
  </si>
  <si>
    <t>20220728 12:14:25</t>
  </si>
  <si>
    <t>12:14:25</t>
  </si>
  <si>
    <t>20220728 12:14:29</t>
  </si>
  <si>
    <t>12:14:29</t>
  </si>
  <si>
    <t>20220728 12:14:35</t>
  </si>
  <si>
    <t>12:14:35</t>
  </si>
  <si>
    <t>20220728 12:14:40</t>
  </si>
  <si>
    <t>12:14:40</t>
  </si>
  <si>
    <t>20220728 12:14:45</t>
  </si>
  <si>
    <t>12:14:45</t>
  </si>
  <si>
    <t>20220728 12:14:50</t>
  </si>
  <si>
    <t>12:14:50</t>
  </si>
  <si>
    <t>20220728 12:14:55</t>
  </si>
  <si>
    <t>12:14:55</t>
  </si>
  <si>
    <t>20220728 12:15:00</t>
  </si>
  <si>
    <t>12:15:00</t>
  </si>
  <si>
    <t>20220728 12:15:05</t>
  </si>
  <si>
    <t>12:15:05</t>
  </si>
  <si>
    <t>20220728 12:15:10</t>
  </si>
  <si>
    <t>12:15:10</t>
  </si>
  <si>
    <t>20220728 12:15:15</t>
  </si>
  <si>
    <t>12:15:15</t>
  </si>
  <si>
    <t>20220728 12:15:20</t>
  </si>
  <si>
    <t>12:15:20</t>
  </si>
  <si>
    <t>20220728 12:15:25</t>
  </si>
  <si>
    <t>12:15:25</t>
  </si>
  <si>
    <t>20220728 12:15:30</t>
  </si>
  <si>
    <t>12:15:30</t>
  </si>
  <si>
    <t>20220728 12:15:35</t>
  </si>
  <si>
    <t>12:15:35</t>
  </si>
  <si>
    <t>20220728 12:15:40</t>
  </si>
  <si>
    <t>12:15:40</t>
  </si>
  <si>
    <t>20220728 12:15:44</t>
  </si>
  <si>
    <t>12:15:44</t>
  </si>
  <si>
    <t>20220728 12:15:50</t>
  </si>
  <si>
    <t>12:15:50</t>
  </si>
  <si>
    <t>20220728 12:15:54</t>
  </si>
  <si>
    <t>12:15:54</t>
  </si>
  <si>
    <t>20220728 12:16:00</t>
  </si>
  <si>
    <t>12:16:00</t>
  </si>
  <si>
    <t>20220728 12:16:05</t>
  </si>
  <si>
    <t>12:16:05</t>
  </si>
  <si>
    <t>20220728 12:16:10</t>
  </si>
  <si>
    <t>12:16:10</t>
  </si>
  <si>
    <t>20220728 12:16:15</t>
  </si>
  <si>
    <t>12:16:15</t>
  </si>
  <si>
    <t>20220728 12:16:20</t>
  </si>
  <si>
    <t>12:16:20</t>
  </si>
  <si>
    <t>20220728 12:16:25</t>
  </si>
  <si>
    <t>12:16:25</t>
  </si>
  <si>
    <t>20220728 12:16:30</t>
  </si>
  <si>
    <t>12:16:30</t>
  </si>
  <si>
    <t>20220728 12:16:35</t>
  </si>
  <si>
    <t>12:16:35</t>
  </si>
  <si>
    <t>20220728 12:16:40</t>
  </si>
  <si>
    <t>12:16:40</t>
  </si>
  <si>
    <t>20220728 12:16:45</t>
  </si>
  <si>
    <t>12:16:45</t>
  </si>
  <si>
    <t>20220728 12:16:50</t>
  </si>
  <si>
    <t>12:16:50</t>
  </si>
  <si>
    <t>20220728 12:16:55</t>
  </si>
  <si>
    <t>12:16:55</t>
  </si>
  <si>
    <t>20220728 12:17:00</t>
  </si>
  <si>
    <t>12:17:00</t>
  </si>
  <si>
    <t>20220728 12:17:05</t>
  </si>
  <si>
    <t>12:17:05</t>
  </si>
  <si>
    <t>20220728 12:17:10</t>
  </si>
  <si>
    <t>12:17:10</t>
  </si>
  <si>
    <t>20220728 12:17:15</t>
  </si>
  <si>
    <t>12:17:15</t>
  </si>
  <si>
    <t>20220728 12:30:40</t>
  </si>
  <si>
    <t>12:30:40</t>
  </si>
  <si>
    <t>e_y_140_19</t>
  </si>
  <si>
    <t>20220728 12:30:45</t>
  </si>
  <si>
    <t>12:30:45</t>
  </si>
  <si>
    <t>20220728 12:30:50</t>
  </si>
  <si>
    <t>12:30:50</t>
  </si>
  <si>
    <t>20220728 12:30:55</t>
  </si>
  <si>
    <t>12:30:55</t>
  </si>
  <si>
    <t>20220728 12:31:00</t>
  </si>
  <si>
    <t>12:31:00</t>
  </si>
  <si>
    <t>20220728 12:31:05</t>
  </si>
  <si>
    <t>12:31:05</t>
  </si>
  <si>
    <t>20220728 12:31:10</t>
  </si>
  <si>
    <t>12:31:10</t>
  </si>
  <si>
    <t>20220728 12:31:15</t>
  </si>
  <si>
    <t>12:31:15</t>
  </si>
  <si>
    <t>20220728 12:31:20</t>
  </si>
  <si>
    <t>12:31:20</t>
  </si>
  <si>
    <t>20220728 12:31:25</t>
  </si>
  <si>
    <t>12:31:25</t>
  </si>
  <si>
    <t>20220728 12:31:30</t>
  </si>
  <si>
    <t>12:31:30</t>
  </si>
  <si>
    <t>20220728 12:31:35</t>
  </si>
  <si>
    <t>12:31:35</t>
  </si>
  <si>
    <t>20220728 12:31:40</t>
  </si>
  <si>
    <t>12:31:40</t>
  </si>
  <si>
    <t>20220728 12:31:45</t>
  </si>
  <si>
    <t>12:31:45</t>
  </si>
  <si>
    <t>20220728 12:31:50</t>
  </si>
  <si>
    <t>12:31:50</t>
  </si>
  <si>
    <t>20220728 12:31:55</t>
  </si>
  <si>
    <t>12:31:55</t>
  </si>
  <si>
    <t>20220728 12:32:00</t>
  </si>
  <si>
    <t>12:32:00</t>
  </si>
  <si>
    <t>20220728 12:32:05</t>
  </si>
  <si>
    <t>12:32:05</t>
  </si>
  <si>
    <t>20220728 12:32:10</t>
  </si>
  <si>
    <t>12:32:10</t>
  </si>
  <si>
    <t>20220728 12:32:15</t>
  </si>
  <si>
    <t>12:32:15</t>
  </si>
  <si>
    <t>20220728 12:32:20</t>
  </si>
  <si>
    <t>12:32:20</t>
  </si>
  <si>
    <t>20220728 12:32:25</t>
  </si>
  <si>
    <t>12:32:25</t>
  </si>
  <si>
    <t>20220728 12:32:30</t>
  </si>
  <si>
    <t>12:32:30</t>
  </si>
  <si>
    <t>20220728 12:32:35</t>
  </si>
  <si>
    <t>12:32:35</t>
  </si>
  <si>
    <t>20220728 12:34:12</t>
  </si>
  <si>
    <t>12:34:12</t>
  </si>
  <si>
    <t>20220728 12:34:17</t>
  </si>
  <si>
    <t>12:34:17</t>
  </si>
  <si>
    <t>20220728 12:34:22</t>
  </si>
  <si>
    <t>12:34:22</t>
  </si>
  <si>
    <t>20220728 12:34:27</t>
  </si>
  <si>
    <t>12:34:27</t>
  </si>
  <si>
    <t>20220728 12:34:32</t>
  </si>
  <si>
    <t>12:34:32</t>
  </si>
  <si>
    <t>20220728 12:34:37</t>
  </si>
  <si>
    <t>12:34:37</t>
  </si>
  <si>
    <t>20220728 12:34:42</t>
  </si>
  <si>
    <t>12:34:42</t>
  </si>
  <si>
    <t>20220728 12:34:47</t>
  </si>
  <si>
    <t>12:34:47</t>
  </si>
  <si>
    <t>20220728 12:34:52</t>
  </si>
  <si>
    <t>12:34:52</t>
  </si>
  <si>
    <t>20220728 12:34:57</t>
  </si>
  <si>
    <t>12:34:57</t>
  </si>
  <si>
    <t>20220728 12:35:02</t>
  </si>
  <si>
    <t>12:35:02</t>
  </si>
  <si>
    <t>20220728 12:35:07</t>
  </si>
  <si>
    <t>12:35:07</t>
  </si>
  <si>
    <t>20220728 12:35:12</t>
  </si>
  <si>
    <t>12:35:12</t>
  </si>
  <si>
    <t>20220728 12:35:17</t>
  </si>
  <si>
    <t>12:35:17</t>
  </si>
  <si>
    <t>20220728 12:35:22</t>
  </si>
  <si>
    <t>12:35:22</t>
  </si>
  <si>
    <t>20220728 12:35:27</t>
  </si>
  <si>
    <t>12:35:27</t>
  </si>
  <si>
    <t>20220728 12:35:32</t>
  </si>
  <si>
    <t>12:35:32</t>
  </si>
  <si>
    <t>20220728 12:35:37</t>
  </si>
  <si>
    <t>12:35:37</t>
  </si>
  <si>
    <t>20220728 12:35:42</t>
  </si>
  <si>
    <t>12:35:42</t>
  </si>
  <si>
    <t>20220728 12:35:47</t>
  </si>
  <si>
    <t>12:35:47</t>
  </si>
  <si>
    <t>20220728 12:35:52</t>
  </si>
  <si>
    <t>12:35:52</t>
  </si>
  <si>
    <t>20220728 12:35:57</t>
  </si>
  <si>
    <t>12:35:57</t>
  </si>
  <si>
    <t>20220728 12:36:02</t>
  </si>
  <si>
    <t>12:36:02</t>
  </si>
  <si>
    <t>20220728 12:36:07</t>
  </si>
  <si>
    <t>12:36:07</t>
  </si>
  <si>
    <t>20220728 12:36:12</t>
  </si>
  <si>
    <t>12:36:12</t>
  </si>
  <si>
    <t>20220728 12:36:17</t>
  </si>
  <si>
    <t>12:36:17</t>
  </si>
  <si>
    <t>20220728 12:36:22</t>
  </si>
  <si>
    <t>12:36:22</t>
  </si>
  <si>
    <t>20220728 12:36:27</t>
  </si>
  <si>
    <t>12:36:27</t>
  </si>
  <si>
    <t>20220728 12:36:31</t>
  </si>
  <si>
    <t>12:36:31</t>
  </si>
  <si>
    <t>20220728 12:36:37</t>
  </si>
  <si>
    <t>12:36:37</t>
  </si>
  <si>
    <t>20220728 12:36:42</t>
  </si>
  <si>
    <t>12:36:42</t>
  </si>
  <si>
    <t>20220728 12:36:47</t>
  </si>
  <si>
    <t>12:36:47</t>
  </si>
  <si>
    <t>20220728 12:36:52</t>
  </si>
  <si>
    <t>12:36:52</t>
  </si>
  <si>
    <t>20220728 12:36:57</t>
  </si>
  <si>
    <t>12:36:57</t>
  </si>
  <si>
    <t>20220728 12:37:02</t>
  </si>
  <si>
    <t>12:37:02</t>
  </si>
  <si>
    <t>20220728 12:37:07</t>
  </si>
  <si>
    <t>12:37:07</t>
  </si>
  <si>
    <t>20220728 12:37:12</t>
  </si>
  <si>
    <t>12:37:12</t>
  </si>
  <si>
    <t>20220728 12:37:17</t>
  </si>
  <si>
    <t>12:37:17</t>
  </si>
  <si>
    <t>20220728 12:37:22</t>
  </si>
  <si>
    <t>12:37:22</t>
  </si>
  <si>
    <t>20220728 12:37:27</t>
  </si>
  <si>
    <t>12:37:27</t>
  </si>
  <si>
    <t>20220728 12:37:32</t>
  </si>
  <si>
    <t>12:37:32</t>
  </si>
  <si>
    <t>20220728 12:37:37</t>
  </si>
  <si>
    <t>12:37:37</t>
  </si>
  <si>
    <t>20220728 12:37:42</t>
  </si>
  <si>
    <t>12:37:42</t>
  </si>
  <si>
    <t>20220728 12:37:47</t>
  </si>
  <si>
    <t>12:37:47</t>
  </si>
  <si>
    <t>20220728 12:37:52</t>
  </si>
  <si>
    <t>12:37:52</t>
  </si>
  <si>
    <t>20220728 12:37:57</t>
  </si>
  <si>
    <t>12:37:57</t>
  </si>
  <si>
    <t>20220728 12:38:02</t>
  </si>
  <si>
    <t>12:38:02</t>
  </si>
  <si>
    <t>20220728 12:38:06</t>
  </si>
  <si>
    <t>12:38:06</t>
  </si>
  <si>
    <t>20220728 12:38:12</t>
  </si>
  <si>
    <t>12:38:12</t>
  </si>
  <si>
    <t>20220728 12:38:16</t>
  </si>
  <si>
    <t>12:38:16</t>
  </si>
  <si>
    <t>20220728 12:38:22</t>
  </si>
  <si>
    <t>12:38:22</t>
  </si>
  <si>
    <t>20220728 12:38:27</t>
  </si>
  <si>
    <t>12:38:27</t>
  </si>
  <si>
    <t>20220728 12:38:32</t>
  </si>
  <si>
    <t>12:38:32</t>
  </si>
  <si>
    <t>20220728 12:38:37</t>
  </si>
  <si>
    <t>12:38:37</t>
  </si>
  <si>
    <t>20220728 12:38:42</t>
  </si>
  <si>
    <t>12:38:42</t>
  </si>
  <si>
    <t>20220728 12:38:47</t>
  </si>
  <si>
    <t>12:38:47</t>
  </si>
  <si>
    <t>20220728 12:38:52</t>
  </si>
  <si>
    <t>12:38:52</t>
  </si>
  <si>
    <t>20220728 12:38:57</t>
  </si>
  <si>
    <t>12:38:57</t>
  </si>
  <si>
    <t>20220728 12:39:02</t>
  </si>
  <si>
    <t>12:39:02</t>
  </si>
  <si>
    <t>20220728 12:39:07</t>
  </si>
  <si>
    <t>12:39:07</t>
  </si>
  <si>
    <t>20220728 12:39:12</t>
  </si>
  <si>
    <t>12:39:12</t>
  </si>
  <si>
    <t>20220728 12:39:17</t>
  </si>
  <si>
    <t>12:39:17</t>
  </si>
  <si>
    <t>20220728 12:39:22</t>
  </si>
  <si>
    <t>12:39:22</t>
  </si>
  <si>
    <t>20220728 12:39:27</t>
  </si>
  <si>
    <t>12:39:27</t>
  </si>
  <si>
    <t>20220728 12:39:32</t>
  </si>
  <si>
    <t>12:39:32</t>
  </si>
  <si>
    <t>20220728 12:39:37</t>
  </si>
  <si>
    <t>12:39:37</t>
  </si>
  <si>
    <t>20220728 12:39:41</t>
  </si>
  <si>
    <t>12:39:41</t>
  </si>
  <si>
    <t>20220728 12:39:47</t>
  </si>
  <si>
    <t>12:39:47</t>
  </si>
  <si>
    <t>20220728 12:39:51</t>
  </si>
  <si>
    <t>12:39:51</t>
  </si>
  <si>
    <t>20220728 12:39:57</t>
  </si>
  <si>
    <t>12:39:57</t>
  </si>
  <si>
    <t>20220728 12:40:02</t>
  </si>
  <si>
    <t>12:40:02</t>
  </si>
  <si>
    <t>20220728 12:40:07</t>
  </si>
  <si>
    <t>12:40:07</t>
  </si>
  <si>
    <t>20220728 12:40:12</t>
  </si>
  <si>
    <t>12:40:12</t>
  </si>
  <si>
    <t>20220728 12:46:50</t>
  </si>
  <si>
    <t>12:46:50</t>
  </si>
  <si>
    <t>e_n_0_38</t>
  </si>
  <si>
    <t>20220728 12:46:55</t>
  </si>
  <si>
    <t>12:46:55</t>
  </si>
  <si>
    <t>20220728 12:47:00</t>
  </si>
  <si>
    <t>12:47:00</t>
  </si>
  <si>
    <t>20220728 12:47:05</t>
  </si>
  <si>
    <t>12:47:05</t>
  </si>
  <si>
    <t>20220728 12:47:10</t>
  </si>
  <si>
    <t>12:47:10</t>
  </si>
  <si>
    <t>20220728 12:47:15</t>
  </si>
  <si>
    <t>12:47:15</t>
  </si>
  <si>
    <t>20220728 12:47:20</t>
  </si>
  <si>
    <t>12:47:20</t>
  </si>
  <si>
    <t>20220728 12:47:25</t>
  </si>
  <si>
    <t>12:47:25</t>
  </si>
  <si>
    <t>20220728 12:47:30</t>
  </si>
  <si>
    <t>12:47:30</t>
  </si>
  <si>
    <t>20220728 12:47:35</t>
  </si>
  <si>
    <t>12:47:35</t>
  </si>
  <si>
    <t>20220728 12:47:40</t>
  </si>
  <si>
    <t>12:47:40</t>
  </si>
  <si>
    <t>20220728 12:47:45</t>
  </si>
  <si>
    <t>12:47:45</t>
  </si>
  <si>
    <t>20220728 12:47:50</t>
  </si>
  <si>
    <t>12:47:50</t>
  </si>
  <si>
    <t>20220728 12:47:55</t>
  </si>
  <si>
    <t>12:47:55</t>
  </si>
  <si>
    <t>20220728 12:48:00</t>
  </si>
  <si>
    <t>12:48:00</t>
  </si>
  <si>
    <t>20220728 12:48:05</t>
  </si>
  <si>
    <t>12:48:05</t>
  </si>
  <si>
    <t>20220728 12:48:10</t>
  </si>
  <si>
    <t>12:48:10</t>
  </si>
  <si>
    <t>20220728 12:48:15</t>
  </si>
  <si>
    <t>12:48:15</t>
  </si>
  <si>
    <t>20220728 12:48:20</t>
  </si>
  <si>
    <t>12:48:20</t>
  </si>
  <si>
    <t>20220728 12:48:25</t>
  </si>
  <si>
    <t>12:48:25</t>
  </si>
  <si>
    <t>20220728 12:48:30</t>
  </si>
  <si>
    <t>12:48:30</t>
  </si>
  <si>
    <t>20220728 12:48:35</t>
  </si>
  <si>
    <t>12:48:35</t>
  </si>
  <si>
    <t>20220728 12:48:40</t>
  </si>
  <si>
    <t>12:48:40</t>
  </si>
  <si>
    <t>20220728 12:48:45</t>
  </si>
  <si>
    <t>12:48:45</t>
  </si>
  <si>
    <t>20220728 12:50:22</t>
  </si>
  <si>
    <t>12:50:22</t>
  </si>
  <si>
    <t>20220728 12:50:27</t>
  </si>
  <si>
    <t>12:50:27</t>
  </si>
  <si>
    <t>20220728 12:50:32</t>
  </si>
  <si>
    <t>12:50:32</t>
  </si>
  <si>
    <t>20220728 12:50:37</t>
  </si>
  <si>
    <t>12:50:37</t>
  </si>
  <si>
    <t>20220728 12:50:42</t>
  </si>
  <si>
    <t>12:50:42</t>
  </si>
  <si>
    <t>20220728 12:50:47</t>
  </si>
  <si>
    <t>12:50:47</t>
  </si>
  <si>
    <t>20220728 12:50:52</t>
  </si>
  <si>
    <t>12:50:52</t>
  </si>
  <si>
    <t>20220728 12:50:57</t>
  </si>
  <si>
    <t>12:50:57</t>
  </si>
  <si>
    <t>20220728 12:51:02</t>
  </si>
  <si>
    <t>12:51:02</t>
  </si>
  <si>
    <t>20220728 12:51:07</t>
  </si>
  <si>
    <t>12:51:07</t>
  </si>
  <si>
    <t>20220728 12:51:12</t>
  </si>
  <si>
    <t>12:51:12</t>
  </si>
  <si>
    <t>20220728 12:51:17</t>
  </si>
  <si>
    <t>12:51:17</t>
  </si>
  <si>
    <t>20220728 12:51:22</t>
  </si>
  <si>
    <t>12:51:22</t>
  </si>
  <si>
    <t>20220728 12:51:27</t>
  </si>
  <si>
    <t>12:51:27</t>
  </si>
  <si>
    <t>20220728 12:51:32</t>
  </si>
  <si>
    <t>12:51:32</t>
  </si>
  <si>
    <t>20220728 12:51:37</t>
  </si>
  <si>
    <t>12:51:37</t>
  </si>
  <si>
    <t>20220728 12:51:42</t>
  </si>
  <si>
    <t>12:51:42</t>
  </si>
  <si>
    <t>20220728 12:51:47</t>
  </si>
  <si>
    <t>12:51:47</t>
  </si>
  <si>
    <t>20220728 12:51:52</t>
  </si>
  <si>
    <t>12:51:52</t>
  </si>
  <si>
    <t>20220728 12:51:57</t>
  </si>
  <si>
    <t>12:51:57</t>
  </si>
  <si>
    <t>20220728 12:52:02</t>
  </si>
  <si>
    <t>12:52:02</t>
  </si>
  <si>
    <t>20220728 12:52:07</t>
  </si>
  <si>
    <t>12:52:07</t>
  </si>
  <si>
    <t>20220728 12:52:12</t>
  </si>
  <si>
    <t>12:52:12</t>
  </si>
  <si>
    <t>20220728 12:52:17</t>
  </si>
  <si>
    <t>12:52:17</t>
  </si>
  <si>
    <t>20220728 12:52:22</t>
  </si>
  <si>
    <t>12:52:22</t>
  </si>
  <si>
    <t>20220728 12:52:27</t>
  </si>
  <si>
    <t>12:52:27</t>
  </si>
  <si>
    <t>20220728 12:52:32</t>
  </si>
  <si>
    <t>12:52:32</t>
  </si>
  <si>
    <t>20220728 12:52:37</t>
  </si>
  <si>
    <t>12:52:37</t>
  </si>
  <si>
    <t>20220728 12:52:42</t>
  </si>
  <si>
    <t>12:52:42</t>
  </si>
  <si>
    <t>20220728 12:52:47</t>
  </si>
  <si>
    <t>12:52:47</t>
  </si>
  <si>
    <t>20220728 12:52:52</t>
  </si>
  <si>
    <t>12:52:52</t>
  </si>
  <si>
    <t>20220728 12:52:57</t>
  </si>
  <si>
    <t>12:52:57</t>
  </si>
  <si>
    <t>20220728 12:53:02</t>
  </si>
  <si>
    <t>12:53:02</t>
  </si>
  <si>
    <t>20220728 12:53:07</t>
  </si>
  <si>
    <t>12:53:07</t>
  </si>
  <si>
    <t>20220728 12:53:12</t>
  </si>
  <si>
    <t>12:53:12</t>
  </si>
  <si>
    <t>20220728 12:53:17</t>
  </si>
  <si>
    <t>12:53:17</t>
  </si>
  <si>
    <t>20220728 12:53:22</t>
  </si>
  <si>
    <t>12:53:22</t>
  </si>
  <si>
    <t>20220728 12:53:27</t>
  </si>
  <si>
    <t>12:53:27</t>
  </si>
  <si>
    <t>20220728 12:53:32</t>
  </si>
  <si>
    <t>12:53:32</t>
  </si>
  <si>
    <t>20220728 12:53:37</t>
  </si>
  <si>
    <t>12:53:37</t>
  </si>
  <si>
    <t>20220728 12:53:42</t>
  </si>
  <si>
    <t>12:53:42</t>
  </si>
  <si>
    <t>20220728 12:53:47</t>
  </si>
  <si>
    <t>12:53:47</t>
  </si>
  <si>
    <t>20220728 12:53:52</t>
  </si>
  <si>
    <t>12:53:52</t>
  </si>
  <si>
    <t>20220728 12:53:57</t>
  </si>
  <si>
    <t>12:53:57</t>
  </si>
  <si>
    <t>20220728 12:54:02</t>
  </si>
  <si>
    <t>12:54:02</t>
  </si>
  <si>
    <t>20220728 12:54:07</t>
  </si>
  <si>
    <t>12:54:07</t>
  </si>
  <si>
    <t>20220728 12:54:12</t>
  </si>
  <si>
    <t>12:54:12</t>
  </si>
  <si>
    <t>20220728 12:54:17</t>
  </si>
  <si>
    <t>12:54:17</t>
  </si>
  <si>
    <t>20220728 12:54:22</t>
  </si>
  <si>
    <t>12:54:22</t>
  </si>
  <si>
    <t>20220728 12:54:27</t>
  </si>
  <si>
    <t>12:54:27</t>
  </si>
  <si>
    <t>20220728 12:54:32</t>
  </si>
  <si>
    <t>12:54:32</t>
  </si>
  <si>
    <t>20220728 12:54:37</t>
  </si>
  <si>
    <t>12:54:37</t>
  </si>
  <si>
    <t>20220728 12:54:42</t>
  </si>
  <si>
    <t>12:54:42</t>
  </si>
  <si>
    <t>20220728 12:54:47</t>
  </si>
  <si>
    <t>12:54:47</t>
  </si>
  <si>
    <t>20220728 12:54:52</t>
  </si>
  <si>
    <t>12:54:52</t>
  </si>
  <si>
    <t>20220728 12:54:57</t>
  </si>
  <si>
    <t>12:54:57</t>
  </si>
  <si>
    <t>20220728 12:55:02</t>
  </si>
  <si>
    <t>12:55:02</t>
  </si>
  <si>
    <t>20220728 12:55:07</t>
  </si>
  <si>
    <t>12:55:07</t>
  </si>
  <si>
    <t>20220728 12:55:12</t>
  </si>
  <si>
    <t>12:55:12</t>
  </si>
  <si>
    <t>20220728 12:55:17</t>
  </si>
  <si>
    <t>12:55:17</t>
  </si>
  <si>
    <t>20220728 12:55:22</t>
  </si>
  <si>
    <t>12:55:22</t>
  </si>
  <si>
    <t>20220728 12:55:27</t>
  </si>
  <si>
    <t>12:55:27</t>
  </si>
  <si>
    <t>20220728 12:55:32</t>
  </si>
  <si>
    <t>12:55:32</t>
  </si>
  <si>
    <t>20220728 12:55:37</t>
  </si>
  <si>
    <t>12:55:37</t>
  </si>
  <si>
    <t>20220728 12:55:42</t>
  </si>
  <si>
    <t>12:55:42</t>
  </si>
  <si>
    <t>20220728 12:55:47</t>
  </si>
  <si>
    <t>12:55:47</t>
  </si>
  <si>
    <t>20220728 12:55:52</t>
  </si>
  <si>
    <t>12:55:52</t>
  </si>
  <si>
    <t>20220728 12:55:57</t>
  </si>
  <si>
    <t>12:55:57</t>
  </si>
  <si>
    <t>20220728 12:56:02</t>
  </si>
  <si>
    <t>12:56:02</t>
  </si>
  <si>
    <t>20220728 12:56:07</t>
  </si>
  <si>
    <t>12:56:07</t>
  </si>
  <si>
    <t>20220728 12:56:12</t>
  </si>
  <si>
    <t>12:56:12</t>
  </si>
  <si>
    <t>20220728 12:56:17</t>
  </si>
  <si>
    <t>12:56:17</t>
  </si>
  <si>
    <t>20220728 13:14:12</t>
  </si>
  <si>
    <t>13:14:12</t>
  </si>
  <si>
    <t>e_n_280_64</t>
  </si>
  <si>
    <t>20220728 13:14:17</t>
  </si>
  <si>
    <t>13:14:17</t>
  </si>
  <si>
    <t>20220728 13:14:22</t>
  </si>
  <si>
    <t>13:14:22</t>
  </si>
  <si>
    <t>20220728 13:14:27</t>
  </si>
  <si>
    <t>13:14:27</t>
  </si>
  <si>
    <t>20220728 13:14:32</t>
  </si>
  <si>
    <t>13:14:32</t>
  </si>
  <si>
    <t>20220728 13:14:37</t>
  </si>
  <si>
    <t>13:14:37</t>
  </si>
  <si>
    <t>20220728 13:14:42</t>
  </si>
  <si>
    <t>13:14:42</t>
  </si>
  <si>
    <t>20220728 13:14:47</t>
  </si>
  <si>
    <t>13:14:47</t>
  </si>
  <si>
    <t>20220728 13:14:52</t>
  </si>
  <si>
    <t>13:14:52</t>
  </si>
  <si>
    <t>20220728 13:14:57</t>
  </si>
  <si>
    <t>13:14:57</t>
  </si>
  <si>
    <t>20220728 13:15:02</t>
  </si>
  <si>
    <t>13:15:02</t>
  </si>
  <si>
    <t>20220728 13:15:07</t>
  </si>
  <si>
    <t>13:15:07</t>
  </si>
  <si>
    <t>20220728 13:15:12</t>
  </si>
  <si>
    <t>13:15:12</t>
  </si>
  <si>
    <t>20220728 13:15:17</t>
  </si>
  <si>
    <t>13:15:17</t>
  </si>
  <si>
    <t>20220728 13:15:22</t>
  </si>
  <si>
    <t>13:15:22</t>
  </si>
  <si>
    <t>20220728 13:15:27</t>
  </si>
  <si>
    <t>13:15:27</t>
  </si>
  <si>
    <t>20220728 13:15:32</t>
  </si>
  <si>
    <t>13:15:32</t>
  </si>
  <si>
    <t>20220728 13:15:37</t>
  </si>
  <si>
    <t>13:15:37</t>
  </si>
  <si>
    <t>20220728 13:15:42</t>
  </si>
  <si>
    <t>13:15:42</t>
  </si>
  <si>
    <t>20220728 13:15:47</t>
  </si>
  <si>
    <t>13:15:47</t>
  </si>
  <si>
    <t>20220728 13:15:52</t>
  </si>
  <si>
    <t>13:15:52</t>
  </si>
  <si>
    <t>20220728 13:15:57</t>
  </si>
  <si>
    <t>13:15:57</t>
  </si>
  <si>
    <t>20220728 13:16:02</t>
  </si>
  <si>
    <t>13:16:02</t>
  </si>
  <si>
    <t>20220728 13:16:07</t>
  </si>
  <si>
    <t>13:16:07</t>
  </si>
  <si>
    <t>20220728 13:17:44</t>
  </si>
  <si>
    <t>13:17:44</t>
  </si>
  <si>
    <t>20220728 13:17:49</t>
  </si>
  <si>
    <t>13:17:49</t>
  </si>
  <si>
    <t>20220728 13:17:54</t>
  </si>
  <si>
    <t>13:17:54</t>
  </si>
  <si>
    <t>20220728 13:17:59</t>
  </si>
  <si>
    <t>13:17:59</t>
  </si>
  <si>
    <t>20220728 13:18:04</t>
  </si>
  <si>
    <t>13:18:04</t>
  </si>
  <si>
    <t>20220728 13:18:09</t>
  </si>
  <si>
    <t>13:18:09</t>
  </si>
  <si>
    <t>20220728 13:18:14</t>
  </si>
  <si>
    <t>13:18:14</t>
  </si>
  <si>
    <t>20220728 13:18:19</t>
  </si>
  <si>
    <t>13:18:19</t>
  </si>
  <si>
    <t>20220728 13:18:24</t>
  </si>
  <si>
    <t>13:18:24</t>
  </si>
  <si>
    <t>20220728 13:18:29</t>
  </si>
  <si>
    <t>13:18:29</t>
  </si>
  <si>
    <t>20220728 13:18:34</t>
  </si>
  <si>
    <t>13:18:34</t>
  </si>
  <si>
    <t>20220728 13:18:39</t>
  </si>
  <si>
    <t>13:18:39</t>
  </si>
  <si>
    <t>20220728 13:18:44</t>
  </si>
  <si>
    <t>13:18:44</t>
  </si>
  <si>
    <t>20220728 13:18:49</t>
  </si>
  <si>
    <t>13:18:49</t>
  </si>
  <si>
    <t>20220728 13:18:54</t>
  </si>
  <si>
    <t>13:18:54</t>
  </si>
  <si>
    <t>20220728 13:18:59</t>
  </si>
  <si>
    <t>13:18:59</t>
  </si>
  <si>
    <t>20220728 13:19:04</t>
  </si>
  <si>
    <t>13:19:04</t>
  </si>
  <si>
    <t>20220728 13:19:09</t>
  </si>
  <si>
    <t>13:19:09</t>
  </si>
  <si>
    <t>20220728 13:19:14</t>
  </si>
  <si>
    <t>13:19:14</t>
  </si>
  <si>
    <t>20220728 13:19:19</t>
  </si>
  <si>
    <t>13:19:19</t>
  </si>
  <si>
    <t>20220728 13:19:24</t>
  </si>
  <si>
    <t>13:19:24</t>
  </si>
  <si>
    <t>20220728 13:19:29</t>
  </si>
  <si>
    <t>13:19:29</t>
  </si>
  <si>
    <t>20220728 13:19:34</t>
  </si>
  <si>
    <t>13:19:34</t>
  </si>
  <si>
    <t>20220728 13:19:39</t>
  </si>
  <si>
    <t>13:19:39</t>
  </si>
  <si>
    <t>20220728 13:19:44</t>
  </si>
  <si>
    <t>13:19:44</t>
  </si>
  <si>
    <t>20220728 13:19:49</t>
  </si>
  <si>
    <t>13:19:49</t>
  </si>
  <si>
    <t>20220728 13:19:54</t>
  </si>
  <si>
    <t>13:19:54</t>
  </si>
  <si>
    <t>20220728 13:19:59</t>
  </si>
  <si>
    <t>13:19:59</t>
  </si>
  <si>
    <t>20220728 13:20:04</t>
  </si>
  <si>
    <t>13:20:04</t>
  </si>
  <si>
    <t>20220728 13:20:09</t>
  </si>
  <si>
    <t>13:20:09</t>
  </si>
  <si>
    <t>20220728 13:20:14</t>
  </si>
  <si>
    <t>13:20:14</t>
  </si>
  <si>
    <t>20220728 13:20:19</t>
  </si>
  <si>
    <t>13:20:19</t>
  </si>
  <si>
    <t>20220728 13:20:24</t>
  </si>
  <si>
    <t>13:20:24</t>
  </si>
  <si>
    <t>20220728 13:20:29</t>
  </si>
  <si>
    <t>13:20:29</t>
  </si>
  <si>
    <t>20220728 13:20:34</t>
  </si>
  <si>
    <t>13:20:34</t>
  </si>
  <si>
    <t>20220728 13:20:39</t>
  </si>
  <si>
    <t>13:20:39</t>
  </si>
  <si>
    <t>20220728 13:20:44</t>
  </si>
  <si>
    <t>13:20:44</t>
  </si>
  <si>
    <t>20220728 13:20:49</t>
  </si>
  <si>
    <t>13:20:49</t>
  </si>
  <si>
    <t>20220728 13:20:54</t>
  </si>
  <si>
    <t>13:20:54</t>
  </si>
  <si>
    <t>20220728 13:20:59</t>
  </si>
  <si>
    <t>13:20:59</t>
  </si>
  <si>
    <t>20220728 13:21:04</t>
  </si>
  <si>
    <t>13:21:04</t>
  </si>
  <si>
    <t>20220728 13:21:09</t>
  </si>
  <si>
    <t>13:21:09</t>
  </si>
  <si>
    <t>20220728 13:21:14</t>
  </si>
  <si>
    <t>13:21:14</t>
  </si>
  <si>
    <t>20220728 13:21:19</t>
  </si>
  <si>
    <t>13:21:19</t>
  </si>
  <si>
    <t>20220728 13:21:24</t>
  </si>
  <si>
    <t>13:21:24</t>
  </si>
  <si>
    <t>20220728 13:21:29</t>
  </si>
  <si>
    <t>13:21:29</t>
  </si>
  <si>
    <t>20220728 13:21:34</t>
  </si>
  <si>
    <t>13:21:34</t>
  </si>
  <si>
    <t>20220728 13:21:39</t>
  </si>
  <si>
    <t>13:21:39</t>
  </si>
  <si>
    <t>20220728 13:21:44</t>
  </si>
  <si>
    <t>13:21:44</t>
  </si>
  <si>
    <t>20220728 13:21:49</t>
  </si>
  <si>
    <t>13:21:49</t>
  </si>
  <si>
    <t>20220728 13:21:54</t>
  </si>
  <si>
    <t>13:21:54</t>
  </si>
  <si>
    <t>20220728 13:21:59</t>
  </si>
  <si>
    <t>13:21:59</t>
  </si>
  <si>
    <t>20220728 13:22:04</t>
  </si>
  <si>
    <t>13:22:04</t>
  </si>
  <si>
    <t>20220728 13:22:09</t>
  </si>
  <si>
    <t>13:22:09</t>
  </si>
  <si>
    <t>20220728 13:22:14</t>
  </si>
  <si>
    <t>13:22:14</t>
  </si>
  <si>
    <t>20220728 13:22:19</t>
  </si>
  <si>
    <t>13:22:19</t>
  </si>
  <si>
    <t>20220728 13:22:24</t>
  </si>
  <si>
    <t>13:22:24</t>
  </si>
  <si>
    <t>20220728 13:22:29</t>
  </si>
  <si>
    <t>13:22:29</t>
  </si>
  <si>
    <t>20220728 13:22:34</t>
  </si>
  <si>
    <t>13:22:34</t>
  </si>
  <si>
    <t>20220728 13:22:39</t>
  </si>
  <si>
    <t>13:22:39</t>
  </si>
  <si>
    <t>20220728 13:22:44</t>
  </si>
  <si>
    <t>13:22:44</t>
  </si>
  <si>
    <t>20220728 13:22:49</t>
  </si>
  <si>
    <t>13:22:49</t>
  </si>
  <si>
    <t>20220728 13:22:54</t>
  </si>
  <si>
    <t>13:22:54</t>
  </si>
  <si>
    <t>20220728 13:22:59</t>
  </si>
  <si>
    <t>13:22:59</t>
  </si>
  <si>
    <t>20220728 13:23:04</t>
  </si>
  <si>
    <t>13:23:04</t>
  </si>
  <si>
    <t>20220728 13:23:09</t>
  </si>
  <si>
    <t>13:23:09</t>
  </si>
  <si>
    <t>20220728 13:23:14</t>
  </si>
  <si>
    <t>13:23:14</t>
  </si>
  <si>
    <t>20220728 13:23:19</t>
  </si>
  <si>
    <t>13:23:19</t>
  </si>
  <si>
    <t>20220728 13:23:24</t>
  </si>
  <si>
    <t>13:23:24</t>
  </si>
  <si>
    <t>20220728 13:23:29</t>
  </si>
  <si>
    <t>13:23:29</t>
  </si>
  <si>
    <t>20220728 13:23:34</t>
  </si>
  <si>
    <t>13:23:34</t>
  </si>
  <si>
    <t>20220728 13:23:39</t>
  </si>
  <si>
    <t>13:23:39</t>
  </si>
  <si>
    <t>20220728 13:23:44</t>
  </si>
  <si>
    <t>13:23:44</t>
  </si>
  <si>
    <t>20220728 13:49:36</t>
  </si>
  <si>
    <t>13:49:36</t>
  </si>
  <si>
    <t>e_n_630_71</t>
  </si>
  <si>
    <t>20220728 13:49:41</t>
  </si>
  <si>
    <t>13:49:41</t>
  </si>
  <si>
    <t>20220728 13:49:46</t>
  </si>
  <si>
    <t>13:49:46</t>
  </si>
  <si>
    <t>20220728 13:49:51</t>
  </si>
  <si>
    <t>13:49:51</t>
  </si>
  <si>
    <t>20220728 13:49:56</t>
  </si>
  <si>
    <t>13:49:56</t>
  </si>
  <si>
    <t>20220728 13:50:01</t>
  </si>
  <si>
    <t>13:50:01</t>
  </si>
  <si>
    <t>20220728 13:50:06</t>
  </si>
  <si>
    <t>13:50:06</t>
  </si>
  <si>
    <t>20220728 13:50:11</t>
  </si>
  <si>
    <t>13:50:11</t>
  </si>
  <si>
    <t>20220728 13:50:16</t>
  </si>
  <si>
    <t>13:50:16</t>
  </si>
  <si>
    <t>20220728 13:50:21</t>
  </si>
  <si>
    <t>13:50:21</t>
  </si>
  <si>
    <t>20220728 13:50:26</t>
  </si>
  <si>
    <t>13:50:26</t>
  </si>
  <si>
    <t>20220728 13:50:31</t>
  </si>
  <si>
    <t>13:50:31</t>
  </si>
  <si>
    <t>20220728 13:50:36</t>
  </si>
  <si>
    <t>13:50:36</t>
  </si>
  <si>
    <t>20220728 13:50:41</t>
  </si>
  <si>
    <t>13:50:41</t>
  </si>
  <si>
    <t>20220728 13:50:46</t>
  </si>
  <si>
    <t>13:50:46</t>
  </si>
  <si>
    <t>20220728 13:50:51</t>
  </si>
  <si>
    <t>13:50:51</t>
  </si>
  <si>
    <t>20220728 13:50:56</t>
  </si>
  <si>
    <t>13:50:56</t>
  </si>
  <si>
    <t>20220728 13:51:00</t>
  </si>
  <si>
    <t>13:51:00</t>
  </si>
  <si>
    <t>20220728 13:51:06</t>
  </si>
  <si>
    <t>13:51:06</t>
  </si>
  <si>
    <t>20220728 13:51:10</t>
  </si>
  <si>
    <t>13:51:10</t>
  </si>
  <si>
    <t>20220728 13:51:16</t>
  </si>
  <si>
    <t>13:51:16</t>
  </si>
  <si>
    <t>20220728 13:51:21</t>
  </si>
  <si>
    <t>13:51:21</t>
  </si>
  <si>
    <t>20220728 13:51:26</t>
  </si>
  <si>
    <t>13:51:26</t>
  </si>
  <si>
    <t>20220728 13:51:31</t>
  </si>
  <si>
    <t>13:51:31</t>
  </si>
  <si>
    <t>20220728 13:53:08</t>
  </si>
  <si>
    <t>13:53:08</t>
  </si>
  <si>
    <t>20220728 13:53:13</t>
  </si>
  <si>
    <t>13:53:13</t>
  </si>
  <si>
    <t>20220728 13:53:18</t>
  </si>
  <si>
    <t>13:53:18</t>
  </si>
  <si>
    <t>20220728 13:53:23</t>
  </si>
  <si>
    <t>13:53:23</t>
  </si>
  <si>
    <t>20220728 13:53:28</t>
  </si>
  <si>
    <t>13:53:28</t>
  </si>
  <si>
    <t>20220728 13:53:33</t>
  </si>
  <si>
    <t>13:53:33</t>
  </si>
  <si>
    <t>20220728 13:53:38</t>
  </si>
  <si>
    <t>13:53:38</t>
  </si>
  <si>
    <t>20220728 13:53:43</t>
  </si>
  <si>
    <t>13:53:43</t>
  </si>
  <si>
    <t>20220728 13:53:48</t>
  </si>
  <si>
    <t>13:53:48</t>
  </si>
  <si>
    <t>20220728 13:53:53</t>
  </si>
  <si>
    <t>13:53:53</t>
  </si>
  <si>
    <t>20220728 13:53:58</t>
  </si>
  <si>
    <t>13:53:58</t>
  </si>
  <si>
    <t>20220728 13:54:03</t>
  </si>
  <si>
    <t>13:54:03</t>
  </si>
  <si>
    <t>20220728 13:54:08</t>
  </si>
  <si>
    <t>13:54:08</t>
  </si>
  <si>
    <t>20220728 13:54:13</t>
  </si>
  <si>
    <t>13:54:13</t>
  </si>
  <si>
    <t>20220728 13:54:18</t>
  </si>
  <si>
    <t>13:54:18</t>
  </si>
  <si>
    <t>20220728 13:54:22</t>
  </si>
  <si>
    <t>13:54:22</t>
  </si>
  <si>
    <t>20220728 13:54:28</t>
  </si>
  <si>
    <t>13:54:28</t>
  </si>
  <si>
    <t>20220728 13:54:32</t>
  </si>
  <si>
    <t>13:54:32</t>
  </si>
  <si>
    <t>20220728 13:54:38</t>
  </si>
  <si>
    <t>13:54:38</t>
  </si>
  <si>
    <t>20220728 13:54:43</t>
  </si>
  <si>
    <t>13:54:43</t>
  </si>
  <si>
    <t>20220728 13:54:48</t>
  </si>
  <si>
    <t>13:54:48</t>
  </si>
  <si>
    <t>20220728 13:54:53</t>
  </si>
  <si>
    <t>13:54:53</t>
  </si>
  <si>
    <t>20220728 13:54:58</t>
  </si>
  <si>
    <t>13:54:58</t>
  </si>
  <si>
    <t>20220728 13:55:03</t>
  </si>
  <si>
    <t>13:55:03</t>
  </si>
  <si>
    <t>20220728 13:55:08</t>
  </si>
  <si>
    <t>13:55:08</t>
  </si>
  <si>
    <t>20220728 13:55:13</t>
  </si>
  <si>
    <t>13:55:13</t>
  </si>
  <si>
    <t>20220728 13:55:18</t>
  </si>
  <si>
    <t>13:55:18</t>
  </si>
  <si>
    <t>20220728 13:55:23</t>
  </si>
  <si>
    <t>13:55:23</t>
  </si>
  <si>
    <t>20220728 13:55:28</t>
  </si>
  <si>
    <t>13:55:28</t>
  </si>
  <si>
    <t>20220728 13:55:33</t>
  </si>
  <si>
    <t>13:55:33</t>
  </si>
  <si>
    <t>20220728 13:55:38</t>
  </si>
  <si>
    <t>13:55:38</t>
  </si>
  <si>
    <t>20220728 13:55:43</t>
  </si>
  <si>
    <t>13:55:43</t>
  </si>
  <si>
    <t>20220728 13:55:48</t>
  </si>
  <si>
    <t>13:55:48</t>
  </si>
  <si>
    <t>20220728 13:55:53</t>
  </si>
  <si>
    <t>13:55:53</t>
  </si>
  <si>
    <t>20220728 13:55:58</t>
  </si>
  <si>
    <t>13:55:58</t>
  </si>
  <si>
    <t>20220728 13:56:03</t>
  </si>
  <si>
    <t>13:56:03</t>
  </si>
  <si>
    <t>20220728 13:56:08</t>
  </si>
  <si>
    <t>13:56:08</t>
  </si>
  <si>
    <t>20220728 13:56:13</t>
  </si>
  <si>
    <t>13:56:13</t>
  </si>
  <si>
    <t>20220728 13:56:17</t>
  </si>
  <si>
    <t>13:56:17</t>
  </si>
  <si>
    <t>20220728 13:56:23</t>
  </si>
  <si>
    <t>13:56:23</t>
  </si>
  <si>
    <t>20220728 13:56:27</t>
  </si>
  <si>
    <t>13:56:27</t>
  </si>
  <si>
    <t>20220728 13:56:33</t>
  </si>
  <si>
    <t>13:56:33</t>
  </si>
  <si>
    <t>20220728 13:56:38</t>
  </si>
  <si>
    <t>13:56:38</t>
  </si>
  <si>
    <t>20220728 13:56:43</t>
  </si>
  <si>
    <t>13:56:43</t>
  </si>
  <si>
    <t>20220728 13:56:48</t>
  </si>
  <si>
    <t>13:56:48</t>
  </si>
  <si>
    <t>20220728 13:56:53</t>
  </si>
  <si>
    <t>13:56:53</t>
  </si>
  <si>
    <t>20220728 13:56:58</t>
  </si>
  <si>
    <t>13:56:58</t>
  </si>
  <si>
    <t>20220728 13:57:02</t>
  </si>
  <si>
    <t>13:57:02</t>
  </si>
  <si>
    <t>20220728 13:57:08</t>
  </si>
  <si>
    <t>13:57:08</t>
  </si>
  <si>
    <t>20220728 13:57:13</t>
  </si>
  <si>
    <t>13:57:13</t>
  </si>
  <si>
    <t>20220728 13:57:18</t>
  </si>
  <si>
    <t>13:57:18</t>
  </si>
  <si>
    <t>20220728 13:57:23</t>
  </si>
  <si>
    <t>13:57:23</t>
  </si>
  <si>
    <t>20220728 13:57:28</t>
  </si>
  <si>
    <t>13:57:28</t>
  </si>
  <si>
    <t>20220728 13:57:33</t>
  </si>
  <si>
    <t>13:57:33</t>
  </si>
  <si>
    <t>20220728 13:57:38</t>
  </si>
  <si>
    <t>13:57:38</t>
  </si>
  <si>
    <t>20220728 13:57:43</t>
  </si>
  <si>
    <t>13:57:43</t>
  </si>
  <si>
    <t>20220728 13:57:48</t>
  </si>
  <si>
    <t>13:57:48</t>
  </si>
  <si>
    <t>20220728 13:57:53</t>
  </si>
  <si>
    <t>13:57:53</t>
  </si>
  <si>
    <t>20220728 13:57:58</t>
  </si>
  <si>
    <t>13:57:58</t>
  </si>
  <si>
    <t>20220728 13:58:03</t>
  </si>
  <si>
    <t>13:58:03</t>
  </si>
  <si>
    <t>20220728 13:58:08</t>
  </si>
  <si>
    <t>13:58:08</t>
  </si>
  <si>
    <t>20220728 13:58:13</t>
  </si>
  <si>
    <t>13:58:13</t>
  </si>
  <si>
    <t>20220728 13:58:18</t>
  </si>
  <si>
    <t>13:58:18</t>
  </si>
  <si>
    <t>20220728 13:58:23</t>
  </si>
  <si>
    <t>13:58:23</t>
  </si>
  <si>
    <t>20220728 13:58:28</t>
  </si>
  <si>
    <t>13:58:28</t>
  </si>
  <si>
    <t>20220728 13:58:33</t>
  </si>
  <si>
    <t>13:58:33</t>
  </si>
  <si>
    <t>20220728 13:58:38</t>
  </si>
  <si>
    <t>13:58:38</t>
  </si>
  <si>
    <t>20220728 13:58:43</t>
  </si>
  <si>
    <t>13:58:43</t>
  </si>
  <si>
    <t>20220728 13:58:47</t>
  </si>
  <si>
    <t>13:58:47</t>
  </si>
  <si>
    <t>20220728 13:58:53</t>
  </si>
  <si>
    <t>13:58:53</t>
  </si>
  <si>
    <t>20220728 13:58:57</t>
  </si>
  <si>
    <t>13:58:57</t>
  </si>
  <si>
    <t>20220728 13:59:03</t>
  </si>
  <si>
    <t>13:59:03</t>
  </si>
  <si>
    <t>20220728 14:22:35</t>
  </si>
  <si>
    <t>14:22:35</t>
  </si>
  <si>
    <t>e_n_210_60</t>
  </si>
  <si>
    <t>14:09:19</t>
  </si>
  <si>
    <t>20220728 14:22:40</t>
  </si>
  <si>
    <t>14:22:40</t>
  </si>
  <si>
    <t>20220728 14:22:45</t>
  </si>
  <si>
    <t>14:22:45</t>
  </si>
  <si>
    <t>20220728 14:22:50</t>
  </si>
  <si>
    <t>14:22:50</t>
  </si>
  <si>
    <t>20220728 14:22:55</t>
  </si>
  <si>
    <t>14:22:55</t>
  </si>
  <si>
    <t>20220728 14:23:00</t>
  </si>
  <si>
    <t>14:23:00</t>
  </si>
  <si>
    <t>20220728 14:23:05</t>
  </si>
  <si>
    <t>14:23:05</t>
  </si>
  <si>
    <t>20220728 14:23:10</t>
  </si>
  <si>
    <t>14:23:10</t>
  </si>
  <si>
    <t>20220728 14:23:15</t>
  </si>
  <si>
    <t>14:23:15</t>
  </si>
  <si>
    <t>20220728 14:23:20</t>
  </si>
  <si>
    <t>14:23:20</t>
  </si>
  <si>
    <t>20220728 14:23:25</t>
  </si>
  <si>
    <t>14:23:25</t>
  </si>
  <si>
    <t>20220728 14:23:30</t>
  </si>
  <si>
    <t>14:23:30</t>
  </si>
  <si>
    <t>20220728 14:23:35</t>
  </si>
  <si>
    <t>14:23:35</t>
  </si>
  <si>
    <t>20220728 14:23:40</t>
  </si>
  <si>
    <t>14:23:40</t>
  </si>
  <si>
    <t>20220728 14:23:45</t>
  </si>
  <si>
    <t>14:23:45</t>
  </si>
  <si>
    <t>20220728 14:23:50</t>
  </si>
  <si>
    <t>14:23:50</t>
  </si>
  <si>
    <t>20220728 14:23:55</t>
  </si>
  <si>
    <t>14:23:55</t>
  </si>
  <si>
    <t>20220728 14:24:00</t>
  </si>
  <si>
    <t>14:24:00</t>
  </si>
  <si>
    <t>20220728 14:24:05</t>
  </si>
  <si>
    <t>14:24:05</t>
  </si>
  <si>
    <t>20220728 14:24:10</t>
  </si>
  <si>
    <t>14:24:10</t>
  </si>
  <si>
    <t>20220728 14:24:15</t>
  </si>
  <si>
    <t>14:24:15</t>
  </si>
  <si>
    <t>20220728 14:24:20</t>
  </si>
  <si>
    <t>14:24:20</t>
  </si>
  <si>
    <t>20220728 14:24:25</t>
  </si>
  <si>
    <t>14:24:25</t>
  </si>
  <si>
    <t>20220728 14:24:30</t>
  </si>
  <si>
    <t>14:24:30</t>
  </si>
  <si>
    <t>20220728 14:26:07</t>
  </si>
  <si>
    <t>14:26:07</t>
  </si>
  <si>
    <t>20220728 14:26:12</t>
  </si>
  <si>
    <t>14:26:12</t>
  </si>
  <si>
    <t>20220728 14:26:17</t>
  </si>
  <si>
    <t>14:26:17</t>
  </si>
  <si>
    <t>20220728 14:26:22</t>
  </si>
  <si>
    <t>14:26:22</t>
  </si>
  <si>
    <t>20220728 14:26:27</t>
  </si>
  <si>
    <t>14:26:27</t>
  </si>
  <si>
    <t>20220728 14:26:32</t>
  </si>
  <si>
    <t>14:26:32</t>
  </si>
  <si>
    <t>20220728 14:26:37</t>
  </si>
  <si>
    <t>14:26:37</t>
  </si>
  <si>
    <t>20220728 14:26:42</t>
  </si>
  <si>
    <t>14:26:42</t>
  </si>
  <si>
    <t>20220728 14:26:47</t>
  </si>
  <si>
    <t>14:26:47</t>
  </si>
  <si>
    <t>20220728 14:26:52</t>
  </si>
  <si>
    <t>14:26:52</t>
  </si>
  <si>
    <t>20220728 14:26:57</t>
  </si>
  <si>
    <t>14:26:57</t>
  </si>
  <si>
    <t>20220728 14:27:02</t>
  </si>
  <si>
    <t>14:27:02</t>
  </si>
  <si>
    <t>20220728 14:27:07</t>
  </si>
  <si>
    <t>14:27:07</t>
  </si>
  <si>
    <t>20220728 14:27:12</t>
  </si>
  <si>
    <t>14:27:12</t>
  </si>
  <si>
    <t>20220728 14:27:17</t>
  </si>
  <si>
    <t>14:27:17</t>
  </si>
  <si>
    <t>20220728 14:27:22</t>
  </si>
  <si>
    <t>14:27:22</t>
  </si>
  <si>
    <t>20220728 14:27:27</t>
  </si>
  <si>
    <t>14:27:27</t>
  </si>
  <si>
    <t>20220728 14:27:32</t>
  </si>
  <si>
    <t>14:27:32</t>
  </si>
  <si>
    <t>20220728 14:27:37</t>
  </si>
  <si>
    <t>14:27:37</t>
  </si>
  <si>
    <t>20220728 14:27:42</t>
  </si>
  <si>
    <t>14:27:42</t>
  </si>
  <si>
    <t>20220728 14:27:47</t>
  </si>
  <si>
    <t>14:27:47</t>
  </si>
  <si>
    <t>20220728 14:27:52</t>
  </si>
  <si>
    <t>14:27:52</t>
  </si>
  <si>
    <t>20220728 14:27:57</t>
  </si>
  <si>
    <t>14:27:57</t>
  </si>
  <si>
    <t>20220728 14:28:02</t>
  </si>
  <si>
    <t>14:28:02</t>
  </si>
  <si>
    <t>20220728 14:28:07</t>
  </si>
  <si>
    <t>14:28:07</t>
  </si>
  <si>
    <t>20220728 14:28:12</t>
  </si>
  <si>
    <t>14:28:12</t>
  </si>
  <si>
    <t>20220728 14:28:17</t>
  </si>
  <si>
    <t>14:28:17</t>
  </si>
  <si>
    <t>20220728 14:28:22</t>
  </si>
  <si>
    <t>14:28:22</t>
  </si>
  <si>
    <t>20220728 14:28:27</t>
  </si>
  <si>
    <t>14:28:27</t>
  </si>
  <si>
    <t>20220728 14:28:32</t>
  </si>
  <si>
    <t>14:28:32</t>
  </si>
  <si>
    <t>20220728 14:28:37</t>
  </si>
  <si>
    <t>14:28:37</t>
  </si>
  <si>
    <t>20220728 14:28:42</t>
  </si>
  <si>
    <t>14:28:42</t>
  </si>
  <si>
    <t>20220728 14:28:47</t>
  </si>
  <si>
    <t>14:28:47</t>
  </si>
  <si>
    <t>20220728 14:28:52</t>
  </si>
  <si>
    <t>14:28:52</t>
  </si>
  <si>
    <t>20220728 14:28:57</t>
  </si>
  <si>
    <t>14:28:57</t>
  </si>
  <si>
    <t>20220728 14:29:02</t>
  </si>
  <si>
    <t>14:29:02</t>
  </si>
  <si>
    <t>20220728 14:29:07</t>
  </si>
  <si>
    <t>14:29:07</t>
  </si>
  <si>
    <t>20220728 14:29:12</t>
  </si>
  <si>
    <t>14:29:12</t>
  </si>
  <si>
    <t>20220728 14:29:17</t>
  </si>
  <si>
    <t>14:29:17</t>
  </si>
  <si>
    <t>20220728 14:29:22</t>
  </si>
  <si>
    <t>14:29:22</t>
  </si>
  <si>
    <t>20220728 14:29:27</t>
  </si>
  <si>
    <t>14:29:27</t>
  </si>
  <si>
    <t>20220728 14:29:32</t>
  </si>
  <si>
    <t>14:29:32</t>
  </si>
  <si>
    <t>20220728 14:29:37</t>
  </si>
  <si>
    <t>14:29:37</t>
  </si>
  <si>
    <t>20220728 14:29:42</t>
  </si>
  <si>
    <t>14:29:42</t>
  </si>
  <si>
    <t>20220728 14:29:47</t>
  </si>
  <si>
    <t>14:29:47</t>
  </si>
  <si>
    <t>20220728 14:29:52</t>
  </si>
  <si>
    <t>14:29:52</t>
  </si>
  <si>
    <t>20220728 14:29:57</t>
  </si>
  <si>
    <t>14:29:57</t>
  </si>
  <si>
    <t>20220728 14:30:02</t>
  </si>
  <si>
    <t>14:30:02</t>
  </si>
  <si>
    <t>20220728 14:30:07</t>
  </si>
  <si>
    <t>14:30:07</t>
  </si>
  <si>
    <t>20220728 14:30:12</t>
  </si>
  <si>
    <t>14:30:12</t>
  </si>
  <si>
    <t>20220728 14:30:17</t>
  </si>
  <si>
    <t>14:30:17</t>
  </si>
  <si>
    <t>20220728 14:30:22</t>
  </si>
  <si>
    <t>14:30:22</t>
  </si>
  <si>
    <t>20220728 14:30:27</t>
  </si>
  <si>
    <t>14:30:27</t>
  </si>
  <si>
    <t>20220728 14:30:32</t>
  </si>
  <si>
    <t>14:30:32</t>
  </si>
  <si>
    <t>20220728 14:30:37</t>
  </si>
  <si>
    <t>14:30:37</t>
  </si>
  <si>
    <t>20220728 14:30:42</t>
  </si>
  <si>
    <t>14:30:42</t>
  </si>
  <si>
    <t>20220728 14:30:47</t>
  </si>
  <si>
    <t>14:30:47</t>
  </si>
  <si>
    <t>20220728 14:30:52</t>
  </si>
  <si>
    <t>14:30:52</t>
  </si>
  <si>
    <t>20220728 14:30:57</t>
  </si>
  <si>
    <t>14:30:57</t>
  </si>
  <si>
    <t>20220728 14:31:02</t>
  </si>
  <si>
    <t>14:31:02</t>
  </si>
  <si>
    <t>20220728 14:31:07</t>
  </si>
  <si>
    <t>14:31:07</t>
  </si>
  <si>
    <t>20220728 14:31:12</t>
  </si>
  <si>
    <t>14:31:12</t>
  </si>
  <si>
    <t>20220728 14:31:17</t>
  </si>
  <si>
    <t>14:31:17</t>
  </si>
  <si>
    <t>20220728 14:31:22</t>
  </si>
  <si>
    <t>14:31:22</t>
  </si>
  <si>
    <t>20220728 14:31:27</t>
  </si>
  <si>
    <t>14:31:27</t>
  </si>
  <si>
    <t>20220728 14:31:32</t>
  </si>
  <si>
    <t>14:31:32</t>
  </si>
  <si>
    <t>20220728 14:31:37</t>
  </si>
  <si>
    <t>14:31:37</t>
  </si>
  <si>
    <t>20220728 14:31:42</t>
  </si>
  <si>
    <t>14:31:42</t>
  </si>
  <si>
    <t>20220728 14:31:47</t>
  </si>
  <si>
    <t>14:31:47</t>
  </si>
  <si>
    <t>20220728 14:31:52</t>
  </si>
  <si>
    <t>14:31:52</t>
  </si>
  <si>
    <t>20220728 14:31:57</t>
  </si>
  <si>
    <t>14:31:57</t>
  </si>
  <si>
    <t>20220728 14:32:02</t>
  </si>
  <si>
    <t>14:32:02</t>
  </si>
  <si>
    <t>20220728 14:40:08</t>
  </si>
  <si>
    <t>14:40:08</t>
  </si>
  <si>
    <t>e_y_70_12</t>
  </si>
  <si>
    <t>20220728 14:40:13</t>
  </si>
  <si>
    <t>14:40:13</t>
  </si>
  <si>
    <t>20220728 14:40:18</t>
  </si>
  <si>
    <t>14:40:18</t>
  </si>
  <si>
    <t>20220728 14:40:23</t>
  </si>
  <si>
    <t>14:40:23</t>
  </si>
  <si>
    <t>20220728 14:40:28</t>
  </si>
  <si>
    <t>14:40:28</t>
  </si>
  <si>
    <t>20220728 14:40:33</t>
  </si>
  <si>
    <t>14:40:33</t>
  </si>
  <si>
    <t>20220728 14:40:38</t>
  </si>
  <si>
    <t>14:40:38</t>
  </si>
  <si>
    <t>20220728 14:40:43</t>
  </si>
  <si>
    <t>14:40:43</t>
  </si>
  <si>
    <t>20220728 14:40:48</t>
  </si>
  <si>
    <t>14:40:48</t>
  </si>
  <si>
    <t>20220728 14:40:53</t>
  </si>
  <si>
    <t>14:40:53</t>
  </si>
  <si>
    <t>20220728 14:40:58</t>
  </si>
  <si>
    <t>14:40:58</t>
  </si>
  <si>
    <t>20220728 14:41:03</t>
  </si>
  <si>
    <t>14:41:03</t>
  </si>
  <si>
    <t>20220728 14:41:08</t>
  </si>
  <si>
    <t>14:41:08</t>
  </si>
  <si>
    <t>20220728 14:41:12</t>
  </si>
  <si>
    <t>14:41:12</t>
  </si>
  <si>
    <t>20220728 14:41:18</t>
  </si>
  <si>
    <t>14:41:18</t>
  </si>
  <si>
    <t>20220728 14:41:22</t>
  </si>
  <si>
    <t>14:41:22</t>
  </si>
  <si>
    <t>20220728 14:41:28</t>
  </si>
  <si>
    <t>14:41:28</t>
  </si>
  <si>
    <t>20220728 14:41:32</t>
  </si>
  <si>
    <t>14:41:32</t>
  </si>
  <si>
    <t>20220728 14:41:37</t>
  </si>
  <si>
    <t>14:41:37</t>
  </si>
  <si>
    <t>20220728 14:41:42</t>
  </si>
  <si>
    <t>14:41:42</t>
  </si>
  <si>
    <t>20220728 14:41:47</t>
  </si>
  <si>
    <t>14:41:47</t>
  </si>
  <si>
    <t>20220728 14:41:52</t>
  </si>
  <si>
    <t>14:41:52</t>
  </si>
  <si>
    <t>20220728 14:41:57</t>
  </si>
  <si>
    <t>14:41:57</t>
  </si>
  <si>
    <t>20220728 14:42:02</t>
  </si>
  <si>
    <t>14:42:02</t>
  </si>
  <si>
    <t>20220728 14:43:39</t>
  </si>
  <si>
    <t>14:43:39</t>
  </si>
  <si>
    <t>20220728 14:43:44</t>
  </si>
  <si>
    <t>14:43:44</t>
  </si>
  <si>
    <t>20220728 14:43:49</t>
  </si>
  <si>
    <t>14:43:49</t>
  </si>
  <si>
    <t>20220728 14:43:54</t>
  </si>
  <si>
    <t>14:43:54</t>
  </si>
  <si>
    <t>20220728 14:43:59</t>
  </si>
  <si>
    <t>14:43:59</t>
  </si>
  <si>
    <t>20220728 14:44:04</t>
  </si>
  <si>
    <t>14:44:04</t>
  </si>
  <si>
    <t>20220728 14:44:09</t>
  </si>
  <si>
    <t>14:44:09</t>
  </si>
  <si>
    <t>20220728 14:44:14</t>
  </si>
  <si>
    <t>14:44:14</t>
  </si>
  <si>
    <t>20220728 14:44:19</t>
  </si>
  <si>
    <t>14:44:19</t>
  </si>
  <si>
    <t>20220728 14:44:24</t>
  </si>
  <si>
    <t>14:44:24</t>
  </si>
  <si>
    <t>20220728 14:44:29</t>
  </si>
  <si>
    <t>14:44:29</t>
  </si>
  <si>
    <t>20220728 14:44:34</t>
  </si>
  <si>
    <t>14:44:34</t>
  </si>
  <si>
    <t>20220728 14:44:39</t>
  </si>
  <si>
    <t>14:44:39</t>
  </si>
  <si>
    <t>20220728 14:44:44</t>
  </si>
  <si>
    <t>14:44:44</t>
  </si>
  <si>
    <t>20220728 14:44:49</t>
  </si>
  <si>
    <t>14:44:49</t>
  </si>
  <si>
    <t>20220728 14:44:54</t>
  </si>
  <si>
    <t>14:44:54</t>
  </si>
  <si>
    <t>20220728 14:44:59</t>
  </si>
  <si>
    <t>14:44:59</t>
  </si>
  <si>
    <t>20220728 14:45:04</t>
  </si>
  <si>
    <t>14:45:04</t>
  </si>
  <si>
    <t>20220728 14:45:09</t>
  </si>
  <si>
    <t>14:45:09</t>
  </si>
  <si>
    <t>20220728 14:45:14</t>
  </si>
  <si>
    <t>14:45:14</t>
  </si>
  <si>
    <t>20220728 14:45:19</t>
  </si>
  <si>
    <t>14:45:19</t>
  </si>
  <si>
    <t>20220728 14:45:24</t>
  </si>
  <si>
    <t>14:45:24</t>
  </si>
  <si>
    <t>20220728 14:45:29</t>
  </si>
  <si>
    <t>14:45:29</t>
  </si>
  <si>
    <t>20220728 14:45:34</t>
  </si>
  <si>
    <t>14:45:34</t>
  </si>
  <si>
    <t>20220728 14:45:39</t>
  </si>
  <si>
    <t>14:45:39</t>
  </si>
  <si>
    <t>20220728 14:45:44</t>
  </si>
  <si>
    <t>14:45:44</t>
  </si>
  <si>
    <t>20220728 14:45:49</t>
  </si>
  <si>
    <t>14:45:49</t>
  </si>
  <si>
    <t>20220728 14:45:54</t>
  </si>
  <si>
    <t>14:45:54</t>
  </si>
  <si>
    <t>20220728 14:45:59</t>
  </si>
  <si>
    <t>14:45:59</t>
  </si>
  <si>
    <t>20220728 14:46:04</t>
  </si>
  <si>
    <t>14:46:04</t>
  </si>
  <si>
    <t>20220728 14:46:09</t>
  </si>
  <si>
    <t>14:46:09</t>
  </si>
  <si>
    <t>20220728 14:46:14</t>
  </si>
  <si>
    <t>14:46:14</t>
  </si>
  <si>
    <t>20220728 14:46:19</t>
  </si>
  <si>
    <t>14:46:19</t>
  </si>
  <si>
    <t>20220728 14:46:24</t>
  </si>
  <si>
    <t>14:46:24</t>
  </si>
  <si>
    <t>20220728 14:46:29</t>
  </si>
  <si>
    <t>14:46:29</t>
  </si>
  <si>
    <t>20220728 14:46:34</t>
  </si>
  <si>
    <t>14:46:34</t>
  </si>
  <si>
    <t>20220728 14:46:39</t>
  </si>
  <si>
    <t>14:46:39</t>
  </si>
  <si>
    <t>20220728 14:46:44</t>
  </si>
  <si>
    <t>14:46:44</t>
  </si>
  <si>
    <t>20220728 14:46:49</t>
  </si>
  <si>
    <t>14:46:49</t>
  </si>
  <si>
    <t>20220728 14:46:54</t>
  </si>
  <si>
    <t>14:46:54</t>
  </si>
  <si>
    <t>20220728 14:46:59</t>
  </si>
  <si>
    <t>14:46:59</t>
  </si>
  <si>
    <t>20220728 14:47:04</t>
  </si>
  <si>
    <t>14:47:04</t>
  </si>
  <si>
    <t>20220728 14:47:09</t>
  </si>
  <si>
    <t>14:47:09</t>
  </si>
  <si>
    <t>20220728 14:47:14</t>
  </si>
  <si>
    <t>14:47:14</t>
  </si>
  <si>
    <t>20220728 14:47:19</t>
  </si>
  <si>
    <t>14:47:19</t>
  </si>
  <si>
    <t>20220728 14:47:24</t>
  </si>
  <si>
    <t>14:47:24</t>
  </si>
  <si>
    <t>20220728 14:47:29</t>
  </si>
  <si>
    <t>14:47:29</t>
  </si>
  <si>
    <t>20220728 14:47:34</t>
  </si>
  <si>
    <t>14:47:34</t>
  </si>
  <si>
    <t>20220728 14:47:39</t>
  </si>
  <si>
    <t>14:47:39</t>
  </si>
  <si>
    <t>20220728 14:47:44</t>
  </si>
  <si>
    <t>14:47:44</t>
  </si>
  <si>
    <t>20220728 14:47:49</t>
  </si>
  <si>
    <t>14:47:49</t>
  </si>
  <si>
    <t>20220728 14:47:54</t>
  </si>
  <si>
    <t>14:47:54</t>
  </si>
  <si>
    <t>20220728 14:47:59</t>
  </si>
  <si>
    <t>14:47:59</t>
  </si>
  <si>
    <t>20220728 14:48:04</t>
  </si>
  <si>
    <t>14:48:04</t>
  </si>
  <si>
    <t>20220728 14:48:09</t>
  </si>
  <si>
    <t>14:48:09</t>
  </si>
  <si>
    <t>20220728 14:48:14</t>
  </si>
  <si>
    <t>14:48:14</t>
  </si>
  <si>
    <t>20220728 14:48:19</t>
  </si>
  <si>
    <t>14:48:19</t>
  </si>
  <si>
    <t>20220728 14:48:24</t>
  </si>
  <si>
    <t>14:48:24</t>
  </si>
  <si>
    <t>20220728 14:48:29</t>
  </si>
  <si>
    <t>14:48:29</t>
  </si>
  <si>
    <t>20220728 14:48:34</t>
  </si>
  <si>
    <t>14:48:34</t>
  </si>
  <si>
    <t>20220728 14:48:39</t>
  </si>
  <si>
    <t>14:48:39</t>
  </si>
  <si>
    <t>20220728 14:48:44</t>
  </si>
  <si>
    <t>14:48:44</t>
  </si>
  <si>
    <t>20220728 14:48:49</t>
  </si>
  <si>
    <t>14:48:49</t>
  </si>
  <si>
    <t>20220728 14:48:54</t>
  </si>
  <si>
    <t>14:48:54</t>
  </si>
  <si>
    <t>20220728 14:48:59</t>
  </si>
  <si>
    <t>14:48:59</t>
  </si>
  <si>
    <t>20220728 14:49:04</t>
  </si>
  <si>
    <t>14:49:04</t>
  </si>
  <si>
    <t>20220728 14:49:09</t>
  </si>
  <si>
    <t>14:49:09</t>
  </si>
  <si>
    <t>20220728 14:49:14</t>
  </si>
  <si>
    <t>14:49:14</t>
  </si>
  <si>
    <t>20220728 14:49:19</t>
  </si>
  <si>
    <t>14:49:19</t>
  </si>
  <si>
    <t>20220728 14:49:24</t>
  </si>
  <si>
    <t>14:49:24</t>
  </si>
  <si>
    <t>20220728 14:49:29</t>
  </si>
  <si>
    <t>14:49:29</t>
  </si>
  <si>
    <t>20220728 14:49:34</t>
  </si>
  <si>
    <t>14:49:34</t>
  </si>
  <si>
    <t>20220728 14:49:39</t>
  </si>
  <si>
    <t>14:49:39</t>
  </si>
  <si>
    <t>20220728 14:56:51</t>
  </si>
  <si>
    <t>14:56:51</t>
  </si>
  <si>
    <t>e_n_70_48</t>
  </si>
  <si>
    <t>20220728 14:56:56</t>
  </si>
  <si>
    <t>14:56:56</t>
  </si>
  <si>
    <t>20220728 14:57:01</t>
  </si>
  <si>
    <t>14:57:01</t>
  </si>
  <si>
    <t>20220728 14:57:06</t>
  </si>
  <si>
    <t>14:57:06</t>
  </si>
  <si>
    <t>20220728 14:57:11</t>
  </si>
  <si>
    <t>14:57:11</t>
  </si>
  <si>
    <t>20220728 14:57:16</t>
  </si>
  <si>
    <t>14:57:16</t>
  </si>
  <si>
    <t>20220728 14:57:21</t>
  </si>
  <si>
    <t>14:57:21</t>
  </si>
  <si>
    <t>20220728 14:57:26</t>
  </si>
  <si>
    <t>14:57:26</t>
  </si>
  <si>
    <t>20220728 14:57:31</t>
  </si>
  <si>
    <t>14:57:31</t>
  </si>
  <si>
    <t>20220728 14:57:36</t>
  </si>
  <si>
    <t>14:57:36</t>
  </si>
  <si>
    <t>20220728 14:57:41</t>
  </si>
  <si>
    <t>14:57:41</t>
  </si>
  <si>
    <t>20220728 14:57:46</t>
  </si>
  <si>
    <t>14:57:46</t>
  </si>
  <si>
    <t>20220728 14:57:51</t>
  </si>
  <si>
    <t>14:57:51</t>
  </si>
  <si>
    <t>20220728 14:57:56</t>
  </si>
  <si>
    <t>14:57:56</t>
  </si>
  <si>
    <t>20220728 14:58:01</t>
  </si>
  <si>
    <t>14:58:01</t>
  </si>
  <si>
    <t>20220728 14:58:06</t>
  </si>
  <si>
    <t>14:58:06</t>
  </si>
  <si>
    <t>20220728 14:58:11</t>
  </si>
  <si>
    <t>14:58:11</t>
  </si>
  <si>
    <t>20220728 14:58:16</t>
  </si>
  <si>
    <t>14:58:16</t>
  </si>
  <si>
    <t>20220728 14:58:21</t>
  </si>
  <si>
    <t>14:58:21</t>
  </si>
  <si>
    <t>20220728 14:58:26</t>
  </si>
  <si>
    <t>14:58:26</t>
  </si>
  <si>
    <t>20220728 14:58:31</t>
  </si>
  <si>
    <t>14:58:31</t>
  </si>
  <si>
    <t>20220728 14:58:36</t>
  </si>
  <si>
    <t>14:58:36</t>
  </si>
  <si>
    <t>20220728 14:58:41</t>
  </si>
  <si>
    <t>14:58:41</t>
  </si>
  <si>
    <t>20220728 14:58:46</t>
  </si>
  <si>
    <t>14:58:46</t>
  </si>
  <si>
    <t>20220728 15:00:23</t>
  </si>
  <si>
    <t>15:00:23</t>
  </si>
  <si>
    <t>20220728 15:00:28</t>
  </si>
  <si>
    <t>15:00:28</t>
  </si>
  <si>
    <t>20220728 15:00:33</t>
  </si>
  <si>
    <t>15:00:33</t>
  </si>
  <si>
    <t>20220728 15:00:38</t>
  </si>
  <si>
    <t>15:00:38</t>
  </si>
  <si>
    <t>20220728 15:00:43</t>
  </si>
  <si>
    <t>15:00:43</t>
  </si>
  <si>
    <t>20220728 15:00:48</t>
  </si>
  <si>
    <t>15:00:48</t>
  </si>
  <si>
    <t>20220728 15:00:53</t>
  </si>
  <si>
    <t>15:00:53</t>
  </si>
  <si>
    <t>20220728 15:00:58</t>
  </si>
  <si>
    <t>15:00:58</t>
  </si>
  <si>
    <t>20220728 15:01:03</t>
  </si>
  <si>
    <t>15:01:03</t>
  </si>
  <si>
    <t>20220728 15:01:08</t>
  </si>
  <si>
    <t>15:01:08</t>
  </si>
  <si>
    <t>20220728 15:01:13</t>
  </si>
  <si>
    <t>15:01:13</t>
  </si>
  <si>
    <t>20220728 15:01:18</t>
  </si>
  <si>
    <t>15:01:18</t>
  </si>
  <si>
    <t>20220728 15:01:23</t>
  </si>
  <si>
    <t>15:01:23</t>
  </si>
  <si>
    <t>20220728 15:01:28</t>
  </si>
  <si>
    <t>15:01:28</t>
  </si>
  <si>
    <t>20220728 15:01:33</t>
  </si>
  <si>
    <t>15:01:33</t>
  </si>
  <si>
    <t>20220728 15:01:38</t>
  </si>
  <si>
    <t>15:01:38</t>
  </si>
  <si>
    <t>20220728 15:01:43</t>
  </si>
  <si>
    <t>15:01:43</t>
  </si>
  <si>
    <t>20220728 15:01:48</t>
  </si>
  <si>
    <t>15:01:48</t>
  </si>
  <si>
    <t>20220728 15:01:53</t>
  </si>
  <si>
    <t>15:01:53</t>
  </si>
  <si>
    <t>20220728 15:01:58</t>
  </si>
  <si>
    <t>15:01:58</t>
  </si>
  <si>
    <t>20220728 15:02:03</t>
  </si>
  <si>
    <t>15:02:03</t>
  </si>
  <si>
    <t>20220728 15:02:08</t>
  </si>
  <si>
    <t>15:02:08</t>
  </si>
  <si>
    <t>20220728 15:02:13</t>
  </si>
  <si>
    <t>15:02:13</t>
  </si>
  <si>
    <t>20220728 15:02:18</t>
  </si>
  <si>
    <t>15:02:18</t>
  </si>
  <si>
    <t>20220728 15:02:23</t>
  </si>
  <si>
    <t>15:02:23</t>
  </si>
  <si>
    <t>20220728 15:02:28</t>
  </si>
  <si>
    <t>15:02:28</t>
  </si>
  <si>
    <t>20220728 15:02:33</t>
  </si>
  <si>
    <t>15:02:33</t>
  </si>
  <si>
    <t>20220728 15:02:38</t>
  </si>
  <si>
    <t>15:02:38</t>
  </si>
  <si>
    <t>20220728 15:02:43</t>
  </si>
  <si>
    <t>15:02:43</t>
  </si>
  <si>
    <t>20220728 15:02:48</t>
  </si>
  <si>
    <t>15:02:48</t>
  </si>
  <si>
    <t>20220728 15:02:53</t>
  </si>
  <si>
    <t>15:02:53</t>
  </si>
  <si>
    <t>20220728 15:02:58</t>
  </si>
  <si>
    <t>15:02:58</t>
  </si>
  <si>
    <t>20220728 15:03:03</t>
  </si>
  <si>
    <t>15:03:03</t>
  </si>
  <si>
    <t>20220728 15:03:08</t>
  </si>
  <si>
    <t>15:03:08</t>
  </si>
  <si>
    <t>20220728 15:03:13</t>
  </si>
  <si>
    <t>15:03:13</t>
  </si>
  <si>
    <t>20220728 15:03:18</t>
  </si>
  <si>
    <t>15:03:18</t>
  </si>
  <si>
    <t>20220728 15:03:23</t>
  </si>
  <si>
    <t>15:03:23</t>
  </si>
  <si>
    <t>20220728 15:03:28</t>
  </si>
  <si>
    <t>15:03:28</t>
  </si>
  <si>
    <t>20220728 15:03:33</t>
  </si>
  <si>
    <t>15:03:33</t>
  </si>
  <si>
    <t>20220728 15:03:38</t>
  </si>
  <si>
    <t>15:03:38</t>
  </si>
  <si>
    <t>20220728 15:03:43</t>
  </si>
  <si>
    <t>15:03:43</t>
  </si>
  <si>
    <t>20220728 15:03:48</t>
  </si>
  <si>
    <t>15:03:48</t>
  </si>
  <si>
    <t>20220728 15:03:53</t>
  </si>
  <si>
    <t>15:03:53</t>
  </si>
  <si>
    <t>20220728 15:03:58</t>
  </si>
  <si>
    <t>15:03:58</t>
  </si>
  <si>
    <t>20220728 15:04:03</t>
  </si>
  <si>
    <t>15:04:03</t>
  </si>
  <si>
    <t>20220728 15:04:08</t>
  </si>
  <si>
    <t>15:04:08</t>
  </si>
  <si>
    <t>20220728 15:04:13</t>
  </si>
  <si>
    <t>15:04:13</t>
  </si>
  <si>
    <t>20220728 15:04:18</t>
  </si>
  <si>
    <t>15:04:18</t>
  </si>
  <si>
    <t>20220728 15:04:23</t>
  </si>
  <si>
    <t>15:04:23</t>
  </si>
  <si>
    <t>20220728 15:04:28</t>
  </si>
  <si>
    <t>15:04:28</t>
  </si>
  <si>
    <t>20220728 15:04:33</t>
  </si>
  <si>
    <t>15:04:33</t>
  </si>
  <si>
    <t>20220728 15:04:38</t>
  </si>
  <si>
    <t>15:04:38</t>
  </si>
  <si>
    <t>20220728 15:04:43</t>
  </si>
  <si>
    <t>15:04:43</t>
  </si>
  <si>
    <t>20220728 15:04:48</t>
  </si>
  <si>
    <t>15:04:48</t>
  </si>
  <si>
    <t>20220728 15:04:53</t>
  </si>
  <si>
    <t>15:04:53</t>
  </si>
  <si>
    <t>20220728 15:04:58</t>
  </si>
  <si>
    <t>15:04:58</t>
  </si>
  <si>
    <t>20220728 15:05:03</t>
  </si>
  <si>
    <t>15:05:03</t>
  </si>
  <si>
    <t>20220728 15:05:08</t>
  </si>
  <si>
    <t>15:05:08</t>
  </si>
  <si>
    <t>20220728 15:05:13</t>
  </si>
  <si>
    <t>15:05:13</t>
  </si>
  <si>
    <t>20220728 15:05:18</t>
  </si>
  <si>
    <t>15:05:18</t>
  </si>
  <si>
    <t>20220728 15:05:23</t>
  </si>
  <si>
    <t>15:05:23</t>
  </si>
  <si>
    <t>20220728 15:05:28</t>
  </si>
  <si>
    <t>15:05:28</t>
  </si>
  <si>
    <t>20220728 15:05:33</t>
  </si>
  <si>
    <t>15:05:33</t>
  </si>
  <si>
    <t>20220728 15:05:38</t>
  </si>
  <si>
    <t>15:05:38</t>
  </si>
  <si>
    <t>20220728 15:05:43</t>
  </si>
  <si>
    <t>15:05:43</t>
  </si>
  <si>
    <t>20220728 15:05:48</t>
  </si>
  <si>
    <t>15:05:48</t>
  </si>
  <si>
    <t>20220728 15:05:53</t>
  </si>
  <si>
    <t>15:05:53</t>
  </si>
  <si>
    <t>20220728 15:05:58</t>
  </si>
  <si>
    <t>15:05:58</t>
  </si>
  <si>
    <t>20220728 15:06:03</t>
  </si>
  <si>
    <t>15:06:03</t>
  </si>
  <si>
    <t>20220728 15:06:08</t>
  </si>
  <si>
    <t>15:06:08</t>
  </si>
  <si>
    <t>20220728 15:06:13</t>
  </si>
  <si>
    <t>15:06:13</t>
  </si>
  <si>
    <t>20220728 15:06:18</t>
  </si>
  <si>
    <t>15:06:18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</si>
</sst>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JU1077"/>
  <sheetViews>
    <sheetView tabSelected="1" workbookViewId="0"/>
  </sheetViews>
  <sheetFormatPr defaultRowHeight="15"/>
  <sheetData>
    <row r="2" spans="1:281">
      <c r="A2" t="s">
        <v>29</v>
      </c>
      <c r="B2" t="s">
        <v>30</v>
      </c>
      <c r="C2" t="s">
        <v>31</v>
      </c>
    </row>
    <row r="3" spans="1:281">
      <c r="B3" t="s">
        <v>23</v>
      </c>
      <c r="C3" t="s">
        <v>32</v>
      </c>
    </row>
    <row r="4" spans="1:281">
      <c r="A4" t="s">
        <v>33</v>
      </c>
      <c r="B4" t="s">
        <v>34</v>
      </c>
      <c r="C4" t="s">
        <v>35</v>
      </c>
      <c r="D4" t="s">
        <v>37</v>
      </c>
      <c r="E4" t="s">
        <v>38</v>
      </c>
      <c r="F4" t="s">
        <v>39</v>
      </c>
      <c r="G4" t="s">
        <v>40</v>
      </c>
      <c r="H4" t="s">
        <v>41</v>
      </c>
      <c r="I4" t="s">
        <v>42</v>
      </c>
      <c r="J4" t="s">
        <v>43</v>
      </c>
      <c r="K4" t="s">
        <v>44</v>
      </c>
    </row>
    <row r="5" spans="1:281">
      <c r="B5" t="s">
        <v>19</v>
      </c>
      <c r="C5" t="s">
        <v>36</v>
      </c>
      <c r="D5">
        <v>0.578</v>
      </c>
      <c r="E5">
        <v>0.5229739</v>
      </c>
      <c r="F5">
        <v>0.003740252</v>
      </c>
      <c r="G5">
        <v>-0.06197961</v>
      </c>
      <c r="H5">
        <v>-0.005608586</v>
      </c>
      <c r="I5">
        <v>1</v>
      </c>
      <c r="J5">
        <v>6</v>
      </c>
      <c r="K5">
        <v>96.9</v>
      </c>
    </row>
    <row r="6" spans="1:281">
      <c r="A6" t="s">
        <v>45</v>
      </c>
      <c r="B6" t="s">
        <v>46</v>
      </c>
      <c r="C6" t="s">
        <v>47</v>
      </c>
      <c r="D6" t="s">
        <v>48</v>
      </c>
      <c r="E6" t="s">
        <v>49</v>
      </c>
    </row>
    <row r="7" spans="1:281">
      <c r="B7">
        <v>0</v>
      </c>
      <c r="C7">
        <v>0</v>
      </c>
      <c r="D7">
        <v>0</v>
      </c>
      <c r="E7">
        <v>1</v>
      </c>
    </row>
    <row r="8" spans="1:281">
      <c r="A8" t="s">
        <v>50</v>
      </c>
      <c r="B8" t="s">
        <v>51</v>
      </c>
      <c r="C8" t="s">
        <v>53</v>
      </c>
      <c r="D8" t="s">
        <v>55</v>
      </c>
      <c r="E8" t="s">
        <v>56</v>
      </c>
      <c r="F8" t="s">
        <v>57</v>
      </c>
      <c r="G8" t="s">
        <v>58</v>
      </c>
      <c r="H8" t="s">
        <v>59</v>
      </c>
      <c r="I8" t="s">
        <v>60</v>
      </c>
      <c r="J8" t="s">
        <v>61</v>
      </c>
      <c r="K8" t="s">
        <v>62</v>
      </c>
      <c r="L8" t="s">
        <v>63</v>
      </c>
      <c r="M8" t="s">
        <v>64</v>
      </c>
      <c r="N8" t="s">
        <v>65</v>
      </c>
      <c r="O8" t="s">
        <v>66</v>
      </c>
      <c r="P8" t="s">
        <v>67</v>
      </c>
      <c r="Q8" t="s">
        <v>68</v>
      </c>
    </row>
    <row r="9" spans="1:281">
      <c r="B9" t="s">
        <v>52</v>
      </c>
      <c r="C9" t="s">
        <v>54</v>
      </c>
      <c r="D9">
        <v>0.8</v>
      </c>
      <c r="E9">
        <v>0.84</v>
      </c>
      <c r="F9">
        <v>0.7</v>
      </c>
      <c r="G9">
        <v>0.87</v>
      </c>
      <c r="H9">
        <v>0.75</v>
      </c>
      <c r="I9">
        <v>0.84</v>
      </c>
      <c r="J9">
        <v>0.87</v>
      </c>
      <c r="K9">
        <v>0.1911</v>
      </c>
      <c r="L9">
        <v>0.1512</v>
      </c>
      <c r="M9">
        <v>0.161</v>
      </c>
      <c r="N9">
        <v>0.2262</v>
      </c>
      <c r="O9">
        <v>0.1575</v>
      </c>
      <c r="P9">
        <v>0.1596</v>
      </c>
      <c r="Q9">
        <v>0.2175</v>
      </c>
    </row>
    <row r="10" spans="1:281">
      <c r="A10" t="s">
        <v>69</v>
      </c>
      <c r="B10" t="s">
        <v>70</v>
      </c>
      <c r="C10" t="s">
        <v>71</v>
      </c>
      <c r="D10" t="s">
        <v>72</v>
      </c>
      <c r="E10" t="s">
        <v>73</v>
      </c>
      <c r="F10" t="s">
        <v>74</v>
      </c>
    </row>
    <row r="11" spans="1:281">
      <c r="B11">
        <v>0</v>
      </c>
      <c r="C11">
        <v>0</v>
      </c>
      <c r="D11">
        <v>0</v>
      </c>
      <c r="E11">
        <v>0</v>
      </c>
      <c r="F11">
        <v>1</v>
      </c>
    </row>
    <row r="12" spans="1:281">
      <c r="A12" t="s">
        <v>75</v>
      </c>
      <c r="B12" t="s">
        <v>76</v>
      </c>
      <c r="C12" t="s">
        <v>77</v>
      </c>
      <c r="D12" t="s">
        <v>78</v>
      </c>
      <c r="E12" t="s">
        <v>79</v>
      </c>
      <c r="F12" t="s">
        <v>80</v>
      </c>
      <c r="G12" t="s">
        <v>82</v>
      </c>
      <c r="H12" t="s">
        <v>84</v>
      </c>
    </row>
    <row r="13" spans="1:281">
      <c r="B13">
        <v>-6276</v>
      </c>
      <c r="C13">
        <v>6.6</v>
      </c>
      <c r="D13">
        <v>1.709e-05</v>
      </c>
      <c r="E13">
        <v>3.11</v>
      </c>
      <c r="F13" t="s">
        <v>81</v>
      </c>
      <c r="G13" t="s">
        <v>83</v>
      </c>
      <c r="H13">
        <v>0</v>
      </c>
    </row>
    <row r="14" spans="1:281">
      <c r="A14" t="s">
        <v>85</v>
      </c>
      <c r="B14" t="s">
        <v>85</v>
      </c>
      <c r="C14" t="s">
        <v>85</v>
      </c>
      <c r="D14" t="s">
        <v>85</v>
      </c>
      <c r="E14" t="s">
        <v>85</v>
      </c>
      <c r="F14" t="s">
        <v>85</v>
      </c>
      <c r="G14" t="s">
        <v>86</v>
      </c>
      <c r="H14" t="s">
        <v>86</v>
      </c>
      <c r="I14" t="s">
        <v>87</v>
      </c>
      <c r="J14" t="s">
        <v>87</v>
      </c>
      <c r="K14" t="s">
        <v>87</v>
      </c>
      <c r="L14" t="s">
        <v>87</v>
      </c>
      <c r="M14" t="s">
        <v>87</v>
      </c>
      <c r="N14" t="s">
        <v>87</v>
      </c>
      <c r="O14" t="s">
        <v>87</v>
      </c>
      <c r="P14" t="s">
        <v>87</v>
      </c>
      <c r="Q14" t="s">
        <v>87</v>
      </c>
      <c r="R14" t="s">
        <v>87</v>
      </c>
      <c r="S14" t="s">
        <v>87</v>
      </c>
      <c r="T14" t="s">
        <v>87</v>
      </c>
      <c r="U14" t="s">
        <v>87</v>
      </c>
      <c r="V14" t="s">
        <v>87</v>
      </c>
      <c r="W14" t="s">
        <v>87</v>
      </c>
      <c r="X14" t="s">
        <v>87</v>
      </c>
      <c r="Y14" t="s">
        <v>87</v>
      </c>
      <c r="Z14" t="s">
        <v>87</v>
      </c>
      <c r="AA14" t="s">
        <v>87</v>
      </c>
      <c r="AB14" t="s">
        <v>87</v>
      </c>
      <c r="AC14" t="s">
        <v>87</v>
      </c>
      <c r="AD14" t="s">
        <v>87</v>
      </c>
      <c r="AE14" t="s">
        <v>87</v>
      </c>
      <c r="AF14" t="s">
        <v>87</v>
      </c>
      <c r="AG14" t="s">
        <v>87</v>
      </c>
      <c r="AH14" t="s">
        <v>87</v>
      </c>
      <c r="AI14" t="s">
        <v>88</v>
      </c>
      <c r="AJ14" t="s">
        <v>88</v>
      </c>
      <c r="AK14" t="s">
        <v>88</v>
      </c>
      <c r="AL14" t="s">
        <v>88</v>
      </c>
      <c r="AM14" t="s">
        <v>88</v>
      </c>
      <c r="AN14" t="s">
        <v>88</v>
      </c>
      <c r="AO14" t="s">
        <v>88</v>
      </c>
      <c r="AP14" t="s">
        <v>88</v>
      </c>
      <c r="AQ14" t="s">
        <v>88</v>
      </c>
      <c r="AR14" t="s">
        <v>88</v>
      </c>
      <c r="AS14" t="s">
        <v>89</v>
      </c>
      <c r="AT14" t="s">
        <v>89</v>
      </c>
      <c r="AU14" t="s">
        <v>89</v>
      </c>
      <c r="AV14" t="s">
        <v>89</v>
      </c>
      <c r="AW14" t="s">
        <v>89</v>
      </c>
      <c r="AX14" t="s">
        <v>90</v>
      </c>
      <c r="AY14" t="s">
        <v>90</v>
      </c>
      <c r="AZ14" t="s">
        <v>90</v>
      </c>
      <c r="BA14" t="s">
        <v>90</v>
      </c>
      <c r="BB14" t="s">
        <v>90</v>
      </c>
      <c r="BC14" t="s">
        <v>90</v>
      </c>
      <c r="BD14" t="s">
        <v>90</v>
      </c>
      <c r="BE14" t="s">
        <v>90</v>
      </c>
      <c r="BF14" t="s">
        <v>90</v>
      </c>
      <c r="BG14" t="s">
        <v>90</v>
      </c>
      <c r="BH14" t="s">
        <v>90</v>
      </c>
      <c r="BI14" t="s">
        <v>90</v>
      </c>
      <c r="BJ14" t="s">
        <v>90</v>
      </c>
      <c r="BK14" t="s">
        <v>90</v>
      </c>
      <c r="BL14" t="s">
        <v>90</v>
      </c>
      <c r="BM14" t="s">
        <v>90</v>
      </c>
      <c r="BN14" t="s">
        <v>90</v>
      </c>
      <c r="BO14" t="s">
        <v>90</v>
      </c>
      <c r="BP14" t="s">
        <v>90</v>
      </c>
      <c r="BQ14" t="s">
        <v>90</v>
      </c>
      <c r="BR14" t="s">
        <v>90</v>
      </c>
      <c r="BS14" t="s">
        <v>90</v>
      </c>
      <c r="BT14" t="s">
        <v>90</v>
      </c>
      <c r="BU14" t="s">
        <v>90</v>
      </c>
      <c r="BV14" t="s">
        <v>90</v>
      </c>
      <c r="BW14" t="s">
        <v>90</v>
      </c>
      <c r="BX14" t="s">
        <v>90</v>
      </c>
      <c r="BY14" t="s">
        <v>90</v>
      </c>
      <c r="BZ14" t="s">
        <v>91</v>
      </c>
      <c r="CA14" t="s">
        <v>91</v>
      </c>
      <c r="CB14" t="s">
        <v>91</v>
      </c>
      <c r="CC14" t="s">
        <v>91</v>
      </c>
      <c r="CD14" t="s">
        <v>91</v>
      </c>
      <c r="CE14" t="s">
        <v>91</v>
      </c>
      <c r="CF14" t="s">
        <v>91</v>
      </c>
      <c r="CG14" t="s">
        <v>91</v>
      </c>
      <c r="CH14" t="s">
        <v>92</v>
      </c>
      <c r="CI14" t="s">
        <v>92</v>
      </c>
      <c r="CJ14" t="s">
        <v>92</v>
      </c>
      <c r="CK14" t="s">
        <v>92</v>
      </c>
      <c r="CL14" t="s">
        <v>92</v>
      </c>
      <c r="CM14" t="s">
        <v>92</v>
      </c>
      <c r="CN14" t="s">
        <v>92</v>
      </c>
      <c r="CO14" t="s">
        <v>92</v>
      </c>
      <c r="CP14" t="s">
        <v>92</v>
      </c>
      <c r="CQ14" t="s">
        <v>92</v>
      </c>
      <c r="CR14" t="s">
        <v>93</v>
      </c>
      <c r="CS14" t="s">
        <v>93</v>
      </c>
      <c r="CT14" t="s">
        <v>93</v>
      </c>
      <c r="CU14" t="s">
        <v>93</v>
      </c>
      <c r="CV14" t="s">
        <v>94</v>
      </c>
      <c r="CW14" t="s">
        <v>94</v>
      </c>
      <c r="CX14" t="s">
        <v>94</v>
      </c>
      <c r="CY14" t="s">
        <v>94</v>
      </c>
      <c r="CZ14" t="s">
        <v>94</v>
      </c>
      <c r="DA14" t="s">
        <v>95</v>
      </c>
      <c r="DB14" t="s">
        <v>95</v>
      </c>
      <c r="DC14" t="s">
        <v>95</v>
      </c>
      <c r="DD14" t="s">
        <v>95</v>
      </c>
      <c r="DE14" t="s">
        <v>95</v>
      </c>
      <c r="DF14" t="s">
        <v>95</v>
      </c>
      <c r="DG14" t="s">
        <v>95</v>
      </c>
      <c r="DH14" t="s">
        <v>95</v>
      </c>
      <c r="DI14" t="s">
        <v>95</v>
      </c>
      <c r="DJ14" t="s">
        <v>95</v>
      </c>
      <c r="DK14" t="s">
        <v>95</v>
      </c>
      <c r="DL14" t="s">
        <v>95</v>
      </c>
      <c r="DM14" t="s">
        <v>95</v>
      </c>
      <c r="DN14" t="s">
        <v>95</v>
      </c>
      <c r="DO14" t="s">
        <v>95</v>
      </c>
      <c r="DP14" t="s">
        <v>95</v>
      </c>
      <c r="DQ14" t="s">
        <v>95</v>
      </c>
      <c r="DR14" t="s">
        <v>95</v>
      </c>
      <c r="DS14" t="s">
        <v>96</v>
      </c>
      <c r="DT14" t="s">
        <v>96</v>
      </c>
      <c r="DU14" t="s">
        <v>96</v>
      </c>
      <c r="DV14" t="s">
        <v>96</v>
      </c>
      <c r="DW14" t="s">
        <v>96</v>
      </c>
      <c r="DX14" t="s">
        <v>96</v>
      </c>
      <c r="DY14" t="s">
        <v>96</v>
      </c>
      <c r="DZ14" t="s">
        <v>96</v>
      </c>
      <c r="EA14" t="s">
        <v>96</v>
      </c>
      <c r="EB14" t="s">
        <v>96</v>
      </c>
      <c r="EC14" t="s">
        <v>97</v>
      </c>
      <c r="ED14" t="s">
        <v>97</v>
      </c>
      <c r="EE14" t="s">
        <v>97</v>
      </c>
      <c r="EF14" t="s">
        <v>97</v>
      </c>
      <c r="EG14" t="s">
        <v>97</v>
      </c>
      <c r="EH14" t="s">
        <v>97</v>
      </c>
      <c r="EI14" t="s">
        <v>97</v>
      </c>
      <c r="EJ14" t="s">
        <v>97</v>
      </c>
      <c r="EK14" t="s">
        <v>97</v>
      </c>
      <c r="EL14" t="s">
        <v>97</v>
      </c>
      <c r="EM14" t="s">
        <v>97</v>
      </c>
      <c r="EN14" t="s">
        <v>97</v>
      </c>
      <c r="EO14" t="s">
        <v>97</v>
      </c>
      <c r="EP14" t="s">
        <v>97</v>
      </c>
      <c r="EQ14" t="s">
        <v>97</v>
      </c>
      <c r="ER14" t="s">
        <v>97</v>
      </c>
      <c r="ES14" t="s">
        <v>97</v>
      </c>
      <c r="ET14" t="s">
        <v>97</v>
      </c>
      <c r="EU14" t="s">
        <v>98</v>
      </c>
      <c r="EV14" t="s">
        <v>98</v>
      </c>
      <c r="EW14" t="s">
        <v>98</v>
      </c>
      <c r="EX14" t="s">
        <v>98</v>
      </c>
      <c r="EY14" t="s">
        <v>98</v>
      </c>
      <c r="EZ14" t="s">
        <v>99</v>
      </c>
      <c r="FA14" t="s">
        <v>99</v>
      </c>
      <c r="FB14" t="s">
        <v>99</v>
      </c>
      <c r="FC14" t="s">
        <v>99</v>
      </c>
      <c r="FD14" t="s">
        <v>99</v>
      </c>
      <c r="FE14" t="s">
        <v>99</v>
      </c>
      <c r="FF14" t="s">
        <v>99</v>
      </c>
      <c r="FG14" t="s">
        <v>99</v>
      </c>
      <c r="FH14" t="s">
        <v>99</v>
      </c>
      <c r="FI14" t="s">
        <v>99</v>
      </c>
      <c r="FJ14" t="s">
        <v>99</v>
      </c>
      <c r="FK14" t="s">
        <v>99</v>
      </c>
      <c r="FL14" t="s">
        <v>99</v>
      </c>
      <c r="FM14" t="s">
        <v>100</v>
      </c>
      <c r="FN14" t="s">
        <v>100</v>
      </c>
      <c r="FO14" t="s">
        <v>100</v>
      </c>
      <c r="FP14" t="s">
        <v>100</v>
      </c>
      <c r="FQ14" t="s">
        <v>100</v>
      </c>
      <c r="FR14" t="s">
        <v>100</v>
      </c>
      <c r="FS14" t="s">
        <v>100</v>
      </c>
      <c r="FT14" t="s">
        <v>100</v>
      </c>
      <c r="FU14" t="s">
        <v>100</v>
      </c>
      <c r="FV14" t="s">
        <v>100</v>
      </c>
      <c r="FW14" t="s">
        <v>100</v>
      </c>
      <c r="FX14" t="s">
        <v>100</v>
      </c>
      <c r="FY14" t="s">
        <v>100</v>
      </c>
      <c r="FZ14" t="s">
        <v>100</v>
      </c>
      <c r="GA14" t="s">
        <v>100</v>
      </c>
      <c r="GB14" t="s">
        <v>101</v>
      </c>
      <c r="GC14" t="s">
        <v>101</v>
      </c>
      <c r="GD14" t="s">
        <v>101</v>
      </c>
      <c r="GE14" t="s">
        <v>101</v>
      </c>
      <c r="GF14" t="s">
        <v>101</v>
      </c>
      <c r="GG14" t="s">
        <v>101</v>
      </c>
      <c r="GH14" t="s">
        <v>101</v>
      </c>
      <c r="GI14" t="s">
        <v>101</v>
      </c>
      <c r="GJ14" t="s">
        <v>101</v>
      </c>
      <c r="GK14" t="s">
        <v>101</v>
      </c>
      <c r="GL14" t="s">
        <v>101</v>
      </c>
      <c r="GM14" t="s">
        <v>101</v>
      </c>
      <c r="GN14" t="s">
        <v>101</v>
      </c>
      <c r="GO14" t="s">
        <v>101</v>
      </c>
      <c r="GP14" t="s">
        <v>101</v>
      </c>
      <c r="GQ14" t="s">
        <v>101</v>
      </c>
      <c r="GR14" t="s">
        <v>101</v>
      </c>
      <c r="GS14" t="s">
        <v>101</v>
      </c>
      <c r="GT14" t="s">
        <v>102</v>
      </c>
      <c r="GU14" t="s">
        <v>102</v>
      </c>
      <c r="GV14" t="s">
        <v>102</v>
      </c>
      <c r="GW14" t="s">
        <v>102</v>
      </c>
      <c r="GX14" t="s">
        <v>102</v>
      </c>
      <c r="GY14" t="s">
        <v>102</v>
      </c>
      <c r="GZ14" t="s">
        <v>102</v>
      </c>
      <c r="HA14" t="s">
        <v>102</v>
      </c>
      <c r="HB14" t="s">
        <v>102</v>
      </c>
      <c r="HC14" t="s">
        <v>102</v>
      </c>
      <c r="HD14" t="s">
        <v>102</v>
      </c>
      <c r="HE14" t="s">
        <v>102</v>
      </c>
      <c r="HF14" t="s">
        <v>102</v>
      </c>
      <c r="HG14" t="s">
        <v>102</v>
      </c>
      <c r="HH14" t="s">
        <v>102</v>
      </c>
      <c r="HI14" t="s">
        <v>102</v>
      </c>
      <c r="HJ14" t="s">
        <v>102</v>
      </c>
      <c r="HK14" t="s">
        <v>102</v>
      </c>
      <c r="HL14" t="s">
        <v>102</v>
      </c>
      <c r="HM14" t="s">
        <v>103</v>
      </c>
      <c r="HN14" t="s">
        <v>103</v>
      </c>
      <c r="HO14" t="s">
        <v>103</v>
      </c>
      <c r="HP14" t="s">
        <v>103</v>
      </c>
      <c r="HQ14" t="s">
        <v>103</v>
      </c>
      <c r="HR14" t="s">
        <v>103</v>
      </c>
      <c r="HS14" t="s">
        <v>103</v>
      </c>
      <c r="HT14" t="s">
        <v>103</v>
      </c>
      <c r="HU14" t="s">
        <v>103</v>
      </c>
      <c r="HV14" t="s">
        <v>103</v>
      </c>
      <c r="HW14" t="s">
        <v>103</v>
      </c>
      <c r="HX14" t="s">
        <v>103</v>
      </c>
      <c r="HY14" t="s">
        <v>103</v>
      </c>
      <c r="HZ14" t="s">
        <v>103</v>
      </c>
      <c r="IA14" t="s">
        <v>103</v>
      </c>
      <c r="IB14" t="s">
        <v>103</v>
      </c>
      <c r="IC14" t="s">
        <v>103</v>
      </c>
      <c r="ID14" t="s">
        <v>103</v>
      </c>
      <c r="IE14" t="s">
        <v>103</v>
      </c>
      <c r="IF14" t="s">
        <v>104</v>
      </c>
      <c r="IG14" t="s">
        <v>104</v>
      </c>
      <c r="IH14" t="s">
        <v>104</v>
      </c>
      <c r="II14" t="s">
        <v>104</v>
      </c>
      <c r="IJ14" t="s">
        <v>104</v>
      </c>
      <c r="IK14" t="s">
        <v>104</v>
      </c>
      <c r="IL14" t="s">
        <v>104</v>
      </c>
      <c r="IM14" t="s">
        <v>104</v>
      </c>
      <c r="IN14" t="s">
        <v>104</v>
      </c>
      <c r="IO14" t="s">
        <v>104</v>
      </c>
      <c r="IP14" t="s">
        <v>104</v>
      </c>
      <c r="IQ14" t="s">
        <v>104</v>
      </c>
      <c r="IR14" t="s">
        <v>104</v>
      </c>
      <c r="IS14" t="s">
        <v>104</v>
      </c>
      <c r="IT14" t="s">
        <v>104</v>
      </c>
      <c r="IU14" t="s">
        <v>104</v>
      </c>
      <c r="IV14" t="s">
        <v>104</v>
      </c>
      <c r="IW14" t="s">
        <v>104</v>
      </c>
      <c r="IX14" t="s">
        <v>105</v>
      </c>
      <c r="IY14" t="s">
        <v>105</v>
      </c>
      <c r="IZ14" t="s">
        <v>105</v>
      </c>
      <c r="JA14" t="s">
        <v>105</v>
      </c>
      <c r="JB14" t="s">
        <v>105</v>
      </c>
      <c r="JC14" t="s">
        <v>105</v>
      </c>
      <c r="JD14" t="s">
        <v>105</v>
      </c>
      <c r="JE14" t="s">
        <v>105</v>
      </c>
      <c r="JF14" t="s">
        <v>106</v>
      </c>
      <c r="JG14" t="s">
        <v>106</v>
      </c>
      <c r="JH14" t="s">
        <v>106</v>
      </c>
      <c r="JI14" t="s">
        <v>106</v>
      </c>
      <c r="JJ14" t="s">
        <v>106</v>
      </c>
      <c r="JK14" t="s">
        <v>106</v>
      </c>
      <c r="JL14" t="s">
        <v>106</v>
      </c>
      <c r="JM14" t="s">
        <v>106</v>
      </c>
      <c r="JN14" t="s">
        <v>106</v>
      </c>
      <c r="JO14" t="s">
        <v>106</v>
      </c>
      <c r="JP14" t="s">
        <v>106</v>
      </c>
      <c r="JQ14" t="s">
        <v>106</v>
      </c>
      <c r="JR14" t="s">
        <v>106</v>
      </c>
      <c r="JS14" t="s">
        <v>106</v>
      </c>
      <c r="JT14" t="s">
        <v>106</v>
      </c>
      <c r="JU14" t="s">
        <v>106</v>
      </c>
    </row>
    <row r="15" spans="1:281">
      <c r="A15" t="s">
        <v>107</v>
      </c>
      <c r="B15" t="s">
        <v>108</v>
      </c>
      <c r="C15" t="s">
        <v>109</v>
      </c>
      <c r="D15" t="s">
        <v>110</v>
      </c>
      <c r="E15" t="s">
        <v>111</v>
      </c>
      <c r="F15" t="s">
        <v>112</v>
      </c>
      <c r="G15" t="s">
        <v>113</v>
      </c>
      <c r="H15" t="s">
        <v>114</v>
      </c>
      <c r="I15" t="s">
        <v>115</v>
      </c>
      <c r="J15" t="s">
        <v>116</v>
      </c>
      <c r="K15" t="s">
        <v>117</v>
      </c>
      <c r="L15" t="s">
        <v>118</v>
      </c>
      <c r="M15" t="s">
        <v>119</v>
      </c>
      <c r="N15" t="s">
        <v>120</v>
      </c>
      <c r="O15" t="s">
        <v>121</v>
      </c>
      <c r="P15" t="s">
        <v>122</v>
      </c>
      <c r="Q15" t="s">
        <v>123</v>
      </c>
      <c r="R15" t="s">
        <v>124</v>
      </c>
      <c r="S15" t="s">
        <v>125</v>
      </c>
      <c r="T15" t="s">
        <v>126</v>
      </c>
      <c r="U15" t="s">
        <v>127</v>
      </c>
      <c r="V15" t="s">
        <v>128</v>
      </c>
      <c r="W15" t="s">
        <v>129</v>
      </c>
      <c r="X15" t="s">
        <v>130</v>
      </c>
      <c r="Y15" t="s">
        <v>131</v>
      </c>
      <c r="Z15" t="s">
        <v>132</v>
      </c>
      <c r="AA15" t="s">
        <v>133</v>
      </c>
      <c r="AB15" t="s">
        <v>134</v>
      </c>
      <c r="AC15" t="s">
        <v>135</v>
      </c>
      <c r="AD15" t="s">
        <v>136</v>
      </c>
      <c r="AE15" t="s">
        <v>137</v>
      </c>
      <c r="AF15" t="s">
        <v>138</v>
      </c>
      <c r="AG15" t="s">
        <v>139</v>
      </c>
      <c r="AH15" t="s">
        <v>140</v>
      </c>
      <c r="AI15" t="s">
        <v>141</v>
      </c>
      <c r="AJ15" t="s">
        <v>142</v>
      </c>
      <c r="AK15" t="s">
        <v>143</v>
      </c>
      <c r="AL15" t="s">
        <v>144</v>
      </c>
      <c r="AM15" t="s">
        <v>145</v>
      </c>
      <c r="AN15" t="s">
        <v>146</v>
      </c>
      <c r="AO15" t="s">
        <v>147</v>
      </c>
      <c r="AP15" t="s">
        <v>148</v>
      </c>
      <c r="AQ15" t="s">
        <v>149</v>
      </c>
      <c r="AR15" t="s">
        <v>150</v>
      </c>
      <c r="AS15" t="s">
        <v>89</v>
      </c>
      <c r="AT15" t="s">
        <v>151</v>
      </c>
      <c r="AU15" t="s">
        <v>152</v>
      </c>
      <c r="AV15" t="s">
        <v>153</v>
      </c>
      <c r="AW15" t="s">
        <v>154</v>
      </c>
      <c r="AX15" t="s">
        <v>155</v>
      </c>
      <c r="AY15" t="s">
        <v>156</v>
      </c>
      <c r="AZ15" t="s">
        <v>157</v>
      </c>
      <c r="BA15" t="s">
        <v>158</v>
      </c>
      <c r="BB15" t="s">
        <v>159</v>
      </c>
      <c r="BC15" t="s">
        <v>160</v>
      </c>
      <c r="BD15" t="s">
        <v>161</v>
      </c>
      <c r="BE15" t="s">
        <v>162</v>
      </c>
      <c r="BF15" t="s">
        <v>163</v>
      </c>
      <c r="BG15" t="s">
        <v>164</v>
      </c>
      <c r="BH15" t="s">
        <v>165</v>
      </c>
      <c r="BI15" t="s">
        <v>166</v>
      </c>
      <c r="BJ15" t="s">
        <v>167</v>
      </c>
      <c r="BK15" t="s">
        <v>168</v>
      </c>
      <c r="BL15" t="s">
        <v>169</v>
      </c>
      <c r="BM15" t="s">
        <v>170</v>
      </c>
      <c r="BN15" t="s">
        <v>171</v>
      </c>
      <c r="BO15" t="s">
        <v>172</v>
      </c>
      <c r="BP15" t="s">
        <v>173</v>
      </c>
      <c r="BQ15" t="s">
        <v>174</v>
      </c>
      <c r="BR15" t="s">
        <v>175</v>
      </c>
      <c r="BS15" t="s">
        <v>176</v>
      </c>
      <c r="BT15" t="s">
        <v>177</v>
      </c>
      <c r="BU15" t="s">
        <v>178</v>
      </c>
      <c r="BV15" t="s">
        <v>179</v>
      </c>
      <c r="BW15" t="s">
        <v>180</v>
      </c>
      <c r="BX15" t="s">
        <v>181</v>
      </c>
      <c r="BY15" t="s">
        <v>182</v>
      </c>
      <c r="BZ15" t="s">
        <v>183</v>
      </c>
      <c r="CA15" t="s">
        <v>184</v>
      </c>
      <c r="CB15" t="s">
        <v>185</v>
      </c>
      <c r="CC15" t="s">
        <v>186</v>
      </c>
      <c r="CD15" t="s">
        <v>187</v>
      </c>
      <c r="CE15" t="s">
        <v>188</v>
      </c>
      <c r="CF15" t="s">
        <v>189</v>
      </c>
      <c r="CG15" t="s">
        <v>190</v>
      </c>
      <c r="CH15" t="s">
        <v>183</v>
      </c>
      <c r="CI15" t="s">
        <v>191</v>
      </c>
      <c r="CJ15" t="s">
        <v>157</v>
      </c>
      <c r="CK15" t="s">
        <v>192</v>
      </c>
      <c r="CL15" t="s">
        <v>193</v>
      </c>
      <c r="CM15" t="s">
        <v>194</v>
      </c>
      <c r="CN15" t="s">
        <v>195</v>
      </c>
      <c r="CO15" t="s">
        <v>196</v>
      </c>
      <c r="CP15" t="s">
        <v>197</v>
      </c>
      <c r="CQ15" t="s">
        <v>198</v>
      </c>
      <c r="CR15" t="s">
        <v>199</v>
      </c>
      <c r="CS15" t="s">
        <v>200</v>
      </c>
      <c r="CT15" t="s">
        <v>201</v>
      </c>
      <c r="CU15" t="s">
        <v>202</v>
      </c>
      <c r="CV15" t="s">
        <v>203</v>
      </c>
      <c r="CW15" t="s">
        <v>204</v>
      </c>
      <c r="CX15" t="s">
        <v>205</v>
      </c>
      <c r="CY15" t="s">
        <v>206</v>
      </c>
      <c r="CZ15" t="s">
        <v>207</v>
      </c>
      <c r="DA15" t="s">
        <v>115</v>
      </c>
      <c r="DB15" t="s">
        <v>208</v>
      </c>
      <c r="DC15" t="s">
        <v>209</v>
      </c>
      <c r="DD15" t="s">
        <v>210</v>
      </c>
      <c r="DE15" t="s">
        <v>211</v>
      </c>
      <c r="DF15" t="s">
        <v>212</v>
      </c>
      <c r="DG15" t="s">
        <v>213</v>
      </c>
      <c r="DH15" t="s">
        <v>214</v>
      </c>
      <c r="DI15" t="s">
        <v>215</v>
      </c>
      <c r="DJ15" t="s">
        <v>216</v>
      </c>
      <c r="DK15" t="s">
        <v>217</v>
      </c>
      <c r="DL15" t="s">
        <v>218</v>
      </c>
      <c r="DM15" t="s">
        <v>219</v>
      </c>
      <c r="DN15" t="s">
        <v>220</v>
      </c>
      <c r="DO15" t="s">
        <v>221</v>
      </c>
      <c r="DP15" t="s">
        <v>222</v>
      </c>
      <c r="DQ15" t="s">
        <v>223</v>
      </c>
      <c r="DR15" t="s">
        <v>224</v>
      </c>
      <c r="DS15" t="s">
        <v>225</v>
      </c>
      <c r="DT15" t="s">
        <v>226</v>
      </c>
      <c r="DU15" t="s">
        <v>227</v>
      </c>
      <c r="DV15" t="s">
        <v>228</v>
      </c>
      <c r="DW15" t="s">
        <v>229</v>
      </c>
      <c r="DX15" t="s">
        <v>230</v>
      </c>
      <c r="DY15" t="s">
        <v>231</v>
      </c>
      <c r="DZ15" t="s">
        <v>232</v>
      </c>
      <c r="EA15" t="s">
        <v>233</v>
      </c>
      <c r="EB15" t="s">
        <v>234</v>
      </c>
      <c r="EC15" t="s">
        <v>235</v>
      </c>
      <c r="ED15" t="s">
        <v>236</v>
      </c>
      <c r="EE15" t="s">
        <v>237</v>
      </c>
      <c r="EF15" t="s">
        <v>238</v>
      </c>
      <c r="EG15" t="s">
        <v>239</v>
      </c>
      <c r="EH15" t="s">
        <v>240</v>
      </c>
      <c r="EI15" t="s">
        <v>241</v>
      </c>
      <c r="EJ15" t="s">
        <v>242</v>
      </c>
      <c r="EK15" t="s">
        <v>243</v>
      </c>
      <c r="EL15" t="s">
        <v>244</v>
      </c>
      <c r="EM15" t="s">
        <v>245</v>
      </c>
      <c r="EN15" t="s">
        <v>246</v>
      </c>
      <c r="EO15" t="s">
        <v>247</v>
      </c>
      <c r="EP15" t="s">
        <v>248</v>
      </c>
      <c r="EQ15" t="s">
        <v>249</v>
      </c>
      <c r="ER15" t="s">
        <v>250</v>
      </c>
      <c r="ES15" t="s">
        <v>251</v>
      </c>
      <c r="ET15" t="s">
        <v>252</v>
      </c>
      <c r="EU15" t="s">
        <v>253</v>
      </c>
      <c r="EV15" t="s">
        <v>254</v>
      </c>
      <c r="EW15" t="s">
        <v>255</v>
      </c>
      <c r="EX15" t="s">
        <v>256</v>
      </c>
      <c r="EY15" t="s">
        <v>257</v>
      </c>
      <c r="EZ15" t="s">
        <v>108</v>
      </c>
      <c r="FA15" t="s">
        <v>111</v>
      </c>
      <c r="FB15" t="s">
        <v>258</v>
      </c>
      <c r="FC15" t="s">
        <v>259</v>
      </c>
      <c r="FD15" t="s">
        <v>260</v>
      </c>
      <c r="FE15" t="s">
        <v>261</v>
      </c>
      <c r="FF15" t="s">
        <v>262</v>
      </c>
      <c r="FG15" t="s">
        <v>263</v>
      </c>
      <c r="FH15" t="s">
        <v>264</v>
      </c>
      <c r="FI15" t="s">
        <v>265</v>
      </c>
      <c r="FJ15" t="s">
        <v>266</v>
      </c>
      <c r="FK15" t="s">
        <v>267</v>
      </c>
      <c r="FL15" t="s">
        <v>268</v>
      </c>
      <c r="FM15" t="s">
        <v>269</v>
      </c>
      <c r="FN15" t="s">
        <v>270</v>
      </c>
      <c r="FO15" t="s">
        <v>271</v>
      </c>
      <c r="FP15" t="s">
        <v>272</v>
      </c>
      <c r="FQ15" t="s">
        <v>273</v>
      </c>
      <c r="FR15" t="s">
        <v>274</v>
      </c>
      <c r="FS15" t="s">
        <v>275</v>
      </c>
      <c r="FT15" t="s">
        <v>276</v>
      </c>
      <c r="FU15" t="s">
        <v>277</v>
      </c>
      <c r="FV15" t="s">
        <v>278</v>
      </c>
      <c r="FW15" t="s">
        <v>279</v>
      </c>
      <c r="FX15" t="s">
        <v>280</v>
      </c>
      <c r="FY15" t="s">
        <v>281</v>
      </c>
      <c r="FZ15" t="s">
        <v>282</v>
      </c>
      <c r="GA15" t="s">
        <v>283</v>
      </c>
      <c r="GB15" t="s">
        <v>284</v>
      </c>
      <c r="GC15" t="s">
        <v>285</v>
      </c>
      <c r="GD15" t="s">
        <v>286</v>
      </c>
      <c r="GE15" t="s">
        <v>287</v>
      </c>
      <c r="GF15" t="s">
        <v>288</v>
      </c>
      <c r="GG15" t="s">
        <v>289</v>
      </c>
      <c r="GH15" t="s">
        <v>290</v>
      </c>
      <c r="GI15" t="s">
        <v>291</v>
      </c>
      <c r="GJ15" t="s">
        <v>292</v>
      </c>
      <c r="GK15" t="s">
        <v>293</v>
      </c>
      <c r="GL15" t="s">
        <v>294</v>
      </c>
      <c r="GM15" t="s">
        <v>295</v>
      </c>
      <c r="GN15" t="s">
        <v>296</v>
      </c>
      <c r="GO15" t="s">
        <v>297</v>
      </c>
      <c r="GP15" t="s">
        <v>298</v>
      </c>
      <c r="GQ15" t="s">
        <v>299</v>
      </c>
      <c r="GR15" t="s">
        <v>300</v>
      </c>
      <c r="GS15" t="s">
        <v>301</v>
      </c>
      <c r="GT15" t="s">
        <v>302</v>
      </c>
      <c r="GU15" t="s">
        <v>303</v>
      </c>
      <c r="GV15" t="s">
        <v>304</v>
      </c>
      <c r="GW15" t="s">
        <v>305</v>
      </c>
      <c r="GX15" t="s">
        <v>306</v>
      </c>
      <c r="GY15" t="s">
        <v>307</v>
      </c>
      <c r="GZ15" t="s">
        <v>308</v>
      </c>
      <c r="HA15" t="s">
        <v>309</v>
      </c>
      <c r="HB15" t="s">
        <v>310</v>
      </c>
      <c r="HC15" t="s">
        <v>311</v>
      </c>
      <c r="HD15" t="s">
        <v>312</v>
      </c>
      <c r="HE15" t="s">
        <v>313</v>
      </c>
      <c r="HF15" t="s">
        <v>314</v>
      </c>
      <c r="HG15" t="s">
        <v>315</v>
      </c>
      <c r="HH15" t="s">
        <v>316</v>
      </c>
      <c r="HI15" t="s">
        <v>317</v>
      </c>
      <c r="HJ15" t="s">
        <v>318</v>
      </c>
      <c r="HK15" t="s">
        <v>319</v>
      </c>
      <c r="HL15" t="s">
        <v>320</v>
      </c>
      <c r="HM15" t="s">
        <v>321</v>
      </c>
      <c r="HN15" t="s">
        <v>322</v>
      </c>
      <c r="HO15" t="s">
        <v>323</v>
      </c>
      <c r="HP15" t="s">
        <v>324</v>
      </c>
      <c r="HQ15" t="s">
        <v>325</v>
      </c>
      <c r="HR15" t="s">
        <v>326</v>
      </c>
      <c r="HS15" t="s">
        <v>327</v>
      </c>
      <c r="HT15" t="s">
        <v>328</v>
      </c>
      <c r="HU15" t="s">
        <v>329</v>
      </c>
      <c r="HV15" t="s">
        <v>330</v>
      </c>
      <c r="HW15" t="s">
        <v>331</v>
      </c>
      <c r="HX15" t="s">
        <v>332</v>
      </c>
      <c r="HY15" t="s">
        <v>333</v>
      </c>
      <c r="HZ15" t="s">
        <v>334</v>
      </c>
      <c r="IA15" t="s">
        <v>335</v>
      </c>
      <c r="IB15" t="s">
        <v>336</v>
      </c>
      <c r="IC15" t="s">
        <v>337</v>
      </c>
      <c r="ID15" t="s">
        <v>338</v>
      </c>
      <c r="IE15" t="s">
        <v>339</v>
      </c>
      <c r="IF15" t="s">
        <v>340</v>
      </c>
      <c r="IG15" t="s">
        <v>341</v>
      </c>
      <c r="IH15" t="s">
        <v>342</v>
      </c>
      <c r="II15" t="s">
        <v>343</v>
      </c>
      <c r="IJ15" t="s">
        <v>344</v>
      </c>
      <c r="IK15" t="s">
        <v>345</v>
      </c>
      <c r="IL15" t="s">
        <v>346</v>
      </c>
      <c r="IM15" t="s">
        <v>347</v>
      </c>
      <c r="IN15" t="s">
        <v>348</v>
      </c>
      <c r="IO15" t="s">
        <v>349</v>
      </c>
      <c r="IP15" t="s">
        <v>350</v>
      </c>
      <c r="IQ15" t="s">
        <v>351</v>
      </c>
      <c r="IR15" t="s">
        <v>352</v>
      </c>
      <c r="IS15" t="s">
        <v>353</v>
      </c>
      <c r="IT15" t="s">
        <v>354</v>
      </c>
      <c r="IU15" t="s">
        <v>355</v>
      </c>
      <c r="IV15" t="s">
        <v>356</v>
      </c>
      <c r="IW15" t="s">
        <v>357</v>
      </c>
      <c r="IX15" t="s">
        <v>358</v>
      </c>
      <c r="IY15" t="s">
        <v>359</v>
      </c>
      <c r="IZ15" t="s">
        <v>360</v>
      </c>
      <c r="JA15" t="s">
        <v>361</v>
      </c>
      <c r="JB15" t="s">
        <v>362</v>
      </c>
      <c r="JC15" t="s">
        <v>363</v>
      </c>
      <c r="JD15" t="s">
        <v>364</v>
      </c>
      <c r="JE15" t="s">
        <v>365</v>
      </c>
      <c r="JF15" t="s">
        <v>366</v>
      </c>
      <c r="JG15" t="s">
        <v>367</v>
      </c>
      <c r="JH15" t="s">
        <v>368</v>
      </c>
      <c r="JI15" t="s">
        <v>369</v>
      </c>
      <c r="JJ15" t="s">
        <v>370</v>
      </c>
      <c r="JK15" t="s">
        <v>371</v>
      </c>
      <c r="JL15" t="s">
        <v>372</v>
      </c>
      <c r="JM15" t="s">
        <v>373</v>
      </c>
      <c r="JN15" t="s">
        <v>374</v>
      </c>
      <c r="JO15" t="s">
        <v>375</v>
      </c>
      <c r="JP15" t="s">
        <v>376</v>
      </c>
      <c r="JQ15" t="s">
        <v>377</v>
      </c>
      <c r="JR15" t="s">
        <v>378</v>
      </c>
      <c r="JS15" t="s">
        <v>379</v>
      </c>
      <c r="JT15" t="s">
        <v>380</v>
      </c>
      <c r="JU15" t="s">
        <v>381</v>
      </c>
    </row>
    <row r="16" spans="1:281">
      <c r="B16" t="s">
        <v>382</v>
      </c>
      <c r="C16" t="s">
        <v>382</v>
      </c>
      <c r="F16" t="s">
        <v>382</v>
      </c>
      <c r="I16" t="s">
        <v>382</v>
      </c>
      <c r="J16" t="s">
        <v>383</v>
      </c>
      <c r="K16" t="s">
        <v>384</v>
      </c>
      <c r="L16" t="s">
        <v>385</v>
      </c>
      <c r="M16" t="s">
        <v>386</v>
      </c>
      <c r="N16" t="s">
        <v>386</v>
      </c>
      <c r="O16" t="s">
        <v>215</v>
      </c>
      <c r="P16" t="s">
        <v>215</v>
      </c>
      <c r="Q16" t="s">
        <v>383</v>
      </c>
      <c r="R16" t="s">
        <v>383</v>
      </c>
      <c r="S16" t="s">
        <v>383</v>
      </c>
      <c r="T16" t="s">
        <v>383</v>
      </c>
      <c r="U16" t="s">
        <v>387</v>
      </c>
      <c r="V16" t="s">
        <v>388</v>
      </c>
      <c r="W16" t="s">
        <v>388</v>
      </c>
      <c r="X16" t="s">
        <v>389</v>
      </c>
      <c r="Y16" t="s">
        <v>390</v>
      </c>
      <c r="Z16" t="s">
        <v>389</v>
      </c>
      <c r="AA16" t="s">
        <v>389</v>
      </c>
      <c r="AB16" t="s">
        <v>389</v>
      </c>
      <c r="AC16" t="s">
        <v>387</v>
      </c>
      <c r="AD16" t="s">
        <v>387</v>
      </c>
      <c r="AE16" t="s">
        <v>387</v>
      </c>
      <c r="AF16" t="s">
        <v>387</v>
      </c>
      <c r="AG16" t="s">
        <v>385</v>
      </c>
      <c r="AH16" t="s">
        <v>384</v>
      </c>
      <c r="AI16" t="s">
        <v>385</v>
      </c>
      <c r="AJ16" t="s">
        <v>386</v>
      </c>
      <c r="AK16" t="s">
        <v>386</v>
      </c>
      <c r="AL16" t="s">
        <v>391</v>
      </c>
      <c r="AM16" t="s">
        <v>392</v>
      </c>
      <c r="AN16" t="s">
        <v>384</v>
      </c>
      <c r="AO16" t="s">
        <v>393</v>
      </c>
      <c r="AP16" t="s">
        <v>393</v>
      </c>
      <c r="AQ16" t="s">
        <v>394</v>
      </c>
      <c r="AR16" t="s">
        <v>392</v>
      </c>
      <c r="AS16" t="s">
        <v>395</v>
      </c>
      <c r="AT16" t="s">
        <v>390</v>
      </c>
      <c r="AV16" t="s">
        <v>390</v>
      </c>
      <c r="AW16" t="s">
        <v>395</v>
      </c>
      <c r="BC16" t="s">
        <v>385</v>
      </c>
      <c r="BJ16" t="s">
        <v>385</v>
      </c>
      <c r="BK16" t="s">
        <v>385</v>
      </c>
      <c r="BL16" t="s">
        <v>385</v>
      </c>
      <c r="BM16" t="s">
        <v>396</v>
      </c>
      <c r="CA16" t="s">
        <v>397</v>
      </c>
      <c r="CB16" t="s">
        <v>397</v>
      </c>
      <c r="CC16" t="s">
        <v>397</v>
      </c>
      <c r="CD16" t="s">
        <v>385</v>
      </c>
      <c r="CF16" t="s">
        <v>398</v>
      </c>
      <c r="CI16" t="s">
        <v>397</v>
      </c>
      <c r="CN16" t="s">
        <v>382</v>
      </c>
      <c r="CO16" t="s">
        <v>382</v>
      </c>
      <c r="CP16" t="s">
        <v>382</v>
      </c>
      <c r="CQ16" t="s">
        <v>382</v>
      </c>
      <c r="CR16" t="s">
        <v>385</v>
      </c>
      <c r="CS16" t="s">
        <v>385</v>
      </c>
      <c r="CU16" t="s">
        <v>399</v>
      </c>
      <c r="CV16" t="s">
        <v>400</v>
      </c>
      <c r="CY16" t="s">
        <v>383</v>
      </c>
      <c r="DA16" t="s">
        <v>382</v>
      </c>
      <c r="DB16" t="s">
        <v>386</v>
      </c>
      <c r="DC16" t="s">
        <v>386</v>
      </c>
      <c r="DD16" t="s">
        <v>393</v>
      </c>
      <c r="DE16" t="s">
        <v>393</v>
      </c>
      <c r="DF16" t="s">
        <v>386</v>
      </c>
      <c r="DG16" t="s">
        <v>393</v>
      </c>
      <c r="DH16" t="s">
        <v>395</v>
      </c>
      <c r="DI16" t="s">
        <v>389</v>
      </c>
      <c r="DJ16" t="s">
        <v>389</v>
      </c>
      <c r="DK16" t="s">
        <v>388</v>
      </c>
      <c r="DL16" t="s">
        <v>388</v>
      </c>
      <c r="DM16" t="s">
        <v>388</v>
      </c>
      <c r="DN16" t="s">
        <v>388</v>
      </c>
      <c r="DO16" t="s">
        <v>388</v>
      </c>
      <c r="DP16" t="s">
        <v>401</v>
      </c>
      <c r="DQ16" t="s">
        <v>385</v>
      </c>
      <c r="DR16" t="s">
        <v>385</v>
      </c>
      <c r="DS16" t="s">
        <v>386</v>
      </c>
      <c r="DT16" t="s">
        <v>386</v>
      </c>
      <c r="DU16" t="s">
        <v>386</v>
      </c>
      <c r="DV16" t="s">
        <v>393</v>
      </c>
      <c r="DW16" t="s">
        <v>386</v>
      </c>
      <c r="DX16" t="s">
        <v>393</v>
      </c>
      <c r="DY16" t="s">
        <v>389</v>
      </c>
      <c r="DZ16" t="s">
        <v>389</v>
      </c>
      <c r="EA16" t="s">
        <v>388</v>
      </c>
      <c r="EB16" t="s">
        <v>388</v>
      </c>
      <c r="EC16" t="s">
        <v>385</v>
      </c>
      <c r="EH16" t="s">
        <v>385</v>
      </c>
      <c r="EK16" t="s">
        <v>388</v>
      </c>
      <c r="EL16" t="s">
        <v>388</v>
      </c>
      <c r="EM16" t="s">
        <v>388</v>
      </c>
      <c r="EN16" t="s">
        <v>388</v>
      </c>
      <c r="EO16" t="s">
        <v>388</v>
      </c>
      <c r="EP16" t="s">
        <v>385</v>
      </c>
      <c r="EQ16" t="s">
        <v>385</v>
      </c>
      <c r="ER16" t="s">
        <v>385</v>
      </c>
      <c r="ES16" t="s">
        <v>382</v>
      </c>
      <c r="EV16" t="s">
        <v>402</v>
      </c>
      <c r="EW16" t="s">
        <v>402</v>
      </c>
      <c r="EY16" t="s">
        <v>382</v>
      </c>
      <c r="EZ16" t="s">
        <v>403</v>
      </c>
      <c r="FB16" t="s">
        <v>382</v>
      </c>
      <c r="FC16" t="s">
        <v>382</v>
      </c>
      <c r="FE16" t="s">
        <v>404</v>
      </c>
      <c r="FF16" t="s">
        <v>405</v>
      </c>
      <c r="FG16" t="s">
        <v>404</v>
      </c>
      <c r="FH16" t="s">
        <v>405</v>
      </c>
      <c r="FI16" t="s">
        <v>404</v>
      </c>
      <c r="FJ16" t="s">
        <v>405</v>
      </c>
      <c r="FK16" t="s">
        <v>390</v>
      </c>
      <c r="FL16" t="s">
        <v>390</v>
      </c>
      <c r="FM16" t="s">
        <v>386</v>
      </c>
      <c r="FN16" t="s">
        <v>406</v>
      </c>
      <c r="FO16" t="s">
        <v>386</v>
      </c>
      <c r="FR16" t="s">
        <v>407</v>
      </c>
      <c r="FU16" t="s">
        <v>393</v>
      </c>
      <c r="FV16" t="s">
        <v>408</v>
      </c>
      <c r="FW16" t="s">
        <v>393</v>
      </c>
      <c r="GB16" t="s">
        <v>409</v>
      </c>
      <c r="GC16" t="s">
        <v>409</v>
      </c>
      <c r="GP16" t="s">
        <v>409</v>
      </c>
      <c r="GQ16" t="s">
        <v>409</v>
      </c>
      <c r="GR16" t="s">
        <v>410</v>
      </c>
      <c r="GS16" t="s">
        <v>410</v>
      </c>
      <c r="GT16" t="s">
        <v>388</v>
      </c>
      <c r="GU16" t="s">
        <v>388</v>
      </c>
      <c r="GV16" t="s">
        <v>390</v>
      </c>
      <c r="GW16" t="s">
        <v>388</v>
      </c>
      <c r="GX16" t="s">
        <v>393</v>
      </c>
      <c r="GY16" t="s">
        <v>390</v>
      </c>
      <c r="GZ16" t="s">
        <v>390</v>
      </c>
      <c r="HB16" t="s">
        <v>409</v>
      </c>
      <c r="HC16" t="s">
        <v>409</v>
      </c>
      <c r="HD16" t="s">
        <v>409</v>
      </c>
      <c r="HE16" t="s">
        <v>409</v>
      </c>
      <c r="HF16" t="s">
        <v>409</v>
      </c>
      <c r="HG16" t="s">
        <v>409</v>
      </c>
      <c r="HH16" t="s">
        <v>409</v>
      </c>
      <c r="HI16" t="s">
        <v>411</v>
      </c>
      <c r="HJ16" t="s">
        <v>411</v>
      </c>
      <c r="HK16" t="s">
        <v>411</v>
      </c>
      <c r="HL16" t="s">
        <v>412</v>
      </c>
      <c r="HM16" t="s">
        <v>409</v>
      </c>
      <c r="HN16" t="s">
        <v>409</v>
      </c>
      <c r="HO16" t="s">
        <v>409</v>
      </c>
      <c r="HP16" t="s">
        <v>409</v>
      </c>
      <c r="HQ16" t="s">
        <v>409</v>
      </c>
      <c r="HR16" t="s">
        <v>409</v>
      </c>
      <c r="HS16" t="s">
        <v>409</v>
      </c>
      <c r="HT16" t="s">
        <v>409</v>
      </c>
      <c r="HU16" t="s">
        <v>409</v>
      </c>
      <c r="HV16" t="s">
        <v>409</v>
      </c>
      <c r="HW16" t="s">
        <v>409</v>
      </c>
      <c r="HX16" t="s">
        <v>409</v>
      </c>
      <c r="IE16" t="s">
        <v>409</v>
      </c>
      <c r="IF16" t="s">
        <v>390</v>
      </c>
      <c r="IG16" t="s">
        <v>390</v>
      </c>
      <c r="IH16" t="s">
        <v>404</v>
      </c>
      <c r="II16" t="s">
        <v>405</v>
      </c>
      <c r="IJ16" t="s">
        <v>405</v>
      </c>
      <c r="IN16" t="s">
        <v>405</v>
      </c>
      <c r="IR16" t="s">
        <v>386</v>
      </c>
      <c r="IS16" t="s">
        <v>386</v>
      </c>
      <c r="IT16" t="s">
        <v>393</v>
      </c>
      <c r="IU16" t="s">
        <v>393</v>
      </c>
      <c r="IV16" t="s">
        <v>413</v>
      </c>
      <c r="IW16" t="s">
        <v>413</v>
      </c>
      <c r="IX16" t="s">
        <v>409</v>
      </c>
      <c r="IY16" t="s">
        <v>409</v>
      </c>
      <c r="IZ16" t="s">
        <v>409</v>
      </c>
      <c r="JA16" t="s">
        <v>409</v>
      </c>
      <c r="JB16" t="s">
        <v>409</v>
      </c>
      <c r="JC16" t="s">
        <v>409</v>
      </c>
      <c r="JD16" t="s">
        <v>388</v>
      </c>
      <c r="JE16" t="s">
        <v>409</v>
      </c>
      <c r="JG16" t="s">
        <v>395</v>
      </c>
      <c r="JH16" t="s">
        <v>395</v>
      </c>
      <c r="JI16" t="s">
        <v>388</v>
      </c>
      <c r="JJ16" t="s">
        <v>388</v>
      </c>
      <c r="JK16" t="s">
        <v>388</v>
      </c>
      <c r="JL16" t="s">
        <v>388</v>
      </c>
      <c r="JM16" t="s">
        <v>388</v>
      </c>
      <c r="JN16" t="s">
        <v>390</v>
      </c>
      <c r="JO16" t="s">
        <v>390</v>
      </c>
      <c r="JP16" t="s">
        <v>390</v>
      </c>
      <c r="JQ16" t="s">
        <v>388</v>
      </c>
      <c r="JR16" t="s">
        <v>386</v>
      </c>
      <c r="JS16" t="s">
        <v>393</v>
      </c>
      <c r="JT16" t="s">
        <v>390</v>
      </c>
      <c r="JU16" t="s">
        <v>390</v>
      </c>
    </row>
    <row r="17" spans="1:281">
      <c r="A17">
        <v>1</v>
      </c>
      <c r="B17">
        <v>1659023683.1</v>
      </c>
      <c r="C17">
        <v>0</v>
      </c>
      <c r="D17" t="s">
        <v>414</v>
      </c>
      <c r="E17" t="s">
        <v>415</v>
      </c>
      <c r="F17">
        <v>5</v>
      </c>
      <c r="G17" t="s">
        <v>416</v>
      </c>
      <c r="H17" t="s">
        <v>417</v>
      </c>
      <c r="I17">
        <v>1659023675.1</v>
      </c>
      <c r="J17">
        <f>(K17)/1000</f>
        <v>0</v>
      </c>
      <c r="K17">
        <f>IF(CZ17, AN17, AH17)</f>
        <v>0</v>
      </c>
      <c r="L17">
        <f>IF(CZ17, AI17, AG17)</f>
        <v>0</v>
      </c>
      <c r="M17">
        <f>DB17 - IF(AU17&gt;1, L17*CV17*100.0/(AW17*DP17), 0)</f>
        <v>0</v>
      </c>
      <c r="N17">
        <f>((T17-J17/2)*M17-L17)/(T17+J17/2)</f>
        <v>0</v>
      </c>
      <c r="O17">
        <f>N17*(DI17+DJ17)/1000.0</f>
        <v>0</v>
      </c>
      <c r="P17">
        <f>(DB17 - IF(AU17&gt;1, L17*CV17*100.0/(AW17*DP17), 0))*(DI17+DJ17)/1000.0</f>
        <v>0</v>
      </c>
      <c r="Q17">
        <f>2.0/((1/S17-1/R17)+SIGN(S17)*SQRT((1/S17-1/R17)*(1/S17-1/R17) + 4*CW17/((CW17+1)*(CW17+1))*(2*1/S17*1/R17-1/R17*1/R17)))</f>
        <v>0</v>
      </c>
      <c r="R17">
        <f>IF(LEFT(CX17,1)&lt;&gt;"0",IF(LEFT(CX17,1)="1",3.0,CY17),$D$5+$E$5*(DP17*DI17/($K$5*1000))+$F$5*(DP17*DI17/($K$5*1000))*MAX(MIN(CV17,$J$5),$I$5)*MAX(MIN(CV17,$J$5),$I$5)+$G$5*MAX(MIN(CV17,$J$5),$I$5)*(DP17*DI17/($K$5*1000))+$H$5*(DP17*DI17/($K$5*1000))*(DP17*DI17/($K$5*1000)))</f>
        <v>0</v>
      </c>
      <c r="S17">
        <f>J17*(1000-(1000*0.61365*exp(17.502*W17/(240.97+W17))/(DI17+DJ17)+DD17)/2)/(1000*0.61365*exp(17.502*W17/(240.97+W17))/(DI17+DJ17)-DD17)</f>
        <v>0</v>
      </c>
      <c r="T17">
        <f>1/((CW17+1)/(Q17/1.6)+1/(R17/1.37)) + CW17/((CW17+1)/(Q17/1.6) + CW17/(R17/1.37))</f>
        <v>0</v>
      </c>
      <c r="U17">
        <f>(CR17*CU17)</f>
        <v>0</v>
      </c>
      <c r="V17">
        <f>(DK17+(U17+2*0.95*5.67E-8*(((DK17+$B$7)+273)^4-(DK17+273)^4)-44100*J17)/(1.84*29.3*R17+8*0.95*5.67E-8*(DK17+273)^3))</f>
        <v>0</v>
      </c>
      <c r="W17">
        <f>($C$7*DL17+$D$7*DM17+$E$7*V17)</f>
        <v>0</v>
      </c>
      <c r="X17">
        <f>0.61365*exp(17.502*W17/(240.97+W17))</f>
        <v>0</v>
      </c>
      <c r="Y17">
        <f>(Z17/AA17*100)</f>
        <v>0</v>
      </c>
      <c r="Z17">
        <f>DD17*(DI17+DJ17)/1000</f>
        <v>0</v>
      </c>
      <c r="AA17">
        <f>0.61365*exp(17.502*DK17/(240.97+DK17))</f>
        <v>0</v>
      </c>
      <c r="AB17">
        <f>(X17-DD17*(DI17+DJ17)/1000)</f>
        <v>0</v>
      </c>
      <c r="AC17">
        <f>(-J17*44100)</f>
        <v>0</v>
      </c>
      <c r="AD17">
        <f>2*29.3*R17*0.92*(DK17-W17)</f>
        <v>0</v>
      </c>
      <c r="AE17">
        <f>2*0.95*5.67E-8*(((DK17+$B$7)+273)^4-(W17+273)^4)</f>
        <v>0</v>
      </c>
      <c r="AF17">
        <f>U17+AE17+AC17+AD17</f>
        <v>0</v>
      </c>
      <c r="AG17">
        <f>DH17*AU17*(DC17-DB17*(1000-AU17*DE17)/(1000-AU17*DD17))/(100*CV17)</f>
        <v>0</v>
      </c>
      <c r="AH17">
        <f>1000*DH17*AU17*(DD17-DE17)/(100*CV17*(1000-AU17*DD17))</f>
        <v>0</v>
      </c>
      <c r="AI17">
        <f>(AJ17 - AK17 - DI17*1E3/(8.314*(DK17+273.15)) * AM17/DH17 * AL17) * DH17/(100*CV17) * (1000 - DE17)/1000</f>
        <v>0</v>
      </c>
      <c r="AJ17">
        <v>427.718800102335</v>
      </c>
      <c r="AK17">
        <v>401.024296969697</v>
      </c>
      <c r="AL17">
        <v>-0.00053332060745336</v>
      </c>
      <c r="AM17">
        <v>66.0504921813524</v>
      </c>
      <c r="AN17">
        <f>(AP17 - AO17 + DI17*1E3/(8.314*(DK17+273.15)) * AR17/DH17 * AQ17) * DH17/(100*CV17) * 1000/(1000 - AP17)</f>
        <v>0</v>
      </c>
      <c r="AO17">
        <v>18.4636991818182</v>
      </c>
      <c r="AP17">
        <v>24.8711867132867</v>
      </c>
      <c r="AQ17">
        <v>-0.000160078201366793</v>
      </c>
      <c r="AR17">
        <v>92.47</v>
      </c>
      <c r="AS17">
        <v>0</v>
      </c>
      <c r="AT17">
        <v>0</v>
      </c>
      <c r="AU17">
        <f>IF(AS17*$H$13&gt;=AW17,1.0,(AW17/(AW17-AS17*$H$13)))</f>
        <v>0</v>
      </c>
      <c r="AV17">
        <f>(AU17-1)*100</f>
        <v>0</v>
      </c>
      <c r="AW17">
        <f>MAX(0,($B$13+$C$13*DP17)/(1+$D$13*DP17)*DI17/(DK17+273)*$E$13)</f>
        <v>0</v>
      </c>
      <c r="AX17" t="s">
        <v>418</v>
      </c>
      <c r="AY17" t="s">
        <v>418</v>
      </c>
      <c r="AZ17">
        <v>0</v>
      </c>
      <c r="BA17">
        <v>0</v>
      </c>
      <c r="BB17">
        <f>1-AZ17/BA17</f>
        <v>0</v>
      </c>
      <c r="BC17">
        <v>0</v>
      </c>
      <c r="BD17" t="s">
        <v>418</v>
      </c>
      <c r="BE17" t="s">
        <v>418</v>
      </c>
      <c r="BF17">
        <v>0</v>
      </c>
      <c r="BG17">
        <v>0</v>
      </c>
      <c r="BH17">
        <f>1-BF17/BG17</f>
        <v>0</v>
      </c>
      <c r="BI17">
        <v>0.5</v>
      </c>
      <c r="BJ17">
        <f>CS17</f>
        <v>0</v>
      </c>
      <c r="BK17">
        <f>L17</f>
        <v>0</v>
      </c>
      <c r="BL17">
        <f>BH17*BI17*BJ17</f>
        <v>0</v>
      </c>
      <c r="BM17">
        <f>(BK17-BC17)/BJ17</f>
        <v>0</v>
      </c>
      <c r="BN17">
        <f>(BA17-BG17)/BG17</f>
        <v>0</v>
      </c>
      <c r="BO17">
        <f>AZ17/(BB17+AZ17/BG17)</f>
        <v>0</v>
      </c>
      <c r="BP17" t="s">
        <v>418</v>
      </c>
      <c r="BQ17">
        <v>0</v>
      </c>
      <c r="BR17">
        <f>IF(BQ17&lt;&gt;0, BQ17, BO17)</f>
        <v>0</v>
      </c>
      <c r="BS17">
        <f>1-BR17/BG17</f>
        <v>0</v>
      </c>
      <c r="BT17">
        <f>(BG17-BF17)/(BG17-BR17)</f>
        <v>0</v>
      </c>
      <c r="BU17">
        <f>(BA17-BG17)/(BA17-BR17)</f>
        <v>0</v>
      </c>
      <c r="BV17">
        <f>(BG17-BF17)/(BG17-AZ17)</f>
        <v>0</v>
      </c>
      <c r="BW17">
        <f>(BA17-BG17)/(BA17-AZ17)</f>
        <v>0</v>
      </c>
      <c r="BX17">
        <f>(BT17*BR17/BF17)</f>
        <v>0</v>
      </c>
      <c r="BY17">
        <f>(1-BX17)</f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f>$B$11*DQ17+$C$11*DR17+$F$11*EC17*(1-EF17)</f>
        <v>0</v>
      </c>
      <c r="CS17">
        <f>CR17*CT17</f>
        <v>0</v>
      </c>
      <c r="CT17">
        <f>($B$11*$D$9+$C$11*$D$9+$F$11*((EP17+EH17)/MAX(EP17+EH17+EQ17, 0.1)*$I$9+EQ17/MAX(EP17+EH17+EQ17, 0.1)*$J$9))/($B$11+$C$11+$F$11)</f>
        <v>0</v>
      </c>
      <c r="CU17">
        <f>($B$11*$K$9+$C$11*$K$9+$F$11*((EP17+EH17)/MAX(EP17+EH17+EQ17, 0.1)*$P$9+EQ17/MAX(EP17+EH17+EQ17, 0.1)*$Q$9))/($B$11+$C$11+$F$11)</f>
        <v>0</v>
      </c>
      <c r="CV17">
        <v>6</v>
      </c>
      <c r="CW17">
        <v>0.5</v>
      </c>
      <c r="CX17" t="s">
        <v>419</v>
      </c>
      <c r="CY17">
        <v>2</v>
      </c>
      <c r="CZ17" t="b">
        <v>1</v>
      </c>
      <c r="DA17">
        <v>1659023675.1</v>
      </c>
      <c r="DB17">
        <v>391.075838709677</v>
      </c>
      <c r="DC17">
        <v>419.949774193548</v>
      </c>
      <c r="DD17">
        <v>24.8765161290323</v>
      </c>
      <c r="DE17">
        <v>18.4732225806452</v>
      </c>
      <c r="DF17">
        <v>384.715064516129</v>
      </c>
      <c r="DG17">
        <v>24.369</v>
      </c>
      <c r="DH17">
        <v>500.044096774194</v>
      </c>
      <c r="DI17">
        <v>90.3732387096774</v>
      </c>
      <c r="DJ17">
        <v>0.0453975774193548</v>
      </c>
      <c r="DK17">
        <v>27.2104516129032</v>
      </c>
      <c r="DL17">
        <v>27.2663548387097</v>
      </c>
      <c r="DM17">
        <v>999.9</v>
      </c>
      <c r="DN17">
        <v>0</v>
      </c>
      <c r="DO17">
        <v>0</v>
      </c>
      <c r="DP17">
        <v>10002.5806451613</v>
      </c>
      <c r="DQ17">
        <v>0</v>
      </c>
      <c r="DR17">
        <v>10.1124709677419</v>
      </c>
      <c r="DS17">
        <v>-28.8739064516129</v>
      </c>
      <c r="DT17">
        <v>401.05264516129</v>
      </c>
      <c r="DU17">
        <v>427.853548387097</v>
      </c>
      <c r="DV17">
        <v>6.40329580645161</v>
      </c>
      <c r="DW17">
        <v>419.949774193548</v>
      </c>
      <c r="DX17">
        <v>18.4732225806452</v>
      </c>
      <c r="DY17">
        <v>2.24817225806452</v>
      </c>
      <c r="DZ17">
        <v>1.66948516129032</v>
      </c>
      <c r="EA17">
        <v>19.3097838709677</v>
      </c>
      <c r="EB17">
        <v>14.6155677419355</v>
      </c>
      <c r="EC17">
        <v>2000.00741935484</v>
      </c>
      <c r="ED17">
        <v>0.980005967741935</v>
      </c>
      <c r="EE17">
        <v>0.0199942258064516</v>
      </c>
      <c r="EF17">
        <v>0</v>
      </c>
      <c r="EG17">
        <v>833.160483870968</v>
      </c>
      <c r="EH17">
        <v>5.00063</v>
      </c>
      <c r="EI17">
        <v>16390.1387096774</v>
      </c>
      <c r="EJ17">
        <v>17256.9870967742</v>
      </c>
      <c r="EK17">
        <v>38.187</v>
      </c>
      <c r="EL17">
        <v>38.25</v>
      </c>
      <c r="EM17">
        <v>37.687</v>
      </c>
      <c r="EN17">
        <v>37.562</v>
      </c>
      <c r="EO17">
        <v>39.187</v>
      </c>
      <c r="EP17">
        <v>1955.11612903226</v>
      </c>
      <c r="EQ17">
        <v>39.89</v>
      </c>
      <c r="ER17">
        <v>0</v>
      </c>
      <c r="ES17">
        <v>1659023682.1</v>
      </c>
      <c r="ET17">
        <v>0</v>
      </c>
      <c r="EU17">
        <v>833.148884615385</v>
      </c>
      <c r="EV17">
        <v>-2.15032479891777</v>
      </c>
      <c r="EW17">
        <v>-61.285470124235</v>
      </c>
      <c r="EX17">
        <v>16389.3846153846</v>
      </c>
      <c r="EY17">
        <v>15</v>
      </c>
      <c r="EZ17">
        <v>0</v>
      </c>
      <c r="FA17" t="s">
        <v>420</v>
      </c>
      <c r="FB17">
        <v>1657551626.5</v>
      </c>
      <c r="FC17">
        <v>1657551629</v>
      </c>
      <c r="FD17">
        <v>0</v>
      </c>
      <c r="FE17">
        <v>0.403</v>
      </c>
      <c r="FF17">
        <v>0.009</v>
      </c>
      <c r="FG17">
        <v>9.41</v>
      </c>
      <c r="FH17">
        <v>0.087</v>
      </c>
      <c r="FI17">
        <v>417</v>
      </c>
      <c r="FJ17">
        <v>17</v>
      </c>
      <c r="FK17">
        <v>1.61</v>
      </c>
      <c r="FL17">
        <v>0.59</v>
      </c>
      <c r="FM17">
        <v>-28.86722</v>
      </c>
      <c r="FN17">
        <v>-0.0203617260787703</v>
      </c>
      <c r="FO17">
        <v>0.0945889586579745</v>
      </c>
      <c r="FP17">
        <v>1</v>
      </c>
      <c r="FQ17">
        <v>833.258058823529</v>
      </c>
      <c r="FR17">
        <v>-2.44550038349023</v>
      </c>
      <c r="FS17">
        <v>0.306909063095864</v>
      </c>
      <c r="FT17">
        <v>0</v>
      </c>
      <c r="FU17">
        <v>6.3997045</v>
      </c>
      <c r="FV17">
        <v>0.105664615384611</v>
      </c>
      <c r="FW17">
        <v>0.0123880081025966</v>
      </c>
      <c r="FX17">
        <v>0</v>
      </c>
      <c r="FY17">
        <v>1</v>
      </c>
      <c r="FZ17">
        <v>3</v>
      </c>
      <c r="GA17" t="s">
        <v>421</v>
      </c>
      <c r="GB17">
        <v>2.9741</v>
      </c>
      <c r="GC17">
        <v>2.69959</v>
      </c>
      <c r="GD17">
        <v>0.0855843</v>
      </c>
      <c r="GE17">
        <v>0.0916713</v>
      </c>
      <c r="GF17">
        <v>0.105793</v>
      </c>
      <c r="GG17">
        <v>0.086868</v>
      </c>
      <c r="GH17">
        <v>35643.5</v>
      </c>
      <c r="GI17">
        <v>38712.1</v>
      </c>
      <c r="GJ17">
        <v>35321.5</v>
      </c>
      <c r="GK17">
        <v>38651.1</v>
      </c>
      <c r="GL17">
        <v>44769.6</v>
      </c>
      <c r="GM17">
        <v>50965.4</v>
      </c>
      <c r="GN17">
        <v>55204.2</v>
      </c>
      <c r="GO17">
        <v>61984.5</v>
      </c>
      <c r="GP17">
        <v>1.9908</v>
      </c>
      <c r="GQ17">
        <v>1.851</v>
      </c>
      <c r="GR17">
        <v>0.132322</v>
      </c>
      <c r="GS17">
        <v>0</v>
      </c>
      <c r="GT17">
        <v>25.1016</v>
      </c>
      <c r="GU17">
        <v>999.9</v>
      </c>
      <c r="GV17">
        <v>58.412</v>
      </c>
      <c r="GW17">
        <v>28.812</v>
      </c>
      <c r="GX17">
        <v>25.7138</v>
      </c>
      <c r="GY17">
        <v>56.49</v>
      </c>
      <c r="GZ17">
        <v>43.6138</v>
      </c>
      <c r="HA17">
        <v>1</v>
      </c>
      <c r="HB17">
        <v>-0.0751829</v>
      </c>
      <c r="HC17">
        <v>0.0282135</v>
      </c>
      <c r="HD17">
        <v>20.1133</v>
      </c>
      <c r="HE17">
        <v>5.19812</v>
      </c>
      <c r="HF17">
        <v>12.004</v>
      </c>
      <c r="HG17">
        <v>4.976</v>
      </c>
      <c r="HH17">
        <v>3.2938</v>
      </c>
      <c r="HI17">
        <v>9999</v>
      </c>
      <c r="HJ17">
        <v>9999</v>
      </c>
      <c r="HK17">
        <v>9999</v>
      </c>
      <c r="HL17">
        <v>627.6</v>
      </c>
      <c r="HM17">
        <v>1.8634</v>
      </c>
      <c r="HN17">
        <v>1.86829</v>
      </c>
      <c r="HO17">
        <v>1.86798</v>
      </c>
      <c r="HP17">
        <v>1.8692</v>
      </c>
      <c r="HQ17">
        <v>1.86996</v>
      </c>
      <c r="HR17">
        <v>1.86606</v>
      </c>
      <c r="HS17">
        <v>1.8671</v>
      </c>
      <c r="HT17">
        <v>1.8685</v>
      </c>
      <c r="HU17">
        <v>5</v>
      </c>
      <c r="HV17">
        <v>0</v>
      </c>
      <c r="HW17">
        <v>0</v>
      </c>
      <c r="HX17">
        <v>0</v>
      </c>
      <c r="HY17" t="s">
        <v>422</v>
      </c>
      <c r="HZ17" t="s">
        <v>423</v>
      </c>
      <c r="IA17" t="s">
        <v>424</v>
      </c>
      <c r="IB17" t="s">
        <v>424</v>
      </c>
      <c r="IC17" t="s">
        <v>424</v>
      </c>
      <c r="ID17" t="s">
        <v>424</v>
      </c>
      <c r="IE17">
        <v>0</v>
      </c>
      <c r="IF17">
        <v>100</v>
      </c>
      <c r="IG17">
        <v>100</v>
      </c>
      <c r="IH17">
        <v>6.36</v>
      </c>
      <c r="II17">
        <v>0.5077</v>
      </c>
      <c r="IJ17">
        <v>4.02706509432224</v>
      </c>
      <c r="IK17">
        <v>0.00601174518973114</v>
      </c>
      <c r="IL17">
        <v>2.77886958061485e-07</v>
      </c>
      <c r="IM17">
        <v>-3.54636231360687e-10</v>
      </c>
      <c r="IN17">
        <v>-0.0404303883988718</v>
      </c>
      <c r="IO17">
        <v>-0.0177815531441476</v>
      </c>
      <c r="IP17">
        <v>0.00205572605671414</v>
      </c>
      <c r="IQ17">
        <v>-1.65519735432211e-05</v>
      </c>
      <c r="IR17">
        <v>-4</v>
      </c>
      <c r="IS17">
        <v>1848</v>
      </c>
      <c r="IT17">
        <v>1</v>
      </c>
      <c r="IU17">
        <v>25</v>
      </c>
      <c r="IV17">
        <v>24534.3</v>
      </c>
      <c r="IW17">
        <v>24534.2</v>
      </c>
      <c r="IX17">
        <v>1.03027</v>
      </c>
      <c r="IY17">
        <v>2.62329</v>
      </c>
      <c r="IZ17">
        <v>1.54785</v>
      </c>
      <c r="JA17">
        <v>2.30469</v>
      </c>
      <c r="JB17">
        <v>1.34644</v>
      </c>
      <c r="JC17">
        <v>2.37549</v>
      </c>
      <c r="JD17">
        <v>34.3269</v>
      </c>
      <c r="JE17">
        <v>24.105</v>
      </c>
      <c r="JF17">
        <v>18</v>
      </c>
      <c r="JG17">
        <v>500.53</v>
      </c>
      <c r="JH17">
        <v>410.705</v>
      </c>
      <c r="JI17">
        <v>25.0006</v>
      </c>
      <c r="JJ17">
        <v>26.2909</v>
      </c>
      <c r="JK17">
        <v>30.0002</v>
      </c>
      <c r="JL17">
        <v>26.2294</v>
      </c>
      <c r="JM17">
        <v>26.1707</v>
      </c>
      <c r="JN17">
        <v>20.6518</v>
      </c>
      <c r="JO17">
        <v>36.8919</v>
      </c>
      <c r="JP17">
        <v>80.5225</v>
      </c>
      <c r="JQ17">
        <v>25</v>
      </c>
      <c r="JR17">
        <v>419.961</v>
      </c>
      <c r="JS17">
        <v>18.3975</v>
      </c>
      <c r="JT17">
        <v>102.412</v>
      </c>
      <c r="JU17">
        <v>103.181</v>
      </c>
    </row>
    <row r="18" spans="1:281">
      <c r="A18">
        <v>2</v>
      </c>
      <c r="B18">
        <v>1659023688.1</v>
      </c>
      <c r="C18">
        <v>5</v>
      </c>
      <c r="D18" t="s">
        <v>425</v>
      </c>
      <c r="E18" t="s">
        <v>426</v>
      </c>
      <c r="F18">
        <v>5</v>
      </c>
      <c r="G18" t="s">
        <v>416</v>
      </c>
      <c r="H18" t="s">
        <v>417</v>
      </c>
      <c r="I18">
        <v>1659023680.25517</v>
      </c>
      <c r="J18">
        <f>(K18)/1000</f>
        <v>0</v>
      </c>
      <c r="K18">
        <f>IF(CZ18, AN18, AH18)</f>
        <v>0</v>
      </c>
      <c r="L18">
        <f>IF(CZ18, AI18, AG18)</f>
        <v>0</v>
      </c>
      <c r="M18">
        <f>DB18 - IF(AU18&gt;1, L18*CV18*100.0/(AW18*DP18), 0)</f>
        <v>0</v>
      </c>
      <c r="N18">
        <f>((T18-J18/2)*M18-L18)/(T18+J18/2)</f>
        <v>0</v>
      </c>
      <c r="O18">
        <f>N18*(DI18+DJ18)/1000.0</f>
        <v>0</v>
      </c>
      <c r="P18">
        <f>(DB18 - IF(AU18&gt;1, L18*CV18*100.0/(AW18*DP18), 0))*(DI18+DJ18)/1000.0</f>
        <v>0</v>
      </c>
      <c r="Q18">
        <f>2.0/((1/S18-1/R18)+SIGN(S18)*SQRT((1/S18-1/R18)*(1/S18-1/R18) + 4*CW18/((CW18+1)*(CW18+1))*(2*1/S18*1/R18-1/R18*1/R18)))</f>
        <v>0</v>
      </c>
      <c r="R18">
        <f>IF(LEFT(CX18,1)&lt;&gt;"0",IF(LEFT(CX18,1)="1",3.0,CY18),$D$5+$E$5*(DP18*DI18/($K$5*1000))+$F$5*(DP18*DI18/($K$5*1000))*MAX(MIN(CV18,$J$5),$I$5)*MAX(MIN(CV18,$J$5),$I$5)+$G$5*MAX(MIN(CV18,$J$5),$I$5)*(DP18*DI18/($K$5*1000))+$H$5*(DP18*DI18/($K$5*1000))*(DP18*DI18/($K$5*1000)))</f>
        <v>0</v>
      </c>
      <c r="S18">
        <f>J18*(1000-(1000*0.61365*exp(17.502*W18/(240.97+W18))/(DI18+DJ18)+DD18)/2)/(1000*0.61365*exp(17.502*W18/(240.97+W18))/(DI18+DJ18)-DD18)</f>
        <v>0</v>
      </c>
      <c r="T18">
        <f>1/((CW18+1)/(Q18/1.6)+1/(R18/1.37)) + CW18/((CW18+1)/(Q18/1.6) + CW18/(R18/1.37))</f>
        <v>0</v>
      </c>
      <c r="U18">
        <f>(CR18*CU18)</f>
        <v>0</v>
      </c>
      <c r="V18">
        <f>(DK18+(U18+2*0.95*5.67E-8*(((DK18+$B$7)+273)^4-(DK18+273)^4)-44100*J18)/(1.84*29.3*R18+8*0.95*5.67E-8*(DK18+273)^3))</f>
        <v>0</v>
      </c>
      <c r="W18">
        <f>($C$7*DL18+$D$7*DM18+$E$7*V18)</f>
        <v>0</v>
      </c>
      <c r="X18">
        <f>0.61365*exp(17.502*W18/(240.97+W18))</f>
        <v>0</v>
      </c>
      <c r="Y18">
        <f>(Z18/AA18*100)</f>
        <v>0</v>
      </c>
      <c r="Z18">
        <f>DD18*(DI18+DJ18)/1000</f>
        <v>0</v>
      </c>
      <c r="AA18">
        <f>0.61365*exp(17.502*DK18/(240.97+DK18))</f>
        <v>0</v>
      </c>
      <c r="AB18">
        <f>(X18-DD18*(DI18+DJ18)/1000)</f>
        <v>0</v>
      </c>
      <c r="AC18">
        <f>(-J18*44100)</f>
        <v>0</v>
      </c>
      <c r="AD18">
        <f>2*29.3*R18*0.92*(DK18-W18)</f>
        <v>0</v>
      </c>
      <c r="AE18">
        <f>2*0.95*5.67E-8*(((DK18+$B$7)+273)^4-(W18+273)^4)</f>
        <v>0</v>
      </c>
      <c r="AF18">
        <f>U18+AE18+AC18+AD18</f>
        <v>0</v>
      </c>
      <c r="AG18">
        <f>DH18*AU18*(DC18-DB18*(1000-AU18*DE18)/(1000-AU18*DD18))/(100*CV18)</f>
        <v>0</v>
      </c>
      <c r="AH18">
        <f>1000*DH18*AU18*(DD18-DE18)/(100*CV18*(1000-AU18*DD18))</f>
        <v>0</v>
      </c>
      <c r="AI18">
        <f>(AJ18 - AK18 - DI18*1E3/(8.314*(DK18+273.15)) * AM18/DH18 * AL18) * DH18/(100*CV18) * (1000 - DE18)/1000</f>
        <v>0</v>
      </c>
      <c r="AJ18">
        <v>427.531067232297</v>
      </c>
      <c r="AK18">
        <v>400.725842424242</v>
      </c>
      <c r="AL18">
        <v>-0.0908250919340887</v>
      </c>
      <c r="AM18">
        <v>66.0504921813524</v>
      </c>
      <c r="AN18">
        <f>(AP18 - AO18 + DI18*1E3/(8.314*(DK18+273.15)) * AR18/DH18 * AQ18) * DH18/(100*CV18) * 1000/(1000 - AP18)</f>
        <v>0</v>
      </c>
      <c r="AO18">
        <v>18.4667689245022</v>
      </c>
      <c r="AP18">
        <v>24.8809503496504</v>
      </c>
      <c r="AQ18">
        <v>0.00025475831485699</v>
      </c>
      <c r="AR18">
        <v>92.47</v>
      </c>
      <c r="AS18">
        <v>0</v>
      </c>
      <c r="AT18">
        <v>0</v>
      </c>
      <c r="AU18">
        <f>IF(AS18*$H$13&gt;=AW18,1.0,(AW18/(AW18-AS18*$H$13)))</f>
        <v>0</v>
      </c>
      <c r="AV18">
        <f>(AU18-1)*100</f>
        <v>0</v>
      </c>
      <c r="AW18">
        <f>MAX(0,($B$13+$C$13*DP18)/(1+$D$13*DP18)*DI18/(DK18+273)*$E$13)</f>
        <v>0</v>
      </c>
      <c r="AX18" t="s">
        <v>418</v>
      </c>
      <c r="AY18" t="s">
        <v>418</v>
      </c>
      <c r="AZ18">
        <v>0</v>
      </c>
      <c r="BA18">
        <v>0</v>
      </c>
      <c r="BB18">
        <f>1-AZ18/BA18</f>
        <v>0</v>
      </c>
      <c r="BC18">
        <v>0</v>
      </c>
      <c r="BD18" t="s">
        <v>418</v>
      </c>
      <c r="BE18" t="s">
        <v>418</v>
      </c>
      <c r="BF18">
        <v>0</v>
      </c>
      <c r="BG18">
        <v>0</v>
      </c>
      <c r="BH18">
        <f>1-BF18/BG18</f>
        <v>0</v>
      </c>
      <c r="BI18">
        <v>0.5</v>
      </c>
      <c r="BJ18">
        <f>CS18</f>
        <v>0</v>
      </c>
      <c r="BK18">
        <f>L18</f>
        <v>0</v>
      </c>
      <c r="BL18">
        <f>BH18*BI18*BJ18</f>
        <v>0</v>
      </c>
      <c r="BM18">
        <f>(BK18-BC18)/BJ18</f>
        <v>0</v>
      </c>
      <c r="BN18">
        <f>(BA18-BG18)/BG18</f>
        <v>0</v>
      </c>
      <c r="BO18">
        <f>AZ18/(BB18+AZ18/BG18)</f>
        <v>0</v>
      </c>
      <c r="BP18" t="s">
        <v>418</v>
      </c>
      <c r="BQ18">
        <v>0</v>
      </c>
      <c r="BR18">
        <f>IF(BQ18&lt;&gt;0, BQ18, BO18)</f>
        <v>0</v>
      </c>
      <c r="BS18">
        <f>1-BR18/BG18</f>
        <v>0</v>
      </c>
      <c r="BT18">
        <f>(BG18-BF18)/(BG18-BR18)</f>
        <v>0</v>
      </c>
      <c r="BU18">
        <f>(BA18-BG18)/(BA18-BR18)</f>
        <v>0</v>
      </c>
      <c r="BV18">
        <f>(BG18-BF18)/(BG18-AZ18)</f>
        <v>0</v>
      </c>
      <c r="BW18">
        <f>(BA18-BG18)/(BA18-AZ18)</f>
        <v>0</v>
      </c>
      <c r="BX18">
        <f>(BT18*BR18/BF18)</f>
        <v>0</v>
      </c>
      <c r="BY18">
        <f>(1-BX18)</f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f>$B$11*DQ18+$C$11*DR18+$F$11*EC18*(1-EF18)</f>
        <v>0</v>
      </c>
      <c r="CS18">
        <f>CR18*CT18</f>
        <v>0</v>
      </c>
      <c r="CT18">
        <f>($B$11*$D$9+$C$11*$D$9+$F$11*((EP18+EH18)/MAX(EP18+EH18+EQ18, 0.1)*$I$9+EQ18/MAX(EP18+EH18+EQ18, 0.1)*$J$9))/($B$11+$C$11+$F$11)</f>
        <v>0</v>
      </c>
      <c r="CU18">
        <f>($B$11*$K$9+$C$11*$K$9+$F$11*((EP18+EH18)/MAX(EP18+EH18+EQ18, 0.1)*$P$9+EQ18/MAX(EP18+EH18+EQ18, 0.1)*$Q$9))/($B$11+$C$11+$F$11)</f>
        <v>0</v>
      </c>
      <c r="CV18">
        <v>6</v>
      </c>
      <c r="CW18">
        <v>0.5</v>
      </c>
      <c r="CX18" t="s">
        <v>419</v>
      </c>
      <c r="CY18">
        <v>2</v>
      </c>
      <c r="CZ18" t="b">
        <v>1</v>
      </c>
      <c r="DA18">
        <v>1659023680.25517</v>
      </c>
      <c r="DB18">
        <v>391.040413793104</v>
      </c>
      <c r="DC18">
        <v>419.598793103448</v>
      </c>
      <c r="DD18">
        <v>24.8775206896552</v>
      </c>
      <c r="DE18">
        <v>18.4630620689655</v>
      </c>
      <c r="DF18">
        <v>384.679827586207</v>
      </c>
      <c r="DG18">
        <v>24.3699586206897</v>
      </c>
      <c r="DH18">
        <v>500.02475862069</v>
      </c>
      <c r="DI18">
        <v>90.3729</v>
      </c>
      <c r="DJ18">
        <v>0.0454540344827586</v>
      </c>
      <c r="DK18">
        <v>27.2132931034483</v>
      </c>
      <c r="DL18">
        <v>27.2678413793103</v>
      </c>
      <c r="DM18">
        <v>999.9</v>
      </c>
      <c r="DN18">
        <v>0</v>
      </c>
      <c r="DO18">
        <v>0</v>
      </c>
      <c r="DP18">
        <v>10009.8275862069</v>
      </c>
      <c r="DQ18">
        <v>0</v>
      </c>
      <c r="DR18">
        <v>10.1433482758621</v>
      </c>
      <c r="DS18">
        <v>-28.5583206896552</v>
      </c>
      <c r="DT18">
        <v>401.016724137931</v>
      </c>
      <c r="DU18">
        <v>427.491517241379</v>
      </c>
      <c r="DV18">
        <v>6.41446379310345</v>
      </c>
      <c r="DW18">
        <v>419.598793103448</v>
      </c>
      <c r="DX18">
        <v>18.4630620689655</v>
      </c>
      <c r="DY18">
        <v>2.24825448275862</v>
      </c>
      <c r="DZ18">
        <v>1.66856068965517</v>
      </c>
      <c r="EA18">
        <v>19.3103689655172</v>
      </c>
      <c r="EB18">
        <v>14.6069965517241</v>
      </c>
      <c r="EC18">
        <v>2000.01137931034</v>
      </c>
      <c r="ED18">
        <v>0.980006310344828</v>
      </c>
      <c r="EE18">
        <v>0.0199939517241379</v>
      </c>
      <c r="EF18">
        <v>0</v>
      </c>
      <c r="EG18">
        <v>832.917</v>
      </c>
      <c r="EH18">
        <v>5.00063</v>
      </c>
      <c r="EI18">
        <v>16385.3448275862</v>
      </c>
      <c r="EJ18">
        <v>17257.0310344828</v>
      </c>
      <c r="EK18">
        <v>38.187</v>
      </c>
      <c r="EL18">
        <v>38.25</v>
      </c>
      <c r="EM18">
        <v>37.687</v>
      </c>
      <c r="EN18">
        <v>37.562</v>
      </c>
      <c r="EO18">
        <v>39.187</v>
      </c>
      <c r="EP18">
        <v>1955.12068965517</v>
      </c>
      <c r="EQ18">
        <v>39.89</v>
      </c>
      <c r="ER18">
        <v>0</v>
      </c>
      <c r="ES18">
        <v>1659023686.9</v>
      </c>
      <c r="ET18">
        <v>0</v>
      </c>
      <c r="EU18">
        <v>832.907307692308</v>
      </c>
      <c r="EV18">
        <v>-3.71623932373546</v>
      </c>
      <c r="EW18">
        <v>-56.8478632586006</v>
      </c>
      <c r="EX18">
        <v>16384.9846153846</v>
      </c>
      <c r="EY18">
        <v>15</v>
      </c>
      <c r="EZ18">
        <v>0</v>
      </c>
      <c r="FA18" t="s">
        <v>420</v>
      </c>
      <c r="FB18">
        <v>1657551626.5</v>
      </c>
      <c r="FC18">
        <v>1657551629</v>
      </c>
      <c r="FD18">
        <v>0</v>
      </c>
      <c r="FE18">
        <v>0.403</v>
      </c>
      <c r="FF18">
        <v>0.009</v>
      </c>
      <c r="FG18">
        <v>9.41</v>
      </c>
      <c r="FH18">
        <v>0.087</v>
      </c>
      <c r="FI18">
        <v>417</v>
      </c>
      <c r="FJ18">
        <v>17</v>
      </c>
      <c r="FK18">
        <v>1.61</v>
      </c>
      <c r="FL18">
        <v>0.59</v>
      </c>
      <c r="FM18">
        <v>-28.734112195122</v>
      </c>
      <c r="FN18">
        <v>2.42218745644601</v>
      </c>
      <c r="FO18">
        <v>0.561134534190362</v>
      </c>
      <c r="FP18">
        <v>0</v>
      </c>
      <c r="FQ18">
        <v>833.050617647059</v>
      </c>
      <c r="FR18">
        <v>-2.71155080921797</v>
      </c>
      <c r="FS18">
        <v>0.347038819214104</v>
      </c>
      <c r="FT18">
        <v>0</v>
      </c>
      <c r="FU18">
        <v>6.40637780487805</v>
      </c>
      <c r="FV18">
        <v>0.111476027874581</v>
      </c>
      <c r="FW18">
        <v>0.0130666220674898</v>
      </c>
      <c r="FX18">
        <v>0</v>
      </c>
      <c r="FY18">
        <v>0</v>
      </c>
      <c r="FZ18">
        <v>3</v>
      </c>
      <c r="GA18" t="s">
        <v>427</v>
      </c>
      <c r="GB18">
        <v>2.97423</v>
      </c>
      <c r="GC18">
        <v>2.69979</v>
      </c>
      <c r="GD18">
        <v>0.0855121</v>
      </c>
      <c r="GE18">
        <v>0.0908094</v>
      </c>
      <c r="GF18">
        <v>0.10579</v>
      </c>
      <c r="GG18">
        <v>0.0867855</v>
      </c>
      <c r="GH18">
        <v>35646.1</v>
      </c>
      <c r="GI18">
        <v>38748.6</v>
      </c>
      <c r="GJ18">
        <v>35321.3</v>
      </c>
      <c r="GK18">
        <v>38650.9</v>
      </c>
      <c r="GL18">
        <v>44769.5</v>
      </c>
      <c r="GM18">
        <v>50969.6</v>
      </c>
      <c r="GN18">
        <v>55203.8</v>
      </c>
      <c r="GO18">
        <v>61984</v>
      </c>
      <c r="GP18">
        <v>1.9906</v>
      </c>
      <c r="GQ18">
        <v>1.8502</v>
      </c>
      <c r="GR18">
        <v>0.132471</v>
      </c>
      <c r="GS18">
        <v>0</v>
      </c>
      <c r="GT18">
        <v>25.1038</v>
      </c>
      <c r="GU18">
        <v>999.9</v>
      </c>
      <c r="GV18">
        <v>58.412</v>
      </c>
      <c r="GW18">
        <v>28.812</v>
      </c>
      <c r="GX18">
        <v>25.7164</v>
      </c>
      <c r="GY18">
        <v>55.27</v>
      </c>
      <c r="GZ18">
        <v>43.4736</v>
      </c>
      <c r="HA18">
        <v>1</v>
      </c>
      <c r="HB18">
        <v>-0.0747968</v>
      </c>
      <c r="HC18">
        <v>0.0296732</v>
      </c>
      <c r="HD18">
        <v>20.1131</v>
      </c>
      <c r="HE18">
        <v>5.19692</v>
      </c>
      <c r="HF18">
        <v>12.0064</v>
      </c>
      <c r="HG18">
        <v>4.9756</v>
      </c>
      <c r="HH18">
        <v>3.294</v>
      </c>
      <c r="HI18">
        <v>9999</v>
      </c>
      <c r="HJ18">
        <v>9999</v>
      </c>
      <c r="HK18">
        <v>9999</v>
      </c>
      <c r="HL18">
        <v>627.6</v>
      </c>
      <c r="HM18">
        <v>1.8634</v>
      </c>
      <c r="HN18">
        <v>1.86823</v>
      </c>
      <c r="HO18">
        <v>1.86798</v>
      </c>
      <c r="HP18">
        <v>1.8692</v>
      </c>
      <c r="HQ18">
        <v>1.86999</v>
      </c>
      <c r="HR18">
        <v>1.86606</v>
      </c>
      <c r="HS18">
        <v>1.86713</v>
      </c>
      <c r="HT18">
        <v>1.86853</v>
      </c>
      <c r="HU18">
        <v>5</v>
      </c>
      <c r="HV18">
        <v>0</v>
      </c>
      <c r="HW18">
        <v>0</v>
      </c>
      <c r="HX18">
        <v>0</v>
      </c>
      <c r="HY18" t="s">
        <v>422</v>
      </c>
      <c r="HZ18" t="s">
        <v>423</v>
      </c>
      <c r="IA18" t="s">
        <v>424</v>
      </c>
      <c r="IB18" t="s">
        <v>424</v>
      </c>
      <c r="IC18" t="s">
        <v>424</v>
      </c>
      <c r="ID18" t="s">
        <v>424</v>
      </c>
      <c r="IE18">
        <v>0</v>
      </c>
      <c r="IF18">
        <v>100</v>
      </c>
      <c r="IG18">
        <v>100</v>
      </c>
      <c r="IH18">
        <v>6.357</v>
      </c>
      <c r="II18">
        <v>0.5077</v>
      </c>
      <c r="IJ18">
        <v>4.02706509432224</v>
      </c>
      <c r="IK18">
        <v>0.00601174518973114</v>
      </c>
      <c r="IL18">
        <v>2.77886958061485e-07</v>
      </c>
      <c r="IM18">
        <v>-3.54636231360687e-10</v>
      </c>
      <c r="IN18">
        <v>-0.0404303883988718</v>
      </c>
      <c r="IO18">
        <v>-0.0177815531441476</v>
      </c>
      <c r="IP18">
        <v>0.00205572605671414</v>
      </c>
      <c r="IQ18">
        <v>-1.65519735432211e-05</v>
      </c>
      <c r="IR18">
        <v>-4</v>
      </c>
      <c r="IS18">
        <v>1848</v>
      </c>
      <c r="IT18">
        <v>1</v>
      </c>
      <c r="IU18">
        <v>25</v>
      </c>
      <c r="IV18">
        <v>24534.4</v>
      </c>
      <c r="IW18">
        <v>24534.3</v>
      </c>
      <c r="IX18">
        <v>1.00586</v>
      </c>
      <c r="IY18">
        <v>2.60986</v>
      </c>
      <c r="IZ18">
        <v>1.54785</v>
      </c>
      <c r="JA18">
        <v>2.30469</v>
      </c>
      <c r="JB18">
        <v>1.34644</v>
      </c>
      <c r="JC18">
        <v>2.41943</v>
      </c>
      <c r="JD18">
        <v>34.3269</v>
      </c>
      <c r="JE18">
        <v>24.1138</v>
      </c>
      <c r="JF18">
        <v>18</v>
      </c>
      <c r="JG18">
        <v>500.419</v>
      </c>
      <c r="JH18">
        <v>410.272</v>
      </c>
      <c r="JI18">
        <v>25.0003</v>
      </c>
      <c r="JJ18">
        <v>26.2909</v>
      </c>
      <c r="JK18">
        <v>30.0001</v>
      </c>
      <c r="JL18">
        <v>26.2317</v>
      </c>
      <c r="JM18">
        <v>26.1729</v>
      </c>
      <c r="JN18">
        <v>20.1052</v>
      </c>
      <c r="JO18">
        <v>36.8919</v>
      </c>
      <c r="JP18">
        <v>80.5225</v>
      </c>
      <c r="JQ18">
        <v>25</v>
      </c>
      <c r="JR18">
        <v>399.686</v>
      </c>
      <c r="JS18">
        <v>18.3816</v>
      </c>
      <c r="JT18">
        <v>102.411</v>
      </c>
      <c r="JU18">
        <v>103.18</v>
      </c>
    </row>
    <row r="19" spans="1:281">
      <c r="A19">
        <v>3</v>
      </c>
      <c r="B19">
        <v>1659023693.1</v>
      </c>
      <c r="C19">
        <v>10</v>
      </c>
      <c r="D19" t="s">
        <v>428</v>
      </c>
      <c r="E19" t="s">
        <v>429</v>
      </c>
      <c r="F19">
        <v>5</v>
      </c>
      <c r="G19" t="s">
        <v>416</v>
      </c>
      <c r="H19" t="s">
        <v>417</v>
      </c>
      <c r="I19">
        <v>1659023685.33214</v>
      </c>
      <c r="J19">
        <f>(K19)/1000</f>
        <v>0</v>
      </c>
      <c r="K19">
        <f>IF(CZ19, AN19, AH19)</f>
        <v>0</v>
      </c>
      <c r="L19">
        <f>IF(CZ19, AI19, AG19)</f>
        <v>0</v>
      </c>
      <c r="M19">
        <f>DB19 - IF(AU19&gt;1, L19*CV19*100.0/(AW19*DP19), 0)</f>
        <v>0</v>
      </c>
      <c r="N19">
        <f>((T19-J19/2)*M19-L19)/(T19+J19/2)</f>
        <v>0</v>
      </c>
      <c r="O19">
        <f>N19*(DI19+DJ19)/1000.0</f>
        <v>0</v>
      </c>
      <c r="P19">
        <f>(DB19 - IF(AU19&gt;1, L19*CV19*100.0/(AW19*DP19), 0))*(DI19+DJ19)/1000.0</f>
        <v>0</v>
      </c>
      <c r="Q19">
        <f>2.0/((1/S19-1/R19)+SIGN(S19)*SQRT((1/S19-1/R19)*(1/S19-1/R19) + 4*CW19/((CW19+1)*(CW19+1))*(2*1/S19*1/R19-1/R19*1/R19)))</f>
        <v>0</v>
      </c>
      <c r="R19">
        <f>IF(LEFT(CX19,1)&lt;&gt;"0",IF(LEFT(CX19,1)="1",3.0,CY19),$D$5+$E$5*(DP19*DI19/($K$5*1000))+$F$5*(DP19*DI19/($K$5*1000))*MAX(MIN(CV19,$J$5),$I$5)*MAX(MIN(CV19,$J$5),$I$5)+$G$5*MAX(MIN(CV19,$J$5),$I$5)*(DP19*DI19/($K$5*1000))+$H$5*(DP19*DI19/($K$5*1000))*(DP19*DI19/($K$5*1000)))</f>
        <v>0</v>
      </c>
      <c r="S19">
        <f>J19*(1000-(1000*0.61365*exp(17.502*W19/(240.97+W19))/(DI19+DJ19)+DD19)/2)/(1000*0.61365*exp(17.502*W19/(240.97+W19))/(DI19+DJ19)-DD19)</f>
        <v>0</v>
      </c>
      <c r="T19">
        <f>1/((CW19+1)/(Q19/1.6)+1/(R19/1.37)) + CW19/((CW19+1)/(Q19/1.6) + CW19/(R19/1.37))</f>
        <v>0</v>
      </c>
      <c r="U19">
        <f>(CR19*CU19)</f>
        <v>0</v>
      </c>
      <c r="V19">
        <f>(DK19+(U19+2*0.95*5.67E-8*(((DK19+$B$7)+273)^4-(DK19+273)^4)-44100*J19)/(1.84*29.3*R19+8*0.95*5.67E-8*(DK19+273)^3))</f>
        <v>0</v>
      </c>
      <c r="W19">
        <f>($C$7*DL19+$D$7*DM19+$E$7*V19)</f>
        <v>0</v>
      </c>
      <c r="X19">
        <f>0.61365*exp(17.502*W19/(240.97+W19))</f>
        <v>0</v>
      </c>
      <c r="Y19">
        <f>(Z19/AA19*100)</f>
        <v>0</v>
      </c>
      <c r="Z19">
        <f>DD19*(DI19+DJ19)/1000</f>
        <v>0</v>
      </c>
      <c r="AA19">
        <f>0.61365*exp(17.502*DK19/(240.97+DK19))</f>
        <v>0</v>
      </c>
      <c r="AB19">
        <f>(X19-DD19*(DI19+DJ19)/1000)</f>
        <v>0</v>
      </c>
      <c r="AC19">
        <f>(-J19*44100)</f>
        <v>0</v>
      </c>
      <c r="AD19">
        <f>2*29.3*R19*0.92*(DK19-W19)</f>
        <v>0</v>
      </c>
      <c r="AE19">
        <f>2*0.95*5.67E-8*(((DK19+$B$7)+273)^4-(W19+273)^4)</f>
        <v>0</v>
      </c>
      <c r="AF19">
        <f>U19+AE19+AC19+AD19</f>
        <v>0</v>
      </c>
      <c r="AG19">
        <f>DH19*AU19*(DC19-DB19*(1000-AU19*DE19)/(1000-AU19*DD19))/(100*CV19)</f>
        <v>0</v>
      </c>
      <c r="AH19">
        <f>1000*DH19*AU19*(DD19-DE19)/(100*CV19*(1000-AU19*DD19))</f>
        <v>0</v>
      </c>
      <c r="AI19">
        <f>(AJ19 - AK19 - DI19*1E3/(8.314*(DK19+273.15)) * AM19/DH19 * AL19) * DH19/(100*CV19) * (1000 - DE19)/1000</f>
        <v>0</v>
      </c>
      <c r="AJ19">
        <v>416.157666713422</v>
      </c>
      <c r="AK19">
        <v>395.600048484849</v>
      </c>
      <c r="AL19">
        <v>-1.27229654312134</v>
      </c>
      <c r="AM19">
        <v>66.0504921813524</v>
      </c>
      <c r="AN19">
        <f>(AP19 - AO19 + DI19*1E3/(8.314*(DK19+273.15)) * AR19/DH19 * AQ19) * DH19/(100*CV19) * 1000/(1000 - AP19)</f>
        <v>0</v>
      </c>
      <c r="AO19">
        <v>18.4424531738961</v>
      </c>
      <c r="AP19">
        <v>24.8713923076923</v>
      </c>
      <c r="AQ19">
        <v>5.08330362456494e-05</v>
      </c>
      <c r="AR19">
        <v>92.47</v>
      </c>
      <c r="AS19">
        <v>0</v>
      </c>
      <c r="AT19">
        <v>0</v>
      </c>
      <c r="AU19">
        <f>IF(AS19*$H$13&gt;=AW19,1.0,(AW19/(AW19-AS19*$H$13)))</f>
        <v>0</v>
      </c>
      <c r="AV19">
        <f>(AU19-1)*100</f>
        <v>0</v>
      </c>
      <c r="AW19">
        <f>MAX(0,($B$13+$C$13*DP19)/(1+$D$13*DP19)*DI19/(DK19+273)*$E$13)</f>
        <v>0</v>
      </c>
      <c r="AX19" t="s">
        <v>418</v>
      </c>
      <c r="AY19" t="s">
        <v>418</v>
      </c>
      <c r="AZ19">
        <v>0</v>
      </c>
      <c r="BA19">
        <v>0</v>
      </c>
      <c r="BB19">
        <f>1-AZ19/BA19</f>
        <v>0</v>
      </c>
      <c r="BC19">
        <v>0</v>
      </c>
      <c r="BD19" t="s">
        <v>418</v>
      </c>
      <c r="BE19" t="s">
        <v>418</v>
      </c>
      <c r="BF19">
        <v>0</v>
      </c>
      <c r="BG19">
        <v>0</v>
      </c>
      <c r="BH19">
        <f>1-BF19/BG19</f>
        <v>0</v>
      </c>
      <c r="BI19">
        <v>0.5</v>
      </c>
      <c r="BJ19">
        <f>CS19</f>
        <v>0</v>
      </c>
      <c r="BK19">
        <f>L19</f>
        <v>0</v>
      </c>
      <c r="BL19">
        <f>BH19*BI19*BJ19</f>
        <v>0</v>
      </c>
      <c r="BM19">
        <f>(BK19-BC19)/BJ19</f>
        <v>0</v>
      </c>
      <c r="BN19">
        <f>(BA19-BG19)/BG19</f>
        <v>0</v>
      </c>
      <c r="BO19">
        <f>AZ19/(BB19+AZ19/BG19)</f>
        <v>0</v>
      </c>
      <c r="BP19" t="s">
        <v>418</v>
      </c>
      <c r="BQ19">
        <v>0</v>
      </c>
      <c r="BR19">
        <f>IF(BQ19&lt;&gt;0, BQ19, BO19)</f>
        <v>0</v>
      </c>
      <c r="BS19">
        <f>1-BR19/BG19</f>
        <v>0</v>
      </c>
      <c r="BT19">
        <f>(BG19-BF19)/(BG19-BR19)</f>
        <v>0</v>
      </c>
      <c r="BU19">
        <f>(BA19-BG19)/(BA19-BR19)</f>
        <v>0</v>
      </c>
      <c r="BV19">
        <f>(BG19-BF19)/(BG19-AZ19)</f>
        <v>0</v>
      </c>
      <c r="BW19">
        <f>(BA19-BG19)/(BA19-AZ19)</f>
        <v>0</v>
      </c>
      <c r="BX19">
        <f>(BT19*BR19/BF19)</f>
        <v>0</v>
      </c>
      <c r="BY19">
        <f>(1-BX19)</f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f>$B$11*DQ19+$C$11*DR19+$F$11*EC19*(1-EF19)</f>
        <v>0</v>
      </c>
      <c r="CS19">
        <f>CR19*CT19</f>
        <v>0</v>
      </c>
      <c r="CT19">
        <f>($B$11*$D$9+$C$11*$D$9+$F$11*((EP19+EH19)/MAX(EP19+EH19+EQ19, 0.1)*$I$9+EQ19/MAX(EP19+EH19+EQ19, 0.1)*$J$9))/($B$11+$C$11+$F$11)</f>
        <v>0</v>
      </c>
      <c r="CU19">
        <f>($B$11*$K$9+$C$11*$K$9+$F$11*((EP19+EH19)/MAX(EP19+EH19+EQ19, 0.1)*$P$9+EQ19/MAX(EP19+EH19+EQ19, 0.1)*$Q$9))/($B$11+$C$11+$F$11)</f>
        <v>0</v>
      </c>
      <c r="CV19">
        <v>6</v>
      </c>
      <c r="CW19">
        <v>0.5</v>
      </c>
      <c r="CX19" t="s">
        <v>419</v>
      </c>
      <c r="CY19">
        <v>2</v>
      </c>
      <c r="CZ19" t="b">
        <v>1</v>
      </c>
      <c r="DA19">
        <v>1659023685.33214</v>
      </c>
      <c r="DB19">
        <v>390.17375</v>
      </c>
      <c r="DC19">
        <v>415.563678571429</v>
      </c>
      <c r="DD19">
        <v>24.8779642857143</v>
      </c>
      <c r="DE19">
        <v>18.4554214285714</v>
      </c>
      <c r="DF19">
        <v>383.818321428571</v>
      </c>
      <c r="DG19">
        <v>24.370375</v>
      </c>
      <c r="DH19">
        <v>500.080607142857</v>
      </c>
      <c r="DI19">
        <v>90.3746892857143</v>
      </c>
      <c r="DJ19">
        <v>0.045491125</v>
      </c>
      <c r="DK19">
        <v>27.2151428571429</v>
      </c>
      <c r="DL19">
        <v>27.2700607142857</v>
      </c>
      <c r="DM19">
        <v>999.9</v>
      </c>
      <c r="DN19">
        <v>0</v>
      </c>
      <c r="DO19">
        <v>0</v>
      </c>
      <c r="DP19">
        <v>9993.57142857143</v>
      </c>
      <c r="DQ19">
        <v>0</v>
      </c>
      <c r="DR19">
        <v>10.1375821428571</v>
      </c>
      <c r="DS19">
        <v>-25.3898928571429</v>
      </c>
      <c r="DT19">
        <v>400.128107142857</v>
      </c>
      <c r="DU19">
        <v>423.37725</v>
      </c>
      <c r="DV19">
        <v>6.42254035714286</v>
      </c>
      <c r="DW19">
        <v>415.563678571429</v>
      </c>
      <c r="DX19">
        <v>18.4554214285714</v>
      </c>
      <c r="DY19">
        <v>2.24833892857143</v>
      </c>
      <c r="DZ19">
        <v>1.66790357142857</v>
      </c>
      <c r="EA19">
        <v>19.3109678571429</v>
      </c>
      <c r="EB19">
        <v>14.6008964285714</v>
      </c>
      <c r="EC19">
        <v>1999.985</v>
      </c>
      <c r="ED19">
        <v>0.980006285714286</v>
      </c>
      <c r="EE19">
        <v>0.0199939714285714</v>
      </c>
      <c r="EF19">
        <v>0</v>
      </c>
      <c r="EG19">
        <v>832.651035714286</v>
      </c>
      <c r="EH19">
        <v>5.00063</v>
      </c>
      <c r="EI19">
        <v>16380.6964285714</v>
      </c>
      <c r="EJ19">
        <v>17256.7964285714</v>
      </c>
      <c r="EK19">
        <v>38.187</v>
      </c>
      <c r="EL19">
        <v>38.25</v>
      </c>
      <c r="EM19">
        <v>37.687</v>
      </c>
      <c r="EN19">
        <v>37.562</v>
      </c>
      <c r="EO19">
        <v>39.187</v>
      </c>
      <c r="EP19">
        <v>1955.095</v>
      </c>
      <c r="EQ19">
        <v>39.89</v>
      </c>
      <c r="ER19">
        <v>0</v>
      </c>
      <c r="ES19">
        <v>1659023691.7</v>
      </c>
      <c r="ET19">
        <v>0</v>
      </c>
      <c r="EU19">
        <v>832.681653846154</v>
      </c>
      <c r="EV19">
        <v>-2.9639316254529</v>
      </c>
      <c r="EW19">
        <v>-49.1179487498094</v>
      </c>
      <c r="EX19">
        <v>16380.6884615385</v>
      </c>
      <c r="EY19">
        <v>15</v>
      </c>
      <c r="EZ19">
        <v>0</v>
      </c>
      <c r="FA19" t="s">
        <v>420</v>
      </c>
      <c r="FB19">
        <v>1657551626.5</v>
      </c>
      <c r="FC19">
        <v>1657551629</v>
      </c>
      <c r="FD19">
        <v>0</v>
      </c>
      <c r="FE19">
        <v>0.403</v>
      </c>
      <c r="FF19">
        <v>0.009</v>
      </c>
      <c r="FG19">
        <v>9.41</v>
      </c>
      <c r="FH19">
        <v>0.087</v>
      </c>
      <c r="FI19">
        <v>417</v>
      </c>
      <c r="FJ19">
        <v>17</v>
      </c>
      <c r="FK19">
        <v>1.61</v>
      </c>
      <c r="FL19">
        <v>0.59</v>
      </c>
      <c r="FM19">
        <v>-26.98925</v>
      </c>
      <c r="FN19">
        <v>26.9752345215761</v>
      </c>
      <c r="FO19">
        <v>3.44075137993142</v>
      </c>
      <c r="FP19">
        <v>0</v>
      </c>
      <c r="FQ19">
        <v>832.844411764706</v>
      </c>
      <c r="FR19">
        <v>-2.8632238384023</v>
      </c>
      <c r="FS19">
        <v>0.34742084309168</v>
      </c>
      <c r="FT19">
        <v>0</v>
      </c>
      <c r="FU19">
        <v>6.41807375</v>
      </c>
      <c r="FV19">
        <v>0.107449418386482</v>
      </c>
      <c r="FW19">
        <v>0.0124334336945793</v>
      </c>
      <c r="FX19">
        <v>0</v>
      </c>
      <c r="FY19">
        <v>0</v>
      </c>
      <c r="FZ19">
        <v>3</v>
      </c>
      <c r="GA19" t="s">
        <v>427</v>
      </c>
      <c r="GB19">
        <v>2.97414</v>
      </c>
      <c r="GC19">
        <v>2.69876</v>
      </c>
      <c r="GD19">
        <v>0.0845331</v>
      </c>
      <c r="GE19">
        <v>0.0882562</v>
      </c>
      <c r="GF19">
        <v>0.105796</v>
      </c>
      <c r="GG19">
        <v>0.0867856</v>
      </c>
      <c r="GH19">
        <v>35684.6</v>
      </c>
      <c r="GI19">
        <v>38857.6</v>
      </c>
      <c r="GJ19">
        <v>35321.7</v>
      </c>
      <c r="GK19">
        <v>38651.1</v>
      </c>
      <c r="GL19">
        <v>44769.1</v>
      </c>
      <c r="GM19">
        <v>50969.8</v>
      </c>
      <c r="GN19">
        <v>55203.8</v>
      </c>
      <c r="GO19">
        <v>61984.3</v>
      </c>
      <c r="GP19">
        <v>1.9908</v>
      </c>
      <c r="GQ19">
        <v>1.85</v>
      </c>
      <c r="GR19">
        <v>0.132918</v>
      </c>
      <c r="GS19">
        <v>0</v>
      </c>
      <c r="GT19">
        <v>25.108</v>
      </c>
      <c r="GU19">
        <v>999.9</v>
      </c>
      <c r="GV19">
        <v>58.387</v>
      </c>
      <c r="GW19">
        <v>28.822</v>
      </c>
      <c r="GX19">
        <v>25.7162</v>
      </c>
      <c r="GY19">
        <v>56.3</v>
      </c>
      <c r="GZ19">
        <v>43.133</v>
      </c>
      <c r="HA19">
        <v>1</v>
      </c>
      <c r="HB19">
        <v>-0.0748374</v>
      </c>
      <c r="HC19">
        <v>0.0293464</v>
      </c>
      <c r="HD19">
        <v>20.1132</v>
      </c>
      <c r="HE19">
        <v>5.19932</v>
      </c>
      <c r="HF19">
        <v>12.0052</v>
      </c>
      <c r="HG19">
        <v>4.9756</v>
      </c>
      <c r="HH19">
        <v>3.2938</v>
      </c>
      <c r="HI19">
        <v>9999</v>
      </c>
      <c r="HJ19">
        <v>9999</v>
      </c>
      <c r="HK19">
        <v>9999</v>
      </c>
      <c r="HL19">
        <v>627.6</v>
      </c>
      <c r="HM19">
        <v>1.8634</v>
      </c>
      <c r="HN19">
        <v>1.86829</v>
      </c>
      <c r="HO19">
        <v>1.86798</v>
      </c>
      <c r="HP19">
        <v>1.8692</v>
      </c>
      <c r="HQ19">
        <v>1.86996</v>
      </c>
      <c r="HR19">
        <v>1.86609</v>
      </c>
      <c r="HS19">
        <v>1.8671</v>
      </c>
      <c r="HT19">
        <v>1.86847</v>
      </c>
      <c r="HU19">
        <v>5</v>
      </c>
      <c r="HV19">
        <v>0</v>
      </c>
      <c r="HW19">
        <v>0</v>
      </c>
      <c r="HX19">
        <v>0</v>
      </c>
      <c r="HY19" t="s">
        <v>422</v>
      </c>
      <c r="HZ19" t="s">
        <v>423</v>
      </c>
      <c r="IA19" t="s">
        <v>424</v>
      </c>
      <c r="IB19" t="s">
        <v>424</v>
      </c>
      <c r="IC19" t="s">
        <v>424</v>
      </c>
      <c r="ID19" t="s">
        <v>424</v>
      </c>
      <c r="IE19">
        <v>0</v>
      </c>
      <c r="IF19">
        <v>100</v>
      </c>
      <c r="IG19">
        <v>100</v>
      </c>
      <c r="IH19">
        <v>6.324</v>
      </c>
      <c r="II19">
        <v>0.5076</v>
      </c>
      <c r="IJ19">
        <v>4.02706509432224</v>
      </c>
      <c r="IK19">
        <v>0.00601174518973114</v>
      </c>
      <c r="IL19">
        <v>2.77886958061485e-07</v>
      </c>
      <c r="IM19">
        <v>-3.54636231360687e-10</v>
      </c>
      <c r="IN19">
        <v>-0.0404303883988718</v>
      </c>
      <c r="IO19">
        <v>-0.0177815531441476</v>
      </c>
      <c r="IP19">
        <v>0.00205572605671414</v>
      </c>
      <c r="IQ19">
        <v>-1.65519735432211e-05</v>
      </c>
      <c r="IR19">
        <v>-4</v>
      </c>
      <c r="IS19">
        <v>1848</v>
      </c>
      <c r="IT19">
        <v>1</v>
      </c>
      <c r="IU19">
        <v>25</v>
      </c>
      <c r="IV19">
        <v>24534.4</v>
      </c>
      <c r="IW19">
        <v>24534.4</v>
      </c>
      <c r="IX19">
        <v>0.975342</v>
      </c>
      <c r="IY19">
        <v>2.61108</v>
      </c>
      <c r="IZ19">
        <v>1.54785</v>
      </c>
      <c r="JA19">
        <v>2.30469</v>
      </c>
      <c r="JB19">
        <v>1.34644</v>
      </c>
      <c r="JC19">
        <v>2.37671</v>
      </c>
      <c r="JD19">
        <v>34.3269</v>
      </c>
      <c r="JE19">
        <v>24.1138</v>
      </c>
      <c r="JF19">
        <v>18</v>
      </c>
      <c r="JG19">
        <v>500.552</v>
      </c>
      <c r="JH19">
        <v>410.16</v>
      </c>
      <c r="JI19">
        <v>24.9999</v>
      </c>
      <c r="JJ19">
        <v>26.2931</v>
      </c>
      <c r="JK19">
        <v>30.0001</v>
      </c>
      <c r="JL19">
        <v>26.2317</v>
      </c>
      <c r="JM19">
        <v>26.1729</v>
      </c>
      <c r="JN19">
        <v>19.5139</v>
      </c>
      <c r="JO19">
        <v>36.8919</v>
      </c>
      <c r="JP19">
        <v>80.5225</v>
      </c>
      <c r="JQ19">
        <v>25</v>
      </c>
      <c r="JR19">
        <v>386.11</v>
      </c>
      <c r="JS19">
        <v>18.3674</v>
      </c>
      <c r="JT19">
        <v>102.412</v>
      </c>
      <c r="JU19">
        <v>103.181</v>
      </c>
    </row>
    <row r="20" spans="1:281">
      <c r="A20">
        <v>4</v>
      </c>
      <c r="B20">
        <v>1659023698.1</v>
      </c>
      <c r="C20">
        <v>15</v>
      </c>
      <c r="D20" t="s">
        <v>430</v>
      </c>
      <c r="E20" t="s">
        <v>431</v>
      </c>
      <c r="F20">
        <v>5</v>
      </c>
      <c r="G20" t="s">
        <v>416</v>
      </c>
      <c r="H20" t="s">
        <v>417</v>
      </c>
      <c r="I20">
        <v>1659023690.6</v>
      </c>
      <c r="J20">
        <f>(K20)/1000</f>
        <v>0</v>
      </c>
      <c r="K20">
        <f>IF(CZ20, AN20, AH20)</f>
        <v>0</v>
      </c>
      <c r="L20">
        <f>IF(CZ20, AI20, AG20)</f>
        <v>0</v>
      </c>
      <c r="M20">
        <f>DB20 - IF(AU20&gt;1, L20*CV20*100.0/(AW20*DP20), 0)</f>
        <v>0</v>
      </c>
      <c r="N20">
        <f>((T20-J20/2)*M20-L20)/(T20+J20/2)</f>
        <v>0</v>
      </c>
      <c r="O20">
        <f>N20*(DI20+DJ20)/1000.0</f>
        <v>0</v>
      </c>
      <c r="P20">
        <f>(DB20 - IF(AU20&gt;1, L20*CV20*100.0/(AW20*DP20), 0))*(DI20+DJ20)/1000.0</f>
        <v>0</v>
      </c>
      <c r="Q20">
        <f>2.0/((1/S20-1/R20)+SIGN(S20)*SQRT((1/S20-1/R20)*(1/S20-1/R20) + 4*CW20/((CW20+1)*(CW20+1))*(2*1/S20*1/R20-1/R20*1/R20)))</f>
        <v>0</v>
      </c>
      <c r="R20">
        <f>IF(LEFT(CX20,1)&lt;&gt;"0",IF(LEFT(CX20,1)="1",3.0,CY20),$D$5+$E$5*(DP20*DI20/($K$5*1000))+$F$5*(DP20*DI20/($K$5*1000))*MAX(MIN(CV20,$J$5),$I$5)*MAX(MIN(CV20,$J$5),$I$5)+$G$5*MAX(MIN(CV20,$J$5),$I$5)*(DP20*DI20/($K$5*1000))+$H$5*(DP20*DI20/($K$5*1000))*(DP20*DI20/($K$5*1000)))</f>
        <v>0</v>
      </c>
      <c r="S20">
        <f>J20*(1000-(1000*0.61365*exp(17.502*W20/(240.97+W20))/(DI20+DJ20)+DD20)/2)/(1000*0.61365*exp(17.502*W20/(240.97+W20))/(DI20+DJ20)-DD20)</f>
        <v>0</v>
      </c>
      <c r="T20">
        <f>1/((CW20+1)/(Q20/1.6)+1/(R20/1.37)) + CW20/((CW20+1)/(Q20/1.6) + CW20/(R20/1.37))</f>
        <v>0</v>
      </c>
      <c r="U20">
        <f>(CR20*CU20)</f>
        <v>0</v>
      </c>
      <c r="V20">
        <f>(DK20+(U20+2*0.95*5.67E-8*(((DK20+$B$7)+273)^4-(DK20+273)^4)-44100*J20)/(1.84*29.3*R20+8*0.95*5.67E-8*(DK20+273)^3))</f>
        <v>0</v>
      </c>
      <c r="W20">
        <f>($C$7*DL20+$D$7*DM20+$E$7*V20)</f>
        <v>0</v>
      </c>
      <c r="X20">
        <f>0.61365*exp(17.502*W20/(240.97+W20))</f>
        <v>0</v>
      </c>
      <c r="Y20">
        <f>(Z20/AA20*100)</f>
        <v>0</v>
      </c>
      <c r="Z20">
        <f>DD20*(DI20+DJ20)/1000</f>
        <v>0</v>
      </c>
      <c r="AA20">
        <f>0.61365*exp(17.502*DK20/(240.97+DK20))</f>
        <v>0</v>
      </c>
      <c r="AB20">
        <f>(X20-DD20*(DI20+DJ20)/1000)</f>
        <v>0</v>
      </c>
      <c r="AC20">
        <f>(-J20*44100)</f>
        <v>0</v>
      </c>
      <c r="AD20">
        <f>2*29.3*R20*0.92*(DK20-W20)</f>
        <v>0</v>
      </c>
      <c r="AE20">
        <f>2*0.95*5.67E-8*(((DK20+$B$7)+273)^4-(W20+273)^4)</f>
        <v>0</v>
      </c>
      <c r="AF20">
        <f>U20+AE20+AC20+AD20</f>
        <v>0</v>
      </c>
      <c r="AG20">
        <f>DH20*AU20*(DC20-DB20*(1000-AU20*DE20)/(1000-AU20*DD20))/(100*CV20)</f>
        <v>0</v>
      </c>
      <c r="AH20">
        <f>1000*DH20*AU20*(DD20-DE20)/(100*CV20*(1000-AU20*DD20))</f>
        <v>0</v>
      </c>
      <c r="AI20">
        <f>(AJ20 - AK20 - DI20*1E3/(8.314*(DK20+273.15)) * AM20/DH20 * AL20) * DH20/(100*CV20) * (1000 - DE20)/1000</f>
        <v>0</v>
      </c>
      <c r="AJ20">
        <v>400.223128578257</v>
      </c>
      <c r="AK20">
        <v>384.886684848485</v>
      </c>
      <c r="AL20">
        <v>-2.24948083599504</v>
      </c>
      <c r="AM20">
        <v>66.0504921813524</v>
      </c>
      <c r="AN20">
        <f>(AP20 - AO20 + DI20*1E3/(8.314*(DK20+273.15)) * AR20/DH20 * AQ20) * DH20/(100*CV20) * 1000/(1000 - AP20)</f>
        <v>0</v>
      </c>
      <c r="AO20">
        <v>18.4449218913853</v>
      </c>
      <c r="AP20">
        <v>24.8803888111888</v>
      </c>
      <c r="AQ20">
        <v>0.000332654545461131</v>
      </c>
      <c r="AR20">
        <v>92.47</v>
      </c>
      <c r="AS20">
        <v>0</v>
      </c>
      <c r="AT20">
        <v>0</v>
      </c>
      <c r="AU20">
        <f>IF(AS20*$H$13&gt;=AW20,1.0,(AW20/(AW20-AS20*$H$13)))</f>
        <v>0</v>
      </c>
      <c r="AV20">
        <f>(AU20-1)*100</f>
        <v>0</v>
      </c>
      <c r="AW20">
        <f>MAX(0,($B$13+$C$13*DP20)/(1+$D$13*DP20)*DI20/(DK20+273)*$E$13)</f>
        <v>0</v>
      </c>
      <c r="AX20" t="s">
        <v>418</v>
      </c>
      <c r="AY20" t="s">
        <v>418</v>
      </c>
      <c r="AZ20">
        <v>0</v>
      </c>
      <c r="BA20">
        <v>0</v>
      </c>
      <c r="BB20">
        <f>1-AZ20/BA20</f>
        <v>0</v>
      </c>
      <c r="BC20">
        <v>0</v>
      </c>
      <c r="BD20" t="s">
        <v>418</v>
      </c>
      <c r="BE20" t="s">
        <v>418</v>
      </c>
      <c r="BF20">
        <v>0</v>
      </c>
      <c r="BG20">
        <v>0</v>
      </c>
      <c r="BH20">
        <f>1-BF20/BG20</f>
        <v>0</v>
      </c>
      <c r="BI20">
        <v>0.5</v>
      </c>
      <c r="BJ20">
        <f>CS20</f>
        <v>0</v>
      </c>
      <c r="BK20">
        <f>L20</f>
        <v>0</v>
      </c>
      <c r="BL20">
        <f>BH20*BI20*BJ20</f>
        <v>0</v>
      </c>
      <c r="BM20">
        <f>(BK20-BC20)/BJ20</f>
        <v>0</v>
      </c>
      <c r="BN20">
        <f>(BA20-BG20)/BG20</f>
        <v>0</v>
      </c>
      <c r="BO20">
        <f>AZ20/(BB20+AZ20/BG20)</f>
        <v>0</v>
      </c>
      <c r="BP20" t="s">
        <v>418</v>
      </c>
      <c r="BQ20">
        <v>0</v>
      </c>
      <c r="BR20">
        <f>IF(BQ20&lt;&gt;0, BQ20, BO20)</f>
        <v>0</v>
      </c>
      <c r="BS20">
        <f>1-BR20/BG20</f>
        <v>0</v>
      </c>
      <c r="BT20">
        <f>(BG20-BF20)/(BG20-BR20)</f>
        <v>0</v>
      </c>
      <c r="BU20">
        <f>(BA20-BG20)/(BA20-BR20)</f>
        <v>0</v>
      </c>
      <c r="BV20">
        <f>(BG20-BF20)/(BG20-AZ20)</f>
        <v>0</v>
      </c>
      <c r="BW20">
        <f>(BA20-BG20)/(BA20-AZ20)</f>
        <v>0</v>
      </c>
      <c r="BX20">
        <f>(BT20*BR20/BF20)</f>
        <v>0</v>
      </c>
      <c r="BY20">
        <f>(1-BX20)</f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f>$B$11*DQ20+$C$11*DR20+$F$11*EC20*(1-EF20)</f>
        <v>0</v>
      </c>
      <c r="CS20">
        <f>CR20*CT20</f>
        <v>0</v>
      </c>
      <c r="CT20">
        <f>($B$11*$D$9+$C$11*$D$9+$F$11*((EP20+EH20)/MAX(EP20+EH20+EQ20, 0.1)*$I$9+EQ20/MAX(EP20+EH20+EQ20, 0.1)*$J$9))/($B$11+$C$11+$F$11)</f>
        <v>0</v>
      </c>
      <c r="CU20">
        <f>($B$11*$K$9+$C$11*$K$9+$F$11*((EP20+EH20)/MAX(EP20+EH20+EQ20, 0.1)*$P$9+EQ20/MAX(EP20+EH20+EQ20, 0.1)*$Q$9))/($B$11+$C$11+$F$11)</f>
        <v>0</v>
      </c>
      <c r="CV20">
        <v>6</v>
      </c>
      <c r="CW20">
        <v>0.5</v>
      </c>
      <c r="CX20" t="s">
        <v>419</v>
      </c>
      <c r="CY20">
        <v>2</v>
      </c>
      <c r="CZ20" t="b">
        <v>1</v>
      </c>
      <c r="DA20">
        <v>1659023690.6</v>
      </c>
      <c r="DB20">
        <v>386.363185185185</v>
      </c>
      <c r="DC20">
        <v>406.162925925926</v>
      </c>
      <c r="DD20">
        <v>24.8790074074074</v>
      </c>
      <c r="DE20">
        <v>18.445037037037</v>
      </c>
      <c r="DF20">
        <v>380.030777777778</v>
      </c>
      <c r="DG20">
        <v>24.3713703703704</v>
      </c>
      <c r="DH20">
        <v>500.057555555556</v>
      </c>
      <c r="DI20">
        <v>90.3765444444444</v>
      </c>
      <c r="DJ20">
        <v>0.0453983962962963</v>
      </c>
      <c r="DK20">
        <v>27.2149592592593</v>
      </c>
      <c r="DL20">
        <v>27.2714333333333</v>
      </c>
      <c r="DM20">
        <v>999.9</v>
      </c>
      <c r="DN20">
        <v>0</v>
      </c>
      <c r="DO20">
        <v>0</v>
      </c>
      <c r="DP20">
        <v>9981.2962962963</v>
      </c>
      <c r="DQ20">
        <v>0</v>
      </c>
      <c r="DR20">
        <v>10.1318</v>
      </c>
      <c r="DS20">
        <v>-19.799737037037</v>
      </c>
      <c r="DT20">
        <v>396.220777777778</v>
      </c>
      <c r="DU20">
        <v>413.795555555556</v>
      </c>
      <c r="DV20">
        <v>6.4339637037037</v>
      </c>
      <c r="DW20">
        <v>406.162925925926</v>
      </c>
      <c r="DX20">
        <v>18.445037037037</v>
      </c>
      <c r="DY20">
        <v>2.24847814814815</v>
      </c>
      <c r="DZ20">
        <v>1.66699888888889</v>
      </c>
      <c r="EA20">
        <v>19.311962962963</v>
      </c>
      <c r="EB20">
        <v>14.5924925925926</v>
      </c>
      <c r="EC20">
        <v>1999.98407407407</v>
      </c>
      <c r="ED20">
        <v>0.980006259259259</v>
      </c>
      <c r="EE20">
        <v>0.0199939925925926</v>
      </c>
      <c r="EF20">
        <v>0</v>
      </c>
      <c r="EG20">
        <v>832.179555555555</v>
      </c>
      <c r="EH20">
        <v>5.00063</v>
      </c>
      <c r="EI20">
        <v>16372.862962963</v>
      </c>
      <c r="EJ20">
        <v>17256.7925925926</v>
      </c>
      <c r="EK20">
        <v>38.187</v>
      </c>
      <c r="EL20">
        <v>38.25</v>
      </c>
      <c r="EM20">
        <v>37.687</v>
      </c>
      <c r="EN20">
        <v>37.562</v>
      </c>
      <c r="EO20">
        <v>39.187</v>
      </c>
      <c r="EP20">
        <v>1955.09407407407</v>
      </c>
      <c r="EQ20">
        <v>39.89</v>
      </c>
      <c r="ER20">
        <v>0</v>
      </c>
      <c r="ES20">
        <v>1659023697.1</v>
      </c>
      <c r="ET20">
        <v>0</v>
      </c>
      <c r="EU20">
        <v>832.11636</v>
      </c>
      <c r="EV20">
        <v>-7.03253845617245</v>
      </c>
      <c r="EW20">
        <v>-134.63076928342</v>
      </c>
      <c r="EX20">
        <v>16371.476</v>
      </c>
      <c r="EY20">
        <v>15</v>
      </c>
      <c r="EZ20">
        <v>0</v>
      </c>
      <c r="FA20" t="s">
        <v>420</v>
      </c>
      <c r="FB20">
        <v>1657551626.5</v>
      </c>
      <c r="FC20">
        <v>1657551629</v>
      </c>
      <c r="FD20">
        <v>0</v>
      </c>
      <c r="FE20">
        <v>0.403</v>
      </c>
      <c r="FF20">
        <v>0.009</v>
      </c>
      <c r="FG20">
        <v>9.41</v>
      </c>
      <c r="FH20">
        <v>0.087</v>
      </c>
      <c r="FI20">
        <v>417</v>
      </c>
      <c r="FJ20">
        <v>17</v>
      </c>
      <c r="FK20">
        <v>1.61</v>
      </c>
      <c r="FL20">
        <v>0.59</v>
      </c>
      <c r="FM20">
        <v>-23.14863</v>
      </c>
      <c r="FN20">
        <v>62.5854416510319</v>
      </c>
      <c r="FO20">
        <v>6.47550951891818</v>
      </c>
      <c r="FP20">
        <v>0</v>
      </c>
      <c r="FQ20">
        <v>832.538882352941</v>
      </c>
      <c r="FR20">
        <v>-4.17864018048506</v>
      </c>
      <c r="FS20">
        <v>0.495514454274004</v>
      </c>
      <c r="FT20">
        <v>0</v>
      </c>
      <c r="FU20">
        <v>6.42513825</v>
      </c>
      <c r="FV20">
        <v>0.104477110694172</v>
      </c>
      <c r="FW20">
        <v>0.0121307157430014</v>
      </c>
      <c r="FX20">
        <v>0</v>
      </c>
      <c r="FY20">
        <v>0</v>
      </c>
      <c r="FZ20">
        <v>3</v>
      </c>
      <c r="GA20" t="s">
        <v>427</v>
      </c>
      <c r="GB20">
        <v>2.97345</v>
      </c>
      <c r="GC20">
        <v>2.69938</v>
      </c>
      <c r="GD20">
        <v>0.0826868</v>
      </c>
      <c r="GE20">
        <v>0.0856665</v>
      </c>
      <c r="GF20">
        <v>0.105812</v>
      </c>
      <c r="GG20">
        <v>0.0865861</v>
      </c>
      <c r="GH20">
        <v>35756.5</v>
      </c>
      <c r="GI20">
        <v>38967.7</v>
      </c>
      <c r="GJ20">
        <v>35321.6</v>
      </c>
      <c r="GK20">
        <v>38650.9</v>
      </c>
      <c r="GL20">
        <v>44768.2</v>
      </c>
      <c r="GM20">
        <v>50980.9</v>
      </c>
      <c r="GN20">
        <v>55203.7</v>
      </c>
      <c r="GO20">
        <v>61984.3</v>
      </c>
      <c r="GP20">
        <v>1.9906</v>
      </c>
      <c r="GQ20">
        <v>1.8498</v>
      </c>
      <c r="GR20">
        <v>0.131726</v>
      </c>
      <c r="GS20">
        <v>0</v>
      </c>
      <c r="GT20">
        <v>25.1101</v>
      </c>
      <c r="GU20">
        <v>999.9</v>
      </c>
      <c r="GV20">
        <v>58.363</v>
      </c>
      <c r="GW20">
        <v>28.832</v>
      </c>
      <c r="GX20">
        <v>25.719</v>
      </c>
      <c r="GY20">
        <v>55.71</v>
      </c>
      <c r="GZ20">
        <v>43.4856</v>
      </c>
      <c r="HA20">
        <v>1</v>
      </c>
      <c r="HB20">
        <v>-0.0747561</v>
      </c>
      <c r="HC20">
        <v>0.0296296</v>
      </c>
      <c r="HD20">
        <v>20.1132</v>
      </c>
      <c r="HE20">
        <v>5.19692</v>
      </c>
      <c r="HF20">
        <v>12.0052</v>
      </c>
      <c r="HG20">
        <v>4.976</v>
      </c>
      <c r="HH20">
        <v>3.2938</v>
      </c>
      <c r="HI20">
        <v>9999</v>
      </c>
      <c r="HJ20">
        <v>9999</v>
      </c>
      <c r="HK20">
        <v>9999</v>
      </c>
      <c r="HL20">
        <v>627.7</v>
      </c>
      <c r="HM20">
        <v>1.8634</v>
      </c>
      <c r="HN20">
        <v>1.86829</v>
      </c>
      <c r="HO20">
        <v>1.86801</v>
      </c>
      <c r="HP20">
        <v>1.8692</v>
      </c>
      <c r="HQ20">
        <v>1.86999</v>
      </c>
      <c r="HR20">
        <v>1.86612</v>
      </c>
      <c r="HS20">
        <v>1.8671</v>
      </c>
      <c r="HT20">
        <v>1.86847</v>
      </c>
      <c r="HU20">
        <v>5</v>
      </c>
      <c r="HV20">
        <v>0</v>
      </c>
      <c r="HW20">
        <v>0</v>
      </c>
      <c r="HX20">
        <v>0</v>
      </c>
      <c r="HY20" t="s">
        <v>422</v>
      </c>
      <c r="HZ20" t="s">
        <v>423</v>
      </c>
      <c r="IA20" t="s">
        <v>424</v>
      </c>
      <c r="IB20" t="s">
        <v>424</v>
      </c>
      <c r="IC20" t="s">
        <v>424</v>
      </c>
      <c r="ID20" t="s">
        <v>424</v>
      </c>
      <c r="IE20">
        <v>0</v>
      </c>
      <c r="IF20">
        <v>100</v>
      </c>
      <c r="IG20">
        <v>100</v>
      </c>
      <c r="IH20">
        <v>6.259</v>
      </c>
      <c r="II20">
        <v>0.5079</v>
      </c>
      <c r="IJ20">
        <v>4.02706509432224</v>
      </c>
      <c r="IK20">
        <v>0.00601174518973114</v>
      </c>
      <c r="IL20">
        <v>2.77886958061485e-07</v>
      </c>
      <c r="IM20">
        <v>-3.54636231360687e-10</v>
      </c>
      <c r="IN20">
        <v>-0.0404303883988718</v>
      </c>
      <c r="IO20">
        <v>-0.0177815531441476</v>
      </c>
      <c r="IP20">
        <v>0.00205572605671414</v>
      </c>
      <c r="IQ20">
        <v>-1.65519735432211e-05</v>
      </c>
      <c r="IR20">
        <v>-4</v>
      </c>
      <c r="IS20">
        <v>1848</v>
      </c>
      <c r="IT20">
        <v>1</v>
      </c>
      <c r="IU20">
        <v>25</v>
      </c>
      <c r="IV20">
        <v>24534.5</v>
      </c>
      <c r="IW20">
        <v>24534.5</v>
      </c>
      <c r="IX20">
        <v>0.942383</v>
      </c>
      <c r="IY20">
        <v>2.61597</v>
      </c>
      <c r="IZ20">
        <v>1.54785</v>
      </c>
      <c r="JA20">
        <v>2.30469</v>
      </c>
      <c r="JB20">
        <v>1.34644</v>
      </c>
      <c r="JC20">
        <v>2.36206</v>
      </c>
      <c r="JD20">
        <v>34.3269</v>
      </c>
      <c r="JE20">
        <v>24.0875</v>
      </c>
      <c r="JF20">
        <v>18</v>
      </c>
      <c r="JG20">
        <v>500.439</v>
      </c>
      <c r="JH20">
        <v>410.064</v>
      </c>
      <c r="JI20">
        <v>24.9999</v>
      </c>
      <c r="JJ20">
        <v>26.2953</v>
      </c>
      <c r="JK20">
        <v>30.0002</v>
      </c>
      <c r="JL20">
        <v>26.2339</v>
      </c>
      <c r="JM20">
        <v>26.1751</v>
      </c>
      <c r="JN20">
        <v>18.8274</v>
      </c>
      <c r="JO20">
        <v>37.172</v>
      </c>
      <c r="JP20">
        <v>80.1465</v>
      </c>
      <c r="JQ20">
        <v>25</v>
      </c>
      <c r="JR20">
        <v>365.853</v>
      </c>
      <c r="JS20">
        <v>18.348</v>
      </c>
      <c r="JT20">
        <v>102.412</v>
      </c>
      <c r="JU20">
        <v>103.18</v>
      </c>
    </row>
    <row r="21" spans="1:281">
      <c r="A21">
        <v>5</v>
      </c>
      <c r="B21">
        <v>1659023703.1</v>
      </c>
      <c r="C21">
        <v>20</v>
      </c>
      <c r="D21" t="s">
        <v>432</v>
      </c>
      <c r="E21" t="s">
        <v>433</v>
      </c>
      <c r="F21">
        <v>5</v>
      </c>
      <c r="G21" t="s">
        <v>416</v>
      </c>
      <c r="H21" t="s">
        <v>417</v>
      </c>
      <c r="I21">
        <v>1659023695.31429</v>
      </c>
      <c r="J21">
        <f>(K21)/1000</f>
        <v>0</v>
      </c>
      <c r="K21">
        <f>IF(CZ21, AN21, AH21)</f>
        <v>0</v>
      </c>
      <c r="L21">
        <f>IF(CZ21, AI21, AG21)</f>
        <v>0</v>
      </c>
      <c r="M21">
        <f>DB21 - IF(AU21&gt;1, L21*CV21*100.0/(AW21*DP21), 0)</f>
        <v>0</v>
      </c>
      <c r="N21">
        <f>((T21-J21/2)*M21-L21)/(T21+J21/2)</f>
        <v>0</v>
      </c>
      <c r="O21">
        <f>N21*(DI21+DJ21)/1000.0</f>
        <v>0</v>
      </c>
      <c r="P21">
        <f>(DB21 - IF(AU21&gt;1, L21*CV21*100.0/(AW21*DP21), 0))*(DI21+DJ21)/1000.0</f>
        <v>0</v>
      </c>
      <c r="Q21">
        <f>2.0/((1/S21-1/R21)+SIGN(S21)*SQRT((1/S21-1/R21)*(1/S21-1/R21) + 4*CW21/((CW21+1)*(CW21+1))*(2*1/S21*1/R21-1/R21*1/R21)))</f>
        <v>0</v>
      </c>
      <c r="R21">
        <f>IF(LEFT(CX21,1)&lt;&gt;"0",IF(LEFT(CX21,1)="1",3.0,CY21),$D$5+$E$5*(DP21*DI21/($K$5*1000))+$F$5*(DP21*DI21/($K$5*1000))*MAX(MIN(CV21,$J$5),$I$5)*MAX(MIN(CV21,$J$5),$I$5)+$G$5*MAX(MIN(CV21,$J$5),$I$5)*(DP21*DI21/($K$5*1000))+$H$5*(DP21*DI21/($K$5*1000))*(DP21*DI21/($K$5*1000)))</f>
        <v>0</v>
      </c>
      <c r="S21">
        <f>J21*(1000-(1000*0.61365*exp(17.502*W21/(240.97+W21))/(DI21+DJ21)+DD21)/2)/(1000*0.61365*exp(17.502*W21/(240.97+W21))/(DI21+DJ21)-DD21)</f>
        <v>0</v>
      </c>
      <c r="T21">
        <f>1/((CW21+1)/(Q21/1.6)+1/(R21/1.37)) + CW21/((CW21+1)/(Q21/1.6) + CW21/(R21/1.37))</f>
        <v>0</v>
      </c>
      <c r="U21">
        <f>(CR21*CU21)</f>
        <v>0</v>
      </c>
      <c r="V21">
        <f>(DK21+(U21+2*0.95*5.67E-8*(((DK21+$B$7)+273)^4-(DK21+273)^4)-44100*J21)/(1.84*29.3*R21+8*0.95*5.67E-8*(DK21+273)^3))</f>
        <v>0</v>
      </c>
      <c r="W21">
        <f>($C$7*DL21+$D$7*DM21+$E$7*V21)</f>
        <v>0</v>
      </c>
      <c r="X21">
        <f>0.61365*exp(17.502*W21/(240.97+W21))</f>
        <v>0</v>
      </c>
      <c r="Y21">
        <f>(Z21/AA21*100)</f>
        <v>0</v>
      </c>
      <c r="Z21">
        <f>DD21*(DI21+DJ21)/1000</f>
        <v>0</v>
      </c>
      <c r="AA21">
        <f>0.61365*exp(17.502*DK21/(240.97+DK21))</f>
        <v>0</v>
      </c>
      <c r="AB21">
        <f>(X21-DD21*(DI21+DJ21)/1000)</f>
        <v>0</v>
      </c>
      <c r="AC21">
        <f>(-J21*44100)</f>
        <v>0</v>
      </c>
      <c r="AD21">
        <f>2*29.3*R21*0.92*(DK21-W21)</f>
        <v>0</v>
      </c>
      <c r="AE21">
        <f>2*0.95*5.67E-8*(((DK21+$B$7)+273)^4-(W21+273)^4)</f>
        <v>0</v>
      </c>
      <c r="AF21">
        <f>U21+AE21+AC21+AD21</f>
        <v>0</v>
      </c>
      <c r="AG21">
        <f>DH21*AU21*(DC21-DB21*(1000-AU21*DE21)/(1000-AU21*DD21))/(100*CV21)</f>
        <v>0</v>
      </c>
      <c r="AH21">
        <f>1000*DH21*AU21*(DD21-DE21)/(100*CV21*(1000-AU21*DD21))</f>
        <v>0</v>
      </c>
      <c r="AI21">
        <f>(AJ21 - AK21 - DI21*1E3/(8.314*(DK21+273.15)) * AM21/DH21 * AL21) * DH21/(100*CV21) * (1000 - DE21)/1000</f>
        <v>0</v>
      </c>
      <c r="AJ21">
        <v>383.443099444554</v>
      </c>
      <c r="AK21">
        <v>371.537945454546</v>
      </c>
      <c r="AL21">
        <v>-2.80440720539477</v>
      </c>
      <c r="AM21">
        <v>66.0504921813524</v>
      </c>
      <c r="AN21">
        <f>(AP21 - AO21 + DI21*1E3/(8.314*(DK21+273.15)) * AR21/DH21 * AQ21) * DH21/(100*CV21) * 1000/(1000 - AP21)</f>
        <v>0</v>
      </c>
      <c r="AO21">
        <v>18.3474194993507</v>
      </c>
      <c r="AP21">
        <v>24.8465692307693</v>
      </c>
      <c r="AQ21">
        <v>-6.37922077851968e-05</v>
      </c>
      <c r="AR21">
        <v>92.47</v>
      </c>
      <c r="AS21">
        <v>0</v>
      </c>
      <c r="AT21">
        <v>0</v>
      </c>
      <c r="AU21">
        <f>IF(AS21*$H$13&gt;=AW21,1.0,(AW21/(AW21-AS21*$H$13)))</f>
        <v>0</v>
      </c>
      <c r="AV21">
        <f>(AU21-1)*100</f>
        <v>0</v>
      </c>
      <c r="AW21">
        <f>MAX(0,($B$13+$C$13*DP21)/(1+$D$13*DP21)*DI21/(DK21+273)*$E$13)</f>
        <v>0</v>
      </c>
      <c r="AX21" t="s">
        <v>418</v>
      </c>
      <c r="AY21" t="s">
        <v>418</v>
      </c>
      <c r="AZ21">
        <v>0</v>
      </c>
      <c r="BA21">
        <v>0</v>
      </c>
      <c r="BB21">
        <f>1-AZ21/BA21</f>
        <v>0</v>
      </c>
      <c r="BC21">
        <v>0</v>
      </c>
      <c r="BD21" t="s">
        <v>418</v>
      </c>
      <c r="BE21" t="s">
        <v>418</v>
      </c>
      <c r="BF21">
        <v>0</v>
      </c>
      <c r="BG21">
        <v>0</v>
      </c>
      <c r="BH21">
        <f>1-BF21/BG21</f>
        <v>0</v>
      </c>
      <c r="BI21">
        <v>0.5</v>
      </c>
      <c r="BJ21">
        <f>CS21</f>
        <v>0</v>
      </c>
      <c r="BK21">
        <f>L21</f>
        <v>0</v>
      </c>
      <c r="BL21">
        <f>BH21*BI21*BJ21</f>
        <v>0</v>
      </c>
      <c r="BM21">
        <f>(BK21-BC21)/BJ21</f>
        <v>0</v>
      </c>
      <c r="BN21">
        <f>(BA21-BG21)/BG21</f>
        <v>0</v>
      </c>
      <c r="BO21">
        <f>AZ21/(BB21+AZ21/BG21)</f>
        <v>0</v>
      </c>
      <c r="BP21" t="s">
        <v>418</v>
      </c>
      <c r="BQ21">
        <v>0</v>
      </c>
      <c r="BR21">
        <f>IF(BQ21&lt;&gt;0, BQ21, BO21)</f>
        <v>0</v>
      </c>
      <c r="BS21">
        <f>1-BR21/BG21</f>
        <v>0</v>
      </c>
      <c r="BT21">
        <f>(BG21-BF21)/(BG21-BR21)</f>
        <v>0</v>
      </c>
      <c r="BU21">
        <f>(BA21-BG21)/(BA21-BR21)</f>
        <v>0</v>
      </c>
      <c r="BV21">
        <f>(BG21-BF21)/(BG21-AZ21)</f>
        <v>0</v>
      </c>
      <c r="BW21">
        <f>(BA21-BG21)/(BA21-AZ21)</f>
        <v>0</v>
      </c>
      <c r="BX21">
        <f>(BT21*BR21/BF21)</f>
        <v>0</v>
      </c>
      <c r="BY21">
        <f>(1-BX21)</f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f>$B$11*DQ21+$C$11*DR21+$F$11*EC21*(1-EF21)</f>
        <v>0</v>
      </c>
      <c r="CS21">
        <f>CR21*CT21</f>
        <v>0</v>
      </c>
      <c r="CT21">
        <f>($B$11*$D$9+$C$11*$D$9+$F$11*((EP21+EH21)/MAX(EP21+EH21+EQ21, 0.1)*$I$9+EQ21/MAX(EP21+EH21+EQ21, 0.1)*$J$9))/($B$11+$C$11+$F$11)</f>
        <v>0</v>
      </c>
      <c r="CU21">
        <f>($B$11*$K$9+$C$11*$K$9+$F$11*((EP21+EH21)/MAX(EP21+EH21+EQ21, 0.1)*$P$9+EQ21/MAX(EP21+EH21+EQ21, 0.1)*$Q$9))/($B$11+$C$11+$F$11)</f>
        <v>0</v>
      </c>
      <c r="CV21">
        <v>6</v>
      </c>
      <c r="CW21">
        <v>0.5</v>
      </c>
      <c r="CX21" t="s">
        <v>419</v>
      </c>
      <c r="CY21">
        <v>2</v>
      </c>
      <c r="CZ21" t="b">
        <v>1</v>
      </c>
      <c r="DA21">
        <v>1659023695.31429</v>
      </c>
      <c r="DB21">
        <v>379.077714285714</v>
      </c>
      <c r="DC21">
        <v>392.583035714286</v>
      </c>
      <c r="DD21">
        <v>24.8754785714286</v>
      </c>
      <c r="DE21">
        <v>18.4049607142857</v>
      </c>
      <c r="DF21">
        <v>372.78925</v>
      </c>
      <c r="DG21">
        <v>24.3680142857143</v>
      </c>
      <c r="DH21">
        <v>500.040428571429</v>
      </c>
      <c r="DI21">
        <v>90.3778357142857</v>
      </c>
      <c r="DJ21">
        <v>0.0453993678571429</v>
      </c>
      <c r="DK21">
        <v>27.215375</v>
      </c>
      <c r="DL21">
        <v>27.2730035714286</v>
      </c>
      <c r="DM21">
        <v>999.9</v>
      </c>
      <c r="DN21">
        <v>0</v>
      </c>
      <c r="DO21">
        <v>0</v>
      </c>
      <c r="DP21">
        <v>9966.07142857143</v>
      </c>
      <c r="DQ21">
        <v>0</v>
      </c>
      <c r="DR21">
        <v>10.1269357142857</v>
      </c>
      <c r="DS21">
        <v>-13.5053603571429</v>
      </c>
      <c r="DT21">
        <v>388.747964285714</v>
      </c>
      <c r="DU21">
        <v>399.94475</v>
      </c>
      <c r="DV21">
        <v>6.47050857142857</v>
      </c>
      <c r="DW21">
        <v>392.583035714286</v>
      </c>
      <c r="DX21">
        <v>18.4049607142857</v>
      </c>
      <c r="DY21">
        <v>2.24819142857143</v>
      </c>
      <c r="DZ21">
        <v>1.66340071428571</v>
      </c>
      <c r="EA21">
        <v>19.3099142857143</v>
      </c>
      <c r="EB21">
        <v>14.5589892857143</v>
      </c>
      <c r="EC21">
        <v>1999.975</v>
      </c>
      <c r="ED21">
        <v>0.980005857142857</v>
      </c>
      <c r="EE21">
        <v>0.0199943142857143</v>
      </c>
      <c r="EF21">
        <v>0</v>
      </c>
      <c r="EG21">
        <v>831.1075</v>
      </c>
      <c r="EH21">
        <v>5.00063</v>
      </c>
      <c r="EI21">
        <v>16352.875</v>
      </c>
      <c r="EJ21">
        <v>17256.7178571429</v>
      </c>
      <c r="EK21">
        <v>38.187</v>
      </c>
      <c r="EL21">
        <v>38.25</v>
      </c>
      <c r="EM21">
        <v>37.687</v>
      </c>
      <c r="EN21">
        <v>37.562</v>
      </c>
      <c r="EO21">
        <v>39.187</v>
      </c>
      <c r="EP21">
        <v>1955.08428571429</v>
      </c>
      <c r="EQ21">
        <v>39.89</v>
      </c>
      <c r="ER21">
        <v>0</v>
      </c>
      <c r="ES21">
        <v>1659023701.9</v>
      </c>
      <c r="ET21">
        <v>0</v>
      </c>
      <c r="EU21">
        <v>830.99432</v>
      </c>
      <c r="EV21">
        <v>-20.1964614946612</v>
      </c>
      <c r="EW21">
        <v>-377.423076302479</v>
      </c>
      <c r="EX21">
        <v>16349.612</v>
      </c>
      <c r="EY21">
        <v>15</v>
      </c>
      <c r="EZ21">
        <v>0</v>
      </c>
      <c r="FA21" t="s">
        <v>420</v>
      </c>
      <c r="FB21">
        <v>1657551626.5</v>
      </c>
      <c r="FC21">
        <v>1657551629</v>
      </c>
      <c r="FD21">
        <v>0</v>
      </c>
      <c r="FE21">
        <v>0.403</v>
      </c>
      <c r="FF21">
        <v>0.009</v>
      </c>
      <c r="FG21">
        <v>9.41</v>
      </c>
      <c r="FH21">
        <v>0.087</v>
      </c>
      <c r="FI21">
        <v>417</v>
      </c>
      <c r="FJ21">
        <v>17</v>
      </c>
      <c r="FK21">
        <v>1.61</v>
      </c>
      <c r="FL21">
        <v>0.59</v>
      </c>
      <c r="FM21">
        <v>-18.17059125</v>
      </c>
      <c r="FN21">
        <v>79.5598220262665</v>
      </c>
      <c r="FO21">
        <v>7.76107412871929</v>
      </c>
      <c r="FP21">
        <v>0</v>
      </c>
      <c r="FQ21">
        <v>831.815558823529</v>
      </c>
      <c r="FR21">
        <v>-10.1452253585661</v>
      </c>
      <c r="FS21">
        <v>1.16573582395227</v>
      </c>
      <c r="FT21">
        <v>0</v>
      </c>
      <c r="FU21">
        <v>6.45141375</v>
      </c>
      <c r="FV21">
        <v>0.375223677298303</v>
      </c>
      <c r="FW21">
        <v>0.0427013595619331</v>
      </c>
      <c r="FX21">
        <v>0</v>
      </c>
      <c r="FY21">
        <v>0</v>
      </c>
      <c r="FZ21">
        <v>3</v>
      </c>
      <c r="GA21" t="s">
        <v>427</v>
      </c>
      <c r="GB21">
        <v>2.97325</v>
      </c>
      <c r="GC21">
        <v>2.69916</v>
      </c>
      <c r="GD21">
        <v>0.0803341</v>
      </c>
      <c r="GE21">
        <v>0.0825774</v>
      </c>
      <c r="GF21">
        <v>0.105719</v>
      </c>
      <c r="GG21">
        <v>0.086353</v>
      </c>
      <c r="GH21">
        <v>35848.4</v>
      </c>
      <c r="GI21">
        <v>39099.3</v>
      </c>
      <c r="GJ21">
        <v>35321.9</v>
      </c>
      <c r="GK21">
        <v>38650.9</v>
      </c>
      <c r="GL21">
        <v>44773.5</v>
      </c>
      <c r="GM21">
        <v>50993</v>
      </c>
      <c r="GN21">
        <v>55204.5</v>
      </c>
      <c r="GO21">
        <v>61983.3</v>
      </c>
      <c r="GP21">
        <v>1.9896</v>
      </c>
      <c r="GQ21">
        <v>1.8506</v>
      </c>
      <c r="GR21">
        <v>0.13262</v>
      </c>
      <c r="GS21">
        <v>0</v>
      </c>
      <c r="GT21">
        <v>25.1143</v>
      </c>
      <c r="GU21">
        <v>999.9</v>
      </c>
      <c r="GV21">
        <v>58.345</v>
      </c>
      <c r="GW21">
        <v>28.822</v>
      </c>
      <c r="GX21">
        <v>25.6979</v>
      </c>
      <c r="GY21">
        <v>56.29</v>
      </c>
      <c r="GZ21">
        <v>43.6458</v>
      </c>
      <c r="HA21">
        <v>1</v>
      </c>
      <c r="HB21">
        <v>-0.0743902</v>
      </c>
      <c r="HC21">
        <v>0.030719</v>
      </c>
      <c r="HD21">
        <v>20.1123</v>
      </c>
      <c r="HE21">
        <v>5.19573</v>
      </c>
      <c r="HF21">
        <v>12.004</v>
      </c>
      <c r="HG21">
        <v>4.9752</v>
      </c>
      <c r="HH21">
        <v>3.2934</v>
      </c>
      <c r="HI21">
        <v>9999</v>
      </c>
      <c r="HJ21">
        <v>9999</v>
      </c>
      <c r="HK21">
        <v>9999</v>
      </c>
      <c r="HL21">
        <v>627.7</v>
      </c>
      <c r="HM21">
        <v>1.8634</v>
      </c>
      <c r="HN21">
        <v>1.86829</v>
      </c>
      <c r="HO21">
        <v>1.86798</v>
      </c>
      <c r="HP21">
        <v>1.8692</v>
      </c>
      <c r="HQ21">
        <v>1.86999</v>
      </c>
      <c r="HR21">
        <v>1.86612</v>
      </c>
      <c r="HS21">
        <v>1.8671</v>
      </c>
      <c r="HT21">
        <v>1.86847</v>
      </c>
      <c r="HU21">
        <v>5</v>
      </c>
      <c r="HV21">
        <v>0</v>
      </c>
      <c r="HW21">
        <v>0</v>
      </c>
      <c r="HX21">
        <v>0</v>
      </c>
      <c r="HY21" t="s">
        <v>422</v>
      </c>
      <c r="HZ21" t="s">
        <v>423</v>
      </c>
      <c r="IA21" t="s">
        <v>424</v>
      </c>
      <c r="IB21" t="s">
        <v>424</v>
      </c>
      <c r="IC21" t="s">
        <v>424</v>
      </c>
      <c r="ID21" t="s">
        <v>424</v>
      </c>
      <c r="IE21">
        <v>0</v>
      </c>
      <c r="IF21">
        <v>100</v>
      </c>
      <c r="IG21">
        <v>100</v>
      </c>
      <c r="IH21">
        <v>6.179</v>
      </c>
      <c r="II21">
        <v>0.5063</v>
      </c>
      <c r="IJ21">
        <v>4.02706509432224</v>
      </c>
      <c r="IK21">
        <v>0.00601174518973114</v>
      </c>
      <c r="IL21">
        <v>2.77886958061485e-07</v>
      </c>
      <c r="IM21">
        <v>-3.54636231360687e-10</v>
      </c>
      <c r="IN21">
        <v>-0.0404303883988718</v>
      </c>
      <c r="IO21">
        <v>-0.0177815531441476</v>
      </c>
      <c r="IP21">
        <v>0.00205572605671414</v>
      </c>
      <c r="IQ21">
        <v>-1.65519735432211e-05</v>
      </c>
      <c r="IR21">
        <v>-4</v>
      </c>
      <c r="IS21">
        <v>1848</v>
      </c>
      <c r="IT21">
        <v>1</v>
      </c>
      <c r="IU21">
        <v>25</v>
      </c>
      <c r="IV21">
        <v>24534.6</v>
      </c>
      <c r="IW21">
        <v>24534.6</v>
      </c>
      <c r="IX21">
        <v>0.909424</v>
      </c>
      <c r="IY21">
        <v>2.61353</v>
      </c>
      <c r="IZ21">
        <v>1.54785</v>
      </c>
      <c r="JA21">
        <v>2.30469</v>
      </c>
      <c r="JB21">
        <v>1.34644</v>
      </c>
      <c r="JC21">
        <v>2.40479</v>
      </c>
      <c r="JD21">
        <v>34.3269</v>
      </c>
      <c r="JE21">
        <v>24.105</v>
      </c>
      <c r="JF21">
        <v>18</v>
      </c>
      <c r="JG21">
        <v>499.781</v>
      </c>
      <c r="JH21">
        <v>410.513</v>
      </c>
      <c r="JI21">
        <v>25.0001</v>
      </c>
      <c r="JJ21">
        <v>26.2953</v>
      </c>
      <c r="JK21">
        <v>30.0004</v>
      </c>
      <c r="JL21">
        <v>26.2339</v>
      </c>
      <c r="JM21">
        <v>26.1751</v>
      </c>
      <c r="JN21">
        <v>18.1881</v>
      </c>
      <c r="JO21">
        <v>37.172</v>
      </c>
      <c r="JP21">
        <v>80.1465</v>
      </c>
      <c r="JQ21">
        <v>25</v>
      </c>
      <c r="JR21">
        <v>352.383</v>
      </c>
      <c r="JS21">
        <v>18.236</v>
      </c>
      <c r="JT21">
        <v>102.413</v>
      </c>
      <c r="JU21">
        <v>103.179</v>
      </c>
    </row>
    <row r="22" spans="1:281">
      <c r="A22">
        <v>6</v>
      </c>
      <c r="B22">
        <v>1659023708.1</v>
      </c>
      <c r="C22">
        <v>25</v>
      </c>
      <c r="D22" t="s">
        <v>434</v>
      </c>
      <c r="E22" t="s">
        <v>435</v>
      </c>
      <c r="F22">
        <v>5</v>
      </c>
      <c r="G22" t="s">
        <v>416</v>
      </c>
      <c r="H22" t="s">
        <v>417</v>
      </c>
      <c r="I22">
        <v>1659023700.6</v>
      </c>
      <c r="J22">
        <f>(K22)/1000</f>
        <v>0</v>
      </c>
      <c r="K22">
        <f>IF(CZ22, AN22, AH22)</f>
        <v>0</v>
      </c>
      <c r="L22">
        <f>IF(CZ22, AI22, AG22)</f>
        <v>0</v>
      </c>
      <c r="M22">
        <f>DB22 - IF(AU22&gt;1, L22*CV22*100.0/(AW22*DP22), 0)</f>
        <v>0</v>
      </c>
      <c r="N22">
        <f>((T22-J22/2)*M22-L22)/(T22+J22/2)</f>
        <v>0</v>
      </c>
      <c r="O22">
        <f>N22*(DI22+DJ22)/1000.0</f>
        <v>0</v>
      </c>
      <c r="P22">
        <f>(DB22 - IF(AU22&gt;1, L22*CV22*100.0/(AW22*DP22), 0))*(DI22+DJ22)/1000.0</f>
        <v>0</v>
      </c>
      <c r="Q22">
        <f>2.0/((1/S22-1/R22)+SIGN(S22)*SQRT((1/S22-1/R22)*(1/S22-1/R22) + 4*CW22/((CW22+1)*(CW22+1))*(2*1/S22*1/R22-1/R22*1/R22)))</f>
        <v>0</v>
      </c>
      <c r="R22">
        <f>IF(LEFT(CX22,1)&lt;&gt;"0",IF(LEFT(CX22,1)="1",3.0,CY22),$D$5+$E$5*(DP22*DI22/($K$5*1000))+$F$5*(DP22*DI22/($K$5*1000))*MAX(MIN(CV22,$J$5),$I$5)*MAX(MIN(CV22,$J$5),$I$5)+$G$5*MAX(MIN(CV22,$J$5),$I$5)*(DP22*DI22/($K$5*1000))+$H$5*(DP22*DI22/($K$5*1000))*(DP22*DI22/($K$5*1000)))</f>
        <v>0</v>
      </c>
      <c r="S22">
        <f>J22*(1000-(1000*0.61365*exp(17.502*W22/(240.97+W22))/(DI22+DJ22)+DD22)/2)/(1000*0.61365*exp(17.502*W22/(240.97+W22))/(DI22+DJ22)-DD22)</f>
        <v>0</v>
      </c>
      <c r="T22">
        <f>1/((CW22+1)/(Q22/1.6)+1/(R22/1.37)) + CW22/((CW22+1)/(Q22/1.6) + CW22/(R22/1.37))</f>
        <v>0</v>
      </c>
      <c r="U22">
        <f>(CR22*CU22)</f>
        <v>0</v>
      </c>
      <c r="V22">
        <f>(DK22+(U22+2*0.95*5.67E-8*(((DK22+$B$7)+273)^4-(DK22+273)^4)-44100*J22)/(1.84*29.3*R22+8*0.95*5.67E-8*(DK22+273)^3))</f>
        <v>0</v>
      </c>
      <c r="W22">
        <f>($C$7*DL22+$D$7*DM22+$E$7*V22)</f>
        <v>0</v>
      </c>
      <c r="X22">
        <f>0.61365*exp(17.502*W22/(240.97+W22))</f>
        <v>0</v>
      </c>
      <c r="Y22">
        <f>(Z22/AA22*100)</f>
        <v>0</v>
      </c>
      <c r="Z22">
        <f>DD22*(DI22+DJ22)/1000</f>
        <v>0</v>
      </c>
      <c r="AA22">
        <f>0.61365*exp(17.502*DK22/(240.97+DK22))</f>
        <v>0</v>
      </c>
      <c r="AB22">
        <f>(X22-DD22*(DI22+DJ22)/1000)</f>
        <v>0</v>
      </c>
      <c r="AC22">
        <f>(-J22*44100)</f>
        <v>0</v>
      </c>
      <c r="AD22">
        <f>2*29.3*R22*0.92*(DK22-W22)</f>
        <v>0</v>
      </c>
      <c r="AE22">
        <f>2*0.95*5.67E-8*(((DK22+$B$7)+273)^4-(W22+273)^4)</f>
        <v>0</v>
      </c>
      <c r="AF22">
        <f>U22+AE22+AC22+AD22</f>
        <v>0</v>
      </c>
      <c r="AG22">
        <f>DH22*AU22*(DC22-DB22*(1000-AU22*DE22)/(1000-AU22*DD22))/(100*CV22)</f>
        <v>0</v>
      </c>
      <c r="AH22">
        <f>1000*DH22*AU22*(DD22-DE22)/(100*CV22*(1000-AU22*DD22))</f>
        <v>0</v>
      </c>
      <c r="AI22">
        <f>(AJ22 - AK22 - DI22*1E3/(8.314*(DK22+273.15)) * AM22/DH22 * AL22) * DH22/(100*CV22) * (1000 - DE22)/1000</f>
        <v>0</v>
      </c>
      <c r="AJ22">
        <v>366.18924004473</v>
      </c>
      <c r="AK22">
        <v>356.515509090909</v>
      </c>
      <c r="AL22">
        <v>-3.00322217839469</v>
      </c>
      <c r="AM22">
        <v>66.0504921813524</v>
      </c>
      <c r="AN22">
        <f>(AP22 - AO22 + DI22*1E3/(8.314*(DK22+273.15)) * AR22/DH22 * AQ22) * DH22/(100*CV22) * 1000/(1000 - AP22)</f>
        <v>0</v>
      </c>
      <c r="AO22">
        <v>18.314873577316</v>
      </c>
      <c r="AP22">
        <v>24.8330062937063</v>
      </c>
      <c r="AQ22">
        <v>-0.000856727272715357</v>
      </c>
      <c r="AR22">
        <v>92.47</v>
      </c>
      <c r="AS22">
        <v>0</v>
      </c>
      <c r="AT22">
        <v>0</v>
      </c>
      <c r="AU22">
        <f>IF(AS22*$H$13&gt;=AW22,1.0,(AW22/(AW22-AS22*$H$13)))</f>
        <v>0</v>
      </c>
      <c r="AV22">
        <f>(AU22-1)*100</f>
        <v>0</v>
      </c>
      <c r="AW22">
        <f>MAX(0,($B$13+$C$13*DP22)/(1+$D$13*DP22)*DI22/(DK22+273)*$E$13)</f>
        <v>0</v>
      </c>
      <c r="AX22" t="s">
        <v>418</v>
      </c>
      <c r="AY22" t="s">
        <v>418</v>
      </c>
      <c r="AZ22">
        <v>0</v>
      </c>
      <c r="BA22">
        <v>0</v>
      </c>
      <c r="BB22">
        <f>1-AZ22/BA22</f>
        <v>0</v>
      </c>
      <c r="BC22">
        <v>0</v>
      </c>
      <c r="BD22" t="s">
        <v>418</v>
      </c>
      <c r="BE22" t="s">
        <v>418</v>
      </c>
      <c r="BF22">
        <v>0</v>
      </c>
      <c r="BG22">
        <v>0</v>
      </c>
      <c r="BH22">
        <f>1-BF22/BG22</f>
        <v>0</v>
      </c>
      <c r="BI22">
        <v>0.5</v>
      </c>
      <c r="BJ22">
        <f>CS22</f>
        <v>0</v>
      </c>
      <c r="BK22">
        <f>L22</f>
        <v>0</v>
      </c>
      <c r="BL22">
        <f>BH22*BI22*BJ22</f>
        <v>0</v>
      </c>
      <c r="BM22">
        <f>(BK22-BC22)/BJ22</f>
        <v>0</v>
      </c>
      <c r="BN22">
        <f>(BA22-BG22)/BG22</f>
        <v>0</v>
      </c>
      <c r="BO22">
        <f>AZ22/(BB22+AZ22/BG22)</f>
        <v>0</v>
      </c>
      <c r="BP22" t="s">
        <v>418</v>
      </c>
      <c r="BQ22">
        <v>0</v>
      </c>
      <c r="BR22">
        <f>IF(BQ22&lt;&gt;0, BQ22, BO22)</f>
        <v>0</v>
      </c>
      <c r="BS22">
        <f>1-BR22/BG22</f>
        <v>0</v>
      </c>
      <c r="BT22">
        <f>(BG22-BF22)/(BG22-BR22)</f>
        <v>0</v>
      </c>
      <c r="BU22">
        <f>(BA22-BG22)/(BA22-BR22)</f>
        <v>0</v>
      </c>
      <c r="BV22">
        <f>(BG22-BF22)/(BG22-AZ22)</f>
        <v>0</v>
      </c>
      <c r="BW22">
        <f>(BA22-BG22)/(BA22-AZ22)</f>
        <v>0</v>
      </c>
      <c r="BX22">
        <f>(BT22*BR22/BF22)</f>
        <v>0</v>
      </c>
      <c r="BY22">
        <f>(1-BX22)</f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f>$B$11*DQ22+$C$11*DR22+$F$11*EC22*(1-EF22)</f>
        <v>0</v>
      </c>
      <c r="CS22">
        <f>CR22*CT22</f>
        <v>0</v>
      </c>
      <c r="CT22">
        <f>($B$11*$D$9+$C$11*$D$9+$F$11*((EP22+EH22)/MAX(EP22+EH22+EQ22, 0.1)*$I$9+EQ22/MAX(EP22+EH22+EQ22, 0.1)*$J$9))/($B$11+$C$11+$F$11)</f>
        <v>0</v>
      </c>
      <c r="CU22">
        <f>($B$11*$K$9+$C$11*$K$9+$F$11*((EP22+EH22)/MAX(EP22+EH22+EQ22, 0.1)*$P$9+EQ22/MAX(EP22+EH22+EQ22, 0.1)*$Q$9))/($B$11+$C$11+$F$11)</f>
        <v>0</v>
      </c>
      <c r="CV22">
        <v>6</v>
      </c>
      <c r="CW22">
        <v>0.5</v>
      </c>
      <c r="CX22" t="s">
        <v>419</v>
      </c>
      <c r="CY22">
        <v>2</v>
      </c>
      <c r="CZ22" t="b">
        <v>1</v>
      </c>
      <c r="DA22">
        <v>1659023700.6</v>
      </c>
      <c r="DB22">
        <v>367.016111111111</v>
      </c>
      <c r="DC22">
        <v>375.521111111111</v>
      </c>
      <c r="DD22">
        <v>24.8636555555555</v>
      </c>
      <c r="DE22">
        <v>18.3607777777778</v>
      </c>
      <c r="DF22">
        <v>360.800407407407</v>
      </c>
      <c r="DG22">
        <v>24.3567925925926</v>
      </c>
      <c r="DH22">
        <v>499.988</v>
      </c>
      <c r="DI22">
        <v>90.3783518518518</v>
      </c>
      <c r="DJ22">
        <v>0.0456628333333333</v>
      </c>
      <c r="DK22">
        <v>27.216537037037</v>
      </c>
      <c r="DL22">
        <v>27.2785074074074</v>
      </c>
      <c r="DM22">
        <v>999.9</v>
      </c>
      <c r="DN22">
        <v>0</v>
      </c>
      <c r="DO22">
        <v>0</v>
      </c>
      <c r="DP22">
        <v>9954.81481481482</v>
      </c>
      <c r="DQ22">
        <v>0</v>
      </c>
      <c r="DR22">
        <v>10.1305740740741</v>
      </c>
      <c r="DS22">
        <v>-8.50509074074074</v>
      </c>
      <c r="DT22">
        <v>376.374185185185</v>
      </c>
      <c r="DU22">
        <v>382.545777777778</v>
      </c>
      <c r="DV22">
        <v>6.50287962962963</v>
      </c>
      <c r="DW22">
        <v>375.521111111111</v>
      </c>
      <c r="DX22">
        <v>18.3607777777778</v>
      </c>
      <c r="DY22">
        <v>2.24713592592593</v>
      </c>
      <c r="DZ22">
        <v>1.6594162962963</v>
      </c>
      <c r="EA22">
        <v>19.3023666666667</v>
      </c>
      <c r="EB22">
        <v>14.5218481481482</v>
      </c>
      <c r="EC22">
        <v>2000.00296296296</v>
      </c>
      <c r="ED22">
        <v>0.980006259259259</v>
      </c>
      <c r="EE22">
        <v>0.0199939925925926</v>
      </c>
      <c r="EF22">
        <v>0</v>
      </c>
      <c r="EG22">
        <v>828.868925925926</v>
      </c>
      <c r="EH22">
        <v>5.00063</v>
      </c>
      <c r="EI22">
        <v>16310.4703703704</v>
      </c>
      <c r="EJ22">
        <v>17256.9592592593</v>
      </c>
      <c r="EK22">
        <v>38.187</v>
      </c>
      <c r="EL22">
        <v>38.25</v>
      </c>
      <c r="EM22">
        <v>37.6916666666667</v>
      </c>
      <c r="EN22">
        <v>37.562</v>
      </c>
      <c r="EO22">
        <v>39.187</v>
      </c>
      <c r="EP22">
        <v>1955.11222222222</v>
      </c>
      <c r="EQ22">
        <v>39.89</v>
      </c>
      <c r="ER22">
        <v>0</v>
      </c>
      <c r="ES22">
        <v>1659023706.7</v>
      </c>
      <c r="ET22">
        <v>0</v>
      </c>
      <c r="EU22">
        <v>828.82416</v>
      </c>
      <c r="EV22">
        <v>-34.4279999849415</v>
      </c>
      <c r="EW22">
        <v>-664.87692302923</v>
      </c>
      <c r="EX22">
        <v>16308.672</v>
      </c>
      <c r="EY22">
        <v>15</v>
      </c>
      <c r="EZ22">
        <v>0</v>
      </c>
      <c r="FA22" t="s">
        <v>420</v>
      </c>
      <c r="FB22">
        <v>1657551626.5</v>
      </c>
      <c r="FC22">
        <v>1657551629</v>
      </c>
      <c r="FD22">
        <v>0</v>
      </c>
      <c r="FE22">
        <v>0.403</v>
      </c>
      <c r="FF22">
        <v>0.009</v>
      </c>
      <c r="FG22">
        <v>9.41</v>
      </c>
      <c r="FH22">
        <v>0.087</v>
      </c>
      <c r="FI22">
        <v>417</v>
      </c>
      <c r="FJ22">
        <v>17</v>
      </c>
      <c r="FK22">
        <v>1.61</v>
      </c>
      <c r="FL22">
        <v>0.59</v>
      </c>
      <c r="FM22">
        <v>-11.4103975</v>
      </c>
      <c r="FN22">
        <v>56.4255242026267</v>
      </c>
      <c r="FO22">
        <v>5.65290431141495</v>
      </c>
      <c r="FP22">
        <v>0</v>
      </c>
      <c r="FQ22">
        <v>830.038352941177</v>
      </c>
      <c r="FR22">
        <v>-24.4135370489906</v>
      </c>
      <c r="FS22">
        <v>2.52550149804132</v>
      </c>
      <c r="FT22">
        <v>0</v>
      </c>
      <c r="FU22">
        <v>6.4852215</v>
      </c>
      <c r="FV22">
        <v>0.425769906191372</v>
      </c>
      <c r="FW22">
        <v>0.046943026987509</v>
      </c>
      <c r="FX22">
        <v>0</v>
      </c>
      <c r="FY22">
        <v>0</v>
      </c>
      <c r="FZ22">
        <v>3</v>
      </c>
      <c r="GA22" t="s">
        <v>427</v>
      </c>
      <c r="GB22">
        <v>2.97396</v>
      </c>
      <c r="GC22">
        <v>2.70036</v>
      </c>
      <c r="GD22">
        <v>0.0777049</v>
      </c>
      <c r="GE22">
        <v>0.0798132</v>
      </c>
      <c r="GF22">
        <v>0.105664</v>
      </c>
      <c r="GG22">
        <v>0.0863515</v>
      </c>
      <c r="GH22">
        <v>35949.8</v>
      </c>
      <c r="GI22">
        <v>39216.4</v>
      </c>
      <c r="GJ22">
        <v>35320.9</v>
      </c>
      <c r="GK22">
        <v>38650.4</v>
      </c>
      <c r="GL22">
        <v>44775.1</v>
      </c>
      <c r="GM22">
        <v>50993.3</v>
      </c>
      <c r="GN22">
        <v>55203</v>
      </c>
      <c r="GO22">
        <v>61983.6</v>
      </c>
      <c r="GP22">
        <v>1.99</v>
      </c>
      <c r="GQ22">
        <v>1.8496</v>
      </c>
      <c r="GR22">
        <v>0.131875</v>
      </c>
      <c r="GS22">
        <v>0</v>
      </c>
      <c r="GT22">
        <v>25.1206</v>
      </c>
      <c r="GU22">
        <v>999.9</v>
      </c>
      <c r="GV22">
        <v>58.32</v>
      </c>
      <c r="GW22">
        <v>28.822</v>
      </c>
      <c r="GX22">
        <v>25.6863</v>
      </c>
      <c r="GY22">
        <v>56.75</v>
      </c>
      <c r="GZ22">
        <v>43.3774</v>
      </c>
      <c r="HA22">
        <v>1</v>
      </c>
      <c r="HB22">
        <v>-0.0743089</v>
      </c>
      <c r="HC22">
        <v>0.0305011</v>
      </c>
      <c r="HD22">
        <v>20.113</v>
      </c>
      <c r="HE22">
        <v>5.19692</v>
      </c>
      <c r="HF22">
        <v>12.0052</v>
      </c>
      <c r="HG22">
        <v>4.976</v>
      </c>
      <c r="HH22">
        <v>3.2938</v>
      </c>
      <c r="HI22">
        <v>9999</v>
      </c>
      <c r="HJ22">
        <v>9999</v>
      </c>
      <c r="HK22">
        <v>9999</v>
      </c>
      <c r="HL22">
        <v>627.7</v>
      </c>
      <c r="HM22">
        <v>1.8634</v>
      </c>
      <c r="HN22">
        <v>1.86823</v>
      </c>
      <c r="HO22">
        <v>1.86798</v>
      </c>
      <c r="HP22">
        <v>1.8692</v>
      </c>
      <c r="HQ22">
        <v>1.86996</v>
      </c>
      <c r="HR22">
        <v>1.86615</v>
      </c>
      <c r="HS22">
        <v>1.86713</v>
      </c>
      <c r="HT22">
        <v>1.8685</v>
      </c>
      <c r="HU22">
        <v>5</v>
      </c>
      <c r="HV22">
        <v>0</v>
      </c>
      <c r="HW22">
        <v>0</v>
      </c>
      <c r="HX22">
        <v>0</v>
      </c>
      <c r="HY22" t="s">
        <v>422</v>
      </c>
      <c r="HZ22" t="s">
        <v>423</v>
      </c>
      <c r="IA22" t="s">
        <v>424</v>
      </c>
      <c r="IB22" t="s">
        <v>424</v>
      </c>
      <c r="IC22" t="s">
        <v>424</v>
      </c>
      <c r="ID22" t="s">
        <v>424</v>
      </c>
      <c r="IE22">
        <v>0</v>
      </c>
      <c r="IF22">
        <v>100</v>
      </c>
      <c r="IG22">
        <v>100</v>
      </c>
      <c r="IH22">
        <v>6.091</v>
      </c>
      <c r="II22">
        <v>0.5053</v>
      </c>
      <c r="IJ22">
        <v>4.02706509432224</v>
      </c>
      <c r="IK22">
        <v>0.00601174518973114</v>
      </c>
      <c r="IL22">
        <v>2.77886958061485e-07</v>
      </c>
      <c r="IM22">
        <v>-3.54636231360687e-10</v>
      </c>
      <c r="IN22">
        <v>-0.0404303883988718</v>
      </c>
      <c r="IO22">
        <v>-0.0177815531441476</v>
      </c>
      <c r="IP22">
        <v>0.00205572605671414</v>
      </c>
      <c r="IQ22">
        <v>-1.65519735432211e-05</v>
      </c>
      <c r="IR22">
        <v>-4</v>
      </c>
      <c r="IS22">
        <v>1848</v>
      </c>
      <c r="IT22">
        <v>1</v>
      </c>
      <c r="IU22">
        <v>25</v>
      </c>
      <c r="IV22">
        <v>24534.7</v>
      </c>
      <c r="IW22">
        <v>24534.7</v>
      </c>
      <c r="IX22">
        <v>0.875244</v>
      </c>
      <c r="IY22">
        <v>2.60986</v>
      </c>
      <c r="IZ22">
        <v>1.54785</v>
      </c>
      <c r="JA22">
        <v>2.30469</v>
      </c>
      <c r="JB22">
        <v>1.34644</v>
      </c>
      <c r="JC22">
        <v>2.3938</v>
      </c>
      <c r="JD22">
        <v>34.3269</v>
      </c>
      <c r="JE22">
        <v>24.105</v>
      </c>
      <c r="JF22">
        <v>18</v>
      </c>
      <c r="JG22">
        <v>500.064</v>
      </c>
      <c r="JH22">
        <v>409.968</v>
      </c>
      <c r="JI22">
        <v>24.9999</v>
      </c>
      <c r="JJ22">
        <v>26.2975</v>
      </c>
      <c r="JK22">
        <v>30</v>
      </c>
      <c r="JL22">
        <v>26.2361</v>
      </c>
      <c r="JM22">
        <v>26.1773</v>
      </c>
      <c r="JN22">
        <v>17.4911</v>
      </c>
      <c r="JO22">
        <v>37.4455</v>
      </c>
      <c r="JP22">
        <v>79.7688</v>
      </c>
      <c r="JQ22">
        <v>25</v>
      </c>
      <c r="JR22">
        <v>332.232</v>
      </c>
      <c r="JS22">
        <v>18.1912</v>
      </c>
      <c r="JT22">
        <v>102.41</v>
      </c>
      <c r="JU22">
        <v>103.179</v>
      </c>
    </row>
    <row r="23" spans="1:281">
      <c r="A23">
        <v>7</v>
      </c>
      <c r="B23">
        <v>1659023713.1</v>
      </c>
      <c r="C23">
        <v>30</v>
      </c>
      <c r="D23" t="s">
        <v>436</v>
      </c>
      <c r="E23" t="s">
        <v>437</v>
      </c>
      <c r="F23">
        <v>5</v>
      </c>
      <c r="G23" t="s">
        <v>416</v>
      </c>
      <c r="H23" t="s">
        <v>417</v>
      </c>
      <c r="I23">
        <v>1659023705.31429</v>
      </c>
      <c r="J23">
        <f>(K23)/1000</f>
        <v>0</v>
      </c>
      <c r="K23">
        <f>IF(CZ23, AN23, AH23)</f>
        <v>0</v>
      </c>
      <c r="L23">
        <f>IF(CZ23, AI23, AG23)</f>
        <v>0</v>
      </c>
      <c r="M23">
        <f>DB23 - IF(AU23&gt;1, L23*CV23*100.0/(AW23*DP23), 0)</f>
        <v>0</v>
      </c>
      <c r="N23">
        <f>((T23-J23/2)*M23-L23)/(T23+J23/2)</f>
        <v>0</v>
      </c>
      <c r="O23">
        <f>N23*(DI23+DJ23)/1000.0</f>
        <v>0</v>
      </c>
      <c r="P23">
        <f>(DB23 - IF(AU23&gt;1, L23*CV23*100.0/(AW23*DP23), 0))*(DI23+DJ23)/1000.0</f>
        <v>0</v>
      </c>
      <c r="Q23">
        <f>2.0/((1/S23-1/R23)+SIGN(S23)*SQRT((1/S23-1/R23)*(1/S23-1/R23) + 4*CW23/((CW23+1)*(CW23+1))*(2*1/S23*1/R23-1/R23*1/R23)))</f>
        <v>0</v>
      </c>
      <c r="R23">
        <f>IF(LEFT(CX23,1)&lt;&gt;"0",IF(LEFT(CX23,1)="1",3.0,CY23),$D$5+$E$5*(DP23*DI23/($K$5*1000))+$F$5*(DP23*DI23/($K$5*1000))*MAX(MIN(CV23,$J$5),$I$5)*MAX(MIN(CV23,$J$5),$I$5)+$G$5*MAX(MIN(CV23,$J$5),$I$5)*(DP23*DI23/($K$5*1000))+$H$5*(DP23*DI23/($K$5*1000))*(DP23*DI23/($K$5*1000)))</f>
        <v>0</v>
      </c>
      <c r="S23">
        <f>J23*(1000-(1000*0.61365*exp(17.502*W23/(240.97+W23))/(DI23+DJ23)+DD23)/2)/(1000*0.61365*exp(17.502*W23/(240.97+W23))/(DI23+DJ23)-DD23)</f>
        <v>0</v>
      </c>
      <c r="T23">
        <f>1/((CW23+1)/(Q23/1.6)+1/(R23/1.37)) + CW23/((CW23+1)/(Q23/1.6) + CW23/(R23/1.37))</f>
        <v>0</v>
      </c>
      <c r="U23">
        <f>(CR23*CU23)</f>
        <v>0</v>
      </c>
      <c r="V23">
        <f>(DK23+(U23+2*0.95*5.67E-8*(((DK23+$B$7)+273)^4-(DK23+273)^4)-44100*J23)/(1.84*29.3*R23+8*0.95*5.67E-8*(DK23+273)^3))</f>
        <v>0</v>
      </c>
      <c r="W23">
        <f>($C$7*DL23+$D$7*DM23+$E$7*V23)</f>
        <v>0</v>
      </c>
      <c r="X23">
        <f>0.61365*exp(17.502*W23/(240.97+W23))</f>
        <v>0</v>
      </c>
      <c r="Y23">
        <f>(Z23/AA23*100)</f>
        <v>0</v>
      </c>
      <c r="Z23">
        <f>DD23*(DI23+DJ23)/1000</f>
        <v>0</v>
      </c>
      <c r="AA23">
        <f>0.61365*exp(17.502*DK23/(240.97+DK23))</f>
        <v>0</v>
      </c>
      <c r="AB23">
        <f>(X23-DD23*(DI23+DJ23)/1000)</f>
        <v>0</v>
      </c>
      <c r="AC23">
        <f>(-J23*44100)</f>
        <v>0</v>
      </c>
      <c r="AD23">
        <f>2*29.3*R23*0.92*(DK23-W23)</f>
        <v>0</v>
      </c>
      <c r="AE23">
        <f>2*0.95*5.67E-8*(((DK23+$B$7)+273)^4-(W23+273)^4)</f>
        <v>0</v>
      </c>
      <c r="AF23">
        <f>U23+AE23+AC23+AD23</f>
        <v>0</v>
      </c>
      <c r="AG23">
        <f>DH23*AU23*(DC23-DB23*(1000-AU23*DE23)/(1000-AU23*DD23))/(100*CV23)</f>
        <v>0</v>
      </c>
      <c r="AH23">
        <f>1000*DH23*AU23*(DD23-DE23)/(100*CV23*(1000-AU23*DD23))</f>
        <v>0</v>
      </c>
      <c r="AI23">
        <f>(AJ23 - AK23 - DI23*1E3/(8.314*(DK23+273.15)) * AM23/DH23 * AL23) * DH23/(100*CV23) * (1000 - DE23)/1000</f>
        <v>0</v>
      </c>
      <c r="AJ23">
        <v>349.447662064802</v>
      </c>
      <c r="AK23">
        <v>341.170872727273</v>
      </c>
      <c r="AL23">
        <v>-3.10825709247593</v>
      </c>
      <c r="AM23">
        <v>66.0504921813524</v>
      </c>
      <c r="AN23">
        <f>(AP23 - AO23 + DI23*1E3/(8.314*(DK23+273.15)) * AR23/DH23 * AQ23) * DH23/(100*CV23) * 1000/(1000 - AP23)</f>
        <v>0</v>
      </c>
      <c r="AO23">
        <v>18.3024243368398</v>
      </c>
      <c r="AP23">
        <v>24.8214867132867</v>
      </c>
      <c r="AQ23">
        <v>0.00085322558923677</v>
      </c>
      <c r="AR23">
        <v>92.47</v>
      </c>
      <c r="AS23">
        <v>0</v>
      </c>
      <c r="AT23">
        <v>0</v>
      </c>
      <c r="AU23">
        <f>IF(AS23*$H$13&gt;=AW23,1.0,(AW23/(AW23-AS23*$H$13)))</f>
        <v>0</v>
      </c>
      <c r="AV23">
        <f>(AU23-1)*100</f>
        <v>0</v>
      </c>
      <c r="AW23">
        <f>MAX(0,($B$13+$C$13*DP23)/(1+$D$13*DP23)*DI23/(DK23+273)*$E$13)</f>
        <v>0</v>
      </c>
      <c r="AX23" t="s">
        <v>418</v>
      </c>
      <c r="AY23" t="s">
        <v>418</v>
      </c>
      <c r="AZ23">
        <v>0</v>
      </c>
      <c r="BA23">
        <v>0</v>
      </c>
      <c r="BB23">
        <f>1-AZ23/BA23</f>
        <v>0</v>
      </c>
      <c r="BC23">
        <v>0</v>
      </c>
      <c r="BD23" t="s">
        <v>418</v>
      </c>
      <c r="BE23" t="s">
        <v>418</v>
      </c>
      <c r="BF23">
        <v>0</v>
      </c>
      <c r="BG23">
        <v>0</v>
      </c>
      <c r="BH23">
        <f>1-BF23/BG23</f>
        <v>0</v>
      </c>
      <c r="BI23">
        <v>0.5</v>
      </c>
      <c r="BJ23">
        <f>CS23</f>
        <v>0</v>
      </c>
      <c r="BK23">
        <f>L23</f>
        <v>0</v>
      </c>
      <c r="BL23">
        <f>BH23*BI23*BJ23</f>
        <v>0</v>
      </c>
      <c r="BM23">
        <f>(BK23-BC23)/BJ23</f>
        <v>0</v>
      </c>
      <c r="BN23">
        <f>(BA23-BG23)/BG23</f>
        <v>0</v>
      </c>
      <c r="BO23">
        <f>AZ23/(BB23+AZ23/BG23)</f>
        <v>0</v>
      </c>
      <c r="BP23" t="s">
        <v>418</v>
      </c>
      <c r="BQ23">
        <v>0</v>
      </c>
      <c r="BR23">
        <f>IF(BQ23&lt;&gt;0, BQ23, BO23)</f>
        <v>0</v>
      </c>
      <c r="BS23">
        <f>1-BR23/BG23</f>
        <v>0</v>
      </c>
      <c r="BT23">
        <f>(BG23-BF23)/(BG23-BR23)</f>
        <v>0</v>
      </c>
      <c r="BU23">
        <f>(BA23-BG23)/(BA23-BR23)</f>
        <v>0</v>
      </c>
      <c r="BV23">
        <f>(BG23-BF23)/(BG23-AZ23)</f>
        <v>0</v>
      </c>
      <c r="BW23">
        <f>(BA23-BG23)/(BA23-AZ23)</f>
        <v>0</v>
      </c>
      <c r="BX23">
        <f>(BT23*BR23/BF23)</f>
        <v>0</v>
      </c>
      <c r="BY23">
        <f>(1-BX23)</f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f>$B$11*DQ23+$C$11*DR23+$F$11*EC23*(1-EF23)</f>
        <v>0</v>
      </c>
      <c r="CS23">
        <f>CR23*CT23</f>
        <v>0</v>
      </c>
      <c r="CT23">
        <f>($B$11*$D$9+$C$11*$D$9+$F$11*((EP23+EH23)/MAX(EP23+EH23+EQ23, 0.1)*$I$9+EQ23/MAX(EP23+EH23+EQ23, 0.1)*$J$9))/($B$11+$C$11+$F$11)</f>
        <v>0</v>
      </c>
      <c r="CU23">
        <f>($B$11*$K$9+$C$11*$K$9+$F$11*((EP23+EH23)/MAX(EP23+EH23+EQ23, 0.1)*$P$9+EQ23/MAX(EP23+EH23+EQ23, 0.1)*$Q$9))/($B$11+$C$11+$F$11)</f>
        <v>0</v>
      </c>
      <c r="CV23">
        <v>6</v>
      </c>
      <c r="CW23">
        <v>0.5</v>
      </c>
      <c r="CX23" t="s">
        <v>419</v>
      </c>
      <c r="CY23">
        <v>2</v>
      </c>
      <c r="CZ23" t="b">
        <v>1</v>
      </c>
      <c r="DA23">
        <v>1659023705.31429</v>
      </c>
      <c r="DB23">
        <v>354.149714285714</v>
      </c>
      <c r="DC23">
        <v>359.807285714286</v>
      </c>
      <c r="DD23">
        <v>24.84875</v>
      </c>
      <c r="DE23">
        <v>18.3125571428571</v>
      </c>
      <c r="DF23">
        <v>348.011714285714</v>
      </c>
      <c r="DG23">
        <v>24.3426357142857</v>
      </c>
      <c r="DH23">
        <v>500.020857142857</v>
      </c>
      <c r="DI23">
        <v>90.3769392857143</v>
      </c>
      <c r="DJ23">
        <v>0.0458467571428571</v>
      </c>
      <c r="DK23">
        <v>27.2179785714286</v>
      </c>
      <c r="DL23">
        <v>27.2810178571429</v>
      </c>
      <c r="DM23">
        <v>999.9</v>
      </c>
      <c r="DN23">
        <v>0</v>
      </c>
      <c r="DO23">
        <v>0</v>
      </c>
      <c r="DP23">
        <v>9966.60714285714</v>
      </c>
      <c r="DQ23">
        <v>0</v>
      </c>
      <c r="DR23">
        <v>10.1226</v>
      </c>
      <c r="DS23">
        <v>-5.65764428571429</v>
      </c>
      <c r="DT23">
        <v>363.174178571429</v>
      </c>
      <c r="DU23">
        <v>366.519678571429</v>
      </c>
      <c r="DV23">
        <v>6.5361925</v>
      </c>
      <c r="DW23">
        <v>359.807285714286</v>
      </c>
      <c r="DX23">
        <v>18.3125571428571</v>
      </c>
      <c r="DY23">
        <v>2.24575357142857</v>
      </c>
      <c r="DZ23">
        <v>1.6550325</v>
      </c>
      <c r="EA23">
        <v>19.2924892857143</v>
      </c>
      <c r="EB23">
        <v>14.48095</v>
      </c>
      <c r="EC23">
        <v>1999.9975</v>
      </c>
      <c r="ED23">
        <v>0.980006285714286</v>
      </c>
      <c r="EE23">
        <v>0.0199939714285714</v>
      </c>
      <c r="EF23">
        <v>0</v>
      </c>
      <c r="EG23">
        <v>825.89925</v>
      </c>
      <c r="EH23">
        <v>5.00063</v>
      </c>
      <c r="EI23">
        <v>16251.5035714286</v>
      </c>
      <c r="EJ23">
        <v>17256.9035714286</v>
      </c>
      <c r="EK23">
        <v>38.187</v>
      </c>
      <c r="EL23">
        <v>38.25</v>
      </c>
      <c r="EM23">
        <v>37.696</v>
      </c>
      <c r="EN23">
        <v>37.562</v>
      </c>
      <c r="EO23">
        <v>39.187</v>
      </c>
      <c r="EP23">
        <v>1955.10678571429</v>
      </c>
      <c r="EQ23">
        <v>39.89</v>
      </c>
      <c r="ER23">
        <v>0</v>
      </c>
      <c r="ES23">
        <v>1659023712.1</v>
      </c>
      <c r="ET23">
        <v>0</v>
      </c>
      <c r="EU23">
        <v>825.583653846154</v>
      </c>
      <c r="EV23">
        <v>-42.6011281989331</v>
      </c>
      <c r="EW23">
        <v>-854.851281974979</v>
      </c>
      <c r="EX23">
        <v>16244.0769230769</v>
      </c>
      <c r="EY23">
        <v>15</v>
      </c>
      <c r="EZ23">
        <v>0</v>
      </c>
      <c r="FA23" t="s">
        <v>420</v>
      </c>
      <c r="FB23">
        <v>1657551626.5</v>
      </c>
      <c r="FC23">
        <v>1657551629</v>
      </c>
      <c r="FD23">
        <v>0</v>
      </c>
      <c r="FE23">
        <v>0.403</v>
      </c>
      <c r="FF23">
        <v>0.009</v>
      </c>
      <c r="FG23">
        <v>9.41</v>
      </c>
      <c r="FH23">
        <v>0.087</v>
      </c>
      <c r="FI23">
        <v>417</v>
      </c>
      <c r="FJ23">
        <v>17</v>
      </c>
      <c r="FK23">
        <v>1.61</v>
      </c>
      <c r="FL23">
        <v>0.59</v>
      </c>
      <c r="FM23">
        <v>-8.0365725</v>
      </c>
      <c r="FN23">
        <v>38.1189692307692</v>
      </c>
      <c r="FO23">
        <v>3.80187570059882</v>
      </c>
      <c r="FP23">
        <v>0</v>
      </c>
      <c r="FQ23">
        <v>828.046764705882</v>
      </c>
      <c r="FR23">
        <v>-34.9961497201344</v>
      </c>
      <c r="FS23">
        <v>3.48030530319686</v>
      </c>
      <c r="FT23">
        <v>0</v>
      </c>
      <c r="FU23">
        <v>6.50601</v>
      </c>
      <c r="FV23">
        <v>0.384869943714819</v>
      </c>
      <c r="FW23">
        <v>0.044608607521419</v>
      </c>
      <c r="FX23">
        <v>0</v>
      </c>
      <c r="FY23">
        <v>0</v>
      </c>
      <c r="FZ23">
        <v>3</v>
      </c>
      <c r="GA23" t="s">
        <v>427</v>
      </c>
      <c r="GB23">
        <v>2.97316</v>
      </c>
      <c r="GC23">
        <v>2.70015</v>
      </c>
      <c r="GD23">
        <v>0.0749469</v>
      </c>
      <c r="GE23">
        <v>0.0766011</v>
      </c>
      <c r="GF23">
        <v>0.105618</v>
      </c>
      <c r="GG23">
        <v>0.0861038</v>
      </c>
      <c r="GH23">
        <v>36057.2</v>
      </c>
      <c r="GI23">
        <v>39353.8</v>
      </c>
      <c r="GJ23">
        <v>35320.8</v>
      </c>
      <c r="GK23">
        <v>38650.9</v>
      </c>
      <c r="GL23">
        <v>44776.9</v>
      </c>
      <c r="GM23">
        <v>51006.8</v>
      </c>
      <c r="GN23">
        <v>55202.4</v>
      </c>
      <c r="GO23">
        <v>61983.3</v>
      </c>
      <c r="GP23">
        <v>1.9902</v>
      </c>
      <c r="GQ23">
        <v>1.8502</v>
      </c>
      <c r="GR23">
        <v>0.131875</v>
      </c>
      <c r="GS23">
        <v>0</v>
      </c>
      <c r="GT23">
        <v>25.1249</v>
      </c>
      <c r="GU23">
        <v>999.9</v>
      </c>
      <c r="GV23">
        <v>58.296</v>
      </c>
      <c r="GW23">
        <v>28.832</v>
      </c>
      <c r="GX23">
        <v>25.6929</v>
      </c>
      <c r="GY23">
        <v>56.73</v>
      </c>
      <c r="GZ23">
        <v>43.3093</v>
      </c>
      <c r="HA23">
        <v>1</v>
      </c>
      <c r="HB23">
        <v>-0.0742886</v>
      </c>
      <c r="HC23">
        <v>0.0305011</v>
      </c>
      <c r="HD23">
        <v>20.1131</v>
      </c>
      <c r="HE23">
        <v>5.19932</v>
      </c>
      <c r="HF23">
        <v>12.0052</v>
      </c>
      <c r="HG23">
        <v>4.9752</v>
      </c>
      <c r="HH23">
        <v>3.2938</v>
      </c>
      <c r="HI23">
        <v>9999</v>
      </c>
      <c r="HJ23">
        <v>9999</v>
      </c>
      <c r="HK23">
        <v>9999</v>
      </c>
      <c r="HL23">
        <v>627.7</v>
      </c>
      <c r="HM23">
        <v>1.8634</v>
      </c>
      <c r="HN23">
        <v>1.86829</v>
      </c>
      <c r="HO23">
        <v>1.86798</v>
      </c>
      <c r="HP23">
        <v>1.8692</v>
      </c>
      <c r="HQ23">
        <v>1.87002</v>
      </c>
      <c r="HR23">
        <v>1.86612</v>
      </c>
      <c r="HS23">
        <v>1.86716</v>
      </c>
      <c r="HT23">
        <v>1.86859</v>
      </c>
      <c r="HU23">
        <v>5</v>
      </c>
      <c r="HV23">
        <v>0</v>
      </c>
      <c r="HW23">
        <v>0</v>
      </c>
      <c r="HX23">
        <v>0</v>
      </c>
      <c r="HY23" t="s">
        <v>422</v>
      </c>
      <c r="HZ23" t="s">
        <v>423</v>
      </c>
      <c r="IA23" t="s">
        <v>424</v>
      </c>
      <c r="IB23" t="s">
        <v>424</v>
      </c>
      <c r="IC23" t="s">
        <v>424</v>
      </c>
      <c r="ID23" t="s">
        <v>424</v>
      </c>
      <c r="IE23">
        <v>0</v>
      </c>
      <c r="IF23">
        <v>100</v>
      </c>
      <c r="IG23">
        <v>100</v>
      </c>
      <c r="IH23">
        <v>6</v>
      </c>
      <c r="II23">
        <v>0.5047</v>
      </c>
      <c r="IJ23">
        <v>4.02706509432224</v>
      </c>
      <c r="IK23">
        <v>0.00601174518973114</v>
      </c>
      <c r="IL23">
        <v>2.77886958061485e-07</v>
      </c>
      <c r="IM23">
        <v>-3.54636231360687e-10</v>
      </c>
      <c r="IN23">
        <v>-0.0404303883988718</v>
      </c>
      <c r="IO23">
        <v>-0.0177815531441476</v>
      </c>
      <c r="IP23">
        <v>0.00205572605671414</v>
      </c>
      <c r="IQ23">
        <v>-1.65519735432211e-05</v>
      </c>
      <c r="IR23">
        <v>-4</v>
      </c>
      <c r="IS23">
        <v>1848</v>
      </c>
      <c r="IT23">
        <v>1</v>
      </c>
      <c r="IU23">
        <v>25</v>
      </c>
      <c r="IV23">
        <v>24534.8</v>
      </c>
      <c r="IW23">
        <v>24534.7</v>
      </c>
      <c r="IX23">
        <v>0.842285</v>
      </c>
      <c r="IY23">
        <v>2.60742</v>
      </c>
      <c r="IZ23">
        <v>1.54785</v>
      </c>
      <c r="JA23">
        <v>2.30469</v>
      </c>
      <c r="JB23">
        <v>1.34644</v>
      </c>
      <c r="JC23">
        <v>2.38647</v>
      </c>
      <c r="JD23">
        <v>34.3269</v>
      </c>
      <c r="JE23">
        <v>24.105</v>
      </c>
      <c r="JF23">
        <v>18</v>
      </c>
      <c r="JG23">
        <v>500.196</v>
      </c>
      <c r="JH23">
        <v>410.304</v>
      </c>
      <c r="JI23">
        <v>24.9999</v>
      </c>
      <c r="JJ23">
        <v>26.2997</v>
      </c>
      <c r="JK23">
        <v>30.0001</v>
      </c>
      <c r="JL23">
        <v>26.2361</v>
      </c>
      <c r="JM23">
        <v>26.1773</v>
      </c>
      <c r="JN23">
        <v>16.8426</v>
      </c>
      <c r="JO23">
        <v>37.4455</v>
      </c>
      <c r="JP23">
        <v>79.7688</v>
      </c>
      <c r="JQ23">
        <v>25</v>
      </c>
      <c r="JR23">
        <v>318.786</v>
      </c>
      <c r="JS23">
        <v>18.1467</v>
      </c>
      <c r="JT23">
        <v>102.409</v>
      </c>
      <c r="JU23">
        <v>103.179</v>
      </c>
    </row>
    <row r="24" spans="1:281">
      <c r="A24">
        <v>8</v>
      </c>
      <c r="B24">
        <v>1659023718.1</v>
      </c>
      <c r="C24">
        <v>35</v>
      </c>
      <c r="D24" t="s">
        <v>438</v>
      </c>
      <c r="E24" t="s">
        <v>439</v>
      </c>
      <c r="F24">
        <v>5</v>
      </c>
      <c r="G24" t="s">
        <v>416</v>
      </c>
      <c r="H24" t="s">
        <v>417</v>
      </c>
      <c r="I24">
        <v>1659023710.6</v>
      </c>
      <c r="J24">
        <f>(K24)/1000</f>
        <v>0</v>
      </c>
      <c r="K24">
        <f>IF(CZ24, AN24, AH24)</f>
        <v>0</v>
      </c>
      <c r="L24">
        <f>IF(CZ24, AI24, AG24)</f>
        <v>0</v>
      </c>
      <c r="M24">
        <f>DB24 - IF(AU24&gt;1, L24*CV24*100.0/(AW24*DP24), 0)</f>
        <v>0</v>
      </c>
      <c r="N24">
        <f>((T24-J24/2)*M24-L24)/(T24+J24/2)</f>
        <v>0</v>
      </c>
      <c r="O24">
        <f>N24*(DI24+DJ24)/1000.0</f>
        <v>0</v>
      </c>
      <c r="P24">
        <f>(DB24 - IF(AU24&gt;1, L24*CV24*100.0/(AW24*DP24), 0))*(DI24+DJ24)/1000.0</f>
        <v>0</v>
      </c>
      <c r="Q24">
        <f>2.0/((1/S24-1/R24)+SIGN(S24)*SQRT((1/S24-1/R24)*(1/S24-1/R24) + 4*CW24/((CW24+1)*(CW24+1))*(2*1/S24*1/R24-1/R24*1/R24)))</f>
        <v>0</v>
      </c>
      <c r="R24">
        <f>IF(LEFT(CX24,1)&lt;&gt;"0",IF(LEFT(CX24,1)="1",3.0,CY24),$D$5+$E$5*(DP24*DI24/($K$5*1000))+$F$5*(DP24*DI24/($K$5*1000))*MAX(MIN(CV24,$J$5),$I$5)*MAX(MIN(CV24,$J$5),$I$5)+$G$5*MAX(MIN(CV24,$J$5),$I$5)*(DP24*DI24/($K$5*1000))+$H$5*(DP24*DI24/($K$5*1000))*(DP24*DI24/($K$5*1000)))</f>
        <v>0</v>
      </c>
      <c r="S24">
        <f>J24*(1000-(1000*0.61365*exp(17.502*W24/(240.97+W24))/(DI24+DJ24)+DD24)/2)/(1000*0.61365*exp(17.502*W24/(240.97+W24))/(DI24+DJ24)-DD24)</f>
        <v>0</v>
      </c>
      <c r="T24">
        <f>1/((CW24+1)/(Q24/1.6)+1/(R24/1.37)) + CW24/((CW24+1)/(Q24/1.6) + CW24/(R24/1.37))</f>
        <v>0</v>
      </c>
      <c r="U24">
        <f>(CR24*CU24)</f>
        <v>0</v>
      </c>
      <c r="V24">
        <f>(DK24+(U24+2*0.95*5.67E-8*(((DK24+$B$7)+273)^4-(DK24+273)^4)-44100*J24)/(1.84*29.3*R24+8*0.95*5.67E-8*(DK24+273)^3))</f>
        <v>0</v>
      </c>
      <c r="W24">
        <f>($C$7*DL24+$D$7*DM24+$E$7*V24)</f>
        <v>0</v>
      </c>
      <c r="X24">
        <f>0.61365*exp(17.502*W24/(240.97+W24))</f>
        <v>0</v>
      </c>
      <c r="Y24">
        <f>(Z24/AA24*100)</f>
        <v>0</v>
      </c>
      <c r="Z24">
        <f>DD24*(DI24+DJ24)/1000</f>
        <v>0</v>
      </c>
      <c r="AA24">
        <f>0.61365*exp(17.502*DK24/(240.97+DK24))</f>
        <v>0</v>
      </c>
      <c r="AB24">
        <f>(X24-DD24*(DI24+DJ24)/1000)</f>
        <v>0</v>
      </c>
      <c r="AC24">
        <f>(-J24*44100)</f>
        <v>0</v>
      </c>
      <c r="AD24">
        <f>2*29.3*R24*0.92*(DK24-W24)</f>
        <v>0</v>
      </c>
      <c r="AE24">
        <f>2*0.95*5.67E-8*(((DK24+$B$7)+273)^4-(W24+273)^4)</f>
        <v>0</v>
      </c>
      <c r="AF24">
        <f>U24+AE24+AC24+AD24</f>
        <v>0</v>
      </c>
      <c r="AG24">
        <f>DH24*AU24*(DC24-DB24*(1000-AU24*DE24)/(1000-AU24*DD24))/(100*CV24)</f>
        <v>0</v>
      </c>
      <c r="AH24">
        <f>1000*DH24*AU24*(DD24-DE24)/(100*CV24*(1000-AU24*DD24))</f>
        <v>0</v>
      </c>
      <c r="AI24">
        <f>(AJ24 - AK24 - DI24*1E3/(8.314*(DK24+273.15)) * AM24/DH24 * AL24) * DH24/(100*CV24) * (1000 - DE24)/1000</f>
        <v>0</v>
      </c>
      <c r="AJ24">
        <v>332.339042158732</v>
      </c>
      <c r="AK24">
        <v>325.26656969697</v>
      </c>
      <c r="AL24">
        <v>-3.14709910387525</v>
      </c>
      <c r="AM24">
        <v>66.0504921813524</v>
      </c>
      <c r="AN24">
        <f>(AP24 - AO24 + DI24*1E3/(8.314*(DK24+273.15)) * AR24/DH24 * AQ24) * DH24/(100*CV24) * 1000/(1000 - AP24)</f>
        <v>0</v>
      </c>
      <c r="AO24">
        <v>18.2395624560173</v>
      </c>
      <c r="AP24">
        <v>24.8023909090909</v>
      </c>
      <c r="AQ24">
        <v>-0.00559357575756006</v>
      </c>
      <c r="AR24">
        <v>92.47</v>
      </c>
      <c r="AS24">
        <v>0</v>
      </c>
      <c r="AT24">
        <v>0</v>
      </c>
      <c r="AU24">
        <f>IF(AS24*$H$13&gt;=AW24,1.0,(AW24/(AW24-AS24*$H$13)))</f>
        <v>0</v>
      </c>
      <c r="AV24">
        <f>(AU24-1)*100</f>
        <v>0</v>
      </c>
      <c r="AW24">
        <f>MAX(0,($B$13+$C$13*DP24)/(1+$D$13*DP24)*DI24/(DK24+273)*$E$13)</f>
        <v>0</v>
      </c>
      <c r="AX24" t="s">
        <v>418</v>
      </c>
      <c r="AY24" t="s">
        <v>418</v>
      </c>
      <c r="AZ24">
        <v>0</v>
      </c>
      <c r="BA24">
        <v>0</v>
      </c>
      <c r="BB24">
        <f>1-AZ24/BA24</f>
        <v>0</v>
      </c>
      <c r="BC24">
        <v>0</v>
      </c>
      <c r="BD24" t="s">
        <v>418</v>
      </c>
      <c r="BE24" t="s">
        <v>418</v>
      </c>
      <c r="BF24">
        <v>0</v>
      </c>
      <c r="BG24">
        <v>0</v>
      </c>
      <c r="BH24">
        <f>1-BF24/BG24</f>
        <v>0</v>
      </c>
      <c r="BI24">
        <v>0.5</v>
      </c>
      <c r="BJ24">
        <f>CS24</f>
        <v>0</v>
      </c>
      <c r="BK24">
        <f>L24</f>
        <v>0</v>
      </c>
      <c r="BL24">
        <f>BH24*BI24*BJ24</f>
        <v>0</v>
      </c>
      <c r="BM24">
        <f>(BK24-BC24)/BJ24</f>
        <v>0</v>
      </c>
      <c r="BN24">
        <f>(BA24-BG24)/BG24</f>
        <v>0</v>
      </c>
      <c r="BO24">
        <f>AZ24/(BB24+AZ24/BG24)</f>
        <v>0</v>
      </c>
      <c r="BP24" t="s">
        <v>418</v>
      </c>
      <c r="BQ24">
        <v>0</v>
      </c>
      <c r="BR24">
        <f>IF(BQ24&lt;&gt;0, BQ24, BO24)</f>
        <v>0</v>
      </c>
      <c r="BS24">
        <f>1-BR24/BG24</f>
        <v>0</v>
      </c>
      <c r="BT24">
        <f>(BG24-BF24)/(BG24-BR24)</f>
        <v>0</v>
      </c>
      <c r="BU24">
        <f>(BA24-BG24)/(BA24-BR24)</f>
        <v>0</v>
      </c>
      <c r="BV24">
        <f>(BG24-BF24)/(BG24-AZ24)</f>
        <v>0</v>
      </c>
      <c r="BW24">
        <f>(BA24-BG24)/(BA24-AZ24)</f>
        <v>0</v>
      </c>
      <c r="BX24">
        <f>(BT24*BR24/BF24)</f>
        <v>0</v>
      </c>
      <c r="BY24">
        <f>(1-BX24)</f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f>$B$11*DQ24+$C$11*DR24+$F$11*EC24*(1-EF24)</f>
        <v>0</v>
      </c>
      <c r="CS24">
        <f>CR24*CT24</f>
        <v>0</v>
      </c>
      <c r="CT24">
        <f>($B$11*$D$9+$C$11*$D$9+$F$11*((EP24+EH24)/MAX(EP24+EH24+EQ24, 0.1)*$I$9+EQ24/MAX(EP24+EH24+EQ24, 0.1)*$J$9))/($B$11+$C$11+$F$11)</f>
        <v>0</v>
      </c>
      <c r="CU24">
        <f>($B$11*$K$9+$C$11*$K$9+$F$11*((EP24+EH24)/MAX(EP24+EH24+EQ24, 0.1)*$P$9+EQ24/MAX(EP24+EH24+EQ24, 0.1)*$Q$9))/($B$11+$C$11+$F$11)</f>
        <v>0</v>
      </c>
      <c r="CV24">
        <v>6</v>
      </c>
      <c r="CW24">
        <v>0.5</v>
      </c>
      <c r="CX24" t="s">
        <v>419</v>
      </c>
      <c r="CY24">
        <v>2</v>
      </c>
      <c r="CZ24" t="b">
        <v>1</v>
      </c>
      <c r="DA24">
        <v>1659023710.6</v>
      </c>
      <c r="DB24">
        <v>338.525851851852</v>
      </c>
      <c r="DC24">
        <v>342.226666666667</v>
      </c>
      <c r="DD24">
        <v>24.827562962963</v>
      </c>
      <c r="DE24">
        <v>18.2699592592593</v>
      </c>
      <c r="DF24">
        <v>332.482259259259</v>
      </c>
      <c r="DG24">
        <v>24.3225148148148</v>
      </c>
      <c r="DH24">
        <v>500.043259259259</v>
      </c>
      <c r="DI24">
        <v>90.3765555555556</v>
      </c>
      <c r="DJ24">
        <v>0.0458206962962963</v>
      </c>
      <c r="DK24">
        <v>27.2194703703704</v>
      </c>
      <c r="DL24">
        <v>27.2825888888889</v>
      </c>
      <c r="DM24">
        <v>999.9</v>
      </c>
      <c r="DN24">
        <v>0</v>
      </c>
      <c r="DO24">
        <v>0</v>
      </c>
      <c r="DP24">
        <v>9990.55555555555</v>
      </c>
      <c r="DQ24">
        <v>0</v>
      </c>
      <c r="DR24">
        <v>10.1232148148148</v>
      </c>
      <c r="DS24">
        <v>-3.70090444444444</v>
      </c>
      <c r="DT24">
        <v>347.144703703704</v>
      </c>
      <c r="DU24">
        <v>348.596148148148</v>
      </c>
      <c r="DV24">
        <v>6.55760925925926</v>
      </c>
      <c r="DW24">
        <v>342.226666666667</v>
      </c>
      <c r="DX24">
        <v>18.2699592592593</v>
      </c>
      <c r="DY24">
        <v>2.24382962962963</v>
      </c>
      <c r="DZ24">
        <v>1.65117555555556</v>
      </c>
      <c r="EA24">
        <v>19.2787259259259</v>
      </c>
      <c r="EB24">
        <v>14.444837037037</v>
      </c>
      <c r="EC24">
        <v>2000.00222222222</v>
      </c>
      <c r="ED24">
        <v>0.980006703703704</v>
      </c>
      <c r="EE24">
        <v>0.019993637037037</v>
      </c>
      <c r="EF24">
        <v>0</v>
      </c>
      <c r="EG24">
        <v>822.032407407407</v>
      </c>
      <c r="EH24">
        <v>5.00063</v>
      </c>
      <c r="EI24">
        <v>16175.062962963</v>
      </c>
      <c r="EJ24">
        <v>17256.9407407407</v>
      </c>
      <c r="EK24">
        <v>38.1916666666667</v>
      </c>
      <c r="EL24">
        <v>38.25</v>
      </c>
      <c r="EM24">
        <v>37.6963333333333</v>
      </c>
      <c r="EN24">
        <v>37.562</v>
      </c>
      <c r="EO24">
        <v>39.187</v>
      </c>
      <c r="EP24">
        <v>1955.11222222222</v>
      </c>
      <c r="EQ24">
        <v>39.89</v>
      </c>
      <c r="ER24">
        <v>0</v>
      </c>
      <c r="ES24">
        <v>1659023716.9</v>
      </c>
      <c r="ET24">
        <v>0</v>
      </c>
      <c r="EU24">
        <v>822.033230769231</v>
      </c>
      <c r="EV24">
        <v>-46.5530940124499</v>
      </c>
      <c r="EW24">
        <v>-918.006837658629</v>
      </c>
      <c r="EX24">
        <v>16174.0653846154</v>
      </c>
      <c r="EY24">
        <v>15</v>
      </c>
      <c r="EZ24">
        <v>0</v>
      </c>
      <c r="FA24" t="s">
        <v>420</v>
      </c>
      <c r="FB24">
        <v>1657551626.5</v>
      </c>
      <c r="FC24">
        <v>1657551629</v>
      </c>
      <c r="FD24">
        <v>0</v>
      </c>
      <c r="FE24">
        <v>0.403</v>
      </c>
      <c r="FF24">
        <v>0.009</v>
      </c>
      <c r="FG24">
        <v>9.41</v>
      </c>
      <c r="FH24">
        <v>0.087</v>
      </c>
      <c r="FI24">
        <v>417</v>
      </c>
      <c r="FJ24">
        <v>17</v>
      </c>
      <c r="FK24">
        <v>1.61</v>
      </c>
      <c r="FL24">
        <v>0.59</v>
      </c>
      <c r="FM24">
        <v>-4.792808</v>
      </c>
      <c r="FN24">
        <v>22.0343824390244</v>
      </c>
      <c r="FO24">
        <v>2.25223163090211</v>
      </c>
      <c r="FP24">
        <v>0</v>
      </c>
      <c r="FQ24">
        <v>824.166588235294</v>
      </c>
      <c r="FR24">
        <v>-44.0346829598678</v>
      </c>
      <c r="FS24">
        <v>4.3336431767499</v>
      </c>
      <c r="FT24">
        <v>0</v>
      </c>
      <c r="FU24">
        <v>6.550317</v>
      </c>
      <c r="FV24">
        <v>0.247902889305808</v>
      </c>
      <c r="FW24">
        <v>0.0299717583067794</v>
      </c>
      <c r="FX24">
        <v>0</v>
      </c>
      <c r="FY24">
        <v>0</v>
      </c>
      <c r="FZ24">
        <v>3</v>
      </c>
      <c r="GA24" t="s">
        <v>427</v>
      </c>
      <c r="GB24">
        <v>2.97331</v>
      </c>
      <c r="GC24">
        <v>2.69971</v>
      </c>
      <c r="GD24">
        <v>0.0720811</v>
      </c>
      <c r="GE24">
        <v>0.0737103</v>
      </c>
      <c r="GF24">
        <v>0.105564</v>
      </c>
      <c r="GG24">
        <v>0.0858367</v>
      </c>
      <c r="GH24">
        <v>36168.9</v>
      </c>
      <c r="GI24">
        <v>39476.7</v>
      </c>
      <c r="GJ24">
        <v>35320.9</v>
      </c>
      <c r="GK24">
        <v>38650.7</v>
      </c>
      <c r="GL24">
        <v>44779.8</v>
      </c>
      <c r="GM24">
        <v>51022.2</v>
      </c>
      <c r="GN24">
        <v>55202.8</v>
      </c>
      <c r="GO24">
        <v>61983.9</v>
      </c>
      <c r="GP24">
        <v>1.9902</v>
      </c>
      <c r="GQ24">
        <v>1.8496</v>
      </c>
      <c r="GR24">
        <v>0.131726</v>
      </c>
      <c r="GS24">
        <v>0</v>
      </c>
      <c r="GT24">
        <v>25.1291</v>
      </c>
      <c r="GU24">
        <v>999.9</v>
      </c>
      <c r="GV24">
        <v>58.271</v>
      </c>
      <c r="GW24">
        <v>28.832</v>
      </c>
      <c r="GX24">
        <v>25.6794</v>
      </c>
      <c r="GY24">
        <v>56.59</v>
      </c>
      <c r="GZ24">
        <v>43.6018</v>
      </c>
      <c r="HA24">
        <v>1</v>
      </c>
      <c r="HB24">
        <v>-0.0741463</v>
      </c>
      <c r="HC24">
        <v>0.0315904</v>
      </c>
      <c r="HD24">
        <v>20.1129</v>
      </c>
      <c r="HE24">
        <v>5.19692</v>
      </c>
      <c r="HF24">
        <v>12.0064</v>
      </c>
      <c r="HG24">
        <v>4.976</v>
      </c>
      <c r="HH24">
        <v>3.294</v>
      </c>
      <c r="HI24">
        <v>9999</v>
      </c>
      <c r="HJ24">
        <v>9999</v>
      </c>
      <c r="HK24">
        <v>9999</v>
      </c>
      <c r="HL24">
        <v>627.7</v>
      </c>
      <c r="HM24">
        <v>1.8634</v>
      </c>
      <c r="HN24">
        <v>1.86829</v>
      </c>
      <c r="HO24">
        <v>1.86798</v>
      </c>
      <c r="HP24">
        <v>1.8692</v>
      </c>
      <c r="HQ24">
        <v>1.87009</v>
      </c>
      <c r="HR24">
        <v>1.86606</v>
      </c>
      <c r="HS24">
        <v>1.86716</v>
      </c>
      <c r="HT24">
        <v>1.86856</v>
      </c>
      <c r="HU24">
        <v>5</v>
      </c>
      <c r="HV24">
        <v>0</v>
      </c>
      <c r="HW24">
        <v>0</v>
      </c>
      <c r="HX24">
        <v>0</v>
      </c>
      <c r="HY24" t="s">
        <v>422</v>
      </c>
      <c r="HZ24" t="s">
        <v>423</v>
      </c>
      <c r="IA24" t="s">
        <v>424</v>
      </c>
      <c r="IB24" t="s">
        <v>424</v>
      </c>
      <c r="IC24" t="s">
        <v>424</v>
      </c>
      <c r="ID24" t="s">
        <v>424</v>
      </c>
      <c r="IE24">
        <v>0</v>
      </c>
      <c r="IF24">
        <v>100</v>
      </c>
      <c r="IG24">
        <v>100</v>
      </c>
      <c r="IH24">
        <v>5.905</v>
      </c>
      <c r="II24">
        <v>0.5036</v>
      </c>
      <c r="IJ24">
        <v>4.02706509432224</v>
      </c>
      <c r="IK24">
        <v>0.00601174518973114</v>
      </c>
      <c r="IL24">
        <v>2.77886958061485e-07</v>
      </c>
      <c r="IM24">
        <v>-3.54636231360687e-10</v>
      </c>
      <c r="IN24">
        <v>-0.0404303883988718</v>
      </c>
      <c r="IO24">
        <v>-0.0177815531441476</v>
      </c>
      <c r="IP24">
        <v>0.00205572605671414</v>
      </c>
      <c r="IQ24">
        <v>-1.65519735432211e-05</v>
      </c>
      <c r="IR24">
        <v>-4</v>
      </c>
      <c r="IS24">
        <v>1848</v>
      </c>
      <c r="IT24">
        <v>1</v>
      </c>
      <c r="IU24">
        <v>25</v>
      </c>
      <c r="IV24">
        <v>24534.9</v>
      </c>
      <c r="IW24">
        <v>24534.8</v>
      </c>
      <c r="IX24">
        <v>0.808105</v>
      </c>
      <c r="IY24">
        <v>2.61841</v>
      </c>
      <c r="IZ24">
        <v>1.54785</v>
      </c>
      <c r="JA24">
        <v>2.30469</v>
      </c>
      <c r="JB24">
        <v>1.34644</v>
      </c>
      <c r="JC24">
        <v>2.37427</v>
      </c>
      <c r="JD24">
        <v>34.3269</v>
      </c>
      <c r="JE24">
        <v>24.105</v>
      </c>
      <c r="JF24">
        <v>18</v>
      </c>
      <c r="JG24">
        <v>500.195</v>
      </c>
      <c r="JH24">
        <v>409.968</v>
      </c>
      <c r="JI24">
        <v>25</v>
      </c>
      <c r="JJ24">
        <v>26.2997</v>
      </c>
      <c r="JK24">
        <v>30.0002</v>
      </c>
      <c r="JL24">
        <v>26.2361</v>
      </c>
      <c r="JM24">
        <v>26.1773</v>
      </c>
      <c r="JN24">
        <v>16.132</v>
      </c>
      <c r="JO24">
        <v>37.7347</v>
      </c>
      <c r="JP24">
        <v>79.7688</v>
      </c>
      <c r="JQ24">
        <v>25</v>
      </c>
      <c r="JR24">
        <v>298.655</v>
      </c>
      <c r="JS24">
        <v>18.113</v>
      </c>
      <c r="JT24">
        <v>102.41</v>
      </c>
      <c r="JU24">
        <v>103.18</v>
      </c>
    </row>
    <row r="25" spans="1:281">
      <c r="A25">
        <v>9</v>
      </c>
      <c r="B25">
        <v>1659023723.1</v>
      </c>
      <c r="C25">
        <v>40</v>
      </c>
      <c r="D25" t="s">
        <v>440</v>
      </c>
      <c r="E25" t="s">
        <v>441</v>
      </c>
      <c r="F25">
        <v>5</v>
      </c>
      <c r="G25" t="s">
        <v>416</v>
      </c>
      <c r="H25" t="s">
        <v>417</v>
      </c>
      <c r="I25">
        <v>1659023715.31429</v>
      </c>
      <c r="J25">
        <f>(K25)/1000</f>
        <v>0</v>
      </c>
      <c r="K25">
        <f>IF(CZ25, AN25, AH25)</f>
        <v>0</v>
      </c>
      <c r="L25">
        <f>IF(CZ25, AI25, AG25)</f>
        <v>0</v>
      </c>
      <c r="M25">
        <f>DB25 - IF(AU25&gt;1, L25*CV25*100.0/(AW25*DP25), 0)</f>
        <v>0</v>
      </c>
      <c r="N25">
        <f>((T25-J25/2)*M25-L25)/(T25+J25/2)</f>
        <v>0</v>
      </c>
      <c r="O25">
        <f>N25*(DI25+DJ25)/1000.0</f>
        <v>0</v>
      </c>
      <c r="P25">
        <f>(DB25 - IF(AU25&gt;1, L25*CV25*100.0/(AW25*DP25), 0))*(DI25+DJ25)/1000.0</f>
        <v>0</v>
      </c>
      <c r="Q25">
        <f>2.0/((1/S25-1/R25)+SIGN(S25)*SQRT((1/S25-1/R25)*(1/S25-1/R25) + 4*CW25/((CW25+1)*(CW25+1))*(2*1/S25*1/R25-1/R25*1/R25)))</f>
        <v>0</v>
      </c>
      <c r="R25">
        <f>IF(LEFT(CX25,1)&lt;&gt;"0",IF(LEFT(CX25,1)="1",3.0,CY25),$D$5+$E$5*(DP25*DI25/($K$5*1000))+$F$5*(DP25*DI25/($K$5*1000))*MAX(MIN(CV25,$J$5),$I$5)*MAX(MIN(CV25,$J$5),$I$5)+$G$5*MAX(MIN(CV25,$J$5),$I$5)*(DP25*DI25/($K$5*1000))+$H$5*(DP25*DI25/($K$5*1000))*(DP25*DI25/($K$5*1000)))</f>
        <v>0</v>
      </c>
      <c r="S25">
        <f>J25*(1000-(1000*0.61365*exp(17.502*W25/(240.97+W25))/(DI25+DJ25)+DD25)/2)/(1000*0.61365*exp(17.502*W25/(240.97+W25))/(DI25+DJ25)-DD25)</f>
        <v>0</v>
      </c>
      <c r="T25">
        <f>1/((CW25+1)/(Q25/1.6)+1/(R25/1.37)) + CW25/((CW25+1)/(Q25/1.6) + CW25/(R25/1.37))</f>
        <v>0</v>
      </c>
      <c r="U25">
        <f>(CR25*CU25)</f>
        <v>0</v>
      </c>
      <c r="V25">
        <f>(DK25+(U25+2*0.95*5.67E-8*(((DK25+$B$7)+273)^4-(DK25+273)^4)-44100*J25)/(1.84*29.3*R25+8*0.95*5.67E-8*(DK25+273)^3))</f>
        <v>0</v>
      </c>
      <c r="W25">
        <f>($C$7*DL25+$D$7*DM25+$E$7*V25)</f>
        <v>0</v>
      </c>
      <c r="X25">
        <f>0.61365*exp(17.502*W25/(240.97+W25))</f>
        <v>0</v>
      </c>
      <c r="Y25">
        <f>(Z25/AA25*100)</f>
        <v>0</v>
      </c>
      <c r="Z25">
        <f>DD25*(DI25+DJ25)/1000</f>
        <v>0</v>
      </c>
      <c r="AA25">
        <f>0.61365*exp(17.502*DK25/(240.97+DK25))</f>
        <v>0</v>
      </c>
      <c r="AB25">
        <f>(X25-DD25*(DI25+DJ25)/1000)</f>
        <v>0</v>
      </c>
      <c r="AC25">
        <f>(-J25*44100)</f>
        <v>0</v>
      </c>
      <c r="AD25">
        <f>2*29.3*R25*0.92*(DK25-W25)</f>
        <v>0</v>
      </c>
      <c r="AE25">
        <f>2*0.95*5.67E-8*(((DK25+$B$7)+273)^4-(W25+273)^4)</f>
        <v>0</v>
      </c>
      <c r="AF25">
        <f>U25+AE25+AC25+AD25</f>
        <v>0</v>
      </c>
      <c r="AG25">
        <f>DH25*AU25*(DC25-DB25*(1000-AU25*DE25)/(1000-AU25*DD25))/(100*CV25)</f>
        <v>0</v>
      </c>
      <c r="AH25">
        <f>1000*DH25*AU25*(DD25-DE25)/(100*CV25*(1000-AU25*DD25))</f>
        <v>0</v>
      </c>
      <c r="AI25">
        <f>(AJ25 - AK25 - DI25*1E3/(8.314*(DK25+273.15)) * AM25/DH25 * AL25) * DH25/(100*CV25) * (1000 - DE25)/1000</f>
        <v>0</v>
      </c>
      <c r="AJ25">
        <v>315.344807830652</v>
      </c>
      <c r="AK25">
        <v>309.57546060606</v>
      </c>
      <c r="AL25">
        <v>-3.20691690843524</v>
      </c>
      <c r="AM25">
        <v>66.0504921813524</v>
      </c>
      <c r="AN25">
        <f>(AP25 - AO25 + DI25*1E3/(8.314*(DK25+273.15)) * AR25/DH25 * AQ25) * DH25/(100*CV25) * 1000/(1000 - AP25)</f>
        <v>0</v>
      </c>
      <c r="AO25">
        <v>18.1484059255411</v>
      </c>
      <c r="AP25">
        <v>24.759641958042</v>
      </c>
      <c r="AQ25">
        <v>-0.0113209696969583</v>
      </c>
      <c r="AR25">
        <v>92.47</v>
      </c>
      <c r="AS25">
        <v>0</v>
      </c>
      <c r="AT25">
        <v>0</v>
      </c>
      <c r="AU25">
        <f>IF(AS25*$H$13&gt;=AW25,1.0,(AW25/(AW25-AS25*$H$13)))</f>
        <v>0</v>
      </c>
      <c r="AV25">
        <f>(AU25-1)*100</f>
        <v>0</v>
      </c>
      <c r="AW25">
        <f>MAX(0,($B$13+$C$13*DP25)/(1+$D$13*DP25)*DI25/(DK25+273)*$E$13)</f>
        <v>0</v>
      </c>
      <c r="AX25" t="s">
        <v>418</v>
      </c>
      <c r="AY25" t="s">
        <v>418</v>
      </c>
      <c r="AZ25">
        <v>0</v>
      </c>
      <c r="BA25">
        <v>0</v>
      </c>
      <c r="BB25">
        <f>1-AZ25/BA25</f>
        <v>0</v>
      </c>
      <c r="BC25">
        <v>0</v>
      </c>
      <c r="BD25" t="s">
        <v>418</v>
      </c>
      <c r="BE25" t="s">
        <v>418</v>
      </c>
      <c r="BF25">
        <v>0</v>
      </c>
      <c r="BG25">
        <v>0</v>
      </c>
      <c r="BH25">
        <f>1-BF25/BG25</f>
        <v>0</v>
      </c>
      <c r="BI25">
        <v>0.5</v>
      </c>
      <c r="BJ25">
        <f>CS25</f>
        <v>0</v>
      </c>
      <c r="BK25">
        <f>L25</f>
        <v>0</v>
      </c>
      <c r="BL25">
        <f>BH25*BI25*BJ25</f>
        <v>0</v>
      </c>
      <c r="BM25">
        <f>(BK25-BC25)/BJ25</f>
        <v>0</v>
      </c>
      <c r="BN25">
        <f>(BA25-BG25)/BG25</f>
        <v>0</v>
      </c>
      <c r="BO25">
        <f>AZ25/(BB25+AZ25/BG25)</f>
        <v>0</v>
      </c>
      <c r="BP25" t="s">
        <v>418</v>
      </c>
      <c r="BQ25">
        <v>0</v>
      </c>
      <c r="BR25">
        <f>IF(BQ25&lt;&gt;0, BQ25, BO25)</f>
        <v>0</v>
      </c>
      <c r="BS25">
        <f>1-BR25/BG25</f>
        <v>0</v>
      </c>
      <c r="BT25">
        <f>(BG25-BF25)/(BG25-BR25)</f>
        <v>0</v>
      </c>
      <c r="BU25">
        <f>(BA25-BG25)/(BA25-BR25)</f>
        <v>0</v>
      </c>
      <c r="BV25">
        <f>(BG25-BF25)/(BG25-AZ25)</f>
        <v>0</v>
      </c>
      <c r="BW25">
        <f>(BA25-BG25)/(BA25-AZ25)</f>
        <v>0</v>
      </c>
      <c r="BX25">
        <f>(BT25*BR25/BF25)</f>
        <v>0</v>
      </c>
      <c r="BY25">
        <f>(1-BX25)</f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f>$B$11*DQ25+$C$11*DR25+$F$11*EC25*(1-EF25)</f>
        <v>0</v>
      </c>
      <c r="CS25">
        <f>CR25*CT25</f>
        <v>0</v>
      </c>
      <c r="CT25">
        <f>($B$11*$D$9+$C$11*$D$9+$F$11*((EP25+EH25)/MAX(EP25+EH25+EQ25, 0.1)*$I$9+EQ25/MAX(EP25+EH25+EQ25, 0.1)*$J$9))/($B$11+$C$11+$F$11)</f>
        <v>0</v>
      </c>
      <c r="CU25">
        <f>($B$11*$K$9+$C$11*$K$9+$F$11*((EP25+EH25)/MAX(EP25+EH25+EQ25, 0.1)*$P$9+EQ25/MAX(EP25+EH25+EQ25, 0.1)*$Q$9))/($B$11+$C$11+$F$11)</f>
        <v>0</v>
      </c>
      <c r="CV25">
        <v>6</v>
      </c>
      <c r="CW25">
        <v>0.5</v>
      </c>
      <c r="CX25" t="s">
        <v>419</v>
      </c>
      <c r="CY25">
        <v>2</v>
      </c>
      <c r="CZ25" t="b">
        <v>1</v>
      </c>
      <c r="DA25">
        <v>1659023715.31429</v>
      </c>
      <c r="DB25">
        <v>324.292035714286</v>
      </c>
      <c r="DC25">
        <v>326.466892857143</v>
      </c>
      <c r="DD25">
        <v>24.8058142857143</v>
      </c>
      <c r="DE25">
        <v>18.2169821428571</v>
      </c>
      <c r="DF25">
        <v>318.3345</v>
      </c>
      <c r="DG25">
        <v>24.3018607142857</v>
      </c>
      <c r="DH25">
        <v>500.031357142857</v>
      </c>
      <c r="DI25">
        <v>90.3770142857143</v>
      </c>
      <c r="DJ25">
        <v>0.0456673678571429</v>
      </c>
      <c r="DK25">
        <v>27.2188642857143</v>
      </c>
      <c r="DL25">
        <v>27.2794678571429</v>
      </c>
      <c r="DM25">
        <v>999.9</v>
      </c>
      <c r="DN25">
        <v>0</v>
      </c>
      <c r="DO25">
        <v>0</v>
      </c>
      <c r="DP25">
        <v>10009.8214285714</v>
      </c>
      <c r="DQ25">
        <v>0</v>
      </c>
      <c r="DR25">
        <v>10.1324571428571</v>
      </c>
      <c r="DS25">
        <v>-2.17478815714286</v>
      </c>
      <c r="DT25">
        <v>332.541321428571</v>
      </c>
      <c r="DU25">
        <v>332.525392857143</v>
      </c>
      <c r="DV25">
        <v>6.58883107142857</v>
      </c>
      <c r="DW25">
        <v>326.466892857143</v>
      </c>
      <c r="DX25">
        <v>18.2169821428571</v>
      </c>
      <c r="DY25">
        <v>2.24187535714286</v>
      </c>
      <c r="DZ25">
        <v>1.64639642857143</v>
      </c>
      <c r="EA25">
        <v>19.2647357142857</v>
      </c>
      <c r="EB25">
        <v>14.3999821428571</v>
      </c>
      <c r="EC25">
        <v>1999.97821428571</v>
      </c>
      <c r="ED25">
        <v>0.980006285714286</v>
      </c>
      <c r="EE25">
        <v>0.0199939714285714</v>
      </c>
      <c r="EF25">
        <v>0</v>
      </c>
      <c r="EG25">
        <v>818.440892857143</v>
      </c>
      <c r="EH25">
        <v>5.00063</v>
      </c>
      <c r="EI25">
        <v>16103.0821428571</v>
      </c>
      <c r="EJ25">
        <v>17256.7321428571</v>
      </c>
      <c r="EK25">
        <v>38.1915</v>
      </c>
      <c r="EL25">
        <v>38.25</v>
      </c>
      <c r="EM25">
        <v>37.6915</v>
      </c>
      <c r="EN25">
        <v>37.562</v>
      </c>
      <c r="EO25">
        <v>39.187</v>
      </c>
      <c r="EP25">
        <v>1955.08785714286</v>
      </c>
      <c r="EQ25">
        <v>39.89</v>
      </c>
      <c r="ER25">
        <v>0</v>
      </c>
      <c r="ES25">
        <v>1659023721.7</v>
      </c>
      <c r="ET25">
        <v>0</v>
      </c>
      <c r="EU25">
        <v>818.372423076923</v>
      </c>
      <c r="EV25">
        <v>-45.8432478906096</v>
      </c>
      <c r="EW25">
        <v>-900.782906642135</v>
      </c>
      <c r="EX25">
        <v>16101.2192307692</v>
      </c>
      <c r="EY25">
        <v>15</v>
      </c>
      <c r="EZ25">
        <v>0</v>
      </c>
      <c r="FA25" t="s">
        <v>420</v>
      </c>
      <c r="FB25">
        <v>1657551626.5</v>
      </c>
      <c r="FC25">
        <v>1657551629</v>
      </c>
      <c r="FD25">
        <v>0</v>
      </c>
      <c r="FE25">
        <v>0.403</v>
      </c>
      <c r="FF25">
        <v>0.009</v>
      </c>
      <c r="FG25">
        <v>9.41</v>
      </c>
      <c r="FH25">
        <v>0.087</v>
      </c>
      <c r="FI25">
        <v>417</v>
      </c>
      <c r="FJ25">
        <v>17</v>
      </c>
      <c r="FK25">
        <v>1.61</v>
      </c>
      <c r="FL25">
        <v>0.59</v>
      </c>
      <c r="FM25">
        <v>-3.30738756</v>
      </c>
      <c r="FN25">
        <v>17.9387339347092</v>
      </c>
      <c r="FO25">
        <v>1.81888612617817</v>
      </c>
      <c r="FP25">
        <v>0</v>
      </c>
      <c r="FQ25">
        <v>821.118029411765</v>
      </c>
      <c r="FR25">
        <v>-45.9596485831806</v>
      </c>
      <c r="FS25">
        <v>4.51585225156432</v>
      </c>
      <c r="FT25">
        <v>0</v>
      </c>
      <c r="FU25">
        <v>6.57079225</v>
      </c>
      <c r="FV25">
        <v>0.400064127579725</v>
      </c>
      <c r="FW25">
        <v>0.0420092575801751</v>
      </c>
      <c r="FX25">
        <v>0</v>
      </c>
      <c r="FY25">
        <v>0</v>
      </c>
      <c r="FZ25">
        <v>3</v>
      </c>
      <c r="GA25" t="s">
        <v>427</v>
      </c>
      <c r="GB25">
        <v>2.97432</v>
      </c>
      <c r="GC25">
        <v>2.69942</v>
      </c>
      <c r="GD25">
        <v>0.0691534</v>
      </c>
      <c r="GE25">
        <v>0.0703354</v>
      </c>
      <c r="GF25">
        <v>0.105446</v>
      </c>
      <c r="GG25">
        <v>0.0857473</v>
      </c>
      <c r="GH25">
        <v>36282.7</v>
      </c>
      <c r="GI25">
        <v>39620</v>
      </c>
      <c r="GJ25">
        <v>35320.7</v>
      </c>
      <c r="GK25">
        <v>38650.2</v>
      </c>
      <c r="GL25">
        <v>44785.5</v>
      </c>
      <c r="GM25">
        <v>51026.6</v>
      </c>
      <c r="GN25">
        <v>55202.4</v>
      </c>
      <c r="GO25">
        <v>61983.3</v>
      </c>
      <c r="GP25">
        <v>1.9906</v>
      </c>
      <c r="GQ25">
        <v>1.8484</v>
      </c>
      <c r="GR25">
        <v>0.130832</v>
      </c>
      <c r="GS25">
        <v>0</v>
      </c>
      <c r="GT25">
        <v>25.1334</v>
      </c>
      <c r="GU25">
        <v>999.9</v>
      </c>
      <c r="GV25">
        <v>58.247</v>
      </c>
      <c r="GW25">
        <v>28.832</v>
      </c>
      <c r="GX25">
        <v>25.6664</v>
      </c>
      <c r="GY25">
        <v>56.24</v>
      </c>
      <c r="GZ25">
        <v>43.6739</v>
      </c>
      <c r="HA25">
        <v>1</v>
      </c>
      <c r="HB25">
        <v>-0.0739837</v>
      </c>
      <c r="HC25">
        <v>0.0328976</v>
      </c>
      <c r="HD25">
        <v>20.113</v>
      </c>
      <c r="HE25">
        <v>5.19812</v>
      </c>
      <c r="HF25">
        <v>12.0088</v>
      </c>
      <c r="HG25">
        <v>4.9756</v>
      </c>
      <c r="HH25">
        <v>3.2938</v>
      </c>
      <c r="HI25">
        <v>9999</v>
      </c>
      <c r="HJ25">
        <v>9999</v>
      </c>
      <c r="HK25">
        <v>9999</v>
      </c>
      <c r="HL25">
        <v>627.7</v>
      </c>
      <c r="HM25">
        <v>1.8634</v>
      </c>
      <c r="HN25">
        <v>1.86829</v>
      </c>
      <c r="HO25">
        <v>1.86798</v>
      </c>
      <c r="HP25">
        <v>1.8692</v>
      </c>
      <c r="HQ25">
        <v>1.86996</v>
      </c>
      <c r="HR25">
        <v>1.86609</v>
      </c>
      <c r="HS25">
        <v>1.86713</v>
      </c>
      <c r="HT25">
        <v>1.86847</v>
      </c>
      <c r="HU25">
        <v>5</v>
      </c>
      <c r="HV25">
        <v>0</v>
      </c>
      <c r="HW25">
        <v>0</v>
      </c>
      <c r="HX25">
        <v>0</v>
      </c>
      <c r="HY25" t="s">
        <v>422</v>
      </c>
      <c r="HZ25" t="s">
        <v>423</v>
      </c>
      <c r="IA25" t="s">
        <v>424</v>
      </c>
      <c r="IB25" t="s">
        <v>424</v>
      </c>
      <c r="IC25" t="s">
        <v>424</v>
      </c>
      <c r="ID25" t="s">
        <v>424</v>
      </c>
      <c r="IE25">
        <v>0</v>
      </c>
      <c r="IF25">
        <v>100</v>
      </c>
      <c r="IG25">
        <v>100</v>
      </c>
      <c r="IH25">
        <v>5.813</v>
      </c>
      <c r="II25">
        <v>0.5015</v>
      </c>
      <c r="IJ25">
        <v>4.02706509432224</v>
      </c>
      <c r="IK25">
        <v>0.00601174518973114</v>
      </c>
      <c r="IL25">
        <v>2.77886958061485e-07</v>
      </c>
      <c r="IM25">
        <v>-3.54636231360687e-10</v>
      </c>
      <c r="IN25">
        <v>-0.0404303883988718</v>
      </c>
      <c r="IO25">
        <v>-0.0177815531441476</v>
      </c>
      <c r="IP25">
        <v>0.00205572605671414</v>
      </c>
      <c r="IQ25">
        <v>-1.65519735432211e-05</v>
      </c>
      <c r="IR25">
        <v>-4</v>
      </c>
      <c r="IS25">
        <v>1848</v>
      </c>
      <c r="IT25">
        <v>1</v>
      </c>
      <c r="IU25">
        <v>25</v>
      </c>
      <c r="IV25">
        <v>24534.9</v>
      </c>
      <c r="IW25">
        <v>24534.9</v>
      </c>
      <c r="IX25">
        <v>0.773926</v>
      </c>
      <c r="IY25">
        <v>2.61353</v>
      </c>
      <c r="IZ25">
        <v>1.54785</v>
      </c>
      <c r="JA25">
        <v>2.30469</v>
      </c>
      <c r="JB25">
        <v>1.34644</v>
      </c>
      <c r="JC25">
        <v>2.40723</v>
      </c>
      <c r="JD25">
        <v>34.3269</v>
      </c>
      <c r="JE25">
        <v>24.105</v>
      </c>
      <c r="JF25">
        <v>18</v>
      </c>
      <c r="JG25">
        <v>500.479</v>
      </c>
      <c r="JH25">
        <v>409.311</v>
      </c>
      <c r="JI25">
        <v>25.0001</v>
      </c>
      <c r="JJ25">
        <v>26.3019</v>
      </c>
      <c r="JK25">
        <v>30.0004</v>
      </c>
      <c r="JL25">
        <v>26.2383</v>
      </c>
      <c r="JM25">
        <v>26.1795</v>
      </c>
      <c r="JN25">
        <v>15.4807</v>
      </c>
      <c r="JO25">
        <v>37.7347</v>
      </c>
      <c r="JP25">
        <v>79.3949</v>
      </c>
      <c r="JQ25">
        <v>25</v>
      </c>
      <c r="JR25">
        <v>285.247</v>
      </c>
      <c r="JS25">
        <v>18.1073</v>
      </c>
      <c r="JT25">
        <v>102.409</v>
      </c>
      <c r="JU25">
        <v>103.179</v>
      </c>
    </row>
    <row r="26" spans="1:281">
      <c r="A26">
        <v>10</v>
      </c>
      <c r="B26">
        <v>1659023728.1</v>
      </c>
      <c r="C26">
        <v>45</v>
      </c>
      <c r="D26" t="s">
        <v>442</v>
      </c>
      <c r="E26" t="s">
        <v>443</v>
      </c>
      <c r="F26">
        <v>5</v>
      </c>
      <c r="G26" t="s">
        <v>416</v>
      </c>
      <c r="H26" t="s">
        <v>417</v>
      </c>
      <c r="I26">
        <v>1659023720.6</v>
      </c>
      <c r="J26">
        <f>(K26)/1000</f>
        <v>0</v>
      </c>
      <c r="K26">
        <f>IF(CZ26, AN26, AH26)</f>
        <v>0</v>
      </c>
      <c r="L26">
        <f>IF(CZ26, AI26, AG26)</f>
        <v>0</v>
      </c>
      <c r="M26">
        <f>DB26 - IF(AU26&gt;1, L26*CV26*100.0/(AW26*DP26), 0)</f>
        <v>0</v>
      </c>
      <c r="N26">
        <f>((T26-J26/2)*M26-L26)/(T26+J26/2)</f>
        <v>0</v>
      </c>
      <c r="O26">
        <f>N26*(DI26+DJ26)/1000.0</f>
        <v>0</v>
      </c>
      <c r="P26">
        <f>(DB26 - IF(AU26&gt;1, L26*CV26*100.0/(AW26*DP26), 0))*(DI26+DJ26)/1000.0</f>
        <v>0</v>
      </c>
      <c r="Q26">
        <f>2.0/((1/S26-1/R26)+SIGN(S26)*SQRT((1/S26-1/R26)*(1/S26-1/R26) + 4*CW26/((CW26+1)*(CW26+1))*(2*1/S26*1/R26-1/R26*1/R26)))</f>
        <v>0</v>
      </c>
      <c r="R26">
        <f>IF(LEFT(CX26,1)&lt;&gt;"0",IF(LEFT(CX26,1)="1",3.0,CY26),$D$5+$E$5*(DP26*DI26/($K$5*1000))+$F$5*(DP26*DI26/($K$5*1000))*MAX(MIN(CV26,$J$5),$I$5)*MAX(MIN(CV26,$J$5),$I$5)+$G$5*MAX(MIN(CV26,$J$5),$I$5)*(DP26*DI26/($K$5*1000))+$H$5*(DP26*DI26/($K$5*1000))*(DP26*DI26/($K$5*1000)))</f>
        <v>0</v>
      </c>
      <c r="S26">
        <f>J26*(1000-(1000*0.61365*exp(17.502*W26/(240.97+W26))/(DI26+DJ26)+DD26)/2)/(1000*0.61365*exp(17.502*W26/(240.97+W26))/(DI26+DJ26)-DD26)</f>
        <v>0</v>
      </c>
      <c r="T26">
        <f>1/((CW26+1)/(Q26/1.6)+1/(R26/1.37)) + CW26/((CW26+1)/(Q26/1.6) + CW26/(R26/1.37))</f>
        <v>0</v>
      </c>
      <c r="U26">
        <f>(CR26*CU26)</f>
        <v>0</v>
      </c>
      <c r="V26">
        <f>(DK26+(U26+2*0.95*5.67E-8*(((DK26+$B$7)+273)^4-(DK26+273)^4)-44100*J26)/(1.84*29.3*R26+8*0.95*5.67E-8*(DK26+273)^3))</f>
        <v>0</v>
      </c>
      <c r="W26">
        <f>($C$7*DL26+$D$7*DM26+$E$7*V26)</f>
        <v>0</v>
      </c>
      <c r="X26">
        <f>0.61365*exp(17.502*W26/(240.97+W26))</f>
        <v>0</v>
      </c>
      <c r="Y26">
        <f>(Z26/AA26*100)</f>
        <v>0</v>
      </c>
      <c r="Z26">
        <f>DD26*(DI26+DJ26)/1000</f>
        <v>0</v>
      </c>
      <c r="AA26">
        <f>0.61365*exp(17.502*DK26/(240.97+DK26))</f>
        <v>0</v>
      </c>
      <c r="AB26">
        <f>(X26-DD26*(DI26+DJ26)/1000)</f>
        <v>0</v>
      </c>
      <c r="AC26">
        <f>(-J26*44100)</f>
        <v>0</v>
      </c>
      <c r="AD26">
        <f>2*29.3*R26*0.92*(DK26-W26)</f>
        <v>0</v>
      </c>
      <c r="AE26">
        <f>2*0.95*5.67E-8*(((DK26+$B$7)+273)^4-(W26+273)^4)</f>
        <v>0</v>
      </c>
      <c r="AF26">
        <f>U26+AE26+AC26+AD26</f>
        <v>0</v>
      </c>
      <c r="AG26">
        <f>DH26*AU26*(DC26-DB26*(1000-AU26*DE26)/(1000-AU26*DD26))/(100*CV26)</f>
        <v>0</v>
      </c>
      <c r="AH26">
        <f>1000*DH26*AU26*(DD26-DE26)/(100*CV26*(1000-AU26*DD26))</f>
        <v>0</v>
      </c>
      <c r="AI26">
        <f>(AJ26 - AK26 - DI26*1E3/(8.314*(DK26+273.15)) * AM26/DH26 * AL26) * DH26/(100*CV26) * (1000 - DE26)/1000</f>
        <v>0</v>
      </c>
      <c r="AJ26">
        <v>298.251676170674</v>
      </c>
      <c r="AK26">
        <v>293.618381818182</v>
      </c>
      <c r="AL26">
        <v>-3.14789206053713</v>
      </c>
      <c r="AM26">
        <v>66.0504921813524</v>
      </c>
      <c r="AN26">
        <f>(AP26 - AO26 + DI26*1E3/(8.314*(DK26+273.15)) * AR26/DH26 * AQ26) * DH26/(100*CV26) * 1000/(1000 - AP26)</f>
        <v>0</v>
      </c>
      <c r="AO26">
        <v>18.1137149330303</v>
      </c>
      <c r="AP26">
        <v>24.7295048951049</v>
      </c>
      <c r="AQ26">
        <v>-0.00198109090908463</v>
      </c>
      <c r="AR26">
        <v>92.47</v>
      </c>
      <c r="AS26">
        <v>0</v>
      </c>
      <c r="AT26">
        <v>0</v>
      </c>
      <c r="AU26">
        <f>IF(AS26*$H$13&gt;=AW26,1.0,(AW26/(AW26-AS26*$H$13)))</f>
        <v>0</v>
      </c>
      <c r="AV26">
        <f>(AU26-1)*100</f>
        <v>0</v>
      </c>
      <c r="AW26">
        <f>MAX(0,($B$13+$C$13*DP26)/(1+$D$13*DP26)*DI26/(DK26+273)*$E$13)</f>
        <v>0</v>
      </c>
      <c r="AX26" t="s">
        <v>418</v>
      </c>
      <c r="AY26" t="s">
        <v>418</v>
      </c>
      <c r="AZ26">
        <v>0</v>
      </c>
      <c r="BA26">
        <v>0</v>
      </c>
      <c r="BB26">
        <f>1-AZ26/BA26</f>
        <v>0</v>
      </c>
      <c r="BC26">
        <v>0</v>
      </c>
      <c r="BD26" t="s">
        <v>418</v>
      </c>
      <c r="BE26" t="s">
        <v>418</v>
      </c>
      <c r="BF26">
        <v>0</v>
      </c>
      <c r="BG26">
        <v>0</v>
      </c>
      <c r="BH26">
        <f>1-BF26/BG26</f>
        <v>0</v>
      </c>
      <c r="BI26">
        <v>0.5</v>
      </c>
      <c r="BJ26">
        <f>CS26</f>
        <v>0</v>
      </c>
      <c r="BK26">
        <f>L26</f>
        <v>0</v>
      </c>
      <c r="BL26">
        <f>BH26*BI26*BJ26</f>
        <v>0</v>
      </c>
      <c r="BM26">
        <f>(BK26-BC26)/BJ26</f>
        <v>0</v>
      </c>
      <c r="BN26">
        <f>(BA26-BG26)/BG26</f>
        <v>0</v>
      </c>
      <c r="BO26">
        <f>AZ26/(BB26+AZ26/BG26)</f>
        <v>0</v>
      </c>
      <c r="BP26" t="s">
        <v>418</v>
      </c>
      <c r="BQ26">
        <v>0</v>
      </c>
      <c r="BR26">
        <f>IF(BQ26&lt;&gt;0, BQ26, BO26)</f>
        <v>0</v>
      </c>
      <c r="BS26">
        <f>1-BR26/BG26</f>
        <v>0</v>
      </c>
      <c r="BT26">
        <f>(BG26-BF26)/(BG26-BR26)</f>
        <v>0</v>
      </c>
      <c r="BU26">
        <f>(BA26-BG26)/(BA26-BR26)</f>
        <v>0</v>
      </c>
      <c r="BV26">
        <f>(BG26-BF26)/(BG26-AZ26)</f>
        <v>0</v>
      </c>
      <c r="BW26">
        <f>(BA26-BG26)/(BA26-AZ26)</f>
        <v>0</v>
      </c>
      <c r="BX26">
        <f>(BT26*BR26/BF26)</f>
        <v>0</v>
      </c>
      <c r="BY26">
        <f>(1-BX26)</f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f>$B$11*DQ26+$C$11*DR26+$F$11*EC26*(1-EF26)</f>
        <v>0</v>
      </c>
      <c r="CS26">
        <f>CR26*CT26</f>
        <v>0</v>
      </c>
      <c r="CT26">
        <f>($B$11*$D$9+$C$11*$D$9+$F$11*((EP26+EH26)/MAX(EP26+EH26+EQ26, 0.1)*$I$9+EQ26/MAX(EP26+EH26+EQ26, 0.1)*$J$9))/($B$11+$C$11+$F$11)</f>
        <v>0</v>
      </c>
      <c r="CU26">
        <f>($B$11*$K$9+$C$11*$K$9+$F$11*((EP26+EH26)/MAX(EP26+EH26+EQ26, 0.1)*$P$9+EQ26/MAX(EP26+EH26+EQ26, 0.1)*$Q$9))/($B$11+$C$11+$F$11)</f>
        <v>0</v>
      </c>
      <c r="CV26">
        <v>6</v>
      </c>
      <c r="CW26">
        <v>0.5</v>
      </c>
      <c r="CX26" t="s">
        <v>419</v>
      </c>
      <c r="CY26">
        <v>2</v>
      </c>
      <c r="CZ26" t="b">
        <v>1</v>
      </c>
      <c r="DA26">
        <v>1659023720.6</v>
      </c>
      <c r="DB26">
        <v>307.979740740741</v>
      </c>
      <c r="DC26">
        <v>308.878296296296</v>
      </c>
      <c r="DD26">
        <v>24.7758851851852</v>
      </c>
      <c r="DE26">
        <v>18.1562703703704</v>
      </c>
      <c r="DF26">
        <v>302.120777777778</v>
      </c>
      <c r="DG26">
        <v>24.2734296296296</v>
      </c>
      <c r="DH26">
        <v>500.070518518518</v>
      </c>
      <c r="DI26">
        <v>90.3785962962963</v>
      </c>
      <c r="DJ26">
        <v>0.0453714555555556</v>
      </c>
      <c r="DK26">
        <v>27.2174333333333</v>
      </c>
      <c r="DL26">
        <v>27.2741962962963</v>
      </c>
      <c r="DM26">
        <v>999.9</v>
      </c>
      <c r="DN26">
        <v>0</v>
      </c>
      <c r="DO26">
        <v>0</v>
      </c>
      <c r="DP26">
        <v>10024.0740740741</v>
      </c>
      <c r="DQ26">
        <v>0</v>
      </c>
      <c r="DR26">
        <v>10.1461111111111</v>
      </c>
      <c r="DS26">
        <v>-0.898563014814815</v>
      </c>
      <c r="DT26">
        <v>315.804444444444</v>
      </c>
      <c r="DU26">
        <v>314.590777777778</v>
      </c>
      <c r="DV26">
        <v>6.61961444444445</v>
      </c>
      <c r="DW26">
        <v>308.878296296296</v>
      </c>
      <c r="DX26">
        <v>18.1562703703704</v>
      </c>
      <c r="DY26">
        <v>2.23920962962963</v>
      </c>
      <c r="DZ26">
        <v>1.64093814814815</v>
      </c>
      <c r="EA26">
        <v>19.2456259259259</v>
      </c>
      <c r="EB26">
        <v>14.3486814814815</v>
      </c>
      <c r="EC26">
        <v>1999.99481481482</v>
      </c>
      <c r="ED26">
        <v>0.980006555555556</v>
      </c>
      <c r="EE26">
        <v>0.0199937555555556</v>
      </c>
      <c r="EF26">
        <v>0</v>
      </c>
      <c r="EG26">
        <v>814.541703703704</v>
      </c>
      <c r="EH26">
        <v>5.00063</v>
      </c>
      <c r="EI26">
        <v>16026.4296296296</v>
      </c>
      <c r="EJ26">
        <v>17256.8777777778</v>
      </c>
      <c r="EK26">
        <v>38.1916666666667</v>
      </c>
      <c r="EL26">
        <v>38.25</v>
      </c>
      <c r="EM26">
        <v>37.687</v>
      </c>
      <c r="EN26">
        <v>37.562</v>
      </c>
      <c r="EO26">
        <v>39.187</v>
      </c>
      <c r="EP26">
        <v>1955.10444444444</v>
      </c>
      <c r="EQ26">
        <v>39.89</v>
      </c>
      <c r="ER26">
        <v>0</v>
      </c>
      <c r="ES26">
        <v>1659023727.1</v>
      </c>
      <c r="ET26">
        <v>0</v>
      </c>
      <c r="EU26">
        <v>814.18052</v>
      </c>
      <c r="EV26">
        <v>-42.0543846670261</v>
      </c>
      <c r="EW26">
        <v>-826.13077055228</v>
      </c>
      <c r="EX26">
        <v>16019.4</v>
      </c>
      <c r="EY26">
        <v>15</v>
      </c>
      <c r="EZ26">
        <v>0</v>
      </c>
      <c r="FA26" t="s">
        <v>420</v>
      </c>
      <c r="FB26">
        <v>1657551626.5</v>
      </c>
      <c r="FC26">
        <v>1657551629</v>
      </c>
      <c r="FD26">
        <v>0</v>
      </c>
      <c r="FE26">
        <v>0.403</v>
      </c>
      <c r="FF26">
        <v>0.009</v>
      </c>
      <c r="FG26">
        <v>9.41</v>
      </c>
      <c r="FH26">
        <v>0.087</v>
      </c>
      <c r="FI26">
        <v>417</v>
      </c>
      <c r="FJ26">
        <v>17</v>
      </c>
      <c r="FK26">
        <v>1.61</v>
      </c>
      <c r="FL26">
        <v>0.59</v>
      </c>
      <c r="FM26">
        <v>-1.565737935</v>
      </c>
      <c r="FN26">
        <v>14.9233407782364</v>
      </c>
      <c r="FO26">
        <v>1.55901084037639</v>
      </c>
      <c r="FP26">
        <v>0</v>
      </c>
      <c r="FQ26">
        <v>816.654852941177</v>
      </c>
      <c r="FR26">
        <v>-44.2244919767307</v>
      </c>
      <c r="FS26">
        <v>4.34759467056788</v>
      </c>
      <c r="FT26">
        <v>0</v>
      </c>
      <c r="FU26">
        <v>6.601247</v>
      </c>
      <c r="FV26">
        <v>0.357759174484047</v>
      </c>
      <c r="FW26">
        <v>0.0386498315778996</v>
      </c>
      <c r="FX26">
        <v>0</v>
      </c>
      <c r="FY26">
        <v>0</v>
      </c>
      <c r="FZ26">
        <v>3</v>
      </c>
      <c r="GA26" t="s">
        <v>427</v>
      </c>
      <c r="GB26">
        <v>2.97406</v>
      </c>
      <c r="GC26">
        <v>2.69796</v>
      </c>
      <c r="GD26">
        <v>0.0661665</v>
      </c>
      <c r="GE26">
        <v>0.0673633</v>
      </c>
      <c r="GF26">
        <v>0.105363</v>
      </c>
      <c r="GG26">
        <v>0.0856502</v>
      </c>
      <c r="GH26">
        <v>36399.3</v>
      </c>
      <c r="GI26">
        <v>39746.7</v>
      </c>
      <c r="GJ26">
        <v>35320.9</v>
      </c>
      <c r="GK26">
        <v>38650.3</v>
      </c>
      <c r="GL26">
        <v>44789.9</v>
      </c>
      <c r="GM26">
        <v>51031.7</v>
      </c>
      <c r="GN26">
        <v>55202.6</v>
      </c>
      <c r="GO26">
        <v>61983</v>
      </c>
      <c r="GP26">
        <v>1.9908</v>
      </c>
      <c r="GQ26">
        <v>1.8496</v>
      </c>
      <c r="GR26">
        <v>0.130236</v>
      </c>
      <c r="GS26">
        <v>0</v>
      </c>
      <c r="GT26">
        <v>25.1355</v>
      </c>
      <c r="GU26">
        <v>999.9</v>
      </c>
      <c r="GV26">
        <v>58.222</v>
      </c>
      <c r="GW26">
        <v>28.832</v>
      </c>
      <c r="GX26">
        <v>25.6585</v>
      </c>
      <c r="GY26">
        <v>56.31</v>
      </c>
      <c r="GZ26">
        <v>43.1891</v>
      </c>
      <c r="HA26">
        <v>1</v>
      </c>
      <c r="HB26">
        <v>-0.0736382</v>
      </c>
      <c r="HC26">
        <v>0.0326797</v>
      </c>
      <c r="HD26">
        <v>20.1124</v>
      </c>
      <c r="HE26">
        <v>5.19692</v>
      </c>
      <c r="HF26">
        <v>12.0052</v>
      </c>
      <c r="HG26">
        <v>4.976</v>
      </c>
      <c r="HH26">
        <v>3.2938</v>
      </c>
      <c r="HI26">
        <v>9999</v>
      </c>
      <c r="HJ26">
        <v>9999</v>
      </c>
      <c r="HK26">
        <v>9999</v>
      </c>
      <c r="HL26">
        <v>627.7</v>
      </c>
      <c r="HM26">
        <v>1.86337</v>
      </c>
      <c r="HN26">
        <v>1.86819</v>
      </c>
      <c r="HO26">
        <v>1.86798</v>
      </c>
      <c r="HP26">
        <v>1.8692</v>
      </c>
      <c r="HQ26">
        <v>1.86996</v>
      </c>
      <c r="HR26">
        <v>1.86609</v>
      </c>
      <c r="HS26">
        <v>1.8671</v>
      </c>
      <c r="HT26">
        <v>1.86844</v>
      </c>
      <c r="HU26">
        <v>5</v>
      </c>
      <c r="HV26">
        <v>0</v>
      </c>
      <c r="HW26">
        <v>0</v>
      </c>
      <c r="HX26">
        <v>0</v>
      </c>
      <c r="HY26" t="s">
        <v>422</v>
      </c>
      <c r="HZ26" t="s">
        <v>423</v>
      </c>
      <c r="IA26" t="s">
        <v>424</v>
      </c>
      <c r="IB26" t="s">
        <v>424</v>
      </c>
      <c r="IC26" t="s">
        <v>424</v>
      </c>
      <c r="ID26" t="s">
        <v>424</v>
      </c>
      <c r="IE26">
        <v>0</v>
      </c>
      <c r="IF26">
        <v>100</v>
      </c>
      <c r="IG26">
        <v>100</v>
      </c>
      <c r="IH26">
        <v>5.72</v>
      </c>
      <c r="II26">
        <v>0.5002</v>
      </c>
      <c r="IJ26">
        <v>4.02706509432224</v>
      </c>
      <c r="IK26">
        <v>0.00601174518973114</v>
      </c>
      <c r="IL26">
        <v>2.77886958061485e-07</v>
      </c>
      <c r="IM26">
        <v>-3.54636231360687e-10</v>
      </c>
      <c r="IN26">
        <v>-0.0404303883988718</v>
      </c>
      <c r="IO26">
        <v>-0.0177815531441476</v>
      </c>
      <c r="IP26">
        <v>0.00205572605671414</v>
      </c>
      <c r="IQ26">
        <v>-1.65519735432211e-05</v>
      </c>
      <c r="IR26">
        <v>-4</v>
      </c>
      <c r="IS26">
        <v>1848</v>
      </c>
      <c r="IT26">
        <v>1</v>
      </c>
      <c r="IU26">
        <v>25</v>
      </c>
      <c r="IV26">
        <v>24535</v>
      </c>
      <c r="IW26">
        <v>24535</v>
      </c>
      <c r="IX26">
        <v>0.738525</v>
      </c>
      <c r="IY26">
        <v>2.61841</v>
      </c>
      <c r="IZ26">
        <v>1.54785</v>
      </c>
      <c r="JA26">
        <v>2.30469</v>
      </c>
      <c r="JB26">
        <v>1.34644</v>
      </c>
      <c r="JC26">
        <v>2.35962</v>
      </c>
      <c r="JD26">
        <v>34.3269</v>
      </c>
      <c r="JE26">
        <v>24.1138</v>
      </c>
      <c r="JF26">
        <v>18</v>
      </c>
      <c r="JG26">
        <v>500.611</v>
      </c>
      <c r="JH26">
        <v>409.984</v>
      </c>
      <c r="JI26">
        <v>24.9999</v>
      </c>
      <c r="JJ26">
        <v>26.3019</v>
      </c>
      <c r="JK26">
        <v>30.0005</v>
      </c>
      <c r="JL26">
        <v>26.2383</v>
      </c>
      <c r="JM26">
        <v>26.1795</v>
      </c>
      <c r="JN26">
        <v>14.7492</v>
      </c>
      <c r="JO26">
        <v>37.7347</v>
      </c>
      <c r="JP26">
        <v>79.3949</v>
      </c>
      <c r="JQ26">
        <v>25</v>
      </c>
      <c r="JR26">
        <v>264.812</v>
      </c>
      <c r="JS26">
        <v>18.0999</v>
      </c>
      <c r="JT26">
        <v>102.41</v>
      </c>
      <c r="JU26">
        <v>103.179</v>
      </c>
    </row>
    <row r="27" spans="1:281">
      <c r="A27">
        <v>11</v>
      </c>
      <c r="B27">
        <v>1659023733.1</v>
      </c>
      <c r="C27">
        <v>50</v>
      </c>
      <c r="D27" t="s">
        <v>444</v>
      </c>
      <c r="E27" t="s">
        <v>445</v>
      </c>
      <c r="F27">
        <v>5</v>
      </c>
      <c r="G27" t="s">
        <v>416</v>
      </c>
      <c r="H27" t="s">
        <v>417</v>
      </c>
      <c r="I27">
        <v>1659023725.31429</v>
      </c>
      <c r="J27">
        <f>(K27)/1000</f>
        <v>0</v>
      </c>
      <c r="K27">
        <f>IF(CZ27, AN27, AH27)</f>
        <v>0</v>
      </c>
      <c r="L27">
        <f>IF(CZ27, AI27, AG27)</f>
        <v>0</v>
      </c>
      <c r="M27">
        <f>DB27 - IF(AU27&gt;1, L27*CV27*100.0/(AW27*DP27), 0)</f>
        <v>0</v>
      </c>
      <c r="N27">
        <f>((T27-J27/2)*M27-L27)/(T27+J27/2)</f>
        <v>0</v>
      </c>
      <c r="O27">
        <f>N27*(DI27+DJ27)/1000.0</f>
        <v>0</v>
      </c>
      <c r="P27">
        <f>(DB27 - IF(AU27&gt;1, L27*CV27*100.0/(AW27*DP27), 0))*(DI27+DJ27)/1000.0</f>
        <v>0</v>
      </c>
      <c r="Q27">
        <f>2.0/((1/S27-1/R27)+SIGN(S27)*SQRT((1/S27-1/R27)*(1/S27-1/R27) + 4*CW27/((CW27+1)*(CW27+1))*(2*1/S27*1/R27-1/R27*1/R27)))</f>
        <v>0</v>
      </c>
      <c r="R27">
        <f>IF(LEFT(CX27,1)&lt;&gt;"0",IF(LEFT(CX27,1)="1",3.0,CY27),$D$5+$E$5*(DP27*DI27/($K$5*1000))+$F$5*(DP27*DI27/($K$5*1000))*MAX(MIN(CV27,$J$5),$I$5)*MAX(MIN(CV27,$J$5),$I$5)+$G$5*MAX(MIN(CV27,$J$5),$I$5)*(DP27*DI27/($K$5*1000))+$H$5*(DP27*DI27/($K$5*1000))*(DP27*DI27/($K$5*1000)))</f>
        <v>0</v>
      </c>
      <c r="S27">
        <f>J27*(1000-(1000*0.61365*exp(17.502*W27/(240.97+W27))/(DI27+DJ27)+DD27)/2)/(1000*0.61365*exp(17.502*W27/(240.97+W27))/(DI27+DJ27)-DD27)</f>
        <v>0</v>
      </c>
      <c r="T27">
        <f>1/((CW27+1)/(Q27/1.6)+1/(R27/1.37)) + CW27/((CW27+1)/(Q27/1.6) + CW27/(R27/1.37))</f>
        <v>0</v>
      </c>
      <c r="U27">
        <f>(CR27*CU27)</f>
        <v>0</v>
      </c>
      <c r="V27">
        <f>(DK27+(U27+2*0.95*5.67E-8*(((DK27+$B$7)+273)^4-(DK27+273)^4)-44100*J27)/(1.84*29.3*R27+8*0.95*5.67E-8*(DK27+273)^3))</f>
        <v>0</v>
      </c>
      <c r="W27">
        <f>($C$7*DL27+$D$7*DM27+$E$7*V27)</f>
        <v>0</v>
      </c>
      <c r="X27">
        <f>0.61365*exp(17.502*W27/(240.97+W27))</f>
        <v>0</v>
      </c>
      <c r="Y27">
        <f>(Z27/AA27*100)</f>
        <v>0</v>
      </c>
      <c r="Z27">
        <f>DD27*(DI27+DJ27)/1000</f>
        <v>0</v>
      </c>
      <c r="AA27">
        <f>0.61365*exp(17.502*DK27/(240.97+DK27))</f>
        <v>0</v>
      </c>
      <c r="AB27">
        <f>(X27-DD27*(DI27+DJ27)/1000)</f>
        <v>0</v>
      </c>
      <c r="AC27">
        <f>(-J27*44100)</f>
        <v>0</v>
      </c>
      <c r="AD27">
        <f>2*29.3*R27*0.92*(DK27-W27)</f>
        <v>0</v>
      </c>
      <c r="AE27">
        <f>2*0.95*5.67E-8*(((DK27+$B$7)+273)^4-(W27+273)^4)</f>
        <v>0</v>
      </c>
      <c r="AF27">
        <f>U27+AE27+AC27+AD27</f>
        <v>0</v>
      </c>
      <c r="AG27">
        <f>DH27*AU27*(DC27-DB27*(1000-AU27*DE27)/(1000-AU27*DD27))/(100*CV27)</f>
        <v>0</v>
      </c>
      <c r="AH27">
        <f>1000*DH27*AU27*(DD27-DE27)/(100*CV27*(1000-AU27*DD27))</f>
        <v>0</v>
      </c>
      <c r="AI27">
        <f>(AJ27 - AK27 - DI27*1E3/(8.314*(DK27+273.15)) * AM27/DH27 * AL27) * DH27/(100*CV27) * (1000 - DE27)/1000</f>
        <v>0</v>
      </c>
      <c r="AJ27">
        <v>281.209074721364</v>
      </c>
      <c r="AK27">
        <v>277.880454545454</v>
      </c>
      <c r="AL27">
        <v>-3.20988332585806</v>
      </c>
      <c r="AM27">
        <v>66.0504921813524</v>
      </c>
      <c r="AN27">
        <f>(AP27 - AO27 + DI27*1E3/(8.314*(DK27+273.15)) * AR27/DH27 * AQ27) * DH27/(100*CV27) * 1000/(1000 - AP27)</f>
        <v>0</v>
      </c>
      <c r="AO27">
        <v>18.1007936105195</v>
      </c>
      <c r="AP27">
        <v>24.7248412587413</v>
      </c>
      <c r="AQ27">
        <v>-0.00321861818181543</v>
      </c>
      <c r="AR27">
        <v>92.47</v>
      </c>
      <c r="AS27">
        <v>0</v>
      </c>
      <c r="AT27">
        <v>0</v>
      </c>
      <c r="AU27">
        <f>IF(AS27*$H$13&gt;=AW27,1.0,(AW27/(AW27-AS27*$H$13)))</f>
        <v>0</v>
      </c>
      <c r="AV27">
        <f>(AU27-1)*100</f>
        <v>0</v>
      </c>
      <c r="AW27">
        <f>MAX(0,($B$13+$C$13*DP27)/(1+$D$13*DP27)*DI27/(DK27+273)*$E$13)</f>
        <v>0</v>
      </c>
      <c r="AX27" t="s">
        <v>418</v>
      </c>
      <c r="AY27" t="s">
        <v>418</v>
      </c>
      <c r="AZ27">
        <v>0</v>
      </c>
      <c r="BA27">
        <v>0</v>
      </c>
      <c r="BB27">
        <f>1-AZ27/BA27</f>
        <v>0</v>
      </c>
      <c r="BC27">
        <v>0</v>
      </c>
      <c r="BD27" t="s">
        <v>418</v>
      </c>
      <c r="BE27" t="s">
        <v>418</v>
      </c>
      <c r="BF27">
        <v>0</v>
      </c>
      <c r="BG27">
        <v>0</v>
      </c>
      <c r="BH27">
        <f>1-BF27/BG27</f>
        <v>0</v>
      </c>
      <c r="BI27">
        <v>0.5</v>
      </c>
      <c r="BJ27">
        <f>CS27</f>
        <v>0</v>
      </c>
      <c r="BK27">
        <f>L27</f>
        <v>0</v>
      </c>
      <c r="BL27">
        <f>BH27*BI27*BJ27</f>
        <v>0</v>
      </c>
      <c r="BM27">
        <f>(BK27-BC27)/BJ27</f>
        <v>0</v>
      </c>
      <c r="BN27">
        <f>(BA27-BG27)/BG27</f>
        <v>0</v>
      </c>
      <c r="BO27">
        <f>AZ27/(BB27+AZ27/BG27)</f>
        <v>0</v>
      </c>
      <c r="BP27" t="s">
        <v>418</v>
      </c>
      <c r="BQ27">
        <v>0</v>
      </c>
      <c r="BR27">
        <f>IF(BQ27&lt;&gt;0, BQ27, BO27)</f>
        <v>0</v>
      </c>
      <c r="BS27">
        <f>1-BR27/BG27</f>
        <v>0</v>
      </c>
      <c r="BT27">
        <f>(BG27-BF27)/(BG27-BR27)</f>
        <v>0</v>
      </c>
      <c r="BU27">
        <f>(BA27-BG27)/(BA27-BR27)</f>
        <v>0</v>
      </c>
      <c r="BV27">
        <f>(BG27-BF27)/(BG27-AZ27)</f>
        <v>0</v>
      </c>
      <c r="BW27">
        <f>(BA27-BG27)/(BA27-AZ27)</f>
        <v>0</v>
      </c>
      <c r="BX27">
        <f>(BT27*BR27/BF27)</f>
        <v>0</v>
      </c>
      <c r="BY27">
        <f>(1-BX27)</f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f>$B$11*DQ27+$C$11*DR27+$F$11*EC27*(1-EF27)</f>
        <v>0</v>
      </c>
      <c r="CS27">
        <f>CR27*CT27</f>
        <v>0</v>
      </c>
      <c r="CT27">
        <f>($B$11*$D$9+$C$11*$D$9+$F$11*((EP27+EH27)/MAX(EP27+EH27+EQ27, 0.1)*$I$9+EQ27/MAX(EP27+EH27+EQ27, 0.1)*$J$9))/($B$11+$C$11+$F$11)</f>
        <v>0</v>
      </c>
      <c r="CU27">
        <f>($B$11*$K$9+$C$11*$K$9+$F$11*((EP27+EH27)/MAX(EP27+EH27+EQ27, 0.1)*$P$9+EQ27/MAX(EP27+EH27+EQ27, 0.1)*$Q$9))/($B$11+$C$11+$F$11)</f>
        <v>0</v>
      </c>
      <c r="CV27">
        <v>6</v>
      </c>
      <c r="CW27">
        <v>0.5</v>
      </c>
      <c r="CX27" t="s">
        <v>419</v>
      </c>
      <c r="CY27">
        <v>2</v>
      </c>
      <c r="CZ27" t="b">
        <v>1</v>
      </c>
      <c r="DA27">
        <v>1659023725.31429</v>
      </c>
      <c r="DB27">
        <v>293.521464285714</v>
      </c>
      <c r="DC27">
        <v>293.094464285714</v>
      </c>
      <c r="DD27">
        <v>24.7494535714286</v>
      </c>
      <c r="DE27">
        <v>18.1196821428571</v>
      </c>
      <c r="DF27">
        <v>287.749928571429</v>
      </c>
      <c r="DG27">
        <v>24.248325</v>
      </c>
      <c r="DH27">
        <v>500.033892857143</v>
      </c>
      <c r="DI27">
        <v>90.3797678571429</v>
      </c>
      <c r="DJ27">
        <v>0.0453664785714286</v>
      </c>
      <c r="DK27">
        <v>27.2158</v>
      </c>
      <c r="DL27">
        <v>27.2727071428571</v>
      </c>
      <c r="DM27">
        <v>999.9</v>
      </c>
      <c r="DN27">
        <v>0</v>
      </c>
      <c r="DO27">
        <v>0</v>
      </c>
      <c r="DP27">
        <v>10006.9642857143</v>
      </c>
      <c r="DQ27">
        <v>0</v>
      </c>
      <c r="DR27">
        <v>10.1502</v>
      </c>
      <c r="DS27">
        <v>0.427036842857143</v>
      </c>
      <c r="DT27">
        <v>300.970642857143</v>
      </c>
      <c r="DU27">
        <v>298.503571428571</v>
      </c>
      <c r="DV27">
        <v>6.62977321428571</v>
      </c>
      <c r="DW27">
        <v>293.094464285714</v>
      </c>
      <c r="DX27">
        <v>18.1196821428571</v>
      </c>
      <c r="DY27">
        <v>2.23684964285714</v>
      </c>
      <c r="DZ27">
        <v>1.63765214285714</v>
      </c>
      <c r="EA27">
        <v>19.2287</v>
      </c>
      <c r="EB27">
        <v>14.3177357142857</v>
      </c>
      <c r="EC27">
        <v>1999.9925</v>
      </c>
      <c r="ED27">
        <v>0.980006571428572</v>
      </c>
      <c r="EE27">
        <v>0.0199937428571429</v>
      </c>
      <c r="EF27">
        <v>0</v>
      </c>
      <c r="EG27">
        <v>811.411</v>
      </c>
      <c r="EH27">
        <v>5.00063</v>
      </c>
      <c r="EI27">
        <v>15964.8714285714</v>
      </c>
      <c r="EJ27">
        <v>17256.8642857143</v>
      </c>
      <c r="EK27">
        <v>38.1915</v>
      </c>
      <c r="EL27">
        <v>38.25</v>
      </c>
      <c r="EM27">
        <v>37.687</v>
      </c>
      <c r="EN27">
        <v>37.562</v>
      </c>
      <c r="EO27">
        <v>39.187</v>
      </c>
      <c r="EP27">
        <v>1955.10214285714</v>
      </c>
      <c r="EQ27">
        <v>39.89</v>
      </c>
      <c r="ER27">
        <v>0</v>
      </c>
      <c r="ES27">
        <v>1659023731.9</v>
      </c>
      <c r="ET27">
        <v>0</v>
      </c>
      <c r="EU27">
        <v>811.04372</v>
      </c>
      <c r="EV27">
        <v>-37.3915383936556</v>
      </c>
      <c r="EW27">
        <v>-718.569229692719</v>
      </c>
      <c r="EX27">
        <v>15957.56</v>
      </c>
      <c r="EY27">
        <v>15</v>
      </c>
      <c r="EZ27">
        <v>0</v>
      </c>
      <c r="FA27" t="s">
        <v>420</v>
      </c>
      <c r="FB27">
        <v>1657551626.5</v>
      </c>
      <c r="FC27">
        <v>1657551629</v>
      </c>
      <c r="FD27">
        <v>0</v>
      </c>
      <c r="FE27">
        <v>0.403</v>
      </c>
      <c r="FF27">
        <v>0.009</v>
      </c>
      <c r="FG27">
        <v>9.41</v>
      </c>
      <c r="FH27">
        <v>0.087</v>
      </c>
      <c r="FI27">
        <v>417</v>
      </c>
      <c r="FJ27">
        <v>17</v>
      </c>
      <c r="FK27">
        <v>1.61</v>
      </c>
      <c r="FL27">
        <v>0.59</v>
      </c>
      <c r="FM27">
        <v>-0.489868235</v>
      </c>
      <c r="FN27">
        <v>14.8062307339587</v>
      </c>
      <c r="FO27">
        <v>1.55136192917835</v>
      </c>
      <c r="FP27">
        <v>0</v>
      </c>
      <c r="FQ27">
        <v>814.106764705882</v>
      </c>
      <c r="FR27">
        <v>-41.892864801759</v>
      </c>
      <c r="FS27">
        <v>4.12335385377732</v>
      </c>
      <c r="FT27">
        <v>0</v>
      </c>
      <c r="FU27">
        <v>6.6176935</v>
      </c>
      <c r="FV27">
        <v>0.152288555347074</v>
      </c>
      <c r="FW27">
        <v>0.0228801588226568</v>
      </c>
      <c r="FX27">
        <v>0</v>
      </c>
      <c r="FY27">
        <v>0</v>
      </c>
      <c r="FZ27">
        <v>3</v>
      </c>
      <c r="GA27" t="s">
        <v>427</v>
      </c>
      <c r="GB27">
        <v>2.97439</v>
      </c>
      <c r="GC27">
        <v>2.69928</v>
      </c>
      <c r="GD27">
        <v>0.0631066</v>
      </c>
      <c r="GE27">
        <v>0.0638734</v>
      </c>
      <c r="GF27">
        <v>0.105325</v>
      </c>
      <c r="GG27">
        <v>0.085631</v>
      </c>
      <c r="GH27">
        <v>36518.1</v>
      </c>
      <c r="GI27">
        <v>39895</v>
      </c>
      <c r="GJ27">
        <v>35320.5</v>
      </c>
      <c r="GK27">
        <v>38650</v>
      </c>
      <c r="GL27">
        <v>44790.9</v>
      </c>
      <c r="GM27">
        <v>51032.1</v>
      </c>
      <c r="GN27">
        <v>55201.6</v>
      </c>
      <c r="GO27">
        <v>61982.3</v>
      </c>
      <c r="GP27">
        <v>1.9914</v>
      </c>
      <c r="GQ27">
        <v>1.8486</v>
      </c>
      <c r="GR27">
        <v>0.129491</v>
      </c>
      <c r="GS27">
        <v>0</v>
      </c>
      <c r="GT27">
        <v>25.1397</v>
      </c>
      <c r="GU27">
        <v>999.9</v>
      </c>
      <c r="GV27">
        <v>58.222</v>
      </c>
      <c r="GW27">
        <v>28.832</v>
      </c>
      <c r="GX27">
        <v>25.6607</v>
      </c>
      <c r="GY27">
        <v>56.2</v>
      </c>
      <c r="GZ27">
        <v>43.2372</v>
      </c>
      <c r="HA27">
        <v>1</v>
      </c>
      <c r="HB27">
        <v>-0.0736992</v>
      </c>
      <c r="HC27">
        <v>0.0320261</v>
      </c>
      <c r="HD27">
        <v>20.1134</v>
      </c>
      <c r="HE27">
        <v>5.20052</v>
      </c>
      <c r="HF27">
        <v>12.0064</v>
      </c>
      <c r="HG27">
        <v>4.976</v>
      </c>
      <c r="HH27">
        <v>3.294</v>
      </c>
      <c r="HI27">
        <v>9999</v>
      </c>
      <c r="HJ27">
        <v>9999</v>
      </c>
      <c r="HK27">
        <v>9999</v>
      </c>
      <c r="HL27">
        <v>627.7</v>
      </c>
      <c r="HM27">
        <v>1.8634</v>
      </c>
      <c r="HN27">
        <v>1.86823</v>
      </c>
      <c r="HO27">
        <v>1.86798</v>
      </c>
      <c r="HP27">
        <v>1.8692</v>
      </c>
      <c r="HQ27">
        <v>1.86996</v>
      </c>
      <c r="HR27">
        <v>1.86603</v>
      </c>
      <c r="HS27">
        <v>1.86707</v>
      </c>
      <c r="HT27">
        <v>1.86844</v>
      </c>
      <c r="HU27">
        <v>5</v>
      </c>
      <c r="HV27">
        <v>0</v>
      </c>
      <c r="HW27">
        <v>0</v>
      </c>
      <c r="HX27">
        <v>0</v>
      </c>
      <c r="HY27" t="s">
        <v>422</v>
      </c>
      <c r="HZ27" t="s">
        <v>423</v>
      </c>
      <c r="IA27" t="s">
        <v>424</v>
      </c>
      <c r="IB27" t="s">
        <v>424</v>
      </c>
      <c r="IC27" t="s">
        <v>424</v>
      </c>
      <c r="ID27" t="s">
        <v>424</v>
      </c>
      <c r="IE27">
        <v>0</v>
      </c>
      <c r="IF27">
        <v>100</v>
      </c>
      <c r="IG27">
        <v>100</v>
      </c>
      <c r="IH27">
        <v>5.626</v>
      </c>
      <c r="II27">
        <v>0.4996</v>
      </c>
      <c r="IJ27">
        <v>4.02706509432224</v>
      </c>
      <c r="IK27">
        <v>0.00601174518973114</v>
      </c>
      <c r="IL27">
        <v>2.77886958061485e-07</v>
      </c>
      <c r="IM27">
        <v>-3.54636231360687e-10</v>
      </c>
      <c r="IN27">
        <v>-0.0404303883988718</v>
      </c>
      <c r="IO27">
        <v>-0.0177815531441476</v>
      </c>
      <c r="IP27">
        <v>0.00205572605671414</v>
      </c>
      <c r="IQ27">
        <v>-1.65519735432211e-05</v>
      </c>
      <c r="IR27">
        <v>-4</v>
      </c>
      <c r="IS27">
        <v>1848</v>
      </c>
      <c r="IT27">
        <v>1</v>
      </c>
      <c r="IU27">
        <v>25</v>
      </c>
      <c r="IV27">
        <v>24535.1</v>
      </c>
      <c r="IW27">
        <v>24535.1</v>
      </c>
      <c r="IX27">
        <v>0.706787</v>
      </c>
      <c r="IY27">
        <v>2.62817</v>
      </c>
      <c r="IZ27">
        <v>1.54785</v>
      </c>
      <c r="JA27">
        <v>2.30469</v>
      </c>
      <c r="JB27">
        <v>1.34644</v>
      </c>
      <c r="JC27">
        <v>2.31445</v>
      </c>
      <c r="JD27">
        <v>34.3269</v>
      </c>
      <c r="JE27">
        <v>24.105</v>
      </c>
      <c r="JF27">
        <v>18</v>
      </c>
      <c r="JG27">
        <v>501.026</v>
      </c>
      <c r="JH27">
        <v>409.439</v>
      </c>
      <c r="JI27">
        <v>24.9998</v>
      </c>
      <c r="JJ27">
        <v>26.3042</v>
      </c>
      <c r="JK27">
        <v>30</v>
      </c>
      <c r="JL27">
        <v>26.2405</v>
      </c>
      <c r="JM27">
        <v>26.1816</v>
      </c>
      <c r="JN27">
        <v>14.1232</v>
      </c>
      <c r="JO27">
        <v>37.7347</v>
      </c>
      <c r="JP27">
        <v>79.0181</v>
      </c>
      <c r="JQ27">
        <v>25</v>
      </c>
      <c r="JR27">
        <v>251.268</v>
      </c>
      <c r="JS27">
        <v>18.0886</v>
      </c>
      <c r="JT27">
        <v>102.408</v>
      </c>
      <c r="JU27">
        <v>103.177</v>
      </c>
    </row>
    <row r="28" spans="1:281">
      <c r="A28">
        <v>12</v>
      </c>
      <c r="B28">
        <v>1659023738.1</v>
      </c>
      <c r="C28">
        <v>55</v>
      </c>
      <c r="D28" t="s">
        <v>446</v>
      </c>
      <c r="E28" t="s">
        <v>447</v>
      </c>
      <c r="F28">
        <v>5</v>
      </c>
      <c r="G28" t="s">
        <v>416</v>
      </c>
      <c r="H28" t="s">
        <v>417</v>
      </c>
      <c r="I28">
        <v>1659023730.6</v>
      </c>
      <c r="J28">
        <f>(K28)/1000</f>
        <v>0</v>
      </c>
      <c r="K28">
        <f>IF(CZ28, AN28, AH28)</f>
        <v>0</v>
      </c>
      <c r="L28">
        <f>IF(CZ28, AI28, AG28)</f>
        <v>0</v>
      </c>
      <c r="M28">
        <f>DB28 - IF(AU28&gt;1, L28*CV28*100.0/(AW28*DP28), 0)</f>
        <v>0</v>
      </c>
      <c r="N28">
        <f>((T28-J28/2)*M28-L28)/(T28+J28/2)</f>
        <v>0</v>
      </c>
      <c r="O28">
        <f>N28*(DI28+DJ28)/1000.0</f>
        <v>0</v>
      </c>
      <c r="P28">
        <f>(DB28 - IF(AU28&gt;1, L28*CV28*100.0/(AW28*DP28), 0))*(DI28+DJ28)/1000.0</f>
        <v>0</v>
      </c>
      <c r="Q28">
        <f>2.0/((1/S28-1/R28)+SIGN(S28)*SQRT((1/S28-1/R28)*(1/S28-1/R28) + 4*CW28/((CW28+1)*(CW28+1))*(2*1/S28*1/R28-1/R28*1/R28)))</f>
        <v>0</v>
      </c>
      <c r="R28">
        <f>IF(LEFT(CX28,1)&lt;&gt;"0",IF(LEFT(CX28,1)="1",3.0,CY28),$D$5+$E$5*(DP28*DI28/($K$5*1000))+$F$5*(DP28*DI28/($K$5*1000))*MAX(MIN(CV28,$J$5),$I$5)*MAX(MIN(CV28,$J$5),$I$5)+$G$5*MAX(MIN(CV28,$J$5),$I$5)*(DP28*DI28/($K$5*1000))+$H$5*(DP28*DI28/($K$5*1000))*(DP28*DI28/($K$5*1000)))</f>
        <v>0</v>
      </c>
      <c r="S28">
        <f>J28*(1000-(1000*0.61365*exp(17.502*W28/(240.97+W28))/(DI28+DJ28)+DD28)/2)/(1000*0.61365*exp(17.502*W28/(240.97+W28))/(DI28+DJ28)-DD28)</f>
        <v>0</v>
      </c>
      <c r="T28">
        <f>1/((CW28+1)/(Q28/1.6)+1/(R28/1.37)) + CW28/((CW28+1)/(Q28/1.6) + CW28/(R28/1.37))</f>
        <v>0</v>
      </c>
      <c r="U28">
        <f>(CR28*CU28)</f>
        <v>0</v>
      </c>
      <c r="V28">
        <f>(DK28+(U28+2*0.95*5.67E-8*(((DK28+$B$7)+273)^4-(DK28+273)^4)-44100*J28)/(1.84*29.3*R28+8*0.95*5.67E-8*(DK28+273)^3))</f>
        <v>0</v>
      </c>
      <c r="W28">
        <f>($C$7*DL28+$D$7*DM28+$E$7*V28)</f>
        <v>0</v>
      </c>
      <c r="X28">
        <f>0.61365*exp(17.502*W28/(240.97+W28))</f>
        <v>0</v>
      </c>
      <c r="Y28">
        <f>(Z28/AA28*100)</f>
        <v>0</v>
      </c>
      <c r="Z28">
        <f>DD28*(DI28+DJ28)/1000</f>
        <v>0</v>
      </c>
      <c r="AA28">
        <f>0.61365*exp(17.502*DK28/(240.97+DK28))</f>
        <v>0</v>
      </c>
      <c r="AB28">
        <f>(X28-DD28*(DI28+DJ28)/1000)</f>
        <v>0</v>
      </c>
      <c r="AC28">
        <f>(-J28*44100)</f>
        <v>0</v>
      </c>
      <c r="AD28">
        <f>2*29.3*R28*0.92*(DK28-W28)</f>
        <v>0</v>
      </c>
      <c r="AE28">
        <f>2*0.95*5.67E-8*(((DK28+$B$7)+273)^4-(W28+273)^4)</f>
        <v>0</v>
      </c>
      <c r="AF28">
        <f>U28+AE28+AC28+AD28</f>
        <v>0</v>
      </c>
      <c r="AG28">
        <f>DH28*AU28*(DC28-DB28*(1000-AU28*DE28)/(1000-AU28*DD28))/(100*CV28)</f>
        <v>0</v>
      </c>
      <c r="AH28">
        <f>1000*DH28*AU28*(DD28-DE28)/(100*CV28*(1000-AU28*DD28))</f>
        <v>0</v>
      </c>
      <c r="AI28">
        <f>(AJ28 - AK28 - DI28*1E3/(8.314*(DK28+273.15)) * AM28/DH28 * AL28) * DH28/(100*CV28) * (1000 - DE28)/1000</f>
        <v>0</v>
      </c>
      <c r="AJ28">
        <v>265.038154158757</v>
      </c>
      <c r="AK28">
        <v>262.419963636364</v>
      </c>
      <c r="AL28">
        <v>-3.0671027905121</v>
      </c>
      <c r="AM28">
        <v>66.0504921813524</v>
      </c>
      <c r="AN28">
        <f>(AP28 - AO28 + DI28*1E3/(8.314*(DK28+273.15)) * AR28/DH28 * AQ28) * DH28/(100*CV28) * 1000/(1000 - AP28)</f>
        <v>0</v>
      </c>
      <c r="AO28">
        <v>18.0976197456277</v>
      </c>
      <c r="AP28">
        <v>24.7097062937063</v>
      </c>
      <c r="AQ28">
        <v>0.000116816161620384</v>
      </c>
      <c r="AR28">
        <v>92.47</v>
      </c>
      <c r="AS28">
        <v>0</v>
      </c>
      <c r="AT28">
        <v>0</v>
      </c>
      <c r="AU28">
        <f>IF(AS28*$H$13&gt;=AW28,1.0,(AW28/(AW28-AS28*$H$13)))</f>
        <v>0</v>
      </c>
      <c r="AV28">
        <f>(AU28-1)*100</f>
        <v>0</v>
      </c>
      <c r="AW28">
        <f>MAX(0,($B$13+$C$13*DP28)/(1+$D$13*DP28)*DI28/(DK28+273)*$E$13)</f>
        <v>0</v>
      </c>
      <c r="AX28" t="s">
        <v>418</v>
      </c>
      <c r="AY28" t="s">
        <v>418</v>
      </c>
      <c r="AZ28">
        <v>0</v>
      </c>
      <c r="BA28">
        <v>0</v>
      </c>
      <c r="BB28">
        <f>1-AZ28/BA28</f>
        <v>0</v>
      </c>
      <c r="BC28">
        <v>0</v>
      </c>
      <c r="BD28" t="s">
        <v>418</v>
      </c>
      <c r="BE28" t="s">
        <v>418</v>
      </c>
      <c r="BF28">
        <v>0</v>
      </c>
      <c r="BG28">
        <v>0</v>
      </c>
      <c r="BH28">
        <f>1-BF28/BG28</f>
        <v>0</v>
      </c>
      <c r="BI28">
        <v>0.5</v>
      </c>
      <c r="BJ28">
        <f>CS28</f>
        <v>0</v>
      </c>
      <c r="BK28">
        <f>L28</f>
        <v>0</v>
      </c>
      <c r="BL28">
        <f>BH28*BI28*BJ28</f>
        <v>0</v>
      </c>
      <c r="BM28">
        <f>(BK28-BC28)/BJ28</f>
        <v>0</v>
      </c>
      <c r="BN28">
        <f>(BA28-BG28)/BG28</f>
        <v>0</v>
      </c>
      <c r="BO28">
        <f>AZ28/(BB28+AZ28/BG28)</f>
        <v>0</v>
      </c>
      <c r="BP28" t="s">
        <v>418</v>
      </c>
      <c r="BQ28">
        <v>0</v>
      </c>
      <c r="BR28">
        <f>IF(BQ28&lt;&gt;0, BQ28, BO28)</f>
        <v>0</v>
      </c>
      <c r="BS28">
        <f>1-BR28/BG28</f>
        <v>0</v>
      </c>
      <c r="BT28">
        <f>(BG28-BF28)/(BG28-BR28)</f>
        <v>0</v>
      </c>
      <c r="BU28">
        <f>(BA28-BG28)/(BA28-BR28)</f>
        <v>0</v>
      </c>
      <c r="BV28">
        <f>(BG28-BF28)/(BG28-AZ28)</f>
        <v>0</v>
      </c>
      <c r="BW28">
        <f>(BA28-BG28)/(BA28-AZ28)</f>
        <v>0</v>
      </c>
      <c r="BX28">
        <f>(BT28*BR28/BF28)</f>
        <v>0</v>
      </c>
      <c r="BY28">
        <f>(1-BX28)</f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f>$B$11*DQ28+$C$11*DR28+$F$11*EC28*(1-EF28)</f>
        <v>0</v>
      </c>
      <c r="CS28">
        <f>CR28*CT28</f>
        <v>0</v>
      </c>
      <c r="CT28">
        <f>($B$11*$D$9+$C$11*$D$9+$F$11*((EP28+EH28)/MAX(EP28+EH28+EQ28, 0.1)*$I$9+EQ28/MAX(EP28+EH28+EQ28, 0.1)*$J$9))/($B$11+$C$11+$F$11)</f>
        <v>0</v>
      </c>
      <c r="CU28">
        <f>($B$11*$K$9+$C$11*$K$9+$F$11*((EP28+EH28)/MAX(EP28+EH28+EQ28, 0.1)*$P$9+EQ28/MAX(EP28+EH28+EQ28, 0.1)*$Q$9))/($B$11+$C$11+$F$11)</f>
        <v>0</v>
      </c>
      <c r="CV28">
        <v>6</v>
      </c>
      <c r="CW28">
        <v>0.5</v>
      </c>
      <c r="CX28" t="s">
        <v>419</v>
      </c>
      <c r="CY28">
        <v>2</v>
      </c>
      <c r="CZ28" t="b">
        <v>1</v>
      </c>
      <c r="DA28">
        <v>1659023730.6</v>
      </c>
      <c r="DB28">
        <v>277.211481481481</v>
      </c>
      <c r="DC28">
        <v>275.709740740741</v>
      </c>
      <c r="DD28">
        <v>24.7282814814815</v>
      </c>
      <c r="DE28">
        <v>18.0989481481481</v>
      </c>
      <c r="DF28">
        <v>271.538555555556</v>
      </c>
      <c r="DG28">
        <v>24.2282074074074</v>
      </c>
      <c r="DH28">
        <v>500.056814814815</v>
      </c>
      <c r="DI28">
        <v>90.3788518518518</v>
      </c>
      <c r="DJ28">
        <v>0.0452510962962963</v>
      </c>
      <c r="DK28">
        <v>27.2148037037037</v>
      </c>
      <c r="DL28">
        <v>27.2723259259259</v>
      </c>
      <c r="DM28">
        <v>999.9</v>
      </c>
      <c r="DN28">
        <v>0</v>
      </c>
      <c r="DO28">
        <v>0</v>
      </c>
      <c r="DP28">
        <v>9993.33333333333</v>
      </c>
      <c r="DQ28">
        <v>0</v>
      </c>
      <c r="DR28">
        <v>10.1461111111111</v>
      </c>
      <c r="DS28">
        <v>1.50169259259259</v>
      </c>
      <c r="DT28">
        <v>284.24037037037</v>
      </c>
      <c r="DU28">
        <v>280.791925925926</v>
      </c>
      <c r="DV28">
        <v>6.62933074074074</v>
      </c>
      <c r="DW28">
        <v>275.709740740741</v>
      </c>
      <c r="DX28">
        <v>18.0989481481481</v>
      </c>
      <c r="DY28">
        <v>2.23491333333333</v>
      </c>
      <c r="DZ28">
        <v>1.63576111111111</v>
      </c>
      <c r="EA28">
        <v>19.2147962962963</v>
      </c>
      <c r="EB28">
        <v>14.2998851851852</v>
      </c>
      <c r="EC28">
        <v>1999.98962962963</v>
      </c>
      <c r="ED28">
        <v>0.980006703703704</v>
      </c>
      <c r="EE28">
        <v>0.019993637037037</v>
      </c>
      <c r="EF28">
        <v>0</v>
      </c>
      <c r="EG28">
        <v>808.424814814815</v>
      </c>
      <c r="EH28">
        <v>5.00063</v>
      </c>
      <c r="EI28">
        <v>15906.4185185185</v>
      </c>
      <c r="EJ28">
        <v>17256.8407407407</v>
      </c>
      <c r="EK28">
        <v>38.194</v>
      </c>
      <c r="EL28">
        <v>38.25</v>
      </c>
      <c r="EM28">
        <v>37.687</v>
      </c>
      <c r="EN28">
        <v>37.562</v>
      </c>
      <c r="EO28">
        <v>39.187</v>
      </c>
      <c r="EP28">
        <v>1955.09962962963</v>
      </c>
      <c r="EQ28">
        <v>39.89</v>
      </c>
      <c r="ER28">
        <v>0</v>
      </c>
      <c r="ES28">
        <v>1659023736.7</v>
      </c>
      <c r="ET28">
        <v>0</v>
      </c>
      <c r="EU28">
        <v>808.35996</v>
      </c>
      <c r="EV28">
        <v>-30.3828461566638</v>
      </c>
      <c r="EW28">
        <v>-598.284615369926</v>
      </c>
      <c r="EX28">
        <v>15905.188</v>
      </c>
      <c r="EY28">
        <v>15</v>
      </c>
      <c r="EZ28">
        <v>0</v>
      </c>
      <c r="FA28" t="s">
        <v>420</v>
      </c>
      <c r="FB28">
        <v>1657551626.5</v>
      </c>
      <c r="FC28">
        <v>1657551629</v>
      </c>
      <c r="FD28">
        <v>0</v>
      </c>
      <c r="FE28">
        <v>0.403</v>
      </c>
      <c r="FF28">
        <v>0.009</v>
      </c>
      <c r="FG28">
        <v>9.41</v>
      </c>
      <c r="FH28">
        <v>0.087</v>
      </c>
      <c r="FI28">
        <v>417</v>
      </c>
      <c r="FJ28">
        <v>17</v>
      </c>
      <c r="FK28">
        <v>1.61</v>
      </c>
      <c r="FL28">
        <v>0.59</v>
      </c>
      <c r="FM28">
        <v>0.680149265</v>
      </c>
      <c r="FN28">
        <v>14.5086274469043</v>
      </c>
      <c r="FO28">
        <v>1.51927954061817</v>
      </c>
      <c r="FP28">
        <v>0</v>
      </c>
      <c r="FQ28">
        <v>810.679588235294</v>
      </c>
      <c r="FR28">
        <v>-35.7096103839791</v>
      </c>
      <c r="FS28">
        <v>3.52738048213457</v>
      </c>
      <c r="FT28">
        <v>0</v>
      </c>
      <c r="FU28">
        <v>6.6290965</v>
      </c>
      <c r="FV28">
        <v>-0.0307328330206548</v>
      </c>
      <c r="FW28">
        <v>0.00732627413833255</v>
      </c>
      <c r="FX28">
        <v>1</v>
      </c>
      <c r="FY28">
        <v>1</v>
      </c>
      <c r="FZ28">
        <v>3</v>
      </c>
      <c r="GA28" t="s">
        <v>421</v>
      </c>
      <c r="GB28">
        <v>2.97302</v>
      </c>
      <c r="GC28">
        <v>2.69849</v>
      </c>
      <c r="GD28">
        <v>0.0600677</v>
      </c>
      <c r="GE28">
        <v>0.0608098</v>
      </c>
      <c r="GF28">
        <v>0.105298</v>
      </c>
      <c r="GG28">
        <v>0.0855219</v>
      </c>
      <c r="GH28">
        <v>36636.6</v>
      </c>
      <c r="GI28">
        <v>40025.5</v>
      </c>
      <c r="GJ28">
        <v>35320.6</v>
      </c>
      <c r="GK28">
        <v>38650.1</v>
      </c>
      <c r="GL28">
        <v>44792.4</v>
      </c>
      <c r="GM28">
        <v>51038</v>
      </c>
      <c r="GN28">
        <v>55201.9</v>
      </c>
      <c r="GO28">
        <v>61982.2</v>
      </c>
      <c r="GP28">
        <v>1.991</v>
      </c>
      <c r="GQ28">
        <v>1.8488</v>
      </c>
      <c r="GR28">
        <v>0.130981</v>
      </c>
      <c r="GS28">
        <v>0</v>
      </c>
      <c r="GT28">
        <v>25.1418</v>
      </c>
      <c r="GU28">
        <v>999.9</v>
      </c>
      <c r="GV28">
        <v>58.198</v>
      </c>
      <c r="GW28">
        <v>28.852</v>
      </c>
      <c r="GX28">
        <v>25.6798</v>
      </c>
      <c r="GY28">
        <v>56.57</v>
      </c>
      <c r="GZ28">
        <v>43.5537</v>
      </c>
      <c r="HA28">
        <v>1</v>
      </c>
      <c r="HB28">
        <v>-0.0736585</v>
      </c>
      <c r="HC28">
        <v>0.0326797</v>
      </c>
      <c r="HD28">
        <v>20.1126</v>
      </c>
      <c r="HE28">
        <v>5.19692</v>
      </c>
      <c r="HF28">
        <v>12.0052</v>
      </c>
      <c r="HG28">
        <v>4.9752</v>
      </c>
      <c r="HH28">
        <v>3.2938</v>
      </c>
      <c r="HI28">
        <v>9999</v>
      </c>
      <c r="HJ28">
        <v>9999</v>
      </c>
      <c r="HK28">
        <v>9999</v>
      </c>
      <c r="HL28">
        <v>627.7</v>
      </c>
      <c r="HM28">
        <v>1.8634</v>
      </c>
      <c r="HN28">
        <v>1.86823</v>
      </c>
      <c r="HO28">
        <v>1.86798</v>
      </c>
      <c r="HP28">
        <v>1.86917</v>
      </c>
      <c r="HQ28">
        <v>1.86996</v>
      </c>
      <c r="HR28">
        <v>1.86606</v>
      </c>
      <c r="HS28">
        <v>1.86716</v>
      </c>
      <c r="HT28">
        <v>1.86844</v>
      </c>
      <c r="HU28">
        <v>5</v>
      </c>
      <c r="HV28">
        <v>0</v>
      </c>
      <c r="HW28">
        <v>0</v>
      </c>
      <c r="HX28">
        <v>0</v>
      </c>
      <c r="HY28" t="s">
        <v>422</v>
      </c>
      <c r="HZ28" t="s">
        <v>423</v>
      </c>
      <c r="IA28" t="s">
        <v>424</v>
      </c>
      <c r="IB28" t="s">
        <v>424</v>
      </c>
      <c r="IC28" t="s">
        <v>424</v>
      </c>
      <c r="ID28" t="s">
        <v>424</v>
      </c>
      <c r="IE28">
        <v>0</v>
      </c>
      <c r="IF28">
        <v>100</v>
      </c>
      <c r="IG28">
        <v>100</v>
      </c>
      <c r="IH28">
        <v>5.535</v>
      </c>
      <c r="II28">
        <v>0.4992</v>
      </c>
      <c r="IJ28">
        <v>4.02706509432224</v>
      </c>
      <c r="IK28">
        <v>0.00601174518973114</v>
      </c>
      <c r="IL28">
        <v>2.77886958061485e-07</v>
      </c>
      <c r="IM28">
        <v>-3.54636231360687e-10</v>
      </c>
      <c r="IN28">
        <v>-0.0404303883988718</v>
      </c>
      <c r="IO28">
        <v>-0.0177815531441476</v>
      </c>
      <c r="IP28">
        <v>0.00205572605671414</v>
      </c>
      <c r="IQ28">
        <v>-1.65519735432211e-05</v>
      </c>
      <c r="IR28">
        <v>-4</v>
      </c>
      <c r="IS28">
        <v>1848</v>
      </c>
      <c r="IT28">
        <v>1</v>
      </c>
      <c r="IU28">
        <v>25</v>
      </c>
      <c r="IV28">
        <v>24535.2</v>
      </c>
      <c r="IW28">
        <v>24535.2</v>
      </c>
      <c r="IX28">
        <v>0.675049</v>
      </c>
      <c r="IY28">
        <v>2.62085</v>
      </c>
      <c r="IZ28">
        <v>1.54785</v>
      </c>
      <c r="JA28">
        <v>2.30469</v>
      </c>
      <c r="JB28">
        <v>1.34644</v>
      </c>
      <c r="JC28">
        <v>2.40967</v>
      </c>
      <c r="JD28">
        <v>34.3269</v>
      </c>
      <c r="JE28">
        <v>24.105</v>
      </c>
      <c r="JF28">
        <v>18</v>
      </c>
      <c r="JG28">
        <v>500.763</v>
      </c>
      <c r="JH28">
        <v>409.551</v>
      </c>
      <c r="JI28">
        <v>24.9998</v>
      </c>
      <c r="JJ28">
        <v>26.3064</v>
      </c>
      <c r="JK28">
        <v>30.0001</v>
      </c>
      <c r="JL28">
        <v>26.2405</v>
      </c>
      <c r="JM28">
        <v>26.1816</v>
      </c>
      <c r="JN28">
        <v>13.4065</v>
      </c>
      <c r="JO28">
        <v>37.7347</v>
      </c>
      <c r="JP28">
        <v>79.0181</v>
      </c>
      <c r="JQ28">
        <v>25</v>
      </c>
      <c r="JR28">
        <v>231.027</v>
      </c>
      <c r="JS28">
        <v>18.0777</v>
      </c>
      <c r="JT28">
        <v>102.408</v>
      </c>
      <c r="JU28">
        <v>103.177</v>
      </c>
    </row>
    <row r="29" spans="1:281">
      <c r="A29">
        <v>13</v>
      </c>
      <c r="B29">
        <v>1659023743.1</v>
      </c>
      <c r="C29">
        <v>60</v>
      </c>
      <c r="D29" t="s">
        <v>448</v>
      </c>
      <c r="E29" t="s">
        <v>449</v>
      </c>
      <c r="F29">
        <v>5</v>
      </c>
      <c r="G29" t="s">
        <v>416</v>
      </c>
      <c r="H29" t="s">
        <v>417</v>
      </c>
      <c r="I29">
        <v>1659023735.31429</v>
      </c>
      <c r="J29">
        <f>(K29)/1000</f>
        <v>0</v>
      </c>
      <c r="K29">
        <f>IF(CZ29, AN29, AH29)</f>
        <v>0</v>
      </c>
      <c r="L29">
        <f>IF(CZ29, AI29, AG29)</f>
        <v>0</v>
      </c>
      <c r="M29">
        <f>DB29 - IF(AU29&gt;1, L29*CV29*100.0/(AW29*DP29), 0)</f>
        <v>0</v>
      </c>
      <c r="N29">
        <f>((T29-J29/2)*M29-L29)/(T29+J29/2)</f>
        <v>0</v>
      </c>
      <c r="O29">
        <f>N29*(DI29+DJ29)/1000.0</f>
        <v>0</v>
      </c>
      <c r="P29">
        <f>(DB29 - IF(AU29&gt;1, L29*CV29*100.0/(AW29*DP29), 0))*(DI29+DJ29)/1000.0</f>
        <v>0</v>
      </c>
      <c r="Q29">
        <f>2.0/((1/S29-1/R29)+SIGN(S29)*SQRT((1/S29-1/R29)*(1/S29-1/R29) + 4*CW29/((CW29+1)*(CW29+1))*(2*1/S29*1/R29-1/R29*1/R29)))</f>
        <v>0</v>
      </c>
      <c r="R29">
        <f>IF(LEFT(CX29,1)&lt;&gt;"0",IF(LEFT(CX29,1)="1",3.0,CY29),$D$5+$E$5*(DP29*DI29/($K$5*1000))+$F$5*(DP29*DI29/($K$5*1000))*MAX(MIN(CV29,$J$5),$I$5)*MAX(MIN(CV29,$J$5),$I$5)+$G$5*MAX(MIN(CV29,$J$5),$I$5)*(DP29*DI29/($K$5*1000))+$H$5*(DP29*DI29/($K$5*1000))*(DP29*DI29/($K$5*1000)))</f>
        <v>0</v>
      </c>
      <c r="S29">
        <f>J29*(1000-(1000*0.61365*exp(17.502*W29/(240.97+W29))/(DI29+DJ29)+DD29)/2)/(1000*0.61365*exp(17.502*W29/(240.97+W29))/(DI29+DJ29)-DD29)</f>
        <v>0</v>
      </c>
      <c r="T29">
        <f>1/((CW29+1)/(Q29/1.6)+1/(R29/1.37)) + CW29/((CW29+1)/(Q29/1.6) + CW29/(R29/1.37))</f>
        <v>0</v>
      </c>
      <c r="U29">
        <f>(CR29*CU29)</f>
        <v>0</v>
      </c>
      <c r="V29">
        <f>(DK29+(U29+2*0.95*5.67E-8*(((DK29+$B$7)+273)^4-(DK29+273)^4)-44100*J29)/(1.84*29.3*R29+8*0.95*5.67E-8*(DK29+273)^3))</f>
        <v>0</v>
      </c>
      <c r="W29">
        <f>($C$7*DL29+$D$7*DM29+$E$7*V29)</f>
        <v>0</v>
      </c>
      <c r="X29">
        <f>0.61365*exp(17.502*W29/(240.97+W29))</f>
        <v>0</v>
      </c>
      <c r="Y29">
        <f>(Z29/AA29*100)</f>
        <v>0</v>
      </c>
      <c r="Z29">
        <f>DD29*(DI29+DJ29)/1000</f>
        <v>0</v>
      </c>
      <c r="AA29">
        <f>0.61365*exp(17.502*DK29/(240.97+DK29))</f>
        <v>0</v>
      </c>
      <c r="AB29">
        <f>(X29-DD29*(DI29+DJ29)/1000)</f>
        <v>0</v>
      </c>
      <c r="AC29">
        <f>(-J29*44100)</f>
        <v>0</v>
      </c>
      <c r="AD29">
        <f>2*29.3*R29*0.92*(DK29-W29)</f>
        <v>0</v>
      </c>
      <c r="AE29">
        <f>2*0.95*5.67E-8*(((DK29+$B$7)+273)^4-(W29+273)^4)</f>
        <v>0</v>
      </c>
      <c r="AF29">
        <f>U29+AE29+AC29+AD29</f>
        <v>0</v>
      </c>
      <c r="AG29">
        <f>DH29*AU29*(DC29-DB29*(1000-AU29*DE29)/(1000-AU29*DD29))/(100*CV29)</f>
        <v>0</v>
      </c>
      <c r="AH29">
        <f>1000*DH29*AU29*(DD29-DE29)/(100*CV29*(1000-AU29*DD29))</f>
        <v>0</v>
      </c>
      <c r="AI29">
        <f>(AJ29 - AK29 - DI29*1E3/(8.314*(DK29+273.15)) * AM29/DH29 * AL29) * DH29/(100*CV29) * (1000 - DE29)/1000</f>
        <v>0</v>
      </c>
      <c r="AJ29">
        <v>248.171756402204</v>
      </c>
      <c r="AK29">
        <v>246.941563636364</v>
      </c>
      <c r="AL29">
        <v>-3.1089832861558</v>
      </c>
      <c r="AM29">
        <v>66.0504921813524</v>
      </c>
      <c r="AN29">
        <f>(AP29 - AO29 + DI29*1E3/(8.314*(DK29+273.15)) * AR29/DH29 * AQ29) * DH29/(100*CV29) * 1000/(1000 - AP29)</f>
        <v>0</v>
      </c>
      <c r="AO29">
        <v>18.0667538935498</v>
      </c>
      <c r="AP29">
        <v>24.706434965035</v>
      </c>
      <c r="AQ29">
        <v>0.00173666666667065</v>
      </c>
      <c r="AR29">
        <v>92.47</v>
      </c>
      <c r="AS29">
        <v>0</v>
      </c>
      <c r="AT29">
        <v>0</v>
      </c>
      <c r="AU29">
        <f>IF(AS29*$H$13&gt;=AW29,1.0,(AW29/(AW29-AS29*$H$13)))</f>
        <v>0</v>
      </c>
      <c r="AV29">
        <f>(AU29-1)*100</f>
        <v>0</v>
      </c>
      <c r="AW29">
        <f>MAX(0,($B$13+$C$13*DP29)/(1+$D$13*DP29)*DI29/(DK29+273)*$E$13)</f>
        <v>0</v>
      </c>
      <c r="AX29" t="s">
        <v>418</v>
      </c>
      <c r="AY29" t="s">
        <v>418</v>
      </c>
      <c r="AZ29">
        <v>0</v>
      </c>
      <c r="BA29">
        <v>0</v>
      </c>
      <c r="BB29">
        <f>1-AZ29/BA29</f>
        <v>0</v>
      </c>
      <c r="BC29">
        <v>0</v>
      </c>
      <c r="BD29" t="s">
        <v>418</v>
      </c>
      <c r="BE29" t="s">
        <v>418</v>
      </c>
      <c r="BF29">
        <v>0</v>
      </c>
      <c r="BG29">
        <v>0</v>
      </c>
      <c r="BH29">
        <f>1-BF29/BG29</f>
        <v>0</v>
      </c>
      <c r="BI29">
        <v>0.5</v>
      </c>
      <c r="BJ29">
        <f>CS29</f>
        <v>0</v>
      </c>
      <c r="BK29">
        <f>L29</f>
        <v>0</v>
      </c>
      <c r="BL29">
        <f>BH29*BI29*BJ29</f>
        <v>0</v>
      </c>
      <c r="BM29">
        <f>(BK29-BC29)/BJ29</f>
        <v>0</v>
      </c>
      <c r="BN29">
        <f>(BA29-BG29)/BG29</f>
        <v>0</v>
      </c>
      <c r="BO29">
        <f>AZ29/(BB29+AZ29/BG29)</f>
        <v>0</v>
      </c>
      <c r="BP29" t="s">
        <v>418</v>
      </c>
      <c r="BQ29">
        <v>0</v>
      </c>
      <c r="BR29">
        <f>IF(BQ29&lt;&gt;0, BQ29, BO29)</f>
        <v>0</v>
      </c>
      <c r="BS29">
        <f>1-BR29/BG29</f>
        <v>0</v>
      </c>
      <c r="BT29">
        <f>(BG29-BF29)/(BG29-BR29)</f>
        <v>0</v>
      </c>
      <c r="BU29">
        <f>(BA29-BG29)/(BA29-BR29)</f>
        <v>0</v>
      </c>
      <c r="BV29">
        <f>(BG29-BF29)/(BG29-AZ29)</f>
        <v>0</v>
      </c>
      <c r="BW29">
        <f>(BA29-BG29)/(BA29-AZ29)</f>
        <v>0</v>
      </c>
      <c r="BX29">
        <f>(BT29*BR29/BF29)</f>
        <v>0</v>
      </c>
      <c r="BY29">
        <f>(1-BX29)</f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f>$B$11*DQ29+$C$11*DR29+$F$11*EC29*(1-EF29)</f>
        <v>0</v>
      </c>
      <c r="CS29">
        <f>CR29*CT29</f>
        <v>0</v>
      </c>
      <c r="CT29">
        <f>($B$11*$D$9+$C$11*$D$9+$F$11*((EP29+EH29)/MAX(EP29+EH29+EQ29, 0.1)*$I$9+EQ29/MAX(EP29+EH29+EQ29, 0.1)*$J$9))/($B$11+$C$11+$F$11)</f>
        <v>0</v>
      </c>
      <c r="CU29">
        <f>($B$11*$K$9+$C$11*$K$9+$F$11*((EP29+EH29)/MAX(EP29+EH29+EQ29, 0.1)*$P$9+EQ29/MAX(EP29+EH29+EQ29, 0.1)*$Q$9))/($B$11+$C$11+$F$11)</f>
        <v>0</v>
      </c>
      <c r="CV29">
        <v>6</v>
      </c>
      <c r="CW29">
        <v>0.5</v>
      </c>
      <c r="CX29" t="s">
        <v>419</v>
      </c>
      <c r="CY29">
        <v>2</v>
      </c>
      <c r="CZ29" t="b">
        <v>1</v>
      </c>
      <c r="DA29">
        <v>1659023735.31429</v>
      </c>
      <c r="DB29">
        <v>262.901857142857</v>
      </c>
      <c r="DC29">
        <v>260.196285714286</v>
      </c>
      <c r="DD29">
        <v>24.7175464285714</v>
      </c>
      <c r="DE29">
        <v>18.0853535714286</v>
      </c>
      <c r="DF29">
        <v>257.315428571429</v>
      </c>
      <c r="DG29">
        <v>24.2180142857143</v>
      </c>
      <c r="DH29">
        <v>499.984892857143</v>
      </c>
      <c r="DI29">
        <v>90.3778964285714</v>
      </c>
      <c r="DJ29">
        <v>0.04550265</v>
      </c>
      <c r="DK29">
        <v>27.2143535714286</v>
      </c>
      <c r="DL29">
        <v>27.2771464285714</v>
      </c>
      <c r="DM29">
        <v>999.9</v>
      </c>
      <c r="DN29">
        <v>0</v>
      </c>
      <c r="DO29">
        <v>0</v>
      </c>
      <c r="DP29">
        <v>9974.46428571429</v>
      </c>
      <c r="DQ29">
        <v>0</v>
      </c>
      <c r="DR29">
        <v>10.1462571428571</v>
      </c>
      <c r="DS29">
        <v>2.70553442857143</v>
      </c>
      <c r="DT29">
        <v>269.564857142857</v>
      </c>
      <c r="DU29">
        <v>264.988892857143</v>
      </c>
      <c r="DV29">
        <v>6.63219107142857</v>
      </c>
      <c r="DW29">
        <v>260.196285714286</v>
      </c>
      <c r="DX29">
        <v>18.0853535714286</v>
      </c>
      <c r="DY29">
        <v>2.23392035714286</v>
      </c>
      <c r="DZ29">
        <v>1.63451571428571</v>
      </c>
      <c r="EA29">
        <v>19.2076642857143</v>
      </c>
      <c r="EB29">
        <v>14.2881071428571</v>
      </c>
      <c r="EC29">
        <v>1999.98857142857</v>
      </c>
      <c r="ED29">
        <v>0.980006714285714</v>
      </c>
      <c r="EE29">
        <v>0.0199936285714286</v>
      </c>
      <c r="EF29">
        <v>0</v>
      </c>
      <c r="EG29">
        <v>806.267928571429</v>
      </c>
      <c r="EH29">
        <v>5.00063</v>
      </c>
      <c r="EI29">
        <v>15864.9142857143</v>
      </c>
      <c r="EJ29">
        <v>17256.8285714286</v>
      </c>
      <c r="EK29">
        <v>38.19375</v>
      </c>
      <c r="EL29">
        <v>38.25</v>
      </c>
      <c r="EM29">
        <v>37.6915</v>
      </c>
      <c r="EN29">
        <v>37.562</v>
      </c>
      <c r="EO29">
        <v>39.187</v>
      </c>
      <c r="EP29">
        <v>1955.09857142857</v>
      </c>
      <c r="EQ29">
        <v>39.89</v>
      </c>
      <c r="ER29">
        <v>0</v>
      </c>
      <c r="ES29">
        <v>1659023742.1</v>
      </c>
      <c r="ET29">
        <v>0</v>
      </c>
      <c r="EU29">
        <v>806.074269230769</v>
      </c>
      <c r="EV29">
        <v>-23.1561367590755</v>
      </c>
      <c r="EW29">
        <v>-453.282051375738</v>
      </c>
      <c r="EX29">
        <v>15860.8346153846</v>
      </c>
      <c r="EY29">
        <v>15</v>
      </c>
      <c r="EZ29">
        <v>0</v>
      </c>
      <c r="FA29" t="s">
        <v>420</v>
      </c>
      <c r="FB29">
        <v>1657551626.5</v>
      </c>
      <c r="FC29">
        <v>1657551629</v>
      </c>
      <c r="FD29">
        <v>0</v>
      </c>
      <c r="FE29">
        <v>0.403</v>
      </c>
      <c r="FF29">
        <v>0.009</v>
      </c>
      <c r="FG29">
        <v>9.41</v>
      </c>
      <c r="FH29">
        <v>0.087</v>
      </c>
      <c r="FI29">
        <v>417</v>
      </c>
      <c r="FJ29">
        <v>17</v>
      </c>
      <c r="FK29">
        <v>1.61</v>
      </c>
      <c r="FL29">
        <v>0.59</v>
      </c>
      <c r="FM29">
        <v>1.872601325</v>
      </c>
      <c r="FN29">
        <v>13.0358670506567</v>
      </c>
      <c r="FO29">
        <v>1.36601158088541</v>
      </c>
      <c r="FP29">
        <v>0</v>
      </c>
      <c r="FQ29">
        <v>808.072323529412</v>
      </c>
      <c r="FR29">
        <v>-29.0941634876665</v>
      </c>
      <c r="FS29">
        <v>2.87914875819214</v>
      </c>
      <c r="FT29">
        <v>0</v>
      </c>
      <c r="FU29">
        <v>6.631651</v>
      </c>
      <c r="FV29">
        <v>0.0462234146341195</v>
      </c>
      <c r="FW29">
        <v>0.00976254188211249</v>
      </c>
      <c r="FX29">
        <v>1</v>
      </c>
      <c r="FY29">
        <v>1</v>
      </c>
      <c r="FZ29">
        <v>3</v>
      </c>
      <c r="GA29" t="s">
        <v>421</v>
      </c>
      <c r="GB29">
        <v>2.97409</v>
      </c>
      <c r="GC29">
        <v>2.70025</v>
      </c>
      <c r="GD29">
        <v>0.0569571</v>
      </c>
      <c r="GE29">
        <v>0.0571586</v>
      </c>
      <c r="GF29">
        <v>0.105288</v>
      </c>
      <c r="GG29">
        <v>0.0855126</v>
      </c>
      <c r="GH29">
        <v>36757.6</v>
      </c>
      <c r="GI29">
        <v>40180.1</v>
      </c>
      <c r="GJ29">
        <v>35320.4</v>
      </c>
      <c r="GK29">
        <v>38649.2</v>
      </c>
      <c r="GL29">
        <v>44792.6</v>
      </c>
      <c r="GM29">
        <v>51037.5</v>
      </c>
      <c r="GN29">
        <v>55201.5</v>
      </c>
      <c r="GO29">
        <v>61981</v>
      </c>
      <c r="GP29">
        <v>1.9898</v>
      </c>
      <c r="GQ29">
        <v>1.8486</v>
      </c>
      <c r="GR29">
        <v>0.130385</v>
      </c>
      <c r="GS29">
        <v>0</v>
      </c>
      <c r="GT29">
        <v>25.1461</v>
      </c>
      <c r="GU29">
        <v>999.9</v>
      </c>
      <c r="GV29">
        <v>58.174</v>
      </c>
      <c r="GW29">
        <v>28.852</v>
      </c>
      <c r="GX29">
        <v>25.6646</v>
      </c>
      <c r="GY29">
        <v>56.52</v>
      </c>
      <c r="GZ29">
        <v>43.6538</v>
      </c>
      <c r="HA29">
        <v>1</v>
      </c>
      <c r="HB29">
        <v>-0.0733537</v>
      </c>
      <c r="HC29">
        <v>0.032549</v>
      </c>
      <c r="HD29">
        <v>20.1131</v>
      </c>
      <c r="HE29">
        <v>5.19932</v>
      </c>
      <c r="HF29">
        <v>12.0064</v>
      </c>
      <c r="HG29">
        <v>4.9756</v>
      </c>
      <c r="HH29">
        <v>3.2936</v>
      </c>
      <c r="HI29">
        <v>9999</v>
      </c>
      <c r="HJ29">
        <v>9999</v>
      </c>
      <c r="HK29">
        <v>9999</v>
      </c>
      <c r="HL29">
        <v>627.7</v>
      </c>
      <c r="HM29">
        <v>1.8634</v>
      </c>
      <c r="HN29">
        <v>1.86823</v>
      </c>
      <c r="HO29">
        <v>1.86798</v>
      </c>
      <c r="HP29">
        <v>1.8692</v>
      </c>
      <c r="HQ29">
        <v>1.86996</v>
      </c>
      <c r="HR29">
        <v>1.86603</v>
      </c>
      <c r="HS29">
        <v>1.8671</v>
      </c>
      <c r="HT29">
        <v>1.86847</v>
      </c>
      <c r="HU29">
        <v>5</v>
      </c>
      <c r="HV29">
        <v>0</v>
      </c>
      <c r="HW29">
        <v>0</v>
      </c>
      <c r="HX29">
        <v>0</v>
      </c>
      <c r="HY29" t="s">
        <v>422</v>
      </c>
      <c r="HZ29" t="s">
        <v>423</v>
      </c>
      <c r="IA29" t="s">
        <v>424</v>
      </c>
      <c r="IB29" t="s">
        <v>424</v>
      </c>
      <c r="IC29" t="s">
        <v>424</v>
      </c>
      <c r="ID29" t="s">
        <v>424</v>
      </c>
      <c r="IE29">
        <v>0</v>
      </c>
      <c r="IF29">
        <v>100</v>
      </c>
      <c r="IG29">
        <v>100</v>
      </c>
      <c r="IH29">
        <v>5.443</v>
      </c>
      <c r="II29">
        <v>0.4989</v>
      </c>
      <c r="IJ29">
        <v>4.02706509432224</v>
      </c>
      <c r="IK29">
        <v>0.00601174518973114</v>
      </c>
      <c r="IL29">
        <v>2.77886958061485e-07</v>
      </c>
      <c r="IM29">
        <v>-3.54636231360687e-10</v>
      </c>
      <c r="IN29">
        <v>-0.0404303883988718</v>
      </c>
      <c r="IO29">
        <v>-0.0177815531441476</v>
      </c>
      <c r="IP29">
        <v>0.00205572605671414</v>
      </c>
      <c r="IQ29">
        <v>-1.65519735432211e-05</v>
      </c>
      <c r="IR29">
        <v>-4</v>
      </c>
      <c r="IS29">
        <v>1848</v>
      </c>
      <c r="IT29">
        <v>1</v>
      </c>
      <c r="IU29">
        <v>25</v>
      </c>
      <c r="IV29">
        <v>24535.3</v>
      </c>
      <c r="IW29">
        <v>24535.2</v>
      </c>
      <c r="IX29">
        <v>0.637207</v>
      </c>
      <c r="IY29">
        <v>2.62573</v>
      </c>
      <c r="IZ29">
        <v>1.54785</v>
      </c>
      <c r="JA29">
        <v>2.30469</v>
      </c>
      <c r="JB29">
        <v>1.34644</v>
      </c>
      <c r="JC29">
        <v>2.39868</v>
      </c>
      <c r="JD29">
        <v>34.3269</v>
      </c>
      <c r="JE29">
        <v>24.1138</v>
      </c>
      <c r="JF29">
        <v>18</v>
      </c>
      <c r="JG29">
        <v>499.994</v>
      </c>
      <c r="JH29">
        <v>409.456</v>
      </c>
      <c r="JI29">
        <v>24.9999</v>
      </c>
      <c r="JJ29">
        <v>26.3086</v>
      </c>
      <c r="JK29">
        <v>30.0002</v>
      </c>
      <c r="JL29">
        <v>26.2427</v>
      </c>
      <c r="JM29">
        <v>26.1839</v>
      </c>
      <c r="JN29">
        <v>12.7319</v>
      </c>
      <c r="JO29">
        <v>37.7347</v>
      </c>
      <c r="JP29">
        <v>79.0181</v>
      </c>
      <c r="JQ29">
        <v>25</v>
      </c>
      <c r="JR29">
        <v>217.503</v>
      </c>
      <c r="JS29">
        <v>18.0662</v>
      </c>
      <c r="JT29">
        <v>102.408</v>
      </c>
      <c r="JU29">
        <v>103.175</v>
      </c>
    </row>
    <row r="30" spans="1:281">
      <c r="A30">
        <v>14</v>
      </c>
      <c r="B30">
        <v>1659023748.1</v>
      </c>
      <c r="C30">
        <v>65</v>
      </c>
      <c r="D30" t="s">
        <v>450</v>
      </c>
      <c r="E30" t="s">
        <v>451</v>
      </c>
      <c r="F30">
        <v>5</v>
      </c>
      <c r="G30" t="s">
        <v>416</v>
      </c>
      <c r="H30" t="s">
        <v>417</v>
      </c>
      <c r="I30">
        <v>1659023740.6</v>
      </c>
      <c r="J30">
        <f>(K30)/1000</f>
        <v>0</v>
      </c>
      <c r="K30">
        <f>IF(CZ30, AN30, AH30)</f>
        <v>0</v>
      </c>
      <c r="L30">
        <f>IF(CZ30, AI30, AG30)</f>
        <v>0</v>
      </c>
      <c r="M30">
        <f>DB30 - IF(AU30&gt;1, L30*CV30*100.0/(AW30*DP30), 0)</f>
        <v>0</v>
      </c>
      <c r="N30">
        <f>((T30-J30/2)*M30-L30)/(T30+J30/2)</f>
        <v>0</v>
      </c>
      <c r="O30">
        <f>N30*(DI30+DJ30)/1000.0</f>
        <v>0</v>
      </c>
      <c r="P30">
        <f>(DB30 - IF(AU30&gt;1, L30*CV30*100.0/(AW30*DP30), 0))*(DI30+DJ30)/1000.0</f>
        <v>0</v>
      </c>
      <c r="Q30">
        <f>2.0/((1/S30-1/R30)+SIGN(S30)*SQRT((1/S30-1/R30)*(1/S30-1/R30) + 4*CW30/((CW30+1)*(CW30+1))*(2*1/S30*1/R30-1/R30*1/R30)))</f>
        <v>0</v>
      </c>
      <c r="R30">
        <f>IF(LEFT(CX30,1)&lt;&gt;"0",IF(LEFT(CX30,1)="1",3.0,CY30),$D$5+$E$5*(DP30*DI30/($K$5*1000))+$F$5*(DP30*DI30/($K$5*1000))*MAX(MIN(CV30,$J$5),$I$5)*MAX(MIN(CV30,$J$5),$I$5)+$G$5*MAX(MIN(CV30,$J$5),$I$5)*(DP30*DI30/($K$5*1000))+$H$5*(DP30*DI30/($K$5*1000))*(DP30*DI30/($K$5*1000)))</f>
        <v>0</v>
      </c>
      <c r="S30">
        <f>J30*(1000-(1000*0.61365*exp(17.502*W30/(240.97+W30))/(DI30+DJ30)+DD30)/2)/(1000*0.61365*exp(17.502*W30/(240.97+W30))/(DI30+DJ30)-DD30)</f>
        <v>0</v>
      </c>
      <c r="T30">
        <f>1/((CW30+1)/(Q30/1.6)+1/(R30/1.37)) + CW30/((CW30+1)/(Q30/1.6) + CW30/(R30/1.37))</f>
        <v>0</v>
      </c>
      <c r="U30">
        <f>(CR30*CU30)</f>
        <v>0</v>
      </c>
      <c r="V30">
        <f>(DK30+(U30+2*0.95*5.67E-8*(((DK30+$B$7)+273)^4-(DK30+273)^4)-44100*J30)/(1.84*29.3*R30+8*0.95*5.67E-8*(DK30+273)^3))</f>
        <v>0</v>
      </c>
      <c r="W30">
        <f>($C$7*DL30+$D$7*DM30+$E$7*V30)</f>
        <v>0</v>
      </c>
      <c r="X30">
        <f>0.61365*exp(17.502*W30/(240.97+W30))</f>
        <v>0</v>
      </c>
      <c r="Y30">
        <f>(Z30/AA30*100)</f>
        <v>0</v>
      </c>
      <c r="Z30">
        <f>DD30*(DI30+DJ30)/1000</f>
        <v>0</v>
      </c>
      <c r="AA30">
        <f>0.61365*exp(17.502*DK30/(240.97+DK30))</f>
        <v>0</v>
      </c>
      <c r="AB30">
        <f>(X30-DD30*(DI30+DJ30)/1000)</f>
        <v>0</v>
      </c>
      <c r="AC30">
        <f>(-J30*44100)</f>
        <v>0</v>
      </c>
      <c r="AD30">
        <f>2*29.3*R30*0.92*(DK30-W30)</f>
        <v>0</v>
      </c>
      <c r="AE30">
        <f>2*0.95*5.67E-8*(((DK30+$B$7)+273)^4-(W30+273)^4)</f>
        <v>0</v>
      </c>
      <c r="AF30">
        <f>U30+AE30+AC30+AD30</f>
        <v>0</v>
      </c>
      <c r="AG30">
        <f>DH30*AU30*(DC30-DB30*(1000-AU30*DE30)/(1000-AU30*DD30))/(100*CV30)</f>
        <v>0</v>
      </c>
      <c r="AH30">
        <f>1000*DH30*AU30*(DD30-DE30)/(100*CV30*(1000-AU30*DD30))</f>
        <v>0</v>
      </c>
      <c r="AI30">
        <f>(AJ30 - AK30 - DI30*1E3/(8.314*(DK30+273.15)) * AM30/DH30 * AL30) * DH30/(100*CV30) * (1000 - DE30)/1000</f>
        <v>0</v>
      </c>
      <c r="AJ30">
        <v>231.215854613019</v>
      </c>
      <c r="AK30">
        <v>231.214551515151</v>
      </c>
      <c r="AL30">
        <v>-3.14439809127666</v>
      </c>
      <c r="AM30">
        <v>66.0504921813524</v>
      </c>
      <c r="AN30">
        <f>(AP30 - AO30 + DI30*1E3/(8.314*(DK30+273.15)) * AR30/DH30 * AQ30) * DH30/(100*CV30) * 1000/(1000 - AP30)</f>
        <v>0</v>
      </c>
      <c r="AO30">
        <v>18.0662773814286</v>
      </c>
      <c r="AP30">
        <v>24.7135293706294</v>
      </c>
      <c r="AQ30">
        <v>0.000375434343442263</v>
      </c>
      <c r="AR30">
        <v>92.47</v>
      </c>
      <c r="AS30">
        <v>0</v>
      </c>
      <c r="AT30">
        <v>0</v>
      </c>
      <c r="AU30">
        <f>IF(AS30*$H$13&gt;=AW30,1.0,(AW30/(AW30-AS30*$H$13)))</f>
        <v>0</v>
      </c>
      <c r="AV30">
        <f>(AU30-1)*100</f>
        <v>0</v>
      </c>
      <c r="AW30">
        <f>MAX(0,($B$13+$C$13*DP30)/(1+$D$13*DP30)*DI30/(DK30+273)*$E$13)</f>
        <v>0</v>
      </c>
      <c r="AX30" t="s">
        <v>418</v>
      </c>
      <c r="AY30" t="s">
        <v>418</v>
      </c>
      <c r="AZ30">
        <v>0</v>
      </c>
      <c r="BA30">
        <v>0</v>
      </c>
      <c r="BB30">
        <f>1-AZ30/BA30</f>
        <v>0</v>
      </c>
      <c r="BC30">
        <v>0</v>
      </c>
      <c r="BD30" t="s">
        <v>418</v>
      </c>
      <c r="BE30" t="s">
        <v>418</v>
      </c>
      <c r="BF30">
        <v>0</v>
      </c>
      <c r="BG30">
        <v>0</v>
      </c>
      <c r="BH30">
        <f>1-BF30/BG30</f>
        <v>0</v>
      </c>
      <c r="BI30">
        <v>0.5</v>
      </c>
      <c r="BJ30">
        <f>CS30</f>
        <v>0</v>
      </c>
      <c r="BK30">
        <f>L30</f>
        <v>0</v>
      </c>
      <c r="BL30">
        <f>BH30*BI30*BJ30</f>
        <v>0</v>
      </c>
      <c r="BM30">
        <f>(BK30-BC30)/BJ30</f>
        <v>0</v>
      </c>
      <c r="BN30">
        <f>(BA30-BG30)/BG30</f>
        <v>0</v>
      </c>
      <c r="BO30">
        <f>AZ30/(BB30+AZ30/BG30)</f>
        <v>0</v>
      </c>
      <c r="BP30" t="s">
        <v>418</v>
      </c>
      <c r="BQ30">
        <v>0</v>
      </c>
      <c r="BR30">
        <f>IF(BQ30&lt;&gt;0, BQ30, BO30)</f>
        <v>0</v>
      </c>
      <c r="BS30">
        <f>1-BR30/BG30</f>
        <v>0</v>
      </c>
      <c r="BT30">
        <f>(BG30-BF30)/(BG30-BR30)</f>
        <v>0</v>
      </c>
      <c r="BU30">
        <f>(BA30-BG30)/(BA30-BR30)</f>
        <v>0</v>
      </c>
      <c r="BV30">
        <f>(BG30-BF30)/(BG30-AZ30)</f>
        <v>0</v>
      </c>
      <c r="BW30">
        <f>(BA30-BG30)/(BA30-AZ30)</f>
        <v>0</v>
      </c>
      <c r="BX30">
        <f>(BT30*BR30/BF30)</f>
        <v>0</v>
      </c>
      <c r="BY30">
        <f>(1-BX30)</f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f>$B$11*DQ30+$C$11*DR30+$F$11*EC30*(1-EF30)</f>
        <v>0</v>
      </c>
      <c r="CS30">
        <f>CR30*CT30</f>
        <v>0</v>
      </c>
      <c r="CT30">
        <f>($B$11*$D$9+$C$11*$D$9+$F$11*((EP30+EH30)/MAX(EP30+EH30+EQ30, 0.1)*$I$9+EQ30/MAX(EP30+EH30+EQ30, 0.1)*$J$9))/($B$11+$C$11+$F$11)</f>
        <v>0</v>
      </c>
      <c r="CU30">
        <f>($B$11*$K$9+$C$11*$K$9+$F$11*((EP30+EH30)/MAX(EP30+EH30+EQ30, 0.1)*$P$9+EQ30/MAX(EP30+EH30+EQ30, 0.1)*$Q$9))/($B$11+$C$11+$F$11)</f>
        <v>0</v>
      </c>
      <c r="CV30">
        <v>6</v>
      </c>
      <c r="CW30">
        <v>0.5</v>
      </c>
      <c r="CX30" t="s">
        <v>419</v>
      </c>
      <c r="CY30">
        <v>2</v>
      </c>
      <c r="CZ30" t="b">
        <v>1</v>
      </c>
      <c r="DA30">
        <v>1659023740.6</v>
      </c>
      <c r="DB30">
        <v>246.809074074074</v>
      </c>
      <c r="DC30">
        <v>242.85437037037</v>
      </c>
      <c r="DD30">
        <v>24.7124444444444</v>
      </c>
      <c r="DE30">
        <v>18.0726777777778</v>
      </c>
      <c r="DF30">
        <v>241.319925925926</v>
      </c>
      <c r="DG30">
        <v>24.2131592592593</v>
      </c>
      <c r="DH30">
        <v>500.024814814815</v>
      </c>
      <c r="DI30">
        <v>90.3763851851852</v>
      </c>
      <c r="DJ30">
        <v>0.0454882444444444</v>
      </c>
      <c r="DK30">
        <v>27.2141407407407</v>
      </c>
      <c r="DL30">
        <v>27.2779851851852</v>
      </c>
      <c r="DM30">
        <v>999.9</v>
      </c>
      <c r="DN30">
        <v>0</v>
      </c>
      <c r="DO30">
        <v>0</v>
      </c>
      <c r="DP30">
        <v>9987.77777777778</v>
      </c>
      <c r="DQ30">
        <v>0</v>
      </c>
      <c r="DR30">
        <v>10.1461111111111</v>
      </c>
      <c r="DS30">
        <v>3.95469777777778</v>
      </c>
      <c r="DT30">
        <v>253.062851851852</v>
      </c>
      <c r="DU30">
        <v>247.324259259259</v>
      </c>
      <c r="DV30">
        <v>6.63975333333333</v>
      </c>
      <c r="DW30">
        <v>242.85437037037</v>
      </c>
      <c r="DX30">
        <v>18.0726777777778</v>
      </c>
      <c r="DY30">
        <v>2.23342222222222</v>
      </c>
      <c r="DZ30">
        <v>1.63334333333333</v>
      </c>
      <c r="EA30">
        <v>19.2040740740741</v>
      </c>
      <c r="EB30">
        <v>14.2770222222222</v>
      </c>
      <c r="EC30">
        <v>1999.98259259259</v>
      </c>
      <c r="ED30">
        <v>0.980006703703704</v>
      </c>
      <c r="EE30">
        <v>0.019993637037037</v>
      </c>
      <c r="EF30">
        <v>0</v>
      </c>
      <c r="EG30">
        <v>804.566592592593</v>
      </c>
      <c r="EH30">
        <v>5.00063</v>
      </c>
      <c r="EI30">
        <v>15829.6888888889</v>
      </c>
      <c r="EJ30">
        <v>17256.7740740741</v>
      </c>
      <c r="EK30">
        <v>38.2033333333333</v>
      </c>
      <c r="EL30">
        <v>38.25</v>
      </c>
      <c r="EM30">
        <v>37.6916666666667</v>
      </c>
      <c r="EN30">
        <v>37.562</v>
      </c>
      <c r="EO30">
        <v>39.187</v>
      </c>
      <c r="EP30">
        <v>1955.09259259259</v>
      </c>
      <c r="EQ30">
        <v>39.89</v>
      </c>
      <c r="ER30">
        <v>0</v>
      </c>
      <c r="ES30">
        <v>1659023746.9</v>
      </c>
      <c r="ET30">
        <v>0</v>
      </c>
      <c r="EU30">
        <v>804.578923076923</v>
      </c>
      <c r="EV30">
        <v>-16.181675203213</v>
      </c>
      <c r="EW30">
        <v>-326.683760566711</v>
      </c>
      <c r="EX30">
        <v>15829.7807692308</v>
      </c>
      <c r="EY30">
        <v>15</v>
      </c>
      <c r="EZ30">
        <v>0</v>
      </c>
      <c r="FA30" t="s">
        <v>420</v>
      </c>
      <c r="FB30">
        <v>1657551626.5</v>
      </c>
      <c r="FC30">
        <v>1657551629</v>
      </c>
      <c r="FD30">
        <v>0</v>
      </c>
      <c r="FE30">
        <v>0.403</v>
      </c>
      <c r="FF30">
        <v>0.009</v>
      </c>
      <c r="FG30">
        <v>9.41</v>
      </c>
      <c r="FH30">
        <v>0.087</v>
      </c>
      <c r="FI30">
        <v>417</v>
      </c>
      <c r="FJ30">
        <v>17</v>
      </c>
      <c r="FK30">
        <v>1.61</v>
      </c>
      <c r="FL30">
        <v>0.59</v>
      </c>
      <c r="FM30">
        <v>3.085136875</v>
      </c>
      <c r="FN30">
        <v>15.7540337898687</v>
      </c>
      <c r="FO30">
        <v>1.59423781399279</v>
      </c>
      <c r="FP30">
        <v>0</v>
      </c>
      <c r="FQ30">
        <v>806.049529411765</v>
      </c>
      <c r="FR30">
        <v>-21.5895492841206</v>
      </c>
      <c r="FS30">
        <v>2.1635577621851</v>
      </c>
      <c r="FT30">
        <v>0</v>
      </c>
      <c r="FU30">
        <v>6.63399</v>
      </c>
      <c r="FV30">
        <v>0.084207354596617</v>
      </c>
      <c r="FW30">
        <v>0.0100775748570775</v>
      </c>
      <c r="FX30">
        <v>1</v>
      </c>
      <c r="FY30">
        <v>1</v>
      </c>
      <c r="FZ30">
        <v>3</v>
      </c>
      <c r="GA30" t="s">
        <v>421</v>
      </c>
      <c r="GB30">
        <v>2.9736</v>
      </c>
      <c r="GC30">
        <v>2.69968</v>
      </c>
      <c r="GD30">
        <v>0.0537485</v>
      </c>
      <c r="GE30">
        <v>0.05384</v>
      </c>
      <c r="GF30">
        <v>0.105295</v>
      </c>
      <c r="GG30">
        <v>0.0854761</v>
      </c>
      <c r="GH30">
        <v>36882.1</v>
      </c>
      <c r="GI30">
        <v>40321.3</v>
      </c>
      <c r="GJ30">
        <v>35320</v>
      </c>
      <c r="GK30">
        <v>38649</v>
      </c>
      <c r="GL30">
        <v>44791.8</v>
      </c>
      <c r="GM30">
        <v>51039.4</v>
      </c>
      <c r="GN30">
        <v>55201.1</v>
      </c>
      <c r="GO30">
        <v>61981</v>
      </c>
      <c r="GP30">
        <v>1.991</v>
      </c>
      <c r="GQ30">
        <v>1.848</v>
      </c>
      <c r="GR30">
        <v>0.12964</v>
      </c>
      <c r="GS30">
        <v>0</v>
      </c>
      <c r="GT30">
        <v>25.1482</v>
      </c>
      <c r="GU30">
        <v>999.9</v>
      </c>
      <c r="GV30">
        <v>58.149</v>
      </c>
      <c r="GW30">
        <v>28.862</v>
      </c>
      <c r="GX30">
        <v>25.6692</v>
      </c>
      <c r="GY30">
        <v>56.62</v>
      </c>
      <c r="GZ30">
        <v>43.6258</v>
      </c>
      <c r="HA30">
        <v>1</v>
      </c>
      <c r="HB30">
        <v>-0.0728455</v>
      </c>
      <c r="HC30">
        <v>0.0344227</v>
      </c>
      <c r="HD30">
        <v>20.1133</v>
      </c>
      <c r="HE30">
        <v>5.19692</v>
      </c>
      <c r="HF30">
        <v>12.0064</v>
      </c>
      <c r="HG30">
        <v>4.976</v>
      </c>
      <c r="HH30">
        <v>3.294</v>
      </c>
      <c r="HI30">
        <v>9999</v>
      </c>
      <c r="HJ30">
        <v>9999</v>
      </c>
      <c r="HK30">
        <v>9999</v>
      </c>
      <c r="HL30">
        <v>627.7</v>
      </c>
      <c r="HM30">
        <v>1.86334</v>
      </c>
      <c r="HN30">
        <v>1.86823</v>
      </c>
      <c r="HO30">
        <v>1.86798</v>
      </c>
      <c r="HP30">
        <v>1.86917</v>
      </c>
      <c r="HQ30">
        <v>1.86996</v>
      </c>
      <c r="HR30">
        <v>1.86603</v>
      </c>
      <c r="HS30">
        <v>1.86707</v>
      </c>
      <c r="HT30">
        <v>1.86844</v>
      </c>
      <c r="HU30">
        <v>5</v>
      </c>
      <c r="HV30">
        <v>0</v>
      </c>
      <c r="HW30">
        <v>0</v>
      </c>
      <c r="HX30">
        <v>0</v>
      </c>
      <c r="HY30" t="s">
        <v>422</v>
      </c>
      <c r="HZ30" t="s">
        <v>423</v>
      </c>
      <c r="IA30" t="s">
        <v>424</v>
      </c>
      <c r="IB30" t="s">
        <v>424</v>
      </c>
      <c r="IC30" t="s">
        <v>424</v>
      </c>
      <c r="ID30" t="s">
        <v>424</v>
      </c>
      <c r="IE30">
        <v>0</v>
      </c>
      <c r="IF30">
        <v>100</v>
      </c>
      <c r="IG30">
        <v>100</v>
      </c>
      <c r="IH30">
        <v>5.351</v>
      </c>
      <c r="II30">
        <v>0.499</v>
      </c>
      <c r="IJ30">
        <v>4.02706509432224</v>
      </c>
      <c r="IK30">
        <v>0.00601174518973114</v>
      </c>
      <c r="IL30">
        <v>2.77886958061485e-07</v>
      </c>
      <c r="IM30">
        <v>-3.54636231360687e-10</v>
      </c>
      <c r="IN30">
        <v>-0.0404303883988718</v>
      </c>
      <c r="IO30">
        <v>-0.0177815531441476</v>
      </c>
      <c r="IP30">
        <v>0.00205572605671414</v>
      </c>
      <c r="IQ30">
        <v>-1.65519735432211e-05</v>
      </c>
      <c r="IR30">
        <v>-4</v>
      </c>
      <c r="IS30">
        <v>1848</v>
      </c>
      <c r="IT30">
        <v>1</v>
      </c>
      <c r="IU30">
        <v>25</v>
      </c>
      <c r="IV30">
        <v>24535.4</v>
      </c>
      <c r="IW30">
        <v>24535.3</v>
      </c>
      <c r="IX30">
        <v>0.604248</v>
      </c>
      <c r="IY30">
        <v>2.63062</v>
      </c>
      <c r="IZ30">
        <v>1.54785</v>
      </c>
      <c r="JA30">
        <v>2.30469</v>
      </c>
      <c r="JB30">
        <v>1.34644</v>
      </c>
      <c r="JC30">
        <v>2.27661</v>
      </c>
      <c r="JD30">
        <v>34.3269</v>
      </c>
      <c r="JE30">
        <v>24.1138</v>
      </c>
      <c r="JF30">
        <v>18</v>
      </c>
      <c r="JG30">
        <v>500.783</v>
      </c>
      <c r="JH30">
        <v>409.12</v>
      </c>
      <c r="JI30">
        <v>25</v>
      </c>
      <c r="JJ30">
        <v>26.3086</v>
      </c>
      <c r="JK30">
        <v>30.0003</v>
      </c>
      <c r="JL30">
        <v>26.2427</v>
      </c>
      <c r="JM30">
        <v>26.1839</v>
      </c>
      <c r="JN30">
        <v>12.0004</v>
      </c>
      <c r="JO30">
        <v>37.7347</v>
      </c>
      <c r="JP30">
        <v>78.6314</v>
      </c>
      <c r="JQ30">
        <v>25</v>
      </c>
      <c r="JR30">
        <v>197.308</v>
      </c>
      <c r="JS30">
        <v>18.0512</v>
      </c>
      <c r="JT30">
        <v>102.407</v>
      </c>
      <c r="JU30">
        <v>103.175</v>
      </c>
    </row>
    <row r="31" spans="1:281">
      <c r="A31">
        <v>15</v>
      </c>
      <c r="B31">
        <v>1659023753.1</v>
      </c>
      <c r="C31">
        <v>70</v>
      </c>
      <c r="D31" t="s">
        <v>452</v>
      </c>
      <c r="E31" t="s">
        <v>453</v>
      </c>
      <c r="F31">
        <v>5</v>
      </c>
      <c r="G31" t="s">
        <v>416</v>
      </c>
      <c r="H31" t="s">
        <v>417</v>
      </c>
      <c r="I31">
        <v>1659023745.31429</v>
      </c>
      <c r="J31">
        <f>(K31)/1000</f>
        <v>0</v>
      </c>
      <c r="K31">
        <f>IF(CZ31, AN31, AH31)</f>
        <v>0</v>
      </c>
      <c r="L31">
        <f>IF(CZ31, AI31, AG31)</f>
        <v>0</v>
      </c>
      <c r="M31">
        <f>DB31 - IF(AU31&gt;1, L31*CV31*100.0/(AW31*DP31), 0)</f>
        <v>0</v>
      </c>
      <c r="N31">
        <f>((T31-J31/2)*M31-L31)/(T31+J31/2)</f>
        <v>0</v>
      </c>
      <c r="O31">
        <f>N31*(DI31+DJ31)/1000.0</f>
        <v>0</v>
      </c>
      <c r="P31">
        <f>(DB31 - IF(AU31&gt;1, L31*CV31*100.0/(AW31*DP31), 0))*(DI31+DJ31)/1000.0</f>
        <v>0</v>
      </c>
      <c r="Q31">
        <f>2.0/((1/S31-1/R31)+SIGN(S31)*SQRT((1/S31-1/R31)*(1/S31-1/R31) + 4*CW31/((CW31+1)*(CW31+1))*(2*1/S31*1/R31-1/R31*1/R31)))</f>
        <v>0</v>
      </c>
      <c r="R31">
        <f>IF(LEFT(CX31,1)&lt;&gt;"0",IF(LEFT(CX31,1)="1",3.0,CY31),$D$5+$E$5*(DP31*DI31/($K$5*1000))+$F$5*(DP31*DI31/($K$5*1000))*MAX(MIN(CV31,$J$5),$I$5)*MAX(MIN(CV31,$J$5),$I$5)+$G$5*MAX(MIN(CV31,$J$5),$I$5)*(DP31*DI31/($K$5*1000))+$H$5*(DP31*DI31/($K$5*1000))*(DP31*DI31/($K$5*1000)))</f>
        <v>0</v>
      </c>
      <c r="S31">
        <f>J31*(1000-(1000*0.61365*exp(17.502*W31/(240.97+W31))/(DI31+DJ31)+DD31)/2)/(1000*0.61365*exp(17.502*W31/(240.97+W31))/(DI31+DJ31)-DD31)</f>
        <v>0</v>
      </c>
      <c r="T31">
        <f>1/((CW31+1)/(Q31/1.6)+1/(R31/1.37)) + CW31/((CW31+1)/(Q31/1.6) + CW31/(R31/1.37))</f>
        <v>0</v>
      </c>
      <c r="U31">
        <f>(CR31*CU31)</f>
        <v>0</v>
      </c>
      <c r="V31">
        <f>(DK31+(U31+2*0.95*5.67E-8*(((DK31+$B$7)+273)^4-(DK31+273)^4)-44100*J31)/(1.84*29.3*R31+8*0.95*5.67E-8*(DK31+273)^3))</f>
        <v>0</v>
      </c>
      <c r="W31">
        <f>($C$7*DL31+$D$7*DM31+$E$7*V31)</f>
        <v>0</v>
      </c>
      <c r="X31">
        <f>0.61365*exp(17.502*W31/(240.97+W31))</f>
        <v>0</v>
      </c>
      <c r="Y31">
        <f>(Z31/AA31*100)</f>
        <v>0</v>
      </c>
      <c r="Z31">
        <f>DD31*(DI31+DJ31)/1000</f>
        <v>0</v>
      </c>
      <c r="AA31">
        <f>0.61365*exp(17.502*DK31/(240.97+DK31))</f>
        <v>0</v>
      </c>
      <c r="AB31">
        <f>(X31-DD31*(DI31+DJ31)/1000)</f>
        <v>0</v>
      </c>
      <c r="AC31">
        <f>(-J31*44100)</f>
        <v>0</v>
      </c>
      <c r="AD31">
        <f>2*29.3*R31*0.92*(DK31-W31)</f>
        <v>0</v>
      </c>
      <c r="AE31">
        <f>2*0.95*5.67E-8*(((DK31+$B$7)+273)^4-(W31+273)^4)</f>
        <v>0</v>
      </c>
      <c r="AF31">
        <f>U31+AE31+AC31+AD31</f>
        <v>0</v>
      </c>
      <c r="AG31">
        <f>DH31*AU31*(DC31-DB31*(1000-AU31*DE31)/(1000-AU31*DD31))/(100*CV31)</f>
        <v>0</v>
      </c>
      <c r="AH31">
        <f>1000*DH31*AU31*(DD31-DE31)/(100*CV31*(1000-AU31*DD31))</f>
        <v>0</v>
      </c>
      <c r="AI31">
        <f>(AJ31 - AK31 - DI31*1E3/(8.314*(DK31+273.15)) * AM31/DH31 * AL31) * DH31/(100*CV31) * (1000 - DE31)/1000</f>
        <v>0</v>
      </c>
      <c r="AJ31">
        <v>214.27577086118</v>
      </c>
      <c r="AK31">
        <v>215.641006060606</v>
      </c>
      <c r="AL31">
        <v>-3.15389938957365</v>
      </c>
      <c r="AM31">
        <v>66.0504921813524</v>
      </c>
      <c r="AN31">
        <f>(AP31 - AO31 + DI31*1E3/(8.314*(DK31+273.15)) * AR31/DH31 * AQ31) * DH31/(100*CV31) * 1000/(1000 - AP31)</f>
        <v>0</v>
      </c>
      <c r="AO31">
        <v>18.0408301993939</v>
      </c>
      <c r="AP31">
        <v>24.7058811188811</v>
      </c>
      <c r="AQ31">
        <v>0.000712574162680997</v>
      </c>
      <c r="AR31">
        <v>92.47</v>
      </c>
      <c r="AS31">
        <v>0</v>
      </c>
      <c r="AT31">
        <v>0</v>
      </c>
      <c r="AU31">
        <f>IF(AS31*$H$13&gt;=AW31,1.0,(AW31/(AW31-AS31*$H$13)))</f>
        <v>0</v>
      </c>
      <c r="AV31">
        <f>(AU31-1)*100</f>
        <v>0</v>
      </c>
      <c r="AW31">
        <f>MAX(0,($B$13+$C$13*DP31)/(1+$D$13*DP31)*DI31/(DK31+273)*$E$13)</f>
        <v>0</v>
      </c>
      <c r="AX31" t="s">
        <v>418</v>
      </c>
      <c r="AY31" t="s">
        <v>418</v>
      </c>
      <c r="AZ31">
        <v>0</v>
      </c>
      <c r="BA31">
        <v>0</v>
      </c>
      <c r="BB31">
        <f>1-AZ31/BA31</f>
        <v>0</v>
      </c>
      <c r="BC31">
        <v>0</v>
      </c>
      <c r="BD31" t="s">
        <v>418</v>
      </c>
      <c r="BE31" t="s">
        <v>418</v>
      </c>
      <c r="BF31">
        <v>0</v>
      </c>
      <c r="BG31">
        <v>0</v>
      </c>
      <c r="BH31">
        <f>1-BF31/BG31</f>
        <v>0</v>
      </c>
      <c r="BI31">
        <v>0.5</v>
      </c>
      <c r="BJ31">
        <f>CS31</f>
        <v>0</v>
      </c>
      <c r="BK31">
        <f>L31</f>
        <v>0</v>
      </c>
      <c r="BL31">
        <f>BH31*BI31*BJ31</f>
        <v>0</v>
      </c>
      <c r="BM31">
        <f>(BK31-BC31)/BJ31</f>
        <v>0</v>
      </c>
      <c r="BN31">
        <f>(BA31-BG31)/BG31</f>
        <v>0</v>
      </c>
      <c r="BO31">
        <f>AZ31/(BB31+AZ31/BG31)</f>
        <v>0</v>
      </c>
      <c r="BP31" t="s">
        <v>418</v>
      </c>
      <c r="BQ31">
        <v>0</v>
      </c>
      <c r="BR31">
        <f>IF(BQ31&lt;&gt;0, BQ31, BO31)</f>
        <v>0</v>
      </c>
      <c r="BS31">
        <f>1-BR31/BG31</f>
        <v>0</v>
      </c>
      <c r="BT31">
        <f>(BG31-BF31)/(BG31-BR31)</f>
        <v>0</v>
      </c>
      <c r="BU31">
        <f>(BA31-BG31)/(BA31-BR31)</f>
        <v>0</v>
      </c>
      <c r="BV31">
        <f>(BG31-BF31)/(BG31-AZ31)</f>
        <v>0</v>
      </c>
      <c r="BW31">
        <f>(BA31-BG31)/(BA31-AZ31)</f>
        <v>0</v>
      </c>
      <c r="BX31">
        <f>(BT31*BR31/BF31)</f>
        <v>0</v>
      </c>
      <c r="BY31">
        <f>(1-BX31)</f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f>$B$11*DQ31+$C$11*DR31+$F$11*EC31*(1-EF31)</f>
        <v>0</v>
      </c>
      <c r="CS31">
        <f>CR31*CT31</f>
        <v>0</v>
      </c>
      <c r="CT31">
        <f>($B$11*$D$9+$C$11*$D$9+$F$11*((EP31+EH31)/MAX(EP31+EH31+EQ31, 0.1)*$I$9+EQ31/MAX(EP31+EH31+EQ31, 0.1)*$J$9))/($B$11+$C$11+$F$11)</f>
        <v>0</v>
      </c>
      <c r="CU31">
        <f>($B$11*$K$9+$C$11*$K$9+$F$11*((EP31+EH31)/MAX(EP31+EH31+EQ31, 0.1)*$P$9+EQ31/MAX(EP31+EH31+EQ31, 0.1)*$Q$9))/($B$11+$C$11+$F$11)</f>
        <v>0</v>
      </c>
      <c r="CV31">
        <v>6</v>
      </c>
      <c r="CW31">
        <v>0.5</v>
      </c>
      <c r="CX31" t="s">
        <v>419</v>
      </c>
      <c r="CY31">
        <v>2</v>
      </c>
      <c r="CZ31" t="b">
        <v>1</v>
      </c>
      <c r="DA31">
        <v>1659023745.31429</v>
      </c>
      <c r="DB31">
        <v>232.539178571429</v>
      </c>
      <c r="DC31">
        <v>227.169428571429</v>
      </c>
      <c r="DD31">
        <v>24.7104285714286</v>
      </c>
      <c r="DE31">
        <v>18.0566892857143</v>
      </c>
      <c r="DF31">
        <v>227.136357142857</v>
      </c>
      <c r="DG31">
        <v>24.2112428571429</v>
      </c>
      <c r="DH31">
        <v>500.009178571429</v>
      </c>
      <c r="DI31">
        <v>90.3758892857143</v>
      </c>
      <c r="DJ31">
        <v>0.045569225</v>
      </c>
      <c r="DK31">
        <v>27.2153428571429</v>
      </c>
      <c r="DL31">
        <v>27.2782964285714</v>
      </c>
      <c r="DM31">
        <v>999.9</v>
      </c>
      <c r="DN31">
        <v>0</v>
      </c>
      <c r="DO31">
        <v>0</v>
      </c>
      <c r="DP31">
        <v>10007.1428571429</v>
      </c>
      <c r="DQ31">
        <v>0</v>
      </c>
      <c r="DR31">
        <v>10.1490178571429</v>
      </c>
      <c r="DS31">
        <v>5.36975428571429</v>
      </c>
      <c r="DT31">
        <v>238.430857142857</v>
      </c>
      <c r="DU31">
        <v>231.346928571429</v>
      </c>
      <c r="DV31">
        <v>6.65372428571429</v>
      </c>
      <c r="DW31">
        <v>227.169428571429</v>
      </c>
      <c r="DX31">
        <v>18.0566892857143</v>
      </c>
      <c r="DY31">
        <v>2.2332275</v>
      </c>
      <c r="DZ31">
        <v>1.63189035714286</v>
      </c>
      <c r="EA31">
        <v>19.2026714285714</v>
      </c>
      <c r="EB31">
        <v>14.2632642857143</v>
      </c>
      <c r="EC31">
        <v>1999.98464285714</v>
      </c>
      <c r="ED31">
        <v>0.980006857142857</v>
      </c>
      <c r="EE31">
        <v>0.0199935142857143</v>
      </c>
      <c r="EF31">
        <v>0</v>
      </c>
      <c r="EG31">
        <v>803.487142857143</v>
      </c>
      <c r="EH31">
        <v>5.00063</v>
      </c>
      <c r="EI31">
        <v>15808.5964285714</v>
      </c>
      <c r="EJ31">
        <v>17256.7785714286</v>
      </c>
      <c r="EK31">
        <v>38.214</v>
      </c>
      <c r="EL31">
        <v>38.25</v>
      </c>
      <c r="EM31">
        <v>37.705</v>
      </c>
      <c r="EN31">
        <v>37.562</v>
      </c>
      <c r="EO31">
        <v>39.187</v>
      </c>
      <c r="EP31">
        <v>1955.09464285714</v>
      </c>
      <c r="EQ31">
        <v>39.89</v>
      </c>
      <c r="ER31">
        <v>0</v>
      </c>
      <c r="ES31">
        <v>1659023751.7</v>
      </c>
      <c r="ET31">
        <v>0</v>
      </c>
      <c r="EU31">
        <v>803.473576923077</v>
      </c>
      <c r="EV31">
        <v>-9.98731624001575</v>
      </c>
      <c r="EW31">
        <v>-208.136752260878</v>
      </c>
      <c r="EX31">
        <v>15808.0076923077</v>
      </c>
      <c r="EY31">
        <v>15</v>
      </c>
      <c r="EZ31">
        <v>0</v>
      </c>
      <c r="FA31" t="s">
        <v>420</v>
      </c>
      <c r="FB31">
        <v>1657551626.5</v>
      </c>
      <c r="FC31">
        <v>1657551629</v>
      </c>
      <c r="FD31">
        <v>0</v>
      </c>
      <c r="FE31">
        <v>0.403</v>
      </c>
      <c r="FF31">
        <v>0.009</v>
      </c>
      <c r="FG31">
        <v>9.41</v>
      </c>
      <c r="FH31">
        <v>0.087</v>
      </c>
      <c r="FI31">
        <v>417</v>
      </c>
      <c r="FJ31">
        <v>17</v>
      </c>
      <c r="FK31">
        <v>1.61</v>
      </c>
      <c r="FL31">
        <v>0.59</v>
      </c>
      <c r="FM31">
        <v>4.37837675</v>
      </c>
      <c r="FN31">
        <v>16.4589213883677</v>
      </c>
      <c r="FO31">
        <v>1.62980076198962</v>
      </c>
      <c r="FP31">
        <v>0</v>
      </c>
      <c r="FQ31">
        <v>804.397352941177</v>
      </c>
      <c r="FR31">
        <v>-14.7854239836682</v>
      </c>
      <c r="FS31">
        <v>1.50859197856328</v>
      </c>
      <c r="FT31">
        <v>0</v>
      </c>
      <c r="FU31">
        <v>6.644884</v>
      </c>
      <c r="FV31">
        <v>0.153552045028123</v>
      </c>
      <c r="FW31">
        <v>0.0166093443278174</v>
      </c>
      <c r="FX31">
        <v>0</v>
      </c>
      <c r="FY31">
        <v>0</v>
      </c>
      <c r="FZ31">
        <v>3</v>
      </c>
      <c r="GA31" t="s">
        <v>427</v>
      </c>
      <c r="GB31">
        <v>2.97299</v>
      </c>
      <c r="GC31">
        <v>2.69942</v>
      </c>
      <c r="GD31">
        <v>0.0504709</v>
      </c>
      <c r="GE31">
        <v>0.0500374</v>
      </c>
      <c r="GF31">
        <v>0.105295</v>
      </c>
      <c r="GG31">
        <v>0.0854102</v>
      </c>
      <c r="GH31">
        <v>37009.8</v>
      </c>
      <c r="GI31">
        <v>40484.1</v>
      </c>
      <c r="GJ31">
        <v>35319.9</v>
      </c>
      <c r="GK31">
        <v>38649.8</v>
      </c>
      <c r="GL31">
        <v>44792.1</v>
      </c>
      <c r="GM31">
        <v>51043.3</v>
      </c>
      <c r="GN31">
        <v>55201.6</v>
      </c>
      <c r="GO31">
        <v>61981.3</v>
      </c>
      <c r="GP31">
        <v>1.9904</v>
      </c>
      <c r="GQ31">
        <v>1.8486</v>
      </c>
      <c r="GR31">
        <v>0.128895</v>
      </c>
      <c r="GS31">
        <v>0</v>
      </c>
      <c r="GT31">
        <v>25.1524</v>
      </c>
      <c r="GU31">
        <v>999.9</v>
      </c>
      <c r="GV31">
        <v>58.125</v>
      </c>
      <c r="GW31">
        <v>28.852</v>
      </c>
      <c r="GX31">
        <v>25.644</v>
      </c>
      <c r="GY31">
        <v>56.27</v>
      </c>
      <c r="GZ31">
        <v>43.3894</v>
      </c>
      <c r="HA31">
        <v>1</v>
      </c>
      <c r="HB31">
        <v>-0.0731504</v>
      </c>
      <c r="HC31">
        <v>0.0346405</v>
      </c>
      <c r="HD31">
        <v>20.113</v>
      </c>
      <c r="HE31">
        <v>5.19812</v>
      </c>
      <c r="HF31">
        <v>12.0088</v>
      </c>
      <c r="HG31">
        <v>4.976</v>
      </c>
      <c r="HH31">
        <v>3.2938</v>
      </c>
      <c r="HI31">
        <v>9999</v>
      </c>
      <c r="HJ31">
        <v>9999</v>
      </c>
      <c r="HK31">
        <v>9999</v>
      </c>
      <c r="HL31">
        <v>627.7</v>
      </c>
      <c r="HM31">
        <v>1.8634</v>
      </c>
      <c r="HN31">
        <v>1.86829</v>
      </c>
      <c r="HO31">
        <v>1.86798</v>
      </c>
      <c r="HP31">
        <v>1.86917</v>
      </c>
      <c r="HQ31">
        <v>1.87002</v>
      </c>
      <c r="HR31">
        <v>1.866</v>
      </c>
      <c r="HS31">
        <v>1.86707</v>
      </c>
      <c r="HT31">
        <v>1.86844</v>
      </c>
      <c r="HU31">
        <v>5</v>
      </c>
      <c r="HV31">
        <v>0</v>
      </c>
      <c r="HW31">
        <v>0</v>
      </c>
      <c r="HX31">
        <v>0</v>
      </c>
      <c r="HY31" t="s">
        <v>422</v>
      </c>
      <c r="HZ31" t="s">
        <v>423</v>
      </c>
      <c r="IA31" t="s">
        <v>424</v>
      </c>
      <c r="IB31" t="s">
        <v>424</v>
      </c>
      <c r="IC31" t="s">
        <v>424</v>
      </c>
      <c r="ID31" t="s">
        <v>424</v>
      </c>
      <c r="IE31">
        <v>0</v>
      </c>
      <c r="IF31">
        <v>100</v>
      </c>
      <c r="IG31">
        <v>100</v>
      </c>
      <c r="IH31">
        <v>5.259</v>
      </c>
      <c r="II31">
        <v>0.4991</v>
      </c>
      <c r="IJ31">
        <v>4.02706509432224</v>
      </c>
      <c r="IK31">
        <v>0.00601174518973114</v>
      </c>
      <c r="IL31">
        <v>2.77886958061485e-07</v>
      </c>
      <c r="IM31">
        <v>-3.54636231360687e-10</v>
      </c>
      <c r="IN31">
        <v>-0.0404303883988718</v>
      </c>
      <c r="IO31">
        <v>-0.0177815531441476</v>
      </c>
      <c r="IP31">
        <v>0.00205572605671414</v>
      </c>
      <c r="IQ31">
        <v>-1.65519735432211e-05</v>
      </c>
      <c r="IR31">
        <v>-4</v>
      </c>
      <c r="IS31">
        <v>1848</v>
      </c>
      <c r="IT31">
        <v>1</v>
      </c>
      <c r="IU31">
        <v>25</v>
      </c>
      <c r="IV31">
        <v>24535.4</v>
      </c>
      <c r="IW31">
        <v>24535.4</v>
      </c>
      <c r="IX31">
        <v>0.568848</v>
      </c>
      <c r="IY31">
        <v>2.63184</v>
      </c>
      <c r="IZ31">
        <v>1.54785</v>
      </c>
      <c r="JA31">
        <v>2.30469</v>
      </c>
      <c r="JB31">
        <v>1.34644</v>
      </c>
      <c r="JC31">
        <v>2.29248</v>
      </c>
      <c r="JD31">
        <v>34.3269</v>
      </c>
      <c r="JE31">
        <v>24.0963</v>
      </c>
      <c r="JF31">
        <v>18</v>
      </c>
      <c r="JG31">
        <v>500.409</v>
      </c>
      <c r="JH31">
        <v>409.472</v>
      </c>
      <c r="JI31">
        <v>25.0001</v>
      </c>
      <c r="JJ31">
        <v>26.3109</v>
      </c>
      <c r="JK31">
        <v>30.0002</v>
      </c>
      <c r="JL31">
        <v>26.2449</v>
      </c>
      <c r="JM31">
        <v>26.1861</v>
      </c>
      <c r="JN31">
        <v>11.3119</v>
      </c>
      <c r="JO31">
        <v>37.7347</v>
      </c>
      <c r="JP31">
        <v>78.6314</v>
      </c>
      <c r="JQ31">
        <v>25</v>
      </c>
      <c r="JR31">
        <v>183.893</v>
      </c>
      <c r="JS31">
        <v>18.0358</v>
      </c>
      <c r="JT31">
        <v>102.407</v>
      </c>
      <c r="JU31">
        <v>103.176</v>
      </c>
    </row>
    <row r="32" spans="1:281">
      <c r="A32">
        <v>16</v>
      </c>
      <c r="B32">
        <v>1659023758.1</v>
      </c>
      <c r="C32">
        <v>75</v>
      </c>
      <c r="D32" t="s">
        <v>454</v>
      </c>
      <c r="E32" t="s">
        <v>455</v>
      </c>
      <c r="F32">
        <v>5</v>
      </c>
      <c r="G32" t="s">
        <v>416</v>
      </c>
      <c r="H32" t="s">
        <v>417</v>
      </c>
      <c r="I32">
        <v>1659023750.6</v>
      </c>
      <c r="J32">
        <f>(K32)/1000</f>
        <v>0</v>
      </c>
      <c r="K32">
        <f>IF(CZ32, AN32, AH32)</f>
        <v>0</v>
      </c>
      <c r="L32">
        <f>IF(CZ32, AI32, AG32)</f>
        <v>0</v>
      </c>
      <c r="M32">
        <f>DB32 - IF(AU32&gt;1, L32*CV32*100.0/(AW32*DP32), 0)</f>
        <v>0</v>
      </c>
      <c r="N32">
        <f>((T32-J32/2)*M32-L32)/(T32+J32/2)</f>
        <v>0</v>
      </c>
      <c r="O32">
        <f>N32*(DI32+DJ32)/1000.0</f>
        <v>0</v>
      </c>
      <c r="P32">
        <f>(DB32 - IF(AU32&gt;1, L32*CV32*100.0/(AW32*DP32), 0))*(DI32+DJ32)/1000.0</f>
        <v>0</v>
      </c>
      <c r="Q32">
        <f>2.0/((1/S32-1/R32)+SIGN(S32)*SQRT((1/S32-1/R32)*(1/S32-1/R32) + 4*CW32/((CW32+1)*(CW32+1))*(2*1/S32*1/R32-1/R32*1/R32)))</f>
        <v>0</v>
      </c>
      <c r="R32">
        <f>IF(LEFT(CX32,1)&lt;&gt;"0",IF(LEFT(CX32,1)="1",3.0,CY32),$D$5+$E$5*(DP32*DI32/($K$5*1000))+$F$5*(DP32*DI32/($K$5*1000))*MAX(MIN(CV32,$J$5),$I$5)*MAX(MIN(CV32,$J$5),$I$5)+$G$5*MAX(MIN(CV32,$J$5),$I$5)*(DP32*DI32/($K$5*1000))+$H$5*(DP32*DI32/($K$5*1000))*(DP32*DI32/($K$5*1000)))</f>
        <v>0</v>
      </c>
      <c r="S32">
        <f>J32*(1000-(1000*0.61365*exp(17.502*W32/(240.97+W32))/(DI32+DJ32)+DD32)/2)/(1000*0.61365*exp(17.502*W32/(240.97+W32))/(DI32+DJ32)-DD32)</f>
        <v>0</v>
      </c>
      <c r="T32">
        <f>1/((CW32+1)/(Q32/1.6)+1/(R32/1.37)) + CW32/((CW32+1)/(Q32/1.6) + CW32/(R32/1.37))</f>
        <v>0</v>
      </c>
      <c r="U32">
        <f>(CR32*CU32)</f>
        <v>0</v>
      </c>
      <c r="V32">
        <f>(DK32+(U32+2*0.95*5.67E-8*(((DK32+$B$7)+273)^4-(DK32+273)^4)-44100*J32)/(1.84*29.3*R32+8*0.95*5.67E-8*(DK32+273)^3))</f>
        <v>0</v>
      </c>
      <c r="W32">
        <f>($C$7*DL32+$D$7*DM32+$E$7*V32)</f>
        <v>0</v>
      </c>
      <c r="X32">
        <f>0.61365*exp(17.502*W32/(240.97+W32))</f>
        <v>0</v>
      </c>
      <c r="Y32">
        <f>(Z32/AA32*100)</f>
        <v>0</v>
      </c>
      <c r="Z32">
        <f>DD32*(DI32+DJ32)/1000</f>
        <v>0</v>
      </c>
      <c r="AA32">
        <f>0.61365*exp(17.502*DK32/(240.97+DK32))</f>
        <v>0</v>
      </c>
      <c r="AB32">
        <f>(X32-DD32*(DI32+DJ32)/1000)</f>
        <v>0</v>
      </c>
      <c r="AC32">
        <f>(-J32*44100)</f>
        <v>0</v>
      </c>
      <c r="AD32">
        <f>2*29.3*R32*0.92*(DK32-W32)</f>
        <v>0</v>
      </c>
      <c r="AE32">
        <f>2*0.95*5.67E-8*(((DK32+$B$7)+273)^4-(W32+273)^4)</f>
        <v>0</v>
      </c>
      <c r="AF32">
        <f>U32+AE32+AC32+AD32</f>
        <v>0</v>
      </c>
      <c r="AG32">
        <f>DH32*AU32*(DC32-DB32*(1000-AU32*DE32)/(1000-AU32*DD32))/(100*CV32)</f>
        <v>0</v>
      </c>
      <c r="AH32">
        <f>1000*DH32*AU32*(DD32-DE32)/(100*CV32*(1000-AU32*DD32))</f>
        <v>0</v>
      </c>
      <c r="AI32">
        <f>(AJ32 - AK32 - DI32*1E3/(8.314*(DK32+273.15)) * AM32/DH32 * AL32) * DH32/(100*CV32) * (1000 - DE32)/1000</f>
        <v>0</v>
      </c>
      <c r="AJ32">
        <v>197.166071334632</v>
      </c>
      <c r="AK32">
        <v>199.85456969697</v>
      </c>
      <c r="AL32">
        <v>-3.13833769742525</v>
      </c>
      <c r="AM32">
        <v>66.0504921813524</v>
      </c>
      <c r="AN32">
        <f>(AP32 - AO32 + DI32*1E3/(8.314*(DK32+273.15)) * AR32/DH32 * AQ32) * DH32/(100*CV32) * 1000/(1000 - AP32)</f>
        <v>0</v>
      </c>
      <c r="AO32">
        <v>18.0315901366234</v>
      </c>
      <c r="AP32">
        <v>24.7086839160839</v>
      </c>
      <c r="AQ32">
        <v>-0.000855030303025041</v>
      </c>
      <c r="AR32">
        <v>92.47</v>
      </c>
      <c r="AS32">
        <v>0</v>
      </c>
      <c r="AT32">
        <v>0</v>
      </c>
      <c r="AU32">
        <f>IF(AS32*$H$13&gt;=AW32,1.0,(AW32/(AW32-AS32*$H$13)))</f>
        <v>0</v>
      </c>
      <c r="AV32">
        <f>(AU32-1)*100</f>
        <v>0</v>
      </c>
      <c r="AW32">
        <f>MAX(0,($B$13+$C$13*DP32)/(1+$D$13*DP32)*DI32/(DK32+273)*$E$13)</f>
        <v>0</v>
      </c>
      <c r="AX32" t="s">
        <v>418</v>
      </c>
      <c r="AY32" t="s">
        <v>418</v>
      </c>
      <c r="AZ32">
        <v>0</v>
      </c>
      <c r="BA32">
        <v>0</v>
      </c>
      <c r="BB32">
        <f>1-AZ32/BA32</f>
        <v>0</v>
      </c>
      <c r="BC32">
        <v>0</v>
      </c>
      <c r="BD32" t="s">
        <v>418</v>
      </c>
      <c r="BE32" t="s">
        <v>418</v>
      </c>
      <c r="BF32">
        <v>0</v>
      </c>
      <c r="BG32">
        <v>0</v>
      </c>
      <c r="BH32">
        <f>1-BF32/BG32</f>
        <v>0</v>
      </c>
      <c r="BI32">
        <v>0.5</v>
      </c>
      <c r="BJ32">
        <f>CS32</f>
        <v>0</v>
      </c>
      <c r="BK32">
        <f>L32</f>
        <v>0</v>
      </c>
      <c r="BL32">
        <f>BH32*BI32*BJ32</f>
        <v>0</v>
      </c>
      <c r="BM32">
        <f>(BK32-BC32)/BJ32</f>
        <v>0</v>
      </c>
      <c r="BN32">
        <f>(BA32-BG32)/BG32</f>
        <v>0</v>
      </c>
      <c r="BO32">
        <f>AZ32/(BB32+AZ32/BG32)</f>
        <v>0</v>
      </c>
      <c r="BP32" t="s">
        <v>418</v>
      </c>
      <c r="BQ32">
        <v>0</v>
      </c>
      <c r="BR32">
        <f>IF(BQ32&lt;&gt;0, BQ32, BO32)</f>
        <v>0</v>
      </c>
      <c r="BS32">
        <f>1-BR32/BG32</f>
        <v>0</v>
      </c>
      <c r="BT32">
        <f>(BG32-BF32)/(BG32-BR32)</f>
        <v>0</v>
      </c>
      <c r="BU32">
        <f>(BA32-BG32)/(BA32-BR32)</f>
        <v>0</v>
      </c>
      <c r="BV32">
        <f>(BG32-BF32)/(BG32-AZ32)</f>
        <v>0</v>
      </c>
      <c r="BW32">
        <f>(BA32-BG32)/(BA32-AZ32)</f>
        <v>0</v>
      </c>
      <c r="BX32">
        <f>(BT32*BR32/BF32)</f>
        <v>0</v>
      </c>
      <c r="BY32">
        <f>(1-BX32)</f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f>$B$11*DQ32+$C$11*DR32+$F$11*EC32*(1-EF32)</f>
        <v>0</v>
      </c>
      <c r="CS32">
        <f>CR32*CT32</f>
        <v>0</v>
      </c>
      <c r="CT32">
        <f>($B$11*$D$9+$C$11*$D$9+$F$11*((EP32+EH32)/MAX(EP32+EH32+EQ32, 0.1)*$I$9+EQ32/MAX(EP32+EH32+EQ32, 0.1)*$J$9))/($B$11+$C$11+$F$11)</f>
        <v>0</v>
      </c>
      <c r="CU32">
        <f>($B$11*$K$9+$C$11*$K$9+$F$11*((EP32+EH32)/MAX(EP32+EH32+EQ32, 0.1)*$P$9+EQ32/MAX(EP32+EH32+EQ32, 0.1)*$Q$9))/($B$11+$C$11+$F$11)</f>
        <v>0</v>
      </c>
      <c r="CV32">
        <v>6</v>
      </c>
      <c r="CW32">
        <v>0.5</v>
      </c>
      <c r="CX32" t="s">
        <v>419</v>
      </c>
      <c r="CY32">
        <v>2</v>
      </c>
      <c r="CZ32" t="b">
        <v>1</v>
      </c>
      <c r="DA32">
        <v>1659023750.6</v>
      </c>
      <c r="DB32">
        <v>216.373962962963</v>
      </c>
      <c r="DC32">
        <v>209.552222222222</v>
      </c>
      <c r="DD32">
        <v>24.7087777777778</v>
      </c>
      <c r="DE32">
        <v>18.0448444444444</v>
      </c>
      <c r="DF32">
        <v>211.068925925926</v>
      </c>
      <c r="DG32">
        <v>24.2096740740741</v>
      </c>
      <c r="DH32">
        <v>500.026962962963</v>
      </c>
      <c r="DI32">
        <v>90.3758333333333</v>
      </c>
      <c r="DJ32">
        <v>0.0453767703703704</v>
      </c>
      <c r="DK32">
        <v>27.2180333333333</v>
      </c>
      <c r="DL32">
        <v>27.2759777777778</v>
      </c>
      <c r="DM32">
        <v>999.9</v>
      </c>
      <c r="DN32">
        <v>0</v>
      </c>
      <c r="DO32">
        <v>0</v>
      </c>
      <c r="DP32">
        <v>10018.3333333333</v>
      </c>
      <c r="DQ32">
        <v>0</v>
      </c>
      <c r="DR32">
        <v>10.1502</v>
      </c>
      <c r="DS32">
        <v>6.8218362962963</v>
      </c>
      <c r="DT32">
        <v>221.855814814815</v>
      </c>
      <c r="DU32">
        <v>213.403148148148</v>
      </c>
      <c r="DV32">
        <v>6.66390962962963</v>
      </c>
      <c r="DW32">
        <v>209.552222222222</v>
      </c>
      <c r="DX32">
        <v>18.0448444444444</v>
      </c>
      <c r="DY32">
        <v>2.23307592592593</v>
      </c>
      <c r="DZ32">
        <v>1.63082</v>
      </c>
      <c r="EA32">
        <v>19.2015851851852</v>
      </c>
      <c r="EB32">
        <v>14.2531259259259</v>
      </c>
      <c r="EC32">
        <v>1999.99</v>
      </c>
      <c r="ED32">
        <v>0.980003666666666</v>
      </c>
      <c r="EE32">
        <v>0.0199966888888889</v>
      </c>
      <c r="EF32">
        <v>0</v>
      </c>
      <c r="EG32">
        <v>802.807518518518</v>
      </c>
      <c r="EH32">
        <v>5.00063</v>
      </c>
      <c r="EI32">
        <v>15794.5555555556</v>
      </c>
      <c r="EJ32">
        <v>17256.8148148148</v>
      </c>
      <c r="EK32">
        <v>38.2336666666667</v>
      </c>
      <c r="EL32">
        <v>38.25</v>
      </c>
      <c r="EM32">
        <v>37.7126666666667</v>
      </c>
      <c r="EN32">
        <v>37.562</v>
      </c>
      <c r="EO32">
        <v>39.187</v>
      </c>
      <c r="EP32">
        <v>1955.09333333333</v>
      </c>
      <c r="EQ32">
        <v>39.8966666666667</v>
      </c>
      <c r="ER32">
        <v>0</v>
      </c>
      <c r="ES32">
        <v>1659023757.1</v>
      </c>
      <c r="ET32">
        <v>0</v>
      </c>
      <c r="EU32">
        <v>802.75976</v>
      </c>
      <c r="EV32">
        <v>-5.74315384949636</v>
      </c>
      <c r="EW32">
        <v>-91.0153847780339</v>
      </c>
      <c r="EX32">
        <v>15793.62</v>
      </c>
      <c r="EY32">
        <v>15</v>
      </c>
      <c r="EZ32">
        <v>0</v>
      </c>
      <c r="FA32" t="s">
        <v>420</v>
      </c>
      <c r="FB32">
        <v>1657551626.5</v>
      </c>
      <c r="FC32">
        <v>1657551629</v>
      </c>
      <c r="FD32">
        <v>0</v>
      </c>
      <c r="FE32">
        <v>0.403</v>
      </c>
      <c r="FF32">
        <v>0.009</v>
      </c>
      <c r="FG32">
        <v>9.41</v>
      </c>
      <c r="FH32">
        <v>0.087</v>
      </c>
      <c r="FI32">
        <v>417</v>
      </c>
      <c r="FJ32">
        <v>17</v>
      </c>
      <c r="FK32">
        <v>1.61</v>
      </c>
      <c r="FL32">
        <v>0.59</v>
      </c>
      <c r="FM32">
        <v>6.06348025</v>
      </c>
      <c r="FN32">
        <v>16.6060798874296</v>
      </c>
      <c r="FO32">
        <v>1.62747695410947</v>
      </c>
      <c r="FP32">
        <v>0</v>
      </c>
      <c r="FQ32">
        <v>803.224294117647</v>
      </c>
      <c r="FR32">
        <v>-7.81243697158611</v>
      </c>
      <c r="FS32">
        <v>0.833528980032259</v>
      </c>
      <c r="FT32">
        <v>0</v>
      </c>
      <c r="FU32">
        <v>6.65847325</v>
      </c>
      <c r="FV32">
        <v>0.134172495309565</v>
      </c>
      <c r="FW32">
        <v>0.014984473028355</v>
      </c>
      <c r="FX32">
        <v>0</v>
      </c>
      <c r="FY32">
        <v>0</v>
      </c>
      <c r="FZ32">
        <v>3</v>
      </c>
      <c r="GA32" t="s">
        <v>427</v>
      </c>
      <c r="GB32">
        <v>2.97468</v>
      </c>
      <c r="GC32">
        <v>2.69945</v>
      </c>
      <c r="GD32">
        <v>0.0470862</v>
      </c>
      <c r="GE32">
        <v>0.0465806</v>
      </c>
      <c r="GF32">
        <v>0.105287</v>
      </c>
      <c r="GG32">
        <v>0.085407</v>
      </c>
      <c r="GH32">
        <v>37141.3</v>
      </c>
      <c r="GI32">
        <v>40630.7</v>
      </c>
      <c r="GJ32">
        <v>35319.6</v>
      </c>
      <c r="GK32">
        <v>38649.2</v>
      </c>
      <c r="GL32">
        <v>44791.9</v>
      </c>
      <c r="GM32">
        <v>51042.8</v>
      </c>
      <c r="GN32">
        <v>55201</v>
      </c>
      <c r="GO32">
        <v>61980.6</v>
      </c>
      <c r="GP32">
        <v>1.9908</v>
      </c>
      <c r="GQ32">
        <v>1.8482</v>
      </c>
      <c r="GR32">
        <v>0.130385</v>
      </c>
      <c r="GS32">
        <v>0</v>
      </c>
      <c r="GT32">
        <v>25.1566</v>
      </c>
      <c r="GU32">
        <v>999.9</v>
      </c>
      <c r="GV32">
        <v>58.076</v>
      </c>
      <c r="GW32">
        <v>28.862</v>
      </c>
      <c r="GX32">
        <v>25.6396</v>
      </c>
      <c r="GY32">
        <v>56.4</v>
      </c>
      <c r="GZ32">
        <v>43.6338</v>
      </c>
      <c r="HA32">
        <v>1</v>
      </c>
      <c r="HB32">
        <v>-0.0728862</v>
      </c>
      <c r="HC32">
        <v>0.0366013</v>
      </c>
      <c r="HD32">
        <v>20.1131</v>
      </c>
      <c r="HE32">
        <v>5.19932</v>
      </c>
      <c r="HF32">
        <v>12.0052</v>
      </c>
      <c r="HG32">
        <v>4.9756</v>
      </c>
      <c r="HH32">
        <v>3.2934</v>
      </c>
      <c r="HI32">
        <v>9999</v>
      </c>
      <c r="HJ32">
        <v>9999</v>
      </c>
      <c r="HK32">
        <v>9999</v>
      </c>
      <c r="HL32">
        <v>627.7</v>
      </c>
      <c r="HM32">
        <v>1.8634</v>
      </c>
      <c r="HN32">
        <v>1.86829</v>
      </c>
      <c r="HO32">
        <v>1.86798</v>
      </c>
      <c r="HP32">
        <v>1.8692</v>
      </c>
      <c r="HQ32">
        <v>1.86996</v>
      </c>
      <c r="HR32">
        <v>1.86606</v>
      </c>
      <c r="HS32">
        <v>1.8671</v>
      </c>
      <c r="HT32">
        <v>1.86844</v>
      </c>
      <c r="HU32">
        <v>5</v>
      </c>
      <c r="HV32">
        <v>0</v>
      </c>
      <c r="HW32">
        <v>0</v>
      </c>
      <c r="HX32">
        <v>0</v>
      </c>
      <c r="HY32" t="s">
        <v>422</v>
      </c>
      <c r="HZ32" t="s">
        <v>423</v>
      </c>
      <c r="IA32" t="s">
        <v>424</v>
      </c>
      <c r="IB32" t="s">
        <v>424</v>
      </c>
      <c r="IC32" t="s">
        <v>424</v>
      </c>
      <c r="ID32" t="s">
        <v>424</v>
      </c>
      <c r="IE32">
        <v>0</v>
      </c>
      <c r="IF32">
        <v>100</v>
      </c>
      <c r="IG32">
        <v>100</v>
      </c>
      <c r="IH32">
        <v>5.166</v>
      </c>
      <c r="II32">
        <v>0.499</v>
      </c>
      <c r="IJ32">
        <v>4.02706509432224</v>
      </c>
      <c r="IK32">
        <v>0.00601174518973114</v>
      </c>
      <c r="IL32">
        <v>2.77886958061485e-07</v>
      </c>
      <c r="IM32">
        <v>-3.54636231360687e-10</v>
      </c>
      <c r="IN32">
        <v>-0.0404303883988718</v>
      </c>
      <c r="IO32">
        <v>-0.0177815531441476</v>
      </c>
      <c r="IP32">
        <v>0.00205572605671414</v>
      </c>
      <c r="IQ32">
        <v>-1.65519735432211e-05</v>
      </c>
      <c r="IR32">
        <v>-4</v>
      </c>
      <c r="IS32">
        <v>1848</v>
      </c>
      <c r="IT32">
        <v>1</v>
      </c>
      <c r="IU32">
        <v>25</v>
      </c>
      <c r="IV32">
        <v>24535.5</v>
      </c>
      <c r="IW32">
        <v>24535.5</v>
      </c>
      <c r="IX32">
        <v>0.533447</v>
      </c>
      <c r="IY32">
        <v>2.62817</v>
      </c>
      <c r="IZ32">
        <v>1.54785</v>
      </c>
      <c r="JA32">
        <v>2.30469</v>
      </c>
      <c r="JB32">
        <v>1.34644</v>
      </c>
      <c r="JC32">
        <v>2.41577</v>
      </c>
      <c r="JD32">
        <v>34.3269</v>
      </c>
      <c r="JE32">
        <v>24.1138</v>
      </c>
      <c r="JF32">
        <v>18</v>
      </c>
      <c r="JG32">
        <v>500.692</v>
      </c>
      <c r="JH32">
        <v>409.248</v>
      </c>
      <c r="JI32">
        <v>25.0002</v>
      </c>
      <c r="JJ32">
        <v>26.313</v>
      </c>
      <c r="JK32">
        <v>30.0002</v>
      </c>
      <c r="JL32">
        <v>26.2471</v>
      </c>
      <c r="JM32">
        <v>26.1861</v>
      </c>
      <c r="JN32">
        <v>10.5722</v>
      </c>
      <c r="JO32">
        <v>37.7347</v>
      </c>
      <c r="JP32">
        <v>78.2489</v>
      </c>
      <c r="JQ32">
        <v>25</v>
      </c>
      <c r="JR32">
        <v>163.802</v>
      </c>
      <c r="JS32">
        <v>18.0234</v>
      </c>
      <c r="JT32">
        <v>102.406</v>
      </c>
      <c r="JU32">
        <v>103.175</v>
      </c>
    </row>
    <row r="33" spans="1:281">
      <c r="A33">
        <v>17</v>
      </c>
      <c r="B33">
        <v>1659023763.1</v>
      </c>
      <c r="C33">
        <v>80</v>
      </c>
      <c r="D33" t="s">
        <v>456</v>
      </c>
      <c r="E33" t="s">
        <v>457</v>
      </c>
      <c r="F33">
        <v>5</v>
      </c>
      <c r="G33" t="s">
        <v>416</v>
      </c>
      <c r="H33" t="s">
        <v>417</v>
      </c>
      <c r="I33">
        <v>1659023755.31429</v>
      </c>
      <c r="J33">
        <f>(K33)/1000</f>
        <v>0</v>
      </c>
      <c r="K33">
        <f>IF(CZ33, AN33, AH33)</f>
        <v>0</v>
      </c>
      <c r="L33">
        <f>IF(CZ33, AI33, AG33)</f>
        <v>0</v>
      </c>
      <c r="M33">
        <f>DB33 - IF(AU33&gt;1, L33*CV33*100.0/(AW33*DP33), 0)</f>
        <v>0</v>
      </c>
      <c r="N33">
        <f>((T33-J33/2)*M33-L33)/(T33+J33/2)</f>
        <v>0</v>
      </c>
      <c r="O33">
        <f>N33*(DI33+DJ33)/1000.0</f>
        <v>0</v>
      </c>
      <c r="P33">
        <f>(DB33 - IF(AU33&gt;1, L33*CV33*100.0/(AW33*DP33), 0))*(DI33+DJ33)/1000.0</f>
        <v>0</v>
      </c>
      <c r="Q33">
        <f>2.0/((1/S33-1/R33)+SIGN(S33)*SQRT((1/S33-1/R33)*(1/S33-1/R33) + 4*CW33/((CW33+1)*(CW33+1))*(2*1/S33*1/R33-1/R33*1/R33)))</f>
        <v>0</v>
      </c>
      <c r="R33">
        <f>IF(LEFT(CX33,1)&lt;&gt;"0",IF(LEFT(CX33,1)="1",3.0,CY33),$D$5+$E$5*(DP33*DI33/($K$5*1000))+$F$5*(DP33*DI33/($K$5*1000))*MAX(MIN(CV33,$J$5),$I$5)*MAX(MIN(CV33,$J$5),$I$5)+$G$5*MAX(MIN(CV33,$J$5),$I$5)*(DP33*DI33/($K$5*1000))+$H$5*(DP33*DI33/($K$5*1000))*(DP33*DI33/($K$5*1000)))</f>
        <v>0</v>
      </c>
      <c r="S33">
        <f>J33*(1000-(1000*0.61365*exp(17.502*W33/(240.97+W33))/(DI33+DJ33)+DD33)/2)/(1000*0.61365*exp(17.502*W33/(240.97+W33))/(DI33+DJ33)-DD33)</f>
        <v>0</v>
      </c>
      <c r="T33">
        <f>1/((CW33+1)/(Q33/1.6)+1/(R33/1.37)) + CW33/((CW33+1)/(Q33/1.6) + CW33/(R33/1.37))</f>
        <v>0</v>
      </c>
      <c r="U33">
        <f>(CR33*CU33)</f>
        <v>0</v>
      </c>
      <c r="V33">
        <f>(DK33+(U33+2*0.95*5.67E-8*(((DK33+$B$7)+273)^4-(DK33+273)^4)-44100*J33)/(1.84*29.3*R33+8*0.95*5.67E-8*(DK33+273)^3))</f>
        <v>0</v>
      </c>
      <c r="W33">
        <f>($C$7*DL33+$D$7*DM33+$E$7*V33)</f>
        <v>0</v>
      </c>
      <c r="X33">
        <f>0.61365*exp(17.502*W33/(240.97+W33))</f>
        <v>0</v>
      </c>
      <c r="Y33">
        <f>(Z33/AA33*100)</f>
        <v>0</v>
      </c>
      <c r="Z33">
        <f>DD33*(DI33+DJ33)/1000</f>
        <v>0</v>
      </c>
      <c r="AA33">
        <f>0.61365*exp(17.502*DK33/(240.97+DK33))</f>
        <v>0</v>
      </c>
      <c r="AB33">
        <f>(X33-DD33*(DI33+DJ33)/1000)</f>
        <v>0</v>
      </c>
      <c r="AC33">
        <f>(-J33*44100)</f>
        <v>0</v>
      </c>
      <c r="AD33">
        <f>2*29.3*R33*0.92*(DK33-W33)</f>
        <v>0</v>
      </c>
      <c r="AE33">
        <f>2*0.95*5.67E-8*(((DK33+$B$7)+273)^4-(W33+273)^4)</f>
        <v>0</v>
      </c>
      <c r="AF33">
        <f>U33+AE33+AC33+AD33</f>
        <v>0</v>
      </c>
      <c r="AG33">
        <f>DH33*AU33*(DC33-DB33*(1000-AU33*DE33)/(1000-AU33*DD33))/(100*CV33)</f>
        <v>0</v>
      </c>
      <c r="AH33">
        <f>1000*DH33*AU33*(DD33-DE33)/(100*CV33*(1000-AU33*DD33))</f>
        <v>0</v>
      </c>
      <c r="AI33">
        <f>(AJ33 - AK33 - DI33*1E3/(8.314*(DK33+273.15)) * AM33/DH33 * AL33) * DH33/(100*CV33) * (1000 - DE33)/1000</f>
        <v>0</v>
      </c>
      <c r="AJ33">
        <v>180.42760623661</v>
      </c>
      <c r="AK33">
        <v>184.3054</v>
      </c>
      <c r="AL33">
        <v>-3.12308131040372</v>
      </c>
      <c r="AM33">
        <v>66.0504921813524</v>
      </c>
      <c r="AN33">
        <f>(AP33 - AO33 + DI33*1E3/(8.314*(DK33+273.15)) * AR33/DH33 * AQ33) * DH33/(100*CV33) * 1000/(1000 - AP33)</f>
        <v>0</v>
      </c>
      <c r="AO33">
        <v>18.0318288224242</v>
      </c>
      <c r="AP33">
        <v>24.705672027972</v>
      </c>
      <c r="AQ33">
        <v>-0.0001614814814781</v>
      </c>
      <c r="AR33">
        <v>92.47</v>
      </c>
      <c r="AS33">
        <v>0</v>
      </c>
      <c r="AT33">
        <v>0</v>
      </c>
      <c r="AU33">
        <f>IF(AS33*$H$13&gt;=AW33,1.0,(AW33/(AW33-AS33*$H$13)))</f>
        <v>0</v>
      </c>
      <c r="AV33">
        <f>(AU33-1)*100</f>
        <v>0</v>
      </c>
      <c r="AW33">
        <f>MAX(0,($B$13+$C$13*DP33)/(1+$D$13*DP33)*DI33/(DK33+273)*$E$13)</f>
        <v>0</v>
      </c>
      <c r="AX33" t="s">
        <v>418</v>
      </c>
      <c r="AY33" t="s">
        <v>418</v>
      </c>
      <c r="AZ33">
        <v>0</v>
      </c>
      <c r="BA33">
        <v>0</v>
      </c>
      <c r="BB33">
        <f>1-AZ33/BA33</f>
        <v>0</v>
      </c>
      <c r="BC33">
        <v>0</v>
      </c>
      <c r="BD33" t="s">
        <v>418</v>
      </c>
      <c r="BE33" t="s">
        <v>418</v>
      </c>
      <c r="BF33">
        <v>0</v>
      </c>
      <c r="BG33">
        <v>0</v>
      </c>
      <c r="BH33">
        <f>1-BF33/BG33</f>
        <v>0</v>
      </c>
      <c r="BI33">
        <v>0.5</v>
      </c>
      <c r="BJ33">
        <f>CS33</f>
        <v>0</v>
      </c>
      <c r="BK33">
        <f>L33</f>
        <v>0</v>
      </c>
      <c r="BL33">
        <f>BH33*BI33*BJ33</f>
        <v>0</v>
      </c>
      <c r="BM33">
        <f>(BK33-BC33)/BJ33</f>
        <v>0</v>
      </c>
      <c r="BN33">
        <f>(BA33-BG33)/BG33</f>
        <v>0</v>
      </c>
      <c r="BO33">
        <f>AZ33/(BB33+AZ33/BG33)</f>
        <v>0</v>
      </c>
      <c r="BP33" t="s">
        <v>418</v>
      </c>
      <c r="BQ33">
        <v>0</v>
      </c>
      <c r="BR33">
        <f>IF(BQ33&lt;&gt;0, BQ33, BO33)</f>
        <v>0</v>
      </c>
      <c r="BS33">
        <f>1-BR33/BG33</f>
        <v>0</v>
      </c>
      <c r="BT33">
        <f>(BG33-BF33)/(BG33-BR33)</f>
        <v>0</v>
      </c>
      <c r="BU33">
        <f>(BA33-BG33)/(BA33-BR33)</f>
        <v>0</v>
      </c>
      <c r="BV33">
        <f>(BG33-BF33)/(BG33-AZ33)</f>
        <v>0</v>
      </c>
      <c r="BW33">
        <f>(BA33-BG33)/(BA33-AZ33)</f>
        <v>0</v>
      </c>
      <c r="BX33">
        <f>(BT33*BR33/BF33)</f>
        <v>0</v>
      </c>
      <c r="BY33">
        <f>(1-BX33)</f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f>$B$11*DQ33+$C$11*DR33+$F$11*EC33*(1-EF33)</f>
        <v>0</v>
      </c>
      <c r="CS33">
        <f>CR33*CT33</f>
        <v>0</v>
      </c>
      <c r="CT33">
        <f>($B$11*$D$9+$C$11*$D$9+$F$11*((EP33+EH33)/MAX(EP33+EH33+EQ33, 0.1)*$I$9+EQ33/MAX(EP33+EH33+EQ33, 0.1)*$J$9))/($B$11+$C$11+$F$11)</f>
        <v>0</v>
      </c>
      <c r="CU33">
        <f>($B$11*$K$9+$C$11*$K$9+$F$11*((EP33+EH33)/MAX(EP33+EH33+EQ33, 0.1)*$P$9+EQ33/MAX(EP33+EH33+EQ33, 0.1)*$Q$9))/($B$11+$C$11+$F$11)</f>
        <v>0</v>
      </c>
      <c r="CV33">
        <v>6</v>
      </c>
      <c r="CW33">
        <v>0.5</v>
      </c>
      <c r="CX33" t="s">
        <v>419</v>
      </c>
      <c r="CY33">
        <v>2</v>
      </c>
      <c r="CZ33" t="b">
        <v>1</v>
      </c>
      <c r="DA33">
        <v>1659023755.31429</v>
      </c>
      <c r="DB33">
        <v>201.987714285714</v>
      </c>
      <c r="DC33">
        <v>193.860321428571</v>
      </c>
      <c r="DD33">
        <v>24.707375</v>
      </c>
      <c r="DE33">
        <v>18.0320857142857</v>
      </c>
      <c r="DF33">
        <v>196.769678571429</v>
      </c>
      <c r="DG33">
        <v>24.2083535714286</v>
      </c>
      <c r="DH33">
        <v>500.024285714286</v>
      </c>
      <c r="DI33">
        <v>90.376575</v>
      </c>
      <c r="DJ33">
        <v>0.0454740642857143</v>
      </c>
      <c r="DK33">
        <v>27.2200464285714</v>
      </c>
      <c r="DL33">
        <v>27.274875</v>
      </c>
      <c r="DM33">
        <v>999.9</v>
      </c>
      <c r="DN33">
        <v>0</v>
      </c>
      <c r="DO33">
        <v>0</v>
      </c>
      <c r="DP33">
        <v>10008.75</v>
      </c>
      <c r="DQ33">
        <v>0</v>
      </c>
      <c r="DR33">
        <v>10.1178889285714</v>
      </c>
      <c r="DS33">
        <v>8.12746785714286</v>
      </c>
      <c r="DT33">
        <v>207.104821428571</v>
      </c>
      <c r="DU33">
        <v>197.420178571429</v>
      </c>
      <c r="DV33">
        <v>6.67527607142857</v>
      </c>
      <c r="DW33">
        <v>193.860321428571</v>
      </c>
      <c r="DX33">
        <v>18.0320857142857</v>
      </c>
      <c r="DY33">
        <v>2.23296678571429</v>
      </c>
      <c r="DZ33">
        <v>1.62967928571429</v>
      </c>
      <c r="EA33">
        <v>19.2008071428571</v>
      </c>
      <c r="EB33">
        <v>14.242325</v>
      </c>
      <c r="EC33">
        <v>1999.98892857143</v>
      </c>
      <c r="ED33">
        <v>0.979998964285714</v>
      </c>
      <c r="EE33">
        <v>0.0200013285714286</v>
      </c>
      <c r="EF33">
        <v>0</v>
      </c>
      <c r="EG33">
        <v>802.540428571429</v>
      </c>
      <c r="EH33">
        <v>5.00063</v>
      </c>
      <c r="EI33">
        <v>15789.9857142857</v>
      </c>
      <c r="EJ33">
        <v>17256.7857142857</v>
      </c>
      <c r="EK33">
        <v>38.23875</v>
      </c>
      <c r="EL33">
        <v>38.2544285714286</v>
      </c>
      <c r="EM33">
        <v>37.732</v>
      </c>
      <c r="EN33">
        <v>37.562</v>
      </c>
      <c r="EO33">
        <v>39.1915</v>
      </c>
      <c r="EP33">
        <v>1955.08285714286</v>
      </c>
      <c r="EQ33">
        <v>39.9060714285714</v>
      </c>
      <c r="ER33">
        <v>0</v>
      </c>
      <c r="ES33">
        <v>1659023761.9</v>
      </c>
      <c r="ET33">
        <v>0</v>
      </c>
      <c r="EU33">
        <v>802.5642</v>
      </c>
      <c r="EV33">
        <v>0.833538475058208</v>
      </c>
      <c r="EW33">
        <v>-0.423076922353523</v>
      </c>
      <c r="EX33">
        <v>15789.736</v>
      </c>
      <c r="EY33">
        <v>15</v>
      </c>
      <c r="EZ33">
        <v>0</v>
      </c>
      <c r="FA33" t="s">
        <v>420</v>
      </c>
      <c r="FB33">
        <v>1657551626.5</v>
      </c>
      <c r="FC33">
        <v>1657551629</v>
      </c>
      <c r="FD33">
        <v>0</v>
      </c>
      <c r="FE33">
        <v>0.403</v>
      </c>
      <c r="FF33">
        <v>0.009</v>
      </c>
      <c r="FG33">
        <v>9.41</v>
      </c>
      <c r="FH33">
        <v>0.087</v>
      </c>
      <c r="FI33">
        <v>417</v>
      </c>
      <c r="FJ33">
        <v>17</v>
      </c>
      <c r="FK33">
        <v>1.61</v>
      </c>
      <c r="FL33">
        <v>0.59</v>
      </c>
      <c r="FM33">
        <v>7.149586</v>
      </c>
      <c r="FN33">
        <v>15.8388270168855</v>
      </c>
      <c r="FO33">
        <v>1.55614072242808</v>
      </c>
      <c r="FP33">
        <v>0</v>
      </c>
      <c r="FQ33">
        <v>802.854588235294</v>
      </c>
      <c r="FR33">
        <v>-4.56504201497499</v>
      </c>
      <c r="FS33">
        <v>0.573141555127987</v>
      </c>
      <c r="FT33">
        <v>0</v>
      </c>
      <c r="FU33">
        <v>6.66505475</v>
      </c>
      <c r="FV33">
        <v>0.135432157598501</v>
      </c>
      <c r="FW33">
        <v>0.0153288712871333</v>
      </c>
      <c r="FX33">
        <v>0</v>
      </c>
      <c r="FY33">
        <v>0</v>
      </c>
      <c r="FZ33">
        <v>3</v>
      </c>
      <c r="GA33" t="s">
        <v>427</v>
      </c>
      <c r="GB33">
        <v>2.97414</v>
      </c>
      <c r="GC33">
        <v>2.69993</v>
      </c>
      <c r="GD33">
        <v>0.0436877</v>
      </c>
      <c r="GE33">
        <v>0.0425837</v>
      </c>
      <c r="GF33">
        <v>0.105308</v>
      </c>
      <c r="GG33">
        <v>0.0853118</v>
      </c>
      <c r="GH33">
        <v>37273.7</v>
      </c>
      <c r="GI33">
        <v>40800.2</v>
      </c>
      <c r="GJ33">
        <v>35319.6</v>
      </c>
      <c r="GK33">
        <v>38648.5</v>
      </c>
      <c r="GL33">
        <v>44791.2</v>
      </c>
      <c r="GM33">
        <v>51047.3</v>
      </c>
      <c r="GN33">
        <v>55201.5</v>
      </c>
      <c r="GO33">
        <v>61979.8</v>
      </c>
      <c r="GP33">
        <v>1.9902</v>
      </c>
      <c r="GQ33">
        <v>1.8476</v>
      </c>
      <c r="GR33">
        <v>0.129044</v>
      </c>
      <c r="GS33">
        <v>0</v>
      </c>
      <c r="GT33">
        <v>25.1588</v>
      </c>
      <c r="GU33">
        <v>999.9</v>
      </c>
      <c r="GV33">
        <v>58.052</v>
      </c>
      <c r="GW33">
        <v>28.862</v>
      </c>
      <c r="GX33">
        <v>25.6291</v>
      </c>
      <c r="GY33">
        <v>56.29</v>
      </c>
      <c r="GZ33">
        <v>43.5377</v>
      </c>
      <c r="HA33">
        <v>1</v>
      </c>
      <c r="HB33">
        <v>-0.0729878</v>
      </c>
      <c r="HC33">
        <v>0.0372767</v>
      </c>
      <c r="HD33">
        <v>20.1132</v>
      </c>
      <c r="HE33">
        <v>5.19932</v>
      </c>
      <c r="HF33">
        <v>12.0076</v>
      </c>
      <c r="HG33">
        <v>4.976</v>
      </c>
      <c r="HH33">
        <v>3.2934</v>
      </c>
      <c r="HI33">
        <v>9999</v>
      </c>
      <c r="HJ33">
        <v>9999</v>
      </c>
      <c r="HK33">
        <v>9999</v>
      </c>
      <c r="HL33">
        <v>627.7</v>
      </c>
      <c r="HM33">
        <v>1.8634</v>
      </c>
      <c r="HN33">
        <v>1.86823</v>
      </c>
      <c r="HO33">
        <v>1.86798</v>
      </c>
      <c r="HP33">
        <v>1.86914</v>
      </c>
      <c r="HQ33">
        <v>1.86999</v>
      </c>
      <c r="HR33">
        <v>1.86603</v>
      </c>
      <c r="HS33">
        <v>1.86713</v>
      </c>
      <c r="HT33">
        <v>1.8685</v>
      </c>
      <c r="HU33">
        <v>5</v>
      </c>
      <c r="HV33">
        <v>0</v>
      </c>
      <c r="HW33">
        <v>0</v>
      </c>
      <c r="HX33">
        <v>0</v>
      </c>
      <c r="HY33" t="s">
        <v>422</v>
      </c>
      <c r="HZ33" t="s">
        <v>423</v>
      </c>
      <c r="IA33" t="s">
        <v>424</v>
      </c>
      <c r="IB33" t="s">
        <v>424</v>
      </c>
      <c r="IC33" t="s">
        <v>424</v>
      </c>
      <c r="ID33" t="s">
        <v>424</v>
      </c>
      <c r="IE33">
        <v>0</v>
      </c>
      <c r="IF33">
        <v>100</v>
      </c>
      <c r="IG33">
        <v>100</v>
      </c>
      <c r="IH33">
        <v>5.074</v>
      </c>
      <c r="II33">
        <v>0.4992</v>
      </c>
      <c r="IJ33">
        <v>4.02706509432224</v>
      </c>
      <c r="IK33">
        <v>0.00601174518973114</v>
      </c>
      <c r="IL33">
        <v>2.77886958061485e-07</v>
      </c>
      <c r="IM33">
        <v>-3.54636231360687e-10</v>
      </c>
      <c r="IN33">
        <v>-0.0404303883988718</v>
      </c>
      <c r="IO33">
        <v>-0.0177815531441476</v>
      </c>
      <c r="IP33">
        <v>0.00205572605671414</v>
      </c>
      <c r="IQ33">
        <v>-1.65519735432211e-05</v>
      </c>
      <c r="IR33">
        <v>-4</v>
      </c>
      <c r="IS33">
        <v>1848</v>
      </c>
      <c r="IT33">
        <v>1</v>
      </c>
      <c r="IU33">
        <v>25</v>
      </c>
      <c r="IV33">
        <v>24535.6</v>
      </c>
      <c r="IW33">
        <v>24535.6</v>
      </c>
      <c r="IX33">
        <v>0.496826</v>
      </c>
      <c r="IY33">
        <v>2.62817</v>
      </c>
      <c r="IZ33">
        <v>1.54785</v>
      </c>
      <c r="JA33">
        <v>2.30469</v>
      </c>
      <c r="JB33">
        <v>1.34644</v>
      </c>
      <c r="JC33">
        <v>2.40112</v>
      </c>
      <c r="JD33">
        <v>34.3269</v>
      </c>
      <c r="JE33">
        <v>24.1138</v>
      </c>
      <c r="JF33">
        <v>18</v>
      </c>
      <c r="JG33">
        <v>500.298</v>
      </c>
      <c r="JH33">
        <v>408.929</v>
      </c>
      <c r="JI33">
        <v>25.0002</v>
      </c>
      <c r="JJ33">
        <v>26.313</v>
      </c>
      <c r="JK33">
        <v>30.0001</v>
      </c>
      <c r="JL33">
        <v>26.2471</v>
      </c>
      <c r="JM33">
        <v>26.1882</v>
      </c>
      <c r="JN33">
        <v>9.87291</v>
      </c>
      <c r="JO33">
        <v>37.7347</v>
      </c>
      <c r="JP33">
        <v>78.2489</v>
      </c>
      <c r="JQ33">
        <v>25</v>
      </c>
      <c r="JR33">
        <v>150.397</v>
      </c>
      <c r="JS33">
        <v>18.0062</v>
      </c>
      <c r="JT33">
        <v>102.407</v>
      </c>
      <c r="JU33">
        <v>103.173</v>
      </c>
    </row>
    <row r="34" spans="1:281">
      <c r="A34">
        <v>18</v>
      </c>
      <c r="B34">
        <v>1659023768.1</v>
      </c>
      <c r="C34">
        <v>85</v>
      </c>
      <c r="D34" t="s">
        <v>458</v>
      </c>
      <c r="E34" t="s">
        <v>459</v>
      </c>
      <c r="F34">
        <v>5</v>
      </c>
      <c r="G34" t="s">
        <v>416</v>
      </c>
      <c r="H34" t="s">
        <v>417</v>
      </c>
      <c r="I34">
        <v>1659023760.6</v>
      </c>
      <c r="J34">
        <f>(K34)/1000</f>
        <v>0</v>
      </c>
      <c r="K34">
        <f>IF(CZ34, AN34, AH34)</f>
        <v>0</v>
      </c>
      <c r="L34">
        <f>IF(CZ34, AI34, AG34)</f>
        <v>0</v>
      </c>
      <c r="M34">
        <f>DB34 - IF(AU34&gt;1, L34*CV34*100.0/(AW34*DP34), 0)</f>
        <v>0</v>
      </c>
      <c r="N34">
        <f>((T34-J34/2)*M34-L34)/(T34+J34/2)</f>
        <v>0</v>
      </c>
      <c r="O34">
        <f>N34*(DI34+DJ34)/1000.0</f>
        <v>0</v>
      </c>
      <c r="P34">
        <f>(DB34 - IF(AU34&gt;1, L34*CV34*100.0/(AW34*DP34), 0))*(DI34+DJ34)/1000.0</f>
        <v>0</v>
      </c>
      <c r="Q34">
        <f>2.0/((1/S34-1/R34)+SIGN(S34)*SQRT((1/S34-1/R34)*(1/S34-1/R34) + 4*CW34/((CW34+1)*(CW34+1))*(2*1/S34*1/R34-1/R34*1/R34)))</f>
        <v>0</v>
      </c>
      <c r="R34">
        <f>IF(LEFT(CX34,1)&lt;&gt;"0",IF(LEFT(CX34,1)="1",3.0,CY34),$D$5+$E$5*(DP34*DI34/($K$5*1000))+$F$5*(DP34*DI34/($K$5*1000))*MAX(MIN(CV34,$J$5),$I$5)*MAX(MIN(CV34,$J$5),$I$5)+$G$5*MAX(MIN(CV34,$J$5),$I$5)*(DP34*DI34/($K$5*1000))+$H$5*(DP34*DI34/($K$5*1000))*(DP34*DI34/($K$5*1000)))</f>
        <v>0</v>
      </c>
      <c r="S34">
        <f>J34*(1000-(1000*0.61365*exp(17.502*W34/(240.97+W34))/(DI34+DJ34)+DD34)/2)/(1000*0.61365*exp(17.502*W34/(240.97+W34))/(DI34+DJ34)-DD34)</f>
        <v>0</v>
      </c>
      <c r="T34">
        <f>1/((CW34+1)/(Q34/1.6)+1/(R34/1.37)) + CW34/((CW34+1)/(Q34/1.6) + CW34/(R34/1.37))</f>
        <v>0</v>
      </c>
      <c r="U34">
        <f>(CR34*CU34)</f>
        <v>0</v>
      </c>
      <c r="V34">
        <f>(DK34+(U34+2*0.95*5.67E-8*(((DK34+$B$7)+273)^4-(DK34+273)^4)-44100*J34)/(1.84*29.3*R34+8*0.95*5.67E-8*(DK34+273)^3))</f>
        <v>0</v>
      </c>
      <c r="W34">
        <f>($C$7*DL34+$D$7*DM34+$E$7*V34)</f>
        <v>0</v>
      </c>
      <c r="X34">
        <f>0.61365*exp(17.502*W34/(240.97+W34))</f>
        <v>0</v>
      </c>
      <c r="Y34">
        <f>(Z34/AA34*100)</f>
        <v>0</v>
      </c>
      <c r="Z34">
        <f>DD34*(DI34+DJ34)/1000</f>
        <v>0</v>
      </c>
      <c r="AA34">
        <f>0.61365*exp(17.502*DK34/(240.97+DK34))</f>
        <v>0</v>
      </c>
      <c r="AB34">
        <f>(X34-DD34*(DI34+DJ34)/1000)</f>
        <v>0</v>
      </c>
      <c r="AC34">
        <f>(-J34*44100)</f>
        <v>0</v>
      </c>
      <c r="AD34">
        <f>2*29.3*R34*0.92*(DK34-W34)</f>
        <v>0</v>
      </c>
      <c r="AE34">
        <f>2*0.95*5.67E-8*(((DK34+$B$7)+273)^4-(W34+273)^4)</f>
        <v>0</v>
      </c>
      <c r="AF34">
        <f>U34+AE34+AC34+AD34</f>
        <v>0</v>
      </c>
      <c r="AG34">
        <f>DH34*AU34*(DC34-DB34*(1000-AU34*DE34)/(1000-AU34*DD34))/(100*CV34)</f>
        <v>0</v>
      </c>
      <c r="AH34">
        <f>1000*DH34*AU34*(DD34-DE34)/(100*CV34*(1000-AU34*DD34))</f>
        <v>0</v>
      </c>
      <c r="AI34">
        <f>(AJ34 - AK34 - DI34*1E3/(8.314*(DK34+273.15)) * AM34/DH34 * AL34) * DH34/(100*CV34) * (1000 - DE34)/1000</f>
        <v>0</v>
      </c>
      <c r="AJ34">
        <v>163.16702363188</v>
      </c>
      <c r="AK34">
        <v>168.50563030303</v>
      </c>
      <c r="AL34">
        <v>-3.14430936268909</v>
      </c>
      <c r="AM34">
        <v>66.0504921813524</v>
      </c>
      <c r="AN34">
        <f>(AP34 - AO34 + DI34*1E3/(8.314*(DK34+273.15)) * AR34/DH34 * AQ34) * DH34/(100*CV34) * 1000/(1000 - AP34)</f>
        <v>0</v>
      </c>
      <c r="AO34">
        <v>18.0060714061039</v>
      </c>
      <c r="AP34">
        <v>24.7053104895105</v>
      </c>
      <c r="AQ34">
        <v>-9.83722943697522e-05</v>
      </c>
      <c r="AR34">
        <v>92.47</v>
      </c>
      <c r="AS34">
        <v>0</v>
      </c>
      <c r="AT34">
        <v>0</v>
      </c>
      <c r="AU34">
        <f>IF(AS34*$H$13&gt;=AW34,1.0,(AW34/(AW34-AS34*$H$13)))</f>
        <v>0</v>
      </c>
      <c r="AV34">
        <f>(AU34-1)*100</f>
        <v>0</v>
      </c>
      <c r="AW34">
        <f>MAX(0,($B$13+$C$13*DP34)/(1+$D$13*DP34)*DI34/(DK34+273)*$E$13)</f>
        <v>0</v>
      </c>
      <c r="AX34" t="s">
        <v>418</v>
      </c>
      <c r="AY34" t="s">
        <v>418</v>
      </c>
      <c r="AZ34">
        <v>0</v>
      </c>
      <c r="BA34">
        <v>0</v>
      </c>
      <c r="BB34">
        <f>1-AZ34/BA34</f>
        <v>0</v>
      </c>
      <c r="BC34">
        <v>0</v>
      </c>
      <c r="BD34" t="s">
        <v>418</v>
      </c>
      <c r="BE34" t="s">
        <v>418</v>
      </c>
      <c r="BF34">
        <v>0</v>
      </c>
      <c r="BG34">
        <v>0</v>
      </c>
      <c r="BH34">
        <f>1-BF34/BG34</f>
        <v>0</v>
      </c>
      <c r="BI34">
        <v>0.5</v>
      </c>
      <c r="BJ34">
        <f>CS34</f>
        <v>0</v>
      </c>
      <c r="BK34">
        <f>L34</f>
        <v>0</v>
      </c>
      <c r="BL34">
        <f>BH34*BI34*BJ34</f>
        <v>0</v>
      </c>
      <c r="BM34">
        <f>(BK34-BC34)/BJ34</f>
        <v>0</v>
      </c>
      <c r="BN34">
        <f>(BA34-BG34)/BG34</f>
        <v>0</v>
      </c>
      <c r="BO34">
        <f>AZ34/(BB34+AZ34/BG34)</f>
        <v>0</v>
      </c>
      <c r="BP34" t="s">
        <v>418</v>
      </c>
      <c r="BQ34">
        <v>0</v>
      </c>
      <c r="BR34">
        <f>IF(BQ34&lt;&gt;0, BQ34, BO34)</f>
        <v>0</v>
      </c>
      <c r="BS34">
        <f>1-BR34/BG34</f>
        <v>0</v>
      </c>
      <c r="BT34">
        <f>(BG34-BF34)/(BG34-BR34)</f>
        <v>0</v>
      </c>
      <c r="BU34">
        <f>(BA34-BG34)/(BA34-BR34)</f>
        <v>0</v>
      </c>
      <c r="BV34">
        <f>(BG34-BF34)/(BG34-AZ34)</f>
        <v>0</v>
      </c>
      <c r="BW34">
        <f>(BA34-BG34)/(BA34-AZ34)</f>
        <v>0</v>
      </c>
      <c r="BX34">
        <f>(BT34*BR34/BF34)</f>
        <v>0</v>
      </c>
      <c r="BY34">
        <f>(1-BX34)</f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f>$B$11*DQ34+$C$11*DR34+$F$11*EC34*(1-EF34)</f>
        <v>0</v>
      </c>
      <c r="CS34">
        <f>CR34*CT34</f>
        <v>0</v>
      </c>
      <c r="CT34">
        <f>($B$11*$D$9+$C$11*$D$9+$F$11*((EP34+EH34)/MAX(EP34+EH34+EQ34, 0.1)*$I$9+EQ34/MAX(EP34+EH34+EQ34, 0.1)*$J$9))/($B$11+$C$11+$F$11)</f>
        <v>0</v>
      </c>
      <c r="CU34">
        <f>($B$11*$K$9+$C$11*$K$9+$F$11*((EP34+EH34)/MAX(EP34+EH34+EQ34, 0.1)*$P$9+EQ34/MAX(EP34+EH34+EQ34, 0.1)*$Q$9))/($B$11+$C$11+$F$11)</f>
        <v>0</v>
      </c>
      <c r="CV34">
        <v>6</v>
      </c>
      <c r="CW34">
        <v>0.5</v>
      </c>
      <c r="CX34" t="s">
        <v>419</v>
      </c>
      <c r="CY34">
        <v>2</v>
      </c>
      <c r="CZ34" t="b">
        <v>1</v>
      </c>
      <c r="DA34">
        <v>1659023760.6</v>
      </c>
      <c r="DB34">
        <v>185.777222222222</v>
      </c>
      <c r="DC34">
        <v>176.237962962963</v>
      </c>
      <c r="DD34">
        <v>24.7057703703704</v>
      </c>
      <c r="DE34">
        <v>18.0203925925926</v>
      </c>
      <c r="DF34">
        <v>180.657222222222</v>
      </c>
      <c r="DG34">
        <v>24.2068296296296</v>
      </c>
      <c r="DH34">
        <v>500.062444444444</v>
      </c>
      <c r="DI34">
        <v>90.3774333333333</v>
      </c>
      <c r="DJ34">
        <v>0.0455595703703704</v>
      </c>
      <c r="DK34">
        <v>27.2204074074074</v>
      </c>
      <c r="DL34">
        <v>27.2734925925926</v>
      </c>
      <c r="DM34">
        <v>999.9</v>
      </c>
      <c r="DN34">
        <v>0</v>
      </c>
      <c r="DO34">
        <v>0</v>
      </c>
      <c r="DP34">
        <v>9975.37037037037</v>
      </c>
      <c r="DQ34">
        <v>0</v>
      </c>
      <c r="DR34">
        <v>10.0721537037037</v>
      </c>
      <c r="DS34">
        <v>9.53933962962963</v>
      </c>
      <c r="DT34">
        <v>190.483333333333</v>
      </c>
      <c r="DU34">
        <v>179.472222222222</v>
      </c>
      <c r="DV34">
        <v>6.68536962962963</v>
      </c>
      <c r="DW34">
        <v>176.237962962963</v>
      </c>
      <c r="DX34">
        <v>18.0203925925926</v>
      </c>
      <c r="DY34">
        <v>2.23284296296296</v>
      </c>
      <c r="DZ34">
        <v>1.62863703703704</v>
      </c>
      <c r="EA34">
        <v>19.1999259259259</v>
      </c>
      <c r="EB34">
        <v>14.2324592592593</v>
      </c>
      <c r="EC34">
        <v>1999.99111111111</v>
      </c>
      <c r="ED34">
        <v>0.979993666666667</v>
      </c>
      <c r="EE34">
        <v>0.0200065555555556</v>
      </c>
      <c r="EF34">
        <v>0</v>
      </c>
      <c r="EG34">
        <v>802.727370370371</v>
      </c>
      <c r="EH34">
        <v>5.00063</v>
      </c>
      <c r="EI34">
        <v>15792.9407407407</v>
      </c>
      <c r="EJ34">
        <v>17256.7851851852</v>
      </c>
      <c r="EK34">
        <v>38.25</v>
      </c>
      <c r="EL34">
        <v>38.2614814814815</v>
      </c>
      <c r="EM34">
        <v>37.7406666666667</v>
      </c>
      <c r="EN34">
        <v>37.562</v>
      </c>
      <c r="EO34">
        <v>39.201</v>
      </c>
      <c r="EP34">
        <v>1955.07444444444</v>
      </c>
      <c r="EQ34">
        <v>39.9166666666667</v>
      </c>
      <c r="ER34">
        <v>0</v>
      </c>
      <c r="ES34">
        <v>1659023766.7</v>
      </c>
      <c r="ET34">
        <v>0</v>
      </c>
      <c r="EU34">
        <v>802.76472</v>
      </c>
      <c r="EV34">
        <v>5.27700001044304</v>
      </c>
      <c r="EW34">
        <v>85.0846153833812</v>
      </c>
      <c r="EX34">
        <v>15793.224</v>
      </c>
      <c r="EY34">
        <v>15</v>
      </c>
      <c r="EZ34">
        <v>0</v>
      </c>
      <c r="FA34" t="s">
        <v>420</v>
      </c>
      <c r="FB34">
        <v>1657551626.5</v>
      </c>
      <c r="FC34">
        <v>1657551629</v>
      </c>
      <c r="FD34">
        <v>0</v>
      </c>
      <c r="FE34">
        <v>0.403</v>
      </c>
      <c r="FF34">
        <v>0.009</v>
      </c>
      <c r="FG34">
        <v>9.41</v>
      </c>
      <c r="FH34">
        <v>0.087</v>
      </c>
      <c r="FI34">
        <v>417</v>
      </c>
      <c r="FJ34">
        <v>17</v>
      </c>
      <c r="FK34">
        <v>1.61</v>
      </c>
      <c r="FL34">
        <v>0.59</v>
      </c>
      <c r="FM34">
        <v>8.8102525</v>
      </c>
      <c r="FN34">
        <v>16.0495398123827</v>
      </c>
      <c r="FO34">
        <v>1.57646047350504</v>
      </c>
      <c r="FP34">
        <v>0</v>
      </c>
      <c r="FQ34">
        <v>802.726647058824</v>
      </c>
      <c r="FR34">
        <v>1.81897632187323</v>
      </c>
      <c r="FS34">
        <v>0.412287084612655</v>
      </c>
      <c r="FT34">
        <v>0</v>
      </c>
      <c r="FU34">
        <v>6.68193825</v>
      </c>
      <c r="FV34">
        <v>0.118280037523449</v>
      </c>
      <c r="FW34">
        <v>0.0136334824765172</v>
      </c>
      <c r="FX34">
        <v>0</v>
      </c>
      <c r="FY34">
        <v>0</v>
      </c>
      <c r="FZ34">
        <v>3</v>
      </c>
      <c r="GA34" t="s">
        <v>427</v>
      </c>
      <c r="GB34">
        <v>2.97316</v>
      </c>
      <c r="GC34">
        <v>2.69918</v>
      </c>
      <c r="GD34">
        <v>0.0401821</v>
      </c>
      <c r="GE34">
        <v>0.0388846</v>
      </c>
      <c r="GF34">
        <v>0.105296</v>
      </c>
      <c r="GG34">
        <v>0.085322</v>
      </c>
      <c r="GH34">
        <v>37410.4</v>
      </c>
      <c r="GI34">
        <v>40957.7</v>
      </c>
      <c r="GJ34">
        <v>35319.8</v>
      </c>
      <c r="GK34">
        <v>38648.4</v>
      </c>
      <c r="GL34">
        <v>44791.3</v>
      </c>
      <c r="GM34">
        <v>51047.5</v>
      </c>
      <c r="GN34">
        <v>55201.1</v>
      </c>
      <c r="GO34">
        <v>61980.8</v>
      </c>
      <c r="GP34">
        <v>1.9896</v>
      </c>
      <c r="GQ34">
        <v>1.848</v>
      </c>
      <c r="GR34">
        <v>0.130534</v>
      </c>
      <c r="GS34">
        <v>0</v>
      </c>
      <c r="GT34">
        <v>25.163</v>
      </c>
      <c r="GU34">
        <v>999.9</v>
      </c>
      <c r="GV34">
        <v>58.027</v>
      </c>
      <c r="GW34">
        <v>28.883</v>
      </c>
      <c r="GX34">
        <v>25.6489</v>
      </c>
      <c r="GY34">
        <v>56.27</v>
      </c>
      <c r="GZ34">
        <v>43.6458</v>
      </c>
      <c r="HA34">
        <v>1</v>
      </c>
      <c r="HB34">
        <v>-0.0729878</v>
      </c>
      <c r="HC34">
        <v>0.0379085</v>
      </c>
      <c r="HD34">
        <v>20.1131</v>
      </c>
      <c r="HE34">
        <v>5.19812</v>
      </c>
      <c r="HF34">
        <v>12.0064</v>
      </c>
      <c r="HG34">
        <v>4.976</v>
      </c>
      <c r="HH34">
        <v>3.2934</v>
      </c>
      <c r="HI34">
        <v>9999</v>
      </c>
      <c r="HJ34">
        <v>9999</v>
      </c>
      <c r="HK34">
        <v>9999</v>
      </c>
      <c r="HL34">
        <v>627.7</v>
      </c>
      <c r="HM34">
        <v>1.8634</v>
      </c>
      <c r="HN34">
        <v>1.86826</v>
      </c>
      <c r="HO34">
        <v>1.86798</v>
      </c>
      <c r="HP34">
        <v>1.8692</v>
      </c>
      <c r="HQ34">
        <v>1.86996</v>
      </c>
      <c r="HR34">
        <v>1.86603</v>
      </c>
      <c r="HS34">
        <v>1.86707</v>
      </c>
      <c r="HT34">
        <v>1.86844</v>
      </c>
      <c r="HU34">
        <v>5</v>
      </c>
      <c r="HV34">
        <v>0</v>
      </c>
      <c r="HW34">
        <v>0</v>
      </c>
      <c r="HX34">
        <v>0</v>
      </c>
      <c r="HY34" t="s">
        <v>422</v>
      </c>
      <c r="HZ34" t="s">
        <v>423</v>
      </c>
      <c r="IA34" t="s">
        <v>424</v>
      </c>
      <c r="IB34" t="s">
        <v>424</v>
      </c>
      <c r="IC34" t="s">
        <v>424</v>
      </c>
      <c r="ID34" t="s">
        <v>424</v>
      </c>
      <c r="IE34">
        <v>0</v>
      </c>
      <c r="IF34">
        <v>100</v>
      </c>
      <c r="IG34">
        <v>100</v>
      </c>
      <c r="IH34">
        <v>4.981</v>
      </c>
      <c r="II34">
        <v>0.4992</v>
      </c>
      <c r="IJ34">
        <v>4.02706509432224</v>
      </c>
      <c r="IK34">
        <v>0.00601174518973114</v>
      </c>
      <c r="IL34">
        <v>2.77886958061485e-07</v>
      </c>
      <c r="IM34">
        <v>-3.54636231360687e-10</v>
      </c>
      <c r="IN34">
        <v>-0.0404303883988718</v>
      </c>
      <c r="IO34">
        <v>-0.0177815531441476</v>
      </c>
      <c r="IP34">
        <v>0.00205572605671414</v>
      </c>
      <c r="IQ34">
        <v>-1.65519735432211e-05</v>
      </c>
      <c r="IR34">
        <v>-4</v>
      </c>
      <c r="IS34">
        <v>1848</v>
      </c>
      <c r="IT34">
        <v>1</v>
      </c>
      <c r="IU34">
        <v>25</v>
      </c>
      <c r="IV34">
        <v>24535.7</v>
      </c>
      <c r="IW34">
        <v>24535.7</v>
      </c>
      <c r="IX34">
        <v>0.460205</v>
      </c>
      <c r="IY34">
        <v>2.64282</v>
      </c>
      <c r="IZ34">
        <v>1.54785</v>
      </c>
      <c r="JA34">
        <v>2.30469</v>
      </c>
      <c r="JB34">
        <v>1.34644</v>
      </c>
      <c r="JC34">
        <v>2.31689</v>
      </c>
      <c r="JD34">
        <v>34.3269</v>
      </c>
      <c r="JE34">
        <v>24.105</v>
      </c>
      <c r="JF34">
        <v>18</v>
      </c>
      <c r="JG34">
        <v>499.923</v>
      </c>
      <c r="JH34">
        <v>409.168</v>
      </c>
      <c r="JI34">
        <v>25.0002</v>
      </c>
      <c r="JJ34">
        <v>26.3153</v>
      </c>
      <c r="JK34">
        <v>30.0001</v>
      </c>
      <c r="JL34">
        <v>26.2493</v>
      </c>
      <c r="JM34">
        <v>26.1904</v>
      </c>
      <c r="JN34">
        <v>9.1278</v>
      </c>
      <c r="JO34">
        <v>37.7347</v>
      </c>
      <c r="JP34">
        <v>78.2489</v>
      </c>
      <c r="JQ34">
        <v>25</v>
      </c>
      <c r="JR34">
        <v>130.255</v>
      </c>
      <c r="JS34">
        <v>17.9947</v>
      </c>
      <c r="JT34">
        <v>102.407</v>
      </c>
      <c r="JU34">
        <v>103.174</v>
      </c>
    </row>
    <row r="35" spans="1:281">
      <c r="A35">
        <v>19</v>
      </c>
      <c r="B35">
        <v>1659023773.1</v>
      </c>
      <c r="C35">
        <v>90</v>
      </c>
      <c r="D35" t="s">
        <v>460</v>
      </c>
      <c r="E35" t="s">
        <v>461</v>
      </c>
      <c r="F35">
        <v>5</v>
      </c>
      <c r="G35" t="s">
        <v>416</v>
      </c>
      <c r="H35" t="s">
        <v>417</v>
      </c>
      <c r="I35">
        <v>1659023765.31429</v>
      </c>
      <c r="J35">
        <f>(K35)/1000</f>
        <v>0</v>
      </c>
      <c r="K35">
        <f>IF(CZ35, AN35, AH35)</f>
        <v>0</v>
      </c>
      <c r="L35">
        <f>IF(CZ35, AI35, AG35)</f>
        <v>0</v>
      </c>
      <c r="M35">
        <f>DB35 - IF(AU35&gt;1, L35*CV35*100.0/(AW35*DP35), 0)</f>
        <v>0</v>
      </c>
      <c r="N35">
        <f>((T35-J35/2)*M35-L35)/(T35+J35/2)</f>
        <v>0</v>
      </c>
      <c r="O35">
        <f>N35*(DI35+DJ35)/1000.0</f>
        <v>0</v>
      </c>
      <c r="P35">
        <f>(DB35 - IF(AU35&gt;1, L35*CV35*100.0/(AW35*DP35), 0))*(DI35+DJ35)/1000.0</f>
        <v>0</v>
      </c>
      <c r="Q35">
        <f>2.0/((1/S35-1/R35)+SIGN(S35)*SQRT((1/S35-1/R35)*(1/S35-1/R35) + 4*CW35/((CW35+1)*(CW35+1))*(2*1/S35*1/R35-1/R35*1/R35)))</f>
        <v>0</v>
      </c>
      <c r="R35">
        <f>IF(LEFT(CX35,1)&lt;&gt;"0",IF(LEFT(CX35,1)="1",3.0,CY35),$D$5+$E$5*(DP35*DI35/($K$5*1000))+$F$5*(DP35*DI35/($K$5*1000))*MAX(MIN(CV35,$J$5),$I$5)*MAX(MIN(CV35,$J$5),$I$5)+$G$5*MAX(MIN(CV35,$J$5),$I$5)*(DP35*DI35/($K$5*1000))+$H$5*(DP35*DI35/($K$5*1000))*(DP35*DI35/($K$5*1000)))</f>
        <v>0</v>
      </c>
      <c r="S35">
        <f>J35*(1000-(1000*0.61365*exp(17.502*W35/(240.97+W35))/(DI35+DJ35)+DD35)/2)/(1000*0.61365*exp(17.502*W35/(240.97+W35))/(DI35+DJ35)-DD35)</f>
        <v>0</v>
      </c>
      <c r="T35">
        <f>1/((CW35+1)/(Q35/1.6)+1/(R35/1.37)) + CW35/((CW35+1)/(Q35/1.6) + CW35/(R35/1.37))</f>
        <v>0</v>
      </c>
      <c r="U35">
        <f>(CR35*CU35)</f>
        <v>0</v>
      </c>
      <c r="V35">
        <f>(DK35+(U35+2*0.95*5.67E-8*(((DK35+$B$7)+273)^4-(DK35+273)^4)-44100*J35)/(1.84*29.3*R35+8*0.95*5.67E-8*(DK35+273)^3))</f>
        <v>0</v>
      </c>
      <c r="W35">
        <f>($C$7*DL35+$D$7*DM35+$E$7*V35)</f>
        <v>0</v>
      </c>
      <c r="X35">
        <f>0.61365*exp(17.502*W35/(240.97+W35))</f>
        <v>0</v>
      </c>
      <c r="Y35">
        <f>(Z35/AA35*100)</f>
        <v>0</v>
      </c>
      <c r="Z35">
        <f>DD35*(DI35+DJ35)/1000</f>
        <v>0</v>
      </c>
      <c r="AA35">
        <f>0.61365*exp(17.502*DK35/(240.97+DK35))</f>
        <v>0</v>
      </c>
      <c r="AB35">
        <f>(X35-DD35*(DI35+DJ35)/1000)</f>
        <v>0</v>
      </c>
      <c r="AC35">
        <f>(-J35*44100)</f>
        <v>0</v>
      </c>
      <c r="AD35">
        <f>2*29.3*R35*0.92*(DK35-W35)</f>
        <v>0</v>
      </c>
      <c r="AE35">
        <f>2*0.95*5.67E-8*(((DK35+$B$7)+273)^4-(W35+273)^4)</f>
        <v>0</v>
      </c>
      <c r="AF35">
        <f>U35+AE35+AC35+AD35</f>
        <v>0</v>
      </c>
      <c r="AG35">
        <f>DH35*AU35*(DC35-DB35*(1000-AU35*DE35)/(1000-AU35*DD35))/(100*CV35)</f>
        <v>0</v>
      </c>
      <c r="AH35">
        <f>1000*DH35*AU35*(DD35-DE35)/(100*CV35*(1000-AU35*DD35))</f>
        <v>0</v>
      </c>
      <c r="AI35">
        <f>(AJ35 - AK35 - DI35*1E3/(8.314*(DK35+273.15)) * AM35/DH35 * AL35) * DH35/(100*CV35) * (1000 - DE35)/1000</f>
        <v>0</v>
      </c>
      <c r="AJ35">
        <v>146.317215746606</v>
      </c>
      <c r="AK35">
        <v>152.916551515151</v>
      </c>
      <c r="AL35">
        <v>-3.13149186141123</v>
      </c>
      <c r="AM35">
        <v>66.0504921813524</v>
      </c>
      <c r="AN35">
        <f>(AP35 - AO35 + DI35*1E3/(8.314*(DK35+273.15)) * AR35/DH35 * AQ35) * DH35/(100*CV35) * 1000/(1000 - AP35)</f>
        <v>0</v>
      </c>
      <c r="AO35">
        <v>18.0035947044156</v>
      </c>
      <c r="AP35">
        <v>24.7103937062937</v>
      </c>
      <c r="AQ35">
        <v>-0.000178373205740627</v>
      </c>
      <c r="AR35">
        <v>92.47</v>
      </c>
      <c r="AS35">
        <v>0</v>
      </c>
      <c r="AT35">
        <v>0</v>
      </c>
      <c r="AU35">
        <f>IF(AS35*$H$13&gt;=AW35,1.0,(AW35/(AW35-AS35*$H$13)))</f>
        <v>0</v>
      </c>
      <c r="AV35">
        <f>(AU35-1)*100</f>
        <v>0</v>
      </c>
      <c r="AW35">
        <f>MAX(0,($B$13+$C$13*DP35)/(1+$D$13*DP35)*DI35/(DK35+273)*$E$13)</f>
        <v>0</v>
      </c>
      <c r="AX35" t="s">
        <v>418</v>
      </c>
      <c r="AY35" t="s">
        <v>418</v>
      </c>
      <c r="AZ35">
        <v>0</v>
      </c>
      <c r="BA35">
        <v>0</v>
      </c>
      <c r="BB35">
        <f>1-AZ35/BA35</f>
        <v>0</v>
      </c>
      <c r="BC35">
        <v>0</v>
      </c>
      <c r="BD35" t="s">
        <v>418</v>
      </c>
      <c r="BE35" t="s">
        <v>418</v>
      </c>
      <c r="BF35">
        <v>0</v>
      </c>
      <c r="BG35">
        <v>0</v>
      </c>
      <c r="BH35">
        <f>1-BF35/BG35</f>
        <v>0</v>
      </c>
      <c r="BI35">
        <v>0.5</v>
      </c>
      <c r="BJ35">
        <f>CS35</f>
        <v>0</v>
      </c>
      <c r="BK35">
        <f>L35</f>
        <v>0</v>
      </c>
      <c r="BL35">
        <f>BH35*BI35*BJ35</f>
        <v>0</v>
      </c>
      <c r="BM35">
        <f>(BK35-BC35)/BJ35</f>
        <v>0</v>
      </c>
      <c r="BN35">
        <f>(BA35-BG35)/BG35</f>
        <v>0</v>
      </c>
      <c r="BO35">
        <f>AZ35/(BB35+AZ35/BG35)</f>
        <v>0</v>
      </c>
      <c r="BP35" t="s">
        <v>418</v>
      </c>
      <c r="BQ35">
        <v>0</v>
      </c>
      <c r="BR35">
        <f>IF(BQ35&lt;&gt;0, BQ35, BO35)</f>
        <v>0</v>
      </c>
      <c r="BS35">
        <f>1-BR35/BG35</f>
        <v>0</v>
      </c>
      <c r="BT35">
        <f>(BG35-BF35)/(BG35-BR35)</f>
        <v>0</v>
      </c>
      <c r="BU35">
        <f>(BA35-BG35)/(BA35-BR35)</f>
        <v>0</v>
      </c>
      <c r="BV35">
        <f>(BG35-BF35)/(BG35-AZ35)</f>
        <v>0</v>
      </c>
      <c r="BW35">
        <f>(BA35-BG35)/(BA35-AZ35)</f>
        <v>0</v>
      </c>
      <c r="BX35">
        <f>(BT35*BR35/BF35)</f>
        <v>0</v>
      </c>
      <c r="BY35">
        <f>(1-BX35)</f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f>$B$11*DQ35+$C$11*DR35+$F$11*EC35*(1-EF35)</f>
        <v>0</v>
      </c>
      <c r="CS35">
        <f>CR35*CT35</f>
        <v>0</v>
      </c>
      <c r="CT35">
        <f>($B$11*$D$9+$C$11*$D$9+$F$11*((EP35+EH35)/MAX(EP35+EH35+EQ35, 0.1)*$I$9+EQ35/MAX(EP35+EH35+EQ35, 0.1)*$J$9))/($B$11+$C$11+$F$11)</f>
        <v>0</v>
      </c>
      <c r="CU35">
        <f>($B$11*$K$9+$C$11*$K$9+$F$11*((EP35+EH35)/MAX(EP35+EH35+EQ35, 0.1)*$P$9+EQ35/MAX(EP35+EH35+EQ35, 0.1)*$Q$9))/($B$11+$C$11+$F$11)</f>
        <v>0</v>
      </c>
      <c r="CV35">
        <v>6</v>
      </c>
      <c r="CW35">
        <v>0.5</v>
      </c>
      <c r="CX35" t="s">
        <v>419</v>
      </c>
      <c r="CY35">
        <v>2</v>
      </c>
      <c r="CZ35" t="b">
        <v>1</v>
      </c>
      <c r="DA35">
        <v>1659023765.31429</v>
      </c>
      <c r="DB35">
        <v>171.390928571429</v>
      </c>
      <c r="DC35">
        <v>160.527857142857</v>
      </c>
      <c r="DD35">
        <v>24.7063178571429</v>
      </c>
      <c r="DE35">
        <v>18.0117642857143</v>
      </c>
      <c r="DF35">
        <v>166.357821428571</v>
      </c>
      <c r="DG35">
        <v>24.2073464285714</v>
      </c>
      <c r="DH35">
        <v>500.042107142857</v>
      </c>
      <c r="DI35">
        <v>90.3782142857143</v>
      </c>
      <c r="DJ35">
        <v>0.0456212928571429</v>
      </c>
      <c r="DK35">
        <v>27.2211035714286</v>
      </c>
      <c r="DL35">
        <v>27.2794821428571</v>
      </c>
      <c r="DM35">
        <v>999.9</v>
      </c>
      <c r="DN35">
        <v>0</v>
      </c>
      <c r="DO35">
        <v>0</v>
      </c>
      <c r="DP35">
        <v>9969.64285714286</v>
      </c>
      <c r="DQ35">
        <v>0</v>
      </c>
      <c r="DR35">
        <v>10.0516946428571</v>
      </c>
      <c r="DS35">
        <v>10.8631021428571</v>
      </c>
      <c r="DT35">
        <v>175.732642857143</v>
      </c>
      <c r="DU35">
        <v>163.472392857143</v>
      </c>
      <c r="DV35">
        <v>6.69455642857143</v>
      </c>
      <c r="DW35">
        <v>160.527857142857</v>
      </c>
      <c r="DX35">
        <v>18.0117642857143</v>
      </c>
      <c r="DY35">
        <v>2.23291178571429</v>
      </c>
      <c r="DZ35">
        <v>1.62786964285714</v>
      </c>
      <c r="EA35">
        <v>19.200425</v>
      </c>
      <c r="EB35">
        <v>14.2251892857143</v>
      </c>
      <c r="EC35">
        <v>2000.01</v>
      </c>
      <c r="ED35">
        <v>0.979993178571428</v>
      </c>
      <c r="EE35">
        <v>0.0200070285714286</v>
      </c>
      <c r="EF35">
        <v>0</v>
      </c>
      <c r="EG35">
        <v>803.268428571429</v>
      </c>
      <c r="EH35">
        <v>5.00063</v>
      </c>
      <c r="EI35">
        <v>15802.9178571429</v>
      </c>
      <c r="EJ35">
        <v>17256.9464285714</v>
      </c>
      <c r="EK35">
        <v>38.25</v>
      </c>
      <c r="EL35">
        <v>38.2699285714286</v>
      </c>
      <c r="EM35">
        <v>37.75</v>
      </c>
      <c r="EN35">
        <v>37.562</v>
      </c>
      <c r="EO35">
        <v>39.21625</v>
      </c>
      <c r="EP35">
        <v>1955.09214285714</v>
      </c>
      <c r="EQ35">
        <v>39.9178571428572</v>
      </c>
      <c r="ER35">
        <v>0</v>
      </c>
      <c r="ES35">
        <v>1659023772.1</v>
      </c>
      <c r="ET35">
        <v>0</v>
      </c>
      <c r="EU35">
        <v>803.345961538462</v>
      </c>
      <c r="EV35">
        <v>9.16694017693659</v>
      </c>
      <c r="EW35">
        <v>176.372649492666</v>
      </c>
      <c r="EX35">
        <v>15804.4961538462</v>
      </c>
      <c r="EY35">
        <v>15</v>
      </c>
      <c r="EZ35">
        <v>0</v>
      </c>
      <c r="FA35" t="s">
        <v>420</v>
      </c>
      <c r="FB35">
        <v>1657551626.5</v>
      </c>
      <c r="FC35">
        <v>1657551629</v>
      </c>
      <c r="FD35">
        <v>0</v>
      </c>
      <c r="FE35">
        <v>0.403</v>
      </c>
      <c r="FF35">
        <v>0.009</v>
      </c>
      <c r="FG35">
        <v>9.41</v>
      </c>
      <c r="FH35">
        <v>0.087</v>
      </c>
      <c r="FI35">
        <v>417</v>
      </c>
      <c r="FJ35">
        <v>17</v>
      </c>
      <c r="FK35">
        <v>1.61</v>
      </c>
      <c r="FL35">
        <v>0.59</v>
      </c>
      <c r="FM35">
        <v>9.90028</v>
      </c>
      <c r="FN35">
        <v>16.3078399249531</v>
      </c>
      <c r="FO35">
        <v>1.60292010487111</v>
      </c>
      <c r="FP35">
        <v>0</v>
      </c>
      <c r="FQ35">
        <v>802.948323529412</v>
      </c>
      <c r="FR35">
        <v>5.30220015402235</v>
      </c>
      <c r="FS35">
        <v>0.610165007604645</v>
      </c>
      <c r="FT35">
        <v>0</v>
      </c>
      <c r="FU35">
        <v>6.688076</v>
      </c>
      <c r="FV35">
        <v>0.129573433395849</v>
      </c>
      <c r="FW35">
        <v>0.0140271285015858</v>
      </c>
      <c r="FX35">
        <v>0</v>
      </c>
      <c r="FY35">
        <v>0</v>
      </c>
      <c r="FZ35">
        <v>3</v>
      </c>
      <c r="GA35" t="s">
        <v>427</v>
      </c>
      <c r="GB35">
        <v>2.97304</v>
      </c>
      <c r="GC35">
        <v>2.6998</v>
      </c>
      <c r="GD35">
        <v>0.0366118</v>
      </c>
      <c r="GE35">
        <v>0.0347282</v>
      </c>
      <c r="GF35">
        <v>0.105304</v>
      </c>
      <c r="GG35">
        <v>0.0852784</v>
      </c>
      <c r="GH35">
        <v>37549.2</v>
      </c>
      <c r="GI35">
        <v>41134.4</v>
      </c>
      <c r="GJ35">
        <v>35319.4</v>
      </c>
      <c r="GK35">
        <v>38648.1</v>
      </c>
      <c r="GL35">
        <v>44790.5</v>
      </c>
      <c r="GM35">
        <v>51049.4</v>
      </c>
      <c r="GN35">
        <v>55200.6</v>
      </c>
      <c r="GO35">
        <v>61980.3</v>
      </c>
      <c r="GP35">
        <v>1.9902</v>
      </c>
      <c r="GQ35">
        <v>1.848</v>
      </c>
      <c r="GR35">
        <v>0.12964</v>
      </c>
      <c r="GS35">
        <v>0</v>
      </c>
      <c r="GT35">
        <v>25.1651</v>
      </c>
      <c r="GU35">
        <v>999.9</v>
      </c>
      <c r="GV35">
        <v>58.003</v>
      </c>
      <c r="GW35">
        <v>28.862</v>
      </c>
      <c r="GX35">
        <v>25.6049</v>
      </c>
      <c r="GY35">
        <v>56.46</v>
      </c>
      <c r="GZ35">
        <v>43.4816</v>
      </c>
      <c r="HA35">
        <v>1</v>
      </c>
      <c r="HB35">
        <v>-0.072439</v>
      </c>
      <c r="HC35">
        <v>0.0405229</v>
      </c>
      <c r="HD35">
        <v>20.1131</v>
      </c>
      <c r="HE35">
        <v>5.19932</v>
      </c>
      <c r="HF35">
        <v>12.004</v>
      </c>
      <c r="HG35">
        <v>4.9756</v>
      </c>
      <c r="HH35">
        <v>3.2936</v>
      </c>
      <c r="HI35">
        <v>9999</v>
      </c>
      <c r="HJ35">
        <v>9999</v>
      </c>
      <c r="HK35">
        <v>9999</v>
      </c>
      <c r="HL35">
        <v>627.7</v>
      </c>
      <c r="HM35">
        <v>1.8634</v>
      </c>
      <c r="HN35">
        <v>1.86826</v>
      </c>
      <c r="HO35">
        <v>1.86798</v>
      </c>
      <c r="HP35">
        <v>1.8692</v>
      </c>
      <c r="HQ35">
        <v>1.86996</v>
      </c>
      <c r="HR35">
        <v>1.86606</v>
      </c>
      <c r="HS35">
        <v>1.86707</v>
      </c>
      <c r="HT35">
        <v>1.86847</v>
      </c>
      <c r="HU35">
        <v>5</v>
      </c>
      <c r="HV35">
        <v>0</v>
      </c>
      <c r="HW35">
        <v>0</v>
      </c>
      <c r="HX35">
        <v>0</v>
      </c>
      <c r="HY35" t="s">
        <v>422</v>
      </c>
      <c r="HZ35" t="s">
        <v>423</v>
      </c>
      <c r="IA35" t="s">
        <v>424</v>
      </c>
      <c r="IB35" t="s">
        <v>424</v>
      </c>
      <c r="IC35" t="s">
        <v>424</v>
      </c>
      <c r="ID35" t="s">
        <v>424</v>
      </c>
      <c r="IE35">
        <v>0</v>
      </c>
      <c r="IF35">
        <v>100</v>
      </c>
      <c r="IG35">
        <v>100</v>
      </c>
      <c r="IH35">
        <v>4.889</v>
      </c>
      <c r="II35">
        <v>0.4992</v>
      </c>
      <c r="IJ35">
        <v>4.02706509432224</v>
      </c>
      <c r="IK35">
        <v>0.00601174518973114</v>
      </c>
      <c r="IL35">
        <v>2.77886958061485e-07</v>
      </c>
      <c r="IM35">
        <v>-3.54636231360687e-10</v>
      </c>
      <c r="IN35">
        <v>-0.0404303883988718</v>
      </c>
      <c r="IO35">
        <v>-0.0177815531441476</v>
      </c>
      <c r="IP35">
        <v>0.00205572605671414</v>
      </c>
      <c r="IQ35">
        <v>-1.65519735432211e-05</v>
      </c>
      <c r="IR35">
        <v>-4</v>
      </c>
      <c r="IS35">
        <v>1848</v>
      </c>
      <c r="IT35">
        <v>1</v>
      </c>
      <c r="IU35">
        <v>25</v>
      </c>
      <c r="IV35">
        <v>24535.8</v>
      </c>
      <c r="IW35">
        <v>24535.7</v>
      </c>
      <c r="IX35">
        <v>0.421143</v>
      </c>
      <c r="IY35">
        <v>2.64771</v>
      </c>
      <c r="IZ35">
        <v>1.54785</v>
      </c>
      <c r="JA35">
        <v>2.30469</v>
      </c>
      <c r="JB35">
        <v>1.34644</v>
      </c>
      <c r="JC35">
        <v>2.2937</v>
      </c>
      <c r="JD35">
        <v>34.3269</v>
      </c>
      <c r="JE35">
        <v>24.1138</v>
      </c>
      <c r="JF35">
        <v>18</v>
      </c>
      <c r="JG35">
        <v>500.317</v>
      </c>
      <c r="JH35">
        <v>409.168</v>
      </c>
      <c r="JI35">
        <v>25.0004</v>
      </c>
      <c r="JJ35">
        <v>26.3174</v>
      </c>
      <c r="JK35">
        <v>30.0001</v>
      </c>
      <c r="JL35">
        <v>26.2493</v>
      </c>
      <c r="JM35">
        <v>26.1904</v>
      </c>
      <c r="JN35">
        <v>8.41981</v>
      </c>
      <c r="JO35">
        <v>37.7347</v>
      </c>
      <c r="JP35">
        <v>77.8599</v>
      </c>
      <c r="JQ35">
        <v>25</v>
      </c>
      <c r="JR35">
        <v>116.76</v>
      </c>
      <c r="JS35">
        <v>17.9798</v>
      </c>
      <c r="JT35">
        <v>102.406</v>
      </c>
      <c r="JU35">
        <v>103.173</v>
      </c>
    </row>
    <row r="36" spans="1:281">
      <c r="A36">
        <v>20</v>
      </c>
      <c r="B36">
        <v>1659023778.1</v>
      </c>
      <c r="C36">
        <v>95</v>
      </c>
      <c r="D36" t="s">
        <v>462</v>
      </c>
      <c r="E36" t="s">
        <v>463</v>
      </c>
      <c r="F36">
        <v>5</v>
      </c>
      <c r="G36" t="s">
        <v>416</v>
      </c>
      <c r="H36" t="s">
        <v>417</v>
      </c>
      <c r="I36">
        <v>1659023770.6</v>
      </c>
      <c r="J36">
        <f>(K36)/1000</f>
        <v>0</v>
      </c>
      <c r="K36">
        <f>IF(CZ36, AN36, AH36)</f>
        <v>0</v>
      </c>
      <c r="L36">
        <f>IF(CZ36, AI36, AG36)</f>
        <v>0</v>
      </c>
      <c r="M36">
        <f>DB36 - IF(AU36&gt;1, L36*CV36*100.0/(AW36*DP36), 0)</f>
        <v>0</v>
      </c>
      <c r="N36">
        <f>((T36-J36/2)*M36-L36)/(T36+J36/2)</f>
        <v>0</v>
      </c>
      <c r="O36">
        <f>N36*(DI36+DJ36)/1000.0</f>
        <v>0</v>
      </c>
      <c r="P36">
        <f>(DB36 - IF(AU36&gt;1, L36*CV36*100.0/(AW36*DP36), 0))*(DI36+DJ36)/1000.0</f>
        <v>0</v>
      </c>
      <c r="Q36">
        <f>2.0/((1/S36-1/R36)+SIGN(S36)*SQRT((1/S36-1/R36)*(1/S36-1/R36) + 4*CW36/((CW36+1)*(CW36+1))*(2*1/S36*1/R36-1/R36*1/R36)))</f>
        <v>0</v>
      </c>
      <c r="R36">
        <f>IF(LEFT(CX36,1)&lt;&gt;"0",IF(LEFT(CX36,1)="1",3.0,CY36),$D$5+$E$5*(DP36*DI36/($K$5*1000))+$F$5*(DP36*DI36/($K$5*1000))*MAX(MIN(CV36,$J$5),$I$5)*MAX(MIN(CV36,$J$5),$I$5)+$G$5*MAX(MIN(CV36,$J$5),$I$5)*(DP36*DI36/($K$5*1000))+$H$5*(DP36*DI36/($K$5*1000))*(DP36*DI36/($K$5*1000)))</f>
        <v>0</v>
      </c>
      <c r="S36">
        <f>J36*(1000-(1000*0.61365*exp(17.502*W36/(240.97+W36))/(DI36+DJ36)+DD36)/2)/(1000*0.61365*exp(17.502*W36/(240.97+W36))/(DI36+DJ36)-DD36)</f>
        <v>0</v>
      </c>
      <c r="T36">
        <f>1/((CW36+1)/(Q36/1.6)+1/(R36/1.37)) + CW36/((CW36+1)/(Q36/1.6) + CW36/(R36/1.37))</f>
        <v>0</v>
      </c>
      <c r="U36">
        <f>(CR36*CU36)</f>
        <v>0</v>
      </c>
      <c r="V36">
        <f>(DK36+(U36+2*0.95*5.67E-8*(((DK36+$B$7)+273)^4-(DK36+273)^4)-44100*J36)/(1.84*29.3*R36+8*0.95*5.67E-8*(DK36+273)^3))</f>
        <v>0</v>
      </c>
      <c r="W36">
        <f>($C$7*DL36+$D$7*DM36+$E$7*V36)</f>
        <v>0</v>
      </c>
      <c r="X36">
        <f>0.61365*exp(17.502*W36/(240.97+W36))</f>
        <v>0</v>
      </c>
      <c r="Y36">
        <f>(Z36/AA36*100)</f>
        <v>0</v>
      </c>
      <c r="Z36">
        <f>DD36*(DI36+DJ36)/1000</f>
        <v>0</v>
      </c>
      <c r="AA36">
        <f>0.61365*exp(17.502*DK36/(240.97+DK36))</f>
        <v>0</v>
      </c>
      <c r="AB36">
        <f>(X36-DD36*(DI36+DJ36)/1000)</f>
        <v>0</v>
      </c>
      <c r="AC36">
        <f>(-J36*44100)</f>
        <v>0</v>
      </c>
      <c r="AD36">
        <f>2*29.3*R36*0.92*(DK36-W36)</f>
        <v>0</v>
      </c>
      <c r="AE36">
        <f>2*0.95*5.67E-8*(((DK36+$B$7)+273)^4-(W36+273)^4)</f>
        <v>0</v>
      </c>
      <c r="AF36">
        <f>U36+AE36+AC36+AD36</f>
        <v>0</v>
      </c>
      <c r="AG36">
        <f>DH36*AU36*(DC36-DB36*(1000-AU36*DE36)/(1000-AU36*DD36))/(100*CV36)</f>
        <v>0</v>
      </c>
      <c r="AH36">
        <f>1000*DH36*AU36*(DD36-DE36)/(100*CV36*(1000-AU36*DD36))</f>
        <v>0</v>
      </c>
      <c r="AI36">
        <f>(AJ36 - AK36 - DI36*1E3/(8.314*(DK36+273.15)) * AM36/DH36 * AL36) * DH36/(100*CV36) * (1000 - DE36)/1000</f>
        <v>0</v>
      </c>
      <c r="AJ36">
        <v>129.255679832327</v>
      </c>
      <c r="AK36">
        <v>137.026872727273</v>
      </c>
      <c r="AL36">
        <v>-3.1791926299738</v>
      </c>
      <c r="AM36">
        <v>66.0504921813524</v>
      </c>
      <c r="AN36">
        <f>(AP36 - AO36 + DI36*1E3/(8.314*(DK36+273.15)) * AR36/DH36 * AQ36) * DH36/(100*CV36) * 1000/(1000 - AP36)</f>
        <v>0</v>
      </c>
      <c r="AO36">
        <v>17.9829938144589</v>
      </c>
      <c r="AP36">
        <v>24.7064461538462</v>
      </c>
      <c r="AQ36">
        <v>0.000130818181819591</v>
      </c>
      <c r="AR36">
        <v>92.47</v>
      </c>
      <c r="AS36">
        <v>0</v>
      </c>
      <c r="AT36">
        <v>0</v>
      </c>
      <c r="AU36">
        <f>IF(AS36*$H$13&gt;=AW36,1.0,(AW36/(AW36-AS36*$H$13)))</f>
        <v>0</v>
      </c>
      <c r="AV36">
        <f>(AU36-1)*100</f>
        <v>0</v>
      </c>
      <c r="AW36">
        <f>MAX(0,($B$13+$C$13*DP36)/(1+$D$13*DP36)*DI36/(DK36+273)*$E$13)</f>
        <v>0</v>
      </c>
      <c r="AX36" t="s">
        <v>418</v>
      </c>
      <c r="AY36" t="s">
        <v>418</v>
      </c>
      <c r="AZ36">
        <v>0</v>
      </c>
      <c r="BA36">
        <v>0</v>
      </c>
      <c r="BB36">
        <f>1-AZ36/BA36</f>
        <v>0</v>
      </c>
      <c r="BC36">
        <v>0</v>
      </c>
      <c r="BD36" t="s">
        <v>418</v>
      </c>
      <c r="BE36" t="s">
        <v>418</v>
      </c>
      <c r="BF36">
        <v>0</v>
      </c>
      <c r="BG36">
        <v>0</v>
      </c>
      <c r="BH36">
        <f>1-BF36/BG36</f>
        <v>0</v>
      </c>
      <c r="BI36">
        <v>0.5</v>
      </c>
      <c r="BJ36">
        <f>CS36</f>
        <v>0</v>
      </c>
      <c r="BK36">
        <f>L36</f>
        <v>0</v>
      </c>
      <c r="BL36">
        <f>BH36*BI36*BJ36</f>
        <v>0</v>
      </c>
      <c r="BM36">
        <f>(BK36-BC36)/BJ36</f>
        <v>0</v>
      </c>
      <c r="BN36">
        <f>(BA36-BG36)/BG36</f>
        <v>0</v>
      </c>
      <c r="BO36">
        <f>AZ36/(BB36+AZ36/BG36)</f>
        <v>0</v>
      </c>
      <c r="BP36" t="s">
        <v>418</v>
      </c>
      <c r="BQ36">
        <v>0</v>
      </c>
      <c r="BR36">
        <f>IF(BQ36&lt;&gt;0, BQ36, BO36)</f>
        <v>0</v>
      </c>
      <c r="BS36">
        <f>1-BR36/BG36</f>
        <v>0</v>
      </c>
      <c r="BT36">
        <f>(BG36-BF36)/(BG36-BR36)</f>
        <v>0</v>
      </c>
      <c r="BU36">
        <f>(BA36-BG36)/(BA36-BR36)</f>
        <v>0</v>
      </c>
      <c r="BV36">
        <f>(BG36-BF36)/(BG36-AZ36)</f>
        <v>0</v>
      </c>
      <c r="BW36">
        <f>(BA36-BG36)/(BA36-AZ36)</f>
        <v>0</v>
      </c>
      <c r="BX36">
        <f>(BT36*BR36/BF36)</f>
        <v>0</v>
      </c>
      <c r="BY36">
        <f>(1-BX36)</f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f>$B$11*DQ36+$C$11*DR36+$F$11*EC36*(1-EF36)</f>
        <v>0</v>
      </c>
      <c r="CS36">
        <f>CR36*CT36</f>
        <v>0</v>
      </c>
      <c r="CT36">
        <f>($B$11*$D$9+$C$11*$D$9+$F$11*((EP36+EH36)/MAX(EP36+EH36+EQ36, 0.1)*$I$9+EQ36/MAX(EP36+EH36+EQ36, 0.1)*$J$9))/($B$11+$C$11+$F$11)</f>
        <v>0</v>
      </c>
      <c r="CU36">
        <f>($B$11*$K$9+$C$11*$K$9+$F$11*((EP36+EH36)/MAX(EP36+EH36+EQ36, 0.1)*$P$9+EQ36/MAX(EP36+EH36+EQ36, 0.1)*$Q$9))/($B$11+$C$11+$F$11)</f>
        <v>0</v>
      </c>
      <c r="CV36">
        <v>6</v>
      </c>
      <c r="CW36">
        <v>0.5</v>
      </c>
      <c r="CX36" t="s">
        <v>419</v>
      </c>
      <c r="CY36">
        <v>2</v>
      </c>
      <c r="CZ36" t="b">
        <v>1</v>
      </c>
      <c r="DA36">
        <v>1659023770.6</v>
      </c>
      <c r="DB36">
        <v>155.176703703704</v>
      </c>
      <c r="DC36">
        <v>142.847185185185</v>
      </c>
      <c r="DD36">
        <v>24.7084185185185</v>
      </c>
      <c r="DE36">
        <v>17.995937037037</v>
      </c>
      <c r="DF36">
        <v>150.24137037037</v>
      </c>
      <c r="DG36">
        <v>24.2093296296296</v>
      </c>
      <c r="DH36">
        <v>500.06437037037</v>
      </c>
      <c r="DI36">
        <v>90.3784962962963</v>
      </c>
      <c r="DJ36">
        <v>0.0453709</v>
      </c>
      <c r="DK36">
        <v>27.2224777777778</v>
      </c>
      <c r="DL36">
        <v>27.2855518518518</v>
      </c>
      <c r="DM36">
        <v>999.9</v>
      </c>
      <c r="DN36">
        <v>0</v>
      </c>
      <c r="DO36">
        <v>0</v>
      </c>
      <c r="DP36">
        <v>9990.92592592593</v>
      </c>
      <c r="DQ36">
        <v>0</v>
      </c>
      <c r="DR36">
        <v>10.0815540740741</v>
      </c>
      <c r="DS36">
        <v>12.3295296296296</v>
      </c>
      <c r="DT36">
        <v>159.107925925926</v>
      </c>
      <c r="DU36">
        <v>145.465148148148</v>
      </c>
      <c r="DV36">
        <v>6.71247259259259</v>
      </c>
      <c r="DW36">
        <v>142.847185185185</v>
      </c>
      <c r="DX36">
        <v>17.995937037037</v>
      </c>
      <c r="DY36">
        <v>2.23310925925926</v>
      </c>
      <c r="DZ36">
        <v>1.62644555555556</v>
      </c>
      <c r="EA36">
        <v>19.2018444444444</v>
      </c>
      <c r="EB36">
        <v>14.2116703703704</v>
      </c>
      <c r="EC36">
        <v>2000.00333333333</v>
      </c>
      <c r="ED36">
        <v>0.979994333333333</v>
      </c>
      <c r="EE36">
        <v>0.0200058888888889</v>
      </c>
      <c r="EF36">
        <v>0</v>
      </c>
      <c r="EG36">
        <v>804.225222222222</v>
      </c>
      <c r="EH36">
        <v>5.00063</v>
      </c>
      <c r="EI36">
        <v>15820.8666666667</v>
      </c>
      <c r="EJ36">
        <v>17256.9</v>
      </c>
      <c r="EK36">
        <v>38.25</v>
      </c>
      <c r="EL36">
        <v>38.2706666666667</v>
      </c>
      <c r="EM36">
        <v>37.75</v>
      </c>
      <c r="EN36">
        <v>37.562</v>
      </c>
      <c r="EO36">
        <v>39.2336666666667</v>
      </c>
      <c r="EP36">
        <v>1955.08777777778</v>
      </c>
      <c r="EQ36">
        <v>39.9155555555556</v>
      </c>
      <c r="ER36">
        <v>0</v>
      </c>
      <c r="ES36">
        <v>1659023776.9</v>
      </c>
      <c r="ET36">
        <v>0</v>
      </c>
      <c r="EU36">
        <v>804.266192307692</v>
      </c>
      <c r="EV36">
        <v>13.1001367545596</v>
      </c>
      <c r="EW36">
        <v>248.680341940246</v>
      </c>
      <c r="EX36">
        <v>15821.3884615385</v>
      </c>
      <c r="EY36">
        <v>15</v>
      </c>
      <c r="EZ36">
        <v>0</v>
      </c>
      <c r="FA36" t="s">
        <v>420</v>
      </c>
      <c r="FB36">
        <v>1657551626.5</v>
      </c>
      <c r="FC36">
        <v>1657551629</v>
      </c>
      <c r="FD36">
        <v>0</v>
      </c>
      <c r="FE36">
        <v>0.403</v>
      </c>
      <c r="FF36">
        <v>0.009</v>
      </c>
      <c r="FG36">
        <v>9.41</v>
      </c>
      <c r="FH36">
        <v>0.087</v>
      </c>
      <c r="FI36">
        <v>417</v>
      </c>
      <c r="FJ36">
        <v>17</v>
      </c>
      <c r="FK36">
        <v>1.61</v>
      </c>
      <c r="FL36">
        <v>0.59</v>
      </c>
      <c r="FM36">
        <v>11.550889</v>
      </c>
      <c r="FN36">
        <v>16.8890742213883</v>
      </c>
      <c r="FO36">
        <v>1.65336910657875</v>
      </c>
      <c r="FP36">
        <v>0</v>
      </c>
      <c r="FQ36">
        <v>803.765647058824</v>
      </c>
      <c r="FR36">
        <v>10.7222612706988</v>
      </c>
      <c r="FS36">
        <v>1.10263510262924</v>
      </c>
      <c r="FT36">
        <v>0</v>
      </c>
      <c r="FU36">
        <v>6.70432375</v>
      </c>
      <c r="FV36">
        <v>0.180487992495301</v>
      </c>
      <c r="FW36">
        <v>0.0189962180035264</v>
      </c>
      <c r="FX36">
        <v>0</v>
      </c>
      <c r="FY36">
        <v>0</v>
      </c>
      <c r="FZ36">
        <v>3</v>
      </c>
      <c r="GA36" t="s">
        <v>427</v>
      </c>
      <c r="GB36">
        <v>2.97425</v>
      </c>
      <c r="GC36">
        <v>2.69894</v>
      </c>
      <c r="GD36">
        <v>0.0329444</v>
      </c>
      <c r="GE36">
        <v>0.0308638</v>
      </c>
      <c r="GF36">
        <v>0.105303</v>
      </c>
      <c r="GG36">
        <v>0.0852194</v>
      </c>
      <c r="GH36">
        <v>37691.5</v>
      </c>
      <c r="GI36">
        <v>41298.5</v>
      </c>
      <c r="GJ36">
        <v>35318.9</v>
      </c>
      <c r="GK36">
        <v>38647.7</v>
      </c>
      <c r="GL36">
        <v>44790.3</v>
      </c>
      <c r="GM36">
        <v>51052.2</v>
      </c>
      <c r="GN36">
        <v>55200.3</v>
      </c>
      <c r="GO36">
        <v>61979.8</v>
      </c>
      <c r="GP36">
        <v>1.9902</v>
      </c>
      <c r="GQ36">
        <v>1.8474</v>
      </c>
      <c r="GR36">
        <v>0.129342</v>
      </c>
      <c r="GS36">
        <v>0</v>
      </c>
      <c r="GT36">
        <v>25.1673</v>
      </c>
      <c r="GU36">
        <v>999.9</v>
      </c>
      <c r="GV36">
        <v>57.954</v>
      </c>
      <c r="GW36">
        <v>28.862</v>
      </c>
      <c r="GX36">
        <v>25.5841</v>
      </c>
      <c r="GY36">
        <v>55.93</v>
      </c>
      <c r="GZ36">
        <v>43.2933</v>
      </c>
      <c r="HA36">
        <v>1</v>
      </c>
      <c r="HB36">
        <v>-0.0722764</v>
      </c>
      <c r="HC36">
        <v>0.0411765</v>
      </c>
      <c r="HD36">
        <v>20.1132</v>
      </c>
      <c r="HE36">
        <v>5.19692</v>
      </c>
      <c r="HF36">
        <v>12.004</v>
      </c>
      <c r="HG36">
        <v>4.9756</v>
      </c>
      <c r="HH36">
        <v>3.294</v>
      </c>
      <c r="HI36">
        <v>9999</v>
      </c>
      <c r="HJ36">
        <v>9999</v>
      </c>
      <c r="HK36">
        <v>9999</v>
      </c>
      <c r="HL36">
        <v>627.7</v>
      </c>
      <c r="HM36">
        <v>1.8634</v>
      </c>
      <c r="HN36">
        <v>1.86829</v>
      </c>
      <c r="HO36">
        <v>1.86798</v>
      </c>
      <c r="HP36">
        <v>1.8692</v>
      </c>
      <c r="HQ36">
        <v>1.86996</v>
      </c>
      <c r="HR36">
        <v>1.86603</v>
      </c>
      <c r="HS36">
        <v>1.86707</v>
      </c>
      <c r="HT36">
        <v>1.8685</v>
      </c>
      <c r="HU36">
        <v>5</v>
      </c>
      <c r="HV36">
        <v>0</v>
      </c>
      <c r="HW36">
        <v>0</v>
      </c>
      <c r="HX36">
        <v>0</v>
      </c>
      <c r="HY36" t="s">
        <v>422</v>
      </c>
      <c r="HZ36" t="s">
        <v>423</v>
      </c>
      <c r="IA36" t="s">
        <v>424</v>
      </c>
      <c r="IB36" t="s">
        <v>424</v>
      </c>
      <c r="IC36" t="s">
        <v>424</v>
      </c>
      <c r="ID36" t="s">
        <v>424</v>
      </c>
      <c r="IE36">
        <v>0</v>
      </c>
      <c r="IF36">
        <v>100</v>
      </c>
      <c r="IG36">
        <v>100</v>
      </c>
      <c r="IH36">
        <v>4.796</v>
      </c>
      <c r="II36">
        <v>0.4992</v>
      </c>
      <c r="IJ36">
        <v>4.02706509432224</v>
      </c>
      <c r="IK36">
        <v>0.00601174518973114</v>
      </c>
      <c r="IL36">
        <v>2.77886958061485e-07</v>
      </c>
      <c r="IM36">
        <v>-3.54636231360687e-10</v>
      </c>
      <c r="IN36">
        <v>-0.0404303883988718</v>
      </c>
      <c r="IO36">
        <v>-0.0177815531441476</v>
      </c>
      <c r="IP36">
        <v>0.00205572605671414</v>
      </c>
      <c r="IQ36">
        <v>-1.65519735432211e-05</v>
      </c>
      <c r="IR36">
        <v>-4</v>
      </c>
      <c r="IS36">
        <v>1848</v>
      </c>
      <c r="IT36">
        <v>1</v>
      </c>
      <c r="IU36">
        <v>25</v>
      </c>
      <c r="IV36">
        <v>24535.9</v>
      </c>
      <c r="IW36">
        <v>24535.8</v>
      </c>
      <c r="IX36">
        <v>0.386963</v>
      </c>
      <c r="IY36">
        <v>2.6416</v>
      </c>
      <c r="IZ36">
        <v>1.54785</v>
      </c>
      <c r="JA36">
        <v>2.30469</v>
      </c>
      <c r="JB36">
        <v>1.34644</v>
      </c>
      <c r="JC36">
        <v>2.42188</v>
      </c>
      <c r="JD36">
        <v>34.3269</v>
      </c>
      <c r="JE36">
        <v>24.105</v>
      </c>
      <c r="JF36">
        <v>18</v>
      </c>
      <c r="JG36">
        <v>500.337</v>
      </c>
      <c r="JH36">
        <v>408.849</v>
      </c>
      <c r="JI36">
        <v>25.0002</v>
      </c>
      <c r="JJ36">
        <v>26.3174</v>
      </c>
      <c r="JK36">
        <v>30.0002</v>
      </c>
      <c r="JL36">
        <v>26.2515</v>
      </c>
      <c r="JM36">
        <v>26.1927</v>
      </c>
      <c r="JN36">
        <v>7.66576</v>
      </c>
      <c r="JO36">
        <v>37.7347</v>
      </c>
      <c r="JP36">
        <v>77.8599</v>
      </c>
      <c r="JQ36">
        <v>25</v>
      </c>
      <c r="JR36">
        <v>96.6515</v>
      </c>
      <c r="JS36">
        <v>17.9649</v>
      </c>
      <c r="JT36">
        <v>102.405</v>
      </c>
      <c r="JU36">
        <v>103.172</v>
      </c>
    </row>
    <row r="37" spans="1:281">
      <c r="A37">
        <v>21</v>
      </c>
      <c r="B37">
        <v>1659023783.1</v>
      </c>
      <c r="C37">
        <v>100</v>
      </c>
      <c r="D37" t="s">
        <v>464</v>
      </c>
      <c r="E37" t="s">
        <v>465</v>
      </c>
      <c r="F37">
        <v>5</v>
      </c>
      <c r="G37" t="s">
        <v>416</v>
      </c>
      <c r="H37" t="s">
        <v>417</v>
      </c>
      <c r="I37">
        <v>1659023775.31429</v>
      </c>
      <c r="J37">
        <f>(K37)/1000</f>
        <v>0</v>
      </c>
      <c r="K37">
        <f>IF(CZ37, AN37, AH37)</f>
        <v>0</v>
      </c>
      <c r="L37">
        <f>IF(CZ37, AI37, AG37)</f>
        <v>0</v>
      </c>
      <c r="M37">
        <f>DB37 - IF(AU37&gt;1, L37*CV37*100.0/(AW37*DP37), 0)</f>
        <v>0</v>
      </c>
      <c r="N37">
        <f>((T37-J37/2)*M37-L37)/(T37+J37/2)</f>
        <v>0</v>
      </c>
      <c r="O37">
        <f>N37*(DI37+DJ37)/1000.0</f>
        <v>0</v>
      </c>
      <c r="P37">
        <f>(DB37 - IF(AU37&gt;1, L37*CV37*100.0/(AW37*DP37), 0))*(DI37+DJ37)/1000.0</f>
        <v>0</v>
      </c>
      <c r="Q37">
        <f>2.0/((1/S37-1/R37)+SIGN(S37)*SQRT((1/S37-1/R37)*(1/S37-1/R37) + 4*CW37/((CW37+1)*(CW37+1))*(2*1/S37*1/R37-1/R37*1/R37)))</f>
        <v>0</v>
      </c>
      <c r="R37">
        <f>IF(LEFT(CX37,1)&lt;&gt;"0",IF(LEFT(CX37,1)="1",3.0,CY37),$D$5+$E$5*(DP37*DI37/($K$5*1000))+$F$5*(DP37*DI37/($K$5*1000))*MAX(MIN(CV37,$J$5),$I$5)*MAX(MIN(CV37,$J$5),$I$5)+$G$5*MAX(MIN(CV37,$J$5),$I$5)*(DP37*DI37/($K$5*1000))+$H$5*(DP37*DI37/($K$5*1000))*(DP37*DI37/($K$5*1000)))</f>
        <v>0</v>
      </c>
      <c r="S37">
        <f>J37*(1000-(1000*0.61365*exp(17.502*W37/(240.97+W37))/(DI37+DJ37)+DD37)/2)/(1000*0.61365*exp(17.502*W37/(240.97+W37))/(DI37+DJ37)-DD37)</f>
        <v>0</v>
      </c>
      <c r="T37">
        <f>1/((CW37+1)/(Q37/1.6)+1/(R37/1.37)) + CW37/((CW37+1)/(Q37/1.6) + CW37/(R37/1.37))</f>
        <v>0</v>
      </c>
      <c r="U37">
        <f>(CR37*CU37)</f>
        <v>0</v>
      </c>
      <c r="V37">
        <f>(DK37+(U37+2*0.95*5.67E-8*(((DK37+$B$7)+273)^4-(DK37+273)^4)-44100*J37)/(1.84*29.3*R37+8*0.95*5.67E-8*(DK37+273)^3))</f>
        <v>0</v>
      </c>
      <c r="W37">
        <f>($C$7*DL37+$D$7*DM37+$E$7*V37)</f>
        <v>0</v>
      </c>
      <c r="X37">
        <f>0.61365*exp(17.502*W37/(240.97+W37))</f>
        <v>0</v>
      </c>
      <c r="Y37">
        <f>(Z37/AA37*100)</f>
        <v>0</v>
      </c>
      <c r="Z37">
        <f>DD37*(DI37+DJ37)/1000</f>
        <v>0</v>
      </c>
      <c r="AA37">
        <f>0.61365*exp(17.502*DK37/(240.97+DK37))</f>
        <v>0</v>
      </c>
      <c r="AB37">
        <f>(X37-DD37*(DI37+DJ37)/1000)</f>
        <v>0</v>
      </c>
      <c r="AC37">
        <f>(-J37*44100)</f>
        <v>0</v>
      </c>
      <c r="AD37">
        <f>2*29.3*R37*0.92*(DK37-W37)</f>
        <v>0</v>
      </c>
      <c r="AE37">
        <f>2*0.95*5.67E-8*(((DK37+$B$7)+273)^4-(W37+273)^4)</f>
        <v>0</v>
      </c>
      <c r="AF37">
        <f>U37+AE37+AC37+AD37</f>
        <v>0</v>
      </c>
      <c r="AG37">
        <f>DH37*AU37*(DC37-DB37*(1000-AU37*DE37)/(1000-AU37*DD37))/(100*CV37)</f>
        <v>0</v>
      </c>
      <c r="AH37">
        <f>1000*DH37*AU37*(DD37-DE37)/(100*CV37*(1000-AU37*DD37))</f>
        <v>0</v>
      </c>
      <c r="AI37">
        <f>(AJ37 - AK37 - DI37*1E3/(8.314*(DK37+273.15)) * AM37/DH37 * AL37) * DH37/(100*CV37) * (1000 - DE37)/1000</f>
        <v>0</v>
      </c>
      <c r="AJ37">
        <v>112.402883627171</v>
      </c>
      <c r="AK37">
        <v>121.450690909091</v>
      </c>
      <c r="AL37">
        <v>-3.13322289751224</v>
      </c>
      <c r="AM37">
        <v>66.0504921813524</v>
      </c>
      <c r="AN37">
        <f>(AP37 - AO37 + DI37*1E3/(8.314*(DK37+273.15)) * AR37/DH37 * AQ37) * DH37/(100*CV37) * 1000/(1000 - AP37)</f>
        <v>0</v>
      </c>
      <c r="AO37">
        <v>17.9713897829437</v>
      </c>
      <c r="AP37">
        <v>24.708013986014</v>
      </c>
      <c r="AQ37">
        <v>5.12769070020148e-05</v>
      </c>
      <c r="AR37">
        <v>92.47</v>
      </c>
      <c r="AS37">
        <v>0</v>
      </c>
      <c r="AT37">
        <v>0</v>
      </c>
      <c r="AU37">
        <f>IF(AS37*$H$13&gt;=AW37,1.0,(AW37/(AW37-AS37*$H$13)))</f>
        <v>0</v>
      </c>
      <c r="AV37">
        <f>(AU37-1)*100</f>
        <v>0</v>
      </c>
      <c r="AW37">
        <f>MAX(0,($B$13+$C$13*DP37)/(1+$D$13*DP37)*DI37/(DK37+273)*$E$13)</f>
        <v>0</v>
      </c>
      <c r="AX37" t="s">
        <v>418</v>
      </c>
      <c r="AY37" t="s">
        <v>418</v>
      </c>
      <c r="AZ37">
        <v>0</v>
      </c>
      <c r="BA37">
        <v>0</v>
      </c>
      <c r="BB37">
        <f>1-AZ37/BA37</f>
        <v>0</v>
      </c>
      <c r="BC37">
        <v>0</v>
      </c>
      <c r="BD37" t="s">
        <v>418</v>
      </c>
      <c r="BE37" t="s">
        <v>418</v>
      </c>
      <c r="BF37">
        <v>0</v>
      </c>
      <c r="BG37">
        <v>0</v>
      </c>
      <c r="BH37">
        <f>1-BF37/BG37</f>
        <v>0</v>
      </c>
      <c r="BI37">
        <v>0.5</v>
      </c>
      <c r="BJ37">
        <f>CS37</f>
        <v>0</v>
      </c>
      <c r="BK37">
        <f>L37</f>
        <v>0</v>
      </c>
      <c r="BL37">
        <f>BH37*BI37*BJ37</f>
        <v>0</v>
      </c>
      <c r="BM37">
        <f>(BK37-BC37)/BJ37</f>
        <v>0</v>
      </c>
      <c r="BN37">
        <f>(BA37-BG37)/BG37</f>
        <v>0</v>
      </c>
      <c r="BO37">
        <f>AZ37/(BB37+AZ37/BG37)</f>
        <v>0</v>
      </c>
      <c r="BP37" t="s">
        <v>418</v>
      </c>
      <c r="BQ37">
        <v>0</v>
      </c>
      <c r="BR37">
        <f>IF(BQ37&lt;&gt;0, BQ37, BO37)</f>
        <v>0</v>
      </c>
      <c r="BS37">
        <f>1-BR37/BG37</f>
        <v>0</v>
      </c>
      <c r="BT37">
        <f>(BG37-BF37)/(BG37-BR37)</f>
        <v>0</v>
      </c>
      <c r="BU37">
        <f>(BA37-BG37)/(BA37-BR37)</f>
        <v>0</v>
      </c>
      <c r="BV37">
        <f>(BG37-BF37)/(BG37-AZ37)</f>
        <v>0</v>
      </c>
      <c r="BW37">
        <f>(BA37-BG37)/(BA37-AZ37)</f>
        <v>0</v>
      </c>
      <c r="BX37">
        <f>(BT37*BR37/BF37)</f>
        <v>0</v>
      </c>
      <c r="BY37">
        <f>(1-BX37)</f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f>$B$11*DQ37+$C$11*DR37+$F$11*EC37*(1-EF37)</f>
        <v>0</v>
      </c>
      <c r="CS37">
        <f>CR37*CT37</f>
        <v>0</v>
      </c>
      <c r="CT37">
        <f>($B$11*$D$9+$C$11*$D$9+$F$11*((EP37+EH37)/MAX(EP37+EH37+EQ37, 0.1)*$I$9+EQ37/MAX(EP37+EH37+EQ37, 0.1)*$J$9))/($B$11+$C$11+$F$11)</f>
        <v>0</v>
      </c>
      <c r="CU37">
        <f>($B$11*$K$9+$C$11*$K$9+$F$11*((EP37+EH37)/MAX(EP37+EH37+EQ37, 0.1)*$P$9+EQ37/MAX(EP37+EH37+EQ37, 0.1)*$Q$9))/($B$11+$C$11+$F$11)</f>
        <v>0</v>
      </c>
      <c r="CV37">
        <v>6</v>
      </c>
      <c r="CW37">
        <v>0.5</v>
      </c>
      <c r="CX37" t="s">
        <v>419</v>
      </c>
      <c r="CY37">
        <v>2</v>
      </c>
      <c r="CZ37" t="b">
        <v>1</v>
      </c>
      <c r="DA37">
        <v>1659023775.31429</v>
      </c>
      <c r="DB37">
        <v>140.759071428571</v>
      </c>
      <c r="DC37">
        <v>127.140678571429</v>
      </c>
      <c r="DD37">
        <v>24.7093607142857</v>
      </c>
      <c r="DE37">
        <v>17.9853392857143</v>
      </c>
      <c r="DF37">
        <v>135.910678571429</v>
      </c>
      <c r="DG37">
        <v>24.2102285714286</v>
      </c>
      <c r="DH37">
        <v>500.048785714286</v>
      </c>
      <c r="DI37">
        <v>90.3786464285714</v>
      </c>
      <c r="DJ37">
        <v>0.0453328642857143</v>
      </c>
      <c r="DK37">
        <v>27.2248142857143</v>
      </c>
      <c r="DL37">
        <v>27.2930142857143</v>
      </c>
      <c r="DM37">
        <v>999.9</v>
      </c>
      <c r="DN37">
        <v>0</v>
      </c>
      <c r="DO37">
        <v>0</v>
      </c>
      <c r="DP37">
        <v>9981.25</v>
      </c>
      <c r="DQ37">
        <v>0</v>
      </c>
      <c r="DR37">
        <v>10.1210425</v>
      </c>
      <c r="DS37">
        <v>13.6182857142857</v>
      </c>
      <c r="DT37">
        <v>144.325142857143</v>
      </c>
      <c r="DU37">
        <v>129.469464285714</v>
      </c>
      <c r="DV37">
        <v>6.72401928571429</v>
      </c>
      <c r="DW37">
        <v>127.140678571429</v>
      </c>
      <c r="DX37">
        <v>17.9853392857143</v>
      </c>
      <c r="DY37">
        <v>2.23319785714286</v>
      </c>
      <c r="DZ37">
        <v>1.62549035714286</v>
      </c>
      <c r="EA37">
        <v>19.2024821428571</v>
      </c>
      <c r="EB37">
        <v>14.2025892857143</v>
      </c>
      <c r="EC37">
        <v>2000.00392857143</v>
      </c>
      <c r="ED37">
        <v>0.97999425</v>
      </c>
      <c r="EE37">
        <v>0.0200059714285714</v>
      </c>
      <c r="EF37">
        <v>0</v>
      </c>
      <c r="EG37">
        <v>805.388892857143</v>
      </c>
      <c r="EH37">
        <v>5.00063</v>
      </c>
      <c r="EI37">
        <v>15843.1464285714</v>
      </c>
      <c r="EJ37">
        <v>17256.9071428571</v>
      </c>
      <c r="EK37">
        <v>38.25</v>
      </c>
      <c r="EL37">
        <v>38.281</v>
      </c>
      <c r="EM37">
        <v>37.75</v>
      </c>
      <c r="EN37">
        <v>37.562</v>
      </c>
      <c r="EO37">
        <v>39.241</v>
      </c>
      <c r="EP37">
        <v>1955.08821428571</v>
      </c>
      <c r="EQ37">
        <v>39.9157142857143</v>
      </c>
      <c r="ER37">
        <v>0</v>
      </c>
      <c r="ES37">
        <v>1659023781.7</v>
      </c>
      <c r="ET37">
        <v>0</v>
      </c>
      <c r="EU37">
        <v>805.428730769231</v>
      </c>
      <c r="EV37">
        <v>17.5387008677458</v>
      </c>
      <c r="EW37">
        <v>313.275213891522</v>
      </c>
      <c r="EX37">
        <v>15843.8115384615</v>
      </c>
      <c r="EY37">
        <v>15</v>
      </c>
      <c r="EZ37">
        <v>0</v>
      </c>
      <c r="FA37" t="s">
        <v>420</v>
      </c>
      <c r="FB37">
        <v>1657551626.5</v>
      </c>
      <c r="FC37">
        <v>1657551629</v>
      </c>
      <c r="FD37">
        <v>0</v>
      </c>
      <c r="FE37">
        <v>0.403</v>
      </c>
      <c r="FF37">
        <v>0.009</v>
      </c>
      <c r="FG37">
        <v>9.41</v>
      </c>
      <c r="FH37">
        <v>0.087</v>
      </c>
      <c r="FI37">
        <v>417</v>
      </c>
      <c r="FJ37">
        <v>17</v>
      </c>
      <c r="FK37">
        <v>1.61</v>
      </c>
      <c r="FL37">
        <v>0.59</v>
      </c>
      <c r="FM37">
        <v>12.6605075</v>
      </c>
      <c r="FN37">
        <v>16.0050405253283</v>
      </c>
      <c r="FO37">
        <v>1.56623683783576</v>
      </c>
      <c r="FP37">
        <v>0</v>
      </c>
      <c r="FQ37">
        <v>804.614970588235</v>
      </c>
      <c r="FR37">
        <v>13.6846294917856</v>
      </c>
      <c r="FS37">
        <v>1.37589469256093</v>
      </c>
      <c r="FT37">
        <v>0</v>
      </c>
      <c r="FU37">
        <v>6.7163725</v>
      </c>
      <c r="FV37">
        <v>0.161986716697909</v>
      </c>
      <c r="FW37">
        <v>0.0171759309427466</v>
      </c>
      <c r="FX37">
        <v>0</v>
      </c>
      <c r="FY37">
        <v>0</v>
      </c>
      <c r="FZ37">
        <v>3</v>
      </c>
      <c r="GA37" t="s">
        <v>427</v>
      </c>
      <c r="GB37">
        <v>2.97397</v>
      </c>
      <c r="GC37">
        <v>2.6992</v>
      </c>
      <c r="GD37">
        <v>0.0292354</v>
      </c>
      <c r="GE37">
        <v>0.0264809</v>
      </c>
      <c r="GF37">
        <v>0.105302</v>
      </c>
      <c r="GG37">
        <v>0.0851989</v>
      </c>
      <c r="GH37">
        <v>37835.9</v>
      </c>
      <c r="GI37">
        <v>41484.6</v>
      </c>
      <c r="GJ37">
        <v>35318.8</v>
      </c>
      <c r="GK37">
        <v>38647.1</v>
      </c>
      <c r="GL37">
        <v>44790.3</v>
      </c>
      <c r="GM37">
        <v>51052.3</v>
      </c>
      <c r="GN37">
        <v>55200.4</v>
      </c>
      <c r="GO37">
        <v>61978.7</v>
      </c>
      <c r="GP37">
        <v>1.9904</v>
      </c>
      <c r="GQ37">
        <v>1.848</v>
      </c>
      <c r="GR37">
        <v>0.129789</v>
      </c>
      <c r="GS37">
        <v>0</v>
      </c>
      <c r="GT37">
        <v>25.1715</v>
      </c>
      <c r="GU37">
        <v>999.9</v>
      </c>
      <c r="GV37">
        <v>57.929</v>
      </c>
      <c r="GW37">
        <v>28.883</v>
      </c>
      <c r="GX37">
        <v>25.6049</v>
      </c>
      <c r="GY37">
        <v>56.39</v>
      </c>
      <c r="GZ37">
        <v>43.3574</v>
      </c>
      <c r="HA37">
        <v>1</v>
      </c>
      <c r="HB37">
        <v>-0.072378</v>
      </c>
      <c r="HC37">
        <v>0.0433551</v>
      </c>
      <c r="HD37">
        <v>20.1132</v>
      </c>
      <c r="HE37">
        <v>5.19932</v>
      </c>
      <c r="HF37">
        <v>12.004</v>
      </c>
      <c r="HG37">
        <v>4.9756</v>
      </c>
      <c r="HH37">
        <v>3.294</v>
      </c>
      <c r="HI37">
        <v>9999</v>
      </c>
      <c r="HJ37">
        <v>9999</v>
      </c>
      <c r="HK37">
        <v>9999</v>
      </c>
      <c r="HL37">
        <v>627.7</v>
      </c>
      <c r="HM37">
        <v>1.8634</v>
      </c>
      <c r="HN37">
        <v>1.86823</v>
      </c>
      <c r="HO37">
        <v>1.86798</v>
      </c>
      <c r="HP37">
        <v>1.86914</v>
      </c>
      <c r="HQ37">
        <v>1.86996</v>
      </c>
      <c r="HR37">
        <v>1.86606</v>
      </c>
      <c r="HS37">
        <v>1.8671</v>
      </c>
      <c r="HT37">
        <v>1.86844</v>
      </c>
      <c r="HU37">
        <v>5</v>
      </c>
      <c r="HV37">
        <v>0</v>
      </c>
      <c r="HW37">
        <v>0</v>
      </c>
      <c r="HX37">
        <v>0</v>
      </c>
      <c r="HY37" t="s">
        <v>422</v>
      </c>
      <c r="HZ37" t="s">
        <v>423</v>
      </c>
      <c r="IA37" t="s">
        <v>424</v>
      </c>
      <c r="IB37" t="s">
        <v>424</v>
      </c>
      <c r="IC37" t="s">
        <v>424</v>
      </c>
      <c r="ID37" t="s">
        <v>424</v>
      </c>
      <c r="IE37">
        <v>0</v>
      </c>
      <c r="IF37">
        <v>100</v>
      </c>
      <c r="IG37">
        <v>100</v>
      </c>
      <c r="IH37">
        <v>4.705</v>
      </c>
      <c r="II37">
        <v>0.4992</v>
      </c>
      <c r="IJ37">
        <v>4.02706509432224</v>
      </c>
      <c r="IK37">
        <v>0.00601174518973114</v>
      </c>
      <c r="IL37">
        <v>2.77886958061485e-07</v>
      </c>
      <c r="IM37">
        <v>-3.54636231360687e-10</v>
      </c>
      <c r="IN37">
        <v>-0.0404303883988718</v>
      </c>
      <c r="IO37">
        <v>-0.0177815531441476</v>
      </c>
      <c r="IP37">
        <v>0.00205572605671414</v>
      </c>
      <c r="IQ37">
        <v>-1.65519735432211e-05</v>
      </c>
      <c r="IR37">
        <v>-4</v>
      </c>
      <c r="IS37">
        <v>1848</v>
      </c>
      <c r="IT37">
        <v>1</v>
      </c>
      <c r="IU37">
        <v>25</v>
      </c>
      <c r="IV37">
        <v>24535.9</v>
      </c>
      <c r="IW37">
        <v>24535.9</v>
      </c>
      <c r="IX37">
        <v>0.3479</v>
      </c>
      <c r="IY37">
        <v>2.65625</v>
      </c>
      <c r="IZ37">
        <v>1.54785</v>
      </c>
      <c r="JA37">
        <v>2.30469</v>
      </c>
      <c r="JB37">
        <v>1.34644</v>
      </c>
      <c r="JC37">
        <v>2.30103</v>
      </c>
      <c r="JD37">
        <v>34.3269</v>
      </c>
      <c r="JE37">
        <v>24.1138</v>
      </c>
      <c r="JF37">
        <v>18</v>
      </c>
      <c r="JG37">
        <v>500.469</v>
      </c>
      <c r="JH37">
        <v>409.185</v>
      </c>
      <c r="JI37">
        <v>25.0004</v>
      </c>
      <c r="JJ37">
        <v>26.3197</v>
      </c>
      <c r="JK37">
        <v>30.0001</v>
      </c>
      <c r="JL37">
        <v>26.2515</v>
      </c>
      <c r="JM37">
        <v>26.1927</v>
      </c>
      <c r="JN37">
        <v>6.95048</v>
      </c>
      <c r="JO37">
        <v>37.7347</v>
      </c>
      <c r="JP37">
        <v>77.4755</v>
      </c>
      <c r="JQ37">
        <v>25</v>
      </c>
      <c r="JR37">
        <v>83.2009</v>
      </c>
      <c r="JS37">
        <v>17.9501</v>
      </c>
      <c r="JT37">
        <v>102.405</v>
      </c>
      <c r="JU37">
        <v>103.171</v>
      </c>
    </row>
    <row r="38" spans="1:281">
      <c r="A38">
        <v>22</v>
      </c>
      <c r="B38">
        <v>1659023788.1</v>
      </c>
      <c r="C38">
        <v>105</v>
      </c>
      <c r="D38" t="s">
        <v>466</v>
      </c>
      <c r="E38" t="s">
        <v>467</v>
      </c>
      <c r="F38">
        <v>5</v>
      </c>
      <c r="G38" t="s">
        <v>416</v>
      </c>
      <c r="H38" t="s">
        <v>417</v>
      </c>
      <c r="I38">
        <v>1659023780.6</v>
      </c>
      <c r="J38">
        <f>(K38)/1000</f>
        <v>0</v>
      </c>
      <c r="K38">
        <f>IF(CZ38, AN38, AH38)</f>
        <v>0</v>
      </c>
      <c r="L38">
        <f>IF(CZ38, AI38, AG38)</f>
        <v>0</v>
      </c>
      <c r="M38">
        <f>DB38 - IF(AU38&gt;1, L38*CV38*100.0/(AW38*DP38), 0)</f>
        <v>0</v>
      </c>
      <c r="N38">
        <f>((T38-J38/2)*M38-L38)/(T38+J38/2)</f>
        <v>0</v>
      </c>
      <c r="O38">
        <f>N38*(DI38+DJ38)/1000.0</f>
        <v>0</v>
      </c>
      <c r="P38">
        <f>(DB38 - IF(AU38&gt;1, L38*CV38*100.0/(AW38*DP38), 0))*(DI38+DJ38)/1000.0</f>
        <v>0</v>
      </c>
      <c r="Q38">
        <f>2.0/((1/S38-1/R38)+SIGN(S38)*SQRT((1/S38-1/R38)*(1/S38-1/R38) + 4*CW38/((CW38+1)*(CW38+1))*(2*1/S38*1/R38-1/R38*1/R38)))</f>
        <v>0</v>
      </c>
      <c r="R38">
        <f>IF(LEFT(CX38,1)&lt;&gt;"0",IF(LEFT(CX38,1)="1",3.0,CY38),$D$5+$E$5*(DP38*DI38/($K$5*1000))+$F$5*(DP38*DI38/($K$5*1000))*MAX(MIN(CV38,$J$5),$I$5)*MAX(MIN(CV38,$J$5),$I$5)+$G$5*MAX(MIN(CV38,$J$5),$I$5)*(DP38*DI38/($K$5*1000))+$H$5*(DP38*DI38/($K$5*1000))*(DP38*DI38/($K$5*1000)))</f>
        <v>0</v>
      </c>
      <c r="S38">
        <f>J38*(1000-(1000*0.61365*exp(17.502*W38/(240.97+W38))/(DI38+DJ38)+DD38)/2)/(1000*0.61365*exp(17.502*W38/(240.97+W38))/(DI38+DJ38)-DD38)</f>
        <v>0</v>
      </c>
      <c r="T38">
        <f>1/((CW38+1)/(Q38/1.6)+1/(R38/1.37)) + CW38/((CW38+1)/(Q38/1.6) + CW38/(R38/1.37))</f>
        <v>0</v>
      </c>
      <c r="U38">
        <f>(CR38*CU38)</f>
        <v>0</v>
      </c>
      <c r="V38">
        <f>(DK38+(U38+2*0.95*5.67E-8*(((DK38+$B$7)+273)^4-(DK38+273)^4)-44100*J38)/(1.84*29.3*R38+8*0.95*5.67E-8*(DK38+273)^3))</f>
        <v>0</v>
      </c>
      <c r="W38">
        <f>($C$7*DL38+$D$7*DM38+$E$7*V38)</f>
        <v>0</v>
      </c>
      <c r="X38">
        <f>0.61365*exp(17.502*W38/(240.97+W38))</f>
        <v>0</v>
      </c>
      <c r="Y38">
        <f>(Z38/AA38*100)</f>
        <v>0</v>
      </c>
      <c r="Z38">
        <f>DD38*(DI38+DJ38)/1000</f>
        <v>0</v>
      </c>
      <c r="AA38">
        <f>0.61365*exp(17.502*DK38/(240.97+DK38))</f>
        <v>0</v>
      </c>
      <c r="AB38">
        <f>(X38-DD38*(DI38+DJ38)/1000)</f>
        <v>0</v>
      </c>
      <c r="AC38">
        <f>(-J38*44100)</f>
        <v>0</v>
      </c>
      <c r="AD38">
        <f>2*29.3*R38*0.92*(DK38-W38)</f>
        <v>0</v>
      </c>
      <c r="AE38">
        <f>2*0.95*5.67E-8*(((DK38+$B$7)+273)^4-(W38+273)^4)</f>
        <v>0</v>
      </c>
      <c r="AF38">
        <f>U38+AE38+AC38+AD38</f>
        <v>0</v>
      </c>
      <c r="AG38">
        <f>DH38*AU38*(DC38-DB38*(1000-AU38*DE38)/(1000-AU38*DD38))/(100*CV38)</f>
        <v>0</v>
      </c>
      <c r="AH38">
        <f>1000*DH38*AU38*(DD38-DE38)/(100*CV38*(1000-AU38*DD38))</f>
        <v>0</v>
      </c>
      <c r="AI38">
        <f>(AJ38 - AK38 - DI38*1E3/(8.314*(DK38+273.15)) * AM38/DH38 * AL38) * DH38/(100*CV38) * (1000 - DE38)/1000</f>
        <v>0</v>
      </c>
      <c r="AJ38">
        <v>95.0350311004291</v>
      </c>
      <c r="AK38">
        <v>105.592175757576</v>
      </c>
      <c r="AL38">
        <v>-3.17617939647256</v>
      </c>
      <c r="AM38">
        <v>66.0504921813524</v>
      </c>
      <c r="AN38">
        <f>(AP38 - AO38 + DI38*1E3/(8.314*(DK38+273.15)) * AR38/DH38 * AQ38) * DH38/(100*CV38) * 1000/(1000 - AP38)</f>
        <v>0</v>
      </c>
      <c r="AO38">
        <v>17.9690139164502</v>
      </c>
      <c r="AP38">
        <v>24.7140972027972</v>
      </c>
      <c r="AQ38">
        <v>6.998217468858e-05</v>
      </c>
      <c r="AR38">
        <v>92.47</v>
      </c>
      <c r="AS38">
        <v>0</v>
      </c>
      <c r="AT38">
        <v>0</v>
      </c>
      <c r="AU38">
        <f>IF(AS38*$H$13&gt;=AW38,1.0,(AW38/(AW38-AS38*$H$13)))</f>
        <v>0</v>
      </c>
      <c r="AV38">
        <f>(AU38-1)*100</f>
        <v>0</v>
      </c>
      <c r="AW38">
        <f>MAX(0,($B$13+$C$13*DP38)/(1+$D$13*DP38)*DI38/(DK38+273)*$E$13)</f>
        <v>0</v>
      </c>
      <c r="AX38" t="s">
        <v>418</v>
      </c>
      <c r="AY38" t="s">
        <v>418</v>
      </c>
      <c r="AZ38">
        <v>0</v>
      </c>
      <c r="BA38">
        <v>0</v>
      </c>
      <c r="BB38">
        <f>1-AZ38/BA38</f>
        <v>0</v>
      </c>
      <c r="BC38">
        <v>0</v>
      </c>
      <c r="BD38" t="s">
        <v>418</v>
      </c>
      <c r="BE38" t="s">
        <v>418</v>
      </c>
      <c r="BF38">
        <v>0</v>
      </c>
      <c r="BG38">
        <v>0</v>
      </c>
      <c r="BH38">
        <f>1-BF38/BG38</f>
        <v>0</v>
      </c>
      <c r="BI38">
        <v>0.5</v>
      </c>
      <c r="BJ38">
        <f>CS38</f>
        <v>0</v>
      </c>
      <c r="BK38">
        <f>L38</f>
        <v>0</v>
      </c>
      <c r="BL38">
        <f>BH38*BI38*BJ38</f>
        <v>0</v>
      </c>
      <c r="BM38">
        <f>(BK38-BC38)/BJ38</f>
        <v>0</v>
      </c>
      <c r="BN38">
        <f>(BA38-BG38)/BG38</f>
        <v>0</v>
      </c>
      <c r="BO38">
        <f>AZ38/(BB38+AZ38/BG38)</f>
        <v>0</v>
      </c>
      <c r="BP38" t="s">
        <v>418</v>
      </c>
      <c r="BQ38">
        <v>0</v>
      </c>
      <c r="BR38">
        <f>IF(BQ38&lt;&gt;0, BQ38, BO38)</f>
        <v>0</v>
      </c>
      <c r="BS38">
        <f>1-BR38/BG38</f>
        <v>0</v>
      </c>
      <c r="BT38">
        <f>(BG38-BF38)/(BG38-BR38)</f>
        <v>0</v>
      </c>
      <c r="BU38">
        <f>(BA38-BG38)/(BA38-BR38)</f>
        <v>0</v>
      </c>
      <c r="BV38">
        <f>(BG38-BF38)/(BG38-AZ38)</f>
        <v>0</v>
      </c>
      <c r="BW38">
        <f>(BA38-BG38)/(BA38-AZ38)</f>
        <v>0</v>
      </c>
      <c r="BX38">
        <f>(BT38*BR38/BF38)</f>
        <v>0</v>
      </c>
      <c r="BY38">
        <f>(1-BX38)</f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f>$B$11*DQ38+$C$11*DR38+$F$11*EC38*(1-EF38)</f>
        <v>0</v>
      </c>
      <c r="CS38">
        <f>CR38*CT38</f>
        <v>0</v>
      </c>
      <c r="CT38">
        <f>($B$11*$D$9+$C$11*$D$9+$F$11*((EP38+EH38)/MAX(EP38+EH38+EQ38, 0.1)*$I$9+EQ38/MAX(EP38+EH38+EQ38, 0.1)*$J$9))/($B$11+$C$11+$F$11)</f>
        <v>0</v>
      </c>
      <c r="CU38">
        <f>($B$11*$K$9+$C$11*$K$9+$F$11*((EP38+EH38)/MAX(EP38+EH38+EQ38, 0.1)*$P$9+EQ38/MAX(EP38+EH38+EQ38, 0.1)*$Q$9))/($B$11+$C$11+$F$11)</f>
        <v>0</v>
      </c>
      <c r="CV38">
        <v>6</v>
      </c>
      <c r="CW38">
        <v>0.5</v>
      </c>
      <c r="CX38" t="s">
        <v>419</v>
      </c>
      <c r="CY38">
        <v>2</v>
      </c>
      <c r="CZ38" t="b">
        <v>1</v>
      </c>
      <c r="DA38">
        <v>1659023780.6</v>
      </c>
      <c r="DB38">
        <v>124.529259259259</v>
      </c>
      <c r="DC38">
        <v>109.409077777778</v>
      </c>
      <c r="DD38">
        <v>24.7110740740741</v>
      </c>
      <c r="DE38">
        <v>17.9693740740741</v>
      </c>
      <c r="DF38">
        <v>119.778614814815</v>
      </c>
      <c r="DG38">
        <v>24.2118592592593</v>
      </c>
      <c r="DH38">
        <v>500.057222222222</v>
      </c>
      <c r="DI38">
        <v>90.3792074074074</v>
      </c>
      <c r="DJ38">
        <v>0.0452630592592593</v>
      </c>
      <c r="DK38">
        <v>27.2264925925926</v>
      </c>
      <c r="DL38">
        <v>27.2976814814815</v>
      </c>
      <c r="DM38">
        <v>999.9</v>
      </c>
      <c r="DN38">
        <v>0</v>
      </c>
      <c r="DO38">
        <v>0</v>
      </c>
      <c r="DP38">
        <v>9985.74074074074</v>
      </c>
      <c r="DQ38">
        <v>0</v>
      </c>
      <c r="DR38">
        <v>10.1502</v>
      </c>
      <c r="DS38">
        <v>15.1200333333333</v>
      </c>
      <c r="DT38">
        <v>127.684333333333</v>
      </c>
      <c r="DU38">
        <v>111.411218518519</v>
      </c>
      <c r="DV38">
        <v>6.74169703703704</v>
      </c>
      <c r="DW38">
        <v>109.409077777778</v>
      </c>
      <c r="DX38">
        <v>17.9693740740741</v>
      </c>
      <c r="DY38">
        <v>2.23336703703704</v>
      </c>
      <c r="DZ38">
        <v>1.62405814814815</v>
      </c>
      <c r="EA38">
        <v>19.2036888888889</v>
      </c>
      <c r="EB38">
        <v>14.1889814814815</v>
      </c>
      <c r="EC38">
        <v>1999.98777777778</v>
      </c>
      <c r="ED38">
        <v>0.979993111111111</v>
      </c>
      <c r="EE38">
        <v>0.0200071037037037</v>
      </c>
      <c r="EF38">
        <v>0</v>
      </c>
      <c r="EG38">
        <v>807.053518518519</v>
      </c>
      <c r="EH38">
        <v>5.00063</v>
      </c>
      <c r="EI38">
        <v>15873.9074074074</v>
      </c>
      <c r="EJ38">
        <v>17256.7740740741</v>
      </c>
      <c r="EK38">
        <v>38.25</v>
      </c>
      <c r="EL38">
        <v>38.2913333333333</v>
      </c>
      <c r="EM38">
        <v>37.75</v>
      </c>
      <c r="EN38">
        <v>37.562</v>
      </c>
      <c r="EO38">
        <v>39.2476666666667</v>
      </c>
      <c r="EP38">
        <v>1955.07</v>
      </c>
      <c r="EQ38">
        <v>39.9177777777778</v>
      </c>
      <c r="ER38">
        <v>0</v>
      </c>
      <c r="ES38">
        <v>1659023787.1</v>
      </c>
      <c r="ET38">
        <v>0</v>
      </c>
      <c r="EU38">
        <v>807.27012</v>
      </c>
      <c r="EV38">
        <v>21.2904615785928</v>
      </c>
      <c r="EW38">
        <v>391.230769824526</v>
      </c>
      <c r="EX38">
        <v>15877.14</v>
      </c>
      <c r="EY38">
        <v>15</v>
      </c>
      <c r="EZ38">
        <v>0</v>
      </c>
      <c r="FA38" t="s">
        <v>420</v>
      </c>
      <c r="FB38">
        <v>1657551626.5</v>
      </c>
      <c r="FC38">
        <v>1657551629</v>
      </c>
      <c r="FD38">
        <v>0</v>
      </c>
      <c r="FE38">
        <v>0.403</v>
      </c>
      <c r="FF38">
        <v>0.009</v>
      </c>
      <c r="FG38">
        <v>9.41</v>
      </c>
      <c r="FH38">
        <v>0.087</v>
      </c>
      <c r="FI38">
        <v>417</v>
      </c>
      <c r="FJ38">
        <v>17</v>
      </c>
      <c r="FK38">
        <v>1.61</v>
      </c>
      <c r="FL38">
        <v>0.59</v>
      </c>
      <c r="FM38">
        <v>14.3574175</v>
      </c>
      <c r="FN38">
        <v>17.0981752345215</v>
      </c>
      <c r="FO38">
        <v>1.66583787549802</v>
      </c>
      <c r="FP38">
        <v>0</v>
      </c>
      <c r="FQ38">
        <v>806.248029411765</v>
      </c>
      <c r="FR38">
        <v>19.1648433952411</v>
      </c>
      <c r="FS38">
        <v>1.89427857578139</v>
      </c>
      <c r="FT38">
        <v>0</v>
      </c>
      <c r="FU38">
        <v>6.7311435</v>
      </c>
      <c r="FV38">
        <v>0.184853133208263</v>
      </c>
      <c r="FW38">
        <v>0.0194007808541307</v>
      </c>
      <c r="FX38">
        <v>0</v>
      </c>
      <c r="FY38">
        <v>0</v>
      </c>
      <c r="FZ38">
        <v>3</v>
      </c>
      <c r="GA38" t="s">
        <v>427</v>
      </c>
      <c r="GB38">
        <v>2.97313</v>
      </c>
      <c r="GC38">
        <v>2.69956</v>
      </c>
      <c r="GD38">
        <v>0.025401</v>
      </c>
      <c r="GE38">
        <v>0.0224358</v>
      </c>
      <c r="GF38">
        <v>0.105315</v>
      </c>
      <c r="GG38">
        <v>0.0850939</v>
      </c>
      <c r="GH38">
        <v>37984.6</v>
      </c>
      <c r="GI38">
        <v>41656.7</v>
      </c>
      <c r="GJ38">
        <v>35318.2</v>
      </c>
      <c r="GK38">
        <v>38646.9</v>
      </c>
      <c r="GL38">
        <v>44788.8</v>
      </c>
      <c r="GM38">
        <v>51057.3</v>
      </c>
      <c r="GN38">
        <v>55199.5</v>
      </c>
      <c r="GO38">
        <v>61977.8</v>
      </c>
      <c r="GP38">
        <v>1.9904</v>
      </c>
      <c r="GQ38">
        <v>1.8474</v>
      </c>
      <c r="GR38">
        <v>0.129342</v>
      </c>
      <c r="GS38">
        <v>0</v>
      </c>
      <c r="GT38">
        <v>25.1736</v>
      </c>
      <c r="GU38">
        <v>999.9</v>
      </c>
      <c r="GV38">
        <v>57.905</v>
      </c>
      <c r="GW38">
        <v>28.883</v>
      </c>
      <c r="GX38">
        <v>25.5938</v>
      </c>
      <c r="GY38">
        <v>56.67</v>
      </c>
      <c r="GZ38">
        <v>43.3253</v>
      </c>
      <c r="HA38">
        <v>1</v>
      </c>
      <c r="HB38">
        <v>-0.0716667</v>
      </c>
      <c r="HC38">
        <v>0.0429194</v>
      </c>
      <c r="HD38">
        <v>20.1132</v>
      </c>
      <c r="HE38">
        <v>5.20052</v>
      </c>
      <c r="HF38">
        <v>12.004</v>
      </c>
      <c r="HG38">
        <v>4.9756</v>
      </c>
      <c r="HH38">
        <v>3.2938</v>
      </c>
      <c r="HI38">
        <v>9999</v>
      </c>
      <c r="HJ38">
        <v>9999</v>
      </c>
      <c r="HK38">
        <v>9999</v>
      </c>
      <c r="HL38">
        <v>627.7</v>
      </c>
      <c r="HM38">
        <v>1.8634</v>
      </c>
      <c r="HN38">
        <v>1.86829</v>
      </c>
      <c r="HO38">
        <v>1.86798</v>
      </c>
      <c r="HP38">
        <v>1.8692</v>
      </c>
      <c r="HQ38">
        <v>1.86996</v>
      </c>
      <c r="HR38">
        <v>1.86603</v>
      </c>
      <c r="HS38">
        <v>1.86707</v>
      </c>
      <c r="HT38">
        <v>1.86844</v>
      </c>
      <c r="HU38">
        <v>5</v>
      </c>
      <c r="HV38">
        <v>0</v>
      </c>
      <c r="HW38">
        <v>0</v>
      </c>
      <c r="HX38">
        <v>0</v>
      </c>
      <c r="HY38" t="s">
        <v>422</v>
      </c>
      <c r="HZ38" t="s">
        <v>423</v>
      </c>
      <c r="IA38" t="s">
        <v>424</v>
      </c>
      <c r="IB38" t="s">
        <v>424</v>
      </c>
      <c r="IC38" t="s">
        <v>424</v>
      </c>
      <c r="ID38" t="s">
        <v>424</v>
      </c>
      <c r="IE38">
        <v>0</v>
      </c>
      <c r="IF38">
        <v>100</v>
      </c>
      <c r="IG38">
        <v>100</v>
      </c>
      <c r="IH38">
        <v>4.612</v>
      </c>
      <c r="II38">
        <v>0.4995</v>
      </c>
      <c r="IJ38">
        <v>4.02706509432224</v>
      </c>
      <c r="IK38">
        <v>0.00601174518973114</v>
      </c>
      <c r="IL38">
        <v>2.77886958061485e-07</v>
      </c>
      <c r="IM38">
        <v>-3.54636231360687e-10</v>
      </c>
      <c r="IN38">
        <v>-0.0404303883988718</v>
      </c>
      <c r="IO38">
        <v>-0.0177815531441476</v>
      </c>
      <c r="IP38">
        <v>0.00205572605671414</v>
      </c>
      <c r="IQ38">
        <v>-1.65519735432211e-05</v>
      </c>
      <c r="IR38">
        <v>-4</v>
      </c>
      <c r="IS38">
        <v>1848</v>
      </c>
      <c r="IT38">
        <v>1</v>
      </c>
      <c r="IU38">
        <v>25</v>
      </c>
      <c r="IV38">
        <v>24536</v>
      </c>
      <c r="IW38">
        <v>24536</v>
      </c>
      <c r="IX38">
        <v>0.314941</v>
      </c>
      <c r="IY38">
        <v>2.65869</v>
      </c>
      <c r="IZ38">
        <v>1.54785</v>
      </c>
      <c r="JA38">
        <v>2.30469</v>
      </c>
      <c r="JB38">
        <v>1.34644</v>
      </c>
      <c r="JC38">
        <v>2.35352</v>
      </c>
      <c r="JD38">
        <v>34.3269</v>
      </c>
      <c r="JE38">
        <v>24.1138</v>
      </c>
      <c r="JF38">
        <v>18</v>
      </c>
      <c r="JG38">
        <v>500.49</v>
      </c>
      <c r="JH38">
        <v>408.865</v>
      </c>
      <c r="JI38">
        <v>25</v>
      </c>
      <c r="JJ38">
        <v>26.3219</v>
      </c>
      <c r="JK38">
        <v>30.0002</v>
      </c>
      <c r="JL38">
        <v>26.2537</v>
      </c>
      <c r="JM38">
        <v>26.1948</v>
      </c>
      <c r="JN38">
        <v>6.2806</v>
      </c>
      <c r="JO38">
        <v>37.7347</v>
      </c>
      <c r="JP38">
        <v>77.4755</v>
      </c>
      <c r="JQ38">
        <v>25</v>
      </c>
      <c r="JR38">
        <v>69.8264</v>
      </c>
      <c r="JS38">
        <v>17.9311</v>
      </c>
      <c r="JT38">
        <v>102.403</v>
      </c>
      <c r="JU38">
        <v>103.17</v>
      </c>
    </row>
    <row r="39" spans="1:281">
      <c r="A39">
        <v>23</v>
      </c>
      <c r="B39">
        <v>1659023793.1</v>
      </c>
      <c r="C39">
        <v>110</v>
      </c>
      <c r="D39" t="s">
        <v>468</v>
      </c>
      <c r="E39" t="s">
        <v>469</v>
      </c>
      <c r="F39">
        <v>5</v>
      </c>
      <c r="G39" t="s">
        <v>416</v>
      </c>
      <c r="H39" t="s">
        <v>417</v>
      </c>
      <c r="I39">
        <v>1659023785.31429</v>
      </c>
      <c r="J39">
        <f>(K39)/1000</f>
        <v>0</v>
      </c>
      <c r="K39">
        <f>IF(CZ39, AN39, AH39)</f>
        <v>0</v>
      </c>
      <c r="L39">
        <f>IF(CZ39, AI39, AG39)</f>
        <v>0</v>
      </c>
      <c r="M39">
        <f>DB39 - IF(AU39&gt;1, L39*CV39*100.0/(AW39*DP39), 0)</f>
        <v>0</v>
      </c>
      <c r="N39">
        <f>((T39-J39/2)*M39-L39)/(T39+J39/2)</f>
        <v>0</v>
      </c>
      <c r="O39">
        <f>N39*(DI39+DJ39)/1000.0</f>
        <v>0</v>
      </c>
      <c r="P39">
        <f>(DB39 - IF(AU39&gt;1, L39*CV39*100.0/(AW39*DP39), 0))*(DI39+DJ39)/1000.0</f>
        <v>0</v>
      </c>
      <c r="Q39">
        <f>2.0/((1/S39-1/R39)+SIGN(S39)*SQRT((1/S39-1/R39)*(1/S39-1/R39) + 4*CW39/((CW39+1)*(CW39+1))*(2*1/S39*1/R39-1/R39*1/R39)))</f>
        <v>0</v>
      </c>
      <c r="R39">
        <f>IF(LEFT(CX39,1)&lt;&gt;"0",IF(LEFT(CX39,1)="1",3.0,CY39),$D$5+$E$5*(DP39*DI39/($K$5*1000))+$F$5*(DP39*DI39/($K$5*1000))*MAX(MIN(CV39,$J$5),$I$5)*MAX(MIN(CV39,$J$5),$I$5)+$G$5*MAX(MIN(CV39,$J$5),$I$5)*(DP39*DI39/($K$5*1000))+$H$5*(DP39*DI39/($K$5*1000))*(DP39*DI39/($K$5*1000)))</f>
        <v>0</v>
      </c>
      <c r="S39">
        <f>J39*(1000-(1000*0.61365*exp(17.502*W39/(240.97+W39))/(DI39+DJ39)+DD39)/2)/(1000*0.61365*exp(17.502*W39/(240.97+W39))/(DI39+DJ39)-DD39)</f>
        <v>0</v>
      </c>
      <c r="T39">
        <f>1/((CW39+1)/(Q39/1.6)+1/(R39/1.37)) + CW39/((CW39+1)/(Q39/1.6) + CW39/(R39/1.37))</f>
        <v>0</v>
      </c>
      <c r="U39">
        <f>(CR39*CU39)</f>
        <v>0</v>
      </c>
      <c r="V39">
        <f>(DK39+(U39+2*0.95*5.67E-8*(((DK39+$B$7)+273)^4-(DK39+273)^4)-44100*J39)/(1.84*29.3*R39+8*0.95*5.67E-8*(DK39+273)^3))</f>
        <v>0</v>
      </c>
      <c r="W39">
        <f>($C$7*DL39+$D$7*DM39+$E$7*V39)</f>
        <v>0</v>
      </c>
      <c r="X39">
        <f>0.61365*exp(17.502*W39/(240.97+W39))</f>
        <v>0</v>
      </c>
      <c r="Y39">
        <f>(Z39/AA39*100)</f>
        <v>0</v>
      </c>
      <c r="Z39">
        <f>DD39*(DI39+DJ39)/1000</f>
        <v>0</v>
      </c>
      <c r="AA39">
        <f>0.61365*exp(17.502*DK39/(240.97+DK39))</f>
        <v>0</v>
      </c>
      <c r="AB39">
        <f>(X39-DD39*(DI39+DJ39)/1000)</f>
        <v>0</v>
      </c>
      <c r="AC39">
        <f>(-J39*44100)</f>
        <v>0</v>
      </c>
      <c r="AD39">
        <f>2*29.3*R39*0.92*(DK39-W39)</f>
        <v>0</v>
      </c>
      <c r="AE39">
        <f>2*0.95*5.67E-8*(((DK39+$B$7)+273)^4-(W39+273)^4)</f>
        <v>0</v>
      </c>
      <c r="AF39">
        <f>U39+AE39+AC39+AD39</f>
        <v>0</v>
      </c>
      <c r="AG39">
        <f>DH39*AU39*(DC39-DB39*(1000-AU39*DE39)/(1000-AU39*DD39))/(100*CV39)</f>
        <v>0</v>
      </c>
      <c r="AH39">
        <f>1000*DH39*AU39*(DD39-DE39)/(100*CV39*(1000-AU39*DD39))</f>
        <v>0</v>
      </c>
      <c r="AI39">
        <f>(AJ39 - AK39 - DI39*1E3/(8.314*(DK39+273.15)) * AM39/DH39 * AL39) * DH39/(100*CV39) * (1000 - DE39)/1000</f>
        <v>0</v>
      </c>
      <c r="AJ39">
        <v>78.5645992575539</v>
      </c>
      <c r="AK39">
        <v>90.1838612121212</v>
      </c>
      <c r="AL39">
        <v>-3.05737175988806</v>
      </c>
      <c r="AM39">
        <v>66.0504921813524</v>
      </c>
      <c r="AN39">
        <f>(AP39 - AO39 + DI39*1E3/(8.314*(DK39+273.15)) * AR39/DH39 * AQ39) * DH39/(100*CV39) * 1000/(1000 - AP39)</f>
        <v>0</v>
      </c>
      <c r="AO39">
        <v>17.9394722688312</v>
      </c>
      <c r="AP39">
        <v>24.7144524475525</v>
      </c>
      <c r="AQ39">
        <v>-0.00589757575756859</v>
      </c>
      <c r="AR39">
        <v>92.47</v>
      </c>
      <c r="AS39">
        <v>0</v>
      </c>
      <c r="AT39">
        <v>0</v>
      </c>
      <c r="AU39">
        <f>IF(AS39*$H$13&gt;=AW39,1.0,(AW39/(AW39-AS39*$H$13)))</f>
        <v>0</v>
      </c>
      <c r="AV39">
        <f>(AU39-1)*100</f>
        <v>0</v>
      </c>
      <c r="AW39">
        <f>MAX(0,($B$13+$C$13*DP39)/(1+$D$13*DP39)*DI39/(DK39+273)*$E$13)</f>
        <v>0</v>
      </c>
      <c r="AX39" t="s">
        <v>418</v>
      </c>
      <c r="AY39" t="s">
        <v>418</v>
      </c>
      <c r="AZ39">
        <v>0</v>
      </c>
      <c r="BA39">
        <v>0</v>
      </c>
      <c r="BB39">
        <f>1-AZ39/BA39</f>
        <v>0</v>
      </c>
      <c r="BC39">
        <v>0</v>
      </c>
      <c r="BD39" t="s">
        <v>418</v>
      </c>
      <c r="BE39" t="s">
        <v>418</v>
      </c>
      <c r="BF39">
        <v>0</v>
      </c>
      <c r="BG39">
        <v>0</v>
      </c>
      <c r="BH39">
        <f>1-BF39/BG39</f>
        <v>0</v>
      </c>
      <c r="BI39">
        <v>0.5</v>
      </c>
      <c r="BJ39">
        <f>CS39</f>
        <v>0</v>
      </c>
      <c r="BK39">
        <f>L39</f>
        <v>0</v>
      </c>
      <c r="BL39">
        <f>BH39*BI39*BJ39</f>
        <v>0</v>
      </c>
      <c r="BM39">
        <f>(BK39-BC39)/BJ39</f>
        <v>0</v>
      </c>
      <c r="BN39">
        <f>(BA39-BG39)/BG39</f>
        <v>0</v>
      </c>
      <c r="BO39">
        <f>AZ39/(BB39+AZ39/BG39)</f>
        <v>0</v>
      </c>
      <c r="BP39" t="s">
        <v>418</v>
      </c>
      <c r="BQ39">
        <v>0</v>
      </c>
      <c r="BR39">
        <f>IF(BQ39&lt;&gt;0, BQ39, BO39)</f>
        <v>0</v>
      </c>
      <c r="BS39">
        <f>1-BR39/BG39</f>
        <v>0</v>
      </c>
      <c r="BT39">
        <f>(BG39-BF39)/(BG39-BR39)</f>
        <v>0</v>
      </c>
      <c r="BU39">
        <f>(BA39-BG39)/(BA39-BR39)</f>
        <v>0</v>
      </c>
      <c r="BV39">
        <f>(BG39-BF39)/(BG39-AZ39)</f>
        <v>0</v>
      </c>
      <c r="BW39">
        <f>(BA39-BG39)/(BA39-AZ39)</f>
        <v>0</v>
      </c>
      <c r="BX39">
        <f>(BT39*BR39/BF39)</f>
        <v>0</v>
      </c>
      <c r="BY39">
        <f>(1-BX39)</f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f>$B$11*DQ39+$C$11*DR39+$F$11*EC39*(1-EF39)</f>
        <v>0</v>
      </c>
      <c r="CS39">
        <f>CR39*CT39</f>
        <v>0</v>
      </c>
      <c r="CT39">
        <f>($B$11*$D$9+$C$11*$D$9+$F$11*((EP39+EH39)/MAX(EP39+EH39+EQ39, 0.1)*$I$9+EQ39/MAX(EP39+EH39+EQ39, 0.1)*$J$9))/($B$11+$C$11+$F$11)</f>
        <v>0</v>
      </c>
      <c r="CU39">
        <f>($B$11*$K$9+$C$11*$K$9+$F$11*((EP39+EH39)/MAX(EP39+EH39+EQ39, 0.1)*$P$9+EQ39/MAX(EP39+EH39+EQ39, 0.1)*$Q$9))/($B$11+$C$11+$F$11)</f>
        <v>0</v>
      </c>
      <c r="CV39">
        <v>6</v>
      </c>
      <c r="CW39">
        <v>0.5</v>
      </c>
      <c r="CX39" t="s">
        <v>419</v>
      </c>
      <c r="CY39">
        <v>2</v>
      </c>
      <c r="CZ39" t="b">
        <v>1</v>
      </c>
      <c r="DA39">
        <v>1659023785.31429</v>
      </c>
      <c r="DB39">
        <v>110.093675</v>
      </c>
      <c r="DC39">
        <v>93.7728</v>
      </c>
      <c r="DD39">
        <v>24.7100964285714</v>
      </c>
      <c r="DE39">
        <v>17.9569785714286</v>
      </c>
      <c r="DF39">
        <v>105.430007142857</v>
      </c>
      <c r="DG39">
        <v>24.2109321428571</v>
      </c>
      <c r="DH39">
        <v>500.038464285714</v>
      </c>
      <c r="DI39">
        <v>90.37985</v>
      </c>
      <c r="DJ39">
        <v>0.0454454678571429</v>
      </c>
      <c r="DK39">
        <v>27.2280035714286</v>
      </c>
      <c r="DL39">
        <v>27.2980571428571</v>
      </c>
      <c r="DM39">
        <v>999.9</v>
      </c>
      <c r="DN39">
        <v>0</v>
      </c>
      <c r="DO39">
        <v>0</v>
      </c>
      <c r="DP39">
        <v>9967.67857142857</v>
      </c>
      <c r="DQ39">
        <v>0</v>
      </c>
      <c r="DR39">
        <v>10.1509857142857</v>
      </c>
      <c r="DS39">
        <v>16.3206964285714</v>
      </c>
      <c r="DT39">
        <v>112.882867857143</v>
      </c>
      <c r="DU39">
        <v>95.487725</v>
      </c>
      <c r="DV39">
        <v>6.75312607142857</v>
      </c>
      <c r="DW39">
        <v>93.7728</v>
      </c>
      <c r="DX39">
        <v>17.9569785714286</v>
      </c>
      <c r="DY39">
        <v>2.23329464285714</v>
      </c>
      <c r="DZ39">
        <v>1.62294821428571</v>
      </c>
      <c r="EA39">
        <v>19.2031642857143</v>
      </c>
      <c r="EB39">
        <v>14.178425</v>
      </c>
      <c r="EC39">
        <v>1999.99964285714</v>
      </c>
      <c r="ED39">
        <v>0.979995285714286</v>
      </c>
      <c r="EE39">
        <v>0.0200049214285714</v>
      </c>
      <c r="EF39">
        <v>0</v>
      </c>
      <c r="EG39">
        <v>808.777035714286</v>
      </c>
      <c r="EH39">
        <v>5.00063</v>
      </c>
      <c r="EI39">
        <v>15906.2357142857</v>
      </c>
      <c r="EJ39">
        <v>17256.8892857143</v>
      </c>
      <c r="EK39">
        <v>38.25</v>
      </c>
      <c r="EL39">
        <v>38.3075714285714</v>
      </c>
      <c r="EM39">
        <v>37.75</v>
      </c>
      <c r="EN39">
        <v>37.562</v>
      </c>
      <c r="EO39">
        <v>39.24775</v>
      </c>
      <c r="EP39">
        <v>1955.08607142857</v>
      </c>
      <c r="EQ39">
        <v>39.9135714285714</v>
      </c>
      <c r="ER39">
        <v>0</v>
      </c>
      <c r="ES39">
        <v>1659023791.9</v>
      </c>
      <c r="ET39">
        <v>0</v>
      </c>
      <c r="EU39">
        <v>809.03508</v>
      </c>
      <c r="EV39">
        <v>23.9927691997675</v>
      </c>
      <c r="EW39">
        <v>445.492306982275</v>
      </c>
      <c r="EX39">
        <v>15910.476</v>
      </c>
      <c r="EY39">
        <v>15</v>
      </c>
      <c r="EZ39">
        <v>0</v>
      </c>
      <c r="FA39" t="s">
        <v>420</v>
      </c>
      <c r="FB39">
        <v>1657551626.5</v>
      </c>
      <c r="FC39">
        <v>1657551629</v>
      </c>
      <c r="FD39">
        <v>0</v>
      </c>
      <c r="FE39">
        <v>0.403</v>
      </c>
      <c r="FF39">
        <v>0.009</v>
      </c>
      <c r="FG39">
        <v>9.41</v>
      </c>
      <c r="FH39">
        <v>0.087</v>
      </c>
      <c r="FI39">
        <v>417</v>
      </c>
      <c r="FJ39">
        <v>17</v>
      </c>
      <c r="FK39">
        <v>1.61</v>
      </c>
      <c r="FL39">
        <v>0.59</v>
      </c>
      <c r="FM39">
        <v>15.40675</v>
      </c>
      <c r="FN39">
        <v>15.9144292682927</v>
      </c>
      <c r="FO39">
        <v>1.55462004457681</v>
      </c>
      <c r="FP39">
        <v>0</v>
      </c>
      <c r="FQ39">
        <v>807.443205882353</v>
      </c>
      <c r="FR39">
        <v>21.1257601344432</v>
      </c>
      <c r="FS39">
        <v>2.08319255526664</v>
      </c>
      <c r="FT39">
        <v>0</v>
      </c>
      <c r="FU39">
        <v>6.7444695</v>
      </c>
      <c r="FV39">
        <v>0.168264315197004</v>
      </c>
      <c r="FW39">
        <v>0.017858264326356</v>
      </c>
      <c r="FX39">
        <v>0</v>
      </c>
      <c r="FY39">
        <v>0</v>
      </c>
      <c r="FZ39">
        <v>3</v>
      </c>
      <c r="GA39" t="s">
        <v>427</v>
      </c>
      <c r="GB39">
        <v>2.97361</v>
      </c>
      <c r="GC39">
        <v>2.69909</v>
      </c>
      <c r="GD39">
        <v>0.0216123</v>
      </c>
      <c r="GE39">
        <v>0.0181703</v>
      </c>
      <c r="GF39">
        <v>0.10531</v>
      </c>
      <c r="GG39">
        <v>0.0850915</v>
      </c>
      <c r="GH39">
        <v>38132.3</v>
      </c>
      <c r="GI39">
        <v>41838.2</v>
      </c>
      <c r="GJ39">
        <v>35318.3</v>
      </c>
      <c r="GK39">
        <v>38646.8</v>
      </c>
      <c r="GL39">
        <v>44789.3</v>
      </c>
      <c r="GM39">
        <v>51057.9</v>
      </c>
      <c r="GN39">
        <v>55199.9</v>
      </c>
      <c r="GO39">
        <v>61978.5</v>
      </c>
      <c r="GP39">
        <v>1.9896</v>
      </c>
      <c r="GQ39">
        <v>1.8472</v>
      </c>
      <c r="GR39">
        <v>0.12964</v>
      </c>
      <c r="GS39">
        <v>0</v>
      </c>
      <c r="GT39">
        <v>25.1758</v>
      </c>
      <c r="GU39">
        <v>999.9</v>
      </c>
      <c r="GV39">
        <v>57.905</v>
      </c>
      <c r="GW39">
        <v>28.893</v>
      </c>
      <c r="GX39">
        <v>25.6088</v>
      </c>
      <c r="GY39">
        <v>56.32</v>
      </c>
      <c r="GZ39">
        <v>43.6939</v>
      </c>
      <c r="HA39">
        <v>1</v>
      </c>
      <c r="HB39">
        <v>-0.0718293</v>
      </c>
      <c r="HC39">
        <v>0.0437909</v>
      </c>
      <c r="HD39">
        <v>20.1131</v>
      </c>
      <c r="HE39">
        <v>5.19812</v>
      </c>
      <c r="HF39">
        <v>12.0052</v>
      </c>
      <c r="HG39">
        <v>4.976</v>
      </c>
      <c r="HH39">
        <v>3.2936</v>
      </c>
      <c r="HI39">
        <v>9999</v>
      </c>
      <c r="HJ39">
        <v>9999</v>
      </c>
      <c r="HK39">
        <v>9999</v>
      </c>
      <c r="HL39">
        <v>627.7</v>
      </c>
      <c r="HM39">
        <v>1.86337</v>
      </c>
      <c r="HN39">
        <v>1.86826</v>
      </c>
      <c r="HO39">
        <v>1.86798</v>
      </c>
      <c r="HP39">
        <v>1.86914</v>
      </c>
      <c r="HQ39">
        <v>1.86996</v>
      </c>
      <c r="HR39">
        <v>1.86603</v>
      </c>
      <c r="HS39">
        <v>1.8671</v>
      </c>
      <c r="HT39">
        <v>1.86847</v>
      </c>
      <c r="HU39">
        <v>5</v>
      </c>
      <c r="HV39">
        <v>0</v>
      </c>
      <c r="HW39">
        <v>0</v>
      </c>
      <c r="HX39">
        <v>0</v>
      </c>
      <c r="HY39" t="s">
        <v>422</v>
      </c>
      <c r="HZ39" t="s">
        <v>423</v>
      </c>
      <c r="IA39" t="s">
        <v>424</v>
      </c>
      <c r="IB39" t="s">
        <v>424</v>
      </c>
      <c r="IC39" t="s">
        <v>424</v>
      </c>
      <c r="ID39" t="s">
        <v>424</v>
      </c>
      <c r="IE39">
        <v>0</v>
      </c>
      <c r="IF39">
        <v>100</v>
      </c>
      <c r="IG39">
        <v>100</v>
      </c>
      <c r="IH39">
        <v>4.521</v>
      </c>
      <c r="II39">
        <v>0.4993</v>
      </c>
      <c r="IJ39">
        <v>4.02706509432224</v>
      </c>
      <c r="IK39">
        <v>0.00601174518973114</v>
      </c>
      <c r="IL39">
        <v>2.77886958061485e-07</v>
      </c>
      <c r="IM39">
        <v>-3.54636231360687e-10</v>
      </c>
      <c r="IN39">
        <v>-0.0404303883988718</v>
      </c>
      <c r="IO39">
        <v>-0.0177815531441476</v>
      </c>
      <c r="IP39">
        <v>0.00205572605671414</v>
      </c>
      <c r="IQ39">
        <v>-1.65519735432211e-05</v>
      </c>
      <c r="IR39">
        <v>-4</v>
      </c>
      <c r="IS39">
        <v>1848</v>
      </c>
      <c r="IT39">
        <v>1</v>
      </c>
      <c r="IU39">
        <v>25</v>
      </c>
      <c r="IV39">
        <v>24536.1</v>
      </c>
      <c r="IW39">
        <v>24536.1</v>
      </c>
      <c r="IX39">
        <v>0.2771</v>
      </c>
      <c r="IY39">
        <v>2.65625</v>
      </c>
      <c r="IZ39">
        <v>1.54785</v>
      </c>
      <c r="JA39">
        <v>2.30469</v>
      </c>
      <c r="JB39">
        <v>1.34644</v>
      </c>
      <c r="JC39">
        <v>2.42188</v>
      </c>
      <c r="JD39">
        <v>34.3269</v>
      </c>
      <c r="JE39">
        <v>24.1138</v>
      </c>
      <c r="JF39">
        <v>18</v>
      </c>
      <c r="JG39">
        <v>499.983</v>
      </c>
      <c r="JH39">
        <v>408.769</v>
      </c>
      <c r="JI39">
        <v>25.0001</v>
      </c>
      <c r="JJ39">
        <v>26.3242</v>
      </c>
      <c r="JK39">
        <v>30.0001</v>
      </c>
      <c r="JL39">
        <v>26.256</v>
      </c>
      <c r="JM39">
        <v>26.197</v>
      </c>
      <c r="JN39">
        <v>5.53618</v>
      </c>
      <c r="JO39">
        <v>37.7347</v>
      </c>
      <c r="JP39">
        <v>77.4755</v>
      </c>
      <c r="JQ39">
        <v>25</v>
      </c>
      <c r="JR39">
        <v>49.5458</v>
      </c>
      <c r="JS39">
        <v>17.9184</v>
      </c>
      <c r="JT39">
        <v>102.404</v>
      </c>
      <c r="JU39">
        <v>103.17</v>
      </c>
    </row>
    <row r="40" spans="1:281">
      <c r="A40">
        <v>24</v>
      </c>
      <c r="B40">
        <v>1659023798.1</v>
      </c>
      <c r="C40">
        <v>115</v>
      </c>
      <c r="D40" t="s">
        <v>470</v>
      </c>
      <c r="E40" t="s">
        <v>471</v>
      </c>
      <c r="F40">
        <v>5</v>
      </c>
      <c r="G40" t="s">
        <v>416</v>
      </c>
      <c r="H40" t="s">
        <v>417</v>
      </c>
      <c r="I40">
        <v>1659023790.6</v>
      </c>
      <c r="J40">
        <f>(K40)/1000</f>
        <v>0</v>
      </c>
      <c r="K40">
        <f>IF(CZ40, AN40, AH40)</f>
        <v>0</v>
      </c>
      <c r="L40">
        <f>IF(CZ40, AI40, AG40)</f>
        <v>0</v>
      </c>
      <c r="M40">
        <f>DB40 - IF(AU40&gt;1, L40*CV40*100.0/(AW40*DP40), 0)</f>
        <v>0</v>
      </c>
      <c r="N40">
        <f>((T40-J40/2)*M40-L40)/(T40+J40/2)</f>
        <v>0</v>
      </c>
      <c r="O40">
        <f>N40*(DI40+DJ40)/1000.0</f>
        <v>0</v>
      </c>
      <c r="P40">
        <f>(DB40 - IF(AU40&gt;1, L40*CV40*100.0/(AW40*DP40), 0))*(DI40+DJ40)/1000.0</f>
        <v>0</v>
      </c>
      <c r="Q40">
        <f>2.0/((1/S40-1/R40)+SIGN(S40)*SQRT((1/S40-1/R40)*(1/S40-1/R40) + 4*CW40/((CW40+1)*(CW40+1))*(2*1/S40*1/R40-1/R40*1/R40)))</f>
        <v>0</v>
      </c>
      <c r="R40">
        <f>IF(LEFT(CX40,1)&lt;&gt;"0",IF(LEFT(CX40,1)="1",3.0,CY40),$D$5+$E$5*(DP40*DI40/($K$5*1000))+$F$5*(DP40*DI40/($K$5*1000))*MAX(MIN(CV40,$J$5),$I$5)*MAX(MIN(CV40,$J$5),$I$5)+$G$5*MAX(MIN(CV40,$J$5),$I$5)*(DP40*DI40/($K$5*1000))+$H$5*(DP40*DI40/($K$5*1000))*(DP40*DI40/($K$5*1000)))</f>
        <v>0</v>
      </c>
      <c r="S40">
        <f>J40*(1000-(1000*0.61365*exp(17.502*W40/(240.97+W40))/(DI40+DJ40)+DD40)/2)/(1000*0.61365*exp(17.502*W40/(240.97+W40))/(DI40+DJ40)-DD40)</f>
        <v>0</v>
      </c>
      <c r="T40">
        <f>1/((CW40+1)/(Q40/1.6)+1/(R40/1.37)) + CW40/((CW40+1)/(Q40/1.6) + CW40/(R40/1.37))</f>
        <v>0</v>
      </c>
      <c r="U40">
        <f>(CR40*CU40)</f>
        <v>0</v>
      </c>
      <c r="V40">
        <f>(DK40+(U40+2*0.95*5.67E-8*(((DK40+$B$7)+273)^4-(DK40+273)^4)-44100*J40)/(1.84*29.3*R40+8*0.95*5.67E-8*(DK40+273)^3))</f>
        <v>0</v>
      </c>
      <c r="W40">
        <f>($C$7*DL40+$D$7*DM40+$E$7*V40)</f>
        <v>0</v>
      </c>
      <c r="X40">
        <f>0.61365*exp(17.502*W40/(240.97+W40))</f>
        <v>0</v>
      </c>
      <c r="Y40">
        <f>(Z40/AA40*100)</f>
        <v>0</v>
      </c>
      <c r="Z40">
        <f>DD40*(DI40+DJ40)/1000</f>
        <v>0</v>
      </c>
      <c r="AA40">
        <f>0.61365*exp(17.502*DK40/(240.97+DK40))</f>
        <v>0</v>
      </c>
      <c r="AB40">
        <f>(X40-DD40*(DI40+DJ40)/1000)</f>
        <v>0</v>
      </c>
      <c r="AC40">
        <f>(-J40*44100)</f>
        <v>0</v>
      </c>
      <c r="AD40">
        <f>2*29.3*R40*0.92*(DK40-W40)</f>
        <v>0</v>
      </c>
      <c r="AE40">
        <f>2*0.95*5.67E-8*(((DK40+$B$7)+273)^4-(W40+273)^4)</f>
        <v>0</v>
      </c>
      <c r="AF40">
        <f>U40+AE40+AC40+AD40</f>
        <v>0</v>
      </c>
      <c r="AG40">
        <f>DH40*AU40*(DC40-DB40*(1000-AU40*DE40)/(1000-AU40*DD40))/(100*CV40)</f>
        <v>0</v>
      </c>
      <c r="AH40">
        <f>1000*DH40*AU40*(DD40-DE40)/(100*CV40*(1000-AU40*DD40))</f>
        <v>0</v>
      </c>
      <c r="AI40">
        <f>(AJ40 - AK40 - DI40*1E3/(8.314*(DK40+273.15)) * AM40/DH40 * AL40) * DH40/(100*CV40) * (1000 - DE40)/1000</f>
        <v>0</v>
      </c>
      <c r="AJ40">
        <v>62.0917815169315</v>
      </c>
      <c r="AK40">
        <v>74.8001939393939</v>
      </c>
      <c r="AL40">
        <v>-3.06554968307217</v>
      </c>
      <c r="AM40">
        <v>66.0504921813524</v>
      </c>
      <c r="AN40">
        <f>(AP40 - AO40 + DI40*1E3/(8.314*(DK40+273.15)) * AR40/DH40 * AQ40) * DH40/(100*CV40) * 1000/(1000 - AP40)</f>
        <v>0</v>
      </c>
      <c r="AO40">
        <v>17.9385866518615</v>
      </c>
      <c r="AP40">
        <v>24.7168153846154</v>
      </c>
      <c r="AQ40">
        <v>8.53333333374362e-05</v>
      </c>
      <c r="AR40">
        <v>92.47</v>
      </c>
      <c r="AS40">
        <v>0</v>
      </c>
      <c r="AT40">
        <v>0</v>
      </c>
      <c r="AU40">
        <f>IF(AS40*$H$13&gt;=AW40,1.0,(AW40/(AW40-AS40*$H$13)))</f>
        <v>0</v>
      </c>
      <c r="AV40">
        <f>(AU40-1)*100</f>
        <v>0</v>
      </c>
      <c r="AW40">
        <f>MAX(0,($B$13+$C$13*DP40)/(1+$D$13*DP40)*DI40/(DK40+273)*$E$13)</f>
        <v>0</v>
      </c>
      <c r="AX40" t="s">
        <v>418</v>
      </c>
      <c r="AY40" t="s">
        <v>418</v>
      </c>
      <c r="AZ40">
        <v>0</v>
      </c>
      <c r="BA40">
        <v>0</v>
      </c>
      <c r="BB40">
        <f>1-AZ40/BA40</f>
        <v>0</v>
      </c>
      <c r="BC40">
        <v>0</v>
      </c>
      <c r="BD40" t="s">
        <v>418</v>
      </c>
      <c r="BE40" t="s">
        <v>418</v>
      </c>
      <c r="BF40">
        <v>0</v>
      </c>
      <c r="BG40">
        <v>0</v>
      </c>
      <c r="BH40">
        <f>1-BF40/BG40</f>
        <v>0</v>
      </c>
      <c r="BI40">
        <v>0.5</v>
      </c>
      <c r="BJ40">
        <f>CS40</f>
        <v>0</v>
      </c>
      <c r="BK40">
        <f>L40</f>
        <v>0</v>
      </c>
      <c r="BL40">
        <f>BH40*BI40*BJ40</f>
        <v>0</v>
      </c>
      <c r="BM40">
        <f>(BK40-BC40)/BJ40</f>
        <v>0</v>
      </c>
      <c r="BN40">
        <f>(BA40-BG40)/BG40</f>
        <v>0</v>
      </c>
      <c r="BO40">
        <f>AZ40/(BB40+AZ40/BG40)</f>
        <v>0</v>
      </c>
      <c r="BP40" t="s">
        <v>418</v>
      </c>
      <c r="BQ40">
        <v>0</v>
      </c>
      <c r="BR40">
        <f>IF(BQ40&lt;&gt;0, BQ40, BO40)</f>
        <v>0</v>
      </c>
      <c r="BS40">
        <f>1-BR40/BG40</f>
        <v>0</v>
      </c>
      <c r="BT40">
        <f>(BG40-BF40)/(BG40-BR40)</f>
        <v>0</v>
      </c>
      <c r="BU40">
        <f>(BA40-BG40)/(BA40-BR40)</f>
        <v>0</v>
      </c>
      <c r="BV40">
        <f>(BG40-BF40)/(BG40-AZ40)</f>
        <v>0</v>
      </c>
      <c r="BW40">
        <f>(BA40-BG40)/(BA40-AZ40)</f>
        <v>0</v>
      </c>
      <c r="BX40">
        <f>(BT40*BR40/BF40)</f>
        <v>0</v>
      </c>
      <c r="BY40">
        <f>(1-BX40)</f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f>$B$11*DQ40+$C$11*DR40+$F$11*EC40*(1-EF40)</f>
        <v>0</v>
      </c>
      <c r="CS40">
        <f>CR40*CT40</f>
        <v>0</v>
      </c>
      <c r="CT40">
        <f>($B$11*$D$9+$C$11*$D$9+$F$11*((EP40+EH40)/MAX(EP40+EH40+EQ40, 0.1)*$I$9+EQ40/MAX(EP40+EH40+EQ40, 0.1)*$J$9))/($B$11+$C$11+$F$11)</f>
        <v>0</v>
      </c>
      <c r="CU40">
        <f>($B$11*$K$9+$C$11*$K$9+$F$11*((EP40+EH40)/MAX(EP40+EH40+EQ40, 0.1)*$P$9+EQ40/MAX(EP40+EH40+EQ40, 0.1)*$Q$9))/($B$11+$C$11+$F$11)</f>
        <v>0</v>
      </c>
      <c r="CV40">
        <v>6</v>
      </c>
      <c r="CW40">
        <v>0.5</v>
      </c>
      <c r="CX40" t="s">
        <v>419</v>
      </c>
      <c r="CY40">
        <v>2</v>
      </c>
      <c r="CZ40" t="b">
        <v>1</v>
      </c>
      <c r="DA40">
        <v>1659023790.6</v>
      </c>
      <c r="DB40">
        <v>94.0076259259259</v>
      </c>
      <c r="DC40">
        <v>76.3143555555556</v>
      </c>
      <c r="DD40">
        <v>24.7117037037037</v>
      </c>
      <c r="DE40">
        <v>17.9447111111111</v>
      </c>
      <c r="DF40">
        <v>89.4408037037037</v>
      </c>
      <c r="DG40">
        <v>24.2124555555556</v>
      </c>
      <c r="DH40">
        <v>500.019481481482</v>
      </c>
      <c r="DI40">
        <v>90.3806592592592</v>
      </c>
      <c r="DJ40">
        <v>0.0452598481481481</v>
      </c>
      <c r="DK40">
        <v>27.2304037037037</v>
      </c>
      <c r="DL40">
        <v>27.3030037037037</v>
      </c>
      <c r="DM40">
        <v>999.9</v>
      </c>
      <c r="DN40">
        <v>0</v>
      </c>
      <c r="DO40">
        <v>0</v>
      </c>
      <c r="DP40">
        <v>10001.8518518519</v>
      </c>
      <c r="DQ40">
        <v>0</v>
      </c>
      <c r="DR40">
        <v>10.1522407407407</v>
      </c>
      <c r="DS40">
        <v>17.6932037037037</v>
      </c>
      <c r="DT40">
        <v>96.3894703703704</v>
      </c>
      <c r="DU40">
        <v>77.7089740740741</v>
      </c>
      <c r="DV40">
        <v>6.76699444444445</v>
      </c>
      <c r="DW40">
        <v>76.3143555555556</v>
      </c>
      <c r="DX40">
        <v>17.9447111111111</v>
      </c>
      <c r="DY40">
        <v>2.23345962962963</v>
      </c>
      <c r="DZ40">
        <v>1.62185481481481</v>
      </c>
      <c r="EA40">
        <v>19.2043481481481</v>
      </c>
      <c r="EB40">
        <v>14.1680259259259</v>
      </c>
      <c r="EC40">
        <v>1999.99851851852</v>
      </c>
      <c r="ED40">
        <v>0.979997074074074</v>
      </c>
      <c r="EE40">
        <v>0.0200031481481481</v>
      </c>
      <c r="EF40">
        <v>0</v>
      </c>
      <c r="EG40">
        <v>810.933444444444</v>
      </c>
      <c r="EH40">
        <v>5.00063</v>
      </c>
      <c r="EI40">
        <v>15946.6555555556</v>
      </c>
      <c r="EJ40">
        <v>17256.8888888889</v>
      </c>
      <c r="EK40">
        <v>38.25</v>
      </c>
      <c r="EL40">
        <v>38.312</v>
      </c>
      <c r="EM40">
        <v>37.75</v>
      </c>
      <c r="EN40">
        <v>37.562</v>
      </c>
      <c r="EO40">
        <v>39.25</v>
      </c>
      <c r="EP40">
        <v>1955.08851851852</v>
      </c>
      <c r="EQ40">
        <v>39.91</v>
      </c>
      <c r="ER40">
        <v>0</v>
      </c>
      <c r="ES40">
        <v>1659023796.7</v>
      </c>
      <c r="ET40">
        <v>0</v>
      </c>
      <c r="EU40">
        <v>811.0024</v>
      </c>
      <c r="EV40">
        <v>25.0600000046477</v>
      </c>
      <c r="EW40">
        <v>485.223076902893</v>
      </c>
      <c r="EX40">
        <v>15947.74</v>
      </c>
      <c r="EY40">
        <v>15</v>
      </c>
      <c r="EZ40">
        <v>0</v>
      </c>
      <c r="FA40" t="s">
        <v>420</v>
      </c>
      <c r="FB40">
        <v>1657551626.5</v>
      </c>
      <c r="FC40">
        <v>1657551629</v>
      </c>
      <c r="FD40">
        <v>0</v>
      </c>
      <c r="FE40">
        <v>0.403</v>
      </c>
      <c r="FF40">
        <v>0.009</v>
      </c>
      <c r="FG40">
        <v>9.41</v>
      </c>
      <c r="FH40">
        <v>0.087</v>
      </c>
      <c r="FI40">
        <v>417</v>
      </c>
      <c r="FJ40">
        <v>17</v>
      </c>
      <c r="FK40">
        <v>1.61</v>
      </c>
      <c r="FL40">
        <v>0.59</v>
      </c>
      <c r="FM40">
        <v>16.661945</v>
      </c>
      <c r="FN40">
        <v>15.5002333958724</v>
      </c>
      <c r="FO40">
        <v>1.51586102066614</v>
      </c>
      <c r="FP40">
        <v>0</v>
      </c>
      <c r="FQ40">
        <v>809.463117647059</v>
      </c>
      <c r="FR40">
        <v>23.5834683015683</v>
      </c>
      <c r="FS40">
        <v>2.32464868648382</v>
      </c>
      <c r="FT40">
        <v>0</v>
      </c>
      <c r="FU40">
        <v>6.75701675</v>
      </c>
      <c r="FV40">
        <v>0.162859474671651</v>
      </c>
      <c r="FW40">
        <v>0.0169331139173367</v>
      </c>
      <c r="FX40">
        <v>0</v>
      </c>
      <c r="FY40">
        <v>0</v>
      </c>
      <c r="FZ40">
        <v>3</v>
      </c>
      <c r="GA40" t="s">
        <v>427</v>
      </c>
      <c r="GB40">
        <v>2.97397</v>
      </c>
      <c r="GC40">
        <v>2.69991</v>
      </c>
      <c r="GD40">
        <v>0.0177724</v>
      </c>
      <c r="GE40">
        <v>0.0138742</v>
      </c>
      <c r="GF40">
        <v>0.105325</v>
      </c>
      <c r="GG40">
        <v>0.0850305</v>
      </c>
      <c r="GH40">
        <v>38281.3</v>
      </c>
      <c r="GI40">
        <v>42021.4</v>
      </c>
      <c r="GJ40">
        <v>35317.7</v>
      </c>
      <c r="GK40">
        <v>38646.9</v>
      </c>
      <c r="GL40">
        <v>44788</v>
      </c>
      <c r="GM40">
        <v>51061.4</v>
      </c>
      <c r="GN40">
        <v>55199.4</v>
      </c>
      <c r="GO40">
        <v>61978.7</v>
      </c>
      <c r="GP40">
        <v>1.99</v>
      </c>
      <c r="GQ40">
        <v>1.847</v>
      </c>
      <c r="GR40">
        <v>0.130385</v>
      </c>
      <c r="GS40">
        <v>0</v>
      </c>
      <c r="GT40">
        <v>25.18</v>
      </c>
      <c r="GU40">
        <v>999.9</v>
      </c>
      <c r="GV40">
        <v>57.881</v>
      </c>
      <c r="GW40">
        <v>28.893</v>
      </c>
      <c r="GX40">
        <v>25.5968</v>
      </c>
      <c r="GY40">
        <v>56.39</v>
      </c>
      <c r="GZ40">
        <v>43.5897</v>
      </c>
      <c r="HA40">
        <v>1</v>
      </c>
      <c r="HB40">
        <v>-0.0716667</v>
      </c>
      <c r="HC40">
        <v>0.0444444</v>
      </c>
      <c r="HD40">
        <v>20.1133</v>
      </c>
      <c r="HE40">
        <v>5.19932</v>
      </c>
      <c r="HF40">
        <v>12.004</v>
      </c>
      <c r="HG40">
        <v>4.976</v>
      </c>
      <c r="HH40">
        <v>3.294</v>
      </c>
      <c r="HI40">
        <v>9999</v>
      </c>
      <c r="HJ40">
        <v>9999</v>
      </c>
      <c r="HK40">
        <v>9999</v>
      </c>
      <c r="HL40">
        <v>627.7</v>
      </c>
      <c r="HM40">
        <v>1.8634</v>
      </c>
      <c r="HN40">
        <v>1.86826</v>
      </c>
      <c r="HO40">
        <v>1.86798</v>
      </c>
      <c r="HP40">
        <v>1.8692</v>
      </c>
      <c r="HQ40">
        <v>1.86996</v>
      </c>
      <c r="HR40">
        <v>1.86606</v>
      </c>
      <c r="HS40">
        <v>1.86707</v>
      </c>
      <c r="HT40">
        <v>1.8685</v>
      </c>
      <c r="HU40">
        <v>5</v>
      </c>
      <c r="HV40">
        <v>0</v>
      </c>
      <c r="HW40">
        <v>0</v>
      </c>
      <c r="HX40">
        <v>0</v>
      </c>
      <c r="HY40" t="s">
        <v>422</v>
      </c>
      <c r="HZ40" t="s">
        <v>423</v>
      </c>
      <c r="IA40" t="s">
        <v>424</v>
      </c>
      <c r="IB40" t="s">
        <v>424</v>
      </c>
      <c r="IC40" t="s">
        <v>424</v>
      </c>
      <c r="ID40" t="s">
        <v>424</v>
      </c>
      <c r="IE40">
        <v>0</v>
      </c>
      <c r="IF40">
        <v>100</v>
      </c>
      <c r="IG40">
        <v>100</v>
      </c>
      <c r="IH40">
        <v>4.431</v>
      </c>
      <c r="II40">
        <v>0.4995</v>
      </c>
      <c r="IJ40">
        <v>4.02706509432224</v>
      </c>
      <c r="IK40">
        <v>0.00601174518973114</v>
      </c>
      <c r="IL40">
        <v>2.77886958061485e-07</v>
      </c>
      <c r="IM40">
        <v>-3.54636231360687e-10</v>
      </c>
      <c r="IN40">
        <v>-0.0404303883988718</v>
      </c>
      <c r="IO40">
        <v>-0.0177815531441476</v>
      </c>
      <c r="IP40">
        <v>0.00205572605671414</v>
      </c>
      <c r="IQ40">
        <v>-1.65519735432211e-05</v>
      </c>
      <c r="IR40">
        <v>-4</v>
      </c>
      <c r="IS40">
        <v>1848</v>
      </c>
      <c r="IT40">
        <v>1</v>
      </c>
      <c r="IU40">
        <v>25</v>
      </c>
      <c r="IV40">
        <v>24536.2</v>
      </c>
      <c r="IW40">
        <v>24536.2</v>
      </c>
      <c r="IX40">
        <v>0.24292</v>
      </c>
      <c r="IY40">
        <v>2.6709</v>
      </c>
      <c r="IZ40">
        <v>1.54785</v>
      </c>
      <c r="JA40">
        <v>2.30469</v>
      </c>
      <c r="JB40">
        <v>1.34644</v>
      </c>
      <c r="JC40">
        <v>2.38647</v>
      </c>
      <c r="JD40">
        <v>34.3269</v>
      </c>
      <c r="JE40">
        <v>24.1138</v>
      </c>
      <c r="JF40">
        <v>18</v>
      </c>
      <c r="JG40">
        <v>500.248</v>
      </c>
      <c r="JH40">
        <v>408.657</v>
      </c>
      <c r="JI40">
        <v>25.0001</v>
      </c>
      <c r="JJ40">
        <v>26.3242</v>
      </c>
      <c r="JK40">
        <v>30.0002</v>
      </c>
      <c r="JL40">
        <v>26.256</v>
      </c>
      <c r="JM40">
        <v>26.197</v>
      </c>
      <c r="JN40">
        <v>4.84878</v>
      </c>
      <c r="JO40">
        <v>37.7347</v>
      </c>
      <c r="JP40">
        <v>77.0931</v>
      </c>
      <c r="JQ40">
        <v>25</v>
      </c>
      <c r="JR40">
        <v>36.0629</v>
      </c>
      <c r="JS40">
        <v>17.8987</v>
      </c>
      <c r="JT40">
        <v>102.402</v>
      </c>
      <c r="JU40">
        <v>103.171</v>
      </c>
    </row>
    <row r="41" spans="1:281">
      <c r="A41">
        <v>25</v>
      </c>
      <c r="B41">
        <v>1659023895</v>
      </c>
      <c r="C41">
        <v>211.900000095367</v>
      </c>
      <c r="D41" t="s">
        <v>472</v>
      </c>
      <c r="E41" t="s">
        <v>473</v>
      </c>
      <c r="F41">
        <v>5</v>
      </c>
      <c r="G41" t="s">
        <v>416</v>
      </c>
      <c r="H41" t="s">
        <v>417</v>
      </c>
      <c r="I41">
        <v>1659023887</v>
      </c>
      <c r="J41">
        <f>(K41)/1000</f>
        <v>0</v>
      </c>
      <c r="K41">
        <f>IF(CZ41, AN41, AH41)</f>
        <v>0</v>
      </c>
      <c r="L41">
        <f>IF(CZ41, AI41, AG41)</f>
        <v>0</v>
      </c>
      <c r="M41">
        <f>DB41 - IF(AU41&gt;1, L41*CV41*100.0/(AW41*DP41), 0)</f>
        <v>0</v>
      </c>
      <c r="N41">
        <f>((T41-J41/2)*M41-L41)/(T41+J41/2)</f>
        <v>0</v>
      </c>
      <c r="O41">
        <f>N41*(DI41+DJ41)/1000.0</f>
        <v>0</v>
      </c>
      <c r="P41">
        <f>(DB41 - IF(AU41&gt;1, L41*CV41*100.0/(AW41*DP41), 0))*(DI41+DJ41)/1000.0</f>
        <v>0</v>
      </c>
      <c r="Q41">
        <f>2.0/((1/S41-1/R41)+SIGN(S41)*SQRT((1/S41-1/R41)*(1/S41-1/R41) + 4*CW41/((CW41+1)*(CW41+1))*(2*1/S41*1/R41-1/R41*1/R41)))</f>
        <v>0</v>
      </c>
      <c r="R41">
        <f>IF(LEFT(CX41,1)&lt;&gt;"0",IF(LEFT(CX41,1)="1",3.0,CY41),$D$5+$E$5*(DP41*DI41/($K$5*1000))+$F$5*(DP41*DI41/($K$5*1000))*MAX(MIN(CV41,$J$5),$I$5)*MAX(MIN(CV41,$J$5),$I$5)+$G$5*MAX(MIN(CV41,$J$5),$I$5)*(DP41*DI41/($K$5*1000))+$H$5*(DP41*DI41/($K$5*1000))*(DP41*DI41/($K$5*1000)))</f>
        <v>0</v>
      </c>
      <c r="S41">
        <f>J41*(1000-(1000*0.61365*exp(17.502*W41/(240.97+W41))/(DI41+DJ41)+DD41)/2)/(1000*0.61365*exp(17.502*W41/(240.97+W41))/(DI41+DJ41)-DD41)</f>
        <v>0</v>
      </c>
      <c r="T41">
        <f>1/((CW41+1)/(Q41/1.6)+1/(R41/1.37)) + CW41/((CW41+1)/(Q41/1.6) + CW41/(R41/1.37))</f>
        <v>0</v>
      </c>
      <c r="U41">
        <f>(CR41*CU41)</f>
        <v>0</v>
      </c>
      <c r="V41">
        <f>(DK41+(U41+2*0.95*5.67E-8*(((DK41+$B$7)+273)^4-(DK41+273)^4)-44100*J41)/(1.84*29.3*R41+8*0.95*5.67E-8*(DK41+273)^3))</f>
        <v>0</v>
      </c>
      <c r="W41">
        <f>($C$7*DL41+$D$7*DM41+$E$7*V41)</f>
        <v>0</v>
      </c>
      <c r="X41">
        <f>0.61365*exp(17.502*W41/(240.97+W41))</f>
        <v>0</v>
      </c>
      <c r="Y41">
        <f>(Z41/AA41*100)</f>
        <v>0</v>
      </c>
      <c r="Z41">
        <f>DD41*(DI41+DJ41)/1000</f>
        <v>0</v>
      </c>
      <c r="AA41">
        <f>0.61365*exp(17.502*DK41/(240.97+DK41))</f>
        <v>0</v>
      </c>
      <c r="AB41">
        <f>(X41-DD41*(DI41+DJ41)/1000)</f>
        <v>0</v>
      </c>
      <c r="AC41">
        <f>(-J41*44100)</f>
        <v>0</v>
      </c>
      <c r="AD41">
        <f>2*29.3*R41*0.92*(DK41-W41)</f>
        <v>0</v>
      </c>
      <c r="AE41">
        <f>2*0.95*5.67E-8*(((DK41+$B$7)+273)^4-(W41+273)^4)</f>
        <v>0</v>
      </c>
      <c r="AF41">
        <f>U41+AE41+AC41+AD41</f>
        <v>0</v>
      </c>
      <c r="AG41">
        <f>DH41*AU41*(DC41-DB41*(1000-AU41*DE41)/(1000-AU41*DD41))/(100*CV41)</f>
        <v>0</v>
      </c>
      <c r="AH41">
        <f>1000*DH41*AU41*(DD41-DE41)/(100*CV41*(1000-AU41*DD41))</f>
        <v>0</v>
      </c>
      <c r="AI41">
        <f>(AJ41 - AK41 - DI41*1E3/(8.314*(DK41+273.15)) * AM41/DH41 * AL41) * DH41/(100*CV41) * (1000 - DE41)/1000</f>
        <v>0</v>
      </c>
      <c r="AJ41">
        <v>427.611769277208</v>
      </c>
      <c r="AK41">
        <v>400.699587878788</v>
      </c>
      <c r="AL41">
        <v>-0.0487581740634377</v>
      </c>
      <c r="AM41">
        <v>66.0504921813524</v>
      </c>
      <c r="AN41">
        <f>(AP41 - AO41 + DI41*1E3/(8.314*(DK41+273.15)) * AR41/DH41 * AQ41) * DH41/(100*CV41) * 1000/(1000 - AP41)</f>
        <v>0</v>
      </c>
      <c r="AO41">
        <v>17.7122208474459</v>
      </c>
      <c r="AP41">
        <v>24.6666832167832</v>
      </c>
      <c r="AQ41">
        <v>-0.000259322985955899</v>
      </c>
      <c r="AR41">
        <v>92.47</v>
      </c>
      <c r="AS41">
        <v>0</v>
      </c>
      <c r="AT41">
        <v>0</v>
      </c>
      <c r="AU41">
        <f>IF(AS41*$H$13&gt;=AW41,1.0,(AW41/(AW41-AS41*$H$13)))</f>
        <v>0</v>
      </c>
      <c r="AV41">
        <f>(AU41-1)*100</f>
        <v>0</v>
      </c>
      <c r="AW41">
        <f>MAX(0,($B$13+$C$13*DP41)/(1+$D$13*DP41)*DI41/(DK41+273)*$E$13)</f>
        <v>0</v>
      </c>
      <c r="AX41" t="s">
        <v>418</v>
      </c>
      <c r="AY41" t="s">
        <v>418</v>
      </c>
      <c r="AZ41">
        <v>0</v>
      </c>
      <c r="BA41">
        <v>0</v>
      </c>
      <c r="BB41">
        <f>1-AZ41/BA41</f>
        <v>0</v>
      </c>
      <c r="BC41">
        <v>0</v>
      </c>
      <c r="BD41" t="s">
        <v>418</v>
      </c>
      <c r="BE41" t="s">
        <v>418</v>
      </c>
      <c r="BF41">
        <v>0</v>
      </c>
      <c r="BG41">
        <v>0</v>
      </c>
      <c r="BH41">
        <f>1-BF41/BG41</f>
        <v>0</v>
      </c>
      <c r="BI41">
        <v>0.5</v>
      </c>
      <c r="BJ41">
        <f>CS41</f>
        <v>0</v>
      </c>
      <c r="BK41">
        <f>L41</f>
        <v>0</v>
      </c>
      <c r="BL41">
        <f>BH41*BI41*BJ41</f>
        <v>0</v>
      </c>
      <c r="BM41">
        <f>(BK41-BC41)/BJ41</f>
        <v>0</v>
      </c>
      <c r="BN41">
        <f>(BA41-BG41)/BG41</f>
        <v>0</v>
      </c>
      <c r="BO41">
        <f>AZ41/(BB41+AZ41/BG41)</f>
        <v>0</v>
      </c>
      <c r="BP41" t="s">
        <v>418</v>
      </c>
      <c r="BQ41">
        <v>0</v>
      </c>
      <c r="BR41">
        <f>IF(BQ41&lt;&gt;0, BQ41, BO41)</f>
        <v>0</v>
      </c>
      <c r="BS41">
        <f>1-BR41/BG41</f>
        <v>0</v>
      </c>
      <c r="BT41">
        <f>(BG41-BF41)/(BG41-BR41)</f>
        <v>0</v>
      </c>
      <c r="BU41">
        <f>(BA41-BG41)/(BA41-BR41)</f>
        <v>0</v>
      </c>
      <c r="BV41">
        <f>(BG41-BF41)/(BG41-AZ41)</f>
        <v>0</v>
      </c>
      <c r="BW41">
        <f>(BA41-BG41)/(BA41-AZ41)</f>
        <v>0</v>
      </c>
      <c r="BX41">
        <f>(BT41*BR41/BF41)</f>
        <v>0</v>
      </c>
      <c r="BY41">
        <f>(1-BX41)</f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f>$B$11*DQ41+$C$11*DR41+$F$11*EC41*(1-EF41)</f>
        <v>0</v>
      </c>
      <c r="CS41">
        <f>CR41*CT41</f>
        <v>0</v>
      </c>
      <c r="CT41">
        <f>($B$11*$D$9+$C$11*$D$9+$F$11*((EP41+EH41)/MAX(EP41+EH41+EQ41, 0.1)*$I$9+EQ41/MAX(EP41+EH41+EQ41, 0.1)*$J$9))/($B$11+$C$11+$F$11)</f>
        <v>0</v>
      </c>
      <c r="CU41">
        <f>($B$11*$K$9+$C$11*$K$9+$F$11*((EP41+EH41)/MAX(EP41+EH41+EQ41, 0.1)*$P$9+EQ41/MAX(EP41+EH41+EQ41, 0.1)*$Q$9))/($B$11+$C$11+$F$11)</f>
        <v>0</v>
      </c>
      <c r="CV41">
        <v>6</v>
      </c>
      <c r="CW41">
        <v>0.5</v>
      </c>
      <c r="CX41" t="s">
        <v>419</v>
      </c>
      <c r="CY41">
        <v>2</v>
      </c>
      <c r="CZ41" t="b">
        <v>1</v>
      </c>
      <c r="DA41">
        <v>1659023887</v>
      </c>
      <c r="DB41">
        <v>390.961548387097</v>
      </c>
      <c r="DC41">
        <v>419.958677419355</v>
      </c>
      <c r="DD41">
        <v>24.6604774193548</v>
      </c>
      <c r="DE41">
        <v>17.7085129032258</v>
      </c>
      <c r="DF41">
        <v>384.601548387097</v>
      </c>
      <c r="DG41">
        <v>24.1637967741935</v>
      </c>
      <c r="DH41">
        <v>500.044258064516</v>
      </c>
      <c r="DI41">
        <v>90.3850741935484</v>
      </c>
      <c r="DJ41">
        <v>0.0458183548387097</v>
      </c>
      <c r="DK41">
        <v>27.2594096774194</v>
      </c>
      <c r="DL41">
        <v>27.2684129032258</v>
      </c>
      <c r="DM41">
        <v>999.9</v>
      </c>
      <c r="DN41">
        <v>0</v>
      </c>
      <c r="DO41">
        <v>0</v>
      </c>
      <c r="DP41">
        <v>10004.6774193548</v>
      </c>
      <c r="DQ41">
        <v>0</v>
      </c>
      <c r="DR41">
        <v>10.1502</v>
      </c>
      <c r="DS41">
        <v>-28.9970193548387</v>
      </c>
      <c r="DT41">
        <v>400.846741935484</v>
      </c>
      <c r="DU41">
        <v>427.529612903226</v>
      </c>
      <c r="DV41">
        <v>6.9519635483871</v>
      </c>
      <c r="DW41">
        <v>419.958677419355</v>
      </c>
      <c r="DX41">
        <v>17.7085129032258</v>
      </c>
      <c r="DY41">
        <v>2.22893903225806</v>
      </c>
      <c r="DZ41">
        <v>1.60058612903226</v>
      </c>
      <c r="EA41">
        <v>19.1718419354839</v>
      </c>
      <c r="EB41">
        <v>13.9644387096774</v>
      </c>
      <c r="EC41">
        <v>1999.9964516129</v>
      </c>
      <c r="ED41">
        <v>0.979994580645161</v>
      </c>
      <c r="EE41">
        <v>0.0200056129032258</v>
      </c>
      <c r="EF41">
        <v>0</v>
      </c>
      <c r="EG41">
        <v>817.981</v>
      </c>
      <c r="EH41">
        <v>5.00063</v>
      </c>
      <c r="EI41">
        <v>16105.5612903226</v>
      </c>
      <c r="EJ41">
        <v>17256.8548387097</v>
      </c>
      <c r="EK41">
        <v>38.312</v>
      </c>
      <c r="EL41">
        <v>38.3302903225806</v>
      </c>
      <c r="EM41">
        <v>37.812</v>
      </c>
      <c r="EN41">
        <v>37.625</v>
      </c>
      <c r="EO41">
        <v>39.312</v>
      </c>
      <c r="EP41">
        <v>1955.08129032258</v>
      </c>
      <c r="EQ41">
        <v>39.9151612903226</v>
      </c>
      <c r="ER41">
        <v>0</v>
      </c>
      <c r="ES41">
        <v>1659023893.9</v>
      </c>
      <c r="ET41">
        <v>0</v>
      </c>
      <c r="EU41">
        <v>818.06044</v>
      </c>
      <c r="EV41">
        <v>4.89023076752168</v>
      </c>
      <c r="EW41">
        <v>76.6307691377803</v>
      </c>
      <c r="EX41">
        <v>16106.84</v>
      </c>
      <c r="EY41">
        <v>15</v>
      </c>
      <c r="EZ41">
        <v>0</v>
      </c>
      <c r="FA41" t="s">
        <v>420</v>
      </c>
      <c r="FB41">
        <v>1657551626.5</v>
      </c>
      <c r="FC41">
        <v>1657551629</v>
      </c>
      <c r="FD41">
        <v>0</v>
      </c>
      <c r="FE41">
        <v>0.403</v>
      </c>
      <c r="FF41">
        <v>0.009</v>
      </c>
      <c r="FG41">
        <v>9.41</v>
      </c>
      <c r="FH41">
        <v>0.087</v>
      </c>
      <c r="FI41">
        <v>417</v>
      </c>
      <c r="FJ41">
        <v>17</v>
      </c>
      <c r="FK41">
        <v>1.61</v>
      </c>
      <c r="FL41">
        <v>0.59</v>
      </c>
      <c r="FM41">
        <v>-28.9897829268293</v>
      </c>
      <c r="FN41">
        <v>-0.387875958188275</v>
      </c>
      <c r="FO41">
        <v>0.112516350903778</v>
      </c>
      <c r="FP41">
        <v>1</v>
      </c>
      <c r="FQ41">
        <v>817.770823529412</v>
      </c>
      <c r="FR41">
        <v>5.4222459910808</v>
      </c>
      <c r="FS41">
        <v>0.576812563632257</v>
      </c>
      <c r="FT41">
        <v>0</v>
      </c>
      <c r="FU41">
        <v>6.94768</v>
      </c>
      <c r="FV41">
        <v>0.0787312891986158</v>
      </c>
      <c r="FW41">
        <v>0.0120703104815888</v>
      </c>
      <c r="FX41">
        <v>1</v>
      </c>
      <c r="FY41">
        <v>2</v>
      </c>
      <c r="FZ41">
        <v>3</v>
      </c>
      <c r="GA41" t="s">
        <v>474</v>
      </c>
      <c r="GB41">
        <v>2.97365</v>
      </c>
      <c r="GC41">
        <v>2.70006</v>
      </c>
      <c r="GD41">
        <v>0.085554</v>
      </c>
      <c r="GE41">
        <v>0.091656</v>
      </c>
      <c r="GF41">
        <v>0.105162</v>
      </c>
      <c r="GG41">
        <v>0.084268</v>
      </c>
      <c r="GH41">
        <v>35639</v>
      </c>
      <c r="GI41">
        <v>38705.7</v>
      </c>
      <c r="GJ41">
        <v>35316.3</v>
      </c>
      <c r="GK41">
        <v>38644.6</v>
      </c>
      <c r="GL41">
        <v>44795.9</v>
      </c>
      <c r="GM41">
        <v>51103.2</v>
      </c>
      <c r="GN41">
        <v>55196.7</v>
      </c>
      <c r="GO41">
        <v>61975.1</v>
      </c>
      <c r="GP41">
        <v>1.9908</v>
      </c>
      <c r="GQ41">
        <v>1.847</v>
      </c>
      <c r="GR41">
        <v>0.124872</v>
      </c>
      <c r="GS41">
        <v>0</v>
      </c>
      <c r="GT41">
        <v>25.248</v>
      </c>
      <c r="GU41">
        <v>999.9</v>
      </c>
      <c r="GV41">
        <v>57.276</v>
      </c>
      <c r="GW41">
        <v>28.933</v>
      </c>
      <c r="GX41">
        <v>25.387</v>
      </c>
      <c r="GY41">
        <v>56.05</v>
      </c>
      <c r="GZ41">
        <v>43.3814</v>
      </c>
      <c r="HA41">
        <v>1</v>
      </c>
      <c r="HB41">
        <v>-0.0687398</v>
      </c>
      <c r="HC41">
        <v>0.0617647</v>
      </c>
      <c r="HD41">
        <v>20.1134</v>
      </c>
      <c r="HE41">
        <v>5.19932</v>
      </c>
      <c r="HF41">
        <v>12.004</v>
      </c>
      <c r="HG41">
        <v>4.976</v>
      </c>
      <c r="HH41">
        <v>3.2934</v>
      </c>
      <c r="HI41">
        <v>9999</v>
      </c>
      <c r="HJ41">
        <v>9999</v>
      </c>
      <c r="HK41">
        <v>9999</v>
      </c>
      <c r="HL41">
        <v>627.7</v>
      </c>
      <c r="HM41">
        <v>1.8634</v>
      </c>
      <c r="HN41">
        <v>1.86819</v>
      </c>
      <c r="HO41">
        <v>1.86798</v>
      </c>
      <c r="HP41">
        <v>1.8692</v>
      </c>
      <c r="HQ41">
        <v>1.86996</v>
      </c>
      <c r="HR41">
        <v>1.866</v>
      </c>
      <c r="HS41">
        <v>1.86707</v>
      </c>
      <c r="HT41">
        <v>1.86847</v>
      </c>
      <c r="HU41">
        <v>5</v>
      </c>
      <c r="HV41">
        <v>0</v>
      </c>
      <c r="HW41">
        <v>0</v>
      </c>
      <c r="HX41">
        <v>0</v>
      </c>
      <c r="HY41" t="s">
        <v>422</v>
      </c>
      <c r="HZ41" t="s">
        <v>423</v>
      </c>
      <c r="IA41" t="s">
        <v>424</v>
      </c>
      <c r="IB41" t="s">
        <v>424</v>
      </c>
      <c r="IC41" t="s">
        <v>424</v>
      </c>
      <c r="ID41" t="s">
        <v>424</v>
      </c>
      <c r="IE41">
        <v>0</v>
      </c>
      <c r="IF41">
        <v>100</v>
      </c>
      <c r="IG41">
        <v>100</v>
      </c>
      <c r="IH41">
        <v>6.359</v>
      </c>
      <c r="II41">
        <v>0.4968</v>
      </c>
      <c r="IJ41">
        <v>4.02706509432224</v>
      </c>
      <c r="IK41">
        <v>0.00601174518973114</v>
      </c>
      <c r="IL41">
        <v>2.77886958061485e-07</v>
      </c>
      <c r="IM41">
        <v>-3.54636231360687e-10</v>
      </c>
      <c r="IN41">
        <v>-0.0404303883988718</v>
      </c>
      <c r="IO41">
        <v>-0.0177815531441476</v>
      </c>
      <c r="IP41">
        <v>0.00205572605671414</v>
      </c>
      <c r="IQ41">
        <v>-1.65519735432211e-05</v>
      </c>
      <c r="IR41">
        <v>-4</v>
      </c>
      <c r="IS41">
        <v>1848</v>
      </c>
      <c r="IT41">
        <v>1</v>
      </c>
      <c r="IU41">
        <v>25</v>
      </c>
      <c r="IV41">
        <v>24537.8</v>
      </c>
      <c r="IW41">
        <v>24537.8</v>
      </c>
      <c r="IX41">
        <v>1.03027</v>
      </c>
      <c r="IY41">
        <v>2.61719</v>
      </c>
      <c r="IZ41">
        <v>1.54785</v>
      </c>
      <c r="JA41">
        <v>2.30469</v>
      </c>
      <c r="JB41">
        <v>1.34644</v>
      </c>
      <c r="JC41">
        <v>2.41821</v>
      </c>
      <c r="JD41">
        <v>34.3269</v>
      </c>
      <c r="JE41">
        <v>24.1138</v>
      </c>
      <c r="JF41">
        <v>18</v>
      </c>
      <c r="JG41">
        <v>501.016</v>
      </c>
      <c r="JH41">
        <v>408.834</v>
      </c>
      <c r="JI41">
        <v>25.0001</v>
      </c>
      <c r="JJ41">
        <v>26.3575</v>
      </c>
      <c r="JK41">
        <v>30.0001</v>
      </c>
      <c r="JL41">
        <v>26.2824</v>
      </c>
      <c r="JM41">
        <v>26.2212</v>
      </c>
      <c r="JN41">
        <v>20.7247</v>
      </c>
      <c r="JO41">
        <v>37.1781</v>
      </c>
      <c r="JP41">
        <v>74.0706</v>
      </c>
      <c r="JQ41">
        <v>25</v>
      </c>
      <c r="JR41">
        <v>426.71</v>
      </c>
      <c r="JS41">
        <v>17.7972</v>
      </c>
      <c r="JT41">
        <v>102.398</v>
      </c>
      <c r="JU41">
        <v>103.165</v>
      </c>
    </row>
    <row r="42" spans="1:281">
      <c r="A42">
        <v>26</v>
      </c>
      <c r="B42">
        <v>1659023900</v>
      </c>
      <c r="C42">
        <v>216.900000095367</v>
      </c>
      <c r="D42" t="s">
        <v>475</v>
      </c>
      <c r="E42" t="s">
        <v>476</v>
      </c>
      <c r="F42">
        <v>5</v>
      </c>
      <c r="G42" t="s">
        <v>416</v>
      </c>
      <c r="H42" t="s">
        <v>417</v>
      </c>
      <c r="I42">
        <v>1659023892.15517</v>
      </c>
      <c r="J42">
        <f>(K42)/1000</f>
        <v>0</v>
      </c>
      <c r="K42">
        <f>IF(CZ42, AN42, AH42)</f>
        <v>0</v>
      </c>
      <c r="L42">
        <f>IF(CZ42, AI42, AG42)</f>
        <v>0</v>
      </c>
      <c r="M42">
        <f>DB42 - IF(AU42&gt;1, L42*CV42*100.0/(AW42*DP42), 0)</f>
        <v>0</v>
      </c>
      <c r="N42">
        <f>((T42-J42/2)*M42-L42)/(T42+J42/2)</f>
        <v>0</v>
      </c>
      <c r="O42">
        <f>N42*(DI42+DJ42)/1000.0</f>
        <v>0</v>
      </c>
      <c r="P42">
        <f>(DB42 - IF(AU42&gt;1, L42*CV42*100.0/(AW42*DP42), 0))*(DI42+DJ42)/1000.0</f>
        <v>0</v>
      </c>
      <c r="Q42">
        <f>2.0/((1/S42-1/R42)+SIGN(S42)*SQRT((1/S42-1/R42)*(1/S42-1/R42) + 4*CW42/((CW42+1)*(CW42+1))*(2*1/S42*1/R42-1/R42*1/R42)))</f>
        <v>0</v>
      </c>
      <c r="R42">
        <f>IF(LEFT(CX42,1)&lt;&gt;"0",IF(LEFT(CX42,1)="1",3.0,CY42),$D$5+$E$5*(DP42*DI42/($K$5*1000))+$F$5*(DP42*DI42/($K$5*1000))*MAX(MIN(CV42,$J$5),$I$5)*MAX(MIN(CV42,$J$5),$I$5)+$G$5*MAX(MIN(CV42,$J$5),$I$5)*(DP42*DI42/($K$5*1000))+$H$5*(DP42*DI42/($K$5*1000))*(DP42*DI42/($K$5*1000)))</f>
        <v>0</v>
      </c>
      <c r="S42">
        <f>J42*(1000-(1000*0.61365*exp(17.502*W42/(240.97+W42))/(DI42+DJ42)+DD42)/2)/(1000*0.61365*exp(17.502*W42/(240.97+W42))/(DI42+DJ42)-DD42)</f>
        <v>0</v>
      </c>
      <c r="T42">
        <f>1/((CW42+1)/(Q42/1.6)+1/(R42/1.37)) + CW42/((CW42+1)/(Q42/1.6) + CW42/(R42/1.37))</f>
        <v>0</v>
      </c>
      <c r="U42">
        <f>(CR42*CU42)</f>
        <v>0</v>
      </c>
      <c r="V42">
        <f>(DK42+(U42+2*0.95*5.67E-8*(((DK42+$B$7)+273)^4-(DK42+273)^4)-44100*J42)/(1.84*29.3*R42+8*0.95*5.67E-8*(DK42+273)^3))</f>
        <v>0</v>
      </c>
      <c r="W42">
        <f>($C$7*DL42+$D$7*DM42+$E$7*V42)</f>
        <v>0</v>
      </c>
      <c r="X42">
        <f>0.61365*exp(17.502*W42/(240.97+W42))</f>
        <v>0</v>
      </c>
      <c r="Y42">
        <f>(Z42/AA42*100)</f>
        <v>0</v>
      </c>
      <c r="Z42">
        <f>DD42*(DI42+DJ42)/1000</f>
        <v>0</v>
      </c>
      <c r="AA42">
        <f>0.61365*exp(17.502*DK42/(240.97+DK42))</f>
        <v>0</v>
      </c>
      <c r="AB42">
        <f>(X42-DD42*(DI42+DJ42)/1000)</f>
        <v>0</v>
      </c>
      <c r="AC42">
        <f>(-J42*44100)</f>
        <v>0</v>
      </c>
      <c r="AD42">
        <f>2*29.3*R42*0.92*(DK42-W42)</f>
        <v>0</v>
      </c>
      <c r="AE42">
        <f>2*0.95*5.67E-8*(((DK42+$B$7)+273)^4-(W42+273)^4)</f>
        <v>0</v>
      </c>
      <c r="AF42">
        <f>U42+AE42+AC42+AD42</f>
        <v>0</v>
      </c>
      <c r="AG42">
        <f>DH42*AU42*(DC42-DB42*(1000-AU42*DE42)/(1000-AU42*DD42))/(100*CV42)</f>
        <v>0</v>
      </c>
      <c r="AH42">
        <f>1000*DH42*AU42*(DD42-DE42)/(100*CV42*(1000-AU42*DD42))</f>
        <v>0</v>
      </c>
      <c r="AI42">
        <f>(AJ42 - AK42 - DI42*1E3/(8.314*(DK42+273.15)) * AM42/DH42 * AL42) * DH42/(100*CV42) * (1000 - DE42)/1000</f>
        <v>0</v>
      </c>
      <c r="AJ42">
        <v>428.21973395842</v>
      </c>
      <c r="AK42">
        <v>401.035054545455</v>
      </c>
      <c r="AL42">
        <v>0.0962396666821386</v>
      </c>
      <c r="AM42">
        <v>66.0504921813524</v>
      </c>
      <c r="AN42">
        <f>(AP42 - AO42 + DI42*1E3/(8.314*(DK42+273.15)) * AR42/DH42 * AQ42) * DH42/(100*CV42) * 1000/(1000 - AP42)</f>
        <v>0</v>
      </c>
      <c r="AO42">
        <v>17.7134165161472</v>
      </c>
      <c r="AP42">
        <v>24.6698013986014</v>
      </c>
      <c r="AQ42">
        <v>0.000657454545455838</v>
      </c>
      <c r="AR42">
        <v>92.47</v>
      </c>
      <c r="AS42">
        <v>0</v>
      </c>
      <c r="AT42">
        <v>0</v>
      </c>
      <c r="AU42">
        <f>IF(AS42*$H$13&gt;=AW42,1.0,(AW42/(AW42-AS42*$H$13)))</f>
        <v>0</v>
      </c>
      <c r="AV42">
        <f>(AU42-1)*100</f>
        <v>0</v>
      </c>
      <c r="AW42">
        <f>MAX(0,($B$13+$C$13*DP42)/(1+$D$13*DP42)*DI42/(DK42+273)*$E$13)</f>
        <v>0</v>
      </c>
      <c r="AX42" t="s">
        <v>418</v>
      </c>
      <c r="AY42" t="s">
        <v>418</v>
      </c>
      <c r="AZ42">
        <v>0</v>
      </c>
      <c r="BA42">
        <v>0</v>
      </c>
      <c r="BB42">
        <f>1-AZ42/BA42</f>
        <v>0</v>
      </c>
      <c r="BC42">
        <v>0</v>
      </c>
      <c r="BD42" t="s">
        <v>418</v>
      </c>
      <c r="BE42" t="s">
        <v>418</v>
      </c>
      <c r="BF42">
        <v>0</v>
      </c>
      <c r="BG42">
        <v>0</v>
      </c>
      <c r="BH42">
        <f>1-BF42/BG42</f>
        <v>0</v>
      </c>
      <c r="BI42">
        <v>0.5</v>
      </c>
      <c r="BJ42">
        <f>CS42</f>
        <v>0</v>
      </c>
      <c r="BK42">
        <f>L42</f>
        <v>0</v>
      </c>
      <c r="BL42">
        <f>BH42*BI42*BJ42</f>
        <v>0</v>
      </c>
      <c r="BM42">
        <f>(BK42-BC42)/BJ42</f>
        <v>0</v>
      </c>
      <c r="BN42">
        <f>(BA42-BG42)/BG42</f>
        <v>0</v>
      </c>
      <c r="BO42">
        <f>AZ42/(BB42+AZ42/BG42)</f>
        <v>0</v>
      </c>
      <c r="BP42" t="s">
        <v>418</v>
      </c>
      <c r="BQ42">
        <v>0</v>
      </c>
      <c r="BR42">
        <f>IF(BQ42&lt;&gt;0, BQ42, BO42)</f>
        <v>0</v>
      </c>
      <c r="BS42">
        <f>1-BR42/BG42</f>
        <v>0</v>
      </c>
      <c r="BT42">
        <f>(BG42-BF42)/(BG42-BR42)</f>
        <v>0</v>
      </c>
      <c r="BU42">
        <f>(BA42-BG42)/(BA42-BR42)</f>
        <v>0</v>
      </c>
      <c r="BV42">
        <f>(BG42-BF42)/(BG42-AZ42)</f>
        <v>0</v>
      </c>
      <c r="BW42">
        <f>(BA42-BG42)/(BA42-AZ42)</f>
        <v>0</v>
      </c>
      <c r="BX42">
        <f>(BT42*BR42/BF42)</f>
        <v>0</v>
      </c>
      <c r="BY42">
        <f>(1-BX42)</f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f>$B$11*DQ42+$C$11*DR42+$F$11*EC42*(1-EF42)</f>
        <v>0</v>
      </c>
      <c r="CS42">
        <f>CR42*CT42</f>
        <v>0</v>
      </c>
      <c r="CT42">
        <f>($B$11*$D$9+$C$11*$D$9+$F$11*((EP42+EH42)/MAX(EP42+EH42+EQ42, 0.1)*$I$9+EQ42/MAX(EP42+EH42+EQ42, 0.1)*$J$9))/($B$11+$C$11+$F$11)</f>
        <v>0</v>
      </c>
      <c r="CU42">
        <f>($B$11*$K$9+$C$11*$K$9+$F$11*((EP42+EH42)/MAX(EP42+EH42+EQ42, 0.1)*$P$9+EQ42/MAX(EP42+EH42+EQ42, 0.1)*$Q$9))/($B$11+$C$11+$F$11)</f>
        <v>0</v>
      </c>
      <c r="CV42">
        <v>6</v>
      </c>
      <c r="CW42">
        <v>0.5</v>
      </c>
      <c r="CX42" t="s">
        <v>419</v>
      </c>
      <c r="CY42">
        <v>2</v>
      </c>
      <c r="CZ42" t="b">
        <v>1</v>
      </c>
      <c r="DA42">
        <v>1659023892.15517</v>
      </c>
      <c r="DB42">
        <v>390.937</v>
      </c>
      <c r="DC42">
        <v>420.493137931034</v>
      </c>
      <c r="DD42">
        <v>24.6634310344828</v>
      </c>
      <c r="DE42">
        <v>17.7113172413793</v>
      </c>
      <c r="DF42">
        <v>384.577068965517</v>
      </c>
      <c r="DG42">
        <v>24.1665965517241</v>
      </c>
      <c r="DH42">
        <v>500.046172413793</v>
      </c>
      <c r="DI42">
        <v>90.3847482758621</v>
      </c>
      <c r="DJ42">
        <v>0.0455786551724138</v>
      </c>
      <c r="DK42">
        <v>27.2616310344828</v>
      </c>
      <c r="DL42">
        <v>27.2671344827586</v>
      </c>
      <c r="DM42">
        <v>999.9</v>
      </c>
      <c r="DN42">
        <v>0</v>
      </c>
      <c r="DO42">
        <v>0</v>
      </c>
      <c r="DP42">
        <v>9998.96551724138</v>
      </c>
      <c r="DQ42">
        <v>0</v>
      </c>
      <c r="DR42">
        <v>10.1502</v>
      </c>
      <c r="DS42">
        <v>-29.5561068965517</v>
      </c>
      <c r="DT42">
        <v>400.822689655172</v>
      </c>
      <c r="DU42">
        <v>428.074965517241</v>
      </c>
      <c r="DV42">
        <v>6.95210586206897</v>
      </c>
      <c r="DW42">
        <v>420.493137931034</v>
      </c>
      <c r="DX42">
        <v>17.7113172413793</v>
      </c>
      <c r="DY42">
        <v>2.22919724137931</v>
      </c>
      <c r="DZ42">
        <v>1.60083379310345</v>
      </c>
      <c r="EA42">
        <v>19.1737068965517</v>
      </c>
      <c r="EB42">
        <v>13.9668310344828</v>
      </c>
      <c r="EC42">
        <v>1999.98206896552</v>
      </c>
      <c r="ED42">
        <v>0.979994689655172</v>
      </c>
      <c r="EE42">
        <v>0.0200055310344828</v>
      </c>
      <c r="EF42">
        <v>0</v>
      </c>
      <c r="EG42">
        <v>818.334793103448</v>
      </c>
      <c r="EH42">
        <v>5.00063</v>
      </c>
      <c r="EI42">
        <v>16111.1068965517</v>
      </c>
      <c r="EJ42">
        <v>17256.7310344828</v>
      </c>
      <c r="EK42">
        <v>38.3228620689655</v>
      </c>
      <c r="EL42">
        <v>38.3511034482759</v>
      </c>
      <c r="EM42">
        <v>37.8163448275862</v>
      </c>
      <c r="EN42">
        <v>37.625</v>
      </c>
      <c r="EO42">
        <v>39.312</v>
      </c>
      <c r="EP42">
        <v>1955.06724137931</v>
      </c>
      <c r="EQ42">
        <v>39.9148275862069</v>
      </c>
      <c r="ER42">
        <v>0</v>
      </c>
      <c r="ES42">
        <v>1659023898.7</v>
      </c>
      <c r="ET42">
        <v>0</v>
      </c>
      <c r="EU42">
        <v>818.35904</v>
      </c>
      <c r="EV42">
        <v>1.72376923310546</v>
      </c>
      <c r="EW42">
        <v>44.0846153834132</v>
      </c>
      <c r="EX42">
        <v>16111.548</v>
      </c>
      <c r="EY42">
        <v>15</v>
      </c>
      <c r="EZ42">
        <v>0</v>
      </c>
      <c r="FA42" t="s">
        <v>420</v>
      </c>
      <c r="FB42">
        <v>1657551626.5</v>
      </c>
      <c r="FC42">
        <v>1657551629</v>
      </c>
      <c r="FD42">
        <v>0</v>
      </c>
      <c r="FE42">
        <v>0.403</v>
      </c>
      <c r="FF42">
        <v>0.009</v>
      </c>
      <c r="FG42">
        <v>9.41</v>
      </c>
      <c r="FH42">
        <v>0.087</v>
      </c>
      <c r="FI42">
        <v>417</v>
      </c>
      <c r="FJ42">
        <v>17</v>
      </c>
      <c r="FK42">
        <v>1.61</v>
      </c>
      <c r="FL42">
        <v>0.59</v>
      </c>
      <c r="FM42">
        <v>-29.1596243902439</v>
      </c>
      <c r="FN42">
        <v>-2.93131986062719</v>
      </c>
      <c r="FO42">
        <v>0.552166789833796</v>
      </c>
      <c r="FP42">
        <v>0</v>
      </c>
      <c r="FQ42">
        <v>818.068558823529</v>
      </c>
      <c r="FR42">
        <v>4.067700536702</v>
      </c>
      <c r="FS42">
        <v>0.469015815058602</v>
      </c>
      <c r="FT42">
        <v>0</v>
      </c>
      <c r="FU42">
        <v>6.95086243902439</v>
      </c>
      <c r="FV42">
        <v>0.0273303135888461</v>
      </c>
      <c r="FW42">
        <v>0.0119796208622135</v>
      </c>
      <c r="FX42">
        <v>1</v>
      </c>
      <c r="FY42">
        <v>1</v>
      </c>
      <c r="FZ42">
        <v>3</v>
      </c>
      <c r="GA42" t="s">
        <v>421</v>
      </c>
      <c r="GB42">
        <v>2.97411</v>
      </c>
      <c r="GC42">
        <v>2.69901</v>
      </c>
      <c r="GD42">
        <v>0.085665</v>
      </c>
      <c r="GE42">
        <v>0.0927763</v>
      </c>
      <c r="GF42">
        <v>0.105192</v>
      </c>
      <c r="GG42">
        <v>0.084412</v>
      </c>
      <c r="GH42">
        <v>35634.5</v>
      </c>
      <c r="GI42">
        <v>38658.3</v>
      </c>
      <c r="GJ42">
        <v>35316.1</v>
      </c>
      <c r="GK42">
        <v>38644.9</v>
      </c>
      <c r="GL42">
        <v>44794.1</v>
      </c>
      <c r="GM42">
        <v>51094.7</v>
      </c>
      <c r="GN42">
        <v>55196.4</v>
      </c>
      <c r="GO42">
        <v>61974.6</v>
      </c>
      <c r="GP42">
        <v>1.9908</v>
      </c>
      <c r="GQ42">
        <v>1.8464</v>
      </c>
      <c r="GR42">
        <v>0.122339</v>
      </c>
      <c r="GS42">
        <v>0</v>
      </c>
      <c r="GT42">
        <v>25.2501</v>
      </c>
      <c r="GU42">
        <v>999.9</v>
      </c>
      <c r="GV42">
        <v>57.252</v>
      </c>
      <c r="GW42">
        <v>28.953</v>
      </c>
      <c r="GX42">
        <v>25.4059</v>
      </c>
      <c r="GY42">
        <v>56.63</v>
      </c>
      <c r="GZ42">
        <v>43.6619</v>
      </c>
      <c r="HA42">
        <v>1</v>
      </c>
      <c r="HB42">
        <v>-0.0686585</v>
      </c>
      <c r="HC42">
        <v>0.0627451</v>
      </c>
      <c r="HD42">
        <v>20.1133</v>
      </c>
      <c r="HE42">
        <v>5.20052</v>
      </c>
      <c r="HF42">
        <v>12.0052</v>
      </c>
      <c r="HG42">
        <v>4.9756</v>
      </c>
      <c r="HH42">
        <v>3.2936</v>
      </c>
      <c r="HI42">
        <v>9999</v>
      </c>
      <c r="HJ42">
        <v>9999</v>
      </c>
      <c r="HK42">
        <v>9999</v>
      </c>
      <c r="HL42">
        <v>627.7</v>
      </c>
      <c r="HM42">
        <v>1.8634</v>
      </c>
      <c r="HN42">
        <v>1.86819</v>
      </c>
      <c r="HO42">
        <v>1.86798</v>
      </c>
      <c r="HP42">
        <v>1.8692</v>
      </c>
      <c r="HQ42">
        <v>1.86996</v>
      </c>
      <c r="HR42">
        <v>1.866</v>
      </c>
      <c r="HS42">
        <v>1.86707</v>
      </c>
      <c r="HT42">
        <v>1.86844</v>
      </c>
      <c r="HU42">
        <v>5</v>
      </c>
      <c r="HV42">
        <v>0</v>
      </c>
      <c r="HW42">
        <v>0</v>
      </c>
      <c r="HX42">
        <v>0</v>
      </c>
      <c r="HY42" t="s">
        <v>422</v>
      </c>
      <c r="HZ42" t="s">
        <v>423</v>
      </c>
      <c r="IA42" t="s">
        <v>424</v>
      </c>
      <c r="IB42" t="s">
        <v>424</v>
      </c>
      <c r="IC42" t="s">
        <v>424</v>
      </c>
      <c r="ID42" t="s">
        <v>424</v>
      </c>
      <c r="IE42">
        <v>0</v>
      </c>
      <c r="IF42">
        <v>100</v>
      </c>
      <c r="IG42">
        <v>100</v>
      </c>
      <c r="IH42">
        <v>6.363</v>
      </c>
      <c r="II42">
        <v>0.4973</v>
      </c>
      <c r="IJ42">
        <v>4.02706509432224</v>
      </c>
      <c r="IK42">
        <v>0.00601174518973114</v>
      </c>
      <c r="IL42">
        <v>2.77886958061485e-07</v>
      </c>
      <c r="IM42">
        <v>-3.54636231360687e-10</v>
      </c>
      <c r="IN42">
        <v>-0.0404303883988718</v>
      </c>
      <c r="IO42">
        <v>-0.0177815531441476</v>
      </c>
      <c r="IP42">
        <v>0.00205572605671414</v>
      </c>
      <c r="IQ42">
        <v>-1.65519735432211e-05</v>
      </c>
      <c r="IR42">
        <v>-4</v>
      </c>
      <c r="IS42">
        <v>1848</v>
      </c>
      <c r="IT42">
        <v>1</v>
      </c>
      <c r="IU42">
        <v>25</v>
      </c>
      <c r="IV42">
        <v>24537.9</v>
      </c>
      <c r="IW42">
        <v>24537.8</v>
      </c>
      <c r="IX42">
        <v>1.05713</v>
      </c>
      <c r="IY42">
        <v>2.61597</v>
      </c>
      <c r="IZ42">
        <v>1.54785</v>
      </c>
      <c r="JA42">
        <v>2.30469</v>
      </c>
      <c r="JB42">
        <v>1.34644</v>
      </c>
      <c r="JC42">
        <v>2.38403</v>
      </c>
      <c r="JD42">
        <v>34.3269</v>
      </c>
      <c r="JE42">
        <v>24.1225</v>
      </c>
      <c r="JF42">
        <v>18</v>
      </c>
      <c r="JG42">
        <v>501.016</v>
      </c>
      <c r="JH42">
        <v>408.515</v>
      </c>
      <c r="JI42">
        <v>25.0002</v>
      </c>
      <c r="JJ42">
        <v>26.3575</v>
      </c>
      <c r="JK42">
        <v>30.0002</v>
      </c>
      <c r="JL42">
        <v>26.2824</v>
      </c>
      <c r="JM42">
        <v>26.2234</v>
      </c>
      <c r="JN42">
        <v>21.2307</v>
      </c>
      <c r="JO42">
        <v>37.1781</v>
      </c>
      <c r="JP42">
        <v>74.0706</v>
      </c>
      <c r="JQ42">
        <v>25</v>
      </c>
      <c r="JR42">
        <v>440.159</v>
      </c>
      <c r="JS42">
        <v>17.7925</v>
      </c>
      <c r="JT42">
        <v>102.397</v>
      </c>
      <c r="JU42">
        <v>103.164</v>
      </c>
    </row>
    <row r="43" spans="1:281">
      <c r="A43">
        <v>27</v>
      </c>
      <c r="B43">
        <v>1659023905</v>
      </c>
      <c r="C43">
        <v>221.900000095367</v>
      </c>
      <c r="D43" t="s">
        <v>477</v>
      </c>
      <c r="E43" t="s">
        <v>478</v>
      </c>
      <c r="F43">
        <v>5</v>
      </c>
      <c r="G43" t="s">
        <v>416</v>
      </c>
      <c r="H43" t="s">
        <v>417</v>
      </c>
      <c r="I43">
        <v>1659023897.23214</v>
      </c>
      <c r="J43">
        <f>(K43)/1000</f>
        <v>0</v>
      </c>
      <c r="K43">
        <f>IF(CZ43, AN43, AH43)</f>
        <v>0</v>
      </c>
      <c r="L43">
        <f>IF(CZ43, AI43, AG43)</f>
        <v>0</v>
      </c>
      <c r="M43">
        <f>DB43 - IF(AU43&gt;1, L43*CV43*100.0/(AW43*DP43), 0)</f>
        <v>0</v>
      </c>
      <c r="N43">
        <f>((T43-J43/2)*M43-L43)/(T43+J43/2)</f>
        <v>0</v>
      </c>
      <c r="O43">
        <f>N43*(DI43+DJ43)/1000.0</f>
        <v>0</v>
      </c>
      <c r="P43">
        <f>(DB43 - IF(AU43&gt;1, L43*CV43*100.0/(AW43*DP43), 0))*(DI43+DJ43)/1000.0</f>
        <v>0</v>
      </c>
      <c r="Q43">
        <f>2.0/((1/S43-1/R43)+SIGN(S43)*SQRT((1/S43-1/R43)*(1/S43-1/R43) + 4*CW43/((CW43+1)*(CW43+1))*(2*1/S43*1/R43-1/R43*1/R43)))</f>
        <v>0</v>
      </c>
      <c r="R43">
        <f>IF(LEFT(CX43,1)&lt;&gt;"0",IF(LEFT(CX43,1)="1",3.0,CY43),$D$5+$E$5*(DP43*DI43/($K$5*1000))+$F$5*(DP43*DI43/($K$5*1000))*MAX(MIN(CV43,$J$5),$I$5)*MAX(MIN(CV43,$J$5),$I$5)+$G$5*MAX(MIN(CV43,$J$5),$I$5)*(DP43*DI43/($K$5*1000))+$H$5*(DP43*DI43/($K$5*1000))*(DP43*DI43/($K$5*1000)))</f>
        <v>0</v>
      </c>
      <c r="S43">
        <f>J43*(1000-(1000*0.61365*exp(17.502*W43/(240.97+W43))/(DI43+DJ43)+DD43)/2)/(1000*0.61365*exp(17.502*W43/(240.97+W43))/(DI43+DJ43)-DD43)</f>
        <v>0</v>
      </c>
      <c r="T43">
        <f>1/((CW43+1)/(Q43/1.6)+1/(R43/1.37)) + CW43/((CW43+1)/(Q43/1.6) + CW43/(R43/1.37))</f>
        <v>0</v>
      </c>
      <c r="U43">
        <f>(CR43*CU43)</f>
        <v>0</v>
      </c>
      <c r="V43">
        <f>(DK43+(U43+2*0.95*5.67E-8*(((DK43+$B$7)+273)^4-(DK43+273)^4)-44100*J43)/(1.84*29.3*R43+8*0.95*5.67E-8*(DK43+273)^3))</f>
        <v>0</v>
      </c>
      <c r="W43">
        <f>($C$7*DL43+$D$7*DM43+$E$7*V43)</f>
        <v>0</v>
      </c>
      <c r="X43">
        <f>0.61365*exp(17.502*W43/(240.97+W43))</f>
        <v>0</v>
      </c>
      <c r="Y43">
        <f>(Z43/AA43*100)</f>
        <v>0</v>
      </c>
      <c r="Z43">
        <f>DD43*(DI43+DJ43)/1000</f>
        <v>0</v>
      </c>
      <c r="AA43">
        <f>0.61365*exp(17.502*DK43/(240.97+DK43))</f>
        <v>0</v>
      </c>
      <c r="AB43">
        <f>(X43-DD43*(DI43+DJ43)/1000)</f>
        <v>0</v>
      </c>
      <c r="AC43">
        <f>(-J43*44100)</f>
        <v>0</v>
      </c>
      <c r="AD43">
        <f>2*29.3*R43*0.92*(DK43-W43)</f>
        <v>0</v>
      </c>
      <c r="AE43">
        <f>2*0.95*5.67E-8*(((DK43+$B$7)+273)^4-(W43+273)^4)</f>
        <v>0</v>
      </c>
      <c r="AF43">
        <f>U43+AE43+AC43+AD43</f>
        <v>0</v>
      </c>
      <c r="AG43">
        <f>DH43*AU43*(DC43-DB43*(1000-AU43*DE43)/(1000-AU43*DD43))/(100*CV43)</f>
        <v>0</v>
      </c>
      <c r="AH43">
        <f>1000*DH43*AU43*(DD43-DE43)/(100*CV43*(1000-AU43*DD43))</f>
        <v>0</v>
      </c>
      <c r="AI43">
        <f>(AJ43 - AK43 - DI43*1E3/(8.314*(DK43+273.15)) * AM43/DH43 * AL43) * DH43/(100*CV43) * (1000 - DE43)/1000</f>
        <v>0</v>
      </c>
      <c r="AJ43">
        <v>440.565025403695</v>
      </c>
      <c r="AK43">
        <v>406.83923030303</v>
      </c>
      <c r="AL43">
        <v>1.36852107407396</v>
      </c>
      <c r="AM43">
        <v>66.0504921813524</v>
      </c>
      <c r="AN43">
        <f>(AP43 - AO43 + DI43*1E3/(8.314*(DK43+273.15)) * AR43/DH43 * AQ43) * DH43/(100*CV43) * 1000/(1000 - AP43)</f>
        <v>0</v>
      </c>
      <c r="AO43">
        <v>17.7411973148052</v>
      </c>
      <c r="AP43">
        <v>24.695993006993</v>
      </c>
      <c r="AQ43">
        <v>0.00822060606061711</v>
      </c>
      <c r="AR43">
        <v>92.47</v>
      </c>
      <c r="AS43">
        <v>0</v>
      </c>
      <c r="AT43">
        <v>0</v>
      </c>
      <c r="AU43">
        <f>IF(AS43*$H$13&gt;=AW43,1.0,(AW43/(AW43-AS43*$H$13)))</f>
        <v>0</v>
      </c>
      <c r="AV43">
        <f>(AU43-1)*100</f>
        <v>0</v>
      </c>
      <c r="AW43">
        <f>MAX(0,($B$13+$C$13*DP43)/(1+$D$13*DP43)*DI43/(DK43+273)*$E$13)</f>
        <v>0</v>
      </c>
      <c r="AX43" t="s">
        <v>418</v>
      </c>
      <c r="AY43" t="s">
        <v>418</v>
      </c>
      <c r="AZ43">
        <v>0</v>
      </c>
      <c r="BA43">
        <v>0</v>
      </c>
      <c r="BB43">
        <f>1-AZ43/BA43</f>
        <v>0</v>
      </c>
      <c r="BC43">
        <v>0</v>
      </c>
      <c r="BD43" t="s">
        <v>418</v>
      </c>
      <c r="BE43" t="s">
        <v>418</v>
      </c>
      <c r="BF43">
        <v>0</v>
      </c>
      <c r="BG43">
        <v>0</v>
      </c>
      <c r="BH43">
        <f>1-BF43/BG43</f>
        <v>0</v>
      </c>
      <c r="BI43">
        <v>0.5</v>
      </c>
      <c r="BJ43">
        <f>CS43</f>
        <v>0</v>
      </c>
      <c r="BK43">
        <f>L43</f>
        <v>0</v>
      </c>
      <c r="BL43">
        <f>BH43*BI43*BJ43</f>
        <v>0</v>
      </c>
      <c r="BM43">
        <f>(BK43-BC43)/BJ43</f>
        <v>0</v>
      </c>
      <c r="BN43">
        <f>(BA43-BG43)/BG43</f>
        <v>0</v>
      </c>
      <c r="BO43">
        <f>AZ43/(BB43+AZ43/BG43)</f>
        <v>0</v>
      </c>
      <c r="BP43" t="s">
        <v>418</v>
      </c>
      <c r="BQ43">
        <v>0</v>
      </c>
      <c r="BR43">
        <f>IF(BQ43&lt;&gt;0, BQ43, BO43)</f>
        <v>0</v>
      </c>
      <c r="BS43">
        <f>1-BR43/BG43</f>
        <v>0</v>
      </c>
      <c r="BT43">
        <f>(BG43-BF43)/(BG43-BR43)</f>
        <v>0</v>
      </c>
      <c r="BU43">
        <f>(BA43-BG43)/(BA43-BR43)</f>
        <v>0</v>
      </c>
      <c r="BV43">
        <f>(BG43-BF43)/(BG43-AZ43)</f>
        <v>0</v>
      </c>
      <c r="BW43">
        <f>(BA43-BG43)/(BA43-AZ43)</f>
        <v>0</v>
      </c>
      <c r="BX43">
        <f>(BT43*BR43/BF43)</f>
        <v>0</v>
      </c>
      <c r="BY43">
        <f>(1-BX43)</f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f>$B$11*DQ43+$C$11*DR43+$F$11*EC43*(1-EF43)</f>
        <v>0</v>
      </c>
      <c r="CS43">
        <f>CR43*CT43</f>
        <v>0</v>
      </c>
      <c r="CT43">
        <f>($B$11*$D$9+$C$11*$D$9+$F$11*((EP43+EH43)/MAX(EP43+EH43+EQ43, 0.1)*$I$9+EQ43/MAX(EP43+EH43+EQ43, 0.1)*$J$9))/($B$11+$C$11+$F$11)</f>
        <v>0</v>
      </c>
      <c r="CU43">
        <f>($B$11*$K$9+$C$11*$K$9+$F$11*((EP43+EH43)/MAX(EP43+EH43+EQ43, 0.1)*$P$9+EQ43/MAX(EP43+EH43+EQ43, 0.1)*$Q$9))/($B$11+$C$11+$F$11)</f>
        <v>0</v>
      </c>
      <c r="CV43">
        <v>6</v>
      </c>
      <c r="CW43">
        <v>0.5</v>
      </c>
      <c r="CX43" t="s">
        <v>419</v>
      </c>
      <c r="CY43">
        <v>2</v>
      </c>
      <c r="CZ43" t="b">
        <v>1</v>
      </c>
      <c r="DA43">
        <v>1659023897.23214</v>
      </c>
      <c r="DB43">
        <v>391.914285714286</v>
      </c>
      <c r="DC43">
        <v>424.8515</v>
      </c>
      <c r="DD43">
        <v>24.6729357142857</v>
      </c>
      <c r="DE43">
        <v>17.724575</v>
      </c>
      <c r="DF43">
        <v>385.548392857143</v>
      </c>
      <c r="DG43">
        <v>24.175625</v>
      </c>
      <c r="DH43">
        <v>500.041285714286</v>
      </c>
      <c r="DI43">
        <v>90.3853607142857</v>
      </c>
      <c r="DJ43">
        <v>0.0454261821428571</v>
      </c>
      <c r="DK43">
        <v>27.2643714285714</v>
      </c>
      <c r="DL43">
        <v>27.2675214285714</v>
      </c>
      <c r="DM43">
        <v>999.9</v>
      </c>
      <c r="DN43">
        <v>0</v>
      </c>
      <c r="DO43">
        <v>0</v>
      </c>
      <c r="DP43">
        <v>10002.8571428571</v>
      </c>
      <c r="DQ43">
        <v>0</v>
      </c>
      <c r="DR43">
        <v>10.1502</v>
      </c>
      <c r="DS43">
        <v>-32.9372392857143</v>
      </c>
      <c r="DT43">
        <v>401.828535714286</v>
      </c>
      <c r="DU43">
        <v>432.517785714286</v>
      </c>
      <c r="DV43">
        <v>6.94836</v>
      </c>
      <c r="DW43">
        <v>424.8515</v>
      </c>
      <c r="DX43">
        <v>17.724575</v>
      </c>
      <c r="DY43">
        <v>2.23007035714286</v>
      </c>
      <c r="DZ43">
        <v>1.6020425</v>
      </c>
      <c r="EA43">
        <v>19.1799964285714</v>
      </c>
      <c r="EB43">
        <v>13.9784571428571</v>
      </c>
      <c r="EC43">
        <v>2000.00571428571</v>
      </c>
      <c r="ED43">
        <v>0.979995535714286</v>
      </c>
      <c r="EE43">
        <v>0.0200046857142857</v>
      </c>
      <c r="EF43">
        <v>0</v>
      </c>
      <c r="EG43">
        <v>818.401428571429</v>
      </c>
      <c r="EH43">
        <v>5.00063</v>
      </c>
      <c r="EI43">
        <v>16112.975</v>
      </c>
      <c r="EJ43">
        <v>17256.9285714286</v>
      </c>
      <c r="EK43">
        <v>38.32325</v>
      </c>
      <c r="EL43">
        <v>38.35475</v>
      </c>
      <c r="EM43">
        <v>37.821</v>
      </c>
      <c r="EN43">
        <v>37.625</v>
      </c>
      <c r="EO43">
        <v>39.312</v>
      </c>
      <c r="EP43">
        <v>1955.09214285714</v>
      </c>
      <c r="EQ43">
        <v>39.9135714285714</v>
      </c>
      <c r="ER43">
        <v>0</v>
      </c>
      <c r="ES43">
        <v>1659023904.1</v>
      </c>
      <c r="ET43">
        <v>0</v>
      </c>
      <c r="EU43">
        <v>818.417730769231</v>
      </c>
      <c r="EV43">
        <v>0.0805128327564685</v>
      </c>
      <c r="EW43">
        <v>-2.79999993725478</v>
      </c>
      <c r="EX43">
        <v>16113.0269230769</v>
      </c>
      <c r="EY43">
        <v>15</v>
      </c>
      <c r="EZ43">
        <v>0</v>
      </c>
      <c r="FA43" t="s">
        <v>420</v>
      </c>
      <c r="FB43">
        <v>1657551626.5</v>
      </c>
      <c r="FC43">
        <v>1657551629</v>
      </c>
      <c r="FD43">
        <v>0</v>
      </c>
      <c r="FE43">
        <v>0.403</v>
      </c>
      <c r="FF43">
        <v>0.009</v>
      </c>
      <c r="FG43">
        <v>9.41</v>
      </c>
      <c r="FH43">
        <v>0.087</v>
      </c>
      <c r="FI43">
        <v>417</v>
      </c>
      <c r="FJ43">
        <v>17</v>
      </c>
      <c r="FK43">
        <v>1.61</v>
      </c>
      <c r="FL43">
        <v>0.59</v>
      </c>
      <c r="FM43">
        <v>-31.8636585365854</v>
      </c>
      <c r="FN43">
        <v>-36.6873052264808</v>
      </c>
      <c r="FO43">
        <v>4.40211929127577</v>
      </c>
      <c r="FP43">
        <v>0</v>
      </c>
      <c r="FQ43">
        <v>818.351911764706</v>
      </c>
      <c r="FR43">
        <v>1.06449198080919</v>
      </c>
      <c r="FS43">
        <v>0.250304446113014</v>
      </c>
      <c r="FT43">
        <v>0</v>
      </c>
      <c r="FU43">
        <v>6.95109463414634</v>
      </c>
      <c r="FV43">
        <v>-0.0538772822299511</v>
      </c>
      <c r="FW43">
        <v>0.0101542496444474</v>
      </c>
      <c r="FX43">
        <v>1</v>
      </c>
      <c r="FY43">
        <v>1</v>
      </c>
      <c r="FZ43">
        <v>3</v>
      </c>
      <c r="GA43" t="s">
        <v>421</v>
      </c>
      <c r="GB43">
        <v>2.97416</v>
      </c>
      <c r="GC43">
        <v>2.69869</v>
      </c>
      <c r="GD43">
        <v>0.0867081</v>
      </c>
      <c r="GE43">
        <v>0.0950711</v>
      </c>
      <c r="GF43">
        <v>0.105264</v>
      </c>
      <c r="GG43">
        <v>0.0844286</v>
      </c>
      <c r="GH43">
        <v>35593.8</v>
      </c>
      <c r="GI43">
        <v>38560.3</v>
      </c>
      <c r="GJ43">
        <v>35316</v>
      </c>
      <c r="GK43">
        <v>38644.7</v>
      </c>
      <c r="GL43">
        <v>44790.7</v>
      </c>
      <c r="GM43">
        <v>51093.7</v>
      </c>
      <c r="GN43">
        <v>55196.6</v>
      </c>
      <c r="GO43">
        <v>61974.3</v>
      </c>
      <c r="GP43">
        <v>1.991</v>
      </c>
      <c r="GQ43">
        <v>1.8464</v>
      </c>
      <c r="GR43">
        <v>0.122309</v>
      </c>
      <c r="GS43">
        <v>0</v>
      </c>
      <c r="GT43">
        <v>25.2543</v>
      </c>
      <c r="GU43">
        <v>999.9</v>
      </c>
      <c r="GV43">
        <v>57.227</v>
      </c>
      <c r="GW43">
        <v>28.953</v>
      </c>
      <c r="GX43">
        <v>25.3936</v>
      </c>
      <c r="GY43">
        <v>56.37</v>
      </c>
      <c r="GZ43">
        <v>43.1971</v>
      </c>
      <c r="HA43">
        <v>1</v>
      </c>
      <c r="HB43">
        <v>-0.0687195</v>
      </c>
      <c r="HC43">
        <v>0.0637691</v>
      </c>
      <c r="HD43">
        <v>20.1133</v>
      </c>
      <c r="HE43">
        <v>5.19812</v>
      </c>
      <c r="HF43">
        <v>12.004</v>
      </c>
      <c r="HG43">
        <v>4.9752</v>
      </c>
      <c r="HH43">
        <v>3.2934</v>
      </c>
      <c r="HI43">
        <v>9999</v>
      </c>
      <c r="HJ43">
        <v>9999</v>
      </c>
      <c r="HK43">
        <v>9999</v>
      </c>
      <c r="HL43">
        <v>627.7</v>
      </c>
      <c r="HM43">
        <v>1.8634</v>
      </c>
      <c r="HN43">
        <v>1.86819</v>
      </c>
      <c r="HO43">
        <v>1.86798</v>
      </c>
      <c r="HP43">
        <v>1.86908</v>
      </c>
      <c r="HQ43">
        <v>1.86996</v>
      </c>
      <c r="HR43">
        <v>1.866</v>
      </c>
      <c r="HS43">
        <v>1.86707</v>
      </c>
      <c r="HT43">
        <v>1.86844</v>
      </c>
      <c r="HU43">
        <v>5</v>
      </c>
      <c r="HV43">
        <v>0</v>
      </c>
      <c r="HW43">
        <v>0</v>
      </c>
      <c r="HX43">
        <v>0</v>
      </c>
      <c r="HY43" t="s">
        <v>422</v>
      </c>
      <c r="HZ43" t="s">
        <v>423</v>
      </c>
      <c r="IA43" t="s">
        <v>424</v>
      </c>
      <c r="IB43" t="s">
        <v>424</v>
      </c>
      <c r="IC43" t="s">
        <v>424</v>
      </c>
      <c r="ID43" t="s">
        <v>424</v>
      </c>
      <c r="IE43">
        <v>0</v>
      </c>
      <c r="IF43">
        <v>100</v>
      </c>
      <c r="IG43">
        <v>100</v>
      </c>
      <c r="IH43">
        <v>6.4</v>
      </c>
      <c r="II43">
        <v>0.4985</v>
      </c>
      <c r="IJ43">
        <v>4.02706509432224</v>
      </c>
      <c r="IK43">
        <v>0.00601174518973114</v>
      </c>
      <c r="IL43">
        <v>2.77886958061485e-07</v>
      </c>
      <c r="IM43">
        <v>-3.54636231360687e-10</v>
      </c>
      <c r="IN43">
        <v>-0.0404303883988718</v>
      </c>
      <c r="IO43">
        <v>-0.0177815531441476</v>
      </c>
      <c r="IP43">
        <v>0.00205572605671414</v>
      </c>
      <c r="IQ43">
        <v>-1.65519735432211e-05</v>
      </c>
      <c r="IR43">
        <v>-4</v>
      </c>
      <c r="IS43">
        <v>1848</v>
      </c>
      <c r="IT43">
        <v>1</v>
      </c>
      <c r="IU43">
        <v>25</v>
      </c>
      <c r="IV43">
        <v>24538</v>
      </c>
      <c r="IW43">
        <v>24537.9</v>
      </c>
      <c r="IX43">
        <v>1.08643</v>
      </c>
      <c r="IY43">
        <v>2.61841</v>
      </c>
      <c r="IZ43">
        <v>1.54785</v>
      </c>
      <c r="JA43">
        <v>2.30469</v>
      </c>
      <c r="JB43">
        <v>1.34644</v>
      </c>
      <c r="JC43">
        <v>2.32422</v>
      </c>
      <c r="JD43">
        <v>34.3269</v>
      </c>
      <c r="JE43">
        <v>24.1313</v>
      </c>
      <c r="JF43">
        <v>18</v>
      </c>
      <c r="JG43">
        <v>501.168</v>
      </c>
      <c r="JH43">
        <v>408.531</v>
      </c>
      <c r="JI43">
        <v>25</v>
      </c>
      <c r="JJ43">
        <v>26.3597</v>
      </c>
      <c r="JK43">
        <v>30.0001</v>
      </c>
      <c r="JL43">
        <v>26.2846</v>
      </c>
      <c r="JM43">
        <v>26.2255</v>
      </c>
      <c r="JN43">
        <v>21.8926</v>
      </c>
      <c r="JO43">
        <v>37.1781</v>
      </c>
      <c r="JP43">
        <v>73.6932</v>
      </c>
      <c r="JQ43">
        <v>25</v>
      </c>
      <c r="JR43">
        <v>460.337</v>
      </c>
      <c r="JS43">
        <v>17.7661</v>
      </c>
      <c r="JT43">
        <v>102.397</v>
      </c>
      <c r="JU43">
        <v>103.164</v>
      </c>
    </row>
    <row r="44" spans="1:281">
      <c r="A44">
        <v>28</v>
      </c>
      <c r="B44">
        <v>1659023910</v>
      </c>
      <c r="C44">
        <v>226.900000095367</v>
      </c>
      <c r="D44" t="s">
        <v>479</v>
      </c>
      <c r="E44" t="s">
        <v>480</v>
      </c>
      <c r="F44">
        <v>5</v>
      </c>
      <c r="G44" t="s">
        <v>416</v>
      </c>
      <c r="H44" t="s">
        <v>417</v>
      </c>
      <c r="I44">
        <v>1659023902.5</v>
      </c>
      <c r="J44">
        <f>(K44)/1000</f>
        <v>0</v>
      </c>
      <c r="K44">
        <f>IF(CZ44, AN44, AH44)</f>
        <v>0</v>
      </c>
      <c r="L44">
        <f>IF(CZ44, AI44, AG44)</f>
        <v>0</v>
      </c>
      <c r="M44">
        <f>DB44 - IF(AU44&gt;1, L44*CV44*100.0/(AW44*DP44), 0)</f>
        <v>0</v>
      </c>
      <c r="N44">
        <f>((T44-J44/2)*M44-L44)/(T44+J44/2)</f>
        <v>0</v>
      </c>
      <c r="O44">
        <f>N44*(DI44+DJ44)/1000.0</f>
        <v>0</v>
      </c>
      <c r="P44">
        <f>(DB44 - IF(AU44&gt;1, L44*CV44*100.0/(AW44*DP44), 0))*(DI44+DJ44)/1000.0</f>
        <v>0</v>
      </c>
      <c r="Q44">
        <f>2.0/((1/S44-1/R44)+SIGN(S44)*SQRT((1/S44-1/R44)*(1/S44-1/R44) + 4*CW44/((CW44+1)*(CW44+1))*(2*1/S44*1/R44-1/R44*1/R44)))</f>
        <v>0</v>
      </c>
      <c r="R44">
        <f>IF(LEFT(CX44,1)&lt;&gt;"0",IF(LEFT(CX44,1)="1",3.0,CY44),$D$5+$E$5*(DP44*DI44/($K$5*1000))+$F$5*(DP44*DI44/($K$5*1000))*MAX(MIN(CV44,$J$5),$I$5)*MAX(MIN(CV44,$J$5),$I$5)+$G$5*MAX(MIN(CV44,$J$5),$I$5)*(DP44*DI44/($K$5*1000))+$H$5*(DP44*DI44/($K$5*1000))*(DP44*DI44/($K$5*1000)))</f>
        <v>0</v>
      </c>
      <c r="S44">
        <f>J44*(1000-(1000*0.61365*exp(17.502*W44/(240.97+W44))/(DI44+DJ44)+DD44)/2)/(1000*0.61365*exp(17.502*W44/(240.97+W44))/(DI44+DJ44)-DD44)</f>
        <v>0</v>
      </c>
      <c r="T44">
        <f>1/((CW44+1)/(Q44/1.6)+1/(R44/1.37)) + CW44/((CW44+1)/(Q44/1.6) + CW44/(R44/1.37))</f>
        <v>0</v>
      </c>
      <c r="U44">
        <f>(CR44*CU44)</f>
        <v>0</v>
      </c>
      <c r="V44">
        <f>(DK44+(U44+2*0.95*5.67E-8*(((DK44+$B$7)+273)^4-(DK44+273)^4)-44100*J44)/(1.84*29.3*R44+8*0.95*5.67E-8*(DK44+273)^3))</f>
        <v>0</v>
      </c>
      <c r="W44">
        <f>($C$7*DL44+$D$7*DM44+$E$7*V44)</f>
        <v>0</v>
      </c>
      <c r="X44">
        <f>0.61365*exp(17.502*W44/(240.97+W44))</f>
        <v>0</v>
      </c>
      <c r="Y44">
        <f>(Z44/AA44*100)</f>
        <v>0</v>
      </c>
      <c r="Z44">
        <f>DD44*(DI44+DJ44)/1000</f>
        <v>0</v>
      </c>
      <c r="AA44">
        <f>0.61365*exp(17.502*DK44/(240.97+DK44))</f>
        <v>0</v>
      </c>
      <c r="AB44">
        <f>(X44-DD44*(DI44+DJ44)/1000)</f>
        <v>0</v>
      </c>
      <c r="AC44">
        <f>(-J44*44100)</f>
        <v>0</v>
      </c>
      <c r="AD44">
        <f>2*29.3*R44*0.92*(DK44-W44)</f>
        <v>0</v>
      </c>
      <c r="AE44">
        <f>2*0.95*5.67E-8*(((DK44+$B$7)+273)^4-(W44+273)^4)</f>
        <v>0</v>
      </c>
      <c r="AF44">
        <f>U44+AE44+AC44+AD44</f>
        <v>0</v>
      </c>
      <c r="AG44">
        <f>DH44*AU44*(DC44-DB44*(1000-AU44*DE44)/(1000-AU44*DD44))/(100*CV44)</f>
        <v>0</v>
      </c>
      <c r="AH44">
        <f>1000*DH44*AU44*(DD44-DE44)/(100*CV44*(1000-AU44*DD44))</f>
        <v>0</v>
      </c>
      <c r="AI44">
        <f>(AJ44 - AK44 - DI44*1E3/(8.314*(DK44+273.15)) * AM44/DH44 * AL44) * DH44/(100*CV44) * (1000 - DE44)/1000</f>
        <v>0</v>
      </c>
      <c r="AJ44">
        <v>456.810486049724</v>
      </c>
      <c r="AK44">
        <v>417.726678787879</v>
      </c>
      <c r="AL44">
        <v>2.32967459442659</v>
      </c>
      <c r="AM44">
        <v>66.0504921813524</v>
      </c>
      <c r="AN44">
        <f>(AP44 - AO44 + DI44*1E3/(8.314*(DK44+273.15)) * AR44/DH44 * AQ44) * DH44/(100*CV44) * 1000/(1000 - AP44)</f>
        <v>0</v>
      </c>
      <c r="AO44">
        <v>17.7357448740693</v>
      </c>
      <c r="AP44">
        <v>24.6937769230769</v>
      </c>
      <c r="AQ44">
        <v>0.000290600550966256</v>
      </c>
      <c r="AR44">
        <v>92.47</v>
      </c>
      <c r="AS44">
        <v>0</v>
      </c>
      <c r="AT44">
        <v>0</v>
      </c>
      <c r="AU44">
        <f>IF(AS44*$H$13&gt;=AW44,1.0,(AW44/(AW44-AS44*$H$13)))</f>
        <v>0</v>
      </c>
      <c r="AV44">
        <f>(AU44-1)*100</f>
        <v>0</v>
      </c>
      <c r="AW44">
        <f>MAX(0,($B$13+$C$13*DP44)/(1+$D$13*DP44)*DI44/(DK44+273)*$E$13)</f>
        <v>0</v>
      </c>
      <c r="AX44" t="s">
        <v>418</v>
      </c>
      <c r="AY44" t="s">
        <v>418</v>
      </c>
      <c r="AZ44">
        <v>0</v>
      </c>
      <c r="BA44">
        <v>0</v>
      </c>
      <c r="BB44">
        <f>1-AZ44/BA44</f>
        <v>0</v>
      </c>
      <c r="BC44">
        <v>0</v>
      </c>
      <c r="BD44" t="s">
        <v>418</v>
      </c>
      <c r="BE44" t="s">
        <v>418</v>
      </c>
      <c r="BF44">
        <v>0</v>
      </c>
      <c r="BG44">
        <v>0</v>
      </c>
      <c r="BH44">
        <f>1-BF44/BG44</f>
        <v>0</v>
      </c>
      <c r="BI44">
        <v>0.5</v>
      </c>
      <c r="BJ44">
        <f>CS44</f>
        <v>0</v>
      </c>
      <c r="BK44">
        <f>L44</f>
        <v>0</v>
      </c>
      <c r="BL44">
        <f>BH44*BI44*BJ44</f>
        <v>0</v>
      </c>
      <c r="BM44">
        <f>(BK44-BC44)/BJ44</f>
        <v>0</v>
      </c>
      <c r="BN44">
        <f>(BA44-BG44)/BG44</f>
        <v>0</v>
      </c>
      <c r="BO44">
        <f>AZ44/(BB44+AZ44/BG44)</f>
        <v>0</v>
      </c>
      <c r="BP44" t="s">
        <v>418</v>
      </c>
      <c r="BQ44">
        <v>0</v>
      </c>
      <c r="BR44">
        <f>IF(BQ44&lt;&gt;0, BQ44, BO44)</f>
        <v>0</v>
      </c>
      <c r="BS44">
        <f>1-BR44/BG44</f>
        <v>0</v>
      </c>
      <c r="BT44">
        <f>(BG44-BF44)/(BG44-BR44)</f>
        <v>0</v>
      </c>
      <c r="BU44">
        <f>(BA44-BG44)/(BA44-BR44)</f>
        <v>0</v>
      </c>
      <c r="BV44">
        <f>(BG44-BF44)/(BG44-AZ44)</f>
        <v>0</v>
      </c>
      <c r="BW44">
        <f>(BA44-BG44)/(BA44-AZ44)</f>
        <v>0</v>
      </c>
      <c r="BX44">
        <f>(BT44*BR44/BF44)</f>
        <v>0</v>
      </c>
      <c r="BY44">
        <f>(1-BX44)</f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f>$B$11*DQ44+$C$11*DR44+$F$11*EC44*(1-EF44)</f>
        <v>0</v>
      </c>
      <c r="CS44">
        <f>CR44*CT44</f>
        <v>0</v>
      </c>
      <c r="CT44">
        <f>($B$11*$D$9+$C$11*$D$9+$F$11*((EP44+EH44)/MAX(EP44+EH44+EQ44, 0.1)*$I$9+EQ44/MAX(EP44+EH44+EQ44, 0.1)*$J$9))/($B$11+$C$11+$F$11)</f>
        <v>0</v>
      </c>
      <c r="CU44">
        <f>($B$11*$K$9+$C$11*$K$9+$F$11*((EP44+EH44)/MAX(EP44+EH44+EQ44, 0.1)*$P$9+EQ44/MAX(EP44+EH44+EQ44, 0.1)*$Q$9))/($B$11+$C$11+$F$11)</f>
        <v>0</v>
      </c>
      <c r="CV44">
        <v>6</v>
      </c>
      <c r="CW44">
        <v>0.5</v>
      </c>
      <c r="CX44" t="s">
        <v>419</v>
      </c>
      <c r="CY44">
        <v>2</v>
      </c>
      <c r="CZ44" t="b">
        <v>1</v>
      </c>
      <c r="DA44">
        <v>1659023902.5</v>
      </c>
      <c r="DB44">
        <v>395.899444444444</v>
      </c>
      <c r="DC44">
        <v>434.925851851852</v>
      </c>
      <c r="DD44">
        <v>24.6845407407407</v>
      </c>
      <c r="DE44">
        <v>17.7307407407407</v>
      </c>
      <c r="DF44">
        <v>389.509481481482</v>
      </c>
      <c r="DG44">
        <v>24.1866592592593</v>
      </c>
      <c r="DH44">
        <v>500.03862962963</v>
      </c>
      <c r="DI44">
        <v>90.3854</v>
      </c>
      <c r="DJ44">
        <v>0.0452648148148148</v>
      </c>
      <c r="DK44">
        <v>27.2668555555556</v>
      </c>
      <c r="DL44">
        <v>27.2679925925926</v>
      </c>
      <c r="DM44">
        <v>999.9</v>
      </c>
      <c r="DN44">
        <v>0</v>
      </c>
      <c r="DO44">
        <v>0</v>
      </c>
      <c r="DP44">
        <v>9994.25925925926</v>
      </c>
      <c r="DQ44">
        <v>0</v>
      </c>
      <c r="DR44">
        <v>10.1502</v>
      </c>
      <c r="DS44">
        <v>-39.026437037037</v>
      </c>
      <c r="DT44">
        <v>405.91937037037</v>
      </c>
      <c r="DU44">
        <v>442.776666666667</v>
      </c>
      <c r="DV44">
        <v>6.95380259259259</v>
      </c>
      <c r="DW44">
        <v>434.925851851852</v>
      </c>
      <c r="DX44">
        <v>17.7307407407407</v>
      </c>
      <c r="DY44">
        <v>2.23112074074074</v>
      </c>
      <c r="DZ44">
        <v>1.6026</v>
      </c>
      <c r="EA44">
        <v>19.1875555555556</v>
      </c>
      <c r="EB44">
        <v>13.9838148148148</v>
      </c>
      <c r="EC44">
        <v>2000.0062962963</v>
      </c>
      <c r="ED44">
        <v>0.979997407407407</v>
      </c>
      <c r="EE44">
        <v>0.0200028</v>
      </c>
      <c r="EF44">
        <v>0</v>
      </c>
      <c r="EG44">
        <v>818.349481481481</v>
      </c>
      <c r="EH44">
        <v>5.00063</v>
      </c>
      <c r="EI44">
        <v>16112.8037037037</v>
      </c>
      <c r="EJ44">
        <v>17256.9407407407</v>
      </c>
      <c r="EK44">
        <v>38.3376666666667</v>
      </c>
      <c r="EL44">
        <v>38.3633333333333</v>
      </c>
      <c r="EM44">
        <v>37.8306666666667</v>
      </c>
      <c r="EN44">
        <v>37.6272962962963</v>
      </c>
      <c r="EO44">
        <v>39.312</v>
      </c>
      <c r="EP44">
        <v>1955.0962962963</v>
      </c>
      <c r="EQ44">
        <v>39.91</v>
      </c>
      <c r="ER44">
        <v>0</v>
      </c>
      <c r="ES44">
        <v>1659023908.9</v>
      </c>
      <c r="ET44">
        <v>0</v>
      </c>
      <c r="EU44">
        <v>818.3655</v>
      </c>
      <c r="EV44">
        <v>-1.15155554784934</v>
      </c>
      <c r="EW44">
        <v>-14.3726495229945</v>
      </c>
      <c r="EX44">
        <v>16112.8846153846</v>
      </c>
      <c r="EY44">
        <v>15</v>
      </c>
      <c r="EZ44">
        <v>0</v>
      </c>
      <c r="FA44" t="s">
        <v>420</v>
      </c>
      <c r="FB44">
        <v>1657551626.5</v>
      </c>
      <c r="FC44">
        <v>1657551629</v>
      </c>
      <c r="FD44">
        <v>0</v>
      </c>
      <c r="FE44">
        <v>0.403</v>
      </c>
      <c r="FF44">
        <v>0.009</v>
      </c>
      <c r="FG44">
        <v>9.41</v>
      </c>
      <c r="FH44">
        <v>0.087</v>
      </c>
      <c r="FI44">
        <v>417</v>
      </c>
      <c r="FJ44">
        <v>17</v>
      </c>
      <c r="FK44">
        <v>1.61</v>
      </c>
      <c r="FL44">
        <v>0.59</v>
      </c>
      <c r="FM44">
        <v>-35.1539048780488</v>
      </c>
      <c r="FN44">
        <v>-64.5447595818816</v>
      </c>
      <c r="FO44">
        <v>6.78688631258666</v>
      </c>
      <c r="FP44">
        <v>0</v>
      </c>
      <c r="FQ44">
        <v>818.356941176471</v>
      </c>
      <c r="FR44">
        <v>-0.421909851636382</v>
      </c>
      <c r="FS44">
        <v>0.24364015668924</v>
      </c>
      <c r="FT44">
        <v>1</v>
      </c>
      <c r="FU44">
        <v>6.9520487804878</v>
      </c>
      <c r="FV44">
        <v>0.0270503832752702</v>
      </c>
      <c r="FW44">
        <v>0.0119216364474832</v>
      </c>
      <c r="FX44">
        <v>1</v>
      </c>
      <c r="FY44">
        <v>2</v>
      </c>
      <c r="FZ44">
        <v>3</v>
      </c>
      <c r="GA44" t="s">
        <v>474</v>
      </c>
      <c r="GB44">
        <v>2.97353</v>
      </c>
      <c r="GC44">
        <v>2.6993</v>
      </c>
      <c r="GD44">
        <v>0.0885879</v>
      </c>
      <c r="GE44">
        <v>0.0979145</v>
      </c>
      <c r="GF44">
        <v>0.105252</v>
      </c>
      <c r="GG44">
        <v>0.0843353</v>
      </c>
      <c r="GH44">
        <v>35520.4</v>
      </c>
      <c r="GI44">
        <v>38438.9</v>
      </c>
      <c r="GJ44">
        <v>35315.9</v>
      </c>
      <c r="GK44">
        <v>38644.5</v>
      </c>
      <c r="GL44">
        <v>44790.7</v>
      </c>
      <c r="GM44">
        <v>51099.3</v>
      </c>
      <c r="GN44">
        <v>55195.9</v>
      </c>
      <c r="GO44">
        <v>61974.8</v>
      </c>
      <c r="GP44">
        <v>1.9912</v>
      </c>
      <c r="GQ44">
        <v>1.8464</v>
      </c>
      <c r="GR44">
        <v>0.122637</v>
      </c>
      <c r="GS44">
        <v>0</v>
      </c>
      <c r="GT44">
        <v>25.2586</v>
      </c>
      <c r="GU44">
        <v>999.9</v>
      </c>
      <c r="GV44">
        <v>57.179</v>
      </c>
      <c r="GW44">
        <v>28.933</v>
      </c>
      <c r="GX44">
        <v>25.3411</v>
      </c>
      <c r="GY44">
        <v>56.38</v>
      </c>
      <c r="GZ44">
        <v>43.3213</v>
      </c>
      <c r="HA44">
        <v>1</v>
      </c>
      <c r="HB44">
        <v>-0.0685366</v>
      </c>
      <c r="HC44">
        <v>0.0659477</v>
      </c>
      <c r="HD44">
        <v>20.1134</v>
      </c>
      <c r="HE44">
        <v>5.19932</v>
      </c>
      <c r="HF44">
        <v>12.0052</v>
      </c>
      <c r="HG44">
        <v>4.9752</v>
      </c>
      <c r="HH44">
        <v>3.294</v>
      </c>
      <c r="HI44">
        <v>9999</v>
      </c>
      <c r="HJ44">
        <v>9999</v>
      </c>
      <c r="HK44">
        <v>9999</v>
      </c>
      <c r="HL44">
        <v>627.7</v>
      </c>
      <c r="HM44">
        <v>1.8634</v>
      </c>
      <c r="HN44">
        <v>1.86813</v>
      </c>
      <c r="HO44">
        <v>1.86798</v>
      </c>
      <c r="HP44">
        <v>1.86908</v>
      </c>
      <c r="HQ44">
        <v>1.86996</v>
      </c>
      <c r="HR44">
        <v>1.86603</v>
      </c>
      <c r="HS44">
        <v>1.86707</v>
      </c>
      <c r="HT44">
        <v>1.86844</v>
      </c>
      <c r="HU44">
        <v>5</v>
      </c>
      <c r="HV44">
        <v>0</v>
      </c>
      <c r="HW44">
        <v>0</v>
      </c>
      <c r="HX44">
        <v>0</v>
      </c>
      <c r="HY44" t="s">
        <v>422</v>
      </c>
      <c r="HZ44" t="s">
        <v>423</v>
      </c>
      <c r="IA44" t="s">
        <v>424</v>
      </c>
      <c r="IB44" t="s">
        <v>424</v>
      </c>
      <c r="IC44" t="s">
        <v>424</v>
      </c>
      <c r="ID44" t="s">
        <v>424</v>
      </c>
      <c r="IE44">
        <v>0</v>
      </c>
      <c r="IF44">
        <v>100</v>
      </c>
      <c r="IG44">
        <v>100</v>
      </c>
      <c r="IH44">
        <v>6.467</v>
      </c>
      <c r="II44">
        <v>0.4982</v>
      </c>
      <c r="IJ44">
        <v>4.02706509432224</v>
      </c>
      <c r="IK44">
        <v>0.00601174518973114</v>
      </c>
      <c r="IL44">
        <v>2.77886958061485e-07</v>
      </c>
      <c r="IM44">
        <v>-3.54636231360687e-10</v>
      </c>
      <c r="IN44">
        <v>-0.0404303883988718</v>
      </c>
      <c r="IO44">
        <v>-0.0177815531441476</v>
      </c>
      <c r="IP44">
        <v>0.00205572605671414</v>
      </c>
      <c r="IQ44">
        <v>-1.65519735432211e-05</v>
      </c>
      <c r="IR44">
        <v>-4</v>
      </c>
      <c r="IS44">
        <v>1848</v>
      </c>
      <c r="IT44">
        <v>1</v>
      </c>
      <c r="IU44">
        <v>25</v>
      </c>
      <c r="IV44">
        <v>24538.1</v>
      </c>
      <c r="IW44">
        <v>24538</v>
      </c>
      <c r="IX44">
        <v>1.12183</v>
      </c>
      <c r="IY44">
        <v>2.61475</v>
      </c>
      <c r="IZ44">
        <v>1.54785</v>
      </c>
      <c r="JA44">
        <v>2.30469</v>
      </c>
      <c r="JB44">
        <v>1.34644</v>
      </c>
      <c r="JC44">
        <v>2.40356</v>
      </c>
      <c r="JD44">
        <v>34.3269</v>
      </c>
      <c r="JE44">
        <v>24.1313</v>
      </c>
      <c r="JF44">
        <v>18</v>
      </c>
      <c r="JG44">
        <v>501.32</v>
      </c>
      <c r="JH44">
        <v>408.53</v>
      </c>
      <c r="JI44">
        <v>25.0002</v>
      </c>
      <c r="JJ44">
        <v>26.3619</v>
      </c>
      <c r="JK44">
        <v>30.0002</v>
      </c>
      <c r="JL44">
        <v>26.2869</v>
      </c>
      <c r="JM44">
        <v>26.2255</v>
      </c>
      <c r="JN44">
        <v>22.5208</v>
      </c>
      <c r="JO44">
        <v>37.1781</v>
      </c>
      <c r="JP44">
        <v>73.6932</v>
      </c>
      <c r="JQ44">
        <v>25</v>
      </c>
      <c r="JR44">
        <v>473.788</v>
      </c>
      <c r="JS44">
        <v>17.7602</v>
      </c>
      <c r="JT44">
        <v>102.396</v>
      </c>
      <c r="JU44">
        <v>103.164</v>
      </c>
    </row>
    <row r="45" spans="1:281">
      <c r="A45">
        <v>29</v>
      </c>
      <c r="B45">
        <v>1659023915</v>
      </c>
      <c r="C45">
        <v>231.900000095367</v>
      </c>
      <c r="D45" t="s">
        <v>481</v>
      </c>
      <c r="E45" t="s">
        <v>482</v>
      </c>
      <c r="F45">
        <v>5</v>
      </c>
      <c r="G45" t="s">
        <v>416</v>
      </c>
      <c r="H45" t="s">
        <v>417</v>
      </c>
      <c r="I45">
        <v>1659023907.21429</v>
      </c>
      <c r="J45">
        <f>(K45)/1000</f>
        <v>0</v>
      </c>
      <c r="K45">
        <f>IF(CZ45, AN45, AH45)</f>
        <v>0</v>
      </c>
      <c r="L45">
        <f>IF(CZ45, AI45, AG45)</f>
        <v>0</v>
      </c>
      <c r="M45">
        <f>DB45 - IF(AU45&gt;1, L45*CV45*100.0/(AW45*DP45), 0)</f>
        <v>0</v>
      </c>
      <c r="N45">
        <f>((T45-J45/2)*M45-L45)/(T45+J45/2)</f>
        <v>0</v>
      </c>
      <c r="O45">
        <f>N45*(DI45+DJ45)/1000.0</f>
        <v>0</v>
      </c>
      <c r="P45">
        <f>(DB45 - IF(AU45&gt;1, L45*CV45*100.0/(AW45*DP45), 0))*(DI45+DJ45)/1000.0</f>
        <v>0</v>
      </c>
      <c r="Q45">
        <f>2.0/((1/S45-1/R45)+SIGN(S45)*SQRT((1/S45-1/R45)*(1/S45-1/R45) + 4*CW45/((CW45+1)*(CW45+1))*(2*1/S45*1/R45-1/R45*1/R45)))</f>
        <v>0</v>
      </c>
      <c r="R45">
        <f>IF(LEFT(CX45,1)&lt;&gt;"0",IF(LEFT(CX45,1)="1",3.0,CY45),$D$5+$E$5*(DP45*DI45/($K$5*1000))+$F$5*(DP45*DI45/($K$5*1000))*MAX(MIN(CV45,$J$5),$I$5)*MAX(MIN(CV45,$J$5),$I$5)+$G$5*MAX(MIN(CV45,$J$5),$I$5)*(DP45*DI45/($K$5*1000))+$H$5*(DP45*DI45/($K$5*1000))*(DP45*DI45/($K$5*1000)))</f>
        <v>0</v>
      </c>
      <c r="S45">
        <f>J45*(1000-(1000*0.61365*exp(17.502*W45/(240.97+W45))/(DI45+DJ45)+DD45)/2)/(1000*0.61365*exp(17.502*W45/(240.97+W45))/(DI45+DJ45)-DD45)</f>
        <v>0</v>
      </c>
      <c r="T45">
        <f>1/((CW45+1)/(Q45/1.6)+1/(R45/1.37)) + CW45/((CW45+1)/(Q45/1.6) + CW45/(R45/1.37))</f>
        <v>0</v>
      </c>
      <c r="U45">
        <f>(CR45*CU45)</f>
        <v>0</v>
      </c>
      <c r="V45">
        <f>(DK45+(U45+2*0.95*5.67E-8*(((DK45+$B$7)+273)^4-(DK45+273)^4)-44100*J45)/(1.84*29.3*R45+8*0.95*5.67E-8*(DK45+273)^3))</f>
        <v>0</v>
      </c>
      <c r="W45">
        <f>($C$7*DL45+$D$7*DM45+$E$7*V45)</f>
        <v>0</v>
      </c>
      <c r="X45">
        <f>0.61365*exp(17.502*W45/(240.97+W45))</f>
        <v>0</v>
      </c>
      <c r="Y45">
        <f>(Z45/AA45*100)</f>
        <v>0</v>
      </c>
      <c r="Z45">
        <f>DD45*(DI45+DJ45)/1000</f>
        <v>0</v>
      </c>
      <c r="AA45">
        <f>0.61365*exp(17.502*DK45/(240.97+DK45))</f>
        <v>0</v>
      </c>
      <c r="AB45">
        <f>(X45-DD45*(DI45+DJ45)/1000)</f>
        <v>0</v>
      </c>
      <c r="AC45">
        <f>(-J45*44100)</f>
        <v>0</v>
      </c>
      <c r="AD45">
        <f>2*29.3*R45*0.92*(DK45-W45)</f>
        <v>0</v>
      </c>
      <c r="AE45">
        <f>2*0.95*5.67E-8*(((DK45+$B$7)+273)^4-(W45+273)^4)</f>
        <v>0</v>
      </c>
      <c r="AF45">
        <f>U45+AE45+AC45+AD45</f>
        <v>0</v>
      </c>
      <c r="AG45">
        <f>DH45*AU45*(DC45-DB45*(1000-AU45*DE45)/(1000-AU45*DD45))/(100*CV45)</f>
        <v>0</v>
      </c>
      <c r="AH45">
        <f>1000*DH45*AU45*(DD45-DE45)/(100*CV45*(1000-AU45*DD45))</f>
        <v>0</v>
      </c>
      <c r="AI45">
        <f>(AJ45 - AK45 - DI45*1E3/(8.314*(DK45+273.15)) * AM45/DH45 * AL45) * DH45/(100*CV45) * (1000 - DE45)/1000</f>
        <v>0</v>
      </c>
      <c r="AJ45">
        <v>474.306838784493</v>
      </c>
      <c r="AK45">
        <v>431.822018181818</v>
      </c>
      <c r="AL45">
        <v>2.87687883095614</v>
      </c>
      <c r="AM45">
        <v>66.0504921813524</v>
      </c>
      <c r="AN45">
        <f>(AP45 - AO45 + DI45*1E3/(8.314*(DK45+273.15)) * AR45/DH45 * AQ45) * DH45/(100*CV45) * 1000/(1000 - AP45)</f>
        <v>0</v>
      </c>
      <c r="AO45">
        <v>17.714033068961</v>
      </c>
      <c r="AP45">
        <v>24.7017587412588</v>
      </c>
      <c r="AQ45">
        <v>0.000414060606060918</v>
      </c>
      <c r="AR45">
        <v>92.47</v>
      </c>
      <c r="AS45">
        <v>0</v>
      </c>
      <c r="AT45">
        <v>0</v>
      </c>
      <c r="AU45">
        <f>IF(AS45*$H$13&gt;=AW45,1.0,(AW45/(AW45-AS45*$H$13)))</f>
        <v>0</v>
      </c>
      <c r="AV45">
        <f>(AU45-1)*100</f>
        <v>0</v>
      </c>
      <c r="AW45">
        <f>MAX(0,($B$13+$C$13*DP45)/(1+$D$13*DP45)*DI45/(DK45+273)*$E$13)</f>
        <v>0</v>
      </c>
      <c r="AX45" t="s">
        <v>418</v>
      </c>
      <c r="AY45" t="s">
        <v>418</v>
      </c>
      <c r="AZ45">
        <v>0</v>
      </c>
      <c r="BA45">
        <v>0</v>
      </c>
      <c r="BB45">
        <f>1-AZ45/BA45</f>
        <v>0</v>
      </c>
      <c r="BC45">
        <v>0</v>
      </c>
      <c r="BD45" t="s">
        <v>418</v>
      </c>
      <c r="BE45" t="s">
        <v>418</v>
      </c>
      <c r="BF45">
        <v>0</v>
      </c>
      <c r="BG45">
        <v>0</v>
      </c>
      <c r="BH45">
        <f>1-BF45/BG45</f>
        <v>0</v>
      </c>
      <c r="BI45">
        <v>0.5</v>
      </c>
      <c r="BJ45">
        <f>CS45</f>
        <v>0</v>
      </c>
      <c r="BK45">
        <f>L45</f>
        <v>0</v>
      </c>
      <c r="BL45">
        <f>BH45*BI45*BJ45</f>
        <v>0</v>
      </c>
      <c r="BM45">
        <f>(BK45-BC45)/BJ45</f>
        <v>0</v>
      </c>
      <c r="BN45">
        <f>(BA45-BG45)/BG45</f>
        <v>0</v>
      </c>
      <c r="BO45">
        <f>AZ45/(BB45+AZ45/BG45)</f>
        <v>0</v>
      </c>
      <c r="BP45" t="s">
        <v>418</v>
      </c>
      <c r="BQ45">
        <v>0</v>
      </c>
      <c r="BR45">
        <f>IF(BQ45&lt;&gt;0, BQ45, BO45)</f>
        <v>0</v>
      </c>
      <c r="BS45">
        <f>1-BR45/BG45</f>
        <v>0</v>
      </c>
      <c r="BT45">
        <f>(BG45-BF45)/(BG45-BR45)</f>
        <v>0</v>
      </c>
      <c r="BU45">
        <f>(BA45-BG45)/(BA45-BR45)</f>
        <v>0</v>
      </c>
      <c r="BV45">
        <f>(BG45-BF45)/(BG45-AZ45)</f>
        <v>0</v>
      </c>
      <c r="BW45">
        <f>(BA45-BG45)/(BA45-AZ45)</f>
        <v>0</v>
      </c>
      <c r="BX45">
        <f>(BT45*BR45/BF45)</f>
        <v>0</v>
      </c>
      <c r="BY45">
        <f>(1-BX45)</f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f>$B$11*DQ45+$C$11*DR45+$F$11*EC45*(1-EF45)</f>
        <v>0</v>
      </c>
      <c r="CS45">
        <f>CR45*CT45</f>
        <v>0</v>
      </c>
      <c r="CT45">
        <f>($B$11*$D$9+$C$11*$D$9+$F$11*((EP45+EH45)/MAX(EP45+EH45+EQ45, 0.1)*$I$9+EQ45/MAX(EP45+EH45+EQ45, 0.1)*$J$9))/($B$11+$C$11+$F$11)</f>
        <v>0</v>
      </c>
      <c r="CU45">
        <f>($B$11*$K$9+$C$11*$K$9+$F$11*((EP45+EH45)/MAX(EP45+EH45+EQ45, 0.1)*$P$9+EQ45/MAX(EP45+EH45+EQ45, 0.1)*$Q$9))/($B$11+$C$11+$F$11)</f>
        <v>0</v>
      </c>
      <c r="CV45">
        <v>6</v>
      </c>
      <c r="CW45">
        <v>0.5</v>
      </c>
      <c r="CX45" t="s">
        <v>419</v>
      </c>
      <c r="CY45">
        <v>2</v>
      </c>
      <c r="CZ45" t="b">
        <v>1</v>
      </c>
      <c r="DA45">
        <v>1659023907.21429</v>
      </c>
      <c r="DB45">
        <v>403.637214285714</v>
      </c>
      <c r="DC45">
        <v>449.065607142857</v>
      </c>
      <c r="DD45">
        <v>24.6936071428571</v>
      </c>
      <c r="DE45">
        <v>17.7279857142857</v>
      </c>
      <c r="DF45">
        <v>397.200571428571</v>
      </c>
      <c r="DG45">
        <v>24.195275</v>
      </c>
      <c r="DH45">
        <v>500.044785714286</v>
      </c>
      <c r="DI45">
        <v>90.3853964285715</v>
      </c>
      <c r="DJ45">
        <v>0.0451900321428571</v>
      </c>
      <c r="DK45">
        <v>27.2681928571429</v>
      </c>
      <c r="DL45">
        <v>27.2696571428571</v>
      </c>
      <c r="DM45">
        <v>999.9</v>
      </c>
      <c r="DN45">
        <v>0</v>
      </c>
      <c r="DO45">
        <v>0</v>
      </c>
      <c r="DP45">
        <v>10002.1428571429</v>
      </c>
      <c r="DQ45">
        <v>0</v>
      </c>
      <c r="DR45">
        <v>10.1502</v>
      </c>
      <c r="DS45">
        <v>-45.4283857142857</v>
      </c>
      <c r="DT45">
        <v>413.856821428571</v>
      </c>
      <c r="DU45">
        <v>457.170178571429</v>
      </c>
      <c r="DV45">
        <v>6.96562642857143</v>
      </c>
      <c r="DW45">
        <v>449.065607142857</v>
      </c>
      <c r="DX45">
        <v>17.7279857142857</v>
      </c>
      <c r="DY45">
        <v>2.23194</v>
      </c>
      <c r="DZ45">
        <v>1.60235071428571</v>
      </c>
      <c r="EA45">
        <v>19.19345</v>
      </c>
      <c r="EB45">
        <v>13.9814107142857</v>
      </c>
      <c r="EC45">
        <v>2000.01</v>
      </c>
      <c r="ED45">
        <v>0.979998392857143</v>
      </c>
      <c r="EE45">
        <v>0.0200018214285714</v>
      </c>
      <c r="EF45">
        <v>0</v>
      </c>
      <c r="EG45">
        <v>818.564892857143</v>
      </c>
      <c r="EH45">
        <v>5.00063</v>
      </c>
      <c r="EI45">
        <v>16117.2857142857</v>
      </c>
      <c r="EJ45">
        <v>17256.9678571429</v>
      </c>
      <c r="EK45">
        <v>38.3435</v>
      </c>
      <c r="EL45">
        <v>38.36375</v>
      </c>
      <c r="EM45">
        <v>37.84575</v>
      </c>
      <c r="EN45">
        <v>37.6382857142857</v>
      </c>
      <c r="EO45">
        <v>39.312</v>
      </c>
      <c r="EP45">
        <v>1955.10178571429</v>
      </c>
      <c r="EQ45">
        <v>39.9082142857143</v>
      </c>
      <c r="ER45">
        <v>0</v>
      </c>
      <c r="ES45">
        <v>1659023913.7</v>
      </c>
      <c r="ET45">
        <v>0</v>
      </c>
      <c r="EU45">
        <v>818.586923076923</v>
      </c>
      <c r="EV45">
        <v>4.79432480517091</v>
      </c>
      <c r="EW45">
        <v>96.2256411466049</v>
      </c>
      <c r="EX45">
        <v>16117.5923076923</v>
      </c>
      <c r="EY45">
        <v>15</v>
      </c>
      <c r="EZ45">
        <v>0</v>
      </c>
      <c r="FA45" t="s">
        <v>420</v>
      </c>
      <c r="FB45">
        <v>1657551626.5</v>
      </c>
      <c r="FC45">
        <v>1657551629</v>
      </c>
      <c r="FD45">
        <v>0</v>
      </c>
      <c r="FE45">
        <v>0.403</v>
      </c>
      <c r="FF45">
        <v>0.009</v>
      </c>
      <c r="FG45">
        <v>9.41</v>
      </c>
      <c r="FH45">
        <v>0.087</v>
      </c>
      <c r="FI45">
        <v>417</v>
      </c>
      <c r="FJ45">
        <v>17</v>
      </c>
      <c r="FK45">
        <v>1.61</v>
      </c>
      <c r="FL45">
        <v>0.59</v>
      </c>
      <c r="FM45">
        <v>-40.3714268292683</v>
      </c>
      <c r="FN45">
        <v>-82.0464271777004</v>
      </c>
      <c r="FO45">
        <v>8.17992016378311</v>
      </c>
      <c r="FP45">
        <v>0</v>
      </c>
      <c r="FQ45">
        <v>818.508294117647</v>
      </c>
      <c r="FR45">
        <v>1.17066463681089</v>
      </c>
      <c r="FS45">
        <v>0.390525402458527</v>
      </c>
      <c r="FT45">
        <v>0</v>
      </c>
      <c r="FU45">
        <v>6.95981707317073</v>
      </c>
      <c r="FV45">
        <v>0.116838397212554</v>
      </c>
      <c r="FW45">
        <v>0.0173351642121711</v>
      </c>
      <c r="FX45">
        <v>0</v>
      </c>
      <c r="FY45">
        <v>0</v>
      </c>
      <c r="FZ45">
        <v>3</v>
      </c>
      <c r="GA45" t="s">
        <v>427</v>
      </c>
      <c r="GB45">
        <v>2.97302</v>
      </c>
      <c r="GC45">
        <v>2.69907</v>
      </c>
      <c r="GD45">
        <v>0.090916</v>
      </c>
      <c r="GE45">
        <v>0.100433</v>
      </c>
      <c r="GF45">
        <v>0.105266</v>
      </c>
      <c r="GG45">
        <v>0.0843339</v>
      </c>
      <c r="GH45">
        <v>35430</v>
      </c>
      <c r="GI45">
        <v>38332.1</v>
      </c>
      <c r="GJ45">
        <v>35316.1</v>
      </c>
      <c r="GK45">
        <v>38644.9</v>
      </c>
      <c r="GL45">
        <v>44790.1</v>
      </c>
      <c r="GM45">
        <v>51099.5</v>
      </c>
      <c r="GN45">
        <v>55196</v>
      </c>
      <c r="GO45">
        <v>61974.8</v>
      </c>
      <c r="GP45">
        <v>1.9896</v>
      </c>
      <c r="GQ45">
        <v>1.8472</v>
      </c>
      <c r="GR45">
        <v>0.122488</v>
      </c>
      <c r="GS45">
        <v>0</v>
      </c>
      <c r="GT45">
        <v>25.2628</v>
      </c>
      <c r="GU45">
        <v>999.9</v>
      </c>
      <c r="GV45">
        <v>57.154</v>
      </c>
      <c r="GW45">
        <v>28.963</v>
      </c>
      <c r="GX45">
        <v>25.3759</v>
      </c>
      <c r="GY45">
        <v>56.63</v>
      </c>
      <c r="GZ45">
        <v>43.6498</v>
      </c>
      <c r="HA45">
        <v>1</v>
      </c>
      <c r="HB45">
        <v>-0.0681707</v>
      </c>
      <c r="HC45">
        <v>0.0655773</v>
      </c>
      <c r="HD45">
        <v>20.1136</v>
      </c>
      <c r="HE45">
        <v>5.19932</v>
      </c>
      <c r="HF45">
        <v>12.004</v>
      </c>
      <c r="HG45">
        <v>4.9756</v>
      </c>
      <c r="HH45">
        <v>3.2936</v>
      </c>
      <c r="HI45">
        <v>9999</v>
      </c>
      <c r="HJ45">
        <v>9999</v>
      </c>
      <c r="HK45">
        <v>9999</v>
      </c>
      <c r="HL45">
        <v>627.7</v>
      </c>
      <c r="HM45">
        <v>1.86337</v>
      </c>
      <c r="HN45">
        <v>1.86823</v>
      </c>
      <c r="HO45">
        <v>1.86798</v>
      </c>
      <c r="HP45">
        <v>1.86914</v>
      </c>
      <c r="HQ45">
        <v>1.86996</v>
      </c>
      <c r="HR45">
        <v>1.86603</v>
      </c>
      <c r="HS45">
        <v>1.86707</v>
      </c>
      <c r="HT45">
        <v>1.86847</v>
      </c>
      <c r="HU45">
        <v>5</v>
      </c>
      <c r="HV45">
        <v>0</v>
      </c>
      <c r="HW45">
        <v>0</v>
      </c>
      <c r="HX45">
        <v>0</v>
      </c>
      <c r="HY45" t="s">
        <v>422</v>
      </c>
      <c r="HZ45" t="s">
        <v>423</v>
      </c>
      <c r="IA45" t="s">
        <v>424</v>
      </c>
      <c r="IB45" t="s">
        <v>424</v>
      </c>
      <c r="IC45" t="s">
        <v>424</v>
      </c>
      <c r="ID45" t="s">
        <v>424</v>
      </c>
      <c r="IE45">
        <v>0</v>
      </c>
      <c r="IF45">
        <v>100</v>
      </c>
      <c r="IG45">
        <v>100</v>
      </c>
      <c r="IH45">
        <v>6.55</v>
      </c>
      <c r="II45">
        <v>0.4986</v>
      </c>
      <c r="IJ45">
        <v>4.02706509432224</v>
      </c>
      <c r="IK45">
        <v>0.00601174518973114</v>
      </c>
      <c r="IL45">
        <v>2.77886958061485e-07</v>
      </c>
      <c r="IM45">
        <v>-3.54636231360687e-10</v>
      </c>
      <c r="IN45">
        <v>-0.0404303883988718</v>
      </c>
      <c r="IO45">
        <v>-0.0177815531441476</v>
      </c>
      <c r="IP45">
        <v>0.00205572605671414</v>
      </c>
      <c r="IQ45">
        <v>-1.65519735432211e-05</v>
      </c>
      <c r="IR45">
        <v>-4</v>
      </c>
      <c r="IS45">
        <v>1848</v>
      </c>
      <c r="IT45">
        <v>1</v>
      </c>
      <c r="IU45">
        <v>25</v>
      </c>
      <c r="IV45">
        <v>24538.1</v>
      </c>
      <c r="IW45">
        <v>24538.1</v>
      </c>
      <c r="IX45">
        <v>1.1499</v>
      </c>
      <c r="IY45">
        <v>2.6123</v>
      </c>
      <c r="IZ45">
        <v>1.54785</v>
      </c>
      <c r="JA45">
        <v>2.30469</v>
      </c>
      <c r="JB45">
        <v>1.34644</v>
      </c>
      <c r="JC45">
        <v>2.35352</v>
      </c>
      <c r="JD45">
        <v>34.3269</v>
      </c>
      <c r="JE45">
        <v>24.1313</v>
      </c>
      <c r="JF45">
        <v>18</v>
      </c>
      <c r="JG45">
        <v>500.266</v>
      </c>
      <c r="JH45">
        <v>408.995</v>
      </c>
      <c r="JI45">
        <v>25</v>
      </c>
      <c r="JJ45">
        <v>26.3619</v>
      </c>
      <c r="JK45">
        <v>30.0001</v>
      </c>
      <c r="JL45">
        <v>26.2869</v>
      </c>
      <c r="JM45">
        <v>26.2278</v>
      </c>
      <c r="JN45">
        <v>23.0843</v>
      </c>
      <c r="JO45">
        <v>37.1781</v>
      </c>
      <c r="JP45">
        <v>73.6932</v>
      </c>
      <c r="JQ45">
        <v>25</v>
      </c>
      <c r="JR45">
        <v>487.53</v>
      </c>
      <c r="JS45">
        <v>17.7448</v>
      </c>
      <c r="JT45">
        <v>102.397</v>
      </c>
      <c r="JU45">
        <v>103.165</v>
      </c>
    </row>
    <row r="46" spans="1:281">
      <c r="A46">
        <v>30</v>
      </c>
      <c r="B46">
        <v>1659023920</v>
      </c>
      <c r="C46">
        <v>236.900000095367</v>
      </c>
      <c r="D46" t="s">
        <v>483</v>
      </c>
      <c r="E46" t="s">
        <v>484</v>
      </c>
      <c r="F46">
        <v>5</v>
      </c>
      <c r="G46" t="s">
        <v>416</v>
      </c>
      <c r="H46" t="s">
        <v>417</v>
      </c>
      <c r="I46">
        <v>1659023912.5</v>
      </c>
      <c r="J46">
        <f>(K46)/1000</f>
        <v>0</v>
      </c>
      <c r="K46">
        <f>IF(CZ46, AN46, AH46)</f>
        <v>0</v>
      </c>
      <c r="L46">
        <f>IF(CZ46, AI46, AG46)</f>
        <v>0</v>
      </c>
      <c r="M46">
        <f>DB46 - IF(AU46&gt;1, L46*CV46*100.0/(AW46*DP46), 0)</f>
        <v>0</v>
      </c>
      <c r="N46">
        <f>((T46-J46/2)*M46-L46)/(T46+J46/2)</f>
        <v>0</v>
      </c>
      <c r="O46">
        <f>N46*(DI46+DJ46)/1000.0</f>
        <v>0</v>
      </c>
      <c r="P46">
        <f>(DB46 - IF(AU46&gt;1, L46*CV46*100.0/(AW46*DP46), 0))*(DI46+DJ46)/1000.0</f>
        <v>0</v>
      </c>
      <c r="Q46">
        <f>2.0/((1/S46-1/R46)+SIGN(S46)*SQRT((1/S46-1/R46)*(1/S46-1/R46) + 4*CW46/((CW46+1)*(CW46+1))*(2*1/S46*1/R46-1/R46*1/R46)))</f>
        <v>0</v>
      </c>
      <c r="R46">
        <f>IF(LEFT(CX46,1)&lt;&gt;"0",IF(LEFT(CX46,1)="1",3.0,CY46),$D$5+$E$5*(DP46*DI46/($K$5*1000))+$F$5*(DP46*DI46/($K$5*1000))*MAX(MIN(CV46,$J$5),$I$5)*MAX(MIN(CV46,$J$5),$I$5)+$G$5*MAX(MIN(CV46,$J$5),$I$5)*(DP46*DI46/($K$5*1000))+$H$5*(DP46*DI46/($K$5*1000))*(DP46*DI46/($K$5*1000)))</f>
        <v>0</v>
      </c>
      <c r="S46">
        <f>J46*(1000-(1000*0.61365*exp(17.502*W46/(240.97+W46))/(DI46+DJ46)+DD46)/2)/(1000*0.61365*exp(17.502*W46/(240.97+W46))/(DI46+DJ46)-DD46)</f>
        <v>0</v>
      </c>
      <c r="T46">
        <f>1/((CW46+1)/(Q46/1.6)+1/(R46/1.37)) + CW46/((CW46+1)/(Q46/1.6) + CW46/(R46/1.37))</f>
        <v>0</v>
      </c>
      <c r="U46">
        <f>(CR46*CU46)</f>
        <v>0</v>
      </c>
      <c r="V46">
        <f>(DK46+(U46+2*0.95*5.67E-8*(((DK46+$B$7)+273)^4-(DK46+273)^4)-44100*J46)/(1.84*29.3*R46+8*0.95*5.67E-8*(DK46+273)^3))</f>
        <v>0</v>
      </c>
      <c r="W46">
        <f>($C$7*DL46+$D$7*DM46+$E$7*V46)</f>
        <v>0</v>
      </c>
      <c r="X46">
        <f>0.61365*exp(17.502*W46/(240.97+W46))</f>
        <v>0</v>
      </c>
      <c r="Y46">
        <f>(Z46/AA46*100)</f>
        <v>0</v>
      </c>
      <c r="Z46">
        <f>DD46*(DI46+DJ46)/1000</f>
        <v>0</v>
      </c>
      <c r="AA46">
        <f>0.61365*exp(17.502*DK46/(240.97+DK46))</f>
        <v>0</v>
      </c>
      <c r="AB46">
        <f>(X46-DD46*(DI46+DJ46)/1000)</f>
        <v>0</v>
      </c>
      <c r="AC46">
        <f>(-J46*44100)</f>
        <v>0</v>
      </c>
      <c r="AD46">
        <f>2*29.3*R46*0.92*(DK46-W46)</f>
        <v>0</v>
      </c>
      <c r="AE46">
        <f>2*0.95*5.67E-8*(((DK46+$B$7)+273)^4-(W46+273)^4)</f>
        <v>0</v>
      </c>
      <c r="AF46">
        <f>U46+AE46+AC46+AD46</f>
        <v>0</v>
      </c>
      <c r="AG46">
        <f>DH46*AU46*(DC46-DB46*(1000-AU46*DE46)/(1000-AU46*DD46))/(100*CV46)</f>
        <v>0</v>
      </c>
      <c r="AH46">
        <f>1000*DH46*AU46*(DD46-DE46)/(100*CV46*(1000-AU46*DD46))</f>
        <v>0</v>
      </c>
      <c r="AI46">
        <f>(AJ46 - AK46 - DI46*1E3/(8.314*(DK46+273.15)) * AM46/DH46 * AL46) * DH46/(100*CV46) * (1000 - DE46)/1000</f>
        <v>0</v>
      </c>
      <c r="AJ46">
        <v>489.909607783017</v>
      </c>
      <c r="AK46">
        <v>446.393733333333</v>
      </c>
      <c r="AL46">
        <v>2.89882353005714</v>
      </c>
      <c r="AM46">
        <v>66.0504921813524</v>
      </c>
      <c r="AN46">
        <f>(AP46 - AO46 + DI46*1E3/(8.314*(DK46+273.15)) * AR46/DH46 * AQ46) * DH46/(100*CV46) * 1000/(1000 - AP46)</f>
        <v>0</v>
      </c>
      <c r="AO46">
        <v>17.7155347315584</v>
      </c>
      <c r="AP46">
        <v>24.7015503496504</v>
      </c>
      <c r="AQ46">
        <v>-8.55522971504101e-06</v>
      </c>
      <c r="AR46">
        <v>92.47</v>
      </c>
      <c r="AS46">
        <v>0</v>
      </c>
      <c r="AT46">
        <v>0</v>
      </c>
      <c r="AU46">
        <f>IF(AS46*$H$13&gt;=AW46,1.0,(AW46/(AW46-AS46*$H$13)))</f>
        <v>0</v>
      </c>
      <c r="AV46">
        <f>(AU46-1)*100</f>
        <v>0</v>
      </c>
      <c r="AW46">
        <f>MAX(0,($B$13+$C$13*DP46)/(1+$D$13*DP46)*DI46/(DK46+273)*$E$13)</f>
        <v>0</v>
      </c>
      <c r="AX46" t="s">
        <v>418</v>
      </c>
      <c r="AY46" t="s">
        <v>418</v>
      </c>
      <c r="AZ46">
        <v>0</v>
      </c>
      <c r="BA46">
        <v>0</v>
      </c>
      <c r="BB46">
        <f>1-AZ46/BA46</f>
        <v>0</v>
      </c>
      <c r="BC46">
        <v>0</v>
      </c>
      <c r="BD46" t="s">
        <v>418</v>
      </c>
      <c r="BE46" t="s">
        <v>418</v>
      </c>
      <c r="BF46">
        <v>0</v>
      </c>
      <c r="BG46">
        <v>0</v>
      </c>
      <c r="BH46">
        <f>1-BF46/BG46</f>
        <v>0</v>
      </c>
      <c r="BI46">
        <v>0.5</v>
      </c>
      <c r="BJ46">
        <f>CS46</f>
        <v>0</v>
      </c>
      <c r="BK46">
        <f>L46</f>
        <v>0</v>
      </c>
      <c r="BL46">
        <f>BH46*BI46*BJ46</f>
        <v>0</v>
      </c>
      <c r="BM46">
        <f>(BK46-BC46)/BJ46</f>
        <v>0</v>
      </c>
      <c r="BN46">
        <f>(BA46-BG46)/BG46</f>
        <v>0</v>
      </c>
      <c r="BO46">
        <f>AZ46/(BB46+AZ46/BG46)</f>
        <v>0</v>
      </c>
      <c r="BP46" t="s">
        <v>418</v>
      </c>
      <c r="BQ46">
        <v>0</v>
      </c>
      <c r="BR46">
        <f>IF(BQ46&lt;&gt;0, BQ46, BO46)</f>
        <v>0</v>
      </c>
      <c r="BS46">
        <f>1-BR46/BG46</f>
        <v>0</v>
      </c>
      <c r="BT46">
        <f>(BG46-BF46)/(BG46-BR46)</f>
        <v>0</v>
      </c>
      <c r="BU46">
        <f>(BA46-BG46)/(BA46-BR46)</f>
        <v>0</v>
      </c>
      <c r="BV46">
        <f>(BG46-BF46)/(BG46-AZ46)</f>
        <v>0</v>
      </c>
      <c r="BW46">
        <f>(BA46-BG46)/(BA46-AZ46)</f>
        <v>0</v>
      </c>
      <c r="BX46">
        <f>(BT46*BR46/BF46)</f>
        <v>0</v>
      </c>
      <c r="BY46">
        <f>(1-BX46)</f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f>$B$11*DQ46+$C$11*DR46+$F$11*EC46*(1-EF46)</f>
        <v>0</v>
      </c>
      <c r="CS46">
        <f>CR46*CT46</f>
        <v>0</v>
      </c>
      <c r="CT46">
        <f>($B$11*$D$9+$C$11*$D$9+$F$11*((EP46+EH46)/MAX(EP46+EH46+EQ46, 0.1)*$I$9+EQ46/MAX(EP46+EH46+EQ46, 0.1)*$J$9))/($B$11+$C$11+$F$11)</f>
        <v>0</v>
      </c>
      <c r="CU46">
        <f>($B$11*$K$9+$C$11*$K$9+$F$11*((EP46+EH46)/MAX(EP46+EH46+EQ46, 0.1)*$P$9+EQ46/MAX(EP46+EH46+EQ46, 0.1)*$Q$9))/($B$11+$C$11+$F$11)</f>
        <v>0</v>
      </c>
      <c r="CV46">
        <v>6</v>
      </c>
      <c r="CW46">
        <v>0.5</v>
      </c>
      <c r="CX46" t="s">
        <v>419</v>
      </c>
      <c r="CY46">
        <v>2</v>
      </c>
      <c r="CZ46" t="b">
        <v>1</v>
      </c>
      <c r="DA46">
        <v>1659023912.5</v>
      </c>
      <c r="DB46">
        <v>416.010851851852</v>
      </c>
      <c r="DC46">
        <v>466.084222222222</v>
      </c>
      <c r="DD46">
        <v>24.6982777777778</v>
      </c>
      <c r="DE46">
        <v>17.7160666666667</v>
      </c>
      <c r="DF46">
        <v>409.499740740741</v>
      </c>
      <c r="DG46">
        <v>24.1997074074074</v>
      </c>
      <c r="DH46">
        <v>500.07</v>
      </c>
      <c r="DI46">
        <v>90.384562962963</v>
      </c>
      <c r="DJ46">
        <v>0.0449379555555556</v>
      </c>
      <c r="DK46">
        <v>27.2695592592593</v>
      </c>
      <c r="DL46">
        <v>27.2744111111111</v>
      </c>
      <c r="DM46">
        <v>999.9</v>
      </c>
      <c r="DN46">
        <v>0</v>
      </c>
      <c r="DO46">
        <v>0</v>
      </c>
      <c r="DP46">
        <v>10020.5555555556</v>
      </c>
      <c r="DQ46">
        <v>0</v>
      </c>
      <c r="DR46">
        <v>10.1502</v>
      </c>
      <c r="DS46">
        <v>-50.0734148148148</v>
      </c>
      <c r="DT46">
        <v>426.545814814815</v>
      </c>
      <c r="DU46">
        <v>474.490333333333</v>
      </c>
      <c r="DV46">
        <v>6.9822137037037</v>
      </c>
      <c r="DW46">
        <v>466.084222222222</v>
      </c>
      <c r="DX46">
        <v>17.7160666666667</v>
      </c>
      <c r="DY46">
        <v>2.23234259259259</v>
      </c>
      <c r="DZ46">
        <v>1.60125851851852</v>
      </c>
      <c r="EA46">
        <v>19.1963259259259</v>
      </c>
      <c r="EB46">
        <v>13.9709148148148</v>
      </c>
      <c r="EC46">
        <v>1999.98851851852</v>
      </c>
      <c r="ED46">
        <v>0.979998518518518</v>
      </c>
      <c r="EE46">
        <v>0.0200017037037037</v>
      </c>
      <c r="EF46">
        <v>0</v>
      </c>
      <c r="EG46">
        <v>819.435259259259</v>
      </c>
      <c r="EH46">
        <v>5.00063</v>
      </c>
      <c r="EI46">
        <v>16135.1518518519</v>
      </c>
      <c r="EJ46">
        <v>17256.7851851852</v>
      </c>
      <c r="EK46">
        <v>38.3633333333333</v>
      </c>
      <c r="EL46">
        <v>38.3703333333333</v>
      </c>
      <c r="EM46">
        <v>37.8563333333333</v>
      </c>
      <c r="EN46">
        <v>37.6525555555556</v>
      </c>
      <c r="EO46">
        <v>39.312</v>
      </c>
      <c r="EP46">
        <v>1955.08074074074</v>
      </c>
      <c r="EQ46">
        <v>39.9077777777778</v>
      </c>
      <c r="ER46">
        <v>0</v>
      </c>
      <c r="ES46">
        <v>1659023919.1</v>
      </c>
      <c r="ET46">
        <v>0</v>
      </c>
      <c r="EU46">
        <v>819.5888</v>
      </c>
      <c r="EV46">
        <v>18.0441538791926</v>
      </c>
      <c r="EW46">
        <v>349.961538970059</v>
      </c>
      <c r="EX46">
        <v>16138.084</v>
      </c>
      <c r="EY46">
        <v>15</v>
      </c>
      <c r="EZ46">
        <v>0</v>
      </c>
      <c r="FA46" t="s">
        <v>420</v>
      </c>
      <c r="FB46">
        <v>1657551626.5</v>
      </c>
      <c r="FC46">
        <v>1657551629</v>
      </c>
      <c r="FD46">
        <v>0</v>
      </c>
      <c r="FE46">
        <v>0.403</v>
      </c>
      <c r="FF46">
        <v>0.009</v>
      </c>
      <c r="FG46">
        <v>9.41</v>
      </c>
      <c r="FH46">
        <v>0.087</v>
      </c>
      <c r="FI46">
        <v>417</v>
      </c>
      <c r="FJ46">
        <v>17</v>
      </c>
      <c r="FK46">
        <v>1.61</v>
      </c>
      <c r="FL46">
        <v>0.59</v>
      </c>
      <c r="FM46">
        <v>-45.9105902439024</v>
      </c>
      <c r="FN46">
        <v>-61.3129923344948</v>
      </c>
      <c r="FO46">
        <v>6.35451059913657</v>
      </c>
      <c r="FP46">
        <v>0</v>
      </c>
      <c r="FQ46">
        <v>818.952029411765</v>
      </c>
      <c r="FR46">
        <v>7.60084033310337</v>
      </c>
      <c r="FS46">
        <v>0.945076700444566</v>
      </c>
      <c r="FT46">
        <v>0</v>
      </c>
      <c r="FU46">
        <v>6.96797658536585</v>
      </c>
      <c r="FV46">
        <v>0.187663693379791</v>
      </c>
      <c r="FW46">
        <v>0.0195564213906473</v>
      </c>
      <c r="FX46">
        <v>0</v>
      </c>
      <c r="FY46">
        <v>0</v>
      </c>
      <c r="FZ46">
        <v>3</v>
      </c>
      <c r="GA46" t="s">
        <v>427</v>
      </c>
      <c r="GB46">
        <v>2.97341</v>
      </c>
      <c r="GC46">
        <v>2.69908</v>
      </c>
      <c r="GD46">
        <v>0.0932222</v>
      </c>
      <c r="GE46">
        <v>0.10279</v>
      </c>
      <c r="GF46">
        <v>0.105277</v>
      </c>
      <c r="GG46">
        <v>0.0842432</v>
      </c>
      <c r="GH46">
        <v>35339.7</v>
      </c>
      <c r="GI46">
        <v>38230.2</v>
      </c>
      <c r="GJ46">
        <v>35315.7</v>
      </c>
      <c r="GK46">
        <v>38643.4</v>
      </c>
      <c r="GL46">
        <v>44789.9</v>
      </c>
      <c r="GM46">
        <v>51103.9</v>
      </c>
      <c r="GN46">
        <v>55196.3</v>
      </c>
      <c r="GO46">
        <v>61973.9</v>
      </c>
      <c r="GP46">
        <v>1.99</v>
      </c>
      <c r="GQ46">
        <v>1.8474</v>
      </c>
      <c r="GR46">
        <v>0.122786</v>
      </c>
      <c r="GS46">
        <v>0</v>
      </c>
      <c r="GT46">
        <v>25.2671</v>
      </c>
      <c r="GU46">
        <v>999.9</v>
      </c>
      <c r="GV46">
        <v>57.105</v>
      </c>
      <c r="GW46">
        <v>28.953</v>
      </c>
      <c r="GX46">
        <v>25.3441</v>
      </c>
      <c r="GY46">
        <v>56.1</v>
      </c>
      <c r="GZ46">
        <v>43.4335</v>
      </c>
      <c r="HA46">
        <v>1</v>
      </c>
      <c r="HB46">
        <v>-0.0680081</v>
      </c>
      <c r="HC46">
        <v>0.0657952</v>
      </c>
      <c r="HD46">
        <v>20.1133</v>
      </c>
      <c r="HE46">
        <v>5.19932</v>
      </c>
      <c r="HF46">
        <v>12.004</v>
      </c>
      <c r="HG46">
        <v>4.9756</v>
      </c>
      <c r="HH46">
        <v>3.2936</v>
      </c>
      <c r="HI46">
        <v>9999</v>
      </c>
      <c r="HJ46">
        <v>9999</v>
      </c>
      <c r="HK46">
        <v>9999</v>
      </c>
      <c r="HL46">
        <v>627.7</v>
      </c>
      <c r="HM46">
        <v>1.86331</v>
      </c>
      <c r="HN46">
        <v>1.86823</v>
      </c>
      <c r="HO46">
        <v>1.86798</v>
      </c>
      <c r="HP46">
        <v>1.8692</v>
      </c>
      <c r="HQ46">
        <v>1.86996</v>
      </c>
      <c r="HR46">
        <v>1.86603</v>
      </c>
      <c r="HS46">
        <v>1.8671</v>
      </c>
      <c r="HT46">
        <v>1.86844</v>
      </c>
      <c r="HU46">
        <v>5</v>
      </c>
      <c r="HV46">
        <v>0</v>
      </c>
      <c r="HW46">
        <v>0</v>
      </c>
      <c r="HX46">
        <v>0</v>
      </c>
      <c r="HY46" t="s">
        <v>422</v>
      </c>
      <c r="HZ46" t="s">
        <v>423</v>
      </c>
      <c r="IA46" t="s">
        <v>424</v>
      </c>
      <c r="IB46" t="s">
        <v>424</v>
      </c>
      <c r="IC46" t="s">
        <v>424</v>
      </c>
      <c r="ID46" t="s">
        <v>424</v>
      </c>
      <c r="IE46">
        <v>0</v>
      </c>
      <c r="IF46">
        <v>100</v>
      </c>
      <c r="IG46">
        <v>100</v>
      </c>
      <c r="IH46">
        <v>6.636</v>
      </c>
      <c r="II46">
        <v>0.4989</v>
      </c>
      <c r="IJ46">
        <v>4.02706509432224</v>
      </c>
      <c r="IK46">
        <v>0.00601174518973114</v>
      </c>
      <c r="IL46">
        <v>2.77886958061485e-07</v>
      </c>
      <c r="IM46">
        <v>-3.54636231360687e-10</v>
      </c>
      <c r="IN46">
        <v>-0.0404303883988718</v>
      </c>
      <c r="IO46">
        <v>-0.0177815531441476</v>
      </c>
      <c r="IP46">
        <v>0.00205572605671414</v>
      </c>
      <c r="IQ46">
        <v>-1.65519735432211e-05</v>
      </c>
      <c r="IR46">
        <v>-4</v>
      </c>
      <c r="IS46">
        <v>1848</v>
      </c>
      <c r="IT46">
        <v>1</v>
      </c>
      <c r="IU46">
        <v>25</v>
      </c>
      <c r="IV46">
        <v>24538.2</v>
      </c>
      <c r="IW46">
        <v>24538.2</v>
      </c>
      <c r="IX46">
        <v>1.18286</v>
      </c>
      <c r="IY46">
        <v>2.61841</v>
      </c>
      <c r="IZ46">
        <v>1.54785</v>
      </c>
      <c r="JA46">
        <v>2.30469</v>
      </c>
      <c r="JB46">
        <v>1.34644</v>
      </c>
      <c r="JC46">
        <v>2.3291</v>
      </c>
      <c r="JD46">
        <v>34.3269</v>
      </c>
      <c r="JE46">
        <v>24.1225</v>
      </c>
      <c r="JF46">
        <v>18</v>
      </c>
      <c r="JG46">
        <v>500.55</v>
      </c>
      <c r="JH46">
        <v>409.107</v>
      </c>
      <c r="JI46">
        <v>24.9999</v>
      </c>
      <c r="JJ46">
        <v>26.3642</v>
      </c>
      <c r="JK46">
        <v>30.0002</v>
      </c>
      <c r="JL46">
        <v>26.2891</v>
      </c>
      <c r="JM46">
        <v>26.2278</v>
      </c>
      <c r="JN46">
        <v>23.7524</v>
      </c>
      <c r="JO46">
        <v>37.1781</v>
      </c>
      <c r="JP46">
        <v>73.3228</v>
      </c>
      <c r="JQ46">
        <v>25</v>
      </c>
      <c r="JR46">
        <v>507.836</v>
      </c>
      <c r="JS46">
        <v>17.7288</v>
      </c>
      <c r="JT46">
        <v>102.397</v>
      </c>
      <c r="JU46">
        <v>103.162</v>
      </c>
    </row>
    <row r="47" spans="1:281">
      <c r="A47">
        <v>31</v>
      </c>
      <c r="B47">
        <v>1659023925</v>
      </c>
      <c r="C47">
        <v>241.900000095367</v>
      </c>
      <c r="D47" t="s">
        <v>485</v>
      </c>
      <c r="E47" t="s">
        <v>486</v>
      </c>
      <c r="F47">
        <v>5</v>
      </c>
      <c r="G47" t="s">
        <v>416</v>
      </c>
      <c r="H47" t="s">
        <v>417</v>
      </c>
      <c r="I47">
        <v>1659023917.21429</v>
      </c>
      <c r="J47">
        <f>(K47)/1000</f>
        <v>0</v>
      </c>
      <c r="K47">
        <f>IF(CZ47, AN47, AH47)</f>
        <v>0</v>
      </c>
      <c r="L47">
        <f>IF(CZ47, AI47, AG47)</f>
        <v>0</v>
      </c>
      <c r="M47">
        <f>DB47 - IF(AU47&gt;1, L47*CV47*100.0/(AW47*DP47), 0)</f>
        <v>0</v>
      </c>
      <c r="N47">
        <f>((T47-J47/2)*M47-L47)/(T47+J47/2)</f>
        <v>0</v>
      </c>
      <c r="O47">
        <f>N47*(DI47+DJ47)/1000.0</f>
        <v>0</v>
      </c>
      <c r="P47">
        <f>(DB47 - IF(AU47&gt;1, L47*CV47*100.0/(AW47*DP47), 0))*(DI47+DJ47)/1000.0</f>
        <v>0</v>
      </c>
      <c r="Q47">
        <f>2.0/((1/S47-1/R47)+SIGN(S47)*SQRT((1/S47-1/R47)*(1/S47-1/R47) + 4*CW47/((CW47+1)*(CW47+1))*(2*1/S47*1/R47-1/R47*1/R47)))</f>
        <v>0</v>
      </c>
      <c r="R47">
        <f>IF(LEFT(CX47,1)&lt;&gt;"0",IF(LEFT(CX47,1)="1",3.0,CY47),$D$5+$E$5*(DP47*DI47/($K$5*1000))+$F$5*(DP47*DI47/($K$5*1000))*MAX(MIN(CV47,$J$5),$I$5)*MAX(MIN(CV47,$J$5),$I$5)+$G$5*MAX(MIN(CV47,$J$5),$I$5)*(DP47*DI47/($K$5*1000))+$H$5*(DP47*DI47/($K$5*1000))*(DP47*DI47/($K$5*1000)))</f>
        <v>0</v>
      </c>
      <c r="S47">
        <f>J47*(1000-(1000*0.61365*exp(17.502*W47/(240.97+W47))/(DI47+DJ47)+DD47)/2)/(1000*0.61365*exp(17.502*W47/(240.97+W47))/(DI47+DJ47)-DD47)</f>
        <v>0</v>
      </c>
      <c r="T47">
        <f>1/((CW47+1)/(Q47/1.6)+1/(R47/1.37)) + CW47/((CW47+1)/(Q47/1.6) + CW47/(R47/1.37))</f>
        <v>0</v>
      </c>
      <c r="U47">
        <f>(CR47*CU47)</f>
        <v>0</v>
      </c>
      <c r="V47">
        <f>(DK47+(U47+2*0.95*5.67E-8*(((DK47+$B$7)+273)^4-(DK47+273)^4)-44100*J47)/(1.84*29.3*R47+8*0.95*5.67E-8*(DK47+273)^3))</f>
        <v>0</v>
      </c>
      <c r="W47">
        <f>($C$7*DL47+$D$7*DM47+$E$7*V47)</f>
        <v>0</v>
      </c>
      <c r="X47">
        <f>0.61365*exp(17.502*W47/(240.97+W47))</f>
        <v>0</v>
      </c>
      <c r="Y47">
        <f>(Z47/AA47*100)</f>
        <v>0</v>
      </c>
      <c r="Z47">
        <f>DD47*(DI47+DJ47)/1000</f>
        <v>0</v>
      </c>
      <c r="AA47">
        <f>0.61365*exp(17.502*DK47/(240.97+DK47))</f>
        <v>0</v>
      </c>
      <c r="AB47">
        <f>(X47-DD47*(DI47+DJ47)/1000)</f>
        <v>0</v>
      </c>
      <c r="AC47">
        <f>(-J47*44100)</f>
        <v>0</v>
      </c>
      <c r="AD47">
        <f>2*29.3*R47*0.92*(DK47-W47)</f>
        <v>0</v>
      </c>
      <c r="AE47">
        <f>2*0.95*5.67E-8*(((DK47+$B$7)+273)^4-(W47+273)^4)</f>
        <v>0</v>
      </c>
      <c r="AF47">
        <f>U47+AE47+AC47+AD47</f>
        <v>0</v>
      </c>
      <c r="AG47">
        <f>DH47*AU47*(DC47-DB47*(1000-AU47*DE47)/(1000-AU47*DD47))/(100*CV47)</f>
        <v>0</v>
      </c>
      <c r="AH47">
        <f>1000*DH47*AU47*(DD47-DE47)/(100*CV47*(1000-AU47*DD47))</f>
        <v>0</v>
      </c>
      <c r="AI47">
        <f>(AJ47 - AK47 - DI47*1E3/(8.314*(DK47+273.15)) * AM47/DH47 * AL47) * DH47/(100*CV47) * (1000 - DE47)/1000</f>
        <v>0</v>
      </c>
      <c r="AJ47">
        <v>507.100713191364</v>
      </c>
      <c r="AK47">
        <v>461.578575757576</v>
      </c>
      <c r="AL47">
        <v>3.12238728256993</v>
      </c>
      <c r="AM47">
        <v>66.0504921813524</v>
      </c>
      <c r="AN47">
        <f>(AP47 - AO47 + DI47*1E3/(8.314*(DK47+273.15)) * AR47/DH47 * AQ47) * DH47/(100*CV47) * 1000/(1000 - AP47)</f>
        <v>0</v>
      </c>
      <c r="AO47">
        <v>17.6855411585281</v>
      </c>
      <c r="AP47">
        <v>24.6912762237762</v>
      </c>
      <c r="AQ47">
        <v>1.38477457514316e-05</v>
      </c>
      <c r="AR47">
        <v>92.47</v>
      </c>
      <c r="AS47">
        <v>0</v>
      </c>
      <c r="AT47">
        <v>0</v>
      </c>
      <c r="AU47">
        <f>IF(AS47*$H$13&gt;=AW47,1.0,(AW47/(AW47-AS47*$H$13)))</f>
        <v>0</v>
      </c>
      <c r="AV47">
        <f>(AU47-1)*100</f>
        <v>0</v>
      </c>
      <c r="AW47">
        <f>MAX(0,($B$13+$C$13*DP47)/(1+$D$13*DP47)*DI47/(DK47+273)*$E$13)</f>
        <v>0</v>
      </c>
      <c r="AX47" t="s">
        <v>418</v>
      </c>
      <c r="AY47" t="s">
        <v>418</v>
      </c>
      <c r="AZ47">
        <v>0</v>
      </c>
      <c r="BA47">
        <v>0</v>
      </c>
      <c r="BB47">
        <f>1-AZ47/BA47</f>
        <v>0</v>
      </c>
      <c r="BC47">
        <v>0</v>
      </c>
      <c r="BD47" t="s">
        <v>418</v>
      </c>
      <c r="BE47" t="s">
        <v>418</v>
      </c>
      <c r="BF47">
        <v>0</v>
      </c>
      <c r="BG47">
        <v>0</v>
      </c>
      <c r="BH47">
        <f>1-BF47/BG47</f>
        <v>0</v>
      </c>
      <c r="BI47">
        <v>0.5</v>
      </c>
      <c r="BJ47">
        <f>CS47</f>
        <v>0</v>
      </c>
      <c r="BK47">
        <f>L47</f>
        <v>0</v>
      </c>
      <c r="BL47">
        <f>BH47*BI47*BJ47</f>
        <v>0</v>
      </c>
      <c r="BM47">
        <f>(BK47-BC47)/BJ47</f>
        <v>0</v>
      </c>
      <c r="BN47">
        <f>(BA47-BG47)/BG47</f>
        <v>0</v>
      </c>
      <c r="BO47">
        <f>AZ47/(BB47+AZ47/BG47)</f>
        <v>0</v>
      </c>
      <c r="BP47" t="s">
        <v>418</v>
      </c>
      <c r="BQ47">
        <v>0</v>
      </c>
      <c r="BR47">
        <f>IF(BQ47&lt;&gt;0, BQ47, BO47)</f>
        <v>0</v>
      </c>
      <c r="BS47">
        <f>1-BR47/BG47</f>
        <v>0</v>
      </c>
      <c r="BT47">
        <f>(BG47-BF47)/(BG47-BR47)</f>
        <v>0</v>
      </c>
      <c r="BU47">
        <f>(BA47-BG47)/(BA47-BR47)</f>
        <v>0</v>
      </c>
      <c r="BV47">
        <f>(BG47-BF47)/(BG47-AZ47)</f>
        <v>0</v>
      </c>
      <c r="BW47">
        <f>(BA47-BG47)/(BA47-AZ47)</f>
        <v>0</v>
      </c>
      <c r="BX47">
        <f>(BT47*BR47/BF47)</f>
        <v>0</v>
      </c>
      <c r="BY47">
        <f>(1-BX47)</f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f>$B$11*DQ47+$C$11*DR47+$F$11*EC47*(1-EF47)</f>
        <v>0</v>
      </c>
      <c r="CS47">
        <f>CR47*CT47</f>
        <v>0</v>
      </c>
      <c r="CT47">
        <f>($B$11*$D$9+$C$11*$D$9+$F$11*((EP47+EH47)/MAX(EP47+EH47+EQ47, 0.1)*$I$9+EQ47/MAX(EP47+EH47+EQ47, 0.1)*$J$9))/($B$11+$C$11+$F$11)</f>
        <v>0</v>
      </c>
      <c r="CU47">
        <f>($B$11*$K$9+$C$11*$K$9+$F$11*((EP47+EH47)/MAX(EP47+EH47+EQ47, 0.1)*$P$9+EQ47/MAX(EP47+EH47+EQ47, 0.1)*$Q$9))/($B$11+$C$11+$F$11)</f>
        <v>0</v>
      </c>
      <c r="CV47">
        <v>6</v>
      </c>
      <c r="CW47">
        <v>0.5</v>
      </c>
      <c r="CX47" t="s">
        <v>419</v>
      </c>
      <c r="CY47">
        <v>2</v>
      </c>
      <c r="CZ47" t="b">
        <v>1</v>
      </c>
      <c r="DA47">
        <v>1659023917.21429</v>
      </c>
      <c r="DB47">
        <v>428.967178571429</v>
      </c>
      <c r="DC47">
        <v>481.615035714286</v>
      </c>
      <c r="DD47">
        <v>24.6987357142857</v>
      </c>
      <c r="DE47">
        <v>17.7027214285714</v>
      </c>
      <c r="DF47">
        <v>422.378</v>
      </c>
      <c r="DG47">
        <v>24.2001357142857</v>
      </c>
      <c r="DH47">
        <v>500.075</v>
      </c>
      <c r="DI47">
        <v>90.3838035714286</v>
      </c>
      <c r="DJ47">
        <v>0.04491965</v>
      </c>
      <c r="DK47">
        <v>27.2706892857143</v>
      </c>
      <c r="DL47">
        <v>27.2772285714286</v>
      </c>
      <c r="DM47">
        <v>999.9</v>
      </c>
      <c r="DN47">
        <v>0</v>
      </c>
      <c r="DO47">
        <v>0</v>
      </c>
      <c r="DP47">
        <v>10018.3928571429</v>
      </c>
      <c r="DQ47">
        <v>0</v>
      </c>
      <c r="DR47">
        <v>10.1502</v>
      </c>
      <c r="DS47">
        <v>-52.6478857142857</v>
      </c>
      <c r="DT47">
        <v>439.830357142857</v>
      </c>
      <c r="DU47">
        <v>490.2945</v>
      </c>
      <c r="DV47">
        <v>6.99601107142857</v>
      </c>
      <c r="DW47">
        <v>481.615035714286</v>
      </c>
      <c r="DX47">
        <v>17.7027214285714</v>
      </c>
      <c r="DY47">
        <v>2.23236535714286</v>
      </c>
      <c r="DZ47">
        <v>1.60004</v>
      </c>
      <c r="EA47">
        <v>19.1964892857143</v>
      </c>
      <c r="EB47">
        <v>13.9591785714286</v>
      </c>
      <c r="EC47">
        <v>1999.99357142857</v>
      </c>
      <c r="ED47">
        <v>0.97999775</v>
      </c>
      <c r="EE47">
        <v>0.0200024642857143</v>
      </c>
      <c r="EF47">
        <v>0</v>
      </c>
      <c r="EG47">
        <v>821.061964285714</v>
      </c>
      <c r="EH47">
        <v>5.00063</v>
      </c>
      <c r="EI47">
        <v>16166.8714285714</v>
      </c>
      <c r="EJ47">
        <v>17256.8214285714</v>
      </c>
      <c r="EK47">
        <v>38.3705</v>
      </c>
      <c r="EL47">
        <v>38.375</v>
      </c>
      <c r="EM47">
        <v>37.8615</v>
      </c>
      <c r="EN47">
        <v>37.6604285714286</v>
      </c>
      <c r="EO47">
        <v>39.312</v>
      </c>
      <c r="EP47">
        <v>1955.08428571429</v>
      </c>
      <c r="EQ47">
        <v>39.9092857142857</v>
      </c>
      <c r="ER47">
        <v>0</v>
      </c>
      <c r="ES47">
        <v>1659023923.9</v>
      </c>
      <c r="ET47">
        <v>0</v>
      </c>
      <c r="EU47">
        <v>821.29876</v>
      </c>
      <c r="EV47">
        <v>25.5651538017884</v>
      </c>
      <c r="EW47">
        <v>510.146153058994</v>
      </c>
      <c r="EX47">
        <v>16171.724</v>
      </c>
      <c r="EY47">
        <v>15</v>
      </c>
      <c r="EZ47">
        <v>0</v>
      </c>
      <c r="FA47" t="s">
        <v>420</v>
      </c>
      <c r="FB47">
        <v>1657551626.5</v>
      </c>
      <c r="FC47">
        <v>1657551629</v>
      </c>
      <c r="FD47">
        <v>0</v>
      </c>
      <c r="FE47">
        <v>0.403</v>
      </c>
      <c r="FF47">
        <v>0.009</v>
      </c>
      <c r="FG47">
        <v>9.41</v>
      </c>
      <c r="FH47">
        <v>0.087</v>
      </c>
      <c r="FI47">
        <v>417</v>
      </c>
      <c r="FJ47">
        <v>17</v>
      </c>
      <c r="FK47">
        <v>1.61</v>
      </c>
      <c r="FL47">
        <v>0.59</v>
      </c>
      <c r="FM47">
        <v>-50.2145243902439</v>
      </c>
      <c r="FN47">
        <v>-36.0357114982579</v>
      </c>
      <c r="FO47">
        <v>3.79323065478237</v>
      </c>
      <c r="FP47">
        <v>0</v>
      </c>
      <c r="FQ47">
        <v>819.965852941176</v>
      </c>
      <c r="FR47">
        <v>17.5988235372208</v>
      </c>
      <c r="FS47">
        <v>1.82463251952685</v>
      </c>
      <c r="FT47">
        <v>0</v>
      </c>
      <c r="FU47">
        <v>6.98529926829268</v>
      </c>
      <c r="FV47">
        <v>0.189322369337966</v>
      </c>
      <c r="FW47">
        <v>0.019902521643181</v>
      </c>
      <c r="FX47">
        <v>0</v>
      </c>
      <c r="FY47">
        <v>0</v>
      </c>
      <c r="FZ47">
        <v>3</v>
      </c>
      <c r="GA47" t="s">
        <v>427</v>
      </c>
      <c r="GB47">
        <v>2.97372</v>
      </c>
      <c r="GC47">
        <v>2.69922</v>
      </c>
      <c r="GD47">
        <v>0.0956568</v>
      </c>
      <c r="GE47">
        <v>0.105511</v>
      </c>
      <c r="GF47">
        <v>0.105249</v>
      </c>
      <c r="GG47">
        <v>0.0842241</v>
      </c>
      <c r="GH47">
        <v>35244.9</v>
      </c>
      <c r="GI47">
        <v>38114.5</v>
      </c>
      <c r="GJ47">
        <v>35315.8</v>
      </c>
      <c r="GK47">
        <v>38643.6</v>
      </c>
      <c r="GL47">
        <v>44791.2</v>
      </c>
      <c r="GM47">
        <v>51104.9</v>
      </c>
      <c r="GN47">
        <v>55196</v>
      </c>
      <c r="GO47">
        <v>61973.8</v>
      </c>
      <c r="GP47">
        <v>1.9898</v>
      </c>
      <c r="GQ47">
        <v>1.847</v>
      </c>
      <c r="GR47">
        <v>0.12219</v>
      </c>
      <c r="GS47">
        <v>0</v>
      </c>
      <c r="GT47">
        <v>25.2693</v>
      </c>
      <c r="GU47">
        <v>999.9</v>
      </c>
      <c r="GV47">
        <v>57.057</v>
      </c>
      <c r="GW47">
        <v>28.953</v>
      </c>
      <c r="GX47">
        <v>25.32</v>
      </c>
      <c r="GY47">
        <v>56.62</v>
      </c>
      <c r="GZ47">
        <v>43.2372</v>
      </c>
      <c r="HA47">
        <v>1</v>
      </c>
      <c r="HB47">
        <v>-0.0679675</v>
      </c>
      <c r="HC47">
        <v>0.0666667</v>
      </c>
      <c r="HD47">
        <v>20.1134</v>
      </c>
      <c r="HE47">
        <v>5.19932</v>
      </c>
      <c r="HF47">
        <v>12.0064</v>
      </c>
      <c r="HG47">
        <v>4.9752</v>
      </c>
      <c r="HH47">
        <v>3.2936</v>
      </c>
      <c r="HI47">
        <v>9999</v>
      </c>
      <c r="HJ47">
        <v>9999</v>
      </c>
      <c r="HK47">
        <v>9999</v>
      </c>
      <c r="HL47">
        <v>627.7</v>
      </c>
      <c r="HM47">
        <v>1.86337</v>
      </c>
      <c r="HN47">
        <v>1.86819</v>
      </c>
      <c r="HO47">
        <v>1.86798</v>
      </c>
      <c r="HP47">
        <v>1.8692</v>
      </c>
      <c r="HQ47">
        <v>1.86996</v>
      </c>
      <c r="HR47">
        <v>1.866</v>
      </c>
      <c r="HS47">
        <v>1.8671</v>
      </c>
      <c r="HT47">
        <v>1.86844</v>
      </c>
      <c r="HU47">
        <v>5</v>
      </c>
      <c r="HV47">
        <v>0</v>
      </c>
      <c r="HW47">
        <v>0</v>
      </c>
      <c r="HX47">
        <v>0</v>
      </c>
      <c r="HY47" t="s">
        <v>422</v>
      </c>
      <c r="HZ47" t="s">
        <v>423</v>
      </c>
      <c r="IA47" t="s">
        <v>424</v>
      </c>
      <c r="IB47" t="s">
        <v>424</v>
      </c>
      <c r="IC47" t="s">
        <v>424</v>
      </c>
      <c r="ID47" t="s">
        <v>424</v>
      </c>
      <c r="IE47">
        <v>0</v>
      </c>
      <c r="IF47">
        <v>100</v>
      </c>
      <c r="IG47">
        <v>100</v>
      </c>
      <c r="IH47">
        <v>6.726</v>
      </c>
      <c r="II47">
        <v>0.4984</v>
      </c>
      <c r="IJ47">
        <v>4.02706509432224</v>
      </c>
      <c r="IK47">
        <v>0.00601174518973114</v>
      </c>
      <c r="IL47">
        <v>2.77886958061485e-07</v>
      </c>
      <c r="IM47">
        <v>-3.54636231360687e-10</v>
      </c>
      <c r="IN47">
        <v>-0.0404303883988718</v>
      </c>
      <c r="IO47">
        <v>-0.0177815531441476</v>
      </c>
      <c r="IP47">
        <v>0.00205572605671414</v>
      </c>
      <c r="IQ47">
        <v>-1.65519735432211e-05</v>
      </c>
      <c r="IR47">
        <v>-4</v>
      </c>
      <c r="IS47">
        <v>1848</v>
      </c>
      <c r="IT47">
        <v>1</v>
      </c>
      <c r="IU47">
        <v>25</v>
      </c>
      <c r="IV47">
        <v>24538.3</v>
      </c>
      <c r="IW47">
        <v>24538.3</v>
      </c>
      <c r="IX47">
        <v>1.21338</v>
      </c>
      <c r="IY47">
        <v>2.6123</v>
      </c>
      <c r="IZ47">
        <v>1.54785</v>
      </c>
      <c r="JA47">
        <v>2.30469</v>
      </c>
      <c r="JB47">
        <v>1.34644</v>
      </c>
      <c r="JC47">
        <v>2.4292</v>
      </c>
      <c r="JD47">
        <v>34.3269</v>
      </c>
      <c r="JE47">
        <v>24.1313</v>
      </c>
      <c r="JF47">
        <v>18</v>
      </c>
      <c r="JG47">
        <v>500.439</v>
      </c>
      <c r="JH47">
        <v>408.899</v>
      </c>
      <c r="JI47">
        <v>25.0001</v>
      </c>
      <c r="JJ47">
        <v>26.3664</v>
      </c>
      <c r="JK47">
        <v>30.0003</v>
      </c>
      <c r="JL47">
        <v>26.2913</v>
      </c>
      <c r="JM47">
        <v>26.23</v>
      </c>
      <c r="JN47">
        <v>24.3561</v>
      </c>
      <c r="JO47">
        <v>37.1781</v>
      </c>
      <c r="JP47">
        <v>73.3228</v>
      </c>
      <c r="JQ47">
        <v>25</v>
      </c>
      <c r="JR47">
        <v>521.214</v>
      </c>
      <c r="JS47">
        <v>17.7256</v>
      </c>
      <c r="JT47">
        <v>102.396</v>
      </c>
      <c r="JU47">
        <v>103.162</v>
      </c>
    </row>
    <row r="48" spans="1:281">
      <c r="A48">
        <v>32</v>
      </c>
      <c r="B48">
        <v>1659023930</v>
      </c>
      <c r="C48">
        <v>246.900000095367</v>
      </c>
      <c r="D48" t="s">
        <v>487</v>
      </c>
      <c r="E48" t="s">
        <v>488</v>
      </c>
      <c r="F48">
        <v>5</v>
      </c>
      <c r="G48" t="s">
        <v>416</v>
      </c>
      <c r="H48" t="s">
        <v>417</v>
      </c>
      <c r="I48">
        <v>1659023922.5</v>
      </c>
      <c r="J48">
        <f>(K48)/1000</f>
        <v>0</v>
      </c>
      <c r="K48">
        <f>IF(CZ48, AN48, AH48)</f>
        <v>0</v>
      </c>
      <c r="L48">
        <f>IF(CZ48, AI48, AG48)</f>
        <v>0</v>
      </c>
      <c r="M48">
        <f>DB48 - IF(AU48&gt;1, L48*CV48*100.0/(AW48*DP48), 0)</f>
        <v>0</v>
      </c>
      <c r="N48">
        <f>((T48-J48/2)*M48-L48)/(T48+J48/2)</f>
        <v>0</v>
      </c>
      <c r="O48">
        <f>N48*(DI48+DJ48)/1000.0</f>
        <v>0</v>
      </c>
      <c r="P48">
        <f>(DB48 - IF(AU48&gt;1, L48*CV48*100.0/(AW48*DP48), 0))*(DI48+DJ48)/1000.0</f>
        <v>0</v>
      </c>
      <c r="Q48">
        <f>2.0/((1/S48-1/R48)+SIGN(S48)*SQRT((1/S48-1/R48)*(1/S48-1/R48) + 4*CW48/((CW48+1)*(CW48+1))*(2*1/S48*1/R48-1/R48*1/R48)))</f>
        <v>0</v>
      </c>
      <c r="R48">
        <f>IF(LEFT(CX48,1)&lt;&gt;"0",IF(LEFT(CX48,1)="1",3.0,CY48),$D$5+$E$5*(DP48*DI48/($K$5*1000))+$F$5*(DP48*DI48/($K$5*1000))*MAX(MIN(CV48,$J$5),$I$5)*MAX(MIN(CV48,$J$5),$I$5)+$G$5*MAX(MIN(CV48,$J$5),$I$5)*(DP48*DI48/($K$5*1000))+$H$5*(DP48*DI48/($K$5*1000))*(DP48*DI48/($K$5*1000)))</f>
        <v>0</v>
      </c>
      <c r="S48">
        <f>J48*(1000-(1000*0.61365*exp(17.502*W48/(240.97+W48))/(DI48+DJ48)+DD48)/2)/(1000*0.61365*exp(17.502*W48/(240.97+W48))/(DI48+DJ48)-DD48)</f>
        <v>0</v>
      </c>
      <c r="T48">
        <f>1/((CW48+1)/(Q48/1.6)+1/(R48/1.37)) + CW48/((CW48+1)/(Q48/1.6) + CW48/(R48/1.37))</f>
        <v>0</v>
      </c>
      <c r="U48">
        <f>(CR48*CU48)</f>
        <v>0</v>
      </c>
      <c r="V48">
        <f>(DK48+(U48+2*0.95*5.67E-8*(((DK48+$B$7)+273)^4-(DK48+273)^4)-44100*J48)/(1.84*29.3*R48+8*0.95*5.67E-8*(DK48+273)^3))</f>
        <v>0</v>
      </c>
      <c r="W48">
        <f>($C$7*DL48+$D$7*DM48+$E$7*V48)</f>
        <v>0</v>
      </c>
      <c r="X48">
        <f>0.61365*exp(17.502*W48/(240.97+W48))</f>
        <v>0</v>
      </c>
      <c r="Y48">
        <f>(Z48/AA48*100)</f>
        <v>0</v>
      </c>
      <c r="Z48">
        <f>DD48*(DI48+DJ48)/1000</f>
        <v>0</v>
      </c>
      <c r="AA48">
        <f>0.61365*exp(17.502*DK48/(240.97+DK48))</f>
        <v>0</v>
      </c>
      <c r="AB48">
        <f>(X48-DD48*(DI48+DJ48)/1000)</f>
        <v>0</v>
      </c>
      <c r="AC48">
        <f>(-J48*44100)</f>
        <v>0</v>
      </c>
      <c r="AD48">
        <f>2*29.3*R48*0.92*(DK48-W48)</f>
        <v>0</v>
      </c>
      <c r="AE48">
        <f>2*0.95*5.67E-8*(((DK48+$B$7)+273)^4-(W48+273)^4)</f>
        <v>0</v>
      </c>
      <c r="AF48">
        <f>U48+AE48+AC48+AD48</f>
        <v>0</v>
      </c>
      <c r="AG48">
        <f>DH48*AU48*(DC48-DB48*(1000-AU48*DE48)/(1000-AU48*DD48))/(100*CV48)</f>
        <v>0</v>
      </c>
      <c r="AH48">
        <f>1000*DH48*AU48*(DD48-DE48)/(100*CV48*(1000-AU48*DD48))</f>
        <v>0</v>
      </c>
      <c r="AI48">
        <f>(AJ48 - AK48 - DI48*1E3/(8.314*(DK48+273.15)) * AM48/DH48 * AL48) * DH48/(100*CV48) * (1000 - DE48)/1000</f>
        <v>0</v>
      </c>
      <c r="AJ48">
        <v>523.998109535305</v>
      </c>
      <c r="AK48">
        <v>477.383545454545</v>
      </c>
      <c r="AL48">
        <v>3.14941357060494</v>
      </c>
      <c r="AM48">
        <v>66.0504921813524</v>
      </c>
      <c r="AN48">
        <f>(AP48 - AO48 + DI48*1E3/(8.314*(DK48+273.15)) * AR48/DH48 * AQ48) * DH48/(100*CV48) * 1000/(1000 - AP48)</f>
        <v>0</v>
      </c>
      <c r="AO48">
        <v>17.6821289590909</v>
      </c>
      <c r="AP48">
        <v>24.6960132867133</v>
      </c>
      <c r="AQ48">
        <v>0.000193473559121116</v>
      </c>
      <c r="AR48">
        <v>92.47</v>
      </c>
      <c r="AS48">
        <v>0</v>
      </c>
      <c r="AT48">
        <v>0</v>
      </c>
      <c r="AU48">
        <f>IF(AS48*$H$13&gt;=AW48,1.0,(AW48/(AW48-AS48*$H$13)))</f>
        <v>0</v>
      </c>
      <c r="AV48">
        <f>(AU48-1)*100</f>
        <v>0</v>
      </c>
      <c r="AW48">
        <f>MAX(0,($B$13+$C$13*DP48)/(1+$D$13*DP48)*DI48/(DK48+273)*$E$13)</f>
        <v>0</v>
      </c>
      <c r="AX48" t="s">
        <v>418</v>
      </c>
      <c r="AY48" t="s">
        <v>418</v>
      </c>
      <c r="AZ48">
        <v>0</v>
      </c>
      <c r="BA48">
        <v>0</v>
      </c>
      <c r="BB48">
        <f>1-AZ48/BA48</f>
        <v>0</v>
      </c>
      <c r="BC48">
        <v>0</v>
      </c>
      <c r="BD48" t="s">
        <v>418</v>
      </c>
      <c r="BE48" t="s">
        <v>418</v>
      </c>
      <c r="BF48">
        <v>0</v>
      </c>
      <c r="BG48">
        <v>0</v>
      </c>
      <c r="BH48">
        <f>1-BF48/BG48</f>
        <v>0</v>
      </c>
      <c r="BI48">
        <v>0.5</v>
      </c>
      <c r="BJ48">
        <f>CS48</f>
        <v>0</v>
      </c>
      <c r="BK48">
        <f>L48</f>
        <v>0</v>
      </c>
      <c r="BL48">
        <f>BH48*BI48*BJ48</f>
        <v>0</v>
      </c>
      <c r="BM48">
        <f>(BK48-BC48)/BJ48</f>
        <v>0</v>
      </c>
      <c r="BN48">
        <f>(BA48-BG48)/BG48</f>
        <v>0</v>
      </c>
      <c r="BO48">
        <f>AZ48/(BB48+AZ48/BG48)</f>
        <v>0</v>
      </c>
      <c r="BP48" t="s">
        <v>418</v>
      </c>
      <c r="BQ48">
        <v>0</v>
      </c>
      <c r="BR48">
        <f>IF(BQ48&lt;&gt;0, BQ48, BO48)</f>
        <v>0</v>
      </c>
      <c r="BS48">
        <f>1-BR48/BG48</f>
        <v>0</v>
      </c>
      <c r="BT48">
        <f>(BG48-BF48)/(BG48-BR48)</f>
        <v>0</v>
      </c>
      <c r="BU48">
        <f>(BA48-BG48)/(BA48-BR48)</f>
        <v>0</v>
      </c>
      <c r="BV48">
        <f>(BG48-BF48)/(BG48-AZ48)</f>
        <v>0</v>
      </c>
      <c r="BW48">
        <f>(BA48-BG48)/(BA48-AZ48)</f>
        <v>0</v>
      </c>
      <c r="BX48">
        <f>(BT48*BR48/BF48)</f>
        <v>0</v>
      </c>
      <c r="BY48">
        <f>(1-BX48)</f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f>$B$11*DQ48+$C$11*DR48+$F$11*EC48*(1-EF48)</f>
        <v>0</v>
      </c>
      <c r="CS48">
        <f>CR48*CT48</f>
        <v>0</v>
      </c>
      <c r="CT48">
        <f>($B$11*$D$9+$C$11*$D$9+$F$11*((EP48+EH48)/MAX(EP48+EH48+EQ48, 0.1)*$I$9+EQ48/MAX(EP48+EH48+EQ48, 0.1)*$J$9))/($B$11+$C$11+$F$11)</f>
        <v>0</v>
      </c>
      <c r="CU48">
        <f>($B$11*$K$9+$C$11*$K$9+$F$11*((EP48+EH48)/MAX(EP48+EH48+EQ48, 0.1)*$P$9+EQ48/MAX(EP48+EH48+EQ48, 0.1)*$Q$9))/($B$11+$C$11+$F$11)</f>
        <v>0</v>
      </c>
      <c r="CV48">
        <v>6</v>
      </c>
      <c r="CW48">
        <v>0.5</v>
      </c>
      <c r="CX48" t="s">
        <v>419</v>
      </c>
      <c r="CY48">
        <v>2</v>
      </c>
      <c r="CZ48" t="b">
        <v>1</v>
      </c>
      <c r="DA48">
        <v>1659023922.5</v>
      </c>
      <c r="DB48">
        <v>444.412518518519</v>
      </c>
      <c r="DC48">
        <v>498.780703703704</v>
      </c>
      <c r="DD48">
        <v>24.6982185185185</v>
      </c>
      <c r="DE48">
        <v>17.6919703703704</v>
      </c>
      <c r="DF48">
        <v>437.730444444444</v>
      </c>
      <c r="DG48">
        <v>24.1996407407407</v>
      </c>
      <c r="DH48">
        <v>500.052888888889</v>
      </c>
      <c r="DI48">
        <v>90.3837518518518</v>
      </c>
      <c r="DJ48">
        <v>0.0450109962962963</v>
      </c>
      <c r="DK48">
        <v>27.2720407407407</v>
      </c>
      <c r="DL48">
        <v>27.2789925925926</v>
      </c>
      <c r="DM48">
        <v>999.9</v>
      </c>
      <c r="DN48">
        <v>0</v>
      </c>
      <c r="DO48">
        <v>0</v>
      </c>
      <c r="DP48">
        <v>10010.1851851852</v>
      </c>
      <c r="DQ48">
        <v>0</v>
      </c>
      <c r="DR48">
        <v>10.1502</v>
      </c>
      <c r="DS48">
        <v>-54.3681740740741</v>
      </c>
      <c r="DT48">
        <v>455.666592592593</v>
      </c>
      <c r="DU48">
        <v>507.764</v>
      </c>
      <c r="DV48">
        <v>7.00624185185185</v>
      </c>
      <c r="DW48">
        <v>498.780703703704</v>
      </c>
      <c r="DX48">
        <v>17.6919703703704</v>
      </c>
      <c r="DY48">
        <v>2.23231777777778</v>
      </c>
      <c r="DZ48">
        <v>1.59906740740741</v>
      </c>
      <c r="EA48">
        <v>19.1961407407407</v>
      </c>
      <c r="EB48">
        <v>13.9498148148148</v>
      </c>
      <c r="EC48">
        <v>1999.98074074074</v>
      </c>
      <c r="ED48">
        <v>0.979995518518518</v>
      </c>
      <c r="EE48">
        <v>0.0200046814814815</v>
      </c>
      <c r="EF48">
        <v>0</v>
      </c>
      <c r="EG48">
        <v>823.349888888889</v>
      </c>
      <c r="EH48">
        <v>5.00063</v>
      </c>
      <c r="EI48">
        <v>16212.4148148148</v>
      </c>
      <c r="EJ48">
        <v>17256.7074074074</v>
      </c>
      <c r="EK48">
        <v>38.375</v>
      </c>
      <c r="EL48">
        <v>38.375</v>
      </c>
      <c r="EM48">
        <v>37.8633333333333</v>
      </c>
      <c r="EN48">
        <v>37.6617407407407</v>
      </c>
      <c r="EO48">
        <v>39.312</v>
      </c>
      <c r="EP48">
        <v>1955.06740740741</v>
      </c>
      <c r="EQ48">
        <v>39.9133333333333</v>
      </c>
      <c r="ER48">
        <v>0</v>
      </c>
      <c r="ES48">
        <v>1659023928.7</v>
      </c>
      <c r="ET48">
        <v>0</v>
      </c>
      <c r="EU48">
        <v>823.41664</v>
      </c>
      <c r="EV48">
        <v>28.5724615333939</v>
      </c>
      <c r="EW48">
        <v>563.123076927951</v>
      </c>
      <c r="EX48">
        <v>16213.884</v>
      </c>
      <c r="EY48">
        <v>15</v>
      </c>
      <c r="EZ48">
        <v>0</v>
      </c>
      <c r="FA48" t="s">
        <v>420</v>
      </c>
      <c r="FB48">
        <v>1657551626.5</v>
      </c>
      <c r="FC48">
        <v>1657551629</v>
      </c>
      <c r="FD48">
        <v>0</v>
      </c>
      <c r="FE48">
        <v>0.403</v>
      </c>
      <c r="FF48">
        <v>0.009</v>
      </c>
      <c r="FG48">
        <v>9.41</v>
      </c>
      <c r="FH48">
        <v>0.087</v>
      </c>
      <c r="FI48">
        <v>417</v>
      </c>
      <c r="FJ48">
        <v>17</v>
      </c>
      <c r="FK48">
        <v>1.61</v>
      </c>
      <c r="FL48">
        <v>0.59</v>
      </c>
      <c r="FM48">
        <v>-53.0326585365854</v>
      </c>
      <c r="FN48">
        <v>-22.6733916376307</v>
      </c>
      <c r="FO48">
        <v>2.32617887678858</v>
      </c>
      <c r="FP48">
        <v>0</v>
      </c>
      <c r="FQ48">
        <v>821.803235294118</v>
      </c>
      <c r="FR48">
        <v>25.4781970984908</v>
      </c>
      <c r="FS48">
        <v>2.51905702547161</v>
      </c>
      <c r="FT48">
        <v>0</v>
      </c>
      <c r="FU48">
        <v>6.99838414634146</v>
      </c>
      <c r="FV48">
        <v>0.135190452961682</v>
      </c>
      <c r="FW48">
        <v>0.0147366488522058</v>
      </c>
      <c r="FX48">
        <v>0</v>
      </c>
      <c r="FY48">
        <v>0</v>
      </c>
      <c r="FZ48">
        <v>3</v>
      </c>
      <c r="GA48" t="s">
        <v>427</v>
      </c>
      <c r="GB48">
        <v>2.97295</v>
      </c>
      <c r="GC48">
        <v>2.69959</v>
      </c>
      <c r="GD48">
        <v>0.0980983</v>
      </c>
      <c r="GE48">
        <v>0.107878</v>
      </c>
      <c r="GF48">
        <v>0.105257</v>
      </c>
      <c r="GG48">
        <v>0.0842319</v>
      </c>
      <c r="GH48">
        <v>35150.2</v>
      </c>
      <c r="GI48">
        <v>38013.7</v>
      </c>
      <c r="GJ48">
        <v>35316.2</v>
      </c>
      <c r="GK48">
        <v>38643.6</v>
      </c>
      <c r="GL48">
        <v>44790.9</v>
      </c>
      <c r="GM48">
        <v>51104.9</v>
      </c>
      <c r="GN48">
        <v>55196.1</v>
      </c>
      <c r="GO48">
        <v>61974.2</v>
      </c>
      <c r="GP48">
        <v>1.9892</v>
      </c>
      <c r="GQ48">
        <v>1.8476</v>
      </c>
      <c r="GR48">
        <v>0.121742</v>
      </c>
      <c r="GS48">
        <v>0</v>
      </c>
      <c r="GT48">
        <v>25.2735</v>
      </c>
      <c r="GU48">
        <v>999.9</v>
      </c>
      <c r="GV48">
        <v>57.038</v>
      </c>
      <c r="GW48">
        <v>28.963</v>
      </c>
      <c r="GX48">
        <v>25.3253</v>
      </c>
      <c r="GY48">
        <v>56.09</v>
      </c>
      <c r="GZ48">
        <v>43.6498</v>
      </c>
      <c r="HA48">
        <v>1</v>
      </c>
      <c r="HB48">
        <v>-0.0681301</v>
      </c>
      <c r="HC48">
        <v>0.0668845</v>
      </c>
      <c r="HD48">
        <v>20.1133</v>
      </c>
      <c r="HE48">
        <v>5.20052</v>
      </c>
      <c r="HF48">
        <v>12.004</v>
      </c>
      <c r="HG48">
        <v>4.976</v>
      </c>
      <c r="HH48">
        <v>3.294</v>
      </c>
      <c r="HI48">
        <v>9999</v>
      </c>
      <c r="HJ48">
        <v>9999</v>
      </c>
      <c r="HK48">
        <v>9999</v>
      </c>
      <c r="HL48">
        <v>627.7</v>
      </c>
      <c r="HM48">
        <v>1.86334</v>
      </c>
      <c r="HN48">
        <v>1.86819</v>
      </c>
      <c r="HO48">
        <v>1.86798</v>
      </c>
      <c r="HP48">
        <v>1.86911</v>
      </c>
      <c r="HQ48">
        <v>1.86996</v>
      </c>
      <c r="HR48">
        <v>1.86603</v>
      </c>
      <c r="HS48">
        <v>1.86707</v>
      </c>
      <c r="HT48">
        <v>1.86844</v>
      </c>
      <c r="HU48">
        <v>5</v>
      </c>
      <c r="HV48">
        <v>0</v>
      </c>
      <c r="HW48">
        <v>0</v>
      </c>
      <c r="HX48">
        <v>0</v>
      </c>
      <c r="HY48" t="s">
        <v>422</v>
      </c>
      <c r="HZ48" t="s">
        <v>423</v>
      </c>
      <c r="IA48" t="s">
        <v>424</v>
      </c>
      <c r="IB48" t="s">
        <v>424</v>
      </c>
      <c r="IC48" t="s">
        <v>424</v>
      </c>
      <c r="ID48" t="s">
        <v>424</v>
      </c>
      <c r="IE48">
        <v>0</v>
      </c>
      <c r="IF48">
        <v>100</v>
      </c>
      <c r="IG48">
        <v>100</v>
      </c>
      <c r="IH48">
        <v>6.818</v>
      </c>
      <c r="II48">
        <v>0.4985</v>
      </c>
      <c r="IJ48">
        <v>4.02706509432224</v>
      </c>
      <c r="IK48">
        <v>0.00601174518973114</v>
      </c>
      <c r="IL48">
        <v>2.77886958061485e-07</v>
      </c>
      <c r="IM48">
        <v>-3.54636231360687e-10</v>
      </c>
      <c r="IN48">
        <v>-0.0404303883988718</v>
      </c>
      <c r="IO48">
        <v>-0.0177815531441476</v>
      </c>
      <c r="IP48">
        <v>0.00205572605671414</v>
      </c>
      <c r="IQ48">
        <v>-1.65519735432211e-05</v>
      </c>
      <c r="IR48">
        <v>-4</v>
      </c>
      <c r="IS48">
        <v>1848</v>
      </c>
      <c r="IT48">
        <v>1</v>
      </c>
      <c r="IU48">
        <v>25</v>
      </c>
      <c r="IV48">
        <v>24538.4</v>
      </c>
      <c r="IW48">
        <v>24538.3</v>
      </c>
      <c r="IX48">
        <v>1.24634</v>
      </c>
      <c r="IY48">
        <v>2.6062</v>
      </c>
      <c r="IZ48">
        <v>1.54785</v>
      </c>
      <c r="JA48">
        <v>2.30469</v>
      </c>
      <c r="JB48">
        <v>1.34644</v>
      </c>
      <c r="JC48">
        <v>2.36938</v>
      </c>
      <c r="JD48">
        <v>34.3269</v>
      </c>
      <c r="JE48">
        <v>24.1313</v>
      </c>
      <c r="JF48">
        <v>18</v>
      </c>
      <c r="JG48">
        <v>500.043</v>
      </c>
      <c r="JH48">
        <v>409.251</v>
      </c>
      <c r="JI48">
        <v>25.0001</v>
      </c>
      <c r="JJ48">
        <v>26.3664</v>
      </c>
      <c r="JK48">
        <v>30.0001</v>
      </c>
      <c r="JL48">
        <v>26.2913</v>
      </c>
      <c r="JM48">
        <v>26.2322</v>
      </c>
      <c r="JN48">
        <v>25.021</v>
      </c>
      <c r="JO48">
        <v>37.1781</v>
      </c>
      <c r="JP48">
        <v>72.9386</v>
      </c>
      <c r="JQ48">
        <v>25</v>
      </c>
      <c r="JR48">
        <v>541.339</v>
      </c>
      <c r="JS48">
        <v>17.7141</v>
      </c>
      <c r="JT48">
        <v>102.397</v>
      </c>
      <c r="JU48">
        <v>103.163</v>
      </c>
    </row>
    <row r="49" spans="1:281">
      <c r="A49">
        <v>33</v>
      </c>
      <c r="B49">
        <v>1659023935</v>
      </c>
      <c r="C49">
        <v>251.900000095367</v>
      </c>
      <c r="D49" t="s">
        <v>489</v>
      </c>
      <c r="E49" t="s">
        <v>490</v>
      </c>
      <c r="F49">
        <v>5</v>
      </c>
      <c r="G49" t="s">
        <v>416</v>
      </c>
      <c r="H49" t="s">
        <v>417</v>
      </c>
      <c r="I49">
        <v>1659023927.21429</v>
      </c>
      <c r="J49">
        <f>(K49)/1000</f>
        <v>0</v>
      </c>
      <c r="K49">
        <f>IF(CZ49, AN49, AH49)</f>
        <v>0</v>
      </c>
      <c r="L49">
        <f>IF(CZ49, AI49, AG49)</f>
        <v>0</v>
      </c>
      <c r="M49">
        <f>DB49 - IF(AU49&gt;1, L49*CV49*100.0/(AW49*DP49), 0)</f>
        <v>0</v>
      </c>
      <c r="N49">
        <f>((T49-J49/2)*M49-L49)/(T49+J49/2)</f>
        <v>0</v>
      </c>
      <c r="O49">
        <f>N49*(DI49+DJ49)/1000.0</f>
        <v>0</v>
      </c>
      <c r="P49">
        <f>(DB49 - IF(AU49&gt;1, L49*CV49*100.0/(AW49*DP49), 0))*(DI49+DJ49)/1000.0</f>
        <v>0</v>
      </c>
      <c r="Q49">
        <f>2.0/((1/S49-1/R49)+SIGN(S49)*SQRT((1/S49-1/R49)*(1/S49-1/R49) + 4*CW49/((CW49+1)*(CW49+1))*(2*1/S49*1/R49-1/R49*1/R49)))</f>
        <v>0</v>
      </c>
      <c r="R49">
        <f>IF(LEFT(CX49,1)&lt;&gt;"0",IF(LEFT(CX49,1)="1",3.0,CY49),$D$5+$E$5*(DP49*DI49/($K$5*1000))+$F$5*(DP49*DI49/($K$5*1000))*MAX(MIN(CV49,$J$5),$I$5)*MAX(MIN(CV49,$J$5),$I$5)+$G$5*MAX(MIN(CV49,$J$5),$I$5)*(DP49*DI49/($K$5*1000))+$H$5*(DP49*DI49/($K$5*1000))*(DP49*DI49/($K$5*1000)))</f>
        <v>0</v>
      </c>
      <c r="S49">
        <f>J49*(1000-(1000*0.61365*exp(17.502*W49/(240.97+W49))/(DI49+DJ49)+DD49)/2)/(1000*0.61365*exp(17.502*W49/(240.97+W49))/(DI49+DJ49)-DD49)</f>
        <v>0</v>
      </c>
      <c r="T49">
        <f>1/((CW49+1)/(Q49/1.6)+1/(R49/1.37)) + CW49/((CW49+1)/(Q49/1.6) + CW49/(R49/1.37))</f>
        <v>0</v>
      </c>
      <c r="U49">
        <f>(CR49*CU49)</f>
        <v>0</v>
      </c>
      <c r="V49">
        <f>(DK49+(U49+2*0.95*5.67E-8*(((DK49+$B$7)+273)^4-(DK49+273)^4)-44100*J49)/(1.84*29.3*R49+8*0.95*5.67E-8*(DK49+273)^3))</f>
        <v>0</v>
      </c>
      <c r="W49">
        <f>($C$7*DL49+$D$7*DM49+$E$7*V49)</f>
        <v>0</v>
      </c>
      <c r="X49">
        <f>0.61365*exp(17.502*W49/(240.97+W49))</f>
        <v>0</v>
      </c>
      <c r="Y49">
        <f>(Z49/AA49*100)</f>
        <v>0</v>
      </c>
      <c r="Z49">
        <f>DD49*(DI49+DJ49)/1000</f>
        <v>0</v>
      </c>
      <c r="AA49">
        <f>0.61365*exp(17.502*DK49/(240.97+DK49))</f>
        <v>0</v>
      </c>
      <c r="AB49">
        <f>(X49-DD49*(DI49+DJ49)/1000)</f>
        <v>0</v>
      </c>
      <c r="AC49">
        <f>(-J49*44100)</f>
        <v>0</v>
      </c>
      <c r="AD49">
        <f>2*29.3*R49*0.92*(DK49-W49)</f>
        <v>0</v>
      </c>
      <c r="AE49">
        <f>2*0.95*5.67E-8*(((DK49+$B$7)+273)^4-(W49+273)^4)</f>
        <v>0</v>
      </c>
      <c r="AF49">
        <f>U49+AE49+AC49+AD49</f>
        <v>0</v>
      </c>
      <c r="AG49">
        <f>DH49*AU49*(DC49-DB49*(1000-AU49*DE49)/(1000-AU49*DD49))/(100*CV49)</f>
        <v>0</v>
      </c>
      <c r="AH49">
        <f>1000*DH49*AU49*(DD49-DE49)/(100*CV49*(1000-AU49*DD49))</f>
        <v>0</v>
      </c>
      <c r="AI49">
        <f>(AJ49 - AK49 - DI49*1E3/(8.314*(DK49+273.15)) * AM49/DH49 * AL49) * DH49/(100*CV49) * (1000 - DE49)/1000</f>
        <v>0</v>
      </c>
      <c r="AJ49">
        <v>541.186081793091</v>
      </c>
      <c r="AK49">
        <v>493.22123030303</v>
      </c>
      <c r="AL49">
        <v>3.2452761484625</v>
      </c>
      <c r="AM49">
        <v>66.0504921813524</v>
      </c>
      <c r="AN49">
        <f>(AP49 - AO49 + DI49*1E3/(8.314*(DK49+273.15)) * AR49/DH49 * AQ49) * DH49/(100*CV49) * 1000/(1000 - AP49)</f>
        <v>0</v>
      </c>
      <c r="AO49">
        <v>17.6703384308225</v>
      </c>
      <c r="AP49">
        <v>24.6918370629371</v>
      </c>
      <c r="AQ49">
        <v>0.000158950819673366</v>
      </c>
      <c r="AR49">
        <v>92.47</v>
      </c>
      <c r="AS49">
        <v>0</v>
      </c>
      <c r="AT49">
        <v>0</v>
      </c>
      <c r="AU49">
        <f>IF(AS49*$H$13&gt;=AW49,1.0,(AW49/(AW49-AS49*$H$13)))</f>
        <v>0</v>
      </c>
      <c r="AV49">
        <f>(AU49-1)*100</f>
        <v>0</v>
      </c>
      <c r="AW49">
        <f>MAX(0,($B$13+$C$13*DP49)/(1+$D$13*DP49)*DI49/(DK49+273)*$E$13)</f>
        <v>0</v>
      </c>
      <c r="AX49" t="s">
        <v>418</v>
      </c>
      <c r="AY49" t="s">
        <v>418</v>
      </c>
      <c r="AZ49">
        <v>0</v>
      </c>
      <c r="BA49">
        <v>0</v>
      </c>
      <c r="BB49">
        <f>1-AZ49/BA49</f>
        <v>0</v>
      </c>
      <c r="BC49">
        <v>0</v>
      </c>
      <c r="BD49" t="s">
        <v>418</v>
      </c>
      <c r="BE49" t="s">
        <v>418</v>
      </c>
      <c r="BF49">
        <v>0</v>
      </c>
      <c r="BG49">
        <v>0</v>
      </c>
      <c r="BH49">
        <f>1-BF49/BG49</f>
        <v>0</v>
      </c>
      <c r="BI49">
        <v>0.5</v>
      </c>
      <c r="BJ49">
        <f>CS49</f>
        <v>0</v>
      </c>
      <c r="BK49">
        <f>L49</f>
        <v>0</v>
      </c>
      <c r="BL49">
        <f>BH49*BI49*BJ49</f>
        <v>0</v>
      </c>
      <c r="BM49">
        <f>(BK49-BC49)/BJ49</f>
        <v>0</v>
      </c>
      <c r="BN49">
        <f>(BA49-BG49)/BG49</f>
        <v>0</v>
      </c>
      <c r="BO49">
        <f>AZ49/(BB49+AZ49/BG49)</f>
        <v>0</v>
      </c>
      <c r="BP49" t="s">
        <v>418</v>
      </c>
      <c r="BQ49">
        <v>0</v>
      </c>
      <c r="BR49">
        <f>IF(BQ49&lt;&gt;0, BQ49, BO49)</f>
        <v>0</v>
      </c>
      <c r="BS49">
        <f>1-BR49/BG49</f>
        <v>0</v>
      </c>
      <c r="BT49">
        <f>(BG49-BF49)/(BG49-BR49)</f>
        <v>0</v>
      </c>
      <c r="BU49">
        <f>(BA49-BG49)/(BA49-BR49)</f>
        <v>0</v>
      </c>
      <c r="BV49">
        <f>(BG49-BF49)/(BG49-AZ49)</f>
        <v>0</v>
      </c>
      <c r="BW49">
        <f>(BA49-BG49)/(BA49-AZ49)</f>
        <v>0</v>
      </c>
      <c r="BX49">
        <f>(BT49*BR49/BF49)</f>
        <v>0</v>
      </c>
      <c r="BY49">
        <f>(1-BX49)</f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f>$B$11*DQ49+$C$11*DR49+$F$11*EC49*(1-EF49)</f>
        <v>0</v>
      </c>
      <c r="CS49">
        <f>CR49*CT49</f>
        <v>0</v>
      </c>
      <c r="CT49">
        <f>($B$11*$D$9+$C$11*$D$9+$F$11*((EP49+EH49)/MAX(EP49+EH49+EQ49, 0.1)*$I$9+EQ49/MAX(EP49+EH49+EQ49, 0.1)*$J$9))/($B$11+$C$11+$F$11)</f>
        <v>0</v>
      </c>
      <c r="CU49">
        <f>($B$11*$K$9+$C$11*$K$9+$F$11*((EP49+EH49)/MAX(EP49+EH49+EQ49, 0.1)*$P$9+EQ49/MAX(EP49+EH49+EQ49, 0.1)*$Q$9))/($B$11+$C$11+$F$11)</f>
        <v>0</v>
      </c>
      <c r="CV49">
        <v>6</v>
      </c>
      <c r="CW49">
        <v>0.5</v>
      </c>
      <c r="CX49" t="s">
        <v>419</v>
      </c>
      <c r="CY49">
        <v>2</v>
      </c>
      <c r="CZ49" t="b">
        <v>1</v>
      </c>
      <c r="DA49">
        <v>1659023927.21429</v>
      </c>
      <c r="DB49">
        <v>458.53675</v>
      </c>
      <c r="DC49">
        <v>514.673214285714</v>
      </c>
      <c r="DD49">
        <v>24.6970392857143</v>
      </c>
      <c r="DE49">
        <v>17.67745</v>
      </c>
      <c r="DF49">
        <v>451.769678571428</v>
      </c>
      <c r="DG49">
        <v>24.1985178571429</v>
      </c>
      <c r="DH49">
        <v>500.07125</v>
      </c>
      <c r="DI49">
        <v>90.3843678571429</v>
      </c>
      <c r="DJ49">
        <v>0.0452025678571428</v>
      </c>
      <c r="DK49">
        <v>27.273875</v>
      </c>
      <c r="DL49">
        <v>27.2779535714286</v>
      </c>
      <c r="DM49">
        <v>999.9</v>
      </c>
      <c r="DN49">
        <v>0</v>
      </c>
      <c r="DO49">
        <v>0</v>
      </c>
      <c r="DP49">
        <v>9998.03571428571</v>
      </c>
      <c r="DQ49">
        <v>0</v>
      </c>
      <c r="DR49">
        <v>10.1502</v>
      </c>
      <c r="DS49">
        <v>-56.1363964285714</v>
      </c>
      <c r="DT49">
        <v>470.147964285714</v>
      </c>
      <c r="DU49">
        <v>523.934892857143</v>
      </c>
      <c r="DV49">
        <v>7.01958714285714</v>
      </c>
      <c r="DW49">
        <v>514.673214285714</v>
      </c>
      <c r="DX49">
        <v>17.67745</v>
      </c>
      <c r="DY49">
        <v>2.23222678571429</v>
      </c>
      <c r="DZ49">
        <v>1.59776571428571</v>
      </c>
      <c r="EA49">
        <v>19.1954857142857</v>
      </c>
      <c r="EB49">
        <v>13.9372642857143</v>
      </c>
      <c r="EC49">
        <v>1999.99821428571</v>
      </c>
      <c r="ED49">
        <v>0.979996571428571</v>
      </c>
      <c r="EE49">
        <v>0.0200036357142857</v>
      </c>
      <c r="EF49">
        <v>0</v>
      </c>
      <c r="EG49">
        <v>825.679178571429</v>
      </c>
      <c r="EH49">
        <v>5.00063</v>
      </c>
      <c r="EI49">
        <v>16257.5392857143</v>
      </c>
      <c r="EJ49">
        <v>17256.8678571429</v>
      </c>
      <c r="EK49">
        <v>38.375</v>
      </c>
      <c r="EL49">
        <v>38.375</v>
      </c>
      <c r="EM49">
        <v>37.86825</v>
      </c>
      <c r="EN49">
        <v>37.6604285714286</v>
      </c>
      <c r="EO49">
        <v>39.312</v>
      </c>
      <c r="EP49">
        <v>1955.0875</v>
      </c>
      <c r="EQ49">
        <v>39.9114285714286</v>
      </c>
      <c r="ER49">
        <v>0</v>
      </c>
      <c r="ES49">
        <v>1659023934.1</v>
      </c>
      <c r="ET49">
        <v>0</v>
      </c>
      <c r="EU49">
        <v>825.895653846154</v>
      </c>
      <c r="EV49">
        <v>29.2495384635923</v>
      </c>
      <c r="EW49">
        <v>577.576068420178</v>
      </c>
      <c r="EX49">
        <v>16262.6653846154</v>
      </c>
      <c r="EY49">
        <v>15</v>
      </c>
      <c r="EZ49">
        <v>0</v>
      </c>
      <c r="FA49" t="s">
        <v>420</v>
      </c>
      <c r="FB49">
        <v>1657551626.5</v>
      </c>
      <c r="FC49">
        <v>1657551629</v>
      </c>
      <c r="FD49">
        <v>0</v>
      </c>
      <c r="FE49">
        <v>0.403</v>
      </c>
      <c r="FF49">
        <v>0.009</v>
      </c>
      <c r="FG49">
        <v>9.41</v>
      </c>
      <c r="FH49">
        <v>0.087</v>
      </c>
      <c r="FI49">
        <v>417</v>
      </c>
      <c r="FJ49">
        <v>17</v>
      </c>
      <c r="FK49">
        <v>1.61</v>
      </c>
      <c r="FL49">
        <v>0.59</v>
      </c>
      <c r="FM49">
        <v>-54.7321634146342</v>
      </c>
      <c r="FN49">
        <v>-20.4059414634146</v>
      </c>
      <c r="FO49">
        <v>2.11734009247407</v>
      </c>
      <c r="FP49">
        <v>0</v>
      </c>
      <c r="FQ49">
        <v>823.896352941177</v>
      </c>
      <c r="FR49">
        <v>28.3541023622772</v>
      </c>
      <c r="FS49">
        <v>2.79058152154237</v>
      </c>
      <c r="FT49">
        <v>0</v>
      </c>
      <c r="FU49">
        <v>7.00916170731707</v>
      </c>
      <c r="FV49">
        <v>0.13969003484323</v>
      </c>
      <c r="FW49">
        <v>0.0156665221602392</v>
      </c>
      <c r="FX49">
        <v>0</v>
      </c>
      <c r="FY49">
        <v>0</v>
      </c>
      <c r="FZ49">
        <v>3</v>
      </c>
      <c r="GA49" t="s">
        <v>427</v>
      </c>
      <c r="GB49">
        <v>2.97359</v>
      </c>
      <c r="GC49">
        <v>2.69951</v>
      </c>
      <c r="GD49">
        <v>0.100567</v>
      </c>
      <c r="GE49">
        <v>0.110559</v>
      </c>
      <c r="GF49">
        <v>0.105252</v>
      </c>
      <c r="GG49">
        <v>0.0841269</v>
      </c>
      <c r="GH49">
        <v>35053.8</v>
      </c>
      <c r="GI49">
        <v>37899.5</v>
      </c>
      <c r="GJ49">
        <v>35316</v>
      </c>
      <c r="GK49">
        <v>38643.6</v>
      </c>
      <c r="GL49">
        <v>44791.1</v>
      </c>
      <c r="GM49">
        <v>51110.2</v>
      </c>
      <c r="GN49">
        <v>55196</v>
      </c>
      <c r="GO49">
        <v>61973.4</v>
      </c>
      <c r="GP49">
        <v>1.9898</v>
      </c>
      <c r="GQ49">
        <v>1.8472</v>
      </c>
      <c r="GR49">
        <v>0.121891</v>
      </c>
      <c r="GS49">
        <v>0</v>
      </c>
      <c r="GT49">
        <v>25.2778</v>
      </c>
      <c r="GU49">
        <v>999.9</v>
      </c>
      <c r="GV49">
        <v>57.014</v>
      </c>
      <c r="GW49">
        <v>28.963</v>
      </c>
      <c r="GX49">
        <v>25.315</v>
      </c>
      <c r="GY49">
        <v>56.37</v>
      </c>
      <c r="GZ49">
        <v>43.3934</v>
      </c>
      <c r="HA49">
        <v>1</v>
      </c>
      <c r="HB49">
        <v>-0.0676829</v>
      </c>
      <c r="HC49">
        <v>0.067756</v>
      </c>
      <c r="HD49">
        <v>20.1133</v>
      </c>
      <c r="HE49">
        <v>5.19812</v>
      </c>
      <c r="HF49">
        <v>12.004</v>
      </c>
      <c r="HG49">
        <v>4.976</v>
      </c>
      <c r="HH49">
        <v>3.2936</v>
      </c>
      <c r="HI49">
        <v>9999</v>
      </c>
      <c r="HJ49">
        <v>9999</v>
      </c>
      <c r="HK49">
        <v>9999</v>
      </c>
      <c r="HL49">
        <v>627.7</v>
      </c>
      <c r="HM49">
        <v>1.86337</v>
      </c>
      <c r="HN49">
        <v>1.86823</v>
      </c>
      <c r="HO49">
        <v>1.86798</v>
      </c>
      <c r="HP49">
        <v>1.86917</v>
      </c>
      <c r="HQ49">
        <v>1.86996</v>
      </c>
      <c r="HR49">
        <v>1.86603</v>
      </c>
      <c r="HS49">
        <v>1.86707</v>
      </c>
      <c r="HT49">
        <v>1.86844</v>
      </c>
      <c r="HU49">
        <v>5</v>
      </c>
      <c r="HV49">
        <v>0</v>
      </c>
      <c r="HW49">
        <v>0</v>
      </c>
      <c r="HX49">
        <v>0</v>
      </c>
      <c r="HY49" t="s">
        <v>422</v>
      </c>
      <c r="HZ49" t="s">
        <v>423</v>
      </c>
      <c r="IA49" t="s">
        <v>424</v>
      </c>
      <c r="IB49" t="s">
        <v>424</v>
      </c>
      <c r="IC49" t="s">
        <v>424</v>
      </c>
      <c r="ID49" t="s">
        <v>424</v>
      </c>
      <c r="IE49">
        <v>0</v>
      </c>
      <c r="IF49">
        <v>100</v>
      </c>
      <c r="IG49">
        <v>100</v>
      </c>
      <c r="IH49">
        <v>6.912</v>
      </c>
      <c r="II49">
        <v>0.4984</v>
      </c>
      <c r="IJ49">
        <v>4.02706509432224</v>
      </c>
      <c r="IK49">
        <v>0.00601174518973114</v>
      </c>
      <c r="IL49">
        <v>2.77886958061485e-07</v>
      </c>
      <c r="IM49">
        <v>-3.54636231360687e-10</v>
      </c>
      <c r="IN49">
        <v>-0.0404303883988718</v>
      </c>
      <c r="IO49">
        <v>-0.0177815531441476</v>
      </c>
      <c r="IP49">
        <v>0.00205572605671414</v>
      </c>
      <c r="IQ49">
        <v>-1.65519735432211e-05</v>
      </c>
      <c r="IR49">
        <v>-4</v>
      </c>
      <c r="IS49">
        <v>1848</v>
      </c>
      <c r="IT49">
        <v>1</v>
      </c>
      <c r="IU49">
        <v>25</v>
      </c>
      <c r="IV49">
        <v>24538.5</v>
      </c>
      <c r="IW49">
        <v>24538.4</v>
      </c>
      <c r="IX49">
        <v>1.27686</v>
      </c>
      <c r="IY49">
        <v>2.61597</v>
      </c>
      <c r="IZ49">
        <v>1.54785</v>
      </c>
      <c r="JA49">
        <v>2.30469</v>
      </c>
      <c r="JB49">
        <v>1.34644</v>
      </c>
      <c r="JC49">
        <v>2.33643</v>
      </c>
      <c r="JD49">
        <v>34.3269</v>
      </c>
      <c r="JE49">
        <v>24.1225</v>
      </c>
      <c r="JF49">
        <v>18</v>
      </c>
      <c r="JG49">
        <v>500.459</v>
      </c>
      <c r="JH49">
        <v>409.027</v>
      </c>
      <c r="JI49">
        <v>25</v>
      </c>
      <c r="JJ49">
        <v>26.3686</v>
      </c>
      <c r="JK49">
        <v>30.0004</v>
      </c>
      <c r="JL49">
        <v>26.2935</v>
      </c>
      <c r="JM49">
        <v>26.2322</v>
      </c>
      <c r="JN49">
        <v>25.6193</v>
      </c>
      <c r="JO49">
        <v>37.1781</v>
      </c>
      <c r="JP49">
        <v>72.9386</v>
      </c>
      <c r="JQ49">
        <v>25</v>
      </c>
      <c r="JR49">
        <v>554.766</v>
      </c>
      <c r="JS49">
        <v>17.7057</v>
      </c>
      <c r="JT49">
        <v>102.397</v>
      </c>
      <c r="JU49">
        <v>103.162</v>
      </c>
    </row>
    <row r="50" spans="1:281">
      <c r="A50">
        <v>34</v>
      </c>
      <c r="B50">
        <v>1659023940</v>
      </c>
      <c r="C50">
        <v>256.900000095367</v>
      </c>
      <c r="D50" t="s">
        <v>491</v>
      </c>
      <c r="E50" t="s">
        <v>492</v>
      </c>
      <c r="F50">
        <v>5</v>
      </c>
      <c r="G50" t="s">
        <v>416</v>
      </c>
      <c r="H50" t="s">
        <v>417</v>
      </c>
      <c r="I50">
        <v>1659023932.5</v>
      </c>
      <c r="J50">
        <f>(K50)/1000</f>
        <v>0</v>
      </c>
      <c r="K50">
        <f>IF(CZ50, AN50, AH50)</f>
        <v>0</v>
      </c>
      <c r="L50">
        <f>IF(CZ50, AI50, AG50)</f>
        <v>0</v>
      </c>
      <c r="M50">
        <f>DB50 - IF(AU50&gt;1, L50*CV50*100.0/(AW50*DP50), 0)</f>
        <v>0</v>
      </c>
      <c r="N50">
        <f>((T50-J50/2)*M50-L50)/(T50+J50/2)</f>
        <v>0</v>
      </c>
      <c r="O50">
        <f>N50*(DI50+DJ50)/1000.0</f>
        <v>0</v>
      </c>
      <c r="P50">
        <f>(DB50 - IF(AU50&gt;1, L50*CV50*100.0/(AW50*DP50), 0))*(DI50+DJ50)/1000.0</f>
        <v>0</v>
      </c>
      <c r="Q50">
        <f>2.0/((1/S50-1/R50)+SIGN(S50)*SQRT((1/S50-1/R50)*(1/S50-1/R50) + 4*CW50/((CW50+1)*(CW50+1))*(2*1/S50*1/R50-1/R50*1/R50)))</f>
        <v>0</v>
      </c>
      <c r="R50">
        <f>IF(LEFT(CX50,1)&lt;&gt;"0",IF(LEFT(CX50,1)="1",3.0,CY50),$D$5+$E$5*(DP50*DI50/($K$5*1000))+$F$5*(DP50*DI50/($K$5*1000))*MAX(MIN(CV50,$J$5),$I$5)*MAX(MIN(CV50,$J$5),$I$5)+$G$5*MAX(MIN(CV50,$J$5),$I$5)*(DP50*DI50/($K$5*1000))+$H$5*(DP50*DI50/($K$5*1000))*(DP50*DI50/($K$5*1000)))</f>
        <v>0</v>
      </c>
      <c r="S50">
        <f>J50*(1000-(1000*0.61365*exp(17.502*W50/(240.97+W50))/(DI50+DJ50)+DD50)/2)/(1000*0.61365*exp(17.502*W50/(240.97+W50))/(DI50+DJ50)-DD50)</f>
        <v>0</v>
      </c>
      <c r="T50">
        <f>1/((CW50+1)/(Q50/1.6)+1/(R50/1.37)) + CW50/((CW50+1)/(Q50/1.6) + CW50/(R50/1.37))</f>
        <v>0</v>
      </c>
      <c r="U50">
        <f>(CR50*CU50)</f>
        <v>0</v>
      </c>
      <c r="V50">
        <f>(DK50+(U50+2*0.95*5.67E-8*(((DK50+$B$7)+273)^4-(DK50+273)^4)-44100*J50)/(1.84*29.3*R50+8*0.95*5.67E-8*(DK50+273)^3))</f>
        <v>0</v>
      </c>
      <c r="W50">
        <f>($C$7*DL50+$D$7*DM50+$E$7*V50)</f>
        <v>0</v>
      </c>
      <c r="X50">
        <f>0.61365*exp(17.502*W50/(240.97+W50))</f>
        <v>0</v>
      </c>
      <c r="Y50">
        <f>(Z50/AA50*100)</f>
        <v>0</v>
      </c>
      <c r="Z50">
        <f>DD50*(DI50+DJ50)/1000</f>
        <v>0</v>
      </c>
      <c r="AA50">
        <f>0.61365*exp(17.502*DK50/(240.97+DK50))</f>
        <v>0</v>
      </c>
      <c r="AB50">
        <f>(X50-DD50*(DI50+DJ50)/1000)</f>
        <v>0</v>
      </c>
      <c r="AC50">
        <f>(-J50*44100)</f>
        <v>0</v>
      </c>
      <c r="AD50">
        <f>2*29.3*R50*0.92*(DK50-W50)</f>
        <v>0</v>
      </c>
      <c r="AE50">
        <f>2*0.95*5.67E-8*(((DK50+$B$7)+273)^4-(W50+273)^4)</f>
        <v>0</v>
      </c>
      <c r="AF50">
        <f>U50+AE50+AC50+AD50</f>
        <v>0</v>
      </c>
      <c r="AG50">
        <f>DH50*AU50*(DC50-DB50*(1000-AU50*DE50)/(1000-AU50*DD50))/(100*CV50)</f>
        <v>0</v>
      </c>
      <c r="AH50">
        <f>1000*DH50*AU50*(DD50-DE50)/(100*CV50*(1000-AU50*DD50))</f>
        <v>0</v>
      </c>
      <c r="AI50">
        <f>(AJ50 - AK50 - DI50*1E3/(8.314*(DK50+273.15)) * AM50/DH50 * AL50) * DH50/(100*CV50) * (1000 - DE50)/1000</f>
        <v>0</v>
      </c>
      <c r="AJ50">
        <v>558.438079395057</v>
      </c>
      <c r="AK50">
        <v>509.637296969697</v>
      </c>
      <c r="AL50">
        <v>3.25146558311886</v>
      </c>
      <c r="AM50">
        <v>66.0504921813524</v>
      </c>
      <c r="AN50">
        <f>(AP50 - AO50 + DI50*1E3/(8.314*(DK50+273.15)) * AR50/DH50 * AQ50) * DH50/(100*CV50) * 1000/(1000 - AP50)</f>
        <v>0</v>
      </c>
      <c r="AO50">
        <v>17.6525431625974</v>
      </c>
      <c r="AP50">
        <v>24.6828244755245</v>
      </c>
      <c r="AQ50">
        <v>1.66760563382776e-05</v>
      </c>
      <c r="AR50">
        <v>92.47</v>
      </c>
      <c r="AS50">
        <v>0</v>
      </c>
      <c r="AT50">
        <v>0</v>
      </c>
      <c r="AU50">
        <f>IF(AS50*$H$13&gt;=AW50,1.0,(AW50/(AW50-AS50*$H$13)))</f>
        <v>0</v>
      </c>
      <c r="AV50">
        <f>(AU50-1)*100</f>
        <v>0</v>
      </c>
      <c r="AW50">
        <f>MAX(0,($B$13+$C$13*DP50)/(1+$D$13*DP50)*DI50/(DK50+273)*$E$13)</f>
        <v>0</v>
      </c>
      <c r="AX50" t="s">
        <v>418</v>
      </c>
      <c r="AY50" t="s">
        <v>418</v>
      </c>
      <c r="AZ50">
        <v>0</v>
      </c>
      <c r="BA50">
        <v>0</v>
      </c>
      <c r="BB50">
        <f>1-AZ50/BA50</f>
        <v>0</v>
      </c>
      <c r="BC50">
        <v>0</v>
      </c>
      <c r="BD50" t="s">
        <v>418</v>
      </c>
      <c r="BE50" t="s">
        <v>418</v>
      </c>
      <c r="BF50">
        <v>0</v>
      </c>
      <c r="BG50">
        <v>0</v>
      </c>
      <c r="BH50">
        <f>1-BF50/BG50</f>
        <v>0</v>
      </c>
      <c r="BI50">
        <v>0.5</v>
      </c>
      <c r="BJ50">
        <f>CS50</f>
        <v>0</v>
      </c>
      <c r="BK50">
        <f>L50</f>
        <v>0</v>
      </c>
      <c r="BL50">
        <f>BH50*BI50*BJ50</f>
        <v>0</v>
      </c>
      <c r="BM50">
        <f>(BK50-BC50)/BJ50</f>
        <v>0</v>
      </c>
      <c r="BN50">
        <f>(BA50-BG50)/BG50</f>
        <v>0</v>
      </c>
      <c r="BO50">
        <f>AZ50/(BB50+AZ50/BG50)</f>
        <v>0</v>
      </c>
      <c r="BP50" t="s">
        <v>418</v>
      </c>
      <c r="BQ50">
        <v>0</v>
      </c>
      <c r="BR50">
        <f>IF(BQ50&lt;&gt;0, BQ50, BO50)</f>
        <v>0</v>
      </c>
      <c r="BS50">
        <f>1-BR50/BG50</f>
        <v>0</v>
      </c>
      <c r="BT50">
        <f>(BG50-BF50)/(BG50-BR50)</f>
        <v>0</v>
      </c>
      <c r="BU50">
        <f>(BA50-BG50)/(BA50-BR50)</f>
        <v>0</v>
      </c>
      <c r="BV50">
        <f>(BG50-BF50)/(BG50-AZ50)</f>
        <v>0</v>
      </c>
      <c r="BW50">
        <f>(BA50-BG50)/(BA50-AZ50)</f>
        <v>0</v>
      </c>
      <c r="BX50">
        <f>(BT50*BR50/BF50)</f>
        <v>0</v>
      </c>
      <c r="BY50">
        <f>(1-BX50)</f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f>$B$11*DQ50+$C$11*DR50+$F$11*EC50*(1-EF50)</f>
        <v>0</v>
      </c>
      <c r="CS50">
        <f>CR50*CT50</f>
        <v>0</v>
      </c>
      <c r="CT50">
        <f>($B$11*$D$9+$C$11*$D$9+$F$11*((EP50+EH50)/MAX(EP50+EH50+EQ50, 0.1)*$I$9+EQ50/MAX(EP50+EH50+EQ50, 0.1)*$J$9))/($B$11+$C$11+$F$11)</f>
        <v>0</v>
      </c>
      <c r="CU50">
        <f>($B$11*$K$9+$C$11*$K$9+$F$11*((EP50+EH50)/MAX(EP50+EH50+EQ50, 0.1)*$P$9+EQ50/MAX(EP50+EH50+EQ50, 0.1)*$Q$9))/($B$11+$C$11+$F$11)</f>
        <v>0</v>
      </c>
      <c r="CV50">
        <v>6</v>
      </c>
      <c r="CW50">
        <v>0.5</v>
      </c>
      <c r="CX50" t="s">
        <v>419</v>
      </c>
      <c r="CY50">
        <v>2</v>
      </c>
      <c r="CZ50" t="b">
        <v>1</v>
      </c>
      <c r="DA50">
        <v>1659023932.5</v>
      </c>
      <c r="DB50">
        <v>474.958481481481</v>
      </c>
      <c r="DC50">
        <v>532.386703703704</v>
      </c>
      <c r="DD50">
        <v>24.694237037037</v>
      </c>
      <c r="DE50">
        <v>17.6662592592593</v>
      </c>
      <c r="DF50">
        <v>468.092814814815</v>
      </c>
      <c r="DG50">
        <v>24.1958592592593</v>
      </c>
      <c r="DH50">
        <v>500.088037037037</v>
      </c>
      <c r="DI50">
        <v>90.3849962962963</v>
      </c>
      <c r="DJ50">
        <v>0.0452571037037037</v>
      </c>
      <c r="DK50">
        <v>27.2758111111111</v>
      </c>
      <c r="DL50">
        <v>27.2740407407407</v>
      </c>
      <c r="DM50">
        <v>999.9</v>
      </c>
      <c r="DN50">
        <v>0</v>
      </c>
      <c r="DO50">
        <v>0</v>
      </c>
      <c r="DP50">
        <v>9985.37037037037</v>
      </c>
      <c r="DQ50">
        <v>0</v>
      </c>
      <c r="DR50">
        <v>10.1502</v>
      </c>
      <c r="DS50">
        <v>-57.4281222222222</v>
      </c>
      <c r="DT50">
        <v>486.984222222222</v>
      </c>
      <c r="DU50">
        <v>541.960888888889</v>
      </c>
      <c r="DV50">
        <v>7.02797555555555</v>
      </c>
      <c r="DW50">
        <v>532.386703703704</v>
      </c>
      <c r="DX50">
        <v>17.6662592592593</v>
      </c>
      <c r="DY50">
        <v>2.23198851851852</v>
      </c>
      <c r="DZ50">
        <v>1.59676444444444</v>
      </c>
      <c r="EA50">
        <v>19.1937777777778</v>
      </c>
      <c r="EB50">
        <v>13.9276074074074</v>
      </c>
      <c r="EC50">
        <v>1999.98851851852</v>
      </c>
      <c r="ED50">
        <v>0.979996111111111</v>
      </c>
      <c r="EE50">
        <v>0.0200041185185185</v>
      </c>
      <c r="EF50">
        <v>0</v>
      </c>
      <c r="EG50">
        <v>828.163592592593</v>
      </c>
      <c r="EH50">
        <v>5.00063</v>
      </c>
      <c r="EI50">
        <v>16307.2888888889</v>
      </c>
      <c r="EJ50">
        <v>17256.7814814815</v>
      </c>
      <c r="EK50">
        <v>38.375</v>
      </c>
      <c r="EL50">
        <v>38.375</v>
      </c>
      <c r="EM50">
        <v>37.875</v>
      </c>
      <c r="EN50">
        <v>37.6709259259259</v>
      </c>
      <c r="EO50">
        <v>39.312</v>
      </c>
      <c r="EP50">
        <v>1955.07703703704</v>
      </c>
      <c r="EQ50">
        <v>39.9122222222222</v>
      </c>
      <c r="ER50">
        <v>0</v>
      </c>
      <c r="ES50">
        <v>1659023938.9</v>
      </c>
      <c r="ET50">
        <v>0</v>
      </c>
      <c r="EU50">
        <v>828.161807692308</v>
      </c>
      <c r="EV50">
        <v>28.7715213658843</v>
      </c>
      <c r="EW50">
        <v>568.803418823937</v>
      </c>
      <c r="EX50">
        <v>16307.8653846154</v>
      </c>
      <c r="EY50">
        <v>15</v>
      </c>
      <c r="EZ50">
        <v>0</v>
      </c>
      <c r="FA50" t="s">
        <v>420</v>
      </c>
      <c r="FB50">
        <v>1657551626.5</v>
      </c>
      <c r="FC50">
        <v>1657551629</v>
      </c>
      <c r="FD50">
        <v>0</v>
      </c>
      <c r="FE50">
        <v>0.403</v>
      </c>
      <c r="FF50">
        <v>0.009</v>
      </c>
      <c r="FG50">
        <v>9.41</v>
      </c>
      <c r="FH50">
        <v>0.087</v>
      </c>
      <c r="FI50">
        <v>417</v>
      </c>
      <c r="FJ50">
        <v>17</v>
      </c>
      <c r="FK50">
        <v>1.61</v>
      </c>
      <c r="FL50">
        <v>0.59</v>
      </c>
      <c r="FM50">
        <v>-56.6327024390244</v>
      </c>
      <c r="FN50">
        <v>-15.8928857142859</v>
      </c>
      <c r="FO50">
        <v>1.72902906554698</v>
      </c>
      <c r="FP50">
        <v>0</v>
      </c>
      <c r="FQ50">
        <v>826.745529411765</v>
      </c>
      <c r="FR50">
        <v>28.6605958754093</v>
      </c>
      <c r="FS50">
        <v>2.81813517017374</v>
      </c>
      <c r="FT50">
        <v>0</v>
      </c>
      <c r="FU50">
        <v>7.02326097560976</v>
      </c>
      <c r="FV50">
        <v>0.102607317073182</v>
      </c>
      <c r="FW50">
        <v>0.0124194671746353</v>
      </c>
      <c r="FX50">
        <v>0</v>
      </c>
      <c r="FY50">
        <v>0</v>
      </c>
      <c r="FZ50">
        <v>3</v>
      </c>
      <c r="GA50" t="s">
        <v>427</v>
      </c>
      <c r="GB50">
        <v>2.97287</v>
      </c>
      <c r="GC50">
        <v>2.69858</v>
      </c>
      <c r="GD50">
        <v>0.103002</v>
      </c>
      <c r="GE50">
        <v>0.112808</v>
      </c>
      <c r="GF50">
        <v>0.105218</v>
      </c>
      <c r="GG50">
        <v>0.0841294</v>
      </c>
      <c r="GH50">
        <v>34958.4</v>
      </c>
      <c r="GI50">
        <v>37804.2</v>
      </c>
      <c r="GJ50">
        <v>35315.4</v>
      </c>
      <c r="GK50">
        <v>38644.1</v>
      </c>
      <c r="GL50">
        <v>44792.5</v>
      </c>
      <c r="GM50">
        <v>51110.7</v>
      </c>
      <c r="GN50">
        <v>55195.5</v>
      </c>
      <c r="GO50">
        <v>61974.1</v>
      </c>
      <c r="GP50">
        <v>1.9898</v>
      </c>
      <c r="GQ50">
        <v>1.8476</v>
      </c>
      <c r="GR50">
        <v>0.121742</v>
      </c>
      <c r="GS50">
        <v>0</v>
      </c>
      <c r="GT50">
        <v>25.2799</v>
      </c>
      <c r="GU50">
        <v>999.9</v>
      </c>
      <c r="GV50">
        <v>56.989</v>
      </c>
      <c r="GW50">
        <v>28.963</v>
      </c>
      <c r="GX50">
        <v>25.3022</v>
      </c>
      <c r="GY50">
        <v>56.5</v>
      </c>
      <c r="GZ50">
        <v>43.2131</v>
      </c>
      <c r="HA50">
        <v>1</v>
      </c>
      <c r="HB50">
        <v>-0.067439</v>
      </c>
      <c r="HC50">
        <v>0.0689107</v>
      </c>
      <c r="HD50">
        <v>20.113</v>
      </c>
      <c r="HE50">
        <v>5.19812</v>
      </c>
      <c r="HF50">
        <v>12.0076</v>
      </c>
      <c r="HG50">
        <v>4.9756</v>
      </c>
      <c r="HH50">
        <v>3.2938</v>
      </c>
      <c r="HI50">
        <v>9999</v>
      </c>
      <c r="HJ50">
        <v>9999</v>
      </c>
      <c r="HK50">
        <v>9999</v>
      </c>
      <c r="HL50">
        <v>627.7</v>
      </c>
      <c r="HM50">
        <v>1.86334</v>
      </c>
      <c r="HN50">
        <v>1.86816</v>
      </c>
      <c r="HO50">
        <v>1.86798</v>
      </c>
      <c r="HP50">
        <v>1.86911</v>
      </c>
      <c r="HQ50">
        <v>1.86996</v>
      </c>
      <c r="HR50">
        <v>1.866</v>
      </c>
      <c r="HS50">
        <v>1.86707</v>
      </c>
      <c r="HT50">
        <v>1.86844</v>
      </c>
      <c r="HU50">
        <v>5</v>
      </c>
      <c r="HV50">
        <v>0</v>
      </c>
      <c r="HW50">
        <v>0</v>
      </c>
      <c r="HX50">
        <v>0</v>
      </c>
      <c r="HY50" t="s">
        <v>422</v>
      </c>
      <c r="HZ50" t="s">
        <v>423</v>
      </c>
      <c r="IA50" t="s">
        <v>424</v>
      </c>
      <c r="IB50" t="s">
        <v>424</v>
      </c>
      <c r="IC50" t="s">
        <v>424</v>
      </c>
      <c r="ID50" t="s">
        <v>424</v>
      </c>
      <c r="IE50">
        <v>0</v>
      </c>
      <c r="IF50">
        <v>100</v>
      </c>
      <c r="IG50">
        <v>100</v>
      </c>
      <c r="IH50">
        <v>7.007</v>
      </c>
      <c r="II50">
        <v>0.4978</v>
      </c>
      <c r="IJ50">
        <v>4.02706509432224</v>
      </c>
      <c r="IK50">
        <v>0.00601174518973114</v>
      </c>
      <c r="IL50">
        <v>2.77886958061485e-07</v>
      </c>
      <c r="IM50">
        <v>-3.54636231360687e-10</v>
      </c>
      <c r="IN50">
        <v>-0.0404303883988718</v>
      </c>
      <c r="IO50">
        <v>-0.0177815531441476</v>
      </c>
      <c r="IP50">
        <v>0.00205572605671414</v>
      </c>
      <c r="IQ50">
        <v>-1.65519735432211e-05</v>
      </c>
      <c r="IR50">
        <v>-4</v>
      </c>
      <c r="IS50">
        <v>1848</v>
      </c>
      <c r="IT50">
        <v>1</v>
      </c>
      <c r="IU50">
        <v>25</v>
      </c>
      <c r="IV50">
        <v>24538.6</v>
      </c>
      <c r="IW50">
        <v>24538.5</v>
      </c>
      <c r="IX50">
        <v>1.30859</v>
      </c>
      <c r="IY50">
        <v>2.60986</v>
      </c>
      <c r="IZ50">
        <v>1.54785</v>
      </c>
      <c r="JA50">
        <v>2.30469</v>
      </c>
      <c r="JB50">
        <v>1.34644</v>
      </c>
      <c r="JC50">
        <v>2.4231</v>
      </c>
      <c r="JD50">
        <v>34.3269</v>
      </c>
      <c r="JE50">
        <v>24.1313</v>
      </c>
      <c r="JF50">
        <v>18</v>
      </c>
      <c r="JG50">
        <v>500.458</v>
      </c>
      <c r="JH50">
        <v>409.267</v>
      </c>
      <c r="JI50">
        <v>25.0001</v>
      </c>
      <c r="JJ50">
        <v>26.3708</v>
      </c>
      <c r="JK50">
        <v>30.0002</v>
      </c>
      <c r="JL50">
        <v>26.2935</v>
      </c>
      <c r="JM50">
        <v>26.2344</v>
      </c>
      <c r="JN50">
        <v>26.276</v>
      </c>
      <c r="JO50">
        <v>37.1781</v>
      </c>
      <c r="JP50">
        <v>72.5678</v>
      </c>
      <c r="JQ50">
        <v>25</v>
      </c>
      <c r="JR50">
        <v>574.82</v>
      </c>
      <c r="JS50">
        <v>17.705</v>
      </c>
      <c r="JT50">
        <v>102.395</v>
      </c>
      <c r="JU50">
        <v>103.163</v>
      </c>
    </row>
    <row r="51" spans="1:281">
      <c r="A51">
        <v>35</v>
      </c>
      <c r="B51">
        <v>1659023945</v>
      </c>
      <c r="C51">
        <v>261.900000095367</v>
      </c>
      <c r="D51" t="s">
        <v>493</v>
      </c>
      <c r="E51" t="s">
        <v>494</v>
      </c>
      <c r="F51">
        <v>5</v>
      </c>
      <c r="G51" t="s">
        <v>416</v>
      </c>
      <c r="H51" t="s">
        <v>417</v>
      </c>
      <c r="I51">
        <v>1659023937.21429</v>
      </c>
      <c r="J51">
        <f>(K51)/1000</f>
        <v>0</v>
      </c>
      <c r="K51">
        <f>IF(CZ51, AN51, AH51)</f>
        <v>0</v>
      </c>
      <c r="L51">
        <f>IF(CZ51, AI51, AG51)</f>
        <v>0</v>
      </c>
      <c r="M51">
        <f>DB51 - IF(AU51&gt;1, L51*CV51*100.0/(AW51*DP51), 0)</f>
        <v>0</v>
      </c>
      <c r="N51">
        <f>((T51-J51/2)*M51-L51)/(T51+J51/2)</f>
        <v>0</v>
      </c>
      <c r="O51">
        <f>N51*(DI51+DJ51)/1000.0</f>
        <v>0</v>
      </c>
      <c r="P51">
        <f>(DB51 - IF(AU51&gt;1, L51*CV51*100.0/(AW51*DP51), 0))*(DI51+DJ51)/1000.0</f>
        <v>0</v>
      </c>
      <c r="Q51">
        <f>2.0/((1/S51-1/R51)+SIGN(S51)*SQRT((1/S51-1/R51)*(1/S51-1/R51) + 4*CW51/((CW51+1)*(CW51+1))*(2*1/S51*1/R51-1/R51*1/R51)))</f>
        <v>0</v>
      </c>
      <c r="R51">
        <f>IF(LEFT(CX51,1)&lt;&gt;"0",IF(LEFT(CX51,1)="1",3.0,CY51),$D$5+$E$5*(DP51*DI51/($K$5*1000))+$F$5*(DP51*DI51/($K$5*1000))*MAX(MIN(CV51,$J$5),$I$5)*MAX(MIN(CV51,$J$5),$I$5)+$G$5*MAX(MIN(CV51,$J$5),$I$5)*(DP51*DI51/($K$5*1000))+$H$5*(DP51*DI51/($K$5*1000))*(DP51*DI51/($K$5*1000)))</f>
        <v>0</v>
      </c>
      <c r="S51">
        <f>J51*(1000-(1000*0.61365*exp(17.502*W51/(240.97+W51))/(DI51+DJ51)+DD51)/2)/(1000*0.61365*exp(17.502*W51/(240.97+W51))/(DI51+DJ51)-DD51)</f>
        <v>0</v>
      </c>
      <c r="T51">
        <f>1/((CW51+1)/(Q51/1.6)+1/(R51/1.37)) + CW51/((CW51+1)/(Q51/1.6) + CW51/(R51/1.37))</f>
        <v>0</v>
      </c>
      <c r="U51">
        <f>(CR51*CU51)</f>
        <v>0</v>
      </c>
      <c r="V51">
        <f>(DK51+(U51+2*0.95*5.67E-8*(((DK51+$B$7)+273)^4-(DK51+273)^4)-44100*J51)/(1.84*29.3*R51+8*0.95*5.67E-8*(DK51+273)^3))</f>
        <v>0</v>
      </c>
      <c r="W51">
        <f>($C$7*DL51+$D$7*DM51+$E$7*V51)</f>
        <v>0</v>
      </c>
      <c r="X51">
        <f>0.61365*exp(17.502*W51/(240.97+W51))</f>
        <v>0</v>
      </c>
      <c r="Y51">
        <f>(Z51/AA51*100)</f>
        <v>0</v>
      </c>
      <c r="Z51">
        <f>DD51*(DI51+DJ51)/1000</f>
        <v>0</v>
      </c>
      <c r="AA51">
        <f>0.61365*exp(17.502*DK51/(240.97+DK51))</f>
        <v>0</v>
      </c>
      <c r="AB51">
        <f>(X51-DD51*(DI51+DJ51)/1000)</f>
        <v>0</v>
      </c>
      <c r="AC51">
        <f>(-J51*44100)</f>
        <v>0</v>
      </c>
      <c r="AD51">
        <f>2*29.3*R51*0.92*(DK51-W51)</f>
        <v>0</v>
      </c>
      <c r="AE51">
        <f>2*0.95*5.67E-8*(((DK51+$B$7)+273)^4-(W51+273)^4)</f>
        <v>0</v>
      </c>
      <c r="AF51">
        <f>U51+AE51+AC51+AD51</f>
        <v>0</v>
      </c>
      <c r="AG51">
        <f>DH51*AU51*(DC51-DB51*(1000-AU51*DE51)/(1000-AU51*DD51))/(100*CV51)</f>
        <v>0</v>
      </c>
      <c r="AH51">
        <f>1000*DH51*AU51*(DD51-DE51)/(100*CV51*(1000-AU51*DD51))</f>
        <v>0</v>
      </c>
      <c r="AI51">
        <f>(AJ51 - AK51 - DI51*1E3/(8.314*(DK51+273.15)) * AM51/DH51 * AL51) * DH51/(100*CV51) * (1000 - DE51)/1000</f>
        <v>0</v>
      </c>
      <c r="AJ51">
        <v>575.401300066415</v>
      </c>
      <c r="AK51">
        <v>525.604775757576</v>
      </c>
      <c r="AL51">
        <v>3.26586239564238</v>
      </c>
      <c r="AM51">
        <v>66.0504921813524</v>
      </c>
      <c r="AN51">
        <f>(AP51 - AO51 + DI51*1E3/(8.314*(DK51+273.15)) * AR51/DH51 * AQ51) * DH51/(100*CV51) * 1000/(1000 - AP51)</f>
        <v>0</v>
      </c>
      <c r="AO51">
        <v>17.6533472435931</v>
      </c>
      <c r="AP51">
        <v>24.6869937062937</v>
      </c>
      <c r="AQ51">
        <v>0.00202515824916207</v>
      </c>
      <c r="AR51">
        <v>92.47</v>
      </c>
      <c r="AS51">
        <v>0</v>
      </c>
      <c r="AT51">
        <v>0</v>
      </c>
      <c r="AU51">
        <f>IF(AS51*$H$13&gt;=AW51,1.0,(AW51/(AW51-AS51*$H$13)))</f>
        <v>0</v>
      </c>
      <c r="AV51">
        <f>(AU51-1)*100</f>
        <v>0</v>
      </c>
      <c r="AW51">
        <f>MAX(0,($B$13+$C$13*DP51)/(1+$D$13*DP51)*DI51/(DK51+273)*$E$13)</f>
        <v>0</v>
      </c>
      <c r="AX51" t="s">
        <v>418</v>
      </c>
      <c r="AY51" t="s">
        <v>418</v>
      </c>
      <c r="AZ51">
        <v>0</v>
      </c>
      <c r="BA51">
        <v>0</v>
      </c>
      <c r="BB51">
        <f>1-AZ51/BA51</f>
        <v>0</v>
      </c>
      <c r="BC51">
        <v>0</v>
      </c>
      <c r="BD51" t="s">
        <v>418</v>
      </c>
      <c r="BE51" t="s">
        <v>418</v>
      </c>
      <c r="BF51">
        <v>0</v>
      </c>
      <c r="BG51">
        <v>0</v>
      </c>
      <c r="BH51">
        <f>1-BF51/BG51</f>
        <v>0</v>
      </c>
      <c r="BI51">
        <v>0.5</v>
      </c>
      <c r="BJ51">
        <f>CS51</f>
        <v>0</v>
      </c>
      <c r="BK51">
        <f>L51</f>
        <v>0</v>
      </c>
      <c r="BL51">
        <f>BH51*BI51*BJ51</f>
        <v>0</v>
      </c>
      <c r="BM51">
        <f>(BK51-BC51)/BJ51</f>
        <v>0</v>
      </c>
      <c r="BN51">
        <f>(BA51-BG51)/BG51</f>
        <v>0</v>
      </c>
      <c r="BO51">
        <f>AZ51/(BB51+AZ51/BG51)</f>
        <v>0</v>
      </c>
      <c r="BP51" t="s">
        <v>418</v>
      </c>
      <c r="BQ51">
        <v>0</v>
      </c>
      <c r="BR51">
        <f>IF(BQ51&lt;&gt;0, BQ51, BO51)</f>
        <v>0</v>
      </c>
      <c r="BS51">
        <f>1-BR51/BG51</f>
        <v>0</v>
      </c>
      <c r="BT51">
        <f>(BG51-BF51)/(BG51-BR51)</f>
        <v>0</v>
      </c>
      <c r="BU51">
        <f>(BA51-BG51)/(BA51-BR51)</f>
        <v>0</v>
      </c>
      <c r="BV51">
        <f>(BG51-BF51)/(BG51-AZ51)</f>
        <v>0</v>
      </c>
      <c r="BW51">
        <f>(BA51-BG51)/(BA51-AZ51)</f>
        <v>0</v>
      </c>
      <c r="BX51">
        <f>(BT51*BR51/BF51)</f>
        <v>0</v>
      </c>
      <c r="BY51">
        <f>(1-BX51)</f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f>$B$11*DQ51+$C$11*DR51+$F$11*EC51*(1-EF51)</f>
        <v>0</v>
      </c>
      <c r="CS51">
        <f>CR51*CT51</f>
        <v>0</v>
      </c>
      <c r="CT51">
        <f>($B$11*$D$9+$C$11*$D$9+$F$11*((EP51+EH51)/MAX(EP51+EH51+EQ51, 0.1)*$I$9+EQ51/MAX(EP51+EH51+EQ51, 0.1)*$J$9))/($B$11+$C$11+$F$11)</f>
        <v>0</v>
      </c>
      <c r="CU51">
        <f>($B$11*$K$9+$C$11*$K$9+$F$11*((EP51+EH51)/MAX(EP51+EH51+EQ51, 0.1)*$P$9+EQ51/MAX(EP51+EH51+EQ51, 0.1)*$Q$9))/($B$11+$C$11+$F$11)</f>
        <v>0</v>
      </c>
      <c r="CV51">
        <v>6</v>
      </c>
      <c r="CW51">
        <v>0.5</v>
      </c>
      <c r="CX51" t="s">
        <v>419</v>
      </c>
      <c r="CY51">
        <v>2</v>
      </c>
      <c r="CZ51" t="b">
        <v>1</v>
      </c>
      <c r="DA51">
        <v>1659023937.21429</v>
      </c>
      <c r="DB51">
        <v>489.65425</v>
      </c>
      <c r="DC51">
        <v>548.329928571429</v>
      </c>
      <c r="DD51">
        <v>24.6917392857143</v>
      </c>
      <c r="DE51">
        <v>17.6541142857143</v>
      </c>
      <c r="DF51">
        <v>482.700357142857</v>
      </c>
      <c r="DG51">
        <v>24.1934821428571</v>
      </c>
      <c r="DH51">
        <v>500.060535714286</v>
      </c>
      <c r="DI51">
        <v>90.3855464285715</v>
      </c>
      <c r="DJ51">
        <v>0.04522525</v>
      </c>
      <c r="DK51">
        <v>27.2769678571429</v>
      </c>
      <c r="DL51">
        <v>27.2695357142857</v>
      </c>
      <c r="DM51">
        <v>999.9</v>
      </c>
      <c r="DN51">
        <v>0</v>
      </c>
      <c r="DO51">
        <v>0</v>
      </c>
      <c r="DP51">
        <v>9989.46428571429</v>
      </c>
      <c r="DQ51">
        <v>0</v>
      </c>
      <c r="DR51">
        <v>10.1502</v>
      </c>
      <c r="DS51">
        <v>-58.6755785714286</v>
      </c>
      <c r="DT51">
        <v>502.050821428571</v>
      </c>
      <c r="DU51">
        <v>558.183928571429</v>
      </c>
      <c r="DV51">
        <v>7.03763</v>
      </c>
      <c r="DW51">
        <v>548.329928571429</v>
      </c>
      <c r="DX51">
        <v>17.6541142857143</v>
      </c>
      <c r="DY51">
        <v>2.23177714285714</v>
      </c>
      <c r="DZ51">
        <v>1.59567678571429</v>
      </c>
      <c r="EA51">
        <v>19.1922535714286</v>
      </c>
      <c r="EB51">
        <v>13.9171107142857</v>
      </c>
      <c r="EC51">
        <v>1999.985</v>
      </c>
      <c r="ED51">
        <v>0.979998107142857</v>
      </c>
      <c r="EE51">
        <v>0.02000215</v>
      </c>
      <c r="EF51">
        <v>0</v>
      </c>
      <c r="EG51">
        <v>830.381571428571</v>
      </c>
      <c r="EH51">
        <v>5.00063</v>
      </c>
      <c r="EI51">
        <v>16350.5178571429</v>
      </c>
      <c r="EJ51">
        <v>17256.7607142857</v>
      </c>
      <c r="EK51">
        <v>38.375</v>
      </c>
      <c r="EL51">
        <v>38.375</v>
      </c>
      <c r="EM51">
        <v>37.875</v>
      </c>
      <c r="EN51">
        <v>37.6759285714286</v>
      </c>
      <c r="EO51">
        <v>39.31425</v>
      </c>
      <c r="EP51">
        <v>1955.0775</v>
      </c>
      <c r="EQ51">
        <v>39.9082142857143</v>
      </c>
      <c r="ER51">
        <v>0</v>
      </c>
      <c r="ES51">
        <v>1659023943.7</v>
      </c>
      <c r="ET51">
        <v>0</v>
      </c>
      <c r="EU51">
        <v>830.416576923077</v>
      </c>
      <c r="EV51">
        <v>27.2904957367667</v>
      </c>
      <c r="EW51">
        <v>535.083761080182</v>
      </c>
      <c r="EX51">
        <v>16352.0153846154</v>
      </c>
      <c r="EY51">
        <v>15</v>
      </c>
      <c r="EZ51">
        <v>0</v>
      </c>
      <c r="FA51" t="s">
        <v>420</v>
      </c>
      <c r="FB51">
        <v>1657551626.5</v>
      </c>
      <c r="FC51">
        <v>1657551629</v>
      </c>
      <c r="FD51">
        <v>0</v>
      </c>
      <c r="FE51">
        <v>0.403</v>
      </c>
      <c r="FF51">
        <v>0.009</v>
      </c>
      <c r="FG51">
        <v>9.41</v>
      </c>
      <c r="FH51">
        <v>0.087</v>
      </c>
      <c r="FI51">
        <v>417</v>
      </c>
      <c r="FJ51">
        <v>17</v>
      </c>
      <c r="FK51">
        <v>1.61</v>
      </c>
      <c r="FL51">
        <v>0.59</v>
      </c>
      <c r="FM51">
        <v>-57.7031219512195</v>
      </c>
      <c r="FN51">
        <v>-13.7332202090594</v>
      </c>
      <c r="FO51">
        <v>1.49822731244696</v>
      </c>
      <c r="FP51">
        <v>0</v>
      </c>
      <c r="FQ51">
        <v>828.716058823529</v>
      </c>
      <c r="FR51">
        <v>28.4821695925471</v>
      </c>
      <c r="FS51">
        <v>2.8033371073983</v>
      </c>
      <c r="FT51">
        <v>0</v>
      </c>
      <c r="FU51">
        <v>7.02843073170732</v>
      </c>
      <c r="FV51">
        <v>0.111711637630661</v>
      </c>
      <c r="FW51">
        <v>0.0133378420732861</v>
      </c>
      <c r="FX51">
        <v>0</v>
      </c>
      <c r="FY51">
        <v>0</v>
      </c>
      <c r="FZ51">
        <v>3</v>
      </c>
      <c r="GA51" t="s">
        <v>427</v>
      </c>
      <c r="GB51">
        <v>2.9738</v>
      </c>
      <c r="GC51">
        <v>2.69915</v>
      </c>
      <c r="GD51">
        <v>0.105411</v>
      </c>
      <c r="GE51">
        <v>0.115409</v>
      </c>
      <c r="GF51">
        <v>0.105226</v>
      </c>
      <c r="GG51">
        <v>0.0840382</v>
      </c>
      <c r="GH51">
        <v>34864.9</v>
      </c>
      <c r="GI51">
        <v>37692.4</v>
      </c>
      <c r="GJ51">
        <v>35315.8</v>
      </c>
      <c r="GK51">
        <v>38643.1</v>
      </c>
      <c r="GL51">
        <v>44792.3</v>
      </c>
      <c r="GM51">
        <v>51115.2</v>
      </c>
      <c r="GN51">
        <v>55195.6</v>
      </c>
      <c r="GO51">
        <v>61973.3</v>
      </c>
      <c r="GP51">
        <v>1.9898</v>
      </c>
      <c r="GQ51">
        <v>1.8468</v>
      </c>
      <c r="GR51">
        <v>0.119954</v>
      </c>
      <c r="GS51">
        <v>0</v>
      </c>
      <c r="GT51">
        <v>25.282</v>
      </c>
      <c r="GU51">
        <v>999.9</v>
      </c>
      <c r="GV51">
        <v>56.941</v>
      </c>
      <c r="GW51">
        <v>28.963</v>
      </c>
      <c r="GX51">
        <v>25.2827</v>
      </c>
      <c r="GY51">
        <v>56.27</v>
      </c>
      <c r="GZ51">
        <v>43.7019</v>
      </c>
      <c r="HA51">
        <v>1</v>
      </c>
      <c r="HB51">
        <v>-0.067439</v>
      </c>
      <c r="HC51">
        <v>0.0694989</v>
      </c>
      <c r="HD51">
        <v>20.1134</v>
      </c>
      <c r="HE51">
        <v>5.19932</v>
      </c>
      <c r="HF51">
        <v>12.004</v>
      </c>
      <c r="HG51">
        <v>4.9752</v>
      </c>
      <c r="HH51">
        <v>3.294</v>
      </c>
      <c r="HI51">
        <v>9999</v>
      </c>
      <c r="HJ51">
        <v>9999</v>
      </c>
      <c r="HK51">
        <v>9999</v>
      </c>
      <c r="HL51">
        <v>627.7</v>
      </c>
      <c r="HM51">
        <v>1.86337</v>
      </c>
      <c r="HN51">
        <v>1.86813</v>
      </c>
      <c r="HO51">
        <v>1.86798</v>
      </c>
      <c r="HP51">
        <v>1.86917</v>
      </c>
      <c r="HQ51">
        <v>1.86996</v>
      </c>
      <c r="HR51">
        <v>1.86603</v>
      </c>
      <c r="HS51">
        <v>1.86707</v>
      </c>
      <c r="HT51">
        <v>1.86844</v>
      </c>
      <c r="HU51">
        <v>5</v>
      </c>
      <c r="HV51">
        <v>0</v>
      </c>
      <c r="HW51">
        <v>0</v>
      </c>
      <c r="HX51">
        <v>0</v>
      </c>
      <c r="HY51" t="s">
        <v>422</v>
      </c>
      <c r="HZ51" t="s">
        <v>423</v>
      </c>
      <c r="IA51" t="s">
        <v>424</v>
      </c>
      <c r="IB51" t="s">
        <v>424</v>
      </c>
      <c r="IC51" t="s">
        <v>424</v>
      </c>
      <c r="ID51" t="s">
        <v>424</v>
      </c>
      <c r="IE51">
        <v>0</v>
      </c>
      <c r="IF51">
        <v>100</v>
      </c>
      <c r="IG51">
        <v>100</v>
      </c>
      <c r="IH51">
        <v>7.102</v>
      </c>
      <c r="II51">
        <v>0.498</v>
      </c>
      <c r="IJ51">
        <v>4.02706509432224</v>
      </c>
      <c r="IK51">
        <v>0.00601174518973114</v>
      </c>
      <c r="IL51">
        <v>2.77886958061485e-07</v>
      </c>
      <c r="IM51">
        <v>-3.54636231360687e-10</v>
      </c>
      <c r="IN51">
        <v>-0.0404303883988718</v>
      </c>
      <c r="IO51">
        <v>-0.0177815531441476</v>
      </c>
      <c r="IP51">
        <v>0.00205572605671414</v>
      </c>
      <c r="IQ51">
        <v>-1.65519735432211e-05</v>
      </c>
      <c r="IR51">
        <v>-4</v>
      </c>
      <c r="IS51">
        <v>1848</v>
      </c>
      <c r="IT51">
        <v>1</v>
      </c>
      <c r="IU51">
        <v>25</v>
      </c>
      <c r="IV51">
        <v>24538.6</v>
      </c>
      <c r="IW51">
        <v>24538.6</v>
      </c>
      <c r="IX51">
        <v>1.33911</v>
      </c>
      <c r="IY51">
        <v>2.61475</v>
      </c>
      <c r="IZ51">
        <v>1.54785</v>
      </c>
      <c r="JA51">
        <v>2.30469</v>
      </c>
      <c r="JB51">
        <v>1.34644</v>
      </c>
      <c r="JC51">
        <v>2.29736</v>
      </c>
      <c r="JD51">
        <v>34.3269</v>
      </c>
      <c r="JE51">
        <v>24.1313</v>
      </c>
      <c r="JF51">
        <v>18</v>
      </c>
      <c r="JG51">
        <v>500.479</v>
      </c>
      <c r="JH51">
        <v>408.819</v>
      </c>
      <c r="JI51">
        <v>25</v>
      </c>
      <c r="JJ51">
        <v>26.3708</v>
      </c>
      <c r="JK51">
        <v>30.0002</v>
      </c>
      <c r="JL51">
        <v>26.2957</v>
      </c>
      <c r="JM51">
        <v>26.2344</v>
      </c>
      <c r="JN51">
        <v>26.8683</v>
      </c>
      <c r="JO51">
        <v>37.1781</v>
      </c>
      <c r="JP51">
        <v>72.5678</v>
      </c>
      <c r="JQ51">
        <v>25</v>
      </c>
      <c r="JR51">
        <v>588.232</v>
      </c>
      <c r="JS51">
        <v>17.6958</v>
      </c>
      <c r="JT51">
        <v>102.396</v>
      </c>
      <c r="JU51">
        <v>103.161</v>
      </c>
    </row>
    <row r="52" spans="1:281">
      <c r="A52">
        <v>36</v>
      </c>
      <c r="B52">
        <v>1659023950</v>
      </c>
      <c r="C52">
        <v>266.900000095367</v>
      </c>
      <c r="D52" t="s">
        <v>495</v>
      </c>
      <c r="E52" t="s">
        <v>496</v>
      </c>
      <c r="F52">
        <v>5</v>
      </c>
      <c r="G52" t="s">
        <v>416</v>
      </c>
      <c r="H52" t="s">
        <v>417</v>
      </c>
      <c r="I52">
        <v>1659023942.5</v>
      </c>
      <c r="J52">
        <f>(K52)/1000</f>
        <v>0</v>
      </c>
      <c r="K52">
        <f>IF(CZ52, AN52, AH52)</f>
        <v>0</v>
      </c>
      <c r="L52">
        <f>IF(CZ52, AI52, AG52)</f>
        <v>0</v>
      </c>
      <c r="M52">
        <f>DB52 - IF(AU52&gt;1, L52*CV52*100.0/(AW52*DP52), 0)</f>
        <v>0</v>
      </c>
      <c r="N52">
        <f>((T52-J52/2)*M52-L52)/(T52+J52/2)</f>
        <v>0</v>
      </c>
      <c r="O52">
        <f>N52*(DI52+DJ52)/1000.0</f>
        <v>0</v>
      </c>
      <c r="P52">
        <f>(DB52 - IF(AU52&gt;1, L52*CV52*100.0/(AW52*DP52), 0))*(DI52+DJ52)/1000.0</f>
        <v>0</v>
      </c>
      <c r="Q52">
        <f>2.0/((1/S52-1/R52)+SIGN(S52)*SQRT((1/S52-1/R52)*(1/S52-1/R52) + 4*CW52/((CW52+1)*(CW52+1))*(2*1/S52*1/R52-1/R52*1/R52)))</f>
        <v>0</v>
      </c>
      <c r="R52">
        <f>IF(LEFT(CX52,1)&lt;&gt;"0",IF(LEFT(CX52,1)="1",3.0,CY52),$D$5+$E$5*(DP52*DI52/($K$5*1000))+$F$5*(DP52*DI52/($K$5*1000))*MAX(MIN(CV52,$J$5),$I$5)*MAX(MIN(CV52,$J$5),$I$5)+$G$5*MAX(MIN(CV52,$J$5),$I$5)*(DP52*DI52/($K$5*1000))+$H$5*(DP52*DI52/($K$5*1000))*(DP52*DI52/($K$5*1000)))</f>
        <v>0</v>
      </c>
      <c r="S52">
        <f>J52*(1000-(1000*0.61365*exp(17.502*W52/(240.97+W52))/(DI52+DJ52)+DD52)/2)/(1000*0.61365*exp(17.502*W52/(240.97+W52))/(DI52+DJ52)-DD52)</f>
        <v>0</v>
      </c>
      <c r="T52">
        <f>1/((CW52+1)/(Q52/1.6)+1/(R52/1.37)) + CW52/((CW52+1)/(Q52/1.6) + CW52/(R52/1.37))</f>
        <v>0</v>
      </c>
      <c r="U52">
        <f>(CR52*CU52)</f>
        <v>0</v>
      </c>
      <c r="V52">
        <f>(DK52+(U52+2*0.95*5.67E-8*(((DK52+$B$7)+273)^4-(DK52+273)^4)-44100*J52)/(1.84*29.3*R52+8*0.95*5.67E-8*(DK52+273)^3))</f>
        <v>0</v>
      </c>
      <c r="W52">
        <f>($C$7*DL52+$D$7*DM52+$E$7*V52)</f>
        <v>0</v>
      </c>
      <c r="X52">
        <f>0.61365*exp(17.502*W52/(240.97+W52))</f>
        <v>0</v>
      </c>
      <c r="Y52">
        <f>(Z52/AA52*100)</f>
        <v>0</v>
      </c>
      <c r="Z52">
        <f>DD52*(DI52+DJ52)/1000</f>
        <v>0</v>
      </c>
      <c r="AA52">
        <f>0.61365*exp(17.502*DK52/(240.97+DK52))</f>
        <v>0</v>
      </c>
      <c r="AB52">
        <f>(X52-DD52*(DI52+DJ52)/1000)</f>
        <v>0</v>
      </c>
      <c r="AC52">
        <f>(-J52*44100)</f>
        <v>0</v>
      </c>
      <c r="AD52">
        <f>2*29.3*R52*0.92*(DK52-W52)</f>
        <v>0</v>
      </c>
      <c r="AE52">
        <f>2*0.95*5.67E-8*(((DK52+$B$7)+273)^4-(W52+273)^4)</f>
        <v>0</v>
      </c>
      <c r="AF52">
        <f>U52+AE52+AC52+AD52</f>
        <v>0</v>
      </c>
      <c r="AG52">
        <f>DH52*AU52*(DC52-DB52*(1000-AU52*DE52)/(1000-AU52*DD52))/(100*CV52)</f>
        <v>0</v>
      </c>
      <c r="AH52">
        <f>1000*DH52*AU52*(DD52-DE52)/(100*CV52*(1000-AU52*DD52))</f>
        <v>0</v>
      </c>
      <c r="AI52">
        <f>(AJ52 - AK52 - DI52*1E3/(8.314*(DK52+273.15)) * AM52/DH52 * AL52) * DH52/(100*CV52) * (1000 - DE52)/1000</f>
        <v>0</v>
      </c>
      <c r="AJ52">
        <v>592.774583147113</v>
      </c>
      <c r="AK52">
        <v>542.103424242424</v>
      </c>
      <c r="AL52">
        <v>3.24291493397042</v>
      </c>
      <c r="AM52">
        <v>66.0504921813524</v>
      </c>
      <c r="AN52">
        <f>(AP52 - AO52 + DI52*1E3/(8.314*(DK52+273.15)) * AR52/DH52 * AQ52) * DH52/(100*CV52) * 1000/(1000 - AP52)</f>
        <v>0</v>
      </c>
      <c r="AO52">
        <v>17.6247039109524</v>
      </c>
      <c r="AP52">
        <v>24.6889202797203</v>
      </c>
      <c r="AQ52">
        <v>-8.89824561373592e-05</v>
      </c>
      <c r="AR52">
        <v>92.47</v>
      </c>
      <c r="AS52">
        <v>0</v>
      </c>
      <c r="AT52">
        <v>0</v>
      </c>
      <c r="AU52">
        <f>IF(AS52*$H$13&gt;=AW52,1.0,(AW52/(AW52-AS52*$H$13)))</f>
        <v>0</v>
      </c>
      <c r="AV52">
        <f>(AU52-1)*100</f>
        <v>0</v>
      </c>
      <c r="AW52">
        <f>MAX(0,($B$13+$C$13*DP52)/(1+$D$13*DP52)*DI52/(DK52+273)*$E$13)</f>
        <v>0</v>
      </c>
      <c r="AX52" t="s">
        <v>418</v>
      </c>
      <c r="AY52" t="s">
        <v>418</v>
      </c>
      <c r="AZ52">
        <v>0</v>
      </c>
      <c r="BA52">
        <v>0</v>
      </c>
      <c r="BB52">
        <f>1-AZ52/BA52</f>
        <v>0</v>
      </c>
      <c r="BC52">
        <v>0</v>
      </c>
      <c r="BD52" t="s">
        <v>418</v>
      </c>
      <c r="BE52" t="s">
        <v>418</v>
      </c>
      <c r="BF52">
        <v>0</v>
      </c>
      <c r="BG52">
        <v>0</v>
      </c>
      <c r="BH52">
        <f>1-BF52/BG52</f>
        <v>0</v>
      </c>
      <c r="BI52">
        <v>0.5</v>
      </c>
      <c r="BJ52">
        <f>CS52</f>
        <v>0</v>
      </c>
      <c r="BK52">
        <f>L52</f>
        <v>0</v>
      </c>
      <c r="BL52">
        <f>BH52*BI52*BJ52</f>
        <v>0</v>
      </c>
      <c r="BM52">
        <f>(BK52-BC52)/BJ52</f>
        <v>0</v>
      </c>
      <c r="BN52">
        <f>(BA52-BG52)/BG52</f>
        <v>0</v>
      </c>
      <c r="BO52">
        <f>AZ52/(BB52+AZ52/BG52)</f>
        <v>0</v>
      </c>
      <c r="BP52" t="s">
        <v>418</v>
      </c>
      <c r="BQ52">
        <v>0</v>
      </c>
      <c r="BR52">
        <f>IF(BQ52&lt;&gt;0, BQ52, BO52)</f>
        <v>0</v>
      </c>
      <c r="BS52">
        <f>1-BR52/BG52</f>
        <v>0</v>
      </c>
      <c r="BT52">
        <f>(BG52-BF52)/(BG52-BR52)</f>
        <v>0</v>
      </c>
      <c r="BU52">
        <f>(BA52-BG52)/(BA52-BR52)</f>
        <v>0</v>
      </c>
      <c r="BV52">
        <f>(BG52-BF52)/(BG52-AZ52)</f>
        <v>0</v>
      </c>
      <c r="BW52">
        <f>(BA52-BG52)/(BA52-AZ52)</f>
        <v>0</v>
      </c>
      <c r="BX52">
        <f>(BT52*BR52/BF52)</f>
        <v>0</v>
      </c>
      <c r="BY52">
        <f>(1-BX52)</f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f>$B$11*DQ52+$C$11*DR52+$F$11*EC52*(1-EF52)</f>
        <v>0</v>
      </c>
      <c r="CS52">
        <f>CR52*CT52</f>
        <v>0</v>
      </c>
      <c r="CT52">
        <f>($B$11*$D$9+$C$11*$D$9+$F$11*((EP52+EH52)/MAX(EP52+EH52+EQ52, 0.1)*$I$9+EQ52/MAX(EP52+EH52+EQ52, 0.1)*$J$9))/($B$11+$C$11+$F$11)</f>
        <v>0</v>
      </c>
      <c r="CU52">
        <f>($B$11*$K$9+$C$11*$K$9+$F$11*((EP52+EH52)/MAX(EP52+EH52+EQ52, 0.1)*$P$9+EQ52/MAX(EP52+EH52+EQ52, 0.1)*$Q$9))/($B$11+$C$11+$F$11)</f>
        <v>0</v>
      </c>
      <c r="CV52">
        <v>6</v>
      </c>
      <c r="CW52">
        <v>0.5</v>
      </c>
      <c r="CX52" t="s">
        <v>419</v>
      </c>
      <c r="CY52">
        <v>2</v>
      </c>
      <c r="CZ52" t="b">
        <v>1</v>
      </c>
      <c r="DA52">
        <v>1659023942.5</v>
      </c>
      <c r="DB52">
        <v>506.461814814815</v>
      </c>
      <c r="DC52">
        <v>566.058111111111</v>
      </c>
      <c r="DD52">
        <v>24.6885851851852</v>
      </c>
      <c r="DE52">
        <v>17.6399962962963</v>
      </c>
      <c r="DF52">
        <v>499.407296296296</v>
      </c>
      <c r="DG52">
        <v>24.1904888888889</v>
      </c>
      <c r="DH52">
        <v>500.025962962963</v>
      </c>
      <c r="DI52">
        <v>90.3858888888889</v>
      </c>
      <c r="DJ52">
        <v>0.045338037037037</v>
      </c>
      <c r="DK52">
        <v>27.2767703703704</v>
      </c>
      <c r="DL52">
        <v>27.2662111111111</v>
      </c>
      <c r="DM52">
        <v>999.9</v>
      </c>
      <c r="DN52">
        <v>0</v>
      </c>
      <c r="DO52">
        <v>0</v>
      </c>
      <c r="DP52">
        <v>9968.88888888889</v>
      </c>
      <c r="DQ52">
        <v>0</v>
      </c>
      <c r="DR52">
        <v>10.1502</v>
      </c>
      <c r="DS52">
        <v>-59.5961222222222</v>
      </c>
      <c r="DT52">
        <v>519.282259259259</v>
      </c>
      <c r="DU52">
        <v>576.22237037037</v>
      </c>
      <c r="DV52">
        <v>7.04859444444444</v>
      </c>
      <c r="DW52">
        <v>566.058111111111</v>
      </c>
      <c r="DX52">
        <v>17.6399962962963</v>
      </c>
      <c r="DY52">
        <v>2.2315</v>
      </c>
      <c r="DZ52">
        <v>1.59440703703704</v>
      </c>
      <c r="EA52">
        <v>19.1902703703704</v>
      </c>
      <c r="EB52">
        <v>13.904837037037</v>
      </c>
      <c r="EC52">
        <v>1999.98259259259</v>
      </c>
      <c r="ED52">
        <v>0.979998777777778</v>
      </c>
      <c r="EE52">
        <v>0.0200014962962963</v>
      </c>
      <c r="EF52">
        <v>0</v>
      </c>
      <c r="EG52">
        <v>832.680962962963</v>
      </c>
      <c r="EH52">
        <v>5.00063</v>
      </c>
      <c r="EI52">
        <v>16396.1740740741</v>
      </c>
      <c r="EJ52">
        <v>17256.7407407407</v>
      </c>
      <c r="EK52">
        <v>38.375</v>
      </c>
      <c r="EL52">
        <v>38.375</v>
      </c>
      <c r="EM52">
        <v>37.875</v>
      </c>
      <c r="EN52">
        <v>37.6824074074074</v>
      </c>
      <c r="EO52">
        <v>39.3143333333333</v>
      </c>
      <c r="EP52">
        <v>1955.07592592593</v>
      </c>
      <c r="EQ52">
        <v>39.9066666666667</v>
      </c>
      <c r="ER52">
        <v>0</v>
      </c>
      <c r="ES52">
        <v>1659023949.1</v>
      </c>
      <c r="ET52">
        <v>0</v>
      </c>
      <c r="EU52">
        <v>832.90872</v>
      </c>
      <c r="EV52">
        <v>25.8684615619691</v>
      </c>
      <c r="EW52">
        <v>492.876923913454</v>
      </c>
      <c r="EX52">
        <v>16400.724</v>
      </c>
      <c r="EY52">
        <v>15</v>
      </c>
      <c r="EZ52">
        <v>0</v>
      </c>
      <c r="FA52" t="s">
        <v>420</v>
      </c>
      <c r="FB52">
        <v>1657551626.5</v>
      </c>
      <c r="FC52">
        <v>1657551629</v>
      </c>
      <c r="FD52">
        <v>0</v>
      </c>
      <c r="FE52">
        <v>0.403</v>
      </c>
      <c r="FF52">
        <v>0.009</v>
      </c>
      <c r="FG52">
        <v>9.41</v>
      </c>
      <c r="FH52">
        <v>0.087</v>
      </c>
      <c r="FI52">
        <v>417</v>
      </c>
      <c r="FJ52">
        <v>17</v>
      </c>
      <c r="FK52">
        <v>1.61</v>
      </c>
      <c r="FL52">
        <v>0.59</v>
      </c>
      <c r="FM52">
        <v>-59.0385268292683</v>
      </c>
      <c r="FN52">
        <v>-11.4680843205576</v>
      </c>
      <c r="FO52">
        <v>1.3581507912302</v>
      </c>
      <c r="FP52">
        <v>0</v>
      </c>
      <c r="FQ52">
        <v>831.445382352941</v>
      </c>
      <c r="FR52">
        <v>26.4061879240093</v>
      </c>
      <c r="FS52">
        <v>2.60188453212515</v>
      </c>
      <c r="FT52">
        <v>0</v>
      </c>
      <c r="FU52">
        <v>7.04304487804878</v>
      </c>
      <c r="FV52">
        <v>0.131633728222999</v>
      </c>
      <c r="FW52">
        <v>0.0152946740486164</v>
      </c>
      <c r="FX52">
        <v>0</v>
      </c>
      <c r="FY52">
        <v>0</v>
      </c>
      <c r="FZ52">
        <v>3</v>
      </c>
      <c r="GA52" t="s">
        <v>427</v>
      </c>
      <c r="GB52">
        <v>2.97346</v>
      </c>
      <c r="GC52">
        <v>2.69935</v>
      </c>
      <c r="GD52">
        <v>0.107798</v>
      </c>
      <c r="GE52">
        <v>0.117606</v>
      </c>
      <c r="GF52">
        <v>0.105217</v>
      </c>
      <c r="GG52">
        <v>0.0840198</v>
      </c>
      <c r="GH52">
        <v>34771.6</v>
      </c>
      <c r="GI52">
        <v>37598.8</v>
      </c>
      <c r="GJ52">
        <v>35315.5</v>
      </c>
      <c r="GK52">
        <v>38643</v>
      </c>
      <c r="GL52">
        <v>44792.2</v>
      </c>
      <c r="GM52">
        <v>51115.9</v>
      </c>
      <c r="GN52">
        <v>55194.9</v>
      </c>
      <c r="GO52">
        <v>61972.8</v>
      </c>
      <c r="GP52">
        <v>1.9896</v>
      </c>
      <c r="GQ52">
        <v>1.8476</v>
      </c>
      <c r="GR52">
        <v>0.120252</v>
      </c>
      <c r="GS52">
        <v>0</v>
      </c>
      <c r="GT52">
        <v>25.282</v>
      </c>
      <c r="GU52">
        <v>999.9</v>
      </c>
      <c r="GV52">
        <v>56.916</v>
      </c>
      <c r="GW52">
        <v>28.963</v>
      </c>
      <c r="GX52">
        <v>25.271</v>
      </c>
      <c r="GY52">
        <v>57.21</v>
      </c>
      <c r="GZ52">
        <v>43.2412</v>
      </c>
      <c r="HA52">
        <v>1</v>
      </c>
      <c r="HB52">
        <v>-0.0673577</v>
      </c>
      <c r="HC52">
        <v>0.0712418</v>
      </c>
      <c r="HD52">
        <v>20.113</v>
      </c>
      <c r="HE52">
        <v>5.19932</v>
      </c>
      <c r="HF52">
        <v>12.004</v>
      </c>
      <c r="HG52">
        <v>4.9756</v>
      </c>
      <c r="HH52">
        <v>3.2936</v>
      </c>
      <c r="HI52">
        <v>9999</v>
      </c>
      <c r="HJ52">
        <v>9999</v>
      </c>
      <c r="HK52">
        <v>9999</v>
      </c>
      <c r="HL52">
        <v>627.7</v>
      </c>
      <c r="HM52">
        <v>1.86337</v>
      </c>
      <c r="HN52">
        <v>1.86813</v>
      </c>
      <c r="HO52">
        <v>1.86798</v>
      </c>
      <c r="HP52">
        <v>1.86908</v>
      </c>
      <c r="HQ52">
        <v>1.86996</v>
      </c>
      <c r="HR52">
        <v>1.866</v>
      </c>
      <c r="HS52">
        <v>1.86707</v>
      </c>
      <c r="HT52">
        <v>1.86844</v>
      </c>
      <c r="HU52">
        <v>5</v>
      </c>
      <c r="HV52">
        <v>0</v>
      </c>
      <c r="HW52">
        <v>0</v>
      </c>
      <c r="HX52">
        <v>0</v>
      </c>
      <c r="HY52" t="s">
        <v>422</v>
      </c>
      <c r="HZ52" t="s">
        <v>423</v>
      </c>
      <c r="IA52" t="s">
        <v>424</v>
      </c>
      <c r="IB52" t="s">
        <v>424</v>
      </c>
      <c r="IC52" t="s">
        <v>424</v>
      </c>
      <c r="ID52" t="s">
        <v>424</v>
      </c>
      <c r="IE52">
        <v>0</v>
      </c>
      <c r="IF52">
        <v>100</v>
      </c>
      <c r="IG52">
        <v>100</v>
      </c>
      <c r="IH52">
        <v>7.197</v>
      </c>
      <c r="II52">
        <v>0.4977</v>
      </c>
      <c r="IJ52">
        <v>4.02706509432224</v>
      </c>
      <c r="IK52">
        <v>0.00601174518973114</v>
      </c>
      <c r="IL52">
        <v>2.77886958061485e-07</v>
      </c>
      <c r="IM52">
        <v>-3.54636231360687e-10</v>
      </c>
      <c r="IN52">
        <v>-0.0404303883988718</v>
      </c>
      <c r="IO52">
        <v>-0.0177815531441476</v>
      </c>
      <c r="IP52">
        <v>0.00205572605671414</v>
      </c>
      <c r="IQ52">
        <v>-1.65519735432211e-05</v>
      </c>
      <c r="IR52">
        <v>-4</v>
      </c>
      <c r="IS52">
        <v>1848</v>
      </c>
      <c r="IT52">
        <v>1</v>
      </c>
      <c r="IU52">
        <v>25</v>
      </c>
      <c r="IV52">
        <v>24538.7</v>
      </c>
      <c r="IW52">
        <v>24538.7</v>
      </c>
      <c r="IX52">
        <v>1.37085</v>
      </c>
      <c r="IY52">
        <v>2.60498</v>
      </c>
      <c r="IZ52">
        <v>1.54785</v>
      </c>
      <c r="JA52">
        <v>2.30469</v>
      </c>
      <c r="JB52">
        <v>1.34644</v>
      </c>
      <c r="JC52">
        <v>2.41455</v>
      </c>
      <c r="JD52">
        <v>34.3269</v>
      </c>
      <c r="JE52">
        <v>24.14</v>
      </c>
      <c r="JF52">
        <v>18</v>
      </c>
      <c r="JG52">
        <v>500.347</v>
      </c>
      <c r="JH52">
        <v>409.283</v>
      </c>
      <c r="JI52">
        <v>25.0002</v>
      </c>
      <c r="JJ52">
        <v>26.3731</v>
      </c>
      <c r="JK52">
        <v>30.0003</v>
      </c>
      <c r="JL52">
        <v>26.2957</v>
      </c>
      <c r="JM52">
        <v>26.2365</v>
      </c>
      <c r="JN52">
        <v>27.5209</v>
      </c>
      <c r="JO52">
        <v>37.1781</v>
      </c>
      <c r="JP52">
        <v>72.5678</v>
      </c>
      <c r="JQ52">
        <v>25</v>
      </c>
      <c r="JR52">
        <v>608.359</v>
      </c>
      <c r="JS52">
        <v>17.5228</v>
      </c>
      <c r="JT52">
        <v>102.395</v>
      </c>
      <c r="JU52">
        <v>103.161</v>
      </c>
    </row>
    <row r="53" spans="1:281">
      <c r="A53">
        <v>37</v>
      </c>
      <c r="B53">
        <v>1659023955</v>
      </c>
      <c r="C53">
        <v>271.900000095367</v>
      </c>
      <c r="D53" t="s">
        <v>497</v>
      </c>
      <c r="E53" t="s">
        <v>498</v>
      </c>
      <c r="F53">
        <v>5</v>
      </c>
      <c r="G53" t="s">
        <v>416</v>
      </c>
      <c r="H53" t="s">
        <v>417</v>
      </c>
      <c r="I53">
        <v>1659023947.21429</v>
      </c>
      <c r="J53">
        <f>(K53)/1000</f>
        <v>0</v>
      </c>
      <c r="K53">
        <f>IF(CZ53, AN53, AH53)</f>
        <v>0</v>
      </c>
      <c r="L53">
        <f>IF(CZ53, AI53, AG53)</f>
        <v>0</v>
      </c>
      <c r="M53">
        <f>DB53 - IF(AU53&gt;1, L53*CV53*100.0/(AW53*DP53), 0)</f>
        <v>0</v>
      </c>
      <c r="N53">
        <f>((T53-J53/2)*M53-L53)/(T53+J53/2)</f>
        <v>0</v>
      </c>
      <c r="O53">
        <f>N53*(DI53+DJ53)/1000.0</f>
        <v>0</v>
      </c>
      <c r="P53">
        <f>(DB53 - IF(AU53&gt;1, L53*CV53*100.0/(AW53*DP53), 0))*(DI53+DJ53)/1000.0</f>
        <v>0</v>
      </c>
      <c r="Q53">
        <f>2.0/((1/S53-1/R53)+SIGN(S53)*SQRT((1/S53-1/R53)*(1/S53-1/R53) + 4*CW53/((CW53+1)*(CW53+1))*(2*1/S53*1/R53-1/R53*1/R53)))</f>
        <v>0</v>
      </c>
      <c r="R53">
        <f>IF(LEFT(CX53,1)&lt;&gt;"0",IF(LEFT(CX53,1)="1",3.0,CY53),$D$5+$E$5*(DP53*DI53/($K$5*1000))+$F$5*(DP53*DI53/($K$5*1000))*MAX(MIN(CV53,$J$5),$I$5)*MAX(MIN(CV53,$J$5),$I$5)+$G$5*MAX(MIN(CV53,$J$5),$I$5)*(DP53*DI53/($K$5*1000))+$H$5*(DP53*DI53/($K$5*1000))*(DP53*DI53/($K$5*1000)))</f>
        <v>0</v>
      </c>
      <c r="S53">
        <f>J53*(1000-(1000*0.61365*exp(17.502*W53/(240.97+W53))/(DI53+DJ53)+DD53)/2)/(1000*0.61365*exp(17.502*W53/(240.97+W53))/(DI53+DJ53)-DD53)</f>
        <v>0</v>
      </c>
      <c r="T53">
        <f>1/((CW53+1)/(Q53/1.6)+1/(R53/1.37)) + CW53/((CW53+1)/(Q53/1.6) + CW53/(R53/1.37))</f>
        <v>0</v>
      </c>
      <c r="U53">
        <f>(CR53*CU53)</f>
        <v>0</v>
      </c>
      <c r="V53">
        <f>(DK53+(U53+2*0.95*5.67E-8*(((DK53+$B$7)+273)^4-(DK53+273)^4)-44100*J53)/(1.84*29.3*R53+8*0.95*5.67E-8*(DK53+273)^3))</f>
        <v>0</v>
      </c>
      <c r="W53">
        <f>($C$7*DL53+$D$7*DM53+$E$7*V53)</f>
        <v>0</v>
      </c>
      <c r="X53">
        <f>0.61365*exp(17.502*W53/(240.97+W53))</f>
        <v>0</v>
      </c>
      <c r="Y53">
        <f>(Z53/AA53*100)</f>
        <v>0</v>
      </c>
      <c r="Z53">
        <f>DD53*(DI53+DJ53)/1000</f>
        <v>0</v>
      </c>
      <c r="AA53">
        <f>0.61365*exp(17.502*DK53/(240.97+DK53))</f>
        <v>0</v>
      </c>
      <c r="AB53">
        <f>(X53-DD53*(DI53+DJ53)/1000)</f>
        <v>0</v>
      </c>
      <c r="AC53">
        <f>(-J53*44100)</f>
        <v>0</v>
      </c>
      <c r="AD53">
        <f>2*29.3*R53*0.92*(DK53-W53)</f>
        <v>0</v>
      </c>
      <c r="AE53">
        <f>2*0.95*5.67E-8*(((DK53+$B$7)+273)^4-(W53+273)^4)</f>
        <v>0</v>
      </c>
      <c r="AF53">
        <f>U53+AE53+AC53+AD53</f>
        <v>0</v>
      </c>
      <c r="AG53">
        <f>DH53*AU53*(DC53-DB53*(1000-AU53*DE53)/(1000-AU53*DD53))/(100*CV53)</f>
        <v>0</v>
      </c>
      <c r="AH53">
        <f>1000*DH53*AU53*(DD53-DE53)/(100*CV53*(1000-AU53*DD53))</f>
        <v>0</v>
      </c>
      <c r="AI53">
        <f>(AJ53 - AK53 - DI53*1E3/(8.314*(DK53+273.15)) * AM53/DH53 * AL53) * DH53/(100*CV53) * (1000 - DE53)/1000</f>
        <v>0</v>
      </c>
      <c r="AJ53">
        <v>609.983488081141</v>
      </c>
      <c r="AK53">
        <v>558.395527272727</v>
      </c>
      <c r="AL53">
        <v>3.35816036848519</v>
      </c>
      <c r="AM53">
        <v>66.0504921813524</v>
      </c>
      <c r="AN53">
        <f>(AP53 - AO53 + DI53*1E3/(8.314*(DK53+273.15)) * AR53/DH53 * AQ53) * DH53/(100*CV53) * 1000/(1000 - AP53)</f>
        <v>0</v>
      </c>
      <c r="AO53">
        <v>17.6236280015152</v>
      </c>
      <c r="AP53">
        <v>24.6814965034965</v>
      </c>
      <c r="AQ53">
        <v>-2.05642633106314e-06</v>
      </c>
      <c r="AR53">
        <v>92.47</v>
      </c>
      <c r="AS53">
        <v>0</v>
      </c>
      <c r="AT53">
        <v>0</v>
      </c>
      <c r="AU53">
        <f>IF(AS53*$H$13&gt;=AW53,1.0,(AW53/(AW53-AS53*$H$13)))</f>
        <v>0</v>
      </c>
      <c r="AV53">
        <f>(AU53-1)*100</f>
        <v>0</v>
      </c>
      <c r="AW53">
        <f>MAX(0,($B$13+$C$13*DP53)/(1+$D$13*DP53)*DI53/(DK53+273)*$E$13)</f>
        <v>0</v>
      </c>
      <c r="AX53" t="s">
        <v>418</v>
      </c>
      <c r="AY53" t="s">
        <v>418</v>
      </c>
      <c r="AZ53">
        <v>0</v>
      </c>
      <c r="BA53">
        <v>0</v>
      </c>
      <c r="BB53">
        <f>1-AZ53/BA53</f>
        <v>0</v>
      </c>
      <c r="BC53">
        <v>0</v>
      </c>
      <c r="BD53" t="s">
        <v>418</v>
      </c>
      <c r="BE53" t="s">
        <v>418</v>
      </c>
      <c r="BF53">
        <v>0</v>
      </c>
      <c r="BG53">
        <v>0</v>
      </c>
      <c r="BH53">
        <f>1-BF53/BG53</f>
        <v>0</v>
      </c>
      <c r="BI53">
        <v>0.5</v>
      </c>
      <c r="BJ53">
        <f>CS53</f>
        <v>0</v>
      </c>
      <c r="BK53">
        <f>L53</f>
        <v>0</v>
      </c>
      <c r="BL53">
        <f>BH53*BI53*BJ53</f>
        <v>0</v>
      </c>
      <c r="BM53">
        <f>(BK53-BC53)/BJ53</f>
        <v>0</v>
      </c>
      <c r="BN53">
        <f>(BA53-BG53)/BG53</f>
        <v>0</v>
      </c>
      <c r="BO53">
        <f>AZ53/(BB53+AZ53/BG53)</f>
        <v>0</v>
      </c>
      <c r="BP53" t="s">
        <v>418</v>
      </c>
      <c r="BQ53">
        <v>0</v>
      </c>
      <c r="BR53">
        <f>IF(BQ53&lt;&gt;0, BQ53, BO53)</f>
        <v>0</v>
      </c>
      <c r="BS53">
        <f>1-BR53/BG53</f>
        <v>0</v>
      </c>
      <c r="BT53">
        <f>(BG53-BF53)/(BG53-BR53)</f>
        <v>0</v>
      </c>
      <c r="BU53">
        <f>(BA53-BG53)/(BA53-BR53)</f>
        <v>0</v>
      </c>
      <c r="BV53">
        <f>(BG53-BF53)/(BG53-AZ53)</f>
        <v>0</v>
      </c>
      <c r="BW53">
        <f>(BA53-BG53)/(BA53-AZ53)</f>
        <v>0</v>
      </c>
      <c r="BX53">
        <f>(BT53*BR53/BF53)</f>
        <v>0</v>
      </c>
      <c r="BY53">
        <f>(1-BX53)</f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f>$B$11*DQ53+$C$11*DR53+$F$11*EC53*(1-EF53)</f>
        <v>0</v>
      </c>
      <c r="CS53">
        <f>CR53*CT53</f>
        <v>0</v>
      </c>
      <c r="CT53">
        <f>($B$11*$D$9+$C$11*$D$9+$F$11*((EP53+EH53)/MAX(EP53+EH53+EQ53, 0.1)*$I$9+EQ53/MAX(EP53+EH53+EQ53, 0.1)*$J$9))/($B$11+$C$11+$F$11)</f>
        <v>0</v>
      </c>
      <c r="CU53">
        <f>($B$11*$K$9+$C$11*$K$9+$F$11*((EP53+EH53)/MAX(EP53+EH53+EQ53, 0.1)*$P$9+EQ53/MAX(EP53+EH53+EQ53, 0.1)*$Q$9))/($B$11+$C$11+$F$11)</f>
        <v>0</v>
      </c>
      <c r="CV53">
        <v>6</v>
      </c>
      <c r="CW53">
        <v>0.5</v>
      </c>
      <c r="CX53" t="s">
        <v>419</v>
      </c>
      <c r="CY53">
        <v>2</v>
      </c>
      <c r="CZ53" t="b">
        <v>1</v>
      </c>
      <c r="DA53">
        <v>1659023947.21429</v>
      </c>
      <c r="DB53">
        <v>521.317214285714</v>
      </c>
      <c r="DC53">
        <v>582.025857142857</v>
      </c>
      <c r="DD53">
        <v>24.6866035714286</v>
      </c>
      <c r="DE53">
        <v>17.6295428571429</v>
      </c>
      <c r="DF53">
        <v>514.173857142857</v>
      </c>
      <c r="DG53">
        <v>24.1886071428571</v>
      </c>
      <c r="DH53">
        <v>499.997892857143</v>
      </c>
      <c r="DI53">
        <v>90.3863392857143</v>
      </c>
      <c r="DJ53">
        <v>0.0452291392857143</v>
      </c>
      <c r="DK53">
        <v>27.2762785714286</v>
      </c>
      <c r="DL53">
        <v>27.2662142857143</v>
      </c>
      <c r="DM53">
        <v>999.9</v>
      </c>
      <c r="DN53">
        <v>0</v>
      </c>
      <c r="DO53">
        <v>0</v>
      </c>
      <c r="DP53">
        <v>10001.0714285714</v>
      </c>
      <c r="DQ53">
        <v>0</v>
      </c>
      <c r="DR53">
        <v>10.1502</v>
      </c>
      <c r="DS53">
        <v>-60.7084964285714</v>
      </c>
      <c r="DT53">
        <v>534.512571428572</v>
      </c>
      <c r="DU53">
        <v>592.470642857143</v>
      </c>
      <c r="DV53">
        <v>7.05707214285714</v>
      </c>
      <c r="DW53">
        <v>582.025857142857</v>
      </c>
      <c r="DX53">
        <v>17.6295428571429</v>
      </c>
      <c r="DY53">
        <v>2.23133214285714</v>
      </c>
      <c r="DZ53">
        <v>1.59347</v>
      </c>
      <c r="EA53">
        <v>19.1890607142857</v>
      </c>
      <c r="EB53">
        <v>13.8957857142857</v>
      </c>
      <c r="EC53">
        <v>1999.99142857143</v>
      </c>
      <c r="ED53">
        <v>0.979997464285714</v>
      </c>
      <c r="EE53">
        <v>0.0200028</v>
      </c>
      <c r="EF53">
        <v>0</v>
      </c>
      <c r="EG53">
        <v>834.614678571428</v>
      </c>
      <c r="EH53">
        <v>5.00063</v>
      </c>
      <c r="EI53">
        <v>16433.7142857143</v>
      </c>
      <c r="EJ53">
        <v>17256.8071428571</v>
      </c>
      <c r="EK53">
        <v>38.375</v>
      </c>
      <c r="EL53">
        <v>38.375</v>
      </c>
      <c r="EM53">
        <v>37.875</v>
      </c>
      <c r="EN53">
        <v>37.6825714285714</v>
      </c>
      <c r="EO53">
        <v>39.32775</v>
      </c>
      <c r="EP53">
        <v>1955.08214285714</v>
      </c>
      <c r="EQ53">
        <v>39.9092857142857</v>
      </c>
      <c r="ER53">
        <v>0</v>
      </c>
      <c r="ES53">
        <v>1659023953.9</v>
      </c>
      <c r="ET53">
        <v>0</v>
      </c>
      <c r="EU53">
        <v>834.83748</v>
      </c>
      <c r="EV53">
        <v>22.5928461014367</v>
      </c>
      <c r="EW53">
        <v>449.046153222463</v>
      </c>
      <c r="EX53">
        <v>16438.408</v>
      </c>
      <c r="EY53">
        <v>15</v>
      </c>
      <c r="EZ53">
        <v>0</v>
      </c>
      <c r="FA53" t="s">
        <v>420</v>
      </c>
      <c r="FB53">
        <v>1657551626.5</v>
      </c>
      <c r="FC53">
        <v>1657551629</v>
      </c>
      <c r="FD53">
        <v>0</v>
      </c>
      <c r="FE53">
        <v>0.403</v>
      </c>
      <c r="FF53">
        <v>0.009</v>
      </c>
      <c r="FG53">
        <v>9.41</v>
      </c>
      <c r="FH53">
        <v>0.087</v>
      </c>
      <c r="FI53">
        <v>417</v>
      </c>
      <c r="FJ53">
        <v>17</v>
      </c>
      <c r="FK53">
        <v>1.61</v>
      </c>
      <c r="FL53">
        <v>0.59</v>
      </c>
      <c r="FM53">
        <v>-59.9289463414634</v>
      </c>
      <c r="FN53">
        <v>-11.3346480836237</v>
      </c>
      <c r="FO53">
        <v>1.33836786023719</v>
      </c>
      <c r="FP53">
        <v>0</v>
      </c>
      <c r="FQ53">
        <v>833.225147058823</v>
      </c>
      <c r="FR53">
        <v>24.6081741846444</v>
      </c>
      <c r="FS53">
        <v>2.42741111344326</v>
      </c>
      <c r="FT53">
        <v>0</v>
      </c>
      <c r="FU53">
        <v>7.05033073170732</v>
      </c>
      <c r="FV53">
        <v>0.111822020905939</v>
      </c>
      <c r="FW53">
        <v>0.0133139663310602</v>
      </c>
      <c r="FX53">
        <v>0</v>
      </c>
      <c r="FY53">
        <v>0</v>
      </c>
      <c r="FZ53">
        <v>3</v>
      </c>
      <c r="GA53" t="s">
        <v>427</v>
      </c>
      <c r="GB53">
        <v>2.97333</v>
      </c>
      <c r="GC53">
        <v>2.69925</v>
      </c>
      <c r="GD53">
        <v>0.110151</v>
      </c>
      <c r="GE53">
        <v>0.12014</v>
      </c>
      <c r="GF53">
        <v>0.105192</v>
      </c>
      <c r="GG53">
        <v>0.0839431</v>
      </c>
      <c r="GH53">
        <v>34680</v>
      </c>
      <c r="GI53">
        <v>37490.8</v>
      </c>
      <c r="GJ53">
        <v>35315.5</v>
      </c>
      <c r="GK53">
        <v>38643</v>
      </c>
      <c r="GL53">
        <v>44793.8</v>
      </c>
      <c r="GM53">
        <v>51120.5</v>
      </c>
      <c r="GN53">
        <v>55195.2</v>
      </c>
      <c r="GO53">
        <v>61973.1</v>
      </c>
      <c r="GP53">
        <v>1.9894</v>
      </c>
      <c r="GQ53">
        <v>1.8472</v>
      </c>
      <c r="GR53">
        <v>0.12055</v>
      </c>
      <c r="GS53">
        <v>0</v>
      </c>
      <c r="GT53">
        <v>25.282</v>
      </c>
      <c r="GU53">
        <v>999.9</v>
      </c>
      <c r="GV53">
        <v>56.916</v>
      </c>
      <c r="GW53">
        <v>28.963</v>
      </c>
      <c r="GX53">
        <v>25.2711</v>
      </c>
      <c r="GY53">
        <v>56.53</v>
      </c>
      <c r="GZ53">
        <v>43.6218</v>
      </c>
      <c r="HA53">
        <v>1</v>
      </c>
      <c r="HB53">
        <v>-0.0671951</v>
      </c>
      <c r="HC53">
        <v>0.0699346</v>
      </c>
      <c r="HD53">
        <v>20.1132</v>
      </c>
      <c r="HE53">
        <v>5.20052</v>
      </c>
      <c r="HF53">
        <v>12.0052</v>
      </c>
      <c r="HG53">
        <v>4.9756</v>
      </c>
      <c r="HH53">
        <v>3.2936</v>
      </c>
      <c r="HI53">
        <v>9999</v>
      </c>
      <c r="HJ53">
        <v>9999</v>
      </c>
      <c r="HK53">
        <v>9999</v>
      </c>
      <c r="HL53">
        <v>627.7</v>
      </c>
      <c r="HM53">
        <v>1.86337</v>
      </c>
      <c r="HN53">
        <v>1.86813</v>
      </c>
      <c r="HO53">
        <v>1.86798</v>
      </c>
      <c r="HP53">
        <v>1.86917</v>
      </c>
      <c r="HQ53">
        <v>1.86996</v>
      </c>
      <c r="HR53">
        <v>1.86603</v>
      </c>
      <c r="HS53">
        <v>1.86707</v>
      </c>
      <c r="HT53">
        <v>1.86844</v>
      </c>
      <c r="HU53">
        <v>5</v>
      </c>
      <c r="HV53">
        <v>0</v>
      </c>
      <c r="HW53">
        <v>0</v>
      </c>
      <c r="HX53">
        <v>0</v>
      </c>
      <c r="HY53" t="s">
        <v>422</v>
      </c>
      <c r="HZ53" t="s">
        <v>423</v>
      </c>
      <c r="IA53" t="s">
        <v>424</v>
      </c>
      <c r="IB53" t="s">
        <v>424</v>
      </c>
      <c r="IC53" t="s">
        <v>424</v>
      </c>
      <c r="ID53" t="s">
        <v>424</v>
      </c>
      <c r="IE53">
        <v>0</v>
      </c>
      <c r="IF53">
        <v>100</v>
      </c>
      <c r="IG53">
        <v>100</v>
      </c>
      <c r="IH53">
        <v>7.292</v>
      </c>
      <c r="II53">
        <v>0.4974</v>
      </c>
      <c r="IJ53">
        <v>4.02706509432224</v>
      </c>
      <c r="IK53">
        <v>0.00601174518973114</v>
      </c>
      <c r="IL53">
        <v>2.77886958061485e-07</v>
      </c>
      <c r="IM53">
        <v>-3.54636231360687e-10</v>
      </c>
      <c r="IN53">
        <v>-0.0404303883988718</v>
      </c>
      <c r="IO53">
        <v>-0.0177815531441476</v>
      </c>
      <c r="IP53">
        <v>0.00205572605671414</v>
      </c>
      <c r="IQ53">
        <v>-1.65519735432211e-05</v>
      </c>
      <c r="IR53">
        <v>-4</v>
      </c>
      <c r="IS53">
        <v>1848</v>
      </c>
      <c r="IT53">
        <v>1</v>
      </c>
      <c r="IU53">
        <v>25</v>
      </c>
      <c r="IV53">
        <v>24538.8</v>
      </c>
      <c r="IW53">
        <v>24538.8</v>
      </c>
      <c r="IX53">
        <v>1.40015</v>
      </c>
      <c r="IY53">
        <v>2.60986</v>
      </c>
      <c r="IZ53">
        <v>1.54785</v>
      </c>
      <c r="JA53">
        <v>2.30469</v>
      </c>
      <c r="JB53">
        <v>1.34644</v>
      </c>
      <c r="JC53">
        <v>2.3584</v>
      </c>
      <c r="JD53">
        <v>34.3269</v>
      </c>
      <c r="JE53">
        <v>24.14</v>
      </c>
      <c r="JF53">
        <v>18</v>
      </c>
      <c r="JG53">
        <v>500.237</v>
      </c>
      <c r="JH53">
        <v>409.059</v>
      </c>
      <c r="JI53">
        <v>24.9999</v>
      </c>
      <c r="JJ53">
        <v>26.3753</v>
      </c>
      <c r="JK53">
        <v>30.0003</v>
      </c>
      <c r="JL53">
        <v>26.2979</v>
      </c>
      <c r="JM53">
        <v>26.2365</v>
      </c>
      <c r="JN53">
        <v>28.0992</v>
      </c>
      <c r="JO53">
        <v>37.4588</v>
      </c>
      <c r="JP53">
        <v>72.1807</v>
      </c>
      <c r="JQ53">
        <v>25</v>
      </c>
      <c r="JR53">
        <v>621.755</v>
      </c>
      <c r="JS53">
        <v>17.4663</v>
      </c>
      <c r="JT53">
        <v>102.395</v>
      </c>
      <c r="JU53">
        <v>103.161</v>
      </c>
    </row>
    <row r="54" spans="1:281">
      <c r="A54">
        <v>38</v>
      </c>
      <c r="B54">
        <v>1659023959.5</v>
      </c>
      <c r="C54">
        <v>276.400000095367</v>
      </c>
      <c r="D54" t="s">
        <v>499</v>
      </c>
      <c r="E54" t="s">
        <v>500</v>
      </c>
      <c r="F54">
        <v>5</v>
      </c>
      <c r="G54" t="s">
        <v>416</v>
      </c>
      <c r="H54" t="s">
        <v>417</v>
      </c>
      <c r="I54">
        <v>1659023951.66071</v>
      </c>
      <c r="J54">
        <f>(K54)/1000</f>
        <v>0</v>
      </c>
      <c r="K54">
        <f>IF(CZ54, AN54, AH54)</f>
        <v>0</v>
      </c>
      <c r="L54">
        <f>IF(CZ54, AI54, AG54)</f>
        <v>0</v>
      </c>
      <c r="M54">
        <f>DB54 - IF(AU54&gt;1, L54*CV54*100.0/(AW54*DP54), 0)</f>
        <v>0</v>
      </c>
      <c r="N54">
        <f>((T54-J54/2)*M54-L54)/(T54+J54/2)</f>
        <v>0</v>
      </c>
      <c r="O54">
        <f>N54*(DI54+DJ54)/1000.0</f>
        <v>0</v>
      </c>
      <c r="P54">
        <f>(DB54 - IF(AU54&gt;1, L54*CV54*100.0/(AW54*DP54), 0))*(DI54+DJ54)/1000.0</f>
        <v>0</v>
      </c>
      <c r="Q54">
        <f>2.0/((1/S54-1/R54)+SIGN(S54)*SQRT((1/S54-1/R54)*(1/S54-1/R54) + 4*CW54/((CW54+1)*(CW54+1))*(2*1/S54*1/R54-1/R54*1/R54)))</f>
        <v>0</v>
      </c>
      <c r="R54">
        <f>IF(LEFT(CX54,1)&lt;&gt;"0",IF(LEFT(CX54,1)="1",3.0,CY54),$D$5+$E$5*(DP54*DI54/($K$5*1000))+$F$5*(DP54*DI54/($K$5*1000))*MAX(MIN(CV54,$J$5),$I$5)*MAX(MIN(CV54,$J$5),$I$5)+$G$5*MAX(MIN(CV54,$J$5),$I$5)*(DP54*DI54/($K$5*1000))+$H$5*(DP54*DI54/($K$5*1000))*(DP54*DI54/($K$5*1000)))</f>
        <v>0</v>
      </c>
      <c r="S54">
        <f>J54*(1000-(1000*0.61365*exp(17.502*W54/(240.97+W54))/(DI54+DJ54)+DD54)/2)/(1000*0.61365*exp(17.502*W54/(240.97+W54))/(DI54+DJ54)-DD54)</f>
        <v>0</v>
      </c>
      <c r="T54">
        <f>1/((CW54+1)/(Q54/1.6)+1/(R54/1.37)) + CW54/((CW54+1)/(Q54/1.6) + CW54/(R54/1.37))</f>
        <v>0</v>
      </c>
      <c r="U54">
        <f>(CR54*CU54)</f>
        <v>0</v>
      </c>
      <c r="V54">
        <f>(DK54+(U54+2*0.95*5.67E-8*(((DK54+$B$7)+273)^4-(DK54+273)^4)-44100*J54)/(1.84*29.3*R54+8*0.95*5.67E-8*(DK54+273)^3))</f>
        <v>0</v>
      </c>
      <c r="W54">
        <f>($C$7*DL54+$D$7*DM54+$E$7*V54)</f>
        <v>0</v>
      </c>
      <c r="X54">
        <f>0.61365*exp(17.502*W54/(240.97+W54))</f>
        <v>0</v>
      </c>
      <c r="Y54">
        <f>(Z54/AA54*100)</f>
        <v>0</v>
      </c>
      <c r="Z54">
        <f>DD54*(DI54+DJ54)/1000</f>
        <v>0</v>
      </c>
      <c r="AA54">
        <f>0.61365*exp(17.502*DK54/(240.97+DK54))</f>
        <v>0</v>
      </c>
      <c r="AB54">
        <f>(X54-DD54*(DI54+DJ54)/1000)</f>
        <v>0</v>
      </c>
      <c r="AC54">
        <f>(-J54*44100)</f>
        <v>0</v>
      </c>
      <c r="AD54">
        <f>2*29.3*R54*0.92*(DK54-W54)</f>
        <v>0</v>
      </c>
      <c r="AE54">
        <f>2*0.95*5.67E-8*(((DK54+$B$7)+273)^4-(W54+273)^4)</f>
        <v>0</v>
      </c>
      <c r="AF54">
        <f>U54+AE54+AC54+AD54</f>
        <v>0</v>
      </c>
      <c r="AG54">
        <f>DH54*AU54*(DC54-DB54*(1000-AU54*DE54)/(1000-AU54*DD54))/(100*CV54)</f>
        <v>0</v>
      </c>
      <c r="AH54">
        <f>1000*DH54*AU54*(DD54-DE54)/(100*CV54*(1000-AU54*DD54))</f>
        <v>0</v>
      </c>
      <c r="AI54">
        <f>(AJ54 - AK54 - DI54*1E3/(8.314*(DK54+273.15)) * AM54/DH54 * AL54) * DH54/(100*CV54) * (1000 - DE54)/1000</f>
        <v>0</v>
      </c>
      <c r="AJ54">
        <v>625.716026791486</v>
      </c>
      <c r="AK54">
        <v>573.325496969697</v>
      </c>
      <c r="AL54">
        <v>3.32892764165763</v>
      </c>
      <c r="AM54">
        <v>66.0504921813524</v>
      </c>
      <c r="AN54">
        <f>(AP54 - AO54 + DI54*1E3/(8.314*(DK54+273.15)) * AR54/DH54 * AQ54) * DH54/(100*CV54) * 1000/(1000 - AP54)</f>
        <v>0</v>
      </c>
      <c r="AO54">
        <v>17.5873408742857</v>
      </c>
      <c r="AP54">
        <v>24.6604230769231</v>
      </c>
      <c r="AQ54">
        <v>-0.00377153939392433</v>
      </c>
      <c r="AR54">
        <v>92.47</v>
      </c>
      <c r="AS54">
        <v>0</v>
      </c>
      <c r="AT54">
        <v>0</v>
      </c>
      <c r="AU54">
        <f>IF(AS54*$H$13&gt;=AW54,1.0,(AW54/(AW54-AS54*$H$13)))</f>
        <v>0</v>
      </c>
      <c r="AV54">
        <f>(AU54-1)*100</f>
        <v>0</v>
      </c>
      <c r="AW54">
        <f>MAX(0,($B$13+$C$13*DP54)/(1+$D$13*DP54)*DI54/(DK54+273)*$E$13)</f>
        <v>0</v>
      </c>
      <c r="AX54" t="s">
        <v>418</v>
      </c>
      <c r="AY54" t="s">
        <v>418</v>
      </c>
      <c r="AZ54">
        <v>0</v>
      </c>
      <c r="BA54">
        <v>0</v>
      </c>
      <c r="BB54">
        <f>1-AZ54/BA54</f>
        <v>0</v>
      </c>
      <c r="BC54">
        <v>0</v>
      </c>
      <c r="BD54" t="s">
        <v>418</v>
      </c>
      <c r="BE54" t="s">
        <v>418</v>
      </c>
      <c r="BF54">
        <v>0</v>
      </c>
      <c r="BG54">
        <v>0</v>
      </c>
      <c r="BH54">
        <f>1-BF54/BG54</f>
        <v>0</v>
      </c>
      <c r="BI54">
        <v>0.5</v>
      </c>
      <c r="BJ54">
        <f>CS54</f>
        <v>0</v>
      </c>
      <c r="BK54">
        <f>L54</f>
        <v>0</v>
      </c>
      <c r="BL54">
        <f>BH54*BI54*BJ54</f>
        <v>0</v>
      </c>
      <c r="BM54">
        <f>(BK54-BC54)/BJ54</f>
        <v>0</v>
      </c>
      <c r="BN54">
        <f>(BA54-BG54)/BG54</f>
        <v>0</v>
      </c>
      <c r="BO54">
        <f>AZ54/(BB54+AZ54/BG54)</f>
        <v>0</v>
      </c>
      <c r="BP54" t="s">
        <v>418</v>
      </c>
      <c r="BQ54">
        <v>0</v>
      </c>
      <c r="BR54">
        <f>IF(BQ54&lt;&gt;0, BQ54, BO54)</f>
        <v>0</v>
      </c>
      <c r="BS54">
        <f>1-BR54/BG54</f>
        <v>0</v>
      </c>
      <c r="BT54">
        <f>(BG54-BF54)/(BG54-BR54)</f>
        <v>0</v>
      </c>
      <c r="BU54">
        <f>(BA54-BG54)/(BA54-BR54)</f>
        <v>0</v>
      </c>
      <c r="BV54">
        <f>(BG54-BF54)/(BG54-AZ54)</f>
        <v>0</v>
      </c>
      <c r="BW54">
        <f>(BA54-BG54)/(BA54-AZ54)</f>
        <v>0</v>
      </c>
      <c r="BX54">
        <f>(BT54*BR54/BF54)</f>
        <v>0</v>
      </c>
      <c r="BY54">
        <f>(1-BX54)</f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f>$B$11*DQ54+$C$11*DR54+$F$11*EC54*(1-EF54)</f>
        <v>0</v>
      </c>
      <c r="CS54">
        <f>CR54*CT54</f>
        <v>0</v>
      </c>
      <c r="CT54">
        <f>($B$11*$D$9+$C$11*$D$9+$F$11*((EP54+EH54)/MAX(EP54+EH54+EQ54, 0.1)*$I$9+EQ54/MAX(EP54+EH54+EQ54, 0.1)*$J$9))/($B$11+$C$11+$F$11)</f>
        <v>0</v>
      </c>
      <c r="CU54">
        <f>($B$11*$K$9+$C$11*$K$9+$F$11*((EP54+EH54)/MAX(EP54+EH54+EQ54, 0.1)*$P$9+EQ54/MAX(EP54+EH54+EQ54, 0.1)*$Q$9))/($B$11+$C$11+$F$11)</f>
        <v>0</v>
      </c>
      <c r="CV54">
        <v>6</v>
      </c>
      <c r="CW54">
        <v>0.5</v>
      </c>
      <c r="CX54" t="s">
        <v>419</v>
      </c>
      <c r="CY54">
        <v>2</v>
      </c>
      <c r="CZ54" t="b">
        <v>1</v>
      </c>
      <c r="DA54">
        <v>1659023951.66071</v>
      </c>
      <c r="DB54">
        <v>535.552214285714</v>
      </c>
      <c r="DC54">
        <v>597.029785714286</v>
      </c>
      <c r="DD54">
        <v>24.6804142857143</v>
      </c>
      <c r="DE54">
        <v>17.6086785714286</v>
      </c>
      <c r="DF54">
        <v>528.323785714286</v>
      </c>
      <c r="DG54">
        <v>24.1827357142857</v>
      </c>
      <c r="DH54">
        <v>500.042321428571</v>
      </c>
      <c r="DI54">
        <v>90.3859785714286</v>
      </c>
      <c r="DJ54">
        <v>0.0450529571428571</v>
      </c>
      <c r="DK54">
        <v>27.272825</v>
      </c>
      <c r="DL54">
        <v>27.256875</v>
      </c>
      <c r="DM54">
        <v>999.9</v>
      </c>
      <c r="DN54">
        <v>0</v>
      </c>
      <c r="DO54">
        <v>0</v>
      </c>
      <c r="DP54">
        <v>10012.8571428571</v>
      </c>
      <c r="DQ54">
        <v>0</v>
      </c>
      <c r="DR54">
        <v>10.1502</v>
      </c>
      <c r="DS54">
        <v>-61.4774678571429</v>
      </c>
      <c r="DT54">
        <v>549.104214285714</v>
      </c>
      <c r="DU54">
        <v>607.730821428571</v>
      </c>
      <c r="DV54">
        <v>7.07174178571429</v>
      </c>
      <c r="DW54">
        <v>597.029785714286</v>
      </c>
      <c r="DX54">
        <v>17.6086785714286</v>
      </c>
      <c r="DY54">
        <v>2.23076357142857</v>
      </c>
      <c r="DZ54">
        <v>1.59157785714286</v>
      </c>
      <c r="EA54">
        <v>19.1849678571429</v>
      </c>
      <c r="EB54">
        <v>13.8774857142857</v>
      </c>
      <c r="EC54">
        <v>2000.0125</v>
      </c>
      <c r="ED54">
        <v>0.979994892857143</v>
      </c>
      <c r="EE54">
        <v>0.0200053285714286</v>
      </c>
      <c r="EF54">
        <v>0</v>
      </c>
      <c r="EG54">
        <v>836.186857142857</v>
      </c>
      <c r="EH54">
        <v>5.00063</v>
      </c>
      <c r="EI54">
        <v>16466.1214285714</v>
      </c>
      <c r="EJ54">
        <v>17256.9785714286</v>
      </c>
      <c r="EK54">
        <v>38.375</v>
      </c>
      <c r="EL54">
        <v>38.375</v>
      </c>
      <c r="EM54">
        <v>37.875</v>
      </c>
      <c r="EN54">
        <v>37.687</v>
      </c>
      <c r="EO54">
        <v>39.34575</v>
      </c>
      <c r="EP54">
        <v>1955.09785714286</v>
      </c>
      <c r="EQ54">
        <v>39.9146428571429</v>
      </c>
      <c r="ER54">
        <v>0</v>
      </c>
      <c r="ES54">
        <v>1659023958.7</v>
      </c>
      <c r="ET54">
        <v>0</v>
      </c>
      <c r="EU54">
        <v>836.53264</v>
      </c>
      <c r="EV54">
        <v>19.9543076928757</v>
      </c>
      <c r="EW54">
        <v>401.853846164808</v>
      </c>
      <c r="EX54">
        <v>16472.492</v>
      </c>
      <c r="EY54">
        <v>15</v>
      </c>
      <c r="EZ54">
        <v>0</v>
      </c>
      <c r="FA54" t="s">
        <v>420</v>
      </c>
      <c r="FB54">
        <v>1657551626.5</v>
      </c>
      <c r="FC54">
        <v>1657551629</v>
      </c>
      <c r="FD54">
        <v>0</v>
      </c>
      <c r="FE54">
        <v>0.403</v>
      </c>
      <c r="FF54">
        <v>0.009</v>
      </c>
      <c r="FG54">
        <v>9.41</v>
      </c>
      <c r="FH54">
        <v>0.087</v>
      </c>
      <c r="FI54">
        <v>417</v>
      </c>
      <c r="FJ54">
        <v>17</v>
      </c>
      <c r="FK54">
        <v>1.61</v>
      </c>
      <c r="FL54">
        <v>0.59</v>
      </c>
      <c r="FM54">
        <v>-60.850885</v>
      </c>
      <c r="FN54">
        <v>-13.7618949343339</v>
      </c>
      <c r="FO54">
        <v>1.50661817169281</v>
      </c>
      <c r="FP54">
        <v>0</v>
      </c>
      <c r="FQ54">
        <v>834.852647058824</v>
      </c>
      <c r="FR54">
        <v>22.2201680450449</v>
      </c>
      <c r="FS54">
        <v>2.19733203041851</v>
      </c>
      <c r="FT54">
        <v>0</v>
      </c>
      <c r="FU54">
        <v>7.0607195</v>
      </c>
      <c r="FV54">
        <v>0.173315572232641</v>
      </c>
      <c r="FW54">
        <v>0.0181224433990012</v>
      </c>
      <c r="FX54">
        <v>0</v>
      </c>
      <c r="FY54">
        <v>0</v>
      </c>
      <c r="FZ54">
        <v>3</v>
      </c>
      <c r="GA54" t="s">
        <v>427</v>
      </c>
      <c r="GB54">
        <v>2.97329</v>
      </c>
      <c r="GC54">
        <v>2.69912</v>
      </c>
      <c r="GD54">
        <v>0.112233</v>
      </c>
      <c r="GE54">
        <v>0.121924</v>
      </c>
      <c r="GF54">
        <v>0.105135</v>
      </c>
      <c r="GG54">
        <v>0.0838287</v>
      </c>
      <c r="GH54">
        <v>34598.2</v>
      </c>
      <c r="GI54">
        <v>37415.1</v>
      </c>
      <c r="GJ54">
        <v>35314.8</v>
      </c>
      <c r="GK54">
        <v>38643.3</v>
      </c>
      <c r="GL54">
        <v>44796.2</v>
      </c>
      <c r="GM54">
        <v>51126.1</v>
      </c>
      <c r="GN54">
        <v>55194.6</v>
      </c>
      <c r="GO54">
        <v>61972.1</v>
      </c>
      <c r="GP54">
        <v>1.9898</v>
      </c>
      <c r="GQ54">
        <v>1.8472</v>
      </c>
      <c r="GR54">
        <v>0.118285</v>
      </c>
      <c r="GS54">
        <v>0</v>
      </c>
      <c r="GT54">
        <v>25.282</v>
      </c>
      <c r="GU54">
        <v>999.9</v>
      </c>
      <c r="GV54">
        <v>56.867</v>
      </c>
      <c r="GW54">
        <v>28.983</v>
      </c>
      <c r="GX54">
        <v>25.2786</v>
      </c>
      <c r="GY54">
        <v>56.07</v>
      </c>
      <c r="GZ54">
        <v>43.3614</v>
      </c>
      <c r="HA54">
        <v>1</v>
      </c>
      <c r="HB54">
        <v>-0.0667073</v>
      </c>
      <c r="HC54">
        <v>0.0694989</v>
      </c>
      <c r="HD54">
        <v>20.1127</v>
      </c>
      <c r="HE54">
        <v>5.19932</v>
      </c>
      <c r="HF54">
        <v>12.0052</v>
      </c>
      <c r="HG54">
        <v>4.9756</v>
      </c>
      <c r="HH54">
        <v>3.294</v>
      </c>
      <c r="HI54">
        <v>9999</v>
      </c>
      <c r="HJ54">
        <v>9999</v>
      </c>
      <c r="HK54">
        <v>9999</v>
      </c>
      <c r="HL54">
        <v>627.7</v>
      </c>
      <c r="HM54">
        <v>1.86334</v>
      </c>
      <c r="HN54">
        <v>1.86813</v>
      </c>
      <c r="HO54">
        <v>1.86798</v>
      </c>
      <c r="HP54">
        <v>1.86914</v>
      </c>
      <c r="HQ54">
        <v>1.86996</v>
      </c>
      <c r="HR54">
        <v>1.866</v>
      </c>
      <c r="HS54">
        <v>1.86707</v>
      </c>
      <c r="HT54">
        <v>1.86844</v>
      </c>
      <c r="HU54">
        <v>5</v>
      </c>
      <c r="HV54">
        <v>0</v>
      </c>
      <c r="HW54">
        <v>0</v>
      </c>
      <c r="HX54">
        <v>0</v>
      </c>
      <c r="HY54" t="s">
        <v>422</v>
      </c>
      <c r="HZ54" t="s">
        <v>423</v>
      </c>
      <c r="IA54" t="s">
        <v>424</v>
      </c>
      <c r="IB54" t="s">
        <v>424</v>
      </c>
      <c r="IC54" t="s">
        <v>424</v>
      </c>
      <c r="ID54" t="s">
        <v>424</v>
      </c>
      <c r="IE54">
        <v>0</v>
      </c>
      <c r="IF54">
        <v>100</v>
      </c>
      <c r="IG54">
        <v>100</v>
      </c>
      <c r="IH54">
        <v>7.378</v>
      </c>
      <c r="II54">
        <v>0.4963</v>
      </c>
      <c r="IJ54">
        <v>4.02706509432224</v>
      </c>
      <c r="IK54">
        <v>0.00601174518973114</v>
      </c>
      <c r="IL54">
        <v>2.77886958061485e-07</v>
      </c>
      <c r="IM54">
        <v>-3.54636231360687e-10</v>
      </c>
      <c r="IN54">
        <v>-0.0404303883988718</v>
      </c>
      <c r="IO54">
        <v>-0.0177815531441476</v>
      </c>
      <c r="IP54">
        <v>0.00205572605671414</v>
      </c>
      <c r="IQ54">
        <v>-1.65519735432211e-05</v>
      </c>
      <c r="IR54">
        <v>-4</v>
      </c>
      <c r="IS54">
        <v>1848</v>
      </c>
      <c r="IT54">
        <v>1</v>
      </c>
      <c r="IU54">
        <v>25</v>
      </c>
      <c r="IV54">
        <v>24538.9</v>
      </c>
      <c r="IW54">
        <v>24538.8</v>
      </c>
      <c r="IX54">
        <v>1.427</v>
      </c>
      <c r="IY54">
        <v>2.61353</v>
      </c>
      <c r="IZ54">
        <v>1.54785</v>
      </c>
      <c r="JA54">
        <v>2.30469</v>
      </c>
      <c r="JB54">
        <v>1.34644</v>
      </c>
      <c r="JC54">
        <v>2.30347</v>
      </c>
      <c r="JD54">
        <v>34.3269</v>
      </c>
      <c r="JE54">
        <v>24.1313</v>
      </c>
      <c r="JF54">
        <v>18</v>
      </c>
      <c r="JG54">
        <v>500.52</v>
      </c>
      <c r="JH54">
        <v>409.075</v>
      </c>
      <c r="JI54">
        <v>24.9999</v>
      </c>
      <c r="JJ54">
        <v>26.3753</v>
      </c>
      <c r="JK54">
        <v>30.0003</v>
      </c>
      <c r="JL54">
        <v>26.3001</v>
      </c>
      <c r="JM54">
        <v>26.2387</v>
      </c>
      <c r="JN54">
        <v>28.7022</v>
      </c>
      <c r="JO54">
        <v>37.731</v>
      </c>
      <c r="JP54">
        <v>72.1807</v>
      </c>
      <c r="JQ54">
        <v>25</v>
      </c>
      <c r="JR54">
        <v>642.042</v>
      </c>
      <c r="JS54">
        <v>17.4294</v>
      </c>
      <c r="JT54">
        <v>102.394</v>
      </c>
      <c r="JU54">
        <v>103.16</v>
      </c>
    </row>
    <row r="55" spans="1:281">
      <c r="A55">
        <v>39</v>
      </c>
      <c r="B55">
        <v>1659023965</v>
      </c>
      <c r="C55">
        <v>281.900000095367</v>
      </c>
      <c r="D55" t="s">
        <v>501</v>
      </c>
      <c r="E55" t="s">
        <v>502</v>
      </c>
      <c r="F55">
        <v>5</v>
      </c>
      <c r="G55" t="s">
        <v>416</v>
      </c>
      <c r="H55" t="s">
        <v>417</v>
      </c>
      <c r="I55">
        <v>1659023957.23214</v>
      </c>
      <c r="J55">
        <f>(K55)/1000</f>
        <v>0</v>
      </c>
      <c r="K55">
        <f>IF(CZ55, AN55, AH55)</f>
        <v>0</v>
      </c>
      <c r="L55">
        <f>IF(CZ55, AI55, AG55)</f>
        <v>0</v>
      </c>
      <c r="M55">
        <f>DB55 - IF(AU55&gt;1, L55*CV55*100.0/(AW55*DP55), 0)</f>
        <v>0</v>
      </c>
      <c r="N55">
        <f>((T55-J55/2)*M55-L55)/(T55+J55/2)</f>
        <v>0</v>
      </c>
      <c r="O55">
        <f>N55*(DI55+DJ55)/1000.0</f>
        <v>0</v>
      </c>
      <c r="P55">
        <f>(DB55 - IF(AU55&gt;1, L55*CV55*100.0/(AW55*DP55), 0))*(DI55+DJ55)/1000.0</f>
        <v>0</v>
      </c>
      <c r="Q55">
        <f>2.0/((1/S55-1/R55)+SIGN(S55)*SQRT((1/S55-1/R55)*(1/S55-1/R55) + 4*CW55/((CW55+1)*(CW55+1))*(2*1/S55*1/R55-1/R55*1/R55)))</f>
        <v>0</v>
      </c>
      <c r="R55">
        <f>IF(LEFT(CX55,1)&lt;&gt;"0",IF(LEFT(CX55,1)="1",3.0,CY55),$D$5+$E$5*(DP55*DI55/($K$5*1000))+$F$5*(DP55*DI55/($K$5*1000))*MAX(MIN(CV55,$J$5),$I$5)*MAX(MIN(CV55,$J$5),$I$5)+$G$5*MAX(MIN(CV55,$J$5),$I$5)*(DP55*DI55/($K$5*1000))+$H$5*(DP55*DI55/($K$5*1000))*(DP55*DI55/($K$5*1000)))</f>
        <v>0</v>
      </c>
      <c r="S55">
        <f>J55*(1000-(1000*0.61365*exp(17.502*W55/(240.97+W55))/(DI55+DJ55)+DD55)/2)/(1000*0.61365*exp(17.502*W55/(240.97+W55))/(DI55+DJ55)-DD55)</f>
        <v>0</v>
      </c>
      <c r="T55">
        <f>1/((CW55+1)/(Q55/1.6)+1/(R55/1.37)) + CW55/((CW55+1)/(Q55/1.6) + CW55/(R55/1.37))</f>
        <v>0</v>
      </c>
      <c r="U55">
        <f>(CR55*CU55)</f>
        <v>0</v>
      </c>
      <c r="V55">
        <f>(DK55+(U55+2*0.95*5.67E-8*(((DK55+$B$7)+273)^4-(DK55+273)^4)-44100*J55)/(1.84*29.3*R55+8*0.95*5.67E-8*(DK55+273)^3))</f>
        <v>0</v>
      </c>
      <c r="W55">
        <f>($C$7*DL55+$D$7*DM55+$E$7*V55)</f>
        <v>0</v>
      </c>
      <c r="X55">
        <f>0.61365*exp(17.502*W55/(240.97+W55))</f>
        <v>0</v>
      </c>
      <c r="Y55">
        <f>(Z55/AA55*100)</f>
        <v>0</v>
      </c>
      <c r="Z55">
        <f>DD55*(DI55+DJ55)/1000</f>
        <v>0</v>
      </c>
      <c r="AA55">
        <f>0.61365*exp(17.502*DK55/(240.97+DK55))</f>
        <v>0</v>
      </c>
      <c r="AB55">
        <f>(X55-DD55*(DI55+DJ55)/1000)</f>
        <v>0</v>
      </c>
      <c r="AC55">
        <f>(-J55*44100)</f>
        <v>0</v>
      </c>
      <c r="AD55">
        <f>2*29.3*R55*0.92*(DK55-W55)</f>
        <v>0</v>
      </c>
      <c r="AE55">
        <f>2*0.95*5.67E-8*(((DK55+$B$7)+273)^4-(W55+273)^4)</f>
        <v>0</v>
      </c>
      <c r="AF55">
        <f>U55+AE55+AC55+AD55</f>
        <v>0</v>
      </c>
      <c r="AG55">
        <f>DH55*AU55*(DC55-DB55*(1000-AU55*DE55)/(1000-AU55*DD55))/(100*CV55)</f>
        <v>0</v>
      </c>
      <c r="AH55">
        <f>1000*DH55*AU55*(DD55-DE55)/(100*CV55*(1000-AU55*DD55))</f>
        <v>0</v>
      </c>
      <c r="AI55">
        <f>(AJ55 - AK55 - DI55*1E3/(8.314*(DK55+273.15)) * AM55/DH55 * AL55) * DH55/(100*CV55) * (1000 - DE55)/1000</f>
        <v>0</v>
      </c>
      <c r="AJ55">
        <v>644.312469653856</v>
      </c>
      <c r="AK55">
        <v>591.010139393939</v>
      </c>
      <c r="AL55">
        <v>3.32631481424917</v>
      </c>
      <c r="AM55">
        <v>66.0504921813524</v>
      </c>
      <c r="AN55">
        <f>(AP55 - AO55 + DI55*1E3/(8.314*(DK55+273.15)) * AR55/DH55 * AQ55) * DH55/(100*CV55) * 1000/(1000 - AP55)</f>
        <v>0</v>
      </c>
      <c r="AO55">
        <v>17.5255802546753</v>
      </c>
      <c r="AP55">
        <v>24.6273958041958</v>
      </c>
      <c r="AQ55">
        <v>-0.000693421487596454</v>
      </c>
      <c r="AR55">
        <v>92.47</v>
      </c>
      <c r="AS55">
        <v>0</v>
      </c>
      <c r="AT55">
        <v>0</v>
      </c>
      <c r="AU55">
        <f>IF(AS55*$H$13&gt;=AW55,1.0,(AW55/(AW55-AS55*$H$13)))</f>
        <v>0</v>
      </c>
      <c r="AV55">
        <f>(AU55-1)*100</f>
        <v>0</v>
      </c>
      <c r="AW55">
        <f>MAX(0,($B$13+$C$13*DP55)/(1+$D$13*DP55)*DI55/(DK55+273)*$E$13)</f>
        <v>0</v>
      </c>
      <c r="AX55" t="s">
        <v>418</v>
      </c>
      <c r="AY55" t="s">
        <v>418</v>
      </c>
      <c r="AZ55">
        <v>0</v>
      </c>
      <c r="BA55">
        <v>0</v>
      </c>
      <c r="BB55">
        <f>1-AZ55/BA55</f>
        <v>0</v>
      </c>
      <c r="BC55">
        <v>0</v>
      </c>
      <c r="BD55" t="s">
        <v>418</v>
      </c>
      <c r="BE55" t="s">
        <v>418</v>
      </c>
      <c r="BF55">
        <v>0</v>
      </c>
      <c r="BG55">
        <v>0</v>
      </c>
      <c r="BH55">
        <f>1-BF55/BG55</f>
        <v>0</v>
      </c>
      <c r="BI55">
        <v>0.5</v>
      </c>
      <c r="BJ55">
        <f>CS55</f>
        <v>0</v>
      </c>
      <c r="BK55">
        <f>L55</f>
        <v>0</v>
      </c>
      <c r="BL55">
        <f>BH55*BI55*BJ55</f>
        <v>0</v>
      </c>
      <c r="BM55">
        <f>(BK55-BC55)/BJ55</f>
        <v>0</v>
      </c>
      <c r="BN55">
        <f>(BA55-BG55)/BG55</f>
        <v>0</v>
      </c>
      <c r="BO55">
        <f>AZ55/(BB55+AZ55/BG55)</f>
        <v>0</v>
      </c>
      <c r="BP55" t="s">
        <v>418</v>
      </c>
      <c r="BQ55">
        <v>0</v>
      </c>
      <c r="BR55">
        <f>IF(BQ55&lt;&gt;0, BQ55, BO55)</f>
        <v>0</v>
      </c>
      <c r="BS55">
        <f>1-BR55/BG55</f>
        <v>0</v>
      </c>
      <c r="BT55">
        <f>(BG55-BF55)/(BG55-BR55)</f>
        <v>0</v>
      </c>
      <c r="BU55">
        <f>(BA55-BG55)/(BA55-BR55)</f>
        <v>0</v>
      </c>
      <c r="BV55">
        <f>(BG55-BF55)/(BG55-AZ55)</f>
        <v>0</v>
      </c>
      <c r="BW55">
        <f>(BA55-BG55)/(BA55-AZ55)</f>
        <v>0</v>
      </c>
      <c r="BX55">
        <f>(BT55*BR55/BF55)</f>
        <v>0</v>
      </c>
      <c r="BY55">
        <f>(1-BX55)</f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f>$B$11*DQ55+$C$11*DR55+$F$11*EC55*(1-EF55)</f>
        <v>0</v>
      </c>
      <c r="CS55">
        <f>CR55*CT55</f>
        <v>0</v>
      </c>
      <c r="CT55">
        <f>($B$11*$D$9+$C$11*$D$9+$F$11*((EP55+EH55)/MAX(EP55+EH55+EQ55, 0.1)*$I$9+EQ55/MAX(EP55+EH55+EQ55, 0.1)*$J$9))/($B$11+$C$11+$F$11)</f>
        <v>0</v>
      </c>
      <c r="CU55">
        <f>($B$11*$K$9+$C$11*$K$9+$F$11*((EP55+EH55)/MAX(EP55+EH55+EQ55, 0.1)*$P$9+EQ55/MAX(EP55+EH55+EQ55, 0.1)*$Q$9))/($B$11+$C$11+$F$11)</f>
        <v>0</v>
      </c>
      <c r="CV55">
        <v>6</v>
      </c>
      <c r="CW55">
        <v>0.5</v>
      </c>
      <c r="CX55" t="s">
        <v>419</v>
      </c>
      <c r="CY55">
        <v>2</v>
      </c>
      <c r="CZ55" t="b">
        <v>1</v>
      </c>
      <c r="DA55">
        <v>1659023957.23214</v>
      </c>
      <c r="DB55">
        <v>553.205678571429</v>
      </c>
      <c r="DC55">
        <v>615.868357142857</v>
      </c>
      <c r="DD55">
        <v>24.6653428571429</v>
      </c>
      <c r="DE55">
        <v>17.570025</v>
      </c>
      <c r="DF55">
        <v>545.871892857143</v>
      </c>
      <c r="DG55">
        <v>24.1684214285714</v>
      </c>
      <c r="DH55">
        <v>500.028714285714</v>
      </c>
      <c r="DI55">
        <v>90.3851071428571</v>
      </c>
      <c r="DJ55">
        <v>0.0453111821428571</v>
      </c>
      <c r="DK55">
        <v>27.2694892857143</v>
      </c>
      <c r="DL55">
        <v>27.2341</v>
      </c>
      <c r="DM55">
        <v>999.9</v>
      </c>
      <c r="DN55">
        <v>0</v>
      </c>
      <c r="DO55">
        <v>0</v>
      </c>
      <c r="DP55">
        <v>9990.71428571429</v>
      </c>
      <c r="DQ55">
        <v>0</v>
      </c>
      <c r="DR55">
        <v>10.1502</v>
      </c>
      <c r="DS55">
        <v>-62.6626464285714</v>
      </c>
      <c r="DT55">
        <v>567.195392857143</v>
      </c>
      <c r="DU55">
        <v>626.882</v>
      </c>
      <c r="DV55">
        <v>7.09532107142857</v>
      </c>
      <c r="DW55">
        <v>615.868357142857</v>
      </c>
      <c r="DX55">
        <v>17.570025</v>
      </c>
      <c r="DY55">
        <v>2.22938035714286</v>
      </c>
      <c r="DZ55">
        <v>1.58806857142857</v>
      </c>
      <c r="EA55">
        <v>19.1750035714286</v>
      </c>
      <c r="EB55">
        <v>13.8434678571429</v>
      </c>
      <c r="EC55">
        <v>1999.99392857143</v>
      </c>
      <c r="ED55">
        <v>0.97999425</v>
      </c>
      <c r="EE55">
        <v>0.0200059714285714</v>
      </c>
      <c r="EF55">
        <v>0</v>
      </c>
      <c r="EG55">
        <v>837.959214285714</v>
      </c>
      <c r="EH55">
        <v>5.00063</v>
      </c>
      <c r="EI55">
        <v>16501.5071428571</v>
      </c>
      <c r="EJ55">
        <v>17256.8178571429</v>
      </c>
      <c r="EK55">
        <v>38.375</v>
      </c>
      <c r="EL55">
        <v>38.375</v>
      </c>
      <c r="EM55">
        <v>37.875</v>
      </c>
      <c r="EN55">
        <v>37.687</v>
      </c>
      <c r="EO55">
        <v>39.366</v>
      </c>
      <c r="EP55">
        <v>1955.07821428571</v>
      </c>
      <c r="EQ55">
        <v>39.9157142857143</v>
      </c>
      <c r="ER55">
        <v>0</v>
      </c>
      <c r="ES55">
        <v>1659023964.1</v>
      </c>
      <c r="ET55">
        <v>0</v>
      </c>
      <c r="EU55">
        <v>838.102153846154</v>
      </c>
      <c r="EV55">
        <v>16.9419487226222</v>
      </c>
      <c r="EW55">
        <v>350.129914559612</v>
      </c>
      <c r="EX55">
        <v>16504.2346153846</v>
      </c>
      <c r="EY55">
        <v>15</v>
      </c>
      <c r="EZ55">
        <v>0</v>
      </c>
      <c r="FA55" t="s">
        <v>420</v>
      </c>
      <c r="FB55">
        <v>1657551626.5</v>
      </c>
      <c r="FC55">
        <v>1657551629</v>
      </c>
      <c r="FD55">
        <v>0</v>
      </c>
      <c r="FE55">
        <v>0.403</v>
      </c>
      <c r="FF55">
        <v>0.009</v>
      </c>
      <c r="FG55">
        <v>9.41</v>
      </c>
      <c r="FH55">
        <v>0.087</v>
      </c>
      <c r="FI55">
        <v>417</v>
      </c>
      <c r="FJ55">
        <v>17</v>
      </c>
      <c r="FK55">
        <v>1.61</v>
      </c>
      <c r="FL55">
        <v>0.59</v>
      </c>
      <c r="FM55">
        <v>-62.0547756097561</v>
      </c>
      <c r="FN55">
        <v>-11.6473609756098</v>
      </c>
      <c r="FO55">
        <v>1.44247789783642</v>
      </c>
      <c r="FP55">
        <v>0</v>
      </c>
      <c r="FQ55">
        <v>837.128529411765</v>
      </c>
      <c r="FR55">
        <v>18.9184415559597</v>
      </c>
      <c r="FS55">
        <v>1.87347766019576</v>
      </c>
      <c r="FT55">
        <v>0</v>
      </c>
      <c r="FU55">
        <v>7.08560536585366</v>
      </c>
      <c r="FV55">
        <v>0.254180696864123</v>
      </c>
      <c r="FW55">
        <v>0.0275469279503232</v>
      </c>
      <c r="FX55">
        <v>0</v>
      </c>
      <c r="FY55">
        <v>0</v>
      </c>
      <c r="FZ55">
        <v>3</v>
      </c>
      <c r="GA55" t="s">
        <v>427</v>
      </c>
      <c r="GB55">
        <v>2.97345</v>
      </c>
      <c r="GC55">
        <v>2.69943</v>
      </c>
      <c r="GD55">
        <v>0.114739</v>
      </c>
      <c r="GE55">
        <v>0.12478</v>
      </c>
      <c r="GF55">
        <v>0.105058</v>
      </c>
      <c r="GG55">
        <v>0.0835353</v>
      </c>
      <c r="GH55">
        <v>34500.9</v>
      </c>
      <c r="GI55">
        <v>37293.7</v>
      </c>
      <c r="GJ55">
        <v>35315.2</v>
      </c>
      <c r="GK55">
        <v>38643.6</v>
      </c>
      <c r="GL55">
        <v>44801</v>
      </c>
      <c r="GM55">
        <v>51143.2</v>
      </c>
      <c r="GN55">
        <v>55195.6</v>
      </c>
      <c r="GO55">
        <v>61972.8</v>
      </c>
      <c r="GP55">
        <v>1.99</v>
      </c>
      <c r="GQ55">
        <v>1.8466</v>
      </c>
      <c r="GR55">
        <v>0.116378</v>
      </c>
      <c r="GS55">
        <v>0</v>
      </c>
      <c r="GT55">
        <v>25.2841</v>
      </c>
      <c r="GU55">
        <v>999.9</v>
      </c>
      <c r="GV55">
        <v>56.843</v>
      </c>
      <c r="GW55">
        <v>28.983</v>
      </c>
      <c r="GX55">
        <v>25.2672</v>
      </c>
      <c r="GY55">
        <v>56.91</v>
      </c>
      <c r="GZ55">
        <v>43.3734</v>
      </c>
      <c r="HA55">
        <v>1</v>
      </c>
      <c r="HB55">
        <v>-0.0670528</v>
      </c>
      <c r="HC55">
        <v>0.0686275</v>
      </c>
      <c r="HD55">
        <v>20.1133</v>
      </c>
      <c r="HE55">
        <v>5.20052</v>
      </c>
      <c r="HF55">
        <v>12.004</v>
      </c>
      <c r="HG55">
        <v>4.9756</v>
      </c>
      <c r="HH55">
        <v>3.2932</v>
      </c>
      <c r="HI55">
        <v>9999</v>
      </c>
      <c r="HJ55">
        <v>9999</v>
      </c>
      <c r="HK55">
        <v>9999</v>
      </c>
      <c r="HL55">
        <v>627.7</v>
      </c>
      <c r="HM55">
        <v>1.8634</v>
      </c>
      <c r="HN55">
        <v>1.86816</v>
      </c>
      <c r="HO55">
        <v>1.86798</v>
      </c>
      <c r="HP55">
        <v>1.86911</v>
      </c>
      <c r="HQ55">
        <v>1.86996</v>
      </c>
      <c r="HR55">
        <v>1.866</v>
      </c>
      <c r="HS55">
        <v>1.86707</v>
      </c>
      <c r="HT55">
        <v>1.86844</v>
      </c>
      <c r="HU55">
        <v>5</v>
      </c>
      <c r="HV55">
        <v>0</v>
      </c>
      <c r="HW55">
        <v>0</v>
      </c>
      <c r="HX55">
        <v>0</v>
      </c>
      <c r="HY55" t="s">
        <v>422</v>
      </c>
      <c r="HZ55" t="s">
        <v>423</v>
      </c>
      <c r="IA55" t="s">
        <v>424</v>
      </c>
      <c r="IB55" t="s">
        <v>424</v>
      </c>
      <c r="IC55" t="s">
        <v>424</v>
      </c>
      <c r="ID55" t="s">
        <v>424</v>
      </c>
      <c r="IE55">
        <v>0</v>
      </c>
      <c r="IF55">
        <v>100</v>
      </c>
      <c r="IG55">
        <v>100</v>
      </c>
      <c r="IH55">
        <v>7.481</v>
      </c>
      <c r="II55">
        <v>0.495</v>
      </c>
      <c r="IJ55">
        <v>4.02706509432224</v>
      </c>
      <c r="IK55">
        <v>0.00601174518973114</v>
      </c>
      <c r="IL55">
        <v>2.77886958061485e-07</v>
      </c>
      <c r="IM55">
        <v>-3.54636231360687e-10</v>
      </c>
      <c r="IN55">
        <v>-0.0404303883988718</v>
      </c>
      <c r="IO55">
        <v>-0.0177815531441476</v>
      </c>
      <c r="IP55">
        <v>0.00205572605671414</v>
      </c>
      <c r="IQ55">
        <v>-1.65519735432211e-05</v>
      </c>
      <c r="IR55">
        <v>-4</v>
      </c>
      <c r="IS55">
        <v>1848</v>
      </c>
      <c r="IT55">
        <v>1</v>
      </c>
      <c r="IU55">
        <v>25</v>
      </c>
      <c r="IV55">
        <v>24539</v>
      </c>
      <c r="IW55">
        <v>24538.9</v>
      </c>
      <c r="IX55">
        <v>1.4624</v>
      </c>
      <c r="IY55">
        <v>2.60254</v>
      </c>
      <c r="IZ55">
        <v>1.54785</v>
      </c>
      <c r="JA55">
        <v>2.30469</v>
      </c>
      <c r="JB55">
        <v>1.34644</v>
      </c>
      <c r="JC55">
        <v>2.4231</v>
      </c>
      <c r="JD55">
        <v>34.3269</v>
      </c>
      <c r="JE55">
        <v>24.1313</v>
      </c>
      <c r="JF55">
        <v>18</v>
      </c>
      <c r="JG55">
        <v>500.651</v>
      </c>
      <c r="JH55">
        <v>408.739</v>
      </c>
      <c r="JI55">
        <v>24.9998</v>
      </c>
      <c r="JJ55">
        <v>26.3775</v>
      </c>
      <c r="JK55">
        <v>30</v>
      </c>
      <c r="JL55">
        <v>26.3001</v>
      </c>
      <c r="JM55">
        <v>26.2387</v>
      </c>
      <c r="JN55">
        <v>29.322</v>
      </c>
      <c r="JO55">
        <v>38.0047</v>
      </c>
      <c r="JP55">
        <v>71.8086</v>
      </c>
      <c r="JQ55">
        <v>25</v>
      </c>
      <c r="JR55">
        <v>655.434</v>
      </c>
      <c r="JS55">
        <v>17.3938</v>
      </c>
      <c r="JT55">
        <v>102.395</v>
      </c>
      <c r="JU55">
        <v>103.161</v>
      </c>
    </row>
    <row r="56" spans="1:281">
      <c r="A56">
        <v>40</v>
      </c>
      <c r="B56">
        <v>1659023970</v>
      </c>
      <c r="C56">
        <v>286.900000095367</v>
      </c>
      <c r="D56" t="s">
        <v>503</v>
      </c>
      <c r="E56" t="s">
        <v>504</v>
      </c>
      <c r="F56">
        <v>5</v>
      </c>
      <c r="G56" t="s">
        <v>416</v>
      </c>
      <c r="H56" t="s">
        <v>417</v>
      </c>
      <c r="I56">
        <v>1659023962.51852</v>
      </c>
      <c r="J56">
        <f>(K56)/1000</f>
        <v>0</v>
      </c>
      <c r="K56">
        <f>IF(CZ56, AN56, AH56)</f>
        <v>0</v>
      </c>
      <c r="L56">
        <f>IF(CZ56, AI56, AG56)</f>
        <v>0</v>
      </c>
      <c r="M56">
        <f>DB56 - IF(AU56&gt;1, L56*CV56*100.0/(AW56*DP56), 0)</f>
        <v>0</v>
      </c>
      <c r="N56">
        <f>((T56-J56/2)*M56-L56)/(T56+J56/2)</f>
        <v>0</v>
      </c>
      <c r="O56">
        <f>N56*(DI56+DJ56)/1000.0</f>
        <v>0</v>
      </c>
      <c r="P56">
        <f>(DB56 - IF(AU56&gt;1, L56*CV56*100.0/(AW56*DP56), 0))*(DI56+DJ56)/1000.0</f>
        <v>0</v>
      </c>
      <c r="Q56">
        <f>2.0/((1/S56-1/R56)+SIGN(S56)*SQRT((1/S56-1/R56)*(1/S56-1/R56) + 4*CW56/((CW56+1)*(CW56+1))*(2*1/S56*1/R56-1/R56*1/R56)))</f>
        <v>0</v>
      </c>
      <c r="R56">
        <f>IF(LEFT(CX56,1)&lt;&gt;"0",IF(LEFT(CX56,1)="1",3.0,CY56),$D$5+$E$5*(DP56*DI56/($K$5*1000))+$F$5*(DP56*DI56/($K$5*1000))*MAX(MIN(CV56,$J$5),$I$5)*MAX(MIN(CV56,$J$5),$I$5)+$G$5*MAX(MIN(CV56,$J$5),$I$5)*(DP56*DI56/($K$5*1000))+$H$5*(DP56*DI56/($K$5*1000))*(DP56*DI56/($K$5*1000)))</f>
        <v>0</v>
      </c>
      <c r="S56">
        <f>J56*(1000-(1000*0.61365*exp(17.502*W56/(240.97+W56))/(DI56+DJ56)+DD56)/2)/(1000*0.61365*exp(17.502*W56/(240.97+W56))/(DI56+DJ56)-DD56)</f>
        <v>0</v>
      </c>
      <c r="T56">
        <f>1/((CW56+1)/(Q56/1.6)+1/(R56/1.37)) + CW56/((CW56+1)/(Q56/1.6) + CW56/(R56/1.37))</f>
        <v>0</v>
      </c>
      <c r="U56">
        <f>(CR56*CU56)</f>
        <v>0</v>
      </c>
      <c r="V56">
        <f>(DK56+(U56+2*0.95*5.67E-8*(((DK56+$B$7)+273)^4-(DK56+273)^4)-44100*J56)/(1.84*29.3*R56+8*0.95*5.67E-8*(DK56+273)^3))</f>
        <v>0</v>
      </c>
      <c r="W56">
        <f>($C$7*DL56+$D$7*DM56+$E$7*V56)</f>
        <v>0</v>
      </c>
      <c r="X56">
        <f>0.61365*exp(17.502*W56/(240.97+W56))</f>
        <v>0</v>
      </c>
      <c r="Y56">
        <f>(Z56/AA56*100)</f>
        <v>0</v>
      </c>
      <c r="Z56">
        <f>DD56*(DI56+DJ56)/1000</f>
        <v>0</v>
      </c>
      <c r="AA56">
        <f>0.61365*exp(17.502*DK56/(240.97+DK56))</f>
        <v>0</v>
      </c>
      <c r="AB56">
        <f>(X56-DD56*(DI56+DJ56)/1000)</f>
        <v>0</v>
      </c>
      <c r="AC56">
        <f>(-J56*44100)</f>
        <v>0</v>
      </c>
      <c r="AD56">
        <f>2*29.3*R56*0.92*(DK56-W56)</f>
        <v>0</v>
      </c>
      <c r="AE56">
        <f>2*0.95*5.67E-8*(((DK56+$B$7)+273)^4-(W56+273)^4)</f>
        <v>0</v>
      </c>
      <c r="AF56">
        <f>U56+AE56+AC56+AD56</f>
        <v>0</v>
      </c>
      <c r="AG56">
        <f>DH56*AU56*(DC56-DB56*(1000-AU56*DE56)/(1000-AU56*DD56))/(100*CV56)</f>
        <v>0</v>
      </c>
      <c r="AH56">
        <f>1000*DH56*AU56*(DD56-DE56)/(100*CV56*(1000-AU56*DD56))</f>
        <v>0</v>
      </c>
      <c r="AI56">
        <f>(AJ56 - AK56 - DI56*1E3/(8.314*(DK56+273.15)) * AM56/DH56 * AL56) * DH56/(100*CV56) * (1000 - DE56)/1000</f>
        <v>0</v>
      </c>
      <c r="AJ56">
        <v>661.603982835897</v>
      </c>
      <c r="AK56">
        <v>607.764709090909</v>
      </c>
      <c r="AL56">
        <v>3.32335197281169</v>
      </c>
      <c r="AM56">
        <v>66.0504921813524</v>
      </c>
      <c r="AN56">
        <f>(AP56 - AO56 + DI56*1E3/(8.314*(DK56+273.15)) * AR56/DH56 * AQ56) * DH56/(100*CV56) * 1000/(1000 - AP56)</f>
        <v>0</v>
      </c>
      <c r="AO56">
        <v>17.4468909622944</v>
      </c>
      <c r="AP56">
        <v>24.5834454545455</v>
      </c>
      <c r="AQ56">
        <v>-0.00743260606058915</v>
      </c>
      <c r="AR56">
        <v>92.47</v>
      </c>
      <c r="AS56">
        <v>0</v>
      </c>
      <c r="AT56">
        <v>0</v>
      </c>
      <c r="AU56">
        <f>IF(AS56*$H$13&gt;=AW56,1.0,(AW56/(AW56-AS56*$H$13)))</f>
        <v>0</v>
      </c>
      <c r="AV56">
        <f>(AU56-1)*100</f>
        <v>0</v>
      </c>
      <c r="AW56">
        <f>MAX(0,($B$13+$C$13*DP56)/(1+$D$13*DP56)*DI56/(DK56+273)*$E$13)</f>
        <v>0</v>
      </c>
      <c r="AX56" t="s">
        <v>418</v>
      </c>
      <c r="AY56" t="s">
        <v>418</v>
      </c>
      <c r="AZ56">
        <v>0</v>
      </c>
      <c r="BA56">
        <v>0</v>
      </c>
      <c r="BB56">
        <f>1-AZ56/BA56</f>
        <v>0</v>
      </c>
      <c r="BC56">
        <v>0</v>
      </c>
      <c r="BD56" t="s">
        <v>418</v>
      </c>
      <c r="BE56" t="s">
        <v>418</v>
      </c>
      <c r="BF56">
        <v>0</v>
      </c>
      <c r="BG56">
        <v>0</v>
      </c>
      <c r="BH56">
        <f>1-BF56/BG56</f>
        <v>0</v>
      </c>
      <c r="BI56">
        <v>0.5</v>
      </c>
      <c r="BJ56">
        <f>CS56</f>
        <v>0</v>
      </c>
      <c r="BK56">
        <f>L56</f>
        <v>0</v>
      </c>
      <c r="BL56">
        <f>BH56*BI56*BJ56</f>
        <v>0</v>
      </c>
      <c r="BM56">
        <f>(BK56-BC56)/BJ56</f>
        <v>0</v>
      </c>
      <c r="BN56">
        <f>(BA56-BG56)/BG56</f>
        <v>0</v>
      </c>
      <c r="BO56">
        <f>AZ56/(BB56+AZ56/BG56)</f>
        <v>0</v>
      </c>
      <c r="BP56" t="s">
        <v>418</v>
      </c>
      <c r="BQ56">
        <v>0</v>
      </c>
      <c r="BR56">
        <f>IF(BQ56&lt;&gt;0, BQ56, BO56)</f>
        <v>0</v>
      </c>
      <c r="BS56">
        <f>1-BR56/BG56</f>
        <v>0</v>
      </c>
      <c r="BT56">
        <f>(BG56-BF56)/(BG56-BR56)</f>
        <v>0</v>
      </c>
      <c r="BU56">
        <f>(BA56-BG56)/(BA56-BR56)</f>
        <v>0</v>
      </c>
      <c r="BV56">
        <f>(BG56-BF56)/(BG56-AZ56)</f>
        <v>0</v>
      </c>
      <c r="BW56">
        <f>(BA56-BG56)/(BA56-AZ56)</f>
        <v>0</v>
      </c>
      <c r="BX56">
        <f>(BT56*BR56/BF56)</f>
        <v>0</v>
      </c>
      <c r="BY56">
        <f>(1-BX56)</f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f>$B$11*DQ56+$C$11*DR56+$F$11*EC56*(1-EF56)</f>
        <v>0</v>
      </c>
      <c r="CS56">
        <f>CR56*CT56</f>
        <v>0</v>
      </c>
      <c r="CT56">
        <f>($B$11*$D$9+$C$11*$D$9+$F$11*((EP56+EH56)/MAX(EP56+EH56+EQ56, 0.1)*$I$9+EQ56/MAX(EP56+EH56+EQ56, 0.1)*$J$9))/($B$11+$C$11+$F$11)</f>
        <v>0</v>
      </c>
      <c r="CU56">
        <f>($B$11*$K$9+$C$11*$K$9+$F$11*((EP56+EH56)/MAX(EP56+EH56+EQ56, 0.1)*$P$9+EQ56/MAX(EP56+EH56+EQ56, 0.1)*$Q$9))/($B$11+$C$11+$F$11)</f>
        <v>0</v>
      </c>
      <c r="CV56">
        <v>6</v>
      </c>
      <c r="CW56">
        <v>0.5</v>
      </c>
      <c r="CX56" t="s">
        <v>419</v>
      </c>
      <c r="CY56">
        <v>2</v>
      </c>
      <c r="CZ56" t="b">
        <v>1</v>
      </c>
      <c r="DA56">
        <v>1659023962.51852</v>
      </c>
      <c r="DB56">
        <v>570.241481481481</v>
      </c>
      <c r="DC56">
        <v>633.725814814815</v>
      </c>
      <c r="DD56">
        <v>24.6378148148148</v>
      </c>
      <c r="DE56">
        <v>17.5063259259259</v>
      </c>
      <c r="DF56">
        <v>562.806222222222</v>
      </c>
      <c r="DG56">
        <v>24.142262962963</v>
      </c>
      <c r="DH56">
        <v>500.056296296296</v>
      </c>
      <c r="DI56">
        <v>90.3854555555556</v>
      </c>
      <c r="DJ56">
        <v>0.0452980407407408</v>
      </c>
      <c r="DK56">
        <v>27.2660814814815</v>
      </c>
      <c r="DL56">
        <v>27.2032481481481</v>
      </c>
      <c r="DM56">
        <v>999.9</v>
      </c>
      <c r="DN56">
        <v>0</v>
      </c>
      <c r="DO56">
        <v>0</v>
      </c>
      <c r="DP56">
        <v>9991.48148148148</v>
      </c>
      <c r="DQ56">
        <v>0</v>
      </c>
      <c r="DR56">
        <v>10.1502</v>
      </c>
      <c r="DS56">
        <v>-63.4843407407407</v>
      </c>
      <c r="DT56">
        <v>584.64537037037</v>
      </c>
      <c r="DU56">
        <v>645.016777777778</v>
      </c>
      <c r="DV56">
        <v>7.1314937037037</v>
      </c>
      <c r="DW56">
        <v>633.725814814815</v>
      </c>
      <c r="DX56">
        <v>17.5063259259259</v>
      </c>
      <c r="DY56">
        <v>2.22690111111111</v>
      </c>
      <c r="DZ56">
        <v>1.58231703703704</v>
      </c>
      <c r="EA56">
        <v>19.1571481481481</v>
      </c>
      <c r="EB56">
        <v>13.7875888888889</v>
      </c>
      <c r="EC56">
        <v>2000.02296296296</v>
      </c>
      <c r="ED56">
        <v>0.979995666666667</v>
      </c>
      <c r="EE56">
        <v>0.0200045555555556</v>
      </c>
      <c r="EF56">
        <v>0</v>
      </c>
      <c r="EG56">
        <v>839.394851851852</v>
      </c>
      <c r="EH56">
        <v>5.00063</v>
      </c>
      <c r="EI56">
        <v>16530.3962962963</v>
      </c>
      <c r="EJ56">
        <v>17257.0740740741</v>
      </c>
      <c r="EK56">
        <v>38.375</v>
      </c>
      <c r="EL56">
        <v>38.375</v>
      </c>
      <c r="EM56">
        <v>37.875</v>
      </c>
      <c r="EN56">
        <v>37.687</v>
      </c>
      <c r="EO56">
        <v>39.3586666666667</v>
      </c>
      <c r="EP56">
        <v>1955.10962962963</v>
      </c>
      <c r="EQ56">
        <v>39.9133333333333</v>
      </c>
      <c r="ER56">
        <v>0</v>
      </c>
      <c r="ES56">
        <v>1659023968.9</v>
      </c>
      <c r="ET56">
        <v>0</v>
      </c>
      <c r="EU56">
        <v>839.383461538462</v>
      </c>
      <c r="EV56">
        <v>15.2601025687754</v>
      </c>
      <c r="EW56">
        <v>295.941880222582</v>
      </c>
      <c r="EX56">
        <v>16530.1269230769</v>
      </c>
      <c r="EY56">
        <v>15</v>
      </c>
      <c r="EZ56">
        <v>0</v>
      </c>
      <c r="FA56" t="s">
        <v>420</v>
      </c>
      <c r="FB56">
        <v>1657551626.5</v>
      </c>
      <c r="FC56">
        <v>1657551629</v>
      </c>
      <c r="FD56">
        <v>0</v>
      </c>
      <c r="FE56">
        <v>0.403</v>
      </c>
      <c r="FF56">
        <v>0.009</v>
      </c>
      <c r="FG56">
        <v>9.41</v>
      </c>
      <c r="FH56">
        <v>0.087</v>
      </c>
      <c r="FI56">
        <v>417</v>
      </c>
      <c r="FJ56">
        <v>17</v>
      </c>
      <c r="FK56">
        <v>1.61</v>
      </c>
      <c r="FL56">
        <v>0.59</v>
      </c>
      <c r="FM56">
        <v>-62.9814682926829</v>
      </c>
      <c r="FN56">
        <v>-10.7416724738676</v>
      </c>
      <c r="FO56">
        <v>1.36184838657577</v>
      </c>
      <c r="FP56">
        <v>0</v>
      </c>
      <c r="FQ56">
        <v>838.554823529412</v>
      </c>
      <c r="FR56">
        <v>16.2580901465578</v>
      </c>
      <c r="FS56">
        <v>1.60896807394546</v>
      </c>
      <c r="FT56">
        <v>0</v>
      </c>
      <c r="FU56">
        <v>7.11161073170732</v>
      </c>
      <c r="FV56">
        <v>0.399063554007001</v>
      </c>
      <c r="FW56">
        <v>0.0405048501998033</v>
      </c>
      <c r="FX56">
        <v>0</v>
      </c>
      <c r="FY56">
        <v>0</v>
      </c>
      <c r="FZ56">
        <v>3</v>
      </c>
      <c r="GA56" t="s">
        <v>427</v>
      </c>
      <c r="GB56">
        <v>2.97373</v>
      </c>
      <c r="GC56">
        <v>2.69911</v>
      </c>
      <c r="GD56">
        <v>0.11704</v>
      </c>
      <c r="GE56">
        <v>0.126739</v>
      </c>
      <c r="GF56">
        <v>0.104928</v>
      </c>
      <c r="GG56">
        <v>0.0833117</v>
      </c>
      <c r="GH56">
        <v>34411.2</v>
      </c>
      <c r="GI56">
        <v>37210.3</v>
      </c>
      <c r="GJ56">
        <v>35315.1</v>
      </c>
      <c r="GK56">
        <v>38643.6</v>
      </c>
      <c r="GL56">
        <v>44807.6</v>
      </c>
      <c r="GM56">
        <v>51155.8</v>
      </c>
      <c r="GN56">
        <v>55195.4</v>
      </c>
      <c r="GO56">
        <v>61972.8</v>
      </c>
      <c r="GP56">
        <v>1.9902</v>
      </c>
      <c r="GQ56">
        <v>1.847</v>
      </c>
      <c r="GR56">
        <v>0.115782</v>
      </c>
      <c r="GS56">
        <v>0</v>
      </c>
      <c r="GT56">
        <v>25.2863</v>
      </c>
      <c r="GU56">
        <v>999.9</v>
      </c>
      <c r="GV56">
        <v>56.794</v>
      </c>
      <c r="GW56">
        <v>28.983</v>
      </c>
      <c r="GX56">
        <v>25.2449</v>
      </c>
      <c r="GY56">
        <v>56.59</v>
      </c>
      <c r="GZ56">
        <v>43.6178</v>
      </c>
      <c r="HA56">
        <v>1</v>
      </c>
      <c r="HB56">
        <v>-0.0667073</v>
      </c>
      <c r="HC56">
        <v>0.0699346</v>
      </c>
      <c r="HD56">
        <v>20.1126</v>
      </c>
      <c r="HE56">
        <v>5.19812</v>
      </c>
      <c r="HF56">
        <v>12.0052</v>
      </c>
      <c r="HG56">
        <v>4.976</v>
      </c>
      <c r="HH56">
        <v>3.2936</v>
      </c>
      <c r="HI56">
        <v>9999</v>
      </c>
      <c r="HJ56">
        <v>9999</v>
      </c>
      <c r="HK56">
        <v>9999</v>
      </c>
      <c r="HL56">
        <v>627.7</v>
      </c>
      <c r="HM56">
        <v>1.86331</v>
      </c>
      <c r="HN56">
        <v>1.86816</v>
      </c>
      <c r="HO56">
        <v>1.86798</v>
      </c>
      <c r="HP56">
        <v>1.86911</v>
      </c>
      <c r="HQ56">
        <v>1.86996</v>
      </c>
      <c r="HR56">
        <v>1.86603</v>
      </c>
      <c r="HS56">
        <v>1.86707</v>
      </c>
      <c r="HT56">
        <v>1.86844</v>
      </c>
      <c r="HU56">
        <v>5</v>
      </c>
      <c r="HV56">
        <v>0</v>
      </c>
      <c r="HW56">
        <v>0</v>
      </c>
      <c r="HX56">
        <v>0</v>
      </c>
      <c r="HY56" t="s">
        <v>422</v>
      </c>
      <c r="HZ56" t="s">
        <v>423</v>
      </c>
      <c r="IA56" t="s">
        <v>424</v>
      </c>
      <c r="IB56" t="s">
        <v>424</v>
      </c>
      <c r="IC56" t="s">
        <v>424</v>
      </c>
      <c r="ID56" t="s">
        <v>424</v>
      </c>
      <c r="IE56">
        <v>0</v>
      </c>
      <c r="IF56">
        <v>100</v>
      </c>
      <c r="IG56">
        <v>100</v>
      </c>
      <c r="IH56">
        <v>7.578</v>
      </c>
      <c r="II56">
        <v>0.4929</v>
      </c>
      <c r="IJ56">
        <v>4.02706509432224</v>
      </c>
      <c r="IK56">
        <v>0.00601174518973114</v>
      </c>
      <c r="IL56">
        <v>2.77886958061485e-07</v>
      </c>
      <c r="IM56">
        <v>-3.54636231360687e-10</v>
      </c>
      <c r="IN56">
        <v>-0.0404303883988718</v>
      </c>
      <c r="IO56">
        <v>-0.0177815531441476</v>
      </c>
      <c r="IP56">
        <v>0.00205572605671414</v>
      </c>
      <c r="IQ56">
        <v>-1.65519735432211e-05</v>
      </c>
      <c r="IR56">
        <v>-4</v>
      </c>
      <c r="IS56">
        <v>1848</v>
      </c>
      <c r="IT56">
        <v>1</v>
      </c>
      <c r="IU56">
        <v>25</v>
      </c>
      <c r="IV56">
        <v>24539.1</v>
      </c>
      <c r="IW56">
        <v>24539</v>
      </c>
      <c r="IX56">
        <v>1.48804</v>
      </c>
      <c r="IY56">
        <v>2.60986</v>
      </c>
      <c r="IZ56">
        <v>1.54785</v>
      </c>
      <c r="JA56">
        <v>2.30469</v>
      </c>
      <c r="JB56">
        <v>1.34644</v>
      </c>
      <c r="JC56">
        <v>2.323</v>
      </c>
      <c r="JD56">
        <v>34.3269</v>
      </c>
      <c r="JE56">
        <v>24.1313</v>
      </c>
      <c r="JF56">
        <v>18</v>
      </c>
      <c r="JG56">
        <v>500.803</v>
      </c>
      <c r="JH56">
        <v>408.979</v>
      </c>
      <c r="JI56">
        <v>25.0001</v>
      </c>
      <c r="JJ56">
        <v>26.3797</v>
      </c>
      <c r="JK56">
        <v>30.0003</v>
      </c>
      <c r="JL56">
        <v>26.3024</v>
      </c>
      <c r="JM56">
        <v>26.241</v>
      </c>
      <c r="JN56">
        <v>29.9089</v>
      </c>
      <c r="JO56">
        <v>38.0047</v>
      </c>
      <c r="JP56">
        <v>71.8086</v>
      </c>
      <c r="JQ56">
        <v>25</v>
      </c>
      <c r="JR56">
        <v>675.741</v>
      </c>
      <c r="JS56">
        <v>17.3891</v>
      </c>
      <c r="JT56">
        <v>102.395</v>
      </c>
      <c r="JU56">
        <v>103.161</v>
      </c>
    </row>
    <row r="57" spans="1:281">
      <c r="A57">
        <v>41</v>
      </c>
      <c r="B57">
        <v>1659023975</v>
      </c>
      <c r="C57">
        <v>291.900000095367</v>
      </c>
      <c r="D57" t="s">
        <v>505</v>
      </c>
      <c r="E57" t="s">
        <v>506</v>
      </c>
      <c r="F57">
        <v>5</v>
      </c>
      <c r="G57" t="s">
        <v>416</v>
      </c>
      <c r="H57" t="s">
        <v>417</v>
      </c>
      <c r="I57">
        <v>1659023967.23214</v>
      </c>
      <c r="J57">
        <f>(K57)/1000</f>
        <v>0</v>
      </c>
      <c r="K57">
        <f>IF(CZ57, AN57, AH57)</f>
        <v>0</v>
      </c>
      <c r="L57">
        <f>IF(CZ57, AI57, AG57)</f>
        <v>0</v>
      </c>
      <c r="M57">
        <f>DB57 - IF(AU57&gt;1, L57*CV57*100.0/(AW57*DP57), 0)</f>
        <v>0</v>
      </c>
      <c r="N57">
        <f>((T57-J57/2)*M57-L57)/(T57+J57/2)</f>
        <v>0</v>
      </c>
      <c r="O57">
        <f>N57*(DI57+DJ57)/1000.0</f>
        <v>0</v>
      </c>
      <c r="P57">
        <f>(DB57 - IF(AU57&gt;1, L57*CV57*100.0/(AW57*DP57), 0))*(DI57+DJ57)/1000.0</f>
        <v>0</v>
      </c>
      <c r="Q57">
        <f>2.0/((1/S57-1/R57)+SIGN(S57)*SQRT((1/S57-1/R57)*(1/S57-1/R57) + 4*CW57/((CW57+1)*(CW57+1))*(2*1/S57*1/R57-1/R57*1/R57)))</f>
        <v>0</v>
      </c>
      <c r="R57">
        <f>IF(LEFT(CX57,1)&lt;&gt;"0",IF(LEFT(CX57,1)="1",3.0,CY57),$D$5+$E$5*(DP57*DI57/($K$5*1000))+$F$5*(DP57*DI57/($K$5*1000))*MAX(MIN(CV57,$J$5),$I$5)*MAX(MIN(CV57,$J$5),$I$5)+$G$5*MAX(MIN(CV57,$J$5),$I$5)*(DP57*DI57/($K$5*1000))+$H$5*(DP57*DI57/($K$5*1000))*(DP57*DI57/($K$5*1000)))</f>
        <v>0</v>
      </c>
      <c r="S57">
        <f>J57*(1000-(1000*0.61365*exp(17.502*W57/(240.97+W57))/(DI57+DJ57)+DD57)/2)/(1000*0.61365*exp(17.502*W57/(240.97+W57))/(DI57+DJ57)-DD57)</f>
        <v>0</v>
      </c>
      <c r="T57">
        <f>1/((CW57+1)/(Q57/1.6)+1/(R57/1.37)) + CW57/((CW57+1)/(Q57/1.6) + CW57/(R57/1.37))</f>
        <v>0</v>
      </c>
      <c r="U57">
        <f>(CR57*CU57)</f>
        <v>0</v>
      </c>
      <c r="V57">
        <f>(DK57+(U57+2*0.95*5.67E-8*(((DK57+$B$7)+273)^4-(DK57+273)^4)-44100*J57)/(1.84*29.3*R57+8*0.95*5.67E-8*(DK57+273)^3))</f>
        <v>0</v>
      </c>
      <c r="W57">
        <f>($C$7*DL57+$D$7*DM57+$E$7*V57)</f>
        <v>0</v>
      </c>
      <c r="X57">
        <f>0.61365*exp(17.502*W57/(240.97+W57))</f>
        <v>0</v>
      </c>
      <c r="Y57">
        <f>(Z57/AA57*100)</f>
        <v>0</v>
      </c>
      <c r="Z57">
        <f>DD57*(DI57+DJ57)/1000</f>
        <v>0</v>
      </c>
      <c r="AA57">
        <f>0.61365*exp(17.502*DK57/(240.97+DK57))</f>
        <v>0</v>
      </c>
      <c r="AB57">
        <f>(X57-DD57*(DI57+DJ57)/1000)</f>
        <v>0</v>
      </c>
      <c r="AC57">
        <f>(-J57*44100)</f>
        <v>0</v>
      </c>
      <c r="AD57">
        <f>2*29.3*R57*0.92*(DK57-W57)</f>
        <v>0</v>
      </c>
      <c r="AE57">
        <f>2*0.95*5.67E-8*(((DK57+$B$7)+273)^4-(W57+273)^4)</f>
        <v>0</v>
      </c>
      <c r="AF57">
        <f>U57+AE57+AC57+AD57</f>
        <v>0</v>
      </c>
      <c r="AG57">
        <f>DH57*AU57*(DC57-DB57*(1000-AU57*DE57)/(1000-AU57*DD57))/(100*CV57)</f>
        <v>0</v>
      </c>
      <c r="AH57">
        <f>1000*DH57*AU57*(DD57-DE57)/(100*CV57*(1000-AU57*DD57))</f>
        <v>0</v>
      </c>
      <c r="AI57">
        <f>(AJ57 - AK57 - DI57*1E3/(8.314*(DK57+273.15)) * AM57/DH57 * AL57) * DH57/(100*CV57) * (1000 - DE57)/1000</f>
        <v>0</v>
      </c>
      <c r="AJ57">
        <v>677.283968600259</v>
      </c>
      <c r="AK57">
        <v>623.607212121212</v>
      </c>
      <c r="AL57">
        <v>3.18564841569719</v>
      </c>
      <c r="AM57">
        <v>66.0504921813524</v>
      </c>
      <c r="AN57">
        <f>(AP57 - AO57 + DI57*1E3/(8.314*(DK57+273.15)) * AR57/DH57 * AQ57) * DH57/(100*CV57) * 1000/(1000 - AP57)</f>
        <v>0</v>
      </c>
      <c r="AO57">
        <v>17.4163521949784</v>
      </c>
      <c r="AP57">
        <v>24.5673405594406</v>
      </c>
      <c r="AQ57">
        <v>-0.006035878787867</v>
      </c>
      <c r="AR57">
        <v>92.47</v>
      </c>
      <c r="AS57">
        <v>0</v>
      </c>
      <c r="AT57">
        <v>0</v>
      </c>
      <c r="AU57">
        <f>IF(AS57*$H$13&gt;=AW57,1.0,(AW57/(AW57-AS57*$H$13)))</f>
        <v>0</v>
      </c>
      <c r="AV57">
        <f>(AU57-1)*100</f>
        <v>0</v>
      </c>
      <c r="AW57">
        <f>MAX(0,($B$13+$C$13*DP57)/(1+$D$13*DP57)*DI57/(DK57+273)*$E$13)</f>
        <v>0</v>
      </c>
      <c r="AX57" t="s">
        <v>418</v>
      </c>
      <c r="AY57" t="s">
        <v>418</v>
      </c>
      <c r="AZ57">
        <v>0</v>
      </c>
      <c r="BA57">
        <v>0</v>
      </c>
      <c r="BB57">
        <f>1-AZ57/BA57</f>
        <v>0</v>
      </c>
      <c r="BC57">
        <v>0</v>
      </c>
      <c r="BD57" t="s">
        <v>418</v>
      </c>
      <c r="BE57" t="s">
        <v>418</v>
      </c>
      <c r="BF57">
        <v>0</v>
      </c>
      <c r="BG57">
        <v>0</v>
      </c>
      <c r="BH57">
        <f>1-BF57/BG57</f>
        <v>0</v>
      </c>
      <c r="BI57">
        <v>0.5</v>
      </c>
      <c r="BJ57">
        <f>CS57</f>
        <v>0</v>
      </c>
      <c r="BK57">
        <f>L57</f>
        <v>0</v>
      </c>
      <c r="BL57">
        <f>BH57*BI57*BJ57</f>
        <v>0</v>
      </c>
      <c r="BM57">
        <f>(BK57-BC57)/BJ57</f>
        <v>0</v>
      </c>
      <c r="BN57">
        <f>(BA57-BG57)/BG57</f>
        <v>0</v>
      </c>
      <c r="BO57">
        <f>AZ57/(BB57+AZ57/BG57)</f>
        <v>0</v>
      </c>
      <c r="BP57" t="s">
        <v>418</v>
      </c>
      <c r="BQ57">
        <v>0</v>
      </c>
      <c r="BR57">
        <f>IF(BQ57&lt;&gt;0, BQ57, BO57)</f>
        <v>0</v>
      </c>
      <c r="BS57">
        <f>1-BR57/BG57</f>
        <v>0</v>
      </c>
      <c r="BT57">
        <f>(BG57-BF57)/(BG57-BR57)</f>
        <v>0</v>
      </c>
      <c r="BU57">
        <f>(BA57-BG57)/(BA57-BR57)</f>
        <v>0</v>
      </c>
      <c r="BV57">
        <f>(BG57-BF57)/(BG57-AZ57)</f>
        <v>0</v>
      </c>
      <c r="BW57">
        <f>(BA57-BG57)/(BA57-AZ57)</f>
        <v>0</v>
      </c>
      <c r="BX57">
        <f>(BT57*BR57/BF57)</f>
        <v>0</v>
      </c>
      <c r="BY57">
        <f>(1-BX57)</f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f>$B$11*DQ57+$C$11*DR57+$F$11*EC57*(1-EF57)</f>
        <v>0</v>
      </c>
      <c r="CS57">
        <f>CR57*CT57</f>
        <v>0</v>
      </c>
      <c r="CT57">
        <f>($B$11*$D$9+$C$11*$D$9+$F$11*((EP57+EH57)/MAX(EP57+EH57+EQ57, 0.1)*$I$9+EQ57/MAX(EP57+EH57+EQ57, 0.1)*$J$9))/($B$11+$C$11+$F$11)</f>
        <v>0</v>
      </c>
      <c r="CU57">
        <f>($B$11*$K$9+$C$11*$K$9+$F$11*((EP57+EH57)/MAX(EP57+EH57+EQ57, 0.1)*$P$9+EQ57/MAX(EP57+EH57+EQ57, 0.1)*$Q$9))/($B$11+$C$11+$F$11)</f>
        <v>0</v>
      </c>
      <c r="CV57">
        <v>6</v>
      </c>
      <c r="CW57">
        <v>0.5</v>
      </c>
      <c r="CX57" t="s">
        <v>419</v>
      </c>
      <c r="CY57">
        <v>2</v>
      </c>
      <c r="CZ57" t="b">
        <v>1</v>
      </c>
      <c r="DA57">
        <v>1659023967.23214</v>
      </c>
      <c r="DB57">
        <v>585.245071428571</v>
      </c>
      <c r="DC57">
        <v>649.367392857143</v>
      </c>
      <c r="DD57">
        <v>24.6088857142857</v>
      </c>
      <c r="DE57">
        <v>17.4571392857143</v>
      </c>
      <c r="DF57">
        <v>577.720642857143</v>
      </c>
      <c r="DG57">
        <v>24.1147714285714</v>
      </c>
      <c r="DH57">
        <v>500.050857142857</v>
      </c>
      <c r="DI57">
        <v>90.3859035714286</v>
      </c>
      <c r="DJ57">
        <v>0.0454427142857143</v>
      </c>
      <c r="DK57">
        <v>27.2703964285714</v>
      </c>
      <c r="DL57">
        <v>27.1864642857143</v>
      </c>
      <c r="DM57">
        <v>999.9</v>
      </c>
      <c r="DN57">
        <v>0</v>
      </c>
      <c r="DO57">
        <v>0</v>
      </c>
      <c r="DP57">
        <v>9989.10714285714</v>
      </c>
      <c r="DQ57">
        <v>0</v>
      </c>
      <c r="DR57">
        <v>10.1502</v>
      </c>
      <c r="DS57">
        <v>-64.1222892857143</v>
      </c>
      <c r="DT57">
        <v>600.010214285714</v>
      </c>
      <c r="DU57">
        <v>660.904214285714</v>
      </c>
      <c r="DV57">
        <v>7.15175607142857</v>
      </c>
      <c r="DW57">
        <v>649.367392857143</v>
      </c>
      <c r="DX57">
        <v>17.4571392857143</v>
      </c>
      <c r="DY57">
        <v>2.22429714285714</v>
      </c>
      <c r="DZ57">
        <v>1.57787892857143</v>
      </c>
      <c r="EA57">
        <v>19.1383821428571</v>
      </c>
      <c r="EB57">
        <v>13.7443964285714</v>
      </c>
      <c r="EC57">
        <v>2000.00785714286</v>
      </c>
      <c r="ED57">
        <v>0.979995964285714</v>
      </c>
      <c r="EE57">
        <v>0.0200042714285714</v>
      </c>
      <c r="EF57">
        <v>0</v>
      </c>
      <c r="EG57">
        <v>840.439642857143</v>
      </c>
      <c r="EH57">
        <v>5.00063</v>
      </c>
      <c r="EI57">
        <v>16550.8607142857</v>
      </c>
      <c r="EJ57">
        <v>17256.9392857143</v>
      </c>
      <c r="EK57">
        <v>38.375</v>
      </c>
      <c r="EL57">
        <v>38.375</v>
      </c>
      <c r="EM57">
        <v>37.875</v>
      </c>
      <c r="EN57">
        <v>37.687</v>
      </c>
      <c r="EO57">
        <v>39.35475</v>
      </c>
      <c r="EP57">
        <v>1955.09535714286</v>
      </c>
      <c r="EQ57">
        <v>39.9125</v>
      </c>
      <c r="ER57">
        <v>0</v>
      </c>
      <c r="ES57">
        <v>1659023973.7</v>
      </c>
      <c r="ET57">
        <v>0</v>
      </c>
      <c r="EU57">
        <v>840.453307692308</v>
      </c>
      <c r="EV57">
        <v>11.1720341950628</v>
      </c>
      <c r="EW57">
        <v>236.724786432734</v>
      </c>
      <c r="EX57">
        <v>16551.2153846154</v>
      </c>
      <c r="EY57">
        <v>15</v>
      </c>
      <c r="EZ57">
        <v>0</v>
      </c>
      <c r="FA57" t="s">
        <v>420</v>
      </c>
      <c r="FB57">
        <v>1657551626.5</v>
      </c>
      <c r="FC57">
        <v>1657551629</v>
      </c>
      <c r="FD57">
        <v>0</v>
      </c>
      <c r="FE57">
        <v>0.403</v>
      </c>
      <c r="FF57">
        <v>0.009</v>
      </c>
      <c r="FG57">
        <v>9.41</v>
      </c>
      <c r="FH57">
        <v>0.087</v>
      </c>
      <c r="FI57">
        <v>417</v>
      </c>
      <c r="FJ57">
        <v>17</v>
      </c>
      <c r="FK57">
        <v>1.61</v>
      </c>
      <c r="FL57">
        <v>0.59</v>
      </c>
      <c r="FM57">
        <v>-63.4943243902439</v>
      </c>
      <c r="FN57">
        <v>-7.35271358885025</v>
      </c>
      <c r="FO57">
        <v>1.11620093081027</v>
      </c>
      <c r="FP57">
        <v>0</v>
      </c>
      <c r="FQ57">
        <v>839.596382352941</v>
      </c>
      <c r="FR57">
        <v>14.2963025219708</v>
      </c>
      <c r="FS57">
        <v>1.42407916614677</v>
      </c>
      <c r="FT57">
        <v>0</v>
      </c>
      <c r="FU57">
        <v>7.13065146341463</v>
      </c>
      <c r="FV57">
        <v>0.335389547038341</v>
      </c>
      <c r="FW57">
        <v>0.0361035047660889</v>
      </c>
      <c r="FX57">
        <v>0</v>
      </c>
      <c r="FY57">
        <v>0</v>
      </c>
      <c r="FZ57">
        <v>3</v>
      </c>
      <c r="GA57" t="s">
        <v>427</v>
      </c>
      <c r="GB57">
        <v>2.97398</v>
      </c>
      <c r="GC57">
        <v>2.69929</v>
      </c>
      <c r="GD57">
        <v>0.119218</v>
      </c>
      <c r="GE57">
        <v>0.129036</v>
      </c>
      <c r="GF57">
        <v>0.104863</v>
      </c>
      <c r="GG57">
        <v>0.0833124</v>
      </c>
      <c r="GH57">
        <v>34326.6</v>
      </c>
      <c r="GI57">
        <v>37112.6</v>
      </c>
      <c r="GJ57">
        <v>35315.4</v>
      </c>
      <c r="GK57">
        <v>38643.7</v>
      </c>
      <c r="GL57">
        <v>44811.2</v>
      </c>
      <c r="GM57">
        <v>51156.2</v>
      </c>
      <c r="GN57">
        <v>55195.7</v>
      </c>
      <c r="GO57">
        <v>61973.3</v>
      </c>
      <c r="GP57">
        <v>1.9898</v>
      </c>
      <c r="GQ57">
        <v>1.847</v>
      </c>
      <c r="GR57">
        <v>0.118017</v>
      </c>
      <c r="GS57">
        <v>0</v>
      </c>
      <c r="GT57">
        <v>25.2884</v>
      </c>
      <c r="GU57">
        <v>999.9</v>
      </c>
      <c r="GV57">
        <v>56.77</v>
      </c>
      <c r="GW57">
        <v>28.983</v>
      </c>
      <c r="GX57">
        <v>25.2346</v>
      </c>
      <c r="GY57">
        <v>56.33</v>
      </c>
      <c r="GZ57">
        <v>43.1811</v>
      </c>
      <c r="HA57">
        <v>1</v>
      </c>
      <c r="HB57">
        <v>-0.0667886</v>
      </c>
      <c r="HC57">
        <v>0.07122</v>
      </c>
      <c r="HD57">
        <v>20.1133</v>
      </c>
      <c r="HE57">
        <v>5.20172</v>
      </c>
      <c r="HF57">
        <v>12.0064</v>
      </c>
      <c r="HG57">
        <v>4.9756</v>
      </c>
      <c r="HH57">
        <v>3.2938</v>
      </c>
      <c r="HI57">
        <v>9999</v>
      </c>
      <c r="HJ57">
        <v>9999</v>
      </c>
      <c r="HK57">
        <v>9999</v>
      </c>
      <c r="HL57">
        <v>627.7</v>
      </c>
      <c r="HM57">
        <v>1.8634</v>
      </c>
      <c r="HN57">
        <v>1.86816</v>
      </c>
      <c r="HO57">
        <v>1.86798</v>
      </c>
      <c r="HP57">
        <v>1.86911</v>
      </c>
      <c r="HQ57">
        <v>1.86996</v>
      </c>
      <c r="HR57">
        <v>1.86603</v>
      </c>
      <c r="HS57">
        <v>1.86707</v>
      </c>
      <c r="HT57">
        <v>1.86847</v>
      </c>
      <c r="HU57">
        <v>5</v>
      </c>
      <c r="HV57">
        <v>0</v>
      </c>
      <c r="HW57">
        <v>0</v>
      </c>
      <c r="HX57">
        <v>0</v>
      </c>
      <c r="HY57" t="s">
        <v>422</v>
      </c>
      <c r="HZ57" t="s">
        <v>423</v>
      </c>
      <c r="IA57" t="s">
        <v>424</v>
      </c>
      <c r="IB57" t="s">
        <v>424</v>
      </c>
      <c r="IC57" t="s">
        <v>424</v>
      </c>
      <c r="ID57" t="s">
        <v>424</v>
      </c>
      <c r="IE57">
        <v>0</v>
      </c>
      <c r="IF57">
        <v>100</v>
      </c>
      <c r="IG57">
        <v>100</v>
      </c>
      <c r="IH57">
        <v>7.671</v>
      </c>
      <c r="II57">
        <v>0.4917</v>
      </c>
      <c r="IJ57">
        <v>4.02706509432224</v>
      </c>
      <c r="IK57">
        <v>0.00601174518973114</v>
      </c>
      <c r="IL57">
        <v>2.77886958061485e-07</v>
      </c>
      <c r="IM57">
        <v>-3.54636231360687e-10</v>
      </c>
      <c r="IN57">
        <v>-0.0404303883988718</v>
      </c>
      <c r="IO57">
        <v>-0.0177815531441476</v>
      </c>
      <c r="IP57">
        <v>0.00205572605671414</v>
      </c>
      <c r="IQ57">
        <v>-1.65519735432211e-05</v>
      </c>
      <c r="IR57">
        <v>-4</v>
      </c>
      <c r="IS57">
        <v>1848</v>
      </c>
      <c r="IT57">
        <v>1</v>
      </c>
      <c r="IU57">
        <v>25</v>
      </c>
      <c r="IV57">
        <v>24539.1</v>
      </c>
      <c r="IW57">
        <v>24539.1</v>
      </c>
      <c r="IX57">
        <v>1.51978</v>
      </c>
      <c r="IY57">
        <v>2.60254</v>
      </c>
      <c r="IZ57">
        <v>1.54785</v>
      </c>
      <c r="JA57">
        <v>2.30469</v>
      </c>
      <c r="JB57">
        <v>1.34644</v>
      </c>
      <c r="JC57">
        <v>2.41455</v>
      </c>
      <c r="JD57">
        <v>34.3269</v>
      </c>
      <c r="JE57">
        <v>24.1313</v>
      </c>
      <c r="JF57">
        <v>18</v>
      </c>
      <c r="JG57">
        <v>500.539</v>
      </c>
      <c r="JH57">
        <v>408.992</v>
      </c>
      <c r="JI57">
        <v>25.0002</v>
      </c>
      <c r="JJ57">
        <v>26.3797</v>
      </c>
      <c r="JK57">
        <v>30.0002</v>
      </c>
      <c r="JL57">
        <v>26.3024</v>
      </c>
      <c r="JM57">
        <v>26.2431</v>
      </c>
      <c r="JN57">
        <v>30.4911</v>
      </c>
      <c r="JO57">
        <v>38.0047</v>
      </c>
      <c r="JP57">
        <v>71.4255</v>
      </c>
      <c r="JQ57">
        <v>25</v>
      </c>
      <c r="JR57">
        <v>689.363</v>
      </c>
      <c r="JS57">
        <v>17.3806</v>
      </c>
      <c r="JT57">
        <v>102.396</v>
      </c>
      <c r="JU57">
        <v>103.162</v>
      </c>
    </row>
    <row r="58" spans="1:281">
      <c r="A58">
        <v>42</v>
      </c>
      <c r="B58">
        <v>1659023980</v>
      </c>
      <c r="C58">
        <v>296.900000095367</v>
      </c>
      <c r="D58" t="s">
        <v>507</v>
      </c>
      <c r="E58" t="s">
        <v>508</v>
      </c>
      <c r="F58">
        <v>5</v>
      </c>
      <c r="G58" t="s">
        <v>416</v>
      </c>
      <c r="H58" t="s">
        <v>417</v>
      </c>
      <c r="I58">
        <v>1659023972.5</v>
      </c>
      <c r="J58">
        <f>(K58)/1000</f>
        <v>0</v>
      </c>
      <c r="K58">
        <f>IF(CZ58, AN58, AH58)</f>
        <v>0</v>
      </c>
      <c r="L58">
        <f>IF(CZ58, AI58, AG58)</f>
        <v>0</v>
      </c>
      <c r="M58">
        <f>DB58 - IF(AU58&gt;1, L58*CV58*100.0/(AW58*DP58), 0)</f>
        <v>0</v>
      </c>
      <c r="N58">
        <f>((T58-J58/2)*M58-L58)/(T58+J58/2)</f>
        <v>0</v>
      </c>
      <c r="O58">
        <f>N58*(DI58+DJ58)/1000.0</f>
        <v>0</v>
      </c>
      <c r="P58">
        <f>(DB58 - IF(AU58&gt;1, L58*CV58*100.0/(AW58*DP58), 0))*(DI58+DJ58)/1000.0</f>
        <v>0</v>
      </c>
      <c r="Q58">
        <f>2.0/((1/S58-1/R58)+SIGN(S58)*SQRT((1/S58-1/R58)*(1/S58-1/R58) + 4*CW58/((CW58+1)*(CW58+1))*(2*1/S58*1/R58-1/R58*1/R58)))</f>
        <v>0</v>
      </c>
      <c r="R58">
        <f>IF(LEFT(CX58,1)&lt;&gt;"0",IF(LEFT(CX58,1)="1",3.0,CY58),$D$5+$E$5*(DP58*DI58/($K$5*1000))+$F$5*(DP58*DI58/($K$5*1000))*MAX(MIN(CV58,$J$5),$I$5)*MAX(MIN(CV58,$J$5),$I$5)+$G$5*MAX(MIN(CV58,$J$5),$I$5)*(DP58*DI58/($K$5*1000))+$H$5*(DP58*DI58/($K$5*1000))*(DP58*DI58/($K$5*1000)))</f>
        <v>0</v>
      </c>
      <c r="S58">
        <f>J58*(1000-(1000*0.61365*exp(17.502*W58/(240.97+W58))/(DI58+DJ58)+DD58)/2)/(1000*0.61365*exp(17.502*W58/(240.97+W58))/(DI58+DJ58)-DD58)</f>
        <v>0</v>
      </c>
      <c r="T58">
        <f>1/((CW58+1)/(Q58/1.6)+1/(R58/1.37)) + CW58/((CW58+1)/(Q58/1.6) + CW58/(R58/1.37))</f>
        <v>0</v>
      </c>
      <c r="U58">
        <f>(CR58*CU58)</f>
        <v>0</v>
      </c>
      <c r="V58">
        <f>(DK58+(U58+2*0.95*5.67E-8*(((DK58+$B$7)+273)^4-(DK58+273)^4)-44100*J58)/(1.84*29.3*R58+8*0.95*5.67E-8*(DK58+273)^3))</f>
        <v>0</v>
      </c>
      <c r="W58">
        <f>($C$7*DL58+$D$7*DM58+$E$7*V58)</f>
        <v>0</v>
      </c>
      <c r="X58">
        <f>0.61365*exp(17.502*W58/(240.97+W58))</f>
        <v>0</v>
      </c>
      <c r="Y58">
        <f>(Z58/AA58*100)</f>
        <v>0</v>
      </c>
      <c r="Z58">
        <f>DD58*(DI58+DJ58)/1000</f>
        <v>0</v>
      </c>
      <c r="AA58">
        <f>0.61365*exp(17.502*DK58/(240.97+DK58))</f>
        <v>0</v>
      </c>
      <c r="AB58">
        <f>(X58-DD58*(DI58+DJ58)/1000)</f>
        <v>0</v>
      </c>
      <c r="AC58">
        <f>(-J58*44100)</f>
        <v>0</v>
      </c>
      <c r="AD58">
        <f>2*29.3*R58*0.92*(DK58-W58)</f>
        <v>0</v>
      </c>
      <c r="AE58">
        <f>2*0.95*5.67E-8*(((DK58+$B$7)+273)^4-(W58+273)^4)</f>
        <v>0</v>
      </c>
      <c r="AF58">
        <f>U58+AE58+AC58+AD58</f>
        <v>0</v>
      </c>
      <c r="AG58">
        <f>DH58*AU58*(DC58-DB58*(1000-AU58*DE58)/(1000-AU58*DD58))/(100*CV58)</f>
        <v>0</v>
      </c>
      <c r="AH58">
        <f>1000*DH58*AU58*(DD58-DE58)/(100*CV58*(1000-AU58*DD58))</f>
        <v>0</v>
      </c>
      <c r="AI58">
        <f>(AJ58 - AK58 - DI58*1E3/(8.314*(DK58+273.15)) * AM58/DH58 * AL58) * DH58/(100*CV58) * (1000 - DE58)/1000</f>
        <v>0</v>
      </c>
      <c r="AJ58">
        <v>694.698417618641</v>
      </c>
      <c r="AK58">
        <v>640.149527272727</v>
      </c>
      <c r="AL58">
        <v>3.33557454755624</v>
      </c>
      <c r="AM58">
        <v>66.0504921813524</v>
      </c>
      <c r="AN58">
        <f>(AP58 - AO58 + DI58*1E3/(8.314*(DK58+273.15)) * AR58/DH58 * AQ58) * DH58/(100*CV58) * 1000/(1000 - AP58)</f>
        <v>0</v>
      </c>
      <c r="AO58">
        <v>17.3953155363636</v>
      </c>
      <c r="AP58">
        <v>24.5511643356643</v>
      </c>
      <c r="AQ58">
        <v>-0.00235490909090408</v>
      </c>
      <c r="AR58">
        <v>92.47</v>
      </c>
      <c r="AS58">
        <v>0</v>
      </c>
      <c r="AT58">
        <v>0</v>
      </c>
      <c r="AU58">
        <f>IF(AS58*$H$13&gt;=AW58,1.0,(AW58/(AW58-AS58*$H$13)))</f>
        <v>0</v>
      </c>
      <c r="AV58">
        <f>(AU58-1)*100</f>
        <v>0</v>
      </c>
      <c r="AW58">
        <f>MAX(0,($B$13+$C$13*DP58)/(1+$D$13*DP58)*DI58/(DK58+273)*$E$13)</f>
        <v>0</v>
      </c>
      <c r="AX58" t="s">
        <v>418</v>
      </c>
      <c r="AY58" t="s">
        <v>418</v>
      </c>
      <c r="AZ58">
        <v>0</v>
      </c>
      <c r="BA58">
        <v>0</v>
      </c>
      <c r="BB58">
        <f>1-AZ58/BA58</f>
        <v>0</v>
      </c>
      <c r="BC58">
        <v>0</v>
      </c>
      <c r="BD58" t="s">
        <v>418</v>
      </c>
      <c r="BE58" t="s">
        <v>418</v>
      </c>
      <c r="BF58">
        <v>0</v>
      </c>
      <c r="BG58">
        <v>0</v>
      </c>
      <c r="BH58">
        <f>1-BF58/BG58</f>
        <v>0</v>
      </c>
      <c r="BI58">
        <v>0.5</v>
      </c>
      <c r="BJ58">
        <f>CS58</f>
        <v>0</v>
      </c>
      <c r="BK58">
        <f>L58</f>
        <v>0</v>
      </c>
      <c r="BL58">
        <f>BH58*BI58*BJ58</f>
        <v>0</v>
      </c>
      <c r="BM58">
        <f>(BK58-BC58)/BJ58</f>
        <v>0</v>
      </c>
      <c r="BN58">
        <f>(BA58-BG58)/BG58</f>
        <v>0</v>
      </c>
      <c r="BO58">
        <f>AZ58/(BB58+AZ58/BG58)</f>
        <v>0</v>
      </c>
      <c r="BP58" t="s">
        <v>418</v>
      </c>
      <c r="BQ58">
        <v>0</v>
      </c>
      <c r="BR58">
        <f>IF(BQ58&lt;&gt;0, BQ58, BO58)</f>
        <v>0</v>
      </c>
      <c r="BS58">
        <f>1-BR58/BG58</f>
        <v>0</v>
      </c>
      <c r="BT58">
        <f>(BG58-BF58)/(BG58-BR58)</f>
        <v>0</v>
      </c>
      <c r="BU58">
        <f>(BA58-BG58)/(BA58-BR58)</f>
        <v>0</v>
      </c>
      <c r="BV58">
        <f>(BG58-BF58)/(BG58-AZ58)</f>
        <v>0</v>
      </c>
      <c r="BW58">
        <f>(BA58-BG58)/(BA58-AZ58)</f>
        <v>0</v>
      </c>
      <c r="BX58">
        <f>(BT58*BR58/BF58)</f>
        <v>0</v>
      </c>
      <c r="BY58">
        <f>(1-BX58)</f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f>$B$11*DQ58+$C$11*DR58+$F$11*EC58*(1-EF58)</f>
        <v>0</v>
      </c>
      <c r="CS58">
        <f>CR58*CT58</f>
        <v>0</v>
      </c>
      <c r="CT58">
        <f>($B$11*$D$9+$C$11*$D$9+$F$11*((EP58+EH58)/MAX(EP58+EH58+EQ58, 0.1)*$I$9+EQ58/MAX(EP58+EH58+EQ58, 0.1)*$J$9))/($B$11+$C$11+$F$11)</f>
        <v>0</v>
      </c>
      <c r="CU58">
        <f>($B$11*$K$9+$C$11*$K$9+$F$11*((EP58+EH58)/MAX(EP58+EH58+EQ58, 0.1)*$P$9+EQ58/MAX(EP58+EH58+EQ58, 0.1)*$Q$9))/($B$11+$C$11+$F$11)</f>
        <v>0</v>
      </c>
      <c r="CV58">
        <v>6</v>
      </c>
      <c r="CW58">
        <v>0.5</v>
      </c>
      <c r="CX58" t="s">
        <v>419</v>
      </c>
      <c r="CY58">
        <v>2</v>
      </c>
      <c r="CZ58" t="b">
        <v>1</v>
      </c>
      <c r="DA58">
        <v>1659023972.5</v>
      </c>
      <c r="DB58">
        <v>602.101703703704</v>
      </c>
      <c r="DC58">
        <v>666.808666666667</v>
      </c>
      <c r="DD58">
        <v>24.5775740740741</v>
      </c>
      <c r="DE58">
        <v>17.4122740740741</v>
      </c>
      <c r="DF58">
        <v>594.477222222222</v>
      </c>
      <c r="DG58">
        <v>24.0850185185185</v>
      </c>
      <c r="DH58">
        <v>500.037296296296</v>
      </c>
      <c r="DI58">
        <v>90.3863592592593</v>
      </c>
      <c r="DJ58">
        <v>0.0454173185185185</v>
      </c>
      <c r="DK58">
        <v>27.2783814814815</v>
      </c>
      <c r="DL58">
        <v>27.2003777777778</v>
      </c>
      <c r="DM58">
        <v>999.9</v>
      </c>
      <c r="DN58">
        <v>0</v>
      </c>
      <c r="DO58">
        <v>0</v>
      </c>
      <c r="DP58">
        <v>10004.2592592593</v>
      </c>
      <c r="DQ58">
        <v>0</v>
      </c>
      <c r="DR58">
        <v>10.1502</v>
      </c>
      <c r="DS58">
        <v>-64.7069407407407</v>
      </c>
      <c r="DT58">
        <v>617.272481481482</v>
      </c>
      <c r="DU58">
        <v>678.624777777778</v>
      </c>
      <c r="DV58">
        <v>7.16529888888889</v>
      </c>
      <c r="DW58">
        <v>666.808666666667</v>
      </c>
      <c r="DX58">
        <v>17.4122740740741</v>
      </c>
      <c r="DY58">
        <v>2.22147703703704</v>
      </c>
      <c r="DZ58">
        <v>1.57383222222222</v>
      </c>
      <c r="EA58">
        <v>19.1180444444444</v>
      </c>
      <c r="EB58">
        <v>13.704937037037</v>
      </c>
      <c r="EC58">
        <v>2000.04259259259</v>
      </c>
      <c r="ED58">
        <v>0.979995666666667</v>
      </c>
      <c r="EE58">
        <v>0.0200045555555556</v>
      </c>
      <c r="EF58">
        <v>0</v>
      </c>
      <c r="EG58">
        <v>841.319888888889</v>
      </c>
      <c r="EH58">
        <v>5.00063</v>
      </c>
      <c r="EI58">
        <v>16569.562962963</v>
      </c>
      <c r="EJ58">
        <v>17257.2407407407</v>
      </c>
      <c r="EK58">
        <v>38.375</v>
      </c>
      <c r="EL58">
        <v>38.375</v>
      </c>
      <c r="EM58">
        <v>37.875</v>
      </c>
      <c r="EN58">
        <v>37.687</v>
      </c>
      <c r="EO58">
        <v>39.354</v>
      </c>
      <c r="EP58">
        <v>1955.12925925926</v>
      </c>
      <c r="EQ58">
        <v>39.9133333333333</v>
      </c>
      <c r="ER58">
        <v>0</v>
      </c>
      <c r="ES58">
        <v>1659023979.1</v>
      </c>
      <c r="ET58">
        <v>0</v>
      </c>
      <c r="EU58">
        <v>841.40028</v>
      </c>
      <c r="EV58">
        <v>7.81769231596276</v>
      </c>
      <c r="EW58">
        <v>170.769230970838</v>
      </c>
      <c r="EX58">
        <v>16570.972</v>
      </c>
      <c r="EY58">
        <v>15</v>
      </c>
      <c r="EZ58">
        <v>0</v>
      </c>
      <c r="FA58" t="s">
        <v>420</v>
      </c>
      <c r="FB58">
        <v>1657551626.5</v>
      </c>
      <c r="FC58">
        <v>1657551629</v>
      </c>
      <c r="FD58">
        <v>0</v>
      </c>
      <c r="FE58">
        <v>0.403</v>
      </c>
      <c r="FF58">
        <v>0.009</v>
      </c>
      <c r="FG58">
        <v>9.41</v>
      </c>
      <c r="FH58">
        <v>0.087</v>
      </c>
      <c r="FI58">
        <v>417</v>
      </c>
      <c r="FJ58">
        <v>17</v>
      </c>
      <c r="FK58">
        <v>1.61</v>
      </c>
      <c r="FL58">
        <v>0.59</v>
      </c>
      <c r="FM58">
        <v>-64.1648268292683</v>
      </c>
      <c r="FN58">
        <v>-8.78133031358886</v>
      </c>
      <c r="FO58">
        <v>1.20308632316534</v>
      </c>
      <c r="FP58">
        <v>0</v>
      </c>
      <c r="FQ58">
        <v>840.601088235294</v>
      </c>
      <c r="FR58">
        <v>10.7447364417864</v>
      </c>
      <c r="FS58">
        <v>1.07403331002258</v>
      </c>
      <c r="FT58">
        <v>0</v>
      </c>
      <c r="FU58">
        <v>7.1497812195122</v>
      </c>
      <c r="FV58">
        <v>0.177244181184668</v>
      </c>
      <c r="FW58">
        <v>0.0244730994374183</v>
      </c>
      <c r="FX58">
        <v>0</v>
      </c>
      <c r="FY58">
        <v>0</v>
      </c>
      <c r="FZ58">
        <v>3</v>
      </c>
      <c r="GA58" t="s">
        <v>427</v>
      </c>
      <c r="GB58">
        <v>2.97284</v>
      </c>
      <c r="GC58">
        <v>2.69932</v>
      </c>
      <c r="GD58">
        <v>0.121417</v>
      </c>
      <c r="GE58">
        <v>0.131186</v>
      </c>
      <c r="GF58">
        <v>0.104837</v>
      </c>
      <c r="GG58">
        <v>0.0831995</v>
      </c>
      <c r="GH58">
        <v>34240.7</v>
      </c>
      <c r="GI58">
        <v>37020.8</v>
      </c>
      <c r="GJ58">
        <v>35315.1</v>
      </c>
      <c r="GK58">
        <v>38643.5</v>
      </c>
      <c r="GL58">
        <v>44811.9</v>
      </c>
      <c r="GM58">
        <v>51162.5</v>
      </c>
      <c r="GN58">
        <v>55194.9</v>
      </c>
      <c r="GO58">
        <v>61973.2</v>
      </c>
      <c r="GP58">
        <v>1.9896</v>
      </c>
      <c r="GQ58">
        <v>1.847</v>
      </c>
      <c r="GR58">
        <v>0.119209</v>
      </c>
      <c r="GS58">
        <v>0</v>
      </c>
      <c r="GT58">
        <v>25.2927</v>
      </c>
      <c r="GU58">
        <v>999.9</v>
      </c>
      <c r="GV58">
        <v>56.721</v>
      </c>
      <c r="GW58">
        <v>28.993</v>
      </c>
      <c r="GX58">
        <v>25.2281</v>
      </c>
      <c r="GY58">
        <v>56.46</v>
      </c>
      <c r="GZ58">
        <v>43.6498</v>
      </c>
      <c r="HA58">
        <v>1</v>
      </c>
      <c r="HB58">
        <v>-0.0666463</v>
      </c>
      <c r="HC58">
        <v>0.071024</v>
      </c>
      <c r="HD58">
        <v>20.1128</v>
      </c>
      <c r="HE58">
        <v>5.19692</v>
      </c>
      <c r="HF58">
        <v>12.0064</v>
      </c>
      <c r="HG58">
        <v>4.9752</v>
      </c>
      <c r="HH58">
        <v>3.2934</v>
      </c>
      <c r="HI58">
        <v>9999</v>
      </c>
      <c r="HJ58">
        <v>9999</v>
      </c>
      <c r="HK58">
        <v>9999</v>
      </c>
      <c r="HL58">
        <v>627.7</v>
      </c>
      <c r="HM58">
        <v>1.86337</v>
      </c>
      <c r="HN58">
        <v>1.86813</v>
      </c>
      <c r="HO58">
        <v>1.86798</v>
      </c>
      <c r="HP58">
        <v>1.86908</v>
      </c>
      <c r="HQ58">
        <v>1.86996</v>
      </c>
      <c r="HR58">
        <v>1.866</v>
      </c>
      <c r="HS58">
        <v>1.86707</v>
      </c>
      <c r="HT58">
        <v>1.86844</v>
      </c>
      <c r="HU58">
        <v>5</v>
      </c>
      <c r="HV58">
        <v>0</v>
      </c>
      <c r="HW58">
        <v>0</v>
      </c>
      <c r="HX58">
        <v>0</v>
      </c>
      <c r="HY58" t="s">
        <v>422</v>
      </c>
      <c r="HZ58" t="s">
        <v>423</v>
      </c>
      <c r="IA58" t="s">
        <v>424</v>
      </c>
      <c r="IB58" t="s">
        <v>424</v>
      </c>
      <c r="IC58" t="s">
        <v>424</v>
      </c>
      <c r="ID58" t="s">
        <v>424</v>
      </c>
      <c r="IE58">
        <v>0</v>
      </c>
      <c r="IF58">
        <v>100</v>
      </c>
      <c r="IG58">
        <v>100</v>
      </c>
      <c r="IH58">
        <v>7.766</v>
      </c>
      <c r="II58">
        <v>0.4914</v>
      </c>
      <c r="IJ58">
        <v>4.02706509432224</v>
      </c>
      <c r="IK58">
        <v>0.00601174518973114</v>
      </c>
      <c r="IL58">
        <v>2.77886958061485e-07</v>
      </c>
      <c r="IM58">
        <v>-3.54636231360687e-10</v>
      </c>
      <c r="IN58">
        <v>-0.0404303883988718</v>
      </c>
      <c r="IO58">
        <v>-0.0177815531441476</v>
      </c>
      <c r="IP58">
        <v>0.00205572605671414</v>
      </c>
      <c r="IQ58">
        <v>-1.65519735432211e-05</v>
      </c>
      <c r="IR58">
        <v>-4</v>
      </c>
      <c r="IS58">
        <v>1848</v>
      </c>
      <c r="IT58">
        <v>1</v>
      </c>
      <c r="IU58">
        <v>25</v>
      </c>
      <c r="IV58">
        <v>24539.2</v>
      </c>
      <c r="IW58">
        <v>24539.2</v>
      </c>
      <c r="IX58">
        <v>1.54907</v>
      </c>
      <c r="IY58">
        <v>2.60742</v>
      </c>
      <c r="IZ58">
        <v>1.54785</v>
      </c>
      <c r="JA58">
        <v>2.30469</v>
      </c>
      <c r="JB58">
        <v>1.34644</v>
      </c>
      <c r="JC58">
        <v>2.33887</v>
      </c>
      <c r="JD58">
        <v>34.3269</v>
      </c>
      <c r="JE58">
        <v>24.1313</v>
      </c>
      <c r="JF58">
        <v>18</v>
      </c>
      <c r="JG58">
        <v>500.428</v>
      </c>
      <c r="JH58">
        <v>408.995</v>
      </c>
      <c r="JI58">
        <v>25.0002</v>
      </c>
      <c r="JJ58">
        <v>26.382</v>
      </c>
      <c r="JK58">
        <v>30.0002</v>
      </c>
      <c r="JL58">
        <v>26.3046</v>
      </c>
      <c r="JM58">
        <v>26.2431</v>
      </c>
      <c r="JN58">
        <v>31.1265</v>
      </c>
      <c r="JO58">
        <v>38.0047</v>
      </c>
      <c r="JP58">
        <v>71.4255</v>
      </c>
      <c r="JQ58">
        <v>25</v>
      </c>
      <c r="JR58">
        <v>709.496</v>
      </c>
      <c r="JS58">
        <v>17.3657</v>
      </c>
      <c r="JT58">
        <v>102.394</v>
      </c>
      <c r="JU58">
        <v>103.162</v>
      </c>
    </row>
    <row r="59" spans="1:281">
      <c r="A59">
        <v>43</v>
      </c>
      <c r="B59">
        <v>1659023985</v>
      </c>
      <c r="C59">
        <v>301.900000095367</v>
      </c>
      <c r="D59" t="s">
        <v>509</v>
      </c>
      <c r="E59" t="s">
        <v>510</v>
      </c>
      <c r="F59">
        <v>5</v>
      </c>
      <c r="G59" t="s">
        <v>416</v>
      </c>
      <c r="H59" t="s">
        <v>417</v>
      </c>
      <c r="I59">
        <v>1659023977.21429</v>
      </c>
      <c r="J59">
        <f>(K59)/1000</f>
        <v>0</v>
      </c>
      <c r="K59">
        <f>IF(CZ59, AN59, AH59)</f>
        <v>0</v>
      </c>
      <c r="L59">
        <f>IF(CZ59, AI59, AG59)</f>
        <v>0</v>
      </c>
      <c r="M59">
        <f>DB59 - IF(AU59&gt;1, L59*CV59*100.0/(AW59*DP59), 0)</f>
        <v>0</v>
      </c>
      <c r="N59">
        <f>((T59-J59/2)*M59-L59)/(T59+J59/2)</f>
        <v>0</v>
      </c>
      <c r="O59">
        <f>N59*(DI59+DJ59)/1000.0</f>
        <v>0</v>
      </c>
      <c r="P59">
        <f>(DB59 - IF(AU59&gt;1, L59*CV59*100.0/(AW59*DP59), 0))*(DI59+DJ59)/1000.0</f>
        <v>0</v>
      </c>
      <c r="Q59">
        <f>2.0/((1/S59-1/R59)+SIGN(S59)*SQRT((1/S59-1/R59)*(1/S59-1/R59) + 4*CW59/((CW59+1)*(CW59+1))*(2*1/S59*1/R59-1/R59*1/R59)))</f>
        <v>0</v>
      </c>
      <c r="R59">
        <f>IF(LEFT(CX59,1)&lt;&gt;"0",IF(LEFT(CX59,1)="1",3.0,CY59),$D$5+$E$5*(DP59*DI59/($K$5*1000))+$F$5*(DP59*DI59/($K$5*1000))*MAX(MIN(CV59,$J$5),$I$5)*MAX(MIN(CV59,$J$5),$I$5)+$G$5*MAX(MIN(CV59,$J$5),$I$5)*(DP59*DI59/($K$5*1000))+$H$5*(DP59*DI59/($K$5*1000))*(DP59*DI59/($K$5*1000)))</f>
        <v>0</v>
      </c>
      <c r="S59">
        <f>J59*(1000-(1000*0.61365*exp(17.502*W59/(240.97+W59))/(DI59+DJ59)+DD59)/2)/(1000*0.61365*exp(17.502*W59/(240.97+W59))/(DI59+DJ59)-DD59)</f>
        <v>0</v>
      </c>
      <c r="T59">
        <f>1/((CW59+1)/(Q59/1.6)+1/(R59/1.37)) + CW59/((CW59+1)/(Q59/1.6) + CW59/(R59/1.37))</f>
        <v>0</v>
      </c>
      <c r="U59">
        <f>(CR59*CU59)</f>
        <v>0</v>
      </c>
      <c r="V59">
        <f>(DK59+(U59+2*0.95*5.67E-8*(((DK59+$B$7)+273)^4-(DK59+273)^4)-44100*J59)/(1.84*29.3*R59+8*0.95*5.67E-8*(DK59+273)^3))</f>
        <v>0</v>
      </c>
      <c r="W59">
        <f>($C$7*DL59+$D$7*DM59+$E$7*V59)</f>
        <v>0</v>
      </c>
      <c r="X59">
        <f>0.61365*exp(17.502*W59/(240.97+W59))</f>
        <v>0</v>
      </c>
      <c r="Y59">
        <f>(Z59/AA59*100)</f>
        <v>0</v>
      </c>
      <c r="Z59">
        <f>DD59*(DI59+DJ59)/1000</f>
        <v>0</v>
      </c>
      <c r="AA59">
        <f>0.61365*exp(17.502*DK59/(240.97+DK59))</f>
        <v>0</v>
      </c>
      <c r="AB59">
        <f>(X59-DD59*(DI59+DJ59)/1000)</f>
        <v>0</v>
      </c>
      <c r="AC59">
        <f>(-J59*44100)</f>
        <v>0</v>
      </c>
      <c r="AD59">
        <f>2*29.3*R59*0.92*(DK59-W59)</f>
        <v>0</v>
      </c>
      <c r="AE59">
        <f>2*0.95*5.67E-8*(((DK59+$B$7)+273)^4-(W59+273)^4)</f>
        <v>0</v>
      </c>
      <c r="AF59">
        <f>U59+AE59+AC59+AD59</f>
        <v>0</v>
      </c>
      <c r="AG59">
        <f>DH59*AU59*(DC59-DB59*(1000-AU59*DE59)/(1000-AU59*DD59))/(100*CV59)</f>
        <v>0</v>
      </c>
      <c r="AH59">
        <f>1000*DH59*AU59*(DD59-DE59)/(100*CV59*(1000-AU59*DD59))</f>
        <v>0</v>
      </c>
      <c r="AI59">
        <f>(AJ59 - AK59 - DI59*1E3/(8.314*(DK59+273.15)) * AM59/DH59 * AL59) * DH59/(100*CV59) * (1000 - DE59)/1000</f>
        <v>0</v>
      </c>
      <c r="AJ59">
        <v>712.281762213343</v>
      </c>
      <c r="AK59">
        <v>656.829593939394</v>
      </c>
      <c r="AL59">
        <v>3.39065987128484</v>
      </c>
      <c r="AM59">
        <v>66.0504921813524</v>
      </c>
      <c r="AN59">
        <f>(AP59 - AO59 + DI59*1E3/(8.314*(DK59+273.15)) * AR59/DH59 * AQ59) * DH59/(100*CV59) * 1000/(1000 - AP59)</f>
        <v>0</v>
      </c>
      <c r="AO59">
        <v>17.379330922684</v>
      </c>
      <c r="AP59">
        <v>24.543293006993</v>
      </c>
      <c r="AQ59">
        <v>-0.000535586452759759</v>
      </c>
      <c r="AR59">
        <v>92.47</v>
      </c>
      <c r="AS59">
        <v>0</v>
      </c>
      <c r="AT59">
        <v>0</v>
      </c>
      <c r="AU59">
        <f>IF(AS59*$H$13&gt;=AW59,1.0,(AW59/(AW59-AS59*$H$13)))</f>
        <v>0</v>
      </c>
      <c r="AV59">
        <f>(AU59-1)*100</f>
        <v>0</v>
      </c>
      <c r="AW59">
        <f>MAX(0,($B$13+$C$13*DP59)/(1+$D$13*DP59)*DI59/(DK59+273)*$E$13)</f>
        <v>0</v>
      </c>
      <c r="AX59" t="s">
        <v>418</v>
      </c>
      <c r="AY59" t="s">
        <v>418</v>
      </c>
      <c r="AZ59">
        <v>0</v>
      </c>
      <c r="BA59">
        <v>0</v>
      </c>
      <c r="BB59">
        <f>1-AZ59/BA59</f>
        <v>0</v>
      </c>
      <c r="BC59">
        <v>0</v>
      </c>
      <c r="BD59" t="s">
        <v>418</v>
      </c>
      <c r="BE59" t="s">
        <v>418</v>
      </c>
      <c r="BF59">
        <v>0</v>
      </c>
      <c r="BG59">
        <v>0</v>
      </c>
      <c r="BH59">
        <f>1-BF59/BG59</f>
        <v>0</v>
      </c>
      <c r="BI59">
        <v>0.5</v>
      </c>
      <c r="BJ59">
        <f>CS59</f>
        <v>0</v>
      </c>
      <c r="BK59">
        <f>L59</f>
        <v>0</v>
      </c>
      <c r="BL59">
        <f>BH59*BI59*BJ59</f>
        <v>0</v>
      </c>
      <c r="BM59">
        <f>(BK59-BC59)/BJ59</f>
        <v>0</v>
      </c>
      <c r="BN59">
        <f>(BA59-BG59)/BG59</f>
        <v>0</v>
      </c>
      <c r="BO59">
        <f>AZ59/(BB59+AZ59/BG59)</f>
        <v>0</v>
      </c>
      <c r="BP59" t="s">
        <v>418</v>
      </c>
      <c r="BQ59">
        <v>0</v>
      </c>
      <c r="BR59">
        <f>IF(BQ59&lt;&gt;0, BQ59, BO59)</f>
        <v>0</v>
      </c>
      <c r="BS59">
        <f>1-BR59/BG59</f>
        <v>0</v>
      </c>
      <c r="BT59">
        <f>(BG59-BF59)/(BG59-BR59)</f>
        <v>0</v>
      </c>
      <c r="BU59">
        <f>(BA59-BG59)/(BA59-BR59)</f>
        <v>0</v>
      </c>
      <c r="BV59">
        <f>(BG59-BF59)/(BG59-AZ59)</f>
        <v>0</v>
      </c>
      <c r="BW59">
        <f>(BA59-BG59)/(BA59-AZ59)</f>
        <v>0</v>
      </c>
      <c r="BX59">
        <f>(BT59*BR59/BF59)</f>
        <v>0</v>
      </c>
      <c r="BY59">
        <f>(1-BX59)</f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f>$B$11*DQ59+$C$11*DR59+$F$11*EC59*(1-EF59)</f>
        <v>0</v>
      </c>
      <c r="CS59">
        <f>CR59*CT59</f>
        <v>0</v>
      </c>
      <c r="CT59">
        <f>($B$11*$D$9+$C$11*$D$9+$F$11*((EP59+EH59)/MAX(EP59+EH59+EQ59, 0.1)*$I$9+EQ59/MAX(EP59+EH59+EQ59, 0.1)*$J$9))/($B$11+$C$11+$F$11)</f>
        <v>0</v>
      </c>
      <c r="CU59">
        <f>($B$11*$K$9+$C$11*$K$9+$F$11*((EP59+EH59)/MAX(EP59+EH59+EQ59, 0.1)*$P$9+EQ59/MAX(EP59+EH59+EQ59, 0.1)*$Q$9))/($B$11+$C$11+$F$11)</f>
        <v>0</v>
      </c>
      <c r="CV59">
        <v>6</v>
      </c>
      <c r="CW59">
        <v>0.5</v>
      </c>
      <c r="CX59" t="s">
        <v>419</v>
      </c>
      <c r="CY59">
        <v>2</v>
      </c>
      <c r="CZ59" t="b">
        <v>1</v>
      </c>
      <c r="DA59">
        <v>1659023977.21429</v>
      </c>
      <c r="DB59">
        <v>617.096857142857</v>
      </c>
      <c r="DC59">
        <v>682.523678571429</v>
      </c>
      <c r="DD59">
        <v>24.5595821428571</v>
      </c>
      <c r="DE59">
        <v>17.3948821428571</v>
      </c>
      <c r="DF59">
        <v>609.383535714286</v>
      </c>
      <c r="DG59">
        <v>24.0679321428571</v>
      </c>
      <c r="DH59">
        <v>500.041607142857</v>
      </c>
      <c r="DI59">
        <v>90.386125</v>
      </c>
      <c r="DJ59">
        <v>0.0454743285714286</v>
      </c>
      <c r="DK59">
        <v>27.2853071428571</v>
      </c>
      <c r="DL59">
        <v>27.2245285714286</v>
      </c>
      <c r="DM59">
        <v>999.9</v>
      </c>
      <c r="DN59">
        <v>0</v>
      </c>
      <c r="DO59">
        <v>0</v>
      </c>
      <c r="DP59">
        <v>10000.5357142857</v>
      </c>
      <c r="DQ59">
        <v>0</v>
      </c>
      <c r="DR59">
        <v>10.1502</v>
      </c>
      <c r="DS59">
        <v>-65.4268821428571</v>
      </c>
      <c r="DT59">
        <v>632.633928571429</v>
      </c>
      <c r="DU59">
        <v>694.606071428571</v>
      </c>
      <c r="DV59">
        <v>7.16469928571429</v>
      </c>
      <c r="DW59">
        <v>682.523678571429</v>
      </c>
      <c r="DX59">
        <v>17.3948821428571</v>
      </c>
      <c r="DY59">
        <v>2.21984535714286</v>
      </c>
      <c r="DZ59">
        <v>1.57225571428571</v>
      </c>
      <c r="EA59">
        <v>19.1062535714286</v>
      </c>
      <c r="EB59">
        <v>13.6895392857143</v>
      </c>
      <c r="EC59">
        <v>2000.01678571429</v>
      </c>
      <c r="ED59">
        <v>0.979995321428571</v>
      </c>
      <c r="EE59">
        <v>0.0200049142857143</v>
      </c>
      <c r="EF59">
        <v>0</v>
      </c>
      <c r="EG59">
        <v>841.8645</v>
      </c>
      <c r="EH59">
        <v>5.00063</v>
      </c>
      <c r="EI59">
        <v>16581.1714285714</v>
      </c>
      <c r="EJ59">
        <v>17257.0214285714</v>
      </c>
      <c r="EK59">
        <v>38.3794285714286</v>
      </c>
      <c r="EL59">
        <v>38.375</v>
      </c>
      <c r="EM59">
        <v>37.875</v>
      </c>
      <c r="EN59">
        <v>37.687</v>
      </c>
      <c r="EO59">
        <v>39.36375</v>
      </c>
      <c r="EP59">
        <v>1955.10321428571</v>
      </c>
      <c r="EQ59">
        <v>39.9135714285714</v>
      </c>
      <c r="ER59">
        <v>0</v>
      </c>
      <c r="ES59">
        <v>1659023983.9</v>
      </c>
      <c r="ET59">
        <v>0</v>
      </c>
      <c r="EU59">
        <v>841.92732</v>
      </c>
      <c r="EV59">
        <v>5.56630768400073</v>
      </c>
      <c r="EW59">
        <v>123.892307477457</v>
      </c>
      <c r="EX59">
        <v>16582.6</v>
      </c>
      <c r="EY59">
        <v>15</v>
      </c>
      <c r="EZ59">
        <v>0</v>
      </c>
      <c r="FA59" t="s">
        <v>420</v>
      </c>
      <c r="FB59">
        <v>1657551626.5</v>
      </c>
      <c r="FC59">
        <v>1657551629</v>
      </c>
      <c r="FD59">
        <v>0</v>
      </c>
      <c r="FE59">
        <v>0.403</v>
      </c>
      <c r="FF59">
        <v>0.009</v>
      </c>
      <c r="FG59">
        <v>9.41</v>
      </c>
      <c r="FH59">
        <v>0.087</v>
      </c>
      <c r="FI59">
        <v>417</v>
      </c>
      <c r="FJ59">
        <v>17</v>
      </c>
      <c r="FK59">
        <v>1.61</v>
      </c>
      <c r="FL59">
        <v>0.59</v>
      </c>
      <c r="FM59">
        <v>-65.0440536585366</v>
      </c>
      <c r="FN59">
        <v>-8.00918675958193</v>
      </c>
      <c r="FO59">
        <v>1.01092763850411</v>
      </c>
      <c r="FP59">
        <v>0</v>
      </c>
      <c r="FQ59">
        <v>841.364117647059</v>
      </c>
      <c r="FR59">
        <v>8.09503438208939</v>
      </c>
      <c r="FS59">
        <v>0.82008485087201</v>
      </c>
      <c r="FT59">
        <v>0</v>
      </c>
      <c r="FU59">
        <v>7.1633387804878</v>
      </c>
      <c r="FV59">
        <v>0.0451639024390382</v>
      </c>
      <c r="FW59">
        <v>0.0111621918896372</v>
      </c>
      <c r="FX59">
        <v>1</v>
      </c>
      <c r="FY59">
        <v>1</v>
      </c>
      <c r="FZ59">
        <v>3</v>
      </c>
      <c r="GA59" t="s">
        <v>421</v>
      </c>
      <c r="GB59">
        <v>2.97397</v>
      </c>
      <c r="GC59">
        <v>2.69992</v>
      </c>
      <c r="GD59">
        <v>0.123644</v>
      </c>
      <c r="GE59">
        <v>0.133422</v>
      </c>
      <c r="GF59">
        <v>0.104821</v>
      </c>
      <c r="GG59">
        <v>0.0831961</v>
      </c>
      <c r="GH59">
        <v>34153.8</v>
      </c>
      <c r="GI59">
        <v>36925.2</v>
      </c>
      <c r="GJ59">
        <v>35314.9</v>
      </c>
      <c r="GK59">
        <v>38643.1</v>
      </c>
      <c r="GL59">
        <v>44813.4</v>
      </c>
      <c r="GM59">
        <v>51162.3</v>
      </c>
      <c r="GN59">
        <v>55195.6</v>
      </c>
      <c r="GO59">
        <v>61972.6</v>
      </c>
      <c r="GP59">
        <v>1.9896</v>
      </c>
      <c r="GQ59">
        <v>1.8478</v>
      </c>
      <c r="GR59">
        <v>0.119805</v>
      </c>
      <c r="GS59">
        <v>0</v>
      </c>
      <c r="GT59">
        <v>25.2948</v>
      </c>
      <c r="GU59">
        <v>999.9</v>
      </c>
      <c r="GV59">
        <v>56.648</v>
      </c>
      <c r="GW59">
        <v>28.983</v>
      </c>
      <c r="GX59">
        <v>25.1836</v>
      </c>
      <c r="GY59">
        <v>56.71</v>
      </c>
      <c r="GZ59">
        <v>43.3494</v>
      </c>
      <c r="HA59">
        <v>1</v>
      </c>
      <c r="HB59">
        <v>-0.0667073</v>
      </c>
      <c r="HC59">
        <v>0.0734205</v>
      </c>
      <c r="HD59">
        <v>20.1134</v>
      </c>
      <c r="HE59">
        <v>5.19812</v>
      </c>
      <c r="HF59">
        <v>12.004</v>
      </c>
      <c r="HG59">
        <v>4.9752</v>
      </c>
      <c r="HH59">
        <v>3.2938</v>
      </c>
      <c r="HI59">
        <v>9999</v>
      </c>
      <c r="HJ59">
        <v>9999</v>
      </c>
      <c r="HK59">
        <v>9999</v>
      </c>
      <c r="HL59">
        <v>627.7</v>
      </c>
      <c r="HM59">
        <v>1.86337</v>
      </c>
      <c r="HN59">
        <v>1.86823</v>
      </c>
      <c r="HO59">
        <v>1.86798</v>
      </c>
      <c r="HP59">
        <v>1.86914</v>
      </c>
      <c r="HQ59">
        <v>1.86996</v>
      </c>
      <c r="HR59">
        <v>1.866</v>
      </c>
      <c r="HS59">
        <v>1.86707</v>
      </c>
      <c r="HT59">
        <v>1.86844</v>
      </c>
      <c r="HU59">
        <v>5</v>
      </c>
      <c r="HV59">
        <v>0</v>
      </c>
      <c r="HW59">
        <v>0</v>
      </c>
      <c r="HX59">
        <v>0</v>
      </c>
      <c r="HY59" t="s">
        <v>422</v>
      </c>
      <c r="HZ59" t="s">
        <v>423</v>
      </c>
      <c r="IA59" t="s">
        <v>424</v>
      </c>
      <c r="IB59" t="s">
        <v>424</v>
      </c>
      <c r="IC59" t="s">
        <v>424</v>
      </c>
      <c r="ID59" t="s">
        <v>424</v>
      </c>
      <c r="IE59">
        <v>0</v>
      </c>
      <c r="IF59">
        <v>100</v>
      </c>
      <c r="IG59">
        <v>100</v>
      </c>
      <c r="IH59">
        <v>7.863</v>
      </c>
      <c r="II59">
        <v>0.4911</v>
      </c>
      <c r="IJ59">
        <v>4.02706509432224</v>
      </c>
      <c r="IK59">
        <v>0.00601174518973114</v>
      </c>
      <c r="IL59">
        <v>2.77886958061485e-07</v>
      </c>
      <c r="IM59">
        <v>-3.54636231360687e-10</v>
      </c>
      <c r="IN59">
        <v>-0.0404303883988718</v>
      </c>
      <c r="IO59">
        <v>-0.0177815531441476</v>
      </c>
      <c r="IP59">
        <v>0.00205572605671414</v>
      </c>
      <c r="IQ59">
        <v>-1.65519735432211e-05</v>
      </c>
      <c r="IR59">
        <v>-4</v>
      </c>
      <c r="IS59">
        <v>1848</v>
      </c>
      <c r="IT59">
        <v>1</v>
      </c>
      <c r="IU59">
        <v>25</v>
      </c>
      <c r="IV59">
        <v>24539.3</v>
      </c>
      <c r="IW59">
        <v>24539.3</v>
      </c>
      <c r="IX59">
        <v>1.58081</v>
      </c>
      <c r="IY59">
        <v>2.6001</v>
      </c>
      <c r="IZ59">
        <v>1.54785</v>
      </c>
      <c r="JA59">
        <v>2.30469</v>
      </c>
      <c r="JB59">
        <v>1.34644</v>
      </c>
      <c r="JC59">
        <v>2.38647</v>
      </c>
      <c r="JD59">
        <v>34.3269</v>
      </c>
      <c r="JE59">
        <v>24.1313</v>
      </c>
      <c r="JF59">
        <v>18</v>
      </c>
      <c r="JG59">
        <v>500.428</v>
      </c>
      <c r="JH59">
        <v>409.46</v>
      </c>
      <c r="JI59">
        <v>25.0003</v>
      </c>
      <c r="JJ59">
        <v>26.3842</v>
      </c>
      <c r="JK59">
        <v>30.0002</v>
      </c>
      <c r="JL59">
        <v>26.3046</v>
      </c>
      <c r="JM59">
        <v>26.2453</v>
      </c>
      <c r="JN59">
        <v>31.6831</v>
      </c>
      <c r="JO59">
        <v>38.0047</v>
      </c>
      <c r="JP59">
        <v>71.0448</v>
      </c>
      <c r="JQ59">
        <v>25</v>
      </c>
      <c r="JR59">
        <v>722.948</v>
      </c>
      <c r="JS59">
        <v>17.3537</v>
      </c>
      <c r="JT59">
        <v>102.395</v>
      </c>
      <c r="JU59">
        <v>103.16</v>
      </c>
    </row>
    <row r="60" spans="1:281">
      <c r="A60">
        <v>44</v>
      </c>
      <c r="B60">
        <v>1659023990</v>
      </c>
      <c r="C60">
        <v>306.900000095367</v>
      </c>
      <c r="D60" t="s">
        <v>511</v>
      </c>
      <c r="E60" t="s">
        <v>512</v>
      </c>
      <c r="F60">
        <v>5</v>
      </c>
      <c r="G60" t="s">
        <v>416</v>
      </c>
      <c r="H60" t="s">
        <v>417</v>
      </c>
      <c r="I60">
        <v>1659023982.5</v>
      </c>
      <c r="J60">
        <f>(K60)/1000</f>
        <v>0</v>
      </c>
      <c r="K60">
        <f>IF(CZ60, AN60, AH60)</f>
        <v>0</v>
      </c>
      <c r="L60">
        <f>IF(CZ60, AI60, AG60)</f>
        <v>0</v>
      </c>
      <c r="M60">
        <f>DB60 - IF(AU60&gt;1, L60*CV60*100.0/(AW60*DP60), 0)</f>
        <v>0</v>
      </c>
      <c r="N60">
        <f>((T60-J60/2)*M60-L60)/(T60+J60/2)</f>
        <v>0</v>
      </c>
      <c r="O60">
        <f>N60*(DI60+DJ60)/1000.0</f>
        <v>0</v>
      </c>
      <c r="P60">
        <f>(DB60 - IF(AU60&gt;1, L60*CV60*100.0/(AW60*DP60), 0))*(DI60+DJ60)/1000.0</f>
        <v>0</v>
      </c>
      <c r="Q60">
        <f>2.0/((1/S60-1/R60)+SIGN(S60)*SQRT((1/S60-1/R60)*(1/S60-1/R60) + 4*CW60/((CW60+1)*(CW60+1))*(2*1/S60*1/R60-1/R60*1/R60)))</f>
        <v>0</v>
      </c>
      <c r="R60">
        <f>IF(LEFT(CX60,1)&lt;&gt;"0",IF(LEFT(CX60,1)="1",3.0,CY60),$D$5+$E$5*(DP60*DI60/($K$5*1000))+$F$5*(DP60*DI60/($K$5*1000))*MAX(MIN(CV60,$J$5),$I$5)*MAX(MIN(CV60,$J$5),$I$5)+$G$5*MAX(MIN(CV60,$J$5),$I$5)*(DP60*DI60/($K$5*1000))+$H$5*(DP60*DI60/($K$5*1000))*(DP60*DI60/($K$5*1000)))</f>
        <v>0</v>
      </c>
      <c r="S60">
        <f>J60*(1000-(1000*0.61365*exp(17.502*W60/(240.97+W60))/(DI60+DJ60)+DD60)/2)/(1000*0.61365*exp(17.502*W60/(240.97+W60))/(DI60+DJ60)-DD60)</f>
        <v>0</v>
      </c>
      <c r="T60">
        <f>1/((CW60+1)/(Q60/1.6)+1/(R60/1.37)) + CW60/((CW60+1)/(Q60/1.6) + CW60/(R60/1.37))</f>
        <v>0</v>
      </c>
      <c r="U60">
        <f>(CR60*CU60)</f>
        <v>0</v>
      </c>
      <c r="V60">
        <f>(DK60+(U60+2*0.95*5.67E-8*(((DK60+$B$7)+273)^4-(DK60+273)^4)-44100*J60)/(1.84*29.3*R60+8*0.95*5.67E-8*(DK60+273)^3))</f>
        <v>0</v>
      </c>
      <c r="W60">
        <f>($C$7*DL60+$D$7*DM60+$E$7*V60)</f>
        <v>0</v>
      </c>
      <c r="X60">
        <f>0.61365*exp(17.502*W60/(240.97+W60))</f>
        <v>0</v>
      </c>
      <c r="Y60">
        <f>(Z60/AA60*100)</f>
        <v>0</v>
      </c>
      <c r="Z60">
        <f>DD60*(DI60+DJ60)/1000</f>
        <v>0</v>
      </c>
      <c r="AA60">
        <f>0.61365*exp(17.502*DK60/(240.97+DK60))</f>
        <v>0</v>
      </c>
      <c r="AB60">
        <f>(X60-DD60*(DI60+DJ60)/1000)</f>
        <v>0</v>
      </c>
      <c r="AC60">
        <f>(-J60*44100)</f>
        <v>0</v>
      </c>
      <c r="AD60">
        <f>2*29.3*R60*0.92*(DK60-W60)</f>
        <v>0</v>
      </c>
      <c r="AE60">
        <f>2*0.95*5.67E-8*(((DK60+$B$7)+273)^4-(W60+273)^4)</f>
        <v>0</v>
      </c>
      <c r="AF60">
        <f>U60+AE60+AC60+AD60</f>
        <v>0</v>
      </c>
      <c r="AG60">
        <f>DH60*AU60*(DC60-DB60*(1000-AU60*DE60)/(1000-AU60*DD60))/(100*CV60)</f>
        <v>0</v>
      </c>
      <c r="AH60">
        <f>1000*DH60*AU60*(DD60-DE60)/(100*CV60*(1000-AU60*DD60))</f>
        <v>0</v>
      </c>
      <c r="AI60">
        <f>(AJ60 - AK60 - DI60*1E3/(8.314*(DK60+273.15)) * AM60/DH60 * AL60) * DH60/(100*CV60) * (1000 - DE60)/1000</f>
        <v>0</v>
      </c>
      <c r="AJ60">
        <v>728.651631433894</v>
      </c>
      <c r="AK60">
        <v>673.372242424242</v>
      </c>
      <c r="AL60">
        <v>3.31132046101451</v>
      </c>
      <c r="AM60">
        <v>66.0504921813524</v>
      </c>
      <c r="AN60">
        <f>(AP60 - AO60 + DI60*1E3/(8.314*(DK60+273.15)) * AR60/DH60 * AQ60) * DH60/(100*CV60) * 1000/(1000 - AP60)</f>
        <v>0</v>
      </c>
      <c r="AO60">
        <v>17.3753397694805</v>
      </c>
      <c r="AP60">
        <v>24.5463916083916</v>
      </c>
      <c r="AQ60">
        <v>-0.00184008080806664</v>
      </c>
      <c r="AR60">
        <v>92.47</v>
      </c>
      <c r="AS60">
        <v>0</v>
      </c>
      <c r="AT60">
        <v>0</v>
      </c>
      <c r="AU60">
        <f>IF(AS60*$H$13&gt;=AW60,1.0,(AW60/(AW60-AS60*$H$13)))</f>
        <v>0</v>
      </c>
      <c r="AV60">
        <f>(AU60-1)*100</f>
        <v>0</v>
      </c>
      <c r="AW60">
        <f>MAX(0,($B$13+$C$13*DP60)/(1+$D$13*DP60)*DI60/(DK60+273)*$E$13)</f>
        <v>0</v>
      </c>
      <c r="AX60" t="s">
        <v>418</v>
      </c>
      <c r="AY60" t="s">
        <v>418</v>
      </c>
      <c r="AZ60">
        <v>0</v>
      </c>
      <c r="BA60">
        <v>0</v>
      </c>
      <c r="BB60">
        <f>1-AZ60/BA60</f>
        <v>0</v>
      </c>
      <c r="BC60">
        <v>0</v>
      </c>
      <c r="BD60" t="s">
        <v>418</v>
      </c>
      <c r="BE60" t="s">
        <v>418</v>
      </c>
      <c r="BF60">
        <v>0</v>
      </c>
      <c r="BG60">
        <v>0</v>
      </c>
      <c r="BH60">
        <f>1-BF60/BG60</f>
        <v>0</v>
      </c>
      <c r="BI60">
        <v>0.5</v>
      </c>
      <c r="BJ60">
        <f>CS60</f>
        <v>0</v>
      </c>
      <c r="BK60">
        <f>L60</f>
        <v>0</v>
      </c>
      <c r="BL60">
        <f>BH60*BI60*BJ60</f>
        <v>0</v>
      </c>
      <c r="BM60">
        <f>(BK60-BC60)/BJ60</f>
        <v>0</v>
      </c>
      <c r="BN60">
        <f>(BA60-BG60)/BG60</f>
        <v>0</v>
      </c>
      <c r="BO60">
        <f>AZ60/(BB60+AZ60/BG60)</f>
        <v>0</v>
      </c>
      <c r="BP60" t="s">
        <v>418</v>
      </c>
      <c r="BQ60">
        <v>0</v>
      </c>
      <c r="BR60">
        <f>IF(BQ60&lt;&gt;0, BQ60, BO60)</f>
        <v>0</v>
      </c>
      <c r="BS60">
        <f>1-BR60/BG60</f>
        <v>0</v>
      </c>
      <c r="BT60">
        <f>(BG60-BF60)/(BG60-BR60)</f>
        <v>0</v>
      </c>
      <c r="BU60">
        <f>(BA60-BG60)/(BA60-BR60)</f>
        <v>0</v>
      </c>
      <c r="BV60">
        <f>(BG60-BF60)/(BG60-AZ60)</f>
        <v>0</v>
      </c>
      <c r="BW60">
        <f>(BA60-BG60)/(BA60-AZ60)</f>
        <v>0</v>
      </c>
      <c r="BX60">
        <f>(BT60*BR60/BF60)</f>
        <v>0</v>
      </c>
      <c r="BY60">
        <f>(1-BX60)</f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f>$B$11*DQ60+$C$11*DR60+$F$11*EC60*(1-EF60)</f>
        <v>0</v>
      </c>
      <c r="CS60">
        <f>CR60*CT60</f>
        <v>0</v>
      </c>
      <c r="CT60">
        <f>($B$11*$D$9+$C$11*$D$9+$F$11*((EP60+EH60)/MAX(EP60+EH60+EQ60, 0.1)*$I$9+EQ60/MAX(EP60+EH60+EQ60, 0.1)*$J$9))/($B$11+$C$11+$F$11)</f>
        <v>0</v>
      </c>
      <c r="CU60">
        <f>($B$11*$K$9+$C$11*$K$9+$F$11*((EP60+EH60)/MAX(EP60+EH60+EQ60, 0.1)*$P$9+EQ60/MAX(EP60+EH60+EQ60, 0.1)*$Q$9))/($B$11+$C$11+$F$11)</f>
        <v>0</v>
      </c>
      <c r="CV60">
        <v>6</v>
      </c>
      <c r="CW60">
        <v>0.5</v>
      </c>
      <c r="CX60" t="s">
        <v>419</v>
      </c>
      <c r="CY60">
        <v>2</v>
      </c>
      <c r="CZ60" t="b">
        <v>1</v>
      </c>
      <c r="DA60">
        <v>1659023982.5</v>
      </c>
      <c r="DB60">
        <v>634.107222222222</v>
      </c>
      <c r="DC60">
        <v>700.310888888889</v>
      </c>
      <c r="DD60">
        <v>24.5475481481481</v>
      </c>
      <c r="DE60">
        <v>17.3774148148148</v>
      </c>
      <c r="DF60">
        <v>626.29337037037</v>
      </c>
      <c r="DG60">
        <v>24.0565</v>
      </c>
      <c r="DH60">
        <v>500.056148148148</v>
      </c>
      <c r="DI60">
        <v>90.3859222222222</v>
      </c>
      <c r="DJ60">
        <v>0.0454123925925926</v>
      </c>
      <c r="DK60">
        <v>27.2897925925926</v>
      </c>
      <c r="DL60">
        <v>27.2508037037037</v>
      </c>
      <c r="DM60">
        <v>999.9</v>
      </c>
      <c r="DN60">
        <v>0</v>
      </c>
      <c r="DO60">
        <v>0</v>
      </c>
      <c r="DP60">
        <v>10005</v>
      </c>
      <c r="DQ60">
        <v>0</v>
      </c>
      <c r="DR60">
        <v>10.1502</v>
      </c>
      <c r="DS60">
        <v>-66.2037222222222</v>
      </c>
      <c r="DT60">
        <v>650.064703703704</v>
      </c>
      <c r="DU60">
        <v>712.695592592592</v>
      </c>
      <c r="DV60">
        <v>7.17013518518518</v>
      </c>
      <c r="DW60">
        <v>700.310888888889</v>
      </c>
      <c r="DX60">
        <v>17.3774148148148</v>
      </c>
      <c r="DY60">
        <v>2.21875296296296</v>
      </c>
      <c r="DZ60">
        <v>1.57067333333333</v>
      </c>
      <c r="EA60">
        <v>19.098362962963</v>
      </c>
      <c r="EB60">
        <v>13.6740592592593</v>
      </c>
      <c r="EC60">
        <v>2000.01666666667</v>
      </c>
      <c r="ED60">
        <v>0.979996</v>
      </c>
      <c r="EE60">
        <v>0.020004237037037</v>
      </c>
      <c r="EF60">
        <v>0</v>
      </c>
      <c r="EG60">
        <v>842.297222222222</v>
      </c>
      <c r="EH60">
        <v>5.00063</v>
      </c>
      <c r="EI60">
        <v>16590.2814814815</v>
      </c>
      <c r="EJ60">
        <v>17257.0259259259</v>
      </c>
      <c r="EK60">
        <v>38.3841851851852</v>
      </c>
      <c r="EL60">
        <v>38.375</v>
      </c>
      <c r="EM60">
        <v>37.875</v>
      </c>
      <c r="EN60">
        <v>37.687</v>
      </c>
      <c r="EO60">
        <v>39.3703333333333</v>
      </c>
      <c r="EP60">
        <v>1955.10444444444</v>
      </c>
      <c r="EQ60">
        <v>39.9122222222222</v>
      </c>
      <c r="ER60">
        <v>0</v>
      </c>
      <c r="ES60">
        <v>1659023988.7</v>
      </c>
      <c r="ET60">
        <v>0</v>
      </c>
      <c r="EU60">
        <v>842.3008</v>
      </c>
      <c r="EV60">
        <v>3.33484615087632</v>
      </c>
      <c r="EW60">
        <v>72.023076907197</v>
      </c>
      <c r="EX60">
        <v>16590.428</v>
      </c>
      <c r="EY60">
        <v>15</v>
      </c>
      <c r="EZ60">
        <v>0</v>
      </c>
      <c r="FA60" t="s">
        <v>420</v>
      </c>
      <c r="FB60">
        <v>1657551626.5</v>
      </c>
      <c r="FC60">
        <v>1657551629</v>
      </c>
      <c r="FD60">
        <v>0</v>
      </c>
      <c r="FE60">
        <v>0.403</v>
      </c>
      <c r="FF60">
        <v>0.009</v>
      </c>
      <c r="FG60">
        <v>9.41</v>
      </c>
      <c r="FH60">
        <v>0.087</v>
      </c>
      <c r="FI60">
        <v>417</v>
      </c>
      <c r="FJ60">
        <v>17</v>
      </c>
      <c r="FK60">
        <v>1.61</v>
      </c>
      <c r="FL60">
        <v>0.59</v>
      </c>
      <c r="FM60">
        <v>-65.5054390243902</v>
      </c>
      <c r="FN60">
        <v>-10.5856452961672</v>
      </c>
      <c r="FO60">
        <v>1.13225974997079</v>
      </c>
      <c r="FP60">
        <v>0</v>
      </c>
      <c r="FQ60">
        <v>841.954235294118</v>
      </c>
      <c r="FR60">
        <v>5.18921313791908</v>
      </c>
      <c r="FS60">
        <v>0.550687274275015</v>
      </c>
      <c r="FT60">
        <v>0</v>
      </c>
      <c r="FU60">
        <v>7.16591</v>
      </c>
      <c r="FV60">
        <v>0.0335935191637532</v>
      </c>
      <c r="FW60">
        <v>0.00930185924242323</v>
      </c>
      <c r="FX60">
        <v>1</v>
      </c>
      <c r="FY60">
        <v>1</v>
      </c>
      <c r="FZ60">
        <v>3</v>
      </c>
      <c r="GA60" t="s">
        <v>421</v>
      </c>
      <c r="GB60">
        <v>2.97268</v>
      </c>
      <c r="GC60">
        <v>2.69891</v>
      </c>
      <c r="GD60">
        <v>0.125809</v>
      </c>
      <c r="GE60">
        <v>0.135423</v>
      </c>
      <c r="GF60">
        <v>0.104802</v>
      </c>
      <c r="GG60">
        <v>0.083084</v>
      </c>
      <c r="GH60">
        <v>34069.5</v>
      </c>
      <c r="GI60">
        <v>36840.1</v>
      </c>
      <c r="GJ60">
        <v>35315</v>
      </c>
      <c r="GK60">
        <v>38643.2</v>
      </c>
      <c r="GL60">
        <v>44814.1</v>
      </c>
      <c r="GM60">
        <v>51168.2</v>
      </c>
      <c r="GN60">
        <v>55195.2</v>
      </c>
      <c r="GO60">
        <v>61972.2</v>
      </c>
      <c r="GP60">
        <v>1.99</v>
      </c>
      <c r="GQ60">
        <v>1.8474</v>
      </c>
      <c r="GR60">
        <v>0.120848</v>
      </c>
      <c r="GS60">
        <v>0</v>
      </c>
      <c r="GT60">
        <v>25.2982</v>
      </c>
      <c r="GU60">
        <v>999.9</v>
      </c>
      <c r="GV60">
        <v>56.623</v>
      </c>
      <c r="GW60">
        <v>28.983</v>
      </c>
      <c r="GX60">
        <v>25.1701</v>
      </c>
      <c r="GY60">
        <v>56.51</v>
      </c>
      <c r="GZ60">
        <v>43.5938</v>
      </c>
      <c r="HA60">
        <v>1</v>
      </c>
      <c r="HB60">
        <v>-0.0666463</v>
      </c>
      <c r="HC60">
        <v>0.0745098</v>
      </c>
      <c r="HD60">
        <v>20.1131</v>
      </c>
      <c r="HE60">
        <v>5.20052</v>
      </c>
      <c r="HF60">
        <v>12.0052</v>
      </c>
      <c r="HG60">
        <v>4.9756</v>
      </c>
      <c r="HH60">
        <v>3.294</v>
      </c>
      <c r="HI60">
        <v>9999</v>
      </c>
      <c r="HJ60">
        <v>9999</v>
      </c>
      <c r="HK60">
        <v>9999</v>
      </c>
      <c r="HL60">
        <v>627.7</v>
      </c>
      <c r="HM60">
        <v>1.86337</v>
      </c>
      <c r="HN60">
        <v>1.86826</v>
      </c>
      <c r="HO60">
        <v>1.86798</v>
      </c>
      <c r="HP60">
        <v>1.86914</v>
      </c>
      <c r="HQ60">
        <v>1.86996</v>
      </c>
      <c r="HR60">
        <v>1.86603</v>
      </c>
      <c r="HS60">
        <v>1.86707</v>
      </c>
      <c r="HT60">
        <v>1.86844</v>
      </c>
      <c r="HU60">
        <v>5</v>
      </c>
      <c r="HV60">
        <v>0</v>
      </c>
      <c r="HW60">
        <v>0</v>
      </c>
      <c r="HX60">
        <v>0</v>
      </c>
      <c r="HY60" t="s">
        <v>422</v>
      </c>
      <c r="HZ60" t="s">
        <v>423</v>
      </c>
      <c r="IA60" t="s">
        <v>424</v>
      </c>
      <c r="IB60" t="s">
        <v>424</v>
      </c>
      <c r="IC60" t="s">
        <v>424</v>
      </c>
      <c r="ID60" t="s">
        <v>424</v>
      </c>
      <c r="IE60">
        <v>0</v>
      </c>
      <c r="IF60">
        <v>100</v>
      </c>
      <c r="IG60">
        <v>100</v>
      </c>
      <c r="IH60">
        <v>7.958</v>
      </c>
      <c r="II60">
        <v>0.4907</v>
      </c>
      <c r="IJ60">
        <v>4.02706509432224</v>
      </c>
      <c r="IK60">
        <v>0.00601174518973114</v>
      </c>
      <c r="IL60">
        <v>2.77886958061485e-07</v>
      </c>
      <c r="IM60">
        <v>-3.54636231360687e-10</v>
      </c>
      <c r="IN60">
        <v>-0.0404303883988718</v>
      </c>
      <c r="IO60">
        <v>-0.0177815531441476</v>
      </c>
      <c r="IP60">
        <v>0.00205572605671414</v>
      </c>
      <c r="IQ60">
        <v>-1.65519735432211e-05</v>
      </c>
      <c r="IR60">
        <v>-4</v>
      </c>
      <c r="IS60">
        <v>1848</v>
      </c>
      <c r="IT60">
        <v>1</v>
      </c>
      <c r="IU60">
        <v>25</v>
      </c>
      <c r="IV60">
        <v>24539.4</v>
      </c>
      <c r="IW60">
        <v>24539.3</v>
      </c>
      <c r="IX60">
        <v>1.60767</v>
      </c>
      <c r="IY60">
        <v>2.59766</v>
      </c>
      <c r="IZ60">
        <v>1.54785</v>
      </c>
      <c r="JA60">
        <v>2.30469</v>
      </c>
      <c r="JB60">
        <v>1.34644</v>
      </c>
      <c r="JC60">
        <v>2.3999</v>
      </c>
      <c r="JD60">
        <v>34.3269</v>
      </c>
      <c r="JE60">
        <v>24.1313</v>
      </c>
      <c r="JF60">
        <v>18</v>
      </c>
      <c r="JG60">
        <v>500.712</v>
      </c>
      <c r="JH60">
        <v>409.236</v>
      </c>
      <c r="JI60">
        <v>25.0002</v>
      </c>
      <c r="JJ60">
        <v>26.3842</v>
      </c>
      <c r="JK60">
        <v>30.0002</v>
      </c>
      <c r="JL60">
        <v>26.3068</v>
      </c>
      <c r="JM60">
        <v>26.2453</v>
      </c>
      <c r="JN60">
        <v>32.3082</v>
      </c>
      <c r="JO60">
        <v>38.0047</v>
      </c>
      <c r="JP60">
        <v>71.0448</v>
      </c>
      <c r="JQ60">
        <v>25</v>
      </c>
      <c r="JR60">
        <v>743.093</v>
      </c>
      <c r="JS60">
        <v>17.3443</v>
      </c>
      <c r="JT60">
        <v>102.395</v>
      </c>
      <c r="JU60">
        <v>103.16</v>
      </c>
    </row>
    <row r="61" spans="1:281">
      <c r="A61">
        <v>45</v>
      </c>
      <c r="B61">
        <v>1659023995</v>
      </c>
      <c r="C61">
        <v>311.900000095367</v>
      </c>
      <c r="D61" t="s">
        <v>513</v>
      </c>
      <c r="E61" t="s">
        <v>514</v>
      </c>
      <c r="F61">
        <v>5</v>
      </c>
      <c r="G61" t="s">
        <v>416</v>
      </c>
      <c r="H61" t="s">
        <v>417</v>
      </c>
      <c r="I61">
        <v>1659023987.21429</v>
      </c>
      <c r="J61">
        <f>(K61)/1000</f>
        <v>0</v>
      </c>
      <c r="K61">
        <f>IF(CZ61, AN61, AH61)</f>
        <v>0</v>
      </c>
      <c r="L61">
        <f>IF(CZ61, AI61, AG61)</f>
        <v>0</v>
      </c>
      <c r="M61">
        <f>DB61 - IF(AU61&gt;1, L61*CV61*100.0/(AW61*DP61), 0)</f>
        <v>0</v>
      </c>
      <c r="N61">
        <f>((T61-J61/2)*M61-L61)/(T61+J61/2)</f>
        <v>0</v>
      </c>
      <c r="O61">
        <f>N61*(DI61+DJ61)/1000.0</f>
        <v>0</v>
      </c>
      <c r="P61">
        <f>(DB61 - IF(AU61&gt;1, L61*CV61*100.0/(AW61*DP61), 0))*(DI61+DJ61)/1000.0</f>
        <v>0</v>
      </c>
      <c r="Q61">
        <f>2.0/((1/S61-1/R61)+SIGN(S61)*SQRT((1/S61-1/R61)*(1/S61-1/R61) + 4*CW61/((CW61+1)*(CW61+1))*(2*1/S61*1/R61-1/R61*1/R61)))</f>
        <v>0</v>
      </c>
      <c r="R61">
        <f>IF(LEFT(CX61,1)&lt;&gt;"0",IF(LEFT(CX61,1)="1",3.0,CY61),$D$5+$E$5*(DP61*DI61/($K$5*1000))+$F$5*(DP61*DI61/($K$5*1000))*MAX(MIN(CV61,$J$5),$I$5)*MAX(MIN(CV61,$J$5),$I$5)+$G$5*MAX(MIN(CV61,$J$5),$I$5)*(DP61*DI61/($K$5*1000))+$H$5*(DP61*DI61/($K$5*1000))*(DP61*DI61/($K$5*1000)))</f>
        <v>0</v>
      </c>
      <c r="S61">
        <f>J61*(1000-(1000*0.61365*exp(17.502*W61/(240.97+W61))/(DI61+DJ61)+DD61)/2)/(1000*0.61365*exp(17.502*W61/(240.97+W61))/(DI61+DJ61)-DD61)</f>
        <v>0</v>
      </c>
      <c r="T61">
        <f>1/((CW61+1)/(Q61/1.6)+1/(R61/1.37)) + CW61/((CW61+1)/(Q61/1.6) + CW61/(R61/1.37))</f>
        <v>0</v>
      </c>
      <c r="U61">
        <f>(CR61*CU61)</f>
        <v>0</v>
      </c>
      <c r="V61">
        <f>(DK61+(U61+2*0.95*5.67E-8*(((DK61+$B$7)+273)^4-(DK61+273)^4)-44100*J61)/(1.84*29.3*R61+8*0.95*5.67E-8*(DK61+273)^3))</f>
        <v>0</v>
      </c>
      <c r="W61">
        <f>($C$7*DL61+$D$7*DM61+$E$7*V61)</f>
        <v>0</v>
      </c>
      <c r="X61">
        <f>0.61365*exp(17.502*W61/(240.97+W61))</f>
        <v>0</v>
      </c>
      <c r="Y61">
        <f>(Z61/AA61*100)</f>
        <v>0</v>
      </c>
      <c r="Z61">
        <f>DD61*(DI61+DJ61)/1000</f>
        <v>0</v>
      </c>
      <c r="AA61">
        <f>0.61365*exp(17.502*DK61/(240.97+DK61))</f>
        <v>0</v>
      </c>
      <c r="AB61">
        <f>(X61-DD61*(DI61+DJ61)/1000)</f>
        <v>0</v>
      </c>
      <c r="AC61">
        <f>(-J61*44100)</f>
        <v>0</v>
      </c>
      <c r="AD61">
        <f>2*29.3*R61*0.92*(DK61-W61)</f>
        <v>0</v>
      </c>
      <c r="AE61">
        <f>2*0.95*5.67E-8*(((DK61+$B$7)+273)^4-(W61+273)^4)</f>
        <v>0</v>
      </c>
      <c r="AF61">
        <f>U61+AE61+AC61+AD61</f>
        <v>0</v>
      </c>
      <c r="AG61">
        <f>DH61*AU61*(DC61-DB61*(1000-AU61*DE61)/(1000-AU61*DD61))/(100*CV61)</f>
        <v>0</v>
      </c>
      <c r="AH61">
        <f>1000*DH61*AU61*(DD61-DE61)/(100*CV61*(1000-AU61*DD61))</f>
        <v>0</v>
      </c>
      <c r="AI61">
        <f>(AJ61 - AK61 - DI61*1E3/(8.314*(DK61+273.15)) * AM61/DH61 * AL61) * DH61/(100*CV61) * (1000 - DE61)/1000</f>
        <v>0</v>
      </c>
      <c r="AJ61">
        <v>745.991228345567</v>
      </c>
      <c r="AK61">
        <v>689.769793939394</v>
      </c>
      <c r="AL61">
        <v>3.32669259743954</v>
      </c>
      <c r="AM61">
        <v>66.0504921813524</v>
      </c>
      <c r="AN61">
        <f>(AP61 - AO61 + DI61*1E3/(8.314*(DK61+273.15)) * AR61/DH61 * AQ61) * DH61/(100*CV61) * 1000/(1000 - AP61)</f>
        <v>0</v>
      </c>
      <c r="AO61">
        <v>17.3458485841991</v>
      </c>
      <c r="AP61">
        <v>24.5319524475525</v>
      </c>
      <c r="AQ61">
        <v>-0.00113458953167653</v>
      </c>
      <c r="AR61">
        <v>92.47</v>
      </c>
      <c r="AS61">
        <v>0</v>
      </c>
      <c r="AT61">
        <v>0</v>
      </c>
      <c r="AU61">
        <f>IF(AS61*$H$13&gt;=AW61,1.0,(AW61/(AW61-AS61*$H$13)))</f>
        <v>0</v>
      </c>
      <c r="AV61">
        <f>(AU61-1)*100</f>
        <v>0</v>
      </c>
      <c r="AW61">
        <f>MAX(0,($B$13+$C$13*DP61)/(1+$D$13*DP61)*DI61/(DK61+273)*$E$13)</f>
        <v>0</v>
      </c>
      <c r="AX61" t="s">
        <v>418</v>
      </c>
      <c r="AY61" t="s">
        <v>418</v>
      </c>
      <c r="AZ61">
        <v>0</v>
      </c>
      <c r="BA61">
        <v>0</v>
      </c>
      <c r="BB61">
        <f>1-AZ61/BA61</f>
        <v>0</v>
      </c>
      <c r="BC61">
        <v>0</v>
      </c>
      <c r="BD61" t="s">
        <v>418</v>
      </c>
      <c r="BE61" t="s">
        <v>418</v>
      </c>
      <c r="BF61">
        <v>0</v>
      </c>
      <c r="BG61">
        <v>0</v>
      </c>
      <c r="BH61">
        <f>1-BF61/BG61</f>
        <v>0</v>
      </c>
      <c r="BI61">
        <v>0.5</v>
      </c>
      <c r="BJ61">
        <f>CS61</f>
        <v>0</v>
      </c>
      <c r="BK61">
        <f>L61</f>
        <v>0</v>
      </c>
      <c r="BL61">
        <f>BH61*BI61*BJ61</f>
        <v>0</v>
      </c>
      <c r="BM61">
        <f>(BK61-BC61)/BJ61</f>
        <v>0</v>
      </c>
      <c r="BN61">
        <f>(BA61-BG61)/BG61</f>
        <v>0</v>
      </c>
      <c r="BO61">
        <f>AZ61/(BB61+AZ61/BG61)</f>
        <v>0</v>
      </c>
      <c r="BP61" t="s">
        <v>418</v>
      </c>
      <c r="BQ61">
        <v>0</v>
      </c>
      <c r="BR61">
        <f>IF(BQ61&lt;&gt;0, BQ61, BO61)</f>
        <v>0</v>
      </c>
      <c r="BS61">
        <f>1-BR61/BG61</f>
        <v>0</v>
      </c>
      <c r="BT61">
        <f>(BG61-BF61)/(BG61-BR61)</f>
        <v>0</v>
      </c>
      <c r="BU61">
        <f>(BA61-BG61)/(BA61-BR61)</f>
        <v>0</v>
      </c>
      <c r="BV61">
        <f>(BG61-BF61)/(BG61-AZ61)</f>
        <v>0</v>
      </c>
      <c r="BW61">
        <f>(BA61-BG61)/(BA61-AZ61)</f>
        <v>0</v>
      </c>
      <c r="BX61">
        <f>(BT61*BR61/BF61)</f>
        <v>0</v>
      </c>
      <c r="BY61">
        <f>(1-BX61)</f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f>$B$11*DQ61+$C$11*DR61+$F$11*EC61*(1-EF61)</f>
        <v>0</v>
      </c>
      <c r="CS61">
        <f>CR61*CT61</f>
        <v>0</v>
      </c>
      <c r="CT61">
        <f>($B$11*$D$9+$C$11*$D$9+$F$11*((EP61+EH61)/MAX(EP61+EH61+EQ61, 0.1)*$I$9+EQ61/MAX(EP61+EH61+EQ61, 0.1)*$J$9))/($B$11+$C$11+$F$11)</f>
        <v>0</v>
      </c>
      <c r="CU61">
        <f>($B$11*$K$9+$C$11*$K$9+$F$11*((EP61+EH61)/MAX(EP61+EH61+EQ61, 0.1)*$P$9+EQ61/MAX(EP61+EH61+EQ61, 0.1)*$Q$9))/($B$11+$C$11+$F$11)</f>
        <v>0</v>
      </c>
      <c r="CV61">
        <v>6</v>
      </c>
      <c r="CW61">
        <v>0.5</v>
      </c>
      <c r="CX61" t="s">
        <v>419</v>
      </c>
      <c r="CY61">
        <v>2</v>
      </c>
      <c r="CZ61" t="b">
        <v>1</v>
      </c>
      <c r="DA61">
        <v>1659023987.21429</v>
      </c>
      <c r="DB61">
        <v>649.332535714286</v>
      </c>
      <c r="DC61">
        <v>716.186714285714</v>
      </c>
      <c r="DD61">
        <v>24.5411285714286</v>
      </c>
      <c r="DE61">
        <v>17.3633821428571</v>
      </c>
      <c r="DF61">
        <v>641.428892857143</v>
      </c>
      <c r="DG61">
        <v>24.0504</v>
      </c>
      <c r="DH61">
        <v>500.05425</v>
      </c>
      <c r="DI61">
        <v>90.3859571428571</v>
      </c>
      <c r="DJ61">
        <v>0.0452906535714286</v>
      </c>
      <c r="DK61">
        <v>27.2898678571429</v>
      </c>
      <c r="DL61">
        <v>27.2559035714286</v>
      </c>
      <c r="DM61">
        <v>999.9</v>
      </c>
      <c r="DN61">
        <v>0</v>
      </c>
      <c r="DO61">
        <v>0</v>
      </c>
      <c r="DP61">
        <v>10009.8214285714</v>
      </c>
      <c r="DQ61">
        <v>0</v>
      </c>
      <c r="DR61">
        <v>10.1502</v>
      </c>
      <c r="DS61">
        <v>-66.8542</v>
      </c>
      <c r="DT61">
        <v>665.668821428572</v>
      </c>
      <c r="DU61">
        <v>728.841642857143</v>
      </c>
      <c r="DV61">
        <v>7.1777575</v>
      </c>
      <c r="DW61">
        <v>716.186714285714</v>
      </c>
      <c r="DX61">
        <v>17.3633821428571</v>
      </c>
      <c r="DY61">
        <v>2.21817428571429</v>
      </c>
      <c r="DZ61">
        <v>1.56940428571429</v>
      </c>
      <c r="EA61">
        <v>19.094175</v>
      </c>
      <c r="EB61">
        <v>13.6616321428571</v>
      </c>
      <c r="EC61">
        <v>2000.0075</v>
      </c>
      <c r="ED61">
        <v>0.979994785714286</v>
      </c>
      <c r="EE61">
        <v>0.0200054357142857</v>
      </c>
      <c r="EF61">
        <v>0</v>
      </c>
      <c r="EG61">
        <v>842.486642857143</v>
      </c>
      <c r="EH61">
        <v>5.00063</v>
      </c>
      <c r="EI61">
        <v>16594.7857142857</v>
      </c>
      <c r="EJ61">
        <v>17256.9357142857</v>
      </c>
      <c r="EK61">
        <v>38.3971428571429</v>
      </c>
      <c r="EL61">
        <v>38.375</v>
      </c>
      <c r="EM61">
        <v>37.875</v>
      </c>
      <c r="EN61">
        <v>37.687</v>
      </c>
      <c r="EO61">
        <v>39.3705</v>
      </c>
      <c r="EP61">
        <v>1955.09285714286</v>
      </c>
      <c r="EQ61">
        <v>39.9146428571429</v>
      </c>
      <c r="ER61">
        <v>0</v>
      </c>
      <c r="ES61">
        <v>1659023994.1</v>
      </c>
      <c r="ET61">
        <v>0</v>
      </c>
      <c r="EU61">
        <v>842.521730769231</v>
      </c>
      <c r="EV61">
        <v>1.26020513229133</v>
      </c>
      <c r="EW61">
        <v>41.6136752953255</v>
      </c>
      <c r="EX61">
        <v>16595.2153846154</v>
      </c>
      <c r="EY61">
        <v>15</v>
      </c>
      <c r="EZ61">
        <v>0</v>
      </c>
      <c r="FA61" t="s">
        <v>420</v>
      </c>
      <c r="FB61">
        <v>1657551626.5</v>
      </c>
      <c r="FC61">
        <v>1657551629</v>
      </c>
      <c r="FD61">
        <v>0</v>
      </c>
      <c r="FE61">
        <v>0.403</v>
      </c>
      <c r="FF61">
        <v>0.009</v>
      </c>
      <c r="FG61">
        <v>9.41</v>
      </c>
      <c r="FH61">
        <v>0.087</v>
      </c>
      <c r="FI61">
        <v>417</v>
      </c>
      <c r="FJ61">
        <v>17</v>
      </c>
      <c r="FK61">
        <v>1.61</v>
      </c>
      <c r="FL61">
        <v>0.59</v>
      </c>
      <c r="FM61">
        <v>-66.3158365853659</v>
      </c>
      <c r="FN61">
        <v>-7.14425226480854</v>
      </c>
      <c r="FO61">
        <v>0.806421488098121</v>
      </c>
      <c r="FP61">
        <v>0</v>
      </c>
      <c r="FQ61">
        <v>842.282323529412</v>
      </c>
      <c r="FR61">
        <v>3.28469060554051</v>
      </c>
      <c r="FS61">
        <v>0.391854393770132</v>
      </c>
      <c r="FT61">
        <v>0</v>
      </c>
      <c r="FU61">
        <v>7.1722443902439</v>
      </c>
      <c r="FV61">
        <v>0.108036794425098</v>
      </c>
      <c r="FW61">
        <v>0.0136055686319584</v>
      </c>
      <c r="FX61">
        <v>0</v>
      </c>
      <c r="FY61">
        <v>0</v>
      </c>
      <c r="FZ61">
        <v>3</v>
      </c>
      <c r="GA61" t="s">
        <v>427</v>
      </c>
      <c r="GB61">
        <v>2.97381</v>
      </c>
      <c r="GC61">
        <v>2.69996</v>
      </c>
      <c r="GD61">
        <v>0.127948</v>
      </c>
      <c r="GE61">
        <v>0.137685</v>
      </c>
      <c r="GF61">
        <v>0.104772</v>
      </c>
      <c r="GG61">
        <v>0.0830774</v>
      </c>
      <c r="GH61">
        <v>33985.8</v>
      </c>
      <c r="GI61">
        <v>36743.7</v>
      </c>
      <c r="GJ61">
        <v>35314.6</v>
      </c>
      <c r="GK61">
        <v>38643.2</v>
      </c>
      <c r="GL61">
        <v>44814.6</v>
      </c>
      <c r="GM61">
        <v>51168.8</v>
      </c>
      <c r="GN61">
        <v>55193.9</v>
      </c>
      <c r="GO61">
        <v>61972.4</v>
      </c>
      <c r="GP61">
        <v>1.9898</v>
      </c>
      <c r="GQ61">
        <v>1.8468</v>
      </c>
      <c r="GR61">
        <v>0.118464</v>
      </c>
      <c r="GS61">
        <v>0</v>
      </c>
      <c r="GT61">
        <v>25.3012</v>
      </c>
      <c r="GU61">
        <v>999.9</v>
      </c>
      <c r="GV61">
        <v>56.599</v>
      </c>
      <c r="GW61">
        <v>28.993</v>
      </c>
      <c r="GX61">
        <v>25.1721</v>
      </c>
      <c r="GY61">
        <v>56.55</v>
      </c>
      <c r="GZ61">
        <v>43.6739</v>
      </c>
      <c r="HA61">
        <v>1</v>
      </c>
      <c r="HB61">
        <v>-0.0662195</v>
      </c>
      <c r="HC61">
        <v>0.0751634</v>
      </c>
      <c r="HD61">
        <v>20.1132</v>
      </c>
      <c r="HE61">
        <v>5.20411</v>
      </c>
      <c r="HF61">
        <v>12.004</v>
      </c>
      <c r="HG61">
        <v>4.976</v>
      </c>
      <c r="HH61">
        <v>3.2934</v>
      </c>
      <c r="HI61">
        <v>9999</v>
      </c>
      <c r="HJ61">
        <v>9999</v>
      </c>
      <c r="HK61">
        <v>9999</v>
      </c>
      <c r="HL61">
        <v>627.7</v>
      </c>
      <c r="HM61">
        <v>1.86337</v>
      </c>
      <c r="HN61">
        <v>1.86819</v>
      </c>
      <c r="HO61">
        <v>1.86795</v>
      </c>
      <c r="HP61">
        <v>1.86917</v>
      </c>
      <c r="HQ61">
        <v>1.86996</v>
      </c>
      <c r="HR61">
        <v>1.86603</v>
      </c>
      <c r="HS61">
        <v>1.86707</v>
      </c>
      <c r="HT61">
        <v>1.8685</v>
      </c>
      <c r="HU61">
        <v>5</v>
      </c>
      <c r="HV61">
        <v>0</v>
      </c>
      <c r="HW61">
        <v>0</v>
      </c>
      <c r="HX61">
        <v>0</v>
      </c>
      <c r="HY61" t="s">
        <v>422</v>
      </c>
      <c r="HZ61" t="s">
        <v>423</v>
      </c>
      <c r="IA61" t="s">
        <v>424</v>
      </c>
      <c r="IB61" t="s">
        <v>424</v>
      </c>
      <c r="IC61" t="s">
        <v>424</v>
      </c>
      <c r="ID61" t="s">
        <v>424</v>
      </c>
      <c r="IE61">
        <v>0</v>
      </c>
      <c r="IF61">
        <v>100</v>
      </c>
      <c r="IG61">
        <v>100</v>
      </c>
      <c r="IH61">
        <v>8.052</v>
      </c>
      <c r="II61">
        <v>0.4901</v>
      </c>
      <c r="IJ61">
        <v>4.02706509432224</v>
      </c>
      <c r="IK61">
        <v>0.00601174518973114</v>
      </c>
      <c r="IL61">
        <v>2.77886958061485e-07</v>
      </c>
      <c r="IM61">
        <v>-3.54636231360687e-10</v>
      </c>
      <c r="IN61">
        <v>-0.0404303883988718</v>
      </c>
      <c r="IO61">
        <v>-0.0177815531441476</v>
      </c>
      <c r="IP61">
        <v>0.00205572605671414</v>
      </c>
      <c r="IQ61">
        <v>-1.65519735432211e-05</v>
      </c>
      <c r="IR61">
        <v>-4</v>
      </c>
      <c r="IS61">
        <v>1848</v>
      </c>
      <c r="IT61">
        <v>1</v>
      </c>
      <c r="IU61">
        <v>25</v>
      </c>
      <c r="IV61">
        <v>24539.5</v>
      </c>
      <c r="IW61">
        <v>24539.4</v>
      </c>
      <c r="IX61">
        <v>1.6394</v>
      </c>
      <c r="IY61">
        <v>2.60864</v>
      </c>
      <c r="IZ61">
        <v>1.54785</v>
      </c>
      <c r="JA61">
        <v>2.30469</v>
      </c>
      <c r="JB61">
        <v>1.34644</v>
      </c>
      <c r="JC61">
        <v>2.32422</v>
      </c>
      <c r="JD61">
        <v>34.3269</v>
      </c>
      <c r="JE61">
        <v>24.1313</v>
      </c>
      <c r="JF61">
        <v>18</v>
      </c>
      <c r="JG61">
        <v>500.6</v>
      </c>
      <c r="JH61">
        <v>408.915</v>
      </c>
      <c r="JI61">
        <v>25.0001</v>
      </c>
      <c r="JJ61">
        <v>26.3864</v>
      </c>
      <c r="JK61">
        <v>30.0002</v>
      </c>
      <c r="JL61">
        <v>26.309</v>
      </c>
      <c r="JM61">
        <v>26.2475</v>
      </c>
      <c r="JN61">
        <v>32.8717</v>
      </c>
      <c r="JO61">
        <v>38.0047</v>
      </c>
      <c r="JP61">
        <v>71.0448</v>
      </c>
      <c r="JQ61">
        <v>25</v>
      </c>
      <c r="JR61">
        <v>756.574</v>
      </c>
      <c r="JS61">
        <v>17.34</v>
      </c>
      <c r="JT61">
        <v>102.393</v>
      </c>
      <c r="JU61">
        <v>103.16</v>
      </c>
    </row>
    <row r="62" spans="1:281">
      <c r="A62">
        <v>46</v>
      </c>
      <c r="B62">
        <v>1659024000</v>
      </c>
      <c r="C62">
        <v>316.900000095367</v>
      </c>
      <c r="D62" t="s">
        <v>515</v>
      </c>
      <c r="E62" t="s">
        <v>516</v>
      </c>
      <c r="F62">
        <v>5</v>
      </c>
      <c r="G62" t="s">
        <v>416</v>
      </c>
      <c r="H62" t="s">
        <v>417</v>
      </c>
      <c r="I62">
        <v>1659023992.5</v>
      </c>
      <c r="J62">
        <f>(K62)/1000</f>
        <v>0</v>
      </c>
      <c r="K62">
        <f>IF(CZ62, AN62, AH62)</f>
        <v>0</v>
      </c>
      <c r="L62">
        <f>IF(CZ62, AI62, AG62)</f>
        <v>0</v>
      </c>
      <c r="M62">
        <f>DB62 - IF(AU62&gt;1, L62*CV62*100.0/(AW62*DP62), 0)</f>
        <v>0</v>
      </c>
      <c r="N62">
        <f>((T62-J62/2)*M62-L62)/(T62+J62/2)</f>
        <v>0</v>
      </c>
      <c r="O62">
        <f>N62*(DI62+DJ62)/1000.0</f>
        <v>0</v>
      </c>
      <c r="P62">
        <f>(DB62 - IF(AU62&gt;1, L62*CV62*100.0/(AW62*DP62), 0))*(DI62+DJ62)/1000.0</f>
        <v>0</v>
      </c>
      <c r="Q62">
        <f>2.0/((1/S62-1/R62)+SIGN(S62)*SQRT((1/S62-1/R62)*(1/S62-1/R62) + 4*CW62/((CW62+1)*(CW62+1))*(2*1/S62*1/R62-1/R62*1/R62)))</f>
        <v>0</v>
      </c>
      <c r="R62">
        <f>IF(LEFT(CX62,1)&lt;&gt;"0",IF(LEFT(CX62,1)="1",3.0,CY62),$D$5+$E$5*(DP62*DI62/($K$5*1000))+$F$5*(DP62*DI62/($K$5*1000))*MAX(MIN(CV62,$J$5),$I$5)*MAX(MIN(CV62,$J$5),$I$5)+$G$5*MAX(MIN(CV62,$J$5),$I$5)*(DP62*DI62/($K$5*1000))+$H$5*(DP62*DI62/($K$5*1000))*(DP62*DI62/($K$5*1000)))</f>
        <v>0</v>
      </c>
      <c r="S62">
        <f>J62*(1000-(1000*0.61365*exp(17.502*W62/(240.97+W62))/(DI62+DJ62)+DD62)/2)/(1000*0.61365*exp(17.502*W62/(240.97+W62))/(DI62+DJ62)-DD62)</f>
        <v>0</v>
      </c>
      <c r="T62">
        <f>1/((CW62+1)/(Q62/1.6)+1/(R62/1.37)) + CW62/((CW62+1)/(Q62/1.6) + CW62/(R62/1.37))</f>
        <v>0</v>
      </c>
      <c r="U62">
        <f>(CR62*CU62)</f>
        <v>0</v>
      </c>
      <c r="V62">
        <f>(DK62+(U62+2*0.95*5.67E-8*(((DK62+$B$7)+273)^4-(DK62+273)^4)-44100*J62)/(1.84*29.3*R62+8*0.95*5.67E-8*(DK62+273)^3))</f>
        <v>0</v>
      </c>
      <c r="W62">
        <f>($C$7*DL62+$D$7*DM62+$E$7*V62)</f>
        <v>0</v>
      </c>
      <c r="X62">
        <f>0.61365*exp(17.502*W62/(240.97+W62))</f>
        <v>0</v>
      </c>
      <c r="Y62">
        <f>(Z62/AA62*100)</f>
        <v>0</v>
      </c>
      <c r="Z62">
        <f>DD62*(DI62+DJ62)/1000</f>
        <v>0</v>
      </c>
      <c r="AA62">
        <f>0.61365*exp(17.502*DK62/(240.97+DK62))</f>
        <v>0</v>
      </c>
      <c r="AB62">
        <f>(X62-DD62*(DI62+DJ62)/1000)</f>
        <v>0</v>
      </c>
      <c r="AC62">
        <f>(-J62*44100)</f>
        <v>0</v>
      </c>
      <c r="AD62">
        <f>2*29.3*R62*0.92*(DK62-W62)</f>
        <v>0</v>
      </c>
      <c r="AE62">
        <f>2*0.95*5.67E-8*(((DK62+$B$7)+273)^4-(W62+273)^4)</f>
        <v>0</v>
      </c>
      <c r="AF62">
        <f>U62+AE62+AC62+AD62</f>
        <v>0</v>
      </c>
      <c r="AG62">
        <f>DH62*AU62*(DC62-DB62*(1000-AU62*DE62)/(1000-AU62*DD62))/(100*CV62)</f>
        <v>0</v>
      </c>
      <c r="AH62">
        <f>1000*DH62*AU62*(DD62-DE62)/(100*CV62*(1000-AU62*DD62))</f>
        <v>0</v>
      </c>
      <c r="AI62">
        <f>(AJ62 - AK62 - DI62*1E3/(8.314*(DK62+273.15)) * AM62/DH62 * AL62) * DH62/(100*CV62) * (1000 - DE62)/1000</f>
        <v>0</v>
      </c>
      <c r="AJ62">
        <v>763.01919580115</v>
      </c>
      <c r="AK62">
        <v>706.519678787879</v>
      </c>
      <c r="AL62">
        <v>3.33854344050615</v>
      </c>
      <c r="AM62">
        <v>66.0504921813524</v>
      </c>
      <c r="AN62">
        <f>(AP62 - AO62 + DI62*1E3/(8.314*(DK62+273.15)) * AR62/DH62 * AQ62) * DH62/(100*CV62) * 1000/(1000 - AP62)</f>
        <v>0</v>
      </c>
      <c r="AO62">
        <v>17.3455305749351</v>
      </c>
      <c r="AP62">
        <v>24.5258916083916</v>
      </c>
      <c r="AQ62">
        <v>-0.00168460606059691</v>
      </c>
      <c r="AR62">
        <v>92.47</v>
      </c>
      <c r="AS62">
        <v>0</v>
      </c>
      <c r="AT62">
        <v>0</v>
      </c>
      <c r="AU62">
        <f>IF(AS62*$H$13&gt;=AW62,1.0,(AW62/(AW62-AS62*$H$13)))</f>
        <v>0</v>
      </c>
      <c r="AV62">
        <f>(AU62-1)*100</f>
        <v>0</v>
      </c>
      <c r="AW62">
        <f>MAX(0,($B$13+$C$13*DP62)/(1+$D$13*DP62)*DI62/(DK62+273)*$E$13)</f>
        <v>0</v>
      </c>
      <c r="AX62" t="s">
        <v>418</v>
      </c>
      <c r="AY62" t="s">
        <v>418</v>
      </c>
      <c r="AZ62">
        <v>0</v>
      </c>
      <c r="BA62">
        <v>0</v>
      </c>
      <c r="BB62">
        <f>1-AZ62/BA62</f>
        <v>0</v>
      </c>
      <c r="BC62">
        <v>0</v>
      </c>
      <c r="BD62" t="s">
        <v>418</v>
      </c>
      <c r="BE62" t="s">
        <v>418</v>
      </c>
      <c r="BF62">
        <v>0</v>
      </c>
      <c r="BG62">
        <v>0</v>
      </c>
      <c r="BH62">
        <f>1-BF62/BG62</f>
        <v>0</v>
      </c>
      <c r="BI62">
        <v>0.5</v>
      </c>
      <c r="BJ62">
        <f>CS62</f>
        <v>0</v>
      </c>
      <c r="BK62">
        <f>L62</f>
        <v>0</v>
      </c>
      <c r="BL62">
        <f>BH62*BI62*BJ62</f>
        <v>0</v>
      </c>
      <c r="BM62">
        <f>(BK62-BC62)/BJ62</f>
        <v>0</v>
      </c>
      <c r="BN62">
        <f>(BA62-BG62)/BG62</f>
        <v>0</v>
      </c>
      <c r="BO62">
        <f>AZ62/(BB62+AZ62/BG62)</f>
        <v>0</v>
      </c>
      <c r="BP62" t="s">
        <v>418</v>
      </c>
      <c r="BQ62">
        <v>0</v>
      </c>
      <c r="BR62">
        <f>IF(BQ62&lt;&gt;0, BQ62, BO62)</f>
        <v>0</v>
      </c>
      <c r="BS62">
        <f>1-BR62/BG62</f>
        <v>0</v>
      </c>
      <c r="BT62">
        <f>(BG62-BF62)/(BG62-BR62)</f>
        <v>0</v>
      </c>
      <c r="BU62">
        <f>(BA62-BG62)/(BA62-BR62)</f>
        <v>0</v>
      </c>
      <c r="BV62">
        <f>(BG62-BF62)/(BG62-AZ62)</f>
        <v>0</v>
      </c>
      <c r="BW62">
        <f>(BA62-BG62)/(BA62-AZ62)</f>
        <v>0</v>
      </c>
      <c r="BX62">
        <f>(BT62*BR62/BF62)</f>
        <v>0</v>
      </c>
      <c r="BY62">
        <f>(1-BX62)</f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f>$B$11*DQ62+$C$11*DR62+$F$11*EC62*(1-EF62)</f>
        <v>0</v>
      </c>
      <c r="CS62">
        <f>CR62*CT62</f>
        <v>0</v>
      </c>
      <c r="CT62">
        <f>($B$11*$D$9+$C$11*$D$9+$F$11*((EP62+EH62)/MAX(EP62+EH62+EQ62, 0.1)*$I$9+EQ62/MAX(EP62+EH62+EQ62, 0.1)*$J$9))/($B$11+$C$11+$F$11)</f>
        <v>0</v>
      </c>
      <c r="CU62">
        <f>($B$11*$K$9+$C$11*$K$9+$F$11*((EP62+EH62)/MAX(EP62+EH62+EQ62, 0.1)*$P$9+EQ62/MAX(EP62+EH62+EQ62, 0.1)*$Q$9))/($B$11+$C$11+$F$11)</f>
        <v>0</v>
      </c>
      <c r="CV62">
        <v>6</v>
      </c>
      <c r="CW62">
        <v>0.5</v>
      </c>
      <c r="CX62" t="s">
        <v>419</v>
      </c>
      <c r="CY62">
        <v>2</v>
      </c>
      <c r="CZ62" t="b">
        <v>1</v>
      </c>
      <c r="DA62">
        <v>1659023992.5</v>
      </c>
      <c r="DB62">
        <v>666.476444444444</v>
      </c>
      <c r="DC62">
        <v>733.757777777778</v>
      </c>
      <c r="DD62">
        <v>24.5330074074074</v>
      </c>
      <c r="DE62">
        <v>17.3500666666667</v>
      </c>
      <c r="DF62">
        <v>658.471814814815</v>
      </c>
      <c r="DG62">
        <v>24.0426740740741</v>
      </c>
      <c r="DH62">
        <v>500.069444444444</v>
      </c>
      <c r="DI62">
        <v>90.3862296296297</v>
      </c>
      <c r="DJ62">
        <v>0.0452443222222222</v>
      </c>
      <c r="DK62">
        <v>27.2907592592593</v>
      </c>
      <c r="DL62">
        <v>27.2541777777778</v>
      </c>
      <c r="DM62">
        <v>999.9</v>
      </c>
      <c r="DN62">
        <v>0</v>
      </c>
      <c r="DO62">
        <v>0</v>
      </c>
      <c r="DP62">
        <v>10006.6666666667</v>
      </c>
      <c r="DQ62">
        <v>0</v>
      </c>
      <c r="DR62">
        <v>10.1502</v>
      </c>
      <c r="DS62">
        <v>-67.2813444444444</v>
      </c>
      <c r="DT62">
        <v>683.238333333333</v>
      </c>
      <c r="DU62">
        <v>746.713185185185</v>
      </c>
      <c r="DV62">
        <v>7.18295518518519</v>
      </c>
      <c r="DW62">
        <v>733.757777777778</v>
      </c>
      <c r="DX62">
        <v>17.3500666666667</v>
      </c>
      <c r="DY62">
        <v>2.2174462962963</v>
      </c>
      <c r="DZ62">
        <v>1.56820518518519</v>
      </c>
      <c r="EA62">
        <v>19.0889222222222</v>
      </c>
      <c r="EB62">
        <v>13.6498814814815</v>
      </c>
      <c r="EC62">
        <v>1999.99814814815</v>
      </c>
      <c r="ED62">
        <v>0.979996555555555</v>
      </c>
      <c r="EE62">
        <v>0.0200036888888889</v>
      </c>
      <c r="EF62">
        <v>0</v>
      </c>
      <c r="EG62">
        <v>842.591814814815</v>
      </c>
      <c r="EH62">
        <v>5.00063</v>
      </c>
      <c r="EI62">
        <v>16596.9814814815</v>
      </c>
      <c r="EJ62">
        <v>17256.8592592593</v>
      </c>
      <c r="EK62">
        <v>38.3933703703704</v>
      </c>
      <c r="EL62">
        <v>38.375</v>
      </c>
      <c r="EM62">
        <v>37.875</v>
      </c>
      <c r="EN62">
        <v>37.687</v>
      </c>
      <c r="EO62">
        <v>39.375</v>
      </c>
      <c r="EP62">
        <v>1955.08703703704</v>
      </c>
      <c r="EQ62">
        <v>39.9111111111111</v>
      </c>
      <c r="ER62">
        <v>0</v>
      </c>
      <c r="ES62">
        <v>1659023998.9</v>
      </c>
      <c r="ET62">
        <v>0</v>
      </c>
      <c r="EU62">
        <v>842.589730769231</v>
      </c>
      <c r="EV62">
        <v>0.238871797261028</v>
      </c>
      <c r="EW62">
        <v>7.90427354100894</v>
      </c>
      <c r="EX62">
        <v>16596.9692307692</v>
      </c>
      <c r="EY62">
        <v>15</v>
      </c>
      <c r="EZ62">
        <v>0</v>
      </c>
      <c r="FA62" t="s">
        <v>420</v>
      </c>
      <c r="FB62">
        <v>1657551626.5</v>
      </c>
      <c r="FC62">
        <v>1657551629</v>
      </c>
      <c r="FD62">
        <v>0</v>
      </c>
      <c r="FE62">
        <v>0.403</v>
      </c>
      <c r="FF62">
        <v>0.009</v>
      </c>
      <c r="FG62">
        <v>9.41</v>
      </c>
      <c r="FH62">
        <v>0.087</v>
      </c>
      <c r="FI62">
        <v>417</v>
      </c>
      <c r="FJ62">
        <v>17</v>
      </c>
      <c r="FK62">
        <v>1.61</v>
      </c>
      <c r="FL62">
        <v>0.59</v>
      </c>
      <c r="FM62">
        <v>-67.0567731707317</v>
      </c>
      <c r="FN62">
        <v>-5.74840139372833</v>
      </c>
      <c r="FO62">
        <v>0.707337247685373</v>
      </c>
      <c r="FP62">
        <v>0</v>
      </c>
      <c r="FQ62">
        <v>842.518970588235</v>
      </c>
      <c r="FR62">
        <v>1.14620321101884</v>
      </c>
      <c r="FS62">
        <v>0.222997030485918</v>
      </c>
      <c r="FT62">
        <v>0</v>
      </c>
      <c r="FU62">
        <v>7.17911219512195</v>
      </c>
      <c r="FV62">
        <v>0.073112613240419</v>
      </c>
      <c r="FW62">
        <v>0.0114958797522852</v>
      </c>
      <c r="FX62">
        <v>1</v>
      </c>
      <c r="FY62">
        <v>1</v>
      </c>
      <c r="FZ62">
        <v>3</v>
      </c>
      <c r="GA62" t="s">
        <v>421</v>
      </c>
      <c r="GB62">
        <v>2.97321</v>
      </c>
      <c r="GC62">
        <v>2.69927</v>
      </c>
      <c r="GD62">
        <v>0.130076</v>
      </c>
      <c r="GE62">
        <v>0.139586</v>
      </c>
      <c r="GF62">
        <v>0.104767</v>
      </c>
      <c r="GG62">
        <v>0.0829913</v>
      </c>
      <c r="GH62">
        <v>33902.6</v>
      </c>
      <c r="GI62">
        <v>36662.4</v>
      </c>
      <c r="GJ62">
        <v>35314.3</v>
      </c>
      <c r="GK62">
        <v>38642.9</v>
      </c>
      <c r="GL62">
        <v>44815</v>
      </c>
      <c r="GM62">
        <v>51173.3</v>
      </c>
      <c r="GN62">
        <v>55194</v>
      </c>
      <c r="GO62">
        <v>61971.9</v>
      </c>
      <c r="GP62">
        <v>1.9902</v>
      </c>
      <c r="GQ62">
        <v>1.846</v>
      </c>
      <c r="GR62">
        <v>0.118464</v>
      </c>
      <c r="GS62">
        <v>0</v>
      </c>
      <c r="GT62">
        <v>25.3033</v>
      </c>
      <c r="GU62">
        <v>999.9</v>
      </c>
      <c r="GV62">
        <v>56.574</v>
      </c>
      <c r="GW62">
        <v>28.993</v>
      </c>
      <c r="GX62">
        <v>25.1595</v>
      </c>
      <c r="GY62">
        <v>56.8</v>
      </c>
      <c r="GZ62">
        <v>43.4054</v>
      </c>
      <c r="HA62">
        <v>1</v>
      </c>
      <c r="HB62">
        <v>-0.0660976</v>
      </c>
      <c r="HC62">
        <v>0.0758606</v>
      </c>
      <c r="HD62">
        <v>20.1134</v>
      </c>
      <c r="HE62">
        <v>5.20172</v>
      </c>
      <c r="HF62">
        <v>12.0052</v>
      </c>
      <c r="HG62">
        <v>4.9756</v>
      </c>
      <c r="HH62">
        <v>3.2936</v>
      </c>
      <c r="HI62">
        <v>9999</v>
      </c>
      <c r="HJ62">
        <v>9999</v>
      </c>
      <c r="HK62">
        <v>9999</v>
      </c>
      <c r="HL62">
        <v>627.7</v>
      </c>
      <c r="HM62">
        <v>1.86334</v>
      </c>
      <c r="HN62">
        <v>1.86813</v>
      </c>
      <c r="HO62">
        <v>1.86798</v>
      </c>
      <c r="HP62">
        <v>1.86914</v>
      </c>
      <c r="HQ62">
        <v>1.86996</v>
      </c>
      <c r="HR62">
        <v>1.866</v>
      </c>
      <c r="HS62">
        <v>1.86707</v>
      </c>
      <c r="HT62">
        <v>1.86844</v>
      </c>
      <c r="HU62">
        <v>5</v>
      </c>
      <c r="HV62">
        <v>0</v>
      </c>
      <c r="HW62">
        <v>0</v>
      </c>
      <c r="HX62">
        <v>0</v>
      </c>
      <c r="HY62" t="s">
        <v>422</v>
      </c>
      <c r="HZ62" t="s">
        <v>423</v>
      </c>
      <c r="IA62" t="s">
        <v>424</v>
      </c>
      <c r="IB62" t="s">
        <v>424</v>
      </c>
      <c r="IC62" t="s">
        <v>424</v>
      </c>
      <c r="ID62" t="s">
        <v>424</v>
      </c>
      <c r="IE62">
        <v>0</v>
      </c>
      <c r="IF62">
        <v>100</v>
      </c>
      <c r="IG62">
        <v>100</v>
      </c>
      <c r="IH62">
        <v>8.148</v>
      </c>
      <c r="II62">
        <v>0.49</v>
      </c>
      <c r="IJ62">
        <v>4.02706509432224</v>
      </c>
      <c r="IK62">
        <v>0.00601174518973114</v>
      </c>
      <c r="IL62">
        <v>2.77886958061485e-07</v>
      </c>
      <c r="IM62">
        <v>-3.54636231360687e-10</v>
      </c>
      <c r="IN62">
        <v>-0.0404303883988718</v>
      </c>
      <c r="IO62">
        <v>-0.0177815531441476</v>
      </c>
      <c r="IP62">
        <v>0.00205572605671414</v>
      </c>
      <c r="IQ62">
        <v>-1.65519735432211e-05</v>
      </c>
      <c r="IR62">
        <v>-4</v>
      </c>
      <c r="IS62">
        <v>1848</v>
      </c>
      <c r="IT62">
        <v>1</v>
      </c>
      <c r="IU62">
        <v>25</v>
      </c>
      <c r="IV62">
        <v>24539.6</v>
      </c>
      <c r="IW62">
        <v>24539.5</v>
      </c>
      <c r="IX62">
        <v>1.66748</v>
      </c>
      <c r="IY62">
        <v>2.59888</v>
      </c>
      <c r="IZ62">
        <v>1.54785</v>
      </c>
      <c r="JA62">
        <v>2.30469</v>
      </c>
      <c r="JB62">
        <v>1.34644</v>
      </c>
      <c r="JC62">
        <v>2.41943</v>
      </c>
      <c r="JD62">
        <v>34.3269</v>
      </c>
      <c r="JE62">
        <v>24.14</v>
      </c>
      <c r="JF62">
        <v>18</v>
      </c>
      <c r="JG62">
        <v>500.864</v>
      </c>
      <c r="JH62">
        <v>408.478</v>
      </c>
      <c r="JI62">
        <v>25.0002</v>
      </c>
      <c r="JJ62">
        <v>26.3864</v>
      </c>
      <c r="JK62">
        <v>30.0003</v>
      </c>
      <c r="JL62">
        <v>26.309</v>
      </c>
      <c r="JM62">
        <v>26.2493</v>
      </c>
      <c r="JN62">
        <v>33.5063</v>
      </c>
      <c r="JO62">
        <v>38.0047</v>
      </c>
      <c r="JP62">
        <v>70.6663</v>
      </c>
      <c r="JQ62">
        <v>25</v>
      </c>
      <c r="JR62">
        <v>776.93</v>
      </c>
      <c r="JS62">
        <v>17.3324</v>
      </c>
      <c r="JT62">
        <v>102.392</v>
      </c>
      <c r="JU62">
        <v>103.16</v>
      </c>
    </row>
    <row r="63" spans="1:281">
      <c r="A63">
        <v>47</v>
      </c>
      <c r="B63">
        <v>1659024005</v>
      </c>
      <c r="C63">
        <v>321.900000095367</v>
      </c>
      <c r="D63" t="s">
        <v>517</v>
      </c>
      <c r="E63" t="s">
        <v>518</v>
      </c>
      <c r="F63">
        <v>5</v>
      </c>
      <c r="G63" t="s">
        <v>416</v>
      </c>
      <c r="H63" t="s">
        <v>417</v>
      </c>
      <c r="I63">
        <v>1659023997.21429</v>
      </c>
      <c r="J63">
        <f>(K63)/1000</f>
        <v>0</v>
      </c>
      <c r="K63">
        <f>IF(CZ63, AN63, AH63)</f>
        <v>0</v>
      </c>
      <c r="L63">
        <f>IF(CZ63, AI63, AG63)</f>
        <v>0</v>
      </c>
      <c r="M63">
        <f>DB63 - IF(AU63&gt;1, L63*CV63*100.0/(AW63*DP63), 0)</f>
        <v>0</v>
      </c>
      <c r="N63">
        <f>((T63-J63/2)*M63-L63)/(T63+J63/2)</f>
        <v>0</v>
      </c>
      <c r="O63">
        <f>N63*(DI63+DJ63)/1000.0</f>
        <v>0</v>
      </c>
      <c r="P63">
        <f>(DB63 - IF(AU63&gt;1, L63*CV63*100.0/(AW63*DP63), 0))*(DI63+DJ63)/1000.0</f>
        <v>0</v>
      </c>
      <c r="Q63">
        <f>2.0/((1/S63-1/R63)+SIGN(S63)*SQRT((1/S63-1/R63)*(1/S63-1/R63) + 4*CW63/((CW63+1)*(CW63+1))*(2*1/S63*1/R63-1/R63*1/R63)))</f>
        <v>0</v>
      </c>
      <c r="R63">
        <f>IF(LEFT(CX63,1)&lt;&gt;"0",IF(LEFT(CX63,1)="1",3.0,CY63),$D$5+$E$5*(DP63*DI63/($K$5*1000))+$F$5*(DP63*DI63/($K$5*1000))*MAX(MIN(CV63,$J$5),$I$5)*MAX(MIN(CV63,$J$5),$I$5)+$G$5*MAX(MIN(CV63,$J$5),$I$5)*(DP63*DI63/($K$5*1000))+$H$5*(DP63*DI63/($K$5*1000))*(DP63*DI63/($K$5*1000)))</f>
        <v>0</v>
      </c>
      <c r="S63">
        <f>J63*(1000-(1000*0.61365*exp(17.502*W63/(240.97+W63))/(DI63+DJ63)+DD63)/2)/(1000*0.61365*exp(17.502*W63/(240.97+W63))/(DI63+DJ63)-DD63)</f>
        <v>0</v>
      </c>
      <c r="T63">
        <f>1/((CW63+1)/(Q63/1.6)+1/(R63/1.37)) + CW63/((CW63+1)/(Q63/1.6) + CW63/(R63/1.37))</f>
        <v>0</v>
      </c>
      <c r="U63">
        <f>(CR63*CU63)</f>
        <v>0</v>
      </c>
      <c r="V63">
        <f>(DK63+(U63+2*0.95*5.67E-8*(((DK63+$B$7)+273)^4-(DK63+273)^4)-44100*J63)/(1.84*29.3*R63+8*0.95*5.67E-8*(DK63+273)^3))</f>
        <v>0</v>
      </c>
      <c r="W63">
        <f>($C$7*DL63+$D$7*DM63+$E$7*V63)</f>
        <v>0</v>
      </c>
      <c r="X63">
        <f>0.61365*exp(17.502*W63/(240.97+W63))</f>
        <v>0</v>
      </c>
      <c r="Y63">
        <f>(Z63/AA63*100)</f>
        <v>0</v>
      </c>
      <c r="Z63">
        <f>DD63*(DI63+DJ63)/1000</f>
        <v>0</v>
      </c>
      <c r="AA63">
        <f>0.61365*exp(17.502*DK63/(240.97+DK63))</f>
        <v>0</v>
      </c>
      <c r="AB63">
        <f>(X63-DD63*(DI63+DJ63)/1000)</f>
        <v>0</v>
      </c>
      <c r="AC63">
        <f>(-J63*44100)</f>
        <v>0</v>
      </c>
      <c r="AD63">
        <f>2*29.3*R63*0.92*(DK63-W63)</f>
        <v>0</v>
      </c>
      <c r="AE63">
        <f>2*0.95*5.67E-8*(((DK63+$B$7)+273)^4-(W63+273)^4)</f>
        <v>0</v>
      </c>
      <c r="AF63">
        <f>U63+AE63+AC63+AD63</f>
        <v>0</v>
      </c>
      <c r="AG63">
        <f>DH63*AU63*(DC63-DB63*(1000-AU63*DE63)/(1000-AU63*DD63))/(100*CV63)</f>
        <v>0</v>
      </c>
      <c r="AH63">
        <f>1000*DH63*AU63*(DD63-DE63)/(100*CV63*(1000-AU63*DD63))</f>
        <v>0</v>
      </c>
      <c r="AI63">
        <f>(AJ63 - AK63 - DI63*1E3/(8.314*(DK63+273.15)) * AM63/DH63 * AL63) * DH63/(100*CV63) * (1000 - DE63)/1000</f>
        <v>0</v>
      </c>
      <c r="AJ63">
        <v>780.281256200042</v>
      </c>
      <c r="AK63">
        <v>723.324309090909</v>
      </c>
      <c r="AL63">
        <v>3.36649170327478</v>
      </c>
      <c r="AM63">
        <v>66.0504921813524</v>
      </c>
      <c r="AN63">
        <f>(AP63 - AO63 + DI63*1E3/(8.314*(DK63+273.15)) * AR63/DH63 * AQ63) * DH63/(100*CV63) * 1000/(1000 - AP63)</f>
        <v>0</v>
      </c>
      <c r="AO63">
        <v>17.3170263030736</v>
      </c>
      <c r="AP63">
        <v>24.5125258741259</v>
      </c>
      <c r="AQ63">
        <v>-0.00629927272725225</v>
      </c>
      <c r="AR63">
        <v>92.47</v>
      </c>
      <c r="AS63">
        <v>0</v>
      </c>
      <c r="AT63">
        <v>0</v>
      </c>
      <c r="AU63">
        <f>IF(AS63*$H$13&gt;=AW63,1.0,(AW63/(AW63-AS63*$H$13)))</f>
        <v>0</v>
      </c>
      <c r="AV63">
        <f>(AU63-1)*100</f>
        <v>0</v>
      </c>
      <c r="AW63">
        <f>MAX(0,($B$13+$C$13*DP63)/(1+$D$13*DP63)*DI63/(DK63+273)*$E$13)</f>
        <v>0</v>
      </c>
      <c r="AX63" t="s">
        <v>418</v>
      </c>
      <c r="AY63" t="s">
        <v>418</v>
      </c>
      <c r="AZ63">
        <v>0</v>
      </c>
      <c r="BA63">
        <v>0</v>
      </c>
      <c r="BB63">
        <f>1-AZ63/BA63</f>
        <v>0</v>
      </c>
      <c r="BC63">
        <v>0</v>
      </c>
      <c r="BD63" t="s">
        <v>418</v>
      </c>
      <c r="BE63" t="s">
        <v>418</v>
      </c>
      <c r="BF63">
        <v>0</v>
      </c>
      <c r="BG63">
        <v>0</v>
      </c>
      <c r="BH63">
        <f>1-BF63/BG63</f>
        <v>0</v>
      </c>
      <c r="BI63">
        <v>0.5</v>
      </c>
      <c r="BJ63">
        <f>CS63</f>
        <v>0</v>
      </c>
      <c r="BK63">
        <f>L63</f>
        <v>0</v>
      </c>
      <c r="BL63">
        <f>BH63*BI63*BJ63</f>
        <v>0</v>
      </c>
      <c r="BM63">
        <f>(BK63-BC63)/BJ63</f>
        <v>0</v>
      </c>
      <c r="BN63">
        <f>(BA63-BG63)/BG63</f>
        <v>0</v>
      </c>
      <c r="BO63">
        <f>AZ63/(BB63+AZ63/BG63)</f>
        <v>0</v>
      </c>
      <c r="BP63" t="s">
        <v>418</v>
      </c>
      <c r="BQ63">
        <v>0</v>
      </c>
      <c r="BR63">
        <f>IF(BQ63&lt;&gt;0, BQ63, BO63)</f>
        <v>0</v>
      </c>
      <c r="BS63">
        <f>1-BR63/BG63</f>
        <v>0</v>
      </c>
      <c r="BT63">
        <f>(BG63-BF63)/(BG63-BR63)</f>
        <v>0</v>
      </c>
      <c r="BU63">
        <f>(BA63-BG63)/(BA63-BR63)</f>
        <v>0</v>
      </c>
      <c r="BV63">
        <f>(BG63-BF63)/(BG63-AZ63)</f>
        <v>0</v>
      </c>
      <c r="BW63">
        <f>(BA63-BG63)/(BA63-AZ63)</f>
        <v>0</v>
      </c>
      <c r="BX63">
        <f>(BT63*BR63/BF63)</f>
        <v>0</v>
      </c>
      <c r="BY63">
        <f>(1-BX63)</f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f>$B$11*DQ63+$C$11*DR63+$F$11*EC63*(1-EF63)</f>
        <v>0</v>
      </c>
      <c r="CS63">
        <f>CR63*CT63</f>
        <v>0</v>
      </c>
      <c r="CT63">
        <f>($B$11*$D$9+$C$11*$D$9+$F$11*((EP63+EH63)/MAX(EP63+EH63+EQ63, 0.1)*$I$9+EQ63/MAX(EP63+EH63+EQ63, 0.1)*$J$9))/($B$11+$C$11+$F$11)</f>
        <v>0</v>
      </c>
      <c r="CU63">
        <f>($B$11*$K$9+$C$11*$K$9+$F$11*((EP63+EH63)/MAX(EP63+EH63+EQ63, 0.1)*$P$9+EQ63/MAX(EP63+EH63+EQ63, 0.1)*$Q$9))/($B$11+$C$11+$F$11)</f>
        <v>0</v>
      </c>
      <c r="CV63">
        <v>6</v>
      </c>
      <c r="CW63">
        <v>0.5</v>
      </c>
      <c r="CX63" t="s">
        <v>419</v>
      </c>
      <c r="CY63">
        <v>2</v>
      </c>
      <c r="CZ63" t="b">
        <v>1</v>
      </c>
      <c r="DA63">
        <v>1659023997.21429</v>
      </c>
      <c r="DB63">
        <v>681.769785714286</v>
      </c>
      <c r="DC63">
        <v>749.71775</v>
      </c>
      <c r="DD63">
        <v>24.5247392857143</v>
      </c>
      <c r="DE63">
        <v>17.3338214285714</v>
      </c>
      <c r="DF63">
        <v>673.675285714286</v>
      </c>
      <c r="DG63">
        <v>24.0348214285714</v>
      </c>
      <c r="DH63">
        <v>500.031857142857</v>
      </c>
      <c r="DI63">
        <v>90.3868642857143</v>
      </c>
      <c r="DJ63">
        <v>0.0453352321428571</v>
      </c>
      <c r="DK63">
        <v>27.2899071428571</v>
      </c>
      <c r="DL63">
        <v>27.2532892857143</v>
      </c>
      <c r="DM63">
        <v>999.9</v>
      </c>
      <c r="DN63">
        <v>0</v>
      </c>
      <c r="DO63">
        <v>0</v>
      </c>
      <c r="DP63">
        <v>10000.8928571429</v>
      </c>
      <c r="DQ63">
        <v>0</v>
      </c>
      <c r="DR63">
        <v>10.1502</v>
      </c>
      <c r="DS63">
        <v>-67.947975</v>
      </c>
      <c r="DT63">
        <v>698.910285714286</v>
      </c>
      <c r="DU63">
        <v>762.942285714286</v>
      </c>
      <c r="DV63">
        <v>7.19093678571429</v>
      </c>
      <c r="DW63">
        <v>749.71775</v>
      </c>
      <c r="DX63">
        <v>17.3338214285714</v>
      </c>
      <c r="DY63">
        <v>2.216715</v>
      </c>
      <c r="DZ63">
        <v>1.5667475</v>
      </c>
      <c r="EA63">
        <v>19.083625</v>
      </c>
      <c r="EB63">
        <v>13.6355857142857</v>
      </c>
      <c r="EC63">
        <v>2000.00892857143</v>
      </c>
      <c r="ED63">
        <v>0.979994785714286</v>
      </c>
      <c r="EE63">
        <v>0.0200054428571429</v>
      </c>
      <c r="EF63">
        <v>0</v>
      </c>
      <c r="EG63">
        <v>842.560428571428</v>
      </c>
      <c r="EH63">
        <v>5.00063</v>
      </c>
      <c r="EI63">
        <v>16596.4892857143</v>
      </c>
      <c r="EJ63">
        <v>17256.9428571429</v>
      </c>
      <c r="EK63">
        <v>38.3927142857143</v>
      </c>
      <c r="EL63">
        <v>38.375</v>
      </c>
      <c r="EM63">
        <v>37.875</v>
      </c>
      <c r="EN63">
        <v>37.687</v>
      </c>
      <c r="EO63">
        <v>39.375</v>
      </c>
      <c r="EP63">
        <v>1955.09428571429</v>
      </c>
      <c r="EQ63">
        <v>39.9146428571429</v>
      </c>
      <c r="ER63">
        <v>0</v>
      </c>
      <c r="ES63">
        <v>1659024003.7</v>
      </c>
      <c r="ET63">
        <v>0</v>
      </c>
      <c r="EU63">
        <v>842.571884615385</v>
      </c>
      <c r="EV63">
        <v>-0.943076918666384</v>
      </c>
      <c r="EW63">
        <v>-22.5470085440461</v>
      </c>
      <c r="EX63">
        <v>16596.4269230769</v>
      </c>
      <c r="EY63">
        <v>15</v>
      </c>
      <c r="EZ63">
        <v>0</v>
      </c>
      <c r="FA63" t="s">
        <v>420</v>
      </c>
      <c r="FB63">
        <v>1657551626.5</v>
      </c>
      <c r="FC63">
        <v>1657551629</v>
      </c>
      <c r="FD63">
        <v>0</v>
      </c>
      <c r="FE63">
        <v>0.403</v>
      </c>
      <c r="FF63">
        <v>0.009</v>
      </c>
      <c r="FG63">
        <v>9.41</v>
      </c>
      <c r="FH63">
        <v>0.087</v>
      </c>
      <c r="FI63">
        <v>417</v>
      </c>
      <c r="FJ63">
        <v>17</v>
      </c>
      <c r="FK63">
        <v>1.61</v>
      </c>
      <c r="FL63">
        <v>0.59</v>
      </c>
      <c r="FM63">
        <v>-67.4384512195122</v>
      </c>
      <c r="FN63">
        <v>-6.94993797909414</v>
      </c>
      <c r="FO63">
        <v>0.805722055241999</v>
      </c>
      <c r="FP63">
        <v>0</v>
      </c>
      <c r="FQ63">
        <v>842.556058823529</v>
      </c>
      <c r="FR63">
        <v>0.0962566846397427</v>
      </c>
      <c r="FS63">
        <v>0.161821968474534</v>
      </c>
      <c r="FT63">
        <v>1</v>
      </c>
      <c r="FU63">
        <v>7.18467341463415</v>
      </c>
      <c r="FV63">
        <v>0.0931607665505404</v>
      </c>
      <c r="FW63">
        <v>0.0129511190984119</v>
      </c>
      <c r="FX63">
        <v>1</v>
      </c>
      <c r="FY63">
        <v>2</v>
      </c>
      <c r="FZ63">
        <v>3</v>
      </c>
      <c r="GA63" t="s">
        <v>474</v>
      </c>
      <c r="GB63">
        <v>2.97385</v>
      </c>
      <c r="GC63">
        <v>2.69969</v>
      </c>
      <c r="GD63">
        <v>0.132218</v>
      </c>
      <c r="GE63">
        <v>0.141836</v>
      </c>
      <c r="GF63">
        <v>0.104732</v>
      </c>
      <c r="GG63">
        <v>0.0829555</v>
      </c>
      <c r="GH63">
        <v>33819.7</v>
      </c>
      <c r="GI63">
        <v>36566.7</v>
      </c>
      <c r="GJ63">
        <v>35314.9</v>
      </c>
      <c r="GK63">
        <v>38643</v>
      </c>
      <c r="GL63">
        <v>44816.9</v>
      </c>
      <c r="GM63">
        <v>51176</v>
      </c>
      <c r="GN63">
        <v>55194.1</v>
      </c>
      <c r="GO63">
        <v>61972.6</v>
      </c>
      <c r="GP63">
        <v>1.9896</v>
      </c>
      <c r="GQ63">
        <v>1.8464</v>
      </c>
      <c r="GR63">
        <v>0.11906</v>
      </c>
      <c r="GS63">
        <v>0</v>
      </c>
      <c r="GT63">
        <v>25.3033</v>
      </c>
      <c r="GU63">
        <v>999.9</v>
      </c>
      <c r="GV63">
        <v>56.525</v>
      </c>
      <c r="GW63">
        <v>29.003</v>
      </c>
      <c r="GX63">
        <v>25.1519</v>
      </c>
      <c r="GY63">
        <v>56.51</v>
      </c>
      <c r="GZ63">
        <v>43.5016</v>
      </c>
      <c r="HA63">
        <v>1</v>
      </c>
      <c r="HB63">
        <v>-0.0660976</v>
      </c>
      <c r="HC63">
        <v>0.0762527</v>
      </c>
      <c r="HD63">
        <v>20.1134</v>
      </c>
      <c r="HE63">
        <v>5.20291</v>
      </c>
      <c r="HF63">
        <v>12.0052</v>
      </c>
      <c r="HG63">
        <v>4.976</v>
      </c>
      <c r="HH63">
        <v>3.294</v>
      </c>
      <c r="HI63">
        <v>9999</v>
      </c>
      <c r="HJ63">
        <v>9999</v>
      </c>
      <c r="HK63">
        <v>9999</v>
      </c>
      <c r="HL63">
        <v>627.7</v>
      </c>
      <c r="HM63">
        <v>1.86337</v>
      </c>
      <c r="HN63">
        <v>1.86816</v>
      </c>
      <c r="HO63">
        <v>1.86798</v>
      </c>
      <c r="HP63">
        <v>1.86911</v>
      </c>
      <c r="HQ63">
        <v>1.86996</v>
      </c>
      <c r="HR63">
        <v>1.866</v>
      </c>
      <c r="HS63">
        <v>1.86707</v>
      </c>
      <c r="HT63">
        <v>1.86844</v>
      </c>
      <c r="HU63">
        <v>5</v>
      </c>
      <c r="HV63">
        <v>0</v>
      </c>
      <c r="HW63">
        <v>0</v>
      </c>
      <c r="HX63">
        <v>0</v>
      </c>
      <c r="HY63" t="s">
        <v>422</v>
      </c>
      <c r="HZ63" t="s">
        <v>423</v>
      </c>
      <c r="IA63" t="s">
        <v>424</v>
      </c>
      <c r="IB63" t="s">
        <v>424</v>
      </c>
      <c r="IC63" t="s">
        <v>424</v>
      </c>
      <c r="ID63" t="s">
        <v>424</v>
      </c>
      <c r="IE63">
        <v>0</v>
      </c>
      <c r="IF63">
        <v>100</v>
      </c>
      <c r="IG63">
        <v>100</v>
      </c>
      <c r="IH63">
        <v>8.245</v>
      </c>
      <c r="II63">
        <v>0.4894</v>
      </c>
      <c r="IJ63">
        <v>4.02706509432224</v>
      </c>
      <c r="IK63">
        <v>0.00601174518973114</v>
      </c>
      <c r="IL63">
        <v>2.77886958061485e-07</v>
      </c>
      <c r="IM63">
        <v>-3.54636231360687e-10</v>
      </c>
      <c r="IN63">
        <v>-0.0404303883988718</v>
      </c>
      <c r="IO63">
        <v>-0.0177815531441476</v>
      </c>
      <c r="IP63">
        <v>0.00205572605671414</v>
      </c>
      <c r="IQ63">
        <v>-1.65519735432211e-05</v>
      </c>
      <c r="IR63">
        <v>-4</v>
      </c>
      <c r="IS63">
        <v>1848</v>
      </c>
      <c r="IT63">
        <v>1</v>
      </c>
      <c r="IU63">
        <v>25</v>
      </c>
      <c r="IV63">
        <v>24539.6</v>
      </c>
      <c r="IW63">
        <v>24539.6</v>
      </c>
      <c r="IX63">
        <v>1.69922</v>
      </c>
      <c r="IY63">
        <v>2.60498</v>
      </c>
      <c r="IZ63">
        <v>1.54785</v>
      </c>
      <c r="JA63">
        <v>2.30469</v>
      </c>
      <c r="JB63">
        <v>1.34644</v>
      </c>
      <c r="JC63">
        <v>2.323</v>
      </c>
      <c r="JD63">
        <v>34.3269</v>
      </c>
      <c r="JE63">
        <v>24.14</v>
      </c>
      <c r="JF63">
        <v>18</v>
      </c>
      <c r="JG63">
        <v>500.49</v>
      </c>
      <c r="JH63">
        <v>408.708</v>
      </c>
      <c r="JI63">
        <v>25</v>
      </c>
      <c r="JJ63">
        <v>26.3886</v>
      </c>
      <c r="JK63">
        <v>30.0002</v>
      </c>
      <c r="JL63">
        <v>26.3112</v>
      </c>
      <c r="JM63">
        <v>26.2497</v>
      </c>
      <c r="JN63">
        <v>34.0698</v>
      </c>
      <c r="JO63">
        <v>38.0047</v>
      </c>
      <c r="JP63">
        <v>70.6663</v>
      </c>
      <c r="JQ63">
        <v>25</v>
      </c>
      <c r="JR63">
        <v>790.321</v>
      </c>
      <c r="JS63">
        <v>17.3346</v>
      </c>
      <c r="JT63">
        <v>102.393</v>
      </c>
      <c r="JU63">
        <v>103.16</v>
      </c>
    </row>
    <row r="64" spans="1:281">
      <c r="A64">
        <v>48</v>
      </c>
      <c r="B64">
        <v>1659024010</v>
      </c>
      <c r="C64">
        <v>326.900000095367</v>
      </c>
      <c r="D64" t="s">
        <v>519</v>
      </c>
      <c r="E64" t="s">
        <v>520</v>
      </c>
      <c r="F64">
        <v>5</v>
      </c>
      <c r="G64" t="s">
        <v>416</v>
      </c>
      <c r="H64" t="s">
        <v>417</v>
      </c>
      <c r="I64">
        <v>1659024002.5</v>
      </c>
      <c r="J64">
        <f>(K64)/1000</f>
        <v>0</v>
      </c>
      <c r="K64">
        <f>IF(CZ64, AN64, AH64)</f>
        <v>0</v>
      </c>
      <c r="L64">
        <f>IF(CZ64, AI64, AG64)</f>
        <v>0</v>
      </c>
      <c r="M64">
        <f>DB64 - IF(AU64&gt;1, L64*CV64*100.0/(AW64*DP64), 0)</f>
        <v>0</v>
      </c>
      <c r="N64">
        <f>((T64-J64/2)*M64-L64)/(T64+J64/2)</f>
        <v>0</v>
      </c>
      <c r="O64">
        <f>N64*(DI64+DJ64)/1000.0</f>
        <v>0</v>
      </c>
      <c r="P64">
        <f>(DB64 - IF(AU64&gt;1, L64*CV64*100.0/(AW64*DP64), 0))*(DI64+DJ64)/1000.0</f>
        <v>0</v>
      </c>
      <c r="Q64">
        <f>2.0/((1/S64-1/R64)+SIGN(S64)*SQRT((1/S64-1/R64)*(1/S64-1/R64) + 4*CW64/((CW64+1)*(CW64+1))*(2*1/S64*1/R64-1/R64*1/R64)))</f>
        <v>0</v>
      </c>
      <c r="R64">
        <f>IF(LEFT(CX64,1)&lt;&gt;"0",IF(LEFT(CX64,1)="1",3.0,CY64),$D$5+$E$5*(DP64*DI64/($K$5*1000))+$F$5*(DP64*DI64/($K$5*1000))*MAX(MIN(CV64,$J$5),$I$5)*MAX(MIN(CV64,$J$5),$I$5)+$G$5*MAX(MIN(CV64,$J$5),$I$5)*(DP64*DI64/($K$5*1000))+$H$5*(DP64*DI64/($K$5*1000))*(DP64*DI64/($K$5*1000)))</f>
        <v>0</v>
      </c>
      <c r="S64">
        <f>J64*(1000-(1000*0.61365*exp(17.502*W64/(240.97+W64))/(DI64+DJ64)+DD64)/2)/(1000*0.61365*exp(17.502*W64/(240.97+W64))/(DI64+DJ64)-DD64)</f>
        <v>0</v>
      </c>
      <c r="T64">
        <f>1/((CW64+1)/(Q64/1.6)+1/(R64/1.37)) + CW64/((CW64+1)/(Q64/1.6) + CW64/(R64/1.37))</f>
        <v>0</v>
      </c>
      <c r="U64">
        <f>(CR64*CU64)</f>
        <v>0</v>
      </c>
      <c r="V64">
        <f>(DK64+(U64+2*0.95*5.67E-8*(((DK64+$B$7)+273)^4-(DK64+273)^4)-44100*J64)/(1.84*29.3*R64+8*0.95*5.67E-8*(DK64+273)^3))</f>
        <v>0</v>
      </c>
      <c r="W64">
        <f>($C$7*DL64+$D$7*DM64+$E$7*V64)</f>
        <v>0</v>
      </c>
      <c r="X64">
        <f>0.61365*exp(17.502*W64/(240.97+W64))</f>
        <v>0</v>
      </c>
      <c r="Y64">
        <f>(Z64/AA64*100)</f>
        <v>0</v>
      </c>
      <c r="Z64">
        <f>DD64*(DI64+DJ64)/1000</f>
        <v>0</v>
      </c>
      <c r="AA64">
        <f>0.61365*exp(17.502*DK64/(240.97+DK64))</f>
        <v>0</v>
      </c>
      <c r="AB64">
        <f>(X64-DD64*(DI64+DJ64)/1000)</f>
        <v>0</v>
      </c>
      <c r="AC64">
        <f>(-J64*44100)</f>
        <v>0</v>
      </c>
      <c r="AD64">
        <f>2*29.3*R64*0.92*(DK64-W64)</f>
        <v>0</v>
      </c>
      <c r="AE64">
        <f>2*0.95*5.67E-8*(((DK64+$B$7)+273)^4-(W64+273)^4)</f>
        <v>0</v>
      </c>
      <c r="AF64">
        <f>U64+AE64+AC64+AD64</f>
        <v>0</v>
      </c>
      <c r="AG64">
        <f>DH64*AU64*(DC64-DB64*(1000-AU64*DE64)/(1000-AU64*DD64))/(100*CV64)</f>
        <v>0</v>
      </c>
      <c r="AH64">
        <f>1000*DH64*AU64*(DD64-DE64)/(100*CV64*(1000-AU64*DD64))</f>
        <v>0</v>
      </c>
      <c r="AI64">
        <f>(AJ64 - AK64 - DI64*1E3/(8.314*(DK64+273.15)) * AM64/DH64 * AL64) * DH64/(100*CV64) * (1000 - DE64)/1000</f>
        <v>0</v>
      </c>
      <c r="AJ64">
        <v>797.759473916236</v>
      </c>
      <c r="AK64">
        <v>740.637787878788</v>
      </c>
      <c r="AL64">
        <v>3.45784550932585</v>
      </c>
      <c r="AM64">
        <v>66.0504921813524</v>
      </c>
      <c r="AN64">
        <f>(AP64 - AO64 + DI64*1E3/(8.314*(DK64+273.15)) * AR64/DH64 * AQ64) * DH64/(100*CV64) * 1000/(1000 - AP64)</f>
        <v>0</v>
      </c>
      <c r="AO64">
        <v>17.3107505798268</v>
      </c>
      <c r="AP64">
        <v>24.5011293706294</v>
      </c>
      <c r="AQ64">
        <v>-0.00131766899766396</v>
      </c>
      <c r="AR64">
        <v>92.47</v>
      </c>
      <c r="AS64">
        <v>0</v>
      </c>
      <c r="AT64">
        <v>0</v>
      </c>
      <c r="AU64">
        <f>IF(AS64*$H$13&gt;=AW64,1.0,(AW64/(AW64-AS64*$H$13)))</f>
        <v>0</v>
      </c>
      <c r="AV64">
        <f>(AU64-1)*100</f>
        <v>0</v>
      </c>
      <c r="AW64">
        <f>MAX(0,($B$13+$C$13*DP64)/(1+$D$13*DP64)*DI64/(DK64+273)*$E$13)</f>
        <v>0</v>
      </c>
      <c r="AX64" t="s">
        <v>418</v>
      </c>
      <c r="AY64" t="s">
        <v>418</v>
      </c>
      <c r="AZ64">
        <v>0</v>
      </c>
      <c r="BA64">
        <v>0</v>
      </c>
      <c r="BB64">
        <f>1-AZ64/BA64</f>
        <v>0</v>
      </c>
      <c r="BC64">
        <v>0</v>
      </c>
      <c r="BD64" t="s">
        <v>418</v>
      </c>
      <c r="BE64" t="s">
        <v>418</v>
      </c>
      <c r="BF64">
        <v>0</v>
      </c>
      <c r="BG64">
        <v>0</v>
      </c>
      <c r="BH64">
        <f>1-BF64/BG64</f>
        <v>0</v>
      </c>
      <c r="BI64">
        <v>0.5</v>
      </c>
      <c r="BJ64">
        <f>CS64</f>
        <v>0</v>
      </c>
      <c r="BK64">
        <f>L64</f>
        <v>0</v>
      </c>
      <c r="BL64">
        <f>BH64*BI64*BJ64</f>
        <v>0</v>
      </c>
      <c r="BM64">
        <f>(BK64-BC64)/BJ64</f>
        <v>0</v>
      </c>
      <c r="BN64">
        <f>(BA64-BG64)/BG64</f>
        <v>0</v>
      </c>
      <c r="BO64">
        <f>AZ64/(BB64+AZ64/BG64)</f>
        <v>0</v>
      </c>
      <c r="BP64" t="s">
        <v>418</v>
      </c>
      <c r="BQ64">
        <v>0</v>
      </c>
      <c r="BR64">
        <f>IF(BQ64&lt;&gt;0, BQ64, BO64)</f>
        <v>0</v>
      </c>
      <c r="BS64">
        <f>1-BR64/BG64</f>
        <v>0</v>
      </c>
      <c r="BT64">
        <f>(BG64-BF64)/(BG64-BR64)</f>
        <v>0</v>
      </c>
      <c r="BU64">
        <f>(BA64-BG64)/(BA64-BR64)</f>
        <v>0</v>
      </c>
      <c r="BV64">
        <f>(BG64-BF64)/(BG64-AZ64)</f>
        <v>0</v>
      </c>
      <c r="BW64">
        <f>(BA64-BG64)/(BA64-AZ64)</f>
        <v>0</v>
      </c>
      <c r="BX64">
        <f>(BT64*BR64/BF64)</f>
        <v>0</v>
      </c>
      <c r="BY64">
        <f>(1-BX64)</f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f>$B$11*DQ64+$C$11*DR64+$F$11*EC64*(1-EF64)</f>
        <v>0</v>
      </c>
      <c r="CS64">
        <f>CR64*CT64</f>
        <v>0</v>
      </c>
      <c r="CT64">
        <f>($B$11*$D$9+$C$11*$D$9+$F$11*((EP64+EH64)/MAX(EP64+EH64+EQ64, 0.1)*$I$9+EQ64/MAX(EP64+EH64+EQ64, 0.1)*$J$9))/($B$11+$C$11+$F$11)</f>
        <v>0</v>
      </c>
      <c r="CU64">
        <f>($B$11*$K$9+$C$11*$K$9+$F$11*((EP64+EH64)/MAX(EP64+EH64+EQ64, 0.1)*$P$9+EQ64/MAX(EP64+EH64+EQ64, 0.1)*$Q$9))/($B$11+$C$11+$F$11)</f>
        <v>0</v>
      </c>
      <c r="CV64">
        <v>6</v>
      </c>
      <c r="CW64">
        <v>0.5</v>
      </c>
      <c r="CX64" t="s">
        <v>419</v>
      </c>
      <c r="CY64">
        <v>2</v>
      </c>
      <c r="CZ64" t="b">
        <v>1</v>
      </c>
      <c r="DA64">
        <v>1659024002.5</v>
      </c>
      <c r="DB64">
        <v>699.161925925926</v>
      </c>
      <c r="DC64">
        <v>767.600703703704</v>
      </c>
      <c r="DD64">
        <v>24.5143148148148</v>
      </c>
      <c r="DE64">
        <v>17.3220444444444</v>
      </c>
      <c r="DF64">
        <v>690.965444444444</v>
      </c>
      <c r="DG64">
        <v>24.0249222222222</v>
      </c>
      <c r="DH64">
        <v>500.062814814815</v>
      </c>
      <c r="DI64">
        <v>90.3867333333333</v>
      </c>
      <c r="DJ64">
        <v>0.0453280962962963</v>
      </c>
      <c r="DK64">
        <v>27.2897888888889</v>
      </c>
      <c r="DL64">
        <v>27.2494888888889</v>
      </c>
      <c r="DM64">
        <v>999.9</v>
      </c>
      <c r="DN64">
        <v>0</v>
      </c>
      <c r="DO64">
        <v>0</v>
      </c>
      <c r="DP64">
        <v>10011.1111111111</v>
      </c>
      <c r="DQ64">
        <v>0</v>
      </c>
      <c r="DR64">
        <v>10.1502</v>
      </c>
      <c r="DS64">
        <v>-68.4387518518518</v>
      </c>
      <c r="DT64">
        <v>716.732037037037</v>
      </c>
      <c r="DU64">
        <v>781.131370370371</v>
      </c>
      <c r="DV64">
        <v>7.19228851851852</v>
      </c>
      <c r="DW64">
        <v>767.600703703704</v>
      </c>
      <c r="DX64">
        <v>17.3220444444444</v>
      </c>
      <c r="DY64">
        <v>2.21576925925926</v>
      </c>
      <c r="DZ64">
        <v>1.56568185185185</v>
      </c>
      <c r="EA64">
        <v>19.0767925925926</v>
      </c>
      <c r="EB64">
        <v>13.6251296296296</v>
      </c>
      <c r="EC64">
        <v>1999.99</v>
      </c>
      <c r="ED64">
        <v>0.979994777777778</v>
      </c>
      <c r="EE64">
        <v>0.0200054592592593</v>
      </c>
      <c r="EF64">
        <v>0</v>
      </c>
      <c r="EG64">
        <v>842.353518518519</v>
      </c>
      <c r="EH64">
        <v>5.00063</v>
      </c>
      <c r="EI64">
        <v>16592.9185185185</v>
      </c>
      <c r="EJ64">
        <v>17256.7851851852</v>
      </c>
      <c r="EK64">
        <v>38.397962962963</v>
      </c>
      <c r="EL64">
        <v>38.375</v>
      </c>
      <c r="EM64">
        <v>37.875</v>
      </c>
      <c r="EN64">
        <v>37.687</v>
      </c>
      <c r="EO64">
        <v>39.375</v>
      </c>
      <c r="EP64">
        <v>1955.07555555556</v>
      </c>
      <c r="EQ64">
        <v>39.9144444444444</v>
      </c>
      <c r="ER64">
        <v>0</v>
      </c>
      <c r="ES64">
        <v>1659024009.1</v>
      </c>
      <c r="ET64">
        <v>0</v>
      </c>
      <c r="EU64">
        <v>842.3336</v>
      </c>
      <c r="EV64">
        <v>-3.69984615484976</v>
      </c>
      <c r="EW64">
        <v>-59.3769231788969</v>
      </c>
      <c r="EX64">
        <v>16592.424</v>
      </c>
      <c r="EY64">
        <v>15</v>
      </c>
      <c r="EZ64">
        <v>0</v>
      </c>
      <c r="FA64" t="s">
        <v>420</v>
      </c>
      <c r="FB64">
        <v>1657551626.5</v>
      </c>
      <c r="FC64">
        <v>1657551629</v>
      </c>
      <c r="FD64">
        <v>0</v>
      </c>
      <c r="FE64">
        <v>0.403</v>
      </c>
      <c r="FF64">
        <v>0.009</v>
      </c>
      <c r="FG64">
        <v>9.41</v>
      </c>
      <c r="FH64">
        <v>0.087</v>
      </c>
      <c r="FI64">
        <v>417</v>
      </c>
      <c r="FJ64">
        <v>17</v>
      </c>
      <c r="FK64">
        <v>1.61</v>
      </c>
      <c r="FL64">
        <v>0.59</v>
      </c>
      <c r="FM64">
        <v>-68.1396902439024</v>
      </c>
      <c r="FN64">
        <v>-6.19895331010456</v>
      </c>
      <c r="FO64">
        <v>0.760533296782313</v>
      </c>
      <c r="FP64">
        <v>0</v>
      </c>
      <c r="FQ64">
        <v>842.437852941177</v>
      </c>
      <c r="FR64">
        <v>-2.25419403748255</v>
      </c>
      <c r="FS64">
        <v>0.299021259558281</v>
      </c>
      <c r="FT64">
        <v>0</v>
      </c>
      <c r="FU64">
        <v>7.19219048780488</v>
      </c>
      <c r="FV64">
        <v>0.0325708013937309</v>
      </c>
      <c r="FW64">
        <v>0.00771108608060718</v>
      </c>
      <c r="FX64">
        <v>1</v>
      </c>
      <c r="FY64">
        <v>1</v>
      </c>
      <c r="FZ64">
        <v>3</v>
      </c>
      <c r="GA64" t="s">
        <v>421</v>
      </c>
      <c r="GB64">
        <v>2.97378</v>
      </c>
      <c r="GC64">
        <v>2.69927</v>
      </c>
      <c r="GD64">
        <v>0.134332</v>
      </c>
      <c r="GE64">
        <v>0.14372</v>
      </c>
      <c r="GF64">
        <v>0.104685</v>
      </c>
      <c r="GG64">
        <v>0.0829457</v>
      </c>
      <c r="GH64">
        <v>33736.8</v>
      </c>
      <c r="GI64">
        <v>36486.7</v>
      </c>
      <c r="GJ64">
        <v>35314.3</v>
      </c>
      <c r="GK64">
        <v>38643.3</v>
      </c>
      <c r="GL64">
        <v>44819.3</v>
      </c>
      <c r="GM64">
        <v>51176.2</v>
      </c>
      <c r="GN64">
        <v>55194.1</v>
      </c>
      <c r="GO64">
        <v>61972.1</v>
      </c>
      <c r="GP64">
        <v>1.9896</v>
      </c>
      <c r="GQ64">
        <v>1.8468</v>
      </c>
      <c r="GR64">
        <v>0.117719</v>
      </c>
      <c r="GS64">
        <v>0</v>
      </c>
      <c r="GT64">
        <v>25.3054</v>
      </c>
      <c r="GU64">
        <v>999.9</v>
      </c>
      <c r="GV64">
        <v>56.501</v>
      </c>
      <c r="GW64">
        <v>28.993</v>
      </c>
      <c r="GX64">
        <v>25.1302</v>
      </c>
      <c r="GY64">
        <v>56.46</v>
      </c>
      <c r="GZ64">
        <v>43.2572</v>
      </c>
      <c r="HA64">
        <v>1</v>
      </c>
      <c r="HB64">
        <v>-0.0660366</v>
      </c>
      <c r="HC64">
        <v>0.0769063</v>
      </c>
      <c r="HD64">
        <v>20.1132</v>
      </c>
      <c r="HE64">
        <v>5.20291</v>
      </c>
      <c r="HF64">
        <v>12.0076</v>
      </c>
      <c r="HG64">
        <v>4.9756</v>
      </c>
      <c r="HH64">
        <v>3.2938</v>
      </c>
      <c r="HI64">
        <v>9999</v>
      </c>
      <c r="HJ64">
        <v>9999</v>
      </c>
      <c r="HK64">
        <v>9999</v>
      </c>
      <c r="HL64">
        <v>627.7</v>
      </c>
      <c r="HM64">
        <v>1.8634</v>
      </c>
      <c r="HN64">
        <v>1.86813</v>
      </c>
      <c r="HO64">
        <v>1.86798</v>
      </c>
      <c r="HP64">
        <v>1.86908</v>
      </c>
      <c r="HQ64">
        <v>1.86996</v>
      </c>
      <c r="HR64">
        <v>1.866</v>
      </c>
      <c r="HS64">
        <v>1.86707</v>
      </c>
      <c r="HT64">
        <v>1.86844</v>
      </c>
      <c r="HU64">
        <v>5</v>
      </c>
      <c r="HV64">
        <v>0</v>
      </c>
      <c r="HW64">
        <v>0</v>
      </c>
      <c r="HX64">
        <v>0</v>
      </c>
      <c r="HY64" t="s">
        <v>422</v>
      </c>
      <c r="HZ64" t="s">
        <v>423</v>
      </c>
      <c r="IA64" t="s">
        <v>424</v>
      </c>
      <c r="IB64" t="s">
        <v>424</v>
      </c>
      <c r="IC64" t="s">
        <v>424</v>
      </c>
      <c r="ID64" t="s">
        <v>424</v>
      </c>
      <c r="IE64">
        <v>0</v>
      </c>
      <c r="IF64">
        <v>100</v>
      </c>
      <c r="IG64">
        <v>100</v>
      </c>
      <c r="IH64">
        <v>8.342</v>
      </c>
      <c r="II64">
        <v>0.4887</v>
      </c>
      <c r="IJ64">
        <v>4.02706509432224</v>
      </c>
      <c r="IK64">
        <v>0.00601174518973114</v>
      </c>
      <c r="IL64">
        <v>2.77886958061485e-07</v>
      </c>
      <c r="IM64">
        <v>-3.54636231360687e-10</v>
      </c>
      <c r="IN64">
        <v>-0.0404303883988718</v>
      </c>
      <c r="IO64">
        <v>-0.0177815531441476</v>
      </c>
      <c r="IP64">
        <v>0.00205572605671414</v>
      </c>
      <c r="IQ64">
        <v>-1.65519735432211e-05</v>
      </c>
      <c r="IR64">
        <v>-4</v>
      </c>
      <c r="IS64">
        <v>1848</v>
      </c>
      <c r="IT64">
        <v>1</v>
      </c>
      <c r="IU64">
        <v>25</v>
      </c>
      <c r="IV64">
        <v>24539.7</v>
      </c>
      <c r="IW64">
        <v>24539.7</v>
      </c>
      <c r="IX64">
        <v>1.72607</v>
      </c>
      <c r="IY64">
        <v>2.60498</v>
      </c>
      <c r="IZ64">
        <v>1.54785</v>
      </c>
      <c r="JA64">
        <v>2.30469</v>
      </c>
      <c r="JB64">
        <v>1.34644</v>
      </c>
      <c r="JC64">
        <v>2.37671</v>
      </c>
      <c r="JD64">
        <v>34.3269</v>
      </c>
      <c r="JE64">
        <v>24.1313</v>
      </c>
      <c r="JF64">
        <v>18</v>
      </c>
      <c r="JG64">
        <v>500.489</v>
      </c>
      <c r="JH64">
        <v>408.948</v>
      </c>
      <c r="JI64">
        <v>25</v>
      </c>
      <c r="JJ64">
        <v>26.3909</v>
      </c>
      <c r="JK64">
        <v>30.0002</v>
      </c>
      <c r="JL64">
        <v>26.3112</v>
      </c>
      <c r="JM64">
        <v>26.2519</v>
      </c>
      <c r="JN64">
        <v>34.6798</v>
      </c>
      <c r="JO64">
        <v>38.0047</v>
      </c>
      <c r="JP64">
        <v>70.2862</v>
      </c>
      <c r="JQ64">
        <v>25</v>
      </c>
      <c r="JR64">
        <v>810.475</v>
      </c>
      <c r="JS64">
        <v>17.3424</v>
      </c>
      <c r="JT64">
        <v>102.392</v>
      </c>
      <c r="JU64">
        <v>103.16</v>
      </c>
    </row>
    <row r="65" spans="1:281">
      <c r="A65">
        <v>49</v>
      </c>
      <c r="B65">
        <v>1659024015</v>
      </c>
      <c r="C65">
        <v>331.900000095367</v>
      </c>
      <c r="D65" t="s">
        <v>521</v>
      </c>
      <c r="E65" t="s">
        <v>522</v>
      </c>
      <c r="F65">
        <v>5</v>
      </c>
      <c r="G65" t="s">
        <v>416</v>
      </c>
      <c r="H65" t="s">
        <v>417</v>
      </c>
      <c r="I65">
        <v>1659024007.21429</v>
      </c>
      <c r="J65">
        <f>(K65)/1000</f>
        <v>0</v>
      </c>
      <c r="K65">
        <f>IF(CZ65, AN65, AH65)</f>
        <v>0</v>
      </c>
      <c r="L65">
        <f>IF(CZ65, AI65, AG65)</f>
        <v>0</v>
      </c>
      <c r="M65">
        <f>DB65 - IF(AU65&gt;1, L65*CV65*100.0/(AW65*DP65), 0)</f>
        <v>0</v>
      </c>
      <c r="N65">
        <f>((T65-J65/2)*M65-L65)/(T65+J65/2)</f>
        <v>0</v>
      </c>
      <c r="O65">
        <f>N65*(DI65+DJ65)/1000.0</f>
        <v>0</v>
      </c>
      <c r="P65">
        <f>(DB65 - IF(AU65&gt;1, L65*CV65*100.0/(AW65*DP65), 0))*(DI65+DJ65)/1000.0</f>
        <v>0</v>
      </c>
      <c r="Q65">
        <f>2.0/((1/S65-1/R65)+SIGN(S65)*SQRT((1/S65-1/R65)*(1/S65-1/R65) + 4*CW65/((CW65+1)*(CW65+1))*(2*1/S65*1/R65-1/R65*1/R65)))</f>
        <v>0</v>
      </c>
      <c r="R65">
        <f>IF(LEFT(CX65,1)&lt;&gt;"0",IF(LEFT(CX65,1)="1",3.0,CY65),$D$5+$E$5*(DP65*DI65/($K$5*1000))+$F$5*(DP65*DI65/($K$5*1000))*MAX(MIN(CV65,$J$5),$I$5)*MAX(MIN(CV65,$J$5),$I$5)+$G$5*MAX(MIN(CV65,$J$5),$I$5)*(DP65*DI65/($K$5*1000))+$H$5*(DP65*DI65/($K$5*1000))*(DP65*DI65/($K$5*1000)))</f>
        <v>0</v>
      </c>
      <c r="S65">
        <f>J65*(1000-(1000*0.61365*exp(17.502*W65/(240.97+W65))/(DI65+DJ65)+DD65)/2)/(1000*0.61365*exp(17.502*W65/(240.97+W65))/(DI65+DJ65)-DD65)</f>
        <v>0</v>
      </c>
      <c r="T65">
        <f>1/((CW65+1)/(Q65/1.6)+1/(R65/1.37)) + CW65/((CW65+1)/(Q65/1.6) + CW65/(R65/1.37))</f>
        <v>0</v>
      </c>
      <c r="U65">
        <f>(CR65*CU65)</f>
        <v>0</v>
      </c>
      <c r="V65">
        <f>(DK65+(U65+2*0.95*5.67E-8*(((DK65+$B$7)+273)^4-(DK65+273)^4)-44100*J65)/(1.84*29.3*R65+8*0.95*5.67E-8*(DK65+273)^3))</f>
        <v>0</v>
      </c>
      <c r="W65">
        <f>($C$7*DL65+$D$7*DM65+$E$7*V65)</f>
        <v>0</v>
      </c>
      <c r="X65">
        <f>0.61365*exp(17.502*W65/(240.97+W65))</f>
        <v>0</v>
      </c>
      <c r="Y65">
        <f>(Z65/AA65*100)</f>
        <v>0</v>
      </c>
      <c r="Z65">
        <f>DD65*(DI65+DJ65)/1000</f>
        <v>0</v>
      </c>
      <c r="AA65">
        <f>0.61365*exp(17.502*DK65/(240.97+DK65))</f>
        <v>0</v>
      </c>
      <c r="AB65">
        <f>(X65-DD65*(DI65+DJ65)/1000)</f>
        <v>0</v>
      </c>
      <c r="AC65">
        <f>(-J65*44100)</f>
        <v>0</v>
      </c>
      <c r="AD65">
        <f>2*29.3*R65*0.92*(DK65-W65)</f>
        <v>0</v>
      </c>
      <c r="AE65">
        <f>2*0.95*5.67E-8*(((DK65+$B$7)+273)^4-(W65+273)^4)</f>
        <v>0</v>
      </c>
      <c r="AF65">
        <f>U65+AE65+AC65+AD65</f>
        <v>0</v>
      </c>
      <c r="AG65">
        <f>DH65*AU65*(DC65-DB65*(1000-AU65*DE65)/(1000-AU65*DD65))/(100*CV65)</f>
        <v>0</v>
      </c>
      <c r="AH65">
        <f>1000*DH65*AU65*(DD65-DE65)/(100*CV65*(1000-AU65*DD65))</f>
        <v>0</v>
      </c>
      <c r="AI65">
        <f>(AJ65 - AK65 - DI65*1E3/(8.314*(DK65+273.15)) * AM65/DH65 * AL65) * DH65/(100*CV65) * (1000 - DE65)/1000</f>
        <v>0</v>
      </c>
      <c r="AJ65">
        <v>814.600348297442</v>
      </c>
      <c r="AK65">
        <v>757.609478787879</v>
      </c>
      <c r="AL65">
        <v>3.43788566475275</v>
      </c>
      <c r="AM65">
        <v>66.0504921813524</v>
      </c>
      <c r="AN65">
        <f>(AP65 - AO65 + DI65*1E3/(8.314*(DK65+273.15)) * AR65/DH65 * AQ65) * DH65/(100*CV65) * 1000/(1000 - AP65)</f>
        <v>0</v>
      </c>
      <c r="AO65">
        <v>17.290719589697</v>
      </c>
      <c r="AP65">
        <v>24.4895055944056</v>
      </c>
      <c r="AQ65">
        <v>1.61686429517893e-05</v>
      </c>
      <c r="AR65">
        <v>92.47</v>
      </c>
      <c r="AS65">
        <v>0</v>
      </c>
      <c r="AT65">
        <v>0</v>
      </c>
      <c r="AU65">
        <f>IF(AS65*$H$13&gt;=AW65,1.0,(AW65/(AW65-AS65*$H$13)))</f>
        <v>0</v>
      </c>
      <c r="AV65">
        <f>(AU65-1)*100</f>
        <v>0</v>
      </c>
      <c r="AW65">
        <f>MAX(0,($B$13+$C$13*DP65)/(1+$D$13*DP65)*DI65/(DK65+273)*$E$13)</f>
        <v>0</v>
      </c>
      <c r="AX65" t="s">
        <v>418</v>
      </c>
      <c r="AY65" t="s">
        <v>418</v>
      </c>
      <c r="AZ65">
        <v>0</v>
      </c>
      <c r="BA65">
        <v>0</v>
      </c>
      <c r="BB65">
        <f>1-AZ65/BA65</f>
        <v>0</v>
      </c>
      <c r="BC65">
        <v>0</v>
      </c>
      <c r="BD65" t="s">
        <v>418</v>
      </c>
      <c r="BE65" t="s">
        <v>418</v>
      </c>
      <c r="BF65">
        <v>0</v>
      </c>
      <c r="BG65">
        <v>0</v>
      </c>
      <c r="BH65">
        <f>1-BF65/BG65</f>
        <v>0</v>
      </c>
      <c r="BI65">
        <v>0.5</v>
      </c>
      <c r="BJ65">
        <f>CS65</f>
        <v>0</v>
      </c>
      <c r="BK65">
        <f>L65</f>
        <v>0</v>
      </c>
      <c r="BL65">
        <f>BH65*BI65*BJ65</f>
        <v>0</v>
      </c>
      <c r="BM65">
        <f>(BK65-BC65)/BJ65</f>
        <v>0</v>
      </c>
      <c r="BN65">
        <f>(BA65-BG65)/BG65</f>
        <v>0</v>
      </c>
      <c r="BO65">
        <f>AZ65/(BB65+AZ65/BG65)</f>
        <v>0</v>
      </c>
      <c r="BP65" t="s">
        <v>418</v>
      </c>
      <c r="BQ65">
        <v>0</v>
      </c>
      <c r="BR65">
        <f>IF(BQ65&lt;&gt;0, BQ65, BO65)</f>
        <v>0</v>
      </c>
      <c r="BS65">
        <f>1-BR65/BG65</f>
        <v>0</v>
      </c>
      <c r="BT65">
        <f>(BG65-BF65)/(BG65-BR65)</f>
        <v>0</v>
      </c>
      <c r="BU65">
        <f>(BA65-BG65)/(BA65-BR65)</f>
        <v>0</v>
      </c>
      <c r="BV65">
        <f>(BG65-BF65)/(BG65-AZ65)</f>
        <v>0</v>
      </c>
      <c r="BW65">
        <f>(BA65-BG65)/(BA65-AZ65)</f>
        <v>0</v>
      </c>
      <c r="BX65">
        <f>(BT65*BR65/BF65)</f>
        <v>0</v>
      </c>
      <c r="BY65">
        <f>(1-BX65)</f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f>$B$11*DQ65+$C$11*DR65+$F$11*EC65*(1-EF65)</f>
        <v>0</v>
      </c>
      <c r="CS65">
        <f>CR65*CT65</f>
        <v>0</v>
      </c>
      <c r="CT65">
        <f>($B$11*$D$9+$C$11*$D$9+$F$11*((EP65+EH65)/MAX(EP65+EH65+EQ65, 0.1)*$I$9+EQ65/MAX(EP65+EH65+EQ65, 0.1)*$J$9))/($B$11+$C$11+$F$11)</f>
        <v>0</v>
      </c>
      <c r="CU65">
        <f>($B$11*$K$9+$C$11*$K$9+$F$11*((EP65+EH65)/MAX(EP65+EH65+EQ65, 0.1)*$P$9+EQ65/MAX(EP65+EH65+EQ65, 0.1)*$Q$9))/($B$11+$C$11+$F$11)</f>
        <v>0</v>
      </c>
      <c r="CV65">
        <v>6</v>
      </c>
      <c r="CW65">
        <v>0.5</v>
      </c>
      <c r="CX65" t="s">
        <v>419</v>
      </c>
      <c r="CY65">
        <v>2</v>
      </c>
      <c r="CZ65" t="b">
        <v>1</v>
      </c>
      <c r="DA65">
        <v>1659024007.21429</v>
      </c>
      <c r="DB65">
        <v>714.733321428571</v>
      </c>
      <c r="DC65">
        <v>783.573107142857</v>
      </c>
      <c r="DD65">
        <v>24.5058214285714</v>
      </c>
      <c r="DE65">
        <v>17.304</v>
      </c>
      <c r="DF65">
        <v>706.445821428572</v>
      </c>
      <c r="DG65">
        <v>24.0168571428571</v>
      </c>
      <c r="DH65">
        <v>500.049821428571</v>
      </c>
      <c r="DI65">
        <v>90.3856964285714</v>
      </c>
      <c r="DJ65">
        <v>0.0453605714285714</v>
      </c>
      <c r="DK65">
        <v>27.2892392857143</v>
      </c>
      <c r="DL65">
        <v>27.2524142857143</v>
      </c>
      <c r="DM65">
        <v>999.9</v>
      </c>
      <c r="DN65">
        <v>0</v>
      </c>
      <c r="DO65">
        <v>0</v>
      </c>
      <c r="DP65">
        <v>9998.03571428571</v>
      </c>
      <c r="DQ65">
        <v>0</v>
      </c>
      <c r="DR65">
        <v>10.1502</v>
      </c>
      <c r="DS65">
        <v>-68.8397285714286</v>
      </c>
      <c r="DT65">
        <v>732.688428571429</v>
      </c>
      <c r="DU65">
        <v>797.370571428571</v>
      </c>
      <c r="DV65">
        <v>7.20183428571429</v>
      </c>
      <c r="DW65">
        <v>783.573107142857</v>
      </c>
      <c r="DX65">
        <v>17.304</v>
      </c>
      <c r="DY65">
        <v>2.21497642857143</v>
      </c>
      <c r="DZ65">
        <v>1.56403357142857</v>
      </c>
      <c r="EA65">
        <v>19.0710428571429</v>
      </c>
      <c r="EB65">
        <v>13.6089392857143</v>
      </c>
      <c r="EC65">
        <v>1999.995</v>
      </c>
      <c r="ED65">
        <v>0.979992</v>
      </c>
      <c r="EE65">
        <v>0.0200082</v>
      </c>
      <c r="EF65">
        <v>0</v>
      </c>
      <c r="EG65">
        <v>842.046214285714</v>
      </c>
      <c r="EH65">
        <v>5.00063</v>
      </c>
      <c r="EI65">
        <v>16587.4321428571</v>
      </c>
      <c r="EJ65">
        <v>17256.8142857143</v>
      </c>
      <c r="EK65">
        <v>38.4126428571428</v>
      </c>
      <c r="EL65">
        <v>38.375</v>
      </c>
      <c r="EM65">
        <v>37.875</v>
      </c>
      <c r="EN65">
        <v>37.687</v>
      </c>
      <c r="EO65">
        <v>39.375</v>
      </c>
      <c r="EP65">
        <v>1955.075</v>
      </c>
      <c r="EQ65">
        <v>39.92</v>
      </c>
      <c r="ER65">
        <v>0</v>
      </c>
      <c r="ES65">
        <v>1659024013.9</v>
      </c>
      <c r="ET65">
        <v>0</v>
      </c>
      <c r="EU65">
        <v>842.01</v>
      </c>
      <c r="EV65">
        <v>-4.86869229252741</v>
      </c>
      <c r="EW65">
        <v>-89.776922949821</v>
      </c>
      <c r="EX65">
        <v>16586.608</v>
      </c>
      <c r="EY65">
        <v>15</v>
      </c>
      <c r="EZ65">
        <v>0</v>
      </c>
      <c r="FA65" t="s">
        <v>420</v>
      </c>
      <c r="FB65">
        <v>1657551626.5</v>
      </c>
      <c r="FC65">
        <v>1657551629</v>
      </c>
      <c r="FD65">
        <v>0</v>
      </c>
      <c r="FE65">
        <v>0.403</v>
      </c>
      <c r="FF65">
        <v>0.009</v>
      </c>
      <c r="FG65">
        <v>9.41</v>
      </c>
      <c r="FH65">
        <v>0.087</v>
      </c>
      <c r="FI65">
        <v>417</v>
      </c>
      <c r="FJ65">
        <v>17</v>
      </c>
      <c r="FK65">
        <v>1.61</v>
      </c>
      <c r="FL65">
        <v>0.59</v>
      </c>
      <c r="FM65">
        <v>-68.4817536585366</v>
      </c>
      <c r="FN65">
        <v>-4.54413867595827</v>
      </c>
      <c r="FO65">
        <v>0.641945142059229</v>
      </c>
      <c r="FP65">
        <v>0</v>
      </c>
      <c r="FQ65">
        <v>842.261882352941</v>
      </c>
      <c r="FR65">
        <v>-3.75459128958237</v>
      </c>
      <c r="FS65">
        <v>0.416416629937594</v>
      </c>
      <c r="FT65">
        <v>0</v>
      </c>
      <c r="FU65">
        <v>7.19603658536585</v>
      </c>
      <c r="FV65">
        <v>0.0776391637630609</v>
      </c>
      <c r="FW65">
        <v>0.0109726741765249</v>
      </c>
      <c r="FX65">
        <v>1</v>
      </c>
      <c r="FY65">
        <v>1</v>
      </c>
      <c r="FZ65">
        <v>3</v>
      </c>
      <c r="GA65" t="s">
        <v>421</v>
      </c>
      <c r="GB65">
        <v>2.973</v>
      </c>
      <c r="GC65">
        <v>2.69911</v>
      </c>
      <c r="GD65">
        <v>0.136417</v>
      </c>
      <c r="GE65">
        <v>0.14592</v>
      </c>
      <c r="GF65">
        <v>0.104638</v>
      </c>
      <c r="GG65">
        <v>0.0828411</v>
      </c>
      <c r="GH65">
        <v>33655.2</v>
      </c>
      <c r="GI65">
        <v>36392.9</v>
      </c>
      <c r="GJ65">
        <v>35313.9</v>
      </c>
      <c r="GK65">
        <v>38643.1</v>
      </c>
      <c r="GL65">
        <v>44821.3</v>
      </c>
      <c r="GM65">
        <v>51182</v>
      </c>
      <c r="GN65">
        <v>55193.5</v>
      </c>
      <c r="GO65">
        <v>61972.1</v>
      </c>
      <c r="GP65">
        <v>1.9892</v>
      </c>
      <c r="GQ65">
        <v>1.8466</v>
      </c>
      <c r="GR65">
        <v>0.119507</v>
      </c>
      <c r="GS65">
        <v>0</v>
      </c>
      <c r="GT65">
        <v>25.3076</v>
      </c>
      <c r="GU65">
        <v>999.9</v>
      </c>
      <c r="GV65">
        <v>56.452</v>
      </c>
      <c r="GW65">
        <v>29.003</v>
      </c>
      <c r="GX65">
        <v>25.1237</v>
      </c>
      <c r="GY65">
        <v>56.35</v>
      </c>
      <c r="GZ65">
        <v>43.2212</v>
      </c>
      <c r="HA65">
        <v>1</v>
      </c>
      <c r="HB65">
        <v>-0.0655285</v>
      </c>
      <c r="HC65">
        <v>0.0784314</v>
      </c>
      <c r="HD65">
        <v>20.1133</v>
      </c>
      <c r="HE65">
        <v>5.20172</v>
      </c>
      <c r="HF65">
        <v>12.004</v>
      </c>
      <c r="HG65">
        <v>4.976</v>
      </c>
      <c r="HH65">
        <v>3.2936</v>
      </c>
      <c r="HI65">
        <v>9999</v>
      </c>
      <c r="HJ65">
        <v>9999</v>
      </c>
      <c r="HK65">
        <v>9999</v>
      </c>
      <c r="HL65">
        <v>627.7</v>
      </c>
      <c r="HM65">
        <v>1.86337</v>
      </c>
      <c r="HN65">
        <v>1.86816</v>
      </c>
      <c r="HO65">
        <v>1.86798</v>
      </c>
      <c r="HP65">
        <v>1.86917</v>
      </c>
      <c r="HQ65">
        <v>1.86996</v>
      </c>
      <c r="HR65">
        <v>1.866</v>
      </c>
      <c r="HS65">
        <v>1.86713</v>
      </c>
      <c r="HT65">
        <v>1.86844</v>
      </c>
      <c r="HU65">
        <v>5</v>
      </c>
      <c r="HV65">
        <v>0</v>
      </c>
      <c r="HW65">
        <v>0</v>
      </c>
      <c r="HX65">
        <v>0</v>
      </c>
      <c r="HY65" t="s">
        <v>422</v>
      </c>
      <c r="HZ65" t="s">
        <v>423</v>
      </c>
      <c r="IA65" t="s">
        <v>424</v>
      </c>
      <c r="IB65" t="s">
        <v>424</v>
      </c>
      <c r="IC65" t="s">
        <v>424</v>
      </c>
      <c r="ID65" t="s">
        <v>424</v>
      </c>
      <c r="IE65">
        <v>0</v>
      </c>
      <c r="IF65">
        <v>100</v>
      </c>
      <c r="IG65">
        <v>100</v>
      </c>
      <c r="IH65">
        <v>8.438</v>
      </c>
      <c r="II65">
        <v>0.488</v>
      </c>
      <c r="IJ65">
        <v>4.02706509432224</v>
      </c>
      <c r="IK65">
        <v>0.00601174518973114</v>
      </c>
      <c r="IL65">
        <v>2.77886958061485e-07</v>
      </c>
      <c r="IM65">
        <v>-3.54636231360687e-10</v>
      </c>
      <c r="IN65">
        <v>-0.0404303883988718</v>
      </c>
      <c r="IO65">
        <v>-0.0177815531441476</v>
      </c>
      <c r="IP65">
        <v>0.00205572605671414</v>
      </c>
      <c r="IQ65">
        <v>-1.65519735432211e-05</v>
      </c>
      <c r="IR65">
        <v>-4</v>
      </c>
      <c r="IS65">
        <v>1848</v>
      </c>
      <c r="IT65">
        <v>1</v>
      </c>
      <c r="IU65">
        <v>25</v>
      </c>
      <c r="IV65">
        <v>24539.8</v>
      </c>
      <c r="IW65">
        <v>24539.8</v>
      </c>
      <c r="IX65">
        <v>1.75659</v>
      </c>
      <c r="IY65">
        <v>2.59277</v>
      </c>
      <c r="IZ65">
        <v>1.54785</v>
      </c>
      <c r="JA65">
        <v>2.30469</v>
      </c>
      <c r="JB65">
        <v>1.34644</v>
      </c>
      <c r="JC65">
        <v>2.42065</v>
      </c>
      <c r="JD65">
        <v>34.3269</v>
      </c>
      <c r="JE65">
        <v>24.14</v>
      </c>
      <c r="JF65">
        <v>18</v>
      </c>
      <c r="JG65">
        <v>500.247</v>
      </c>
      <c r="JH65">
        <v>408.836</v>
      </c>
      <c r="JI65">
        <v>25.0001</v>
      </c>
      <c r="JJ65">
        <v>26.3909</v>
      </c>
      <c r="JK65">
        <v>30.0003</v>
      </c>
      <c r="JL65">
        <v>26.3134</v>
      </c>
      <c r="JM65">
        <v>26.2519</v>
      </c>
      <c r="JN65">
        <v>35.2078</v>
      </c>
      <c r="JO65">
        <v>38.0047</v>
      </c>
      <c r="JP65">
        <v>70.2862</v>
      </c>
      <c r="JQ65">
        <v>25</v>
      </c>
      <c r="JR65">
        <v>823.909</v>
      </c>
      <c r="JS65">
        <v>17.3445</v>
      </c>
      <c r="JT65">
        <v>102.391</v>
      </c>
      <c r="JU65">
        <v>103.16</v>
      </c>
    </row>
    <row r="66" spans="1:281">
      <c r="A66">
        <v>50</v>
      </c>
      <c r="B66">
        <v>1659024020</v>
      </c>
      <c r="C66">
        <v>336.900000095367</v>
      </c>
      <c r="D66" t="s">
        <v>523</v>
      </c>
      <c r="E66" t="s">
        <v>524</v>
      </c>
      <c r="F66">
        <v>5</v>
      </c>
      <c r="G66" t="s">
        <v>416</v>
      </c>
      <c r="H66" t="s">
        <v>417</v>
      </c>
      <c r="I66">
        <v>1659024012.5</v>
      </c>
      <c r="J66">
        <f>(K66)/1000</f>
        <v>0</v>
      </c>
      <c r="K66">
        <f>IF(CZ66, AN66, AH66)</f>
        <v>0</v>
      </c>
      <c r="L66">
        <f>IF(CZ66, AI66, AG66)</f>
        <v>0</v>
      </c>
      <c r="M66">
        <f>DB66 - IF(AU66&gt;1, L66*CV66*100.0/(AW66*DP66), 0)</f>
        <v>0</v>
      </c>
      <c r="N66">
        <f>((T66-J66/2)*M66-L66)/(T66+J66/2)</f>
        <v>0</v>
      </c>
      <c r="O66">
        <f>N66*(DI66+DJ66)/1000.0</f>
        <v>0</v>
      </c>
      <c r="P66">
        <f>(DB66 - IF(AU66&gt;1, L66*CV66*100.0/(AW66*DP66), 0))*(DI66+DJ66)/1000.0</f>
        <v>0</v>
      </c>
      <c r="Q66">
        <f>2.0/((1/S66-1/R66)+SIGN(S66)*SQRT((1/S66-1/R66)*(1/S66-1/R66) + 4*CW66/((CW66+1)*(CW66+1))*(2*1/S66*1/R66-1/R66*1/R66)))</f>
        <v>0</v>
      </c>
      <c r="R66">
        <f>IF(LEFT(CX66,1)&lt;&gt;"0",IF(LEFT(CX66,1)="1",3.0,CY66),$D$5+$E$5*(DP66*DI66/($K$5*1000))+$F$5*(DP66*DI66/($K$5*1000))*MAX(MIN(CV66,$J$5),$I$5)*MAX(MIN(CV66,$J$5),$I$5)+$G$5*MAX(MIN(CV66,$J$5),$I$5)*(DP66*DI66/($K$5*1000))+$H$5*(DP66*DI66/($K$5*1000))*(DP66*DI66/($K$5*1000)))</f>
        <v>0</v>
      </c>
      <c r="S66">
        <f>J66*(1000-(1000*0.61365*exp(17.502*W66/(240.97+W66))/(DI66+DJ66)+DD66)/2)/(1000*0.61365*exp(17.502*W66/(240.97+W66))/(DI66+DJ66)-DD66)</f>
        <v>0</v>
      </c>
      <c r="T66">
        <f>1/((CW66+1)/(Q66/1.6)+1/(R66/1.37)) + CW66/((CW66+1)/(Q66/1.6) + CW66/(R66/1.37))</f>
        <v>0</v>
      </c>
      <c r="U66">
        <f>(CR66*CU66)</f>
        <v>0</v>
      </c>
      <c r="V66">
        <f>(DK66+(U66+2*0.95*5.67E-8*(((DK66+$B$7)+273)^4-(DK66+273)^4)-44100*J66)/(1.84*29.3*R66+8*0.95*5.67E-8*(DK66+273)^3))</f>
        <v>0</v>
      </c>
      <c r="W66">
        <f>($C$7*DL66+$D$7*DM66+$E$7*V66)</f>
        <v>0</v>
      </c>
      <c r="X66">
        <f>0.61365*exp(17.502*W66/(240.97+W66))</f>
        <v>0</v>
      </c>
      <c r="Y66">
        <f>(Z66/AA66*100)</f>
        <v>0</v>
      </c>
      <c r="Z66">
        <f>DD66*(DI66+DJ66)/1000</f>
        <v>0</v>
      </c>
      <c r="AA66">
        <f>0.61365*exp(17.502*DK66/(240.97+DK66))</f>
        <v>0</v>
      </c>
      <c r="AB66">
        <f>(X66-DD66*(DI66+DJ66)/1000)</f>
        <v>0</v>
      </c>
      <c r="AC66">
        <f>(-J66*44100)</f>
        <v>0</v>
      </c>
      <c r="AD66">
        <f>2*29.3*R66*0.92*(DK66-W66)</f>
        <v>0</v>
      </c>
      <c r="AE66">
        <f>2*0.95*5.67E-8*(((DK66+$B$7)+273)^4-(W66+273)^4)</f>
        <v>0</v>
      </c>
      <c r="AF66">
        <f>U66+AE66+AC66+AD66</f>
        <v>0</v>
      </c>
      <c r="AG66">
        <f>DH66*AU66*(DC66-DB66*(1000-AU66*DE66)/(1000-AU66*DD66))/(100*CV66)</f>
        <v>0</v>
      </c>
      <c r="AH66">
        <f>1000*DH66*AU66*(DD66-DE66)/(100*CV66*(1000-AU66*DD66))</f>
        <v>0</v>
      </c>
      <c r="AI66">
        <f>(AJ66 - AK66 - DI66*1E3/(8.314*(DK66+273.15)) * AM66/DH66 * AL66) * DH66/(100*CV66) * (1000 - DE66)/1000</f>
        <v>0</v>
      </c>
      <c r="AJ66">
        <v>831.330213213742</v>
      </c>
      <c r="AK66">
        <v>774.385315151515</v>
      </c>
      <c r="AL66">
        <v>3.35768572914856</v>
      </c>
      <c r="AM66">
        <v>66.0504921813524</v>
      </c>
      <c r="AN66">
        <f>(AP66 - AO66 + DI66*1E3/(8.314*(DK66+273.15)) * AR66/DH66 * AQ66) * DH66/(100*CV66) * 1000/(1000 - AP66)</f>
        <v>0</v>
      </c>
      <c r="AO66">
        <v>17.2767037827273</v>
      </c>
      <c r="AP66">
        <v>24.4827832167832</v>
      </c>
      <c r="AQ66">
        <v>0.000800121212123551</v>
      </c>
      <c r="AR66">
        <v>92.47</v>
      </c>
      <c r="AS66">
        <v>0</v>
      </c>
      <c r="AT66">
        <v>0</v>
      </c>
      <c r="AU66">
        <f>IF(AS66*$H$13&gt;=AW66,1.0,(AW66/(AW66-AS66*$H$13)))</f>
        <v>0</v>
      </c>
      <c r="AV66">
        <f>(AU66-1)*100</f>
        <v>0</v>
      </c>
      <c r="AW66">
        <f>MAX(0,($B$13+$C$13*DP66)/(1+$D$13*DP66)*DI66/(DK66+273)*$E$13)</f>
        <v>0</v>
      </c>
      <c r="AX66" t="s">
        <v>418</v>
      </c>
      <c r="AY66" t="s">
        <v>418</v>
      </c>
      <c r="AZ66">
        <v>0</v>
      </c>
      <c r="BA66">
        <v>0</v>
      </c>
      <c r="BB66">
        <f>1-AZ66/BA66</f>
        <v>0</v>
      </c>
      <c r="BC66">
        <v>0</v>
      </c>
      <c r="BD66" t="s">
        <v>418</v>
      </c>
      <c r="BE66" t="s">
        <v>418</v>
      </c>
      <c r="BF66">
        <v>0</v>
      </c>
      <c r="BG66">
        <v>0</v>
      </c>
      <c r="BH66">
        <f>1-BF66/BG66</f>
        <v>0</v>
      </c>
      <c r="BI66">
        <v>0.5</v>
      </c>
      <c r="BJ66">
        <f>CS66</f>
        <v>0</v>
      </c>
      <c r="BK66">
        <f>L66</f>
        <v>0</v>
      </c>
      <c r="BL66">
        <f>BH66*BI66*BJ66</f>
        <v>0</v>
      </c>
      <c r="BM66">
        <f>(BK66-BC66)/BJ66</f>
        <v>0</v>
      </c>
      <c r="BN66">
        <f>(BA66-BG66)/BG66</f>
        <v>0</v>
      </c>
      <c r="BO66">
        <f>AZ66/(BB66+AZ66/BG66)</f>
        <v>0</v>
      </c>
      <c r="BP66" t="s">
        <v>418</v>
      </c>
      <c r="BQ66">
        <v>0</v>
      </c>
      <c r="BR66">
        <f>IF(BQ66&lt;&gt;0, BQ66, BO66)</f>
        <v>0</v>
      </c>
      <c r="BS66">
        <f>1-BR66/BG66</f>
        <v>0</v>
      </c>
      <c r="BT66">
        <f>(BG66-BF66)/(BG66-BR66)</f>
        <v>0</v>
      </c>
      <c r="BU66">
        <f>(BA66-BG66)/(BA66-BR66)</f>
        <v>0</v>
      </c>
      <c r="BV66">
        <f>(BG66-BF66)/(BG66-AZ66)</f>
        <v>0</v>
      </c>
      <c r="BW66">
        <f>(BA66-BG66)/(BA66-AZ66)</f>
        <v>0</v>
      </c>
      <c r="BX66">
        <f>(BT66*BR66/BF66)</f>
        <v>0</v>
      </c>
      <c r="BY66">
        <f>(1-BX66)</f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f>$B$11*DQ66+$C$11*DR66+$F$11*EC66*(1-EF66)</f>
        <v>0</v>
      </c>
      <c r="CS66">
        <f>CR66*CT66</f>
        <v>0</v>
      </c>
      <c r="CT66">
        <f>($B$11*$D$9+$C$11*$D$9+$F$11*((EP66+EH66)/MAX(EP66+EH66+EQ66, 0.1)*$I$9+EQ66/MAX(EP66+EH66+EQ66, 0.1)*$J$9))/($B$11+$C$11+$F$11)</f>
        <v>0</v>
      </c>
      <c r="CU66">
        <f>($B$11*$K$9+$C$11*$K$9+$F$11*((EP66+EH66)/MAX(EP66+EH66+EQ66, 0.1)*$P$9+EQ66/MAX(EP66+EH66+EQ66, 0.1)*$Q$9))/($B$11+$C$11+$F$11)</f>
        <v>0</v>
      </c>
      <c r="CV66">
        <v>6</v>
      </c>
      <c r="CW66">
        <v>0.5</v>
      </c>
      <c r="CX66" t="s">
        <v>419</v>
      </c>
      <c r="CY66">
        <v>2</v>
      </c>
      <c r="CZ66" t="b">
        <v>1</v>
      </c>
      <c r="DA66">
        <v>1659024012.5</v>
      </c>
      <c r="DB66">
        <v>732.313851851852</v>
      </c>
      <c r="DC66">
        <v>801.331</v>
      </c>
      <c r="DD66">
        <v>24.4965481481482</v>
      </c>
      <c r="DE66">
        <v>17.2908777777778</v>
      </c>
      <c r="DF66">
        <v>723.923740740741</v>
      </c>
      <c r="DG66">
        <v>24.0080407407407</v>
      </c>
      <c r="DH66">
        <v>500.065481481481</v>
      </c>
      <c r="DI66">
        <v>90.3844962962963</v>
      </c>
      <c r="DJ66">
        <v>0.0452859222222222</v>
      </c>
      <c r="DK66">
        <v>27.2896777777778</v>
      </c>
      <c r="DL66">
        <v>27.2487962962963</v>
      </c>
      <c r="DM66">
        <v>999.9</v>
      </c>
      <c r="DN66">
        <v>0</v>
      </c>
      <c r="DO66">
        <v>0</v>
      </c>
      <c r="DP66">
        <v>9995.37037037037</v>
      </c>
      <c r="DQ66">
        <v>0</v>
      </c>
      <c r="DR66">
        <v>10.1502</v>
      </c>
      <c r="DS66">
        <v>-69.0170925925926</v>
      </c>
      <c r="DT66">
        <v>750.703407407407</v>
      </c>
      <c r="DU66">
        <v>815.430259259259</v>
      </c>
      <c r="DV66">
        <v>7.20567259259259</v>
      </c>
      <c r="DW66">
        <v>801.331</v>
      </c>
      <c r="DX66">
        <v>17.2908777777778</v>
      </c>
      <c r="DY66">
        <v>2.21410814814815</v>
      </c>
      <c r="DZ66">
        <v>1.56282703703704</v>
      </c>
      <c r="EA66">
        <v>19.0647592592593</v>
      </c>
      <c r="EB66">
        <v>13.5970777777778</v>
      </c>
      <c r="EC66">
        <v>1999.99444444444</v>
      </c>
      <c r="ED66">
        <v>0.979994888888889</v>
      </c>
      <c r="EE66">
        <v>0.0200053407407407</v>
      </c>
      <c r="EF66">
        <v>0</v>
      </c>
      <c r="EG66">
        <v>841.546740740741</v>
      </c>
      <c r="EH66">
        <v>5.00063</v>
      </c>
      <c r="EI66">
        <v>16578.7518518518</v>
      </c>
      <c r="EJ66">
        <v>17256.8333333333</v>
      </c>
      <c r="EK66">
        <v>38.4255185185185</v>
      </c>
      <c r="EL66">
        <v>38.3795925925926</v>
      </c>
      <c r="EM66">
        <v>37.8818888888889</v>
      </c>
      <c r="EN66">
        <v>37.687</v>
      </c>
      <c r="EO66">
        <v>39.375</v>
      </c>
      <c r="EP66">
        <v>1955.08</v>
      </c>
      <c r="EQ66">
        <v>39.9144444444444</v>
      </c>
      <c r="ER66">
        <v>0</v>
      </c>
      <c r="ES66">
        <v>1659024018.7</v>
      </c>
      <c r="ET66">
        <v>0</v>
      </c>
      <c r="EU66">
        <v>841.5378</v>
      </c>
      <c r="EV66">
        <v>-5.78230769395792</v>
      </c>
      <c r="EW66">
        <v>-114.153846132477</v>
      </c>
      <c r="EX66">
        <v>16578.484</v>
      </c>
      <c r="EY66">
        <v>15</v>
      </c>
      <c r="EZ66">
        <v>0</v>
      </c>
      <c r="FA66" t="s">
        <v>420</v>
      </c>
      <c r="FB66">
        <v>1657551626.5</v>
      </c>
      <c r="FC66">
        <v>1657551629</v>
      </c>
      <c r="FD66">
        <v>0</v>
      </c>
      <c r="FE66">
        <v>0.403</v>
      </c>
      <c r="FF66">
        <v>0.009</v>
      </c>
      <c r="FG66">
        <v>9.41</v>
      </c>
      <c r="FH66">
        <v>0.087</v>
      </c>
      <c r="FI66">
        <v>417</v>
      </c>
      <c r="FJ66">
        <v>17</v>
      </c>
      <c r="FK66">
        <v>1.61</v>
      </c>
      <c r="FL66">
        <v>0.59</v>
      </c>
      <c r="FM66">
        <v>-68.7920195121951</v>
      </c>
      <c r="FN66">
        <v>-3.87377351916369</v>
      </c>
      <c r="FO66">
        <v>0.639553427741848</v>
      </c>
      <c r="FP66">
        <v>0</v>
      </c>
      <c r="FQ66">
        <v>841.887029411765</v>
      </c>
      <c r="FR66">
        <v>-5.29529411986604</v>
      </c>
      <c r="FS66">
        <v>0.568410916259687</v>
      </c>
      <c r="FT66">
        <v>0</v>
      </c>
      <c r="FU66">
        <v>7.20293414634146</v>
      </c>
      <c r="FV66">
        <v>0.0636361672473908</v>
      </c>
      <c r="FW66">
        <v>0.00957027078027852</v>
      </c>
      <c r="FX66">
        <v>1</v>
      </c>
      <c r="FY66">
        <v>1</v>
      </c>
      <c r="FZ66">
        <v>3</v>
      </c>
      <c r="GA66" t="s">
        <v>421</v>
      </c>
      <c r="GB66">
        <v>2.97334</v>
      </c>
      <c r="GC66">
        <v>2.699</v>
      </c>
      <c r="GD66">
        <v>0.138495</v>
      </c>
      <c r="GE66">
        <v>0.147712</v>
      </c>
      <c r="GF66">
        <v>0.104624</v>
      </c>
      <c r="GG66">
        <v>0.082842</v>
      </c>
      <c r="GH66">
        <v>33574.6</v>
      </c>
      <c r="GI66">
        <v>36316.3</v>
      </c>
      <c r="GJ66">
        <v>35314.3</v>
      </c>
      <c r="GK66">
        <v>38642.9</v>
      </c>
      <c r="GL66">
        <v>44822.4</v>
      </c>
      <c r="GM66">
        <v>51181.7</v>
      </c>
      <c r="GN66">
        <v>55193.9</v>
      </c>
      <c r="GO66">
        <v>61971.7</v>
      </c>
      <c r="GP66">
        <v>1.9898</v>
      </c>
      <c r="GQ66">
        <v>1.8464</v>
      </c>
      <c r="GR66">
        <v>0.118762</v>
      </c>
      <c r="GS66">
        <v>0</v>
      </c>
      <c r="GT66">
        <v>25.3097</v>
      </c>
      <c r="GU66">
        <v>999.9</v>
      </c>
      <c r="GV66">
        <v>56.428</v>
      </c>
      <c r="GW66">
        <v>29.003</v>
      </c>
      <c r="GX66">
        <v>25.1127</v>
      </c>
      <c r="GY66">
        <v>56.09</v>
      </c>
      <c r="GZ66">
        <v>43.5617</v>
      </c>
      <c r="HA66">
        <v>1</v>
      </c>
      <c r="HB66">
        <v>-0.0656911</v>
      </c>
      <c r="HC66">
        <v>0.0793028</v>
      </c>
      <c r="HD66">
        <v>20.1134</v>
      </c>
      <c r="HE66">
        <v>5.20052</v>
      </c>
      <c r="HF66">
        <v>12.0064</v>
      </c>
      <c r="HG66">
        <v>4.9756</v>
      </c>
      <c r="HH66">
        <v>3.294</v>
      </c>
      <c r="HI66">
        <v>9999</v>
      </c>
      <c r="HJ66">
        <v>9999</v>
      </c>
      <c r="HK66">
        <v>9999</v>
      </c>
      <c r="HL66">
        <v>627.7</v>
      </c>
      <c r="HM66">
        <v>1.86334</v>
      </c>
      <c r="HN66">
        <v>1.86813</v>
      </c>
      <c r="HO66">
        <v>1.86798</v>
      </c>
      <c r="HP66">
        <v>1.86905</v>
      </c>
      <c r="HQ66">
        <v>1.86996</v>
      </c>
      <c r="HR66">
        <v>1.866</v>
      </c>
      <c r="HS66">
        <v>1.86707</v>
      </c>
      <c r="HT66">
        <v>1.86844</v>
      </c>
      <c r="HU66">
        <v>5</v>
      </c>
      <c r="HV66">
        <v>0</v>
      </c>
      <c r="HW66">
        <v>0</v>
      </c>
      <c r="HX66">
        <v>0</v>
      </c>
      <c r="HY66" t="s">
        <v>422</v>
      </c>
      <c r="HZ66" t="s">
        <v>423</v>
      </c>
      <c r="IA66" t="s">
        <v>424</v>
      </c>
      <c r="IB66" t="s">
        <v>424</v>
      </c>
      <c r="IC66" t="s">
        <v>424</v>
      </c>
      <c r="ID66" t="s">
        <v>424</v>
      </c>
      <c r="IE66">
        <v>0</v>
      </c>
      <c r="IF66">
        <v>100</v>
      </c>
      <c r="IG66">
        <v>100</v>
      </c>
      <c r="IH66">
        <v>8.535</v>
      </c>
      <c r="II66">
        <v>0.4878</v>
      </c>
      <c r="IJ66">
        <v>4.02706509432224</v>
      </c>
      <c r="IK66">
        <v>0.00601174518973114</v>
      </c>
      <c r="IL66">
        <v>2.77886958061485e-07</v>
      </c>
      <c r="IM66">
        <v>-3.54636231360687e-10</v>
      </c>
      <c r="IN66">
        <v>-0.0404303883988718</v>
      </c>
      <c r="IO66">
        <v>-0.0177815531441476</v>
      </c>
      <c r="IP66">
        <v>0.00205572605671414</v>
      </c>
      <c r="IQ66">
        <v>-1.65519735432211e-05</v>
      </c>
      <c r="IR66">
        <v>-4</v>
      </c>
      <c r="IS66">
        <v>1848</v>
      </c>
      <c r="IT66">
        <v>1</v>
      </c>
      <c r="IU66">
        <v>25</v>
      </c>
      <c r="IV66">
        <v>24539.9</v>
      </c>
      <c r="IW66">
        <v>24539.8</v>
      </c>
      <c r="IX66">
        <v>1.78223</v>
      </c>
      <c r="IY66">
        <v>2.6001</v>
      </c>
      <c r="IZ66">
        <v>1.54785</v>
      </c>
      <c r="JA66">
        <v>2.30591</v>
      </c>
      <c r="JB66">
        <v>1.34644</v>
      </c>
      <c r="JC66">
        <v>2.33154</v>
      </c>
      <c r="JD66">
        <v>34.3269</v>
      </c>
      <c r="JE66">
        <v>24.1313</v>
      </c>
      <c r="JF66">
        <v>18</v>
      </c>
      <c r="JG66">
        <v>500.661</v>
      </c>
      <c r="JH66">
        <v>408.741</v>
      </c>
      <c r="JI66">
        <v>25</v>
      </c>
      <c r="JJ66">
        <v>26.3931</v>
      </c>
      <c r="JK66">
        <v>30.0001</v>
      </c>
      <c r="JL66">
        <v>26.3156</v>
      </c>
      <c r="JM66">
        <v>26.2542</v>
      </c>
      <c r="JN66">
        <v>35.7235</v>
      </c>
      <c r="JO66">
        <v>38.0047</v>
      </c>
      <c r="JP66">
        <v>69.9082</v>
      </c>
      <c r="JQ66">
        <v>25</v>
      </c>
      <c r="JR66">
        <v>837.296</v>
      </c>
      <c r="JS66">
        <v>17.3445</v>
      </c>
      <c r="JT66">
        <v>102.392</v>
      </c>
      <c r="JU66">
        <v>103.159</v>
      </c>
    </row>
    <row r="67" spans="1:281">
      <c r="A67">
        <v>51</v>
      </c>
      <c r="B67">
        <v>1659024025</v>
      </c>
      <c r="C67">
        <v>341.900000095367</v>
      </c>
      <c r="D67" t="s">
        <v>525</v>
      </c>
      <c r="E67" t="s">
        <v>526</v>
      </c>
      <c r="F67">
        <v>5</v>
      </c>
      <c r="G67" t="s">
        <v>416</v>
      </c>
      <c r="H67" t="s">
        <v>417</v>
      </c>
      <c r="I67">
        <v>1659024017.21429</v>
      </c>
      <c r="J67">
        <f>(K67)/1000</f>
        <v>0</v>
      </c>
      <c r="K67">
        <f>IF(CZ67, AN67, AH67)</f>
        <v>0</v>
      </c>
      <c r="L67">
        <f>IF(CZ67, AI67, AG67)</f>
        <v>0</v>
      </c>
      <c r="M67">
        <f>DB67 - IF(AU67&gt;1, L67*CV67*100.0/(AW67*DP67), 0)</f>
        <v>0</v>
      </c>
      <c r="N67">
        <f>((T67-J67/2)*M67-L67)/(T67+J67/2)</f>
        <v>0</v>
      </c>
      <c r="O67">
        <f>N67*(DI67+DJ67)/1000.0</f>
        <v>0</v>
      </c>
      <c r="P67">
        <f>(DB67 - IF(AU67&gt;1, L67*CV67*100.0/(AW67*DP67), 0))*(DI67+DJ67)/1000.0</f>
        <v>0</v>
      </c>
      <c r="Q67">
        <f>2.0/((1/S67-1/R67)+SIGN(S67)*SQRT((1/S67-1/R67)*(1/S67-1/R67) + 4*CW67/((CW67+1)*(CW67+1))*(2*1/S67*1/R67-1/R67*1/R67)))</f>
        <v>0</v>
      </c>
      <c r="R67">
        <f>IF(LEFT(CX67,1)&lt;&gt;"0",IF(LEFT(CX67,1)="1",3.0,CY67),$D$5+$E$5*(DP67*DI67/($K$5*1000))+$F$5*(DP67*DI67/($K$5*1000))*MAX(MIN(CV67,$J$5),$I$5)*MAX(MIN(CV67,$J$5),$I$5)+$G$5*MAX(MIN(CV67,$J$5),$I$5)*(DP67*DI67/($K$5*1000))+$H$5*(DP67*DI67/($K$5*1000))*(DP67*DI67/($K$5*1000)))</f>
        <v>0</v>
      </c>
      <c r="S67">
        <f>J67*(1000-(1000*0.61365*exp(17.502*W67/(240.97+W67))/(DI67+DJ67)+DD67)/2)/(1000*0.61365*exp(17.502*W67/(240.97+W67))/(DI67+DJ67)-DD67)</f>
        <v>0</v>
      </c>
      <c r="T67">
        <f>1/((CW67+1)/(Q67/1.6)+1/(R67/1.37)) + CW67/((CW67+1)/(Q67/1.6) + CW67/(R67/1.37))</f>
        <v>0</v>
      </c>
      <c r="U67">
        <f>(CR67*CU67)</f>
        <v>0</v>
      </c>
      <c r="V67">
        <f>(DK67+(U67+2*0.95*5.67E-8*(((DK67+$B$7)+273)^4-(DK67+273)^4)-44100*J67)/(1.84*29.3*R67+8*0.95*5.67E-8*(DK67+273)^3))</f>
        <v>0</v>
      </c>
      <c r="W67">
        <f>($C$7*DL67+$D$7*DM67+$E$7*V67)</f>
        <v>0</v>
      </c>
      <c r="X67">
        <f>0.61365*exp(17.502*W67/(240.97+W67))</f>
        <v>0</v>
      </c>
      <c r="Y67">
        <f>(Z67/AA67*100)</f>
        <v>0</v>
      </c>
      <c r="Z67">
        <f>DD67*(DI67+DJ67)/1000</f>
        <v>0</v>
      </c>
      <c r="AA67">
        <f>0.61365*exp(17.502*DK67/(240.97+DK67))</f>
        <v>0</v>
      </c>
      <c r="AB67">
        <f>(X67-DD67*(DI67+DJ67)/1000)</f>
        <v>0</v>
      </c>
      <c r="AC67">
        <f>(-J67*44100)</f>
        <v>0</v>
      </c>
      <c r="AD67">
        <f>2*29.3*R67*0.92*(DK67-W67)</f>
        <v>0</v>
      </c>
      <c r="AE67">
        <f>2*0.95*5.67E-8*(((DK67+$B$7)+273)^4-(W67+273)^4)</f>
        <v>0</v>
      </c>
      <c r="AF67">
        <f>U67+AE67+AC67+AD67</f>
        <v>0</v>
      </c>
      <c r="AG67">
        <f>DH67*AU67*(DC67-DB67*(1000-AU67*DE67)/(1000-AU67*DD67))/(100*CV67)</f>
        <v>0</v>
      </c>
      <c r="AH67">
        <f>1000*DH67*AU67*(DD67-DE67)/(100*CV67*(1000-AU67*DD67))</f>
        <v>0</v>
      </c>
      <c r="AI67">
        <f>(AJ67 - AK67 - DI67*1E3/(8.314*(DK67+273.15)) * AM67/DH67 * AL67) * DH67/(100*CV67) * (1000 - DE67)/1000</f>
        <v>0</v>
      </c>
      <c r="AJ67">
        <v>847.198076840059</v>
      </c>
      <c r="AK67">
        <v>790.620987878788</v>
      </c>
      <c r="AL67">
        <v>3.20774126366783</v>
      </c>
      <c r="AM67">
        <v>66.0504921813524</v>
      </c>
      <c r="AN67">
        <f>(AP67 - AO67 + DI67*1E3/(8.314*(DK67+273.15)) * AR67/DH67 * AQ67) * DH67/(100*CV67) * 1000/(1000 - AP67)</f>
        <v>0</v>
      </c>
      <c r="AO67">
        <v>17.274462375974</v>
      </c>
      <c r="AP67">
        <v>24.4734006993007</v>
      </c>
      <c r="AQ67">
        <v>-0.000114451178450629</v>
      </c>
      <c r="AR67">
        <v>92.47</v>
      </c>
      <c r="AS67">
        <v>0</v>
      </c>
      <c r="AT67">
        <v>0</v>
      </c>
      <c r="AU67">
        <f>IF(AS67*$H$13&gt;=AW67,1.0,(AW67/(AW67-AS67*$H$13)))</f>
        <v>0</v>
      </c>
      <c r="AV67">
        <f>(AU67-1)*100</f>
        <v>0</v>
      </c>
      <c r="AW67">
        <f>MAX(0,($B$13+$C$13*DP67)/(1+$D$13*DP67)*DI67/(DK67+273)*$E$13)</f>
        <v>0</v>
      </c>
      <c r="AX67" t="s">
        <v>418</v>
      </c>
      <c r="AY67" t="s">
        <v>418</v>
      </c>
      <c r="AZ67">
        <v>0</v>
      </c>
      <c r="BA67">
        <v>0</v>
      </c>
      <c r="BB67">
        <f>1-AZ67/BA67</f>
        <v>0</v>
      </c>
      <c r="BC67">
        <v>0</v>
      </c>
      <c r="BD67" t="s">
        <v>418</v>
      </c>
      <c r="BE67" t="s">
        <v>418</v>
      </c>
      <c r="BF67">
        <v>0</v>
      </c>
      <c r="BG67">
        <v>0</v>
      </c>
      <c r="BH67">
        <f>1-BF67/BG67</f>
        <v>0</v>
      </c>
      <c r="BI67">
        <v>0.5</v>
      </c>
      <c r="BJ67">
        <f>CS67</f>
        <v>0</v>
      </c>
      <c r="BK67">
        <f>L67</f>
        <v>0</v>
      </c>
      <c r="BL67">
        <f>BH67*BI67*BJ67</f>
        <v>0</v>
      </c>
      <c r="BM67">
        <f>(BK67-BC67)/BJ67</f>
        <v>0</v>
      </c>
      <c r="BN67">
        <f>(BA67-BG67)/BG67</f>
        <v>0</v>
      </c>
      <c r="BO67">
        <f>AZ67/(BB67+AZ67/BG67)</f>
        <v>0</v>
      </c>
      <c r="BP67" t="s">
        <v>418</v>
      </c>
      <c r="BQ67">
        <v>0</v>
      </c>
      <c r="BR67">
        <f>IF(BQ67&lt;&gt;0, BQ67, BO67)</f>
        <v>0</v>
      </c>
      <c r="BS67">
        <f>1-BR67/BG67</f>
        <v>0</v>
      </c>
      <c r="BT67">
        <f>(BG67-BF67)/(BG67-BR67)</f>
        <v>0</v>
      </c>
      <c r="BU67">
        <f>(BA67-BG67)/(BA67-BR67)</f>
        <v>0</v>
      </c>
      <c r="BV67">
        <f>(BG67-BF67)/(BG67-AZ67)</f>
        <v>0</v>
      </c>
      <c r="BW67">
        <f>(BA67-BG67)/(BA67-AZ67)</f>
        <v>0</v>
      </c>
      <c r="BX67">
        <f>(BT67*BR67/BF67)</f>
        <v>0</v>
      </c>
      <c r="BY67">
        <f>(1-BX67)</f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f>$B$11*DQ67+$C$11*DR67+$F$11*EC67*(1-EF67)</f>
        <v>0</v>
      </c>
      <c r="CS67">
        <f>CR67*CT67</f>
        <v>0</v>
      </c>
      <c r="CT67">
        <f>($B$11*$D$9+$C$11*$D$9+$F$11*((EP67+EH67)/MAX(EP67+EH67+EQ67, 0.1)*$I$9+EQ67/MAX(EP67+EH67+EQ67, 0.1)*$J$9))/($B$11+$C$11+$F$11)</f>
        <v>0</v>
      </c>
      <c r="CU67">
        <f>($B$11*$K$9+$C$11*$K$9+$F$11*((EP67+EH67)/MAX(EP67+EH67+EQ67, 0.1)*$P$9+EQ67/MAX(EP67+EH67+EQ67, 0.1)*$Q$9))/($B$11+$C$11+$F$11)</f>
        <v>0</v>
      </c>
      <c r="CV67">
        <v>6</v>
      </c>
      <c r="CW67">
        <v>0.5</v>
      </c>
      <c r="CX67" t="s">
        <v>419</v>
      </c>
      <c r="CY67">
        <v>2</v>
      </c>
      <c r="CZ67" t="b">
        <v>1</v>
      </c>
      <c r="DA67">
        <v>1659024017.21429</v>
      </c>
      <c r="DB67">
        <v>747.801714285714</v>
      </c>
      <c r="DC67">
        <v>816.533035714286</v>
      </c>
      <c r="DD67">
        <v>24.4884392857143</v>
      </c>
      <c r="DE67">
        <v>17.2781</v>
      </c>
      <c r="DF67">
        <v>739.321571428571</v>
      </c>
      <c r="DG67">
        <v>24.0003321428571</v>
      </c>
      <c r="DH67">
        <v>500.038392857143</v>
      </c>
      <c r="DI67">
        <v>90.3840785714286</v>
      </c>
      <c r="DJ67">
        <v>0.0453130035714286</v>
      </c>
      <c r="DK67">
        <v>27.2908571428571</v>
      </c>
      <c r="DL67">
        <v>27.2455142857143</v>
      </c>
      <c r="DM67">
        <v>999.9</v>
      </c>
      <c r="DN67">
        <v>0</v>
      </c>
      <c r="DO67">
        <v>0</v>
      </c>
      <c r="DP67">
        <v>9989.82142857143</v>
      </c>
      <c r="DQ67">
        <v>0</v>
      </c>
      <c r="DR67">
        <v>10.1502</v>
      </c>
      <c r="DS67">
        <v>-68.7312428571429</v>
      </c>
      <c r="DT67">
        <v>766.573821428571</v>
      </c>
      <c r="DU67">
        <v>830.888964285714</v>
      </c>
      <c r="DV67">
        <v>7.21034357142857</v>
      </c>
      <c r="DW67">
        <v>816.533035714286</v>
      </c>
      <c r="DX67">
        <v>17.2781</v>
      </c>
      <c r="DY67">
        <v>2.21336535714286</v>
      </c>
      <c r="DZ67">
        <v>1.56166464285714</v>
      </c>
      <c r="EA67">
        <v>19.0593714285714</v>
      </c>
      <c r="EB67">
        <v>13.5856428571429</v>
      </c>
      <c r="EC67">
        <v>1999.99035714286</v>
      </c>
      <c r="ED67">
        <v>0.979994785714286</v>
      </c>
      <c r="EE67">
        <v>0.0200054357142857</v>
      </c>
      <c r="EF67">
        <v>0</v>
      </c>
      <c r="EG67">
        <v>841.061928571429</v>
      </c>
      <c r="EH67">
        <v>5.00063</v>
      </c>
      <c r="EI67">
        <v>16568.8642857143</v>
      </c>
      <c r="EJ67">
        <v>17256.7928571429</v>
      </c>
      <c r="EK67">
        <v>38.4281428571429</v>
      </c>
      <c r="EL67">
        <v>38.3794285714286</v>
      </c>
      <c r="EM67">
        <v>37.8905</v>
      </c>
      <c r="EN67">
        <v>37.687</v>
      </c>
      <c r="EO67">
        <v>39.375</v>
      </c>
      <c r="EP67">
        <v>1955.07571428571</v>
      </c>
      <c r="EQ67">
        <v>39.9146428571429</v>
      </c>
      <c r="ER67">
        <v>0</v>
      </c>
      <c r="ES67">
        <v>1659024024.1</v>
      </c>
      <c r="ET67">
        <v>0</v>
      </c>
      <c r="EU67">
        <v>840.968961538461</v>
      </c>
      <c r="EV67">
        <v>-7.66868375696114</v>
      </c>
      <c r="EW67">
        <v>-135.582905971113</v>
      </c>
      <c r="EX67">
        <v>16567.7923076923</v>
      </c>
      <c r="EY67">
        <v>15</v>
      </c>
      <c r="EZ67">
        <v>0</v>
      </c>
      <c r="FA67" t="s">
        <v>420</v>
      </c>
      <c r="FB67">
        <v>1657551626.5</v>
      </c>
      <c r="FC67">
        <v>1657551629</v>
      </c>
      <c r="FD67">
        <v>0</v>
      </c>
      <c r="FE67">
        <v>0.403</v>
      </c>
      <c r="FF67">
        <v>0.009</v>
      </c>
      <c r="FG67">
        <v>9.41</v>
      </c>
      <c r="FH67">
        <v>0.087</v>
      </c>
      <c r="FI67">
        <v>417</v>
      </c>
      <c r="FJ67">
        <v>17</v>
      </c>
      <c r="FK67">
        <v>1.61</v>
      </c>
      <c r="FL67">
        <v>0.59</v>
      </c>
      <c r="FM67">
        <v>-68.8788731707317</v>
      </c>
      <c r="FN67">
        <v>1.79879163763077</v>
      </c>
      <c r="FO67">
        <v>0.539120340439231</v>
      </c>
      <c r="FP67">
        <v>0</v>
      </c>
      <c r="FQ67">
        <v>841.434647058823</v>
      </c>
      <c r="FR67">
        <v>-6.34725744713894</v>
      </c>
      <c r="FS67">
        <v>0.667457241739255</v>
      </c>
      <c r="FT67">
        <v>0</v>
      </c>
      <c r="FU67">
        <v>7.20554487804878</v>
      </c>
      <c r="FV67">
        <v>0.0494590243902534</v>
      </c>
      <c r="FW67">
        <v>0.00864933555095036</v>
      </c>
      <c r="FX67">
        <v>1</v>
      </c>
      <c r="FY67">
        <v>1</v>
      </c>
      <c r="FZ67">
        <v>3</v>
      </c>
      <c r="GA67" t="s">
        <v>421</v>
      </c>
      <c r="GB67">
        <v>2.97396</v>
      </c>
      <c r="GC67">
        <v>2.69959</v>
      </c>
      <c r="GD67">
        <v>0.140417</v>
      </c>
      <c r="GE67">
        <v>0.149462</v>
      </c>
      <c r="GF67">
        <v>0.104613</v>
      </c>
      <c r="GG67">
        <v>0.0827852</v>
      </c>
      <c r="GH67">
        <v>33499.9</v>
      </c>
      <c r="GI67">
        <v>36241.5</v>
      </c>
      <c r="GJ67">
        <v>35314.5</v>
      </c>
      <c r="GK67">
        <v>38642.6</v>
      </c>
      <c r="GL67">
        <v>44823.3</v>
      </c>
      <c r="GM67">
        <v>51185.3</v>
      </c>
      <c r="GN67">
        <v>55194.2</v>
      </c>
      <c r="GO67">
        <v>61972.2</v>
      </c>
      <c r="GP67">
        <v>1.9902</v>
      </c>
      <c r="GQ67">
        <v>1.8468</v>
      </c>
      <c r="GR67">
        <v>0.118613</v>
      </c>
      <c r="GS67">
        <v>0</v>
      </c>
      <c r="GT67">
        <v>25.3118</v>
      </c>
      <c r="GU67">
        <v>999.9</v>
      </c>
      <c r="GV67">
        <v>56.379</v>
      </c>
      <c r="GW67">
        <v>29.024</v>
      </c>
      <c r="GX67">
        <v>25.1238</v>
      </c>
      <c r="GY67">
        <v>56.7</v>
      </c>
      <c r="GZ67">
        <v>43.5377</v>
      </c>
      <c r="HA67">
        <v>1</v>
      </c>
      <c r="HB67">
        <v>-0.0656098</v>
      </c>
      <c r="HC67">
        <v>0.0786492</v>
      </c>
      <c r="HD67">
        <v>20.1134</v>
      </c>
      <c r="HE67">
        <v>5.20172</v>
      </c>
      <c r="HF67">
        <v>12.0076</v>
      </c>
      <c r="HG67">
        <v>4.976</v>
      </c>
      <c r="HH67">
        <v>3.294</v>
      </c>
      <c r="HI67">
        <v>9999</v>
      </c>
      <c r="HJ67">
        <v>9999</v>
      </c>
      <c r="HK67">
        <v>9999</v>
      </c>
      <c r="HL67">
        <v>627.7</v>
      </c>
      <c r="HM67">
        <v>1.86331</v>
      </c>
      <c r="HN67">
        <v>1.86813</v>
      </c>
      <c r="HO67">
        <v>1.86798</v>
      </c>
      <c r="HP67">
        <v>1.86911</v>
      </c>
      <c r="HQ67">
        <v>1.86996</v>
      </c>
      <c r="HR67">
        <v>1.866</v>
      </c>
      <c r="HS67">
        <v>1.86707</v>
      </c>
      <c r="HT67">
        <v>1.86844</v>
      </c>
      <c r="HU67">
        <v>5</v>
      </c>
      <c r="HV67">
        <v>0</v>
      </c>
      <c r="HW67">
        <v>0</v>
      </c>
      <c r="HX67">
        <v>0</v>
      </c>
      <c r="HY67" t="s">
        <v>422</v>
      </c>
      <c r="HZ67" t="s">
        <v>423</v>
      </c>
      <c r="IA67" t="s">
        <v>424</v>
      </c>
      <c r="IB67" t="s">
        <v>424</v>
      </c>
      <c r="IC67" t="s">
        <v>424</v>
      </c>
      <c r="ID67" t="s">
        <v>424</v>
      </c>
      <c r="IE67">
        <v>0</v>
      </c>
      <c r="IF67">
        <v>100</v>
      </c>
      <c r="IG67">
        <v>100</v>
      </c>
      <c r="IH67">
        <v>8.625</v>
      </c>
      <c r="II67">
        <v>0.4875</v>
      </c>
      <c r="IJ67">
        <v>4.02706509432224</v>
      </c>
      <c r="IK67">
        <v>0.00601174518973114</v>
      </c>
      <c r="IL67">
        <v>2.77886958061485e-07</v>
      </c>
      <c r="IM67">
        <v>-3.54636231360687e-10</v>
      </c>
      <c r="IN67">
        <v>-0.0404303883988718</v>
      </c>
      <c r="IO67">
        <v>-0.0177815531441476</v>
      </c>
      <c r="IP67">
        <v>0.00205572605671414</v>
      </c>
      <c r="IQ67">
        <v>-1.65519735432211e-05</v>
      </c>
      <c r="IR67">
        <v>-4</v>
      </c>
      <c r="IS67">
        <v>1848</v>
      </c>
      <c r="IT67">
        <v>1</v>
      </c>
      <c r="IU67">
        <v>25</v>
      </c>
      <c r="IV67">
        <v>24540</v>
      </c>
      <c r="IW67">
        <v>24539.9</v>
      </c>
      <c r="IX67">
        <v>1.81274</v>
      </c>
      <c r="IY67">
        <v>2.60742</v>
      </c>
      <c r="IZ67">
        <v>1.54785</v>
      </c>
      <c r="JA67">
        <v>2.30469</v>
      </c>
      <c r="JB67">
        <v>1.34644</v>
      </c>
      <c r="JC67">
        <v>2.29126</v>
      </c>
      <c r="JD67">
        <v>34.3269</v>
      </c>
      <c r="JE67">
        <v>24.1488</v>
      </c>
      <c r="JF67">
        <v>18</v>
      </c>
      <c r="JG67">
        <v>500.924</v>
      </c>
      <c r="JH67">
        <v>408.98</v>
      </c>
      <c r="JI67">
        <v>24.9999</v>
      </c>
      <c r="JJ67">
        <v>26.3954</v>
      </c>
      <c r="JK67">
        <v>30.0002</v>
      </c>
      <c r="JL67">
        <v>26.3156</v>
      </c>
      <c r="JM67">
        <v>26.2563</v>
      </c>
      <c r="JN67">
        <v>36.3377</v>
      </c>
      <c r="JO67">
        <v>37.7335</v>
      </c>
      <c r="JP67">
        <v>69.9082</v>
      </c>
      <c r="JQ67">
        <v>25</v>
      </c>
      <c r="JR67">
        <v>857.604</v>
      </c>
      <c r="JS67">
        <v>17.3445</v>
      </c>
      <c r="JT67">
        <v>102.393</v>
      </c>
      <c r="JU67">
        <v>103.16</v>
      </c>
    </row>
    <row r="68" spans="1:281">
      <c r="A68">
        <v>52</v>
      </c>
      <c r="B68">
        <v>1659024030</v>
      </c>
      <c r="C68">
        <v>346.900000095367</v>
      </c>
      <c r="D68" t="s">
        <v>527</v>
      </c>
      <c r="E68" t="s">
        <v>528</v>
      </c>
      <c r="F68">
        <v>5</v>
      </c>
      <c r="G68" t="s">
        <v>416</v>
      </c>
      <c r="H68" t="s">
        <v>417</v>
      </c>
      <c r="I68">
        <v>1659024022.5</v>
      </c>
      <c r="J68">
        <f>(K68)/1000</f>
        <v>0</v>
      </c>
      <c r="K68">
        <f>IF(CZ68, AN68, AH68)</f>
        <v>0</v>
      </c>
      <c r="L68">
        <f>IF(CZ68, AI68, AG68)</f>
        <v>0</v>
      </c>
      <c r="M68">
        <f>DB68 - IF(AU68&gt;1, L68*CV68*100.0/(AW68*DP68), 0)</f>
        <v>0</v>
      </c>
      <c r="N68">
        <f>((T68-J68/2)*M68-L68)/(T68+J68/2)</f>
        <v>0</v>
      </c>
      <c r="O68">
        <f>N68*(DI68+DJ68)/1000.0</f>
        <v>0</v>
      </c>
      <c r="P68">
        <f>(DB68 - IF(AU68&gt;1, L68*CV68*100.0/(AW68*DP68), 0))*(DI68+DJ68)/1000.0</f>
        <v>0</v>
      </c>
      <c r="Q68">
        <f>2.0/((1/S68-1/R68)+SIGN(S68)*SQRT((1/S68-1/R68)*(1/S68-1/R68) + 4*CW68/((CW68+1)*(CW68+1))*(2*1/S68*1/R68-1/R68*1/R68)))</f>
        <v>0</v>
      </c>
      <c r="R68">
        <f>IF(LEFT(CX68,1)&lt;&gt;"0",IF(LEFT(CX68,1)="1",3.0,CY68),$D$5+$E$5*(DP68*DI68/($K$5*1000))+$F$5*(DP68*DI68/($K$5*1000))*MAX(MIN(CV68,$J$5),$I$5)*MAX(MIN(CV68,$J$5),$I$5)+$G$5*MAX(MIN(CV68,$J$5),$I$5)*(DP68*DI68/($K$5*1000))+$H$5*(DP68*DI68/($K$5*1000))*(DP68*DI68/($K$5*1000)))</f>
        <v>0</v>
      </c>
      <c r="S68">
        <f>J68*(1000-(1000*0.61365*exp(17.502*W68/(240.97+W68))/(DI68+DJ68)+DD68)/2)/(1000*0.61365*exp(17.502*W68/(240.97+W68))/(DI68+DJ68)-DD68)</f>
        <v>0</v>
      </c>
      <c r="T68">
        <f>1/((CW68+1)/(Q68/1.6)+1/(R68/1.37)) + CW68/((CW68+1)/(Q68/1.6) + CW68/(R68/1.37))</f>
        <v>0</v>
      </c>
      <c r="U68">
        <f>(CR68*CU68)</f>
        <v>0</v>
      </c>
      <c r="V68">
        <f>(DK68+(U68+2*0.95*5.67E-8*(((DK68+$B$7)+273)^4-(DK68+273)^4)-44100*J68)/(1.84*29.3*R68+8*0.95*5.67E-8*(DK68+273)^3))</f>
        <v>0</v>
      </c>
      <c r="W68">
        <f>($C$7*DL68+$D$7*DM68+$E$7*V68)</f>
        <v>0</v>
      </c>
      <c r="X68">
        <f>0.61365*exp(17.502*W68/(240.97+W68))</f>
        <v>0</v>
      </c>
      <c r="Y68">
        <f>(Z68/AA68*100)</f>
        <v>0</v>
      </c>
      <c r="Z68">
        <f>DD68*(DI68+DJ68)/1000</f>
        <v>0</v>
      </c>
      <c r="AA68">
        <f>0.61365*exp(17.502*DK68/(240.97+DK68))</f>
        <v>0</v>
      </c>
      <c r="AB68">
        <f>(X68-DD68*(DI68+DJ68)/1000)</f>
        <v>0</v>
      </c>
      <c r="AC68">
        <f>(-J68*44100)</f>
        <v>0</v>
      </c>
      <c r="AD68">
        <f>2*29.3*R68*0.92*(DK68-W68)</f>
        <v>0</v>
      </c>
      <c r="AE68">
        <f>2*0.95*5.67E-8*(((DK68+$B$7)+273)^4-(W68+273)^4)</f>
        <v>0</v>
      </c>
      <c r="AF68">
        <f>U68+AE68+AC68+AD68</f>
        <v>0</v>
      </c>
      <c r="AG68">
        <f>DH68*AU68*(DC68-DB68*(1000-AU68*DE68)/(1000-AU68*DD68))/(100*CV68)</f>
        <v>0</v>
      </c>
      <c r="AH68">
        <f>1000*DH68*AU68*(DD68-DE68)/(100*CV68*(1000-AU68*DD68))</f>
        <v>0</v>
      </c>
      <c r="AI68">
        <f>(AJ68 - AK68 - DI68*1E3/(8.314*(DK68+273.15)) * AM68/DH68 * AL68) * DH68/(100*CV68) * (1000 - DE68)/1000</f>
        <v>0</v>
      </c>
      <c r="AJ68">
        <v>864.294674395656</v>
      </c>
      <c r="AK68">
        <v>807.054915151515</v>
      </c>
      <c r="AL68">
        <v>3.3562431919351</v>
      </c>
      <c r="AM68">
        <v>66.0504921813524</v>
      </c>
      <c r="AN68">
        <f>(AP68 - AO68 + DI68*1E3/(8.314*(DK68+273.15)) * AR68/DH68 * AQ68) * DH68/(100*CV68) * 1000/(1000 - AP68)</f>
        <v>0</v>
      </c>
      <c r="AO68">
        <v>17.2602070451515</v>
      </c>
      <c r="AP68">
        <v>24.476293006993</v>
      </c>
      <c r="AQ68">
        <v>-0.000361835497834354</v>
      </c>
      <c r="AR68">
        <v>92.47</v>
      </c>
      <c r="AS68">
        <v>0</v>
      </c>
      <c r="AT68">
        <v>0</v>
      </c>
      <c r="AU68">
        <f>IF(AS68*$H$13&gt;=AW68,1.0,(AW68/(AW68-AS68*$H$13)))</f>
        <v>0</v>
      </c>
      <c r="AV68">
        <f>(AU68-1)*100</f>
        <v>0</v>
      </c>
      <c r="AW68">
        <f>MAX(0,($B$13+$C$13*DP68)/(1+$D$13*DP68)*DI68/(DK68+273)*$E$13)</f>
        <v>0</v>
      </c>
      <c r="AX68" t="s">
        <v>418</v>
      </c>
      <c r="AY68" t="s">
        <v>418</v>
      </c>
      <c r="AZ68">
        <v>0</v>
      </c>
      <c r="BA68">
        <v>0</v>
      </c>
      <c r="BB68">
        <f>1-AZ68/BA68</f>
        <v>0</v>
      </c>
      <c r="BC68">
        <v>0</v>
      </c>
      <c r="BD68" t="s">
        <v>418</v>
      </c>
      <c r="BE68" t="s">
        <v>418</v>
      </c>
      <c r="BF68">
        <v>0</v>
      </c>
      <c r="BG68">
        <v>0</v>
      </c>
      <c r="BH68">
        <f>1-BF68/BG68</f>
        <v>0</v>
      </c>
      <c r="BI68">
        <v>0.5</v>
      </c>
      <c r="BJ68">
        <f>CS68</f>
        <v>0</v>
      </c>
      <c r="BK68">
        <f>L68</f>
        <v>0</v>
      </c>
      <c r="BL68">
        <f>BH68*BI68*BJ68</f>
        <v>0</v>
      </c>
      <c r="BM68">
        <f>(BK68-BC68)/BJ68</f>
        <v>0</v>
      </c>
      <c r="BN68">
        <f>(BA68-BG68)/BG68</f>
        <v>0</v>
      </c>
      <c r="BO68">
        <f>AZ68/(BB68+AZ68/BG68)</f>
        <v>0</v>
      </c>
      <c r="BP68" t="s">
        <v>418</v>
      </c>
      <c r="BQ68">
        <v>0</v>
      </c>
      <c r="BR68">
        <f>IF(BQ68&lt;&gt;0, BQ68, BO68)</f>
        <v>0</v>
      </c>
      <c r="BS68">
        <f>1-BR68/BG68</f>
        <v>0</v>
      </c>
      <c r="BT68">
        <f>(BG68-BF68)/(BG68-BR68)</f>
        <v>0</v>
      </c>
      <c r="BU68">
        <f>(BA68-BG68)/(BA68-BR68)</f>
        <v>0</v>
      </c>
      <c r="BV68">
        <f>(BG68-BF68)/(BG68-AZ68)</f>
        <v>0</v>
      </c>
      <c r="BW68">
        <f>(BA68-BG68)/(BA68-AZ68)</f>
        <v>0</v>
      </c>
      <c r="BX68">
        <f>(BT68*BR68/BF68)</f>
        <v>0</v>
      </c>
      <c r="BY68">
        <f>(1-BX68)</f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f>$B$11*DQ68+$C$11*DR68+$F$11*EC68*(1-EF68)</f>
        <v>0</v>
      </c>
      <c r="CS68">
        <f>CR68*CT68</f>
        <v>0</v>
      </c>
      <c r="CT68">
        <f>($B$11*$D$9+$C$11*$D$9+$F$11*((EP68+EH68)/MAX(EP68+EH68+EQ68, 0.1)*$I$9+EQ68/MAX(EP68+EH68+EQ68, 0.1)*$J$9))/($B$11+$C$11+$F$11)</f>
        <v>0</v>
      </c>
      <c r="CU68">
        <f>($B$11*$K$9+$C$11*$K$9+$F$11*((EP68+EH68)/MAX(EP68+EH68+EQ68, 0.1)*$P$9+EQ68/MAX(EP68+EH68+EQ68, 0.1)*$Q$9))/($B$11+$C$11+$F$11)</f>
        <v>0</v>
      </c>
      <c r="CV68">
        <v>6</v>
      </c>
      <c r="CW68">
        <v>0.5</v>
      </c>
      <c r="CX68" t="s">
        <v>419</v>
      </c>
      <c r="CY68">
        <v>2</v>
      </c>
      <c r="CZ68" t="b">
        <v>1</v>
      </c>
      <c r="DA68">
        <v>1659024022.5</v>
      </c>
      <c r="DB68">
        <v>764.882925925926</v>
      </c>
      <c r="DC68">
        <v>833.776185185185</v>
      </c>
      <c r="DD68">
        <v>24.4798185185185</v>
      </c>
      <c r="DE68">
        <v>17.2718111111111</v>
      </c>
      <c r="DF68">
        <v>756.30362962963</v>
      </c>
      <c r="DG68">
        <v>23.992137037037</v>
      </c>
      <c r="DH68">
        <v>500.044518518519</v>
      </c>
      <c r="DI68">
        <v>90.3844222222222</v>
      </c>
      <c r="DJ68">
        <v>0.0452986444444444</v>
      </c>
      <c r="DK68">
        <v>27.2915037037037</v>
      </c>
      <c r="DL68">
        <v>27.2438962962963</v>
      </c>
      <c r="DM68">
        <v>999.9</v>
      </c>
      <c r="DN68">
        <v>0</v>
      </c>
      <c r="DO68">
        <v>0</v>
      </c>
      <c r="DP68">
        <v>9998.51851851852</v>
      </c>
      <c r="DQ68">
        <v>0</v>
      </c>
      <c r="DR68">
        <v>10.1502</v>
      </c>
      <c r="DS68">
        <v>-68.8931629629629</v>
      </c>
      <c r="DT68">
        <v>784.076777777778</v>
      </c>
      <c r="DU68">
        <v>848.429888888889</v>
      </c>
      <c r="DV68">
        <v>7.20801333333333</v>
      </c>
      <c r="DW68">
        <v>833.776185185185</v>
      </c>
      <c r="DX68">
        <v>17.2718111111111</v>
      </c>
      <c r="DY68">
        <v>2.21259481481481</v>
      </c>
      <c r="DZ68">
        <v>1.56110259259259</v>
      </c>
      <c r="EA68">
        <v>19.0537962962963</v>
      </c>
      <c r="EB68">
        <v>13.5801148148148</v>
      </c>
      <c r="EC68">
        <v>2000.00851851852</v>
      </c>
      <c r="ED68">
        <v>0.979998333333333</v>
      </c>
      <c r="EE68">
        <v>0.0200019259259259</v>
      </c>
      <c r="EF68">
        <v>0</v>
      </c>
      <c r="EG68">
        <v>840.330259259259</v>
      </c>
      <c r="EH68">
        <v>5.00063</v>
      </c>
      <c r="EI68">
        <v>16556.237037037</v>
      </c>
      <c r="EJ68">
        <v>17256.962962963</v>
      </c>
      <c r="EK68">
        <v>38.4278148148148</v>
      </c>
      <c r="EL68">
        <v>38.3818888888889</v>
      </c>
      <c r="EM68">
        <v>37.9025555555556</v>
      </c>
      <c r="EN68">
        <v>37.687</v>
      </c>
      <c r="EO68">
        <v>39.375</v>
      </c>
      <c r="EP68">
        <v>1955.10074074074</v>
      </c>
      <c r="EQ68">
        <v>39.9077777777778</v>
      </c>
      <c r="ER68">
        <v>0</v>
      </c>
      <c r="ES68">
        <v>1659024028.9</v>
      </c>
      <c r="ET68">
        <v>0</v>
      </c>
      <c r="EU68">
        <v>840.306423076923</v>
      </c>
      <c r="EV68">
        <v>-8.69138462397502</v>
      </c>
      <c r="EW68">
        <v>-158.095726494727</v>
      </c>
      <c r="EX68">
        <v>16556.0576923077</v>
      </c>
      <c r="EY68">
        <v>15</v>
      </c>
      <c r="EZ68">
        <v>0</v>
      </c>
      <c r="FA68" t="s">
        <v>420</v>
      </c>
      <c r="FB68">
        <v>1657551626.5</v>
      </c>
      <c r="FC68">
        <v>1657551629</v>
      </c>
      <c r="FD68">
        <v>0</v>
      </c>
      <c r="FE68">
        <v>0.403</v>
      </c>
      <c r="FF68">
        <v>0.009</v>
      </c>
      <c r="FG68">
        <v>9.41</v>
      </c>
      <c r="FH68">
        <v>0.087</v>
      </c>
      <c r="FI68">
        <v>417</v>
      </c>
      <c r="FJ68">
        <v>17</v>
      </c>
      <c r="FK68">
        <v>1.61</v>
      </c>
      <c r="FL68">
        <v>0.59</v>
      </c>
      <c r="FM68">
        <v>-68.8166707317073</v>
      </c>
      <c r="FN68">
        <v>0.260523344947702</v>
      </c>
      <c r="FO68">
        <v>0.707543068841267</v>
      </c>
      <c r="FP68">
        <v>1</v>
      </c>
      <c r="FQ68">
        <v>840.849617647059</v>
      </c>
      <c r="FR68">
        <v>-7.83277311232791</v>
      </c>
      <c r="FS68">
        <v>0.815233601119626</v>
      </c>
      <c r="FT68">
        <v>0</v>
      </c>
      <c r="FU68">
        <v>7.20823097560976</v>
      </c>
      <c r="FV68">
        <v>0.018624041811852</v>
      </c>
      <c r="FW68">
        <v>0.00757086965551971</v>
      </c>
      <c r="FX68">
        <v>1</v>
      </c>
      <c r="FY68">
        <v>2</v>
      </c>
      <c r="FZ68">
        <v>3</v>
      </c>
      <c r="GA68" t="s">
        <v>474</v>
      </c>
      <c r="GB68">
        <v>2.97387</v>
      </c>
      <c r="GC68">
        <v>2.69898</v>
      </c>
      <c r="GD68">
        <v>0.142405</v>
      </c>
      <c r="GE68">
        <v>0.151617</v>
      </c>
      <c r="GF68">
        <v>0.104596</v>
      </c>
      <c r="GG68">
        <v>0.0828803</v>
      </c>
      <c r="GH68">
        <v>33422.4</v>
      </c>
      <c r="GI68">
        <v>36149.6</v>
      </c>
      <c r="GJ68">
        <v>35314.4</v>
      </c>
      <c r="GK68">
        <v>38642.5</v>
      </c>
      <c r="GL68">
        <v>44823.8</v>
      </c>
      <c r="GM68">
        <v>51180</v>
      </c>
      <c r="GN68">
        <v>55193.7</v>
      </c>
      <c r="GO68">
        <v>61972.1</v>
      </c>
      <c r="GP68">
        <v>1.9894</v>
      </c>
      <c r="GQ68">
        <v>1.8466</v>
      </c>
      <c r="GR68">
        <v>0.118166</v>
      </c>
      <c r="GS68">
        <v>0</v>
      </c>
      <c r="GT68">
        <v>25.314</v>
      </c>
      <c r="GU68">
        <v>999.9</v>
      </c>
      <c r="GV68">
        <v>56.355</v>
      </c>
      <c r="GW68">
        <v>29.003</v>
      </c>
      <c r="GX68">
        <v>25.0811</v>
      </c>
      <c r="GY68">
        <v>56.59</v>
      </c>
      <c r="GZ68">
        <v>43.1971</v>
      </c>
      <c r="HA68">
        <v>1</v>
      </c>
      <c r="HB68">
        <v>-0.0656911</v>
      </c>
      <c r="HC68">
        <v>0.0799564</v>
      </c>
      <c r="HD68">
        <v>20.1133</v>
      </c>
      <c r="HE68">
        <v>5.20172</v>
      </c>
      <c r="HF68">
        <v>12.0064</v>
      </c>
      <c r="HG68">
        <v>4.9752</v>
      </c>
      <c r="HH68">
        <v>3.2938</v>
      </c>
      <c r="HI68">
        <v>9999</v>
      </c>
      <c r="HJ68">
        <v>9999</v>
      </c>
      <c r="HK68">
        <v>9999</v>
      </c>
      <c r="HL68">
        <v>627.7</v>
      </c>
      <c r="HM68">
        <v>1.8634</v>
      </c>
      <c r="HN68">
        <v>1.86813</v>
      </c>
      <c r="HO68">
        <v>1.86798</v>
      </c>
      <c r="HP68">
        <v>1.86908</v>
      </c>
      <c r="HQ68">
        <v>1.86996</v>
      </c>
      <c r="HR68">
        <v>1.86603</v>
      </c>
      <c r="HS68">
        <v>1.86707</v>
      </c>
      <c r="HT68">
        <v>1.86844</v>
      </c>
      <c r="HU68">
        <v>5</v>
      </c>
      <c r="HV68">
        <v>0</v>
      </c>
      <c r="HW68">
        <v>0</v>
      </c>
      <c r="HX68">
        <v>0</v>
      </c>
      <c r="HY68" t="s">
        <v>422</v>
      </c>
      <c r="HZ68" t="s">
        <v>423</v>
      </c>
      <c r="IA68" t="s">
        <v>424</v>
      </c>
      <c r="IB68" t="s">
        <v>424</v>
      </c>
      <c r="IC68" t="s">
        <v>424</v>
      </c>
      <c r="ID68" t="s">
        <v>424</v>
      </c>
      <c r="IE68">
        <v>0</v>
      </c>
      <c r="IF68">
        <v>100</v>
      </c>
      <c r="IG68">
        <v>100</v>
      </c>
      <c r="IH68">
        <v>8.72</v>
      </c>
      <c r="II68">
        <v>0.4873</v>
      </c>
      <c r="IJ68">
        <v>4.02706509432224</v>
      </c>
      <c r="IK68">
        <v>0.00601174518973114</v>
      </c>
      <c r="IL68">
        <v>2.77886958061485e-07</v>
      </c>
      <c r="IM68">
        <v>-3.54636231360687e-10</v>
      </c>
      <c r="IN68">
        <v>-0.0404303883988718</v>
      </c>
      <c r="IO68">
        <v>-0.0177815531441476</v>
      </c>
      <c r="IP68">
        <v>0.00205572605671414</v>
      </c>
      <c r="IQ68">
        <v>-1.65519735432211e-05</v>
      </c>
      <c r="IR68">
        <v>-4</v>
      </c>
      <c r="IS68">
        <v>1848</v>
      </c>
      <c r="IT68">
        <v>1</v>
      </c>
      <c r="IU68">
        <v>25</v>
      </c>
      <c r="IV68">
        <v>24540.1</v>
      </c>
      <c r="IW68">
        <v>24540</v>
      </c>
      <c r="IX68">
        <v>1.8396</v>
      </c>
      <c r="IY68">
        <v>2.59399</v>
      </c>
      <c r="IZ68">
        <v>1.54785</v>
      </c>
      <c r="JA68">
        <v>2.30469</v>
      </c>
      <c r="JB68">
        <v>1.34644</v>
      </c>
      <c r="JC68">
        <v>2.41211</v>
      </c>
      <c r="JD68">
        <v>34.3269</v>
      </c>
      <c r="JE68">
        <v>24.1313</v>
      </c>
      <c r="JF68">
        <v>18</v>
      </c>
      <c r="JG68">
        <v>500.418</v>
      </c>
      <c r="JH68">
        <v>408.869</v>
      </c>
      <c r="JI68">
        <v>25</v>
      </c>
      <c r="JJ68">
        <v>26.3954</v>
      </c>
      <c r="JK68">
        <v>30.0001</v>
      </c>
      <c r="JL68">
        <v>26.3178</v>
      </c>
      <c r="JM68">
        <v>26.2563</v>
      </c>
      <c r="JN68">
        <v>36.8785</v>
      </c>
      <c r="JO68">
        <v>37.7335</v>
      </c>
      <c r="JP68">
        <v>69.9082</v>
      </c>
      <c r="JQ68">
        <v>25</v>
      </c>
      <c r="JR68">
        <v>871.09</v>
      </c>
      <c r="JS68">
        <v>17.3445</v>
      </c>
      <c r="JT68">
        <v>102.392</v>
      </c>
      <c r="JU68">
        <v>103.159</v>
      </c>
    </row>
    <row r="69" spans="1:281">
      <c r="A69">
        <v>53</v>
      </c>
      <c r="B69">
        <v>1659024035</v>
      </c>
      <c r="C69">
        <v>351.900000095367</v>
      </c>
      <c r="D69" t="s">
        <v>529</v>
      </c>
      <c r="E69" t="s">
        <v>530</v>
      </c>
      <c r="F69">
        <v>5</v>
      </c>
      <c r="G69" t="s">
        <v>416</v>
      </c>
      <c r="H69" t="s">
        <v>417</v>
      </c>
      <c r="I69">
        <v>1659024027.21429</v>
      </c>
      <c r="J69">
        <f>(K69)/1000</f>
        <v>0</v>
      </c>
      <c r="K69">
        <f>IF(CZ69, AN69, AH69)</f>
        <v>0</v>
      </c>
      <c r="L69">
        <f>IF(CZ69, AI69, AG69)</f>
        <v>0</v>
      </c>
      <c r="M69">
        <f>DB69 - IF(AU69&gt;1, L69*CV69*100.0/(AW69*DP69), 0)</f>
        <v>0</v>
      </c>
      <c r="N69">
        <f>((T69-J69/2)*M69-L69)/(T69+J69/2)</f>
        <v>0</v>
      </c>
      <c r="O69">
        <f>N69*(DI69+DJ69)/1000.0</f>
        <v>0</v>
      </c>
      <c r="P69">
        <f>(DB69 - IF(AU69&gt;1, L69*CV69*100.0/(AW69*DP69), 0))*(DI69+DJ69)/1000.0</f>
        <v>0</v>
      </c>
      <c r="Q69">
        <f>2.0/((1/S69-1/R69)+SIGN(S69)*SQRT((1/S69-1/R69)*(1/S69-1/R69) + 4*CW69/((CW69+1)*(CW69+1))*(2*1/S69*1/R69-1/R69*1/R69)))</f>
        <v>0</v>
      </c>
      <c r="R69">
        <f>IF(LEFT(CX69,1)&lt;&gt;"0",IF(LEFT(CX69,1)="1",3.0,CY69),$D$5+$E$5*(DP69*DI69/($K$5*1000))+$F$5*(DP69*DI69/($K$5*1000))*MAX(MIN(CV69,$J$5),$I$5)*MAX(MIN(CV69,$J$5),$I$5)+$G$5*MAX(MIN(CV69,$J$5),$I$5)*(DP69*DI69/($K$5*1000))+$H$5*(DP69*DI69/($K$5*1000))*(DP69*DI69/($K$5*1000)))</f>
        <v>0</v>
      </c>
      <c r="S69">
        <f>J69*(1000-(1000*0.61365*exp(17.502*W69/(240.97+W69))/(DI69+DJ69)+DD69)/2)/(1000*0.61365*exp(17.502*W69/(240.97+W69))/(DI69+DJ69)-DD69)</f>
        <v>0</v>
      </c>
      <c r="T69">
        <f>1/((CW69+1)/(Q69/1.6)+1/(R69/1.37)) + CW69/((CW69+1)/(Q69/1.6) + CW69/(R69/1.37))</f>
        <v>0</v>
      </c>
      <c r="U69">
        <f>(CR69*CU69)</f>
        <v>0</v>
      </c>
      <c r="V69">
        <f>(DK69+(U69+2*0.95*5.67E-8*(((DK69+$B$7)+273)^4-(DK69+273)^4)-44100*J69)/(1.84*29.3*R69+8*0.95*5.67E-8*(DK69+273)^3))</f>
        <v>0</v>
      </c>
      <c r="W69">
        <f>($C$7*DL69+$D$7*DM69+$E$7*V69)</f>
        <v>0</v>
      </c>
      <c r="X69">
        <f>0.61365*exp(17.502*W69/(240.97+W69))</f>
        <v>0</v>
      </c>
      <c r="Y69">
        <f>(Z69/AA69*100)</f>
        <v>0</v>
      </c>
      <c r="Z69">
        <f>DD69*(DI69+DJ69)/1000</f>
        <v>0</v>
      </c>
      <c r="AA69">
        <f>0.61365*exp(17.502*DK69/(240.97+DK69))</f>
        <v>0</v>
      </c>
      <c r="AB69">
        <f>(X69-DD69*(DI69+DJ69)/1000)</f>
        <v>0</v>
      </c>
      <c r="AC69">
        <f>(-J69*44100)</f>
        <v>0</v>
      </c>
      <c r="AD69">
        <f>2*29.3*R69*0.92*(DK69-W69)</f>
        <v>0</v>
      </c>
      <c r="AE69">
        <f>2*0.95*5.67E-8*(((DK69+$B$7)+273)^4-(W69+273)^4)</f>
        <v>0</v>
      </c>
      <c r="AF69">
        <f>U69+AE69+AC69+AD69</f>
        <v>0</v>
      </c>
      <c r="AG69">
        <f>DH69*AU69*(DC69-DB69*(1000-AU69*DE69)/(1000-AU69*DD69))/(100*CV69)</f>
        <v>0</v>
      </c>
      <c r="AH69">
        <f>1000*DH69*AU69*(DD69-DE69)/(100*CV69*(1000-AU69*DD69))</f>
        <v>0</v>
      </c>
      <c r="AI69">
        <f>(AJ69 - AK69 - DI69*1E3/(8.314*(DK69+273.15)) * AM69/DH69 * AL69) * DH69/(100*CV69) * (1000 - DE69)/1000</f>
        <v>0</v>
      </c>
      <c r="AJ69">
        <v>881.265931266012</v>
      </c>
      <c r="AK69">
        <v>824.065775757575</v>
      </c>
      <c r="AL69">
        <v>3.34887141209939</v>
      </c>
      <c r="AM69">
        <v>66.0504921813524</v>
      </c>
      <c r="AN69">
        <f>(AP69 - AO69 + DI69*1E3/(8.314*(DK69+273.15)) * AR69/DH69 * AQ69) * DH69/(100*CV69) * 1000/(1000 - AP69)</f>
        <v>0</v>
      </c>
      <c r="AO69">
        <v>17.2894294450649</v>
      </c>
      <c r="AP69">
        <v>24.4800370629371</v>
      </c>
      <c r="AQ69">
        <v>-0.000228746411481173</v>
      </c>
      <c r="AR69">
        <v>92.47</v>
      </c>
      <c r="AS69">
        <v>0</v>
      </c>
      <c r="AT69">
        <v>0</v>
      </c>
      <c r="AU69">
        <f>IF(AS69*$H$13&gt;=AW69,1.0,(AW69/(AW69-AS69*$H$13)))</f>
        <v>0</v>
      </c>
      <c r="AV69">
        <f>(AU69-1)*100</f>
        <v>0</v>
      </c>
      <c r="AW69">
        <f>MAX(0,($B$13+$C$13*DP69)/(1+$D$13*DP69)*DI69/(DK69+273)*$E$13)</f>
        <v>0</v>
      </c>
      <c r="AX69" t="s">
        <v>418</v>
      </c>
      <c r="AY69" t="s">
        <v>418</v>
      </c>
      <c r="AZ69">
        <v>0</v>
      </c>
      <c r="BA69">
        <v>0</v>
      </c>
      <c r="BB69">
        <f>1-AZ69/BA69</f>
        <v>0</v>
      </c>
      <c r="BC69">
        <v>0</v>
      </c>
      <c r="BD69" t="s">
        <v>418</v>
      </c>
      <c r="BE69" t="s">
        <v>418</v>
      </c>
      <c r="BF69">
        <v>0</v>
      </c>
      <c r="BG69">
        <v>0</v>
      </c>
      <c r="BH69">
        <f>1-BF69/BG69</f>
        <v>0</v>
      </c>
      <c r="BI69">
        <v>0.5</v>
      </c>
      <c r="BJ69">
        <f>CS69</f>
        <v>0</v>
      </c>
      <c r="BK69">
        <f>L69</f>
        <v>0</v>
      </c>
      <c r="BL69">
        <f>BH69*BI69*BJ69</f>
        <v>0</v>
      </c>
      <c r="BM69">
        <f>(BK69-BC69)/BJ69</f>
        <v>0</v>
      </c>
      <c r="BN69">
        <f>(BA69-BG69)/BG69</f>
        <v>0</v>
      </c>
      <c r="BO69">
        <f>AZ69/(BB69+AZ69/BG69)</f>
        <v>0</v>
      </c>
      <c r="BP69" t="s">
        <v>418</v>
      </c>
      <c r="BQ69">
        <v>0</v>
      </c>
      <c r="BR69">
        <f>IF(BQ69&lt;&gt;0, BQ69, BO69)</f>
        <v>0</v>
      </c>
      <c r="BS69">
        <f>1-BR69/BG69</f>
        <v>0</v>
      </c>
      <c r="BT69">
        <f>(BG69-BF69)/(BG69-BR69)</f>
        <v>0</v>
      </c>
      <c r="BU69">
        <f>(BA69-BG69)/(BA69-BR69)</f>
        <v>0</v>
      </c>
      <c r="BV69">
        <f>(BG69-BF69)/(BG69-AZ69)</f>
        <v>0</v>
      </c>
      <c r="BW69">
        <f>(BA69-BG69)/(BA69-AZ69)</f>
        <v>0</v>
      </c>
      <c r="BX69">
        <f>(BT69*BR69/BF69)</f>
        <v>0</v>
      </c>
      <c r="BY69">
        <f>(1-BX69)</f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f>$B$11*DQ69+$C$11*DR69+$F$11*EC69*(1-EF69)</f>
        <v>0</v>
      </c>
      <c r="CS69">
        <f>CR69*CT69</f>
        <v>0</v>
      </c>
      <c r="CT69">
        <f>($B$11*$D$9+$C$11*$D$9+$F$11*((EP69+EH69)/MAX(EP69+EH69+EQ69, 0.1)*$I$9+EQ69/MAX(EP69+EH69+EQ69, 0.1)*$J$9))/($B$11+$C$11+$F$11)</f>
        <v>0</v>
      </c>
      <c r="CU69">
        <f>($B$11*$K$9+$C$11*$K$9+$F$11*((EP69+EH69)/MAX(EP69+EH69+EQ69, 0.1)*$P$9+EQ69/MAX(EP69+EH69+EQ69, 0.1)*$Q$9))/($B$11+$C$11+$F$11)</f>
        <v>0</v>
      </c>
      <c r="CV69">
        <v>6</v>
      </c>
      <c r="CW69">
        <v>0.5</v>
      </c>
      <c r="CX69" t="s">
        <v>419</v>
      </c>
      <c r="CY69">
        <v>2</v>
      </c>
      <c r="CZ69" t="b">
        <v>1</v>
      </c>
      <c r="DA69">
        <v>1659024027.21429</v>
      </c>
      <c r="DB69">
        <v>780.137</v>
      </c>
      <c r="DC69">
        <v>849.189178571429</v>
      </c>
      <c r="DD69">
        <v>24.4752785714286</v>
      </c>
      <c r="DE69">
        <v>17.2748785714286</v>
      </c>
      <c r="DF69">
        <v>771.469535714286</v>
      </c>
      <c r="DG69">
        <v>23.9878214285714</v>
      </c>
      <c r="DH69">
        <v>500.018357142857</v>
      </c>
      <c r="DI69">
        <v>90.3843607142857</v>
      </c>
      <c r="DJ69">
        <v>0.0453026571428571</v>
      </c>
      <c r="DK69">
        <v>27.2916392857143</v>
      </c>
      <c r="DL69">
        <v>27.2484</v>
      </c>
      <c r="DM69">
        <v>999.9</v>
      </c>
      <c r="DN69">
        <v>0</v>
      </c>
      <c r="DO69">
        <v>0</v>
      </c>
      <c r="DP69">
        <v>10000.8928571429</v>
      </c>
      <c r="DQ69">
        <v>0</v>
      </c>
      <c r="DR69">
        <v>10.1502</v>
      </c>
      <c r="DS69">
        <v>-69.0520928571429</v>
      </c>
      <c r="DT69">
        <v>799.71</v>
      </c>
      <c r="DU69">
        <v>864.116607142857</v>
      </c>
      <c r="DV69">
        <v>7.20039964285714</v>
      </c>
      <c r="DW69">
        <v>849.189178571429</v>
      </c>
      <c r="DX69">
        <v>17.2748785714286</v>
      </c>
      <c r="DY69">
        <v>2.21218214285714</v>
      </c>
      <c r="DZ69">
        <v>1.56137964285714</v>
      </c>
      <c r="EA69">
        <v>19.0508142857143</v>
      </c>
      <c r="EB69">
        <v>13.5828357142857</v>
      </c>
      <c r="EC69">
        <v>2000.00178571429</v>
      </c>
      <c r="ED69">
        <v>0.979995857142857</v>
      </c>
      <c r="EE69">
        <v>0.0200043785714286</v>
      </c>
      <c r="EF69">
        <v>0</v>
      </c>
      <c r="EG69">
        <v>839.574714285714</v>
      </c>
      <c r="EH69">
        <v>5.00063</v>
      </c>
      <c r="EI69">
        <v>16542.5714285714</v>
      </c>
      <c r="EJ69">
        <v>17256.8857142857</v>
      </c>
      <c r="EK69">
        <v>38.4325714285714</v>
      </c>
      <c r="EL69">
        <v>38.3949285714286</v>
      </c>
      <c r="EM69">
        <v>37.9148571428571</v>
      </c>
      <c r="EN69">
        <v>37.687</v>
      </c>
      <c r="EO69">
        <v>39.375</v>
      </c>
      <c r="EP69">
        <v>1955.08928571429</v>
      </c>
      <c r="EQ69">
        <v>39.9125</v>
      </c>
      <c r="ER69">
        <v>0</v>
      </c>
      <c r="ES69">
        <v>1659024033.7</v>
      </c>
      <c r="ET69">
        <v>0</v>
      </c>
      <c r="EU69">
        <v>839.572961538461</v>
      </c>
      <c r="EV69">
        <v>-9.78458119635487</v>
      </c>
      <c r="EW69">
        <v>-185.241025780434</v>
      </c>
      <c r="EX69">
        <v>16542.1346153846</v>
      </c>
      <c r="EY69">
        <v>15</v>
      </c>
      <c r="EZ69">
        <v>0</v>
      </c>
      <c r="FA69" t="s">
        <v>420</v>
      </c>
      <c r="FB69">
        <v>1657551626.5</v>
      </c>
      <c r="FC69">
        <v>1657551629</v>
      </c>
      <c r="FD69">
        <v>0</v>
      </c>
      <c r="FE69">
        <v>0.403</v>
      </c>
      <c r="FF69">
        <v>0.009</v>
      </c>
      <c r="FG69">
        <v>9.41</v>
      </c>
      <c r="FH69">
        <v>0.087</v>
      </c>
      <c r="FI69">
        <v>417</v>
      </c>
      <c r="FJ69">
        <v>17</v>
      </c>
      <c r="FK69">
        <v>1.61</v>
      </c>
      <c r="FL69">
        <v>0.59</v>
      </c>
      <c r="FM69">
        <v>-69.0705317073171</v>
      </c>
      <c r="FN69">
        <v>-1.64919721254375</v>
      </c>
      <c r="FO69">
        <v>0.821004627133814</v>
      </c>
      <c r="FP69">
        <v>0</v>
      </c>
      <c r="FQ69">
        <v>840.111470588235</v>
      </c>
      <c r="FR69">
        <v>-9.47129106462711</v>
      </c>
      <c r="FS69">
        <v>0.958659764073049</v>
      </c>
      <c r="FT69">
        <v>0</v>
      </c>
      <c r="FU69">
        <v>7.20372609756098</v>
      </c>
      <c r="FV69">
        <v>-0.09286139372822</v>
      </c>
      <c r="FW69">
        <v>0.011816431279604</v>
      </c>
      <c r="FX69">
        <v>1</v>
      </c>
      <c r="FY69">
        <v>1</v>
      </c>
      <c r="FZ69">
        <v>3</v>
      </c>
      <c r="GA69" t="s">
        <v>421</v>
      </c>
      <c r="GB69">
        <v>2.97336</v>
      </c>
      <c r="GC69">
        <v>2.69976</v>
      </c>
      <c r="GD69">
        <v>0.144395</v>
      </c>
      <c r="GE69">
        <v>0.153476</v>
      </c>
      <c r="GF69">
        <v>0.104613</v>
      </c>
      <c r="GG69">
        <v>0.0828165</v>
      </c>
      <c r="GH69">
        <v>33344.4</v>
      </c>
      <c r="GI69">
        <v>36070.3</v>
      </c>
      <c r="GJ69">
        <v>35313.8</v>
      </c>
      <c r="GK69">
        <v>38642.3</v>
      </c>
      <c r="GL69">
        <v>44822.6</v>
      </c>
      <c r="GM69">
        <v>51182.9</v>
      </c>
      <c r="GN69">
        <v>55193.2</v>
      </c>
      <c r="GO69">
        <v>61971.2</v>
      </c>
      <c r="GP69">
        <v>1.9892</v>
      </c>
      <c r="GQ69">
        <v>1.8468</v>
      </c>
      <c r="GR69">
        <v>0.117719</v>
      </c>
      <c r="GS69">
        <v>0</v>
      </c>
      <c r="GT69">
        <v>25.3161</v>
      </c>
      <c r="GU69">
        <v>999.9</v>
      </c>
      <c r="GV69">
        <v>56.33</v>
      </c>
      <c r="GW69">
        <v>29.024</v>
      </c>
      <c r="GX69">
        <v>25.0986</v>
      </c>
      <c r="GY69">
        <v>56.45</v>
      </c>
      <c r="GZ69">
        <v>43.6458</v>
      </c>
      <c r="HA69">
        <v>1</v>
      </c>
      <c r="HB69">
        <v>-0.0652439</v>
      </c>
      <c r="HC69">
        <v>0.0810458</v>
      </c>
      <c r="HD69">
        <v>20.1133</v>
      </c>
      <c r="HE69">
        <v>5.20052</v>
      </c>
      <c r="HF69">
        <v>12.0064</v>
      </c>
      <c r="HG69">
        <v>4.976</v>
      </c>
      <c r="HH69">
        <v>3.2936</v>
      </c>
      <c r="HI69">
        <v>9999</v>
      </c>
      <c r="HJ69">
        <v>9999</v>
      </c>
      <c r="HK69">
        <v>9999</v>
      </c>
      <c r="HL69">
        <v>627.7</v>
      </c>
      <c r="HM69">
        <v>1.86334</v>
      </c>
      <c r="HN69">
        <v>1.86819</v>
      </c>
      <c r="HO69">
        <v>1.86798</v>
      </c>
      <c r="HP69">
        <v>1.86911</v>
      </c>
      <c r="HQ69">
        <v>1.86996</v>
      </c>
      <c r="HR69">
        <v>1.86603</v>
      </c>
      <c r="HS69">
        <v>1.86707</v>
      </c>
      <c r="HT69">
        <v>1.86844</v>
      </c>
      <c r="HU69">
        <v>5</v>
      </c>
      <c r="HV69">
        <v>0</v>
      </c>
      <c r="HW69">
        <v>0</v>
      </c>
      <c r="HX69">
        <v>0</v>
      </c>
      <c r="HY69" t="s">
        <v>422</v>
      </c>
      <c r="HZ69" t="s">
        <v>423</v>
      </c>
      <c r="IA69" t="s">
        <v>424</v>
      </c>
      <c r="IB69" t="s">
        <v>424</v>
      </c>
      <c r="IC69" t="s">
        <v>424</v>
      </c>
      <c r="ID69" t="s">
        <v>424</v>
      </c>
      <c r="IE69">
        <v>0</v>
      </c>
      <c r="IF69">
        <v>100</v>
      </c>
      <c r="IG69">
        <v>100</v>
      </c>
      <c r="IH69">
        <v>8.815</v>
      </c>
      <c r="II69">
        <v>0.4875</v>
      </c>
      <c r="IJ69">
        <v>4.02706509432224</v>
      </c>
      <c r="IK69">
        <v>0.00601174518973114</v>
      </c>
      <c r="IL69">
        <v>2.77886958061485e-07</v>
      </c>
      <c r="IM69">
        <v>-3.54636231360687e-10</v>
      </c>
      <c r="IN69">
        <v>-0.0404303883988718</v>
      </c>
      <c r="IO69">
        <v>-0.0177815531441476</v>
      </c>
      <c r="IP69">
        <v>0.00205572605671414</v>
      </c>
      <c r="IQ69">
        <v>-1.65519735432211e-05</v>
      </c>
      <c r="IR69">
        <v>-4</v>
      </c>
      <c r="IS69">
        <v>1848</v>
      </c>
      <c r="IT69">
        <v>1</v>
      </c>
      <c r="IU69">
        <v>25</v>
      </c>
      <c r="IV69">
        <v>24540.1</v>
      </c>
      <c r="IW69">
        <v>24540.1</v>
      </c>
      <c r="IX69">
        <v>1.87134</v>
      </c>
      <c r="IY69">
        <v>2.60254</v>
      </c>
      <c r="IZ69">
        <v>1.54785</v>
      </c>
      <c r="JA69">
        <v>2.30469</v>
      </c>
      <c r="JB69">
        <v>1.34644</v>
      </c>
      <c r="JC69">
        <v>2.28027</v>
      </c>
      <c r="JD69">
        <v>34.3269</v>
      </c>
      <c r="JE69">
        <v>24.1313</v>
      </c>
      <c r="JF69">
        <v>18</v>
      </c>
      <c r="JG69">
        <v>500.307</v>
      </c>
      <c r="JH69">
        <v>408.996</v>
      </c>
      <c r="JI69">
        <v>24.9999</v>
      </c>
      <c r="JJ69">
        <v>26.3975</v>
      </c>
      <c r="JK69">
        <v>30.0004</v>
      </c>
      <c r="JL69">
        <v>26.3201</v>
      </c>
      <c r="JM69">
        <v>26.2585</v>
      </c>
      <c r="JN69">
        <v>37.5029</v>
      </c>
      <c r="JO69">
        <v>37.7335</v>
      </c>
      <c r="JP69">
        <v>69.5233</v>
      </c>
      <c r="JQ69">
        <v>25</v>
      </c>
      <c r="JR69">
        <v>891.295</v>
      </c>
      <c r="JS69">
        <v>17.3445</v>
      </c>
      <c r="JT69">
        <v>102.391</v>
      </c>
      <c r="JU69">
        <v>103.158</v>
      </c>
    </row>
    <row r="70" spans="1:281">
      <c r="A70">
        <v>54</v>
      </c>
      <c r="B70">
        <v>1659024040</v>
      </c>
      <c r="C70">
        <v>356.900000095367</v>
      </c>
      <c r="D70" t="s">
        <v>531</v>
      </c>
      <c r="E70" t="s">
        <v>532</v>
      </c>
      <c r="F70">
        <v>5</v>
      </c>
      <c r="G70" t="s">
        <v>416</v>
      </c>
      <c r="H70" t="s">
        <v>417</v>
      </c>
      <c r="I70">
        <v>1659024032.5</v>
      </c>
      <c r="J70">
        <f>(K70)/1000</f>
        <v>0</v>
      </c>
      <c r="K70">
        <f>IF(CZ70, AN70, AH70)</f>
        <v>0</v>
      </c>
      <c r="L70">
        <f>IF(CZ70, AI70, AG70)</f>
        <v>0</v>
      </c>
      <c r="M70">
        <f>DB70 - IF(AU70&gt;1, L70*CV70*100.0/(AW70*DP70), 0)</f>
        <v>0</v>
      </c>
      <c r="N70">
        <f>((T70-J70/2)*M70-L70)/(T70+J70/2)</f>
        <v>0</v>
      </c>
      <c r="O70">
        <f>N70*(DI70+DJ70)/1000.0</f>
        <v>0</v>
      </c>
      <c r="P70">
        <f>(DB70 - IF(AU70&gt;1, L70*CV70*100.0/(AW70*DP70), 0))*(DI70+DJ70)/1000.0</f>
        <v>0</v>
      </c>
      <c r="Q70">
        <f>2.0/((1/S70-1/R70)+SIGN(S70)*SQRT((1/S70-1/R70)*(1/S70-1/R70) + 4*CW70/((CW70+1)*(CW70+1))*(2*1/S70*1/R70-1/R70*1/R70)))</f>
        <v>0</v>
      </c>
      <c r="R70">
        <f>IF(LEFT(CX70,1)&lt;&gt;"0",IF(LEFT(CX70,1)="1",3.0,CY70),$D$5+$E$5*(DP70*DI70/($K$5*1000))+$F$5*(DP70*DI70/($K$5*1000))*MAX(MIN(CV70,$J$5),$I$5)*MAX(MIN(CV70,$J$5),$I$5)+$G$5*MAX(MIN(CV70,$J$5),$I$5)*(DP70*DI70/($K$5*1000))+$H$5*(DP70*DI70/($K$5*1000))*(DP70*DI70/($K$5*1000)))</f>
        <v>0</v>
      </c>
      <c r="S70">
        <f>J70*(1000-(1000*0.61365*exp(17.502*W70/(240.97+W70))/(DI70+DJ70)+DD70)/2)/(1000*0.61365*exp(17.502*W70/(240.97+W70))/(DI70+DJ70)-DD70)</f>
        <v>0</v>
      </c>
      <c r="T70">
        <f>1/((CW70+1)/(Q70/1.6)+1/(R70/1.37)) + CW70/((CW70+1)/(Q70/1.6) + CW70/(R70/1.37))</f>
        <v>0</v>
      </c>
      <c r="U70">
        <f>(CR70*CU70)</f>
        <v>0</v>
      </c>
      <c r="V70">
        <f>(DK70+(U70+2*0.95*5.67E-8*(((DK70+$B$7)+273)^4-(DK70+273)^4)-44100*J70)/(1.84*29.3*R70+8*0.95*5.67E-8*(DK70+273)^3))</f>
        <v>0</v>
      </c>
      <c r="W70">
        <f>($C$7*DL70+$D$7*DM70+$E$7*V70)</f>
        <v>0</v>
      </c>
      <c r="X70">
        <f>0.61365*exp(17.502*W70/(240.97+W70))</f>
        <v>0</v>
      </c>
      <c r="Y70">
        <f>(Z70/AA70*100)</f>
        <v>0</v>
      </c>
      <c r="Z70">
        <f>DD70*(DI70+DJ70)/1000</f>
        <v>0</v>
      </c>
      <c r="AA70">
        <f>0.61365*exp(17.502*DK70/(240.97+DK70))</f>
        <v>0</v>
      </c>
      <c r="AB70">
        <f>(X70-DD70*(DI70+DJ70)/1000)</f>
        <v>0</v>
      </c>
      <c r="AC70">
        <f>(-J70*44100)</f>
        <v>0</v>
      </c>
      <c r="AD70">
        <f>2*29.3*R70*0.92*(DK70-W70)</f>
        <v>0</v>
      </c>
      <c r="AE70">
        <f>2*0.95*5.67E-8*(((DK70+$B$7)+273)^4-(W70+273)^4)</f>
        <v>0</v>
      </c>
      <c r="AF70">
        <f>U70+AE70+AC70+AD70</f>
        <v>0</v>
      </c>
      <c r="AG70">
        <f>DH70*AU70*(DC70-DB70*(1000-AU70*DE70)/(1000-AU70*DD70))/(100*CV70)</f>
        <v>0</v>
      </c>
      <c r="AH70">
        <f>1000*DH70*AU70*(DD70-DE70)/(100*CV70*(1000-AU70*DD70))</f>
        <v>0</v>
      </c>
      <c r="AI70">
        <f>(AJ70 - AK70 - DI70*1E3/(8.314*(DK70+273.15)) * AM70/DH70 * AL70) * DH70/(100*CV70) * (1000 - DE70)/1000</f>
        <v>0</v>
      </c>
      <c r="AJ70">
        <v>899.173877165932</v>
      </c>
      <c r="AK70">
        <v>841.202733333333</v>
      </c>
      <c r="AL70">
        <v>3.46480262392034</v>
      </c>
      <c r="AM70">
        <v>66.0504921813524</v>
      </c>
      <c r="AN70">
        <f>(AP70 - AO70 + DI70*1E3/(8.314*(DK70+273.15)) * AR70/DH70 * AQ70) * DH70/(100*CV70) * 1000/(1000 - AP70)</f>
        <v>0</v>
      </c>
      <c r="AO70">
        <v>17.2584841054545</v>
      </c>
      <c r="AP70">
        <v>24.4700034965035</v>
      </c>
      <c r="AQ70">
        <v>-0.000272090909089262</v>
      </c>
      <c r="AR70">
        <v>92.47</v>
      </c>
      <c r="AS70">
        <v>0</v>
      </c>
      <c r="AT70">
        <v>0</v>
      </c>
      <c r="AU70">
        <f>IF(AS70*$H$13&gt;=AW70,1.0,(AW70/(AW70-AS70*$H$13)))</f>
        <v>0</v>
      </c>
      <c r="AV70">
        <f>(AU70-1)*100</f>
        <v>0</v>
      </c>
      <c r="AW70">
        <f>MAX(0,($B$13+$C$13*DP70)/(1+$D$13*DP70)*DI70/(DK70+273)*$E$13)</f>
        <v>0</v>
      </c>
      <c r="AX70" t="s">
        <v>418</v>
      </c>
      <c r="AY70" t="s">
        <v>418</v>
      </c>
      <c r="AZ70">
        <v>0</v>
      </c>
      <c r="BA70">
        <v>0</v>
      </c>
      <c r="BB70">
        <f>1-AZ70/BA70</f>
        <v>0</v>
      </c>
      <c r="BC70">
        <v>0</v>
      </c>
      <c r="BD70" t="s">
        <v>418</v>
      </c>
      <c r="BE70" t="s">
        <v>418</v>
      </c>
      <c r="BF70">
        <v>0</v>
      </c>
      <c r="BG70">
        <v>0</v>
      </c>
      <c r="BH70">
        <f>1-BF70/BG70</f>
        <v>0</v>
      </c>
      <c r="BI70">
        <v>0.5</v>
      </c>
      <c r="BJ70">
        <f>CS70</f>
        <v>0</v>
      </c>
      <c r="BK70">
        <f>L70</f>
        <v>0</v>
      </c>
      <c r="BL70">
        <f>BH70*BI70*BJ70</f>
        <v>0</v>
      </c>
      <c r="BM70">
        <f>(BK70-BC70)/BJ70</f>
        <v>0</v>
      </c>
      <c r="BN70">
        <f>(BA70-BG70)/BG70</f>
        <v>0</v>
      </c>
      <c r="BO70">
        <f>AZ70/(BB70+AZ70/BG70)</f>
        <v>0</v>
      </c>
      <c r="BP70" t="s">
        <v>418</v>
      </c>
      <c r="BQ70">
        <v>0</v>
      </c>
      <c r="BR70">
        <f>IF(BQ70&lt;&gt;0, BQ70, BO70)</f>
        <v>0</v>
      </c>
      <c r="BS70">
        <f>1-BR70/BG70</f>
        <v>0</v>
      </c>
      <c r="BT70">
        <f>(BG70-BF70)/(BG70-BR70)</f>
        <v>0</v>
      </c>
      <c r="BU70">
        <f>(BA70-BG70)/(BA70-BR70)</f>
        <v>0</v>
      </c>
      <c r="BV70">
        <f>(BG70-BF70)/(BG70-AZ70)</f>
        <v>0</v>
      </c>
      <c r="BW70">
        <f>(BA70-BG70)/(BA70-AZ70)</f>
        <v>0</v>
      </c>
      <c r="BX70">
        <f>(BT70*BR70/BF70)</f>
        <v>0</v>
      </c>
      <c r="BY70">
        <f>(1-BX70)</f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f>$B$11*DQ70+$C$11*DR70+$F$11*EC70*(1-EF70)</f>
        <v>0</v>
      </c>
      <c r="CS70">
        <f>CR70*CT70</f>
        <v>0</v>
      </c>
      <c r="CT70">
        <f>($B$11*$D$9+$C$11*$D$9+$F$11*((EP70+EH70)/MAX(EP70+EH70+EQ70, 0.1)*$I$9+EQ70/MAX(EP70+EH70+EQ70, 0.1)*$J$9))/($B$11+$C$11+$F$11)</f>
        <v>0</v>
      </c>
      <c r="CU70">
        <f>($B$11*$K$9+$C$11*$K$9+$F$11*((EP70+EH70)/MAX(EP70+EH70+EQ70, 0.1)*$P$9+EQ70/MAX(EP70+EH70+EQ70, 0.1)*$Q$9))/($B$11+$C$11+$F$11)</f>
        <v>0</v>
      </c>
      <c r="CV70">
        <v>6</v>
      </c>
      <c r="CW70">
        <v>0.5</v>
      </c>
      <c r="CX70" t="s">
        <v>419</v>
      </c>
      <c r="CY70">
        <v>2</v>
      </c>
      <c r="CZ70" t="b">
        <v>1</v>
      </c>
      <c r="DA70">
        <v>1659024032.5</v>
      </c>
      <c r="DB70">
        <v>797.331703703704</v>
      </c>
      <c r="DC70">
        <v>867.246888888889</v>
      </c>
      <c r="DD70">
        <v>24.4725222222222</v>
      </c>
      <c r="DE70">
        <v>17.2705407407407</v>
      </c>
      <c r="DF70">
        <v>788.565148148148</v>
      </c>
      <c r="DG70">
        <v>23.9852</v>
      </c>
      <c r="DH70">
        <v>500.032925925926</v>
      </c>
      <c r="DI70">
        <v>90.3848074074074</v>
      </c>
      <c r="DJ70">
        <v>0.0452594259259259</v>
      </c>
      <c r="DK70">
        <v>27.2923888888889</v>
      </c>
      <c r="DL70">
        <v>27.2507666666667</v>
      </c>
      <c r="DM70">
        <v>999.9</v>
      </c>
      <c r="DN70">
        <v>0</v>
      </c>
      <c r="DO70">
        <v>0</v>
      </c>
      <c r="DP70">
        <v>10011.2962962963</v>
      </c>
      <c r="DQ70">
        <v>0</v>
      </c>
      <c r="DR70">
        <v>10.1502</v>
      </c>
      <c r="DS70">
        <v>-69.9151555555556</v>
      </c>
      <c r="DT70">
        <v>817.333814814815</v>
      </c>
      <c r="DU70">
        <v>882.487814814815</v>
      </c>
      <c r="DV70">
        <v>7.20197925925926</v>
      </c>
      <c r="DW70">
        <v>867.246888888889</v>
      </c>
      <c r="DX70">
        <v>17.2705407407407</v>
      </c>
      <c r="DY70">
        <v>2.21194444444444</v>
      </c>
      <c r="DZ70">
        <v>1.56099518518519</v>
      </c>
      <c r="EA70">
        <v>19.0490851851852</v>
      </c>
      <c r="EB70">
        <v>13.5790481481481</v>
      </c>
      <c r="EC70">
        <v>2000.00666666667</v>
      </c>
      <c r="ED70">
        <v>0.979995444444444</v>
      </c>
      <c r="EE70">
        <v>0.0200047925925926</v>
      </c>
      <c r="EF70">
        <v>0</v>
      </c>
      <c r="EG70">
        <v>838.690259259259</v>
      </c>
      <c r="EH70">
        <v>5.00063</v>
      </c>
      <c r="EI70">
        <v>16525.3962962963</v>
      </c>
      <c r="EJ70">
        <v>17256.9296296296</v>
      </c>
      <c r="EK70">
        <v>38.4324074074074</v>
      </c>
      <c r="EL70">
        <v>38.414037037037</v>
      </c>
      <c r="EM70">
        <v>37.9255185185185</v>
      </c>
      <c r="EN70">
        <v>37.687</v>
      </c>
      <c r="EO70">
        <v>39.375</v>
      </c>
      <c r="EP70">
        <v>1955.09333333333</v>
      </c>
      <c r="EQ70">
        <v>39.9133333333333</v>
      </c>
      <c r="ER70">
        <v>0</v>
      </c>
      <c r="ES70">
        <v>1659024039.1</v>
      </c>
      <c r="ET70">
        <v>0</v>
      </c>
      <c r="EU70">
        <v>838.62756</v>
      </c>
      <c r="EV70">
        <v>-9.90438462183256</v>
      </c>
      <c r="EW70">
        <v>-215.24615414465</v>
      </c>
      <c r="EX70">
        <v>16523.388</v>
      </c>
      <c r="EY70">
        <v>15</v>
      </c>
      <c r="EZ70">
        <v>0</v>
      </c>
      <c r="FA70" t="s">
        <v>420</v>
      </c>
      <c r="FB70">
        <v>1657551626.5</v>
      </c>
      <c r="FC70">
        <v>1657551629</v>
      </c>
      <c r="FD70">
        <v>0</v>
      </c>
      <c r="FE70">
        <v>0.403</v>
      </c>
      <c r="FF70">
        <v>0.009</v>
      </c>
      <c r="FG70">
        <v>9.41</v>
      </c>
      <c r="FH70">
        <v>0.087</v>
      </c>
      <c r="FI70">
        <v>417</v>
      </c>
      <c r="FJ70">
        <v>17</v>
      </c>
      <c r="FK70">
        <v>1.61</v>
      </c>
      <c r="FL70">
        <v>0.59</v>
      </c>
      <c r="FM70">
        <v>-69.2881756097561</v>
      </c>
      <c r="FN70">
        <v>-7.40720069686424</v>
      </c>
      <c r="FO70">
        <v>0.997174368092524</v>
      </c>
      <c r="FP70">
        <v>0</v>
      </c>
      <c r="FQ70">
        <v>839.364794117647</v>
      </c>
      <c r="FR70">
        <v>-9.88521007856431</v>
      </c>
      <c r="FS70">
        <v>0.993757982710412</v>
      </c>
      <c r="FT70">
        <v>0</v>
      </c>
      <c r="FU70">
        <v>7.20337512195122</v>
      </c>
      <c r="FV70">
        <v>-0.0141413937282072</v>
      </c>
      <c r="FW70">
        <v>0.0120643991737737</v>
      </c>
      <c r="FX70">
        <v>1</v>
      </c>
      <c r="FY70">
        <v>1</v>
      </c>
      <c r="FZ70">
        <v>3</v>
      </c>
      <c r="GA70" t="s">
        <v>421</v>
      </c>
      <c r="GB70">
        <v>2.97354</v>
      </c>
      <c r="GC70">
        <v>2.69958</v>
      </c>
      <c r="GD70">
        <v>0.146399</v>
      </c>
      <c r="GE70">
        <v>0.155476</v>
      </c>
      <c r="GF70">
        <v>0.104578</v>
      </c>
      <c r="GG70">
        <v>0.0827518</v>
      </c>
      <c r="GH70">
        <v>33266.3</v>
      </c>
      <c r="GI70">
        <v>35985.1</v>
      </c>
      <c r="GJ70">
        <v>35313.9</v>
      </c>
      <c r="GK70">
        <v>38642.3</v>
      </c>
      <c r="GL70">
        <v>44824.2</v>
      </c>
      <c r="GM70">
        <v>51186.8</v>
      </c>
      <c r="GN70">
        <v>55193</v>
      </c>
      <c r="GO70">
        <v>61971.6</v>
      </c>
      <c r="GP70">
        <v>1.99</v>
      </c>
      <c r="GQ70">
        <v>1.8468</v>
      </c>
      <c r="GR70">
        <v>0.118017</v>
      </c>
      <c r="GS70">
        <v>0</v>
      </c>
      <c r="GT70">
        <v>25.3182</v>
      </c>
      <c r="GU70">
        <v>999.9</v>
      </c>
      <c r="GV70">
        <v>56.312</v>
      </c>
      <c r="GW70">
        <v>29.003</v>
      </c>
      <c r="GX70">
        <v>25.0593</v>
      </c>
      <c r="GY70">
        <v>56.7</v>
      </c>
      <c r="GZ70">
        <v>43.5657</v>
      </c>
      <c r="HA70">
        <v>1</v>
      </c>
      <c r="HB70">
        <v>-0.0649593</v>
      </c>
      <c r="HC70">
        <v>0.081939</v>
      </c>
      <c r="HD70">
        <v>20.1132</v>
      </c>
      <c r="HE70">
        <v>5.20172</v>
      </c>
      <c r="HF70">
        <v>12.0064</v>
      </c>
      <c r="HG70">
        <v>4.9756</v>
      </c>
      <c r="HH70">
        <v>3.294</v>
      </c>
      <c r="HI70">
        <v>9999</v>
      </c>
      <c r="HJ70">
        <v>9999</v>
      </c>
      <c r="HK70">
        <v>9999</v>
      </c>
      <c r="HL70">
        <v>627.7</v>
      </c>
      <c r="HM70">
        <v>1.8634</v>
      </c>
      <c r="HN70">
        <v>1.86813</v>
      </c>
      <c r="HO70">
        <v>1.86798</v>
      </c>
      <c r="HP70">
        <v>1.86908</v>
      </c>
      <c r="HQ70">
        <v>1.86996</v>
      </c>
      <c r="HR70">
        <v>1.866</v>
      </c>
      <c r="HS70">
        <v>1.86707</v>
      </c>
      <c r="HT70">
        <v>1.86844</v>
      </c>
      <c r="HU70">
        <v>5</v>
      </c>
      <c r="HV70">
        <v>0</v>
      </c>
      <c r="HW70">
        <v>0</v>
      </c>
      <c r="HX70">
        <v>0</v>
      </c>
      <c r="HY70" t="s">
        <v>422</v>
      </c>
      <c r="HZ70" t="s">
        <v>423</v>
      </c>
      <c r="IA70" t="s">
        <v>424</v>
      </c>
      <c r="IB70" t="s">
        <v>424</v>
      </c>
      <c r="IC70" t="s">
        <v>424</v>
      </c>
      <c r="ID70" t="s">
        <v>424</v>
      </c>
      <c r="IE70">
        <v>0</v>
      </c>
      <c r="IF70">
        <v>100</v>
      </c>
      <c r="IG70">
        <v>100</v>
      </c>
      <c r="IH70">
        <v>8.91</v>
      </c>
      <c r="II70">
        <v>0.4869</v>
      </c>
      <c r="IJ70">
        <v>4.02706509432224</v>
      </c>
      <c r="IK70">
        <v>0.00601174518973114</v>
      </c>
      <c r="IL70">
        <v>2.77886958061485e-07</v>
      </c>
      <c r="IM70">
        <v>-3.54636231360687e-10</v>
      </c>
      <c r="IN70">
        <v>-0.0404303883988718</v>
      </c>
      <c r="IO70">
        <v>-0.0177815531441476</v>
      </c>
      <c r="IP70">
        <v>0.00205572605671414</v>
      </c>
      <c r="IQ70">
        <v>-1.65519735432211e-05</v>
      </c>
      <c r="IR70">
        <v>-4</v>
      </c>
      <c r="IS70">
        <v>1848</v>
      </c>
      <c r="IT70">
        <v>1</v>
      </c>
      <c r="IU70">
        <v>25</v>
      </c>
      <c r="IV70">
        <v>24540.2</v>
      </c>
      <c r="IW70">
        <v>24540.2</v>
      </c>
      <c r="IX70">
        <v>1.89819</v>
      </c>
      <c r="IY70">
        <v>2.59644</v>
      </c>
      <c r="IZ70">
        <v>1.54785</v>
      </c>
      <c r="JA70">
        <v>2.30469</v>
      </c>
      <c r="JB70">
        <v>1.34644</v>
      </c>
      <c r="JC70">
        <v>2.38037</v>
      </c>
      <c r="JD70">
        <v>34.3269</v>
      </c>
      <c r="JE70">
        <v>24.14</v>
      </c>
      <c r="JF70">
        <v>18</v>
      </c>
      <c r="JG70">
        <v>500.833</v>
      </c>
      <c r="JH70">
        <v>409.009</v>
      </c>
      <c r="JI70">
        <v>25</v>
      </c>
      <c r="JJ70">
        <v>26.3998</v>
      </c>
      <c r="JK70">
        <v>30.0002</v>
      </c>
      <c r="JL70">
        <v>26.3201</v>
      </c>
      <c r="JM70">
        <v>26.2607</v>
      </c>
      <c r="JN70">
        <v>38.031</v>
      </c>
      <c r="JO70">
        <v>37.4536</v>
      </c>
      <c r="JP70">
        <v>69.5233</v>
      </c>
      <c r="JQ70">
        <v>25</v>
      </c>
      <c r="JR70">
        <v>904.764</v>
      </c>
      <c r="JS70">
        <v>17.3445</v>
      </c>
      <c r="JT70">
        <v>102.391</v>
      </c>
      <c r="JU70">
        <v>103.159</v>
      </c>
    </row>
    <row r="71" spans="1:281">
      <c r="A71">
        <v>55</v>
      </c>
      <c r="B71">
        <v>1659024045</v>
      </c>
      <c r="C71">
        <v>361.900000095367</v>
      </c>
      <c r="D71" t="s">
        <v>533</v>
      </c>
      <c r="E71" t="s">
        <v>534</v>
      </c>
      <c r="F71">
        <v>5</v>
      </c>
      <c r="G71" t="s">
        <v>416</v>
      </c>
      <c r="H71" t="s">
        <v>417</v>
      </c>
      <c r="I71">
        <v>1659024037.21429</v>
      </c>
      <c r="J71">
        <f>(K71)/1000</f>
        <v>0</v>
      </c>
      <c r="K71">
        <f>IF(CZ71, AN71, AH71)</f>
        <v>0</v>
      </c>
      <c r="L71">
        <f>IF(CZ71, AI71, AG71)</f>
        <v>0</v>
      </c>
      <c r="M71">
        <f>DB71 - IF(AU71&gt;1, L71*CV71*100.0/(AW71*DP71), 0)</f>
        <v>0</v>
      </c>
      <c r="N71">
        <f>((T71-J71/2)*M71-L71)/(T71+J71/2)</f>
        <v>0</v>
      </c>
      <c r="O71">
        <f>N71*(DI71+DJ71)/1000.0</f>
        <v>0</v>
      </c>
      <c r="P71">
        <f>(DB71 - IF(AU71&gt;1, L71*CV71*100.0/(AW71*DP71), 0))*(DI71+DJ71)/1000.0</f>
        <v>0</v>
      </c>
      <c r="Q71">
        <f>2.0/((1/S71-1/R71)+SIGN(S71)*SQRT((1/S71-1/R71)*(1/S71-1/R71) + 4*CW71/((CW71+1)*(CW71+1))*(2*1/S71*1/R71-1/R71*1/R71)))</f>
        <v>0</v>
      </c>
      <c r="R71">
        <f>IF(LEFT(CX71,1)&lt;&gt;"0",IF(LEFT(CX71,1)="1",3.0,CY71),$D$5+$E$5*(DP71*DI71/($K$5*1000))+$F$5*(DP71*DI71/($K$5*1000))*MAX(MIN(CV71,$J$5),$I$5)*MAX(MIN(CV71,$J$5),$I$5)+$G$5*MAX(MIN(CV71,$J$5),$I$5)*(DP71*DI71/($K$5*1000))+$H$5*(DP71*DI71/($K$5*1000))*(DP71*DI71/($K$5*1000)))</f>
        <v>0</v>
      </c>
      <c r="S71">
        <f>J71*(1000-(1000*0.61365*exp(17.502*W71/(240.97+W71))/(DI71+DJ71)+DD71)/2)/(1000*0.61365*exp(17.502*W71/(240.97+W71))/(DI71+DJ71)-DD71)</f>
        <v>0</v>
      </c>
      <c r="T71">
        <f>1/((CW71+1)/(Q71/1.6)+1/(R71/1.37)) + CW71/((CW71+1)/(Q71/1.6) + CW71/(R71/1.37))</f>
        <v>0</v>
      </c>
      <c r="U71">
        <f>(CR71*CU71)</f>
        <v>0</v>
      </c>
      <c r="V71">
        <f>(DK71+(U71+2*0.95*5.67E-8*(((DK71+$B$7)+273)^4-(DK71+273)^4)-44100*J71)/(1.84*29.3*R71+8*0.95*5.67E-8*(DK71+273)^3))</f>
        <v>0</v>
      </c>
      <c r="W71">
        <f>($C$7*DL71+$D$7*DM71+$E$7*V71)</f>
        <v>0</v>
      </c>
      <c r="X71">
        <f>0.61365*exp(17.502*W71/(240.97+W71))</f>
        <v>0</v>
      </c>
      <c r="Y71">
        <f>(Z71/AA71*100)</f>
        <v>0</v>
      </c>
      <c r="Z71">
        <f>DD71*(DI71+DJ71)/1000</f>
        <v>0</v>
      </c>
      <c r="AA71">
        <f>0.61365*exp(17.502*DK71/(240.97+DK71))</f>
        <v>0</v>
      </c>
      <c r="AB71">
        <f>(X71-DD71*(DI71+DJ71)/1000)</f>
        <v>0</v>
      </c>
      <c r="AC71">
        <f>(-J71*44100)</f>
        <v>0</v>
      </c>
      <c r="AD71">
        <f>2*29.3*R71*0.92*(DK71-W71)</f>
        <v>0</v>
      </c>
      <c r="AE71">
        <f>2*0.95*5.67E-8*(((DK71+$B$7)+273)^4-(W71+273)^4)</f>
        <v>0</v>
      </c>
      <c r="AF71">
        <f>U71+AE71+AC71+AD71</f>
        <v>0</v>
      </c>
      <c r="AG71">
        <f>DH71*AU71*(DC71-DB71*(1000-AU71*DE71)/(1000-AU71*DD71))/(100*CV71)</f>
        <v>0</v>
      </c>
      <c r="AH71">
        <f>1000*DH71*AU71*(DD71-DE71)/(100*CV71*(1000-AU71*DD71))</f>
        <v>0</v>
      </c>
      <c r="AI71">
        <f>(AJ71 - AK71 - DI71*1E3/(8.314*(DK71+273.15)) * AM71/DH71 * AL71) * DH71/(100*CV71) * (1000 - DE71)/1000</f>
        <v>0</v>
      </c>
      <c r="AJ71">
        <v>915.660602445468</v>
      </c>
      <c r="AK71">
        <v>858.269412121212</v>
      </c>
      <c r="AL71">
        <v>3.34324486244486</v>
      </c>
      <c r="AM71">
        <v>66.0504921813524</v>
      </c>
      <c r="AN71">
        <f>(AP71 - AO71 + DI71*1E3/(8.314*(DK71+273.15)) * AR71/DH71 * AQ71) * DH71/(100*CV71) * 1000/(1000 - AP71)</f>
        <v>0</v>
      </c>
      <c r="AO71">
        <v>17.2559440784848</v>
      </c>
      <c r="AP71">
        <v>24.4623937062937</v>
      </c>
      <c r="AQ71">
        <v>-0.00540496969695986</v>
      </c>
      <c r="AR71">
        <v>92.47</v>
      </c>
      <c r="AS71">
        <v>0</v>
      </c>
      <c r="AT71">
        <v>0</v>
      </c>
      <c r="AU71">
        <f>IF(AS71*$H$13&gt;=AW71,1.0,(AW71/(AW71-AS71*$H$13)))</f>
        <v>0</v>
      </c>
      <c r="AV71">
        <f>(AU71-1)*100</f>
        <v>0</v>
      </c>
      <c r="AW71">
        <f>MAX(0,($B$13+$C$13*DP71)/(1+$D$13*DP71)*DI71/(DK71+273)*$E$13)</f>
        <v>0</v>
      </c>
      <c r="AX71" t="s">
        <v>418</v>
      </c>
      <c r="AY71" t="s">
        <v>418</v>
      </c>
      <c r="AZ71">
        <v>0</v>
      </c>
      <c r="BA71">
        <v>0</v>
      </c>
      <c r="BB71">
        <f>1-AZ71/BA71</f>
        <v>0</v>
      </c>
      <c r="BC71">
        <v>0</v>
      </c>
      <c r="BD71" t="s">
        <v>418</v>
      </c>
      <c r="BE71" t="s">
        <v>418</v>
      </c>
      <c r="BF71">
        <v>0</v>
      </c>
      <c r="BG71">
        <v>0</v>
      </c>
      <c r="BH71">
        <f>1-BF71/BG71</f>
        <v>0</v>
      </c>
      <c r="BI71">
        <v>0.5</v>
      </c>
      <c r="BJ71">
        <f>CS71</f>
        <v>0</v>
      </c>
      <c r="BK71">
        <f>L71</f>
        <v>0</v>
      </c>
      <c r="BL71">
        <f>BH71*BI71*BJ71</f>
        <v>0</v>
      </c>
      <c r="BM71">
        <f>(BK71-BC71)/BJ71</f>
        <v>0</v>
      </c>
      <c r="BN71">
        <f>(BA71-BG71)/BG71</f>
        <v>0</v>
      </c>
      <c r="BO71">
        <f>AZ71/(BB71+AZ71/BG71)</f>
        <v>0</v>
      </c>
      <c r="BP71" t="s">
        <v>418</v>
      </c>
      <c r="BQ71">
        <v>0</v>
      </c>
      <c r="BR71">
        <f>IF(BQ71&lt;&gt;0, BQ71, BO71)</f>
        <v>0</v>
      </c>
      <c r="BS71">
        <f>1-BR71/BG71</f>
        <v>0</v>
      </c>
      <c r="BT71">
        <f>(BG71-BF71)/(BG71-BR71)</f>
        <v>0</v>
      </c>
      <c r="BU71">
        <f>(BA71-BG71)/(BA71-BR71)</f>
        <v>0</v>
      </c>
      <c r="BV71">
        <f>(BG71-BF71)/(BG71-AZ71)</f>
        <v>0</v>
      </c>
      <c r="BW71">
        <f>(BA71-BG71)/(BA71-AZ71)</f>
        <v>0</v>
      </c>
      <c r="BX71">
        <f>(BT71*BR71/BF71)</f>
        <v>0</v>
      </c>
      <c r="BY71">
        <f>(1-BX71)</f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f>$B$11*DQ71+$C$11*DR71+$F$11*EC71*(1-EF71)</f>
        <v>0</v>
      </c>
      <c r="CS71">
        <f>CR71*CT71</f>
        <v>0</v>
      </c>
      <c r="CT71">
        <f>($B$11*$D$9+$C$11*$D$9+$F$11*((EP71+EH71)/MAX(EP71+EH71+EQ71, 0.1)*$I$9+EQ71/MAX(EP71+EH71+EQ71, 0.1)*$J$9))/($B$11+$C$11+$F$11)</f>
        <v>0</v>
      </c>
      <c r="CU71">
        <f>($B$11*$K$9+$C$11*$K$9+$F$11*((EP71+EH71)/MAX(EP71+EH71+EQ71, 0.1)*$P$9+EQ71/MAX(EP71+EH71+EQ71, 0.1)*$Q$9))/($B$11+$C$11+$F$11)</f>
        <v>0</v>
      </c>
      <c r="CV71">
        <v>6</v>
      </c>
      <c r="CW71">
        <v>0.5</v>
      </c>
      <c r="CX71" t="s">
        <v>419</v>
      </c>
      <c r="CY71">
        <v>2</v>
      </c>
      <c r="CZ71" t="b">
        <v>1</v>
      </c>
      <c r="DA71">
        <v>1659024037.21429</v>
      </c>
      <c r="DB71">
        <v>813.078821428571</v>
      </c>
      <c r="DC71">
        <v>883.096678571428</v>
      </c>
      <c r="DD71">
        <v>24.469175</v>
      </c>
      <c r="DE71">
        <v>17.2695071428571</v>
      </c>
      <c r="DF71">
        <v>804.221821428572</v>
      </c>
      <c r="DG71">
        <v>23.9820214285714</v>
      </c>
      <c r="DH71">
        <v>500.020714285714</v>
      </c>
      <c r="DI71">
        <v>90.3856071428571</v>
      </c>
      <c r="DJ71">
        <v>0.0455424321428571</v>
      </c>
      <c r="DK71">
        <v>27.2934464285714</v>
      </c>
      <c r="DL71">
        <v>27.25255</v>
      </c>
      <c r="DM71">
        <v>999.9</v>
      </c>
      <c r="DN71">
        <v>0</v>
      </c>
      <c r="DO71">
        <v>0</v>
      </c>
      <c r="DP71">
        <v>10005.5357142857</v>
      </c>
      <c r="DQ71">
        <v>0</v>
      </c>
      <c r="DR71">
        <v>10.1502</v>
      </c>
      <c r="DS71">
        <v>-70.0178964285714</v>
      </c>
      <c r="DT71">
        <v>833.473107142857</v>
      </c>
      <c r="DU71">
        <v>898.61525</v>
      </c>
      <c r="DV71">
        <v>7.19966178571428</v>
      </c>
      <c r="DW71">
        <v>883.096678571428</v>
      </c>
      <c r="DX71">
        <v>17.2695071428571</v>
      </c>
      <c r="DY71">
        <v>2.21166142857143</v>
      </c>
      <c r="DZ71">
        <v>1.56091535714286</v>
      </c>
      <c r="EA71">
        <v>19.0470285714286</v>
      </c>
      <c r="EB71">
        <v>13.5782607142857</v>
      </c>
      <c r="EC71">
        <v>2000.00571428571</v>
      </c>
      <c r="ED71">
        <v>0.979995392857143</v>
      </c>
      <c r="EE71">
        <v>0.0200048071428571</v>
      </c>
      <c r="EF71">
        <v>0</v>
      </c>
      <c r="EG71">
        <v>837.813857142857</v>
      </c>
      <c r="EH71">
        <v>5.00063</v>
      </c>
      <c r="EI71">
        <v>16508.5428571429</v>
      </c>
      <c r="EJ71">
        <v>17256.9214285714</v>
      </c>
      <c r="EK71">
        <v>38.437</v>
      </c>
      <c r="EL71">
        <v>38.4325714285714</v>
      </c>
      <c r="EM71">
        <v>37.9347857142857</v>
      </c>
      <c r="EN71">
        <v>37.687</v>
      </c>
      <c r="EO71">
        <v>39.375</v>
      </c>
      <c r="EP71">
        <v>1955.09214285714</v>
      </c>
      <c r="EQ71">
        <v>39.9135714285714</v>
      </c>
      <c r="ER71">
        <v>0</v>
      </c>
      <c r="ES71">
        <v>1659024043.9</v>
      </c>
      <c r="ET71">
        <v>0</v>
      </c>
      <c r="EU71">
        <v>837.73672</v>
      </c>
      <c r="EV71">
        <v>-11.2089999666106</v>
      </c>
      <c r="EW71">
        <v>-218.738461217021</v>
      </c>
      <c r="EX71">
        <v>16506.18</v>
      </c>
      <c r="EY71">
        <v>15</v>
      </c>
      <c r="EZ71">
        <v>0</v>
      </c>
      <c r="FA71" t="s">
        <v>420</v>
      </c>
      <c r="FB71">
        <v>1657551626.5</v>
      </c>
      <c r="FC71">
        <v>1657551629</v>
      </c>
      <c r="FD71">
        <v>0</v>
      </c>
      <c r="FE71">
        <v>0.403</v>
      </c>
      <c r="FF71">
        <v>0.009</v>
      </c>
      <c r="FG71">
        <v>9.41</v>
      </c>
      <c r="FH71">
        <v>0.087</v>
      </c>
      <c r="FI71">
        <v>417</v>
      </c>
      <c r="FJ71">
        <v>17</v>
      </c>
      <c r="FK71">
        <v>1.61</v>
      </c>
      <c r="FL71">
        <v>0.59</v>
      </c>
      <c r="FM71">
        <v>-69.803887804878</v>
      </c>
      <c r="FN71">
        <v>-3.76314564459935</v>
      </c>
      <c r="FO71">
        <v>0.807830826951553</v>
      </c>
      <c r="FP71">
        <v>0</v>
      </c>
      <c r="FQ71">
        <v>838.309058823529</v>
      </c>
      <c r="FR71">
        <v>-10.5253170307425</v>
      </c>
      <c r="FS71">
        <v>1.05726328017132</v>
      </c>
      <c r="FT71">
        <v>0</v>
      </c>
      <c r="FU71">
        <v>7.20130243902439</v>
      </c>
      <c r="FV71">
        <v>0.00141219512194025</v>
      </c>
      <c r="FW71">
        <v>0.0131544993286611</v>
      </c>
      <c r="FX71">
        <v>1</v>
      </c>
      <c r="FY71">
        <v>1</v>
      </c>
      <c r="FZ71">
        <v>3</v>
      </c>
      <c r="GA71" t="s">
        <v>421</v>
      </c>
      <c r="GB71">
        <v>2.97333</v>
      </c>
      <c r="GC71">
        <v>2.69969</v>
      </c>
      <c r="GD71">
        <v>0.148357</v>
      </c>
      <c r="GE71">
        <v>0.157302</v>
      </c>
      <c r="GF71">
        <v>0.104574</v>
      </c>
      <c r="GG71">
        <v>0.0828414</v>
      </c>
      <c r="GH71">
        <v>33190.1</v>
      </c>
      <c r="GI71">
        <v>35907.5</v>
      </c>
      <c r="GJ71">
        <v>35313.9</v>
      </c>
      <c r="GK71">
        <v>38642.5</v>
      </c>
      <c r="GL71">
        <v>44824.7</v>
      </c>
      <c r="GM71">
        <v>51181.7</v>
      </c>
      <c r="GN71">
        <v>55193.2</v>
      </c>
      <c r="GO71">
        <v>61971.3</v>
      </c>
      <c r="GP71">
        <v>1.9898</v>
      </c>
      <c r="GQ71">
        <v>1.8472</v>
      </c>
      <c r="GR71">
        <v>0.118762</v>
      </c>
      <c r="GS71">
        <v>0</v>
      </c>
      <c r="GT71">
        <v>25.3204</v>
      </c>
      <c r="GU71">
        <v>999.9</v>
      </c>
      <c r="GV71">
        <v>56.287</v>
      </c>
      <c r="GW71">
        <v>29.024</v>
      </c>
      <c r="GX71">
        <v>25.0829</v>
      </c>
      <c r="GY71">
        <v>56.53</v>
      </c>
      <c r="GZ71">
        <v>43.2131</v>
      </c>
      <c r="HA71">
        <v>1</v>
      </c>
      <c r="HB71">
        <v>-0.065</v>
      </c>
      <c r="HC71">
        <v>0.0821351</v>
      </c>
      <c r="HD71">
        <v>20.1131</v>
      </c>
      <c r="HE71">
        <v>5.20052</v>
      </c>
      <c r="HF71">
        <v>12.0064</v>
      </c>
      <c r="HG71">
        <v>4.9756</v>
      </c>
      <c r="HH71">
        <v>3.2938</v>
      </c>
      <c r="HI71">
        <v>9999</v>
      </c>
      <c r="HJ71">
        <v>9999</v>
      </c>
      <c r="HK71">
        <v>9999</v>
      </c>
      <c r="HL71">
        <v>627.7</v>
      </c>
      <c r="HM71">
        <v>1.86328</v>
      </c>
      <c r="HN71">
        <v>1.86813</v>
      </c>
      <c r="HO71">
        <v>1.86798</v>
      </c>
      <c r="HP71">
        <v>1.86911</v>
      </c>
      <c r="HQ71">
        <v>1.86996</v>
      </c>
      <c r="HR71">
        <v>1.866</v>
      </c>
      <c r="HS71">
        <v>1.8671</v>
      </c>
      <c r="HT71">
        <v>1.86844</v>
      </c>
      <c r="HU71">
        <v>5</v>
      </c>
      <c r="HV71">
        <v>0</v>
      </c>
      <c r="HW71">
        <v>0</v>
      </c>
      <c r="HX71">
        <v>0</v>
      </c>
      <c r="HY71" t="s">
        <v>422</v>
      </c>
      <c r="HZ71" t="s">
        <v>423</v>
      </c>
      <c r="IA71" t="s">
        <v>424</v>
      </c>
      <c r="IB71" t="s">
        <v>424</v>
      </c>
      <c r="IC71" t="s">
        <v>424</v>
      </c>
      <c r="ID71" t="s">
        <v>424</v>
      </c>
      <c r="IE71">
        <v>0</v>
      </c>
      <c r="IF71">
        <v>100</v>
      </c>
      <c r="IG71">
        <v>100</v>
      </c>
      <c r="IH71">
        <v>9.006</v>
      </c>
      <c r="II71">
        <v>0.4869</v>
      </c>
      <c r="IJ71">
        <v>4.02706509432224</v>
      </c>
      <c r="IK71">
        <v>0.00601174518973114</v>
      </c>
      <c r="IL71">
        <v>2.77886958061485e-07</v>
      </c>
      <c r="IM71">
        <v>-3.54636231360687e-10</v>
      </c>
      <c r="IN71">
        <v>-0.0404303883988718</v>
      </c>
      <c r="IO71">
        <v>-0.0177815531441476</v>
      </c>
      <c r="IP71">
        <v>0.00205572605671414</v>
      </c>
      <c r="IQ71">
        <v>-1.65519735432211e-05</v>
      </c>
      <c r="IR71">
        <v>-4</v>
      </c>
      <c r="IS71">
        <v>1848</v>
      </c>
      <c r="IT71">
        <v>1</v>
      </c>
      <c r="IU71">
        <v>25</v>
      </c>
      <c r="IV71">
        <v>24540.3</v>
      </c>
      <c r="IW71">
        <v>24540.3</v>
      </c>
      <c r="IX71">
        <v>1.92749</v>
      </c>
      <c r="IY71">
        <v>2.59888</v>
      </c>
      <c r="IZ71">
        <v>1.54785</v>
      </c>
      <c r="JA71">
        <v>2.30469</v>
      </c>
      <c r="JB71">
        <v>1.34644</v>
      </c>
      <c r="JC71">
        <v>2.37061</v>
      </c>
      <c r="JD71">
        <v>34.3269</v>
      </c>
      <c r="JE71">
        <v>24.14</v>
      </c>
      <c r="JF71">
        <v>18</v>
      </c>
      <c r="JG71">
        <v>500.722</v>
      </c>
      <c r="JH71">
        <v>409.237</v>
      </c>
      <c r="JI71">
        <v>24.9999</v>
      </c>
      <c r="JJ71">
        <v>26.3998</v>
      </c>
      <c r="JK71">
        <v>30.0002</v>
      </c>
      <c r="JL71">
        <v>26.3223</v>
      </c>
      <c r="JM71">
        <v>26.2607</v>
      </c>
      <c r="JN71">
        <v>38.645</v>
      </c>
      <c r="JO71">
        <v>37.4536</v>
      </c>
      <c r="JP71">
        <v>69.1374</v>
      </c>
      <c r="JQ71">
        <v>25</v>
      </c>
      <c r="JR71">
        <v>924.822</v>
      </c>
      <c r="JS71">
        <v>17.3445</v>
      </c>
      <c r="JT71">
        <v>102.391</v>
      </c>
      <c r="JU71">
        <v>103.159</v>
      </c>
    </row>
    <row r="72" spans="1:281">
      <c r="A72">
        <v>56</v>
      </c>
      <c r="B72">
        <v>1659024050</v>
      </c>
      <c r="C72">
        <v>366.900000095367</v>
      </c>
      <c r="D72" t="s">
        <v>535</v>
      </c>
      <c r="E72" t="s">
        <v>536</v>
      </c>
      <c r="F72">
        <v>5</v>
      </c>
      <c r="G72" t="s">
        <v>416</v>
      </c>
      <c r="H72" t="s">
        <v>417</v>
      </c>
      <c r="I72">
        <v>1659024042.5</v>
      </c>
      <c r="J72">
        <f>(K72)/1000</f>
        <v>0</v>
      </c>
      <c r="K72">
        <f>IF(CZ72, AN72, AH72)</f>
        <v>0</v>
      </c>
      <c r="L72">
        <f>IF(CZ72, AI72, AG72)</f>
        <v>0</v>
      </c>
      <c r="M72">
        <f>DB72 - IF(AU72&gt;1, L72*CV72*100.0/(AW72*DP72), 0)</f>
        <v>0</v>
      </c>
      <c r="N72">
        <f>((T72-J72/2)*M72-L72)/(T72+J72/2)</f>
        <v>0</v>
      </c>
      <c r="O72">
        <f>N72*(DI72+DJ72)/1000.0</f>
        <v>0</v>
      </c>
      <c r="P72">
        <f>(DB72 - IF(AU72&gt;1, L72*CV72*100.0/(AW72*DP72), 0))*(DI72+DJ72)/1000.0</f>
        <v>0</v>
      </c>
      <c r="Q72">
        <f>2.0/((1/S72-1/R72)+SIGN(S72)*SQRT((1/S72-1/R72)*(1/S72-1/R72) + 4*CW72/((CW72+1)*(CW72+1))*(2*1/S72*1/R72-1/R72*1/R72)))</f>
        <v>0</v>
      </c>
      <c r="R72">
        <f>IF(LEFT(CX72,1)&lt;&gt;"0",IF(LEFT(CX72,1)="1",3.0,CY72),$D$5+$E$5*(DP72*DI72/($K$5*1000))+$F$5*(DP72*DI72/($K$5*1000))*MAX(MIN(CV72,$J$5),$I$5)*MAX(MIN(CV72,$J$5),$I$5)+$G$5*MAX(MIN(CV72,$J$5),$I$5)*(DP72*DI72/($K$5*1000))+$H$5*(DP72*DI72/($K$5*1000))*(DP72*DI72/($K$5*1000)))</f>
        <v>0</v>
      </c>
      <c r="S72">
        <f>J72*(1000-(1000*0.61365*exp(17.502*W72/(240.97+W72))/(DI72+DJ72)+DD72)/2)/(1000*0.61365*exp(17.502*W72/(240.97+W72))/(DI72+DJ72)-DD72)</f>
        <v>0</v>
      </c>
      <c r="T72">
        <f>1/((CW72+1)/(Q72/1.6)+1/(R72/1.37)) + CW72/((CW72+1)/(Q72/1.6) + CW72/(R72/1.37))</f>
        <v>0</v>
      </c>
      <c r="U72">
        <f>(CR72*CU72)</f>
        <v>0</v>
      </c>
      <c r="V72">
        <f>(DK72+(U72+2*0.95*5.67E-8*(((DK72+$B$7)+273)^4-(DK72+273)^4)-44100*J72)/(1.84*29.3*R72+8*0.95*5.67E-8*(DK72+273)^3))</f>
        <v>0</v>
      </c>
      <c r="W72">
        <f>($C$7*DL72+$D$7*DM72+$E$7*V72)</f>
        <v>0</v>
      </c>
      <c r="X72">
        <f>0.61365*exp(17.502*W72/(240.97+W72))</f>
        <v>0</v>
      </c>
      <c r="Y72">
        <f>(Z72/AA72*100)</f>
        <v>0</v>
      </c>
      <c r="Z72">
        <f>DD72*(DI72+DJ72)/1000</f>
        <v>0</v>
      </c>
      <c r="AA72">
        <f>0.61365*exp(17.502*DK72/(240.97+DK72))</f>
        <v>0</v>
      </c>
      <c r="AB72">
        <f>(X72-DD72*(DI72+DJ72)/1000)</f>
        <v>0</v>
      </c>
      <c r="AC72">
        <f>(-J72*44100)</f>
        <v>0</v>
      </c>
      <c r="AD72">
        <f>2*29.3*R72*0.92*(DK72-W72)</f>
        <v>0</v>
      </c>
      <c r="AE72">
        <f>2*0.95*5.67E-8*(((DK72+$B$7)+273)^4-(W72+273)^4)</f>
        <v>0</v>
      </c>
      <c r="AF72">
        <f>U72+AE72+AC72+AD72</f>
        <v>0</v>
      </c>
      <c r="AG72">
        <f>DH72*AU72*(DC72-DB72*(1000-AU72*DE72)/(1000-AU72*DD72))/(100*CV72)</f>
        <v>0</v>
      </c>
      <c r="AH72">
        <f>1000*DH72*AU72*(DD72-DE72)/(100*CV72*(1000-AU72*DD72))</f>
        <v>0</v>
      </c>
      <c r="AI72">
        <f>(AJ72 - AK72 - DI72*1E3/(8.314*(DK72+273.15)) * AM72/DH72 * AL72) * DH72/(100*CV72) * (1000 - DE72)/1000</f>
        <v>0</v>
      </c>
      <c r="AJ72">
        <v>933.421668681598</v>
      </c>
      <c r="AK72">
        <v>875.702636363636</v>
      </c>
      <c r="AL72">
        <v>3.53148618731923</v>
      </c>
      <c r="AM72">
        <v>66.0504921813524</v>
      </c>
      <c r="AN72">
        <f>(AP72 - AO72 + DI72*1E3/(8.314*(DK72+273.15)) * AR72/DH72 * AQ72) * DH72/(100*CV72) * 1000/(1000 - AP72)</f>
        <v>0</v>
      </c>
      <c r="AO72">
        <v>17.2612687764069</v>
      </c>
      <c r="AP72">
        <v>24.4585405594406</v>
      </c>
      <c r="AQ72">
        <v>-1.77316017279619e-05</v>
      </c>
      <c r="AR72">
        <v>92.47</v>
      </c>
      <c r="AS72">
        <v>0</v>
      </c>
      <c r="AT72">
        <v>0</v>
      </c>
      <c r="AU72">
        <f>IF(AS72*$H$13&gt;=AW72,1.0,(AW72/(AW72-AS72*$H$13)))</f>
        <v>0</v>
      </c>
      <c r="AV72">
        <f>(AU72-1)*100</f>
        <v>0</v>
      </c>
      <c r="AW72">
        <f>MAX(0,($B$13+$C$13*DP72)/(1+$D$13*DP72)*DI72/(DK72+273)*$E$13)</f>
        <v>0</v>
      </c>
      <c r="AX72" t="s">
        <v>418</v>
      </c>
      <c r="AY72" t="s">
        <v>418</v>
      </c>
      <c r="AZ72">
        <v>0</v>
      </c>
      <c r="BA72">
        <v>0</v>
      </c>
      <c r="BB72">
        <f>1-AZ72/BA72</f>
        <v>0</v>
      </c>
      <c r="BC72">
        <v>0</v>
      </c>
      <c r="BD72" t="s">
        <v>418</v>
      </c>
      <c r="BE72" t="s">
        <v>418</v>
      </c>
      <c r="BF72">
        <v>0</v>
      </c>
      <c r="BG72">
        <v>0</v>
      </c>
      <c r="BH72">
        <f>1-BF72/BG72</f>
        <v>0</v>
      </c>
      <c r="BI72">
        <v>0.5</v>
      </c>
      <c r="BJ72">
        <f>CS72</f>
        <v>0</v>
      </c>
      <c r="BK72">
        <f>L72</f>
        <v>0</v>
      </c>
      <c r="BL72">
        <f>BH72*BI72*BJ72</f>
        <v>0</v>
      </c>
      <c r="BM72">
        <f>(BK72-BC72)/BJ72</f>
        <v>0</v>
      </c>
      <c r="BN72">
        <f>(BA72-BG72)/BG72</f>
        <v>0</v>
      </c>
      <c r="BO72">
        <f>AZ72/(BB72+AZ72/BG72)</f>
        <v>0</v>
      </c>
      <c r="BP72" t="s">
        <v>418</v>
      </c>
      <c r="BQ72">
        <v>0</v>
      </c>
      <c r="BR72">
        <f>IF(BQ72&lt;&gt;0, BQ72, BO72)</f>
        <v>0</v>
      </c>
      <c r="BS72">
        <f>1-BR72/BG72</f>
        <v>0</v>
      </c>
      <c r="BT72">
        <f>(BG72-BF72)/(BG72-BR72)</f>
        <v>0</v>
      </c>
      <c r="BU72">
        <f>(BA72-BG72)/(BA72-BR72)</f>
        <v>0</v>
      </c>
      <c r="BV72">
        <f>(BG72-BF72)/(BG72-AZ72)</f>
        <v>0</v>
      </c>
      <c r="BW72">
        <f>(BA72-BG72)/(BA72-AZ72)</f>
        <v>0</v>
      </c>
      <c r="BX72">
        <f>(BT72*BR72/BF72)</f>
        <v>0</v>
      </c>
      <c r="BY72">
        <f>(1-BX72)</f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f>$B$11*DQ72+$C$11*DR72+$F$11*EC72*(1-EF72)</f>
        <v>0</v>
      </c>
      <c r="CS72">
        <f>CR72*CT72</f>
        <v>0</v>
      </c>
      <c r="CT72">
        <f>($B$11*$D$9+$C$11*$D$9+$F$11*((EP72+EH72)/MAX(EP72+EH72+EQ72, 0.1)*$I$9+EQ72/MAX(EP72+EH72+EQ72, 0.1)*$J$9))/($B$11+$C$11+$F$11)</f>
        <v>0</v>
      </c>
      <c r="CU72">
        <f>($B$11*$K$9+$C$11*$K$9+$F$11*((EP72+EH72)/MAX(EP72+EH72+EQ72, 0.1)*$P$9+EQ72/MAX(EP72+EH72+EQ72, 0.1)*$Q$9))/($B$11+$C$11+$F$11)</f>
        <v>0</v>
      </c>
      <c r="CV72">
        <v>6</v>
      </c>
      <c r="CW72">
        <v>0.5</v>
      </c>
      <c r="CX72" t="s">
        <v>419</v>
      </c>
      <c r="CY72">
        <v>2</v>
      </c>
      <c r="CZ72" t="b">
        <v>1</v>
      </c>
      <c r="DA72">
        <v>1659024042.5</v>
      </c>
      <c r="DB72">
        <v>830.67137037037</v>
      </c>
      <c r="DC72">
        <v>901.108666666667</v>
      </c>
      <c r="DD72">
        <v>24.4651407407407</v>
      </c>
      <c r="DE72">
        <v>17.2581777777778</v>
      </c>
      <c r="DF72">
        <v>821.71362962963</v>
      </c>
      <c r="DG72">
        <v>23.9782</v>
      </c>
      <c r="DH72">
        <v>500.052111111111</v>
      </c>
      <c r="DI72">
        <v>90.3866074074074</v>
      </c>
      <c r="DJ72">
        <v>0.0456103481481481</v>
      </c>
      <c r="DK72">
        <v>27.2953037037037</v>
      </c>
      <c r="DL72">
        <v>27.2545074074074</v>
      </c>
      <c r="DM72">
        <v>999.9</v>
      </c>
      <c r="DN72">
        <v>0</v>
      </c>
      <c r="DO72">
        <v>0</v>
      </c>
      <c r="DP72">
        <v>10009.4444444444</v>
      </c>
      <c r="DQ72">
        <v>0</v>
      </c>
      <c r="DR72">
        <v>10.1502</v>
      </c>
      <c r="DS72">
        <v>-70.4373037037037</v>
      </c>
      <c r="DT72">
        <v>851.503518518518</v>
      </c>
      <c r="DU72">
        <v>916.93337037037</v>
      </c>
      <c r="DV72">
        <v>7.20696888888889</v>
      </c>
      <c r="DW72">
        <v>901.108666666667</v>
      </c>
      <c r="DX72">
        <v>17.2581777777778</v>
      </c>
      <c r="DY72">
        <v>2.21132185185185</v>
      </c>
      <c r="DZ72">
        <v>1.55990777777778</v>
      </c>
      <c r="EA72">
        <v>19.044562962963</v>
      </c>
      <c r="EB72">
        <v>13.5683555555556</v>
      </c>
      <c r="EC72">
        <v>2000.00481481482</v>
      </c>
      <c r="ED72">
        <v>0.979995518518518</v>
      </c>
      <c r="EE72">
        <v>0.0200046814814815</v>
      </c>
      <c r="EF72">
        <v>0</v>
      </c>
      <c r="EG72">
        <v>836.790925925926</v>
      </c>
      <c r="EH72">
        <v>5.00063</v>
      </c>
      <c r="EI72">
        <v>16489.1851851852</v>
      </c>
      <c r="EJ72">
        <v>17256.9222222222</v>
      </c>
      <c r="EK72">
        <v>38.437</v>
      </c>
      <c r="EL72">
        <v>38.4301111111111</v>
      </c>
      <c r="EM72">
        <v>37.937</v>
      </c>
      <c r="EN72">
        <v>37.6916666666667</v>
      </c>
      <c r="EO72">
        <v>39.375</v>
      </c>
      <c r="EP72">
        <v>1955.09148148148</v>
      </c>
      <c r="EQ72">
        <v>39.9133333333333</v>
      </c>
      <c r="ER72">
        <v>0</v>
      </c>
      <c r="ES72">
        <v>1659024048.7</v>
      </c>
      <c r="ET72">
        <v>0</v>
      </c>
      <c r="EU72">
        <v>836.78292</v>
      </c>
      <c r="EV72">
        <v>-12.6043846100111</v>
      </c>
      <c r="EW72">
        <v>-221.923076932203</v>
      </c>
      <c r="EX72">
        <v>16488.58</v>
      </c>
      <c r="EY72">
        <v>15</v>
      </c>
      <c r="EZ72">
        <v>0</v>
      </c>
      <c r="FA72" t="s">
        <v>420</v>
      </c>
      <c r="FB72">
        <v>1657551626.5</v>
      </c>
      <c r="FC72">
        <v>1657551629</v>
      </c>
      <c r="FD72">
        <v>0</v>
      </c>
      <c r="FE72">
        <v>0.403</v>
      </c>
      <c r="FF72">
        <v>0.009</v>
      </c>
      <c r="FG72">
        <v>9.41</v>
      </c>
      <c r="FH72">
        <v>0.087</v>
      </c>
      <c r="FI72">
        <v>417</v>
      </c>
      <c r="FJ72">
        <v>17</v>
      </c>
      <c r="FK72">
        <v>1.61</v>
      </c>
      <c r="FL72">
        <v>0.59</v>
      </c>
      <c r="FM72">
        <v>-70.1455195121951</v>
      </c>
      <c r="FN72">
        <v>-2.24488850174216</v>
      </c>
      <c r="FO72">
        <v>0.638135188758204</v>
      </c>
      <c r="FP72">
        <v>0</v>
      </c>
      <c r="FQ72">
        <v>837.533470588235</v>
      </c>
      <c r="FR72">
        <v>-11.855431623382</v>
      </c>
      <c r="FS72">
        <v>1.18290207031626</v>
      </c>
      <c r="FT72">
        <v>0</v>
      </c>
      <c r="FU72">
        <v>7.20028268292683</v>
      </c>
      <c r="FV72">
        <v>0.0475222996515722</v>
      </c>
      <c r="FW72">
        <v>0.0133698714853065</v>
      </c>
      <c r="FX72">
        <v>1</v>
      </c>
      <c r="FY72">
        <v>1</v>
      </c>
      <c r="FZ72">
        <v>3</v>
      </c>
      <c r="GA72" t="s">
        <v>421</v>
      </c>
      <c r="GB72">
        <v>2.97364</v>
      </c>
      <c r="GC72">
        <v>2.69946</v>
      </c>
      <c r="GD72">
        <v>0.150323</v>
      </c>
      <c r="GE72">
        <v>0.159257</v>
      </c>
      <c r="GF72">
        <v>0.10458</v>
      </c>
      <c r="GG72">
        <v>0.0827226</v>
      </c>
      <c r="GH72">
        <v>33113.2</v>
      </c>
      <c r="GI72">
        <v>35824.2</v>
      </c>
      <c r="GJ72">
        <v>35313.6</v>
      </c>
      <c r="GK72">
        <v>38642.5</v>
      </c>
      <c r="GL72">
        <v>44825.2</v>
      </c>
      <c r="GM72">
        <v>51187.9</v>
      </c>
      <c r="GN72">
        <v>55194.2</v>
      </c>
      <c r="GO72">
        <v>61970.8</v>
      </c>
      <c r="GP72">
        <v>1.9892</v>
      </c>
      <c r="GQ72">
        <v>1.847</v>
      </c>
      <c r="GR72">
        <v>0.118762</v>
      </c>
      <c r="GS72">
        <v>0</v>
      </c>
      <c r="GT72">
        <v>25.3225</v>
      </c>
      <c r="GU72">
        <v>999.9</v>
      </c>
      <c r="GV72">
        <v>56.239</v>
      </c>
      <c r="GW72">
        <v>29.024</v>
      </c>
      <c r="GX72">
        <v>25.0579</v>
      </c>
      <c r="GY72">
        <v>57.05</v>
      </c>
      <c r="GZ72">
        <v>43.6018</v>
      </c>
      <c r="HA72">
        <v>1</v>
      </c>
      <c r="HB72">
        <v>-0.064939</v>
      </c>
      <c r="HC72">
        <v>0.0827887</v>
      </c>
      <c r="HD72">
        <v>20.1135</v>
      </c>
      <c r="HE72">
        <v>5.20052</v>
      </c>
      <c r="HF72">
        <v>12.0052</v>
      </c>
      <c r="HG72">
        <v>4.976</v>
      </c>
      <c r="HH72">
        <v>3.2936</v>
      </c>
      <c r="HI72">
        <v>9999</v>
      </c>
      <c r="HJ72">
        <v>9999</v>
      </c>
      <c r="HK72">
        <v>9999</v>
      </c>
      <c r="HL72">
        <v>627.7</v>
      </c>
      <c r="HM72">
        <v>1.86337</v>
      </c>
      <c r="HN72">
        <v>1.86813</v>
      </c>
      <c r="HO72">
        <v>1.86798</v>
      </c>
      <c r="HP72">
        <v>1.86905</v>
      </c>
      <c r="HQ72">
        <v>1.86996</v>
      </c>
      <c r="HR72">
        <v>1.86606</v>
      </c>
      <c r="HS72">
        <v>1.86707</v>
      </c>
      <c r="HT72">
        <v>1.86844</v>
      </c>
      <c r="HU72">
        <v>5</v>
      </c>
      <c r="HV72">
        <v>0</v>
      </c>
      <c r="HW72">
        <v>0</v>
      </c>
      <c r="HX72">
        <v>0</v>
      </c>
      <c r="HY72" t="s">
        <v>422</v>
      </c>
      <c r="HZ72" t="s">
        <v>423</v>
      </c>
      <c r="IA72" t="s">
        <v>424</v>
      </c>
      <c r="IB72" t="s">
        <v>424</v>
      </c>
      <c r="IC72" t="s">
        <v>424</v>
      </c>
      <c r="ID72" t="s">
        <v>424</v>
      </c>
      <c r="IE72">
        <v>0</v>
      </c>
      <c r="IF72">
        <v>100</v>
      </c>
      <c r="IG72">
        <v>100</v>
      </c>
      <c r="IH72">
        <v>9.101</v>
      </c>
      <c r="II72">
        <v>0.4869</v>
      </c>
      <c r="IJ72">
        <v>4.02706509432224</v>
      </c>
      <c r="IK72">
        <v>0.00601174518973114</v>
      </c>
      <c r="IL72">
        <v>2.77886958061485e-07</v>
      </c>
      <c r="IM72">
        <v>-3.54636231360687e-10</v>
      </c>
      <c r="IN72">
        <v>-0.0404303883988718</v>
      </c>
      <c r="IO72">
        <v>-0.0177815531441476</v>
      </c>
      <c r="IP72">
        <v>0.00205572605671414</v>
      </c>
      <c r="IQ72">
        <v>-1.65519735432211e-05</v>
      </c>
      <c r="IR72">
        <v>-4</v>
      </c>
      <c r="IS72">
        <v>1848</v>
      </c>
      <c r="IT72">
        <v>1</v>
      </c>
      <c r="IU72">
        <v>25</v>
      </c>
      <c r="IV72">
        <v>24540.4</v>
      </c>
      <c r="IW72">
        <v>24540.3</v>
      </c>
      <c r="IX72">
        <v>1.95435</v>
      </c>
      <c r="IY72">
        <v>2.59033</v>
      </c>
      <c r="IZ72">
        <v>1.54785</v>
      </c>
      <c r="JA72">
        <v>2.30469</v>
      </c>
      <c r="JB72">
        <v>1.34644</v>
      </c>
      <c r="JC72">
        <v>2.41089</v>
      </c>
      <c r="JD72">
        <v>34.3269</v>
      </c>
      <c r="JE72">
        <v>24.1313</v>
      </c>
      <c r="JF72">
        <v>18</v>
      </c>
      <c r="JG72">
        <v>500.327</v>
      </c>
      <c r="JH72">
        <v>409.141</v>
      </c>
      <c r="JI72">
        <v>25</v>
      </c>
      <c r="JJ72">
        <v>26.402</v>
      </c>
      <c r="JK72">
        <v>30.0003</v>
      </c>
      <c r="JL72">
        <v>26.3223</v>
      </c>
      <c r="JM72">
        <v>26.263</v>
      </c>
      <c r="JN72">
        <v>39.1682</v>
      </c>
      <c r="JO72">
        <v>37.1602</v>
      </c>
      <c r="JP72">
        <v>69.1374</v>
      </c>
      <c r="JQ72">
        <v>25</v>
      </c>
      <c r="JR72">
        <v>938.215</v>
      </c>
      <c r="JS72">
        <v>17.3445</v>
      </c>
      <c r="JT72">
        <v>102.392</v>
      </c>
      <c r="JU72">
        <v>103.158</v>
      </c>
    </row>
    <row r="73" spans="1:281">
      <c r="A73">
        <v>57</v>
      </c>
      <c r="B73">
        <v>1659024055</v>
      </c>
      <c r="C73">
        <v>371.900000095367</v>
      </c>
      <c r="D73" t="s">
        <v>537</v>
      </c>
      <c r="E73" t="s">
        <v>538</v>
      </c>
      <c r="F73">
        <v>5</v>
      </c>
      <c r="G73" t="s">
        <v>416</v>
      </c>
      <c r="H73" t="s">
        <v>417</v>
      </c>
      <c r="I73">
        <v>1659024047.21429</v>
      </c>
      <c r="J73">
        <f>(K73)/1000</f>
        <v>0</v>
      </c>
      <c r="K73">
        <f>IF(CZ73, AN73, AH73)</f>
        <v>0</v>
      </c>
      <c r="L73">
        <f>IF(CZ73, AI73, AG73)</f>
        <v>0</v>
      </c>
      <c r="M73">
        <f>DB73 - IF(AU73&gt;1, L73*CV73*100.0/(AW73*DP73), 0)</f>
        <v>0</v>
      </c>
      <c r="N73">
        <f>((T73-J73/2)*M73-L73)/(T73+J73/2)</f>
        <v>0</v>
      </c>
      <c r="O73">
        <f>N73*(DI73+DJ73)/1000.0</f>
        <v>0</v>
      </c>
      <c r="P73">
        <f>(DB73 - IF(AU73&gt;1, L73*CV73*100.0/(AW73*DP73), 0))*(DI73+DJ73)/1000.0</f>
        <v>0</v>
      </c>
      <c r="Q73">
        <f>2.0/((1/S73-1/R73)+SIGN(S73)*SQRT((1/S73-1/R73)*(1/S73-1/R73) + 4*CW73/((CW73+1)*(CW73+1))*(2*1/S73*1/R73-1/R73*1/R73)))</f>
        <v>0</v>
      </c>
      <c r="R73">
        <f>IF(LEFT(CX73,1)&lt;&gt;"0",IF(LEFT(CX73,1)="1",3.0,CY73),$D$5+$E$5*(DP73*DI73/($K$5*1000))+$F$5*(DP73*DI73/($K$5*1000))*MAX(MIN(CV73,$J$5),$I$5)*MAX(MIN(CV73,$J$5),$I$5)+$G$5*MAX(MIN(CV73,$J$5),$I$5)*(DP73*DI73/($K$5*1000))+$H$5*(DP73*DI73/($K$5*1000))*(DP73*DI73/($K$5*1000)))</f>
        <v>0</v>
      </c>
      <c r="S73">
        <f>J73*(1000-(1000*0.61365*exp(17.502*W73/(240.97+W73))/(DI73+DJ73)+DD73)/2)/(1000*0.61365*exp(17.502*W73/(240.97+W73))/(DI73+DJ73)-DD73)</f>
        <v>0</v>
      </c>
      <c r="T73">
        <f>1/((CW73+1)/(Q73/1.6)+1/(R73/1.37)) + CW73/((CW73+1)/(Q73/1.6) + CW73/(R73/1.37))</f>
        <v>0</v>
      </c>
      <c r="U73">
        <f>(CR73*CU73)</f>
        <v>0</v>
      </c>
      <c r="V73">
        <f>(DK73+(U73+2*0.95*5.67E-8*(((DK73+$B$7)+273)^4-(DK73+273)^4)-44100*J73)/(1.84*29.3*R73+8*0.95*5.67E-8*(DK73+273)^3))</f>
        <v>0</v>
      </c>
      <c r="W73">
        <f>($C$7*DL73+$D$7*DM73+$E$7*V73)</f>
        <v>0</v>
      </c>
      <c r="X73">
        <f>0.61365*exp(17.502*W73/(240.97+W73))</f>
        <v>0</v>
      </c>
      <c r="Y73">
        <f>(Z73/AA73*100)</f>
        <v>0</v>
      </c>
      <c r="Z73">
        <f>DD73*(DI73+DJ73)/1000</f>
        <v>0</v>
      </c>
      <c r="AA73">
        <f>0.61365*exp(17.502*DK73/(240.97+DK73))</f>
        <v>0</v>
      </c>
      <c r="AB73">
        <f>(X73-DD73*(DI73+DJ73)/1000)</f>
        <v>0</v>
      </c>
      <c r="AC73">
        <f>(-J73*44100)</f>
        <v>0</v>
      </c>
      <c r="AD73">
        <f>2*29.3*R73*0.92*(DK73-W73)</f>
        <v>0</v>
      </c>
      <c r="AE73">
        <f>2*0.95*5.67E-8*(((DK73+$B$7)+273)^4-(W73+273)^4)</f>
        <v>0</v>
      </c>
      <c r="AF73">
        <f>U73+AE73+AC73+AD73</f>
        <v>0</v>
      </c>
      <c r="AG73">
        <f>DH73*AU73*(DC73-DB73*(1000-AU73*DE73)/(1000-AU73*DD73))/(100*CV73)</f>
        <v>0</v>
      </c>
      <c r="AH73">
        <f>1000*DH73*AU73*(DD73-DE73)/(100*CV73*(1000-AU73*DD73))</f>
        <v>0</v>
      </c>
      <c r="AI73">
        <f>(AJ73 - AK73 - DI73*1E3/(8.314*(DK73+273.15)) * AM73/DH73 * AL73) * DH73/(100*CV73) * (1000 - DE73)/1000</f>
        <v>0</v>
      </c>
      <c r="AJ73">
        <v>950.022820684241</v>
      </c>
      <c r="AK73">
        <v>892.793290909091</v>
      </c>
      <c r="AL73">
        <v>3.3792572434441</v>
      </c>
      <c r="AM73">
        <v>66.0504921813524</v>
      </c>
      <c r="AN73">
        <f>(AP73 - AO73 + DI73*1E3/(8.314*(DK73+273.15)) * AR73/DH73 * AQ73) * DH73/(100*CV73) * 1000/(1000 - AP73)</f>
        <v>0</v>
      </c>
      <c r="AO73">
        <v>17.2527533294805</v>
      </c>
      <c r="AP73">
        <v>24.4598391608392</v>
      </c>
      <c r="AQ73">
        <v>-0.00762812121211064</v>
      </c>
      <c r="AR73">
        <v>92.47</v>
      </c>
      <c r="AS73">
        <v>0</v>
      </c>
      <c r="AT73">
        <v>0</v>
      </c>
      <c r="AU73">
        <f>IF(AS73*$H$13&gt;=AW73,1.0,(AW73/(AW73-AS73*$H$13)))</f>
        <v>0</v>
      </c>
      <c r="AV73">
        <f>(AU73-1)*100</f>
        <v>0</v>
      </c>
      <c r="AW73">
        <f>MAX(0,($B$13+$C$13*DP73)/(1+$D$13*DP73)*DI73/(DK73+273)*$E$13)</f>
        <v>0</v>
      </c>
      <c r="AX73" t="s">
        <v>418</v>
      </c>
      <c r="AY73" t="s">
        <v>418</v>
      </c>
      <c r="AZ73">
        <v>0</v>
      </c>
      <c r="BA73">
        <v>0</v>
      </c>
      <c r="BB73">
        <f>1-AZ73/BA73</f>
        <v>0</v>
      </c>
      <c r="BC73">
        <v>0</v>
      </c>
      <c r="BD73" t="s">
        <v>418</v>
      </c>
      <c r="BE73" t="s">
        <v>418</v>
      </c>
      <c r="BF73">
        <v>0</v>
      </c>
      <c r="BG73">
        <v>0</v>
      </c>
      <c r="BH73">
        <f>1-BF73/BG73</f>
        <v>0</v>
      </c>
      <c r="BI73">
        <v>0.5</v>
      </c>
      <c r="BJ73">
        <f>CS73</f>
        <v>0</v>
      </c>
      <c r="BK73">
        <f>L73</f>
        <v>0</v>
      </c>
      <c r="BL73">
        <f>BH73*BI73*BJ73</f>
        <v>0</v>
      </c>
      <c r="BM73">
        <f>(BK73-BC73)/BJ73</f>
        <v>0</v>
      </c>
      <c r="BN73">
        <f>(BA73-BG73)/BG73</f>
        <v>0</v>
      </c>
      <c r="BO73">
        <f>AZ73/(BB73+AZ73/BG73)</f>
        <v>0</v>
      </c>
      <c r="BP73" t="s">
        <v>418</v>
      </c>
      <c r="BQ73">
        <v>0</v>
      </c>
      <c r="BR73">
        <f>IF(BQ73&lt;&gt;0, BQ73, BO73)</f>
        <v>0</v>
      </c>
      <c r="BS73">
        <f>1-BR73/BG73</f>
        <v>0</v>
      </c>
      <c r="BT73">
        <f>(BG73-BF73)/(BG73-BR73)</f>
        <v>0</v>
      </c>
      <c r="BU73">
        <f>(BA73-BG73)/(BA73-BR73)</f>
        <v>0</v>
      </c>
      <c r="BV73">
        <f>(BG73-BF73)/(BG73-AZ73)</f>
        <v>0</v>
      </c>
      <c r="BW73">
        <f>(BA73-BG73)/(BA73-AZ73)</f>
        <v>0</v>
      </c>
      <c r="BX73">
        <f>(BT73*BR73/BF73)</f>
        <v>0</v>
      </c>
      <c r="BY73">
        <f>(1-BX73)</f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f>$B$11*DQ73+$C$11*DR73+$F$11*EC73*(1-EF73)</f>
        <v>0</v>
      </c>
      <c r="CS73">
        <f>CR73*CT73</f>
        <v>0</v>
      </c>
      <c r="CT73">
        <f>($B$11*$D$9+$C$11*$D$9+$F$11*((EP73+EH73)/MAX(EP73+EH73+EQ73, 0.1)*$I$9+EQ73/MAX(EP73+EH73+EQ73, 0.1)*$J$9))/($B$11+$C$11+$F$11)</f>
        <v>0</v>
      </c>
      <c r="CU73">
        <f>($B$11*$K$9+$C$11*$K$9+$F$11*((EP73+EH73)/MAX(EP73+EH73+EQ73, 0.1)*$P$9+EQ73/MAX(EP73+EH73+EQ73, 0.1)*$Q$9))/($B$11+$C$11+$F$11)</f>
        <v>0</v>
      </c>
      <c r="CV73">
        <v>6</v>
      </c>
      <c r="CW73">
        <v>0.5</v>
      </c>
      <c r="CX73" t="s">
        <v>419</v>
      </c>
      <c r="CY73">
        <v>2</v>
      </c>
      <c r="CZ73" t="b">
        <v>1</v>
      </c>
      <c r="DA73">
        <v>1659024047.21429</v>
      </c>
      <c r="DB73">
        <v>846.551464285714</v>
      </c>
      <c r="DC73">
        <v>916.733714285714</v>
      </c>
      <c r="DD73">
        <v>24.4595928571429</v>
      </c>
      <c r="DE73">
        <v>17.2643392857143</v>
      </c>
      <c r="DF73">
        <v>837.503035714286</v>
      </c>
      <c r="DG73">
        <v>23.9729214285714</v>
      </c>
      <c r="DH73">
        <v>500.033107142857</v>
      </c>
      <c r="DI73">
        <v>90.386725</v>
      </c>
      <c r="DJ73">
        <v>0.0456488678571429</v>
      </c>
      <c r="DK73">
        <v>27.2955357142857</v>
      </c>
      <c r="DL73">
        <v>27.2563821428571</v>
      </c>
      <c r="DM73">
        <v>999.9</v>
      </c>
      <c r="DN73">
        <v>0</v>
      </c>
      <c r="DO73">
        <v>0</v>
      </c>
      <c r="DP73">
        <v>10004.4642857143</v>
      </c>
      <c r="DQ73">
        <v>0</v>
      </c>
      <c r="DR73">
        <v>10.1502</v>
      </c>
      <c r="DS73">
        <v>-70.1822071428571</v>
      </c>
      <c r="DT73">
        <v>867.776964285714</v>
      </c>
      <c r="DU73">
        <v>932.838714285714</v>
      </c>
      <c r="DV73">
        <v>7.19525357142857</v>
      </c>
      <c r="DW73">
        <v>916.733714285714</v>
      </c>
      <c r="DX73">
        <v>17.2643392857143</v>
      </c>
      <c r="DY73">
        <v>2.21082178571429</v>
      </c>
      <c r="DZ73">
        <v>1.56046714285714</v>
      </c>
      <c r="EA73">
        <v>19.0409464285714</v>
      </c>
      <c r="EB73">
        <v>13.5738571428571</v>
      </c>
      <c r="EC73">
        <v>2000.01642857143</v>
      </c>
      <c r="ED73">
        <v>0.979997107142857</v>
      </c>
      <c r="EE73">
        <v>0.0200031</v>
      </c>
      <c r="EF73">
        <v>0</v>
      </c>
      <c r="EG73">
        <v>835.781928571428</v>
      </c>
      <c r="EH73">
        <v>5.00063</v>
      </c>
      <c r="EI73">
        <v>16471.9178571429</v>
      </c>
      <c r="EJ73">
        <v>17257.0214285714</v>
      </c>
      <c r="EK73">
        <v>38.437</v>
      </c>
      <c r="EL73">
        <v>38.4303571428571</v>
      </c>
      <c r="EM73">
        <v>37.937</v>
      </c>
      <c r="EN73">
        <v>37.696</v>
      </c>
      <c r="EO73">
        <v>39.375</v>
      </c>
      <c r="EP73">
        <v>1955.10607142857</v>
      </c>
      <c r="EQ73">
        <v>39.9103571428572</v>
      </c>
      <c r="ER73">
        <v>0</v>
      </c>
      <c r="ES73">
        <v>1659024054.1</v>
      </c>
      <c r="ET73">
        <v>0</v>
      </c>
      <c r="EU73">
        <v>835.682615384615</v>
      </c>
      <c r="EV73">
        <v>-12.8157948761934</v>
      </c>
      <c r="EW73">
        <v>-221.623931665132</v>
      </c>
      <c r="EX73">
        <v>16470.0115384615</v>
      </c>
      <c r="EY73">
        <v>15</v>
      </c>
      <c r="EZ73">
        <v>0</v>
      </c>
      <c r="FA73" t="s">
        <v>420</v>
      </c>
      <c r="FB73">
        <v>1657551626.5</v>
      </c>
      <c r="FC73">
        <v>1657551629</v>
      </c>
      <c r="FD73">
        <v>0</v>
      </c>
      <c r="FE73">
        <v>0.403</v>
      </c>
      <c r="FF73">
        <v>0.009</v>
      </c>
      <c r="FG73">
        <v>9.41</v>
      </c>
      <c r="FH73">
        <v>0.087</v>
      </c>
      <c r="FI73">
        <v>417</v>
      </c>
      <c r="FJ73">
        <v>17</v>
      </c>
      <c r="FK73">
        <v>1.61</v>
      </c>
      <c r="FL73">
        <v>0.59</v>
      </c>
      <c r="FM73">
        <v>-70.2618731707317</v>
      </c>
      <c r="FN73">
        <v>1.15141881533098</v>
      </c>
      <c r="FO73">
        <v>0.67248448745347</v>
      </c>
      <c r="FP73">
        <v>0</v>
      </c>
      <c r="FQ73">
        <v>836.338088235294</v>
      </c>
      <c r="FR73">
        <v>-13.0434071785639</v>
      </c>
      <c r="FS73">
        <v>1.29609686383767</v>
      </c>
      <c r="FT73">
        <v>0</v>
      </c>
      <c r="FU73">
        <v>7.20066951219512</v>
      </c>
      <c r="FV73">
        <v>-0.112322090592338</v>
      </c>
      <c r="FW73">
        <v>0.0191192946792067</v>
      </c>
      <c r="FX73">
        <v>0</v>
      </c>
      <c r="FY73">
        <v>0</v>
      </c>
      <c r="FZ73">
        <v>3</v>
      </c>
      <c r="GA73" t="s">
        <v>427</v>
      </c>
      <c r="GB73">
        <v>2.97396</v>
      </c>
      <c r="GC73">
        <v>2.69943</v>
      </c>
      <c r="GD73">
        <v>0.152221</v>
      </c>
      <c r="GE73">
        <v>0.160968</v>
      </c>
      <c r="GF73">
        <v>0.104563</v>
      </c>
      <c r="GG73">
        <v>0.0829542</v>
      </c>
      <c r="GH73">
        <v>33039.3</v>
      </c>
      <c r="GI73">
        <v>35750.8</v>
      </c>
      <c r="GJ73">
        <v>35313.6</v>
      </c>
      <c r="GK73">
        <v>38641.9</v>
      </c>
      <c r="GL73">
        <v>44825.9</v>
      </c>
      <c r="GM73">
        <v>51175.3</v>
      </c>
      <c r="GN73">
        <v>55193.9</v>
      </c>
      <c r="GO73">
        <v>61971.1</v>
      </c>
      <c r="GP73">
        <v>1.9898</v>
      </c>
      <c r="GQ73">
        <v>1.8466</v>
      </c>
      <c r="GR73">
        <v>0.117868</v>
      </c>
      <c r="GS73">
        <v>0</v>
      </c>
      <c r="GT73">
        <v>25.3246</v>
      </c>
      <c r="GU73">
        <v>999.9</v>
      </c>
      <c r="GV73">
        <v>56.19</v>
      </c>
      <c r="GW73">
        <v>29.024</v>
      </c>
      <c r="GX73">
        <v>25.0357</v>
      </c>
      <c r="GY73">
        <v>56.97</v>
      </c>
      <c r="GZ73">
        <v>43.5337</v>
      </c>
      <c r="HA73">
        <v>1</v>
      </c>
      <c r="HB73">
        <v>-0.0647967</v>
      </c>
      <c r="HC73">
        <v>0.083878</v>
      </c>
      <c r="HD73">
        <v>20.1128</v>
      </c>
      <c r="HE73">
        <v>5.19932</v>
      </c>
      <c r="HF73">
        <v>12.0052</v>
      </c>
      <c r="HG73">
        <v>4.9756</v>
      </c>
      <c r="HH73">
        <v>3.2934</v>
      </c>
      <c r="HI73">
        <v>9999</v>
      </c>
      <c r="HJ73">
        <v>9999</v>
      </c>
      <c r="HK73">
        <v>9999</v>
      </c>
      <c r="HL73">
        <v>627.8</v>
      </c>
      <c r="HM73">
        <v>1.86337</v>
      </c>
      <c r="HN73">
        <v>1.86816</v>
      </c>
      <c r="HO73">
        <v>1.86795</v>
      </c>
      <c r="HP73">
        <v>1.86908</v>
      </c>
      <c r="HQ73">
        <v>1.86996</v>
      </c>
      <c r="HR73">
        <v>1.866</v>
      </c>
      <c r="HS73">
        <v>1.86707</v>
      </c>
      <c r="HT73">
        <v>1.86844</v>
      </c>
      <c r="HU73">
        <v>5</v>
      </c>
      <c r="HV73">
        <v>0</v>
      </c>
      <c r="HW73">
        <v>0</v>
      </c>
      <c r="HX73">
        <v>0</v>
      </c>
      <c r="HY73" t="s">
        <v>422</v>
      </c>
      <c r="HZ73" t="s">
        <v>423</v>
      </c>
      <c r="IA73" t="s">
        <v>424</v>
      </c>
      <c r="IB73" t="s">
        <v>424</v>
      </c>
      <c r="IC73" t="s">
        <v>424</v>
      </c>
      <c r="ID73" t="s">
        <v>424</v>
      </c>
      <c r="IE73">
        <v>0</v>
      </c>
      <c r="IF73">
        <v>100</v>
      </c>
      <c r="IG73">
        <v>100</v>
      </c>
      <c r="IH73">
        <v>9.195</v>
      </c>
      <c r="II73">
        <v>0.4867</v>
      </c>
      <c r="IJ73">
        <v>4.02706509432224</v>
      </c>
      <c r="IK73">
        <v>0.00601174518973114</v>
      </c>
      <c r="IL73">
        <v>2.77886958061485e-07</v>
      </c>
      <c r="IM73">
        <v>-3.54636231360687e-10</v>
      </c>
      <c r="IN73">
        <v>-0.0404303883988718</v>
      </c>
      <c r="IO73">
        <v>-0.0177815531441476</v>
      </c>
      <c r="IP73">
        <v>0.00205572605671414</v>
      </c>
      <c r="IQ73">
        <v>-1.65519735432211e-05</v>
      </c>
      <c r="IR73">
        <v>-4</v>
      </c>
      <c r="IS73">
        <v>1848</v>
      </c>
      <c r="IT73">
        <v>1</v>
      </c>
      <c r="IU73">
        <v>25</v>
      </c>
      <c r="IV73">
        <v>24540.5</v>
      </c>
      <c r="IW73">
        <v>24540.4</v>
      </c>
      <c r="IX73">
        <v>1.98364</v>
      </c>
      <c r="IY73">
        <v>2.60254</v>
      </c>
      <c r="IZ73">
        <v>1.54785</v>
      </c>
      <c r="JA73">
        <v>2.30469</v>
      </c>
      <c r="JB73">
        <v>1.34644</v>
      </c>
      <c r="JC73">
        <v>2.29736</v>
      </c>
      <c r="JD73">
        <v>34.3269</v>
      </c>
      <c r="JE73">
        <v>24.1313</v>
      </c>
      <c r="JF73">
        <v>18</v>
      </c>
      <c r="JG73">
        <v>500.743</v>
      </c>
      <c r="JH73">
        <v>408.917</v>
      </c>
      <c r="JI73">
        <v>25.0001</v>
      </c>
      <c r="JJ73">
        <v>26.4042</v>
      </c>
      <c r="JK73">
        <v>30.0004</v>
      </c>
      <c r="JL73">
        <v>26.3245</v>
      </c>
      <c r="JM73">
        <v>26.263</v>
      </c>
      <c r="JN73">
        <v>39.7647</v>
      </c>
      <c r="JO73">
        <v>37.1602</v>
      </c>
      <c r="JP73">
        <v>68.7593</v>
      </c>
      <c r="JQ73">
        <v>25</v>
      </c>
      <c r="JR73">
        <v>958.372</v>
      </c>
      <c r="JS73">
        <v>17.3445</v>
      </c>
      <c r="JT73">
        <v>102.391</v>
      </c>
      <c r="JU73">
        <v>103.158</v>
      </c>
    </row>
    <row r="74" spans="1:281">
      <c r="A74">
        <v>58</v>
      </c>
      <c r="B74">
        <v>1659024060</v>
      </c>
      <c r="C74">
        <v>376.900000095367</v>
      </c>
      <c r="D74" t="s">
        <v>539</v>
      </c>
      <c r="E74" t="s">
        <v>540</v>
      </c>
      <c r="F74">
        <v>5</v>
      </c>
      <c r="G74" t="s">
        <v>416</v>
      </c>
      <c r="H74" t="s">
        <v>417</v>
      </c>
      <c r="I74">
        <v>1659024052.5</v>
      </c>
      <c r="J74">
        <f>(K74)/1000</f>
        <v>0</v>
      </c>
      <c r="K74">
        <f>IF(CZ74, AN74, AH74)</f>
        <v>0</v>
      </c>
      <c r="L74">
        <f>IF(CZ74, AI74, AG74)</f>
        <v>0</v>
      </c>
      <c r="M74">
        <f>DB74 - IF(AU74&gt;1, L74*CV74*100.0/(AW74*DP74), 0)</f>
        <v>0</v>
      </c>
      <c r="N74">
        <f>((T74-J74/2)*M74-L74)/(T74+J74/2)</f>
        <v>0</v>
      </c>
      <c r="O74">
        <f>N74*(DI74+DJ74)/1000.0</f>
        <v>0</v>
      </c>
      <c r="P74">
        <f>(DB74 - IF(AU74&gt;1, L74*CV74*100.0/(AW74*DP74), 0))*(DI74+DJ74)/1000.0</f>
        <v>0</v>
      </c>
      <c r="Q74">
        <f>2.0/((1/S74-1/R74)+SIGN(S74)*SQRT((1/S74-1/R74)*(1/S74-1/R74) + 4*CW74/((CW74+1)*(CW74+1))*(2*1/S74*1/R74-1/R74*1/R74)))</f>
        <v>0</v>
      </c>
      <c r="R74">
        <f>IF(LEFT(CX74,1)&lt;&gt;"0",IF(LEFT(CX74,1)="1",3.0,CY74),$D$5+$E$5*(DP74*DI74/($K$5*1000))+$F$5*(DP74*DI74/($K$5*1000))*MAX(MIN(CV74,$J$5),$I$5)*MAX(MIN(CV74,$J$5),$I$5)+$G$5*MAX(MIN(CV74,$J$5),$I$5)*(DP74*DI74/($K$5*1000))+$H$5*(DP74*DI74/($K$5*1000))*(DP74*DI74/($K$5*1000)))</f>
        <v>0</v>
      </c>
      <c r="S74">
        <f>J74*(1000-(1000*0.61365*exp(17.502*W74/(240.97+W74))/(DI74+DJ74)+DD74)/2)/(1000*0.61365*exp(17.502*W74/(240.97+W74))/(DI74+DJ74)-DD74)</f>
        <v>0</v>
      </c>
      <c r="T74">
        <f>1/((CW74+1)/(Q74/1.6)+1/(R74/1.37)) + CW74/((CW74+1)/(Q74/1.6) + CW74/(R74/1.37))</f>
        <v>0</v>
      </c>
      <c r="U74">
        <f>(CR74*CU74)</f>
        <v>0</v>
      </c>
      <c r="V74">
        <f>(DK74+(U74+2*0.95*5.67E-8*(((DK74+$B$7)+273)^4-(DK74+273)^4)-44100*J74)/(1.84*29.3*R74+8*0.95*5.67E-8*(DK74+273)^3))</f>
        <v>0</v>
      </c>
      <c r="W74">
        <f>($C$7*DL74+$D$7*DM74+$E$7*V74)</f>
        <v>0</v>
      </c>
      <c r="X74">
        <f>0.61365*exp(17.502*W74/(240.97+W74))</f>
        <v>0</v>
      </c>
      <c r="Y74">
        <f>(Z74/AA74*100)</f>
        <v>0</v>
      </c>
      <c r="Z74">
        <f>DD74*(DI74+DJ74)/1000</f>
        <v>0</v>
      </c>
      <c r="AA74">
        <f>0.61365*exp(17.502*DK74/(240.97+DK74))</f>
        <v>0</v>
      </c>
      <c r="AB74">
        <f>(X74-DD74*(DI74+DJ74)/1000)</f>
        <v>0</v>
      </c>
      <c r="AC74">
        <f>(-J74*44100)</f>
        <v>0</v>
      </c>
      <c r="AD74">
        <f>2*29.3*R74*0.92*(DK74-W74)</f>
        <v>0</v>
      </c>
      <c r="AE74">
        <f>2*0.95*5.67E-8*(((DK74+$B$7)+273)^4-(W74+273)^4)</f>
        <v>0</v>
      </c>
      <c r="AF74">
        <f>U74+AE74+AC74+AD74</f>
        <v>0</v>
      </c>
      <c r="AG74">
        <f>DH74*AU74*(DC74-DB74*(1000-AU74*DE74)/(1000-AU74*DD74))/(100*CV74)</f>
        <v>0</v>
      </c>
      <c r="AH74">
        <f>1000*DH74*AU74*(DD74-DE74)/(100*CV74*(1000-AU74*DD74))</f>
        <v>0</v>
      </c>
      <c r="AI74">
        <f>(AJ74 - AK74 - DI74*1E3/(8.314*(DK74+273.15)) * AM74/DH74 * AL74) * DH74/(100*CV74) * (1000 - DE74)/1000</f>
        <v>0</v>
      </c>
      <c r="AJ74">
        <v>966.990343025336</v>
      </c>
      <c r="AK74">
        <v>909.583557575757</v>
      </c>
      <c r="AL74">
        <v>3.45930417342137</v>
      </c>
      <c r="AM74">
        <v>66.0504921813524</v>
      </c>
      <c r="AN74">
        <f>(AP74 - AO74 + DI74*1E3/(8.314*(DK74+273.15)) * AR74/DH74 * AQ74) * DH74/(100*CV74) * 1000/(1000 - AP74)</f>
        <v>0</v>
      </c>
      <c r="AO74">
        <v>17.3151025623377</v>
      </c>
      <c r="AP74">
        <v>24.467013986014</v>
      </c>
      <c r="AQ74">
        <v>0.00171324675325157</v>
      </c>
      <c r="AR74">
        <v>92.47</v>
      </c>
      <c r="AS74">
        <v>0</v>
      </c>
      <c r="AT74">
        <v>0</v>
      </c>
      <c r="AU74">
        <f>IF(AS74*$H$13&gt;=AW74,1.0,(AW74/(AW74-AS74*$H$13)))</f>
        <v>0</v>
      </c>
      <c r="AV74">
        <f>(AU74-1)*100</f>
        <v>0</v>
      </c>
      <c r="AW74">
        <f>MAX(0,($B$13+$C$13*DP74)/(1+$D$13*DP74)*DI74/(DK74+273)*$E$13)</f>
        <v>0</v>
      </c>
      <c r="AX74" t="s">
        <v>418</v>
      </c>
      <c r="AY74" t="s">
        <v>418</v>
      </c>
      <c r="AZ74">
        <v>0</v>
      </c>
      <c r="BA74">
        <v>0</v>
      </c>
      <c r="BB74">
        <f>1-AZ74/BA74</f>
        <v>0</v>
      </c>
      <c r="BC74">
        <v>0</v>
      </c>
      <c r="BD74" t="s">
        <v>418</v>
      </c>
      <c r="BE74" t="s">
        <v>418</v>
      </c>
      <c r="BF74">
        <v>0</v>
      </c>
      <c r="BG74">
        <v>0</v>
      </c>
      <c r="BH74">
        <f>1-BF74/BG74</f>
        <v>0</v>
      </c>
      <c r="BI74">
        <v>0.5</v>
      </c>
      <c r="BJ74">
        <f>CS74</f>
        <v>0</v>
      </c>
      <c r="BK74">
        <f>L74</f>
        <v>0</v>
      </c>
      <c r="BL74">
        <f>BH74*BI74*BJ74</f>
        <v>0</v>
      </c>
      <c r="BM74">
        <f>(BK74-BC74)/BJ74</f>
        <v>0</v>
      </c>
      <c r="BN74">
        <f>(BA74-BG74)/BG74</f>
        <v>0</v>
      </c>
      <c r="BO74">
        <f>AZ74/(BB74+AZ74/BG74)</f>
        <v>0</v>
      </c>
      <c r="BP74" t="s">
        <v>418</v>
      </c>
      <c r="BQ74">
        <v>0</v>
      </c>
      <c r="BR74">
        <f>IF(BQ74&lt;&gt;0, BQ74, BO74)</f>
        <v>0</v>
      </c>
      <c r="BS74">
        <f>1-BR74/BG74</f>
        <v>0</v>
      </c>
      <c r="BT74">
        <f>(BG74-BF74)/(BG74-BR74)</f>
        <v>0</v>
      </c>
      <c r="BU74">
        <f>(BA74-BG74)/(BA74-BR74)</f>
        <v>0</v>
      </c>
      <c r="BV74">
        <f>(BG74-BF74)/(BG74-AZ74)</f>
        <v>0</v>
      </c>
      <c r="BW74">
        <f>(BA74-BG74)/(BA74-AZ74)</f>
        <v>0</v>
      </c>
      <c r="BX74">
        <f>(BT74*BR74/BF74)</f>
        <v>0</v>
      </c>
      <c r="BY74">
        <f>(1-BX74)</f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f>$B$11*DQ74+$C$11*DR74+$F$11*EC74*(1-EF74)</f>
        <v>0</v>
      </c>
      <c r="CS74">
        <f>CR74*CT74</f>
        <v>0</v>
      </c>
      <c r="CT74">
        <f>($B$11*$D$9+$C$11*$D$9+$F$11*((EP74+EH74)/MAX(EP74+EH74+EQ74, 0.1)*$I$9+EQ74/MAX(EP74+EH74+EQ74, 0.1)*$J$9))/($B$11+$C$11+$F$11)</f>
        <v>0</v>
      </c>
      <c r="CU74">
        <f>($B$11*$K$9+$C$11*$K$9+$F$11*((EP74+EH74)/MAX(EP74+EH74+EQ74, 0.1)*$P$9+EQ74/MAX(EP74+EH74+EQ74, 0.1)*$Q$9))/($B$11+$C$11+$F$11)</f>
        <v>0</v>
      </c>
      <c r="CV74">
        <v>6</v>
      </c>
      <c r="CW74">
        <v>0.5</v>
      </c>
      <c r="CX74" t="s">
        <v>419</v>
      </c>
      <c r="CY74">
        <v>2</v>
      </c>
      <c r="CZ74" t="b">
        <v>1</v>
      </c>
      <c r="DA74">
        <v>1659024052.5</v>
      </c>
      <c r="DB74">
        <v>864.097814814815</v>
      </c>
      <c r="DC74">
        <v>934.530259259259</v>
      </c>
      <c r="DD74">
        <v>24.4607333333333</v>
      </c>
      <c r="DE74">
        <v>17.278437037037</v>
      </c>
      <c r="DF74">
        <v>854.949666666667</v>
      </c>
      <c r="DG74">
        <v>23.974</v>
      </c>
      <c r="DH74">
        <v>500.047592592593</v>
      </c>
      <c r="DI74">
        <v>90.3872296296296</v>
      </c>
      <c r="DJ74">
        <v>0.0454300222222222</v>
      </c>
      <c r="DK74">
        <v>27.2976259259259</v>
      </c>
      <c r="DL74">
        <v>27.2536444444444</v>
      </c>
      <c r="DM74">
        <v>999.9</v>
      </c>
      <c r="DN74">
        <v>0</v>
      </c>
      <c r="DO74">
        <v>0</v>
      </c>
      <c r="DP74">
        <v>10018.8888888889</v>
      </c>
      <c r="DQ74">
        <v>0</v>
      </c>
      <c r="DR74">
        <v>10.1502</v>
      </c>
      <c r="DS74">
        <v>-70.4323333333333</v>
      </c>
      <c r="DT74">
        <v>885.764407407407</v>
      </c>
      <c r="DU74">
        <v>950.961703703704</v>
      </c>
      <c r="DV74">
        <v>7.18229481481482</v>
      </c>
      <c r="DW74">
        <v>934.530259259259</v>
      </c>
      <c r="DX74">
        <v>17.278437037037</v>
      </c>
      <c r="DY74">
        <v>2.21093666666667</v>
      </c>
      <c r="DZ74">
        <v>1.56175037037037</v>
      </c>
      <c r="EA74">
        <v>19.0417777777778</v>
      </c>
      <c r="EB74">
        <v>13.5864814814815</v>
      </c>
      <c r="EC74">
        <v>1999.99851851852</v>
      </c>
      <c r="ED74">
        <v>0.979994444444444</v>
      </c>
      <c r="EE74">
        <v>0.0200057481481482</v>
      </c>
      <c r="EF74">
        <v>0</v>
      </c>
      <c r="EG74">
        <v>834.772185185185</v>
      </c>
      <c r="EH74">
        <v>5.00063</v>
      </c>
      <c r="EI74">
        <v>16452.0592592593</v>
      </c>
      <c r="EJ74">
        <v>17256.8518518519</v>
      </c>
      <c r="EK74">
        <v>38.437</v>
      </c>
      <c r="EL74">
        <v>38.4324074074074</v>
      </c>
      <c r="EM74">
        <v>37.937</v>
      </c>
      <c r="EN74">
        <v>37.7033333333333</v>
      </c>
      <c r="EO74">
        <v>39.3910740740741</v>
      </c>
      <c r="EP74">
        <v>1955.08296296296</v>
      </c>
      <c r="EQ74">
        <v>39.9148148148148</v>
      </c>
      <c r="ER74">
        <v>0</v>
      </c>
      <c r="ES74">
        <v>1659024058.9</v>
      </c>
      <c r="ET74">
        <v>0</v>
      </c>
      <c r="EU74">
        <v>834.794384615385</v>
      </c>
      <c r="EV74">
        <v>-10.8445128258856</v>
      </c>
      <c r="EW74">
        <v>-225.384615418676</v>
      </c>
      <c r="EX74">
        <v>16452.0346153846</v>
      </c>
      <c r="EY74">
        <v>15</v>
      </c>
      <c r="EZ74">
        <v>0</v>
      </c>
      <c r="FA74" t="s">
        <v>420</v>
      </c>
      <c r="FB74">
        <v>1657551626.5</v>
      </c>
      <c r="FC74">
        <v>1657551629</v>
      </c>
      <c r="FD74">
        <v>0</v>
      </c>
      <c r="FE74">
        <v>0.403</v>
      </c>
      <c r="FF74">
        <v>0.009</v>
      </c>
      <c r="FG74">
        <v>9.41</v>
      </c>
      <c r="FH74">
        <v>0.087</v>
      </c>
      <c r="FI74">
        <v>417</v>
      </c>
      <c r="FJ74">
        <v>17</v>
      </c>
      <c r="FK74">
        <v>1.61</v>
      </c>
      <c r="FL74">
        <v>0.59</v>
      </c>
      <c r="FM74">
        <v>-70.2818609756097</v>
      </c>
      <c r="FN74">
        <v>0.431069686411099</v>
      </c>
      <c r="FO74">
        <v>0.657335351499336</v>
      </c>
      <c r="FP74">
        <v>1</v>
      </c>
      <c r="FQ74">
        <v>835.505529411765</v>
      </c>
      <c r="FR74">
        <v>-12.1230557747731</v>
      </c>
      <c r="FS74">
        <v>1.21073211287012</v>
      </c>
      <c r="FT74">
        <v>0</v>
      </c>
      <c r="FU74">
        <v>7.18916073170732</v>
      </c>
      <c r="FV74">
        <v>-0.185651916376314</v>
      </c>
      <c r="FW74">
        <v>0.0249076274330305</v>
      </c>
      <c r="FX74">
        <v>0</v>
      </c>
      <c r="FY74">
        <v>1</v>
      </c>
      <c r="FZ74">
        <v>3</v>
      </c>
      <c r="GA74" t="s">
        <v>421</v>
      </c>
      <c r="GB74">
        <v>2.9733</v>
      </c>
      <c r="GC74">
        <v>2.69936</v>
      </c>
      <c r="GD74">
        <v>0.154119</v>
      </c>
      <c r="GE74">
        <v>0.162993</v>
      </c>
      <c r="GF74">
        <v>0.104605</v>
      </c>
      <c r="GG74">
        <v>0.0828602</v>
      </c>
      <c r="GH74">
        <v>32964.8</v>
      </c>
      <c r="GI74">
        <v>35664.6</v>
      </c>
      <c r="GJ74">
        <v>35313</v>
      </c>
      <c r="GK74">
        <v>38641.9</v>
      </c>
      <c r="GL74">
        <v>44822.8</v>
      </c>
      <c r="GM74">
        <v>51180.2</v>
      </c>
      <c r="GN74">
        <v>55192.6</v>
      </c>
      <c r="GO74">
        <v>61970.6</v>
      </c>
      <c r="GP74">
        <v>1.989</v>
      </c>
      <c r="GQ74">
        <v>1.8472</v>
      </c>
      <c r="GR74">
        <v>0.11757</v>
      </c>
      <c r="GS74">
        <v>0</v>
      </c>
      <c r="GT74">
        <v>25.3289</v>
      </c>
      <c r="GU74">
        <v>999.9</v>
      </c>
      <c r="GV74">
        <v>56.141</v>
      </c>
      <c r="GW74">
        <v>29.024</v>
      </c>
      <c r="GX74">
        <v>25.0134</v>
      </c>
      <c r="GY74">
        <v>56.32</v>
      </c>
      <c r="GZ74">
        <v>43.2492</v>
      </c>
      <c r="HA74">
        <v>1</v>
      </c>
      <c r="HB74">
        <v>-0.0648171</v>
      </c>
      <c r="HC74">
        <v>0.0851852</v>
      </c>
      <c r="HD74">
        <v>20.1131</v>
      </c>
      <c r="HE74">
        <v>5.19932</v>
      </c>
      <c r="HF74">
        <v>12.004</v>
      </c>
      <c r="HG74">
        <v>4.9756</v>
      </c>
      <c r="HH74">
        <v>3.2936</v>
      </c>
      <c r="HI74">
        <v>9999</v>
      </c>
      <c r="HJ74">
        <v>9999</v>
      </c>
      <c r="HK74">
        <v>9999</v>
      </c>
      <c r="HL74">
        <v>627.8</v>
      </c>
      <c r="HM74">
        <v>1.86337</v>
      </c>
      <c r="HN74">
        <v>1.86813</v>
      </c>
      <c r="HO74">
        <v>1.86798</v>
      </c>
      <c r="HP74">
        <v>1.86911</v>
      </c>
      <c r="HQ74">
        <v>1.86996</v>
      </c>
      <c r="HR74">
        <v>1.86603</v>
      </c>
      <c r="HS74">
        <v>1.86707</v>
      </c>
      <c r="HT74">
        <v>1.86844</v>
      </c>
      <c r="HU74">
        <v>5</v>
      </c>
      <c r="HV74">
        <v>0</v>
      </c>
      <c r="HW74">
        <v>0</v>
      </c>
      <c r="HX74">
        <v>0</v>
      </c>
      <c r="HY74" t="s">
        <v>422</v>
      </c>
      <c r="HZ74" t="s">
        <v>423</v>
      </c>
      <c r="IA74" t="s">
        <v>424</v>
      </c>
      <c r="IB74" t="s">
        <v>424</v>
      </c>
      <c r="IC74" t="s">
        <v>424</v>
      </c>
      <c r="ID74" t="s">
        <v>424</v>
      </c>
      <c r="IE74">
        <v>0</v>
      </c>
      <c r="IF74">
        <v>100</v>
      </c>
      <c r="IG74">
        <v>100</v>
      </c>
      <c r="IH74">
        <v>9.289</v>
      </c>
      <c r="II74">
        <v>0.4873</v>
      </c>
      <c r="IJ74">
        <v>4.02706509432224</v>
      </c>
      <c r="IK74">
        <v>0.00601174518973114</v>
      </c>
      <c r="IL74">
        <v>2.77886958061485e-07</v>
      </c>
      <c r="IM74">
        <v>-3.54636231360687e-10</v>
      </c>
      <c r="IN74">
        <v>-0.0404303883988718</v>
      </c>
      <c r="IO74">
        <v>-0.0177815531441476</v>
      </c>
      <c r="IP74">
        <v>0.00205572605671414</v>
      </c>
      <c r="IQ74">
        <v>-1.65519735432211e-05</v>
      </c>
      <c r="IR74">
        <v>-4</v>
      </c>
      <c r="IS74">
        <v>1848</v>
      </c>
      <c r="IT74">
        <v>1</v>
      </c>
      <c r="IU74">
        <v>25</v>
      </c>
      <c r="IV74">
        <v>24540.6</v>
      </c>
      <c r="IW74">
        <v>24540.5</v>
      </c>
      <c r="IX74">
        <v>2.01172</v>
      </c>
      <c r="IY74">
        <v>2.59521</v>
      </c>
      <c r="IZ74">
        <v>1.54785</v>
      </c>
      <c r="JA74">
        <v>2.30469</v>
      </c>
      <c r="JB74">
        <v>1.34644</v>
      </c>
      <c r="JC74">
        <v>2.38892</v>
      </c>
      <c r="JD74">
        <v>34.3269</v>
      </c>
      <c r="JE74">
        <v>24.14</v>
      </c>
      <c r="JF74">
        <v>18</v>
      </c>
      <c r="JG74">
        <v>500.236</v>
      </c>
      <c r="JH74">
        <v>409.269</v>
      </c>
      <c r="JI74">
        <v>25.0001</v>
      </c>
      <c r="JJ74">
        <v>26.4042</v>
      </c>
      <c r="JK74">
        <v>30.0002</v>
      </c>
      <c r="JL74">
        <v>26.3267</v>
      </c>
      <c r="JM74">
        <v>26.2652</v>
      </c>
      <c r="JN74">
        <v>40.2978</v>
      </c>
      <c r="JO74">
        <v>37.1602</v>
      </c>
      <c r="JP74">
        <v>68.7593</v>
      </c>
      <c r="JQ74">
        <v>25</v>
      </c>
      <c r="JR74">
        <v>971.919</v>
      </c>
      <c r="JS74">
        <v>17.3445</v>
      </c>
      <c r="JT74">
        <v>102.389</v>
      </c>
      <c r="JU74">
        <v>103.157</v>
      </c>
    </row>
    <row r="75" spans="1:281">
      <c r="A75">
        <v>59</v>
      </c>
      <c r="B75">
        <v>1659024064.5</v>
      </c>
      <c r="C75">
        <v>381.400000095367</v>
      </c>
      <c r="D75" t="s">
        <v>541</v>
      </c>
      <c r="E75" t="s">
        <v>542</v>
      </c>
      <c r="F75">
        <v>5</v>
      </c>
      <c r="G75" t="s">
        <v>416</v>
      </c>
      <c r="H75" t="s">
        <v>417</v>
      </c>
      <c r="I75">
        <v>1659024056.94444</v>
      </c>
      <c r="J75">
        <f>(K75)/1000</f>
        <v>0</v>
      </c>
      <c r="K75">
        <f>IF(CZ75, AN75, AH75)</f>
        <v>0</v>
      </c>
      <c r="L75">
        <f>IF(CZ75, AI75, AG75)</f>
        <v>0</v>
      </c>
      <c r="M75">
        <f>DB75 - IF(AU75&gt;1, L75*CV75*100.0/(AW75*DP75), 0)</f>
        <v>0</v>
      </c>
      <c r="N75">
        <f>((T75-J75/2)*M75-L75)/(T75+J75/2)</f>
        <v>0</v>
      </c>
      <c r="O75">
        <f>N75*(DI75+DJ75)/1000.0</f>
        <v>0</v>
      </c>
      <c r="P75">
        <f>(DB75 - IF(AU75&gt;1, L75*CV75*100.0/(AW75*DP75), 0))*(DI75+DJ75)/1000.0</f>
        <v>0</v>
      </c>
      <c r="Q75">
        <f>2.0/((1/S75-1/R75)+SIGN(S75)*SQRT((1/S75-1/R75)*(1/S75-1/R75) + 4*CW75/((CW75+1)*(CW75+1))*(2*1/S75*1/R75-1/R75*1/R75)))</f>
        <v>0</v>
      </c>
      <c r="R75">
        <f>IF(LEFT(CX75,1)&lt;&gt;"0",IF(LEFT(CX75,1)="1",3.0,CY75),$D$5+$E$5*(DP75*DI75/($K$5*1000))+$F$5*(DP75*DI75/($K$5*1000))*MAX(MIN(CV75,$J$5),$I$5)*MAX(MIN(CV75,$J$5),$I$5)+$G$5*MAX(MIN(CV75,$J$5),$I$5)*(DP75*DI75/($K$5*1000))+$H$5*(DP75*DI75/($K$5*1000))*(DP75*DI75/($K$5*1000)))</f>
        <v>0</v>
      </c>
      <c r="S75">
        <f>J75*(1000-(1000*0.61365*exp(17.502*W75/(240.97+W75))/(DI75+DJ75)+DD75)/2)/(1000*0.61365*exp(17.502*W75/(240.97+W75))/(DI75+DJ75)-DD75)</f>
        <v>0</v>
      </c>
      <c r="T75">
        <f>1/((CW75+1)/(Q75/1.6)+1/(R75/1.37)) + CW75/((CW75+1)/(Q75/1.6) + CW75/(R75/1.37))</f>
        <v>0</v>
      </c>
      <c r="U75">
        <f>(CR75*CU75)</f>
        <v>0</v>
      </c>
      <c r="V75">
        <f>(DK75+(U75+2*0.95*5.67E-8*(((DK75+$B$7)+273)^4-(DK75+273)^4)-44100*J75)/(1.84*29.3*R75+8*0.95*5.67E-8*(DK75+273)^3))</f>
        <v>0</v>
      </c>
      <c r="W75">
        <f>($C$7*DL75+$D$7*DM75+$E$7*V75)</f>
        <v>0</v>
      </c>
      <c r="X75">
        <f>0.61365*exp(17.502*W75/(240.97+W75))</f>
        <v>0</v>
      </c>
      <c r="Y75">
        <f>(Z75/AA75*100)</f>
        <v>0</v>
      </c>
      <c r="Z75">
        <f>DD75*(DI75+DJ75)/1000</f>
        <v>0</v>
      </c>
      <c r="AA75">
        <f>0.61365*exp(17.502*DK75/(240.97+DK75))</f>
        <v>0</v>
      </c>
      <c r="AB75">
        <f>(X75-DD75*(DI75+DJ75)/1000)</f>
        <v>0</v>
      </c>
      <c r="AC75">
        <f>(-J75*44100)</f>
        <v>0</v>
      </c>
      <c r="AD75">
        <f>2*29.3*R75*0.92*(DK75-W75)</f>
        <v>0</v>
      </c>
      <c r="AE75">
        <f>2*0.95*5.67E-8*(((DK75+$B$7)+273)^4-(W75+273)^4)</f>
        <v>0</v>
      </c>
      <c r="AF75">
        <f>U75+AE75+AC75+AD75</f>
        <v>0</v>
      </c>
      <c r="AG75">
        <f>DH75*AU75*(DC75-DB75*(1000-AU75*DE75)/(1000-AU75*DD75))/(100*CV75)</f>
        <v>0</v>
      </c>
      <c r="AH75">
        <f>1000*DH75*AU75*(DD75-DE75)/(100*CV75*(1000-AU75*DD75))</f>
        <v>0</v>
      </c>
      <c r="AI75">
        <f>(AJ75 - AK75 - DI75*1E3/(8.314*(DK75+273.15)) * AM75/DH75 * AL75) * DH75/(100*CV75) * (1000 - DE75)/1000</f>
        <v>0</v>
      </c>
      <c r="AJ75">
        <v>983.044529204854</v>
      </c>
      <c r="AK75">
        <v>925.237121212121</v>
      </c>
      <c r="AL75">
        <v>3.51080605610556</v>
      </c>
      <c r="AM75">
        <v>66.0504921813524</v>
      </c>
      <c r="AN75">
        <f>(AP75 - AO75 + DI75*1E3/(8.314*(DK75+273.15)) * AR75/DH75 * AQ75) * DH75/(100*CV75) * 1000/(1000 - AP75)</f>
        <v>0</v>
      </c>
      <c r="AO75">
        <v>17.2820423925541</v>
      </c>
      <c r="AP75">
        <v>24.4628594405595</v>
      </c>
      <c r="AQ75">
        <v>0.00233386666667027</v>
      </c>
      <c r="AR75">
        <v>92.47</v>
      </c>
      <c r="AS75">
        <v>0</v>
      </c>
      <c r="AT75">
        <v>0</v>
      </c>
      <c r="AU75">
        <f>IF(AS75*$H$13&gt;=AW75,1.0,(AW75/(AW75-AS75*$H$13)))</f>
        <v>0</v>
      </c>
      <c r="AV75">
        <f>(AU75-1)*100</f>
        <v>0</v>
      </c>
      <c r="AW75">
        <f>MAX(0,($B$13+$C$13*DP75)/(1+$D$13*DP75)*DI75/(DK75+273)*$E$13)</f>
        <v>0</v>
      </c>
      <c r="AX75" t="s">
        <v>418</v>
      </c>
      <c r="AY75" t="s">
        <v>418</v>
      </c>
      <c r="AZ75">
        <v>0</v>
      </c>
      <c r="BA75">
        <v>0</v>
      </c>
      <c r="BB75">
        <f>1-AZ75/BA75</f>
        <v>0</v>
      </c>
      <c r="BC75">
        <v>0</v>
      </c>
      <c r="BD75" t="s">
        <v>418</v>
      </c>
      <c r="BE75" t="s">
        <v>418</v>
      </c>
      <c r="BF75">
        <v>0</v>
      </c>
      <c r="BG75">
        <v>0</v>
      </c>
      <c r="BH75">
        <f>1-BF75/BG75</f>
        <v>0</v>
      </c>
      <c r="BI75">
        <v>0.5</v>
      </c>
      <c r="BJ75">
        <f>CS75</f>
        <v>0</v>
      </c>
      <c r="BK75">
        <f>L75</f>
        <v>0</v>
      </c>
      <c r="BL75">
        <f>BH75*BI75*BJ75</f>
        <v>0</v>
      </c>
      <c r="BM75">
        <f>(BK75-BC75)/BJ75</f>
        <v>0</v>
      </c>
      <c r="BN75">
        <f>(BA75-BG75)/BG75</f>
        <v>0</v>
      </c>
      <c r="BO75">
        <f>AZ75/(BB75+AZ75/BG75)</f>
        <v>0</v>
      </c>
      <c r="BP75" t="s">
        <v>418</v>
      </c>
      <c r="BQ75">
        <v>0</v>
      </c>
      <c r="BR75">
        <f>IF(BQ75&lt;&gt;0, BQ75, BO75)</f>
        <v>0</v>
      </c>
      <c r="BS75">
        <f>1-BR75/BG75</f>
        <v>0</v>
      </c>
      <c r="BT75">
        <f>(BG75-BF75)/(BG75-BR75)</f>
        <v>0</v>
      </c>
      <c r="BU75">
        <f>(BA75-BG75)/(BA75-BR75)</f>
        <v>0</v>
      </c>
      <c r="BV75">
        <f>(BG75-BF75)/(BG75-AZ75)</f>
        <v>0</v>
      </c>
      <c r="BW75">
        <f>(BA75-BG75)/(BA75-AZ75)</f>
        <v>0</v>
      </c>
      <c r="BX75">
        <f>(BT75*BR75/BF75)</f>
        <v>0</v>
      </c>
      <c r="BY75">
        <f>(1-BX75)</f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f>$B$11*DQ75+$C$11*DR75+$F$11*EC75*(1-EF75)</f>
        <v>0</v>
      </c>
      <c r="CS75">
        <f>CR75*CT75</f>
        <v>0</v>
      </c>
      <c r="CT75">
        <f>($B$11*$D$9+$C$11*$D$9+$F$11*((EP75+EH75)/MAX(EP75+EH75+EQ75, 0.1)*$I$9+EQ75/MAX(EP75+EH75+EQ75, 0.1)*$J$9))/($B$11+$C$11+$F$11)</f>
        <v>0</v>
      </c>
      <c r="CU75">
        <f>($B$11*$K$9+$C$11*$K$9+$F$11*((EP75+EH75)/MAX(EP75+EH75+EQ75, 0.1)*$P$9+EQ75/MAX(EP75+EH75+EQ75, 0.1)*$Q$9))/($B$11+$C$11+$F$11)</f>
        <v>0</v>
      </c>
      <c r="CV75">
        <v>6</v>
      </c>
      <c r="CW75">
        <v>0.5</v>
      </c>
      <c r="CX75" t="s">
        <v>419</v>
      </c>
      <c r="CY75">
        <v>2</v>
      </c>
      <c r="CZ75" t="b">
        <v>1</v>
      </c>
      <c r="DA75">
        <v>1659024056.94444</v>
      </c>
      <c r="DB75">
        <v>878.957</v>
      </c>
      <c r="DC75">
        <v>949.423888888889</v>
      </c>
      <c r="DD75">
        <v>24.4628851851852</v>
      </c>
      <c r="DE75">
        <v>17.2863518518519</v>
      </c>
      <c r="DF75">
        <v>869.724666666667</v>
      </c>
      <c r="DG75">
        <v>23.976037037037</v>
      </c>
      <c r="DH75">
        <v>500.05162962963</v>
      </c>
      <c r="DI75">
        <v>90.387662962963</v>
      </c>
      <c r="DJ75">
        <v>0.045351462962963</v>
      </c>
      <c r="DK75">
        <v>27.3001703703704</v>
      </c>
      <c r="DL75">
        <v>27.2541666666667</v>
      </c>
      <c r="DM75">
        <v>999.9</v>
      </c>
      <c r="DN75">
        <v>0</v>
      </c>
      <c r="DO75">
        <v>0</v>
      </c>
      <c r="DP75">
        <v>10012.7777777778</v>
      </c>
      <c r="DQ75">
        <v>0</v>
      </c>
      <c r="DR75">
        <v>10.1502</v>
      </c>
      <c r="DS75">
        <v>-70.4667518518519</v>
      </c>
      <c r="DT75">
        <v>900.998148148148</v>
      </c>
      <c r="DU75">
        <v>966.124666666667</v>
      </c>
      <c r="DV75">
        <v>7.17653148148148</v>
      </c>
      <c r="DW75">
        <v>949.423888888889</v>
      </c>
      <c r="DX75">
        <v>17.2863518518519</v>
      </c>
      <c r="DY75">
        <v>2.21114222222222</v>
      </c>
      <c r="DZ75">
        <v>1.5624737037037</v>
      </c>
      <c r="EA75">
        <v>19.0432666666667</v>
      </c>
      <c r="EB75">
        <v>13.5935925925926</v>
      </c>
      <c r="EC75">
        <v>2000.01703703704</v>
      </c>
      <c r="ED75">
        <v>0.979995111111111</v>
      </c>
      <c r="EE75">
        <v>0.0200050814814815</v>
      </c>
      <c r="EF75">
        <v>0</v>
      </c>
      <c r="EG75">
        <v>833.884333333333</v>
      </c>
      <c r="EH75">
        <v>5.00063</v>
      </c>
      <c r="EI75">
        <v>16435.6888888889</v>
      </c>
      <c r="EJ75">
        <v>17257.0037037037</v>
      </c>
      <c r="EK75">
        <v>38.437</v>
      </c>
      <c r="EL75">
        <v>38.437</v>
      </c>
      <c r="EM75">
        <v>37.937</v>
      </c>
      <c r="EN75">
        <v>37.708</v>
      </c>
      <c r="EO75">
        <v>39.4094444444444</v>
      </c>
      <c r="EP75">
        <v>1955.10296296296</v>
      </c>
      <c r="EQ75">
        <v>39.912962962963</v>
      </c>
      <c r="ER75">
        <v>0</v>
      </c>
      <c r="ES75">
        <v>1659024063.7</v>
      </c>
      <c r="ET75">
        <v>0</v>
      </c>
      <c r="EU75">
        <v>833.865192307692</v>
      </c>
      <c r="EV75">
        <v>-10.9474529913103</v>
      </c>
      <c r="EW75">
        <v>-224.745299337787</v>
      </c>
      <c r="EX75">
        <v>16434.3384615385</v>
      </c>
      <c r="EY75">
        <v>15</v>
      </c>
      <c r="EZ75">
        <v>0</v>
      </c>
      <c r="FA75" t="s">
        <v>420</v>
      </c>
      <c r="FB75">
        <v>1657551626.5</v>
      </c>
      <c r="FC75">
        <v>1657551629</v>
      </c>
      <c r="FD75">
        <v>0</v>
      </c>
      <c r="FE75">
        <v>0.403</v>
      </c>
      <c r="FF75">
        <v>0.009</v>
      </c>
      <c r="FG75">
        <v>9.41</v>
      </c>
      <c r="FH75">
        <v>0.087</v>
      </c>
      <c r="FI75">
        <v>417</v>
      </c>
      <c r="FJ75">
        <v>17</v>
      </c>
      <c r="FK75">
        <v>1.61</v>
      </c>
      <c r="FL75">
        <v>0.59</v>
      </c>
      <c r="FM75">
        <v>-70.4753024390244</v>
      </c>
      <c r="FN75">
        <v>-2.44490801393741</v>
      </c>
      <c r="FO75">
        <v>0.747988680130794</v>
      </c>
      <c r="FP75">
        <v>0</v>
      </c>
      <c r="FQ75">
        <v>834.550264705882</v>
      </c>
      <c r="FR75">
        <v>-11.7030557682903</v>
      </c>
      <c r="FS75">
        <v>1.17188293203775</v>
      </c>
      <c r="FT75">
        <v>0</v>
      </c>
      <c r="FU75">
        <v>7.18408341463415</v>
      </c>
      <c r="FV75">
        <v>-0.0909263414634187</v>
      </c>
      <c r="FW75">
        <v>0.0223326361435627</v>
      </c>
      <c r="FX75">
        <v>1</v>
      </c>
      <c r="FY75">
        <v>1</v>
      </c>
      <c r="FZ75">
        <v>3</v>
      </c>
      <c r="GA75" t="s">
        <v>421</v>
      </c>
      <c r="GB75">
        <v>2.97336</v>
      </c>
      <c r="GC75">
        <v>2.69938</v>
      </c>
      <c r="GD75">
        <v>0.155852</v>
      </c>
      <c r="GE75">
        <v>0.164513</v>
      </c>
      <c r="GF75">
        <v>0.104576</v>
      </c>
      <c r="GG75">
        <v>0.0828585</v>
      </c>
      <c r="GH75">
        <v>32897.5</v>
      </c>
      <c r="GI75">
        <v>35599.6</v>
      </c>
      <c r="GJ75">
        <v>35313.2</v>
      </c>
      <c r="GK75">
        <v>38641.6</v>
      </c>
      <c r="GL75">
        <v>44824.3</v>
      </c>
      <c r="GM75">
        <v>51179.3</v>
      </c>
      <c r="GN75">
        <v>55192.6</v>
      </c>
      <c r="GO75">
        <v>61969.4</v>
      </c>
      <c r="GP75">
        <v>1.9904</v>
      </c>
      <c r="GQ75">
        <v>1.8466</v>
      </c>
      <c r="GR75">
        <v>0.117809</v>
      </c>
      <c r="GS75">
        <v>0</v>
      </c>
      <c r="GT75">
        <v>25.3311</v>
      </c>
      <c r="GU75">
        <v>999.9</v>
      </c>
      <c r="GV75">
        <v>56.116</v>
      </c>
      <c r="GW75">
        <v>29.034</v>
      </c>
      <c r="GX75">
        <v>25.0166</v>
      </c>
      <c r="GY75">
        <v>56.4</v>
      </c>
      <c r="GZ75">
        <v>43.2091</v>
      </c>
      <c r="HA75">
        <v>1</v>
      </c>
      <c r="HB75">
        <v>-0.0644715</v>
      </c>
      <c r="HC75">
        <v>0.0867102</v>
      </c>
      <c r="HD75">
        <v>20.1133</v>
      </c>
      <c r="HE75">
        <v>5.20172</v>
      </c>
      <c r="HF75">
        <v>12.004</v>
      </c>
      <c r="HG75">
        <v>4.976</v>
      </c>
      <c r="HH75">
        <v>3.2936</v>
      </c>
      <c r="HI75">
        <v>9999</v>
      </c>
      <c r="HJ75">
        <v>9999</v>
      </c>
      <c r="HK75">
        <v>9999</v>
      </c>
      <c r="HL75">
        <v>627.8</v>
      </c>
      <c r="HM75">
        <v>1.86337</v>
      </c>
      <c r="HN75">
        <v>1.86813</v>
      </c>
      <c r="HO75">
        <v>1.86798</v>
      </c>
      <c r="HP75">
        <v>1.86905</v>
      </c>
      <c r="HQ75">
        <v>1.86993</v>
      </c>
      <c r="HR75">
        <v>1.866</v>
      </c>
      <c r="HS75">
        <v>1.86707</v>
      </c>
      <c r="HT75">
        <v>1.86844</v>
      </c>
      <c r="HU75">
        <v>5</v>
      </c>
      <c r="HV75">
        <v>0</v>
      </c>
      <c r="HW75">
        <v>0</v>
      </c>
      <c r="HX75">
        <v>0</v>
      </c>
      <c r="HY75" t="s">
        <v>422</v>
      </c>
      <c r="HZ75" t="s">
        <v>423</v>
      </c>
      <c r="IA75" t="s">
        <v>424</v>
      </c>
      <c r="IB75" t="s">
        <v>424</v>
      </c>
      <c r="IC75" t="s">
        <v>424</v>
      </c>
      <c r="ID75" t="s">
        <v>424</v>
      </c>
      <c r="IE75">
        <v>0</v>
      </c>
      <c r="IF75">
        <v>100</v>
      </c>
      <c r="IG75">
        <v>100</v>
      </c>
      <c r="IH75">
        <v>9.374</v>
      </c>
      <c r="II75">
        <v>0.4868</v>
      </c>
      <c r="IJ75">
        <v>4.02706509432224</v>
      </c>
      <c r="IK75">
        <v>0.00601174518973114</v>
      </c>
      <c r="IL75">
        <v>2.77886958061485e-07</v>
      </c>
      <c r="IM75">
        <v>-3.54636231360687e-10</v>
      </c>
      <c r="IN75">
        <v>-0.0404303883988718</v>
      </c>
      <c r="IO75">
        <v>-0.0177815531441476</v>
      </c>
      <c r="IP75">
        <v>0.00205572605671414</v>
      </c>
      <c r="IQ75">
        <v>-1.65519735432211e-05</v>
      </c>
      <c r="IR75">
        <v>-4</v>
      </c>
      <c r="IS75">
        <v>1848</v>
      </c>
      <c r="IT75">
        <v>1</v>
      </c>
      <c r="IU75">
        <v>25</v>
      </c>
      <c r="IV75">
        <v>24540.6</v>
      </c>
      <c r="IW75">
        <v>24540.6</v>
      </c>
      <c r="IX75">
        <v>2.03613</v>
      </c>
      <c r="IY75">
        <v>2.59277</v>
      </c>
      <c r="IZ75">
        <v>1.54785</v>
      </c>
      <c r="JA75">
        <v>2.30469</v>
      </c>
      <c r="JB75">
        <v>1.34644</v>
      </c>
      <c r="JC75">
        <v>2.41577</v>
      </c>
      <c r="JD75">
        <v>34.3269</v>
      </c>
      <c r="JE75">
        <v>24.14</v>
      </c>
      <c r="JF75">
        <v>18</v>
      </c>
      <c r="JG75">
        <v>501.158</v>
      </c>
      <c r="JH75">
        <v>408.933</v>
      </c>
      <c r="JI75">
        <v>25.0002</v>
      </c>
      <c r="JJ75">
        <v>26.4065</v>
      </c>
      <c r="JK75">
        <v>30.0001</v>
      </c>
      <c r="JL75">
        <v>26.3267</v>
      </c>
      <c r="JM75">
        <v>26.2652</v>
      </c>
      <c r="JN75">
        <v>40.8544</v>
      </c>
      <c r="JO75">
        <v>37.1602</v>
      </c>
      <c r="JP75">
        <v>68.7593</v>
      </c>
      <c r="JQ75">
        <v>25</v>
      </c>
      <c r="JR75">
        <v>992.107</v>
      </c>
      <c r="JS75">
        <v>17.3445</v>
      </c>
      <c r="JT75">
        <v>102.389</v>
      </c>
      <c r="JU75">
        <v>103.156</v>
      </c>
    </row>
    <row r="76" spans="1:281">
      <c r="A76">
        <v>60</v>
      </c>
      <c r="B76">
        <v>1659024070</v>
      </c>
      <c r="C76">
        <v>386.900000095367</v>
      </c>
      <c r="D76" t="s">
        <v>543</v>
      </c>
      <c r="E76" t="s">
        <v>544</v>
      </c>
      <c r="F76">
        <v>5</v>
      </c>
      <c r="G76" t="s">
        <v>416</v>
      </c>
      <c r="H76" t="s">
        <v>417</v>
      </c>
      <c r="I76">
        <v>1659024062.23214</v>
      </c>
      <c r="J76">
        <f>(K76)/1000</f>
        <v>0</v>
      </c>
      <c r="K76">
        <f>IF(CZ76, AN76, AH76)</f>
        <v>0</v>
      </c>
      <c r="L76">
        <f>IF(CZ76, AI76, AG76)</f>
        <v>0</v>
      </c>
      <c r="M76">
        <f>DB76 - IF(AU76&gt;1, L76*CV76*100.0/(AW76*DP76), 0)</f>
        <v>0</v>
      </c>
      <c r="N76">
        <f>((T76-J76/2)*M76-L76)/(T76+J76/2)</f>
        <v>0</v>
      </c>
      <c r="O76">
        <f>N76*(DI76+DJ76)/1000.0</f>
        <v>0</v>
      </c>
      <c r="P76">
        <f>(DB76 - IF(AU76&gt;1, L76*CV76*100.0/(AW76*DP76), 0))*(DI76+DJ76)/1000.0</f>
        <v>0</v>
      </c>
      <c r="Q76">
        <f>2.0/((1/S76-1/R76)+SIGN(S76)*SQRT((1/S76-1/R76)*(1/S76-1/R76) + 4*CW76/((CW76+1)*(CW76+1))*(2*1/S76*1/R76-1/R76*1/R76)))</f>
        <v>0</v>
      </c>
      <c r="R76">
        <f>IF(LEFT(CX76,1)&lt;&gt;"0",IF(LEFT(CX76,1)="1",3.0,CY76),$D$5+$E$5*(DP76*DI76/($K$5*1000))+$F$5*(DP76*DI76/($K$5*1000))*MAX(MIN(CV76,$J$5),$I$5)*MAX(MIN(CV76,$J$5),$I$5)+$G$5*MAX(MIN(CV76,$J$5),$I$5)*(DP76*DI76/($K$5*1000))+$H$5*(DP76*DI76/($K$5*1000))*(DP76*DI76/($K$5*1000)))</f>
        <v>0</v>
      </c>
      <c r="S76">
        <f>J76*(1000-(1000*0.61365*exp(17.502*W76/(240.97+W76))/(DI76+DJ76)+DD76)/2)/(1000*0.61365*exp(17.502*W76/(240.97+W76))/(DI76+DJ76)-DD76)</f>
        <v>0</v>
      </c>
      <c r="T76">
        <f>1/((CW76+1)/(Q76/1.6)+1/(R76/1.37)) + CW76/((CW76+1)/(Q76/1.6) + CW76/(R76/1.37))</f>
        <v>0</v>
      </c>
      <c r="U76">
        <f>(CR76*CU76)</f>
        <v>0</v>
      </c>
      <c r="V76">
        <f>(DK76+(U76+2*0.95*5.67E-8*(((DK76+$B$7)+273)^4-(DK76+273)^4)-44100*J76)/(1.84*29.3*R76+8*0.95*5.67E-8*(DK76+273)^3))</f>
        <v>0</v>
      </c>
      <c r="W76">
        <f>($C$7*DL76+$D$7*DM76+$E$7*V76)</f>
        <v>0</v>
      </c>
      <c r="X76">
        <f>0.61365*exp(17.502*W76/(240.97+W76))</f>
        <v>0</v>
      </c>
      <c r="Y76">
        <f>(Z76/AA76*100)</f>
        <v>0</v>
      </c>
      <c r="Z76">
        <f>DD76*(DI76+DJ76)/1000</f>
        <v>0</v>
      </c>
      <c r="AA76">
        <f>0.61365*exp(17.502*DK76/(240.97+DK76))</f>
        <v>0</v>
      </c>
      <c r="AB76">
        <f>(X76-DD76*(DI76+DJ76)/1000)</f>
        <v>0</v>
      </c>
      <c r="AC76">
        <f>(-J76*44100)</f>
        <v>0</v>
      </c>
      <c r="AD76">
        <f>2*29.3*R76*0.92*(DK76-W76)</f>
        <v>0</v>
      </c>
      <c r="AE76">
        <f>2*0.95*5.67E-8*(((DK76+$B$7)+273)^4-(W76+273)^4)</f>
        <v>0</v>
      </c>
      <c r="AF76">
        <f>U76+AE76+AC76+AD76</f>
        <v>0</v>
      </c>
      <c r="AG76">
        <f>DH76*AU76*(DC76-DB76*(1000-AU76*DE76)/(1000-AU76*DD76))/(100*CV76)</f>
        <v>0</v>
      </c>
      <c r="AH76">
        <f>1000*DH76*AU76*(DD76-DE76)/(100*CV76*(1000-AU76*DD76))</f>
        <v>0</v>
      </c>
      <c r="AI76">
        <f>(AJ76 - AK76 - DI76*1E3/(8.314*(DK76+273.15)) * AM76/DH76 * AL76) * DH76/(100*CV76) * (1000 - DE76)/1000</f>
        <v>0</v>
      </c>
      <c r="AJ76">
        <v>1001.82533317788</v>
      </c>
      <c r="AK76">
        <v>944.076503030303</v>
      </c>
      <c r="AL76">
        <v>3.45756398938077</v>
      </c>
      <c r="AM76">
        <v>66.0504921813524</v>
      </c>
      <c r="AN76">
        <f>(AP76 - AO76 + DI76*1E3/(8.314*(DK76+273.15)) * AR76/DH76 * AQ76) * DH76/(100*CV76) * 1000/(1000 - AP76)</f>
        <v>0</v>
      </c>
      <c r="AO76">
        <v>17.2836537906494</v>
      </c>
      <c r="AP76">
        <v>24.4600741258741</v>
      </c>
      <c r="AQ76">
        <v>-0.000324525252517977</v>
      </c>
      <c r="AR76">
        <v>92.47</v>
      </c>
      <c r="AS76">
        <v>0</v>
      </c>
      <c r="AT76">
        <v>0</v>
      </c>
      <c r="AU76">
        <f>IF(AS76*$H$13&gt;=AW76,1.0,(AW76/(AW76-AS76*$H$13)))</f>
        <v>0</v>
      </c>
      <c r="AV76">
        <f>(AU76-1)*100</f>
        <v>0</v>
      </c>
      <c r="AW76">
        <f>MAX(0,($B$13+$C$13*DP76)/(1+$D$13*DP76)*DI76/(DK76+273)*$E$13)</f>
        <v>0</v>
      </c>
      <c r="AX76" t="s">
        <v>418</v>
      </c>
      <c r="AY76" t="s">
        <v>418</v>
      </c>
      <c r="AZ76">
        <v>0</v>
      </c>
      <c r="BA76">
        <v>0</v>
      </c>
      <c r="BB76">
        <f>1-AZ76/BA76</f>
        <v>0</v>
      </c>
      <c r="BC76">
        <v>0</v>
      </c>
      <c r="BD76" t="s">
        <v>418</v>
      </c>
      <c r="BE76" t="s">
        <v>418</v>
      </c>
      <c r="BF76">
        <v>0</v>
      </c>
      <c r="BG76">
        <v>0</v>
      </c>
      <c r="BH76">
        <f>1-BF76/BG76</f>
        <v>0</v>
      </c>
      <c r="BI76">
        <v>0.5</v>
      </c>
      <c r="BJ76">
        <f>CS76</f>
        <v>0</v>
      </c>
      <c r="BK76">
        <f>L76</f>
        <v>0</v>
      </c>
      <c r="BL76">
        <f>BH76*BI76*BJ76</f>
        <v>0</v>
      </c>
      <c r="BM76">
        <f>(BK76-BC76)/BJ76</f>
        <v>0</v>
      </c>
      <c r="BN76">
        <f>(BA76-BG76)/BG76</f>
        <v>0</v>
      </c>
      <c r="BO76">
        <f>AZ76/(BB76+AZ76/BG76)</f>
        <v>0</v>
      </c>
      <c r="BP76" t="s">
        <v>418</v>
      </c>
      <c r="BQ76">
        <v>0</v>
      </c>
      <c r="BR76">
        <f>IF(BQ76&lt;&gt;0, BQ76, BO76)</f>
        <v>0</v>
      </c>
      <c r="BS76">
        <f>1-BR76/BG76</f>
        <v>0</v>
      </c>
      <c r="BT76">
        <f>(BG76-BF76)/(BG76-BR76)</f>
        <v>0</v>
      </c>
      <c r="BU76">
        <f>(BA76-BG76)/(BA76-BR76)</f>
        <v>0</v>
      </c>
      <c r="BV76">
        <f>(BG76-BF76)/(BG76-AZ76)</f>
        <v>0</v>
      </c>
      <c r="BW76">
        <f>(BA76-BG76)/(BA76-AZ76)</f>
        <v>0</v>
      </c>
      <c r="BX76">
        <f>(BT76*BR76/BF76)</f>
        <v>0</v>
      </c>
      <c r="BY76">
        <f>(1-BX76)</f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f>$B$11*DQ76+$C$11*DR76+$F$11*EC76*(1-EF76)</f>
        <v>0</v>
      </c>
      <c r="CS76">
        <f>CR76*CT76</f>
        <v>0</v>
      </c>
      <c r="CT76">
        <f>($B$11*$D$9+$C$11*$D$9+$F$11*((EP76+EH76)/MAX(EP76+EH76+EQ76, 0.1)*$I$9+EQ76/MAX(EP76+EH76+EQ76, 0.1)*$J$9))/($B$11+$C$11+$F$11)</f>
        <v>0</v>
      </c>
      <c r="CU76">
        <f>($B$11*$K$9+$C$11*$K$9+$F$11*((EP76+EH76)/MAX(EP76+EH76+EQ76, 0.1)*$P$9+EQ76/MAX(EP76+EH76+EQ76, 0.1)*$Q$9))/($B$11+$C$11+$F$11)</f>
        <v>0</v>
      </c>
      <c r="CV76">
        <v>6</v>
      </c>
      <c r="CW76">
        <v>0.5</v>
      </c>
      <c r="CX76" t="s">
        <v>419</v>
      </c>
      <c r="CY76">
        <v>2</v>
      </c>
      <c r="CZ76" t="b">
        <v>1</v>
      </c>
      <c r="DA76">
        <v>1659024062.23214</v>
      </c>
      <c r="DB76">
        <v>896.535321428571</v>
      </c>
      <c r="DC76">
        <v>967.300357142857</v>
      </c>
      <c r="DD76">
        <v>24.4645071428571</v>
      </c>
      <c r="DE76">
        <v>17.2906607142857</v>
      </c>
      <c r="DF76">
        <v>887.203785714286</v>
      </c>
      <c r="DG76">
        <v>23.9775821428571</v>
      </c>
      <c r="DH76">
        <v>500.046035714286</v>
      </c>
      <c r="DI76">
        <v>90.3876714285714</v>
      </c>
      <c r="DJ76">
        <v>0.0452695428571429</v>
      </c>
      <c r="DK76">
        <v>27.3040321428571</v>
      </c>
      <c r="DL76">
        <v>27.2570571428571</v>
      </c>
      <c r="DM76">
        <v>999.9</v>
      </c>
      <c r="DN76">
        <v>0</v>
      </c>
      <c r="DO76">
        <v>0</v>
      </c>
      <c r="DP76">
        <v>10020.8928571429</v>
      </c>
      <c r="DQ76">
        <v>0</v>
      </c>
      <c r="DR76">
        <v>10.1502</v>
      </c>
      <c r="DS76">
        <v>-70.7649535714286</v>
      </c>
      <c r="DT76">
        <v>919.018678571428</v>
      </c>
      <c r="DU76">
        <v>984.319928571428</v>
      </c>
      <c r="DV76">
        <v>7.17384892857143</v>
      </c>
      <c r="DW76">
        <v>967.300357142857</v>
      </c>
      <c r="DX76">
        <v>17.2906607142857</v>
      </c>
      <c r="DY76">
        <v>2.21129</v>
      </c>
      <c r="DZ76">
        <v>1.5628625</v>
      </c>
      <c r="EA76">
        <v>19.0443357142857</v>
      </c>
      <c r="EB76">
        <v>13.597425</v>
      </c>
      <c r="EC76">
        <v>2000.01821428571</v>
      </c>
      <c r="ED76">
        <v>0.979994571428571</v>
      </c>
      <c r="EE76">
        <v>0.0200056071428571</v>
      </c>
      <c r="EF76">
        <v>0</v>
      </c>
      <c r="EG76">
        <v>832.893678571428</v>
      </c>
      <c r="EH76">
        <v>5.00063</v>
      </c>
      <c r="EI76">
        <v>16415.7607142857</v>
      </c>
      <c r="EJ76">
        <v>17257.0107142857</v>
      </c>
      <c r="EK76">
        <v>38.437</v>
      </c>
      <c r="EL76">
        <v>38.437</v>
      </c>
      <c r="EM76">
        <v>37.937</v>
      </c>
      <c r="EN76">
        <v>37.72075</v>
      </c>
      <c r="EO76">
        <v>39.4192857142857</v>
      </c>
      <c r="EP76">
        <v>1955.10357142857</v>
      </c>
      <c r="EQ76">
        <v>39.9135714285714</v>
      </c>
      <c r="ER76">
        <v>0</v>
      </c>
      <c r="ES76">
        <v>1659024069.1</v>
      </c>
      <c r="ET76">
        <v>0</v>
      </c>
      <c r="EU76">
        <v>832.78032</v>
      </c>
      <c r="EV76">
        <v>-12.7022307790858</v>
      </c>
      <c r="EW76">
        <v>-225.430769561585</v>
      </c>
      <c r="EX76">
        <v>16412.708</v>
      </c>
      <c r="EY76">
        <v>15</v>
      </c>
      <c r="EZ76">
        <v>0</v>
      </c>
      <c r="FA76" t="s">
        <v>420</v>
      </c>
      <c r="FB76">
        <v>1657551626.5</v>
      </c>
      <c r="FC76">
        <v>1657551629</v>
      </c>
      <c r="FD76">
        <v>0</v>
      </c>
      <c r="FE76">
        <v>0.403</v>
      </c>
      <c r="FF76">
        <v>0.009</v>
      </c>
      <c r="FG76">
        <v>9.41</v>
      </c>
      <c r="FH76">
        <v>0.087</v>
      </c>
      <c r="FI76">
        <v>417</v>
      </c>
      <c r="FJ76">
        <v>17</v>
      </c>
      <c r="FK76">
        <v>1.61</v>
      </c>
      <c r="FL76">
        <v>0.59</v>
      </c>
      <c r="FM76">
        <v>-70.6180707317073</v>
      </c>
      <c r="FN76">
        <v>-2.75051080139376</v>
      </c>
      <c r="FO76">
        <v>0.703162098108635</v>
      </c>
      <c r="FP76">
        <v>0</v>
      </c>
      <c r="FQ76">
        <v>833.621441176471</v>
      </c>
      <c r="FR76">
        <v>-11.3957372025852</v>
      </c>
      <c r="FS76">
        <v>1.14461429905389</v>
      </c>
      <c r="FT76">
        <v>0</v>
      </c>
      <c r="FU76">
        <v>7.1790612195122</v>
      </c>
      <c r="FV76">
        <v>-0.0444326132404129</v>
      </c>
      <c r="FW76">
        <v>0.0201205878296423</v>
      </c>
      <c r="FX76">
        <v>1</v>
      </c>
      <c r="FY76">
        <v>1</v>
      </c>
      <c r="FZ76">
        <v>3</v>
      </c>
      <c r="GA76" t="s">
        <v>421</v>
      </c>
      <c r="GB76">
        <v>2.97349</v>
      </c>
      <c r="GC76">
        <v>2.69983</v>
      </c>
      <c r="GD76">
        <v>0.157938</v>
      </c>
      <c r="GE76">
        <v>0.166514</v>
      </c>
      <c r="GF76">
        <v>0.104565</v>
      </c>
      <c r="GG76">
        <v>0.0828197</v>
      </c>
      <c r="GH76">
        <v>32816.8</v>
      </c>
      <c r="GI76">
        <v>35513.1</v>
      </c>
      <c r="GJ76">
        <v>35313.8</v>
      </c>
      <c r="GK76">
        <v>38640.3</v>
      </c>
      <c r="GL76">
        <v>44825.6</v>
      </c>
      <c r="GM76">
        <v>51181.3</v>
      </c>
      <c r="GN76">
        <v>55193.5</v>
      </c>
      <c r="GO76">
        <v>61969.1</v>
      </c>
      <c r="GP76">
        <v>1.9896</v>
      </c>
      <c r="GQ76">
        <v>1.8474</v>
      </c>
      <c r="GR76">
        <v>0.118762</v>
      </c>
      <c r="GS76">
        <v>0</v>
      </c>
      <c r="GT76">
        <v>25.3353</v>
      </c>
      <c r="GU76">
        <v>999.9</v>
      </c>
      <c r="GV76">
        <v>56.043</v>
      </c>
      <c r="GW76">
        <v>29.034</v>
      </c>
      <c r="GX76">
        <v>24.985</v>
      </c>
      <c r="GY76">
        <v>56.76</v>
      </c>
      <c r="GZ76">
        <v>43.4175</v>
      </c>
      <c r="HA76">
        <v>1</v>
      </c>
      <c r="HB76">
        <v>-0.0644715</v>
      </c>
      <c r="HC76">
        <v>0.0880174</v>
      </c>
      <c r="HD76">
        <v>20.1134</v>
      </c>
      <c r="HE76">
        <v>5.20052</v>
      </c>
      <c r="HF76">
        <v>12.0052</v>
      </c>
      <c r="HG76">
        <v>4.9756</v>
      </c>
      <c r="HH76">
        <v>3.2938</v>
      </c>
      <c r="HI76">
        <v>9999</v>
      </c>
      <c r="HJ76">
        <v>9999</v>
      </c>
      <c r="HK76">
        <v>9999</v>
      </c>
      <c r="HL76">
        <v>627.8</v>
      </c>
      <c r="HM76">
        <v>1.8634</v>
      </c>
      <c r="HN76">
        <v>1.86813</v>
      </c>
      <c r="HO76">
        <v>1.86798</v>
      </c>
      <c r="HP76">
        <v>1.86911</v>
      </c>
      <c r="HQ76">
        <v>1.86996</v>
      </c>
      <c r="HR76">
        <v>1.866</v>
      </c>
      <c r="HS76">
        <v>1.86707</v>
      </c>
      <c r="HT76">
        <v>1.86844</v>
      </c>
      <c r="HU76">
        <v>5</v>
      </c>
      <c r="HV76">
        <v>0</v>
      </c>
      <c r="HW76">
        <v>0</v>
      </c>
      <c r="HX76">
        <v>0</v>
      </c>
      <c r="HY76" t="s">
        <v>422</v>
      </c>
      <c r="HZ76" t="s">
        <v>423</v>
      </c>
      <c r="IA76" t="s">
        <v>424</v>
      </c>
      <c r="IB76" t="s">
        <v>424</v>
      </c>
      <c r="IC76" t="s">
        <v>424</v>
      </c>
      <c r="ID76" t="s">
        <v>424</v>
      </c>
      <c r="IE76">
        <v>0</v>
      </c>
      <c r="IF76">
        <v>100</v>
      </c>
      <c r="IG76">
        <v>100</v>
      </c>
      <c r="IH76">
        <v>9.479</v>
      </c>
      <c r="II76">
        <v>0.4867</v>
      </c>
      <c r="IJ76">
        <v>4.02706509432224</v>
      </c>
      <c r="IK76">
        <v>0.00601174518973114</v>
      </c>
      <c r="IL76">
        <v>2.77886958061485e-07</v>
      </c>
      <c r="IM76">
        <v>-3.54636231360687e-10</v>
      </c>
      <c r="IN76">
        <v>-0.0404303883988718</v>
      </c>
      <c r="IO76">
        <v>-0.0177815531441476</v>
      </c>
      <c r="IP76">
        <v>0.00205572605671414</v>
      </c>
      <c r="IQ76">
        <v>-1.65519735432211e-05</v>
      </c>
      <c r="IR76">
        <v>-4</v>
      </c>
      <c r="IS76">
        <v>1848</v>
      </c>
      <c r="IT76">
        <v>1</v>
      </c>
      <c r="IU76">
        <v>25</v>
      </c>
      <c r="IV76">
        <v>24540.7</v>
      </c>
      <c r="IW76">
        <v>24540.7</v>
      </c>
      <c r="IX76">
        <v>2.06665</v>
      </c>
      <c r="IY76">
        <v>2.60376</v>
      </c>
      <c r="IZ76">
        <v>1.54785</v>
      </c>
      <c r="JA76">
        <v>2.30469</v>
      </c>
      <c r="JB76">
        <v>1.34644</v>
      </c>
      <c r="JC76">
        <v>2.31079</v>
      </c>
      <c r="JD76">
        <v>34.3042</v>
      </c>
      <c r="JE76">
        <v>24.1313</v>
      </c>
      <c r="JF76">
        <v>18</v>
      </c>
      <c r="JG76">
        <v>500.651</v>
      </c>
      <c r="JH76">
        <v>409.397</v>
      </c>
      <c r="JI76">
        <v>25</v>
      </c>
      <c r="JJ76">
        <v>26.4065</v>
      </c>
      <c r="JK76">
        <v>30.0001</v>
      </c>
      <c r="JL76">
        <v>26.3289</v>
      </c>
      <c r="JM76">
        <v>26.2673</v>
      </c>
      <c r="JN76">
        <v>41.3887</v>
      </c>
      <c r="JO76">
        <v>37.1602</v>
      </c>
      <c r="JP76">
        <v>68.381</v>
      </c>
      <c r="JQ76">
        <v>25</v>
      </c>
      <c r="JR76">
        <v>1005.58</v>
      </c>
      <c r="JS76">
        <v>17.3445</v>
      </c>
      <c r="JT76">
        <v>102.391</v>
      </c>
      <c r="JU76">
        <v>103.154</v>
      </c>
    </row>
    <row r="77" spans="1:281">
      <c r="A77">
        <v>61</v>
      </c>
      <c r="B77">
        <v>1659024075</v>
      </c>
      <c r="C77">
        <v>391.900000095367</v>
      </c>
      <c r="D77" t="s">
        <v>545</v>
      </c>
      <c r="E77" t="s">
        <v>546</v>
      </c>
      <c r="F77">
        <v>5</v>
      </c>
      <c r="G77" t="s">
        <v>416</v>
      </c>
      <c r="H77" t="s">
        <v>417</v>
      </c>
      <c r="I77">
        <v>1659024067.51852</v>
      </c>
      <c r="J77">
        <f>(K77)/1000</f>
        <v>0</v>
      </c>
      <c r="K77">
        <f>IF(CZ77, AN77, AH77)</f>
        <v>0</v>
      </c>
      <c r="L77">
        <f>IF(CZ77, AI77, AG77)</f>
        <v>0</v>
      </c>
      <c r="M77">
        <f>DB77 - IF(AU77&gt;1, L77*CV77*100.0/(AW77*DP77), 0)</f>
        <v>0</v>
      </c>
      <c r="N77">
        <f>((T77-J77/2)*M77-L77)/(T77+J77/2)</f>
        <v>0</v>
      </c>
      <c r="O77">
        <f>N77*(DI77+DJ77)/1000.0</f>
        <v>0</v>
      </c>
      <c r="P77">
        <f>(DB77 - IF(AU77&gt;1, L77*CV77*100.0/(AW77*DP77), 0))*(DI77+DJ77)/1000.0</f>
        <v>0</v>
      </c>
      <c r="Q77">
        <f>2.0/((1/S77-1/R77)+SIGN(S77)*SQRT((1/S77-1/R77)*(1/S77-1/R77) + 4*CW77/((CW77+1)*(CW77+1))*(2*1/S77*1/R77-1/R77*1/R77)))</f>
        <v>0</v>
      </c>
      <c r="R77">
        <f>IF(LEFT(CX77,1)&lt;&gt;"0",IF(LEFT(CX77,1)="1",3.0,CY77),$D$5+$E$5*(DP77*DI77/($K$5*1000))+$F$5*(DP77*DI77/($K$5*1000))*MAX(MIN(CV77,$J$5),$I$5)*MAX(MIN(CV77,$J$5),$I$5)+$G$5*MAX(MIN(CV77,$J$5),$I$5)*(DP77*DI77/($K$5*1000))+$H$5*(DP77*DI77/($K$5*1000))*(DP77*DI77/($K$5*1000)))</f>
        <v>0</v>
      </c>
      <c r="S77">
        <f>J77*(1000-(1000*0.61365*exp(17.502*W77/(240.97+W77))/(DI77+DJ77)+DD77)/2)/(1000*0.61365*exp(17.502*W77/(240.97+W77))/(DI77+DJ77)-DD77)</f>
        <v>0</v>
      </c>
      <c r="T77">
        <f>1/((CW77+1)/(Q77/1.6)+1/(R77/1.37)) + CW77/((CW77+1)/(Q77/1.6) + CW77/(R77/1.37))</f>
        <v>0</v>
      </c>
      <c r="U77">
        <f>(CR77*CU77)</f>
        <v>0</v>
      </c>
      <c r="V77">
        <f>(DK77+(U77+2*0.95*5.67E-8*(((DK77+$B$7)+273)^4-(DK77+273)^4)-44100*J77)/(1.84*29.3*R77+8*0.95*5.67E-8*(DK77+273)^3))</f>
        <v>0</v>
      </c>
      <c r="W77">
        <f>($C$7*DL77+$D$7*DM77+$E$7*V77)</f>
        <v>0</v>
      </c>
      <c r="X77">
        <f>0.61365*exp(17.502*W77/(240.97+W77))</f>
        <v>0</v>
      </c>
      <c r="Y77">
        <f>(Z77/AA77*100)</f>
        <v>0</v>
      </c>
      <c r="Z77">
        <f>DD77*(DI77+DJ77)/1000</f>
        <v>0</v>
      </c>
      <c r="AA77">
        <f>0.61365*exp(17.502*DK77/(240.97+DK77))</f>
        <v>0</v>
      </c>
      <c r="AB77">
        <f>(X77-DD77*(DI77+DJ77)/1000)</f>
        <v>0</v>
      </c>
      <c r="AC77">
        <f>(-J77*44100)</f>
        <v>0</v>
      </c>
      <c r="AD77">
        <f>2*29.3*R77*0.92*(DK77-W77)</f>
        <v>0</v>
      </c>
      <c r="AE77">
        <f>2*0.95*5.67E-8*(((DK77+$B$7)+273)^4-(W77+273)^4)</f>
        <v>0</v>
      </c>
      <c r="AF77">
        <f>U77+AE77+AC77+AD77</f>
        <v>0</v>
      </c>
      <c r="AG77">
        <f>DH77*AU77*(DC77-DB77*(1000-AU77*DE77)/(1000-AU77*DD77))/(100*CV77)</f>
        <v>0</v>
      </c>
      <c r="AH77">
        <f>1000*DH77*AU77*(DD77-DE77)/(100*CV77*(1000-AU77*DD77))</f>
        <v>0</v>
      </c>
      <c r="AI77">
        <f>(AJ77 - AK77 - DI77*1E3/(8.314*(DK77+273.15)) * AM77/DH77 * AL77) * DH77/(100*CV77) * (1000 - DE77)/1000</f>
        <v>0</v>
      </c>
      <c r="AJ77">
        <v>1017.7325873553</v>
      </c>
      <c r="AK77">
        <v>960.713309090908</v>
      </c>
      <c r="AL77">
        <v>3.29762825533139</v>
      </c>
      <c r="AM77">
        <v>66.0504921813524</v>
      </c>
      <c r="AN77">
        <f>(AP77 - AO77 + DI77*1E3/(8.314*(DK77+273.15)) * AR77/DH77 * AQ77) * DH77/(100*CV77) * 1000/(1000 - AP77)</f>
        <v>0</v>
      </c>
      <c r="AO77">
        <v>17.2547978464069</v>
      </c>
      <c r="AP77">
        <v>24.4436692307693</v>
      </c>
      <c r="AQ77">
        <v>-0.00537430303029451</v>
      </c>
      <c r="AR77">
        <v>92.47</v>
      </c>
      <c r="AS77">
        <v>0</v>
      </c>
      <c r="AT77">
        <v>0</v>
      </c>
      <c r="AU77">
        <f>IF(AS77*$H$13&gt;=AW77,1.0,(AW77/(AW77-AS77*$H$13)))</f>
        <v>0</v>
      </c>
      <c r="AV77">
        <f>(AU77-1)*100</f>
        <v>0</v>
      </c>
      <c r="AW77">
        <f>MAX(0,($B$13+$C$13*DP77)/(1+$D$13*DP77)*DI77/(DK77+273)*$E$13)</f>
        <v>0</v>
      </c>
      <c r="AX77" t="s">
        <v>418</v>
      </c>
      <c r="AY77" t="s">
        <v>418</v>
      </c>
      <c r="AZ77">
        <v>0</v>
      </c>
      <c r="BA77">
        <v>0</v>
      </c>
      <c r="BB77">
        <f>1-AZ77/BA77</f>
        <v>0</v>
      </c>
      <c r="BC77">
        <v>0</v>
      </c>
      <c r="BD77" t="s">
        <v>418</v>
      </c>
      <c r="BE77" t="s">
        <v>418</v>
      </c>
      <c r="BF77">
        <v>0</v>
      </c>
      <c r="BG77">
        <v>0</v>
      </c>
      <c r="BH77">
        <f>1-BF77/BG77</f>
        <v>0</v>
      </c>
      <c r="BI77">
        <v>0.5</v>
      </c>
      <c r="BJ77">
        <f>CS77</f>
        <v>0</v>
      </c>
      <c r="BK77">
        <f>L77</f>
        <v>0</v>
      </c>
      <c r="BL77">
        <f>BH77*BI77*BJ77</f>
        <v>0</v>
      </c>
      <c r="BM77">
        <f>(BK77-BC77)/BJ77</f>
        <v>0</v>
      </c>
      <c r="BN77">
        <f>(BA77-BG77)/BG77</f>
        <v>0</v>
      </c>
      <c r="BO77">
        <f>AZ77/(BB77+AZ77/BG77)</f>
        <v>0</v>
      </c>
      <c r="BP77" t="s">
        <v>418</v>
      </c>
      <c r="BQ77">
        <v>0</v>
      </c>
      <c r="BR77">
        <f>IF(BQ77&lt;&gt;0, BQ77, BO77)</f>
        <v>0</v>
      </c>
      <c r="BS77">
        <f>1-BR77/BG77</f>
        <v>0</v>
      </c>
      <c r="BT77">
        <f>(BG77-BF77)/(BG77-BR77)</f>
        <v>0</v>
      </c>
      <c r="BU77">
        <f>(BA77-BG77)/(BA77-BR77)</f>
        <v>0</v>
      </c>
      <c r="BV77">
        <f>(BG77-BF77)/(BG77-AZ77)</f>
        <v>0</v>
      </c>
      <c r="BW77">
        <f>(BA77-BG77)/(BA77-AZ77)</f>
        <v>0</v>
      </c>
      <c r="BX77">
        <f>(BT77*BR77/BF77)</f>
        <v>0</v>
      </c>
      <c r="BY77">
        <f>(1-BX77)</f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f>$B$11*DQ77+$C$11*DR77+$F$11*EC77*(1-EF77)</f>
        <v>0</v>
      </c>
      <c r="CS77">
        <f>CR77*CT77</f>
        <v>0</v>
      </c>
      <c r="CT77">
        <f>($B$11*$D$9+$C$11*$D$9+$F$11*((EP77+EH77)/MAX(EP77+EH77+EQ77, 0.1)*$I$9+EQ77/MAX(EP77+EH77+EQ77, 0.1)*$J$9))/($B$11+$C$11+$F$11)</f>
        <v>0</v>
      </c>
      <c r="CU77">
        <f>($B$11*$K$9+$C$11*$K$9+$F$11*((EP77+EH77)/MAX(EP77+EH77+EQ77, 0.1)*$P$9+EQ77/MAX(EP77+EH77+EQ77, 0.1)*$Q$9))/($B$11+$C$11+$F$11)</f>
        <v>0</v>
      </c>
      <c r="CV77">
        <v>6</v>
      </c>
      <c r="CW77">
        <v>0.5</v>
      </c>
      <c r="CX77" t="s">
        <v>419</v>
      </c>
      <c r="CY77">
        <v>2</v>
      </c>
      <c r="CZ77" t="b">
        <v>1</v>
      </c>
      <c r="DA77">
        <v>1659024067.51852</v>
      </c>
      <c r="DB77">
        <v>914.230777777778</v>
      </c>
      <c r="DC77">
        <v>984.837592592593</v>
      </c>
      <c r="DD77">
        <v>24.4595222222222</v>
      </c>
      <c r="DE77">
        <v>17.2718185185185</v>
      </c>
      <c r="DF77">
        <v>904.799592592593</v>
      </c>
      <c r="DG77">
        <v>23.9728518518519</v>
      </c>
      <c r="DH77">
        <v>500.062666666667</v>
      </c>
      <c r="DI77">
        <v>90.3874259259259</v>
      </c>
      <c r="DJ77">
        <v>0.0454314407407407</v>
      </c>
      <c r="DK77">
        <v>27.3063925925926</v>
      </c>
      <c r="DL77">
        <v>27.2657703703704</v>
      </c>
      <c r="DM77">
        <v>999.9</v>
      </c>
      <c r="DN77">
        <v>0</v>
      </c>
      <c r="DO77">
        <v>0</v>
      </c>
      <c r="DP77">
        <v>9990</v>
      </c>
      <c r="DQ77">
        <v>0</v>
      </c>
      <c r="DR77">
        <v>10.1502</v>
      </c>
      <c r="DS77">
        <v>-70.6067481481481</v>
      </c>
      <c r="DT77">
        <v>937.152925925926</v>
      </c>
      <c r="DU77">
        <v>1002.14674074074</v>
      </c>
      <c r="DV77">
        <v>7.18771481481482</v>
      </c>
      <c r="DW77">
        <v>984.837592592593</v>
      </c>
      <c r="DX77">
        <v>17.2718185185185</v>
      </c>
      <c r="DY77">
        <v>2.21083407407407</v>
      </c>
      <c r="DZ77">
        <v>1.56115481481481</v>
      </c>
      <c r="EA77">
        <v>19.041037037037</v>
      </c>
      <c r="EB77">
        <v>13.5806296296296</v>
      </c>
      <c r="EC77">
        <v>2000.01259259259</v>
      </c>
      <c r="ED77">
        <v>0.979995703703704</v>
      </c>
      <c r="EE77">
        <v>0.0200044444444444</v>
      </c>
      <c r="EF77">
        <v>0</v>
      </c>
      <c r="EG77">
        <v>831.848333333333</v>
      </c>
      <c r="EH77">
        <v>5.00063</v>
      </c>
      <c r="EI77">
        <v>16396.1777777778</v>
      </c>
      <c r="EJ77">
        <v>17256.9666666667</v>
      </c>
      <c r="EK77">
        <v>38.437</v>
      </c>
      <c r="EL77">
        <v>38.437</v>
      </c>
      <c r="EM77">
        <v>37.937</v>
      </c>
      <c r="EN77">
        <v>37.736</v>
      </c>
      <c r="EO77">
        <v>39.4255185185185</v>
      </c>
      <c r="EP77">
        <v>1955.10111111111</v>
      </c>
      <c r="EQ77">
        <v>39.9107407407407</v>
      </c>
      <c r="ER77">
        <v>0</v>
      </c>
      <c r="ES77">
        <v>1659024073.9</v>
      </c>
      <c r="ET77">
        <v>0</v>
      </c>
      <c r="EU77">
        <v>831.7864</v>
      </c>
      <c r="EV77">
        <v>-11.5207692004718</v>
      </c>
      <c r="EW77">
        <v>-226.846153487753</v>
      </c>
      <c r="EX77">
        <v>16394.868</v>
      </c>
      <c r="EY77">
        <v>15</v>
      </c>
      <c r="EZ77">
        <v>0</v>
      </c>
      <c r="FA77" t="s">
        <v>420</v>
      </c>
      <c r="FB77">
        <v>1657551626.5</v>
      </c>
      <c r="FC77">
        <v>1657551629</v>
      </c>
      <c r="FD77">
        <v>0</v>
      </c>
      <c r="FE77">
        <v>0.403</v>
      </c>
      <c r="FF77">
        <v>0.009</v>
      </c>
      <c r="FG77">
        <v>9.41</v>
      </c>
      <c r="FH77">
        <v>0.087</v>
      </c>
      <c r="FI77">
        <v>417</v>
      </c>
      <c r="FJ77">
        <v>17</v>
      </c>
      <c r="FK77">
        <v>1.61</v>
      </c>
      <c r="FL77">
        <v>0.59</v>
      </c>
      <c r="FM77">
        <v>-70.5500975609756</v>
      </c>
      <c r="FN77">
        <v>-1.21007456446017</v>
      </c>
      <c r="FO77">
        <v>0.711221016551321</v>
      </c>
      <c r="FP77">
        <v>0</v>
      </c>
      <c r="FQ77">
        <v>832.678794117647</v>
      </c>
      <c r="FR77">
        <v>-11.5100840325956</v>
      </c>
      <c r="FS77">
        <v>1.15991431680031</v>
      </c>
      <c r="FT77">
        <v>0</v>
      </c>
      <c r="FU77">
        <v>7.17772292682927</v>
      </c>
      <c r="FV77">
        <v>0.135483344947729</v>
      </c>
      <c r="FW77">
        <v>0.0169964071158673</v>
      </c>
      <c r="FX77">
        <v>0</v>
      </c>
      <c r="FY77">
        <v>0</v>
      </c>
      <c r="FZ77">
        <v>3</v>
      </c>
      <c r="GA77" t="s">
        <v>427</v>
      </c>
      <c r="GB77">
        <v>2.97273</v>
      </c>
      <c r="GC77">
        <v>2.69884</v>
      </c>
      <c r="GD77">
        <v>0.15974</v>
      </c>
      <c r="GE77">
        <v>0.168151</v>
      </c>
      <c r="GF77">
        <v>0.104511</v>
      </c>
      <c r="GG77">
        <v>0.0827648</v>
      </c>
      <c r="GH77">
        <v>32745.8</v>
      </c>
      <c r="GI77">
        <v>35444.1</v>
      </c>
      <c r="GJ77">
        <v>35313</v>
      </c>
      <c r="GK77">
        <v>38641</v>
      </c>
      <c r="GL77">
        <v>44827.8</v>
      </c>
      <c r="GM77">
        <v>51185</v>
      </c>
      <c r="GN77">
        <v>55192.8</v>
      </c>
      <c r="GO77">
        <v>61969.8</v>
      </c>
      <c r="GP77">
        <v>1.9896</v>
      </c>
      <c r="GQ77">
        <v>1.8472</v>
      </c>
      <c r="GR77">
        <v>0.118613</v>
      </c>
      <c r="GS77">
        <v>0</v>
      </c>
      <c r="GT77">
        <v>25.3375</v>
      </c>
      <c r="GU77">
        <v>999.9</v>
      </c>
      <c r="GV77">
        <v>55.994</v>
      </c>
      <c r="GW77">
        <v>29.034</v>
      </c>
      <c r="GX77">
        <v>24.9616</v>
      </c>
      <c r="GY77">
        <v>57.25</v>
      </c>
      <c r="GZ77">
        <v>43.3774</v>
      </c>
      <c r="HA77">
        <v>1</v>
      </c>
      <c r="HB77">
        <v>-0.0643089</v>
      </c>
      <c r="HC77">
        <v>0.0880174</v>
      </c>
      <c r="HD77">
        <v>20.1124</v>
      </c>
      <c r="HE77">
        <v>5.19692</v>
      </c>
      <c r="HF77">
        <v>12.004</v>
      </c>
      <c r="HG77">
        <v>4.9752</v>
      </c>
      <c r="HH77">
        <v>3.2934</v>
      </c>
      <c r="HI77">
        <v>9999</v>
      </c>
      <c r="HJ77">
        <v>9999</v>
      </c>
      <c r="HK77">
        <v>9999</v>
      </c>
      <c r="HL77">
        <v>627.8</v>
      </c>
      <c r="HM77">
        <v>1.86334</v>
      </c>
      <c r="HN77">
        <v>1.86813</v>
      </c>
      <c r="HO77">
        <v>1.86795</v>
      </c>
      <c r="HP77">
        <v>1.86911</v>
      </c>
      <c r="HQ77">
        <v>1.86993</v>
      </c>
      <c r="HR77">
        <v>1.866</v>
      </c>
      <c r="HS77">
        <v>1.86707</v>
      </c>
      <c r="HT77">
        <v>1.86844</v>
      </c>
      <c r="HU77">
        <v>5</v>
      </c>
      <c r="HV77">
        <v>0</v>
      </c>
      <c r="HW77">
        <v>0</v>
      </c>
      <c r="HX77">
        <v>0</v>
      </c>
      <c r="HY77" t="s">
        <v>422</v>
      </c>
      <c r="HZ77" t="s">
        <v>423</v>
      </c>
      <c r="IA77" t="s">
        <v>424</v>
      </c>
      <c r="IB77" t="s">
        <v>424</v>
      </c>
      <c r="IC77" t="s">
        <v>424</v>
      </c>
      <c r="ID77" t="s">
        <v>424</v>
      </c>
      <c r="IE77">
        <v>0</v>
      </c>
      <c r="IF77">
        <v>100</v>
      </c>
      <c r="IG77">
        <v>100</v>
      </c>
      <c r="IH77">
        <v>9.57</v>
      </c>
      <c r="II77">
        <v>0.4858</v>
      </c>
      <c r="IJ77">
        <v>4.02706509432224</v>
      </c>
      <c r="IK77">
        <v>0.00601174518973114</v>
      </c>
      <c r="IL77">
        <v>2.77886958061485e-07</v>
      </c>
      <c r="IM77">
        <v>-3.54636231360687e-10</v>
      </c>
      <c r="IN77">
        <v>-0.0404303883988718</v>
      </c>
      <c r="IO77">
        <v>-0.0177815531441476</v>
      </c>
      <c r="IP77">
        <v>0.00205572605671414</v>
      </c>
      <c r="IQ77">
        <v>-1.65519735432211e-05</v>
      </c>
      <c r="IR77">
        <v>-4</v>
      </c>
      <c r="IS77">
        <v>1848</v>
      </c>
      <c r="IT77">
        <v>1</v>
      </c>
      <c r="IU77">
        <v>25</v>
      </c>
      <c r="IV77">
        <v>24540.8</v>
      </c>
      <c r="IW77">
        <v>24540.8</v>
      </c>
      <c r="IX77">
        <v>2.09106</v>
      </c>
      <c r="IY77">
        <v>2.59155</v>
      </c>
      <c r="IZ77">
        <v>1.54785</v>
      </c>
      <c r="JA77">
        <v>2.30469</v>
      </c>
      <c r="JB77">
        <v>1.34644</v>
      </c>
      <c r="JC77">
        <v>2.41089</v>
      </c>
      <c r="JD77">
        <v>34.3269</v>
      </c>
      <c r="JE77">
        <v>24.1488</v>
      </c>
      <c r="JF77">
        <v>18</v>
      </c>
      <c r="JG77">
        <v>500.65</v>
      </c>
      <c r="JH77">
        <v>409.301</v>
      </c>
      <c r="JI77">
        <v>25</v>
      </c>
      <c r="JJ77">
        <v>26.4087</v>
      </c>
      <c r="JK77">
        <v>30.0003</v>
      </c>
      <c r="JL77">
        <v>26.3289</v>
      </c>
      <c r="JM77">
        <v>26.2695</v>
      </c>
      <c r="JN77">
        <v>41.9618</v>
      </c>
      <c r="JO77">
        <v>36.8751</v>
      </c>
      <c r="JP77">
        <v>68.381</v>
      </c>
      <c r="JQ77">
        <v>25</v>
      </c>
      <c r="JR77">
        <v>1025.75</v>
      </c>
      <c r="JS77">
        <v>17.3445</v>
      </c>
      <c r="JT77">
        <v>102.389</v>
      </c>
      <c r="JU77">
        <v>103.155</v>
      </c>
    </row>
    <row r="78" spans="1:281">
      <c r="A78">
        <v>62</v>
      </c>
      <c r="B78">
        <v>1659024080</v>
      </c>
      <c r="C78">
        <v>396.900000095367</v>
      </c>
      <c r="D78" t="s">
        <v>547</v>
      </c>
      <c r="E78" t="s">
        <v>548</v>
      </c>
      <c r="F78">
        <v>5</v>
      </c>
      <c r="G78" t="s">
        <v>416</v>
      </c>
      <c r="H78" t="s">
        <v>417</v>
      </c>
      <c r="I78">
        <v>1659024072.23214</v>
      </c>
      <c r="J78">
        <f>(K78)/1000</f>
        <v>0</v>
      </c>
      <c r="K78">
        <f>IF(CZ78, AN78, AH78)</f>
        <v>0</v>
      </c>
      <c r="L78">
        <f>IF(CZ78, AI78, AG78)</f>
        <v>0</v>
      </c>
      <c r="M78">
        <f>DB78 - IF(AU78&gt;1, L78*CV78*100.0/(AW78*DP78), 0)</f>
        <v>0</v>
      </c>
      <c r="N78">
        <f>((T78-J78/2)*M78-L78)/(T78+J78/2)</f>
        <v>0</v>
      </c>
      <c r="O78">
        <f>N78*(DI78+DJ78)/1000.0</f>
        <v>0</v>
      </c>
      <c r="P78">
        <f>(DB78 - IF(AU78&gt;1, L78*CV78*100.0/(AW78*DP78), 0))*(DI78+DJ78)/1000.0</f>
        <v>0</v>
      </c>
      <c r="Q78">
        <f>2.0/((1/S78-1/R78)+SIGN(S78)*SQRT((1/S78-1/R78)*(1/S78-1/R78) + 4*CW78/((CW78+1)*(CW78+1))*(2*1/S78*1/R78-1/R78*1/R78)))</f>
        <v>0</v>
      </c>
      <c r="R78">
        <f>IF(LEFT(CX78,1)&lt;&gt;"0",IF(LEFT(CX78,1)="1",3.0,CY78),$D$5+$E$5*(DP78*DI78/($K$5*1000))+$F$5*(DP78*DI78/($K$5*1000))*MAX(MIN(CV78,$J$5),$I$5)*MAX(MIN(CV78,$J$5),$I$5)+$G$5*MAX(MIN(CV78,$J$5),$I$5)*(DP78*DI78/($K$5*1000))+$H$5*(DP78*DI78/($K$5*1000))*(DP78*DI78/($K$5*1000)))</f>
        <v>0</v>
      </c>
      <c r="S78">
        <f>J78*(1000-(1000*0.61365*exp(17.502*W78/(240.97+W78))/(DI78+DJ78)+DD78)/2)/(1000*0.61365*exp(17.502*W78/(240.97+W78))/(DI78+DJ78)-DD78)</f>
        <v>0</v>
      </c>
      <c r="T78">
        <f>1/((CW78+1)/(Q78/1.6)+1/(R78/1.37)) + CW78/((CW78+1)/(Q78/1.6) + CW78/(R78/1.37))</f>
        <v>0</v>
      </c>
      <c r="U78">
        <f>(CR78*CU78)</f>
        <v>0</v>
      </c>
      <c r="V78">
        <f>(DK78+(U78+2*0.95*5.67E-8*(((DK78+$B$7)+273)^4-(DK78+273)^4)-44100*J78)/(1.84*29.3*R78+8*0.95*5.67E-8*(DK78+273)^3))</f>
        <v>0</v>
      </c>
      <c r="W78">
        <f>($C$7*DL78+$D$7*DM78+$E$7*V78)</f>
        <v>0</v>
      </c>
      <c r="X78">
        <f>0.61365*exp(17.502*W78/(240.97+W78))</f>
        <v>0</v>
      </c>
      <c r="Y78">
        <f>(Z78/AA78*100)</f>
        <v>0</v>
      </c>
      <c r="Z78">
        <f>DD78*(DI78+DJ78)/1000</f>
        <v>0</v>
      </c>
      <c r="AA78">
        <f>0.61365*exp(17.502*DK78/(240.97+DK78))</f>
        <v>0</v>
      </c>
      <c r="AB78">
        <f>(X78-DD78*(DI78+DJ78)/1000)</f>
        <v>0</v>
      </c>
      <c r="AC78">
        <f>(-J78*44100)</f>
        <v>0</v>
      </c>
      <c r="AD78">
        <f>2*29.3*R78*0.92*(DK78-W78)</f>
        <v>0</v>
      </c>
      <c r="AE78">
        <f>2*0.95*5.67E-8*(((DK78+$B$7)+273)^4-(W78+273)^4)</f>
        <v>0</v>
      </c>
      <c r="AF78">
        <f>U78+AE78+AC78+AD78</f>
        <v>0</v>
      </c>
      <c r="AG78">
        <f>DH78*AU78*(DC78-DB78*(1000-AU78*DE78)/(1000-AU78*DD78))/(100*CV78)</f>
        <v>0</v>
      </c>
      <c r="AH78">
        <f>1000*DH78*AU78*(DD78-DE78)/(100*CV78*(1000-AU78*DD78))</f>
        <v>0</v>
      </c>
      <c r="AI78">
        <f>(AJ78 - AK78 - DI78*1E3/(8.314*(DK78+273.15)) * AM78/DH78 * AL78) * DH78/(100*CV78) * (1000 - DE78)/1000</f>
        <v>0</v>
      </c>
      <c r="AJ78">
        <v>1034.25273041129</v>
      </c>
      <c r="AK78">
        <v>977.333236363636</v>
      </c>
      <c r="AL78">
        <v>3.31675141967106</v>
      </c>
      <c r="AM78">
        <v>66.0504921813524</v>
      </c>
      <c r="AN78">
        <f>(AP78 - AO78 + DI78*1E3/(8.314*(DK78+273.15)) * AR78/DH78 * AQ78) * DH78/(100*CV78) * 1000/(1000 - AP78)</f>
        <v>0</v>
      </c>
      <c r="AO78">
        <v>17.2764561776191</v>
      </c>
      <c r="AP78">
        <v>24.4371440559441</v>
      </c>
      <c r="AQ78">
        <v>-0.00654424242422253</v>
      </c>
      <c r="AR78">
        <v>92.47</v>
      </c>
      <c r="AS78">
        <v>0</v>
      </c>
      <c r="AT78">
        <v>0</v>
      </c>
      <c r="AU78">
        <f>IF(AS78*$H$13&gt;=AW78,1.0,(AW78/(AW78-AS78*$H$13)))</f>
        <v>0</v>
      </c>
      <c r="AV78">
        <f>(AU78-1)*100</f>
        <v>0</v>
      </c>
      <c r="AW78">
        <f>MAX(0,($B$13+$C$13*DP78)/(1+$D$13*DP78)*DI78/(DK78+273)*$E$13)</f>
        <v>0</v>
      </c>
      <c r="AX78" t="s">
        <v>418</v>
      </c>
      <c r="AY78" t="s">
        <v>418</v>
      </c>
      <c r="AZ78">
        <v>0</v>
      </c>
      <c r="BA78">
        <v>0</v>
      </c>
      <c r="BB78">
        <f>1-AZ78/BA78</f>
        <v>0</v>
      </c>
      <c r="BC78">
        <v>0</v>
      </c>
      <c r="BD78" t="s">
        <v>418</v>
      </c>
      <c r="BE78" t="s">
        <v>418</v>
      </c>
      <c r="BF78">
        <v>0</v>
      </c>
      <c r="BG78">
        <v>0</v>
      </c>
      <c r="BH78">
        <f>1-BF78/BG78</f>
        <v>0</v>
      </c>
      <c r="BI78">
        <v>0.5</v>
      </c>
      <c r="BJ78">
        <f>CS78</f>
        <v>0</v>
      </c>
      <c r="BK78">
        <f>L78</f>
        <v>0</v>
      </c>
      <c r="BL78">
        <f>BH78*BI78*BJ78</f>
        <v>0</v>
      </c>
      <c r="BM78">
        <f>(BK78-BC78)/BJ78</f>
        <v>0</v>
      </c>
      <c r="BN78">
        <f>(BA78-BG78)/BG78</f>
        <v>0</v>
      </c>
      <c r="BO78">
        <f>AZ78/(BB78+AZ78/BG78)</f>
        <v>0</v>
      </c>
      <c r="BP78" t="s">
        <v>418</v>
      </c>
      <c r="BQ78">
        <v>0</v>
      </c>
      <c r="BR78">
        <f>IF(BQ78&lt;&gt;0, BQ78, BO78)</f>
        <v>0</v>
      </c>
      <c r="BS78">
        <f>1-BR78/BG78</f>
        <v>0</v>
      </c>
      <c r="BT78">
        <f>(BG78-BF78)/(BG78-BR78)</f>
        <v>0</v>
      </c>
      <c r="BU78">
        <f>(BA78-BG78)/(BA78-BR78)</f>
        <v>0</v>
      </c>
      <c r="BV78">
        <f>(BG78-BF78)/(BG78-AZ78)</f>
        <v>0</v>
      </c>
      <c r="BW78">
        <f>(BA78-BG78)/(BA78-AZ78)</f>
        <v>0</v>
      </c>
      <c r="BX78">
        <f>(BT78*BR78/BF78)</f>
        <v>0</v>
      </c>
      <c r="BY78">
        <f>(1-BX78)</f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f>$B$11*DQ78+$C$11*DR78+$F$11*EC78*(1-EF78)</f>
        <v>0</v>
      </c>
      <c r="CS78">
        <f>CR78*CT78</f>
        <v>0</v>
      </c>
      <c r="CT78">
        <f>($B$11*$D$9+$C$11*$D$9+$F$11*((EP78+EH78)/MAX(EP78+EH78+EQ78, 0.1)*$I$9+EQ78/MAX(EP78+EH78+EQ78, 0.1)*$J$9))/($B$11+$C$11+$F$11)</f>
        <v>0</v>
      </c>
      <c r="CU78">
        <f>($B$11*$K$9+$C$11*$K$9+$F$11*((EP78+EH78)/MAX(EP78+EH78+EQ78, 0.1)*$P$9+EQ78/MAX(EP78+EH78+EQ78, 0.1)*$Q$9))/($B$11+$C$11+$F$11)</f>
        <v>0</v>
      </c>
      <c r="CV78">
        <v>6</v>
      </c>
      <c r="CW78">
        <v>0.5</v>
      </c>
      <c r="CX78" t="s">
        <v>419</v>
      </c>
      <c r="CY78">
        <v>2</v>
      </c>
      <c r="CZ78" t="b">
        <v>1</v>
      </c>
      <c r="DA78">
        <v>1659024072.23214</v>
      </c>
      <c r="DB78">
        <v>929.779178571429</v>
      </c>
      <c r="DC78">
        <v>1000.27</v>
      </c>
      <c r="DD78">
        <v>24.448225</v>
      </c>
      <c r="DE78">
        <v>17.2720964285714</v>
      </c>
      <c r="DF78">
        <v>920.260964285714</v>
      </c>
      <c r="DG78">
        <v>23.9621142857143</v>
      </c>
      <c r="DH78">
        <v>500.056357142857</v>
      </c>
      <c r="DI78">
        <v>90.3872964285714</v>
      </c>
      <c r="DJ78">
        <v>0.0455153214285714</v>
      </c>
      <c r="DK78">
        <v>27.3086535714286</v>
      </c>
      <c r="DL78">
        <v>27.2712214285714</v>
      </c>
      <c r="DM78">
        <v>999.9</v>
      </c>
      <c r="DN78">
        <v>0</v>
      </c>
      <c r="DO78">
        <v>0</v>
      </c>
      <c r="DP78">
        <v>10006.6071428571</v>
      </c>
      <c r="DQ78">
        <v>0</v>
      </c>
      <c r="DR78">
        <v>10.1502</v>
      </c>
      <c r="DS78">
        <v>-70.4905607142857</v>
      </c>
      <c r="DT78">
        <v>953.080071428571</v>
      </c>
      <c r="DU78">
        <v>1017.85053571429</v>
      </c>
      <c r="DV78">
        <v>7.17613607142857</v>
      </c>
      <c r="DW78">
        <v>1000.27</v>
      </c>
      <c r="DX78">
        <v>17.2720964285714</v>
      </c>
      <c r="DY78">
        <v>2.20980928571429</v>
      </c>
      <c r="DZ78">
        <v>1.5611775</v>
      </c>
      <c r="EA78">
        <v>19.0336035714286</v>
      </c>
      <c r="EB78">
        <v>13.58085</v>
      </c>
      <c r="EC78">
        <v>2000.02464285714</v>
      </c>
      <c r="ED78">
        <v>0.979996857142857</v>
      </c>
      <c r="EE78">
        <v>0.0200032928571429</v>
      </c>
      <c r="EF78">
        <v>0</v>
      </c>
      <c r="EG78">
        <v>830.975428571429</v>
      </c>
      <c r="EH78">
        <v>5.00063</v>
      </c>
      <c r="EI78">
        <v>16378.95</v>
      </c>
      <c r="EJ78">
        <v>17257.0892857143</v>
      </c>
      <c r="EK78">
        <v>38.4415</v>
      </c>
      <c r="EL78">
        <v>38.437</v>
      </c>
      <c r="EM78">
        <v>37.937</v>
      </c>
      <c r="EN78">
        <v>37.7455</v>
      </c>
      <c r="EO78">
        <v>39.4259285714286</v>
      </c>
      <c r="EP78">
        <v>1955.11607142857</v>
      </c>
      <c r="EQ78">
        <v>39.9071428571429</v>
      </c>
      <c r="ER78">
        <v>0</v>
      </c>
      <c r="ES78">
        <v>1659024078.7</v>
      </c>
      <c r="ET78">
        <v>0</v>
      </c>
      <c r="EU78">
        <v>830.86048</v>
      </c>
      <c r="EV78">
        <v>-11.2697692289101</v>
      </c>
      <c r="EW78">
        <v>-213.430769226501</v>
      </c>
      <c r="EX78">
        <v>16377.228</v>
      </c>
      <c r="EY78">
        <v>15</v>
      </c>
      <c r="EZ78">
        <v>0</v>
      </c>
      <c r="FA78" t="s">
        <v>420</v>
      </c>
      <c r="FB78">
        <v>1657551626.5</v>
      </c>
      <c r="FC78">
        <v>1657551629</v>
      </c>
      <c r="FD78">
        <v>0</v>
      </c>
      <c r="FE78">
        <v>0.403</v>
      </c>
      <c r="FF78">
        <v>0.009</v>
      </c>
      <c r="FG78">
        <v>9.41</v>
      </c>
      <c r="FH78">
        <v>0.087</v>
      </c>
      <c r="FI78">
        <v>417</v>
      </c>
      <c r="FJ78">
        <v>17</v>
      </c>
      <c r="FK78">
        <v>1.61</v>
      </c>
      <c r="FL78">
        <v>0.59</v>
      </c>
      <c r="FM78">
        <v>-70.5886097560976</v>
      </c>
      <c r="FN78">
        <v>3.84930104529618</v>
      </c>
      <c r="FO78">
        <v>0.587519740324248</v>
      </c>
      <c r="FP78">
        <v>0</v>
      </c>
      <c r="FQ78">
        <v>831.647529411765</v>
      </c>
      <c r="FR78">
        <v>-11.9929106132937</v>
      </c>
      <c r="FS78">
        <v>1.1990241923501</v>
      </c>
      <c r="FT78">
        <v>0</v>
      </c>
      <c r="FU78">
        <v>7.18084414634146</v>
      </c>
      <c r="FV78">
        <v>-0.051606271777018</v>
      </c>
      <c r="FW78">
        <v>0.0156726205220239</v>
      </c>
      <c r="FX78">
        <v>1</v>
      </c>
      <c r="FY78">
        <v>1</v>
      </c>
      <c r="FZ78">
        <v>3</v>
      </c>
      <c r="GA78" t="s">
        <v>421</v>
      </c>
      <c r="GB78">
        <v>2.9732</v>
      </c>
      <c r="GC78">
        <v>2.69984</v>
      </c>
      <c r="GD78">
        <v>0.161534</v>
      </c>
      <c r="GE78">
        <v>0.169981</v>
      </c>
      <c r="GF78">
        <v>0.104496</v>
      </c>
      <c r="GG78">
        <v>0.0828835</v>
      </c>
      <c r="GH78">
        <v>32676.5</v>
      </c>
      <c r="GI78">
        <v>35365.2</v>
      </c>
      <c r="GJ78">
        <v>35313.6</v>
      </c>
      <c r="GK78">
        <v>38640.1</v>
      </c>
      <c r="GL78">
        <v>44828.7</v>
      </c>
      <c r="GM78">
        <v>51178</v>
      </c>
      <c r="GN78">
        <v>55192.9</v>
      </c>
      <c r="GO78">
        <v>61969.3</v>
      </c>
      <c r="GP78">
        <v>1.9898</v>
      </c>
      <c r="GQ78">
        <v>1.8472</v>
      </c>
      <c r="GR78">
        <v>0.116974</v>
      </c>
      <c r="GS78">
        <v>0</v>
      </c>
      <c r="GT78">
        <v>25.3396</v>
      </c>
      <c r="GU78">
        <v>999.9</v>
      </c>
      <c r="GV78">
        <v>55.946</v>
      </c>
      <c r="GW78">
        <v>29.034</v>
      </c>
      <c r="GX78">
        <v>24.9388</v>
      </c>
      <c r="GY78">
        <v>56.96</v>
      </c>
      <c r="GZ78">
        <v>43.5978</v>
      </c>
      <c r="HA78">
        <v>1</v>
      </c>
      <c r="HB78">
        <v>-0.0638415</v>
      </c>
      <c r="HC78">
        <v>0.0897603</v>
      </c>
      <c r="HD78">
        <v>20.1135</v>
      </c>
      <c r="HE78">
        <v>5.20052</v>
      </c>
      <c r="HF78">
        <v>12.0052</v>
      </c>
      <c r="HG78">
        <v>4.9752</v>
      </c>
      <c r="HH78">
        <v>3.2938</v>
      </c>
      <c r="HI78">
        <v>9999</v>
      </c>
      <c r="HJ78">
        <v>9999</v>
      </c>
      <c r="HK78">
        <v>9999</v>
      </c>
      <c r="HL78">
        <v>627.8</v>
      </c>
      <c r="HM78">
        <v>1.86337</v>
      </c>
      <c r="HN78">
        <v>1.86813</v>
      </c>
      <c r="HO78">
        <v>1.86798</v>
      </c>
      <c r="HP78">
        <v>1.86914</v>
      </c>
      <c r="HQ78">
        <v>1.86996</v>
      </c>
      <c r="HR78">
        <v>1.866</v>
      </c>
      <c r="HS78">
        <v>1.86707</v>
      </c>
      <c r="HT78">
        <v>1.86844</v>
      </c>
      <c r="HU78">
        <v>5</v>
      </c>
      <c r="HV78">
        <v>0</v>
      </c>
      <c r="HW78">
        <v>0</v>
      </c>
      <c r="HX78">
        <v>0</v>
      </c>
      <c r="HY78" t="s">
        <v>422</v>
      </c>
      <c r="HZ78" t="s">
        <v>423</v>
      </c>
      <c r="IA78" t="s">
        <v>424</v>
      </c>
      <c r="IB78" t="s">
        <v>424</v>
      </c>
      <c r="IC78" t="s">
        <v>424</v>
      </c>
      <c r="ID78" t="s">
        <v>424</v>
      </c>
      <c r="IE78">
        <v>0</v>
      </c>
      <c r="IF78">
        <v>100</v>
      </c>
      <c r="IG78">
        <v>100</v>
      </c>
      <c r="IH78">
        <v>9.66</v>
      </c>
      <c r="II78">
        <v>0.4855</v>
      </c>
      <c r="IJ78">
        <v>4.02706509432224</v>
      </c>
      <c r="IK78">
        <v>0.00601174518973114</v>
      </c>
      <c r="IL78">
        <v>2.77886958061485e-07</v>
      </c>
      <c r="IM78">
        <v>-3.54636231360687e-10</v>
      </c>
      <c r="IN78">
        <v>-0.0404303883988718</v>
      </c>
      <c r="IO78">
        <v>-0.0177815531441476</v>
      </c>
      <c r="IP78">
        <v>0.00205572605671414</v>
      </c>
      <c r="IQ78">
        <v>-1.65519735432211e-05</v>
      </c>
      <c r="IR78">
        <v>-4</v>
      </c>
      <c r="IS78">
        <v>1848</v>
      </c>
      <c r="IT78">
        <v>1</v>
      </c>
      <c r="IU78">
        <v>25</v>
      </c>
      <c r="IV78">
        <v>24540.9</v>
      </c>
      <c r="IW78">
        <v>24540.8</v>
      </c>
      <c r="IX78">
        <v>2.12036</v>
      </c>
      <c r="IY78">
        <v>2.6001</v>
      </c>
      <c r="IZ78">
        <v>1.54785</v>
      </c>
      <c r="JA78">
        <v>2.30469</v>
      </c>
      <c r="JB78">
        <v>1.34644</v>
      </c>
      <c r="JC78">
        <v>2.29614</v>
      </c>
      <c r="JD78">
        <v>34.3269</v>
      </c>
      <c r="JE78">
        <v>24.14</v>
      </c>
      <c r="JF78">
        <v>18</v>
      </c>
      <c r="JG78">
        <v>500.803</v>
      </c>
      <c r="JH78">
        <v>409.301</v>
      </c>
      <c r="JI78">
        <v>25.0001</v>
      </c>
      <c r="JJ78">
        <v>26.4109</v>
      </c>
      <c r="JK78">
        <v>30.0005</v>
      </c>
      <c r="JL78">
        <v>26.3311</v>
      </c>
      <c r="JM78">
        <v>26.2695</v>
      </c>
      <c r="JN78">
        <v>42.4998</v>
      </c>
      <c r="JO78">
        <v>36.8751</v>
      </c>
      <c r="JP78">
        <v>68.0099</v>
      </c>
      <c r="JQ78">
        <v>25</v>
      </c>
      <c r="JR78">
        <v>1039.24</v>
      </c>
      <c r="JS78">
        <v>17.3463</v>
      </c>
      <c r="JT78">
        <v>102.39</v>
      </c>
      <c r="JU78">
        <v>103.154</v>
      </c>
    </row>
    <row r="79" spans="1:281">
      <c r="A79">
        <v>63</v>
      </c>
      <c r="B79">
        <v>1659024085</v>
      </c>
      <c r="C79">
        <v>401.900000095367</v>
      </c>
      <c r="D79" t="s">
        <v>549</v>
      </c>
      <c r="E79" t="s">
        <v>550</v>
      </c>
      <c r="F79">
        <v>5</v>
      </c>
      <c r="G79" t="s">
        <v>416</v>
      </c>
      <c r="H79" t="s">
        <v>417</v>
      </c>
      <c r="I79">
        <v>1659024077.5</v>
      </c>
      <c r="J79">
        <f>(K79)/1000</f>
        <v>0</v>
      </c>
      <c r="K79">
        <f>IF(CZ79, AN79, AH79)</f>
        <v>0</v>
      </c>
      <c r="L79">
        <f>IF(CZ79, AI79, AG79)</f>
        <v>0</v>
      </c>
      <c r="M79">
        <f>DB79 - IF(AU79&gt;1, L79*CV79*100.0/(AW79*DP79), 0)</f>
        <v>0</v>
      </c>
      <c r="N79">
        <f>((T79-J79/2)*M79-L79)/(T79+J79/2)</f>
        <v>0</v>
      </c>
      <c r="O79">
        <f>N79*(DI79+DJ79)/1000.0</f>
        <v>0</v>
      </c>
      <c r="P79">
        <f>(DB79 - IF(AU79&gt;1, L79*CV79*100.0/(AW79*DP79), 0))*(DI79+DJ79)/1000.0</f>
        <v>0</v>
      </c>
      <c r="Q79">
        <f>2.0/((1/S79-1/R79)+SIGN(S79)*SQRT((1/S79-1/R79)*(1/S79-1/R79) + 4*CW79/((CW79+1)*(CW79+1))*(2*1/S79*1/R79-1/R79*1/R79)))</f>
        <v>0</v>
      </c>
      <c r="R79">
        <f>IF(LEFT(CX79,1)&lt;&gt;"0",IF(LEFT(CX79,1)="1",3.0,CY79),$D$5+$E$5*(DP79*DI79/($K$5*1000))+$F$5*(DP79*DI79/($K$5*1000))*MAX(MIN(CV79,$J$5),$I$5)*MAX(MIN(CV79,$J$5),$I$5)+$G$5*MAX(MIN(CV79,$J$5),$I$5)*(DP79*DI79/($K$5*1000))+$H$5*(DP79*DI79/($K$5*1000))*(DP79*DI79/($K$5*1000)))</f>
        <v>0</v>
      </c>
      <c r="S79">
        <f>J79*(1000-(1000*0.61365*exp(17.502*W79/(240.97+W79))/(DI79+DJ79)+DD79)/2)/(1000*0.61365*exp(17.502*W79/(240.97+W79))/(DI79+DJ79)-DD79)</f>
        <v>0</v>
      </c>
      <c r="T79">
        <f>1/((CW79+1)/(Q79/1.6)+1/(R79/1.37)) + CW79/((CW79+1)/(Q79/1.6) + CW79/(R79/1.37))</f>
        <v>0</v>
      </c>
      <c r="U79">
        <f>(CR79*CU79)</f>
        <v>0</v>
      </c>
      <c r="V79">
        <f>(DK79+(U79+2*0.95*5.67E-8*(((DK79+$B$7)+273)^4-(DK79+273)^4)-44100*J79)/(1.84*29.3*R79+8*0.95*5.67E-8*(DK79+273)^3))</f>
        <v>0</v>
      </c>
      <c r="W79">
        <f>($C$7*DL79+$D$7*DM79+$E$7*V79)</f>
        <v>0</v>
      </c>
      <c r="X79">
        <f>0.61365*exp(17.502*W79/(240.97+W79))</f>
        <v>0</v>
      </c>
      <c r="Y79">
        <f>(Z79/AA79*100)</f>
        <v>0</v>
      </c>
      <c r="Z79">
        <f>DD79*(DI79+DJ79)/1000</f>
        <v>0</v>
      </c>
      <c r="AA79">
        <f>0.61365*exp(17.502*DK79/(240.97+DK79))</f>
        <v>0</v>
      </c>
      <c r="AB79">
        <f>(X79-DD79*(DI79+DJ79)/1000)</f>
        <v>0</v>
      </c>
      <c r="AC79">
        <f>(-J79*44100)</f>
        <v>0</v>
      </c>
      <c r="AD79">
        <f>2*29.3*R79*0.92*(DK79-W79)</f>
        <v>0</v>
      </c>
      <c r="AE79">
        <f>2*0.95*5.67E-8*(((DK79+$B$7)+273)^4-(W79+273)^4)</f>
        <v>0</v>
      </c>
      <c r="AF79">
        <f>U79+AE79+AC79+AD79</f>
        <v>0</v>
      </c>
      <c r="AG79">
        <f>DH79*AU79*(DC79-DB79*(1000-AU79*DE79)/(1000-AU79*DD79))/(100*CV79)</f>
        <v>0</v>
      </c>
      <c r="AH79">
        <f>1000*DH79*AU79*(DD79-DE79)/(100*CV79*(1000-AU79*DD79))</f>
        <v>0</v>
      </c>
      <c r="AI79">
        <f>(AJ79 - AK79 - DI79*1E3/(8.314*(DK79+273.15)) * AM79/DH79 * AL79) * DH79/(100*CV79) * (1000 - DE79)/1000</f>
        <v>0</v>
      </c>
      <c r="AJ79">
        <v>1051.54458349176</v>
      </c>
      <c r="AK79">
        <v>994.620872727272</v>
      </c>
      <c r="AL79">
        <v>3.47986120211606</v>
      </c>
      <c r="AM79">
        <v>66.0504921813524</v>
      </c>
      <c r="AN79">
        <f>(AP79 - AO79 + DI79*1E3/(8.314*(DK79+273.15)) * AR79/DH79 * AQ79) * DH79/(100*CV79) * 1000/(1000 - AP79)</f>
        <v>0</v>
      </c>
      <c r="AO79">
        <v>17.2840373638095</v>
      </c>
      <c r="AP79">
        <v>24.4295573426574</v>
      </c>
      <c r="AQ79">
        <v>0.00033333333333785</v>
      </c>
      <c r="AR79">
        <v>92.47</v>
      </c>
      <c r="AS79">
        <v>0</v>
      </c>
      <c r="AT79">
        <v>0</v>
      </c>
      <c r="AU79">
        <f>IF(AS79*$H$13&gt;=AW79,1.0,(AW79/(AW79-AS79*$H$13)))</f>
        <v>0</v>
      </c>
      <c r="AV79">
        <f>(AU79-1)*100</f>
        <v>0</v>
      </c>
      <c r="AW79">
        <f>MAX(0,($B$13+$C$13*DP79)/(1+$D$13*DP79)*DI79/(DK79+273)*$E$13)</f>
        <v>0</v>
      </c>
      <c r="AX79" t="s">
        <v>418</v>
      </c>
      <c r="AY79" t="s">
        <v>418</v>
      </c>
      <c r="AZ79">
        <v>0</v>
      </c>
      <c r="BA79">
        <v>0</v>
      </c>
      <c r="BB79">
        <f>1-AZ79/BA79</f>
        <v>0</v>
      </c>
      <c r="BC79">
        <v>0</v>
      </c>
      <c r="BD79" t="s">
        <v>418</v>
      </c>
      <c r="BE79" t="s">
        <v>418</v>
      </c>
      <c r="BF79">
        <v>0</v>
      </c>
      <c r="BG79">
        <v>0</v>
      </c>
      <c r="BH79">
        <f>1-BF79/BG79</f>
        <v>0</v>
      </c>
      <c r="BI79">
        <v>0.5</v>
      </c>
      <c r="BJ79">
        <f>CS79</f>
        <v>0</v>
      </c>
      <c r="BK79">
        <f>L79</f>
        <v>0</v>
      </c>
      <c r="BL79">
        <f>BH79*BI79*BJ79</f>
        <v>0</v>
      </c>
      <c r="BM79">
        <f>(BK79-BC79)/BJ79</f>
        <v>0</v>
      </c>
      <c r="BN79">
        <f>(BA79-BG79)/BG79</f>
        <v>0</v>
      </c>
      <c r="BO79">
        <f>AZ79/(BB79+AZ79/BG79)</f>
        <v>0</v>
      </c>
      <c r="BP79" t="s">
        <v>418</v>
      </c>
      <c r="BQ79">
        <v>0</v>
      </c>
      <c r="BR79">
        <f>IF(BQ79&lt;&gt;0, BQ79, BO79)</f>
        <v>0</v>
      </c>
      <c r="BS79">
        <f>1-BR79/BG79</f>
        <v>0</v>
      </c>
      <c r="BT79">
        <f>(BG79-BF79)/(BG79-BR79)</f>
        <v>0</v>
      </c>
      <c r="BU79">
        <f>(BA79-BG79)/(BA79-BR79)</f>
        <v>0</v>
      </c>
      <c r="BV79">
        <f>(BG79-BF79)/(BG79-AZ79)</f>
        <v>0</v>
      </c>
      <c r="BW79">
        <f>(BA79-BG79)/(BA79-AZ79)</f>
        <v>0</v>
      </c>
      <c r="BX79">
        <f>(BT79*BR79/BF79)</f>
        <v>0</v>
      </c>
      <c r="BY79">
        <f>(1-BX79)</f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f>$B$11*DQ79+$C$11*DR79+$F$11*EC79*(1-EF79)</f>
        <v>0</v>
      </c>
      <c r="CS79">
        <f>CR79*CT79</f>
        <v>0</v>
      </c>
      <c r="CT79">
        <f>($B$11*$D$9+$C$11*$D$9+$F$11*((EP79+EH79)/MAX(EP79+EH79+EQ79, 0.1)*$I$9+EQ79/MAX(EP79+EH79+EQ79, 0.1)*$J$9))/($B$11+$C$11+$F$11)</f>
        <v>0</v>
      </c>
      <c r="CU79">
        <f>($B$11*$K$9+$C$11*$K$9+$F$11*((EP79+EH79)/MAX(EP79+EH79+EQ79, 0.1)*$P$9+EQ79/MAX(EP79+EH79+EQ79, 0.1)*$Q$9))/($B$11+$C$11+$F$11)</f>
        <v>0</v>
      </c>
      <c r="CV79">
        <v>6</v>
      </c>
      <c r="CW79">
        <v>0.5</v>
      </c>
      <c r="CX79" t="s">
        <v>419</v>
      </c>
      <c r="CY79">
        <v>2</v>
      </c>
      <c r="CZ79" t="b">
        <v>1</v>
      </c>
      <c r="DA79">
        <v>1659024077.5</v>
      </c>
      <c r="DB79">
        <v>947.093185185185</v>
      </c>
      <c r="DC79">
        <v>1017.46177777778</v>
      </c>
      <c r="DD79">
        <v>24.4400814814815</v>
      </c>
      <c r="DE79">
        <v>17.2687962962963</v>
      </c>
      <c r="DF79">
        <v>937.47837037037</v>
      </c>
      <c r="DG79">
        <v>23.9543740740741</v>
      </c>
      <c r="DH79">
        <v>500.080111111111</v>
      </c>
      <c r="DI79">
        <v>90.3875444444444</v>
      </c>
      <c r="DJ79">
        <v>0.0455862296296296</v>
      </c>
      <c r="DK79">
        <v>27.3118740740741</v>
      </c>
      <c r="DL79">
        <v>27.2795481481481</v>
      </c>
      <c r="DM79">
        <v>999.9</v>
      </c>
      <c r="DN79">
        <v>0</v>
      </c>
      <c r="DO79">
        <v>0</v>
      </c>
      <c r="DP79">
        <v>10012.7777777778</v>
      </c>
      <c r="DQ79">
        <v>0</v>
      </c>
      <c r="DR79">
        <v>10.1502</v>
      </c>
      <c r="DS79">
        <v>-70.3684851851852</v>
      </c>
      <c r="DT79">
        <v>970.819925925926</v>
      </c>
      <c r="DU79">
        <v>1035.34111111111</v>
      </c>
      <c r="DV79">
        <v>7.17128777777778</v>
      </c>
      <c r="DW79">
        <v>1017.46177777778</v>
      </c>
      <c r="DX79">
        <v>17.2687962962963</v>
      </c>
      <c r="DY79">
        <v>2.20907814814815</v>
      </c>
      <c r="DZ79">
        <v>1.56088444444444</v>
      </c>
      <c r="EA79">
        <v>19.0283074074074</v>
      </c>
      <c r="EB79">
        <v>13.577962962963</v>
      </c>
      <c r="EC79">
        <v>2000.0162962963</v>
      </c>
      <c r="ED79">
        <v>0.979997037037037</v>
      </c>
      <c r="EE79">
        <v>0.0200031185185185</v>
      </c>
      <c r="EF79">
        <v>0</v>
      </c>
      <c r="EG79">
        <v>829.988814814815</v>
      </c>
      <c r="EH79">
        <v>5.00063</v>
      </c>
      <c r="EI79">
        <v>16359.8296296296</v>
      </c>
      <c r="EJ79">
        <v>17257.0185185185</v>
      </c>
      <c r="EK79">
        <v>38.451</v>
      </c>
      <c r="EL79">
        <v>38.437</v>
      </c>
      <c r="EM79">
        <v>37.937</v>
      </c>
      <c r="EN79">
        <v>37.75</v>
      </c>
      <c r="EO79">
        <v>39.437</v>
      </c>
      <c r="EP79">
        <v>1955.10962962963</v>
      </c>
      <c r="EQ79">
        <v>39.9044444444444</v>
      </c>
      <c r="ER79">
        <v>0</v>
      </c>
      <c r="ES79">
        <v>1659024084.1</v>
      </c>
      <c r="ET79">
        <v>0</v>
      </c>
      <c r="EU79">
        <v>829.921653846154</v>
      </c>
      <c r="EV79">
        <v>-10.6431794834045</v>
      </c>
      <c r="EW79">
        <v>-216.557264902365</v>
      </c>
      <c r="EX79">
        <v>16358.8038461538</v>
      </c>
      <c r="EY79">
        <v>15</v>
      </c>
      <c r="EZ79">
        <v>0</v>
      </c>
      <c r="FA79" t="s">
        <v>420</v>
      </c>
      <c r="FB79">
        <v>1657551626.5</v>
      </c>
      <c r="FC79">
        <v>1657551629</v>
      </c>
      <c r="FD79">
        <v>0</v>
      </c>
      <c r="FE79">
        <v>0.403</v>
      </c>
      <c r="FF79">
        <v>0.009</v>
      </c>
      <c r="FG79">
        <v>9.41</v>
      </c>
      <c r="FH79">
        <v>0.087</v>
      </c>
      <c r="FI79">
        <v>417</v>
      </c>
      <c r="FJ79">
        <v>17</v>
      </c>
      <c r="FK79">
        <v>1.61</v>
      </c>
      <c r="FL79">
        <v>0.59</v>
      </c>
      <c r="FM79">
        <v>-70.5095268292683</v>
      </c>
      <c r="FN79">
        <v>0.0928222996515958</v>
      </c>
      <c r="FO79">
        <v>0.504874833087438</v>
      </c>
      <c r="FP79">
        <v>1</v>
      </c>
      <c r="FQ79">
        <v>830.714411764706</v>
      </c>
      <c r="FR79">
        <v>-11.346676851153</v>
      </c>
      <c r="FS79">
        <v>1.13476439943036</v>
      </c>
      <c r="FT79">
        <v>0</v>
      </c>
      <c r="FU79">
        <v>7.17358951219512</v>
      </c>
      <c r="FV79">
        <v>-0.1043262020906</v>
      </c>
      <c r="FW79">
        <v>0.0185222933510287</v>
      </c>
      <c r="FX79">
        <v>0</v>
      </c>
      <c r="FY79">
        <v>1</v>
      </c>
      <c r="FZ79">
        <v>3</v>
      </c>
      <c r="GA79" t="s">
        <v>421</v>
      </c>
      <c r="GB79">
        <v>2.97297</v>
      </c>
      <c r="GC79">
        <v>2.69979</v>
      </c>
      <c r="GD79">
        <v>0.163345</v>
      </c>
      <c r="GE79">
        <v>0.171685</v>
      </c>
      <c r="GF79">
        <v>0.104468</v>
      </c>
      <c r="GG79">
        <v>0.0827818</v>
      </c>
      <c r="GH79">
        <v>32605.5</v>
      </c>
      <c r="GI79">
        <v>35292.6</v>
      </c>
      <c r="GJ79">
        <v>35313</v>
      </c>
      <c r="GK79">
        <v>38640</v>
      </c>
      <c r="GL79">
        <v>44830.1</v>
      </c>
      <c r="GM79">
        <v>51183.7</v>
      </c>
      <c r="GN79">
        <v>55192.7</v>
      </c>
      <c r="GO79">
        <v>61969.2</v>
      </c>
      <c r="GP79">
        <v>1.9894</v>
      </c>
      <c r="GQ79">
        <v>1.8474</v>
      </c>
      <c r="GR79">
        <v>0.11903</v>
      </c>
      <c r="GS79">
        <v>0</v>
      </c>
      <c r="GT79">
        <v>25.3439</v>
      </c>
      <c r="GU79">
        <v>999.9</v>
      </c>
      <c r="GV79">
        <v>55.897</v>
      </c>
      <c r="GW79">
        <v>29.054</v>
      </c>
      <c r="GX79">
        <v>24.9496</v>
      </c>
      <c r="GY79">
        <v>56.55</v>
      </c>
      <c r="GZ79">
        <v>43.6579</v>
      </c>
      <c r="HA79">
        <v>1</v>
      </c>
      <c r="HB79">
        <v>-0.0640244</v>
      </c>
      <c r="HC79">
        <v>0.091939</v>
      </c>
      <c r="HD79">
        <v>20.1135</v>
      </c>
      <c r="HE79">
        <v>5.19932</v>
      </c>
      <c r="HF79">
        <v>12.0052</v>
      </c>
      <c r="HG79">
        <v>4.976</v>
      </c>
      <c r="HH79">
        <v>3.2936</v>
      </c>
      <c r="HI79">
        <v>9999</v>
      </c>
      <c r="HJ79">
        <v>9999</v>
      </c>
      <c r="HK79">
        <v>9999</v>
      </c>
      <c r="HL79">
        <v>627.8</v>
      </c>
      <c r="HM79">
        <v>1.8634</v>
      </c>
      <c r="HN79">
        <v>1.86816</v>
      </c>
      <c r="HO79">
        <v>1.86798</v>
      </c>
      <c r="HP79">
        <v>1.86908</v>
      </c>
      <c r="HQ79">
        <v>1.86996</v>
      </c>
      <c r="HR79">
        <v>1.866</v>
      </c>
      <c r="HS79">
        <v>1.86707</v>
      </c>
      <c r="HT79">
        <v>1.86844</v>
      </c>
      <c r="HU79">
        <v>5</v>
      </c>
      <c r="HV79">
        <v>0</v>
      </c>
      <c r="HW79">
        <v>0</v>
      </c>
      <c r="HX79">
        <v>0</v>
      </c>
      <c r="HY79" t="s">
        <v>422</v>
      </c>
      <c r="HZ79" t="s">
        <v>423</v>
      </c>
      <c r="IA79" t="s">
        <v>424</v>
      </c>
      <c r="IB79" t="s">
        <v>424</v>
      </c>
      <c r="IC79" t="s">
        <v>424</v>
      </c>
      <c r="ID79" t="s">
        <v>424</v>
      </c>
      <c r="IE79">
        <v>0</v>
      </c>
      <c r="IF79">
        <v>100</v>
      </c>
      <c r="IG79">
        <v>100</v>
      </c>
      <c r="IH79">
        <v>9.753</v>
      </c>
      <c r="II79">
        <v>0.4851</v>
      </c>
      <c r="IJ79">
        <v>4.02706509432224</v>
      </c>
      <c r="IK79">
        <v>0.00601174518973114</v>
      </c>
      <c r="IL79">
        <v>2.77886958061485e-07</v>
      </c>
      <c r="IM79">
        <v>-3.54636231360687e-10</v>
      </c>
      <c r="IN79">
        <v>-0.0404303883988718</v>
      </c>
      <c r="IO79">
        <v>-0.0177815531441476</v>
      </c>
      <c r="IP79">
        <v>0.00205572605671414</v>
      </c>
      <c r="IQ79">
        <v>-1.65519735432211e-05</v>
      </c>
      <c r="IR79">
        <v>-4</v>
      </c>
      <c r="IS79">
        <v>1848</v>
      </c>
      <c r="IT79">
        <v>1</v>
      </c>
      <c r="IU79">
        <v>25</v>
      </c>
      <c r="IV79">
        <v>24541</v>
      </c>
      <c r="IW79">
        <v>24540.9</v>
      </c>
      <c r="IX79">
        <v>2.146</v>
      </c>
      <c r="IY79">
        <v>2.59399</v>
      </c>
      <c r="IZ79">
        <v>1.54785</v>
      </c>
      <c r="JA79">
        <v>2.30469</v>
      </c>
      <c r="JB79">
        <v>1.34644</v>
      </c>
      <c r="JC79">
        <v>2.3938</v>
      </c>
      <c r="JD79">
        <v>34.3269</v>
      </c>
      <c r="JE79">
        <v>24.14</v>
      </c>
      <c r="JF79">
        <v>18</v>
      </c>
      <c r="JG79">
        <v>500.559</v>
      </c>
      <c r="JH79">
        <v>409.43</v>
      </c>
      <c r="JI79">
        <v>25.0005</v>
      </c>
      <c r="JJ79">
        <v>26.4109</v>
      </c>
      <c r="JK79">
        <v>30.0004</v>
      </c>
      <c r="JL79">
        <v>26.3333</v>
      </c>
      <c r="JM79">
        <v>26.2717</v>
      </c>
      <c r="JN79">
        <v>43.08</v>
      </c>
      <c r="JO79">
        <v>36.8751</v>
      </c>
      <c r="JP79">
        <v>68.0099</v>
      </c>
      <c r="JQ79">
        <v>25</v>
      </c>
      <c r="JR79">
        <v>1059.5</v>
      </c>
      <c r="JS79">
        <v>17.353</v>
      </c>
      <c r="JT79">
        <v>102.39</v>
      </c>
      <c r="JU79">
        <v>103.154</v>
      </c>
    </row>
    <row r="80" spans="1:281">
      <c r="A80">
        <v>64</v>
      </c>
      <c r="B80">
        <v>1659024090</v>
      </c>
      <c r="C80">
        <v>406.900000095367</v>
      </c>
      <c r="D80" t="s">
        <v>551</v>
      </c>
      <c r="E80" t="s">
        <v>552</v>
      </c>
      <c r="F80">
        <v>5</v>
      </c>
      <c r="G80" t="s">
        <v>416</v>
      </c>
      <c r="H80" t="s">
        <v>417</v>
      </c>
      <c r="I80">
        <v>1659024082.21429</v>
      </c>
      <c r="J80">
        <f>(K80)/1000</f>
        <v>0</v>
      </c>
      <c r="K80">
        <f>IF(CZ80, AN80, AH80)</f>
        <v>0</v>
      </c>
      <c r="L80">
        <f>IF(CZ80, AI80, AG80)</f>
        <v>0</v>
      </c>
      <c r="M80">
        <f>DB80 - IF(AU80&gt;1, L80*CV80*100.0/(AW80*DP80), 0)</f>
        <v>0</v>
      </c>
      <c r="N80">
        <f>((T80-J80/2)*M80-L80)/(T80+J80/2)</f>
        <v>0</v>
      </c>
      <c r="O80">
        <f>N80*(DI80+DJ80)/1000.0</f>
        <v>0</v>
      </c>
      <c r="P80">
        <f>(DB80 - IF(AU80&gt;1, L80*CV80*100.0/(AW80*DP80), 0))*(DI80+DJ80)/1000.0</f>
        <v>0</v>
      </c>
      <c r="Q80">
        <f>2.0/((1/S80-1/R80)+SIGN(S80)*SQRT((1/S80-1/R80)*(1/S80-1/R80) + 4*CW80/((CW80+1)*(CW80+1))*(2*1/S80*1/R80-1/R80*1/R80)))</f>
        <v>0</v>
      </c>
      <c r="R80">
        <f>IF(LEFT(CX80,1)&lt;&gt;"0",IF(LEFT(CX80,1)="1",3.0,CY80),$D$5+$E$5*(DP80*DI80/($K$5*1000))+$F$5*(DP80*DI80/($K$5*1000))*MAX(MIN(CV80,$J$5),$I$5)*MAX(MIN(CV80,$J$5),$I$5)+$G$5*MAX(MIN(CV80,$J$5),$I$5)*(DP80*DI80/($K$5*1000))+$H$5*(DP80*DI80/($K$5*1000))*(DP80*DI80/($K$5*1000)))</f>
        <v>0</v>
      </c>
      <c r="S80">
        <f>J80*(1000-(1000*0.61365*exp(17.502*W80/(240.97+W80))/(DI80+DJ80)+DD80)/2)/(1000*0.61365*exp(17.502*W80/(240.97+W80))/(DI80+DJ80)-DD80)</f>
        <v>0</v>
      </c>
      <c r="T80">
        <f>1/((CW80+1)/(Q80/1.6)+1/(R80/1.37)) + CW80/((CW80+1)/(Q80/1.6) + CW80/(R80/1.37))</f>
        <v>0</v>
      </c>
      <c r="U80">
        <f>(CR80*CU80)</f>
        <v>0</v>
      </c>
      <c r="V80">
        <f>(DK80+(U80+2*0.95*5.67E-8*(((DK80+$B$7)+273)^4-(DK80+273)^4)-44100*J80)/(1.84*29.3*R80+8*0.95*5.67E-8*(DK80+273)^3))</f>
        <v>0</v>
      </c>
      <c r="W80">
        <f>($C$7*DL80+$D$7*DM80+$E$7*V80)</f>
        <v>0</v>
      </c>
      <c r="X80">
        <f>0.61365*exp(17.502*W80/(240.97+W80))</f>
        <v>0</v>
      </c>
      <c r="Y80">
        <f>(Z80/AA80*100)</f>
        <v>0</v>
      </c>
      <c r="Z80">
        <f>DD80*(DI80+DJ80)/1000</f>
        <v>0</v>
      </c>
      <c r="AA80">
        <f>0.61365*exp(17.502*DK80/(240.97+DK80))</f>
        <v>0</v>
      </c>
      <c r="AB80">
        <f>(X80-DD80*(DI80+DJ80)/1000)</f>
        <v>0</v>
      </c>
      <c r="AC80">
        <f>(-J80*44100)</f>
        <v>0</v>
      </c>
      <c r="AD80">
        <f>2*29.3*R80*0.92*(DK80-W80)</f>
        <v>0</v>
      </c>
      <c r="AE80">
        <f>2*0.95*5.67E-8*(((DK80+$B$7)+273)^4-(W80+273)^4)</f>
        <v>0</v>
      </c>
      <c r="AF80">
        <f>U80+AE80+AC80+AD80</f>
        <v>0</v>
      </c>
      <c r="AG80">
        <f>DH80*AU80*(DC80-DB80*(1000-AU80*DE80)/(1000-AU80*DD80))/(100*CV80)</f>
        <v>0</v>
      </c>
      <c r="AH80">
        <f>1000*DH80*AU80*(DD80-DE80)/(100*CV80*(1000-AU80*DD80))</f>
        <v>0</v>
      </c>
      <c r="AI80">
        <f>(AJ80 - AK80 - DI80*1E3/(8.314*(DK80+273.15)) * AM80/DH80 * AL80) * DH80/(100*CV80) * (1000 - DE80)/1000</f>
        <v>0</v>
      </c>
      <c r="AJ80">
        <v>1068.65948391417</v>
      </c>
      <c r="AK80">
        <v>1011.41952727273</v>
      </c>
      <c r="AL80">
        <v>3.42107409526612</v>
      </c>
      <c r="AM80">
        <v>66.0504921813524</v>
      </c>
      <c r="AN80">
        <f>(AP80 - AO80 + DI80*1E3/(8.314*(DK80+273.15)) * AR80/DH80 * AQ80) * DH80/(100*CV80) * 1000/(1000 - AP80)</f>
        <v>0</v>
      </c>
      <c r="AO80">
        <v>17.254204319697</v>
      </c>
      <c r="AP80">
        <v>24.4131370629371</v>
      </c>
      <c r="AQ80">
        <v>-0.000379676767673214</v>
      </c>
      <c r="AR80">
        <v>92.47</v>
      </c>
      <c r="AS80">
        <v>0</v>
      </c>
      <c r="AT80">
        <v>0</v>
      </c>
      <c r="AU80">
        <f>IF(AS80*$H$13&gt;=AW80,1.0,(AW80/(AW80-AS80*$H$13)))</f>
        <v>0</v>
      </c>
      <c r="AV80">
        <f>(AU80-1)*100</f>
        <v>0</v>
      </c>
      <c r="AW80">
        <f>MAX(0,($B$13+$C$13*DP80)/(1+$D$13*DP80)*DI80/(DK80+273)*$E$13)</f>
        <v>0</v>
      </c>
      <c r="AX80" t="s">
        <v>418</v>
      </c>
      <c r="AY80" t="s">
        <v>418</v>
      </c>
      <c r="AZ80">
        <v>0</v>
      </c>
      <c r="BA80">
        <v>0</v>
      </c>
      <c r="BB80">
        <f>1-AZ80/BA80</f>
        <v>0</v>
      </c>
      <c r="BC80">
        <v>0</v>
      </c>
      <c r="BD80" t="s">
        <v>418</v>
      </c>
      <c r="BE80" t="s">
        <v>418</v>
      </c>
      <c r="BF80">
        <v>0</v>
      </c>
      <c r="BG80">
        <v>0</v>
      </c>
      <c r="BH80">
        <f>1-BF80/BG80</f>
        <v>0</v>
      </c>
      <c r="BI80">
        <v>0.5</v>
      </c>
      <c r="BJ80">
        <f>CS80</f>
        <v>0</v>
      </c>
      <c r="BK80">
        <f>L80</f>
        <v>0</v>
      </c>
      <c r="BL80">
        <f>BH80*BI80*BJ80</f>
        <v>0</v>
      </c>
      <c r="BM80">
        <f>(BK80-BC80)/BJ80</f>
        <v>0</v>
      </c>
      <c r="BN80">
        <f>(BA80-BG80)/BG80</f>
        <v>0</v>
      </c>
      <c r="BO80">
        <f>AZ80/(BB80+AZ80/BG80)</f>
        <v>0</v>
      </c>
      <c r="BP80" t="s">
        <v>418</v>
      </c>
      <c r="BQ80">
        <v>0</v>
      </c>
      <c r="BR80">
        <f>IF(BQ80&lt;&gt;0, BQ80, BO80)</f>
        <v>0</v>
      </c>
      <c r="BS80">
        <f>1-BR80/BG80</f>
        <v>0</v>
      </c>
      <c r="BT80">
        <f>(BG80-BF80)/(BG80-BR80)</f>
        <v>0</v>
      </c>
      <c r="BU80">
        <f>(BA80-BG80)/(BA80-BR80)</f>
        <v>0</v>
      </c>
      <c r="BV80">
        <f>(BG80-BF80)/(BG80-AZ80)</f>
        <v>0</v>
      </c>
      <c r="BW80">
        <f>(BA80-BG80)/(BA80-AZ80)</f>
        <v>0</v>
      </c>
      <c r="BX80">
        <f>(BT80*BR80/BF80)</f>
        <v>0</v>
      </c>
      <c r="BY80">
        <f>(1-BX80)</f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f>$B$11*DQ80+$C$11*DR80+$F$11*EC80*(1-EF80)</f>
        <v>0</v>
      </c>
      <c r="CS80">
        <f>CR80*CT80</f>
        <v>0</v>
      </c>
      <c r="CT80">
        <f>($B$11*$D$9+$C$11*$D$9+$F$11*((EP80+EH80)/MAX(EP80+EH80+EQ80, 0.1)*$I$9+EQ80/MAX(EP80+EH80+EQ80, 0.1)*$J$9))/($B$11+$C$11+$F$11)</f>
        <v>0</v>
      </c>
      <c r="CU80">
        <f>($B$11*$K$9+$C$11*$K$9+$F$11*((EP80+EH80)/MAX(EP80+EH80+EQ80, 0.1)*$P$9+EQ80/MAX(EP80+EH80+EQ80, 0.1)*$Q$9))/($B$11+$C$11+$F$11)</f>
        <v>0</v>
      </c>
      <c r="CV80">
        <v>6</v>
      </c>
      <c r="CW80">
        <v>0.5</v>
      </c>
      <c r="CX80" t="s">
        <v>419</v>
      </c>
      <c r="CY80">
        <v>2</v>
      </c>
      <c r="CZ80" t="b">
        <v>1</v>
      </c>
      <c r="DA80">
        <v>1659024082.21429</v>
      </c>
      <c r="DB80">
        <v>962.558464285714</v>
      </c>
      <c r="DC80">
        <v>1033.28714285714</v>
      </c>
      <c r="DD80">
        <v>24.4310571428571</v>
      </c>
      <c r="DE80">
        <v>17.2745071428571</v>
      </c>
      <c r="DF80">
        <v>952.857821428572</v>
      </c>
      <c r="DG80">
        <v>23.9457964285714</v>
      </c>
      <c r="DH80">
        <v>500.075392857143</v>
      </c>
      <c r="DI80">
        <v>90.3881464285714</v>
      </c>
      <c r="DJ80">
        <v>0.0456087142857143</v>
      </c>
      <c r="DK80">
        <v>27.3151107142857</v>
      </c>
      <c r="DL80">
        <v>27.2833321428571</v>
      </c>
      <c r="DM80">
        <v>999.9</v>
      </c>
      <c r="DN80">
        <v>0</v>
      </c>
      <c r="DO80">
        <v>0</v>
      </c>
      <c r="DP80">
        <v>10022.6785714286</v>
      </c>
      <c r="DQ80">
        <v>0</v>
      </c>
      <c r="DR80">
        <v>10.1502</v>
      </c>
      <c r="DS80">
        <v>-70.7282607142857</v>
      </c>
      <c r="DT80">
        <v>986.6635</v>
      </c>
      <c r="DU80">
        <v>1051.45</v>
      </c>
      <c r="DV80">
        <v>7.15655107142857</v>
      </c>
      <c r="DW80">
        <v>1033.28714285714</v>
      </c>
      <c r="DX80">
        <v>17.2745071428571</v>
      </c>
      <c r="DY80">
        <v>2.20827714285714</v>
      </c>
      <c r="DZ80">
        <v>1.56141107142857</v>
      </c>
      <c r="EA80">
        <v>19.0224964285714</v>
      </c>
      <c r="EB80">
        <v>13.5831464285714</v>
      </c>
      <c r="EC80">
        <v>2000.01928571429</v>
      </c>
      <c r="ED80">
        <v>0.9799965</v>
      </c>
      <c r="EE80">
        <v>0.0200036785714286</v>
      </c>
      <c r="EF80">
        <v>0</v>
      </c>
      <c r="EG80">
        <v>829.095357142857</v>
      </c>
      <c r="EH80">
        <v>5.00063</v>
      </c>
      <c r="EI80">
        <v>16342.9142857143</v>
      </c>
      <c r="EJ80">
        <v>17257.0392857143</v>
      </c>
      <c r="EK80">
        <v>38.46625</v>
      </c>
      <c r="EL80">
        <v>38.437</v>
      </c>
      <c r="EM80">
        <v>37.937</v>
      </c>
      <c r="EN80">
        <v>37.75</v>
      </c>
      <c r="EO80">
        <v>39.437</v>
      </c>
      <c r="EP80">
        <v>1955.11321428571</v>
      </c>
      <c r="EQ80">
        <v>39.9035714285714</v>
      </c>
      <c r="ER80">
        <v>0</v>
      </c>
      <c r="ES80">
        <v>1659024088.9</v>
      </c>
      <c r="ET80">
        <v>0</v>
      </c>
      <c r="EU80">
        <v>829.027346153846</v>
      </c>
      <c r="EV80">
        <v>-11.1805470082568</v>
      </c>
      <c r="EW80">
        <v>-219.480341852808</v>
      </c>
      <c r="EX80">
        <v>16341.6153846154</v>
      </c>
      <c r="EY80">
        <v>15</v>
      </c>
      <c r="EZ80">
        <v>0</v>
      </c>
      <c r="FA80" t="s">
        <v>420</v>
      </c>
      <c r="FB80">
        <v>1657551626.5</v>
      </c>
      <c r="FC80">
        <v>1657551629</v>
      </c>
      <c r="FD80">
        <v>0</v>
      </c>
      <c r="FE80">
        <v>0.403</v>
      </c>
      <c r="FF80">
        <v>0.009</v>
      </c>
      <c r="FG80">
        <v>9.41</v>
      </c>
      <c r="FH80">
        <v>0.087</v>
      </c>
      <c r="FI80">
        <v>417</v>
      </c>
      <c r="FJ80">
        <v>17</v>
      </c>
      <c r="FK80">
        <v>1.61</v>
      </c>
      <c r="FL80">
        <v>0.59</v>
      </c>
      <c r="FM80">
        <v>-70.5252804878049</v>
      </c>
      <c r="FN80">
        <v>-2.80182857142866</v>
      </c>
      <c r="FO80">
        <v>0.51991489557779</v>
      </c>
      <c r="FP80">
        <v>0</v>
      </c>
      <c r="FQ80">
        <v>829.819352941176</v>
      </c>
      <c r="FR80">
        <v>-11.1596944256447</v>
      </c>
      <c r="FS80">
        <v>1.11362956884638</v>
      </c>
      <c r="FT80">
        <v>0</v>
      </c>
      <c r="FU80">
        <v>7.17033317073171</v>
      </c>
      <c r="FV80">
        <v>-0.115486411149825</v>
      </c>
      <c r="FW80">
        <v>0.0193977019557981</v>
      </c>
      <c r="FX80">
        <v>0</v>
      </c>
      <c r="FY80">
        <v>0</v>
      </c>
      <c r="FZ80">
        <v>3</v>
      </c>
      <c r="GA80" t="s">
        <v>427</v>
      </c>
      <c r="GB80">
        <v>2.97341</v>
      </c>
      <c r="GC80">
        <v>2.6993</v>
      </c>
      <c r="GD80">
        <v>0.165147</v>
      </c>
      <c r="GE80">
        <v>0.173526</v>
      </c>
      <c r="GF80">
        <v>0.104456</v>
      </c>
      <c r="GG80">
        <v>0.082968</v>
      </c>
      <c r="GH80">
        <v>32535.1</v>
      </c>
      <c r="GI80">
        <v>35214.3</v>
      </c>
      <c r="GJ80">
        <v>35312.8</v>
      </c>
      <c r="GK80">
        <v>38640.1</v>
      </c>
      <c r="GL80">
        <v>44830.6</v>
      </c>
      <c r="GM80">
        <v>51173</v>
      </c>
      <c r="GN80">
        <v>55192.6</v>
      </c>
      <c r="GO80">
        <v>61968.9</v>
      </c>
      <c r="GP80">
        <v>1.989</v>
      </c>
      <c r="GQ80">
        <v>1.847</v>
      </c>
      <c r="GR80">
        <v>0.117421</v>
      </c>
      <c r="GS80">
        <v>0</v>
      </c>
      <c r="GT80">
        <v>25.3481</v>
      </c>
      <c r="GU80">
        <v>999.9</v>
      </c>
      <c r="GV80">
        <v>55.823</v>
      </c>
      <c r="GW80">
        <v>29.034</v>
      </c>
      <c r="GX80">
        <v>24.8883</v>
      </c>
      <c r="GY80">
        <v>56.44</v>
      </c>
      <c r="GZ80">
        <v>43.5577</v>
      </c>
      <c r="HA80">
        <v>1</v>
      </c>
      <c r="HB80">
        <v>-0.0639431</v>
      </c>
      <c r="HC80">
        <v>0.0921569</v>
      </c>
      <c r="HD80">
        <v>20.1133</v>
      </c>
      <c r="HE80">
        <v>5.20052</v>
      </c>
      <c r="HF80">
        <v>12.004</v>
      </c>
      <c r="HG80">
        <v>4.976</v>
      </c>
      <c r="HH80">
        <v>3.2938</v>
      </c>
      <c r="HI80">
        <v>9999</v>
      </c>
      <c r="HJ80">
        <v>9999</v>
      </c>
      <c r="HK80">
        <v>9999</v>
      </c>
      <c r="HL80">
        <v>627.8</v>
      </c>
      <c r="HM80">
        <v>1.86328</v>
      </c>
      <c r="HN80">
        <v>1.86813</v>
      </c>
      <c r="HO80">
        <v>1.86795</v>
      </c>
      <c r="HP80">
        <v>1.86905</v>
      </c>
      <c r="HQ80">
        <v>1.86996</v>
      </c>
      <c r="HR80">
        <v>1.866</v>
      </c>
      <c r="HS80">
        <v>1.86707</v>
      </c>
      <c r="HT80">
        <v>1.86844</v>
      </c>
      <c r="HU80">
        <v>5</v>
      </c>
      <c r="HV80">
        <v>0</v>
      </c>
      <c r="HW80">
        <v>0</v>
      </c>
      <c r="HX80">
        <v>0</v>
      </c>
      <c r="HY80" t="s">
        <v>422</v>
      </c>
      <c r="HZ80" t="s">
        <v>423</v>
      </c>
      <c r="IA80" t="s">
        <v>424</v>
      </c>
      <c r="IB80" t="s">
        <v>424</v>
      </c>
      <c r="IC80" t="s">
        <v>424</v>
      </c>
      <c r="ID80" t="s">
        <v>424</v>
      </c>
      <c r="IE80">
        <v>0</v>
      </c>
      <c r="IF80">
        <v>100</v>
      </c>
      <c r="IG80">
        <v>100</v>
      </c>
      <c r="IH80">
        <v>9.845</v>
      </c>
      <c r="II80">
        <v>0.4849</v>
      </c>
      <c r="IJ80">
        <v>4.02706509432224</v>
      </c>
      <c r="IK80">
        <v>0.00601174518973114</v>
      </c>
      <c r="IL80">
        <v>2.77886958061485e-07</v>
      </c>
      <c r="IM80">
        <v>-3.54636231360687e-10</v>
      </c>
      <c r="IN80">
        <v>-0.0404303883988718</v>
      </c>
      <c r="IO80">
        <v>-0.0177815531441476</v>
      </c>
      <c r="IP80">
        <v>0.00205572605671414</v>
      </c>
      <c r="IQ80">
        <v>-1.65519735432211e-05</v>
      </c>
      <c r="IR80">
        <v>-4</v>
      </c>
      <c r="IS80">
        <v>1848</v>
      </c>
      <c r="IT80">
        <v>1</v>
      </c>
      <c r="IU80">
        <v>25</v>
      </c>
      <c r="IV80">
        <v>24541.1</v>
      </c>
      <c r="IW80">
        <v>24541</v>
      </c>
      <c r="IX80">
        <v>2.17651</v>
      </c>
      <c r="IY80">
        <v>2.58911</v>
      </c>
      <c r="IZ80">
        <v>1.54785</v>
      </c>
      <c r="JA80">
        <v>2.30469</v>
      </c>
      <c r="JB80">
        <v>1.34644</v>
      </c>
      <c r="JC80">
        <v>2.40234</v>
      </c>
      <c r="JD80">
        <v>34.3269</v>
      </c>
      <c r="JE80">
        <v>24.14</v>
      </c>
      <c r="JF80">
        <v>18</v>
      </c>
      <c r="JG80">
        <v>500.296</v>
      </c>
      <c r="JH80">
        <v>409.222</v>
      </c>
      <c r="JI80">
        <v>25.0002</v>
      </c>
      <c r="JJ80">
        <v>26.4132</v>
      </c>
      <c r="JK80">
        <v>30</v>
      </c>
      <c r="JL80">
        <v>26.3333</v>
      </c>
      <c r="JM80">
        <v>26.2739</v>
      </c>
      <c r="JN80">
        <v>43.61</v>
      </c>
      <c r="JO80">
        <v>36.5992</v>
      </c>
      <c r="JP80">
        <v>68.0099</v>
      </c>
      <c r="JQ80">
        <v>25</v>
      </c>
      <c r="JR80">
        <v>1072.95</v>
      </c>
      <c r="JS80">
        <v>17.361</v>
      </c>
      <c r="JT80">
        <v>102.389</v>
      </c>
      <c r="JU80">
        <v>103.154</v>
      </c>
    </row>
    <row r="81" spans="1:281">
      <c r="A81">
        <v>65</v>
      </c>
      <c r="B81">
        <v>1659024095</v>
      </c>
      <c r="C81">
        <v>411.900000095367</v>
      </c>
      <c r="D81" t="s">
        <v>553</v>
      </c>
      <c r="E81" t="s">
        <v>554</v>
      </c>
      <c r="F81">
        <v>5</v>
      </c>
      <c r="G81" t="s">
        <v>416</v>
      </c>
      <c r="H81" t="s">
        <v>417</v>
      </c>
      <c r="I81">
        <v>1659024087.5</v>
      </c>
      <c r="J81">
        <f>(K81)/1000</f>
        <v>0</v>
      </c>
      <c r="K81">
        <f>IF(CZ81, AN81, AH81)</f>
        <v>0</v>
      </c>
      <c r="L81">
        <f>IF(CZ81, AI81, AG81)</f>
        <v>0</v>
      </c>
      <c r="M81">
        <f>DB81 - IF(AU81&gt;1, L81*CV81*100.0/(AW81*DP81), 0)</f>
        <v>0</v>
      </c>
      <c r="N81">
        <f>((T81-J81/2)*M81-L81)/(T81+J81/2)</f>
        <v>0</v>
      </c>
      <c r="O81">
        <f>N81*(DI81+DJ81)/1000.0</f>
        <v>0</v>
      </c>
      <c r="P81">
        <f>(DB81 - IF(AU81&gt;1, L81*CV81*100.0/(AW81*DP81), 0))*(DI81+DJ81)/1000.0</f>
        <v>0</v>
      </c>
      <c r="Q81">
        <f>2.0/((1/S81-1/R81)+SIGN(S81)*SQRT((1/S81-1/R81)*(1/S81-1/R81) + 4*CW81/((CW81+1)*(CW81+1))*(2*1/S81*1/R81-1/R81*1/R81)))</f>
        <v>0</v>
      </c>
      <c r="R81">
        <f>IF(LEFT(CX81,1)&lt;&gt;"0",IF(LEFT(CX81,1)="1",3.0,CY81),$D$5+$E$5*(DP81*DI81/($K$5*1000))+$F$5*(DP81*DI81/($K$5*1000))*MAX(MIN(CV81,$J$5),$I$5)*MAX(MIN(CV81,$J$5),$I$5)+$G$5*MAX(MIN(CV81,$J$5),$I$5)*(DP81*DI81/($K$5*1000))+$H$5*(DP81*DI81/($K$5*1000))*(DP81*DI81/($K$5*1000)))</f>
        <v>0</v>
      </c>
      <c r="S81">
        <f>J81*(1000-(1000*0.61365*exp(17.502*W81/(240.97+W81))/(DI81+DJ81)+DD81)/2)/(1000*0.61365*exp(17.502*W81/(240.97+W81))/(DI81+DJ81)-DD81)</f>
        <v>0</v>
      </c>
      <c r="T81">
        <f>1/((CW81+1)/(Q81/1.6)+1/(R81/1.37)) + CW81/((CW81+1)/(Q81/1.6) + CW81/(R81/1.37))</f>
        <v>0</v>
      </c>
      <c r="U81">
        <f>(CR81*CU81)</f>
        <v>0</v>
      </c>
      <c r="V81">
        <f>(DK81+(U81+2*0.95*5.67E-8*(((DK81+$B$7)+273)^4-(DK81+273)^4)-44100*J81)/(1.84*29.3*R81+8*0.95*5.67E-8*(DK81+273)^3))</f>
        <v>0</v>
      </c>
      <c r="W81">
        <f>($C$7*DL81+$D$7*DM81+$E$7*V81)</f>
        <v>0</v>
      </c>
      <c r="X81">
        <f>0.61365*exp(17.502*W81/(240.97+W81))</f>
        <v>0</v>
      </c>
      <c r="Y81">
        <f>(Z81/AA81*100)</f>
        <v>0</v>
      </c>
      <c r="Z81">
        <f>DD81*(DI81+DJ81)/1000</f>
        <v>0</v>
      </c>
      <c r="AA81">
        <f>0.61365*exp(17.502*DK81/(240.97+DK81))</f>
        <v>0</v>
      </c>
      <c r="AB81">
        <f>(X81-DD81*(DI81+DJ81)/1000)</f>
        <v>0</v>
      </c>
      <c r="AC81">
        <f>(-J81*44100)</f>
        <v>0</v>
      </c>
      <c r="AD81">
        <f>2*29.3*R81*0.92*(DK81-W81)</f>
        <v>0</v>
      </c>
      <c r="AE81">
        <f>2*0.95*5.67E-8*(((DK81+$B$7)+273)^4-(W81+273)^4)</f>
        <v>0</v>
      </c>
      <c r="AF81">
        <f>U81+AE81+AC81+AD81</f>
        <v>0</v>
      </c>
      <c r="AG81">
        <f>DH81*AU81*(DC81-DB81*(1000-AU81*DE81)/(1000-AU81*DD81))/(100*CV81)</f>
        <v>0</v>
      </c>
      <c r="AH81">
        <f>1000*DH81*AU81*(DD81-DE81)/(100*CV81*(1000-AU81*DD81))</f>
        <v>0</v>
      </c>
      <c r="AI81">
        <f>(AJ81 - AK81 - DI81*1E3/(8.314*(DK81+273.15)) * AM81/DH81 * AL81) * DH81/(100*CV81) * (1000 - DE81)/1000</f>
        <v>0</v>
      </c>
      <c r="AJ81">
        <v>1086.14519695926</v>
      </c>
      <c r="AK81">
        <v>1028.88345454545</v>
      </c>
      <c r="AL81">
        <v>3.45691462486572</v>
      </c>
      <c r="AM81">
        <v>66.0504921813524</v>
      </c>
      <c r="AN81">
        <f>(AP81 - AO81 + DI81*1E3/(8.314*(DK81+273.15)) * AR81/DH81 * AQ81) * DH81/(100*CV81) * 1000/(1000 - AP81)</f>
        <v>0</v>
      </c>
      <c r="AO81">
        <v>17.3240458993507</v>
      </c>
      <c r="AP81">
        <v>24.432165034965</v>
      </c>
      <c r="AQ81">
        <v>0.000713131313135919</v>
      </c>
      <c r="AR81">
        <v>92.47</v>
      </c>
      <c r="AS81">
        <v>0</v>
      </c>
      <c r="AT81">
        <v>0</v>
      </c>
      <c r="AU81">
        <f>IF(AS81*$H$13&gt;=AW81,1.0,(AW81/(AW81-AS81*$H$13)))</f>
        <v>0</v>
      </c>
      <c r="AV81">
        <f>(AU81-1)*100</f>
        <v>0</v>
      </c>
      <c r="AW81">
        <f>MAX(0,($B$13+$C$13*DP81)/(1+$D$13*DP81)*DI81/(DK81+273)*$E$13)</f>
        <v>0</v>
      </c>
      <c r="AX81" t="s">
        <v>418</v>
      </c>
      <c r="AY81" t="s">
        <v>418</v>
      </c>
      <c r="AZ81">
        <v>0</v>
      </c>
      <c r="BA81">
        <v>0</v>
      </c>
      <c r="BB81">
        <f>1-AZ81/BA81</f>
        <v>0</v>
      </c>
      <c r="BC81">
        <v>0</v>
      </c>
      <c r="BD81" t="s">
        <v>418</v>
      </c>
      <c r="BE81" t="s">
        <v>418</v>
      </c>
      <c r="BF81">
        <v>0</v>
      </c>
      <c r="BG81">
        <v>0</v>
      </c>
      <c r="BH81">
        <f>1-BF81/BG81</f>
        <v>0</v>
      </c>
      <c r="BI81">
        <v>0.5</v>
      </c>
      <c r="BJ81">
        <f>CS81</f>
        <v>0</v>
      </c>
      <c r="BK81">
        <f>L81</f>
        <v>0</v>
      </c>
      <c r="BL81">
        <f>BH81*BI81*BJ81</f>
        <v>0</v>
      </c>
      <c r="BM81">
        <f>(BK81-BC81)/BJ81</f>
        <v>0</v>
      </c>
      <c r="BN81">
        <f>(BA81-BG81)/BG81</f>
        <v>0</v>
      </c>
      <c r="BO81">
        <f>AZ81/(BB81+AZ81/BG81)</f>
        <v>0</v>
      </c>
      <c r="BP81" t="s">
        <v>418</v>
      </c>
      <c r="BQ81">
        <v>0</v>
      </c>
      <c r="BR81">
        <f>IF(BQ81&lt;&gt;0, BQ81, BO81)</f>
        <v>0</v>
      </c>
      <c r="BS81">
        <f>1-BR81/BG81</f>
        <v>0</v>
      </c>
      <c r="BT81">
        <f>(BG81-BF81)/(BG81-BR81)</f>
        <v>0</v>
      </c>
      <c r="BU81">
        <f>(BA81-BG81)/(BA81-BR81)</f>
        <v>0</v>
      </c>
      <c r="BV81">
        <f>(BG81-BF81)/(BG81-AZ81)</f>
        <v>0</v>
      </c>
      <c r="BW81">
        <f>(BA81-BG81)/(BA81-AZ81)</f>
        <v>0</v>
      </c>
      <c r="BX81">
        <f>(BT81*BR81/BF81)</f>
        <v>0</v>
      </c>
      <c r="BY81">
        <f>(1-BX81)</f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f>$B$11*DQ81+$C$11*DR81+$F$11*EC81*(1-EF81)</f>
        <v>0</v>
      </c>
      <c r="CS81">
        <f>CR81*CT81</f>
        <v>0</v>
      </c>
      <c r="CT81">
        <f>($B$11*$D$9+$C$11*$D$9+$F$11*((EP81+EH81)/MAX(EP81+EH81+EQ81, 0.1)*$I$9+EQ81/MAX(EP81+EH81+EQ81, 0.1)*$J$9))/($B$11+$C$11+$F$11)</f>
        <v>0</v>
      </c>
      <c r="CU81">
        <f>($B$11*$K$9+$C$11*$K$9+$F$11*((EP81+EH81)/MAX(EP81+EH81+EQ81, 0.1)*$P$9+EQ81/MAX(EP81+EH81+EQ81, 0.1)*$Q$9))/($B$11+$C$11+$F$11)</f>
        <v>0</v>
      </c>
      <c r="CV81">
        <v>6</v>
      </c>
      <c r="CW81">
        <v>0.5</v>
      </c>
      <c r="CX81" t="s">
        <v>419</v>
      </c>
      <c r="CY81">
        <v>2</v>
      </c>
      <c r="CZ81" t="b">
        <v>1</v>
      </c>
      <c r="DA81">
        <v>1659024087.5</v>
      </c>
      <c r="DB81">
        <v>980.173777777778</v>
      </c>
      <c r="DC81">
        <v>1051.12925925926</v>
      </c>
      <c r="DD81">
        <v>24.427937037037</v>
      </c>
      <c r="DE81">
        <v>17.2893814814815</v>
      </c>
      <c r="DF81">
        <v>970.375259259259</v>
      </c>
      <c r="DG81">
        <v>23.9428185185185</v>
      </c>
      <c r="DH81">
        <v>500.047</v>
      </c>
      <c r="DI81">
        <v>90.3878740740741</v>
      </c>
      <c r="DJ81">
        <v>0.045607537037037</v>
      </c>
      <c r="DK81">
        <v>27.3175888888889</v>
      </c>
      <c r="DL81">
        <v>27.2850888888889</v>
      </c>
      <c r="DM81">
        <v>999.9</v>
      </c>
      <c r="DN81">
        <v>0</v>
      </c>
      <c r="DO81">
        <v>0</v>
      </c>
      <c r="DP81">
        <v>10005.9259259259</v>
      </c>
      <c r="DQ81">
        <v>0</v>
      </c>
      <c r="DR81">
        <v>10.1502</v>
      </c>
      <c r="DS81">
        <v>-70.9557148148148</v>
      </c>
      <c r="DT81">
        <v>1004.71562962963</v>
      </c>
      <c r="DU81">
        <v>1069.62222222222</v>
      </c>
      <c r="DV81">
        <v>7.13854814814815</v>
      </c>
      <c r="DW81">
        <v>1051.12925925926</v>
      </c>
      <c r="DX81">
        <v>17.2893814814815</v>
      </c>
      <c r="DY81">
        <v>2.20798814814815</v>
      </c>
      <c r="DZ81">
        <v>1.56275111111111</v>
      </c>
      <c r="EA81">
        <v>19.0203962962963</v>
      </c>
      <c r="EB81">
        <v>13.5963185185185</v>
      </c>
      <c r="EC81">
        <v>1999.99925925926</v>
      </c>
      <c r="ED81">
        <v>0.979996666666667</v>
      </c>
      <c r="EE81">
        <v>0.0200035037037037</v>
      </c>
      <c r="EF81">
        <v>0</v>
      </c>
      <c r="EG81">
        <v>828.127370370371</v>
      </c>
      <c r="EH81">
        <v>5.00063</v>
      </c>
      <c r="EI81">
        <v>16324.0814814815</v>
      </c>
      <c r="EJ81">
        <v>17256.862962963</v>
      </c>
      <c r="EK81">
        <v>38.4836666666667</v>
      </c>
      <c r="EL81">
        <v>38.437</v>
      </c>
      <c r="EM81">
        <v>37.944</v>
      </c>
      <c r="EN81">
        <v>37.75</v>
      </c>
      <c r="EO81">
        <v>39.437</v>
      </c>
      <c r="EP81">
        <v>1955.09407407407</v>
      </c>
      <c r="EQ81">
        <v>39.9025925925926</v>
      </c>
      <c r="ER81">
        <v>0</v>
      </c>
      <c r="ES81">
        <v>1659024093.7</v>
      </c>
      <c r="ET81">
        <v>0</v>
      </c>
      <c r="EU81">
        <v>828.173923076923</v>
      </c>
      <c r="EV81">
        <v>-10.9664273543704</v>
      </c>
      <c r="EW81">
        <v>-211.179487334508</v>
      </c>
      <c r="EX81">
        <v>16324.4307692308</v>
      </c>
      <c r="EY81">
        <v>15</v>
      </c>
      <c r="EZ81">
        <v>0</v>
      </c>
      <c r="FA81" t="s">
        <v>420</v>
      </c>
      <c r="FB81">
        <v>1657551626.5</v>
      </c>
      <c r="FC81">
        <v>1657551629</v>
      </c>
      <c r="FD81">
        <v>0</v>
      </c>
      <c r="FE81">
        <v>0.403</v>
      </c>
      <c r="FF81">
        <v>0.009</v>
      </c>
      <c r="FG81">
        <v>9.41</v>
      </c>
      <c r="FH81">
        <v>0.087</v>
      </c>
      <c r="FI81">
        <v>417</v>
      </c>
      <c r="FJ81">
        <v>17</v>
      </c>
      <c r="FK81">
        <v>1.61</v>
      </c>
      <c r="FL81">
        <v>0.59</v>
      </c>
      <c r="FM81">
        <v>-70.7378951219512</v>
      </c>
      <c r="FN81">
        <v>-4.48077282229964</v>
      </c>
      <c r="FO81">
        <v>0.61497108793877</v>
      </c>
      <c r="FP81">
        <v>0</v>
      </c>
      <c r="FQ81">
        <v>828.81405882353</v>
      </c>
      <c r="FR81">
        <v>-11.0598930483423</v>
      </c>
      <c r="FS81">
        <v>1.10155267266592</v>
      </c>
      <c r="FT81">
        <v>0</v>
      </c>
      <c r="FU81">
        <v>7.1484256097561</v>
      </c>
      <c r="FV81">
        <v>-0.223420557491296</v>
      </c>
      <c r="FW81">
        <v>0.0295715988538757</v>
      </c>
      <c r="FX81">
        <v>0</v>
      </c>
      <c r="FY81">
        <v>0</v>
      </c>
      <c r="FZ81">
        <v>3</v>
      </c>
      <c r="GA81" t="s">
        <v>427</v>
      </c>
      <c r="GB81">
        <v>2.97375</v>
      </c>
      <c r="GC81">
        <v>2.69881</v>
      </c>
      <c r="GD81">
        <v>0.166945</v>
      </c>
      <c r="GE81">
        <v>0.17514</v>
      </c>
      <c r="GF81">
        <v>0.104469</v>
      </c>
      <c r="GG81">
        <v>0.0829392</v>
      </c>
      <c r="GH81">
        <v>32464.8</v>
      </c>
      <c r="GI81">
        <v>35146.2</v>
      </c>
      <c r="GJ81">
        <v>35312.6</v>
      </c>
      <c r="GK81">
        <v>38640.7</v>
      </c>
      <c r="GL81">
        <v>44829.6</v>
      </c>
      <c r="GM81">
        <v>51175.3</v>
      </c>
      <c r="GN81">
        <v>55192.1</v>
      </c>
      <c r="GO81">
        <v>61969.6</v>
      </c>
      <c r="GP81">
        <v>1.9892</v>
      </c>
      <c r="GQ81">
        <v>1.8468</v>
      </c>
      <c r="GR81">
        <v>0.118166</v>
      </c>
      <c r="GS81">
        <v>0</v>
      </c>
      <c r="GT81">
        <v>25.3524</v>
      </c>
      <c r="GU81">
        <v>999.9</v>
      </c>
      <c r="GV81">
        <v>55.775</v>
      </c>
      <c r="GW81">
        <v>29.034</v>
      </c>
      <c r="GX81">
        <v>24.867</v>
      </c>
      <c r="GY81">
        <v>55.82</v>
      </c>
      <c r="GZ81">
        <v>43.6178</v>
      </c>
      <c r="HA81">
        <v>1</v>
      </c>
      <c r="HB81">
        <v>-0.0639024</v>
      </c>
      <c r="HC81">
        <v>0.0923747</v>
      </c>
      <c r="HD81">
        <v>20.1127</v>
      </c>
      <c r="HE81">
        <v>5.20052</v>
      </c>
      <c r="HF81">
        <v>12.0076</v>
      </c>
      <c r="HG81">
        <v>4.9756</v>
      </c>
      <c r="HH81">
        <v>3.2938</v>
      </c>
      <c r="HI81">
        <v>9999</v>
      </c>
      <c r="HJ81">
        <v>9999</v>
      </c>
      <c r="HK81">
        <v>9999</v>
      </c>
      <c r="HL81">
        <v>627.8</v>
      </c>
      <c r="HM81">
        <v>1.86328</v>
      </c>
      <c r="HN81">
        <v>1.86816</v>
      </c>
      <c r="HO81">
        <v>1.86798</v>
      </c>
      <c r="HP81">
        <v>1.86908</v>
      </c>
      <c r="HQ81">
        <v>1.86996</v>
      </c>
      <c r="HR81">
        <v>1.866</v>
      </c>
      <c r="HS81">
        <v>1.86707</v>
      </c>
      <c r="HT81">
        <v>1.86844</v>
      </c>
      <c r="HU81">
        <v>5</v>
      </c>
      <c r="HV81">
        <v>0</v>
      </c>
      <c r="HW81">
        <v>0</v>
      </c>
      <c r="HX81">
        <v>0</v>
      </c>
      <c r="HY81" t="s">
        <v>422</v>
      </c>
      <c r="HZ81" t="s">
        <v>423</v>
      </c>
      <c r="IA81" t="s">
        <v>424</v>
      </c>
      <c r="IB81" t="s">
        <v>424</v>
      </c>
      <c r="IC81" t="s">
        <v>424</v>
      </c>
      <c r="ID81" t="s">
        <v>424</v>
      </c>
      <c r="IE81">
        <v>0</v>
      </c>
      <c r="IF81">
        <v>100</v>
      </c>
      <c r="IG81">
        <v>100</v>
      </c>
      <c r="IH81">
        <v>9.936</v>
      </c>
      <c r="II81">
        <v>0.4851</v>
      </c>
      <c r="IJ81">
        <v>4.02706509432224</v>
      </c>
      <c r="IK81">
        <v>0.00601174518973114</v>
      </c>
      <c r="IL81">
        <v>2.77886958061485e-07</v>
      </c>
      <c r="IM81">
        <v>-3.54636231360687e-10</v>
      </c>
      <c r="IN81">
        <v>-0.0404303883988718</v>
      </c>
      <c r="IO81">
        <v>-0.0177815531441476</v>
      </c>
      <c r="IP81">
        <v>0.00205572605671414</v>
      </c>
      <c r="IQ81">
        <v>-1.65519735432211e-05</v>
      </c>
      <c r="IR81">
        <v>-4</v>
      </c>
      <c r="IS81">
        <v>1848</v>
      </c>
      <c r="IT81">
        <v>1</v>
      </c>
      <c r="IU81">
        <v>25</v>
      </c>
      <c r="IV81">
        <v>24541.1</v>
      </c>
      <c r="IW81">
        <v>24541.1</v>
      </c>
      <c r="IX81">
        <v>2.20215</v>
      </c>
      <c r="IY81">
        <v>2.59521</v>
      </c>
      <c r="IZ81">
        <v>1.54785</v>
      </c>
      <c r="JA81">
        <v>2.30469</v>
      </c>
      <c r="JB81">
        <v>1.34644</v>
      </c>
      <c r="JC81">
        <v>2.34619</v>
      </c>
      <c r="JD81">
        <v>34.3269</v>
      </c>
      <c r="JE81">
        <v>24.14</v>
      </c>
      <c r="JF81">
        <v>18</v>
      </c>
      <c r="JG81">
        <v>500.448</v>
      </c>
      <c r="JH81">
        <v>409.11</v>
      </c>
      <c r="JI81">
        <v>25</v>
      </c>
      <c r="JJ81">
        <v>26.4154</v>
      </c>
      <c r="JK81">
        <v>30.0001</v>
      </c>
      <c r="JL81">
        <v>26.3356</v>
      </c>
      <c r="JM81">
        <v>26.2739</v>
      </c>
      <c r="JN81">
        <v>44.1857</v>
      </c>
      <c r="JO81">
        <v>36.5992</v>
      </c>
      <c r="JP81">
        <v>67.6384</v>
      </c>
      <c r="JQ81">
        <v>25</v>
      </c>
      <c r="JR81">
        <v>1093.03</v>
      </c>
      <c r="JS81">
        <v>17.3611</v>
      </c>
      <c r="JT81">
        <v>102.388</v>
      </c>
      <c r="JU81">
        <v>103.155</v>
      </c>
    </row>
    <row r="82" spans="1:281">
      <c r="A82">
        <v>66</v>
      </c>
      <c r="B82">
        <v>1659024100</v>
      </c>
      <c r="C82">
        <v>416.900000095367</v>
      </c>
      <c r="D82" t="s">
        <v>555</v>
      </c>
      <c r="E82" t="s">
        <v>556</v>
      </c>
      <c r="F82">
        <v>5</v>
      </c>
      <c r="G82" t="s">
        <v>416</v>
      </c>
      <c r="H82" t="s">
        <v>417</v>
      </c>
      <c r="I82">
        <v>1659024092.21429</v>
      </c>
      <c r="J82">
        <f>(K82)/1000</f>
        <v>0</v>
      </c>
      <c r="K82">
        <f>IF(CZ82, AN82, AH82)</f>
        <v>0</v>
      </c>
      <c r="L82">
        <f>IF(CZ82, AI82, AG82)</f>
        <v>0</v>
      </c>
      <c r="M82">
        <f>DB82 - IF(AU82&gt;1, L82*CV82*100.0/(AW82*DP82), 0)</f>
        <v>0</v>
      </c>
      <c r="N82">
        <f>((T82-J82/2)*M82-L82)/(T82+J82/2)</f>
        <v>0</v>
      </c>
      <c r="O82">
        <f>N82*(DI82+DJ82)/1000.0</f>
        <v>0</v>
      </c>
      <c r="P82">
        <f>(DB82 - IF(AU82&gt;1, L82*CV82*100.0/(AW82*DP82), 0))*(DI82+DJ82)/1000.0</f>
        <v>0</v>
      </c>
      <c r="Q82">
        <f>2.0/((1/S82-1/R82)+SIGN(S82)*SQRT((1/S82-1/R82)*(1/S82-1/R82) + 4*CW82/((CW82+1)*(CW82+1))*(2*1/S82*1/R82-1/R82*1/R82)))</f>
        <v>0</v>
      </c>
      <c r="R82">
        <f>IF(LEFT(CX82,1)&lt;&gt;"0",IF(LEFT(CX82,1)="1",3.0,CY82),$D$5+$E$5*(DP82*DI82/($K$5*1000))+$F$5*(DP82*DI82/($K$5*1000))*MAX(MIN(CV82,$J$5),$I$5)*MAX(MIN(CV82,$J$5),$I$5)+$G$5*MAX(MIN(CV82,$J$5),$I$5)*(DP82*DI82/($K$5*1000))+$H$5*(DP82*DI82/($K$5*1000))*(DP82*DI82/($K$5*1000)))</f>
        <v>0</v>
      </c>
      <c r="S82">
        <f>J82*(1000-(1000*0.61365*exp(17.502*W82/(240.97+W82))/(DI82+DJ82)+DD82)/2)/(1000*0.61365*exp(17.502*W82/(240.97+W82))/(DI82+DJ82)-DD82)</f>
        <v>0</v>
      </c>
      <c r="T82">
        <f>1/((CW82+1)/(Q82/1.6)+1/(R82/1.37)) + CW82/((CW82+1)/(Q82/1.6) + CW82/(R82/1.37))</f>
        <v>0</v>
      </c>
      <c r="U82">
        <f>(CR82*CU82)</f>
        <v>0</v>
      </c>
      <c r="V82">
        <f>(DK82+(U82+2*0.95*5.67E-8*(((DK82+$B$7)+273)^4-(DK82+273)^4)-44100*J82)/(1.84*29.3*R82+8*0.95*5.67E-8*(DK82+273)^3))</f>
        <v>0</v>
      </c>
      <c r="W82">
        <f>($C$7*DL82+$D$7*DM82+$E$7*V82)</f>
        <v>0</v>
      </c>
      <c r="X82">
        <f>0.61365*exp(17.502*W82/(240.97+W82))</f>
        <v>0</v>
      </c>
      <c r="Y82">
        <f>(Z82/AA82*100)</f>
        <v>0</v>
      </c>
      <c r="Z82">
        <f>DD82*(DI82+DJ82)/1000</f>
        <v>0</v>
      </c>
      <c r="AA82">
        <f>0.61365*exp(17.502*DK82/(240.97+DK82))</f>
        <v>0</v>
      </c>
      <c r="AB82">
        <f>(X82-DD82*(DI82+DJ82)/1000)</f>
        <v>0</v>
      </c>
      <c r="AC82">
        <f>(-J82*44100)</f>
        <v>0</v>
      </c>
      <c r="AD82">
        <f>2*29.3*R82*0.92*(DK82-W82)</f>
        <v>0</v>
      </c>
      <c r="AE82">
        <f>2*0.95*5.67E-8*(((DK82+$B$7)+273)^4-(W82+273)^4)</f>
        <v>0</v>
      </c>
      <c r="AF82">
        <f>U82+AE82+AC82+AD82</f>
        <v>0</v>
      </c>
      <c r="AG82">
        <f>DH82*AU82*(DC82-DB82*(1000-AU82*DE82)/(1000-AU82*DD82))/(100*CV82)</f>
        <v>0</v>
      </c>
      <c r="AH82">
        <f>1000*DH82*AU82*(DD82-DE82)/(100*CV82*(1000-AU82*DD82))</f>
        <v>0</v>
      </c>
      <c r="AI82">
        <f>(AJ82 - AK82 - DI82*1E3/(8.314*(DK82+273.15)) * AM82/DH82 * AL82) * DH82/(100*CV82) * (1000 - DE82)/1000</f>
        <v>0</v>
      </c>
      <c r="AJ82">
        <v>1103.36304378596</v>
      </c>
      <c r="AK82">
        <v>1045.99351515152</v>
      </c>
      <c r="AL82">
        <v>3.44656975329284</v>
      </c>
      <c r="AM82">
        <v>66.0504921813524</v>
      </c>
      <c r="AN82">
        <f>(AP82 - AO82 + DI82*1E3/(8.314*(DK82+273.15)) * AR82/DH82 * AQ82) * DH82/(100*CV82) * 1000/(1000 - AP82)</f>
        <v>0</v>
      </c>
      <c r="AO82">
        <v>17.2982804282684</v>
      </c>
      <c r="AP82">
        <v>24.4082853146853</v>
      </c>
      <c r="AQ82">
        <v>-0.00123917575757337</v>
      </c>
      <c r="AR82">
        <v>92.47</v>
      </c>
      <c r="AS82">
        <v>0</v>
      </c>
      <c r="AT82">
        <v>0</v>
      </c>
      <c r="AU82">
        <f>IF(AS82*$H$13&gt;=AW82,1.0,(AW82/(AW82-AS82*$H$13)))</f>
        <v>0</v>
      </c>
      <c r="AV82">
        <f>(AU82-1)*100</f>
        <v>0</v>
      </c>
      <c r="AW82">
        <f>MAX(0,($B$13+$C$13*DP82)/(1+$D$13*DP82)*DI82/(DK82+273)*$E$13)</f>
        <v>0</v>
      </c>
      <c r="AX82" t="s">
        <v>418</v>
      </c>
      <c r="AY82" t="s">
        <v>418</v>
      </c>
      <c r="AZ82">
        <v>0</v>
      </c>
      <c r="BA82">
        <v>0</v>
      </c>
      <c r="BB82">
        <f>1-AZ82/BA82</f>
        <v>0</v>
      </c>
      <c r="BC82">
        <v>0</v>
      </c>
      <c r="BD82" t="s">
        <v>418</v>
      </c>
      <c r="BE82" t="s">
        <v>418</v>
      </c>
      <c r="BF82">
        <v>0</v>
      </c>
      <c r="BG82">
        <v>0</v>
      </c>
      <c r="BH82">
        <f>1-BF82/BG82</f>
        <v>0</v>
      </c>
      <c r="BI82">
        <v>0.5</v>
      </c>
      <c r="BJ82">
        <f>CS82</f>
        <v>0</v>
      </c>
      <c r="BK82">
        <f>L82</f>
        <v>0</v>
      </c>
      <c r="BL82">
        <f>BH82*BI82*BJ82</f>
        <v>0</v>
      </c>
      <c r="BM82">
        <f>(BK82-BC82)/BJ82</f>
        <v>0</v>
      </c>
      <c r="BN82">
        <f>(BA82-BG82)/BG82</f>
        <v>0</v>
      </c>
      <c r="BO82">
        <f>AZ82/(BB82+AZ82/BG82)</f>
        <v>0</v>
      </c>
      <c r="BP82" t="s">
        <v>418</v>
      </c>
      <c r="BQ82">
        <v>0</v>
      </c>
      <c r="BR82">
        <f>IF(BQ82&lt;&gt;0, BQ82, BO82)</f>
        <v>0</v>
      </c>
      <c r="BS82">
        <f>1-BR82/BG82</f>
        <v>0</v>
      </c>
      <c r="BT82">
        <f>(BG82-BF82)/(BG82-BR82)</f>
        <v>0</v>
      </c>
      <c r="BU82">
        <f>(BA82-BG82)/(BA82-BR82)</f>
        <v>0</v>
      </c>
      <c r="BV82">
        <f>(BG82-BF82)/(BG82-AZ82)</f>
        <v>0</v>
      </c>
      <c r="BW82">
        <f>(BA82-BG82)/(BA82-AZ82)</f>
        <v>0</v>
      </c>
      <c r="BX82">
        <f>(BT82*BR82/BF82)</f>
        <v>0</v>
      </c>
      <c r="BY82">
        <f>(1-BX82)</f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f>$B$11*DQ82+$C$11*DR82+$F$11*EC82*(1-EF82)</f>
        <v>0</v>
      </c>
      <c r="CS82">
        <f>CR82*CT82</f>
        <v>0</v>
      </c>
      <c r="CT82">
        <f>($B$11*$D$9+$C$11*$D$9+$F$11*((EP82+EH82)/MAX(EP82+EH82+EQ82, 0.1)*$I$9+EQ82/MAX(EP82+EH82+EQ82, 0.1)*$J$9))/($B$11+$C$11+$F$11)</f>
        <v>0</v>
      </c>
      <c r="CU82">
        <f>($B$11*$K$9+$C$11*$K$9+$F$11*((EP82+EH82)/MAX(EP82+EH82+EQ82, 0.1)*$P$9+EQ82/MAX(EP82+EH82+EQ82, 0.1)*$Q$9))/($B$11+$C$11+$F$11)</f>
        <v>0</v>
      </c>
      <c r="CV82">
        <v>6</v>
      </c>
      <c r="CW82">
        <v>0.5</v>
      </c>
      <c r="CX82" t="s">
        <v>419</v>
      </c>
      <c r="CY82">
        <v>2</v>
      </c>
      <c r="CZ82" t="b">
        <v>1</v>
      </c>
      <c r="DA82">
        <v>1659024092.21429</v>
      </c>
      <c r="DB82">
        <v>995.962464285714</v>
      </c>
      <c r="DC82">
        <v>1067.13571428571</v>
      </c>
      <c r="DD82">
        <v>24.4225357142857</v>
      </c>
      <c r="DE82">
        <v>17.2954107142857</v>
      </c>
      <c r="DF82">
        <v>986.077178571428</v>
      </c>
      <c r="DG82">
        <v>23.9376928571429</v>
      </c>
      <c r="DH82">
        <v>500.033142857143</v>
      </c>
      <c r="DI82">
        <v>90.3875964285714</v>
      </c>
      <c r="DJ82">
        <v>0.0456179321428571</v>
      </c>
      <c r="DK82">
        <v>27.3180571428571</v>
      </c>
      <c r="DL82">
        <v>27.2881714285714</v>
      </c>
      <c r="DM82">
        <v>999.9</v>
      </c>
      <c r="DN82">
        <v>0</v>
      </c>
      <c r="DO82">
        <v>0</v>
      </c>
      <c r="DP82">
        <v>9999.64285714286</v>
      </c>
      <c r="DQ82">
        <v>0</v>
      </c>
      <c r="DR82">
        <v>10.1502</v>
      </c>
      <c r="DS82">
        <v>-71.1729321428571</v>
      </c>
      <c r="DT82">
        <v>1020.89407142857</v>
      </c>
      <c r="DU82">
        <v>1085.91571428571</v>
      </c>
      <c r="DV82">
        <v>7.12712642857143</v>
      </c>
      <c r="DW82">
        <v>1067.13571428571</v>
      </c>
      <c r="DX82">
        <v>17.2954107142857</v>
      </c>
      <c r="DY82">
        <v>2.20749428571429</v>
      </c>
      <c r="DZ82">
        <v>1.56329071428571</v>
      </c>
      <c r="EA82">
        <v>19.0168035714286</v>
      </c>
      <c r="EB82">
        <v>13.6016214285714</v>
      </c>
      <c r="EC82">
        <v>1999.9825</v>
      </c>
      <c r="ED82">
        <v>0.979998</v>
      </c>
      <c r="EE82">
        <v>0.0200021142857143</v>
      </c>
      <c r="EF82">
        <v>0</v>
      </c>
      <c r="EG82">
        <v>827.2455</v>
      </c>
      <c r="EH82">
        <v>5.00063</v>
      </c>
      <c r="EI82">
        <v>16307.7714285714</v>
      </c>
      <c r="EJ82">
        <v>17256.7357142857</v>
      </c>
      <c r="EK82">
        <v>38.49325</v>
      </c>
      <c r="EL82">
        <v>38.437</v>
      </c>
      <c r="EM82">
        <v>37.95275</v>
      </c>
      <c r="EN82">
        <v>37.75</v>
      </c>
      <c r="EO82">
        <v>39.437</v>
      </c>
      <c r="EP82">
        <v>1955.07964285714</v>
      </c>
      <c r="EQ82">
        <v>39.9003571428571</v>
      </c>
      <c r="ER82">
        <v>0</v>
      </c>
      <c r="ES82">
        <v>1659024099.1</v>
      </c>
      <c r="ET82">
        <v>0</v>
      </c>
      <c r="EU82">
        <v>827.12164</v>
      </c>
      <c r="EV82">
        <v>-10.7826923176231</v>
      </c>
      <c r="EW82">
        <v>-202.623077270369</v>
      </c>
      <c r="EX82">
        <v>16304.836</v>
      </c>
      <c r="EY82">
        <v>15</v>
      </c>
      <c r="EZ82">
        <v>0</v>
      </c>
      <c r="FA82" t="s">
        <v>420</v>
      </c>
      <c r="FB82">
        <v>1657551626.5</v>
      </c>
      <c r="FC82">
        <v>1657551629</v>
      </c>
      <c r="FD82">
        <v>0</v>
      </c>
      <c r="FE82">
        <v>0.403</v>
      </c>
      <c r="FF82">
        <v>0.009</v>
      </c>
      <c r="FG82">
        <v>9.41</v>
      </c>
      <c r="FH82">
        <v>0.087</v>
      </c>
      <c r="FI82">
        <v>417</v>
      </c>
      <c r="FJ82">
        <v>17</v>
      </c>
      <c r="FK82">
        <v>1.61</v>
      </c>
      <c r="FL82">
        <v>0.59</v>
      </c>
      <c r="FM82">
        <v>-71.0210341463415</v>
      </c>
      <c r="FN82">
        <v>-1.63206271777036</v>
      </c>
      <c r="FO82">
        <v>0.44382735140865</v>
      </c>
      <c r="FP82">
        <v>0</v>
      </c>
      <c r="FQ82">
        <v>827.953264705882</v>
      </c>
      <c r="FR82">
        <v>-10.928754771626</v>
      </c>
      <c r="FS82">
        <v>1.08756850518034</v>
      </c>
      <c r="FT82">
        <v>0</v>
      </c>
      <c r="FU82">
        <v>7.13661463414634</v>
      </c>
      <c r="FV82">
        <v>-0.177275958188135</v>
      </c>
      <c r="FW82">
        <v>0.0261033961062691</v>
      </c>
      <c r="FX82">
        <v>0</v>
      </c>
      <c r="FY82">
        <v>0</v>
      </c>
      <c r="FZ82">
        <v>3</v>
      </c>
      <c r="GA82" t="s">
        <v>427</v>
      </c>
      <c r="GB82">
        <v>2.97343</v>
      </c>
      <c r="GC82">
        <v>2.69855</v>
      </c>
      <c r="GD82">
        <v>0.16872</v>
      </c>
      <c r="GE82">
        <v>0.177007</v>
      </c>
      <c r="GF82">
        <v>0.104417</v>
      </c>
      <c r="GG82">
        <v>0.0828882</v>
      </c>
      <c r="GH82">
        <v>32395.6</v>
      </c>
      <c r="GI82">
        <v>35066.8</v>
      </c>
      <c r="GJ82">
        <v>35312.5</v>
      </c>
      <c r="GK82">
        <v>38640.9</v>
      </c>
      <c r="GL82">
        <v>44832.3</v>
      </c>
      <c r="GM82">
        <v>51178.4</v>
      </c>
      <c r="GN82">
        <v>55192.1</v>
      </c>
      <c r="GO82">
        <v>61969.8</v>
      </c>
      <c r="GP82">
        <v>1.9894</v>
      </c>
      <c r="GQ82">
        <v>1.8466</v>
      </c>
      <c r="GR82">
        <v>0.11906</v>
      </c>
      <c r="GS82">
        <v>0</v>
      </c>
      <c r="GT82">
        <v>25.3567</v>
      </c>
      <c r="GU82">
        <v>999.9</v>
      </c>
      <c r="GV82">
        <v>55.701</v>
      </c>
      <c r="GW82">
        <v>29.054</v>
      </c>
      <c r="GX82">
        <v>24.861</v>
      </c>
      <c r="GY82">
        <v>56.64</v>
      </c>
      <c r="GZ82">
        <v>43.3373</v>
      </c>
      <c r="HA82">
        <v>1</v>
      </c>
      <c r="HB82">
        <v>-0.0638618</v>
      </c>
      <c r="HC82">
        <v>0.0917211</v>
      </c>
      <c r="HD82">
        <v>20.1133</v>
      </c>
      <c r="HE82">
        <v>5.19812</v>
      </c>
      <c r="HF82">
        <v>12.0052</v>
      </c>
      <c r="HG82">
        <v>4.974</v>
      </c>
      <c r="HH82">
        <v>3.294</v>
      </c>
      <c r="HI82">
        <v>9999</v>
      </c>
      <c r="HJ82">
        <v>9999</v>
      </c>
      <c r="HK82">
        <v>9999</v>
      </c>
      <c r="HL82">
        <v>627.8</v>
      </c>
      <c r="HM82">
        <v>1.86337</v>
      </c>
      <c r="HN82">
        <v>1.86813</v>
      </c>
      <c r="HO82">
        <v>1.86798</v>
      </c>
      <c r="HP82">
        <v>1.86911</v>
      </c>
      <c r="HQ82">
        <v>1.86996</v>
      </c>
      <c r="HR82">
        <v>1.866</v>
      </c>
      <c r="HS82">
        <v>1.86707</v>
      </c>
      <c r="HT82">
        <v>1.86844</v>
      </c>
      <c r="HU82">
        <v>5</v>
      </c>
      <c r="HV82">
        <v>0</v>
      </c>
      <c r="HW82">
        <v>0</v>
      </c>
      <c r="HX82">
        <v>0</v>
      </c>
      <c r="HY82" t="s">
        <v>422</v>
      </c>
      <c r="HZ82" t="s">
        <v>423</v>
      </c>
      <c r="IA82" t="s">
        <v>424</v>
      </c>
      <c r="IB82" t="s">
        <v>424</v>
      </c>
      <c r="IC82" t="s">
        <v>424</v>
      </c>
      <c r="ID82" t="s">
        <v>424</v>
      </c>
      <c r="IE82">
        <v>0</v>
      </c>
      <c r="IF82">
        <v>100</v>
      </c>
      <c r="IG82">
        <v>100</v>
      </c>
      <c r="IH82">
        <v>10.03</v>
      </c>
      <c r="II82">
        <v>0.4841</v>
      </c>
      <c r="IJ82">
        <v>4.02706509432224</v>
      </c>
      <c r="IK82">
        <v>0.00601174518973114</v>
      </c>
      <c r="IL82">
        <v>2.77886958061485e-07</v>
      </c>
      <c r="IM82">
        <v>-3.54636231360687e-10</v>
      </c>
      <c r="IN82">
        <v>-0.0404303883988718</v>
      </c>
      <c r="IO82">
        <v>-0.0177815531441476</v>
      </c>
      <c r="IP82">
        <v>0.00205572605671414</v>
      </c>
      <c r="IQ82">
        <v>-1.65519735432211e-05</v>
      </c>
      <c r="IR82">
        <v>-4</v>
      </c>
      <c r="IS82">
        <v>1848</v>
      </c>
      <c r="IT82">
        <v>1</v>
      </c>
      <c r="IU82">
        <v>25</v>
      </c>
      <c r="IV82">
        <v>24541.2</v>
      </c>
      <c r="IW82">
        <v>24541.2</v>
      </c>
      <c r="IX82">
        <v>2.23145</v>
      </c>
      <c r="IY82">
        <v>2.58789</v>
      </c>
      <c r="IZ82">
        <v>1.54785</v>
      </c>
      <c r="JA82">
        <v>2.30469</v>
      </c>
      <c r="JB82">
        <v>1.34644</v>
      </c>
      <c r="JC82">
        <v>2.42065</v>
      </c>
      <c r="JD82">
        <v>34.3042</v>
      </c>
      <c r="JE82">
        <v>24.1488</v>
      </c>
      <c r="JF82">
        <v>18</v>
      </c>
      <c r="JG82">
        <v>500.6</v>
      </c>
      <c r="JH82">
        <v>409.013</v>
      </c>
      <c r="JI82">
        <v>24.9999</v>
      </c>
      <c r="JJ82">
        <v>26.4154</v>
      </c>
      <c r="JK82">
        <v>30.0001</v>
      </c>
      <c r="JL82">
        <v>26.3378</v>
      </c>
      <c r="JM82">
        <v>26.2761</v>
      </c>
      <c r="JN82">
        <v>44.6977</v>
      </c>
      <c r="JO82">
        <v>36.5992</v>
      </c>
      <c r="JP82">
        <v>67.6384</v>
      </c>
      <c r="JQ82">
        <v>25</v>
      </c>
      <c r="JR82">
        <v>1106.48</v>
      </c>
      <c r="JS82">
        <v>17.3812</v>
      </c>
      <c r="JT82">
        <v>102.388</v>
      </c>
      <c r="JU82">
        <v>103.155</v>
      </c>
    </row>
    <row r="83" spans="1:281">
      <c r="A83">
        <v>67</v>
      </c>
      <c r="B83">
        <v>1659024105</v>
      </c>
      <c r="C83">
        <v>421.900000095367</v>
      </c>
      <c r="D83" t="s">
        <v>557</v>
      </c>
      <c r="E83" t="s">
        <v>558</v>
      </c>
      <c r="F83">
        <v>5</v>
      </c>
      <c r="G83" t="s">
        <v>416</v>
      </c>
      <c r="H83" t="s">
        <v>417</v>
      </c>
      <c r="I83">
        <v>1659024097.5</v>
      </c>
      <c r="J83">
        <f>(K83)/1000</f>
        <v>0</v>
      </c>
      <c r="K83">
        <f>IF(CZ83, AN83, AH83)</f>
        <v>0</v>
      </c>
      <c r="L83">
        <f>IF(CZ83, AI83, AG83)</f>
        <v>0</v>
      </c>
      <c r="M83">
        <f>DB83 - IF(AU83&gt;1, L83*CV83*100.0/(AW83*DP83), 0)</f>
        <v>0</v>
      </c>
      <c r="N83">
        <f>((T83-J83/2)*M83-L83)/(T83+J83/2)</f>
        <v>0</v>
      </c>
      <c r="O83">
        <f>N83*(DI83+DJ83)/1000.0</f>
        <v>0</v>
      </c>
      <c r="P83">
        <f>(DB83 - IF(AU83&gt;1, L83*CV83*100.0/(AW83*DP83), 0))*(DI83+DJ83)/1000.0</f>
        <v>0</v>
      </c>
      <c r="Q83">
        <f>2.0/((1/S83-1/R83)+SIGN(S83)*SQRT((1/S83-1/R83)*(1/S83-1/R83) + 4*CW83/((CW83+1)*(CW83+1))*(2*1/S83*1/R83-1/R83*1/R83)))</f>
        <v>0</v>
      </c>
      <c r="R83">
        <f>IF(LEFT(CX83,1)&lt;&gt;"0",IF(LEFT(CX83,1)="1",3.0,CY83),$D$5+$E$5*(DP83*DI83/($K$5*1000))+$F$5*(DP83*DI83/($K$5*1000))*MAX(MIN(CV83,$J$5),$I$5)*MAX(MIN(CV83,$J$5),$I$5)+$G$5*MAX(MIN(CV83,$J$5),$I$5)*(DP83*DI83/($K$5*1000))+$H$5*(DP83*DI83/($K$5*1000))*(DP83*DI83/($K$5*1000)))</f>
        <v>0</v>
      </c>
      <c r="S83">
        <f>J83*(1000-(1000*0.61365*exp(17.502*W83/(240.97+W83))/(DI83+DJ83)+DD83)/2)/(1000*0.61365*exp(17.502*W83/(240.97+W83))/(DI83+DJ83)-DD83)</f>
        <v>0</v>
      </c>
      <c r="T83">
        <f>1/((CW83+1)/(Q83/1.6)+1/(R83/1.37)) + CW83/((CW83+1)/(Q83/1.6) + CW83/(R83/1.37))</f>
        <v>0</v>
      </c>
      <c r="U83">
        <f>(CR83*CU83)</f>
        <v>0</v>
      </c>
      <c r="V83">
        <f>(DK83+(U83+2*0.95*5.67E-8*(((DK83+$B$7)+273)^4-(DK83+273)^4)-44100*J83)/(1.84*29.3*R83+8*0.95*5.67E-8*(DK83+273)^3))</f>
        <v>0</v>
      </c>
      <c r="W83">
        <f>($C$7*DL83+$D$7*DM83+$E$7*V83)</f>
        <v>0</v>
      </c>
      <c r="X83">
        <f>0.61365*exp(17.502*W83/(240.97+W83))</f>
        <v>0</v>
      </c>
      <c r="Y83">
        <f>(Z83/AA83*100)</f>
        <v>0</v>
      </c>
      <c r="Z83">
        <f>DD83*(DI83+DJ83)/1000</f>
        <v>0</v>
      </c>
      <c r="AA83">
        <f>0.61365*exp(17.502*DK83/(240.97+DK83))</f>
        <v>0</v>
      </c>
      <c r="AB83">
        <f>(X83-DD83*(DI83+DJ83)/1000)</f>
        <v>0</v>
      </c>
      <c r="AC83">
        <f>(-J83*44100)</f>
        <v>0</v>
      </c>
      <c r="AD83">
        <f>2*29.3*R83*0.92*(DK83-W83)</f>
        <v>0</v>
      </c>
      <c r="AE83">
        <f>2*0.95*5.67E-8*(((DK83+$B$7)+273)^4-(W83+273)^4)</f>
        <v>0</v>
      </c>
      <c r="AF83">
        <f>U83+AE83+AC83+AD83</f>
        <v>0</v>
      </c>
      <c r="AG83">
        <f>DH83*AU83*(DC83-DB83*(1000-AU83*DE83)/(1000-AU83*DD83))/(100*CV83)</f>
        <v>0</v>
      </c>
      <c r="AH83">
        <f>1000*DH83*AU83*(DD83-DE83)/(100*CV83*(1000-AU83*DD83))</f>
        <v>0</v>
      </c>
      <c r="AI83">
        <f>(AJ83 - AK83 - DI83*1E3/(8.314*(DK83+273.15)) * AM83/DH83 * AL83) * DH83/(100*CV83) * (1000 - DE83)/1000</f>
        <v>0</v>
      </c>
      <c r="AJ83">
        <v>1120.24004821258</v>
      </c>
      <c r="AK83">
        <v>1063.28478787879</v>
      </c>
      <c r="AL83">
        <v>3.47730275993796</v>
      </c>
      <c r="AM83">
        <v>66.0504921813524</v>
      </c>
      <c r="AN83">
        <f>(AP83 - AO83 + DI83*1E3/(8.314*(DK83+273.15)) * AR83/DH83 * AQ83) * DH83/(100*CV83) * 1000/(1000 - AP83)</f>
        <v>0</v>
      </c>
      <c r="AO83">
        <v>17.2913037085281</v>
      </c>
      <c r="AP83">
        <v>24.3961286713287</v>
      </c>
      <c r="AQ83">
        <v>-0.000248380952370682</v>
      </c>
      <c r="AR83">
        <v>92.47</v>
      </c>
      <c r="AS83">
        <v>0</v>
      </c>
      <c r="AT83">
        <v>0</v>
      </c>
      <c r="AU83">
        <f>IF(AS83*$H$13&gt;=AW83,1.0,(AW83/(AW83-AS83*$H$13)))</f>
        <v>0</v>
      </c>
      <c r="AV83">
        <f>(AU83-1)*100</f>
        <v>0</v>
      </c>
      <c r="AW83">
        <f>MAX(0,($B$13+$C$13*DP83)/(1+$D$13*DP83)*DI83/(DK83+273)*$E$13)</f>
        <v>0</v>
      </c>
      <c r="AX83" t="s">
        <v>418</v>
      </c>
      <c r="AY83" t="s">
        <v>418</v>
      </c>
      <c r="AZ83">
        <v>0</v>
      </c>
      <c r="BA83">
        <v>0</v>
      </c>
      <c r="BB83">
        <f>1-AZ83/BA83</f>
        <v>0</v>
      </c>
      <c r="BC83">
        <v>0</v>
      </c>
      <c r="BD83" t="s">
        <v>418</v>
      </c>
      <c r="BE83" t="s">
        <v>418</v>
      </c>
      <c r="BF83">
        <v>0</v>
      </c>
      <c r="BG83">
        <v>0</v>
      </c>
      <c r="BH83">
        <f>1-BF83/BG83</f>
        <v>0</v>
      </c>
      <c r="BI83">
        <v>0.5</v>
      </c>
      <c r="BJ83">
        <f>CS83</f>
        <v>0</v>
      </c>
      <c r="BK83">
        <f>L83</f>
        <v>0</v>
      </c>
      <c r="BL83">
        <f>BH83*BI83*BJ83</f>
        <v>0</v>
      </c>
      <c r="BM83">
        <f>(BK83-BC83)/BJ83</f>
        <v>0</v>
      </c>
      <c r="BN83">
        <f>(BA83-BG83)/BG83</f>
        <v>0</v>
      </c>
      <c r="BO83">
        <f>AZ83/(BB83+AZ83/BG83)</f>
        <v>0</v>
      </c>
      <c r="BP83" t="s">
        <v>418</v>
      </c>
      <c r="BQ83">
        <v>0</v>
      </c>
      <c r="BR83">
        <f>IF(BQ83&lt;&gt;0, BQ83, BO83)</f>
        <v>0</v>
      </c>
      <c r="BS83">
        <f>1-BR83/BG83</f>
        <v>0</v>
      </c>
      <c r="BT83">
        <f>(BG83-BF83)/(BG83-BR83)</f>
        <v>0</v>
      </c>
      <c r="BU83">
        <f>(BA83-BG83)/(BA83-BR83)</f>
        <v>0</v>
      </c>
      <c r="BV83">
        <f>(BG83-BF83)/(BG83-AZ83)</f>
        <v>0</v>
      </c>
      <c r="BW83">
        <f>(BA83-BG83)/(BA83-AZ83)</f>
        <v>0</v>
      </c>
      <c r="BX83">
        <f>(BT83*BR83/BF83)</f>
        <v>0</v>
      </c>
      <c r="BY83">
        <f>(1-BX83)</f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f>$B$11*DQ83+$C$11*DR83+$F$11*EC83*(1-EF83)</f>
        <v>0</v>
      </c>
      <c r="CS83">
        <f>CR83*CT83</f>
        <v>0</v>
      </c>
      <c r="CT83">
        <f>($B$11*$D$9+$C$11*$D$9+$F$11*((EP83+EH83)/MAX(EP83+EH83+EQ83, 0.1)*$I$9+EQ83/MAX(EP83+EH83+EQ83, 0.1)*$J$9))/($B$11+$C$11+$F$11)</f>
        <v>0</v>
      </c>
      <c r="CU83">
        <f>($B$11*$K$9+$C$11*$K$9+$F$11*((EP83+EH83)/MAX(EP83+EH83+EQ83, 0.1)*$P$9+EQ83/MAX(EP83+EH83+EQ83, 0.1)*$Q$9))/($B$11+$C$11+$F$11)</f>
        <v>0</v>
      </c>
      <c r="CV83">
        <v>6</v>
      </c>
      <c r="CW83">
        <v>0.5</v>
      </c>
      <c r="CX83" t="s">
        <v>419</v>
      </c>
      <c r="CY83">
        <v>2</v>
      </c>
      <c r="CZ83" t="b">
        <v>1</v>
      </c>
      <c r="DA83">
        <v>1659024097.5</v>
      </c>
      <c r="DB83">
        <v>1013.75266666667</v>
      </c>
      <c r="DC83">
        <v>1084.90592592593</v>
      </c>
      <c r="DD83">
        <v>24.4160407407407</v>
      </c>
      <c r="DE83">
        <v>17.3045740740741</v>
      </c>
      <c r="DF83">
        <v>1003.76944444444</v>
      </c>
      <c r="DG83">
        <v>23.9315259259259</v>
      </c>
      <c r="DH83">
        <v>500.023148148148</v>
      </c>
      <c r="DI83">
        <v>90.3871703703704</v>
      </c>
      <c r="DJ83">
        <v>0.0455074185185185</v>
      </c>
      <c r="DK83">
        <v>27.3182407407407</v>
      </c>
      <c r="DL83">
        <v>27.2931888888889</v>
      </c>
      <c r="DM83">
        <v>999.9</v>
      </c>
      <c r="DN83">
        <v>0</v>
      </c>
      <c r="DO83">
        <v>0</v>
      </c>
      <c r="DP83">
        <v>9997.22222222222</v>
      </c>
      <c r="DQ83">
        <v>0</v>
      </c>
      <c r="DR83">
        <v>10.1502</v>
      </c>
      <c r="DS83">
        <v>-71.1531259259259</v>
      </c>
      <c r="DT83">
        <v>1039.12185185185</v>
      </c>
      <c r="DU83">
        <v>1104.00888888889</v>
      </c>
      <c r="DV83">
        <v>7.11146740740741</v>
      </c>
      <c r="DW83">
        <v>1084.90592592593</v>
      </c>
      <c r="DX83">
        <v>17.3045740740741</v>
      </c>
      <c r="DY83">
        <v>2.20689666666667</v>
      </c>
      <c r="DZ83">
        <v>1.56411111111111</v>
      </c>
      <c r="EA83">
        <v>19.0124592592593</v>
      </c>
      <c r="EB83">
        <v>13.6096925925926</v>
      </c>
      <c r="EC83">
        <v>1999.99444444444</v>
      </c>
      <c r="ED83">
        <v>0.979998111111111</v>
      </c>
      <c r="EE83">
        <v>0.0200020296296296</v>
      </c>
      <c r="EF83">
        <v>0</v>
      </c>
      <c r="EG83">
        <v>826.359222222222</v>
      </c>
      <c r="EH83">
        <v>5.00063</v>
      </c>
      <c r="EI83">
        <v>16290.3962962963</v>
      </c>
      <c r="EJ83">
        <v>17256.8481481482</v>
      </c>
      <c r="EK83">
        <v>38.5</v>
      </c>
      <c r="EL83">
        <v>38.437</v>
      </c>
      <c r="EM83">
        <v>37.965</v>
      </c>
      <c r="EN83">
        <v>37.75</v>
      </c>
      <c r="EO83">
        <v>39.437</v>
      </c>
      <c r="EP83">
        <v>1955.09185185185</v>
      </c>
      <c r="EQ83">
        <v>39.9007407407407</v>
      </c>
      <c r="ER83">
        <v>0</v>
      </c>
      <c r="ES83">
        <v>1659024103.9</v>
      </c>
      <c r="ET83">
        <v>0</v>
      </c>
      <c r="EU83">
        <v>826.3298</v>
      </c>
      <c r="EV83">
        <v>-10.0786922800862</v>
      </c>
      <c r="EW83">
        <v>-189.18461505755</v>
      </c>
      <c r="EX83">
        <v>16289.284</v>
      </c>
      <c r="EY83">
        <v>15</v>
      </c>
      <c r="EZ83">
        <v>0</v>
      </c>
      <c r="FA83" t="s">
        <v>420</v>
      </c>
      <c r="FB83">
        <v>1657551626.5</v>
      </c>
      <c r="FC83">
        <v>1657551629</v>
      </c>
      <c r="FD83">
        <v>0</v>
      </c>
      <c r="FE83">
        <v>0.403</v>
      </c>
      <c r="FF83">
        <v>0.009</v>
      </c>
      <c r="FG83">
        <v>9.41</v>
      </c>
      <c r="FH83">
        <v>0.087</v>
      </c>
      <c r="FI83">
        <v>417</v>
      </c>
      <c r="FJ83">
        <v>17</v>
      </c>
      <c r="FK83">
        <v>1.61</v>
      </c>
      <c r="FL83">
        <v>0.59</v>
      </c>
      <c r="FM83">
        <v>-71.1498756097561</v>
      </c>
      <c r="FN83">
        <v>-0.443935191637796</v>
      </c>
      <c r="FO83">
        <v>0.417272282153867</v>
      </c>
      <c r="FP83">
        <v>1</v>
      </c>
      <c r="FQ83">
        <v>826.885176470588</v>
      </c>
      <c r="FR83">
        <v>-10.379281889958</v>
      </c>
      <c r="FS83">
        <v>1.03672472013005</v>
      </c>
      <c r="FT83">
        <v>0</v>
      </c>
      <c r="FU83">
        <v>7.12322048780488</v>
      </c>
      <c r="FV83">
        <v>-0.150736306620204</v>
      </c>
      <c r="FW83">
        <v>0.0240347206117316</v>
      </c>
      <c r="FX83">
        <v>0</v>
      </c>
      <c r="FY83">
        <v>1</v>
      </c>
      <c r="FZ83">
        <v>3</v>
      </c>
      <c r="GA83" t="s">
        <v>421</v>
      </c>
      <c r="GB83">
        <v>2.97279</v>
      </c>
      <c r="GC83">
        <v>2.69971</v>
      </c>
      <c r="GD83">
        <v>0.170495</v>
      </c>
      <c r="GE83">
        <v>0.178587</v>
      </c>
      <c r="GF83">
        <v>0.104371</v>
      </c>
      <c r="GG83">
        <v>0.082975</v>
      </c>
      <c r="GH83">
        <v>32326.6</v>
      </c>
      <c r="GI83">
        <v>34998.8</v>
      </c>
      <c r="GJ83">
        <v>35312.7</v>
      </c>
      <c r="GK83">
        <v>38640.1</v>
      </c>
      <c r="GL83">
        <v>44834.9</v>
      </c>
      <c r="GM83">
        <v>51173.5</v>
      </c>
      <c r="GN83">
        <v>55192.3</v>
      </c>
      <c r="GO83">
        <v>61969.7</v>
      </c>
      <c r="GP83">
        <v>1.99</v>
      </c>
      <c r="GQ83">
        <v>1.8482</v>
      </c>
      <c r="GR83">
        <v>0.118017</v>
      </c>
      <c r="GS83">
        <v>0</v>
      </c>
      <c r="GT83">
        <v>25.3588</v>
      </c>
      <c r="GU83">
        <v>999.9</v>
      </c>
      <c r="GV83">
        <v>55.653</v>
      </c>
      <c r="GW83">
        <v>29.054</v>
      </c>
      <c r="GX83">
        <v>24.839</v>
      </c>
      <c r="GY83">
        <v>56.29</v>
      </c>
      <c r="GZ83">
        <v>43.6699</v>
      </c>
      <c r="HA83">
        <v>1</v>
      </c>
      <c r="HB83">
        <v>-0.0638211</v>
      </c>
      <c r="HC83">
        <v>0.0925926</v>
      </c>
      <c r="HD83">
        <v>20.1131</v>
      </c>
      <c r="HE83">
        <v>5.19932</v>
      </c>
      <c r="HF83">
        <v>12.0052</v>
      </c>
      <c r="HG83">
        <v>4.976</v>
      </c>
      <c r="HH83">
        <v>3.2938</v>
      </c>
      <c r="HI83">
        <v>9999</v>
      </c>
      <c r="HJ83">
        <v>9999</v>
      </c>
      <c r="HK83">
        <v>9999</v>
      </c>
      <c r="HL83">
        <v>627.8</v>
      </c>
      <c r="HM83">
        <v>1.86337</v>
      </c>
      <c r="HN83">
        <v>1.86813</v>
      </c>
      <c r="HO83">
        <v>1.86798</v>
      </c>
      <c r="HP83">
        <v>1.86905</v>
      </c>
      <c r="HQ83">
        <v>1.86996</v>
      </c>
      <c r="HR83">
        <v>1.866</v>
      </c>
      <c r="HS83">
        <v>1.86707</v>
      </c>
      <c r="HT83">
        <v>1.86844</v>
      </c>
      <c r="HU83">
        <v>5</v>
      </c>
      <c r="HV83">
        <v>0</v>
      </c>
      <c r="HW83">
        <v>0</v>
      </c>
      <c r="HX83">
        <v>0</v>
      </c>
      <c r="HY83" t="s">
        <v>422</v>
      </c>
      <c r="HZ83" t="s">
        <v>423</v>
      </c>
      <c r="IA83" t="s">
        <v>424</v>
      </c>
      <c r="IB83" t="s">
        <v>424</v>
      </c>
      <c r="IC83" t="s">
        <v>424</v>
      </c>
      <c r="ID83" t="s">
        <v>424</v>
      </c>
      <c r="IE83">
        <v>0</v>
      </c>
      <c r="IF83">
        <v>100</v>
      </c>
      <c r="IG83">
        <v>100</v>
      </c>
      <c r="IH83">
        <v>10.12</v>
      </c>
      <c r="II83">
        <v>0.4834</v>
      </c>
      <c r="IJ83">
        <v>4.02706509432224</v>
      </c>
      <c r="IK83">
        <v>0.00601174518973114</v>
      </c>
      <c r="IL83">
        <v>2.77886958061485e-07</v>
      </c>
      <c r="IM83">
        <v>-3.54636231360687e-10</v>
      </c>
      <c r="IN83">
        <v>-0.0404303883988718</v>
      </c>
      <c r="IO83">
        <v>-0.0177815531441476</v>
      </c>
      <c r="IP83">
        <v>0.00205572605671414</v>
      </c>
      <c r="IQ83">
        <v>-1.65519735432211e-05</v>
      </c>
      <c r="IR83">
        <v>-4</v>
      </c>
      <c r="IS83">
        <v>1848</v>
      </c>
      <c r="IT83">
        <v>1</v>
      </c>
      <c r="IU83">
        <v>25</v>
      </c>
      <c r="IV83">
        <v>24541.3</v>
      </c>
      <c r="IW83">
        <v>24541.3</v>
      </c>
      <c r="IX83">
        <v>2.25586</v>
      </c>
      <c r="IY83">
        <v>2.60132</v>
      </c>
      <c r="IZ83">
        <v>1.54785</v>
      </c>
      <c r="JA83">
        <v>2.30469</v>
      </c>
      <c r="JB83">
        <v>1.34644</v>
      </c>
      <c r="JC83">
        <v>2.28882</v>
      </c>
      <c r="JD83">
        <v>34.3042</v>
      </c>
      <c r="JE83">
        <v>24.14</v>
      </c>
      <c r="JF83">
        <v>18</v>
      </c>
      <c r="JG83">
        <v>500.996</v>
      </c>
      <c r="JH83">
        <v>409.917</v>
      </c>
      <c r="JI83">
        <v>25</v>
      </c>
      <c r="JJ83">
        <v>26.4176</v>
      </c>
      <c r="JK83">
        <v>30.0001</v>
      </c>
      <c r="JL83">
        <v>26.3378</v>
      </c>
      <c r="JM83">
        <v>26.2774</v>
      </c>
      <c r="JN83">
        <v>45.27</v>
      </c>
      <c r="JO83">
        <v>36.3151</v>
      </c>
      <c r="JP83">
        <v>67.2607</v>
      </c>
      <c r="JQ83">
        <v>25</v>
      </c>
      <c r="JR83">
        <v>1126.57</v>
      </c>
      <c r="JS83">
        <v>17.404</v>
      </c>
      <c r="JT83">
        <v>102.389</v>
      </c>
      <c r="JU83">
        <v>103.154</v>
      </c>
    </row>
    <row r="84" spans="1:281">
      <c r="A84">
        <v>68</v>
      </c>
      <c r="B84">
        <v>1659024110</v>
      </c>
      <c r="C84">
        <v>426.900000095367</v>
      </c>
      <c r="D84" t="s">
        <v>559</v>
      </c>
      <c r="E84" t="s">
        <v>560</v>
      </c>
      <c r="F84">
        <v>5</v>
      </c>
      <c r="G84" t="s">
        <v>416</v>
      </c>
      <c r="H84" t="s">
        <v>417</v>
      </c>
      <c r="I84">
        <v>1659024102.21429</v>
      </c>
      <c r="J84">
        <f>(K84)/1000</f>
        <v>0</v>
      </c>
      <c r="K84">
        <f>IF(CZ84, AN84, AH84)</f>
        <v>0</v>
      </c>
      <c r="L84">
        <f>IF(CZ84, AI84, AG84)</f>
        <v>0</v>
      </c>
      <c r="M84">
        <f>DB84 - IF(AU84&gt;1, L84*CV84*100.0/(AW84*DP84), 0)</f>
        <v>0</v>
      </c>
      <c r="N84">
        <f>((T84-J84/2)*M84-L84)/(T84+J84/2)</f>
        <v>0</v>
      </c>
      <c r="O84">
        <f>N84*(DI84+DJ84)/1000.0</f>
        <v>0</v>
      </c>
      <c r="P84">
        <f>(DB84 - IF(AU84&gt;1, L84*CV84*100.0/(AW84*DP84), 0))*(DI84+DJ84)/1000.0</f>
        <v>0</v>
      </c>
      <c r="Q84">
        <f>2.0/((1/S84-1/R84)+SIGN(S84)*SQRT((1/S84-1/R84)*(1/S84-1/R84) + 4*CW84/((CW84+1)*(CW84+1))*(2*1/S84*1/R84-1/R84*1/R84)))</f>
        <v>0</v>
      </c>
      <c r="R84">
        <f>IF(LEFT(CX84,1)&lt;&gt;"0",IF(LEFT(CX84,1)="1",3.0,CY84),$D$5+$E$5*(DP84*DI84/($K$5*1000))+$F$5*(DP84*DI84/($K$5*1000))*MAX(MIN(CV84,$J$5),$I$5)*MAX(MIN(CV84,$J$5),$I$5)+$G$5*MAX(MIN(CV84,$J$5),$I$5)*(DP84*DI84/($K$5*1000))+$H$5*(DP84*DI84/($K$5*1000))*(DP84*DI84/($K$5*1000)))</f>
        <v>0</v>
      </c>
      <c r="S84">
        <f>J84*(1000-(1000*0.61365*exp(17.502*W84/(240.97+W84))/(DI84+DJ84)+DD84)/2)/(1000*0.61365*exp(17.502*W84/(240.97+W84))/(DI84+DJ84)-DD84)</f>
        <v>0</v>
      </c>
      <c r="T84">
        <f>1/((CW84+1)/(Q84/1.6)+1/(R84/1.37)) + CW84/((CW84+1)/(Q84/1.6) + CW84/(R84/1.37))</f>
        <v>0</v>
      </c>
      <c r="U84">
        <f>(CR84*CU84)</f>
        <v>0</v>
      </c>
      <c r="V84">
        <f>(DK84+(U84+2*0.95*5.67E-8*(((DK84+$B$7)+273)^4-(DK84+273)^4)-44100*J84)/(1.84*29.3*R84+8*0.95*5.67E-8*(DK84+273)^3))</f>
        <v>0</v>
      </c>
      <c r="W84">
        <f>($C$7*DL84+$D$7*DM84+$E$7*V84)</f>
        <v>0</v>
      </c>
      <c r="X84">
        <f>0.61365*exp(17.502*W84/(240.97+W84))</f>
        <v>0</v>
      </c>
      <c r="Y84">
        <f>(Z84/AA84*100)</f>
        <v>0</v>
      </c>
      <c r="Z84">
        <f>DD84*(DI84+DJ84)/1000</f>
        <v>0</v>
      </c>
      <c r="AA84">
        <f>0.61365*exp(17.502*DK84/(240.97+DK84))</f>
        <v>0</v>
      </c>
      <c r="AB84">
        <f>(X84-DD84*(DI84+DJ84)/1000)</f>
        <v>0</v>
      </c>
      <c r="AC84">
        <f>(-J84*44100)</f>
        <v>0</v>
      </c>
      <c r="AD84">
        <f>2*29.3*R84*0.92*(DK84-W84)</f>
        <v>0</v>
      </c>
      <c r="AE84">
        <f>2*0.95*5.67E-8*(((DK84+$B$7)+273)^4-(W84+273)^4)</f>
        <v>0</v>
      </c>
      <c r="AF84">
        <f>U84+AE84+AC84+AD84</f>
        <v>0</v>
      </c>
      <c r="AG84">
        <f>DH84*AU84*(DC84-DB84*(1000-AU84*DE84)/(1000-AU84*DD84))/(100*CV84)</f>
        <v>0</v>
      </c>
      <c r="AH84">
        <f>1000*DH84*AU84*(DD84-DE84)/(100*CV84*(1000-AU84*DD84))</f>
        <v>0</v>
      </c>
      <c r="AI84">
        <f>(AJ84 - AK84 - DI84*1E3/(8.314*(DK84+273.15)) * AM84/DH84 * AL84) * DH84/(100*CV84) * (1000 - DE84)/1000</f>
        <v>0</v>
      </c>
      <c r="AJ84">
        <v>1137.19728694802</v>
      </c>
      <c r="AK84">
        <v>1080.13181818182</v>
      </c>
      <c r="AL84">
        <v>3.36896139603423</v>
      </c>
      <c r="AM84">
        <v>66.0504921813524</v>
      </c>
      <c r="AN84">
        <f>(AP84 - AO84 + DI84*1E3/(8.314*(DK84+273.15)) * AR84/DH84 * AQ84) * DH84/(100*CV84) * 1000/(1000 - AP84)</f>
        <v>0</v>
      </c>
      <c r="AO84">
        <v>17.3191681067965</v>
      </c>
      <c r="AP84">
        <v>24.3949748251748</v>
      </c>
      <c r="AQ84">
        <v>-0.000205922077912486</v>
      </c>
      <c r="AR84">
        <v>92.47</v>
      </c>
      <c r="AS84">
        <v>0</v>
      </c>
      <c r="AT84">
        <v>0</v>
      </c>
      <c r="AU84">
        <f>IF(AS84*$H$13&gt;=AW84,1.0,(AW84/(AW84-AS84*$H$13)))</f>
        <v>0</v>
      </c>
      <c r="AV84">
        <f>(AU84-1)*100</f>
        <v>0</v>
      </c>
      <c r="AW84">
        <f>MAX(0,($B$13+$C$13*DP84)/(1+$D$13*DP84)*DI84/(DK84+273)*$E$13)</f>
        <v>0</v>
      </c>
      <c r="AX84" t="s">
        <v>418</v>
      </c>
      <c r="AY84" t="s">
        <v>418</v>
      </c>
      <c r="AZ84">
        <v>0</v>
      </c>
      <c r="BA84">
        <v>0</v>
      </c>
      <c r="BB84">
        <f>1-AZ84/BA84</f>
        <v>0</v>
      </c>
      <c r="BC84">
        <v>0</v>
      </c>
      <c r="BD84" t="s">
        <v>418</v>
      </c>
      <c r="BE84" t="s">
        <v>418</v>
      </c>
      <c r="BF84">
        <v>0</v>
      </c>
      <c r="BG84">
        <v>0</v>
      </c>
      <c r="BH84">
        <f>1-BF84/BG84</f>
        <v>0</v>
      </c>
      <c r="BI84">
        <v>0.5</v>
      </c>
      <c r="BJ84">
        <f>CS84</f>
        <v>0</v>
      </c>
      <c r="BK84">
        <f>L84</f>
        <v>0</v>
      </c>
      <c r="BL84">
        <f>BH84*BI84*BJ84</f>
        <v>0</v>
      </c>
      <c r="BM84">
        <f>(BK84-BC84)/BJ84</f>
        <v>0</v>
      </c>
      <c r="BN84">
        <f>(BA84-BG84)/BG84</f>
        <v>0</v>
      </c>
      <c r="BO84">
        <f>AZ84/(BB84+AZ84/BG84)</f>
        <v>0</v>
      </c>
      <c r="BP84" t="s">
        <v>418</v>
      </c>
      <c r="BQ84">
        <v>0</v>
      </c>
      <c r="BR84">
        <f>IF(BQ84&lt;&gt;0, BQ84, BO84)</f>
        <v>0</v>
      </c>
      <c r="BS84">
        <f>1-BR84/BG84</f>
        <v>0</v>
      </c>
      <c r="BT84">
        <f>(BG84-BF84)/(BG84-BR84)</f>
        <v>0</v>
      </c>
      <c r="BU84">
        <f>(BA84-BG84)/(BA84-BR84)</f>
        <v>0</v>
      </c>
      <c r="BV84">
        <f>(BG84-BF84)/(BG84-AZ84)</f>
        <v>0</v>
      </c>
      <c r="BW84">
        <f>(BA84-BG84)/(BA84-AZ84)</f>
        <v>0</v>
      </c>
      <c r="BX84">
        <f>(BT84*BR84/BF84)</f>
        <v>0</v>
      </c>
      <c r="BY84">
        <f>(1-BX84)</f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f>$B$11*DQ84+$C$11*DR84+$F$11*EC84*(1-EF84)</f>
        <v>0</v>
      </c>
      <c r="CS84">
        <f>CR84*CT84</f>
        <v>0</v>
      </c>
      <c r="CT84">
        <f>($B$11*$D$9+$C$11*$D$9+$F$11*((EP84+EH84)/MAX(EP84+EH84+EQ84, 0.1)*$I$9+EQ84/MAX(EP84+EH84+EQ84, 0.1)*$J$9))/($B$11+$C$11+$F$11)</f>
        <v>0</v>
      </c>
      <c r="CU84">
        <f>($B$11*$K$9+$C$11*$K$9+$F$11*((EP84+EH84)/MAX(EP84+EH84+EQ84, 0.1)*$P$9+EQ84/MAX(EP84+EH84+EQ84, 0.1)*$Q$9))/($B$11+$C$11+$F$11)</f>
        <v>0</v>
      </c>
      <c r="CV84">
        <v>6</v>
      </c>
      <c r="CW84">
        <v>0.5</v>
      </c>
      <c r="CX84" t="s">
        <v>419</v>
      </c>
      <c r="CY84">
        <v>2</v>
      </c>
      <c r="CZ84" t="b">
        <v>1</v>
      </c>
      <c r="DA84">
        <v>1659024102.21429</v>
      </c>
      <c r="DB84">
        <v>1029.54571428571</v>
      </c>
      <c r="DC84">
        <v>1100.78142857143</v>
      </c>
      <c r="DD84">
        <v>24.4060142857143</v>
      </c>
      <c r="DE84">
        <v>17.3005178571429</v>
      </c>
      <c r="DF84">
        <v>1019.4765</v>
      </c>
      <c r="DG84">
        <v>23.9220035714286</v>
      </c>
      <c r="DH84">
        <v>500.0615</v>
      </c>
      <c r="DI84">
        <v>90.3870214285714</v>
      </c>
      <c r="DJ84">
        <v>0.0454252892857143</v>
      </c>
      <c r="DK84">
        <v>27.3192392857143</v>
      </c>
      <c r="DL84">
        <v>27.3015142857143</v>
      </c>
      <c r="DM84">
        <v>999.9</v>
      </c>
      <c r="DN84">
        <v>0</v>
      </c>
      <c r="DO84">
        <v>0</v>
      </c>
      <c r="DP84">
        <v>10006.25</v>
      </c>
      <c r="DQ84">
        <v>0</v>
      </c>
      <c r="DR84">
        <v>10.1502</v>
      </c>
      <c r="DS84">
        <v>-71.2353392857143</v>
      </c>
      <c r="DT84">
        <v>1055.29964285714</v>
      </c>
      <c r="DU84">
        <v>1120.15964285714</v>
      </c>
      <c r="DV84">
        <v>7.10549607142857</v>
      </c>
      <c r="DW84">
        <v>1100.78142857143</v>
      </c>
      <c r="DX84">
        <v>17.3005178571429</v>
      </c>
      <c r="DY84">
        <v>2.20598678571429</v>
      </c>
      <c r="DZ84">
        <v>1.56374142857143</v>
      </c>
      <c r="EA84">
        <v>19.00585</v>
      </c>
      <c r="EB84">
        <v>13.6060714285714</v>
      </c>
      <c r="EC84">
        <v>1999.98107142857</v>
      </c>
      <c r="ED84">
        <v>0.979999392857143</v>
      </c>
      <c r="EE84">
        <v>0.0200006928571429</v>
      </c>
      <c r="EF84">
        <v>0</v>
      </c>
      <c r="EG84">
        <v>825.582178571429</v>
      </c>
      <c r="EH84">
        <v>5.00063</v>
      </c>
      <c r="EI84">
        <v>16275.2857142857</v>
      </c>
      <c r="EJ84">
        <v>17256.7357142857</v>
      </c>
      <c r="EK84">
        <v>38.5</v>
      </c>
      <c r="EL84">
        <v>38.437</v>
      </c>
      <c r="EM84">
        <v>37.97975</v>
      </c>
      <c r="EN84">
        <v>37.75</v>
      </c>
      <c r="EO84">
        <v>39.437</v>
      </c>
      <c r="EP84">
        <v>1955.08142857143</v>
      </c>
      <c r="EQ84">
        <v>39.8978571428571</v>
      </c>
      <c r="ER84">
        <v>0</v>
      </c>
      <c r="ES84">
        <v>1659024108.7</v>
      </c>
      <c r="ET84">
        <v>0</v>
      </c>
      <c r="EU84">
        <v>825.50956</v>
      </c>
      <c r="EV84">
        <v>-9.63861537973144</v>
      </c>
      <c r="EW84">
        <v>-186.661538396127</v>
      </c>
      <c r="EX84">
        <v>16273.96</v>
      </c>
      <c r="EY84">
        <v>15</v>
      </c>
      <c r="EZ84">
        <v>0</v>
      </c>
      <c r="FA84" t="s">
        <v>420</v>
      </c>
      <c r="FB84">
        <v>1657551626.5</v>
      </c>
      <c r="FC84">
        <v>1657551629</v>
      </c>
      <c r="FD84">
        <v>0</v>
      </c>
      <c r="FE84">
        <v>0.403</v>
      </c>
      <c r="FF84">
        <v>0.009</v>
      </c>
      <c r="FG84">
        <v>9.41</v>
      </c>
      <c r="FH84">
        <v>0.087</v>
      </c>
      <c r="FI84">
        <v>417</v>
      </c>
      <c r="FJ84">
        <v>17</v>
      </c>
      <c r="FK84">
        <v>1.61</v>
      </c>
      <c r="FL84">
        <v>0.59</v>
      </c>
      <c r="FM84">
        <v>-71.1910756097561</v>
      </c>
      <c r="FN84">
        <v>0.377989547038141</v>
      </c>
      <c r="FO84">
        <v>0.396750545071929</v>
      </c>
      <c r="FP84">
        <v>1</v>
      </c>
      <c r="FQ84">
        <v>826.163852941177</v>
      </c>
      <c r="FR84">
        <v>-10.1363636323534</v>
      </c>
      <c r="FS84">
        <v>1.01323622854904</v>
      </c>
      <c r="FT84">
        <v>0</v>
      </c>
      <c r="FU84">
        <v>7.10599146341464</v>
      </c>
      <c r="FV84">
        <v>-0.0899383275261355</v>
      </c>
      <c r="FW84">
        <v>0.0172396939253255</v>
      </c>
      <c r="FX84">
        <v>1</v>
      </c>
      <c r="FY84">
        <v>2</v>
      </c>
      <c r="FZ84">
        <v>3</v>
      </c>
      <c r="GA84" t="s">
        <v>474</v>
      </c>
      <c r="GB84">
        <v>2.97354</v>
      </c>
      <c r="GC84">
        <v>2.69919</v>
      </c>
      <c r="GD84">
        <v>0.172229</v>
      </c>
      <c r="GE84">
        <v>0.18035</v>
      </c>
      <c r="GF84">
        <v>0.104362</v>
      </c>
      <c r="GG84">
        <v>0.0828853</v>
      </c>
      <c r="GH84">
        <v>32258.9</v>
      </c>
      <c r="GI84">
        <v>34923.6</v>
      </c>
      <c r="GJ84">
        <v>35312.5</v>
      </c>
      <c r="GK84">
        <v>38640</v>
      </c>
      <c r="GL84">
        <v>44835.3</v>
      </c>
      <c r="GM84">
        <v>51178.4</v>
      </c>
      <c r="GN84">
        <v>55192.2</v>
      </c>
      <c r="GO84">
        <v>61969.6</v>
      </c>
      <c r="GP84">
        <v>1.9896</v>
      </c>
      <c r="GQ84">
        <v>1.8472</v>
      </c>
      <c r="GR84">
        <v>0.119209</v>
      </c>
      <c r="GS84">
        <v>0</v>
      </c>
      <c r="GT84">
        <v>25.361</v>
      </c>
      <c r="GU84">
        <v>999.9</v>
      </c>
      <c r="GV84">
        <v>55.579</v>
      </c>
      <c r="GW84">
        <v>29.064</v>
      </c>
      <c r="GX84">
        <v>24.8228</v>
      </c>
      <c r="GY84">
        <v>56.54</v>
      </c>
      <c r="GZ84">
        <v>43.1731</v>
      </c>
      <c r="HA84">
        <v>1</v>
      </c>
      <c r="HB84">
        <v>-0.0637805</v>
      </c>
      <c r="HC84">
        <v>0.0936819</v>
      </c>
      <c r="HD84">
        <v>20.1134</v>
      </c>
      <c r="HE84">
        <v>5.19932</v>
      </c>
      <c r="HF84">
        <v>12.0064</v>
      </c>
      <c r="HG84">
        <v>4.976</v>
      </c>
      <c r="HH84">
        <v>3.2936</v>
      </c>
      <c r="HI84">
        <v>9999</v>
      </c>
      <c r="HJ84">
        <v>9999</v>
      </c>
      <c r="HK84">
        <v>9999</v>
      </c>
      <c r="HL84">
        <v>627.8</v>
      </c>
      <c r="HM84">
        <v>1.8634</v>
      </c>
      <c r="HN84">
        <v>1.86813</v>
      </c>
      <c r="HO84">
        <v>1.86798</v>
      </c>
      <c r="HP84">
        <v>1.86911</v>
      </c>
      <c r="HQ84">
        <v>1.86996</v>
      </c>
      <c r="HR84">
        <v>1.866</v>
      </c>
      <c r="HS84">
        <v>1.86707</v>
      </c>
      <c r="HT84">
        <v>1.86844</v>
      </c>
      <c r="HU84">
        <v>5</v>
      </c>
      <c r="HV84">
        <v>0</v>
      </c>
      <c r="HW84">
        <v>0</v>
      </c>
      <c r="HX84">
        <v>0</v>
      </c>
      <c r="HY84" t="s">
        <v>422</v>
      </c>
      <c r="HZ84" t="s">
        <v>423</v>
      </c>
      <c r="IA84" t="s">
        <v>424</v>
      </c>
      <c r="IB84" t="s">
        <v>424</v>
      </c>
      <c r="IC84" t="s">
        <v>424</v>
      </c>
      <c r="ID84" t="s">
        <v>424</v>
      </c>
      <c r="IE84">
        <v>0</v>
      </c>
      <c r="IF84">
        <v>100</v>
      </c>
      <c r="IG84">
        <v>100</v>
      </c>
      <c r="IH84">
        <v>10.21</v>
      </c>
      <c r="II84">
        <v>0.4834</v>
      </c>
      <c r="IJ84">
        <v>4.02706509432224</v>
      </c>
      <c r="IK84">
        <v>0.00601174518973114</v>
      </c>
      <c r="IL84">
        <v>2.77886958061485e-07</v>
      </c>
      <c r="IM84">
        <v>-3.54636231360687e-10</v>
      </c>
      <c r="IN84">
        <v>-0.0404303883988718</v>
      </c>
      <c r="IO84">
        <v>-0.0177815531441476</v>
      </c>
      <c r="IP84">
        <v>0.00205572605671414</v>
      </c>
      <c r="IQ84">
        <v>-1.65519735432211e-05</v>
      </c>
      <c r="IR84">
        <v>-4</v>
      </c>
      <c r="IS84">
        <v>1848</v>
      </c>
      <c r="IT84">
        <v>1</v>
      </c>
      <c r="IU84">
        <v>25</v>
      </c>
      <c r="IV84">
        <v>24541.4</v>
      </c>
      <c r="IW84">
        <v>24541.3</v>
      </c>
      <c r="IX84">
        <v>2.28516</v>
      </c>
      <c r="IY84">
        <v>2.58911</v>
      </c>
      <c r="IZ84">
        <v>1.54785</v>
      </c>
      <c r="JA84">
        <v>2.30469</v>
      </c>
      <c r="JB84">
        <v>1.34644</v>
      </c>
      <c r="JC84">
        <v>2.42188</v>
      </c>
      <c r="JD84">
        <v>34.3269</v>
      </c>
      <c r="JE84">
        <v>24.14</v>
      </c>
      <c r="JF84">
        <v>18</v>
      </c>
      <c r="JG84">
        <v>500.752</v>
      </c>
      <c r="JH84">
        <v>409.366</v>
      </c>
      <c r="JI84">
        <v>25</v>
      </c>
      <c r="JJ84">
        <v>26.4199</v>
      </c>
      <c r="JK84">
        <v>30.0001</v>
      </c>
      <c r="JL84">
        <v>26.34</v>
      </c>
      <c r="JM84">
        <v>26.2783</v>
      </c>
      <c r="JN84">
        <v>45.7908</v>
      </c>
      <c r="JO84">
        <v>36.0331</v>
      </c>
      <c r="JP84">
        <v>67.2607</v>
      </c>
      <c r="JQ84">
        <v>25</v>
      </c>
      <c r="JR84">
        <v>1140.08</v>
      </c>
      <c r="JS84">
        <v>17.4187</v>
      </c>
      <c r="JT84">
        <v>102.388</v>
      </c>
      <c r="JU84">
        <v>103.154</v>
      </c>
    </row>
    <row r="85" spans="1:281">
      <c r="A85">
        <v>69</v>
      </c>
      <c r="B85">
        <v>1659024115</v>
      </c>
      <c r="C85">
        <v>431.900000095367</v>
      </c>
      <c r="D85" t="s">
        <v>561</v>
      </c>
      <c r="E85" t="s">
        <v>562</v>
      </c>
      <c r="F85">
        <v>5</v>
      </c>
      <c r="G85" t="s">
        <v>416</v>
      </c>
      <c r="H85" t="s">
        <v>417</v>
      </c>
      <c r="I85">
        <v>1659024107.5</v>
      </c>
      <c r="J85">
        <f>(K85)/1000</f>
        <v>0</v>
      </c>
      <c r="K85">
        <f>IF(CZ85, AN85, AH85)</f>
        <v>0</v>
      </c>
      <c r="L85">
        <f>IF(CZ85, AI85, AG85)</f>
        <v>0</v>
      </c>
      <c r="M85">
        <f>DB85 - IF(AU85&gt;1, L85*CV85*100.0/(AW85*DP85), 0)</f>
        <v>0</v>
      </c>
      <c r="N85">
        <f>((T85-J85/2)*M85-L85)/(T85+J85/2)</f>
        <v>0</v>
      </c>
      <c r="O85">
        <f>N85*(DI85+DJ85)/1000.0</f>
        <v>0</v>
      </c>
      <c r="P85">
        <f>(DB85 - IF(AU85&gt;1, L85*CV85*100.0/(AW85*DP85), 0))*(DI85+DJ85)/1000.0</f>
        <v>0</v>
      </c>
      <c r="Q85">
        <f>2.0/((1/S85-1/R85)+SIGN(S85)*SQRT((1/S85-1/R85)*(1/S85-1/R85) + 4*CW85/((CW85+1)*(CW85+1))*(2*1/S85*1/R85-1/R85*1/R85)))</f>
        <v>0</v>
      </c>
      <c r="R85">
        <f>IF(LEFT(CX85,1)&lt;&gt;"0",IF(LEFT(CX85,1)="1",3.0,CY85),$D$5+$E$5*(DP85*DI85/($K$5*1000))+$F$5*(DP85*DI85/($K$5*1000))*MAX(MIN(CV85,$J$5),$I$5)*MAX(MIN(CV85,$J$5),$I$5)+$G$5*MAX(MIN(CV85,$J$5),$I$5)*(DP85*DI85/($K$5*1000))+$H$5*(DP85*DI85/($K$5*1000))*(DP85*DI85/($K$5*1000)))</f>
        <v>0</v>
      </c>
      <c r="S85">
        <f>J85*(1000-(1000*0.61365*exp(17.502*W85/(240.97+W85))/(DI85+DJ85)+DD85)/2)/(1000*0.61365*exp(17.502*W85/(240.97+W85))/(DI85+DJ85)-DD85)</f>
        <v>0</v>
      </c>
      <c r="T85">
        <f>1/((CW85+1)/(Q85/1.6)+1/(R85/1.37)) + CW85/((CW85+1)/(Q85/1.6) + CW85/(R85/1.37))</f>
        <v>0</v>
      </c>
      <c r="U85">
        <f>(CR85*CU85)</f>
        <v>0</v>
      </c>
      <c r="V85">
        <f>(DK85+(U85+2*0.95*5.67E-8*(((DK85+$B$7)+273)^4-(DK85+273)^4)-44100*J85)/(1.84*29.3*R85+8*0.95*5.67E-8*(DK85+273)^3))</f>
        <v>0</v>
      </c>
      <c r="W85">
        <f>($C$7*DL85+$D$7*DM85+$E$7*V85)</f>
        <v>0</v>
      </c>
      <c r="X85">
        <f>0.61365*exp(17.502*W85/(240.97+W85))</f>
        <v>0</v>
      </c>
      <c r="Y85">
        <f>(Z85/AA85*100)</f>
        <v>0</v>
      </c>
      <c r="Z85">
        <f>DD85*(DI85+DJ85)/1000</f>
        <v>0</v>
      </c>
      <c r="AA85">
        <f>0.61365*exp(17.502*DK85/(240.97+DK85))</f>
        <v>0</v>
      </c>
      <c r="AB85">
        <f>(X85-DD85*(DI85+DJ85)/1000)</f>
        <v>0</v>
      </c>
      <c r="AC85">
        <f>(-J85*44100)</f>
        <v>0</v>
      </c>
      <c r="AD85">
        <f>2*29.3*R85*0.92*(DK85-W85)</f>
        <v>0</v>
      </c>
      <c r="AE85">
        <f>2*0.95*5.67E-8*(((DK85+$B$7)+273)^4-(W85+273)^4)</f>
        <v>0</v>
      </c>
      <c r="AF85">
        <f>U85+AE85+AC85+AD85</f>
        <v>0</v>
      </c>
      <c r="AG85">
        <f>DH85*AU85*(DC85-DB85*(1000-AU85*DE85)/(1000-AU85*DD85))/(100*CV85)</f>
        <v>0</v>
      </c>
      <c r="AH85">
        <f>1000*DH85*AU85*(DD85-DE85)/(100*CV85*(1000-AU85*DD85))</f>
        <v>0</v>
      </c>
      <c r="AI85">
        <f>(AJ85 - AK85 - DI85*1E3/(8.314*(DK85+273.15)) * AM85/DH85 * AL85) * DH85/(100*CV85) * (1000 - DE85)/1000</f>
        <v>0</v>
      </c>
      <c r="AJ85">
        <v>1154.54464120481</v>
      </c>
      <c r="AK85">
        <v>1097.54357575758</v>
      </c>
      <c r="AL85">
        <v>3.45829545173266</v>
      </c>
      <c r="AM85">
        <v>66.0504921813524</v>
      </c>
      <c r="AN85">
        <f>(AP85 - AO85 + DI85*1E3/(8.314*(DK85+273.15)) * AR85/DH85 * AQ85) * DH85/(100*CV85) * 1000/(1000 - AP85)</f>
        <v>0</v>
      </c>
      <c r="AO85">
        <v>17.3175742425108</v>
      </c>
      <c r="AP85">
        <v>24.3863923076923</v>
      </c>
      <c r="AQ85">
        <v>-0.00105674153297412</v>
      </c>
      <c r="AR85">
        <v>92.47</v>
      </c>
      <c r="AS85">
        <v>0</v>
      </c>
      <c r="AT85">
        <v>0</v>
      </c>
      <c r="AU85">
        <f>IF(AS85*$H$13&gt;=AW85,1.0,(AW85/(AW85-AS85*$H$13)))</f>
        <v>0</v>
      </c>
      <c r="AV85">
        <f>(AU85-1)*100</f>
        <v>0</v>
      </c>
      <c r="AW85">
        <f>MAX(0,($B$13+$C$13*DP85)/(1+$D$13*DP85)*DI85/(DK85+273)*$E$13)</f>
        <v>0</v>
      </c>
      <c r="AX85" t="s">
        <v>418</v>
      </c>
      <c r="AY85" t="s">
        <v>418</v>
      </c>
      <c r="AZ85">
        <v>0</v>
      </c>
      <c r="BA85">
        <v>0</v>
      </c>
      <c r="BB85">
        <f>1-AZ85/BA85</f>
        <v>0</v>
      </c>
      <c r="BC85">
        <v>0</v>
      </c>
      <c r="BD85" t="s">
        <v>418</v>
      </c>
      <c r="BE85" t="s">
        <v>418</v>
      </c>
      <c r="BF85">
        <v>0</v>
      </c>
      <c r="BG85">
        <v>0</v>
      </c>
      <c r="BH85">
        <f>1-BF85/BG85</f>
        <v>0</v>
      </c>
      <c r="BI85">
        <v>0.5</v>
      </c>
      <c r="BJ85">
        <f>CS85</f>
        <v>0</v>
      </c>
      <c r="BK85">
        <f>L85</f>
        <v>0</v>
      </c>
      <c r="BL85">
        <f>BH85*BI85*BJ85</f>
        <v>0</v>
      </c>
      <c r="BM85">
        <f>(BK85-BC85)/BJ85</f>
        <v>0</v>
      </c>
      <c r="BN85">
        <f>(BA85-BG85)/BG85</f>
        <v>0</v>
      </c>
      <c r="BO85">
        <f>AZ85/(BB85+AZ85/BG85)</f>
        <v>0</v>
      </c>
      <c r="BP85" t="s">
        <v>418</v>
      </c>
      <c r="BQ85">
        <v>0</v>
      </c>
      <c r="BR85">
        <f>IF(BQ85&lt;&gt;0, BQ85, BO85)</f>
        <v>0</v>
      </c>
      <c r="BS85">
        <f>1-BR85/BG85</f>
        <v>0</v>
      </c>
      <c r="BT85">
        <f>(BG85-BF85)/(BG85-BR85)</f>
        <v>0</v>
      </c>
      <c r="BU85">
        <f>(BA85-BG85)/(BA85-BR85)</f>
        <v>0</v>
      </c>
      <c r="BV85">
        <f>(BG85-BF85)/(BG85-AZ85)</f>
        <v>0</v>
      </c>
      <c r="BW85">
        <f>(BA85-BG85)/(BA85-AZ85)</f>
        <v>0</v>
      </c>
      <c r="BX85">
        <f>(BT85*BR85/BF85)</f>
        <v>0</v>
      </c>
      <c r="BY85">
        <f>(1-BX85)</f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f>$B$11*DQ85+$C$11*DR85+$F$11*EC85*(1-EF85)</f>
        <v>0</v>
      </c>
      <c r="CS85">
        <f>CR85*CT85</f>
        <v>0</v>
      </c>
      <c r="CT85">
        <f>($B$11*$D$9+$C$11*$D$9+$F$11*((EP85+EH85)/MAX(EP85+EH85+EQ85, 0.1)*$I$9+EQ85/MAX(EP85+EH85+EQ85, 0.1)*$J$9))/($B$11+$C$11+$F$11)</f>
        <v>0</v>
      </c>
      <c r="CU85">
        <f>($B$11*$K$9+$C$11*$K$9+$F$11*((EP85+EH85)/MAX(EP85+EH85+EQ85, 0.1)*$P$9+EQ85/MAX(EP85+EH85+EQ85, 0.1)*$Q$9))/($B$11+$C$11+$F$11)</f>
        <v>0</v>
      </c>
      <c r="CV85">
        <v>6</v>
      </c>
      <c r="CW85">
        <v>0.5</v>
      </c>
      <c r="CX85" t="s">
        <v>419</v>
      </c>
      <c r="CY85">
        <v>2</v>
      </c>
      <c r="CZ85" t="b">
        <v>1</v>
      </c>
      <c r="DA85">
        <v>1659024107.5</v>
      </c>
      <c r="DB85">
        <v>1047.27518518519</v>
      </c>
      <c r="DC85">
        <v>1118.4962962963</v>
      </c>
      <c r="DD85">
        <v>24.3943925925926</v>
      </c>
      <c r="DE85">
        <v>17.3147222222222</v>
      </c>
      <c r="DF85">
        <v>1037.11</v>
      </c>
      <c r="DG85">
        <v>23.9109444444444</v>
      </c>
      <c r="DH85">
        <v>500.047592592593</v>
      </c>
      <c r="DI85">
        <v>90.3866851851852</v>
      </c>
      <c r="DJ85">
        <v>0.0452414074074074</v>
      </c>
      <c r="DK85">
        <v>27.3206185185185</v>
      </c>
      <c r="DL85">
        <v>27.3049925925926</v>
      </c>
      <c r="DM85">
        <v>999.9</v>
      </c>
      <c r="DN85">
        <v>0</v>
      </c>
      <c r="DO85">
        <v>0</v>
      </c>
      <c r="DP85">
        <v>10012.7777777778</v>
      </c>
      <c r="DQ85">
        <v>0</v>
      </c>
      <c r="DR85">
        <v>10.1502</v>
      </c>
      <c r="DS85">
        <v>-71.2214666666667</v>
      </c>
      <c r="DT85">
        <v>1073.46037037037</v>
      </c>
      <c r="DU85">
        <v>1138.20481481481</v>
      </c>
      <c r="DV85">
        <v>7.07966259259259</v>
      </c>
      <c r="DW85">
        <v>1118.4962962963</v>
      </c>
      <c r="DX85">
        <v>17.3147222222222</v>
      </c>
      <c r="DY85">
        <v>2.20492740740741</v>
      </c>
      <c r="DZ85">
        <v>1.56501962962963</v>
      </c>
      <c r="EA85">
        <v>18.9981518518519</v>
      </c>
      <c r="EB85">
        <v>13.6186185185185</v>
      </c>
      <c r="EC85">
        <v>1999.97925925926</v>
      </c>
      <c r="ED85">
        <v>0.979998111111111</v>
      </c>
      <c r="EE85">
        <v>0.0200020074074074</v>
      </c>
      <c r="EF85">
        <v>0</v>
      </c>
      <c r="EG85">
        <v>824.695333333334</v>
      </c>
      <c r="EH85">
        <v>5.00063</v>
      </c>
      <c r="EI85">
        <v>16258.8740740741</v>
      </c>
      <c r="EJ85">
        <v>17256.7074074074</v>
      </c>
      <c r="EK85">
        <v>38.5</v>
      </c>
      <c r="EL85">
        <v>38.4416666666667</v>
      </c>
      <c r="EM85">
        <v>37.9906666666667</v>
      </c>
      <c r="EN85">
        <v>37.75</v>
      </c>
      <c r="EO85">
        <v>39.437</v>
      </c>
      <c r="EP85">
        <v>1955.07851851852</v>
      </c>
      <c r="EQ85">
        <v>39.8996296296296</v>
      </c>
      <c r="ER85">
        <v>0</v>
      </c>
      <c r="ES85">
        <v>1659024114.1</v>
      </c>
      <c r="ET85">
        <v>0</v>
      </c>
      <c r="EU85">
        <v>824.667884615385</v>
      </c>
      <c r="EV85">
        <v>-10.064854689864</v>
      </c>
      <c r="EW85">
        <v>-184.39658119856</v>
      </c>
      <c r="EX85">
        <v>16258.2692307692</v>
      </c>
      <c r="EY85">
        <v>15</v>
      </c>
      <c r="EZ85">
        <v>0</v>
      </c>
      <c r="FA85" t="s">
        <v>420</v>
      </c>
      <c r="FB85">
        <v>1657551626.5</v>
      </c>
      <c r="FC85">
        <v>1657551629</v>
      </c>
      <c r="FD85">
        <v>0</v>
      </c>
      <c r="FE85">
        <v>0.403</v>
      </c>
      <c r="FF85">
        <v>0.009</v>
      </c>
      <c r="FG85">
        <v>9.41</v>
      </c>
      <c r="FH85">
        <v>0.087</v>
      </c>
      <c r="FI85">
        <v>417</v>
      </c>
      <c r="FJ85">
        <v>17</v>
      </c>
      <c r="FK85">
        <v>1.61</v>
      </c>
      <c r="FL85">
        <v>0.59</v>
      </c>
      <c r="FM85">
        <v>-71.2449195121951</v>
      </c>
      <c r="FN85">
        <v>-0.432441114982475</v>
      </c>
      <c r="FO85">
        <v>0.40353941036389</v>
      </c>
      <c r="FP85">
        <v>1</v>
      </c>
      <c r="FQ85">
        <v>825.154176470588</v>
      </c>
      <c r="FR85">
        <v>-10.0193430025862</v>
      </c>
      <c r="FS85">
        <v>1.00163350320388</v>
      </c>
      <c r="FT85">
        <v>0</v>
      </c>
      <c r="FU85">
        <v>7.09245219512195</v>
      </c>
      <c r="FV85">
        <v>-0.276781881533093</v>
      </c>
      <c r="FW85">
        <v>0.0319709962700338</v>
      </c>
      <c r="FX85">
        <v>0</v>
      </c>
      <c r="FY85">
        <v>1</v>
      </c>
      <c r="FZ85">
        <v>3</v>
      </c>
      <c r="GA85" t="s">
        <v>421</v>
      </c>
      <c r="GB85">
        <v>2.97351</v>
      </c>
      <c r="GC85">
        <v>2.69886</v>
      </c>
      <c r="GD85">
        <v>0.173956</v>
      </c>
      <c r="GE85">
        <v>0.18193</v>
      </c>
      <c r="GF85">
        <v>0.104343</v>
      </c>
      <c r="GG85">
        <v>0.0831471</v>
      </c>
      <c r="GH85">
        <v>32191.6</v>
      </c>
      <c r="GI85">
        <v>34856.8</v>
      </c>
      <c r="GJ85">
        <v>35312.4</v>
      </c>
      <c r="GK85">
        <v>38640.5</v>
      </c>
      <c r="GL85">
        <v>44836.2</v>
      </c>
      <c r="GM85">
        <v>51163.6</v>
      </c>
      <c r="GN85">
        <v>55192.1</v>
      </c>
      <c r="GO85">
        <v>61969.3</v>
      </c>
      <c r="GP85">
        <v>1.9894</v>
      </c>
      <c r="GQ85">
        <v>1.847</v>
      </c>
      <c r="GR85">
        <v>0.118762</v>
      </c>
      <c r="GS85">
        <v>0</v>
      </c>
      <c r="GT85">
        <v>25.3648</v>
      </c>
      <c r="GU85">
        <v>999.9</v>
      </c>
      <c r="GV85">
        <v>55.53</v>
      </c>
      <c r="GW85">
        <v>29.054</v>
      </c>
      <c r="GX85">
        <v>24.7867</v>
      </c>
      <c r="GY85">
        <v>56.37</v>
      </c>
      <c r="GZ85">
        <v>43.5737</v>
      </c>
      <c r="HA85">
        <v>1</v>
      </c>
      <c r="HB85">
        <v>-0.0634146</v>
      </c>
      <c r="HC85">
        <v>0.0947712</v>
      </c>
      <c r="HD85">
        <v>20.1133</v>
      </c>
      <c r="HE85">
        <v>5.19932</v>
      </c>
      <c r="HF85">
        <v>12.0052</v>
      </c>
      <c r="HG85">
        <v>4.976</v>
      </c>
      <c r="HH85">
        <v>3.2938</v>
      </c>
      <c r="HI85">
        <v>9999</v>
      </c>
      <c r="HJ85">
        <v>9999</v>
      </c>
      <c r="HK85">
        <v>9999</v>
      </c>
      <c r="HL85">
        <v>627.8</v>
      </c>
      <c r="HM85">
        <v>1.86331</v>
      </c>
      <c r="HN85">
        <v>1.86816</v>
      </c>
      <c r="HO85">
        <v>1.86798</v>
      </c>
      <c r="HP85">
        <v>1.86905</v>
      </c>
      <c r="HQ85">
        <v>1.86996</v>
      </c>
      <c r="HR85">
        <v>1.866</v>
      </c>
      <c r="HS85">
        <v>1.86707</v>
      </c>
      <c r="HT85">
        <v>1.86844</v>
      </c>
      <c r="HU85">
        <v>5</v>
      </c>
      <c r="HV85">
        <v>0</v>
      </c>
      <c r="HW85">
        <v>0</v>
      </c>
      <c r="HX85">
        <v>0</v>
      </c>
      <c r="HY85" t="s">
        <v>422</v>
      </c>
      <c r="HZ85" t="s">
        <v>423</v>
      </c>
      <c r="IA85" t="s">
        <v>424</v>
      </c>
      <c r="IB85" t="s">
        <v>424</v>
      </c>
      <c r="IC85" t="s">
        <v>424</v>
      </c>
      <c r="ID85" t="s">
        <v>424</v>
      </c>
      <c r="IE85">
        <v>0</v>
      </c>
      <c r="IF85">
        <v>100</v>
      </c>
      <c r="IG85">
        <v>100</v>
      </c>
      <c r="IH85">
        <v>10.3</v>
      </c>
      <c r="II85">
        <v>0.483</v>
      </c>
      <c r="IJ85">
        <v>4.02706509432224</v>
      </c>
      <c r="IK85">
        <v>0.00601174518973114</v>
      </c>
      <c r="IL85">
        <v>2.77886958061485e-07</v>
      </c>
      <c r="IM85">
        <v>-3.54636231360687e-10</v>
      </c>
      <c r="IN85">
        <v>-0.0404303883988718</v>
      </c>
      <c r="IO85">
        <v>-0.0177815531441476</v>
      </c>
      <c r="IP85">
        <v>0.00205572605671414</v>
      </c>
      <c r="IQ85">
        <v>-1.65519735432211e-05</v>
      </c>
      <c r="IR85">
        <v>-4</v>
      </c>
      <c r="IS85">
        <v>1848</v>
      </c>
      <c r="IT85">
        <v>1</v>
      </c>
      <c r="IU85">
        <v>25</v>
      </c>
      <c r="IV85">
        <v>24541.5</v>
      </c>
      <c r="IW85">
        <v>24541.4</v>
      </c>
      <c r="IX85">
        <v>2.31079</v>
      </c>
      <c r="IY85">
        <v>2.59521</v>
      </c>
      <c r="IZ85">
        <v>1.54785</v>
      </c>
      <c r="JA85">
        <v>2.30469</v>
      </c>
      <c r="JB85">
        <v>1.34644</v>
      </c>
      <c r="JC85">
        <v>2.31812</v>
      </c>
      <c r="JD85">
        <v>34.3042</v>
      </c>
      <c r="JE85">
        <v>24.1313</v>
      </c>
      <c r="JF85">
        <v>18</v>
      </c>
      <c r="JG85">
        <v>500.62</v>
      </c>
      <c r="JH85">
        <v>409.27</v>
      </c>
      <c r="JI85">
        <v>25.0001</v>
      </c>
      <c r="JJ85">
        <v>26.4199</v>
      </c>
      <c r="JK85">
        <v>30.0004</v>
      </c>
      <c r="JL85">
        <v>26.34</v>
      </c>
      <c r="JM85">
        <v>26.2805</v>
      </c>
      <c r="JN85">
        <v>46.3582</v>
      </c>
      <c r="JO85">
        <v>36.0331</v>
      </c>
      <c r="JP85">
        <v>67.2607</v>
      </c>
      <c r="JQ85">
        <v>25</v>
      </c>
      <c r="JR85">
        <v>1160.13</v>
      </c>
      <c r="JS85">
        <v>17.4405</v>
      </c>
      <c r="JT85">
        <v>102.388</v>
      </c>
      <c r="JU85">
        <v>103.154</v>
      </c>
    </row>
    <row r="86" spans="1:281">
      <c r="A86">
        <v>70</v>
      </c>
      <c r="B86">
        <v>1659024120</v>
      </c>
      <c r="C86">
        <v>436.900000095367</v>
      </c>
      <c r="D86" t="s">
        <v>563</v>
      </c>
      <c r="E86" t="s">
        <v>564</v>
      </c>
      <c r="F86">
        <v>5</v>
      </c>
      <c r="G86" t="s">
        <v>416</v>
      </c>
      <c r="H86" t="s">
        <v>417</v>
      </c>
      <c r="I86">
        <v>1659024112.21429</v>
      </c>
      <c r="J86">
        <f>(K86)/1000</f>
        <v>0</v>
      </c>
      <c r="K86">
        <f>IF(CZ86, AN86, AH86)</f>
        <v>0</v>
      </c>
      <c r="L86">
        <f>IF(CZ86, AI86, AG86)</f>
        <v>0</v>
      </c>
      <c r="M86">
        <f>DB86 - IF(AU86&gt;1, L86*CV86*100.0/(AW86*DP86), 0)</f>
        <v>0</v>
      </c>
      <c r="N86">
        <f>((T86-J86/2)*M86-L86)/(T86+J86/2)</f>
        <v>0</v>
      </c>
      <c r="O86">
        <f>N86*(DI86+DJ86)/1000.0</f>
        <v>0</v>
      </c>
      <c r="P86">
        <f>(DB86 - IF(AU86&gt;1, L86*CV86*100.0/(AW86*DP86), 0))*(DI86+DJ86)/1000.0</f>
        <v>0</v>
      </c>
      <c r="Q86">
        <f>2.0/((1/S86-1/R86)+SIGN(S86)*SQRT((1/S86-1/R86)*(1/S86-1/R86) + 4*CW86/((CW86+1)*(CW86+1))*(2*1/S86*1/R86-1/R86*1/R86)))</f>
        <v>0</v>
      </c>
      <c r="R86">
        <f>IF(LEFT(CX86,1)&lt;&gt;"0",IF(LEFT(CX86,1)="1",3.0,CY86),$D$5+$E$5*(DP86*DI86/($K$5*1000))+$F$5*(DP86*DI86/($K$5*1000))*MAX(MIN(CV86,$J$5),$I$5)*MAX(MIN(CV86,$J$5),$I$5)+$G$5*MAX(MIN(CV86,$J$5),$I$5)*(DP86*DI86/($K$5*1000))+$H$5*(DP86*DI86/($K$5*1000))*(DP86*DI86/($K$5*1000)))</f>
        <v>0</v>
      </c>
      <c r="S86">
        <f>J86*(1000-(1000*0.61365*exp(17.502*W86/(240.97+W86))/(DI86+DJ86)+DD86)/2)/(1000*0.61365*exp(17.502*W86/(240.97+W86))/(DI86+DJ86)-DD86)</f>
        <v>0</v>
      </c>
      <c r="T86">
        <f>1/((CW86+1)/(Q86/1.6)+1/(R86/1.37)) + CW86/((CW86+1)/(Q86/1.6) + CW86/(R86/1.37))</f>
        <v>0</v>
      </c>
      <c r="U86">
        <f>(CR86*CU86)</f>
        <v>0</v>
      </c>
      <c r="V86">
        <f>(DK86+(U86+2*0.95*5.67E-8*(((DK86+$B$7)+273)^4-(DK86+273)^4)-44100*J86)/(1.84*29.3*R86+8*0.95*5.67E-8*(DK86+273)^3))</f>
        <v>0</v>
      </c>
      <c r="W86">
        <f>($C$7*DL86+$D$7*DM86+$E$7*V86)</f>
        <v>0</v>
      </c>
      <c r="X86">
        <f>0.61365*exp(17.502*W86/(240.97+W86))</f>
        <v>0</v>
      </c>
      <c r="Y86">
        <f>(Z86/AA86*100)</f>
        <v>0</v>
      </c>
      <c r="Z86">
        <f>DD86*(DI86+DJ86)/1000</f>
        <v>0</v>
      </c>
      <c r="AA86">
        <f>0.61365*exp(17.502*DK86/(240.97+DK86))</f>
        <v>0</v>
      </c>
      <c r="AB86">
        <f>(X86-DD86*(DI86+DJ86)/1000)</f>
        <v>0</v>
      </c>
      <c r="AC86">
        <f>(-J86*44100)</f>
        <v>0</v>
      </c>
      <c r="AD86">
        <f>2*29.3*R86*0.92*(DK86-W86)</f>
        <v>0</v>
      </c>
      <c r="AE86">
        <f>2*0.95*5.67E-8*(((DK86+$B$7)+273)^4-(W86+273)^4)</f>
        <v>0</v>
      </c>
      <c r="AF86">
        <f>U86+AE86+AC86+AD86</f>
        <v>0</v>
      </c>
      <c r="AG86">
        <f>DH86*AU86*(DC86-DB86*(1000-AU86*DE86)/(1000-AU86*DD86))/(100*CV86)</f>
        <v>0</v>
      </c>
      <c r="AH86">
        <f>1000*DH86*AU86*(DD86-DE86)/(100*CV86*(1000-AU86*DD86))</f>
        <v>0</v>
      </c>
      <c r="AI86">
        <f>(AJ86 - AK86 - DI86*1E3/(8.314*(DK86+273.15)) * AM86/DH86 * AL86) * DH86/(100*CV86) * (1000 - DE86)/1000</f>
        <v>0</v>
      </c>
      <c r="AJ86">
        <v>1171.78548484001</v>
      </c>
      <c r="AK86">
        <v>1114.77490909091</v>
      </c>
      <c r="AL86">
        <v>3.47800567476475</v>
      </c>
      <c r="AM86">
        <v>66.0504921813524</v>
      </c>
      <c r="AN86">
        <f>(AP86 - AO86 + DI86*1E3/(8.314*(DK86+273.15)) * AR86/DH86 * AQ86) * DH86/(100*CV86) * 1000/(1000 - AP86)</f>
        <v>0</v>
      </c>
      <c r="AO86">
        <v>17.3725964257576</v>
      </c>
      <c r="AP86">
        <v>24.3978923076923</v>
      </c>
      <c r="AQ86">
        <v>0.0003081122334472</v>
      </c>
      <c r="AR86">
        <v>92.47</v>
      </c>
      <c r="AS86">
        <v>0</v>
      </c>
      <c r="AT86">
        <v>0</v>
      </c>
      <c r="AU86">
        <f>IF(AS86*$H$13&gt;=AW86,1.0,(AW86/(AW86-AS86*$H$13)))</f>
        <v>0</v>
      </c>
      <c r="AV86">
        <f>(AU86-1)*100</f>
        <v>0</v>
      </c>
      <c r="AW86">
        <f>MAX(0,($B$13+$C$13*DP86)/(1+$D$13*DP86)*DI86/(DK86+273)*$E$13)</f>
        <v>0</v>
      </c>
      <c r="AX86" t="s">
        <v>418</v>
      </c>
      <c r="AY86" t="s">
        <v>418</v>
      </c>
      <c r="AZ86">
        <v>0</v>
      </c>
      <c r="BA86">
        <v>0</v>
      </c>
      <c r="BB86">
        <f>1-AZ86/BA86</f>
        <v>0</v>
      </c>
      <c r="BC86">
        <v>0</v>
      </c>
      <c r="BD86" t="s">
        <v>418</v>
      </c>
      <c r="BE86" t="s">
        <v>418</v>
      </c>
      <c r="BF86">
        <v>0</v>
      </c>
      <c r="BG86">
        <v>0</v>
      </c>
      <c r="BH86">
        <f>1-BF86/BG86</f>
        <v>0</v>
      </c>
      <c r="BI86">
        <v>0.5</v>
      </c>
      <c r="BJ86">
        <f>CS86</f>
        <v>0</v>
      </c>
      <c r="BK86">
        <f>L86</f>
        <v>0</v>
      </c>
      <c r="BL86">
        <f>BH86*BI86*BJ86</f>
        <v>0</v>
      </c>
      <c r="BM86">
        <f>(BK86-BC86)/BJ86</f>
        <v>0</v>
      </c>
      <c r="BN86">
        <f>(BA86-BG86)/BG86</f>
        <v>0</v>
      </c>
      <c r="BO86">
        <f>AZ86/(BB86+AZ86/BG86)</f>
        <v>0</v>
      </c>
      <c r="BP86" t="s">
        <v>418</v>
      </c>
      <c r="BQ86">
        <v>0</v>
      </c>
      <c r="BR86">
        <f>IF(BQ86&lt;&gt;0, BQ86, BO86)</f>
        <v>0</v>
      </c>
      <c r="BS86">
        <f>1-BR86/BG86</f>
        <v>0</v>
      </c>
      <c r="BT86">
        <f>(BG86-BF86)/(BG86-BR86)</f>
        <v>0</v>
      </c>
      <c r="BU86">
        <f>(BA86-BG86)/(BA86-BR86)</f>
        <v>0</v>
      </c>
      <c r="BV86">
        <f>(BG86-BF86)/(BG86-AZ86)</f>
        <v>0</v>
      </c>
      <c r="BW86">
        <f>(BA86-BG86)/(BA86-AZ86)</f>
        <v>0</v>
      </c>
      <c r="BX86">
        <f>(BT86*BR86/BF86)</f>
        <v>0</v>
      </c>
      <c r="BY86">
        <f>(1-BX86)</f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f>$B$11*DQ86+$C$11*DR86+$F$11*EC86*(1-EF86)</f>
        <v>0</v>
      </c>
      <c r="CS86">
        <f>CR86*CT86</f>
        <v>0</v>
      </c>
      <c r="CT86">
        <f>($B$11*$D$9+$C$11*$D$9+$F$11*((EP86+EH86)/MAX(EP86+EH86+EQ86, 0.1)*$I$9+EQ86/MAX(EP86+EH86+EQ86, 0.1)*$J$9))/($B$11+$C$11+$F$11)</f>
        <v>0</v>
      </c>
      <c r="CU86">
        <f>($B$11*$K$9+$C$11*$K$9+$F$11*((EP86+EH86)/MAX(EP86+EH86+EQ86, 0.1)*$P$9+EQ86/MAX(EP86+EH86+EQ86, 0.1)*$Q$9))/($B$11+$C$11+$F$11)</f>
        <v>0</v>
      </c>
      <c r="CV86">
        <v>6</v>
      </c>
      <c r="CW86">
        <v>0.5</v>
      </c>
      <c r="CX86" t="s">
        <v>419</v>
      </c>
      <c r="CY86">
        <v>2</v>
      </c>
      <c r="CZ86" t="b">
        <v>1</v>
      </c>
      <c r="DA86">
        <v>1659024112.21429</v>
      </c>
      <c r="DB86">
        <v>1063.06035714286</v>
      </c>
      <c r="DC86">
        <v>1134.40857142857</v>
      </c>
      <c r="DD86">
        <v>24.3910821428571</v>
      </c>
      <c r="DE86">
        <v>17.3400857142857</v>
      </c>
      <c r="DF86">
        <v>1052.80964285714</v>
      </c>
      <c r="DG86">
        <v>23.9077928571429</v>
      </c>
      <c r="DH86">
        <v>500.022428571429</v>
      </c>
      <c r="DI86">
        <v>90.3857892857143</v>
      </c>
      <c r="DJ86">
        <v>0.045256575</v>
      </c>
      <c r="DK86">
        <v>27.3233392857143</v>
      </c>
      <c r="DL86">
        <v>27.3117535714286</v>
      </c>
      <c r="DM86">
        <v>999.9</v>
      </c>
      <c r="DN86">
        <v>0</v>
      </c>
      <c r="DO86">
        <v>0</v>
      </c>
      <c r="DP86">
        <v>10010.5357142857</v>
      </c>
      <c r="DQ86">
        <v>0</v>
      </c>
      <c r="DR86">
        <v>10.1502</v>
      </c>
      <c r="DS86">
        <v>-71.3491714285714</v>
      </c>
      <c r="DT86">
        <v>1089.63785714286</v>
      </c>
      <c r="DU86">
        <v>1154.4275</v>
      </c>
      <c r="DV86">
        <v>7.05099678571429</v>
      </c>
      <c r="DW86">
        <v>1134.40857142857</v>
      </c>
      <c r="DX86">
        <v>17.3400857142857</v>
      </c>
      <c r="DY86">
        <v>2.2046075</v>
      </c>
      <c r="DZ86">
        <v>1.56729714285714</v>
      </c>
      <c r="EA86">
        <v>18.9958285714286</v>
      </c>
      <c r="EB86">
        <v>13.6409607142857</v>
      </c>
      <c r="EC86">
        <v>2000.005</v>
      </c>
      <c r="ED86">
        <v>0.979997571428571</v>
      </c>
      <c r="EE86">
        <v>0.0200025214285714</v>
      </c>
      <c r="EF86">
        <v>0</v>
      </c>
      <c r="EG86">
        <v>823.903464285714</v>
      </c>
      <c r="EH86">
        <v>5.00063</v>
      </c>
      <c r="EI86">
        <v>16244.8357142857</v>
      </c>
      <c r="EJ86">
        <v>17256.925</v>
      </c>
      <c r="EK86">
        <v>38.5</v>
      </c>
      <c r="EL86">
        <v>38.45725</v>
      </c>
      <c r="EM86">
        <v>38</v>
      </c>
      <c r="EN86">
        <v>37.75</v>
      </c>
      <c r="EO86">
        <v>39.437</v>
      </c>
      <c r="EP86">
        <v>1955.1025</v>
      </c>
      <c r="EQ86">
        <v>39.9014285714286</v>
      </c>
      <c r="ER86">
        <v>0</v>
      </c>
      <c r="ES86">
        <v>1659024118.9</v>
      </c>
      <c r="ET86">
        <v>0</v>
      </c>
      <c r="EU86">
        <v>823.878576923077</v>
      </c>
      <c r="EV86">
        <v>-9.85569229129479</v>
      </c>
      <c r="EW86">
        <v>-179.131623959704</v>
      </c>
      <c r="EX86">
        <v>16243.7846153846</v>
      </c>
      <c r="EY86">
        <v>15</v>
      </c>
      <c r="EZ86">
        <v>0</v>
      </c>
      <c r="FA86" t="s">
        <v>420</v>
      </c>
      <c r="FB86">
        <v>1657551626.5</v>
      </c>
      <c r="FC86">
        <v>1657551629</v>
      </c>
      <c r="FD86">
        <v>0</v>
      </c>
      <c r="FE86">
        <v>0.403</v>
      </c>
      <c r="FF86">
        <v>0.009</v>
      </c>
      <c r="FG86">
        <v>9.41</v>
      </c>
      <c r="FH86">
        <v>0.087</v>
      </c>
      <c r="FI86">
        <v>417</v>
      </c>
      <c r="FJ86">
        <v>17</v>
      </c>
      <c r="FK86">
        <v>1.61</v>
      </c>
      <c r="FL86">
        <v>0.59</v>
      </c>
      <c r="FM86">
        <v>-71.3091268292683</v>
      </c>
      <c r="FN86">
        <v>-0.587437630662183</v>
      </c>
      <c r="FO86">
        <v>0.397225517457294</v>
      </c>
      <c r="FP86">
        <v>0</v>
      </c>
      <c r="FQ86">
        <v>824.572382352941</v>
      </c>
      <c r="FR86">
        <v>-9.90797554973513</v>
      </c>
      <c r="FS86">
        <v>0.9949120272876</v>
      </c>
      <c r="FT86">
        <v>0</v>
      </c>
      <c r="FU86">
        <v>7.07188634146341</v>
      </c>
      <c r="FV86">
        <v>-0.354446341463417</v>
      </c>
      <c r="FW86">
        <v>0.0384625227002698</v>
      </c>
      <c r="FX86">
        <v>0</v>
      </c>
      <c r="FY86">
        <v>0</v>
      </c>
      <c r="FZ86">
        <v>3</v>
      </c>
      <c r="GA86" t="s">
        <v>427</v>
      </c>
      <c r="GB86">
        <v>2.97407</v>
      </c>
      <c r="GC86">
        <v>2.69918</v>
      </c>
      <c r="GD86">
        <v>0.175689</v>
      </c>
      <c r="GE86">
        <v>0.183665</v>
      </c>
      <c r="GF86">
        <v>0.10437</v>
      </c>
      <c r="GG86">
        <v>0.0831775</v>
      </c>
      <c r="GH86">
        <v>32123.8</v>
      </c>
      <c r="GI86">
        <v>34782.2</v>
      </c>
      <c r="GJ86">
        <v>35312.1</v>
      </c>
      <c r="GK86">
        <v>38639.7</v>
      </c>
      <c r="GL86">
        <v>44834.8</v>
      </c>
      <c r="GM86">
        <v>51161</v>
      </c>
      <c r="GN86">
        <v>55192</v>
      </c>
      <c r="GO86">
        <v>61968.2</v>
      </c>
      <c r="GP86">
        <v>1.9896</v>
      </c>
      <c r="GQ86">
        <v>1.8468</v>
      </c>
      <c r="GR86">
        <v>0.118315</v>
      </c>
      <c r="GS86">
        <v>0</v>
      </c>
      <c r="GT86">
        <v>25.3673</v>
      </c>
      <c r="GU86">
        <v>999.9</v>
      </c>
      <c r="GV86">
        <v>55.506</v>
      </c>
      <c r="GW86">
        <v>29.064</v>
      </c>
      <c r="GX86">
        <v>24.7891</v>
      </c>
      <c r="GY86">
        <v>56.41</v>
      </c>
      <c r="GZ86">
        <v>43.1971</v>
      </c>
      <c r="HA86">
        <v>1</v>
      </c>
      <c r="HB86">
        <v>-0.0632114</v>
      </c>
      <c r="HC86">
        <v>0.0969499</v>
      </c>
      <c r="HD86">
        <v>20.1134</v>
      </c>
      <c r="HE86">
        <v>5.19812</v>
      </c>
      <c r="HF86">
        <v>12.0052</v>
      </c>
      <c r="HG86">
        <v>4.9756</v>
      </c>
      <c r="HH86">
        <v>3.294</v>
      </c>
      <c r="HI86">
        <v>9999</v>
      </c>
      <c r="HJ86">
        <v>9999</v>
      </c>
      <c r="HK86">
        <v>9999</v>
      </c>
      <c r="HL86">
        <v>627.8</v>
      </c>
      <c r="HM86">
        <v>1.8634</v>
      </c>
      <c r="HN86">
        <v>1.86813</v>
      </c>
      <c r="HO86">
        <v>1.86798</v>
      </c>
      <c r="HP86">
        <v>1.86911</v>
      </c>
      <c r="HQ86">
        <v>1.86996</v>
      </c>
      <c r="HR86">
        <v>1.866</v>
      </c>
      <c r="HS86">
        <v>1.86707</v>
      </c>
      <c r="HT86">
        <v>1.86844</v>
      </c>
      <c r="HU86">
        <v>5</v>
      </c>
      <c r="HV86">
        <v>0</v>
      </c>
      <c r="HW86">
        <v>0</v>
      </c>
      <c r="HX86">
        <v>0</v>
      </c>
      <c r="HY86" t="s">
        <v>422</v>
      </c>
      <c r="HZ86" t="s">
        <v>423</v>
      </c>
      <c r="IA86" t="s">
        <v>424</v>
      </c>
      <c r="IB86" t="s">
        <v>424</v>
      </c>
      <c r="IC86" t="s">
        <v>424</v>
      </c>
      <c r="ID86" t="s">
        <v>424</v>
      </c>
      <c r="IE86">
        <v>0</v>
      </c>
      <c r="IF86">
        <v>100</v>
      </c>
      <c r="IG86">
        <v>100</v>
      </c>
      <c r="IH86">
        <v>10.39</v>
      </c>
      <c r="II86">
        <v>0.4834</v>
      </c>
      <c r="IJ86">
        <v>4.02706509432224</v>
      </c>
      <c r="IK86">
        <v>0.00601174518973114</v>
      </c>
      <c r="IL86">
        <v>2.77886958061485e-07</v>
      </c>
      <c r="IM86">
        <v>-3.54636231360687e-10</v>
      </c>
      <c r="IN86">
        <v>-0.0404303883988718</v>
      </c>
      <c r="IO86">
        <v>-0.0177815531441476</v>
      </c>
      <c r="IP86">
        <v>0.00205572605671414</v>
      </c>
      <c r="IQ86">
        <v>-1.65519735432211e-05</v>
      </c>
      <c r="IR86">
        <v>-4</v>
      </c>
      <c r="IS86">
        <v>1848</v>
      </c>
      <c r="IT86">
        <v>1</v>
      </c>
      <c r="IU86">
        <v>25</v>
      </c>
      <c r="IV86">
        <v>24541.6</v>
      </c>
      <c r="IW86">
        <v>24541.5</v>
      </c>
      <c r="IX86">
        <v>2.34009</v>
      </c>
      <c r="IY86">
        <v>2.59644</v>
      </c>
      <c r="IZ86">
        <v>1.54785</v>
      </c>
      <c r="JA86">
        <v>2.30469</v>
      </c>
      <c r="JB86">
        <v>1.34644</v>
      </c>
      <c r="JC86">
        <v>2.34009</v>
      </c>
      <c r="JD86">
        <v>34.3042</v>
      </c>
      <c r="JE86">
        <v>24.1313</v>
      </c>
      <c r="JF86">
        <v>18</v>
      </c>
      <c r="JG86">
        <v>500.772</v>
      </c>
      <c r="JH86">
        <v>409.174</v>
      </c>
      <c r="JI86">
        <v>25.0001</v>
      </c>
      <c r="JJ86">
        <v>26.4221</v>
      </c>
      <c r="JK86">
        <v>30.0001</v>
      </c>
      <c r="JL86">
        <v>26.3422</v>
      </c>
      <c r="JM86">
        <v>26.2827</v>
      </c>
      <c r="JN86">
        <v>46.8745</v>
      </c>
      <c r="JO86">
        <v>36.0331</v>
      </c>
      <c r="JP86">
        <v>66.8832</v>
      </c>
      <c r="JQ86">
        <v>25</v>
      </c>
      <c r="JR86">
        <v>1173.59</v>
      </c>
      <c r="JS86">
        <v>17.4493</v>
      </c>
      <c r="JT86">
        <v>102.388</v>
      </c>
      <c r="JU86">
        <v>103.152</v>
      </c>
    </row>
    <row r="87" spans="1:281">
      <c r="A87">
        <v>71</v>
      </c>
      <c r="B87">
        <v>1659024125</v>
      </c>
      <c r="C87">
        <v>441.900000095367</v>
      </c>
      <c r="D87" t="s">
        <v>565</v>
      </c>
      <c r="E87" t="s">
        <v>566</v>
      </c>
      <c r="F87">
        <v>5</v>
      </c>
      <c r="G87" t="s">
        <v>416</v>
      </c>
      <c r="H87" t="s">
        <v>417</v>
      </c>
      <c r="I87">
        <v>1659024117.5</v>
      </c>
      <c r="J87">
        <f>(K87)/1000</f>
        <v>0</v>
      </c>
      <c r="K87">
        <f>IF(CZ87, AN87, AH87)</f>
        <v>0</v>
      </c>
      <c r="L87">
        <f>IF(CZ87, AI87, AG87)</f>
        <v>0</v>
      </c>
      <c r="M87">
        <f>DB87 - IF(AU87&gt;1, L87*CV87*100.0/(AW87*DP87), 0)</f>
        <v>0</v>
      </c>
      <c r="N87">
        <f>((T87-J87/2)*M87-L87)/(T87+J87/2)</f>
        <v>0</v>
      </c>
      <c r="O87">
        <f>N87*(DI87+DJ87)/1000.0</f>
        <v>0</v>
      </c>
      <c r="P87">
        <f>(DB87 - IF(AU87&gt;1, L87*CV87*100.0/(AW87*DP87), 0))*(DI87+DJ87)/1000.0</f>
        <v>0</v>
      </c>
      <c r="Q87">
        <f>2.0/((1/S87-1/R87)+SIGN(S87)*SQRT((1/S87-1/R87)*(1/S87-1/R87) + 4*CW87/((CW87+1)*(CW87+1))*(2*1/S87*1/R87-1/R87*1/R87)))</f>
        <v>0</v>
      </c>
      <c r="R87">
        <f>IF(LEFT(CX87,1)&lt;&gt;"0",IF(LEFT(CX87,1)="1",3.0,CY87),$D$5+$E$5*(DP87*DI87/($K$5*1000))+$F$5*(DP87*DI87/($K$5*1000))*MAX(MIN(CV87,$J$5),$I$5)*MAX(MIN(CV87,$J$5),$I$5)+$G$5*MAX(MIN(CV87,$J$5),$I$5)*(DP87*DI87/($K$5*1000))+$H$5*(DP87*DI87/($K$5*1000))*(DP87*DI87/($K$5*1000)))</f>
        <v>0</v>
      </c>
      <c r="S87">
        <f>J87*(1000-(1000*0.61365*exp(17.502*W87/(240.97+W87))/(DI87+DJ87)+DD87)/2)/(1000*0.61365*exp(17.502*W87/(240.97+W87))/(DI87+DJ87)-DD87)</f>
        <v>0</v>
      </c>
      <c r="T87">
        <f>1/((CW87+1)/(Q87/1.6)+1/(R87/1.37)) + CW87/((CW87+1)/(Q87/1.6) + CW87/(R87/1.37))</f>
        <v>0</v>
      </c>
      <c r="U87">
        <f>(CR87*CU87)</f>
        <v>0</v>
      </c>
      <c r="V87">
        <f>(DK87+(U87+2*0.95*5.67E-8*(((DK87+$B$7)+273)^4-(DK87+273)^4)-44100*J87)/(1.84*29.3*R87+8*0.95*5.67E-8*(DK87+273)^3))</f>
        <v>0</v>
      </c>
      <c r="W87">
        <f>($C$7*DL87+$D$7*DM87+$E$7*V87)</f>
        <v>0</v>
      </c>
      <c r="X87">
        <f>0.61365*exp(17.502*W87/(240.97+W87))</f>
        <v>0</v>
      </c>
      <c r="Y87">
        <f>(Z87/AA87*100)</f>
        <v>0</v>
      </c>
      <c r="Z87">
        <f>DD87*(DI87+DJ87)/1000</f>
        <v>0</v>
      </c>
      <c r="AA87">
        <f>0.61365*exp(17.502*DK87/(240.97+DK87))</f>
        <v>0</v>
      </c>
      <c r="AB87">
        <f>(X87-DD87*(DI87+DJ87)/1000)</f>
        <v>0</v>
      </c>
      <c r="AC87">
        <f>(-J87*44100)</f>
        <v>0</v>
      </c>
      <c r="AD87">
        <f>2*29.3*R87*0.92*(DK87-W87)</f>
        <v>0</v>
      </c>
      <c r="AE87">
        <f>2*0.95*5.67E-8*(((DK87+$B$7)+273)^4-(W87+273)^4)</f>
        <v>0</v>
      </c>
      <c r="AF87">
        <f>U87+AE87+AC87+AD87</f>
        <v>0</v>
      </c>
      <c r="AG87">
        <f>DH87*AU87*(DC87-DB87*(1000-AU87*DE87)/(1000-AU87*DD87))/(100*CV87)</f>
        <v>0</v>
      </c>
      <c r="AH87">
        <f>1000*DH87*AU87*(DD87-DE87)/(100*CV87*(1000-AU87*DD87))</f>
        <v>0</v>
      </c>
      <c r="AI87">
        <f>(AJ87 - AK87 - DI87*1E3/(8.314*(DK87+273.15)) * AM87/DH87 * AL87) * DH87/(100*CV87) * (1000 - DE87)/1000</f>
        <v>0</v>
      </c>
      <c r="AJ87">
        <v>1188.74828816015</v>
      </c>
      <c r="AK87">
        <v>1131.91818181818</v>
      </c>
      <c r="AL87">
        <v>3.43198115355492</v>
      </c>
      <c r="AM87">
        <v>66.0504921813524</v>
      </c>
      <c r="AN87">
        <f>(AP87 - AO87 + DI87*1E3/(8.314*(DK87+273.15)) * AR87/DH87 * AQ87) * DH87/(100*CV87) * 1000/(1000 - AP87)</f>
        <v>0</v>
      </c>
      <c r="AO87">
        <v>17.3551882664502</v>
      </c>
      <c r="AP87">
        <v>24.3803090909091</v>
      </c>
      <c r="AQ87">
        <v>-0.000238532350530141</v>
      </c>
      <c r="AR87">
        <v>92.47</v>
      </c>
      <c r="AS87">
        <v>0</v>
      </c>
      <c r="AT87">
        <v>0</v>
      </c>
      <c r="AU87">
        <f>IF(AS87*$H$13&gt;=AW87,1.0,(AW87/(AW87-AS87*$H$13)))</f>
        <v>0</v>
      </c>
      <c r="AV87">
        <f>(AU87-1)*100</f>
        <v>0</v>
      </c>
      <c r="AW87">
        <f>MAX(0,($B$13+$C$13*DP87)/(1+$D$13*DP87)*DI87/(DK87+273)*$E$13)</f>
        <v>0</v>
      </c>
      <c r="AX87" t="s">
        <v>418</v>
      </c>
      <c r="AY87" t="s">
        <v>418</v>
      </c>
      <c r="AZ87">
        <v>0</v>
      </c>
      <c r="BA87">
        <v>0</v>
      </c>
      <c r="BB87">
        <f>1-AZ87/BA87</f>
        <v>0</v>
      </c>
      <c r="BC87">
        <v>0</v>
      </c>
      <c r="BD87" t="s">
        <v>418</v>
      </c>
      <c r="BE87" t="s">
        <v>418</v>
      </c>
      <c r="BF87">
        <v>0</v>
      </c>
      <c r="BG87">
        <v>0</v>
      </c>
      <c r="BH87">
        <f>1-BF87/BG87</f>
        <v>0</v>
      </c>
      <c r="BI87">
        <v>0.5</v>
      </c>
      <c r="BJ87">
        <f>CS87</f>
        <v>0</v>
      </c>
      <c r="BK87">
        <f>L87</f>
        <v>0</v>
      </c>
      <c r="BL87">
        <f>BH87*BI87*BJ87</f>
        <v>0</v>
      </c>
      <c r="BM87">
        <f>(BK87-BC87)/BJ87</f>
        <v>0</v>
      </c>
      <c r="BN87">
        <f>(BA87-BG87)/BG87</f>
        <v>0</v>
      </c>
      <c r="BO87">
        <f>AZ87/(BB87+AZ87/BG87)</f>
        <v>0</v>
      </c>
      <c r="BP87" t="s">
        <v>418</v>
      </c>
      <c r="BQ87">
        <v>0</v>
      </c>
      <c r="BR87">
        <f>IF(BQ87&lt;&gt;0, BQ87, BO87)</f>
        <v>0</v>
      </c>
      <c r="BS87">
        <f>1-BR87/BG87</f>
        <v>0</v>
      </c>
      <c r="BT87">
        <f>(BG87-BF87)/(BG87-BR87)</f>
        <v>0</v>
      </c>
      <c r="BU87">
        <f>(BA87-BG87)/(BA87-BR87)</f>
        <v>0</v>
      </c>
      <c r="BV87">
        <f>(BG87-BF87)/(BG87-AZ87)</f>
        <v>0</v>
      </c>
      <c r="BW87">
        <f>(BA87-BG87)/(BA87-AZ87)</f>
        <v>0</v>
      </c>
      <c r="BX87">
        <f>(BT87*BR87/BF87)</f>
        <v>0</v>
      </c>
      <c r="BY87">
        <f>(1-BX87)</f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f>$B$11*DQ87+$C$11*DR87+$F$11*EC87*(1-EF87)</f>
        <v>0</v>
      </c>
      <c r="CS87">
        <f>CR87*CT87</f>
        <v>0</v>
      </c>
      <c r="CT87">
        <f>($B$11*$D$9+$C$11*$D$9+$F$11*((EP87+EH87)/MAX(EP87+EH87+EQ87, 0.1)*$I$9+EQ87/MAX(EP87+EH87+EQ87, 0.1)*$J$9))/($B$11+$C$11+$F$11)</f>
        <v>0</v>
      </c>
      <c r="CU87">
        <f>($B$11*$K$9+$C$11*$K$9+$F$11*((EP87+EH87)/MAX(EP87+EH87+EQ87, 0.1)*$P$9+EQ87/MAX(EP87+EH87+EQ87, 0.1)*$Q$9))/($B$11+$C$11+$F$11)</f>
        <v>0</v>
      </c>
      <c r="CV87">
        <v>6</v>
      </c>
      <c r="CW87">
        <v>0.5</v>
      </c>
      <c r="CX87" t="s">
        <v>419</v>
      </c>
      <c r="CY87">
        <v>2</v>
      </c>
      <c r="CZ87" t="b">
        <v>1</v>
      </c>
      <c r="DA87">
        <v>1659024117.5</v>
      </c>
      <c r="DB87">
        <v>1080.81592592593</v>
      </c>
      <c r="DC87">
        <v>1152.12444444444</v>
      </c>
      <c r="DD87">
        <v>24.3892925925926</v>
      </c>
      <c r="DE87">
        <v>17.3612703703704</v>
      </c>
      <c r="DF87">
        <v>1070.46962962963</v>
      </c>
      <c r="DG87">
        <v>23.9061</v>
      </c>
      <c r="DH87">
        <v>500.017407407407</v>
      </c>
      <c r="DI87">
        <v>90.3862555555556</v>
      </c>
      <c r="DJ87">
        <v>0.0452291592592593</v>
      </c>
      <c r="DK87">
        <v>27.3262925925926</v>
      </c>
      <c r="DL87">
        <v>27.3135407407407</v>
      </c>
      <c r="DM87">
        <v>999.9</v>
      </c>
      <c r="DN87">
        <v>0</v>
      </c>
      <c r="DO87">
        <v>0</v>
      </c>
      <c r="DP87">
        <v>10007.037037037</v>
      </c>
      <c r="DQ87">
        <v>0</v>
      </c>
      <c r="DR87">
        <v>10.1502</v>
      </c>
      <c r="DS87">
        <v>-71.3092666666667</v>
      </c>
      <c r="DT87">
        <v>1107.83592592593</v>
      </c>
      <c r="DU87">
        <v>1172.48111111111</v>
      </c>
      <c r="DV87">
        <v>7.02803592592593</v>
      </c>
      <c r="DW87">
        <v>1152.12444444444</v>
      </c>
      <c r="DX87">
        <v>17.3612703703704</v>
      </c>
      <c r="DY87">
        <v>2.20445851851852</v>
      </c>
      <c r="DZ87">
        <v>1.56922074074074</v>
      </c>
      <c r="EA87">
        <v>18.9947518518519</v>
      </c>
      <c r="EB87">
        <v>13.6598148148148</v>
      </c>
      <c r="EC87">
        <v>1999.97962962963</v>
      </c>
      <c r="ED87">
        <v>0.979998259259259</v>
      </c>
      <c r="EE87">
        <v>0.0200018814814815</v>
      </c>
      <c r="EF87">
        <v>0</v>
      </c>
      <c r="EG87">
        <v>823.082518518519</v>
      </c>
      <c r="EH87">
        <v>5.00063</v>
      </c>
      <c r="EI87">
        <v>16228.7518518519</v>
      </c>
      <c r="EJ87">
        <v>17256.7185185185</v>
      </c>
      <c r="EK87">
        <v>38.5</v>
      </c>
      <c r="EL87">
        <v>38.4673333333333</v>
      </c>
      <c r="EM87">
        <v>38</v>
      </c>
      <c r="EN87">
        <v>37.75</v>
      </c>
      <c r="EO87">
        <v>39.4393333333333</v>
      </c>
      <c r="EP87">
        <v>1955.07925925926</v>
      </c>
      <c r="EQ87">
        <v>39.8996296296296</v>
      </c>
      <c r="ER87">
        <v>0</v>
      </c>
      <c r="ES87">
        <v>1659024124.3</v>
      </c>
      <c r="ET87">
        <v>0</v>
      </c>
      <c r="EU87">
        <v>823.00296</v>
      </c>
      <c r="EV87">
        <v>-8.93992308040902</v>
      </c>
      <c r="EW87">
        <v>-176.176923303662</v>
      </c>
      <c r="EX87">
        <v>16226.652</v>
      </c>
      <c r="EY87">
        <v>15</v>
      </c>
      <c r="EZ87">
        <v>0</v>
      </c>
      <c r="FA87" t="s">
        <v>420</v>
      </c>
      <c r="FB87">
        <v>1657551626.5</v>
      </c>
      <c r="FC87">
        <v>1657551629</v>
      </c>
      <c r="FD87">
        <v>0</v>
      </c>
      <c r="FE87">
        <v>0.403</v>
      </c>
      <c r="FF87">
        <v>0.009</v>
      </c>
      <c r="FG87">
        <v>9.41</v>
      </c>
      <c r="FH87">
        <v>0.087</v>
      </c>
      <c r="FI87">
        <v>417</v>
      </c>
      <c r="FJ87">
        <v>17</v>
      </c>
      <c r="FK87">
        <v>1.61</v>
      </c>
      <c r="FL87">
        <v>0.59</v>
      </c>
      <c r="FM87">
        <v>-71.3041146341463</v>
      </c>
      <c r="FN87">
        <v>-0.151789547038496</v>
      </c>
      <c r="FO87">
        <v>0.399470708081468</v>
      </c>
      <c r="FP87">
        <v>1</v>
      </c>
      <c r="FQ87">
        <v>823.603647058824</v>
      </c>
      <c r="FR87">
        <v>-9.44452253793753</v>
      </c>
      <c r="FS87">
        <v>0.955776613156051</v>
      </c>
      <c r="FT87">
        <v>0</v>
      </c>
      <c r="FU87">
        <v>7.0441243902439</v>
      </c>
      <c r="FV87">
        <v>-0.274506689895436</v>
      </c>
      <c r="FW87">
        <v>0.0335853009404761</v>
      </c>
      <c r="FX87">
        <v>0</v>
      </c>
      <c r="FY87">
        <v>1</v>
      </c>
      <c r="FZ87">
        <v>3</v>
      </c>
      <c r="GA87" t="s">
        <v>421</v>
      </c>
      <c r="GB87">
        <v>2.97451</v>
      </c>
      <c r="GC87">
        <v>2.69854</v>
      </c>
      <c r="GD87">
        <v>0.177383</v>
      </c>
      <c r="GE87">
        <v>0.185218</v>
      </c>
      <c r="GF87">
        <v>0.104333</v>
      </c>
      <c r="GG87">
        <v>0.0833897</v>
      </c>
      <c r="GH87">
        <v>32058.1</v>
      </c>
      <c r="GI87">
        <v>34716</v>
      </c>
      <c r="GJ87">
        <v>35312.5</v>
      </c>
      <c r="GK87">
        <v>38639.7</v>
      </c>
      <c r="GL87">
        <v>44836.6</v>
      </c>
      <c r="GM87">
        <v>51149.4</v>
      </c>
      <c r="GN87">
        <v>55191.9</v>
      </c>
      <c r="GO87">
        <v>61968.5</v>
      </c>
      <c r="GP87">
        <v>1.99</v>
      </c>
      <c r="GQ87">
        <v>1.8468</v>
      </c>
      <c r="GR87">
        <v>0.118911</v>
      </c>
      <c r="GS87">
        <v>0</v>
      </c>
      <c r="GT87">
        <v>25.3695</v>
      </c>
      <c r="GU87">
        <v>999.9</v>
      </c>
      <c r="GV87">
        <v>55.463</v>
      </c>
      <c r="GW87">
        <v>29.064</v>
      </c>
      <c r="GX87">
        <v>24.7716</v>
      </c>
      <c r="GY87">
        <v>56.21</v>
      </c>
      <c r="GZ87">
        <v>43.2452</v>
      </c>
      <c r="HA87">
        <v>1</v>
      </c>
      <c r="HB87">
        <v>-0.0631707</v>
      </c>
      <c r="HC87">
        <v>0.0984749</v>
      </c>
      <c r="HD87">
        <v>20.1134</v>
      </c>
      <c r="HE87">
        <v>5.19932</v>
      </c>
      <c r="HF87">
        <v>12.0052</v>
      </c>
      <c r="HG87">
        <v>4.976</v>
      </c>
      <c r="HH87">
        <v>3.2938</v>
      </c>
      <c r="HI87">
        <v>9999</v>
      </c>
      <c r="HJ87">
        <v>9999</v>
      </c>
      <c r="HK87">
        <v>9999</v>
      </c>
      <c r="HL87">
        <v>627.8</v>
      </c>
      <c r="HM87">
        <v>1.86337</v>
      </c>
      <c r="HN87">
        <v>1.86813</v>
      </c>
      <c r="HO87">
        <v>1.86798</v>
      </c>
      <c r="HP87">
        <v>1.86908</v>
      </c>
      <c r="HQ87">
        <v>1.86996</v>
      </c>
      <c r="HR87">
        <v>1.866</v>
      </c>
      <c r="HS87">
        <v>1.86707</v>
      </c>
      <c r="HT87">
        <v>1.86844</v>
      </c>
      <c r="HU87">
        <v>5</v>
      </c>
      <c r="HV87">
        <v>0</v>
      </c>
      <c r="HW87">
        <v>0</v>
      </c>
      <c r="HX87">
        <v>0</v>
      </c>
      <c r="HY87" t="s">
        <v>422</v>
      </c>
      <c r="HZ87" t="s">
        <v>423</v>
      </c>
      <c r="IA87" t="s">
        <v>424</v>
      </c>
      <c r="IB87" t="s">
        <v>424</v>
      </c>
      <c r="IC87" t="s">
        <v>424</v>
      </c>
      <c r="ID87" t="s">
        <v>424</v>
      </c>
      <c r="IE87">
        <v>0</v>
      </c>
      <c r="IF87">
        <v>100</v>
      </c>
      <c r="IG87">
        <v>100</v>
      </c>
      <c r="IH87">
        <v>10.48</v>
      </c>
      <c r="II87">
        <v>0.4829</v>
      </c>
      <c r="IJ87">
        <v>4.02706509432224</v>
      </c>
      <c r="IK87">
        <v>0.00601174518973114</v>
      </c>
      <c r="IL87">
        <v>2.77886958061485e-07</v>
      </c>
      <c r="IM87">
        <v>-3.54636231360687e-10</v>
      </c>
      <c r="IN87">
        <v>-0.0404303883988718</v>
      </c>
      <c r="IO87">
        <v>-0.0177815531441476</v>
      </c>
      <c r="IP87">
        <v>0.00205572605671414</v>
      </c>
      <c r="IQ87">
        <v>-1.65519735432211e-05</v>
      </c>
      <c r="IR87">
        <v>-4</v>
      </c>
      <c r="IS87">
        <v>1848</v>
      </c>
      <c r="IT87">
        <v>1</v>
      </c>
      <c r="IU87">
        <v>25</v>
      </c>
      <c r="IV87">
        <v>24541.6</v>
      </c>
      <c r="IW87">
        <v>24541.6</v>
      </c>
      <c r="IX87">
        <v>2.3645</v>
      </c>
      <c r="IY87">
        <v>2.58789</v>
      </c>
      <c r="IZ87">
        <v>1.54785</v>
      </c>
      <c r="JA87">
        <v>2.30469</v>
      </c>
      <c r="JB87">
        <v>1.34644</v>
      </c>
      <c r="JC87">
        <v>2.43042</v>
      </c>
      <c r="JD87">
        <v>34.3042</v>
      </c>
      <c r="JE87">
        <v>24.14</v>
      </c>
      <c r="JF87">
        <v>18</v>
      </c>
      <c r="JG87">
        <v>501.056</v>
      </c>
      <c r="JH87">
        <v>409.174</v>
      </c>
      <c r="JI87">
        <v>25.0002</v>
      </c>
      <c r="JJ87">
        <v>26.4243</v>
      </c>
      <c r="JK87">
        <v>30.0002</v>
      </c>
      <c r="JL87">
        <v>26.3445</v>
      </c>
      <c r="JM87">
        <v>26.2827</v>
      </c>
      <c r="JN87">
        <v>47.4443</v>
      </c>
      <c r="JO87">
        <v>35.137</v>
      </c>
      <c r="JP87">
        <v>66.8832</v>
      </c>
      <c r="JQ87">
        <v>25</v>
      </c>
      <c r="JR87">
        <v>1193.75</v>
      </c>
      <c r="JS87">
        <v>17.6168</v>
      </c>
      <c r="JT87">
        <v>102.388</v>
      </c>
      <c r="JU87">
        <v>103.153</v>
      </c>
    </row>
    <row r="88" spans="1:281">
      <c r="A88">
        <v>72</v>
      </c>
      <c r="B88">
        <v>1659024130</v>
      </c>
      <c r="C88">
        <v>446.900000095367</v>
      </c>
      <c r="D88" t="s">
        <v>567</v>
      </c>
      <c r="E88" t="s">
        <v>568</v>
      </c>
      <c r="F88">
        <v>5</v>
      </c>
      <c r="G88" t="s">
        <v>416</v>
      </c>
      <c r="H88" t="s">
        <v>417</v>
      </c>
      <c r="I88">
        <v>1659024122.21429</v>
      </c>
      <c r="J88">
        <f>(K88)/1000</f>
        <v>0</v>
      </c>
      <c r="K88">
        <f>IF(CZ88, AN88, AH88)</f>
        <v>0</v>
      </c>
      <c r="L88">
        <f>IF(CZ88, AI88, AG88)</f>
        <v>0</v>
      </c>
      <c r="M88">
        <f>DB88 - IF(AU88&gt;1, L88*CV88*100.0/(AW88*DP88), 0)</f>
        <v>0</v>
      </c>
      <c r="N88">
        <f>((T88-J88/2)*M88-L88)/(T88+J88/2)</f>
        <v>0</v>
      </c>
      <c r="O88">
        <f>N88*(DI88+DJ88)/1000.0</f>
        <v>0</v>
      </c>
      <c r="P88">
        <f>(DB88 - IF(AU88&gt;1, L88*CV88*100.0/(AW88*DP88), 0))*(DI88+DJ88)/1000.0</f>
        <v>0</v>
      </c>
      <c r="Q88">
        <f>2.0/((1/S88-1/R88)+SIGN(S88)*SQRT((1/S88-1/R88)*(1/S88-1/R88) + 4*CW88/((CW88+1)*(CW88+1))*(2*1/S88*1/R88-1/R88*1/R88)))</f>
        <v>0</v>
      </c>
      <c r="R88">
        <f>IF(LEFT(CX88,1)&lt;&gt;"0",IF(LEFT(CX88,1)="1",3.0,CY88),$D$5+$E$5*(DP88*DI88/($K$5*1000))+$F$5*(DP88*DI88/($K$5*1000))*MAX(MIN(CV88,$J$5),$I$5)*MAX(MIN(CV88,$J$5),$I$5)+$G$5*MAX(MIN(CV88,$J$5),$I$5)*(DP88*DI88/($K$5*1000))+$H$5*(DP88*DI88/($K$5*1000))*(DP88*DI88/($K$5*1000)))</f>
        <v>0</v>
      </c>
      <c r="S88">
        <f>J88*(1000-(1000*0.61365*exp(17.502*W88/(240.97+W88))/(DI88+DJ88)+DD88)/2)/(1000*0.61365*exp(17.502*W88/(240.97+W88))/(DI88+DJ88)-DD88)</f>
        <v>0</v>
      </c>
      <c r="T88">
        <f>1/((CW88+1)/(Q88/1.6)+1/(R88/1.37)) + CW88/((CW88+1)/(Q88/1.6) + CW88/(R88/1.37))</f>
        <v>0</v>
      </c>
      <c r="U88">
        <f>(CR88*CU88)</f>
        <v>0</v>
      </c>
      <c r="V88">
        <f>(DK88+(U88+2*0.95*5.67E-8*(((DK88+$B$7)+273)^4-(DK88+273)^4)-44100*J88)/(1.84*29.3*R88+8*0.95*5.67E-8*(DK88+273)^3))</f>
        <v>0</v>
      </c>
      <c r="W88">
        <f>($C$7*DL88+$D$7*DM88+$E$7*V88)</f>
        <v>0</v>
      </c>
      <c r="X88">
        <f>0.61365*exp(17.502*W88/(240.97+W88))</f>
        <v>0</v>
      </c>
      <c r="Y88">
        <f>(Z88/AA88*100)</f>
        <v>0</v>
      </c>
      <c r="Z88">
        <f>DD88*(DI88+DJ88)/1000</f>
        <v>0</v>
      </c>
      <c r="AA88">
        <f>0.61365*exp(17.502*DK88/(240.97+DK88))</f>
        <v>0</v>
      </c>
      <c r="AB88">
        <f>(X88-DD88*(DI88+DJ88)/1000)</f>
        <v>0</v>
      </c>
      <c r="AC88">
        <f>(-J88*44100)</f>
        <v>0</v>
      </c>
      <c r="AD88">
        <f>2*29.3*R88*0.92*(DK88-W88)</f>
        <v>0</v>
      </c>
      <c r="AE88">
        <f>2*0.95*5.67E-8*(((DK88+$B$7)+273)^4-(W88+273)^4)</f>
        <v>0</v>
      </c>
      <c r="AF88">
        <f>U88+AE88+AC88+AD88</f>
        <v>0</v>
      </c>
      <c r="AG88">
        <f>DH88*AU88*(DC88-DB88*(1000-AU88*DE88)/(1000-AU88*DD88))/(100*CV88)</f>
        <v>0</v>
      </c>
      <c r="AH88">
        <f>1000*DH88*AU88*(DD88-DE88)/(100*CV88*(1000-AU88*DD88))</f>
        <v>0</v>
      </c>
      <c r="AI88">
        <f>(AJ88 - AK88 - DI88*1E3/(8.314*(DK88+273.15)) * AM88/DH88 * AL88) * DH88/(100*CV88) * (1000 - DE88)/1000</f>
        <v>0</v>
      </c>
      <c r="AJ88">
        <v>1206.07161346213</v>
      </c>
      <c r="AK88">
        <v>1148.89090909091</v>
      </c>
      <c r="AL88">
        <v>3.4042879548173</v>
      </c>
      <c r="AM88">
        <v>66.0504921813524</v>
      </c>
      <c r="AN88">
        <f>(AP88 - AO88 + DI88*1E3/(8.314*(DK88+273.15)) * AR88/DH88 * AQ88) * DH88/(100*CV88) * 1000/(1000 - AP88)</f>
        <v>0</v>
      </c>
      <c r="AO88">
        <v>17.4769814549784</v>
      </c>
      <c r="AP88">
        <v>24.4031286713287</v>
      </c>
      <c r="AQ88">
        <v>0.001105503030309</v>
      </c>
      <c r="AR88">
        <v>92.47</v>
      </c>
      <c r="AS88">
        <v>0</v>
      </c>
      <c r="AT88">
        <v>0</v>
      </c>
      <c r="AU88">
        <f>IF(AS88*$H$13&gt;=AW88,1.0,(AW88/(AW88-AS88*$H$13)))</f>
        <v>0</v>
      </c>
      <c r="AV88">
        <f>(AU88-1)*100</f>
        <v>0</v>
      </c>
      <c r="AW88">
        <f>MAX(0,($B$13+$C$13*DP88)/(1+$D$13*DP88)*DI88/(DK88+273)*$E$13)</f>
        <v>0</v>
      </c>
      <c r="AX88" t="s">
        <v>418</v>
      </c>
      <c r="AY88" t="s">
        <v>418</v>
      </c>
      <c r="AZ88">
        <v>0</v>
      </c>
      <c r="BA88">
        <v>0</v>
      </c>
      <c r="BB88">
        <f>1-AZ88/BA88</f>
        <v>0</v>
      </c>
      <c r="BC88">
        <v>0</v>
      </c>
      <c r="BD88" t="s">
        <v>418</v>
      </c>
      <c r="BE88" t="s">
        <v>418</v>
      </c>
      <c r="BF88">
        <v>0</v>
      </c>
      <c r="BG88">
        <v>0</v>
      </c>
      <c r="BH88">
        <f>1-BF88/BG88</f>
        <v>0</v>
      </c>
      <c r="BI88">
        <v>0.5</v>
      </c>
      <c r="BJ88">
        <f>CS88</f>
        <v>0</v>
      </c>
      <c r="BK88">
        <f>L88</f>
        <v>0</v>
      </c>
      <c r="BL88">
        <f>BH88*BI88*BJ88</f>
        <v>0</v>
      </c>
      <c r="BM88">
        <f>(BK88-BC88)/BJ88</f>
        <v>0</v>
      </c>
      <c r="BN88">
        <f>(BA88-BG88)/BG88</f>
        <v>0</v>
      </c>
      <c r="BO88">
        <f>AZ88/(BB88+AZ88/BG88)</f>
        <v>0</v>
      </c>
      <c r="BP88" t="s">
        <v>418</v>
      </c>
      <c r="BQ88">
        <v>0</v>
      </c>
      <c r="BR88">
        <f>IF(BQ88&lt;&gt;0, BQ88, BO88)</f>
        <v>0</v>
      </c>
      <c r="BS88">
        <f>1-BR88/BG88</f>
        <v>0</v>
      </c>
      <c r="BT88">
        <f>(BG88-BF88)/(BG88-BR88)</f>
        <v>0</v>
      </c>
      <c r="BU88">
        <f>(BA88-BG88)/(BA88-BR88)</f>
        <v>0</v>
      </c>
      <c r="BV88">
        <f>(BG88-BF88)/(BG88-AZ88)</f>
        <v>0</v>
      </c>
      <c r="BW88">
        <f>(BA88-BG88)/(BA88-AZ88)</f>
        <v>0</v>
      </c>
      <c r="BX88">
        <f>(BT88*BR88/BF88)</f>
        <v>0</v>
      </c>
      <c r="BY88">
        <f>(1-BX88)</f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f>$B$11*DQ88+$C$11*DR88+$F$11*EC88*(1-EF88)</f>
        <v>0</v>
      </c>
      <c r="CS88">
        <f>CR88*CT88</f>
        <v>0</v>
      </c>
      <c r="CT88">
        <f>($B$11*$D$9+$C$11*$D$9+$F$11*((EP88+EH88)/MAX(EP88+EH88+EQ88, 0.1)*$I$9+EQ88/MAX(EP88+EH88+EQ88, 0.1)*$J$9))/($B$11+$C$11+$F$11)</f>
        <v>0</v>
      </c>
      <c r="CU88">
        <f>($B$11*$K$9+$C$11*$K$9+$F$11*((EP88+EH88)/MAX(EP88+EH88+EQ88, 0.1)*$P$9+EQ88/MAX(EP88+EH88+EQ88, 0.1)*$Q$9))/($B$11+$C$11+$F$11)</f>
        <v>0</v>
      </c>
      <c r="CV88">
        <v>6</v>
      </c>
      <c r="CW88">
        <v>0.5</v>
      </c>
      <c r="CX88" t="s">
        <v>419</v>
      </c>
      <c r="CY88">
        <v>2</v>
      </c>
      <c r="CZ88" t="b">
        <v>1</v>
      </c>
      <c r="DA88">
        <v>1659024122.21429</v>
      </c>
      <c r="DB88">
        <v>1096.58</v>
      </c>
      <c r="DC88">
        <v>1167.99428571429</v>
      </c>
      <c r="DD88">
        <v>24.3915464285714</v>
      </c>
      <c r="DE88">
        <v>17.4101178571429</v>
      </c>
      <c r="DF88">
        <v>1086.14928571429</v>
      </c>
      <c r="DG88">
        <v>23.9082571428571</v>
      </c>
      <c r="DH88">
        <v>500.029392857143</v>
      </c>
      <c r="DI88">
        <v>90.3862107142857</v>
      </c>
      <c r="DJ88">
        <v>0.0453113285714286</v>
      </c>
      <c r="DK88">
        <v>27.3301071428571</v>
      </c>
      <c r="DL88">
        <v>27.3174785714286</v>
      </c>
      <c r="DM88">
        <v>999.9</v>
      </c>
      <c r="DN88">
        <v>0</v>
      </c>
      <c r="DO88">
        <v>0</v>
      </c>
      <c r="DP88">
        <v>9999.28571428571</v>
      </c>
      <c r="DQ88">
        <v>0</v>
      </c>
      <c r="DR88">
        <v>10.1502</v>
      </c>
      <c r="DS88">
        <v>-71.4155142857143</v>
      </c>
      <c r="DT88">
        <v>1123.99642857143</v>
      </c>
      <c r="DU88">
        <v>1188.69071428571</v>
      </c>
      <c r="DV88">
        <v>6.98145071428571</v>
      </c>
      <c r="DW88">
        <v>1167.99428571429</v>
      </c>
      <c r="DX88">
        <v>17.4101178571429</v>
      </c>
      <c r="DY88">
        <v>2.20466178571429</v>
      </c>
      <c r="DZ88">
        <v>1.573635</v>
      </c>
      <c r="EA88">
        <v>18.9962357142857</v>
      </c>
      <c r="EB88">
        <v>13.7029464285714</v>
      </c>
      <c r="EC88">
        <v>1999.9775</v>
      </c>
      <c r="ED88">
        <v>0.979999607142857</v>
      </c>
      <c r="EE88">
        <v>0.0200005428571429</v>
      </c>
      <c r="EF88">
        <v>0</v>
      </c>
      <c r="EG88">
        <v>822.406857142857</v>
      </c>
      <c r="EH88">
        <v>5.00063</v>
      </c>
      <c r="EI88">
        <v>16214.875</v>
      </c>
      <c r="EJ88">
        <v>17256.6964285714</v>
      </c>
      <c r="EK88">
        <v>38.5</v>
      </c>
      <c r="EL88">
        <v>38.4685</v>
      </c>
      <c r="EM88">
        <v>38</v>
      </c>
      <c r="EN88">
        <v>37.75</v>
      </c>
      <c r="EO88">
        <v>39.44825</v>
      </c>
      <c r="EP88">
        <v>1955.07928571429</v>
      </c>
      <c r="EQ88">
        <v>39.8971428571429</v>
      </c>
      <c r="ER88">
        <v>0</v>
      </c>
      <c r="ES88">
        <v>1659024129.1</v>
      </c>
      <c r="ET88">
        <v>0</v>
      </c>
      <c r="EU88">
        <v>822.32284</v>
      </c>
      <c r="EV88">
        <v>-8.16200001786281</v>
      </c>
      <c r="EW88">
        <v>-176.100000181193</v>
      </c>
      <c r="EX88">
        <v>16212.716</v>
      </c>
      <c r="EY88">
        <v>15</v>
      </c>
      <c r="EZ88">
        <v>0</v>
      </c>
      <c r="FA88" t="s">
        <v>420</v>
      </c>
      <c r="FB88">
        <v>1657551626.5</v>
      </c>
      <c r="FC88">
        <v>1657551629</v>
      </c>
      <c r="FD88">
        <v>0</v>
      </c>
      <c r="FE88">
        <v>0.403</v>
      </c>
      <c r="FF88">
        <v>0.009</v>
      </c>
      <c r="FG88">
        <v>9.41</v>
      </c>
      <c r="FH88">
        <v>0.087</v>
      </c>
      <c r="FI88">
        <v>417</v>
      </c>
      <c r="FJ88">
        <v>17</v>
      </c>
      <c r="FK88">
        <v>1.61</v>
      </c>
      <c r="FL88">
        <v>0.59</v>
      </c>
      <c r="FM88">
        <v>-71.3839682926829</v>
      </c>
      <c r="FN88">
        <v>0.378242508710826</v>
      </c>
      <c r="FO88">
        <v>0.429344993715767</v>
      </c>
      <c r="FP88">
        <v>1</v>
      </c>
      <c r="FQ88">
        <v>822.974970588235</v>
      </c>
      <c r="FR88">
        <v>-9.0144996141867</v>
      </c>
      <c r="FS88">
        <v>0.9129786572241</v>
      </c>
      <c r="FT88">
        <v>0</v>
      </c>
      <c r="FU88">
        <v>7.01143365853659</v>
      </c>
      <c r="FV88">
        <v>-0.514847456445968</v>
      </c>
      <c r="FW88">
        <v>0.0583870673851206</v>
      </c>
      <c r="FX88">
        <v>0</v>
      </c>
      <c r="FY88">
        <v>1</v>
      </c>
      <c r="FZ88">
        <v>3</v>
      </c>
      <c r="GA88" t="s">
        <v>421</v>
      </c>
      <c r="GB88">
        <v>2.97365</v>
      </c>
      <c r="GC88">
        <v>2.69996</v>
      </c>
      <c r="GD88">
        <v>0.179067</v>
      </c>
      <c r="GE88">
        <v>0.186965</v>
      </c>
      <c r="GF88">
        <v>0.104416</v>
      </c>
      <c r="GG88">
        <v>0.0836493</v>
      </c>
      <c r="GH88">
        <v>31992.3</v>
      </c>
      <c r="GI88">
        <v>34641.6</v>
      </c>
      <c r="GJ88">
        <v>35312.2</v>
      </c>
      <c r="GK88">
        <v>38639.6</v>
      </c>
      <c r="GL88">
        <v>44832.7</v>
      </c>
      <c r="GM88">
        <v>51135</v>
      </c>
      <c r="GN88">
        <v>55192.2</v>
      </c>
      <c r="GO88">
        <v>61968.5</v>
      </c>
      <c r="GP88">
        <v>1.989</v>
      </c>
      <c r="GQ88">
        <v>1.8482</v>
      </c>
      <c r="GR88">
        <v>0.119656</v>
      </c>
      <c r="GS88">
        <v>0</v>
      </c>
      <c r="GT88">
        <v>25.3738</v>
      </c>
      <c r="GU88">
        <v>999.9</v>
      </c>
      <c r="GV88">
        <v>55.366</v>
      </c>
      <c r="GW88">
        <v>29.064</v>
      </c>
      <c r="GX88">
        <v>24.7268</v>
      </c>
      <c r="GY88">
        <v>56.64</v>
      </c>
      <c r="GZ88">
        <v>43.153</v>
      </c>
      <c r="HA88">
        <v>1</v>
      </c>
      <c r="HB88">
        <v>-0.0629268</v>
      </c>
      <c r="HC88">
        <v>0.0997821</v>
      </c>
      <c r="HD88">
        <v>20.1133</v>
      </c>
      <c r="HE88">
        <v>5.19932</v>
      </c>
      <c r="HF88">
        <v>12.0052</v>
      </c>
      <c r="HG88">
        <v>4.976</v>
      </c>
      <c r="HH88">
        <v>3.2938</v>
      </c>
      <c r="HI88">
        <v>9999</v>
      </c>
      <c r="HJ88">
        <v>9999</v>
      </c>
      <c r="HK88">
        <v>9999</v>
      </c>
      <c r="HL88">
        <v>627.8</v>
      </c>
      <c r="HM88">
        <v>1.8634</v>
      </c>
      <c r="HN88">
        <v>1.86813</v>
      </c>
      <c r="HO88">
        <v>1.86795</v>
      </c>
      <c r="HP88">
        <v>1.86905</v>
      </c>
      <c r="HQ88">
        <v>1.86993</v>
      </c>
      <c r="HR88">
        <v>1.866</v>
      </c>
      <c r="HS88">
        <v>1.86707</v>
      </c>
      <c r="HT88">
        <v>1.86844</v>
      </c>
      <c r="HU88">
        <v>5</v>
      </c>
      <c r="HV88">
        <v>0</v>
      </c>
      <c r="HW88">
        <v>0</v>
      </c>
      <c r="HX88">
        <v>0</v>
      </c>
      <c r="HY88" t="s">
        <v>422</v>
      </c>
      <c r="HZ88" t="s">
        <v>423</v>
      </c>
      <c r="IA88" t="s">
        <v>424</v>
      </c>
      <c r="IB88" t="s">
        <v>424</v>
      </c>
      <c r="IC88" t="s">
        <v>424</v>
      </c>
      <c r="ID88" t="s">
        <v>424</v>
      </c>
      <c r="IE88">
        <v>0</v>
      </c>
      <c r="IF88">
        <v>100</v>
      </c>
      <c r="IG88">
        <v>100</v>
      </c>
      <c r="IH88">
        <v>10.57</v>
      </c>
      <c r="II88">
        <v>0.4843</v>
      </c>
      <c r="IJ88">
        <v>4.02706509432224</v>
      </c>
      <c r="IK88">
        <v>0.00601174518973114</v>
      </c>
      <c r="IL88">
        <v>2.77886958061485e-07</v>
      </c>
      <c r="IM88">
        <v>-3.54636231360687e-10</v>
      </c>
      <c r="IN88">
        <v>-0.0404303883988718</v>
      </c>
      <c r="IO88">
        <v>-0.0177815531441476</v>
      </c>
      <c r="IP88">
        <v>0.00205572605671414</v>
      </c>
      <c r="IQ88">
        <v>-1.65519735432211e-05</v>
      </c>
      <c r="IR88">
        <v>-4</v>
      </c>
      <c r="IS88">
        <v>1848</v>
      </c>
      <c r="IT88">
        <v>1</v>
      </c>
      <c r="IU88">
        <v>25</v>
      </c>
      <c r="IV88">
        <v>24541.7</v>
      </c>
      <c r="IW88">
        <v>24541.7</v>
      </c>
      <c r="IX88">
        <v>2.39502</v>
      </c>
      <c r="IY88">
        <v>2.59521</v>
      </c>
      <c r="IZ88">
        <v>1.54785</v>
      </c>
      <c r="JA88">
        <v>2.30469</v>
      </c>
      <c r="JB88">
        <v>1.34644</v>
      </c>
      <c r="JC88">
        <v>2.28516</v>
      </c>
      <c r="JD88">
        <v>34.3042</v>
      </c>
      <c r="JE88">
        <v>24.1488</v>
      </c>
      <c r="JF88">
        <v>18</v>
      </c>
      <c r="JG88">
        <v>500.398</v>
      </c>
      <c r="JH88">
        <v>409.975</v>
      </c>
      <c r="JI88">
        <v>25.0002</v>
      </c>
      <c r="JJ88">
        <v>26.4243</v>
      </c>
      <c r="JK88">
        <v>30.0003</v>
      </c>
      <c r="JL88">
        <v>26.3445</v>
      </c>
      <c r="JM88">
        <v>26.285</v>
      </c>
      <c r="JN88">
        <v>47.9593</v>
      </c>
      <c r="JO88">
        <v>34.8626</v>
      </c>
      <c r="JP88">
        <v>66.8832</v>
      </c>
      <c r="JQ88">
        <v>25</v>
      </c>
      <c r="JR88">
        <v>1207.19</v>
      </c>
      <c r="JS88">
        <v>17.6613</v>
      </c>
      <c r="JT88">
        <v>102.388</v>
      </c>
      <c r="JU88">
        <v>103.153</v>
      </c>
    </row>
    <row r="89" spans="1:281">
      <c r="A89">
        <v>73</v>
      </c>
      <c r="B89">
        <v>1659024135</v>
      </c>
      <c r="C89">
        <v>451.900000095367</v>
      </c>
      <c r="D89" t="s">
        <v>569</v>
      </c>
      <c r="E89" t="s">
        <v>570</v>
      </c>
      <c r="F89">
        <v>5</v>
      </c>
      <c r="G89" t="s">
        <v>416</v>
      </c>
      <c r="H89" t="s">
        <v>417</v>
      </c>
      <c r="I89">
        <v>1659024127.5</v>
      </c>
      <c r="J89">
        <f>(K89)/1000</f>
        <v>0</v>
      </c>
      <c r="K89">
        <f>IF(CZ89, AN89, AH89)</f>
        <v>0</v>
      </c>
      <c r="L89">
        <f>IF(CZ89, AI89, AG89)</f>
        <v>0</v>
      </c>
      <c r="M89">
        <f>DB89 - IF(AU89&gt;1, L89*CV89*100.0/(AW89*DP89), 0)</f>
        <v>0</v>
      </c>
      <c r="N89">
        <f>((T89-J89/2)*M89-L89)/(T89+J89/2)</f>
        <v>0</v>
      </c>
      <c r="O89">
        <f>N89*(DI89+DJ89)/1000.0</f>
        <v>0</v>
      </c>
      <c r="P89">
        <f>(DB89 - IF(AU89&gt;1, L89*CV89*100.0/(AW89*DP89), 0))*(DI89+DJ89)/1000.0</f>
        <v>0</v>
      </c>
      <c r="Q89">
        <f>2.0/((1/S89-1/R89)+SIGN(S89)*SQRT((1/S89-1/R89)*(1/S89-1/R89) + 4*CW89/((CW89+1)*(CW89+1))*(2*1/S89*1/R89-1/R89*1/R89)))</f>
        <v>0</v>
      </c>
      <c r="R89">
        <f>IF(LEFT(CX89,1)&lt;&gt;"0",IF(LEFT(CX89,1)="1",3.0,CY89),$D$5+$E$5*(DP89*DI89/($K$5*1000))+$F$5*(DP89*DI89/($K$5*1000))*MAX(MIN(CV89,$J$5),$I$5)*MAX(MIN(CV89,$J$5),$I$5)+$G$5*MAX(MIN(CV89,$J$5),$I$5)*(DP89*DI89/($K$5*1000))+$H$5*(DP89*DI89/($K$5*1000))*(DP89*DI89/($K$5*1000)))</f>
        <v>0</v>
      </c>
      <c r="S89">
        <f>J89*(1000-(1000*0.61365*exp(17.502*W89/(240.97+W89))/(DI89+DJ89)+DD89)/2)/(1000*0.61365*exp(17.502*W89/(240.97+W89))/(DI89+DJ89)-DD89)</f>
        <v>0</v>
      </c>
      <c r="T89">
        <f>1/((CW89+1)/(Q89/1.6)+1/(R89/1.37)) + CW89/((CW89+1)/(Q89/1.6) + CW89/(R89/1.37))</f>
        <v>0</v>
      </c>
      <c r="U89">
        <f>(CR89*CU89)</f>
        <v>0</v>
      </c>
      <c r="V89">
        <f>(DK89+(U89+2*0.95*5.67E-8*(((DK89+$B$7)+273)^4-(DK89+273)^4)-44100*J89)/(1.84*29.3*R89+8*0.95*5.67E-8*(DK89+273)^3))</f>
        <v>0</v>
      </c>
      <c r="W89">
        <f>($C$7*DL89+$D$7*DM89+$E$7*V89)</f>
        <v>0</v>
      </c>
      <c r="X89">
        <f>0.61365*exp(17.502*W89/(240.97+W89))</f>
        <v>0</v>
      </c>
      <c r="Y89">
        <f>(Z89/AA89*100)</f>
        <v>0</v>
      </c>
      <c r="Z89">
        <f>DD89*(DI89+DJ89)/1000</f>
        <v>0</v>
      </c>
      <c r="AA89">
        <f>0.61365*exp(17.502*DK89/(240.97+DK89))</f>
        <v>0</v>
      </c>
      <c r="AB89">
        <f>(X89-DD89*(DI89+DJ89)/1000)</f>
        <v>0</v>
      </c>
      <c r="AC89">
        <f>(-J89*44100)</f>
        <v>0</v>
      </c>
      <c r="AD89">
        <f>2*29.3*R89*0.92*(DK89-W89)</f>
        <v>0</v>
      </c>
      <c r="AE89">
        <f>2*0.95*5.67E-8*(((DK89+$B$7)+273)^4-(W89+273)^4)</f>
        <v>0</v>
      </c>
      <c r="AF89">
        <f>U89+AE89+AC89+AD89</f>
        <v>0</v>
      </c>
      <c r="AG89">
        <f>DH89*AU89*(DC89-DB89*(1000-AU89*DE89)/(1000-AU89*DD89))/(100*CV89)</f>
        <v>0</v>
      </c>
      <c r="AH89">
        <f>1000*DH89*AU89*(DD89-DE89)/(100*CV89*(1000-AU89*DD89))</f>
        <v>0</v>
      </c>
      <c r="AI89">
        <f>(AJ89 - AK89 - DI89*1E3/(8.314*(DK89+273.15)) * AM89/DH89 * AL89) * DH89/(100*CV89) * (1000 - DE89)/1000</f>
        <v>0</v>
      </c>
      <c r="AJ89">
        <v>1223.62587630513</v>
      </c>
      <c r="AK89">
        <v>1166.28418181818</v>
      </c>
      <c r="AL89">
        <v>3.47519473782311</v>
      </c>
      <c r="AM89">
        <v>66.0504921813524</v>
      </c>
      <c r="AN89">
        <f>(AP89 - AO89 + DI89*1E3/(8.314*(DK89+273.15)) * AR89/DH89 * AQ89) * DH89/(100*CV89) * 1000/(1000 - AP89)</f>
        <v>0</v>
      </c>
      <c r="AO89">
        <v>17.5698942680952</v>
      </c>
      <c r="AP89">
        <v>24.4456678321678</v>
      </c>
      <c r="AQ89">
        <v>0.0053551515151543</v>
      </c>
      <c r="AR89">
        <v>92.47</v>
      </c>
      <c r="AS89">
        <v>0</v>
      </c>
      <c r="AT89">
        <v>0</v>
      </c>
      <c r="AU89">
        <f>IF(AS89*$H$13&gt;=AW89,1.0,(AW89/(AW89-AS89*$H$13)))</f>
        <v>0</v>
      </c>
      <c r="AV89">
        <f>(AU89-1)*100</f>
        <v>0</v>
      </c>
      <c r="AW89">
        <f>MAX(0,($B$13+$C$13*DP89)/(1+$D$13*DP89)*DI89/(DK89+273)*$E$13)</f>
        <v>0</v>
      </c>
      <c r="AX89" t="s">
        <v>418</v>
      </c>
      <c r="AY89" t="s">
        <v>418</v>
      </c>
      <c r="AZ89">
        <v>0</v>
      </c>
      <c r="BA89">
        <v>0</v>
      </c>
      <c r="BB89">
        <f>1-AZ89/BA89</f>
        <v>0</v>
      </c>
      <c r="BC89">
        <v>0</v>
      </c>
      <c r="BD89" t="s">
        <v>418</v>
      </c>
      <c r="BE89" t="s">
        <v>418</v>
      </c>
      <c r="BF89">
        <v>0</v>
      </c>
      <c r="BG89">
        <v>0</v>
      </c>
      <c r="BH89">
        <f>1-BF89/BG89</f>
        <v>0</v>
      </c>
      <c r="BI89">
        <v>0.5</v>
      </c>
      <c r="BJ89">
        <f>CS89</f>
        <v>0</v>
      </c>
      <c r="BK89">
        <f>L89</f>
        <v>0</v>
      </c>
      <c r="BL89">
        <f>BH89*BI89*BJ89</f>
        <v>0</v>
      </c>
      <c r="BM89">
        <f>(BK89-BC89)/BJ89</f>
        <v>0</v>
      </c>
      <c r="BN89">
        <f>(BA89-BG89)/BG89</f>
        <v>0</v>
      </c>
      <c r="BO89">
        <f>AZ89/(BB89+AZ89/BG89)</f>
        <v>0</v>
      </c>
      <c r="BP89" t="s">
        <v>418</v>
      </c>
      <c r="BQ89">
        <v>0</v>
      </c>
      <c r="BR89">
        <f>IF(BQ89&lt;&gt;0, BQ89, BO89)</f>
        <v>0</v>
      </c>
      <c r="BS89">
        <f>1-BR89/BG89</f>
        <v>0</v>
      </c>
      <c r="BT89">
        <f>(BG89-BF89)/(BG89-BR89)</f>
        <v>0</v>
      </c>
      <c r="BU89">
        <f>(BA89-BG89)/(BA89-BR89)</f>
        <v>0</v>
      </c>
      <c r="BV89">
        <f>(BG89-BF89)/(BG89-AZ89)</f>
        <v>0</v>
      </c>
      <c r="BW89">
        <f>(BA89-BG89)/(BA89-AZ89)</f>
        <v>0</v>
      </c>
      <c r="BX89">
        <f>(BT89*BR89/BF89)</f>
        <v>0</v>
      </c>
      <c r="BY89">
        <f>(1-BX89)</f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f>$B$11*DQ89+$C$11*DR89+$F$11*EC89*(1-EF89)</f>
        <v>0</v>
      </c>
      <c r="CS89">
        <f>CR89*CT89</f>
        <v>0</v>
      </c>
      <c r="CT89">
        <f>($B$11*$D$9+$C$11*$D$9+$F$11*((EP89+EH89)/MAX(EP89+EH89+EQ89, 0.1)*$I$9+EQ89/MAX(EP89+EH89+EQ89, 0.1)*$J$9))/($B$11+$C$11+$F$11)</f>
        <v>0</v>
      </c>
      <c r="CU89">
        <f>($B$11*$K$9+$C$11*$K$9+$F$11*((EP89+EH89)/MAX(EP89+EH89+EQ89, 0.1)*$P$9+EQ89/MAX(EP89+EH89+EQ89, 0.1)*$Q$9))/($B$11+$C$11+$F$11)</f>
        <v>0</v>
      </c>
      <c r="CV89">
        <v>6</v>
      </c>
      <c r="CW89">
        <v>0.5</v>
      </c>
      <c r="CX89" t="s">
        <v>419</v>
      </c>
      <c r="CY89">
        <v>2</v>
      </c>
      <c r="CZ89" t="b">
        <v>1</v>
      </c>
      <c r="DA89">
        <v>1659024127.5</v>
      </c>
      <c r="DB89">
        <v>1114.30296296296</v>
      </c>
      <c r="DC89">
        <v>1185.79925925926</v>
      </c>
      <c r="DD89">
        <v>24.4023037037037</v>
      </c>
      <c r="DE89">
        <v>17.4847888888889</v>
      </c>
      <c r="DF89">
        <v>1103.77962962963</v>
      </c>
      <c r="DG89">
        <v>23.9184814814815</v>
      </c>
      <c r="DH89">
        <v>500.050259259259</v>
      </c>
      <c r="DI89">
        <v>90.3868814814815</v>
      </c>
      <c r="DJ89">
        <v>0.0453988296296296</v>
      </c>
      <c r="DK89">
        <v>27.3336037037037</v>
      </c>
      <c r="DL89">
        <v>27.3207666666667</v>
      </c>
      <c r="DM89">
        <v>999.9</v>
      </c>
      <c r="DN89">
        <v>0</v>
      </c>
      <c r="DO89">
        <v>0</v>
      </c>
      <c r="DP89">
        <v>10002.7777777778</v>
      </c>
      <c r="DQ89">
        <v>0</v>
      </c>
      <c r="DR89">
        <v>10.1502</v>
      </c>
      <c r="DS89">
        <v>-71.4965111111111</v>
      </c>
      <c r="DT89">
        <v>1142.17444444444</v>
      </c>
      <c r="DU89">
        <v>1206.90333333333</v>
      </c>
      <c r="DV89">
        <v>6.91753185185185</v>
      </c>
      <c r="DW89">
        <v>1185.79925925926</v>
      </c>
      <c r="DX89">
        <v>17.4847888888889</v>
      </c>
      <c r="DY89">
        <v>2.20564925925926</v>
      </c>
      <c r="DZ89">
        <v>1.58039518518518</v>
      </c>
      <c r="EA89">
        <v>19.0034074074074</v>
      </c>
      <c r="EB89">
        <v>13.7687703703704</v>
      </c>
      <c r="EC89">
        <v>1999.97222222222</v>
      </c>
      <c r="ED89">
        <v>0.979999888888889</v>
      </c>
      <c r="EE89">
        <v>0.0200002518518519</v>
      </c>
      <c r="EF89">
        <v>0</v>
      </c>
      <c r="EG89">
        <v>821.649111111111</v>
      </c>
      <c r="EH89">
        <v>5.00063</v>
      </c>
      <c r="EI89">
        <v>16199.462962963</v>
      </c>
      <c r="EJ89">
        <v>17256.662962963</v>
      </c>
      <c r="EK89">
        <v>38.5</v>
      </c>
      <c r="EL89">
        <v>38.472</v>
      </c>
      <c r="EM89">
        <v>38</v>
      </c>
      <c r="EN89">
        <v>37.75</v>
      </c>
      <c r="EO89">
        <v>39.4626666666667</v>
      </c>
      <c r="EP89">
        <v>1955.07444444444</v>
      </c>
      <c r="EQ89">
        <v>39.8966666666667</v>
      </c>
      <c r="ER89">
        <v>0</v>
      </c>
      <c r="ES89">
        <v>1659024133.9</v>
      </c>
      <c r="ET89">
        <v>0</v>
      </c>
      <c r="EU89">
        <v>821.61268</v>
      </c>
      <c r="EV89">
        <v>-8.95523077050683</v>
      </c>
      <c r="EW89">
        <v>-171.761538066719</v>
      </c>
      <c r="EX89">
        <v>16198.716</v>
      </c>
      <c r="EY89">
        <v>15</v>
      </c>
      <c r="EZ89">
        <v>0</v>
      </c>
      <c r="FA89" t="s">
        <v>420</v>
      </c>
      <c r="FB89">
        <v>1657551626.5</v>
      </c>
      <c r="FC89">
        <v>1657551629</v>
      </c>
      <c r="FD89">
        <v>0</v>
      </c>
      <c r="FE89">
        <v>0.403</v>
      </c>
      <c r="FF89">
        <v>0.009</v>
      </c>
      <c r="FG89">
        <v>9.41</v>
      </c>
      <c r="FH89">
        <v>0.087</v>
      </c>
      <c r="FI89">
        <v>417</v>
      </c>
      <c r="FJ89">
        <v>17</v>
      </c>
      <c r="FK89">
        <v>1.61</v>
      </c>
      <c r="FL89">
        <v>0.59</v>
      </c>
      <c r="FM89">
        <v>-71.4637</v>
      </c>
      <c r="FN89">
        <v>-2.12627456445993</v>
      </c>
      <c r="FO89">
        <v>0.472155337708713</v>
      </c>
      <c r="FP89">
        <v>0</v>
      </c>
      <c r="FQ89">
        <v>822.265558823529</v>
      </c>
      <c r="FR89">
        <v>-8.88267380090412</v>
      </c>
      <c r="FS89">
        <v>0.90470389017221</v>
      </c>
      <c r="FT89">
        <v>0</v>
      </c>
      <c r="FU89">
        <v>6.95692951219512</v>
      </c>
      <c r="FV89">
        <v>-0.691849128919856</v>
      </c>
      <c r="FW89">
        <v>0.0754740934700636</v>
      </c>
      <c r="FX89">
        <v>0</v>
      </c>
      <c r="FY89">
        <v>0</v>
      </c>
      <c r="FZ89">
        <v>3</v>
      </c>
      <c r="GA89" t="s">
        <v>427</v>
      </c>
      <c r="GB89">
        <v>2.97228</v>
      </c>
      <c r="GC89">
        <v>2.70035</v>
      </c>
      <c r="GD89">
        <v>0.180768</v>
      </c>
      <c r="GE89">
        <v>0.188458</v>
      </c>
      <c r="GF89">
        <v>0.104525</v>
      </c>
      <c r="GG89">
        <v>0.0840189</v>
      </c>
      <c r="GH89">
        <v>31926.8</v>
      </c>
      <c r="GI89">
        <v>34578.1</v>
      </c>
      <c r="GJ89">
        <v>35313.1</v>
      </c>
      <c r="GK89">
        <v>38639.6</v>
      </c>
      <c r="GL89">
        <v>44827.7</v>
      </c>
      <c r="GM89">
        <v>51114.3</v>
      </c>
      <c r="GN89">
        <v>55192.8</v>
      </c>
      <c r="GO89">
        <v>61968.5</v>
      </c>
      <c r="GP89">
        <v>1.988</v>
      </c>
      <c r="GQ89">
        <v>1.8484</v>
      </c>
      <c r="GR89">
        <v>0.12055</v>
      </c>
      <c r="GS89">
        <v>0</v>
      </c>
      <c r="GT89">
        <v>25.3759</v>
      </c>
      <c r="GU89">
        <v>999.9</v>
      </c>
      <c r="GV89">
        <v>55.341</v>
      </c>
      <c r="GW89">
        <v>29.064</v>
      </c>
      <c r="GX89">
        <v>24.7178</v>
      </c>
      <c r="GY89">
        <v>56.71</v>
      </c>
      <c r="GZ89">
        <v>43.6138</v>
      </c>
      <c r="HA89">
        <v>1</v>
      </c>
      <c r="HB89">
        <v>-0.0632317</v>
      </c>
      <c r="HC89">
        <v>0.1022</v>
      </c>
      <c r="HD89">
        <v>20.1133</v>
      </c>
      <c r="HE89">
        <v>5.19812</v>
      </c>
      <c r="HF89">
        <v>12.0052</v>
      </c>
      <c r="HG89">
        <v>4.9756</v>
      </c>
      <c r="HH89">
        <v>3.2938</v>
      </c>
      <c r="HI89">
        <v>9999</v>
      </c>
      <c r="HJ89">
        <v>9999</v>
      </c>
      <c r="HK89">
        <v>9999</v>
      </c>
      <c r="HL89">
        <v>627.8</v>
      </c>
      <c r="HM89">
        <v>1.86334</v>
      </c>
      <c r="HN89">
        <v>1.86813</v>
      </c>
      <c r="HO89">
        <v>1.86798</v>
      </c>
      <c r="HP89">
        <v>1.86908</v>
      </c>
      <c r="HQ89">
        <v>1.86996</v>
      </c>
      <c r="HR89">
        <v>1.866</v>
      </c>
      <c r="HS89">
        <v>1.86707</v>
      </c>
      <c r="HT89">
        <v>1.86844</v>
      </c>
      <c r="HU89">
        <v>5</v>
      </c>
      <c r="HV89">
        <v>0</v>
      </c>
      <c r="HW89">
        <v>0</v>
      </c>
      <c r="HX89">
        <v>0</v>
      </c>
      <c r="HY89" t="s">
        <v>422</v>
      </c>
      <c r="HZ89" t="s">
        <v>423</v>
      </c>
      <c r="IA89" t="s">
        <v>424</v>
      </c>
      <c r="IB89" t="s">
        <v>424</v>
      </c>
      <c r="IC89" t="s">
        <v>424</v>
      </c>
      <c r="ID89" t="s">
        <v>424</v>
      </c>
      <c r="IE89">
        <v>0</v>
      </c>
      <c r="IF89">
        <v>100</v>
      </c>
      <c r="IG89">
        <v>100</v>
      </c>
      <c r="IH89">
        <v>10.66</v>
      </c>
      <c r="II89">
        <v>0.4862</v>
      </c>
      <c r="IJ89">
        <v>4.02706509432224</v>
      </c>
      <c r="IK89">
        <v>0.00601174518973114</v>
      </c>
      <c r="IL89">
        <v>2.77886958061485e-07</v>
      </c>
      <c r="IM89">
        <v>-3.54636231360687e-10</v>
      </c>
      <c r="IN89">
        <v>-0.0404303883988718</v>
      </c>
      <c r="IO89">
        <v>-0.0177815531441476</v>
      </c>
      <c r="IP89">
        <v>0.00205572605671414</v>
      </c>
      <c r="IQ89">
        <v>-1.65519735432211e-05</v>
      </c>
      <c r="IR89">
        <v>-4</v>
      </c>
      <c r="IS89">
        <v>1848</v>
      </c>
      <c r="IT89">
        <v>1</v>
      </c>
      <c r="IU89">
        <v>25</v>
      </c>
      <c r="IV89">
        <v>24541.8</v>
      </c>
      <c r="IW89">
        <v>24541.8</v>
      </c>
      <c r="IX89">
        <v>2.41699</v>
      </c>
      <c r="IY89">
        <v>2.58667</v>
      </c>
      <c r="IZ89">
        <v>1.54785</v>
      </c>
      <c r="JA89">
        <v>2.30469</v>
      </c>
      <c r="JB89">
        <v>1.34644</v>
      </c>
      <c r="JC89">
        <v>2.40356</v>
      </c>
      <c r="JD89">
        <v>34.3042</v>
      </c>
      <c r="JE89">
        <v>24.1313</v>
      </c>
      <c r="JF89">
        <v>18</v>
      </c>
      <c r="JG89">
        <v>499.76</v>
      </c>
      <c r="JH89">
        <v>410.104</v>
      </c>
      <c r="JI89">
        <v>25.0006</v>
      </c>
      <c r="JJ89">
        <v>26.4266</v>
      </c>
      <c r="JK89">
        <v>30.0001</v>
      </c>
      <c r="JL89">
        <v>26.3467</v>
      </c>
      <c r="JM89">
        <v>26.2872</v>
      </c>
      <c r="JN89">
        <v>48.411</v>
      </c>
      <c r="JO89">
        <v>34.8626</v>
      </c>
      <c r="JP89">
        <v>66.5125</v>
      </c>
      <c r="JQ89">
        <v>25</v>
      </c>
      <c r="JR89">
        <v>1220.62</v>
      </c>
      <c r="JS89">
        <v>17.6863</v>
      </c>
      <c r="JT89">
        <v>102.39</v>
      </c>
      <c r="JU89">
        <v>103.153</v>
      </c>
    </row>
    <row r="90" spans="1:281">
      <c r="A90">
        <v>74</v>
      </c>
      <c r="B90">
        <v>1659024140</v>
      </c>
      <c r="C90">
        <v>456.900000095367</v>
      </c>
      <c r="D90" t="s">
        <v>571</v>
      </c>
      <c r="E90" t="s">
        <v>572</v>
      </c>
      <c r="F90">
        <v>5</v>
      </c>
      <c r="G90" t="s">
        <v>416</v>
      </c>
      <c r="H90" t="s">
        <v>417</v>
      </c>
      <c r="I90">
        <v>1659024132.21429</v>
      </c>
      <c r="J90">
        <f>(K90)/1000</f>
        <v>0</v>
      </c>
      <c r="K90">
        <f>IF(CZ90, AN90, AH90)</f>
        <v>0</v>
      </c>
      <c r="L90">
        <f>IF(CZ90, AI90, AG90)</f>
        <v>0</v>
      </c>
      <c r="M90">
        <f>DB90 - IF(AU90&gt;1, L90*CV90*100.0/(AW90*DP90), 0)</f>
        <v>0</v>
      </c>
      <c r="N90">
        <f>((T90-J90/2)*M90-L90)/(T90+J90/2)</f>
        <v>0</v>
      </c>
      <c r="O90">
        <f>N90*(DI90+DJ90)/1000.0</f>
        <v>0</v>
      </c>
      <c r="P90">
        <f>(DB90 - IF(AU90&gt;1, L90*CV90*100.0/(AW90*DP90), 0))*(DI90+DJ90)/1000.0</f>
        <v>0</v>
      </c>
      <c r="Q90">
        <f>2.0/((1/S90-1/R90)+SIGN(S90)*SQRT((1/S90-1/R90)*(1/S90-1/R90) + 4*CW90/((CW90+1)*(CW90+1))*(2*1/S90*1/R90-1/R90*1/R90)))</f>
        <v>0</v>
      </c>
      <c r="R90">
        <f>IF(LEFT(CX90,1)&lt;&gt;"0",IF(LEFT(CX90,1)="1",3.0,CY90),$D$5+$E$5*(DP90*DI90/($K$5*1000))+$F$5*(DP90*DI90/($K$5*1000))*MAX(MIN(CV90,$J$5),$I$5)*MAX(MIN(CV90,$J$5),$I$5)+$G$5*MAX(MIN(CV90,$J$5),$I$5)*(DP90*DI90/($K$5*1000))+$H$5*(DP90*DI90/($K$5*1000))*(DP90*DI90/($K$5*1000)))</f>
        <v>0</v>
      </c>
      <c r="S90">
        <f>J90*(1000-(1000*0.61365*exp(17.502*W90/(240.97+W90))/(DI90+DJ90)+DD90)/2)/(1000*0.61365*exp(17.502*W90/(240.97+W90))/(DI90+DJ90)-DD90)</f>
        <v>0</v>
      </c>
      <c r="T90">
        <f>1/((CW90+1)/(Q90/1.6)+1/(R90/1.37)) + CW90/((CW90+1)/(Q90/1.6) + CW90/(R90/1.37))</f>
        <v>0</v>
      </c>
      <c r="U90">
        <f>(CR90*CU90)</f>
        <v>0</v>
      </c>
      <c r="V90">
        <f>(DK90+(U90+2*0.95*5.67E-8*(((DK90+$B$7)+273)^4-(DK90+273)^4)-44100*J90)/(1.84*29.3*R90+8*0.95*5.67E-8*(DK90+273)^3))</f>
        <v>0</v>
      </c>
      <c r="W90">
        <f>($C$7*DL90+$D$7*DM90+$E$7*V90)</f>
        <v>0</v>
      </c>
      <c r="X90">
        <f>0.61365*exp(17.502*W90/(240.97+W90))</f>
        <v>0</v>
      </c>
      <c r="Y90">
        <f>(Z90/AA90*100)</f>
        <v>0</v>
      </c>
      <c r="Z90">
        <f>DD90*(DI90+DJ90)/1000</f>
        <v>0</v>
      </c>
      <c r="AA90">
        <f>0.61365*exp(17.502*DK90/(240.97+DK90))</f>
        <v>0</v>
      </c>
      <c r="AB90">
        <f>(X90-DD90*(DI90+DJ90)/1000)</f>
        <v>0</v>
      </c>
      <c r="AC90">
        <f>(-J90*44100)</f>
        <v>0</v>
      </c>
      <c r="AD90">
        <f>2*29.3*R90*0.92*(DK90-W90)</f>
        <v>0</v>
      </c>
      <c r="AE90">
        <f>2*0.95*5.67E-8*(((DK90+$B$7)+273)^4-(W90+273)^4)</f>
        <v>0</v>
      </c>
      <c r="AF90">
        <f>U90+AE90+AC90+AD90</f>
        <v>0</v>
      </c>
      <c r="AG90">
        <f>DH90*AU90*(DC90-DB90*(1000-AU90*DE90)/(1000-AU90*DD90))/(100*CV90)</f>
        <v>0</v>
      </c>
      <c r="AH90">
        <f>1000*DH90*AU90*(DD90-DE90)/(100*CV90*(1000-AU90*DD90))</f>
        <v>0</v>
      </c>
      <c r="AI90">
        <f>(AJ90 - AK90 - DI90*1E3/(8.314*(DK90+273.15)) * AM90/DH90 * AL90) * DH90/(100*CV90) * (1000 - DE90)/1000</f>
        <v>0</v>
      </c>
      <c r="AJ90">
        <v>1238.54926883351</v>
      </c>
      <c r="AK90">
        <v>1182.76048484848</v>
      </c>
      <c r="AL90">
        <v>3.22998466122404</v>
      </c>
      <c r="AM90">
        <v>66.0504921813524</v>
      </c>
      <c r="AN90">
        <f>(AP90 - AO90 + DI90*1E3/(8.314*(DK90+273.15)) * AR90/DH90 * AQ90) * DH90/(100*CV90) * 1000/(1000 - AP90)</f>
        <v>0</v>
      </c>
      <c r="AO90">
        <v>17.6208953817316</v>
      </c>
      <c r="AP90">
        <v>24.4657853146853</v>
      </c>
      <c r="AQ90">
        <v>0.00709878787879374</v>
      </c>
      <c r="AR90">
        <v>92.47</v>
      </c>
      <c r="AS90">
        <v>0</v>
      </c>
      <c r="AT90">
        <v>0</v>
      </c>
      <c r="AU90">
        <f>IF(AS90*$H$13&gt;=AW90,1.0,(AW90/(AW90-AS90*$H$13)))</f>
        <v>0</v>
      </c>
      <c r="AV90">
        <f>(AU90-1)*100</f>
        <v>0</v>
      </c>
      <c r="AW90">
        <f>MAX(0,($B$13+$C$13*DP90)/(1+$D$13*DP90)*DI90/(DK90+273)*$E$13)</f>
        <v>0</v>
      </c>
      <c r="AX90" t="s">
        <v>418</v>
      </c>
      <c r="AY90" t="s">
        <v>418</v>
      </c>
      <c r="AZ90">
        <v>0</v>
      </c>
      <c r="BA90">
        <v>0</v>
      </c>
      <c r="BB90">
        <f>1-AZ90/BA90</f>
        <v>0</v>
      </c>
      <c r="BC90">
        <v>0</v>
      </c>
      <c r="BD90" t="s">
        <v>418</v>
      </c>
      <c r="BE90" t="s">
        <v>418</v>
      </c>
      <c r="BF90">
        <v>0</v>
      </c>
      <c r="BG90">
        <v>0</v>
      </c>
      <c r="BH90">
        <f>1-BF90/BG90</f>
        <v>0</v>
      </c>
      <c r="BI90">
        <v>0.5</v>
      </c>
      <c r="BJ90">
        <f>CS90</f>
        <v>0</v>
      </c>
      <c r="BK90">
        <f>L90</f>
        <v>0</v>
      </c>
      <c r="BL90">
        <f>BH90*BI90*BJ90</f>
        <v>0</v>
      </c>
      <c r="BM90">
        <f>(BK90-BC90)/BJ90</f>
        <v>0</v>
      </c>
      <c r="BN90">
        <f>(BA90-BG90)/BG90</f>
        <v>0</v>
      </c>
      <c r="BO90">
        <f>AZ90/(BB90+AZ90/BG90)</f>
        <v>0</v>
      </c>
      <c r="BP90" t="s">
        <v>418</v>
      </c>
      <c r="BQ90">
        <v>0</v>
      </c>
      <c r="BR90">
        <f>IF(BQ90&lt;&gt;0, BQ90, BO90)</f>
        <v>0</v>
      </c>
      <c r="BS90">
        <f>1-BR90/BG90</f>
        <v>0</v>
      </c>
      <c r="BT90">
        <f>(BG90-BF90)/(BG90-BR90)</f>
        <v>0</v>
      </c>
      <c r="BU90">
        <f>(BA90-BG90)/(BA90-BR90)</f>
        <v>0</v>
      </c>
      <c r="BV90">
        <f>(BG90-BF90)/(BG90-AZ90)</f>
        <v>0</v>
      </c>
      <c r="BW90">
        <f>(BA90-BG90)/(BA90-AZ90)</f>
        <v>0</v>
      </c>
      <c r="BX90">
        <f>(BT90*BR90/BF90)</f>
        <v>0</v>
      </c>
      <c r="BY90">
        <f>(1-BX90)</f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f>$B$11*DQ90+$C$11*DR90+$F$11*EC90*(1-EF90)</f>
        <v>0</v>
      </c>
      <c r="CS90">
        <f>CR90*CT90</f>
        <v>0</v>
      </c>
      <c r="CT90">
        <f>($B$11*$D$9+$C$11*$D$9+$F$11*((EP90+EH90)/MAX(EP90+EH90+EQ90, 0.1)*$I$9+EQ90/MAX(EP90+EH90+EQ90, 0.1)*$J$9))/($B$11+$C$11+$F$11)</f>
        <v>0</v>
      </c>
      <c r="CU90">
        <f>($B$11*$K$9+$C$11*$K$9+$F$11*((EP90+EH90)/MAX(EP90+EH90+EQ90, 0.1)*$P$9+EQ90/MAX(EP90+EH90+EQ90, 0.1)*$Q$9))/($B$11+$C$11+$F$11)</f>
        <v>0</v>
      </c>
      <c r="CV90">
        <v>6</v>
      </c>
      <c r="CW90">
        <v>0.5</v>
      </c>
      <c r="CX90" t="s">
        <v>419</v>
      </c>
      <c r="CY90">
        <v>2</v>
      </c>
      <c r="CZ90" t="b">
        <v>1</v>
      </c>
      <c r="DA90">
        <v>1659024132.21429</v>
      </c>
      <c r="DB90">
        <v>1129.9975</v>
      </c>
      <c r="DC90">
        <v>1201.14607142857</v>
      </c>
      <c r="DD90">
        <v>24.4250535714286</v>
      </c>
      <c r="DE90">
        <v>17.5597035714286</v>
      </c>
      <c r="DF90">
        <v>1119.39071428571</v>
      </c>
      <c r="DG90">
        <v>23.9400964285714</v>
      </c>
      <c r="DH90">
        <v>500.056285714286</v>
      </c>
      <c r="DI90">
        <v>90.3862107142857</v>
      </c>
      <c r="DJ90">
        <v>0.0455036571428571</v>
      </c>
      <c r="DK90">
        <v>27.3371142857143</v>
      </c>
      <c r="DL90">
        <v>27.329525</v>
      </c>
      <c r="DM90">
        <v>999.9</v>
      </c>
      <c r="DN90">
        <v>0</v>
      </c>
      <c r="DO90">
        <v>0</v>
      </c>
      <c r="DP90">
        <v>10006.4285714286</v>
      </c>
      <c r="DQ90">
        <v>0</v>
      </c>
      <c r="DR90">
        <v>10.1502</v>
      </c>
      <c r="DS90">
        <v>-71.14955</v>
      </c>
      <c r="DT90">
        <v>1158.28857142857</v>
      </c>
      <c r="DU90">
        <v>1222.61642857143</v>
      </c>
      <c r="DV90">
        <v>6.86535571428571</v>
      </c>
      <c r="DW90">
        <v>1201.14607142857</v>
      </c>
      <c r="DX90">
        <v>17.5597035714286</v>
      </c>
      <c r="DY90">
        <v>2.20768821428571</v>
      </c>
      <c r="DZ90">
        <v>1.58715464285714</v>
      </c>
      <c r="EA90">
        <v>19.0182035714286</v>
      </c>
      <c r="EB90">
        <v>13.8345714285714</v>
      </c>
      <c r="EC90">
        <v>1999.97464285714</v>
      </c>
      <c r="ED90">
        <v>0.980000178571429</v>
      </c>
      <c r="EE90">
        <v>0.0199999928571429</v>
      </c>
      <c r="EF90">
        <v>0</v>
      </c>
      <c r="EG90">
        <v>820.932285714286</v>
      </c>
      <c r="EH90">
        <v>5.00063</v>
      </c>
      <c r="EI90">
        <v>16185.9321428571</v>
      </c>
      <c r="EJ90">
        <v>17256.6785714286</v>
      </c>
      <c r="EK90">
        <v>38.5</v>
      </c>
      <c r="EL90">
        <v>38.48425</v>
      </c>
      <c r="EM90">
        <v>38</v>
      </c>
      <c r="EN90">
        <v>37.75</v>
      </c>
      <c r="EO90">
        <v>39.473</v>
      </c>
      <c r="EP90">
        <v>1955.0775</v>
      </c>
      <c r="EQ90">
        <v>39.8964285714286</v>
      </c>
      <c r="ER90">
        <v>0</v>
      </c>
      <c r="ES90">
        <v>1659024138.7</v>
      </c>
      <c r="ET90">
        <v>0</v>
      </c>
      <c r="EU90">
        <v>820.88952</v>
      </c>
      <c r="EV90">
        <v>-9.2720769178561</v>
      </c>
      <c r="EW90">
        <v>-174.607692180483</v>
      </c>
      <c r="EX90">
        <v>16184.74</v>
      </c>
      <c r="EY90">
        <v>15</v>
      </c>
      <c r="EZ90">
        <v>0</v>
      </c>
      <c r="FA90" t="s">
        <v>420</v>
      </c>
      <c r="FB90">
        <v>1657551626.5</v>
      </c>
      <c r="FC90">
        <v>1657551629</v>
      </c>
      <c r="FD90">
        <v>0</v>
      </c>
      <c r="FE90">
        <v>0.403</v>
      </c>
      <c r="FF90">
        <v>0.009</v>
      </c>
      <c r="FG90">
        <v>9.41</v>
      </c>
      <c r="FH90">
        <v>0.087</v>
      </c>
      <c r="FI90">
        <v>417</v>
      </c>
      <c r="FJ90">
        <v>17</v>
      </c>
      <c r="FK90">
        <v>1.61</v>
      </c>
      <c r="FL90">
        <v>0.59</v>
      </c>
      <c r="FM90">
        <v>-71.2558</v>
      </c>
      <c r="FN90">
        <v>2.81721742160292</v>
      </c>
      <c r="FO90">
        <v>0.721312470431505</v>
      </c>
      <c r="FP90">
        <v>0</v>
      </c>
      <c r="FQ90">
        <v>821.463941176471</v>
      </c>
      <c r="FR90">
        <v>-8.79734148564068</v>
      </c>
      <c r="FS90">
        <v>0.890701076851547</v>
      </c>
      <c r="FT90">
        <v>0</v>
      </c>
      <c r="FU90">
        <v>6.91284195121951</v>
      </c>
      <c r="FV90">
        <v>-0.73746480836236</v>
      </c>
      <c r="FW90">
        <v>0.0795585918224934</v>
      </c>
      <c r="FX90">
        <v>0</v>
      </c>
      <c r="FY90">
        <v>0</v>
      </c>
      <c r="FZ90">
        <v>3</v>
      </c>
      <c r="GA90" t="s">
        <v>427</v>
      </c>
      <c r="GB90">
        <v>2.97435</v>
      </c>
      <c r="GC90">
        <v>2.69941</v>
      </c>
      <c r="GD90">
        <v>0.182333</v>
      </c>
      <c r="GE90">
        <v>0.189989</v>
      </c>
      <c r="GF90">
        <v>0.104575</v>
      </c>
      <c r="GG90">
        <v>0.0839326</v>
      </c>
      <c r="GH90">
        <v>31865.3</v>
      </c>
      <c r="GI90">
        <v>34512.1</v>
      </c>
      <c r="GJ90">
        <v>35312.4</v>
      </c>
      <c r="GK90">
        <v>38638.8</v>
      </c>
      <c r="GL90">
        <v>44824.8</v>
      </c>
      <c r="GM90">
        <v>51118.7</v>
      </c>
      <c r="GN90">
        <v>55192.3</v>
      </c>
      <c r="GO90">
        <v>61968</v>
      </c>
      <c r="GP90">
        <v>1.9894</v>
      </c>
      <c r="GQ90">
        <v>1.8476</v>
      </c>
      <c r="GR90">
        <v>0.120252</v>
      </c>
      <c r="GS90">
        <v>0</v>
      </c>
      <c r="GT90">
        <v>25.3802</v>
      </c>
      <c r="GU90">
        <v>999.9</v>
      </c>
      <c r="GV90">
        <v>55.268</v>
      </c>
      <c r="GW90">
        <v>29.074</v>
      </c>
      <c r="GX90">
        <v>24.6969</v>
      </c>
      <c r="GY90">
        <v>56.24</v>
      </c>
      <c r="GZ90">
        <v>43.1851</v>
      </c>
      <c r="HA90">
        <v>1</v>
      </c>
      <c r="HB90">
        <v>-0.0626423</v>
      </c>
      <c r="HC90">
        <v>0.102353</v>
      </c>
      <c r="HD90">
        <v>20.1133</v>
      </c>
      <c r="HE90">
        <v>5.19812</v>
      </c>
      <c r="HF90">
        <v>12.0052</v>
      </c>
      <c r="HG90">
        <v>4.9756</v>
      </c>
      <c r="HH90">
        <v>3.2938</v>
      </c>
      <c r="HI90">
        <v>9999</v>
      </c>
      <c r="HJ90">
        <v>9999</v>
      </c>
      <c r="HK90">
        <v>9999</v>
      </c>
      <c r="HL90">
        <v>627.8</v>
      </c>
      <c r="HM90">
        <v>1.86334</v>
      </c>
      <c r="HN90">
        <v>1.86816</v>
      </c>
      <c r="HO90">
        <v>1.86798</v>
      </c>
      <c r="HP90">
        <v>1.86914</v>
      </c>
      <c r="HQ90">
        <v>1.86996</v>
      </c>
      <c r="HR90">
        <v>1.866</v>
      </c>
      <c r="HS90">
        <v>1.86707</v>
      </c>
      <c r="HT90">
        <v>1.86844</v>
      </c>
      <c r="HU90">
        <v>5</v>
      </c>
      <c r="HV90">
        <v>0</v>
      </c>
      <c r="HW90">
        <v>0</v>
      </c>
      <c r="HX90">
        <v>0</v>
      </c>
      <c r="HY90" t="s">
        <v>422</v>
      </c>
      <c r="HZ90" t="s">
        <v>423</v>
      </c>
      <c r="IA90" t="s">
        <v>424</v>
      </c>
      <c r="IB90" t="s">
        <v>424</v>
      </c>
      <c r="IC90" t="s">
        <v>424</v>
      </c>
      <c r="ID90" t="s">
        <v>424</v>
      </c>
      <c r="IE90">
        <v>0</v>
      </c>
      <c r="IF90">
        <v>100</v>
      </c>
      <c r="IG90">
        <v>100</v>
      </c>
      <c r="IH90">
        <v>10.75</v>
      </c>
      <c r="II90">
        <v>0.487</v>
      </c>
      <c r="IJ90">
        <v>4.02706509432224</v>
      </c>
      <c r="IK90">
        <v>0.00601174518973114</v>
      </c>
      <c r="IL90">
        <v>2.77886958061485e-07</v>
      </c>
      <c r="IM90">
        <v>-3.54636231360687e-10</v>
      </c>
      <c r="IN90">
        <v>-0.0404303883988718</v>
      </c>
      <c r="IO90">
        <v>-0.0177815531441476</v>
      </c>
      <c r="IP90">
        <v>0.00205572605671414</v>
      </c>
      <c r="IQ90">
        <v>-1.65519735432211e-05</v>
      </c>
      <c r="IR90">
        <v>-4</v>
      </c>
      <c r="IS90">
        <v>1848</v>
      </c>
      <c r="IT90">
        <v>1</v>
      </c>
      <c r="IU90">
        <v>25</v>
      </c>
      <c r="IV90">
        <v>24541.9</v>
      </c>
      <c r="IW90">
        <v>24541.8</v>
      </c>
      <c r="IX90">
        <v>2.44507</v>
      </c>
      <c r="IY90">
        <v>2.59155</v>
      </c>
      <c r="IZ90">
        <v>1.54785</v>
      </c>
      <c r="JA90">
        <v>2.30469</v>
      </c>
      <c r="JB90">
        <v>1.34644</v>
      </c>
      <c r="JC90">
        <v>2.31812</v>
      </c>
      <c r="JD90">
        <v>34.3042</v>
      </c>
      <c r="JE90">
        <v>24.14</v>
      </c>
      <c r="JF90">
        <v>18</v>
      </c>
      <c r="JG90">
        <v>500.703</v>
      </c>
      <c r="JH90">
        <v>409.668</v>
      </c>
      <c r="JI90">
        <v>25.0002</v>
      </c>
      <c r="JJ90">
        <v>26.4288</v>
      </c>
      <c r="JK90">
        <v>30.0001</v>
      </c>
      <c r="JL90">
        <v>26.3489</v>
      </c>
      <c r="JM90">
        <v>26.2893</v>
      </c>
      <c r="JN90">
        <v>48.9836</v>
      </c>
      <c r="JO90">
        <v>34.5686</v>
      </c>
      <c r="JP90">
        <v>66.5125</v>
      </c>
      <c r="JQ90">
        <v>25</v>
      </c>
      <c r="JR90">
        <v>1240.85</v>
      </c>
      <c r="JS90">
        <v>17.716</v>
      </c>
      <c r="JT90">
        <v>102.388</v>
      </c>
      <c r="JU90">
        <v>103.151</v>
      </c>
    </row>
    <row r="91" spans="1:281">
      <c r="A91">
        <v>75</v>
      </c>
      <c r="B91">
        <v>1659024145</v>
      </c>
      <c r="C91">
        <v>461.900000095367</v>
      </c>
      <c r="D91" t="s">
        <v>573</v>
      </c>
      <c r="E91" t="s">
        <v>574</v>
      </c>
      <c r="F91">
        <v>5</v>
      </c>
      <c r="G91" t="s">
        <v>416</v>
      </c>
      <c r="H91" t="s">
        <v>417</v>
      </c>
      <c r="I91">
        <v>1659024137.5</v>
      </c>
      <c r="J91">
        <f>(K91)/1000</f>
        <v>0</v>
      </c>
      <c r="K91">
        <f>IF(CZ91, AN91, AH91)</f>
        <v>0</v>
      </c>
      <c r="L91">
        <f>IF(CZ91, AI91, AG91)</f>
        <v>0</v>
      </c>
      <c r="M91">
        <f>DB91 - IF(AU91&gt;1, L91*CV91*100.0/(AW91*DP91), 0)</f>
        <v>0</v>
      </c>
      <c r="N91">
        <f>((T91-J91/2)*M91-L91)/(T91+J91/2)</f>
        <v>0</v>
      </c>
      <c r="O91">
        <f>N91*(DI91+DJ91)/1000.0</f>
        <v>0</v>
      </c>
      <c r="P91">
        <f>(DB91 - IF(AU91&gt;1, L91*CV91*100.0/(AW91*DP91), 0))*(DI91+DJ91)/1000.0</f>
        <v>0</v>
      </c>
      <c r="Q91">
        <f>2.0/((1/S91-1/R91)+SIGN(S91)*SQRT((1/S91-1/R91)*(1/S91-1/R91) + 4*CW91/((CW91+1)*(CW91+1))*(2*1/S91*1/R91-1/R91*1/R91)))</f>
        <v>0</v>
      </c>
      <c r="R91">
        <f>IF(LEFT(CX91,1)&lt;&gt;"0",IF(LEFT(CX91,1)="1",3.0,CY91),$D$5+$E$5*(DP91*DI91/($K$5*1000))+$F$5*(DP91*DI91/($K$5*1000))*MAX(MIN(CV91,$J$5),$I$5)*MAX(MIN(CV91,$J$5),$I$5)+$G$5*MAX(MIN(CV91,$J$5),$I$5)*(DP91*DI91/($K$5*1000))+$H$5*(DP91*DI91/($K$5*1000))*(DP91*DI91/($K$5*1000)))</f>
        <v>0</v>
      </c>
      <c r="S91">
        <f>J91*(1000-(1000*0.61365*exp(17.502*W91/(240.97+W91))/(DI91+DJ91)+DD91)/2)/(1000*0.61365*exp(17.502*W91/(240.97+W91))/(DI91+DJ91)-DD91)</f>
        <v>0</v>
      </c>
      <c r="T91">
        <f>1/((CW91+1)/(Q91/1.6)+1/(R91/1.37)) + CW91/((CW91+1)/(Q91/1.6) + CW91/(R91/1.37))</f>
        <v>0</v>
      </c>
      <c r="U91">
        <f>(CR91*CU91)</f>
        <v>0</v>
      </c>
      <c r="V91">
        <f>(DK91+(U91+2*0.95*5.67E-8*(((DK91+$B$7)+273)^4-(DK91+273)^4)-44100*J91)/(1.84*29.3*R91+8*0.95*5.67E-8*(DK91+273)^3))</f>
        <v>0</v>
      </c>
      <c r="W91">
        <f>($C$7*DL91+$D$7*DM91+$E$7*V91)</f>
        <v>0</v>
      </c>
      <c r="X91">
        <f>0.61365*exp(17.502*W91/(240.97+W91))</f>
        <v>0</v>
      </c>
      <c r="Y91">
        <f>(Z91/AA91*100)</f>
        <v>0</v>
      </c>
      <c r="Z91">
        <f>DD91*(DI91+DJ91)/1000</f>
        <v>0</v>
      </c>
      <c r="AA91">
        <f>0.61365*exp(17.502*DK91/(240.97+DK91))</f>
        <v>0</v>
      </c>
      <c r="AB91">
        <f>(X91-DD91*(DI91+DJ91)/1000)</f>
        <v>0</v>
      </c>
      <c r="AC91">
        <f>(-J91*44100)</f>
        <v>0</v>
      </c>
      <c r="AD91">
        <f>2*29.3*R91*0.92*(DK91-W91)</f>
        <v>0</v>
      </c>
      <c r="AE91">
        <f>2*0.95*5.67E-8*(((DK91+$B$7)+273)^4-(W91+273)^4)</f>
        <v>0</v>
      </c>
      <c r="AF91">
        <f>U91+AE91+AC91+AD91</f>
        <v>0</v>
      </c>
      <c r="AG91">
        <f>DH91*AU91*(DC91-DB91*(1000-AU91*DE91)/(1000-AU91*DD91))/(100*CV91)</f>
        <v>0</v>
      </c>
      <c r="AH91">
        <f>1000*DH91*AU91*(DD91-DE91)/(100*CV91*(1000-AU91*DD91))</f>
        <v>0</v>
      </c>
      <c r="AI91">
        <f>(AJ91 - AK91 - DI91*1E3/(8.314*(DK91+273.15)) * AM91/DH91 * AL91) * DH91/(100*CV91) * (1000 - DE91)/1000</f>
        <v>0</v>
      </c>
      <c r="AJ91">
        <v>1256.47888030206</v>
      </c>
      <c r="AK91">
        <v>1199.63339393939</v>
      </c>
      <c r="AL91">
        <v>3.41520282047152</v>
      </c>
      <c r="AM91">
        <v>66.0504921813524</v>
      </c>
      <c r="AN91">
        <f>(AP91 - AO91 + DI91*1E3/(8.314*(DK91+273.15)) * AR91/DH91 * AQ91) * DH91/(100*CV91) * 1000/(1000 - AP91)</f>
        <v>0</v>
      </c>
      <c r="AO91">
        <v>17.6241117219048</v>
      </c>
      <c r="AP91">
        <v>24.468076923077</v>
      </c>
      <c r="AQ91">
        <v>-0.000723272727268911</v>
      </c>
      <c r="AR91">
        <v>92.47</v>
      </c>
      <c r="AS91">
        <v>0</v>
      </c>
      <c r="AT91">
        <v>0</v>
      </c>
      <c r="AU91">
        <f>IF(AS91*$H$13&gt;=AW91,1.0,(AW91/(AW91-AS91*$H$13)))</f>
        <v>0</v>
      </c>
      <c r="AV91">
        <f>(AU91-1)*100</f>
        <v>0</v>
      </c>
      <c r="AW91">
        <f>MAX(0,($B$13+$C$13*DP91)/(1+$D$13*DP91)*DI91/(DK91+273)*$E$13)</f>
        <v>0</v>
      </c>
      <c r="AX91" t="s">
        <v>418</v>
      </c>
      <c r="AY91" t="s">
        <v>418</v>
      </c>
      <c r="AZ91">
        <v>0</v>
      </c>
      <c r="BA91">
        <v>0</v>
      </c>
      <c r="BB91">
        <f>1-AZ91/BA91</f>
        <v>0</v>
      </c>
      <c r="BC91">
        <v>0</v>
      </c>
      <c r="BD91" t="s">
        <v>418</v>
      </c>
      <c r="BE91" t="s">
        <v>418</v>
      </c>
      <c r="BF91">
        <v>0</v>
      </c>
      <c r="BG91">
        <v>0</v>
      </c>
      <c r="BH91">
        <f>1-BF91/BG91</f>
        <v>0</v>
      </c>
      <c r="BI91">
        <v>0.5</v>
      </c>
      <c r="BJ91">
        <f>CS91</f>
        <v>0</v>
      </c>
      <c r="BK91">
        <f>L91</f>
        <v>0</v>
      </c>
      <c r="BL91">
        <f>BH91*BI91*BJ91</f>
        <v>0</v>
      </c>
      <c r="BM91">
        <f>(BK91-BC91)/BJ91</f>
        <v>0</v>
      </c>
      <c r="BN91">
        <f>(BA91-BG91)/BG91</f>
        <v>0</v>
      </c>
      <c r="BO91">
        <f>AZ91/(BB91+AZ91/BG91)</f>
        <v>0</v>
      </c>
      <c r="BP91" t="s">
        <v>418</v>
      </c>
      <c r="BQ91">
        <v>0</v>
      </c>
      <c r="BR91">
        <f>IF(BQ91&lt;&gt;0, BQ91, BO91)</f>
        <v>0</v>
      </c>
      <c r="BS91">
        <f>1-BR91/BG91</f>
        <v>0</v>
      </c>
      <c r="BT91">
        <f>(BG91-BF91)/(BG91-BR91)</f>
        <v>0</v>
      </c>
      <c r="BU91">
        <f>(BA91-BG91)/(BA91-BR91)</f>
        <v>0</v>
      </c>
      <c r="BV91">
        <f>(BG91-BF91)/(BG91-AZ91)</f>
        <v>0</v>
      </c>
      <c r="BW91">
        <f>(BA91-BG91)/(BA91-AZ91)</f>
        <v>0</v>
      </c>
      <c r="BX91">
        <f>(BT91*BR91/BF91)</f>
        <v>0</v>
      </c>
      <c r="BY91">
        <f>(1-BX91)</f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f>$B$11*DQ91+$C$11*DR91+$F$11*EC91*(1-EF91)</f>
        <v>0</v>
      </c>
      <c r="CS91">
        <f>CR91*CT91</f>
        <v>0</v>
      </c>
      <c r="CT91">
        <f>($B$11*$D$9+$C$11*$D$9+$F$11*((EP91+EH91)/MAX(EP91+EH91+EQ91, 0.1)*$I$9+EQ91/MAX(EP91+EH91+EQ91, 0.1)*$J$9))/($B$11+$C$11+$F$11)</f>
        <v>0</v>
      </c>
      <c r="CU91">
        <f>($B$11*$K$9+$C$11*$K$9+$F$11*((EP91+EH91)/MAX(EP91+EH91+EQ91, 0.1)*$P$9+EQ91/MAX(EP91+EH91+EQ91, 0.1)*$Q$9))/($B$11+$C$11+$F$11)</f>
        <v>0</v>
      </c>
      <c r="CV91">
        <v>6</v>
      </c>
      <c r="CW91">
        <v>0.5</v>
      </c>
      <c r="CX91" t="s">
        <v>419</v>
      </c>
      <c r="CY91">
        <v>2</v>
      </c>
      <c r="CZ91" t="b">
        <v>1</v>
      </c>
      <c r="DA91">
        <v>1659024137.5</v>
      </c>
      <c r="DB91">
        <v>1147.40592592593</v>
      </c>
      <c r="DC91">
        <v>1218.53814814815</v>
      </c>
      <c r="DD91">
        <v>24.4507518518519</v>
      </c>
      <c r="DE91">
        <v>17.6133925925926</v>
      </c>
      <c r="DF91">
        <v>1136.70666666667</v>
      </c>
      <c r="DG91">
        <v>23.9645148148148</v>
      </c>
      <c r="DH91">
        <v>500.047703703704</v>
      </c>
      <c r="DI91">
        <v>90.3867259259259</v>
      </c>
      <c r="DJ91">
        <v>0.0455023222222222</v>
      </c>
      <c r="DK91">
        <v>27.3412481481482</v>
      </c>
      <c r="DL91">
        <v>27.340737037037</v>
      </c>
      <c r="DM91">
        <v>999.9</v>
      </c>
      <c r="DN91">
        <v>0</v>
      </c>
      <c r="DO91">
        <v>0</v>
      </c>
      <c r="DP91">
        <v>10016.6666666667</v>
      </c>
      <c r="DQ91">
        <v>0</v>
      </c>
      <c r="DR91">
        <v>10.1502</v>
      </c>
      <c r="DS91">
        <v>-71.1332111111111</v>
      </c>
      <c r="DT91">
        <v>1176.16296296296</v>
      </c>
      <c r="DU91">
        <v>1240.38592592593</v>
      </c>
      <c r="DV91">
        <v>6.83736037037037</v>
      </c>
      <c r="DW91">
        <v>1218.53814814815</v>
      </c>
      <c r="DX91">
        <v>17.6133925925926</v>
      </c>
      <c r="DY91">
        <v>2.2100237037037</v>
      </c>
      <c r="DZ91">
        <v>1.59201703703704</v>
      </c>
      <c r="EA91">
        <v>19.0351592592593</v>
      </c>
      <c r="EB91">
        <v>13.8817407407407</v>
      </c>
      <c r="EC91">
        <v>2000.00259259259</v>
      </c>
      <c r="ED91">
        <v>0.979997407407407</v>
      </c>
      <c r="EE91">
        <v>0.0200027407407407</v>
      </c>
      <c r="EF91">
        <v>0</v>
      </c>
      <c r="EG91">
        <v>820.172555555556</v>
      </c>
      <c r="EH91">
        <v>5.00063</v>
      </c>
      <c r="EI91">
        <v>16171.137037037</v>
      </c>
      <c r="EJ91">
        <v>17256.9148148148</v>
      </c>
      <c r="EK91">
        <v>38.5</v>
      </c>
      <c r="EL91">
        <v>38.4976666666667</v>
      </c>
      <c r="EM91">
        <v>38</v>
      </c>
      <c r="EN91">
        <v>37.7545925925926</v>
      </c>
      <c r="EO91">
        <v>39.479</v>
      </c>
      <c r="EP91">
        <v>1955.09962962963</v>
      </c>
      <c r="EQ91">
        <v>39.9025925925926</v>
      </c>
      <c r="ER91">
        <v>0</v>
      </c>
      <c r="ES91">
        <v>1659024144.1</v>
      </c>
      <c r="ET91">
        <v>0</v>
      </c>
      <c r="EU91">
        <v>820.153038461538</v>
      </c>
      <c r="EV91">
        <v>-8.81070085355785</v>
      </c>
      <c r="EW91">
        <v>-167.695726432913</v>
      </c>
      <c r="EX91">
        <v>16170.4807692308</v>
      </c>
      <c r="EY91">
        <v>15</v>
      </c>
      <c r="EZ91">
        <v>0</v>
      </c>
      <c r="FA91" t="s">
        <v>420</v>
      </c>
      <c r="FB91">
        <v>1657551626.5</v>
      </c>
      <c r="FC91">
        <v>1657551629</v>
      </c>
      <c r="FD91">
        <v>0</v>
      </c>
      <c r="FE91">
        <v>0.403</v>
      </c>
      <c r="FF91">
        <v>0.009</v>
      </c>
      <c r="FG91">
        <v>9.41</v>
      </c>
      <c r="FH91">
        <v>0.087</v>
      </c>
      <c r="FI91">
        <v>417</v>
      </c>
      <c r="FJ91">
        <v>17</v>
      </c>
      <c r="FK91">
        <v>1.61</v>
      </c>
      <c r="FL91">
        <v>0.59</v>
      </c>
      <c r="FM91">
        <v>-71.1798634146341</v>
      </c>
      <c r="FN91">
        <v>1.56678188153299</v>
      </c>
      <c r="FO91">
        <v>0.769073086937617</v>
      </c>
      <c r="FP91">
        <v>0</v>
      </c>
      <c r="FQ91">
        <v>820.785705882353</v>
      </c>
      <c r="FR91">
        <v>-8.73912910767002</v>
      </c>
      <c r="FS91">
        <v>0.888353782513792</v>
      </c>
      <c r="FT91">
        <v>0</v>
      </c>
      <c r="FU91">
        <v>6.86812731707317</v>
      </c>
      <c r="FV91">
        <v>-0.365567665505221</v>
      </c>
      <c r="FW91">
        <v>0.0487024480290408</v>
      </c>
      <c r="FX91">
        <v>0</v>
      </c>
      <c r="FY91">
        <v>0</v>
      </c>
      <c r="FZ91">
        <v>3</v>
      </c>
      <c r="GA91" t="s">
        <v>427</v>
      </c>
      <c r="GB91">
        <v>2.97389</v>
      </c>
      <c r="GC91">
        <v>2.69943</v>
      </c>
      <c r="GD91">
        <v>0.183973</v>
      </c>
      <c r="GE91">
        <v>0.191652</v>
      </c>
      <c r="GF91">
        <v>0.104569</v>
      </c>
      <c r="GG91">
        <v>0.0841227</v>
      </c>
      <c r="GH91">
        <v>31801.4</v>
      </c>
      <c r="GI91">
        <v>34442.2</v>
      </c>
      <c r="GJ91">
        <v>35312.4</v>
      </c>
      <c r="GK91">
        <v>38639.8</v>
      </c>
      <c r="GL91">
        <v>44823.8</v>
      </c>
      <c r="GM91">
        <v>51108.9</v>
      </c>
      <c r="GN91">
        <v>55190.7</v>
      </c>
      <c r="GO91">
        <v>61968.9</v>
      </c>
      <c r="GP91">
        <v>1.9892</v>
      </c>
      <c r="GQ91">
        <v>1.848</v>
      </c>
      <c r="GR91">
        <v>0.121742</v>
      </c>
      <c r="GS91">
        <v>0</v>
      </c>
      <c r="GT91">
        <v>25.3845</v>
      </c>
      <c r="GU91">
        <v>999.9</v>
      </c>
      <c r="GV91">
        <v>55.244</v>
      </c>
      <c r="GW91">
        <v>29.074</v>
      </c>
      <c r="GX91">
        <v>24.6853</v>
      </c>
      <c r="GY91">
        <v>56.4</v>
      </c>
      <c r="GZ91">
        <v>43.2412</v>
      </c>
      <c r="HA91">
        <v>1</v>
      </c>
      <c r="HB91">
        <v>-0.062561</v>
      </c>
      <c r="HC91">
        <v>0.103268</v>
      </c>
      <c r="HD91">
        <v>20.1134</v>
      </c>
      <c r="HE91">
        <v>5.19932</v>
      </c>
      <c r="HF91">
        <v>12.0052</v>
      </c>
      <c r="HG91">
        <v>4.9756</v>
      </c>
      <c r="HH91">
        <v>3.294</v>
      </c>
      <c r="HI91">
        <v>9999</v>
      </c>
      <c r="HJ91">
        <v>9999</v>
      </c>
      <c r="HK91">
        <v>9999</v>
      </c>
      <c r="HL91">
        <v>627.8</v>
      </c>
      <c r="HM91">
        <v>1.8634</v>
      </c>
      <c r="HN91">
        <v>1.86816</v>
      </c>
      <c r="HO91">
        <v>1.86798</v>
      </c>
      <c r="HP91">
        <v>1.86908</v>
      </c>
      <c r="HQ91">
        <v>1.86996</v>
      </c>
      <c r="HR91">
        <v>1.866</v>
      </c>
      <c r="HS91">
        <v>1.86707</v>
      </c>
      <c r="HT91">
        <v>1.86844</v>
      </c>
      <c r="HU91">
        <v>5</v>
      </c>
      <c r="HV91">
        <v>0</v>
      </c>
      <c r="HW91">
        <v>0</v>
      </c>
      <c r="HX91">
        <v>0</v>
      </c>
      <c r="HY91" t="s">
        <v>422</v>
      </c>
      <c r="HZ91" t="s">
        <v>423</v>
      </c>
      <c r="IA91" t="s">
        <v>424</v>
      </c>
      <c r="IB91" t="s">
        <v>424</v>
      </c>
      <c r="IC91" t="s">
        <v>424</v>
      </c>
      <c r="ID91" t="s">
        <v>424</v>
      </c>
      <c r="IE91">
        <v>0</v>
      </c>
      <c r="IF91">
        <v>100</v>
      </c>
      <c r="IG91">
        <v>100</v>
      </c>
      <c r="IH91">
        <v>10.82</v>
      </c>
      <c r="II91">
        <v>0.4868</v>
      </c>
      <c r="IJ91">
        <v>4.02706509432224</v>
      </c>
      <c r="IK91">
        <v>0.00601174518973114</v>
      </c>
      <c r="IL91">
        <v>2.77886958061485e-07</v>
      </c>
      <c r="IM91">
        <v>-3.54636231360687e-10</v>
      </c>
      <c r="IN91">
        <v>-0.0404303883988718</v>
      </c>
      <c r="IO91">
        <v>-0.0177815531441476</v>
      </c>
      <c r="IP91">
        <v>0.00205572605671414</v>
      </c>
      <c r="IQ91">
        <v>-1.65519735432211e-05</v>
      </c>
      <c r="IR91">
        <v>-4</v>
      </c>
      <c r="IS91">
        <v>1848</v>
      </c>
      <c r="IT91">
        <v>1</v>
      </c>
      <c r="IU91">
        <v>25</v>
      </c>
      <c r="IV91">
        <v>24542</v>
      </c>
      <c r="IW91">
        <v>24541.9</v>
      </c>
      <c r="IX91">
        <v>2.4707</v>
      </c>
      <c r="IY91">
        <v>2.58911</v>
      </c>
      <c r="IZ91">
        <v>1.54785</v>
      </c>
      <c r="JA91">
        <v>2.30469</v>
      </c>
      <c r="JB91">
        <v>1.34644</v>
      </c>
      <c r="JC91">
        <v>2.39136</v>
      </c>
      <c r="JD91">
        <v>34.3042</v>
      </c>
      <c r="JE91">
        <v>24.14</v>
      </c>
      <c r="JF91">
        <v>18</v>
      </c>
      <c r="JG91">
        <v>500.572</v>
      </c>
      <c r="JH91">
        <v>409.895</v>
      </c>
      <c r="JI91">
        <v>25.0001</v>
      </c>
      <c r="JJ91">
        <v>26.4288</v>
      </c>
      <c r="JK91">
        <v>30.0002</v>
      </c>
      <c r="JL91">
        <v>26.3489</v>
      </c>
      <c r="JM91">
        <v>26.2893</v>
      </c>
      <c r="JN91">
        <v>49.4767</v>
      </c>
      <c r="JO91">
        <v>34.2904</v>
      </c>
      <c r="JP91">
        <v>66.5125</v>
      </c>
      <c r="JQ91">
        <v>25</v>
      </c>
      <c r="JR91">
        <v>1254.47</v>
      </c>
      <c r="JS91">
        <v>17.7592</v>
      </c>
      <c r="JT91">
        <v>102.386</v>
      </c>
      <c r="JU91">
        <v>103.153</v>
      </c>
    </row>
    <row r="92" spans="1:281">
      <c r="A92">
        <v>76</v>
      </c>
      <c r="B92">
        <v>1659024150</v>
      </c>
      <c r="C92">
        <v>466.900000095367</v>
      </c>
      <c r="D92" t="s">
        <v>575</v>
      </c>
      <c r="E92" t="s">
        <v>576</v>
      </c>
      <c r="F92">
        <v>5</v>
      </c>
      <c r="G92" t="s">
        <v>416</v>
      </c>
      <c r="H92" t="s">
        <v>417</v>
      </c>
      <c r="I92">
        <v>1659024142.21429</v>
      </c>
      <c r="J92">
        <f>(K92)/1000</f>
        <v>0</v>
      </c>
      <c r="K92">
        <f>IF(CZ92, AN92, AH92)</f>
        <v>0</v>
      </c>
      <c r="L92">
        <f>IF(CZ92, AI92, AG92)</f>
        <v>0</v>
      </c>
      <c r="M92">
        <f>DB92 - IF(AU92&gt;1, L92*CV92*100.0/(AW92*DP92), 0)</f>
        <v>0</v>
      </c>
      <c r="N92">
        <f>((T92-J92/2)*M92-L92)/(T92+J92/2)</f>
        <v>0</v>
      </c>
      <c r="O92">
        <f>N92*(DI92+DJ92)/1000.0</f>
        <v>0</v>
      </c>
      <c r="P92">
        <f>(DB92 - IF(AU92&gt;1, L92*CV92*100.0/(AW92*DP92), 0))*(DI92+DJ92)/1000.0</f>
        <v>0</v>
      </c>
      <c r="Q92">
        <f>2.0/((1/S92-1/R92)+SIGN(S92)*SQRT((1/S92-1/R92)*(1/S92-1/R92) + 4*CW92/((CW92+1)*(CW92+1))*(2*1/S92*1/R92-1/R92*1/R92)))</f>
        <v>0</v>
      </c>
      <c r="R92">
        <f>IF(LEFT(CX92,1)&lt;&gt;"0",IF(LEFT(CX92,1)="1",3.0,CY92),$D$5+$E$5*(DP92*DI92/($K$5*1000))+$F$5*(DP92*DI92/($K$5*1000))*MAX(MIN(CV92,$J$5),$I$5)*MAX(MIN(CV92,$J$5),$I$5)+$G$5*MAX(MIN(CV92,$J$5),$I$5)*(DP92*DI92/($K$5*1000))+$H$5*(DP92*DI92/($K$5*1000))*(DP92*DI92/($K$5*1000)))</f>
        <v>0</v>
      </c>
      <c r="S92">
        <f>J92*(1000-(1000*0.61365*exp(17.502*W92/(240.97+W92))/(DI92+DJ92)+DD92)/2)/(1000*0.61365*exp(17.502*W92/(240.97+W92))/(DI92+DJ92)-DD92)</f>
        <v>0</v>
      </c>
      <c r="T92">
        <f>1/((CW92+1)/(Q92/1.6)+1/(R92/1.37)) + CW92/((CW92+1)/(Q92/1.6) + CW92/(R92/1.37))</f>
        <v>0</v>
      </c>
      <c r="U92">
        <f>(CR92*CU92)</f>
        <v>0</v>
      </c>
      <c r="V92">
        <f>(DK92+(U92+2*0.95*5.67E-8*(((DK92+$B$7)+273)^4-(DK92+273)^4)-44100*J92)/(1.84*29.3*R92+8*0.95*5.67E-8*(DK92+273)^3))</f>
        <v>0</v>
      </c>
      <c r="W92">
        <f>($C$7*DL92+$D$7*DM92+$E$7*V92)</f>
        <v>0</v>
      </c>
      <c r="X92">
        <f>0.61365*exp(17.502*W92/(240.97+W92))</f>
        <v>0</v>
      </c>
      <c r="Y92">
        <f>(Z92/AA92*100)</f>
        <v>0</v>
      </c>
      <c r="Z92">
        <f>DD92*(DI92+DJ92)/1000</f>
        <v>0</v>
      </c>
      <c r="AA92">
        <f>0.61365*exp(17.502*DK92/(240.97+DK92))</f>
        <v>0</v>
      </c>
      <c r="AB92">
        <f>(X92-DD92*(DI92+DJ92)/1000)</f>
        <v>0</v>
      </c>
      <c r="AC92">
        <f>(-J92*44100)</f>
        <v>0</v>
      </c>
      <c r="AD92">
        <f>2*29.3*R92*0.92*(DK92-W92)</f>
        <v>0</v>
      </c>
      <c r="AE92">
        <f>2*0.95*5.67E-8*(((DK92+$B$7)+273)^4-(W92+273)^4)</f>
        <v>0</v>
      </c>
      <c r="AF92">
        <f>U92+AE92+AC92+AD92</f>
        <v>0</v>
      </c>
      <c r="AG92">
        <f>DH92*AU92*(DC92-DB92*(1000-AU92*DE92)/(1000-AU92*DD92))/(100*CV92)</f>
        <v>0</v>
      </c>
      <c r="AH92">
        <f>1000*DH92*AU92*(DD92-DE92)/(100*CV92*(1000-AU92*DD92))</f>
        <v>0</v>
      </c>
      <c r="AI92">
        <f>(AJ92 - AK92 - DI92*1E3/(8.314*(DK92+273.15)) * AM92/DH92 * AL92) * DH92/(100*CV92) * (1000 - DE92)/1000</f>
        <v>0</v>
      </c>
      <c r="AJ92">
        <v>1273.07475425983</v>
      </c>
      <c r="AK92">
        <v>1216.67539393939</v>
      </c>
      <c r="AL92">
        <v>3.37950384281267</v>
      </c>
      <c r="AM92">
        <v>66.0504921813524</v>
      </c>
      <c r="AN92">
        <f>(AP92 - AO92 + DI92*1E3/(8.314*(DK92+273.15)) * AR92/DH92 * AQ92) * DH92/(100*CV92) * 1000/(1000 - AP92)</f>
        <v>0</v>
      </c>
      <c r="AO92">
        <v>17.6634479063203</v>
      </c>
      <c r="AP92">
        <v>24.476748951049</v>
      </c>
      <c r="AQ92">
        <v>6.98842975234828e-05</v>
      </c>
      <c r="AR92">
        <v>92.47</v>
      </c>
      <c r="AS92">
        <v>0</v>
      </c>
      <c r="AT92">
        <v>0</v>
      </c>
      <c r="AU92">
        <f>IF(AS92*$H$13&gt;=AW92,1.0,(AW92/(AW92-AS92*$H$13)))</f>
        <v>0</v>
      </c>
      <c r="AV92">
        <f>(AU92-1)*100</f>
        <v>0</v>
      </c>
      <c r="AW92">
        <f>MAX(0,($B$13+$C$13*DP92)/(1+$D$13*DP92)*DI92/(DK92+273)*$E$13)</f>
        <v>0</v>
      </c>
      <c r="AX92" t="s">
        <v>418</v>
      </c>
      <c r="AY92" t="s">
        <v>418</v>
      </c>
      <c r="AZ92">
        <v>0</v>
      </c>
      <c r="BA92">
        <v>0</v>
      </c>
      <c r="BB92">
        <f>1-AZ92/BA92</f>
        <v>0</v>
      </c>
      <c r="BC92">
        <v>0</v>
      </c>
      <c r="BD92" t="s">
        <v>418</v>
      </c>
      <c r="BE92" t="s">
        <v>418</v>
      </c>
      <c r="BF92">
        <v>0</v>
      </c>
      <c r="BG92">
        <v>0</v>
      </c>
      <c r="BH92">
        <f>1-BF92/BG92</f>
        <v>0</v>
      </c>
      <c r="BI92">
        <v>0.5</v>
      </c>
      <c r="BJ92">
        <f>CS92</f>
        <v>0</v>
      </c>
      <c r="BK92">
        <f>L92</f>
        <v>0</v>
      </c>
      <c r="BL92">
        <f>BH92*BI92*BJ92</f>
        <v>0</v>
      </c>
      <c r="BM92">
        <f>(BK92-BC92)/BJ92</f>
        <v>0</v>
      </c>
      <c r="BN92">
        <f>(BA92-BG92)/BG92</f>
        <v>0</v>
      </c>
      <c r="BO92">
        <f>AZ92/(BB92+AZ92/BG92)</f>
        <v>0</v>
      </c>
      <c r="BP92" t="s">
        <v>418</v>
      </c>
      <c r="BQ92">
        <v>0</v>
      </c>
      <c r="BR92">
        <f>IF(BQ92&lt;&gt;0, BQ92, BO92)</f>
        <v>0</v>
      </c>
      <c r="BS92">
        <f>1-BR92/BG92</f>
        <v>0</v>
      </c>
      <c r="BT92">
        <f>(BG92-BF92)/(BG92-BR92)</f>
        <v>0</v>
      </c>
      <c r="BU92">
        <f>(BA92-BG92)/(BA92-BR92)</f>
        <v>0</v>
      </c>
      <c r="BV92">
        <f>(BG92-BF92)/(BG92-AZ92)</f>
        <v>0</v>
      </c>
      <c r="BW92">
        <f>(BA92-BG92)/(BA92-AZ92)</f>
        <v>0</v>
      </c>
      <c r="BX92">
        <f>(BT92*BR92/BF92)</f>
        <v>0</v>
      </c>
      <c r="BY92">
        <f>(1-BX92)</f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f>$B$11*DQ92+$C$11*DR92+$F$11*EC92*(1-EF92)</f>
        <v>0</v>
      </c>
      <c r="CS92">
        <f>CR92*CT92</f>
        <v>0</v>
      </c>
      <c r="CT92">
        <f>($B$11*$D$9+$C$11*$D$9+$F$11*((EP92+EH92)/MAX(EP92+EH92+EQ92, 0.1)*$I$9+EQ92/MAX(EP92+EH92+EQ92, 0.1)*$J$9))/($B$11+$C$11+$F$11)</f>
        <v>0</v>
      </c>
      <c r="CU92">
        <f>($B$11*$K$9+$C$11*$K$9+$F$11*((EP92+EH92)/MAX(EP92+EH92+EQ92, 0.1)*$P$9+EQ92/MAX(EP92+EH92+EQ92, 0.1)*$Q$9))/($B$11+$C$11+$F$11)</f>
        <v>0</v>
      </c>
      <c r="CV92">
        <v>6</v>
      </c>
      <c r="CW92">
        <v>0.5</v>
      </c>
      <c r="CX92" t="s">
        <v>419</v>
      </c>
      <c r="CY92">
        <v>2</v>
      </c>
      <c r="CZ92" t="b">
        <v>1</v>
      </c>
      <c r="DA92">
        <v>1659024142.21429</v>
      </c>
      <c r="DB92">
        <v>1162.90607142857</v>
      </c>
      <c r="DC92">
        <v>1233.76714285714</v>
      </c>
      <c r="DD92">
        <v>24.4652714285714</v>
      </c>
      <c r="DE92">
        <v>17.6460821428571</v>
      </c>
      <c r="DF92">
        <v>1152.12571428571</v>
      </c>
      <c r="DG92">
        <v>23.9783178571429</v>
      </c>
      <c r="DH92">
        <v>500.031178571429</v>
      </c>
      <c r="DI92">
        <v>90.3868821428571</v>
      </c>
      <c r="DJ92">
        <v>0.0453280142857143</v>
      </c>
      <c r="DK92">
        <v>27.3444071428571</v>
      </c>
      <c r="DL92">
        <v>27.3548607142857</v>
      </c>
      <c r="DM92">
        <v>999.9</v>
      </c>
      <c r="DN92">
        <v>0</v>
      </c>
      <c r="DO92">
        <v>0</v>
      </c>
      <c r="DP92">
        <v>10017.6785714286</v>
      </c>
      <c r="DQ92">
        <v>0</v>
      </c>
      <c r="DR92">
        <v>10.1166985714286</v>
      </c>
      <c r="DS92">
        <v>-70.8612535714286</v>
      </c>
      <c r="DT92">
        <v>1192.06964285714</v>
      </c>
      <c r="DU92">
        <v>1255.92928571429</v>
      </c>
      <c r="DV92">
        <v>6.81919285714286</v>
      </c>
      <c r="DW92">
        <v>1233.76714285714</v>
      </c>
      <c r="DX92">
        <v>17.6460821428571</v>
      </c>
      <c r="DY92">
        <v>2.21134035714286</v>
      </c>
      <c r="DZ92">
        <v>1.59497535714286</v>
      </c>
      <c r="EA92">
        <v>19.0447178571429</v>
      </c>
      <c r="EB92">
        <v>13.9103071428571</v>
      </c>
      <c r="EC92">
        <v>1999.97892857143</v>
      </c>
      <c r="ED92">
        <v>0.979998785714286</v>
      </c>
      <c r="EE92">
        <v>0.0200013785714286</v>
      </c>
      <c r="EF92">
        <v>0</v>
      </c>
      <c r="EG92">
        <v>819.476142857143</v>
      </c>
      <c r="EH92">
        <v>5.00063</v>
      </c>
      <c r="EI92">
        <v>16157.7392857143</v>
      </c>
      <c r="EJ92">
        <v>17256.7107142857</v>
      </c>
      <c r="EK92">
        <v>38.5</v>
      </c>
      <c r="EL92">
        <v>38.49775</v>
      </c>
      <c r="EM92">
        <v>38</v>
      </c>
      <c r="EN92">
        <v>37.7655</v>
      </c>
      <c r="EO92">
        <v>39.48425</v>
      </c>
      <c r="EP92">
        <v>1955.07892857143</v>
      </c>
      <c r="EQ92">
        <v>39.8992857142857</v>
      </c>
      <c r="ER92">
        <v>0</v>
      </c>
      <c r="ES92">
        <v>1659024148.9</v>
      </c>
      <c r="ET92">
        <v>0</v>
      </c>
      <c r="EU92">
        <v>819.456846153846</v>
      </c>
      <c r="EV92">
        <v>-8.57729912965817</v>
      </c>
      <c r="EW92">
        <v>-165.531623792875</v>
      </c>
      <c r="EX92">
        <v>16156.9846153846</v>
      </c>
      <c r="EY92">
        <v>15</v>
      </c>
      <c r="EZ92">
        <v>0</v>
      </c>
      <c r="FA92" t="s">
        <v>420</v>
      </c>
      <c r="FB92">
        <v>1657551626.5</v>
      </c>
      <c r="FC92">
        <v>1657551629</v>
      </c>
      <c r="FD92">
        <v>0</v>
      </c>
      <c r="FE92">
        <v>0.403</v>
      </c>
      <c r="FF92">
        <v>0.009</v>
      </c>
      <c r="FG92">
        <v>9.41</v>
      </c>
      <c r="FH92">
        <v>0.087</v>
      </c>
      <c r="FI92">
        <v>417</v>
      </c>
      <c r="FJ92">
        <v>17</v>
      </c>
      <c r="FK92">
        <v>1.61</v>
      </c>
      <c r="FL92">
        <v>0.59</v>
      </c>
      <c r="FM92">
        <v>-71.1154048780488</v>
      </c>
      <c r="FN92">
        <v>2.20007247386762</v>
      </c>
      <c r="FO92">
        <v>0.810710018215355</v>
      </c>
      <c r="FP92">
        <v>0</v>
      </c>
      <c r="FQ92">
        <v>819.896323529412</v>
      </c>
      <c r="FR92">
        <v>-8.87112299012775</v>
      </c>
      <c r="FS92">
        <v>0.902003610289758</v>
      </c>
      <c r="FT92">
        <v>0</v>
      </c>
      <c r="FU92">
        <v>6.82643317073171</v>
      </c>
      <c r="FV92">
        <v>-0.255999721254367</v>
      </c>
      <c r="FW92">
        <v>0.0370105774227581</v>
      </c>
      <c r="FX92">
        <v>0</v>
      </c>
      <c r="FY92">
        <v>0</v>
      </c>
      <c r="FZ92">
        <v>3</v>
      </c>
      <c r="GA92" t="s">
        <v>427</v>
      </c>
      <c r="GB92">
        <v>2.97389</v>
      </c>
      <c r="GC92">
        <v>2.69953</v>
      </c>
      <c r="GD92">
        <v>0.185576</v>
      </c>
      <c r="GE92">
        <v>0.193097</v>
      </c>
      <c r="GF92">
        <v>0.104618</v>
      </c>
      <c r="GG92">
        <v>0.084415</v>
      </c>
      <c r="GH92">
        <v>31738.9</v>
      </c>
      <c r="GI92">
        <v>34380.3</v>
      </c>
      <c r="GJ92">
        <v>35312.3</v>
      </c>
      <c r="GK92">
        <v>38639.4</v>
      </c>
      <c r="GL92">
        <v>44822.4</v>
      </c>
      <c r="GM92">
        <v>51091.9</v>
      </c>
      <c r="GN92">
        <v>55192</v>
      </c>
      <c r="GO92">
        <v>61968</v>
      </c>
      <c r="GP92">
        <v>1.9888</v>
      </c>
      <c r="GQ92">
        <v>1.8476</v>
      </c>
      <c r="GR92">
        <v>0.120848</v>
      </c>
      <c r="GS92">
        <v>0</v>
      </c>
      <c r="GT92">
        <v>25.3866</v>
      </c>
      <c r="GU92">
        <v>999.9</v>
      </c>
      <c r="GV92">
        <v>55.195</v>
      </c>
      <c r="GW92">
        <v>29.074</v>
      </c>
      <c r="GX92">
        <v>24.6626</v>
      </c>
      <c r="GY92">
        <v>56.47</v>
      </c>
      <c r="GZ92">
        <v>43.5857</v>
      </c>
      <c r="HA92">
        <v>1</v>
      </c>
      <c r="HB92">
        <v>-0.0623984</v>
      </c>
      <c r="HC92">
        <v>0.1061</v>
      </c>
      <c r="HD92">
        <v>20.113</v>
      </c>
      <c r="HE92">
        <v>5.19812</v>
      </c>
      <c r="HF92">
        <v>12.004</v>
      </c>
      <c r="HG92">
        <v>4.9756</v>
      </c>
      <c r="HH92">
        <v>3.2934</v>
      </c>
      <c r="HI92">
        <v>9999</v>
      </c>
      <c r="HJ92">
        <v>9999</v>
      </c>
      <c r="HK92">
        <v>9999</v>
      </c>
      <c r="HL92">
        <v>627.8</v>
      </c>
      <c r="HM92">
        <v>1.86337</v>
      </c>
      <c r="HN92">
        <v>1.86813</v>
      </c>
      <c r="HO92">
        <v>1.86795</v>
      </c>
      <c r="HP92">
        <v>1.86905</v>
      </c>
      <c r="HQ92">
        <v>1.86993</v>
      </c>
      <c r="HR92">
        <v>1.866</v>
      </c>
      <c r="HS92">
        <v>1.86707</v>
      </c>
      <c r="HT92">
        <v>1.86844</v>
      </c>
      <c r="HU92">
        <v>5</v>
      </c>
      <c r="HV92">
        <v>0</v>
      </c>
      <c r="HW92">
        <v>0</v>
      </c>
      <c r="HX92">
        <v>0</v>
      </c>
      <c r="HY92" t="s">
        <v>422</v>
      </c>
      <c r="HZ92" t="s">
        <v>423</v>
      </c>
      <c r="IA92" t="s">
        <v>424</v>
      </c>
      <c r="IB92" t="s">
        <v>424</v>
      </c>
      <c r="IC92" t="s">
        <v>424</v>
      </c>
      <c r="ID92" t="s">
        <v>424</v>
      </c>
      <c r="IE92">
        <v>0</v>
      </c>
      <c r="IF92">
        <v>100</v>
      </c>
      <c r="IG92">
        <v>100</v>
      </c>
      <c r="IH92">
        <v>10.91</v>
      </c>
      <c r="II92">
        <v>0.4876</v>
      </c>
      <c r="IJ92">
        <v>4.02706509432224</v>
      </c>
      <c r="IK92">
        <v>0.00601174518973114</v>
      </c>
      <c r="IL92">
        <v>2.77886958061485e-07</v>
      </c>
      <c r="IM92">
        <v>-3.54636231360687e-10</v>
      </c>
      <c r="IN92">
        <v>-0.0404303883988718</v>
      </c>
      <c r="IO92">
        <v>-0.0177815531441476</v>
      </c>
      <c r="IP92">
        <v>0.00205572605671414</v>
      </c>
      <c r="IQ92">
        <v>-1.65519735432211e-05</v>
      </c>
      <c r="IR92">
        <v>-4</v>
      </c>
      <c r="IS92">
        <v>1848</v>
      </c>
      <c r="IT92">
        <v>1</v>
      </c>
      <c r="IU92">
        <v>25</v>
      </c>
      <c r="IV92">
        <v>24542.1</v>
      </c>
      <c r="IW92">
        <v>24542</v>
      </c>
      <c r="IX92">
        <v>2.49878</v>
      </c>
      <c r="IY92">
        <v>2.58301</v>
      </c>
      <c r="IZ92">
        <v>1.54785</v>
      </c>
      <c r="JA92">
        <v>2.30469</v>
      </c>
      <c r="JB92">
        <v>1.34644</v>
      </c>
      <c r="JC92">
        <v>2.42065</v>
      </c>
      <c r="JD92">
        <v>34.3042</v>
      </c>
      <c r="JE92">
        <v>24.1488</v>
      </c>
      <c r="JF92">
        <v>18</v>
      </c>
      <c r="JG92">
        <v>500.327</v>
      </c>
      <c r="JH92">
        <v>409.687</v>
      </c>
      <c r="JI92">
        <v>25.0003</v>
      </c>
      <c r="JJ92">
        <v>26.431</v>
      </c>
      <c r="JK92">
        <v>30.0004</v>
      </c>
      <c r="JL92">
        <v>26.3511</v>
      </c>
      <c r="JM92">
        <v>26.2916</v>
      </c>
      <c r="JN92">
        <v>50.0443</v>
      </c>
      <c r="JO92">
        <v>34.0125</v>
      </c>
      <c r="JP92">
        <v>66.5125</v>
      </c>
      <c r="JQ92">
        <v>25</v>
      </c>
      <c r="JR92">
        <v>1274.67</v>
      </c>
      <c r="JS92">
        <v>17.9153</v>
      </c>
      <c r="JT92">
        <v>102.388</v>
      </c>
      <c r="JU92">
        <v>103.152</v>
      </c>
    </row>
    <row r="93" spans="1:281">
      <c r="A93">
        <v>77</v>
      </c>
      <c r="B93">
        <v>1659024155</v>
      </c>
      <c r="C93">
        <v>471.900000095367</v>
      </c>
      <c r="D93" t="s">
        <v>577</v>
      </c>
      <c r="E93" t="s">
        <v>578</v>
      </c>
      <c r="F93">
        <v>5</v>
      </c>
      <c r="G93" t="s">
        <v>416</v>
      </c>
      <c r="H93" t="s">
        <v>417</v>
      </c>
      <c r="I93">
        <v>1659024147.5</v>
      </c>
      <c r="J93">
        <f>(K93)/1000</f>
        <v>0</v>
      </c>
      <c r="K93">
        <f>IF(CZ93, AN93, AH93)</f>
        <v>0</v>
      </c>
      <c r="L93">
        <f>IF(CZ93, AI93, AG93)</f>
        <v>0</v>
      </c>
      <c r="M93">
        <f>DB93 - IF(AU93&gt;1, L93*CV93*100.0/(AW93*DP93), 0)</f>
        <v>0</v>
      </c>
      <c r="N93">
        <f>((T93-J93/2)*M93-L93)/(T93+J93/2)</f>
        <v>0</v>
      </c>
      <c r="O93">
        <f>N93*(DI93+DJ93)/1000.0</f>
        <v>0</v>
      </c>
      <c r="P93">
        <f>(DB93 - IF(AU93&gt;1, L93*CV93*100.0/(AW93*DP93), 0))*(DI93+DJ93)/1000.0</f>
        <v>0</v>
      </c>
      <c r="Q93">
        <f>2.0/((1/S93-1/R93)+SIGN(S93)*SQRT((1/S93-1/R93)*(1/S93-1/R93) + 4*CW93/((CW93+1)*(CW93+1))*(2*1/S93*1/R93-1/R93*1/R93)))</f>
        <v>0</v>
      </c>
      <c r="R93">
        <f>IF(LEFT(CX93,1)&lt;&gt;"0",IF(LEFT(CX93,1)="1",3.0,CY93),$D$5+$E$5*(DP93*DI93/($K$5*1000))+$F$5*(DP93*DI93/($K$5*1000))*MAX(MIN(CV93,$J$5),$I$5)*MAX(MIN(CV93,$J$5),$I$5)+$G$5*MAX(MIN(CV93,$J$5),$I$5)*(DP93*DI93/($K$5*1000))+$H$5*(DP93*DI93/($K$5*1000))*(DP93*DI93/($K$5*1000)))</f>
        <v>0</v>
      </c>
      <c r="S93">
        <f>J93*(1000-(1000*0.61365*exp(17.502*W93/(240.97+W93))/(DI93+DJ93)+DD93)/2)/(1000*0.61365*exp(17.502*W93/(240.97+W93))/(DI93+DJ93)-DD93)</f>
        <v>0</v>
      </c>
      <c r="T93">
        <f>1/((CW93+1)/(Q93/1.6)+1/(R93/1.37)) + CW93/((CW93+1)/(Q93/1.6) + CW93/(R93/1.37))</f>
        <v>0</v>
      </c>
      <c r="U93">
        <f>(CR93*CU93)</f>
        <v>0</v>
      </c>
      <c r="V93">
        <f>(DK93+(U93+2*0.95*5.67E-8*(((DK93+$B$7)+273)^4-(DK93+273)^4)-44100*J93)/(1.84*29.3*R93+8*0.95*5.67E-8*(DK93+273)^3))</f>
        <v>0</v>
      </c>
      <c r="W93">
        <f>($C$7*DL93+$D$7*DM93+$E$7*V93)</f>
        <v>0</v>
      </c>
      <c r="X93">
        <f>0.61365*exp(17.502*W93/(240.97+W93))</f>
        <v>0</v>
      </c>
      <c r="Y93">
        <f>(Z93/AA93*100)</f>
        <v>0</v>
      </c>
      <c r="Z93">
        <f>DD93*(DI93+DJ93)/1000</f>
        <v>0</v>
      </c>
      <c r="AA93">
        <f>0.61365*exp(17.502*DK93/(240.97+DK93))</f>
        <v>0</v>
      </c>
      <c r="AB93">
        <f>(X93-DD93*(DI93+DJ93)/1000)</f>
        <v>0</v>
      </c>
      <c r="AC93">
        <f>(-J93*44100)</f>
        <v>0</v>
      </c>
      <c r="AD93">
        <f>2*29.3*R93*0.92*(DK93-W93)</f>
        <v>0</v>
      </c>
      <c r="AE93">
        <f>2*0.95*5.67E-8*(((DK93+$B$7)+273)^4-(W93+273)^4)</f>
        <v>0</v>
      </c>
      <c r="AF93">
        <f>U93+AE93+AC93+AD93</f>
        <v>0</v>
      </c>
      <c r="AG93">
        <f>DH93*AU93*(DC93-DB93*(1000-AU93*DE93)/(1000-AU93*DD93))/(100*CV93)</f>
        <v>0</v>
      </c>
      <c r="AH93">
        <f>1000*DH93*AU93*(DD93-DE93)/(100*CV93*(1000-AU93*DD93))</f>
        <v>0</v>
      </c>
      <c r="AI93">
        <f>(AJ93 - AK93 - DI93*1E3/(8.314*(DK93+273.15)) * AM93/DH93 * AL93) * DH93/(100*CV93) * (1000 - DE93)/1000</f>
        <v>0</v>
      </c>
      <c r="AJ93">
        <v>1290.70417836532</v>
      </c>
      <c r="AK93">
        <v>1233.69648484848</v>
      </c>
      <c r="AL93">
        <v>3.49499932971282</v>
      </c>
      <c r="AM93">
        <v>66.0504921813524</v>
      </c>
      <c r="AN93">
        <f>(AP93 - AO93 + DI93*1E3/(8.314*(DK93+273.15)) * AR93/DH93 * AQ93) * DH93/(100*CV93) * 1000/(1000 - AP93)</f>
        <v>0</v>
      </c>
      <c r="AO93">
        <v>17.7566286900433</v>
      </c>
      <c r="AP93">
        <v>24.499072027972</v>
      </c>
      <c r="AQ93">
        <v>0.000336363636365998</v>
      </c>
      <c r="AR93">
        <v>92.47</v>
      </c>
      <c r="AS93">
        <v>0</v>
      </c>
      <c r="AT93">
        <v>0</v>
      </c>
      <c r="AU93">
        <f>IF(AS93*$H$13&gt;=AW93,1.0,(AW93/(AW93-AS93*$H$13)))</f>
        <v>0</v>
      </c>
      <c r="AV93">
        <f>(AU93-1)*100</f>
        <v>0</v>
      </c>
      <c r="AW93">
        <f>MAX(0,($B$13+$C$13*DP93)/(1+$D$13*DP93)*DI93/(DK93+273)*$E$13)</f>
        <v>0</v>
      </c>
      <c r="AX93" t="s">
        <v>418</v>
      </c>
      <c r="AY93" t="s">
        <v>418</v>
      </c>
      <c r="AZ93">
        <v>0</v>
      </c>
      <c r="BA93">
        <v>0</v>
      </c>
      <c r="BB93">
        <f>1-AZ93/BA93</f>
        <v>0</v>
      </c>
      <c r="BC93">
        <v>0</v>
      </c>
      <c r="BD93" t="s">
        <v>418</v>
      </c>
      <c r="BE93" t="s">
        <v>418</v>
      </c>
      <c r="BF93">
        <v>0</v>
      </c>
      <c r="BG93">
        <v>0</v>
      </c>
      <c r="BH93">
        <f>1-BF93/BG93</f>
        <v>0</v>
      </c>
      <c r="BI93">
        <v>0.5</v>
      </c>
      <c r="BJ93">
        <f>CS93</f>
        <v>0</v>
      </c>
      <c r="BK93">
        <f>L93</f>
        <v>0</v>
      </c>
      <c r="BL93">
        <f>BH93*BI93*BJ93</f>
        <v>0</v>
      </c>
      <c r="BM93">
        <f>(BK93-BC93)/BJ93</f>
        <v>0</v>
      </c>
      <c r="BN93">
        <f>(BA93-BG93)/BG93</f>
        <v>0</v>
      </c>
      <c r="BO93">
        <f>AZ93/(BB93+AZ93/BG93)</f>
        <v>0</v>
      </c>
      <c r="BP93" t="s">
        <v>418</v>
      </c>
      <c r="BQ93">
        <v>0</v>
      </c>
      <c r="BR93">
        <f>IF(BQ93&lt;&gt;0, BQ93, BO93)</f>
        <v>0</v>
      </c>
      <c r="BS93">
        <f>1-BR93/BG93</f>
        <v>0</v>
      </c>
      <c r="BT93">
        <f>(BG93-BF93)/(BG93-BR93)</f>
        <v>0</v>
      </c>
      <c r="BU93">
        <f>(BA93-BG93)/(BA93-BR93)</f>
        <v>0</v>
      </c>
      <c r="BV93">
        <f>(BG93-BF93)/(BG93-AZ93)</f>
        <v>0</v>
      </c>
      <c r="BW93">
        <f>(BA93-BG93)/(BA93-AZ93)</f>
        <v>0</v>
      </c>
      <c r="BX93">
        <f>(BT93*BR93/BF93)</f>
        <v>0</v>
      </c>
      <c r="BY93">
        <f>(1-BX93)</f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f>$B$11*DQ93+$C$11*DR93+$F$11*EC93*(1-EF93)</f>
        <v>0</v>
      </c>
      <c r="CS93">
        <f>CR93*CT93</f>
        <v>0</v>
      </c>
      <c r="CT93">
        <f>($B$11*$D$9+$C$11*$D$9+$F$11*((EP93+EH93)/MAX(EP93+EH93+EQ93, 0.1)*$I$9+EQ93/MAX(EP93+EH93+EQ93, 0.1)*$J$9))/($B$11+$C$11+$F$11)</f>
        <v>0</v>
      </c>
      <c r="CU93">
        <f>($B$11*$K$9+$C$11*$K$9+$F$11*((EP93+EH93)/MAX(EP93+EH93+EQ93, 0.1)*$P$9+EQ93/MAX(EP93+EH93+EQ93, 0.1)*$Q$9))/($B$11+$C$11+$F$11)</f>
        <v>0</v>
      </c>
      <c r="CV93">
        <v>6</v>
      </c>
      <c r="CW93">
        <v>0.5</v>
      </c>
      <c r="CX93" t="s">
        <v>419</v>
      </c>
      <c r="CY93">
        <v>2</v>
      </c>
      <c r="CZ93" t="b">
        <v>1</v>
      </c>
      <c r="DA93">
        <v>1659024147.5</v>
      </c>
      <c r="DB93">
        <v>1180.18259259259</v>
      </c>
      <c r="DC93">
        <v>1251.61259259259</v>
      </c>
      <c r="DD93">
        <v>24.4751555555556</v>
      </c>
      <c r="DE93">
        <v>17.7032740740741</v>
      </c>
      <c r="DF93">
        <v>1169.31296296296</v>
      </c>
      <c r="DG93">
        <v>23.9877111111111</v>
      </c>
      <c r="DH93">
        <v>499.98162962963</v>
      </c>
      <c r="DI93">
        <v>90.3875592592592</v>
      </c>
      <c r="DJ93">
        <v>0.045515737037037</v>
      </c>
      <c r="DK93">
        <v>27.3482925925926</v>
      </c>
      <c r="DL93">
        <v>27.3643925925926</v>
      </c>
      <c r="DM93">
        <v>999.9</v>
      </c>
      <c r="DN93">
        <v>0</v>
      </c>
      <c r="DO93">
        <v>0</v>
      </c>
      <c r="DP93">
        <v>9999.81481481482</v>
      </c>
      <c r="DQ93">
        <v>0</v>
      </c>
      <c r="DR93">
        <v>10.0807237037037</v>
      </c>
      <c r="DS93">
        <v>-71.4292444444444</v>
      </c>
      <c r="DT93">
        <v>1209.79222222222</v>
      </c>
      <c r="DU93">
        <v>1274.16925925926</v>
      </c>
      <c r="DV93">
        <v>6.7718737037037</v>
      </c>
      <c r="DW93">
        <v>1251.61259259259</v>
      </c>
      <c r="DX93">
        <v>17.7032740740741</v>
      </c>
      <c r="DY93">
        <v>2.21224962962963</v>
      </c>
      <c r="DZ93">
        <v>1.60015740740741</v>
      </c>
      <c r="EA93">
        <v>19.0513074074074</v>
      </c>
      <c r="EB93">
        <v>13.9602333333333</v>
      </c>
      <c r="EC93">
        <v>1999.99222222222</v>
      </c>
      <c r="ED93">
        <v>0.979995407407407</v>
      </c>
      <c r="EE93">
        <v>0.0200047185185185</v>
      </c>
      <c r="EF93">
        <v>0</v>
      </c>
      <c r="EG93">
        <v>818.769074074074</v>
      </c>
      <c r="EH93">
        <v>5.00063</v>
      </c>
      <c r="EI93">
        <v>16143.1962962963</v>
      </c>
      <c r="EJ93">
        <v>17256.8037037037</v>
      </c>
      <c r="EK93">
        <v>38.5022962962963</v>
      </c>
      <c r="EL93">
        <v>38.5</v>
      </c>
      <c r="EM93">
        <v>38</v>
      </c>
      <c r="EN93">
        <v>37.772962962963</v>
      </c>
      <c r="EO93">
        <v>39.4953333333333</v>
      </c>
      <c r="EP93">
        <v>1955.08555555556</v>
      </c>
      <c r="EQ93">
        <v>39.9062962962963</v>
      </c>
      <c r="ER93">
        <v>0</v>
      </c>
      <c r="ES93">
        <v>1659024153.7</v>
      </c>
      <c r="ET93">
        <v>0</v>
      </c>
      <c r="EU93">
        <v>818.805153846154</v>
      </c>
      <c r="EV93">
        <v>-8.82830769214633</v>
      </c>
      <c r="EW93">
        <v>-166.806837612765</v>
      </c>
      <c r="EX93">
        <v>16143.6807692308</v>
      </c>
      <c r="EY93">
        <v>15</v>
      </c>
      <c r="EZ93">
        <v>0</v>
      </c>
      <c r="FA93" t="s">
        <v>420</v>
      </c>
      <c r="FB93">
        <v>1657551626.5</v>
      </c>
      <c r="FC93">
        <v>1657551629</v>
      </c>
      <c r="FD93">
        <v>0</v>
      </c>
      <c r="FE93">
        <v>0.403</v>
      </c>
      <c r="FF93">
        <v>0.009</v>
      </c>
      <c r="FG93">
        <v>9.41</v>
      </c>
      <c r="FH93">
        <v>0.087</v>
      </c>
      <c r="FI93">
        <v>417</v>
      </c>
      <c r="FJ93">
        <v>17</v>
      </c>
      <c r="FK93">
        <v>1.61</v>
      </c>
      <c r="FL93">
        <v>0.59</v>
      </c>
      <c r="FM93">
        <v>-71.0651463414634</v>
      </c>
      <c r="FN93">
        <v>-2.94107874564454</v>
      </c>
      <c r="FO93">
        <v>0.802418892519351</v>
      </c>
      <c r="FP93">
        <v>0</v>
      </c>
      <c r="FQ93">
        <v>819.299794117647</v>
      </c>
      <c r="FR93">
        <v>-8.30485866382558</v>
      </c>
      <c r="FS93">
        <v>0.840879783651392</v>
      </c>
      <c r="FT93">
        <v>0</v>
      </c>
      <c r="FU93">
        <v>6.80091024390244</v>
      </c>
      <c r="FV93">
        <v>-0.444110801393744</v>
      </c>
      <c r="FW93">
        <v>0.0514798281824698</v>
      </c>
      <c r="FX93">
        <v>0</v>
      </c>
      <c r="FY93">
        <v>0</v>
      </c>
      <c r="FZ93">
        <v>3</v>
      </c>
      <c r="GA93" t="s">
        <v>427</v>
      </c>
      <c r="GB93">
        <v>2.97385</v>
      </c>
      <c r="GC93">
        <v>2.69991</v>
      </c>
      <c r="GD93">
        <v>0.187198</v>
      </c>
      <c r="GE93">
        <v>0.194806</v>
      </c>
      <c r="GF93">
        <v>0.10467</v>
      </c>
      <c r="GG93">
        <v>0.0846814</v>
      </c>
      <c r="GH93">
        <v>31675.3</v>
      </c>
      <c r="GI93">
        <v>34307.3</v>
      </c>
      <c r="GJ93">
        <v>35311.9</v>
      </c>
      <c r="GK93">
        <v>38639.1</v>
      </c>
      <c r="GL93">
        <v>44819.2</v>
      </c>
      <c r="GM93">
        <v>51076.2</v>
      </c>
      <c r="GN93">
        <v>55191.3</v>
      </c>
      <c r="GO93">
        <v>61967</v>
      </c>
      <c r="GP93">
        <v>1.9892</v>
      </c>
      <c r="GQ93">
        <v>1.8486</v>
      </c>
      <c r="GR93">
        <v>0.121742</v>
      </c>
      <c r="GS93">
        <v>0</v>
      </c>
      <c r="GT93">
        <v>25.3909</v>
      </c>
      <c r="GU93">
        <v>999.9</v>
      </c>
      <c r="GV93">
        <v>55.146</v>
      </c>
      <c r="GW93">
        <v>29.074</v>
      </c>
      <c r="GX93">
        <v>24.6418</v>
      </c>
      <c r="GY93">
        <v>56.72</v>
      </c>
      <c r="GZ93">
        <v>43.1651</v>
      </c>
      <c r="HA93">
        <v>1</v>
      </c>
      <c r="HB93">
        <v>-0.062561</v>
      </c>
      <c r="HC93">
        <v>0.107407</v>
      </c>
      <c r="HD93">
        <v>20.1133</v>
      </c>
      <c r="HE93">
        <v>5.19932</v>
      </c>
      <c r="HF93">
        <v>12.0052</v>
      </c>
      <c r="HG93">
        <v>4.976</v>
      </c>
      <c r="HH93">
        <v>3.294</v>
      </c>
      <c r="HI93">
        <v>9999</v>
      </c>
      <c r="HJ93">
        <v>9999</v>
      </c>
      <c r="HK93">
        <v>9999</v>
      </c>
      <c r="HL93">
        <v>627.8</v>
      </c>
      <c r="HM93">
        <v>1.86334</v>
      </c>
      <c r="HN93">
        <v>1.86816</v>
      </c>
      <c r="HO93">
        <v>1.86795</v>
      </c>
      <c r="HP93">
        <v>1.86911</v>
      </c>
      <c r="HQ93">
        <v>1.86996</v>
      </c>
      <c r="HR93">
        <v>1.866</v>
      </c>
      <c r="HS93">
        <v>1.86707</v>
      </c>
      <c r="HT93">
        <v>1.86844</v>
      </c>
      <c r="HU93">
        <v>5</v>
      </c>
      <c r="HV93">
        <v>0</v>
      </c>
      <c r="HW93">
        <v>0</v>
      </c>
      <c r="HX93">
        <v>0</v>
      </c>
      <c r="HY93" t="s">
        <v>422</v>
      </c>
      <c r="HZ93" t="s">
        <v>423</v>
      </c>
      <c r="IA93" t="s">
        <v>424</v>
      </c>
      <c r="IB93" t="s">
        <v>424</v>
      </c>
      <c r="IC93" t="s">
        <v>424</v>
      </c>
      <c r="ID93" t="s">
        <v>424</v>
      </c>
      <c r="IE93">
        <v>0</v>
      </c>
      <c r="IF93">
        <v>100</v>
      </c>
      <c r="IG93">
        <v>100</v>
      </c>
      <c r="IH93">
        <v>11</v>
      </c>
      <c r="II93">
        <v>0.4886</v>
      </c>
      <c r="IJ93">
        <v>4.02706509432224</v>
      </c>
      <c r="IK93">
        <v>0.00601174518973114</v>
      </c>
      <c r="IL93">
        <v>2.77886958061485e-07</v>
      </c>
      <c r="IM93">
        <v>-3.54636231360687e-10</v>
      </c>
      <c r="IN93">
        <v>-0.0404303883988718</v>
      </c>
      <c r="IO93">
        <v>-0.0177815531441476</v>
      </c>
      <c r="IP93">
        <v>0.00205572605671414</v>
      </c>
      <c r="IQ93">
        <v>-1.65519735432211e-05</v>
      </c>
      <c r="IR93">
        <v>-4</v>
      </c>
      <c r="IS93">
        <v>1848</v>
      </c>
      <c r="IT93">
        <v>1</v>
      </c>
      <c r="IU93">
        <v>25</v>
      </c>
      <c r="IV93">
        <v>24542.1</v>
      </c>
      <c r="IW93">
        <v>24542.1</v>
      </c>
      <c r="IX93">
        <v>2.52441</v>
      </c>
      <c r="IY93">
        <v>2.59155</v>
      </c>
      <c r="IZ93">
        <v>1.54785</v>
      </c>
      <c r="JA93">
        <v>2.30469</v>
      </c>
      <c r="JB93">
        <v>1.34644</v>
      </c>
      <c r="JC93">
        <v>2.29736</v>
      </c>
      <c r="JD93">
        <v>34.3042</v>
      </c>
      <c r="JE93">
        <v>24.14</v>
      </c>
      <c r="JF93">
        <v>18</v>
      </c>
      <c r="JG93">
        <v>500.611</v>
      </c>
      <c r="JH93">
        <v>410.265</v>
      </c>
      <c r="JI93">
        <v>25.0003</v>
      </c>
      <c r="JJ93">
        <v>26.4333</v>
      </c>
      <c r="JK93">
        <v>30.0001</v>
      </c>
      <c r="JL93">
        <v>26.3533</v>
      </c>
      <c r="JM93">
        <v>26.2937</v>
      </c>
      <c r="JN93">
        <v>50.5395</v>
      </c>
      <c r="JO93">
        <v>33.4556</v>
      </c>
      <c r="JP93">
        <v>66.1336</v>
      </c>
      <c r="JQ93">
        <v>25</v>
      </c>
      <c r="JR93">
        <v>1288.13</v>
      </c>
      <c r="JS93">
        <v>17.9871</v>
      </c>
      <c r="JT93">
        <v>102.387</v>
      </c>
      <c r="JU93">
        <v>103.151</v>
      </c>
    </row>
    <row r="94" spans="1:281">
      <c r="A94">
        <v>78</v>
      </c>
      <c r="B94">
        <v>1659024160</v>
      </c>
      <c r="C94">
        <v>476.900000095367</v>
      </c>
      <c r="D94" t="s">
        <v>579</v>
      </c>
      <c r="E94" t="s">
        <v>580</v>
      </c>
      <c r="F94">
        <v>5</v>
      </c>
      <c r="G94" t="s">
        <v>416</v>
      </c>
      <c r="H94" t="s">
        <v>417</v>
      </c>
      <c r="I94">
        <v>1659024152.21429</v>
      </c>
      <c r="J94">
        <f>(K94)/1000</f>
        <v>0</v>
      </c>
      <c r="K94">
        <f>IF(CZ94, AN94, AH94)</f>
        <v>0</v>
      </c>
      <c r="L94">
        <f>IF(CZ94, AI94, AG94)</f>
        <v>0</v>
      </c>
      <c r="M94">
        <f>DB94 - IF(AU94&gt;1, L94*CV94*100.0/(AW94*DP94), 0)</f>
        <v>0</v>
      </c>
      <c r="N94">
        <f>((T94-J94/2)*M94-L94)/(T94+J94/2)</f>
        <v>0</v>
      </c>
      <c r="O94">
        <f>N94*(DI94+DJ94)/1000.0</f>
        <v>0</v>
      </c>
      <c r="P94">
        <f>(DB94 - IF(AU94&gt;1, L94*CV94*100.0/(AW94*DP94), 0))*(DI94+DJ94)/1000.0</f>
        <v>0</v>
      </c>
      <c r="Q94">
        <f>2.0/((1/S94-1/R94)+SIGN(S94)*SQRT((1/S94-1/R94)*(1/S94-1/R94) + 4*CW94/((CW94+1)*(CW94+1))*(2*1/S94*1/R94-1/R94*1/R94)))</f>
        <v>0</v>
      </c>
      <c r="R94">
        <f>IF(LEFT(CX94,1)&lt;&gt;"0",IF(LEFT(CX94,1)="1",3.0,CY94),$D$5+$E$5*(DP94*DI94/($K$5*1000))+$F$5*(DP94*DI94/($K$5*1000))*MAX(MIN(CV94,$J$5),$I$5)*MAX(MIN(CV94,$J$5),$I$5)+$G$5*MAX(MIN(CV94,$J$5),$I$5)*(DP94*DI94/($K$5*1000))+$H$5*(DP94*DI94/($K$5*1000))*(DP94*DI94/($K$5*1000)))</f>
        <v>0</v>
      </c>
      <c r="S94">
        <f>J94*(1000-(1000*0.61365*exp(17.502*W94/(240.97+W94))/(DI94+DJ94)+DD94)/2)/(1000*0.61365*exp(17.502*W94/(240.97+W94))/(DI94+DJ94)-DD94)</f>
        <v>0</v>
      </c>
      <c r="T94">
        <f>1/((CW94+1)/(Q94/1.6)+1/(R94/1.37)) + CW94/((CW94+1)/(Q94/1.6) + CW94/(R94/1.37))</f>
        <v>0</v>
      </c>
      <c r="U94">
        <f>(CR94*CU94)</f>
        <v>0</v>
      </c>
      <c r="V94">
        <f>(DK94+(U94+2*0.95*5.67E-8*(((DK94+$B$7)+273)^4-(DK94+273)^4)-44100*J94)/(1.84*29.3*R94+8*0.95*5.67E-8*(DK94+273)^3))</f>
        <v>0</v>
      </c>
      <c r="W94">
        <f>($C$7*DL94+$D$7*DM94+$E$7*V94)</f>
        <v>0</v>
      </c>
      <c r="X94">
        <f>0.61365*exp(17.502*W94/(240.97+W94))</f>
        <v>0</v>
      </c>
      <c r="Y94">
        <f>(Z94/AA94*100)</f>
        <v>0</v>
      </c>
      <c r="Z94">
        <f>DD94*(DI94+DJ94)/1000</f>
        <v>0</v>
      </c>
      <c r="AA94">
        <f>0.61365*exp(17.502*DK94/(240.97+DK94))</f>
        <v>0</v>
      </c>
      <c r="AB94">
        <f>(X94-DD94*(DI94+DJ94)/1000)</f>
        <v>0</v>
      </c>
      <c r="AC94">
        <f>(-J94*44100)</f>
        <v>0</v>
      </c>
      <c r="AD94">
        <f>2*29.3*R94*0.92*(DK94-W94)</f>
        <v>0</v>
      </c>
      <c r="AE94">
        <f>2*0.95*5.67E-8*(((DK94+$B$7)+273)^4-(W94+273)^4)</f>
        <v>0</v>
      </c>
      <c r="AF94">
        <f>U94+AE94+AC94+AD94</f>
        <v>0</v>
      </c>
      <c r="AG94">
        <f>DH94*AU94*(DC94-DB94*(1000-AU94*DE94)/(1000-AU94*DD94))/(100*CV94)</f>
        <v>0</v>
      </c>
      <c r="AH94">
        <f>1000*DH94*AU94*(DD94-DE94)/(100*CV94*(1000-AU94*DD94))</f>
        <v>0</v>
      </c>
      <c r="AI94">
        <f>(AJ94 - AK94 - DI94*1E3/(8.314*(DK94+273.15)) * AM94/DH94 * AL94) * DH94/(100*CV94) * (1000 - DE94)/1000</f>
        <v>0</v>
      </c>
      <c r="AJ94">
        <v>1307.89555689149</v>
      </c>
      <c r="AK94">
        <v>1251.03424242424</v>
      </c>
      <c r="AL94">
        <v>3.44641894925557</v>
      </c>
      <c r="AM94">
        <v>66.0504921813524</v>
      </c>
      <c r="AN94">
        <f>(AP94 - AO94 + DI94*1E3/(8.314*(DK94+273.15)) * AR94/DH94 * AQ94) * DH94/(100*CV94) * 1000/(1000 - AP94)</f>
        <v>0</v>
      </c>
      <c r="AO94">
        <v>17.8359440738961</v>
      </c>
      <c r="AP94">
        <v>24.5230755244755</v>
      </c>
      <c r="AQ94">
        <v>0.0027794424242572</v>
      </c>
      <c r="AR94">
        <v>92.47</v>
      </c>
      <c r="AS94">
        <v>0</v>
      </c>
      <c r="AT94">
        <v>0</v>
      </c>
      <c r="AU94">
        <f>IF(AS94*$H$13&gt;=AW94,1.0,(AW94/(AW94-AS94*$H$13)))</f>
        <v>0</v>
      </c>
      <c r="AV94">
        <f>(AU94-1)*100</f>
        <v>0</v>
      </c>
      <c r="AW94">
        <f>MAX(0,($B$13+$C$13*DP94)/(1+$D$13*DP94)*DI94/(DK94+273)*$E$13)</f>
        <v>0</v>
      </c>
      <c r="AX94" t="s">
        <v>418</v>
      </c>
      <c r="AY94" t="s">
        <v>418</v>
      </c>
      <c r="AZ94">
        <v>0</v>
      </c>
      <c r="BA94">
        <v>0</v>
      </c>
      <c r="BB94">
        <f>1-AZ94/BA94</f>
        <v>0</v>
      </c>
      <c r="BC94">
        <v>0</v>
      </c>
      <c r="BD94" t="s">
        <v>418</v>
      </c>
      <c r="BE94" t="s">
        <v>418</v>
      </c>
      <c r="BF94">
        <v>0</v>
      </c>
      <c r="BG94">
        <v>0</v>
      </c>
      <c r="BH94">
        <f>1-BF94/BG94</f>
        <v>0</v>
      </c>
      <c r="BI94">
        <v>0.5</v>
      </c>
      <c r="BJ94">
        <f>CS94</f>
        <v>0</v>
      </c>
      <c r="BK94">
        <f>L94</f>
        <v>0</v>
      </c>
      <c r="BL94">
        <f>BH94*BI94*BJ94</f>
        <v>0</v>
      </c>
      <c r="BM94">
        <f>(BK94-BC94)/BJ94</f>
        <v>0</v>
      </c>
      <c r="BN94">
        <f>(BA94-BG94)/BG94</f>
        <v>0</v>
      </c>
      <c r="BO94">
        <f>AZ94/(BB94+AZ94/BG94)</f>
        <v>0</v>
      </c>
      <c r="BP94" t="s">
        <v>418</v>
      </c>
      <c r="BQ94">
        <v>0</v>
      </c>
      <c r="BR94">
        <f>IF(BQ94&lt;&gt;0, BQ94, BO94)</f>
        <v>0</v>
      </c>
      <c r="BS94">
        <f>1-BR94/BG94</f>
        <v>0</v>
      </c>
      <c r="BT94">
        <f>(BG94-BF94)/(BG94-BR94)</f>
        <v>0</v>
      </c>
      <c r="BU94">
        <f>(BA94-BG94)/(BA94-BR94)</f>
        <v>0</v>
      </c>
      <c r="BV94">
        <f>(BG94-BF94)/(BG94-AZ94)</f>
        <v>0</v>
      </c>
      <c r="BW94">
        <f>(BA94-BG94)/(BA94-AZ94)</f>
        <v>0</v>
      </c>
      <c r="BX94">
        <f>(BT94*BR94/BF94)</f>
        <v>0</v>
      </c>
      <c r="BY94">
        <f>(1-BX94)</f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f>$B$11*DQ94+$C$11*DR94+$F$11*EC94*(1-EF94)</f>
        <v>0</v>
      </c>
      <c r="CS94">
        <f>CR94*CT94</f>
        <v>0</v>
      </c>
      <c r="CT94">
        <f>($B$11*$D$9+$C$11*$D$9+$F$11*((EP94+EH94)/MAX(EP94+EH94+EQ94, 0.1)*$I$9+EQ94/MAX(EP94+EH94+EQ94, 0.1)*$J$9))/($B$11+$C$11+$F$11)</f>
        <v>0</v>
      </c>
      <c r="CU94">
        <f>($B$11*$K$9+$C$11*$K$9+$F$11*((EP94+EH94)/MAX(EP94+EH94+EQ94, 0.1)*$P$9+EQ94/MAX(EP94+EH94+EQ94, 0.1)*$Q$9))/($B$11+$C$11+$F$11)</f>
        <v>0</v>
      </c>
      <c r="CV94">
        <v>6</v>
      </c>
      <c r="CW94">
        <v>0.5</v>
      </c>
      <c r="CX94" t="s">
        <v>419</v>
      </c>
      <c r="CY94">
        <v>2</v>
      </c>
      <c r="CZ94" t="b">
        <v>1</v>
      </c>
      <c r="DA94">
        <v>1659024152.21429</v>
      </c>
      <c r="DB94">
        <v>1195.92714285714</v>
      </c>
      <c r="DC94">
        <v>1267.32392857143</v>
      </c>
      <c r="DD94">
        <v>24.4893607142857</v>
      </c>
      <c r="DE94">
        <v>17.7751785714286</v>
      </c>
      <c r="DF94">
        <v>1184.97607142857</v>
      </c>
      <c r="DG94">
        <v>24.0012035714286</v>
      </c>
      <c r="DH94">
        <v>499.998071428571</v>
      </c>
      <c r="DI94">
        <v>90.3878571428571</v>
      </c>
      <c r="DJ94">
        <v>0.0456821357142857</v>
      </c>
      <c r="DK94">
        <v>27.3515214285714</v>
      </c>
      <c r="DL94">
        <v>27.3745857142857</v>
      </c>
      <c r="DM94">
        <v>999.9</v>
      </c>
      <c r="DN94">
        <v>0</v>
      </c>
      <c r="DO94">
        <v>0</v>
      </c>
      <c r="DP94">
        <v>10004.2857142857</v>
      </c>
      <c r="DQ94">
        <v>0</v>
      </c>
      <c r="DR94">
        <v>10.0438078571429</v>
      </c>
      <c r="DS94">
        <v>-71.3959035714286</v>
      </c>
      <c r="DT94">
        <v>1225.94964285714</v>
      </c>
      <c r="DU94">
        <v>1290.25857142857</v>
      </c>
      <c r="DV94">
        <v>6.71416821428571</v>
      </c>
      <c r="DW94">
        <v>1267.32392857143</v>
      </c>
      <c r="DX94">
        <v>17.7751785714286</v>
      </c>
      <c r="DY94">
        <v>2.21354035714286</v>
      </c>
      <c r="DZ94">
        <v>1.60666142857143</v>
      </c>
      <c r="EA94">
        <v>19.06065</v>
      </c>
      <c r="EB94">
        <v>14.0227107142857</v>
      </c>
      <c r="EC94">
        <v>1999.96928571429</v>
      </c>
      <c r="ED94">
        <v>0.979995178571428</v>
      </c>
      <c r="EE94">
        <v>0.0200049571428572</v>
      </c>
      <c r="EF94">
        <v>0</v>
      </c>
      <c r="EG94">
        <v>818.045178571429</v>
      </c>
      <c r="EH94">
        <v>5.00063</v>
      </c>
      <c r="EI94">
        <v>16130.0392857143</v>
      </c>
      <c r="EJ94">
        <v>17256.6035714286</v>
      </c>
      <c r="EK94">
        <v>38.5132857142857</v>
      </c>
      <c r="EL94">
        <v>38.5</v>
      </c>
      <c r="EM94">
        <v>38</v>
      </c>
      <c r="EN94">
        <v>37.7876428571428</v>
      </c>
      <c r="EO94">
        <v>39.5</v>
      </c>
      <c r="EP94">
        <v>1955.0625</v>
      </c>
      <c r="EQ94">
        <v>39.9064285714286</v>
      </c>
      <c r="ER94">
        <v>0</v>
      </c>
      <c r="ES94">
        <v>1659024159.1</v>
      </c>
      <c r="ET94">
        <v>0</v>
      </c>
      <c r="EU94">
        <v>817.96376</v>
      </c>
      <c r="EV94">
        <v>-8.60407691957907</v>
      </c>
      <c r="EW94">
        <v>-163.200000181528</v>
      </c>
      <c r="EX94">
        <v>16128.004</v>
      </c>
      <c r="EY94">
        <v>15</v>
      </c>
      <c r="EZ94">
        <v>0</v>
      </c>
      <c r="FA94" t="s">
        <v>420</v>
      </c>
      <c r="FB94">
        <v>1657551626.5</v>
      </c>
      <c r="FC94">
        <v>1657551629</v>
      </c>
      <c r="FD94">
        <v>0</v>
      </c>
      <c r="FE94">
        <v>0.403</v>
      </c>
      <c r="FF94">
        <v>0.009</v>
      </c>
      <c r="FG94">
        <v>9.41</v>
      </c>
      <c r="FH94">
        <v>0.087</v>
      </c>
      <c r="FI94">
        <v>417</v>
      </c>
      <c r="FJ94">
        <v>17</v>
      </c>
      <c r="FK94">
        <v>1.61</v>
      </c>
      <c r="FL94">
        <v>0.59</v>
      </c>
      <c r="FM94">
        <v>-71.3906975609756</v>
      </c>
      <c r="FN94">
        <v>-0.881671777003523</v>
      </c>
      <c r="FO94">
        <v>0.711680352846836</v>
      </c>
      <c r="FP94">
        <v>0</v>
      </c>
      <c r="FQ94">
        <v>818.449352941177</v>
      </c>
      <c r="FR94">
        <v>-8.8398777638105</v>
      </c>
      <c r="FS94">
        <v>0.892728530054754</v>
      </c>
      <c r="FT94">
        <v>0</v>
      </c>
      <c r="FU94">
        <v>6.74661048780488</v>
      </c>
      <c r="FV94">
        <v>-0.759343066202078</v>
      </c>
      <c r="FW94">
        <v>0.0756157182960036</v>
      </c>
      <c r="FX94">
        <v>0</v>
      </c>
      <c r="FY94">
        <v>0</v>
      </c>
      <c r="FZ94">
        <v>3</v>
      </c>
      <c r="GA94" t="s">
        <v>427</v>
      </c>
      <c r="GB94">
        <v>2.97304</v>
      </c>
      <c r="GC94">
        <v>2.69953</v>
      </c>
      <c r="GD94">
        <v>0.18882</v>
      </c>
      <c r="GE94">
        <v>0.196219</v>
      </c>
      <c r="GF94">
        <v>0.104756</v>
      </c>
      <c r="GG94">
        <v>0.0850145</v>
      </c>
      <c r="GH94">
        <v>31612.2</v>
      </c>
      <c r="GI94">
        <v>34246.8</v>
      </c>
      <c r="GJ94">
        <v>35312</v>
      </c>
      <c r="GK94">
        <v>38638.7</v>
      </c>
      <c r="GL94">
        <v>44815</v>
      </c>
      <c r="GM94">
        <v>51057.7</v>
      </c>
      <c r="GN94">
        <v>55191.5</v>
      </c>
      <c r="GO94">
        <v>61967.2</v>
      </c>
      <c r="GP94">
        <v>1.9884</v>
      </c>
      <c r="GQ94">
        <v>1.8488</v>
      </c>
      <c r="GR94">
        <v>0.120848</v>
      </c>
      <c r="GS94">
        <v>0</v>
      </c>
      <c r="GT94">
        <v>25.3952</v>
      </c>
      <c r="GU94">
        <v>999.9</v>
      </c>
      <c r="GV94">
        <v>55.146</v>
      </c>
      <c r="GW94">
        <v>29.094</v>
      </c>
      <c r="GX94">
        <v>24.6684</v>
      </c>
      <c r="GY94">
        <v>56.49</v>
      </c>
      <c r="GZ94">
        <v>43.4375</v>
      </c>
      <c r="HA94">
        <v>1</v>
      </c>
      <c r="HB94">
        <v>-0.0619106</v>
      </c>
      <c r="HC94">
        <v>0.108061</v>
      </c>
      <c r="HD94">
        <v>20.113</v>
      </c>
      <c r="HE94">
        <v>5.19812</v>
      </c>
      <c r="HF94">
        <v>12.004</v>
      </c>
      <c r="HG94">
        <v>4.9756</v>
      </c>
      <c r="HH94">
        <v>3.294</v>
      </c>
      <c r="HI94">
        <v>9999</v>
      </c>
      <c r="HJ94">
        <v>9999</v>
      </c>
      <c r="HK94">
        <v>9999</v>
      </c>
      <c r="HL94">
        <v>627.8</v>
      </c>
      <c r="HM94">
        <v>1.8634</v>
      </c>
      <c r="HN94">
        <v>1.86813</v>
      </c>
      <c r="HO94">
        <v>1.86798</v>
      </c>
      <c r="HP94">
        <v>1.86911</v>
      </c>
      <c r="HQ94">
        <v>1.86996</v>
      </c>
      <c r="HR94">
        <v>1.866</v>
      </c>
      <c r="HS94">
        <v>1.86707</v>
      </c>
      <c r="HT94">
        <v>1.86844</v>
      </c>
      <c r="HU94">
        <v>5</v>
      </c>
      <c r="HV94">
        <v>0</v>
      </c>
      <c r="HW94">
        <v>0</v>
      </c>
      <c r="HX94">
        <v>0</v>
      </c>
      <c r="HY94" t="s">
        <v>422</v>
      </c>
      <c r="HZ94" t="s">
        <v>423</v>
      </c>
      <c r="IA94" t="s">
        <v>424</v>
      </c>
      <c r="IB94" t="s">
        <v>424</v>
      </c>
      <c r="IC94" t="s">
        <v>424</v>
      </c>
      <c r="ID94" t="s">
        <v>424</v>
      </c>
      <c r="IE94">
        <v>0</v>
      </c>
      <c r="IF94">
        <v>100</v>
      </c>
      <c r="IG94">
        <v>100</v>
      </c>
      <c r="IH94">
        <v>11.08</v>
      </c>
      <c r="II94">
        <v>0.4901</v>
      </c>
      <c r="IJ94">
        <v>4.02706509432224</v>
      </c>
      <c r="IK94">
        <v>0.00601174518973114</v>
      </c>
      <c r="IL94">
        <v>2.77886958061485e-07</v>
      </c>
      <c r="IM94">
        <v>-3.54636231360687e-10</v>
      </c>
      <c r="IN94">
        <v>-0.0404303883988718</v>
      </c>
      <c r="IO94">
        <v>-0.0177815531441476</v>
      </c>
      <c r="IP94">
        <v>0.00205572605671414</v>
      </c>
      <c r="IQ94">
        <v>-1.65519735432211e-05</v>
      </c>
      <c r="IR94">
        <v>-4</v>
      </c>
      <c r="IS94">
        <v>1848</v>
      </c>
      <c r="IT94">
        <v>1</v>
      </c>
      <c r="IU94">
        <v>25</v>
      </c>
      <c r="IV94">
        <v>24542.2</v>
      </c>
      <c r="IW94">
        <v>24542.2</v>
      </c>
      <c r="IX94">
        <v>2.55127</v>
      </c>
      <c r="IY94">
        <v>2.58545</v>
      </c>
      <c r="IZ94">
        <v>1.54785</v>
      </c>
      <c r="JA94">
        <v>2.30469</v>
      </c>
      <c r="JB94">
        <v>1.34644</v>
      </c>
      <c r="JC94">
        <v>2.41333</v>
      </c>
      <c r="JD94">
        <v>34.3042</v>
      </c>
      <c r="JE94">
        <v>24.14</v>
      </c>
      <c r="JF94">
        <v>18</v>
      </c>
      <c r="JG94">
        <v>500.106</v>
      </c>
      <c r="JH94">
        <v>410.39</v>
      </c>
      <c r="JI94">
        <v>25</v>
      </c>
      <c r="JJ94">
        <v>26.4355</v>
      </c>
      <c r="JK94">
        <v>30.0002</v>
      </c>
      <c r="JL94">
        <v>26.3556</v>
      </c>
      <c r="JM94">
        <v>26.2959</v>
      </c>
      <c r="JN94">
        <v>51.1012</v>
      </c>
      <c r="JO94">
        <v>33.177</v>
      </c>
      <c r="JP94">
        <v>66.1336</v>
      </c>
      <c r="JQ94">
        <v>25</v>
      </c>
      <c r="JR94">
        <v>1308.27</v>
      </c>
      <c r="JS94">
        <v>18.0437</v>
      </c>
      <c r="JT94">
        <v>102.387</v>
      </c>
      <c r="JU94">
        <v>103.15</v>
      </c>
    </row>
    <row r="95" spans="1:281">
      <c r="A95">
        <v>79</v>
      </c>
      <c r="B95">
        <v>1659024165</v>
      </c>
      <c r="C95">
        <v>481.900000095367</v>
      </c>
      <c r="D95" t="s">
        <v>581</v>
      </c>
      <c r="E95" t="s">
        <v>582</v>
      </c>
      <c r="F95">
        <v>5</v>
      </c>
      <c r="G95" t="s">
        <v>416</v>
      </c>
      <c r="H95" t="s">
        <v>417</v>
      </c>
      <c r="I95">
        <v>1659024157.5</v>
      </c>
      <c r="J95">
        <f>(K95)/1000</f>
        <v>0</v>
      </c>
      <c r="K95">
        <f>IF(CZ95, AN95, AH95)</f>
        <v>0</v>
      </c>
      <c r="L95">
        <f>IF(CZ95, AI95, AG95)</f>
        <v>0</v>
      </c>
      <c r="M95">
        <f>DB95 - IF(AU95&gt;1, L95*CV95*100.0/(AW95*DP95), 0)</f>
        <v>0</v>
      </c>
      <c r="N95">
        <f>((T95-J95/2)*M95-L95)/(T95+J95/2)</f>
        <v>0</v>
      </c>
      <c r="O95">
        <f>N95*(DI95+DJ95)/1000.0</f>
        <v>0</v>
      </c>
      <c r="P95">
        <f>(DB95 - IF(AU95&gt;1, L95*CV95*100.0/(AW95*DP95), 0))*(DI95+DJ95)/1000.0</f>
        <v>0</v>
      </c>
      <c r="Q95">
        <f>2.0/((1/S95-1/R95)+SIGN(S95)*SQRT((1/S95-1/R95)*(1/S95-1/R95) + 4*CW95/((CW95+1)*(CW95+1))*(2*1/S95*1/R95-1/R95*1/R95)))</f>
        <v>0</v>
      </c>
      <c r="R95">
        <f>IF(LEFT(CX95,1)&lt;&gt;"0",IF(LEFT(CX95,1)="1",3.0,CY95),$D$5+$E$5*(DP95*DI95/($K$5*1000))+$F$5*(DP95*DI95/($K$5*1000))*MAX(MIN(CV95,$J$5),$I$5)*MAX(MIN(CV95,$J$5),$I$5)+$G$5*MAX(MIN(CV95,$J$5),$I$5)*(DP95*DI95/($K$5*1000))+$H$5*(DP95*DI95/($K$5*1000))*(DP95*DI95/($K$5*1000)))</f>
        <v>0</v>
      </c>
      <c r="S95">
        <f>J95*(1000-(1000*0.61365*exp(17.502*W95/(240.97+W95))/(DI95+DJ95)+DD95)/2)/(1000*0.61365*exp(17.502*W95/(240.97+W95))/(DI95+DJ95)-DD95)</f>
        <v>0</v>
      </c>
      <c r="T95">
        <f>1/((CW95+1)/(Q95/1.6)+1/(R95/1.37)) + CW95/((CW95+1)/(Q95/1.6) + CW95/(R95/1.37))</f>
        <v>0</v>
      </c>
      <c r="U95">
        <f>(CR95*CU95)</f>
        <v>0</v>
      </c>
      <c r="V95">
        <f>(DK95+(U95+2*0.95*5.67E-8*(((DK95+$B$7)+273)^4-(DK95+273)^4)-44100*J95)/(1.84*29.3*R95+8*0.95*5.67E-8*(DK95+273)^3))</f>
        <v>0</v>
      </c>
      <c r="W95">
        <f>($C$7*DL95+$D$7*DM95+$E$7*V95)</f>
        <v>0</v>
      </c>
      <c r="X95">
        <f>0.61365*exp(17.502*W95/(240.97+W95))</f>
        <v>0</v>
      </c>
      <c r="Y95">
        <f>(Z95/AA95*100)</f>
        <v>0</v>
      </c>
      <c r="Z95">
        <f>DD95*(DI95+DJ95)/1000</f>
        <v>0</v>
      </c>
      <c r="AA95">
        <f>0.61365*exp(17.502*DK95/(240.97+DK95))</f>
        <v>0</v>
      </c>
      <c r="AB95">
        <f>(X95-DD95*(DI95+DJ95)/1000)</f>
        <v>0</v>
      </c>
      <c r="AC95">
        <f>(-J95*44100)</f>
        <v>0</v>
      </c>
      <c r="AD95">
        <f>2*29.3*R95*0.92*(DK95-W95)</f>
        <v>0</v>
      </c>
      <c r="AE95">
        <f>2*0.95*5.67E-8*(((DK95+$B$7)+273)^4-(W95+273)^4)</f>
        <v>0</v>
      </c>
      <c r="AF95">
        <f>U95+AE95+AC95+AD95</f>
        <v>0</v>
      </c>
      <c r="AG95">
        <f>DH95*AU95*(DC95-DB95*(1000-AU95*DE95)/(1000-AU95*DD95))/(100*CV95)</f>
        <v>0</v>
      </c>
      <c r="AH95">
        <f>1000*DH95*AU95*(DD95-DE95)/(100*CV95*(1000-AU95*DD95))</f>
        <v>0</v>
      </c>
      <c r="AI95">
        <f>(AJ95 - AK95 - DI95*1E3/(8.314*(DK95+273.15)) * AM95/DH95 * AL95) * DH95/(100*CV95) * (1000 - DE95)/1000</f>
        <v>0</v>
      </c>
      <c r="AJ95">
        <v>1324.98224591663</v>
      </c>
      <c r="AK95">
        <v>1268.05957575758</v>
      </c>
      <c r="AL95">
        <v>3.48470762643774</v>
      </c>
      <c r="AM95">
        <v>66.0504921813524</v>
      </c>
      <c r="AN95">
        <f>(AP95 - AO95 + DI95*1E3/(8.314*(DK95+273.15)) * AR95/DH95 * AQ95) * DH95/(100*CV95) * 1000/(1000 - AP95)</f>
        <v>0</v>
      </c>
      <c r="AO95">
        <v>17.9438801652381</v>
      </c>
      <c r="AP95">
        <v>24.5558825174825</v>
      </c>
      <c r="AQ95">
        <v>0.00579575757576675</v>
      </c>
      <c r="AR95">
        <v>92.47</v>
      </c>
      <c r="AS95">
        <v>0</v>
      </c>
      <c r="AT95">
        <v>0</v>
      </c>
      <c r="AU95">
        <f>IF(AS95*$H$13&gt;=AW95,1.0,(AW95/(AW95-AS95*$H$13)))</f>
        <v>0</v>
      </c>
      <c r="AV95">
        <f>(AU95-1)*100</f>
        <v>0</v>
      </c>
      <c r="AW95">
        <f>MAX(0,($B$13+$C$13*DP95)/(1+$D$13*DP95)*DI95/(DK95+273)*$E$13)</f>
        <v>0</v>
      </c>
      <c r="AX95" t="s">
        <v>418</v>
      </c>
      <c r="AY95" t="s">
        <v>418</v>
      </c>
      <c r="AZ95">
        <v>0</v>
      </c>
      <c r="BA95">
        <v>0</v>
      </c>
      <c r="BB95">
        <f>1-AZ95/BA95</f>
        <v>0</v>
      </c>
      <c r="BC95">
        <v>0</v>
      </c>
      <c r="BD95" t="s">
        <v>418</v>
      </c>
      <c r="BE95" t="s">
        <v>418</v>
      </c>
      <c r="BF95">
        <v>0</v>
      </c>
      <c r="BG95">
        <v>0</v>
      </c>
      <c r="BH95">
        <f>1-BF95/BG95</f>
        <v>0</v>
      </c>
      <c r="BI95">
        <v>0.5</v>
      </c>
      <c r="BJ95">
        <f>CS95</f>
        <v>0</v>
      </c>
      <c r="BK95">
        <f>L95</f>
        <v>0</v>
      </c>
      <c r="BL95">
        <f>BH95*BI95*BJ95</f>
        <v>0</v>
      </c>
      <c r="BM95">
        <f>(BK95-BC95)/BJ95</f>
        <v>0</v>
      </c>
      <c r="BN95">
        <f>(BA95-BG95)/BG95</f>
        <v>0</v>
      </c>
      <c r="BO95">
        <f>AZ95/(BB95+AZ95/BG95)</f>
        <v>0</v>
      </c>
      <c r="BP95" t="s">
        <v>418</v>
      </c>
      <c r="BQ95">
        <v>0</v>
      </c>
      <c r="BR95">
        <f>IF(BQ95&lt;&gt;0, BQ95, BO95)</f>
        <v>0</v>
      </c>
      <c r="BS95">
        <f>1-BR95/BG95</f>
        <v>0</v>
      </c>
      <c r="BT95">
        <f>(BG95-BF95)/(BG95-BR95)</f>
        <v>0</v>
      </c>
      <c r="BU95">
        <f>(BA95-BG95)/(BA95-BR95)</f>
        <v>0</v>
      </c>
      <c r="BV95">
        <f>(BG95-BF95)/(BG95-AZ95)</f>
        <v>0</v>
      </c>
      <c r="BW95">
        <f>(BA95-BG95)/(BA95-AZ95)</f>
        <v>0</v>
      </c>
      <c r="BX95">
        <f>(BT95*BR95/BF95)</f>
        <v>0</v>
      </c>
      <c r="BY95">
        <f>(1-BX95)</f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f>$B$11*DQ95+$C$11*DR95+$F$11*EC95*(1-EF95)</f>
        <v>0</v>
      </c>
      <c r="CS95">
        <f>CR95*CT95</f>
        <v>0</v>
      </c>
      <c r="CT95">
        <f>($B$11*$D$9+$C$11*$D$9+$F$11*((EP95+EH95)/MAX(EP95+EH95+EQ95, 0.1)*$I$9+EQ95/MAX(EP95+EH95+EQ95, 0.1)*$J$9))/($B$11+$C$11+$F$11)</f>
        <v>0</v>
      </c>
      <c r="CU95">
        <f>($B$11*$K$9+$C$11*$K$9+$F$11*((EP95+EH95)/MAX(EP95+EH95+EQ95, 0.1)*$P$9+EQ95/MAX(EP95+EH95+EQ95, 0.1)*$Q$9))/($B$11+$C$11+$F$11)</f>
        <v>0</v>
      </c>
      <c r="CV95">
        <v>6</v>
      </c>
      <c r="CW95">
        <v>0.5</v>
      </c>
      <c r="CX95" t="s">
        <v>419</v>
      </c>
      <c r="CY95">
        <v>2</v>
      </c>
      <c r="CZ95" t="b">
        <v>1</v>
      </c>
      <c r="DA95">
        <v>1659024157.5</v>
      </c>
      <c r="DB95">
        <v>1213.46555555556</v>
      </c>
      <c r="DC95">
        <v>1285.23814814815</v>
      </c>
      <c r="DD95">
        <v>24.5136444444444</v>
      </c>
      <c r="DE95">
        <v>17.8663666666667</v>
      </c>
      <c r="DF95">
        <v>1202.4237037037</v>
      </c>
      <c r="DG95">
        <v>24.0242777777778</v>
      </c>
      <c r="DH95">
        <v>500.013481481481</v>
      </c>
      <c r="DI95">
        <v>90.3883777777778</v>
      </c>
      <c r="DJ95">
        <v>0.0459181074074074</v>
      </c>
      <c r="DK95">
        <v>27.3540185185185</v>
      </c>
      <c r="DL95">
        <v>27.381937037037</v>
      </c>
      <c r="DM95">
        <v>999.9</v>
      </c>
      <c r="DN95">
        <v>0</v>
      </c>
      <c r="DO95">
        <v>0</v>
      </c>
      <c r="DP95">
        <v>9997.59259259259</v>
      </c>
      <c r="DQ95">
        <v>0</v>
      </c>
      <c r="DR95">
        <v>10.0484540740741</v>
      </c>
      <c r="DS95">
        <v>-71.773062962963</v>
      </c>
      <c r="DT95">
        <v>1243.95851851852</v>
      </c>
      <c r="DU95">
        <v>1308.61888888889</v>
      </c>
      <c r="DV95">
        <v>6.64726666666667</v>
      </c>
      <c r="DW95">
        <v>1285.23814814815</v>
      </c>
      <c r="DX95">
        <v>17.8663666666667</v>
      </c>
      <c r="DY95">
        <v>2.21574777777778</v>
      </c>
      <c r="DZ95">
        <v>1.61491222222222</v>
      </c>
      <c r="EA95">
        <v>19.0766222222222</v>
      </c>
      <c r="EB95">
        <v>14.1017185185185</v>
      </c>
      <c r="EC95">
        <v>1999.99592592593</v>
      </c>
      <c r="ED95">
        <v>0.979993444444444</v>
      </c>
      <c r="EE95">
        <v>0.0200066592592593</v>
      </c>
      <c r="EF95">
        <v>0</v>
      </c>
      <c r="EG95">
        <v>817.337518518519</v>
      </c>
      <c r="EH95">
        <v>5.00063</v>
      </c>
      <c r="EI95">
        <v>16115.7148148148</v>
      </c>
      <c r="EJ95">
        <v>17256.8222222222</v>
      </c>
      <c r="EK95">
        <v>38.5298518518518</v>
      </c>
      <c r="EL95">
        <v>38.5</v>
      </c>
      <c r="EM95">
        <v>38.0045925925926</v>
      </c>
      <c r="EN95">
        <v>37.7982222222222</v>
      </c>
      <c r="EO95">
        <v>39.5</v>
      </c>
      <c r="EP95">
        <v>1955.08555555556</v>
      </c>
      <c r="EQ95">
        <v>39.9103703703704</v>
      </c>
      <c r="ER95">
        <v>0</v>
      </c>
      <c r="ES95">
        <v>1659024163.9</v>
      </c>
      <c r="ET95">
        <v>0</v>
      </c>
      <c r="EU95">
        <v>817.30856</v>
      </c>
      <c r="EV95">
        <v>-8.24946152277989</v>
      </c>
      <c r="EW95">
        <v>-163.530768991329</v>
      </c>
      <c r="EX95">
        <v>16114.864</v>
      </c>
      <c r="EY95">
        <v>15</v>
      </c>
      <c r="EZ95">
        <v>0</v>
      </c>
      <c r="FA95" t="s">
        <v>420</v>
      </c>
      <c r="FB95">
        <v>1657551626.5</v>
      </c>
      <c r="FC95">
        <v>1657551629</v>
      </c>
      <c r="FD95">
        <v>0</v>
      </c>
      <c r="FE95">
        <v>0.403</v>
      </c>
      <c r="FF95">
        <v>0.009</v>
      </c>
      <c r="FG95">
        <v>9.41</v>
      </c>
      <c r="FH95">
        <v>0.087</v>
      </c>
      <c r="FI95">
        <v>417</v>
      </c>
      <c r="FJ95">
        <v>17</v>
      </c>
      <c r="FK95">
        <v>1.61</v>
      </c>
      <c r="FL95">
        <v>0.59</v>
      </c>
      <c r="FM95">
        <v>-71.4785365853658</v>
      </c>
      <c r="FN95">
        <v>-1.37706480836249</v>
      </c>
      <c r="FO95">
        <v>0.721295843622688</v>
      </c>
      <c r="FP95">
        <v>0</v>
      </c>
      <c r="FQ95">
        <v>817.834</v>
      </c>
      <c r="FR95">
        <v>-8.2797249791911</v>
      </c>
      <c r="FS95">
        <v>0.835884526221467</v>
      </c>
      <c r="FT95">
        <v>0</v>
      </c>
      <c r="FU95">
        <v>6.6969543902439</v>
      </c>
      <c r="FV95">
        <v>-0.783298745644615</v>
      </c>
      <c r="FW95">
        <v>0.077966715226209</v>
      </c>
      <c r="FX95">
        <v>0</v>
      </c>
      <c r="FY95">
        <v>0</v>
      </c>
      <c r="FZ95">
        <v>3</v>
      </c>
      <c r="GA95" t="s">
        <v>427</v>
      </c>
      <c r="GB95">
        <v>2.9736</v>
      </c>
      <c r="GC95">
        <v>2.70002</v>
      </c>
      <c r="GD95">
        <v>0.190402</v>
      </c>
      <c r="GE95">
        <v>0.197928</v>
      </c>
      <c r="GF95">
        <v>0.104829</v>
      </c>
      <c r="GG95">
        <v>0.0851883</v>
      </c>
      <c r="GH95">
        <v>31550.6</v>
      </c>
      <c r="GI95">
        <v>34173.2</v>
      </c>
      <c r="GJ95">
        <v>35311.9</v>
      </c>
      <c r="GK95">
        <v>38637.7</v>
      </c>
      <c r="GL95">
        <v>44811.4</v>
      </c>
      <c r="GM95">
        <v>51047.1</v>
      </c>
      <c r="GN95">
        <v>55191.5</v>
      </c>
      <c r="GO95">
        <v>61966</v>
      </c>
      <c r="GP95">
        <v>1.9892</v>
      </c>
      <c r="GQ95">
        <v>1.8482</v>
      </c>
      <c r="GR95">
        <v>0.122339</v>
      </c>
      <c r="GS95">
        <v>0</v>
      </c>
      <c r="GT95">
        <v>25.3994</v>
      </c>
      <c r="GU95">
        <v>999.9</v>
      </c>
      <c r="GV95">
        <v>55.097</v>
      </c>
      <c r="GW95">
        <v>29.094</v>
      </c>
      <c r="GX95">
        <v>24.6471</v>
      </c>
      <c r="GY95">
        <v>56.26</v>
      </c>
      <c r="GZ95">
        <v>43.4335</v>
      </c>
      <c r="HA95">
        <v>1</v>
      </c>
      <c r="HB95">
        <v>-0.0618699</v>
      </c>
      <c r="HC95">
        <v>0.109586</v>
      </c>
      <c r="HD95">
        <v>20.1136</v>
      </c>
      <c r="HE95">
        <v>5.19812</v>
      </c>
      <c r="HF95">
        <v>12.004</v>
      </c>
      <c r="HG95">
        <v>4.9756</v>
      </c>
      <c r="HH95">
        <v>3.2938</v>
      </c>
      <c r="HI95">
        <v>9999</v>
      </c>
      <c r="HJ95">
        <v>9999</v>
      </c>
      <c r="HK95">
        <v>9999</v>
      </c>
      <c r="HL95">
        <v>627.8</v>
      </c>
      <c r="HM95">
        <v>1.86331</v>
      </c>
      <c r="HN95">
        <v>1.86813</v>
      </c>
      <c r="HO95">
        <v>1.86798</v>
      </c>
      <c r="HP95">
        <v>1.86905</v>
      </c>
      <c r="HQ95">
        <v>1.86996</v>
      </c>
      <c r="HR95">
        <v>1.866</v>
      </c>
      <c r="HS95">
        <v>1.86707</v>
      </c>
      <c r="HT95">
        <v>1.86844</v>
      </c>
      <c r="HU95">
        <v>5</v>
      </c>
      <c r="HV95">
        <v>0</v>
      </c>
      <c r="HW95">
        <v>0</v>
      </c>
      <c r="HX95">
        <v>0</v>
      </c>
      <c r="HY95" t="s">
        <v>422</v>
      </c>
      <c r="HZ95" t="s">
        <v>423</v>
      </c>
      <c r="IA95" t="s">
        <v>424</v>
      </c>
      <c r="IB95" t="s">
        <v>424</v>
      </c>
      <c r="IC95" t="s">
        <v>424</v>
      </c>
      <c r="ID95" t="s">
        <v>424</v>
      </c>
      <c r="IE95">
        <v>0</v>
      </c>
      <c r="IF95">
        <v>100</v>
      </c>
      <c r="IG95">
        <v>100</v>
      </c>
      <c r="IH95">
        <v>11.17</v>
      </c>
      <c r="II95">
        <v>0.4913</v>
      </c>
      <c r="IJ95">
        <v>4.02706509432224</v>
      </c>
      <c r="IK95">
        <v>0.00601174518973114</v>
      </c>
      <c r="IL95">
        <v>2.77886958061485e-07</v>
      </c>
      <c r="IM95">
        <v>-3.54636231360687e-10</v>
      </c>
      <c r="IN95">
        <v>-0.0404303883988718</v>
      </c>
      <c r="IO95">
        <v>-0.0177815531441476</v>
      </c>
      <c r="IP95">
        <v>0.00205572605671414</v>
      </c>
      <c r="IQ95">
        <v>-1.65519735432211e-05</v>
      </c>
      <c r="IR95">
        <v>-4</v>
      </c>
      <c r="IS95">
        <v>1848</v>
      </c>
      <c r="IT95">
        <v>1</v>
      </c>
      <c r="IU95">
        <v>25</v>
      </c>
      <c r="IV95">
        <v>24542.3</v>
      </c>
      <c r="IW95">
        <v>24542.3</v>
      </c>
      <c r="IX95">
        <v>2.57568</v>
      </c>
      <c r="IY95">
        <v>2.58667</v>
      </c>
      <c r="IZ95">
        <v>1.54785</v>
      </c>
      <c r="JA95">
        <v>2.30469</v>
      </c>
      <c r="JB95">
        <v>1.34644</v>
      </c>
      <c r="JC95">
        <v>2.39014</v>
      </c>
      <c r="JD95">
        <v>34.3042</v>
      </c>
      <c r="JE95">
        <v>24.1575</v>
      </c>
      <c r="JF95">
        <v>18</v>
      </c>
      <c r="JG95">
        <v>500.631</v>
      </c>
      <c r="JH95">
        <v>410.056</v>
      </c>
      <c r="JI95">
        <v>25</v>
      </c>
      <c r="JJ95">
        <v>26.4355</v>
      </c>
      <c r="JK95">
        <v>30.0003</v>
      </c>
      <c r="JL95">
        <v>26.3556</v>
      </c>
      <c r="JM95">
        <v>26.2959</v>
      </c>
      <c r="JN95">
        <v>51.5948</v>
      </c>
      <c r="JO95">
        <v>32.8806</v>
      </c>
      <c r="JP95">
        <v>66.1336</v>
      </c>
      <c r="JQ95">
        <v>25</v>
      </c>
      <c r="JR95">
        <v>1321.79</v>
      </c>
      <c r="JS95">
        <v>18.0917</v>
      </c>
      <c r="JT95">
        <v>102.387</v>
      </c>
      <c r="JU95">
        <v>103.148</v>
      </c>
    </row>
    <row r="96" spans="1:281">
      <c r="A96">
        <v>80</v>
      </c>
      <c r="B96">
        <v>1659024169.5</v>
      </c>
      <c r="C96">
        <v>486.400000095367</v>
      </c>
      <c r="D96" t="s">
        <v>583</v>
      </c>
      <c r="E96" t="s">
        <v>584</v>
      </c>
      <c r="F96">
        <v>5</v>
      </c>
      <c r="G96" t="s">
        <v>416</v>
      </c>
      <c r="H96" t="s">
        <v>417</v>
      </c>
      <c r="I96">
        <v>1659024161.94444</v>
      </c>
      <c r="J96">
        <f>(K96)/1000</f>
        <v>0</v>
      </c>
      <c r="K96">
        <f>IF(CZ96, AN96, AH96)</f>
        <v>0</v>
      </c>
      <c r="L96">
        <f>IF(CZ96, AI96, AG96)</f>
        <v>0</v>
      </c>
      <c r="M96">
        <f>DB96 - IF(AU96&gt;1, L96*CV96*100.0/(AW96*DP96), 0)</f>
        <v>0</v>
      </c>
      <c r="N96">
        <f>((T96-J96/2)*M96-L96)/(T96+J96/2)</f>
        <v>0</v>
      </c>
      <c r="O96">
        <f>N96*(DI96+DJ96)/1000.0</f>
        <v>0</v>
      </c>
      <c r="P96">
        <f>(DB96 - IF(AU96&gt;1, L96*CV96*100.0/(AW96*DP96), 0))*(DI96+DJ96)/1000.0</f>
        <v>0</v>
      </c>
      <c r="Q96">
        <f>2.0/((1/S96-1/R96)+SIGN(S96)*SQRT((1/S96-1/R96)*(1/S96-1/R96) + 4*CW96/((CW96+1)*(CW96+1))*(2*1/S96*1/R96-1/R96*1/R96)))</f>
        <v>0</v>
      </c>
      <c r="R96">
        <f>IF(LEFT(CX96,1)&lt;&gt;"0",IF(LEFT(CX96,1)="1",3.0,CY96),$D$5+$E$5*(DP96*DI96/($K$5*1000))+$F$5*(DP96*DI96/($K$5*1000))*MAX(MIN(CV96,$J$5),$I$5)*MAX(MIN(CV96,$J$5),$I$5)+$G$5*MAX(MIN(CV96,$J$5),$I$5)*(DP96*DI96/($K$5*1000))+$H$5*(DP96*DI96/($K$5*1000))*(DP96*DI96/($K$5*1000)))</f>
        <v>0</v>
      </c>
      <c r="S96">
        <f>J96*(1000-(1000*0.61365*exp(17.502*W96/(240.97+W96))/(DI96+DJ96)+DD96)/2)/(1000*0.61365*exp(17.502*W96/(240.97+W96))/(DI96+DJ96)-DD96)</f>
        <v>0</v>
      </c>
      <c r="T96">
        <f>1/((CW96+1)/(Q96/1.6)+1/(R96/1.37)) + CW96/((CW96+1)/(Q96/1.6) + CW96/(R96/1.37))</f>
        <v>0</v>
      </c>
      <c r="U96">
        <f>(CR96*CU96)</f>
        <v>0</v>
      </c>
      <c r="V96">
        <f>(DK96+(U96+2*0.95*5.67E-8*(((DK96+$B$7)+273)^4-(DK96+273)^4)-44100*J96)/(1.84*29.3*R96+8*0.95*5.67E-8*(DK96+273)^3))</f>
        <v>0</v>
      </c>
      <c r="W96">
        <f>($C$7*DL96+$D$7*DM96+$E$7*V96)</f>
        <v>0</v>
      </c>
      <c r="X96">
        <f>0.61365*exp(17.502*W96/(240.97+W96))</f>
        <v>0</v>
      </c>
      <c r="Y96">
        <f>(Z96/AA96*100)</f>
        <v>0</v>
      </c>
      <c r="Z96">
        <f>DD96*(DI96+DJ96)/1000</f>
        <v>0</v>
      </c>
      <c r="AA96">
        <f>0.61365*exp(17.502*DK96/(240.97+DK96))</f>
        <v>0</v>
      </c>
      <c r="AB96">
        <f>(X96-DD96*(DI96+DJ96)/1000)</f>
        <v>0</v>
      </c>
      <c r="AC96">
        <f>(-J96*44100)</f>
        <v>0</v>
      </c>
      <c r="AD96">
        <f>2*29.3*R96*0.92*(DK96-W96)</f>
        <v>0</v>
      </c>
      <c r="AE96">
        <f>2*0.95*5.67E-8*(((DK96+$B$7)+273)^4-(W96+273)^4)</f>
        <v>0</v>
      </c>
      <c r="AF96">
        <f>U96+AE96+AC96+AD96</f>
        <v>0</v>
      </c>
      <c r="AG96">
        <f>DH96*AU96*(DC96-DB96*(1000-AU96*DE96)/(1000-AU96*DD96))/(100*CV96)</f>
        <v>0</v>
      </c>
      <c r="AH96">
        <f>1000*DH96*AU96*(DD96-DE96)/(100*CV96*(1000-AU96*DD96))</f>
        <v>0</v>
      </c>
      <c r="AI96">
        <f>(AJ96 - AK96 - DI96*1E3/(8.314*(DK96+273.15)) * AM96/DH96 * AL96) * DH96/(100*CV96) * (1000 - DE96)/1000</f>
        <v>0</v>
      </c>
      <c r="AJ96">
        <v>1340.73261864658</v>
      </c>
      <c r="AK96">
        <v>1283.8243030303</v>
      </c>
      <c r="AL96">
        <v>3.4806701743359</v>
      </c>
      <c r="AM96">
        <v>66.0504921813524</v>
      </c>
      <c r="AN96">
        <f>(AP96 - AO96 + DI96*1E3/(8.314*(DK96+273.15)) * AR96/DH96 * AQ96) * DH96/(100*CV96) * 1000/(1000 - AP96)</f>
        <v>0</v>
      </c>
      <c r="AO96">
        <v>17.989412965974</v>
      </c>
      <c r="AP96">
        <v>24.5693881118881</v>
      </c>
      <c r="AQ96">
        <v>0.000452640692652465</v>
      </c>
      <c r="AR96">
        <v>92.47</v>
      </c>
      <c r="AS96">
        <v>0</v>
      </c>
      <c r="AT96">
        <v>0</v>
      </c>
      <c r="AU96">
        <f>IF(AS96*$H$13&gt;=AW96,1.0,(AW96/(AW96-AS96*$H$13)))</f>
        <v>0</v>
      </c>
      <c r="AV96">
        <f>(AU96-1)*100</f>
        <v>0</v>
      </c>
      <c r="AW96">
        <f>MAX(0,($B$13+$C$13*DP96)/(1+$D$13*DP96)*DI96/(DK96+273)*$E$13)</f>
        <v>0</v>
      </c>
      <c r="AX96" t="s">
        <v>418</v>
      </c>
      <c r="AY96" t="s">
        <v>418</v>
      </c>
      <c r="AZ96">
        <v>0</v>
      </c>
      <c r="BA96">
        <v>0</v>
      </c>
      <c r="BB96">
        <f>1-AZ96/BA96</f>
        <v>0</v>
      </c>
      <c r="BC96">
        <v>0</v>
      </c>
      <c r="BD96" t="s">
        <v>418</v>
      </c>
      <c r="BE96" t="s">
        <v>418</v>
      </c>
      <c r="BF96">
        <v>0</v>
      </c>
      <c r="BG96">
        <v>0</v>
      </c>
      <c r="BH96">
        <f>1-BF96/BG96</f>
        <v>0</v>
      </c>
      <c r="BI96">
        <v>0.5</v>
      </c>
      <c r="BJ96">
        <f>CS96</f>
        <v>0</v>
      </c>
      <c r="BK96">
        <f>L96</f>
        <v>0</v>
      </c>
      <c r="BL96">
        <f>BH96*BI96*BJ96</f>
        <v>0</v>
      </c>
      <c r="BM96">
        <f>(BK96-BC96)/BJ96</f>
        <v>0</v>
      </c>
      <c r="BN96">
        <f>(BA96-BG96)/BG96</f>
        <v>0</v>
      </c>
      <c r="BO96">
        <f>AZ96/(BB96+AZ96/BG96)</f>
        <v>0</v>
      </c>
      <c r="BP96" t="s">
        <v>418</v>
      </c>
      <c r="BQ96">
        <v>0</v>
      </c>
      <c r="BR96">
        <f>IF(BQ96&lt;&gt;0, BQ96, BO96)</f>
        <v>0</v>
      </c>
      <c r="BS96">
        <f>1-BR96/BG96</f>
        <v>0</v>
      </c>
      <c r="BT96">
        <f>(BG96-BF96)/(BG96-BR96)</f>
        <v>0</v>
      </c>
      <c r="BU96">
        <f>(BA96-BG96)/(BA96-BR96)</f>
        <v>0</v>
      </c>
      <c r="BV96">
        <f>(BG96-BF96)/(BG96-AZ96)</f>
        <v>0</v>
      </c>
      <c r="BW96">
        <f>(BA96-BG96)/(BA96-AZ96)</f>
        <v>0</v>
      </c>
      <c r="BX96">
        <f>(BT96*BR96/BF96)</f>
        <v>0</v>
      </c>
      <c r="BY96">
        <f>(1-BX96)</f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f>$B$11*DQ96+$C$11*DR96+$F$11*EC96*(1-EF96)</f>
        <v>0</v>
      </c>
      <c r="CS96">
        <f>CR96*CT96</f>
        <v>0</v>
      </c>
      <c r="CT96">
        <f>($B$11*$D$9+$C$11*$D$9+$F$11*((EP96+EH96)/MAX(EP96+EH96+EQ96, 0.1)*$I$9+EQ96/MAX(EP96+EH96+EQ96, 0.1)*$J$9))/($B$11+$C$11+$F$11)</f>
        <v>0</v>
      </c>
      <c r="CU96">
        <f>($B$11*$K$9+$C$11*$K$9+$F$11*((EP96+EH96)/MAX(EP96+EH96+EQ96, 0.1)*$P$9+EQ96/MAX(EP96+EH96+EQ96, 0.1)*$Q$9))/($B$11+$C$11+$F$11)</f>
        <v>0</v>
      </c>
      <c r="CV96">
        <v>6</v>
      </c>
      <c r="CW96">
        <v>0.5</v>
      </c>
      <c r="CX96" t="s">
        <v>419</v>
      </c>
      <c r="CY96">
        <v>2</v>
      </c>
      <c r="CZ96" t="b">
        <v>1</v>
      </c>
      <c r="DA96">
        <v>1659024161.94444</v>
      </c>
      <c r="DB96">
        <v>1228.46074074074</v>
      </c>
      <c r="DC96">
        <v>1300.14518518519</v>
      </c>
      <c r="DD96">
        <v>24.5358222222222</v>
      </c>
      <c r="DE96">
        <v>17.9412407407407</v>
      </c>
      <c r="DF96">
        <v>1217.34259259259</v>
      </c>
      <c r="DG96">
        <v>24.0453555555556</v>
      </c>
      <c r="DH96">
        <v>500.063185185185</v>
      </c>
      <c r="DI96">
        <v>90.3881851851852</v>
      </c>
      <c r="DJ96">
        <v>0.0458545259259259</v>
      </c>
      <c r="DK96">
        <v>27.3548111111111</v>
      </c>
      <c r="DL96">
        <v>27.3900851851852</v>
      </c>
      <c r="DM96">
        <v>999.9</v>
      </c>
      <c r="DN96">
        <v>0</v>
      </c>
      <c r="DO96">
        <v>0</v>
      </c>
      <c r="DP96">
        <v>9997.96296296296</v>
      </c>
      <c r="DQ96">
        <v>0</v>
      </c>
      <c r="DR96">
        <v>10.0566251851852</v>
      </c>
      <c r="DS96">
        <v>-71.6848925925926</v>
      </c>
      <c r="DT96">
        <v>1259.35925925926</v>
      </c>
      <c r="DU96">
        <v>1323.89814814815</v>
      </c>
      <c r="DV96">
        <v>6.59458222222222</v>
      </c>
      <c r="DW96">
        <v>1300.14518518519</v>
      </c>
      <c r="DX96">
        <v>17.9412407407407</v>
      </c>
      <c r="DY96">
        <v>2.21774814814815</v>
      </c>
      <c r="DZ96">
        <v>1.62167592592593</v>
      </c>
      <c r="EA96">
        <v>19.0910962962963</v>
      </c>
      <c r="EB96">
        <v>14.1662148148148</v>
      </c>
      <c r="EC96">
        <v>1999.99703703704</v>
      </c>
      <c r="ED96">
        <v>0.979993888888889</v>
      </c>
      <c r="EE96">
        <v>0.0200062222222222</v>
      </c>
      <c r="EF96">
        <v>0</v>
      </c>
      <c r="EG96">
        <v>816.721074074074</v>
      </c>
      <c r="EH96">
        <v>5.00063</v>
      </c>
      <c r="EI96">
        <v>16103.7851851852</v>
      </c>
      <c r="EJ96">
        <v>17256.8407407407</v>
      </c>
      <c r="EK96">
        <v>38.5436296296296</v>
      </c>
      <c r="EL96">
        <v>38.5</v>
      </c>
      <c r="EM96">
        <v>38.0137777777778</v>
      </c>
      <c r="EN96">
        <v>37.812</v>
      </c>
      <c r="EO96">
        <v>39.5</v>
      </c>
      <c r="EP96">
        <v>1955.08740740741</v>
      </c>
      <c r="EQ96">
        <v>39.9096296296296</v>
      </c>
      <c r="ER96">
        <v>0</v>
      </c>
      <c r="ES96">
        <v>1659024168.7</v>
      </c>
      <c r="ET96">
        <v>0</v>
      </c>
      <c r="EU96">
        <v>816.62956</v>
      </c>
      <c r="EV96">
        <v>-7.85953846008391</v>
      </c>
      <c r="EW96">
        <v>-162.500000015284</v>
      </c>
      <c r="EX96">
        <v>16101.996</v>
      </c>
      <c r="EY96">
        <v>15</v>
      </c>
      <c r="EZ96">
        <v>0</v>
      </c>
      <c r="FA96" t="s">
        <v>420</v>
      </c>
      <c r="FB96">
        <v>1657551626.5</v>
      </c>
      <c r="FC96">
        <v>1657551629</v>
      </c>
      <c r="FD96">
        <v>0</v>
      </c>
      <c r="FE96">
        <v>0.403</v>
      </c>
      <c r="FF96">
        <v>0.009</v>
      </c>
      <c r="FG96">
        <v>9.41</v>
      </c>
      <c r="FH96">
        <v>0.087</v>
      </c>
      <c r="FI96">
        <v>417</v>
      </c>
      <c r="FJ96">
        <v>17</v>
      </c>
      <c r="FK96">
        <v>1.61</v>
      </c>
      <c r="FL96">
        <v>0.59</v>
      </c>
      <c r="FM96">
        <v>-71.5934487804878</v>
      </c>
      <c r="FN96">
        <v>-2.47404459930316</v>
      </c>
      <c r="FO96">
        <v>0.789106772311751</v>
      </c>
      <c r="FP96">
        <v>0</v>
      </c>
      <c r="FQ96">
        <v>817.189205882353</v>
      </c>
      <c r="FR96">
        <v>-8.50278074802373</v>
      </c>
      <c r="FS96">
        <v>0.855127399500903</v>
      </c>
      <c r="FT96">
        <v>0</v>
      </c>
      <c r="FU96">
        <v>6.6360843902439</v>
      </c>
      <c r="FV96">
        <v>-0.698225435540052</v>
      </c>
      <c r="FW96">
        <v>0.0698758490344607</v>
      </c>
      <c r="FX96">
        <v>0</v>
      </c>
      <c r="FY96">
        <v>0</v>
      </c>
      <c r="FZ96">
        <v>3</v>
      </c>
      <c r="GA96" t="s">
        <v>427</v>
      </c>
      <c r="GB96">
        <v>2.9739</v>
      </c>
      <c r="GC96">
        <v>2.70008</v>
      </c>
      <c r="GD96">
        <v>0.191826</v>
      </c>
      <c r="GE96">
        <v>0.199133</v>
      </c>
      <c r="GF96">
        <v>0.104895</v>
      </c>
      <c r="GG96">
        <v>0.0855065</v>
      </c>
      <c r="GH96">
        <v>31495</v>
      </c>
      <c r="GI96">
        <v>34122.6</v>
      </c>
      <c r="GJ96">
        <v>35311.8</v>
      </c>
      <c r="GK96">
        <v>38638.5</v>
      </c>
      <c r="GL96">
        <v>44808.5</v>
      </c>
      <c r="GM96">
        <v>51029.4</v>
      </c>
      <c r="GN96">
        <v>55192</v>
      </c>
      <c r="GO96">
        <v>61966.1</v>
      </c>
      <c r="GP96">
        <v>1.989</v>
      </c>
      <c r="GQ96">
        <v>1.8484</v>
      </c>
      <c r="GR96">
        <v>0.121862</v>
      </c>
      <c r="GS96">
        <v>0</v>
      </c>
      <c r="GT96">
        <v>25.4016</v>
      </c>
      <c r="GU96">
        <v>999.9</v>
      </c>
      <c r="GV96">
        <v>55.048</v>
      </c>
      <c r="GW96">
        <v>29.094</v>
      </c>
      <c r="GX96">
        <v>24.6283</v>
      </c>
      <c r="GY96">
        <v>56.52</v>
      </c>
      <c r="GZ96">
        <v>43.5417</v>
      </c>
      <c r="HA96">
        <v>1</v>
      </c>
      <c r="HB96">
        <v>-0.0620325</v>
      </c>
      <c r="HC96">
        <v>0.111547</v>
      </c>
      <c r="HD96">
        <v>20.1133</v>
      </c>
      <c r="HE96">
        <v>5.19932</v>
      </c>
      <c r="HF96">
        <v>12.0052</v>
      </c>
      <c r="HG96">
        <v>4.976</v>
      </c>
      <c r="HH96">
        <v>3.2938</v>
      </c>
      <c r="HI96">
        <v>9999</v>
      </c>
      <c r="HJ96">
        <v>9999</v>
      </c>
      <c r="HK96">
        <v>9999</v>
      </c>
      <c r="HL96">
        <v>627.8</v>
      </c>
      <c r="HM96">
        <v>1.86331</v>
      </c>
      <c r="HN96">
        <v>1.86813</v>
      </c>
      <c r="HO96">
        <v>1.86786</v>
      </c>
      <c r="HP96">
        <v>1.86905</v>
      </c>
      <c r="HQ96">
        <v>1.86996</v>
      </c>
      <c r="HR96">
        <v>1.866</v>
      </c>
      <c r="HS96">
        <v>1.86707</v>
      </c>
      <c r="HT96">
        <v>1.86844</v>
      </c>
      <c r="HU96">
        <v>5</v>
      </c>
      <c r="HV96">
        <v>0</v>
      </c>
      <c r="HW96">
        <v>0</v>
      </c>
      <c r="HX96">
        <v>0</v>
      </c>
      <c r="HY96" t="s">
        <v>422</v>
      </c>
      <c r="HZ96" t="s">
        <v>423</v>
      </c>
      <c r="IA96" t="s">
        <v>424</v>
      </c>
      <c r="IB96" t="s">
        <v>424</v>
      </c>
      <c r="IC96" t="s">
        <v>424</v>
      </c>
      <c r="ID96" t="s">
        <v>424</v>
      </c>
      <c r="IE96">
        <v>0</v>
      </c>
      <c r="IF96">
        <v>100</v>
      </c>
      <c r="IG96">
        <v>100</v>
      </c>
      <c r="IH96">
        <v>11.25</v>
      </c>
      <c r="II96">
        <v>0.4925</v>
      </c>
      <c r="IJ96">
        <v>4.02706509432224</v>
      </c>
      <c r="IK96">
        <v>0.00601174518973114</v>
      </c>
      <c r="IL96">
        <v>2.77886958061485e-07</v>
      </c>
      <c r="IM96">
        <v>-3.54636231360687e-10</v>
      </c>
      <c r="IN96">
        <v>-0.0404303883988718</v>
      </c>
      <c r="IO96">
        <v>-0.0177815531441476</v>
      </c>
      <c r="IP96">
        <v>0.00205572605671414</v>
      </c>
      <c r="IQ96">
        <v>-1.65519735432211e-05</v>
      </c>
      <c r="IR96">
        <v>-4</v>
      </c>
      <c r="IS96">
        <v>1848</v>
      </c>
      <c r="IT96">
        <v>1</v>
      </c>
      <c r="IU96">
        <v>25</v>
      </c>
      <c r="IV96">
        <v>24542.4</v>
      </c>
      <c r="IW96">
        <v>24542.3</v>
      </c>
      <c r="IX96">
        <v>2.59766</v>
      </c>
      <c r="IY96">
        <v>2.59033</v>
      </c>
      <c r="IZ96">
        <v>1.54785</v>
      </c>
      <c r="JA96">
        <v>2.30469</v>
      </c>
      <c r="JB96">
        <v>1.34644</v>
      </c>
      <c r="JC96">
        <v>2.27295</v>
      </c>
      <c r="JD96">
        <v>34.3042</v>
      </c>
      <c r="JE96">
        <v>24.1488</v>
      </c>
      <c r="JF96">
        <v>18</v>
      </c>
      <c r="JG96">
        <v>500.519</v>
      </c>
      <c r="JH96">
        <v>410.185</v>
      </c>
      <c r="JI96">
        <v>25.0005</v>
      </c>
      <c r="JJ96">
        <v>26.4377</v>
      </c>
      <c r="JK96">
        <v>30.0001</v>
      </c>
      <c r="JL96">
        <v>26.3578</v>
      </c>
      <c r="JM96">
        <v>26.2982</v>
      </c>
      <c r="JN96">
        <v>52.1108</v>
      </c>
      <c r="JO96">
        <v>32.8806</v>
      </c>
      <c r="JP96">
        <v>66.1336</v>
      </c>
      <c r="JQ96">
        <v>25</v>
      </c>
      <c r="JR96">
        <v>1341.9</v>
      </c>
      <c r="JS96">
        <v>18.1285</v>
      </c>
      <c r="JT96">
        <v>102.387</v>
      </c>
      <c r="JU96">
        <v>103.149</v>
      </c>
    </row>
    <row r="97" spans="1:281">
      <c r="A97">
        <v>81</v>
      </c>
      <c r="B97">
        <v>1659024175</v>
      </c>
      <c r="C97">
        <v>491.900000095367</v>
      </c>
      <c r="D97" t="s">
        <v>585</v>
      </c>
      <c r="E97" t="s">
        <v>586</v>
      </c>
      <c r="F97">
        <v>5</v>
      </c>
      <c r="G97" t="s">
        <v>416</v>
      </c>
      <c r="H97" t="s">
        <v>417</v>
      </c>
      <c r="I97">
        <v>1659024167.23214</v>
      </c>
      <c r="J97">
        <f>(K97)/1000</f>
        <v>0</v>
      </c>
      <c r="K97">
        <f>IF(CZ97, AN97, AH97)</f>
        <v>0</v>
      </c>
      <c r="L97">
        <f>IF(CZ97, AI97, AG97)</f>
        <v>0</v>
      </c>
      <c r="M97">
        <f>DB97 - IF(AU97&gt;1, L97*CV97*100.0/(AW97*DP97), 0)</f>
        <v>0</v>
      </c>
      <c r="N97">
        <f>((T97-J97/2)*M97-L97)/(T97+J97/2)</f>
        <v>0</v>
      </c>
      <c r="O97">
        <f>N97*(DI97+DJ97)/1000.0</f>
        <v>0</v>
      </c>
      <c r="P97">
        <f>(DB97 - IF(AU97&gt;1, L97*CV97*100.0/(AW97*DP97), 0))*(DI97+DJ97)/1000.0</f>
        <v>0</v>
      </c>
      <c r="Q97">
        <f>2.0/((1/S97-1/R97)+SIGN(S97)*SQRT((1/S97-1/R97)*(1/S97-1/R97) + 4*CW97/((CW97+1)*(CW97+1))*(2*1/S97*1/R97-1/R97*1/R97)))</f>
        <v>0</v>
      </c>
      <c r="R97">
        <f>IF(LEFT(CX97,1)&lt;&gt;"0",IF(LEFT(CX97,1)="1",3.0,CY97),$D$5+$E$5*(DP97*DI97/($K$5*1000))+$F$5*(DP97*DI97/($K$5*1000))*MAX(MIN(CV97,$J$5),$I$5)*MAX(MIN(CV97,$J$5),$I$5)+$G$5*MAX(MIN(CV97,$J$5),$I$5)*(DP97*DI97/($K$5*1000))+$H$5*(DP97*DI97/($K$5*1000))*(DP97*DI97/($K$5*1000)))</f>
        <v>0</v>
      </c>
      <c r="S97">
        <f>J97*(1000-(1000*0.61365*exp(17.502*W97/(240.97+W97))/(DI97+DJ97)+DD97)/2)/(1000*0.61365*exp(17.502*W97/(240.97+W97))/(DI97+DJ97)-DD97)</f>
        <v>0</v>
      </c>
      <c r="T97">
        <f>1/((CW97+1)/(Q97/1.6)+1/(R97/1.37)) + CW97/((CW97+1)/(Q97/1.6) + CW97/(R97/1.37))</f>
        <v>0</v>
      </c>
      <c r="U97">
        <f>(CR97*CU97)</f>
        <v>0</v>
      </c>
      <c r="V97">
        <f>(DK97+(U97+2*0.95*5.67E-8*(((DK97+$B$7)+273)^4-(DK97+273)^4)-44100*J97)/(1.84*29.3*R97+8*0.95*5.67E-8*(DK97+273)^3))</f>
        <v>0</v>
      </c>
      <c r="W97">
        <f>($C$7*DL97+$D$7*DM97+$E$7*V97)</f>
        <v>0</v>
      </c>
      <c r="X97">
        <f>0.61365*exp(17.502*W97/(240.97+W97))</f>
        <v>0</v>
      </c>
      <c r="Y97">
        <f>(Z97/AA97*100)</f>
        <v>0</v>
      </c>
      <c r="Z97">
        <f>DD97*(DI97+DJ97)/1000</f>
        <v>0</v>
      </c>
      <c r="AA97">
        <f>0.61365*exp(17.502*DK97/(240.97+DK97))</f>
        <v>0</v>
      </c>
      <c r="AB97">
        <f>(X97-DD97*(DI97+DJ97)/1000)</f>
        <v>0</v>
      </c>
      <c r="AC97">
        <f>(-J97*44100)</f>
        <v>0</v>
      </c>
      <c r="AD97">
        <f>2*29.3*R97*0.92*(DK97-W97)</f>
        <v>0</v>
      </c>
      <c r="AE97">
        <f>2*0.95*5.67E-8*(((DK97+$B$7)+273)^4-(W97+273)^4)</f>
        <v>0</v>
      </c>
      <c r="AF97">
        <f>U97+AE97+AC97+AD97</f>
        <v>0</v>
      </c>
      <c r="AG97">
        <f>DH97*AU97*(DC97-DB97*(1000-AU97*DE97)/(1000-AU97*DD97))/(100*CV97)</f>
        <v>0</v>
      </c>
      <c r="AH97">
        <f>1000*DH97*AU97*(DD97-DE97)/(100*CV97*(1000-AU97*DD97))</f>
        <v>0</v>
      </c>
      <c r="AI97">
        <f>(AJ97 - AK97 - DI97*1E3/(8.314*(DK97+273.15)) * AM97/DH97 * AL97) * DH97/(100*CV97) * (1000 - DE97)/1000</f>
        <v>0</v>
      </c>
      <c r="AJ97">
        <v>1359.41413471094</v>
      </c>
      <c r="AK97">
        <v>1302.49684848485</v>
      </c>
      <c r="AL97">
        <v>3.46972666159347</v>
      </c>
      <c r="AM97">
        <v>66.0504921813524</v>
      </c>
      <c r="AN97">
        <f>(AP97 - AO97 + DI97*1E3/(8.314*(DK97+273.15)) * AR97/DH97 * AQ97) * DH97/(100*CV97) * 1000/(1000 - AP97)</f>
        <v>0</v>
      </c>
      <c r="AO97">
        <v>18.0754960998268</v>
      </c>
      <c r="AP97">
        <v>24.5915846153846</v>
      </c>
      <c r="AQ97">
        <v>0.00734703030303695</v>
      </c>
      <c r="AR97">
        <v>92.47</v>
      </c>
      <c r="AS97">
        <v>0</v>
      </c>
      <c r="AT97">
        <v>0</v>
      </c>
      <c r="AU97">
        <f>IF(AS97*$H$13&gt;=AW97,1.0,(AW97/(AW97-AS97*$H$13)))</f>
        <v>0</v>
      </c>
      <c r="AV97">
        <f>(AU97-1)*100</f>
        <v>0</v>
      </c>
      <c r="AW97">
        <f>MAX(0,($B$13+$C$13*DP97)/(1+$D$13*DP97)*DI97/(DK97+273)*$E$13)</f>
        <v>0</v>
      </c>
      <c r="AX97" t="s">
        <v>418</v>
      </c>
      <c r="AY97" t="s">
        <v>418</v>
      </c>
      <c r="AZ97">
        <v>0</v>
      </c>
      <c r="BA97">
        <v>0</v>
      </c>
      <c r="BB97">
        <f>1-AZ97/BA97</f>
        <v>0</v>
      </c>
      <c r="BC97">
        <v>0</v>
      </c>
      <c r="BD97" t="s">
        <v>418</v>
      </c>
      <c r="BE97" t="s">
        <v>418</v>
      </c>
      <c r="BF97">
        <v>0</v>
      </c>
      <c r="BG97">
        <v>0</v>
      </c>
      <c r="BH97">
        <f>1-BF97/BG97</f>
        <v>0</v>
      </c>
      <c r="BI97">
        <v>0.5</v>
      </c>
      <c r="BJ97">
        <f>CS97</f>
        <v>0</v>
      </c>
      <c r="BK97">
        <f>L97</f>
        <v>0</v>
      </c>
      <c r="BL97">
        <f>BH97*BI97*BJ97</f>
        <v>0</v>
      </c>
      <c r="BM97">
        <f>(BK97-BC97)/BJ97</f>
        <v>0</v>
      </c>
      <c r="BN97">
        <f>(BA97-BG97)/BG97</f>
        <v>0</v>
      </c>
      <c r="BO97">
        <f>AZ97/(BB97+AZ97/BG97)</f>
        <v>0</v>
      </c>
      <c r="BP97" t="s">
        <v>418</v>
      </c>
      <c r="BQ97">
        <v>0</v>
      </c>
      <c r="BR97">
        <f>IF(BQ97&lt;&gt;0, BQ97, BO97)</f>
        <v>0</v>
      </c>
      <c r="BS97">
        <f>1-BR97/BG97</f>
        <v>0</v>
      </c>
      <c r="BT97">
        <f>(BG97-BF97)/(BG97-BR97)</f>
        <v>0</v>
      </c>
      <c r="BU97">
        <f>(BA97-BG97)/(BA97-BR97)</f>
        <v>0</v>
      </c>
      <c r="BV97">
        <f>(BG97-BF97)/(BG97-AZ97)</f>
        <v>0</v>
      </c>
      <c r="BW97">
        <f>(BA97-BG97)/(BA97-AZ97)</f>
        <v>0</v>
      </c>
      <c r="BX97">
        <f>(BT97*BR97/BF97)</f>
        <v>0</v>
      </c>
      <c r="BY97">
        <f>(1-BX97)</f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f>$B$11*DQ97+$C$11*DR97+$F$11*EC97*(1-EF97)</f>
        <v>0</v>
      </c>
      <c r="CS97">
        <f>CR97*CT97</f>
        <v>0</v>
      </c>
      <c r="CT97">
        <f>($B$11*$D$9+$C$11*$D$9+$F$11*((EP97+EH97)/MAX(EP97+EH97+EQ97, 0.1)*$I$9+EQ97/MAX(EP97+EH97+EQ97, 0.1)*$J$9))/($B$11+$C$11+$F$11)</f>
        <v>0</v>
      </c>
      <c r="CU97">
        <f>($B$11*$K$9+$C$11*$K$9+$F$11*((EP97+EH97)/MAX(EP97+EH97+EQ97, 0.1)*$P$9+EQ97/MAX(EP97+EH97+EQ97, 0.1)*$Q$9))/($B$11+$C$11+$F$11)</f>
        <v>0</v>
      </c>
      <c r="CV97">
        <v>6</v>
      </c>
      <c r="CW97">
        <v>0.5</v>
      </c>
      <c r="CX97" t="s">
        <v>419</v>
      </c>
      <c r="CY97">
        <v>2</v>
      </c>
      <c r="CZ97" t="b">
        <v>1</v>
      </c>
      <c r="DA97">
        <v>1659024167.23214</v>
      </c>
      <c r="DB97">
        <v>1246.12035714286</v>
      </c>
      <c r="DC97">
        <v>1317.86071428571</v>
      </c>
      <c r="DD97">
        <v>24.5630107142857</v>
      </c>
      <c r="DE97">
        <v>18.0169535714286</v>
      </c>
      <c r="DF97">
        <v>1234.91321428571</v>
      </c>
      <c r="DG97">
        <v>24.0711928571429</v>
      </c>
      <c r="DH97">
        <v>500.039821428571</v>
      </c>
      <c r="DI97">
        <v>90.387575</v>
      </c>
      <c r="DJ97">
        <v>0.0455632357142857</v>
      </c>
      <c r="DK97">
        <v>27.3563035714286</v>
      </c>
      <c r="DL97">
        <v>27.4005821428572</v>
      </c>
      <c r="DM97">
        <v>999.9</v>
      </c>
      <c r="DN97">
        <v>0</v>
      </c>
      <c r="DO97">
        <v>0</v>
      </c>
      <c r="DP97">
        <v>10008.3928571429</v>
      </c>
      <c r="DQ97">
        <v>0</v>
      </c>
      <c r="DR97">
        <v>10.0619314285714</v>
      </c>
      <c r="DS97">
        <v>-71.7399035714286</v>
      </c>
      <c r="DT97">
        <v>1277.49964285714</v>
      </c>
      <c r="DU97">
        <v>1342.04107142857</v>
      </c>
      <c r="DV97">
        <v>6.54606035714286</v>
      </c>
      <c r="DW97">
        <v>1317.86071428571</v>
      </c>
      <c r="DX97">
        <v>18.0169535714286</v>
      </c>
      <c r="DY97">
        <v>2.22019107142857</v>
      </c>
      <c r="DZ97">
        <v>1.62850892857143</v>
      </c>
      <c r="EA97">
        <v>19.1087571428571</v>
      </c>
      <c r="EB97">
        <v>14.2311678571429</v>
      </c>
      <c r="EC97">
        <v>2000.015</v>
      </c>
      <c r="ED97">
        <v>0.979993928571428</v>
      </c>
      <c r="EE97">
        <v>0.0200061785714286</v>
      </c>
      <c r="EF97">
        <v>0</v>
      </c>
      <c r="EG97">
        <v>815.988357142857</v>
      </c>
      <c r="EH97">
        <v>5.00063</v>
      </c>
      <c r="EI97">
        <v>16090.0035714286</v>
      </c>
      <c r="EJ97">
        <v>17257.0035714286</v>
      </c>
      <c r="EK97">
        <v>38.5531428571429</v>
      </c>
      <c r="EL97">
        <v>38.5</v>
      </c>
      <c r="EM97">
        <v>38.0221428571429</v>
      </c>
      <c r="EN97">
        <v>37.812</v>
      </c>
      <c r="EO97">
        <v>39.5</v>
      </c>
      <c r="EP97">
        <v>1955.105</v>
      </c>
      <c r="EQ97">
        <v>39.91</v>
      </c>
      <c r="ER97">
        <v>0</v>
      </c>
      <c r="ES97">
        <v>1659024174.1</v>
      </c>
      <c r="ET97">
        <v>0</v>
      </c>
      <c r="EU97">
        <v>815.894807692308</v>
      </c>
      <c r="EV97">
        <v>-8.95627350864298</v>
      </c>
      <c r="EW97">
        <v>-155.757265012388</v>
      </c>
      <c r="EX97">
        <v>16088.6807692308</v>
      </c>
      <c r="EY97">
        <v>15</v>
      </c>
      <c r="EZ97">
        <v>0</v>
      </c>
      <c r="FA97" t="s">
        <v>420</v>
      </c>
      <c r="FB97">
        <v>1657551626.5</v>
      </c>
      <c r="FC97">
        <v>1657551629</v>
      </c>
      <c r="FD97">
        <v>0</v>
      </c>
      <c r="FE97">
        <v>0.403</v>
      </c>
      <c r="FF97">
        <v>0.009</v>
      </c>
      <c r="FG97">
        <v>9.41</v>
      </c>
      <c r="FH97">
        <v>0.087</v>
      </c>
      <c r="FI97">
        <v>417</v>
      </c>
      <c r="FJ97">
        <v>17</v>
      </c>
      <c r="FK97">
        <v>1.61</v>
      </c>
      <c r="FL97">
        <v>0.59</v>
      </c>
      <c r="FM97">
        <v>-71.6859951219512</v>
      </c>
      <c r="FN97">
        <v>0.172760278745525</v>
      </c>
      <c r="FO97">
        <v>0.672899874388318</v>
      </c>
      <c r="FP97">
        <v>1</v>
      </c>
      <c r="FQ97">
        <v>816.488911764706</v>
      </c>
      <c r="FR97">
        <v>-8.48117647080331</v>
      </c>
      <c r="FS97">
        <v>0.856695030082163</v>
      </c>
      <c r="FT97">
        <v>0</v>
      </c>
      <c r="FU97">
        <v>6.58285219512195</v>
      </c>
      <c r="FV97">
        <v>-0.605707317073184</v>
      </c>
      <c r="FW97">
        <v>0.0617573572396862</v>
      </c>
      <c r="FX97">
        <v>0</v>
      </c>
      <c r="FY97">
        <v>1</v>
      </c>
      <c r="FZ97">
        <v>3</v>
      </c>
      <c r="GA97" t="s">
        <v>421</v>
      </c>
      <c r="GB97">
        <v>2.97317</v>
      </c>
      <c r="GC97">
        <v>2.69957</v>
      </c>
      <c r="GD97">
        <v>0.193558</v>
      </c>
      <c r="GE97">
        <v>0.200894</v>
      </c>
      <c r="GF97">
        <v>0.104955</v>
      </c>
      <c r="GG97">
        <v>0.0855968</v>
      </c>
      <c r="GH97">
        <v>31427.4</v>
      </c>
      <c r="GI97">
        <v>34046.9</v>
      </c>
      <c r="GJ97">
        <v>35311.6</v>
      </c>
      <c r="GK97">
        <v>38637.7</v>
      </c>
      <c r="GL97">
        <v>44805.3</v>
      </c>
      <c r="GM97">
        <v>51023.7</v>
      </c>
      <c r="GN97">
        <v>55191.7</v>
      </c>
      <c r="GO97">
        <v>61965.3</v>
      </c>
      <c r="GP97">
        <v>1.988</v>
      </c>
      <c r="GQ97">
        <v>1.8494</v>
      </c>
      <c r="GR97">
        <v>0.122488</v>
      </c>
      <c r="GS97">
        <v>0</v>
      </c>
      <c r="GT97">
        <v>25.4059</v>
      </c>
      <c r="GU97">
        <v>999.9</v>
      </c>
      <c r="GV97">
        <v>55.024</v>
      </c>
      <c r="GW97">
        <v>29.094</v>
      </c>
      <c r="GX97">
        <v>24.6177</v>
      </c>
      <c r="GY97">
        <v>56.52</v>
      </c>
      <c r="GZ97">
        <v>43.5337</v>
      </c>
      <c r="HA97">
        <v>1</v>
      </c>
      <c r="HB97">
        <v>-0.0617683</v>
      </c>
      <c r="HC97">
        <v>0.111111</v>
      </c>
      <c r="HD97">
        <v>20.1135</v>
      </c>
      <c r="HE97">
        <v>5.19932</v>
      </c>
      <c r="HF97">
        <v>12.0052</v>
      </c>
      <c r="HG97">
        <v>4.976</v>
      </c>
      <c r="HH97">
        <v>3.2936</v>
      </c>
      <c r="HI97">
        <v>9999</v>
      </c>
      <c r="HJ97">
        <v>9999</v>
      </c>
      <c r="HK97">
        <v>9999</v>
      </c>
      <c r="HL97">
        <v>627.8</v>
      </c>
      <c r="HM97">
        <v>1.86328</v>
      </c>
      <c r="HN97">
        <v>1.86813</v>
      </c>
      <c r="HO97">
        <v>1.86789</v>
      </c>
      <c r="HP97">
        <v>1.86905</v>
      </c>
      <c r="HQ97">
        <v>1.86996</v>
      </c>
      <c r="HR97">
        <v>1.86597</v>
      </c>
      <c r="HS97">
        <v>1.86707</v>
      </c>
      <c r="HT97">
        <v>1.86844</v>
      </c>
      <c r="HU97">
        <v>5</v>
      </c>
      <c r="HV97">
        <v>0</v>
      </c>
      <c r="HW97">
        <v>0</v>
      </c>
      <c r="HX97">
        <v>0</v>
      </c>
      <c r="HY97" t="s">
        <v>422</v>
      </c>
      <c r="HZ97" t="s">
        <v>423</v>
      </c>
      <c r="IA97" t="s">
        <v>424</v>
      </c>
      <c r="IB97" t="s">
        <v>424</v>
      </c>
      <c r="IC97" t="s">
        <v>424</v>
      </c>
      <c r="ID97" t="s">
        <v>424</v>
      </c>
      <c r="IE97">
        <v>0</v>
      </c>
      <c r="IF97">
        <v>100</v>
      </c>
      <c r="IG97">
        <v>100</v>
      </c>
      <c r="IH97">
        <v>11.33</v>
      </c>
      <c r="II97">
        <v>0.4936</v>
      </c>
      <c r="IJ97">
        <v>4.02706509432224</v>
      </c>
      <c r="IK97">
        <v>0.00601174518973114</v>
      </c>
      <c r="IL97">
        <v>2.77886958061485e-07</v>
      </c>
      <c r="IM97">
        <v>-3.54636231360687e-10</v>
      </c>
      <c r="IN97">
        <v>-0.0404303883988718</v>
      </c>
      <c r="IO97">
        <v>-0.0177815531441476</v>
      </c>
      <c r="IP97">
        <v>0.00205572605671414</v>
      </c>
      <c r="IQ97">
        <v>-1.65519735432211e-05</v>
      </c>
      <c r="IR97">
        <v>-4</v>
      </c>
      <c r="IS97">
        <v>1848</v>
      </c>
      <c r="IT97">
        <v>1</v>
      </c>
      <c r="IU97">
        <v>25</v>
      </c>
      <c r="IV97">
        <v>24542.5</v>
      </c>
      <c r="IW97">
        <v>24542.4</v>
      </c>
      <c r="IX97">
        <v>2.62817</v>
      </c>
      <c r="IY97">
        <v>2.58179</v>
      </c>
      <c r="IZ97">
        <v>1.54785</v>
      </c>
      <c r="JA97">
        <v>2.30469</v>
      </c>
      <c r="JB97">
        <v>1.34644</v>
      </c>
      <c r="JC97">
        <v>2.43164</v>
      </c>
      <c r="JD97">
        <v>34.3042</v>
      </c>
      <c r="JE97">
        <v>24.1575</v>
      </c>
      <c r="JF97">
        <v>18</v>
      </c>
      <c r="JG97">
        <v>499.882</v>
      </c>
      <c r="JH97">
        <v>410.76</v>
      </c>
      <c r="JI97">
        <v>25.0001</v>
      </c>
      <c r="JJ97">
        <v>26.4399</v>
      </c>
      <c r="JK97">
        <v>30.0002</v>
      </c>
      <c r="JL97">
        <v>26.36</v>
      </c>
      <c r="JM97">
        <v>26.3004</v>
      </c>
      <c r="JN97">
        <v>52.6401</v>
      </c>
      <c r="JO97">
        <v>32.1579</v>
      </c>
      <c r="JP97">
        <v>65.7599</v>
      </c>
      <c r="JQ97">
        <v>25</v>
      </c>
      <c r="JR97">
        <v>1355.32</v>
      </c>
      <c r="JS97">
        <v>18.33</v>
      </c>
      <c r="JT97">
        <v>102.387</v>
      </c>
      <c r="JU97">
        <v>103.147</v>
      </c>
    </row>
    <row r="98" spans="1:281">
      <c r="A98">
        <v>82</v>
      </c>
      <c r="B98">
        <v>1659024179.5</v>
      </c>
      <c r="C98">
        <v>496.400000095367</v>
      </c>
      <c r="D98" t="s">
        <v>587</v>
      </c>
      <c r="E98" t="s">
        <v>588</v>
      </c>
      <c r="F98">
        <v>5</v>
      </c>
      <c r="G98" t="s">
        <v>416</v>
      </c>
      <c r="H98" t="s">
        <v>417</v>
      </c>
      <c r="I98">
        <v>1659024171.67857</v>
      </c>
      <c r="J98">
        <f>(K98)/1000</f>
        <v>0</v>
      </c>
      <c r="K98">
        <f>IF(CZ98, AN98, AH98)</f>
        <v>0</v>
      </c>
      <c r="L98">
        <f>IF(CZ98, AI98, AG98)</f>
        <v>0</v>
      </c>
      <c r="M98">
        <f>DB98 - IF(AU98&gt;1, L98*CV98*100.0/(AW98*DP98), 0)</f>
        <v>0</v>
      </c>
      <c r="N98">
        <f>((T98-J98/2)*M98-L98)/(T98+J98/2)</f>
        <v>0</v>
      </c>
      <c r="O98">
        <f>N98*(DI98+DJ98)/1000.0</f>
        <v>0</v>
      </c>
      <c r="P98">
        <f>(DB98 - IF(AU98&gt;1, L98*CV98*100.0/(AW98*DP98), 0))*(DI98+DJ98)/1000.0</f>
        <v>0</v>
      </c>
      <c r="Q98">
        <f>2.0/((1/S98-1/R98)+SIGN(S98)*SQRT((1/S98-1/R98)*(1/S98-1/R98) + 4*CW98/((CW98+1)*(CW98+1))*(2*1/S98*1/R98-1/R98*1/R98)))</f>
        <v>0</v>
      </c>
      <c r="R98">
        <f>IF(LEFT(CX98,1)&lt;&gt;"0",IF(LEFT(CX98,1)="1",3.0,CY98),$D$5+$E$5*(DP98*DI98/($K$5*1000))+$F$5*(DP98*DI98/($K$5*1000))*MAX(MIN(CV98,$J$5),$I$5)*MAX(MIN(CV98,$J$5),$I$5)+$G$5*MAX(MIN(CV98,$J$5),$I$5)*(DP98*DI98/($K$5*1000))+$H$5*(DP98*DI98/($K$5*1000))*(DP98*DI98/($K$5*1000)))</f>
        <v>0</v>
      </c>
      <c r="S98">
        <f>J98*(1000-(1000*0.61365*exp(17.502*W98/(240.97+W98))/(DI98+DJ98)+DD98)/2)/(1000*0.61365*exp(17.502*W98/(240.97+W98))/(DI98+DJ98)-DD98)</f>
        <v>0</v>
      </c>
      <c r="T98">
        <f>1/((CW98+1)/(Q98/1.6)+1/(R98/1.37)) + CW98/((CW98+1)/(Q98/1.6) + CW98/(R98/1.37))</f>
        <v>0</v>
      </c>
      <c r="U98">
        <f>(CR98*CU98)</f>
        <v>0</v>
      </c>
      <c r="V98">
        <f>(DK98+(U98+2*0.95*5.67E-8*(((DK98+$B$7)+273)^4-(DK98+273)^4)-44100*J98)/(1.84*29.3*R98+8*0.95*5.67E-8*(DK98+273)^3))</f>
        <v>0</v>
      </c>
      <c r="W98">
        <f>($C$7*DL98+$D$7*DM98+$E$7*V98)</f>
        <v>0</v>
      </c>
      <c r="X98">
        <f>0.61365*exp(17.502*W98/(240.97+W98))</f>
        <v>0</v>
      </c>
      <c r="Y98">
        <f>(Z98/AA98*100)</f>
        <v>0</v>
      </c>
      <c r="Z98">
        <f>DD98*(DI98+DJ98)/1000</f>
        <v>0</v>
      </c>
      <c r="AA98">
        <f>0.61365*exp(17.502*DK98/(240.97+DK98))</f>
        <v>0</v>
      </c>
      <c r="AB98">
        <f>(X98-DD98*(DI98+DJ98)/1000)</f>
        <v>0</v>
      </c>
      <c r="AC98">
        <f>(-J98*44100)</f>
        <v>0</v>
      </c>
      <c r="AD98">
        <f>2*29.3*R98*0.92*(DK98-W98)</f>
        <v>0</v>
      </c>
      <c r="AE98">
        <f>2*0.95*5.67E-8*(((DK98+$B$7)+273)^4-(W98+273)^4)</f>
        <v>0</v>
      </c>
      <c r="AF98">
        <f>U98+AE98+AC98+AD98</f>
        <v>0</v>
      </c>
      <c r="AG98">
        <f>DH98*AU98*(DC98-DB98*(1000-AU98*DE98)/(1000-AU98*DD98))/(100*CV98)</f>
        <v>0</v>
      </c>
      <c r="AH98">
        <f>1000*DH98*AU98*(DD98-DE98)/(100*CV98*(1000-AU98*DD98))</f>
        <v>0</v>
      </c>
      <c r="AI98">
        <f>(AJ98 - AK98 - DI98*1E3/(8.314*(DK98+273.15)) * AM98/DH98 * AL98) * DH98/(100*CV98) * (1000 - DE98)/1000</f>
        <v>0</v>
      </c>
      <c r="AJ98">
        <v>1374.92278239619</v>
      </c>
      <c r="AK98">
        <v>1318.06496969697</v>
      </c>
      <c r="AL98">
        <v>3.45513527655094</v>
      </c>
      <c r="AM98">
        <v>66.0504921813524</v>
      </c>
      <c r="AN98">
        <f>(AP98 - AO98 + DI98*1E3/(8.314*(DK98+273.15)) * AR98/DH98 * AQ98) * DH98/(100*CV98) * 1000/(1000 - AP98)</f>
        <v>0</v>
      </c>
      <c r="AO98">
        <v>18.1199149795671</v>
      </c>
      <c r="AP98">
        <v>24.6028412587413</v>
      </c>
      <c r="AQ98">
        <v>-0.000486831955916785</v>
      </c>
      <c r="AR98">
        <v>92.47</v>
      </c>
      <c r="AS98">
        <v>0</v>
      </c>
      <c r="AT98">
        <v>0</v>
      </c>
      <c r="AU98">
        <f>IF(AS98*$H$13&gt;=AW98,1.0,(AW98/(AW98-AS98*$H$13)))</f>
        <v>0</v>
      </c>
      <c r="AV98">
        <f>(AU98-1)*100</f>
        <v>0</v>
      </c>
      <c r="AW98">
        <f>MAX(0,($B$13+$C$13*DP98)/(1+$D$13*DP98)*DI98/(DK98+273)*$E$13)</f>
        <v>0</v>
      </c>
      <c r="AX98" t="s">
        <v>418</v>
      </c>
      <c r="AY98" t="s">
        <v>418</v>
      </c>
      <c r="AZ98">
        <v>0</v>
      </c>
      <c r="BA98">
        <v>0</v>
      </c>
      <c r="BB98">
        <f>1-AZ98/BA98</f>
        <v>0</v>
      </c>
      <c r="BC98">
        <v>0</v>
      </c>
      <c r="BD98" t="s">
        <v>418</v>
      </c>
      <c r="BE98" t="s">
        <v>418</v>
      </c>
      <c r="BF98">
        <v>0</v>
      </c>
      <c r="BG98">
        <v>0</v>
      </c>
      <c r="BH98">
        <f>1-BF98/BG98</f>
        <v>0</v>
      </c>
      <c r="BI98">
        <v>0.5</v>
      </c>
      <c r="BJ98">
        <f>CS98</f>
        <v>0</v>
      </c>
      <c r="BK98">
        <f>L98</f>
        <v>0</v>
      </c>
      <c r="BL98">
        <f>BH98*BI98*BJ98</f>
        <v>0</v>
      </c>
      <c r="BM98">
        <f>(BK98-BC98)/BJ98</f>
        <v>0</v>
      </c>
      <c r="BN98">
        <f>(BA98-BG98)/BG98</f>
        <v>0</v>
      </c>
      <c r="BO98">
        <f>AZ98/(BB98+AZ98/BG98)</f>
        <v>0</v>
      </c>
      <c r="BP98" t="s">
        <v>418</v>
      </c>
      <c r="BQ98">
        <v>0</v>
      </c>
      <c r="BR98">
        <f>IF(BQ98&lt;&gt;0, BQ98, BO98)</f>
        <v>0</v>
      </c>
      <c r="BS98">
        <f>1-BR98/BG98</f>
        <v>0</v>
      </c>
      <c r="BT98">
        <f>(BG98-BF98)/(BG98-BR98)</f>
        <v>0</v>
      </c>
      <c r="BU98">
        <f>(BA98-BG98)/(BA98-BR98)</f>
        <v>0</v>
      </c>
      <c r="BV98">
        <f>(BG98-BF98)/(BG98-AZ98)</f>
        <v>0</v>
      </c>
      <c r="BW98">
        <f>(BA98-BG98)/(BA98-AZ98)</f>
        <v>0</v>
      </c>
      <c r="BX98">
        <f>(BT98*BR98/BF98)</f>
        <v>0</v>
      </c>
      <c r="BY98">
        <f>(1-BX98)</f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f>$B$11*DQ98+$C$11*DR98+$F$11*EC98*(1-EF98)</f>
        <v>0</v>
      </c>
      <c r="CS98">
        <f>CR98*CT98</f>
        <v>0</v>
      </c>
      <c r="CT98">
        <f>($B$11*$D$9+$C$11*$D$9+$F$11*((EP98+EH98)/MAX(EP98+EH98+EQ98, 0.1)*$I$9+EQ98/MAX(EP98+EH98+EQ98, 0.1)*$J$9))/($B$11+$C$11+$F$11)</f>
        <v>0</v>
      </c>
      <c r="CU98">
        <f>($B$11*$K$9+$C$11*$K$9+$F$11*((EP98+EH98)/MAX(EP98+EH98+EQ98, 0.1)*$P$9+EQ98/MAX(EP98+EH98+EQ98, 0.1)*$Q$9))/($B$11+$C$11+$F$11)</f>
        <v>0</v>
      </c>
      <c r="CV98">
        <v>6</v>
      </c>
      <c r="CW98">
        <v>0.5</v>
      </c>
      <c r="CX98" t="s">
        <v>419</v>
      </c>
      <c r="CY98">
        <v>2</v>
      </c>
      <c r="CZ98" t="b">
        <v>1</v>
      </c>
      <c r="DA98">
        <v>1659024171.67857</v>
      </c>
      <c r="DB98">
        <v>1261.06678571429</v>
      </c>
      <c r="DC98">
        <v>1332.75428571429</v>
      </c>
      <c r="DD98">
        <v>24.5797035714286</v>
      </c>
      <c r="DE98">
        <v>18.0830642857143</v>
      </c>
      <c r="DF98">
        <v>1249.785</v>
      </c>
      <c r="DG98">
        <v>24.08705</v>
      </c>
      <c r="DH98">
        <v>500.028214285714</v>
      </c>
      <c r="DI98">
        <v>90.38685</v>
      </c>
      <c r="DJ98">
        <v>0.0456794535714286</v>
      </c>
      <c r="DK98">
        <v>27.3565642857143</v>
      </c>
      <c r="DL98">
        <v>27.4117214285714</v>
      </c>
      <c r="DM98">
        <v>999.9</v>
      </c>
      <c r="DN98">
        <v>0</v>
      </c>
      <c r="DO98">
        <v>0</v>
      </c>
      <c r="DP98">
        <v>9991.25</v>
      </c>
      <c r="DQ98">
        <v>0</v>
      </c>
      <c r="DR98">
        <v>10.0438096428571</v>
      </c>
      <c r="DS98">
        <v>-71.6859821428572</v>
      </c>
      <c r="DT98">
        <v>1292.84535714286</v>
      </c>
      <c r="DU98">
        <v>1357.29892857143</v>
      </c>
      <c r="DV98">
        <v>6.49663392857143</v>
      </c>
      <c r="DW98">
        <v>1332.75428571429</v>
      </c>
      <c r="DX98">
        <v>18.0830642857143</v>
      </c>
      <c r="DY98">
        <v>2.22168214285714</v>
      </c>
      <c r="DZ98">
        <v>1.6344725</v>
      </c>
      <c r="EA98">
        <v>19.119525</v>
      </c>
      <c r="EB98">
        <v>14.2875821428571</v>
      </c>
      <c r="EC98">
        <v>2000.01357142857</v>
      </c>
      <c r="ED98">
        <v>0.979993928571428</v>
      </c>
      <c r="EE98">
        <v>0.0200061785714286</v>
      </c>
      <c r="EF98">
        <v>0</v>
      </c>
      <c r="EG98">
        <v>815.327892857143</v>
      </c>
      <c r="EH98">
        <v>5.00063</v>
      </c>
      <c r="EI98">
        <v>16078.8035714286</v>
      </c>
      <c r="EJ98">
        <v>17256.9892857143</v>
      </c>
      <c r="EK98">
        <v>38.5575714285714</v>
      </c>
      <c r="EL98">
        <v>38.5</v>
      </c>
      <c r="EM98">
        <v>38.0265714285714</v>
      </c>
      <c r="EN98">
        <v>37.812</v>
      </c>
      <c r="EO98">
        <v>39.5</v>
      </c>
      <c r="EP98">
        <v>1955.10357142857</v>
      </c>
      <c r="EQ98">
        <v>39.91</v>
      </c>
      <c r="ER98">
        <v>0</v>
      </c>
      <c r="ES98">
        <v>1659024178.3</v>
      </c>
      <c r="ET98">
        <v>0</v>
      </c>
      <c r="EU98">
        <v>815.25032</v>
      </c>
      <c r="EV98">
        <v>-8.94300000898405</v>
      </c>
      <c r="EW98">
        <v>-146.923077238274</v>
      </c>
      <c r="EX98">
        <v>16077.292</v>
      </c>
      <c r="EY98">
        <v>15</v>
      </c>
      <c r="EZ98">
        <v>0</v>
      </c>
      <c r="FA98" t="s">
        <v>420</v>
      </c>
      <c r="FB98">
        <v>1657551626.5</v>
      </c>
      <c r="FC98">
        <v>1657551629</v>
      </c>
      <c r="FD98">
        <v>0</v>
      </c>
      <c r="FE98">
        <v>0.403</v>
      </c>
      <c r="FF98">
        <v>0.009</v>
      </c>
      <c r="FG98">
        <v>9.41</v>
      </c>
      <c r="FH98">
        <v>0.087</v>
      </c>
      <c r="FI98">
        <v>417</v>
      </c>
      <c r="FJ98">
        <v>17</v>
      </c>
      <c r="FK98">
        <v>1.61</v>
      </c>
      <c r="FL98">
        <v>0.59</v>
      </c>
      <c r="FM98">
        <v>-71.6264951219512</v>
      </c>
      <c r="FN98">
        <v>-0.982160278745714</v>
      </c>
      <c r="FO98">
        <v>0.666934176717437</v>
      </c>
      <c r="FP98">
        <v>0</v>
      </c>
      <c r="FQ98">
        <v>815.801088235294</v>
      </c>
      <c r="FR98">
        <v>-8.76560733682168</v>
      </c>
      <c r="FS98">
        <v>0.886518483522081</v>
      </c>
      <c r="FT98">
        <v>0</v>
      </c>
      <c r="FU98">
        <v>6.52965829268293</v>
      </c>
      <c r="FV98">
        <v>-0.588856097560966</v>
      </c>
      <c r="FW98">
        <v>0.0623493129385909</v>
      </c>
      <c r="FX98">
        <v>0</v>
      </c>
      <c r="FY98">
        <v>0</v>
      </c>
      <c r="FZ98">
        <v>3</v>
      </c>
      <c r="GA98" t="s">
        <v>427</v>
      </c>
      <c r="GB98">
        <v>2.97334</v>
      </c>
      <c r="GC98">
        <v>2.69988</v>
      </c>
      <c r="GD98">
        <v>0.194969</v>
      </c>
      <c r="GE98">
        <v>0.202167</v>
      </c>
      <c r="GF98">
        <v>0.104995</v>
      </c>
      <c r="GG98">
        <v>0.0861339</v>
      </c>
      <c r="GH98">
        <v>31372.4</v>
      </c>
      <c r="GI98">
        <v>33992.9</v>
      </c>
      <c r="GJ98">
        <v>35311.5</v>
      </c>
      <c r="GK98">
        <v>38638</v>
      </c>
      <c r="GL98">
        <v>44802.7</v>
      </c>
      <c r="GM98">
        <v>50994.1</v>
      </c>
      <c r="GN98">
        <v>55191.1</v>
      </c>
      <c r="GO98">
        <v>61965.8</v>
      </c>
      <c r="GP98">
        <v>1.9882</v>
      </c>
      <c r="GQ98">
        <v>1.849</v>
      </c>
      <c r="GR98">
        <v>0.124067</v>
      </c>
      <c r="GS98">
        <v>0</v>
      </c>
      <c r="GT98">
        <v>25.408</v>
      </c>
      <c r="GU98">
        <v>999.9</v>
      </c>
      <c r="GV98">
        <v>54.999</v>
      </c>
      <c r="GW98">
        <v>29.104</v>
      </c>
      <c r="GX98">
        <v>24.6165</v>
      </c>
      <c r="GY98">
        <v>56.84</v>
      </c>
      <c r="GZ98">
        <v>43.1611</v>
      </c>
      <c r="HA98">
        <v>1</v>
      </c>
      <c r="HB98">
        <v>-0.0610163</v>
      </c>
      <c r="HC98">
        <v>0.112636</v>
      </c>
      <c r="HD98">
        <v>20.1132</v>
      </c>
      <c r="HE98">
        <v>5.19932</v>
      </c>
      <c r="HF98">
        <v>12.0052</v>
      </c>
      <c r="HG98">
        <v>4.9756</v>
      </c>
      <c r="HH98">
        <v>3.2938</v>
      </c>
      <c r="HI98">
        <v>9999</v>
      </c>
      <c r="HJ98">
        <v>9999</v>
      </c>
      <c r="HK98">
        <v>9999</v>
      </c>
      <c r="HL98">
        <v>627.8</v>
      </c>
      <c r="HM98">
        <v>1.86331</v>
      </c>
      <c r="HN98">
        <v>1.86813</v>
      </c>
      <c r="HO98">
        <v>1.86795</v>
      </c>
      <c r="HP98">
        <v>1.86905</v>
      </c>
      <c r="HQ98">
        <v>1.86996</v>
      </c>
      <c r="HR98">
        <v>1.866</v>
      </c>
      <c r="HS98">
        <v>1.86707</v>
      </c>
      <c r="HT98">
        <v>1.86844</v>
      </c>
      <c r="HU98">
        <v>5</v>
      </c>
      <c r="HV98">
        <v>0</v>
      </c>
      <c r="HW98">
        <v>0</v>
      </c>
      <c r="HX98">
        <v>0</v>
      </c>
      <c r="HY98" t="s">
        <v>422</v>
      </c>
      <c r="HZ98" t="s">
        <v>423</v>
      </c>
      <c r="IA98" t="s">
        <v>424</v>
      </c>
      <c r="IB98" t="s">
        <v>424</v>
      </c>
      <c r="IC98" t="s">
        <v>424</v>
      </c>
      <c r="ID98" t="s">
        <v>424</v>
      </c>
      <c r="IE98">
        <v>0</v>
      </c>
      <c r="IF98">
        <v>100</v>
      </c>
      <c r="IG98">
        <v>100</v>
      </c>
      <c r="IH98">
        <v>11.42</v>
      </c>
      <c r="II98">
        <v>0.4941</v>
      </c>
      <c r="IJ98">
        <v>4.02706509432224</v>
      </c>
      <c r="IK98">
        <v>0.00601174518973114</v>
      </c>
      <c r="IL98">
        <v>2.77886958061485e-07</v>
      </c>
      <c r="IM98">
        <v>-3.54636231360687e-10</v>
      </c>
      <c r="IN98">
        <v>-0.0404303883988718</v>
      </c>
      <c r="IO98">
        <v>-0.0177815531441476</v>
      </c>
      <c r="IP98">
        <v>0.00205572605671414</v>
      </c>
      <c r="IQ98">
        <v>-1.65519735432211e-05</v>
      </c>
      <c r="IR98">
        <v>-4</v>
      </c>
      <c r="IS98">
        <v>1848</v>
      </c>
      <c r="IT98">
        <v>1</v>
      </c>
      <c r="IU98">
        <v>25</v>
      </c>
      <c r="IV98">
        <v>24542.5</v>
      </c>
      <c r="IW98">
        <v>24542.5</v>
      </c>
      <c r="IX98">
        <v>2.65015</v>
      </c>
      <c r="IY98">
        <v>2.57935</v>
      </c>
      <c r="IZ98">
        <v>1.54785</v>
      </c>
      <c r="JA98">
        <v>2.30469</v>
      </c>
      <c r="JB98">
        <v>1.34644</v>
      </c>
      <c r="JC98">
        <v>2.41455</v>
      </c>
      <c r="JD98">
        <v>34.3269</v>
      </c>
      <c r="JE98">
        <v>24.1488</v>
      </c>
      <c r="JF98">
        <v>18</v>
      </c>
      <c r="JG98">
        <v>500.013</v>
      </c>
      <c r="JH98">
        <v>410.538</v>
      </c>
      <c r="JI98">
        <v>25.0001</v>
      </c>
      <c r="JJ98">
        <v>26.4408</v>
      </c>
      <c r="JK98">
        <v>30.0006</v>
      </c>
      <c r="JL98">
        <v>26.36</v>
      </c>
      <c r="JM98">
        <v>26.3004</v>
      </c>
      <c r="JN98">
        <v>53.161</v>
      </c>
      <c r="JO98">
        <v>31.5512</v>
      </c>
      <c r="JP98">
        <v>65.7599</v>
      </c>
      <c r="JQ98">
        <v>25</v>
      </c>
      <c r="JR98">
        <v>1375.47</v>
      </c>
      <c r="JS98">
        <v>18.4165</v>
      </c>
      <c r="JT98">
        <v>102.386</v>
      </c>
      <c r="JU98">
        <v>103.148</v>
      </c>
    </row>
    <row r="99" spans="1:281">
      <c r="A99">
        <v>83</v>
      </c>
      <c r="B99">
        <v>1659024185</v>
      </c>
      <c r="C99">
        <v>501.900000095367</v>
      </c>
      <c r="D99" t="s">
        <v>589</v>
      </c>
      <c r="E99" t="s">
        <v>590</v>
      </c>
      <c r="F99">
        <v>5</v>
      </c>
      <c r="G99" t="s">
        <v>416</v>
      </c>
      <c r="H99" t="s">
        <v>417</v>
      </c>
      <c r="I99">
        <v>1659024177.25</v>
      </c>
      <c r="J99">
        <f>(K99)/1000</f>
        <v>0</v>
      </c>
      <c r="K99">
        <f>IF(CZ99, AN99, AH99)</f>
        <v>0</v>
      </c>
      <c r="L99">
        <f>IF(CZ99, AI99, AG99)</f>
        <v>0</v>
      </c>
      <c r="M99">
        <f>DB99 - IF(AU99&gt;1, L99*CV99*100.0/(AW99*DP99), 0)</f>
        <v>0</v>
      </c>
      <c r="N99">
        <f>((T99-J99/2)*M99-L99)/(T99+J99/2)</f>
        <v>0</v>
      </c>
      <c r="O99">
        <f>N99*(DI99+DJ99)/1000.0</f>
        <v>0</v>
      </c>
      <c r="P99">
        <f>(DB99 - IF(AU99&gt;1, L99*CV99*100.0/(AW99*DP99), 0))*(DI99+DJ99)/1000.0</f>
        <v>0</v>
      </c>
      <c r="Q99">
        <f>2.0/((1/S99-1/R99)+SIGN(S99)*SQRT((1/S99-1/R99)*(1/S99-1/R99) + 4*CW99/((CW99+1)*(CW99+1))*(2*1/S99*1/R99-1/R99*1/R99)))</f>
        <v>0</v>
      </c>
      <c r="R99">
        <f>IF(LEFT(CX99,1)&lt;&gt;"0",IF(LEFT(CX99,1)="1",3.0,CY99),$D$5+$E$5*(DP99*DI99/($K$5*1000))+$F$5*(DP99*DI99/($K$5*1000))*MAX(MIN(CV99,$J$5),$I$5)*MAX(MIN(CV99,$J$5),$I$5)+$G$5*MAX(MIN(CV99,$J$5),$I$5)*(DP99*DI99/($K$5*1000))+$H$5*(DP99*DI99/($K$5*1000))*(DP99*DI99/($K$5*1000)))</f>
        <v>0</v>
      </c>
      <c r="S99">
        <f>J99*(1000-(1000*0.61365*exp(17.502*W99/(240.97+W99))/(DI99+DJ99)+DD99)/2)/(1000*0.61365*exp(17.502*W99/(240.97+W99))/(DI99+DJ99)-DD99)</f>
        <v>0</v>
      </c>
      <c r="T99">
        <f>1/((CW99+1)/(Q99/1.6)+1/(R99/1.37)) + CW99/((CW99+1)/(Q99/1.6) + CW99/(R99/1.37))</f>
        <v>0</v>
      </c>
      <c r="U99">
        <f>(CR99*CU99)</f>
        <v>0</v>
      </c>
      <c r="V99">
        <f>(DK99+(U99+2*0.95*5.67E-8*(((DK99+$B$7)+273)^4-(DK99+273)^4)-44100*J99)/(1.84*29.3*R99+8*0.95*5.67E-8*(DK99+273)^3))</f>
        <v>0</v>
      </c>
      <c r="W99">
        <f>($C$7*DL99+$D$7*DM99+$E$7*V99)</f>
        <v>0</v>
      </c>
      <c r="X99">
        <f>0.61365*exp(17.502*W99/(240.97+W99))</f>
        <v>0</v>
      </c>
      <c r="Y99">
        <f>(Z99/AA99*100)</f>
        <v>0</v>
      </c>
      <c r="Z99">
        <f>DD99*(DI99+DJ99)/1000</f>
        <v>0</v>
      </c>
      <c r="AA99">
        <f>0.61365*exp(17.502*DK99/(240.97+DK99))</f>
        <v>0</v>
      </c>
      <c r="AB99">
        <f>(X99-DD99*(DI99+DJ99)/1000)</f>
        <v>0</v>
      </c>
      <c r="AC99">
        <f>(-J99*44100)</f>
        <v>0</v>
      </c>
      <c r="AD99">
        <f>2*29.3*R99*0.92*(DK99-W99)</f>
        <v>0</v>
      </c>
      <c r="AE99">
        <f>2*0.95*5.67E-8*(((DK99+$B$7)+273)^4-(W99+273)^4)</f>
        <v>0</v>
      </c>
      <c r="AF99">
        <f>U99+AE99+AC99+AD99</f>
        <v>0</v>
      </c>
      <c r="AG99">
        <f>DH99*AU99*(DC99-DB99*(1000-AU99*DE99)/(1000-AU99*DD99))/(100*CV99)</f>
        <v>0</v>
      </c>
      <c r="AH99">
        <f>1000*DH99*AU99*(DD99-DE99)/(100*CV99*(1000-AU99*DD99))</f>
        <v>0</v>
      </c>
      <c r="AI99">
        <f>(AJ99 - AK99 - DI99*1E3/(8.314*(DK99+273.15)) * AM99/DH99 * AL99) * DH99/(100*CV99) * (1000 - DE99)/1000</f>
        <v>0</v>
      </c>
      <c r="AJ99">
        <v>1394.14314966772</v>
      </c>
      <c r="AK99">
        <v>1336.90824242424</v>
      </c>
      <c r="AL99">
        <v>3.52294072743846</v>
      </c>
      <c r="AM99">
        <v>66.0504921813524</v>
      </c>
      <c r="AN99">
        <f>(AP99 - AO99 + DI99*1E3/(8.314*(DK99+273.15)) * AR99/DH99 * AQ99) * DH99/(100*CV99) * 1000/(1000 - AP99)</f>
        <v>0</v>
      </c>
      <c r="AO99">
        <v>18.3007067109957</v>
      </c>
      <c r="AP99">
        <v>24.657186013986</v>
      </c>
      <c r="AQ99">
        <v>0.0113792727272796</v>
      </c>
      <c r="AR99">
        <v>92.47</v>
      </c>
      <c r="AS99">
        <v>0</v>
      </c>
      <c r="AT99">
        <v>0</v>
      </c>
      <c r="AU99">
        <f>IF(AS99*$H$13&gt;=AW99,1.0,(AW99/(AW99-AS99*$H$13)))</f>
        <v>0</v>
      </c>
      <c r="AV99">
        <f>(AU99-1)*100</f>
        <v>0</v>
      </c>
      <c r="AW99">
        <f>MAX(0,($B$13+$C$13*DP99)/(1+$D$13*DP99)*DI99/(DK99+273)*$E$13)</f>
        <v>0</v>
      </c>
      <c r="AX99" t="s">
        <v>418</v>
      </c>
      <c r="AY99" t="s">
        <v>418</v>
      </c>
      <c r="AZ99">
        <v>0</v>
      </c>
      <c r="BA99">
        <v>0</v>
      </c>
      <c r="BB99">
        <f>1-AZ99/BA99</f>
        <v>0</v>
      </c>
      <c r="BC99">
        <v>0</v>
      </c>
      <c r="BD99" t="s">
        <v>418</v>
      </c>
      <c r="BE99" t="s">
        <v>418</v>
      </c>
      <c r="BF99">
        <v>0</v>
      </c>
      <c r="BG99">
        <v>0</v>
      </c>
      <c r="BH99">
        <f>1-BF99/BG99</f>
        <v>0</v>
      </c>
      <c r="BI99">
        <v>0.5</v>
      </c>
      <c r="BJ99">
        <f>CS99</f>
        <v>0</v>
      </c>
      <c r="BK99">
        <f>L99</f>
        <v>0</v>
      </c>
      <c r="BL99">
        <f>BH99*BI99*BJ99</f>
        <v>0</v>
      </c>
      <c r="BM99">
        <f>(BK99-BC99)/BJ99</f>
        <v>0</v>
      </c>
      <c r="BN99">
        <f>(BA99-BG99)/BG99</f>
        <v>0</v>
      </c>
      <c r="BO99">
        <f>AZ99/(BB99+AZ99/BG99)</f>
        <v>0</v>
      </c>
      <c r="BP99" t="s">
        <v>418</v>
      </c>
      <c r="BQ99">
        <v>0</v>
      </c>
      <c r="BR99">
        <f>IF(BQ99&lt;&gt;0, BQ99, BO99)</f>
        <v>0</v>
      </c>
      <c r="BS99">
        <f>1-BR99/BG99</f>
        <v>0</v>
      </c>
      <c r="BT99">
        <f>(BG99-BF99)/(BG99-BR99)</f>
        <v>0</v>
      </c>
      <c r="BU99">
        <f>(BA99-BG99)/(BA99-BR99)</f>
        <v>0</v>
      </c>
      <c r="BV99">
        <f>(BG99-BF99)/(BG99-AZ99)</f>
        <v>0</v>
      </c>
      <c r="BW99">
        <f>(BA99-BG99)/(BA99-AZ99)</f>
        <v>0</v>
      </c>
      <c r="BX99">
        <f>(BT99*BR99/BF99)</f>
        <v>0</v>
      </c>
      <c r="BY99">
        <f>(1-BX99)</f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f>$B$11*DQ99+$C$11*DR99+$F$11*EC99*(1-EF99)</f>
        <v>0</v>
      </c>
      <c r="CS99">
        <f>CR99*CT99</f>
        <v>0</v>
      </c>
      <c r="CT99">
        <f>($B$11*$D$9+$C$11*$D$9+$F$11*((EP99+EH99)/MAX(EP99+EH99+EQ99, 0.1)*$I$9+EQ99/MAX(EP99+EH99+EQ99, 0.1)*$J$9))/($B$11+$C$11+$F$11)</f>
        <v>0</v>
      </c>
      <c r="CU99">
        <f>($B$11*$K$9+$C$11*$K$9+$F$11*((EP99+EH99)/MAX(EP99+EH99+EQ99, 0.1)*$P$9+EQ99/MAX(EP99+EH99+EQ99, 0.1)*$Q$9))/($B$11+$C$11+$F$11)</f>
        <v>0</v>
      </c>
      <c r="CV99">
        <v>6</v>
      </c>
      <c r="CW99">
        <v>0.5</v>
      </c>
      <c r="CX99" t="s">
        <v>419</v>
      </c>
      <c r="CY99">
        <v>2</v>
      </c>
      <c r="CZ99" t="b">
        <v>1</v>
      </c>
      <c r="DA99">
        <v>1659024177.25</v>
      </c>
      <c r="DB99">
        <v>1279.61928571429</v>
      </c>
      <c r="DC99">
        <v>1351.47142857143</v>
      </c>
      <c r="DD99">
        <v>24.6069607142857</v>
      </c>
      <c r="DE99">
        <v>18.1931071428571</v>
      </c>
      <c r="DF99">
        <v>1268.24428571429</v>
      </c>
      <c r="DG99">
        <v>24.11295</v>
      </c>
      <c r="DH99">
        <v>500.058785714286</v>
      </c>
      <c r="DI99">
        <v>90.3863285714286</v>
      </c>
      <c r="DJ99">
        <v>0.0456808107142857</v>
      </c>
      <c r="DK99">
        <v>27.3598964285714</v>
      </c>
      <c r="DL99">
        <v>27.4234892857143</v>
      </c>
      <c r="DM99">
        <v>999.9</v>
      </c>
      <c r="DN99">
        <v>0</v>
      </c>
      <c r="DO99">
        <v>0</v>
      </c>
      <c r="DP99">
        <v>10002.5</v>
      </c>
      <c r="DQ99">
        <v>0</v>
      </c>
      <c r="DR99">
        <v>10.0280510714286</v>
      </c>
      <c r="DS99">
        <v>-71.8511607142857</v>
      </c>
      <c r="DT99">
        <v>1311.90142857143</v>
      </c>
      <c r="DU99">
        <v>1376.51571428571</v>
      </c>
      <c r="DV99">
        <v>6.41385035714286</v>
      </c>
      <c r="DW99">
        <v>1351.47142857143</v>
      </c>
      <c r="DX99">
        <v>18.1931071428571</v>
      </c>
      <c r="DY99">
        <v>2.22413321428571</v>
      </c>
      <c r="DZ99">
        <v>1.64440928571429</v>
      </c>
      <c r="EA99">
        <v>19.1372142857143</v>
      </c>
      <c r="EB99">
        <v>14.3811285714286</v>
      </c>
      <c r="EC99">
        <v>1999.97714285714</v>
      </c>
      <c r="ED99">
        <v>0.979993285714286</v>
      </c>
      <c r="EE99">
        <v>0.0200068285714286</v>
      </c>
      <c r="EF99">
        <v>0</v>
      </c>
      <c r="EG99">
        <v>814.549321428571</v>
      </c>
      <c r="EH99">
        <v>5.00063</v>
      </c>
      <c r="EI99">
        <v>16064.6</v>
      </c>
      <c r="EJ99">
        <v>17256.6571428571</v>
      </c>
      <c r="EK99">
        <v>38.562</v>
      </c>
      <c r="EL99">
        <v>38.5</v>
      </c>
      <c r="EM99">
        <v>38.0398571428571</v>
      </c>
      <c r="EN99">
        <v>37.812</v>
      </c>
      <c r="EO99">
        <v>39.5</v>
      </c>
      <c r="EP99">
        <v>1955.06642857143</v>
      </c>
      <c r="EQ99">
        <v>39.9107142857143</v>
      </c>
      <c r="ER99">
        <v>0</v>
      </c>
      <c r="ES99">
        <v>1659024183.7</v>
      </c>
      <c r="ET99">
        <v>0</v>
      </c>
      <c r="EU99">
        <v>814.535153846154</v>
      </c>
      <c r="EV99">
        <v>-8.02776068697196</v>
      </c>
      <c r="EW99">
        <v>-149.781196770855</v>
      </c>
      <c r="EX99">
        <v>16064.4576923077</v>
      </c>
      <c r="EY99">
        <v>15</v>
      </c>
      <c r="EZ99">
        <v>0</v>
      </c>
      <c r="FA99" t="s">
        <v>420</v>
      </c>
      <c r="FB99">
        <v>1657551626.5</v>
      </c>
      <c r="FC99">
        <v>1657551629</v>
      </c>
      <c r="FD99">
        <v>0</v>
      </c>
      <c r="FE99">
        <v>0.403</v>
      </c>
      <c r="FF99">
        <v>0.009</v>
      </c>
      <c r="FG99">
        <v>9.41</v>
      </c>
      <c r="FH99">
        <v>0.087</v>
      </c>
      <c r="FI99">
        <v>417</v>
      </c>
      <c r="FJ99">
        <v>17</v>
      </c>
      <c r="FK99">
        <v>1.61</v>
      </c>
      <c r="FL99">
        <v>0.59</v>
      </c>
      <c r="FM99">
        <v>-71.7617902439024</v>
      </c>
      <c r="FN99">
        <v>-1.34973867595832</v>
      </c>
      <c r="FO99">
        <v>0.711313004000993</v>
      </c>
      <c r="FP99">
        <v>0</v>
      </c>
      <c r="FQ99">
        <v>814.972235294118</v>
      </c>
      <c r="FR99">
        <v>-8.4648739527113</v>
      </c>
      <c r="FS99">
        <v>0.853573493814417</v>
      </c>
      <c r="FT99">
        <v>0</v>
      </c>
      <c r="FU99">
        <v>6.4488343902439</v>
      </c>
      <c r="FV99">
        <v>-0.91176668989548</v>
      </c>
      <c r="FW99">
        <v>0.0944870080899957</v>
      </c>
      <c r="FX99">
        <v>0</v>
      </c>
      <c r="FY99">
        <v>0</v>
      </c>
      <c r="FZ99">
        <v>3</v>
      </c>
      <c r="GA99" t="s">
        <v>427</v>
      </c>
      <c r="GB99">
        <v>2.97354</v>
      </c>
      <c r="GC99">
        <v>2.69973</v>
      </c>
      <c r="GD99">
        <v>0.196673</v>
      </c>
      <c r="GE99">
        <v>0.204052</v>
      </c>
      <c r="GF99">
        <v>0.105145</v>
      </c>
      <c r="GG99">
        <v>0.0865154</v>
      </c>
      <c r="GH99">
        <v>31305.5</v>
      </c>
      <c r="GI99">
        <v>33912.6</v>
      </c>
      <c r="GJ99">
        <v>35311</v>
      </c>
      <c r="GK99">
        <v>38637.8</v>
      </c>
      <c r="GL99">
        <v>44794.2</v>
      </c>
      <c r="GM99">
        <v>50972.7</v>
      </c>
      <c r="GN99">
        <v>55190</v>
      </c>
      <c r="GO99">
        <v>61965.7</v>
      </c>
      <c r="GP99">
        <v>1.988</v>
      </c>
      <c r="GQ99">
        <v>1.8486</v>
      </c>
      <c r="GR99">
        <v>0.124723</v>
      </c>
      <c r="GS99">
        <v>0</v>
      </c>
      <c r="GT99">
        <v>25.4102</v>
      </c>
      <c r="GU99">
        <v>999.9</v>
      </c>
      <c r="GV99">
        <v>54.951</v>
      </c>
      <c r="GW99">
        <v>29.094</v>
      </c>
      <c r="GX99">
        <v>24.5835</v>
      </c>
      <c r="GY99">
        <v>56.33</v>
      </c>
      <c r="GZ99">
        <v>43.2532</v>
      </c>
      <c r="HA99">
        <v>1</v>
      </c>
      <c r="HB99">
        <v>-0.0613008</v>
      </c>
      <c r="HC99">
        <v>0.114815</v>
      </c>
      <c r="HD99">
        <v>20.1133</v>
      </c>
      <c r="HE99">
        <v>5.19812</v>
      </c>
      <c r="HF99">
        <v>12.0052</v>
      </c>
      <c r="HG99">
        <v>4.9756</v>
      </c>
      <c r="HH99">
        <v>3.2936</v>
      </c>
      <c r="HI99">
        <v>9999</v>
      </c>
      <c r="HJ99">
        <v>9999</v>
      </c>
      <c r="HK99">
        <v>9999</v>
      </c>
      <c r="HL99">
        <v>627.8</v>
      </c>
      <c r="HM99">
        <v>1.8634</v>
      </c>
      <c r="HN99">
        <v>1.86813</v>
      </c>
      <c r="HO99">
        <v>1.86798</v>
      </c>
      <c r="HP99">
        <v>1.86905</v>
      </c>
      <c r="HQ99">
        <v>1.86996</v>
      </c>
      <c r="HR99">
        <v>1.866</v>
      </c>
      <c r="HS99">
        <v>1.86707</v>
      </c>
      <c r="HT99">
        <v>1.86844</v>
      </c>
      <c r="HU99">
        <v>5</v>
      </c>
      <c r="HV99">
        <v>0</v>
      </c>
      <c r="HW99">
        <v>0</v>
      </c>
      <c r="HX99">
        <v>0</v>
      </c>
      <c r="HY99" t="s">
        <v>422</v>
      </c>
      <c r="HZ99" t="s">
        <v>423</v>
      </c>
      <c r="IA99" t="s">
        <v>424</v>
      </c>
      <c r="IB99" t="s">
        <v>424</v>
      </c>
      <c r="IC99" t="s">
        <v>424</v>
      </c>
      <c r="ID99" t="s">
        <v>424</v>
      </c>
      <c r="IE99">
        <v>0</v>
      </c>
      <c r="IF99">
        <v>100</v>
      </c>
      <c r="IG99">
        <v>100</v>
      </c>
      <c r="IH99">
        <v>11.5</v>
      </c>
      <c r="II99">
        <v>0.4967</v>
      </c>
      <c r="IJ99">
        <v>4.02706509432224</v>
      </c>
      <c r="IK99">
        <v>0.00601174518973114</v>
      </c>
      <c r="IL99">
        <v>2.77886958061485e-07</v>
      </c>
      <c r="IM99">
        <v>-3.54636231360687e-10</v>
      </c>
      <c r="IN99">
        <v>-0.0404303883988718</v>
      </c>
      <c r="IO99">
        <v>-0.0177815531441476</v>
      </c>
      <c r="IP99">
        <v>0.00205572605671414</v>
      </c>
      <c r="IQ99">
        <v>-1.65519735432211e-05</v>
      </c>
      <c r="IR99">
        <v>-4</v>
      </c>
      <c r="IS99">
        <v>1848</v>
      </c>
      <c r="IT99">
        <v>1</v>
      </c>
      <c r="IU99">
        <v>25</v>
      </c>
      <c r="IV99">
        <v>24542.6</v>
      </c>
      <c r="IW99">
        <v>24542.6</v>
      </c>
      <c r="IX99">
        <v>2.68066</v>
      </c>
      <c r="IY99">
        <v>2.59033</v>
      </c>
      <c r="IZ99">
        <v>1.54785</v>
      </c>
      <c r="JA99">
        <v>2.30469</v>
      </c>
      <c r="JB99">
        <v>1.34644</v>
      </c>
      <c r="JC99">
        <v>2.39136</v>
      </c>
      <c r="JD99">
        <v>34.3042</v>
      </c>
      <c r="JE99">
        <v>24.1575</v>
      </c>
      <c r="JF99">
        <v>18</v>
      </c>
      <c r="JG99">
        <v>499.902</v>
      </c>
      <c r="JH99">
        <v>410.329</v>
      </c>
      <c r="JI99">
        <v>25.0002</v>
      </c>
      <c r="JJ99">
        <v>26.4422</v>
      </c>
      <c r="JK99">
        <v>30.0002</v>
      </c>
      <c r="JL99">
        <v>26.3622</v>
      </c>
      <c r="JM99">
        <v>26.3025</v>
      </c>
      <c r="JN99">
        <v>53.6639</v>
      </c>
      <c r="JO99">
        <v>31.2759</v>
      </c>
      <c r="JP99">
        <v>65.7599</v>
      </c>
      <c r="JQ99">
        <v>25</v>
      </c>
      <c r="JR99">
        <v>1388.94</v>
      </c>
      <c r="JS99">
        <v>18.4796</v>
      </c>
      <c r="JT99">
        <v>102.384</v>
      </c>
      <c r="JU99">
        <v>103.148</v>
      </c>
    </row>
    <row r="100" spans="1:281">
      <c r="A100">
        <v>84</v>
      </c>
      <c r="B100">
        <v>1659024190</v>
      </c>
      <c r="C100">
        <v>506.900000095367</v>
      </c>
      <c r="D100" t="s">
        <v>591</v>
      </c>
      <c r="E100" t="s">
        <v>592</v>
      </c>
      <c r="F100">
        <v>5</v>
      </c>
      <c r="G100" t="s">
        <v>416</v>
      </c>
      <c r="H100" t="s">
        <v>417</v>
      </c>
      <c r="I100">
        <v>1659024182.51852</v>
      </c>
      <c r="J100">
        <f>(K100)/1000</f>
        <v>0</v>
      </c>
      <c r="K100">
        <f>IF(CZ100, AN100, AH100)</f>
        <v>0</v>
      </c>
      <c r="L100">
        <f>IF(CZ100, AI100, AG100)</f>
        <v>0</v>
      </c>
      <c r="M100">
        <f>DB100 - IF(AU100&gt;1, L100*CV100*100.0/(AW100*DP100), 0)</f>
        <v>0</v>
      </c>
      <c r="N100">
        <f>((T100-J100/2)*M100-L100)/(T100+J100/2)</f>
        <v>0</v>
      </c>
      <c r="O100">
        <f>N100*(DI100+DJ100)/1000.0</f>
        <v>0</v>
      </c>
      <c r="P100">
        <f>(DB100 - IF(AU100&gt;1, L100*CV100*100.0/(AW100*DP100), 0))*(DI100+DJ100)/1000.0</f>
        <v>0</v>
      </c>
      <c r="Q100">
        <f>2.0/((1/S100-1/R100)+SIGN(S100)*SQRT((1/S100-1/R100)*(1/S100-1/R100) + 4*CW100/((CW100+1)*(CW100+1))*(2*1/S100*1/R100-1/R100*1/R100)))</f>
        <v>0</v>
      </c>
      <c r="R100">
        <f>IF(LEFT(CX100,1)&lt;&gt;"0",IF(LEFT(CX100,1)="1",3.0,CY100),$D$5+$E$5*(DP100*DI100/($K$5*1000))+$F$5*(DP100*DI100/($K$5*1000))*MAX(MIN(CV100,$J$5),$I$5)*MAX(MIN(CV100,$J$5),$I$5)+$G$5*MAX(MIN(CV100,$J$5),$I$5)*(DP100*DI100/($K$5*1000))+$H$5*(DP100*DI100/($K$5*1000))*(DP100*DI100/($K$5*1000)))</f>
        <v>0</v>
      </c>
      <c r="S100">
        <f>J100*(1000-(1000*0.61365*exp(17.502*W100/(240.97+W100))/(DI100+DJ100)+DD100)/2)/(1000*0.61365*exp(17.502*W100/(240.97+W100))/(DI100+DJ100)-DD100)</f>
        <v>0</v>
      </c>
      <c r="T100">
        <f>1/((CW100+1)/(Q100/1.6)+1/(R100/1.37)) + CW100/((CW100+1)/(Q100/1.6) + CW100/(R100/1.37))</f>
        <v>0</v>
      </c>
      <c r="U100">
        <f>(CR100*CU100)</f>
        <v>0</v>
      </c>
      <c r="V100">
        <f>(DK100+(U100+2*0.95*5.67E-8*(((DK100+$B$7)+273)^4-(DK100+273)^4)-44100*J100)/(1.84*29.3*R100+8*0.95*5.67E-8*(DK100+273)^3))</f>
        <v>0</v>
      </c>
      <c r="W100">
        <f>($C$7*DL100+$D$7*DM100+$E$7*V100)</f>
        <v>0</v>
      </c>
      <c r="X100">
        <f>0.61365*exp(17.502*W100/(240.97+W100))</f>
        <v>0</v>
      </c>
      <c r="Y100">
        <f>(Z100/AA100*100)</f>
        <v>0</v>
      </c>
      <c r="Z100">
        <f>DD100*(DI100+DJ100)/1000</f>
        <v>0</v>
      </c>
      <c r="AA100">
        <f>0.61365*exp(17.502*DK100/(240.97+DK100))</f>
        <v>0</v>
      </c>
      <c r="AB100">
        <f>(X100-DD100*(DI100+DJ100)/1000)</f>
        <v>0</v>
      </c>
      <c r="AC100">
        <f>(-J100*44100)</f>
        <v>0</v>
      </c>
      <c r="AD100">
        <f>2*29.3*R100*0.92*(DK100-W100)</f>
        <v>0</v>
      </c>
      <c r="AE100">
        <f>2*0.95*5.67E-8*(((DK100+$B$7)+273)^4-(W100+273)^4)</f>
        <v>0</v>
      </c>
      <c r="AF100">
        <f>U100+AE100+AC100+AD100</f>
        <v>0</v>
      </c>
      <c r="AG100">
        <f>DH100*AU100*(DC100-DB100*(1000-AU100*DE100)/(1000-AU100*DD100))/(100*CV100)</f>
        <v>0</v>
      </c>
      <c r="AH100">
        <f>1000*DH100*AU100*(DD100-DE100)/(100*CV100*(1000-AU100*DD100))</f>
        <v>0</v>
      </c>
      <c r="AI100">
        <f>(AJ100 - AK100 - DI100*1E3/(8.314*(DK100+273.15)) * AM100/DH100 * AL100) * DH100/(100*CV100) * (1000 - DE100)/1000</f>
        <v>0</v>
      </c>
      <c r="AJ100">
        <v>1410.74515313774</v>
      </c>
      <c r="AK100">
        <v>1354.10981818182</v>
      </c>
      <c r="AL100">
        <v>3.34852783036787</v>
      </c>
      <c r="AM100">
        <v>66.0504921813524</v>
      </c>
      <c r="AN100">
        <f>(AP100 - AO100 + DI100*1E3/(8.314*(DK100+273.15)) * AR100/DH100 * AQ100) * DH100/(100*CV100) * 1000/(1000 - AP100)</f>
        <v>0</v>
      </c>
      <c r="AO100">
        <v>18.3810389673593</v>
      </c>
      <c r="AP100">
        <v>24.6822972027972</v>
      </c>
      <c r="AQ100">
        <v>0.00915987878789789</v>
      </c>
      <c r="AR100">
        <v>92.47</v>
      </c>
      <c r="AS100">
        <v>0</v>
      </c>
      <c r="AT100">
        <v>0</v>
      </c>
      <c r="AU100">
        <f>IF(AS100*$H$13&gt;=AW100,1.0,(AW100/(AW100-AS100*$H$13)))</f>
        <v>0</v>
      </c>
      <c r="AV100">
        <f>(AU100-1)*100</f>
        <v>0</v>
      </c>
      <c r="AW100">
        <f>MAX(0,($B$13+$C$13*DP100)/(1+$D$13*DP100)*DI100/(DK100+273)*$E$13)</f>
        <v>0</v>
      </c>
      <c r="AX100" t="s">
        <v>418</v>
      </c>
      <c r="AY100" t="s">
        <v>418</v>
      </c>
      <c r="AZ100">
        <v>0</v>
      </c>
      <c r="BA100">
        <v>0</v>
      </c>
      <c r="BB100">
        <f>1-AZ100/BA100</f>
        <v>0</v>
      </c>
      <c r="BC100">
        <v>0</v>
      </c>
      <c r="BD100" t="s">
        <v>418</v>
      </c>
      <c r="BE100" t="s">
        <v>418</v>
      </c>
      <c r="BF100">
        <v>0</v>
      </c>
      <c r="BG100">
        <v>0</v>
      </c>
      <c r="BH100">
        <f>1-BF100/BG100</f>
        <v>0</v>
      </c>
      <c r="BI100">
        <v>0.5</v>
      </c>
      <c r="BJ100">
        <f>CS100</f>
        <v>0</v>
      </c>
      <c r="BK100">
        <f>L100</f>
        <v>0</v>
      </c>
      <c r="BL100">
        <f>BH100*BI100*BJ100</f>
        <v>0</v>
      </c>
      <c r="BM100">
        <f>(BK100-BC100)/BJ100</f>
        <v>0</v>
      </c>
      <c r="BN100">
        <f>(BA100-BG100)/BG100</f>
        <v>0</v>
      </c>
      <c r="BO100">
        <f>AZ100/(BB100+AZ100/BG100)</f>
        <v>0</v>
      </c>
      <c r="BP100" t="s">
        <v>418</v>
      </c>
      <c r="BQ100">
        <v>0</v>
      </c>
      <c r="BR100">
        <f>IF(BQ100&lt;&gt;0, BQ100, BO100)</f>
        <v>0</v>
      </c>
      <c r="BS100">
        <f>1-BR100/BG100</f>
        <v>0</v>
      </c>
      <c r="BT100">
        <f>(BG100-BF100)/(BG100-BR100)</f>
        <v>0</v>
      </c>
      <c r="BU100">
        <f>(BA100-BG100)/(BA100-BR100)</f>
        <v>0</v>
      </c>
      <c r="BV100">
        <f>(BG100-BF100)/(BG100-AZ100)</f>
        <v>0</v>
      </c>
      <c r="BW100">
        <f>(BA100-BG100)/(BA100-AZ100)</f>
        <v>0</v>
      </c>
      <c r="BX100">
        <f>(BT100*BR100/BF100)</f>
        <v>0</v>
      </c>
      <c r="BY100">
        <f>(1-BX100)</f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f>$B$11*DQ100+$C$11*DR100+$F$11*EC100*(1-EF100)</f>
        <v>0</v>
      </c>
      <c r="CS100">
        <f>CR100*CT100</f>
        <v>0</v>
      </c>
      <c r="CT100">
        <f>($B$11*$D$9+$C$11*$D$9+$F$11*((EP100+EH100)/MAX(EP100+EH100+EQ100, 0.1)*$I$9+EQ100/MAX(EP100+EH100+EQ100, 0.1)*$J$9))/($B$11+$C$11+$F$11)</f>
        <v>0</v>
      </c>
      <c r="CU100">
        <f>($B$11*$K$9+$C$11*$K$9+$F$11*((EP100+EH100)/MAX(EP100+EH100+EQ100, 0.1)*$P$9+EQ100/MAX(EP100+EH100+EQ100, 0.1)*$Q$9))/($B$11+$C$11+$F$11)</f>
        <v>0</v>
      </c>
      <c r="CV100">
        <v>6</v>
      </c>
      <c r="CW100">
        <v>0.5</v>
      </c>
      <c r="CX100" t="s">
        <v>419</v>
      </c>
      <c r="CY100">
        <v>2</v>
      </c>
      <c r="CZ100" t="b">
        <v>1</v>
      </c>
      <c r="DA100">
        <v>1659024182.51852</v>
      </c>
      <c r="DB100">
        <v>1297.34703703704</v>
      </c>
      <c r="DC100">
        <v>1369.08407407407</v>
      </c>
      <c r="DD100">
        <v>24.6377555555556</v>
      </c>
      <c r="DE100">
        <v>18.3027407407407</v>
      </c>
      <c r="DF100">
        <v>1285.88444444444</v>
      </c>
      <c r="DG100">
        <v>24.1422074074074</v>
      </c>
      <c r="DH100">
        <v>500.069888888889</v>
      </c>
      <c r="DI100">
        <v>90.3866555555555</v>
      </c>
      <c r="DJ100">
        <v>0.0457879222222222</v>
      </c>
      <c r="DK100">
        <v>27.3616592592593</v>
      </c>
      <c r="DL100">
        <v>27.4332592592593</v>
      </c>
      <c r="DM100">
        <v>999.9</v>
      </c>
      <c r="DN100">
        <v>0</v>
      </c>
      <c r="DO100">
        <v>0</v>
      </c>
      <c r="DP100">
        <v>10002.962962963</v>
      </c>
      <c r="DQ100">
        <v>0</v>
      </c>
      <c r="DR100">
        <v>10.0235388888889</v>
      </c>
      <c r="DS100">
        <v>-71.7364555555556</v>
      </c>
      <c r="DT100">
        <v>1330.11814814815</v>
      </c>
      <c r="DU100">
        <v>1394.60962962963</v>
      </c>
      <c r="DV100">
        <v>6.33501407407408</v>
      </c>
      <c r="DW100">
        <v>1369.08407407407</v>
      </c>
      <c r="DX100">
        <v>18.3027407407407</v>
      </c>
      <c r="DY100">
        <v>2.22692444444444</v>
      </c>
      <c r="DZ100">
        <v>1.65432333333333</v>
      </c>
      <c r="EA100">
        <v>19.1573222222222</v>
      </c>
      <c r="EB100">
        <v>14.4741703703704</v>
      </c>
      <c r="EC100">
        <v>1999.96851851852</v>
      </c>
      <c r="ED100">
        <v>0.979993444444444</v>
      </c>
      <c r="EE100">
        <v>0.0200066592592593</v>
      </c>
      <c r="EF100">
        <v>0</v>
      </c>
      <c r="EG100">
        <v>813.857444444444</v>
      </c>
      <c r="EH100">
        <v>5.00063</v>
      </c>
      <c r="EI100">
        <v>16051.3814814815</v>
      </c>
      <c r="EJ100">
        <v>17256.5777777778</v>
      </c>
      <c r="EK100">
        <v>38.562</v>
      </c>
      <c r="EL100">
        <v>38.5</v>
      </c>
      <c r="EM100">
        <v>38.0528148148148</v>
      </c>
      <c r="EN100">
        <v>37.812</v>
      </c>
      <c r="EO100">
        <v>39.5</v>
      </c>
      <c r="EP100">
        <v>1955.05814814815</v>
      </c>
      <c r="EQ100">
        <v>39.9103703703704</v>
      </c>
      <c r="ER100">
        <v>0</v>
      </c>
      <c r="ES100">
        <v>1659024189.1</v>
      </c>
      <c r="ET100">
        <v>0</v>
      </c>
      <c r="EU100">
        <v>813.7994</v>
      </c>
      <c r="EV100">
        <v>-7.79115385792516</v>
      </c>
      <c r="EW100">
        <v>-151.792307983919</v>
      </c>
      <c r="EX100">
        <v>16050.212</v>
      </c>
      <c r="EY100">
        <v>15</v>
      </c>
      <c r="EZ100">
        <v>0</v>
      </c>
      <c r="FA100" t="s">
        <v>420</v>
      </c>
      <c r="FB100">
        <v>1657551626.5</v>
      </c>
      <c r="FC100">
        <v>1657551629</v>
      </c>
      <c r="FD100">
        <v>0</v>
      </c>
      <c r="FE100">
        <v>0.403</v>
      </c>
      <c r="FF100">
        <v>0.009</v>
      </c>
      <c r="FG100">
        <v>9.41</v>
      </c>
      <c r="FH100">
        <v>0.087</v>
      </c>
      <c r="FI100">
        <v>417</v>
      </c>
      <c r="FJ100">
        <v>17</v>
      </c>
      <c r="FK100">
        <v>1.61</v>
      </c>
      <c r="FL100">
        <v>0.59</v>
      </c>
      <c r="FM100">
        <v>-71.7164780487805</v>
      </c>
      <c r="FN100">
        <v>-2.23849128919849</v>
      </c>
      <c r="FO100">
        <v>0.731181279952032</v>
      </c>
      <c r="FP100">
        <v>0</v>
      </c>
      <c r="FQ100">
        <v>814.382882352941</v>
      </c>
      <c r="FR100">
        <v>-8.13665393413071</v>
      </c>
      <c r="FS100">
        <v>0.816809926939806</v>
      </c>
      <c r="FT100">
        <v>0</v>
      </c>
      <c r="FU100">
        <v>6.39721463414634</v>
      </c>
      <c r="FV100">
        <v>-0.917078675958193</v>
      </c>
      <c r="FW100">
        <v>0.0947803824535272</v>
      </c>
      <c r="FX100">
        <v>0</v>
      </c>
      <c r="FY100">
        <v>0</v>
      </c>
      <c r="FZ100">
        <v>3</v>
      </c>
      <c r="GA100" t="s">
        <v>427</v>
      </c>
      <c r="GB100">
        <v>2.97315</v>
      </c>
      <c r="GC100">
        <v>2.69958</v>
      </c>
      <c r="GD100">
        <v>0.198219</v>
      </c>
      <c r="GE100">
        <v>0.205306</v>
      </c>
      <c r="GF100">
        <v>0.105228</v>
      </c>
      <c r="GG100">
        <v>0.0866594</v>
      </c>
      <c r="GH100">
        <v>31245.1</v>
      </c>
      <c r="GI100">
        <v>33858.9</v>
      </c>
      <c r="GJ100">
        <v>35310.7</v>
      </c>
      <c r="GK100">
        <v>38637.5</v>
      </c>
      <c r="GL100">
        <v>44790</v>
      </c>
      <c r="GM100">
        <v>50964.3</v>
      </c>
      <c r="GN100">
        <v>55190</v>
      </c>
      <c r="GO100">
        <v>61965.1</v>
      </c>
      <c r="GP100">
        <v>1.9878</v>
      </c>
      <c r="GQ100">
        <v>1.8504</v>
      </c>
      <c r="GR100">
        <v>0.125021</v>
      </c>
      <c r="GS100">
        <v>0</v>
      </c>
      <c r="GT100">
        <v>25.4123</v>
      </c>
      <c r="GU100">
        <v>999.9</v>
      </c>
      <c r="GV100">
        <v>54.926</v>
      </c>
      <c r="GW100">
        <v>29.094</v>
      </c>
      <c r="GX100">
        <v>24.5731</v>
      </c>
      <c r="GY100">
        <v>56.4</v>
      </c>
      <c r="GZ100">
        <v>43.5417</v>
      </c>
      <c r="HA100">
        <v>1</v>
      </c>
      <c r="HB100">
        <v>-0.0608537</v>
      </c>
      <c r="HC100">
        <v>0.116122</v>
      </c>
      <c r="HD100">
        <v>20.1128</v>
      </c>
      <c r="HE100">
        <v>5.19692</v>
      </c>
      <c r="HF100">
        <v>12.0064</v>
      </c>
      <c r="HG100">
        <v>4.9752</v>
      </c>
      <c r="HH100">
        <v>3.2934</v>
      </c>
      <c r="HI100">
        <v>9999</v>
      </c>
      <c r="HJ100">
        <v>9999</v>
      </c>
      <c r="HK100">
        <v>9999</v>
      </c>
      <c r="HL100">
        <v>627.8</v>
      </c>
      <c r="HM100">
        <v>1.86334</v>
      </c>
      <c r="HN100">
        <v>1.86813</v>
      </c>
      <c r="HO100">
        <v>1.86783</v>
      </c>
      <c r="HP100">
        <v>1.86908</v>
      </c>
      <c r="HQ100">
        <v>1.86996</v>
      </c>
      <c r="HR100">
        <v>1.866</v>
      </c>
      <c r="HS100">
        <v>1.86707</v>
      </c>
      <c r="HT100">
        <v>1.86844</v>
      </c>
      <c r="HU100">
        <v>5</v>
      </c>
      <c r="HV100">
        <v>0</v>
      </c>
      <c r="HW100">
        <v>0</v>
      </c>
      <c r="HX100">
        <v>0</v>
      </c>
      <c r="HY100" t="s">
        <v>422</v>
      </c>
      <c r="HZ100" t="s">
        <v>423</v>
      </c>
      <c r="IA100" t="s">
        <v>424</v>
      </c>
      <c r="IB100" t="s">
        <v>424</v>
      </c>
      <c r="IC100" t="s">
        <v>424</v>
      </c>
      <c r="ID100" t="s">
        <v>424</v>
      </c>
      <c r="IE100">
        <v>0</v>
      </c>
      <c r="IF100">
        <v>100</v>
      </c>
      <c r="IG100">
        <v>100</v>
      </c>
      <c r="IH100">
        <v>11.58</v>
      </c>
      <c r="II100">
        <v>0.4982</v>
      </c>
      <c r="IJ100">
        <v>4.02706509432224</v>
      </c>
      <c r="IK100">
        <v>0.00601174518973114</v>
      </c>
      <c r="IL100">
        <v>2.77886958061485e-07</v>
      </c>
      <c r="IM100">
        <v>-3.54636231360687e-10</v>
      </c>
      <c r="IN100">
        <v>-0.0404303883988718</v>
      </c>
      <c r="IO100">
        <v>-0.0177815531441476</v>
      </c>
      <c r="IP100">
        <v>0.00205572605671414</v>
      </c>
      <c r="IQ100">
        <v>-1.65519735432211e-05</v>
      </c>
      <c r="IR100">
        <v>-4</v>
      </c>
      <c r="IS100">
        <v>1848</v>
      </c>
      <c r="IT100">
        <v>1</v>
      </c>
      <c r="IU100">
        <v>25</v>
      </c>
      <c r="IV100">
        <v>24542.7</v>
      </c>
      <c r="IW100">
        <v>24542.7</v>
      </c>
      <c r="IX100">
        <v>2.70264</v>
      </c>
      <c r="IY100">
        <v>2.58179</v>
      </c>
      <c r="IZ100">
        <v>1.54785</v>
      </c>
      <c r="JA100">
        <v>2.30469</v>
      </c>
      <c r="JB100">
        <v>1.34644</v>
      </c>
      <c r="JC100">
        <v>2.39868</v>
      </c>
      <c r="JD100">
        <v>34.3042</v>
      </c>
      <c r="JE100">
        <v>24.1488</v>
      </c>
      <c r="JF100">
        <v>18</v>
      </c>
      <c r="JG100">
        <v>499.79</v>
      </c>
      <c r="JH100">
        <v>411.358</v>
      </c>
      <c r="JI100">
        <v>25.0002</v>
      </c>
      <c r="JJ100">
        <v>26.4444</v>
      </c>
      <c r="JK100">
        <v>30.0005</v>
      </c>
      <c r="JL100">
        <v>26.3644</v>
      </c>
      <c r="JM100">
        <v>26.3048</v>
      </c>
      <c r="JN100">
        <v>54.1926</v>
      </c>
      <c r="JO100">
        <v>30.9713</v>
      </c>
      <c r="JP100">
        <v>65.7599</v>
      </c>
      <c r="JQ100">
        <v>25</v>
      </c>
      <c r="JR100">
        <v>1409.11</v>
      </c>
      <c r="JS100">
        <v>18.5354</v>
      </c>
      <c r="JT100">
        <v>102.384</v>
      </c>
      <c r="JU100">
        <v>103.147</v>
      </c>
    </row>
    <row r="101" spans="1:281">
      <c r="A101">
        <v>85</v>
      </c>
      <c r="B101">
        <v>1659024195</v>
      </c>
      <c r="C101">
        <v>511.900000095367</v>
      </c>
      <c r="D101" t="s">
        <v>593</v>
      </c>
      <c r="E101" t="s">
        <v>594</v>
      </c>
      <c r="F101">
        <v>5</v>
      </c>
      <c r="G101" t="s">
        <v>416</v>
      </c>
      <c r="H101" t="s">
        <v>417</v>
      </c>
      <c r="I101">
        <v>1659024187.23214</v>
      </c>
      <c r="J101">
        <f>(K101)/1000</f>
        <v>0</v>
      </c>
      <c r="K101">
        <f>IF(CZ101, AN101, AH101)</f>
        <v>0</v>
      </c>
      <c r="L101">
        <f>IF(CZ101, AI101, AG101)</f>
        <v>0</v>
      </c>
      <c r="M101">
        <f>DB101 - IF(AU101&gt;1, L101*CV101*100.0/(AW101*DP101), 0)</f>
        <v>0</v>
      </c>
      <c r="N101">
        <f>((T101-J101/2)*M101-L101)/(T101+J101/2)</f>
        <v>0</v>
      </c>
      <c r="O101">
        <f>N101*(DI101+DJ101)/1000.0</f>
        <v>0</v>
      </c>
      <c r="P101">
        <f>(DB101 - IF(AU101&gt;1, L101*CV101*100.0/(AW101*DP101), 0))*(DI101+DJ101)/1000.0</f>
        <v>0</v>
      </c>
      <c r="Q101">
        <f>2.0/((1/S101-1/R101)+SIGN(S101)*SQRT((1/S101-1/R101)*(1/S101-1/R101) + 4*CW101/((CW101+1)*(CW101+1))*(2*1/S101*1/R101-1/R101*1/R101)))</f>
        <v>0</v>
      </c>
      <c r="R101">
        <f>IF(LEFT(CX101,1)&lt;&gt;"0",IF(LEFT(CX101,1)="1",3.0,CY101),$D$5+$E$5*(DP101*DI101/($K$5*1000))+$F$5*(DP101*DI101/($K$5*1000))*MAX(MIN(CV101,$J$5),$I$5)*MAX(MIN(CV101,$J$5),$I$5)+$G$5*MAX(MIN(CV101,$J$5),$I$5)*(DP101*DI101/($K$5*1000))+$H$5*(DP101*DI101/($K$5*1000))*(DP101*DI101/($K$5*1000)))</f>
        <v>0</v>
      </c>
      <c r="S101">
        <f>J101*(1000-(1000*0.61365*exp(17.502*W101/(240.97+W101))/(DI101+DJ101)+DD101)/2)/(1000*0.61365*exp(17.502*W101/(240.97+W101))/(DI101+DJ101)-DD101)</f>
        <v>0</v>
      </c>
      <c r="T101">
        <f>1/((CW101+1)/(Q101/1.6)+1/(R101/1.37)) + CW101/((CW101+1)/(Q101/1.6) + CW101/(R101/1.37))</f>
        <v>0</v>
      </c>
      <c r="U101">
        <f>(CR101*CU101)</f>
        <v>0</v>
      </c>
      <c r="V101">
        <f>(DK101+(U101+2*0.95*5.67E-8*(((DK101+$B$7)+273)^4-(DK101+273)^4)-44100*J101)/(1.84*29.3*R101+8*0.95*5.67E-8*(DK101+273)^3))</f>
        <v>0</v>
      </c>
      <c r="W101">
        <f>($C$7*DL101+$D$7*DM101+$E$7*V101)</f>
        <v>0</v>
      </c>
      <c r="X101">
        <f>0.61365*exp(17.502*W101/(240.97+W101))</f>
        <v>0</v>
      </c>
      <c r="Y101">
        <f>(Z101/AA101*100)</f>
        <v>0</v>
      </c>
      <c r="Z101">
        <f>DD101*(DI101+DJ101)/1000</f>
        <v>0</v>
      </c>
      <c r="AA101">
        <f>0.61365*exp(17.502*DK101/(240.97+DK101))</f>
        <v>0</v>
      </c>
      <c r="AB101">
        <f>(X101-DD101*(DI101+DJ101)/1000)</f>
        <v>0</v>
      </c>
      <c r="AC101">
        <f>(-J101*44100)</f>
        <v>0</v>
      </c>
      <c r="AD101">
        <f>2*29.3*R101*0.92*(DK101-W101)</f>
        <v>0</v>
      </c>
      <c r="AE101">
        <f>2*0.95*5.67E-8*(((DK101+$B$7)+273)^4-(W101+273)^4)</f>
        <v>0</v>
      </c>
      <c r="AF101">
        <f>U101+AE101+AC101+AD101</f>
        <v>0</v>
      </c>
      <c r="AG101">
        <f>DH101*AU101*(DC101-DB101*(1000-AU101*DE101)/(1000-AU101*DD101))/(100*CV101)</f>
        <v>0</v>
      </c>
      <c r="AH101">
        <f>1000*DH101*AU101*(DD101-DE101)/(100*CV101*(1000-AU101*DD101))</f>
        <v>0</v>
      </c>
      <c r="AI101">
        <f>(AJ101 - AK101 - DI101*1E3/(8.314*(DK101+273.15)) * AM101/DH101 * AL101) * DH101/(100*CV101) * (1000 - DE101)/1000</f>
        <v>0</v>
      </c>
      <c r="AJ101">
        <v>1427.30802926199</v>
      </c>
      <c r="AK101">
        <v>1370.89284848485</v>
      </c>
      <c r="AL101">
        <v>3.33177958910301</v>
      </c>
      <c r="AM101">
        <v>66.0504921813524</v>
      </c>
      <c r="AN101">
        <f>(AP101 - AO101 + DI101*1E3/(8.314*(DK101+273.15)) * AR101/DH101 * AQ101) * DH101/(100*CV101) * 1000/(1000 - AP101)</f>
        <v>0</v>
      </c>
      <c r="AO101">
        <v>18.4255124107359</v>
      </c>
      <c r="AP101">
        <v>24.6977769230769</v>
      </c>
      <c r="AQ101">
        <v>0.00314734545455503</v>
      </c>
      <c r="AR101">
        <v>92.47</v>
      </c>
      <c r="AS101">
        <v>0</v>
      </c>
      <c r="AT101">
        <v>0</v>
      </c>
      <c r="AU101">
        <f>IF(AS101*$H$13&gt;=AW101,1.0,(AW101/(AW101-AS101*$H$13)))</f>
        <v>0</v>
      </c>
      <c r="AV101">
        <f>(AU101-1)*100</f>
        <v>0</v>
      </c>
      <c r="AW101">
        <f>MAX(0,($B$13+$C$13*DP101)/(1+$D$13*DP101)*DI101/(DK101+273)*$E$13)</f>
        <v>0</v>
      </c>
      <c r="AX101" t="s">
        <v>418</v>
      </c>
      <c r="AY101" t="s">
        <v>418</v>
      </c>
      <c r="AZ101">
        <v>0</v>
      </c>
      <c r="BA101">
        <v>0</v>
      </c>
      <c r="BB101">
        <f>1-AZ101/BA101</f>
        <v>0</v>
      </c>
      <c r="BC101">
        <v>0</v>
      </c>
      <c r="BD101" t="s">
        <v>418</v>
      </c>
      <c r="BE101" t="s">
        <v>418</v>
      </c>
      <c r="BF101">
        <v>0</v>
      </c>
      <c r="BG101">
        <v>0</v>
      </c>
      <c r="BH101">
        <f>1-BF101/BG101</f>
        <v>0</v>
      </c>
      <c r="BI101">
        <v>0.5</v>
      </c>
      <c r="BJ101">
        <f>CS101</f>
        <v>0</v>
      </c>
      <c r="BK101">
        <f>L101</f>
        <v>0</v>
      </c>
      <c r="BL101">
        <f>BH101*BI101*BJ101</f>
        <v>0</v>
      </c>
      <c r="BM101">
        <f>(BK101-BC101)/BJ101</f>
        <v>0</v>
      </c>
      <c r="BN101">
        <f>(BA101-BG101)/BG101</f>
        <v>0</v>
      </c>
      <c r="BO101">
        <f>AZ101/(BB101+AZ101/BG101)</f>
        <v>0</v>
      </c>
      <c r="BP101" t="s">
        <v>418</v>
      </c>
      <c r="BQ101">
        <v>0</v>
      </c>
      <c r="BR101">
        <f>IF(BQ101&lt;&gt;0, BQ101, BO101)</f>
        <v>0</v>
      </c>
      <c r="BS101">
        <f>1-BR101/BG101</f>
        <v>0</v>
      </c>
      <c r="BT101">
        <f>(BG101-BF101)/(BG101-BR101)</f>
        <v>0</v>
      </c>
      <c r="BU101">
        <f>(BA101-BG101)/(BA101-BR101)</f>
        <v>0</v>
      </c>
      <c r="BV101">
        <f>(BG101-BF101)/(BG101-AZ101)</f>
        <v>0</v>
      </c>
      <c r="BW101">
        <f>(BA101-BG101)/(BA101-AZ101)</f>
        <v>0</v>
      </c>
      <c r="BX101">
        <f>(BT101*BR101/BF101)</f>
        <v>0</v>
      </c>
      <c r="BY101">
        <f>(1-BX101)</f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f>$B$11*DQ101+$C$11*DR101+$F$11*EC101*(1-EF101)</f>
        <v>0</v>
      </c>
      <c r="CS101">
        <f>CR101*CT101</f>
        <v>0</v>
      </c>
      <c r="CT101">
        <f>($B$11*$D$9+$C$11*$D$9+$F$11*((EP101+EH101)/MAX(EP101+EH101+EQ101, 0.1)*$I$9+EQ101/MAX(EP101+EH101+EQ101, 0.1)*$J$9))/($B$11+$C$11+$F$11)</f>
        <v>0</v>
      </c>
      <c r="CU101">
        <f>($B$11*$K$9+$C$11*$K$9+$F$11*((EP101+EH101)/MAX(EP101+EH101+EQ101, 0.1)*$P$9+EQ101/MAX(EP101+EH101+EQ101, 0.1)*$Q$9))/($B$11+$C$11+$F$11)</f>
        <v>0</v>
      </c>
      <c r="CV101">
        <v>6</v>
      </c>
      <c r="CW101">
        <v>0.5</v>
      </c>
      <c r="CX101" t="s">
        <v>419</v>
      </c>
      <c r="CY101">
        <v>2</v>
      </c>
      <c r="CZ101" t="b">
        <v>1</v>
      </c>
      <c r="DA101">
        <v>1659024187.23214</v>
      </c>
      <c r="DB101">
        <v>1313.04821428571</v>
      </c>
      <c r="DC101">
        <v>1384.74142857143</v>
      </c>
      <c r="DD101">
        <v>24.6687678571429</v>
      </c>
      <c r="DE101">
        <v>18.3890607142857</v>
      </c>
      <c r="DF101">
        <v>1301.50857142857</v>
      </c>
      <c r="DG101">
        <v>24.171675</v>
      </c>
      <c r="DH101">
        <v>500.087928571429</v>
      </c>
      <c r="DI101">
        <v>90.3861821428571</v>
      </c>
      <c r="DJ101">
        <v>0.0455911964285714</v>
      </c>
      <c r="DK101">
        <v>27.3652928571429</v>
      </c>
      <c r="DL101">
        <v>27.4448107142857</v>
      </c>
      <c r="DM101">
        <v>999.9</v>
      </c>
      <c r="DN101">
        <v>0</v>
      </c>
      <c r="DO101">
        <v>0</v>
      </c>
      <c r="DP101">
        <v>10020.8928571429</v>
      </c>
      <c r="DQ101">
        <v>0</v>
      </c>
      <c r="DR101">
        <v>10.0331875</v>
      </c>
      <c r="DS101">
        <v>-71.6928321428571</v>
      </c>
      <c r="DT101">
        <v>1346.25892857143</v>
      </c>
      <c r="DU101">
        <v>1410.68357142857</v>
      </c>
      <c r="DV101">
        <v>6.27970964285714</v>
      </c>
      <c r="DW101">
        <v>1384.74142857143</v>
      </c>
      <c r="DX101">
        <v>18.3890607142857</v>
      </c>
      <c r="DY101">
        <v>2.22971607142857</v>
      </c>
      <c r="DZ101">
        <v>1.66211571428571</v>
      </c>
      <c r="EA101">
        <v>19.177425</v>
      </c>
      <c r="EB101">
        <v>14.5469928571429</v>
      </c>
      <c r="EC101">
        <v>1999.9325</v>
      </c>
      <c r="ED101">
        <v>0.979993285714286</v>
      </c>
      <c r="EE101">
        <v>0.0200068285714286</v>
      </c>
      <c r="EF101">
        <v>0</v>
      </c>
      <c r="EG101">
        <v>813.265</v>
      </c>
      <c r="EH101">
        <v>5.00063</v>
      </c>
      <c r="EI101">
        <v>16039.4321428571</v>
      </c>
      <c r="EJ101">
        <v>17256.2678571429</v>
      </c>
      <c r="EK101">
        <v>38.562</v>
      </c>
      <c r="EL101">
        <v>38.5</v>
      </c>
      <c r="EM101">
        <v>38.0575714285714</v>
      </c>
      <c r="EN101">
        <v>37.812</v>
      </c>
      <c r="EO101">
        <v>39.5</v>
      </c>
      <c r="EP101">
        <v>1955.0225</v>
      </c>
      <c r="EQ101">
        <v>39.91</v>
      </c>
      <c r="ER101">
        <v>0</v>
      </c>
      <c r="ES101">
        <v>1659024193.9</v>
      </c>
      <c r="ET101">
        <v>0</v>
      </c>
      <c r="EU101">
        <v>813.16456</v>
      </c>
      <c r="EV101">
        <v>-8.33123076154837</v>
      </c>
      <c r="EW101">
        <v>-149.99999978601</v>
      </c>
      <c r="EX101">
        <v>16038.06</v>
      </c>
      <c r="EY101">
        <v>15</v>
      </c>
      <c r="EZ101">
        <v>0</v>
      </c>
      <c r="FA101" t="s">
        <v>420</v>
      </c>
      <c r="FB101">
        <v>1657551626.5</v>
      </c>
      <c r="FC101">
        <v>1657551629</v>
      </c>
      <c r="FD101">
        <v>0</v>
      </c>
      <c r="FE101">
        <v>0.403</v>
      </c>
      <c r="FF101">
        <v>0.009</v>
      </c>
      <c r="FG101">
        <v>9.41</v>
      </c>
      <c r="FH101">
        <v>0.087</v>
      </c>
      <c r="FI101">
        <v>417</v>
      </c>
      <c r="FJ101">
        <v>17</v>
      </c>
      <c r="FK101">
        <v>1.61</v>
      </c>
      <c r="FL101">
        <v>0.59</v>
      </c>
      <c r="FM101">
        <v>-71.6341170731707</v>
      </c>
      <c r="FN101">
        <v>1.41039094076647</v>
      </c>
      <c r="FO101">
        <v>0.722197651448195</v>
      </c>
      <c r="FP101">
        <v>0</v>
      </c>
      <c r="FQ101">
        <v>813.751529411765</v>
      </c>
      <c r="FR101">
        <v>-7.82631016439408</v>
      </c>
      <c r="FS101">
        <v>0.789094053713214</v>
      </c>
      <c r="FT101">
        <v>0</v>
      </c>
      <c r="FU101">
        <v>6.33578707317073</v>
      </c>
      <c r="FV101">
        <v>-0.787155470383287</v>
      </c>
      <c r="FW101">
        <v>0.0841955026388251</v>
      </c>
      <c r="FX101">
        <v>0</v>
      </c>
      <c r="FY101">
        <v>0</v>
      </c>
      <c r="FZ101">
        <v>3</v>
      </c>
      <c r="GA101" t="s">
        <v>427</v>
      </c>
      <c r="GB101">
        <v>2.97303</v>
      </c>
      <c r="GC101">
        <v>2.70014</v>
      </c>
      <c r="GD101">
        <v>0.199697</v>
      </c>
      <c r="GE101">
        <v>0.20689</v>
      </c>
      <c r="GF101">
        <v>0.105275</v>
      </c>
      <c r="GG101">
        <v>0.0869893</v>
      </c>
      <c r="GH101">
        <v>31187.7</v>
      </c>
      <c r="GI101">
        <v>33791.4</v>
      </c>
      <c r="GJ101">
        <v>35310.9</v>
      </c>
      <c r="GK101">
        <v>38637.4</v>
      </c>
      <c r="GL101">
        <v>44787.8</v>
      </c>
      <c r="GM101">
        <v>50945.6</v>
      </c>
      <c r="GN101">
        <v>55190.1</v>
      </c>
      <c r="GO101">
        <v>61964.8</v>
      </c>
      <c r="GP101">
        <v>1.9882</v>
      </c>
      <c r="GQ101">
        <v>1.8498</v>
      </c>
      <c r="GR101">
        <v>0.126064</v>
      </c>
      <c r="GS101">
        <v>0</v>
      </c>
      <c r="GT101">
        <v>25.4145</v>
      </c>
      <c r="GU101">
        <v>999.9</v>
      </c>
      <c r="GV101">
        <v>54.902</v>
      </c>
      <c r="GW101">
        <v>29.104</v>
      </c>
      <c r="GX101">
        <v>24.5753</v>
      </c>
      <c r="GY101">
        <v>56.44</v>
      </c>
      <c r="GZ101">
        <v>43.149</v>
      </c>
      <c r="HA101">
        <v>1</v>
      </c>
      <c r="HB101">
        <v>-0.0606301</v>
      </c>
      <c r="HC101">
        <v>0.116776</v>
      </c>
      <c r="HD101">
        <v>20.113</v>
      </c>
      <c r="HE101">
        <v>5.19812</v>
      </c>
      <c r="HF101">
        <v>12.0076</v>
      </c>
      <c r="HG101">
        <v>4.9756</v>
      </c>
      <c r="HH101">
        <v>3.2936</v>
      </c>
      <c r="HI101">
        <v>9999</v>
      </c>
      <c r="HJ101">
        <v>9999</v>
      </c>
      <c r="HK101">
        <v>9999</v>
      </c>
      <c r="HL101">
        <v>627.8</v>
      </c>
      <c r="HM101">
        <v>1.86331</v>
      </c>
      <c r="HN101">
        <v>1.86813</v>
      </c>
      <c r="HO101">
        <v>1.86795</v>
      </c>
      <c r="HP101">
        <v>1.86905</v>
      </c>
      <c r="HQ101">
        <v>1.86996</v>
      </c>
      <c r="HR101">
        <v>1.866</v>
      </c>
      <c r="HS101">
        <v>1.86707</v>
      </c>
      <c r="HT101">
        <v>1.86844</v>
      </c>
      <c r="HU101">
        <v>5</v>
      </c>
      <c r="HV101">
        <v>0</v>
      </c>
      <c r="HW101">
        <v>0</v>
      </c>
      <c r="HX101">
        <v>0</v>
      </c>
      <c r="HY101" t="s">
        <v>422</v>
      </c>
      <c r="HZ101" t="s">
        <v>423</v>
      </c>
      <c r="IA101" t="s">
        <v>424</v>
      </c>
      <c r="IB101" t="s">
        <v>424</v>
      </c>
      <c r="IC101" t="s">
        <v>424</v>
      </c>
      <c r="ID101" t="s">
        <v>424</v>
      </c>
      <c r="IE101">
        <v>0</v>
      </c>
      <c r="IF101">
        <v>100</v>
      </c>
      <c r="IG101">
        <v>100</v>
      </c>
      <c r="IH101">
        <v>11.67</v>
      </c>
      <c r="II101">
        <v>0.499</v>
      </c>
      <c r="IJ101">
        <v>4.02706509432224</v>
      </c>
      <c r="IK101">
        <v>0.00601174518973114</v>
      </c>
      <c r="IL101">
        <v>2.77886958061485e-07</v>
      </c>
      <c r="IM101">
        <v>-3.54636231360687e-10</v>
      </c>
      <c r="IN101">
        <v>-0.0404303883988718</v>
      </c>
      <c r="IO101">
        <v>-0.0177815531441476</v>
      </c>
      <c r="IP101">
        <v>0.00205572605671414</v>
      </c>
      <c r="IQ101">
        <v>-1.65519735432211e-05</v>
      </c>
      <c r="IR101">
        <v>-4</v>
      </c>
      <c r="IS101">
        <v>1848</v>
      </c>
      <c r="IT101">
        <v>1</v>
      </c>
      <c r="IU101">
        <v>25</v>
      </c>
      <c r="IV101">
        <v>24542.8</v>
      </c>
      <c r="IW101">
        <v>24542.8</v>
      </c>
      <c r="IX101">
        <v>2.73071</v>
      </c>
      <c r="IY101">
        <v>2.58911</v>
      </c>
      <c r="IZ101">
        <v>1.54785</v>
      </c>
      <c r="JA101">
        <v>2.30469</v>
      </c>
      <c r="JB101">
        <v>1.34644</v>
      </c>
      <c r="JC101">
        <v>2.31079</v>
      </c>
      <c r="JD101">
        <v>34.3042</v>
      </c>
      <c r="JE101">
        <v>24.14</v>
      </c>
      <c r="JF101">
        <v>18</v>
      </c>
      <c r="JG101">
        <v>500.075</v>
      </c>
      <c r="JH101">
        <v>411.036</v>
      </c>
      <c r="JI101">
        <v>25.0002</v>
      </c>
      <c r="JJ101">
        <v>26.4467</v>
      </c>
      <c r="JK101">
        <v>30.0004</v>
      </c>
      <c r="JL101">
        <v>26.3666</v>
      </c>
      <c r="JM101">
        <v>26.307</v>
      </c>
      <c r="JN101">
        <v>54.682</v>
      </c>
      <c r="JO101">
        <v>30.9713</v>
      </c>
      <c r="JP101">
        <v>65.7599</v>
      </c>
      <c r="JQ101">
        <v>25</v>
      </c>
      <c r="JR101">
        <v>1422.71</v>
      </c>
      <c r="JS101">
        <v>18.5944</v>
      </c>
      <c r="JT101">
        <v>102.384</v>
      </c>
      <c r="JU101">
        <v>103.147</v>
      </c>
    </row>
    <row r="102" spans="1:281">
      <c r="A102">
        <v>86</v>
      </c>
      <c r="B102">
        <v>1659024200</v>
      </c>
      <c r="C102">
        <v>516.900000095367</v>
      </c>
      <c r="D102" t="s">
        <v>595</v>
      </c>
      <c r="E102" t="s">
        <v>596</v>
      </c>
      <c r="F102">
        <v>5</v>
      </c>
      <c r="G102" t="s">
        <v>416</v>
      </c>
      <c r="H102" t="s">
        <v>417</v>
      </c>
      <c r="I102">
        <v>1659024192.5</v>
      </c>
      <c r="J102">
        <f>(K102)/1000</f>
        <v>0</v>
      </c>
      <c r="K102">
        <f>IF(CZ102, AN102, AH102)</f>
        <v>0</v>
      </c>
      <c r="L102">
        <f>IF(CZ102, AI102, AG102)</f>
        <v>0</v>
      </c>
      <c r="M102">
        <f>DB102 - IF(AU102&gt;1, L102*CV102*100.0/(AW102*DP102), 0)</f>
        <v>0</v>
      </c>
      <c r="N102">
        <f>((T102-J102/2)*M102-L102)/(T102+J102/2)</f>
        <v>0</v>
      </c>
      <c r="O102">
        <f>N102*(DI102+DJ102)/1000.0</f>
        <v>0</v>
      </c>
      <c r="P102">
        <f>(DB102 - IF(AU102&gt;1, L102*CV102*100.0/(AW102*DP102), 0))*(DI102+DJ102)/1000.0</f>
        <v>0</v>
      </c>
      <c r="Q102">
        <f>2.0/((1/S102-1/R102)+SIGN(S102)*SQRT((1/S102-1/R102)*(1/S102-1/R102) + 4*CW102/((CW102+1)*(CW102+1))*(2*1/S102*1/R102-1/R102*1/R102)))</f>
        <v>0</v>
      </c>
      <c r="R102">
        <f>IF(LEFT(CX102,1)&lt;&gt;"0",IF(LEFT(CX102,1)="1",3.0,CY102),$D$5+$E$5*(DP102*DI102/($K$5*1000))+$F$5*(DP102*DI102/($K$5*1000))*MAX(MIN(CV102,$J$5),$I$5)*MAX(MIN(CV102,$J$5),$I$5)+$G$5*MAX(MIN(CV102,$J$5),$I$5)*(DP102*DI102/($K$5*1000))+$H$5*(DP102*DI102/($K$5*1000))*(DP102*DI102/($K$5*1000)))</f>
        <v>0</v>
      </c>
      <c r="S102">
        <f>J102*(1000-(1000*0.61365*exp(17.502*W102/(240.97+W102))/(DI102+DJ102)+DD102)/2)/(1000*0.61365*exp(17.502*W102/(240.97+W102))/(DI102+DJ102)-DD102)</f>
        <v>0</v>
      </c>
      <c r="T102">
        <f>1/((CW102+1)/(Q102/1.6)+1/(R102/1.37)) + CW102/((CW102+1)/(Q102/1.6) + CW102/(R102/1.37))</f>
        <v>0</v>
      </c>
      <c r="U102">
        <f>(CR102*CU102)</f>
        <v>0</v>
      </c>
      <c r="V102">
        <f>(DK102+(U102+2*0.95*5.67E-8*(((DK102+$B$7)+273)^4-(DK102+273)^4)-44100*J102)/(1.84*29.3*R102+8*0.95*5.67E-8*(DK102+273)^3))</f>
        <v>0</v>
      </c>
      <c r="W102">
        <f>($C$7*DL102+$D$7*DM102+$E$7*V102)</f>
        <v>0</v>
      </c>
      <c r="X102">
        <f>0.61365*exp(17.502*W102/(240.97+W102))</f>
        <v>0</v>
      </c>
      <c r="Y102">
        <f>(Z102/AA102*100)</f>
        <v>0</v>
      </c>
      <c r="Z102">
        <f>DD102*(DI102+DJ102)/1000</f>
        <v>0</v>
      </c>
      <c r="AA102">
        <f>0.61365*exp(17.502*DK102/(240.97+DK102))</f>
        <v>0</v>
      </c>
      <c r="AB102">
        <f>(X102-DD102*(DI102+DJ102)/1000)</f>
        <v>0</v>
      </c>
      <c r="AC102">
        <f>(-J102*44100)</f>
        <v>0</v>
      </c>
      <c r="AD102">
        <f>2*29.3*R102*0.92*(DK102-W102)</f>
        <v>0</v>
      </c>
      <c r="AE102">
        <f>2*0.95*5.67E-8*(((DK102+$B$7)+273)^4-(W102+273)^4)</f>
        <v>0</v>
      </c>
      <c r="AF102">
        <f>U102+AE102+AC102+AD102</f>
        <v>0</v>
      </c>
      <c r="AG102">
        <f>DH102*AU102*(DC102-DB102*(1000-AU102*DE102)/(1000-AU102*DD102))/(100*CV102)</f>
        <v>0</v>
      </c>
      <c r="AH102">
        <f>1000*DH102*AU102*(DD102-DE102)/(100*CV102*(1000-AU102*DD102))</f>
        <v>0</v>
      </c>
      <c r="AI102">
        <f>(AJ102 - AK102 - DI102*1E3/(8.314*(DK102+273.15)) * AM102/DH102 * AL102) * DH102/(100*CV102) * (1000 - DE102)/1000</f>
        <v>0</v>
      </c>
      <c r="AJ102">
        <v>1444.8841313288</v>
      </c>
      <c r="AK102">
        <v>1388.0643030303</v>
      </c>
      <c r="AL102">
        <v>3.41473699589124</v>
      </c>
      <c r="AM102">
        <v>66.0504921813524</v>
      </c>
      <c r="AN102">
        <f>(AP102 - AO102 + DI102*1E3/(8.314*(DK102+273.15)) * AR102/DH102 * AQ102) * DH102/(100*CV102) * 1000/(1000 - AP102)</f>
        <v>0</v>
      </c>
      <c r="AO102">
        <v>18.5212316364069</v>
      </c>
      <c r="AP102">
        <v>24.7226286713287</v>
      </c>
      <c r="AQ102">
        <v>0.0073443636363664</v>
      </c>
      <c r="AR102">
        <v>92.47</v>
      </c>
      <c r="AS102">
        <v>0</v>
      </c>
      <c r="AT102">
        <v>0</v>
      </c>
      <c r="AU102">
        <f>IF(AS102*$H$13&gt;=AW102,1.0,(AW102/(AW102-AS102*$H$13)))</f>
        <v>0</v>
      </c>
      <c r="AV102">
        <f>(AU102-1)*100</f>
        <v>0</v>
      </c>
      <c r="AW102">
        <f>MAX(0,($B$13+$C$13*DP102)/(1+$D$13*DP102)*DI102/(DK102+273)*$E$13)</f>
        <v>0</v>
      </c>
      <c r="AX102" t="s">
        <v>418</v>
      </c>
      <c r="AY102" t="s">
        <v>418</v>
      </c>
      <c r="AZ102">
        <v>0</v>
      </c>
      <c r="BA102">
        <v>0</v>
      </c>
      <c r="BB102">
        <f>1-AZ102/BA102</f>
        <v>0</v>
      </c>
      <c r="BC102">
        <v>0</v>
      </c>
      <c r="BD102" t="s">
        <v>418</v>
      </c>
      <c r="BE102" t="s">
        <v>418</v>
      </c>
      <c r="BF102">
        <v>0</v>
      </c>
      <c r="BG102">
        <v>0</v>
      </c>
      <c r="BH102">
        <f>1-BF102/BG102</f>
        <v>0</v>
      </c>
      <c r="BI102">
        <v>0.5</v>
      </c>
      <c r="BJ102">
        <f>CS102</f>
        <v>0</v>
      </c>
      <c r="BK102">
        <f>L102</f>
        <v>0</v>
      </c>
      <c r="BL102">
        <f>BH102*BI102*BJ102</f>
        <v>0</v>
      </c>
      <c r="BM102">
        <f>(BK102-BC102)/BJ102</f>
        <v>0</v>
      </c>
      <c r="BN102">
        <f>(BA102-BG102)/BG102</f>
        <v>0</v>
      </c>
      <c r="BO102">
        <f>AZ102/(BB102+AZ102/BG102)</f>
        <v>0</v>
      </c>
      <c r="BP102" t="s">
        <v>418</v>
      </c>
      <c r="BQ102">
        <v>0</v>
      </c>
      <c r="BR102">
        <f>IF(BQ102&lt;&gt;0, BQ102, BO102)</f>
        <v>0</v>
      </c>
      <c r="BS102">
        <f>1-BR102/BG102</f>
        <v>0</v>
      </c>
      <c r="BT102">
        <f>(BG102-BF102)/(BG102-BR102)</f>
        <v>0</v>
      </c>
      <c r="BU102">
        <f>(BA102-BG102)/(BA102-BR102)</f>
        <v>0</v>
      </c>
      <c r="BV102">
        <f>(BG102-BF102)/(BG102-AZ102)</f>
        <v>0</v>
      </c>
      <c r="BW102">
        <f>(BA102-BG102)/(BA102-AZ102)</f>
        <v>0</v>
      </c>
      <c r="BX102">
        <f>(BT102*BR102/BF102)</f>
        <v>0</v>
      </c>
      <c r="BY102">
        <f>(1-BX102)</f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f>$B$11*DQ102+$C$11*DR102+$F$11*EC102*(1-EF102)</f>
        <v>0</v>
      </c>
      <c r="CS102">
        <f>CR102*CT102</f>
        <v>0</v>
      </c>
      <c r="CT102">
        <f>($B$11*$D$9+$C$11*$D$9+$F$11*((EP102+EH102)/MAX(EP102+EH102+EQ102, 0.1)*$I$9+EQ102/MAX(EP102+EH102+EQ102, 0.1)*$J$9))/($B$11+$C$11+$F$11)</f>
        <v>0</v>
      </c>
      <c r="CU102">
        <f>($B$11*$K$9+$C$11*$K$9+$F$11*((EP102+EH102)/MAX(EP102+EH102+EQ102, 0.1)*$P$9+EQ102/MAX(EP102+EH102+EQ102, 0.1)*$Q$9))/($B$11+$C$11+$F$11)</f>
        <v>0</v>
      </c>
      <c r="CV102">
        <v>6</v>
      </c>
      <c r="CW102">
        <v>0.5</v>
      </c>
      <c r="CX102" t="s">
        <v>419</v>
      </c>
      <c r="CY102">
        <v>2</v>
      </c>
      <c r="CZ102" t="b">
        <v>1</v>
      </c>
      <c r="DA102">
        <v>1659024192.5</v>
      </c>
      <c r="DB102">
        <v>1330.61481481481</v>
      </c>
      <c r="DC102">
        <v>1402.08</v>
      </c>
      <c r="DD102">
        <v>24.6971444444444</v>
      </c>
      <c r="DE102">
        <v>18.4591481481481</v>
      </c>
      <c r="DF102">
        <v>1318.98962962963</v>
      </c>
      <c r="DG102">
        <v>24.1986333333333</v>
      </c>
      <c r="DH102">
        <v>500.087925925926</v>
      </c>
      <c r="DI102">
        <v>90.3863740740741</v>
      </c>
      <c r="DJ102">
        <v>0.0453515296296296</v>
      </c>
      <c r="DK102">
        <v>27.3682296296296</v>
      </c>
      <c r="DL102">
        <v>27.4590333333333</v>
      </c>
      <c r="DM102">
        <v>999.9</v>
      </c>
      <c r="DN102">
        <v>0</v>
      </c>
      <c r="DO102">
        <v>0</v>
      </c>
      <c r="DP102">
        <v>10022.2222222222</v>
      </c>
      <c r="DQ102">
        <v>0</v>
      </c>
      <c r="DR102">
        <v>10.0431548148148</v>
      </c>
      <c r="DS102">
        <v>-71.4646185185185</v>
      </c>
      <c r="DT102">
        <v>1364.31</v>
      </c>
      <c r="DU102">
        <v>1428.44925925926</v>
      </c>
      <c r="DV102">
        <v>6.23799740740741</v>
      </c>
      <c r="DW102">
        <v>1402.08</v>
      </c>
      <c r="DX102">
        <v>18.4591481481481</v>
      </c>
      <c r="DY102">
        <v>2.23228518518519</v>
      </c>
      <c r="DZ102">
        <v>1.66845444444444</v>
      </c>
      <c r="EA102">
        <v>19.1959074074074</v>
      </c>
      <c r="EB102">
        <v>14.6059444444444</v>
      </c>
      <c r="EC102">
        <v>1999.99185185185</v>
      </c>
      <c r="ED102">
        <v>0.979993666666667</v>
      </c>
      <c r="EE102">
        <v>0.0200064222222222</v>
      </c>
      <c r="EF102">
        <v>0</v>
      </c>
      <c r="EG102">
        <v>812.638074074074</v>
      </c>
      <c r="EH102">
        <v>5.00063</v>
      </c>
      <c r="EI102">
        <v>16027.0333333333</v>
      </c>
      <c r="EJ102">
        <v>17256.8037037037</v>
      </c>
      <c r="EK102">
        <v>38.562</v>
      </c>
      <c r="EL102">
        <v>38.5091851851852</v>
      </c>
      <c r="EM102">
        <v>38.0574074074074</v>
      </c>
      <c r="EN102">
        <v>37.812</v>
      </c>
      <c r="EO102">
        <v>39.5</v>
      </c>
      <c r="EP102">
        <v>1955.08111111111</v>
      </c>
      <c r="EQ102">
        <v>39.9107407407407</v>
      </c>
      <c r="ER102">
        <v>0</v>
      </c>
      <c r="ES102">
        <v>1659024198.7</v>
      </c>
      <c r="ET102">
        <v>0</v>
      </c>
      <c r="EU102">
        <v>812.59088</v>
      </c>
      <c r="EV102">
        <v>-6.83607693134163</v>
      </c>
      <c r="EW102">
        <v>-143.969230859667</v>
      </c>
      <c r="EX102">
        <v>16026.404</v>
      </c>
      <c r="EY102">
        <v>15</v>
      </c>
      <c r="EZ102">
        <v>0</v>
      </c>
      <c r="FA102" t="s">
        <v>420</v>
      </c>
      <c r="FB102">
        <v>1657551626.5</v>
      </c>
      <c r="FC102">
        <v>1657551629</v>
      </c>
      <c r="FD102">
        <v>0</v>
      </c>
      <c r="FE102">
        <v>0.403</v>
      </c>
      <c r="FF102">
        <v>0.009</v>
      </c>
      <c r="FG102">
        <v>9.41</v>
      </c>
      <c r="FH102">
        <v>0.087</v>
      </c>
      <c r="FI102">
        <v>417</v>
      </c>
      <c r="FJ102">
        <v>17</v>
      </c>
      <c r="FK102">
        <v>1.61</v>
      </c>
      <c r="FL102">
        <v>0.59</v>
      </c>
      <c r="FM102">
        <v>-71.6662512195122</v>
      </c>
      <c r="FN102">
        <v>1.52148083623698</v>
      </c>
      <c r="FO102">
        <v>0.710041418620808</v>
      </c>
      <c r="FP102">
        <v>0</v>
      </c>
      <c r="FQ102">
        <v>813.005352941177</v>
      </c>
      <c r="FR102">
        <v>-7.29549275046152</v>
      </c>
      <c r="FS102">
        <v>0.739008512342641</v>
      </c>
      <c r="FT102">
        <v>0</v>
      </c>
      <c r="FU102">
        <v>6.2606343902439</v>
      </c>
      <c r="FV102">
        <v>-0.50659442508711</v>
      </c>
      <c r="FW102">
        <v>0.0524851638525421</v>
      </c>
      <c r="FX102">
        <v>0</v>
      </c>
      <c r="FY102">
        <v>0</v>
      </c>
      <c r="FZ102">
        <v>3</v>
      </c>
      <c r="GA102" t="s">
        <v>427</v>
      </c>
      <c r="GB102">
        <v>2.97429</v>
      </c>
      <c r="GC102">
        <v>2.69878</v>
      </c>
      <c r="GD102">
        <v>0.201228</v>
      </c>
      <c r="GE102">
        <v>0.208215</v>
      </c>
      <c r="GF102">
        <v>0.10532</v>
      </c>
      <c r="GG102">
        <v>0.0870937</v>
      </c>
      <c r="GH102">
        <v>31127.7</v>
      </c>
      <c r="GI102">
        <v>33734.8</v>
      </c>
      <c r="GJ102">
        <v>35310.5</v>
      </c>
      <c r="GK102">
        <v>38637.2</v>
      </c>
      <c r="GL102">
        <v>44784.5</v>
      </c>
      <c r="GM102">
        <v>50939.6</v>
      </c>
      <c r="GN102">
        <v>55188.9</v>
      </c>
      <c r="GO102">
        <v>61964.5</v>
      </c>
      <c r="GP102">
        <v>1.988</v>
      </c>
      <c r="GQ102">
        <v>1.8496</v>
      </c>
      <c r="GR102">
        <v>0.125468</v>
      </c>
      <c r="GS102">
        <v>0</v>
      </c>
      <c r="GT102">
        <v>25.4179</v>
      </c>
      <c r="GU102">
        <v>999.9</v>
      </c>
      <c r="GV102">
        <v>54.877</v>
      </c>
      <c r="GW102">
        <v>29.124</v>
      </c>
      <c r="GX102">
        <v>24.5922</v>
      </c>
      <c r="GY102">
        <v>55.94</v>
      </c>
      <c r="GZ102">
        <v>42.9327</v>
      </c>
      <c r="HA102">
        <v>1</v>
      </c>
      <c r="HB102">
        <v>-0.060813</v>
      </c>
      <c r="HC102">
        <v>0.116993</v>
      </c>
      <c r="HD102">
        <v>20.113</v>
      </c>
      <c r="HE102">
        <v>5.19812</v>
      </c>
      <c r="HF102">
        <v>12.004</v>
      </c>
      <c r="HG102">
        <v>4.9756</v>
      </c>
      <c r="HH102">
        <v>3.2938</v>
      </c>
      <c r="HI102">
        <v>9999</v>
      </c>
      <c r="HJ102">
        <v>9999</v>
      </c>
      <c r="HK102">
        <v>9999</v>
      </c>
      <c r="HL102">
        <v>627.8</v>
      </c>
      <c r="HM102">
        <v>1.86337</v>
      </c>
      <c r="HN102">
        <v>1.86813</v>
      </c>
      <c r="HO102">
        <v>1.86798</v>
      </c>
      <c r="HP102">
        <v>1.86905</v>
      </c>
      <c r="HQ102">
        <v>1.86996</v>
      </c>
      <c r="HR102">
        <v>1.866</v>
      </c>
      <c r="HS102">
        <v>1.86707</v>
      </c>
      <c r="HT102">
        <v>1.86844</v>
      </c>
      <c r="HU102">
        <v>5</v>
      </c>
      <c r="HV102">
        <v>0</v>
      </c>
      <c r="HW102">
        <v>0</v>
      </c>
      <c r="HX102">
        <v>0</v>
      </c>
      <c r="HY102" t="s">
        <v>422</v>
      </c>
      <c r="HZ102" t="s">
        <v>423</v>
      </c>
      <c r="IA102" t="s">
        <v>424</v>
      </c>
      <c r="IB102" t="s">
        <v>424</v>
      </c>
      <c r="IC102" t="s">
        <v>424</v>
      </c>
      <c r="ID102" t="s">
        <v>424</v>
      </c>
      <c r="IE102">
        <v>0</v>
      </c>
      <c r="IF102">
        <v>100</v>
      </c>
      <c r="IG102">
        <v>100</v>
      </c>
      <c r="IH102">
        <v>11.74</v>
      </c>
      <c r="II102">
        <v>0.4998</v>
      </c>
      <c r="IJ102">
        <v>4.02706509432224</v>
      </c>
      <c r="IK102">
        <v>0.00601174518973114</v>
      </c>
      <c r="IL102">
        <v>2.77886958061485e-07</v>
      </c>
      <c r="IM102">
        <v>-3.54636231360687e-10</v>
      </c>
      <c r="IN102">
        <v>-0.0404303883988718</v>
      </c>
      <c r="IO102">
        <v>-0.0177815531441476</v>
      </c>
      <c r="IP102">
        <v>0.00205572605671414</v>
      </c>
      <c r="IQ102">
        <v>-1.65519735432211e-05</v>
      </c>
      <c r="IR102">
        <v>-4</v>
      </c>
      <c r="IS102">
        <v>1848</v>
      </c>
      <c r="IT102">
        <v>1</v>
      </c>
      <c r="IU102">
        <v>25</v>
      </c>
      <c r="IV102">
        <v>24542.9</v>
      </c>
      <c r="IW102">
        <v>24542.8</v>
      </c>
      <c r="IX102">
        <v>2.75513</v>
      </c>
      <c r="IY102">
        <v>2.5769</v>
      </c>
      <c r="IZ102">
        <v>1.54785</v>
      </c>
      <c r="JA102">
        <v>2.30469</v>
      </c>
      <c r="JB102">
        <v>1.34644</v>
      </c>
      <c r="JC102">
        <v>2.40723</v>
      </c>
      <c r="JD102">
        <v>34.3042</v>
      </c>
      <c r="JE102">
        <v>24.1488</v>
      </c>
      <c r="JF102">
        <v>18</v>
      </c>
      <c r="JG102">
        <v>499.943</v>
      </c>
      <c r="JH102">
        <v>410.924</v>
      </c>
      <c r="JI102">
        <v>25.0001</v>
      </c>
      <c r="JJ102">
        <v>26.4467</v>
      </c>
      <c r="JK102">
        <v>30.0001</v>
      </c>
      <c r="JL102">
        <v>26.3666</v>
      </c>
      <c r="JM102">
        <v>26.307</v>
      </c>
      <c r="JN102">
        <v>55.2338</v>
      </c>
      <c r="JO102">
        <v>29.9811</v>
      </c>
      <c r="JP102">
        <v>65.7599</v>
      </c>
      <c r="JQ102">
        <v>25</v>
      </c>
      <c r="JR102">
        <v>1442.97</v>
      </c>
      <c r="JS102">
        <v>18.8441</v>
      </c>
      <c r="JT102">
        <v>102.382</v>
      </c>
      <c r="JU102">
        <v>103.146</v>
      </c>
    </row>
    <row r="103" spans="1:281">
      <c r="A103">
        <v>87</v>
      </c>
      <c r="B103">
        <v>1659024205</v>
      </c>
      <c r="C103">
        <v>521.900000095367</v>
      </c>
      <c r="D103" t="s">
        <v>597</v>
      </c>
      <c r="E103" t="s">
        <v>598</v>
      </c>
      <c r="F103">
        <v>5</v>
      </c>
      <c r="G103" t="s">
        <v>416</v>
      </c>
      <c r="H103" t="s">
        <v>417</v>
      </c>
      <c r="I103">
        <v>1659024197.21429</v>
      </c>
      <c r="J103">
        <f>(K103)/1000</f>
        <v>0</v>
      </c>
      <c r="K103">
        <f>IF(CZ103, AN103, AH103)</f>
        <v>0</v>
      </c>
      <c r="L103">
        <f>IF(CZ103, AI103, AG103)</f>
        <v>0</v>
      </c>
      <c r="M103">
        <f>DB103 - IF(AU103&gt;1, L103*CV103*100.0/(AW103*DP103), 0)</f>
        <v>0</v>
      </c>
      <c r="N103">
        <f>((T103-J103/2)*M103-L103)/(T103+J103/2)</f>
        <v>0</v>
      </c>
      <c r="O103">
        <f>N103*(DI103+DJ103)/1000.0</f>
        <v>0</v>
      </c>
      <c r="P103">
        <f>(DB103 - IF(AU103&gt;1, L103*CV103*100.0/(AW103*DP103), 0))*(DI103+DJ103)/1000.0</f>
        <v>0</v>
      </c>
      <c r="Q103">
        <f>2.0/((1/S103-1/R103)+SIGN(S103)*SQRT((1/S103-1/R103)*(1/S103-1/R103) + 4*CW103/((CW103+1)*(CW103+1))*(2*1/S103*1/R103-1/R103*1/R103)))</f>
        <v>0</v>
      </c>
      <c r="R103">
        <f>IF(LEFT(CX103,1)&lt;&gt;"0",IF(LEFT(CX103,1)="1",3.0,CY103),$D$5+$E$5*(DP103*DI103/($K$5*1000))+$F$5*(DP103*DI103/($K$5*1000))*MAX(MIN(CV103,$J$5),$I$5)*MAX(MIN(CV103,$J$5),$I$5)+$G$5*MAX(MIN(CV103,$J$5),$I$5)*(DP103*DI103/($K$5*1000))+$H$5*(DP103*DI103/($K$5*1000))*(DP103*DI103/($K$5*1000)))</f>
        <v>0</v>
      </c>
      <c r="S103">
        <f>J103*(1000-(1000*0.61365*exp(17.502*W103/(240.97+W103))/(DI103+DJ103)+DD103)/2)/(1000*0.61365*exp(17.502*W103/(240.97+W103))/(DI103+DJ103)-DD103)</f>
        <v>0</v>
      </c>
      <c r="T103">
        <f>1/((CW103+1)/(Q103/1.6)+1/(R103/1.37)) + CW103/((CW103+1)/(Q103/1.6) + CW103/(R103/1.37))</f>
        <v>0</v>
      </c>
      <c r="U103">
        <f>(CR103*CU103)</f>
        <v>0</v>
      </c>
      <c r="V103">
        <f>(DK103+(U103+2*0.95*5.67E-8*(((DK103+$B$7)+273)^4-(DK103+273)^4)-44100*J103)/(1.84*29.3*R103+8*0.95*5.67E-8*(DK103+273)^3))</f>
        <v>0</v>
      </c>
      <c r="W103">
        <f>($C$7*DL103+$D$7*DM103+$E$7*V103)</f>
        <v>0</v>
      </c>
      <c r="X103">
        <f>0.61365*exp(17.502*W103/(240.97+W103))</f>
        <v>0</v>
      </c>
      <c r="Y103">
        <f>(Z103/AA103*100)</f>
        <v>0</v>
      </c>
      <c r="Z103">
        <f>DD103*(DI103+DJ103)/1000</f>
        <v>0</v>
      </c>
      <c r="AA103">
        <f>0.61365*exp(17.502*DK103/(240.97+DK103))</f>
        <v>0</v>
      </c>
      <c r="AB103">
        <f>(X103-DD103*(DI103+DJ103)/1000)</f>
        <v>0</v>
      </c>
      <c r="AC103">
        <f>(-J103*44100)</f>
        <v>0</v>
      </c>
      <c r="AD103">
        <f>2*29.3*R103*0.92*(DK103-W103)</f>
        <v>0</v>
      </c>
      <c r="AE103">
        <f>2*0.95*5.67E-8*(((DK103+$B$7)+273)^4-(W103+273)^4)</f>
        <v>0</v>
      </c>
      <c r="AF103">
        <f>U103+AE103+AC103+AD103</f>
        <v>0</v>
      </c>
      <c r="AG103">
        <f>DH103*AU103*(DC103-DB103*(1000-AU103*DE103)/(1000-AU103*DD103))/(100*CV103)</f>
        <v>0</v>
      </c>
      <c r="AH103">
        <f>1000*DH103*AU103*(DD103-DE103)/(100*CV103*(1000-AU103*DD103))</f>
        <v>0</v>
      </c>
      <c r="AI103">
        <f>(AJ103 - AK103 - DI103*1E3/(8.314*(DK103+273.15)) * AM103/DH103 * AL103) * DH103/(100*CV103) * (1000 - DE103)/1000</f>
        <v>0</v>
      </c>
      <c r="AJ103">
        <v>1462.02704920965</v>
      </c>
      <c r="AK103">
        <v>1405.10696969697</v>
      </c>
      <c r="AL103">
        <v>3.49064768358919</v>
      </c>
      <c r="AM103">
        <v>66.0504921813524</v>
      </c>
      <c r="AN103">
        <f>(AP103 - AO103 + DI103*1E3/(8.314*(DK103+273.15)) * AR103/DH103 * AQ103) * DH103/(100*CV103) * 1000/(1000 - AP103)</f>
        <v>0</v>
      </c>
      <c r="AO103">
        <v>18.6075073036364</v>
      </c>
      <c r="AP103">
        <v>24.7377545454546</v>
      </c>
      <c r="AQ103">
        <v>-0.000587878787870805</v>
      </c>
      <c r="AR103">
        <v>92.47</v>
      </c>
      <c r="AS103">
        <v>0</v>
      </c>
      <c r="AT103">
        <v>0</v>
      </c>
      <c r="AU103">
        <f>IF(AS103*$H$13&gt;=AW103,1.0,(AW103/(AW103-AS103*$H$13)))</f>
        <v>0</v>
      </c>
      <c r="AV103">
        <f>(AU103-1)*100</f>
        <v>0</v>
      </c>
      <c r="AW103">
        <f>MAX(0,($B$13+$C$13*DP103)/(1+$D$13*DP103)*DI103/(DK103+273)*$E$13)</f>
        <v>0</v>
      </c>
      <c r="AX103" t="s">
        <v>418</v>
      </c>
      <c r="AY103" t="s">
        <v>418</v>
      </c>
      <c r="AZ103">
        <v>0</v>
      </c>
      <c r="BA103">
        <v>0</v>
      </c>
      <c r="BB103">
        <f>1-AZ103/BA103</f>
        <v>0</v>
      </c>
      <c r="BC103">
        <v>0</v>
      </c>
      <c r="BD103" t="s">
        <v>418</v>
      </c>
      <c r="BE103" t="s">
        <v>418</v>
      </c>
      <c r="BF103">
        <v>0</v>
      </c>
      <c r="BG103">
        <v>0</v>
      </c>
      <c r="BH103">
        <f>1-BF103/BG103</f>
        <v>0</v>
      </c>
      <c r="BI103">
        <v>0.5</v>
      </c>
      <c r="BJ103">
        <f>CS103</f>
        <v>0</v>
      </c>
      <c r="BK103">
        <f>L103</f>
        <v>0</v>
      </c>
      <c r="BL103">
        <f>BH103*BI103*BJ103</f>
        <v>0</v>
      </c>
      <c r="BM103">
        <f>(BK103-BC103)/BJ103</f>
        <v>0</v>
      </c>
      <c r="BN103">
        <f>(BA103-BG103)/BG103</f>
        <v>0</v>
      </c>
      <c r="BO103">
        <f>AZ103/(BB103+AZ103/BG103)</f>
        <v>0</v>
      </c>
      <c r="BP103" t="s">
        <v>418</v>
      </c>
      <c r="BQ103">
        <v>0</v>
      </c>
      <c r="BR103">
        <f>IF(BQ103&lt;&gt;0, BQ103, BO103)</f>
        <v>0</v>
      </c>
      <c r="BS103">
        <f>1-BR103/BG103</f>
        <v>0</v>
      </c>
      <c r="BT103">
        <f>(BG103-BF103)/(BG103-BR103)</f>
        <v>0</v>
      </c>
      <c r="BU103">
        <f>(BA103-BG103)/(BA103-BR103)</f>
        <v>0</v>
      </c>
      <c r="BV103">
        <f>(BG103-BF103)/(BG103-AZ103)</f>
        <v>0</v>
      </c>
      <c r="BW103">
        <f>(BA103-BG103)/(BA103-AZ103)</f>
        <v>0</v>
      </c>
      <c r="BX103">
        <f>(BT103*BR103/BF103)</f>
        <v>0</v>
      </c>
      <c r="BY103">
        <f>(1-BX103)</f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f>$B$11*DQ103+$C$11*DR103+$F$11*EC103*(1-EF103)</f>
        <v>0</v>
      </c>
      <c r="CS103">
        <f>CR103*CT103</f>
        <v>0</v>
      </c>
      <c r="CT103">
        <f>($B$11*$D$9+$C$11*$D$9+$F$11*((EP103+EH103)/MAX(EP103+EH103+EQ103, 0.1)*$I$9+EQ103/MAX(EP103+EH103+EQ103, 0.1)*$J$9))/($B$11+$C$11+$F$11)</f>
        <v>0</v>
      </c>
      <c r="CU103">
        <f>($B$11*$K$9+$C$11*$K$9+$F$11*((EP103+EH103)/MAX(EP103+EH103+EQ103, 0.1)*$P$9+EQ103/MAX(EP103+EH103+EQ103, 0.1)*$Q$9))/($B$11+$C$11+$F$11)</f>
        <v>0</v>
      </c>
      <c r="CV103">
        <v>6</v>
      </c>
      <c r="CW103">
        <v>0.5</v>
      </c>
      <c r="CX103" t="s">
        <v>419</v>
      </c>
      <c r="CY103">
        <v>2</v>
      </c>
      <c r="CZ103" t="b">
        <v>1</v>
      </c>
      <c r="DA103">
        <v>1659024197.21429</v>
      </c>
      <c r="DB103">
        <v>1346.09464285714</v>
      </c>
      <c r="DC103">
        <v>1417.78714285714</v>
      </c>
      <c r="DD103">
        <v>24.7123214285714</v>
      </c>
      <c r="DE103">
        <v>18.5463071428571</v>
      </c>
      <c r="DF103">
        <v>1334.39392857143</v>
      </c>
      <c r="DG103">
        <v>24.2130464285714</v>
      </c>
      <c r="DH103">
        <v>500.071428571429</v>
      </c>
      <c r="DI103">
        <v>90.3866964285714</v>
      </c>
      <c r="DJ103">
        <v>0.0453744642857143</v>
      </c>
      <c r="DK103">
        <v>27.3711285714286</v>
      </c>
      <c r="DL103">
        <v>27.4743535714286</v>
      </c>
      <c r="DM103">
        <v>999.9</v>
      </c>
      <c r="DN103">
        <v>0</v>
      </c>
      <c r="DO103">
        <v>0</v>
      </c>
      <c r="DP103">
        <v>9997.14285714286</v>
      </c>
      <c r="DQ103">
        <v>0</v>
      </c>
      <c r="DR103">
        <v>9.99731714285714</v>
      </c>
      <c r="DS103">
        <v>-71.6923142857143</v>
      </c>
      <c r="DT103">
        <v>1380.2025</v>
      </c>
      <c r="DU103">
        <v>1444.58142857143</v>
      </c>
      <c r="DV103">
        <v>6.16600785714286</v>
      </c>
      <c r="DW103">
        <v>1417.78714285714</v>
      </c>
      <c r="DX103">
        <v>18.5463071428571</v>
      </c>
      <c r="DY103">
        <v>2.23366357142857</v>
      </c>
      <c r="DZ103">
        <v>1.67633892857143</v>
      </c>
      <c r="EA103">
        <v>19.205825</v>
      </c>
      <c r="EB103">
        <v>14.67885</v>
      </c>
      <c r="EC103">
        <v>2000.00678571429</v>
      </c>
      <c r="ED103">
        <v>0.979993607142857</v>
      </c>
      <c r="EE103">
        <v>0.0200064857142857</v>
      </c>
      <c r="EF103">
        <v>0</v>
      </c>
      <c r="EG103">
        <v>812.072107142857</v>
      </c>
      <c r="EH103">
        <v>5.00063</v>
      </c>
      <c r="EI103">
        <v>16015.5535714286</v>
      </c>
      <c r="EJ103">
        <v>17256.9357142857</v>
      </c>
      <c r="EK103">
        <v>38.562</v>
      </c>
      <c r="EL103">
        <v>38.5243571428571</v>
      </c>
      <c r="EM103">
        <v>38.0575714285714</v>
      </c>
      <c r="EN103">
        <v>37.812</v>
      </c>
      <c r="EO103">
        <v>39.5044285714286</v>
      </c>
      <c r="EP103">
        <v>1955.09535714286</v>
      </c>
      <c r="EQ103">
        <v>39.9114285714286</v>
      </c>
      <c r="ER103">
        <v>0</v>
      </c>
      <c r="ES103">
        <v>1659024204.1</v>
      </c>
      <c r="ET103">
        <v>0</v>
      </c>
      <c r="EU103">
        <v>811.976653846154</v>
      </c>
      <c r="EV103">
        <v>-6.7140854751736</v>
      </c>
      <c r="EW103">
        <v>-144.765811974127</v>
      </c>
      <c r="EX103">
        <v>16014.1384615385</v>
      </c>
      <c r="EY103">
        <v>15</v>
      </c>
      <c r="EZ103">
        <v>0</v>
      </c>
      <c r="FA103" t="s">
        <v>420</v>
      </c>
      <c r="FB103">
        <v>1657551626.5</v>
      </c>
      <c r="FC103">
        <v>1657551629</v>
      </c>
      <c r="FD103">
        <v>0</v>
      </c>
      <c r="FE103">
        <v>0.403</v>
      </c>
      <c r="FF103">
        <v>0.009</v>
      </c>
      <c r="FG103">
        <v>9.41</v>
      </c>
      <c r="FH103">
        <v>0.087</v>
      </c>
      <c r="FI103">
        <v>417</v>
      </c>
      <c r="FJ103">
        <v>17</v>
      </c>
      <c r="FK103">
        <v>1.61</v>
      </c>
      <c r="FL103">
        <v>0.59</v>
      </c>
      <c r="FM103">
        <v>-71.6745463414634</v>
      </c>
      <c r="FN103">
        <v>0.405493379790846</v>
      </c>
      <c r="FO103">
        <v>0.704681080987172</v>
      </c>
      <c r="FP103">
        <v>1</v>
      </c>
      <c r="FQ103">
        <v>812.485647058824</v>
      </c>
      <c r="FR103">
        <v>-6.86924370037469</v>
      </c>
      <c r="FS103">
        <v>0.697045777986636</v>
      </c>
      <c r="FT103">
        <v>0</v>
      </c>
      <c r="FU103">
        <v>6.21456</v>
      </c>
      <c r="FV103">
        <v>-0.715688362369327</v>
      </c>
      <c r="FW103">
        <v>0.0773660671505375</v>
      </c>
      <c r="FX103">
        <v>0</v>
      </c>
      <c r="FY103">
        <v>1</v>
      </c>
      <c r="FZ103">
        <v>3</v>
      </c>
      <c r="GA103" t="s">
        <v>421</v>
      </c>
      <c r="GB103">
        <v>2.9732</v>
      </c>
      <c r="GC103">
        <v>2.70025</v>
      </c>
      <c r="GD103">
        <v>0.202718</v>
      </c>
      <c r="GE103">
        <v>0.209865</v>
      </c>
      <c r="GF103">
        <v>0.105397</v>
      </c>
      <c r="GG103">
        <v>0.0878632</v>
      </c>
      <c r="GH103">
        <v>31069.5</v>
      </c>
      <c r="GI103">
        <v>33664.8</v>
      </c>
      <c r="GJ103">
        <v>35310.3</v>
      </c>
      <c r="GK103">
        <v>38637.3</v>
      </c>
      <c r="GL103">
        <v>44780.9</v>
      </c>
      <c r="GM103">
        <v>50896.6</v>
      </c>
      <c r="GN103">
        <v>55189.1</v>
      </c>
      <c r="GO103">
        <v>61964.6</v>
      </c>
      <c r="GP103">
        <v>1.9874</v>
      </c>
      <c r="GQ103">
        <v>1.851</v>
      </c>
      <c r="GR103">
        <v>0.126809</v>
      </c>
      <c r="GS103">
        <v>0</v>
      </c>
      <c r="GT103">
        <v>25.4187</v>
      </c>
      <c r="GU103">
        <v>999.9</v>
      </c>
      <c r="GV103">
        <v>54.877</v>
      </c>
      <c r="GW103">
        <v>29.104</v>
      </c>
      <c r="GX103">
        <v>24.5637</v>
      </c>
      <c r="GY103">
        <v>56.52</v>
      </c>
      <c r="GZ103">
        <v>43.0649</v>
      </c>
      <c r="HA103">
        <v>1</v>
      </c>
      <c r="HB103">
        <v>-0.060813</v>
      </c>
      <c r="HC103">
        <v>0.117647</v>
      </c>
      <c r="HD103">
        <v>20.1136</v>
      </c>
      <c r="HE103">
        <v>5.19812</v>
      </c>
      <c r="HF103">
        <v>12.0052</v>
      </c>
      <c r="HG103">
        <v>4.9752</v>
      </c>
      <c r="HH103">
        <v>3.2938</v>
      </c>
      <c r="HI103">
        <v>9999</v>
      </c>
      <c r="HJ103">
        <v>9999</v>
      </c>
      <c r="HK103">
        <v>9999</v>
      </c>
      <c r="HL103">
        <v>627.8</v>
      </c>
      <c r="HM103">
        <v>1.86337</v>
      </c>
      <c r="HN103">
        <v>1.86813</v>
      </c>
      <c r="HO103">
        <v>1.86795</v>
      </c>
      <c r="HP103">
        <v>1.86905</v>
      </c>
      <c r="HQ103">
        <v>1.86996</v>
      </c>
      <c r="HR103">
        <v>1.866</v>
      </c>
      <c r="HS103">
        <v>1.86707</v>
      </c>
      <c r="HT103">
        <v>1.86844</v>
      </c>
      <c r="HU103">
        <v>5</v>
      </c>
      <c r="HV103">
        <v>0</v>
      </c>
      <c r="HW103">
        <v>0</v>
      </c>
      <c r="HX103">
        <v>0</v>
      </c>
      <c r="HY103" t="s">
        <v>422</v>
      </c>
      <c r="HZ103" t="s">
        <v>423</v>
      </c>
      <c r="IA103" t="s">
        <v>424</v>
      </c>
      <c r="IB103" t="s">
        <v>424</v>
      </c>
      <c r="IC103" t="s">
        <v>424</v>
      </c>
      <c r="ID103" t="s">
        <v>424</v>
      </c>
      <c r="IE103">
        <v>0</v>
      </c>
      <c r="IF103">
        <v>100</v>
      </c>
      <c r="IG103">
        <v>100</v>
      </c>
      <c r="IH103">
        <v>11.83</v>
      </c>
      <c r="II103">
        <v>0.5012</v>
      </c>
      <c r="IJ103">
        <v>4.02706509432224</v>
      </c>
      <c r="IK103">
        <v>0.00601174518973114</v>
      </c>
      <c r="IL103">
        <v>2.77886958061485e-07</v>
      </c>
      <c r="IM103">
        <v>-3.54636231360687e-10</v>
      </c>
      <c r="IN103">
        <v>-0.0404303883988718</v>
      </c>
      <c r="IO103">
        <v>-0.0177815531441476</v>
      </c>
      <c r="IP103">
        <v>0.00205572605671414</v>
      </c>
      <c r="IQ103">
        <v>-1.65519735432211e-05</v>
      </c>
      <c r="IR103">
        <v>-4</v>
      </c>
      <c r="IS103">
        <v>1848</v>
      </c>
      <c r="IT103">
        <v>1</v>
      </c>
      <c r="IU103">
        <v>25</v>
      </c>
      <c r="IV103">
        <v>24543</v>
      </c>
      <c r="IW103">
        <v>24542.9</v>
      </c>
      <c r="IX103">
        <v>2.7832</v>
      </c>
      <c r="IY103">
        <v>2.59644</v>
      </c>
      <c r="IZ103">
        <v>1.54785</v>
      </c>
      <c r="JA103">
        <v>2.30469</v>
      </c>
      <c r="JB103">
        <v>1.34644</v>
      </c>
      <c r="JC103">
        <v>2.28149</v>
      </c>
      <c r="JD103">
        <v>34.3269</v>
      </c>
      <c r="JE103">
        <v>24.14</v>
      </c>
      <c r="JF103">
        <v>18</v>
      </c>
      <c r="JG103">
        <v>499.568</v>
      </c>
      <c r="JH103">
        <v>411.728</v>
      </c>
      <c r="JI103">
        <v>25.0001</v>
      </c>
      <c r="JJ103">
        <v>26.4489</v>
      </c>
      <c r="JK103">
        <v>30.0001</v>
      </c>
      <c r="JL103">
        <v>26.3688</v>
      </c>
      <c r="JM103">
        <v>26.3092</v>
      </c>
      <c r="JN103">
        <v>55.7162</v>
      </c>
      <c r="JO103">
        <v>29.432</v>
      </c>
      <c r="JP103">
        <v>65.7599</v>
      </c>
      <c r="JQ103">
        <v>25</v>
      </c>
      <c r="JR103">
        <v>1456.47</v>
      </c>
      <c r="JS103">
        <v>18.9611</v>
      </c>
      <c r="JT103">
        <v>102.382</v>
      </c>
      <c r="JU103">
        <v>103.146</v>
      </c>
    </row>
    <row r="104" spans="1:281">
      <c r="A104">
        <v>88</v>
      </c>
      <c r="B104">
        <v>1659024210</v>
      </c>
      <c r="C104">
        <v>526.900000095367</v>
      </c>
      <c r="D104" t="s">
        <v>599</v>
      </c>
      <c r="E104" t="s">
        <v>600</v>
      </c>
      <c r="F104">
        <v>5</v>
      </c>
      <c r="G104" t="s">
        <v>416</v>
      </c>
      <c r="H104" t="s">
        <v>417</v>
      </c>
      <c r="I104">
        <v>1659024202.5</v>
      </c>
      <c r="J104">
        <f>(K104)/1000</f>
        <v>0</v>
      </c>
      <c r="K104">
        <f>IF(CZ104, AN104, AH104)</f>
        <v>0</v>
      </c>
      <c r="L104">
        <f>IF(CZ104, AI104, AG104)</f>
        <v>0</v>
      </c>
      <c r="M104">
        <f>DB104 - IF(AU104&gt;1, L104*CV104*100.0/(AW104*DP104), 0)</f>
        <v>0</v>
      </c>
      <c r="N104">
        <f>((T104-J104/2)*M104-L104)/(T104+J104/2)</f>
        <v>0</v>
      </c>
      <c r="O104">
        <f>N104*(DI104+DJ104)/1000.0</f>
        <v>0</v>
      </c>
      <c r="P104">
        <f>(DB104 - IF(AU104&gt;1, L104*CV104*100.0/(AW104*DP104), 0))*(DI104+DJ104)/1000.0</f>
        <v>0</v>
      </c>
      <c r="Q104">
        <f>2.0/((1/S104-1/R104)+SIGN(S104)*SQRT((1/S104-1/R104)*(1/S104-1/R104) + 4*CW104/((CW104+1)*(CW104+1))*(2*1/S104*1/R104-1/R104*1/R104)))</f>
        <v>0</v>
      </c>
      <c r="R104">
        <f>IF(LEFT(CX104,1)&lt;&gt;"0",IF(LEFT(CX104,1)="1",3.0,CY104),$D$5+$E$5*(DP104*DI104/($K$5*1000))+$F$5*(DP104*DI104/($K$5*1000))*MAX(MIN(CV104,$J$5),$I$5)*MAX(MIN(CV104,$J$5),$I$5)+$G$5*MAX(MIN(CV104,$J$5),$I$5)*(DP104*DI104/($K$5*1000))+$H$5*(DP104*DI104/($K$5*1000))*(DP104*DI104/($K$5*1000)))</f>
        <v>0</v>
      </c>
      <c r="S104">
        <f>J104*(1000-(1000*0.61365*exp(17.502*W104/(240.97+W104))/(DI104+DJ104)+DD104)/2)/(1000*0.61365*exp(17.502*W104/(240.97+W104))/(DI104+DJ104)-DD104)</f>
        <v>0</v>
      </c>
      <c r="T104">
        <f>1/((CW104+1)/(Q104/1.6)+1/(R104/1.37)) + CW104/((CW104+1)/(Q104/1.6) + CW104/(R104/1.37))</f>
        <v>0</v>
      </c>
      <c r="U104">
        <f>(CR104*CU104)</f>
        <v>0</v>
      </c>
      <c r="V104">
        <f>(DK104+(U104+2*0.95*5.67E-8*(((DK104+$B$7)+273)^4-(DK104+273)^4)-44100*J104)/(1.84*29.3*R104+8*0.95*5.67E-8*(DK104+273)^3))</f>
        <v>0</v>
      </c>
      <c r="W104">
        <f>($C$7*DL104+$D$7*DM104+$E$7*V104)</f>
        <v>0</v>
      </c>
      <c r="X104">
        <f>0.61365*exp(17.502*W104/(240.97+W104))</f>
        <v>0</v>
      </c>
      <c r="Y104">
        <f>(Z104/AA104*100)</f>
        <v>0</v>
      </c>
      <c r="Z104">
        <f>DD104*(DI104+DJ104)/1000</f>
        <v>0</v>
      </c>
      <c r="AA104">
        <f>0.61365*exp(17.502*DK104/(240.97+DK104))</f>
        <v>0</v>
      </c>
      <c r="AB104">
        <f>(X104-DD104*(DI104+DJ104)/1000)</f>
        <v>0</v>
      </c>
      <c r="AC104">
        <f>(-J104*44100)</f>
        <v>0</v>
      </c>
      <c r="AD104">
        <f>2*29.3*R104*0.92*(DK104-W104)</f>
        <v>0</v>
      </c>
      <c r="AE104">
        <f>2*0.95*5.67E-8*(((DK104+$B$7)+273)^4-(W104+273)^4)</f>
        <v>0</v>
      </c>
      <c r="AF104">
        <f>U104+AE104+AC104+AD104</f>
        <v>0</v>
      </c>
      <c r="AG104">
        <f>DH104*AU104*(DC104-DB104*(1000-AU104*DE104)/(1000-AU104*DD104))/(100*CV104)</f>
        <v>0</v>
      </c>
      <c r="AH104">
        <f>1000*DH104*AU104*(DD104-DE104)/(100*CV104*(1000-AU104*DD104))</f>
        <v>0</v>
      </c>
      <c r="AI104">
        <f>(AJ104 - AK104 - DI104*1E3/(8.314*(DK104+273.15)) * AM104/DH104 * AL104) * DH104/(100*CV104) * (1000 - DE104)/1000</f>
        <v>0</v>
      </c>
      <c r="AJ104">
        <v>1479.43632669071</v>
      </c>
      <c r="AK104">
        <v>1422.47606060606</v>
      </c>
      <c r="AL104">
        <v>3.46963748592351</v>
      </c>
      <c r="AM104">
        <v>66.0504921813524</v>
      </c>
      <c r="AN104">
        <f>(AP104 - AO104 + DI104*1E3/(8.314*(DK104+273.15)) * AR104/DH104 * AQ104) * DH104/(100*CV104) * 1000/(1000 - AP104)</f>
        <v>0</v>
      </c>
      <c r="AO104">
        <v>18.8219563458009</v>
      </c>
      <c r="AP104">
        <v>24.804165034965</v>
      </c>
      <c r="AQ104">
        <v>0.0167363636363725</v>
      </c>
      <c r="AR104">
        <v>92.47</v>
      </c>
      <c r="AS104">
        <v>0</v>
      </c>
      <c r="AT104">
        <v>0</v>
      </c>
      <c r="AU104">
        <f>IF(AS104*$H$13&gt;=AW104,1.0,(AW104/(AW104-AS104*$H$13)))</f>
        <v>0</v>
      </c>
      <c r="AV104">
        <f>(AU104-1)*100</f>
        <v>0</v>
      </c>
      <c r="AW104">
        <f>MAX(0,($B$13+$C$13*DP104)/(1+$D$13*DP104)*DI104/(DK104+273)*$E$13)</f>
        <v>0</v>
      </c>
      <c r="AX104" t="s">
        <v>418</v>
      </c>
      <c r="AY104" t="s">
        <v>418</v>
      </c>
      <c r="AZ104">
        <v>0</v>
      </c>
      <c r="BA104">
        <v>0</v>
      </c>
      <c r="BB104">
        <f>1-AZ104/BA104</f>
        <v>0</v>
      </c>
      <c r="BC104">
        <v>0</v>
      </c>
      <c r="BD104" t="s">
        <v>418</v>
      </c>
      <c r="BE104" t="s">
        <v>418</v>
      </c>
      <c r="BF104">
        <v>0</v>
      </c>
      <c r="BG104">
        <v>0</v>
      </c>
      <c r="BH104">
        <f>1-BF104/BG104</f>
        <v>0</v>
      </c>
      <c r="BI104">
        <v>0.5</v>
      </c>
      <c r="BJ104">
        <f>CS104</f>
        <v>0</v>
      </c>
      <c r="BK104">
        <f>L104</f>
        <v>0</v>
      </c>
      <c r="BL104">
        <f>BH104*BI104*BJ104</f>
        <v>0</v>
      </c>
      <c r="BM104">
        <f>(BK104-BC104)/BJ104</f>
        <v>0</v>
      </c>
      <c r="BN104">
        <f>(BA104-BG104)/BG104</f>
        <v>0</v>
      </c>
      <c r="BO104">
        <f>AZ104/(BB104+AZ104/BG104)</f>
        <v>0</v>
      </c>
      <c r="BP104" t="s">
        <v>418</v>
      </c>
      <c r="BQ104">
        <v>0</v>
      </c>
      <c r="BR104">
        <f>IF(BQ104&lt;&gt;0, BQ104, BO104)</f>
        <v>0</v>
      </c>
      <c r="BS104">
        <f>1-BR104/BG104</f>
        <v>0</v>
      </c>
      <c r="BT104">
        <f>(BG104-BF104)/(BG104-BR104)</f>
        <v>0</v>
      </c>
      <c r="BU104">
        <f>(BA104-BG104)/(BA104-BR104)</f>
        <v>0</v>
      </c>
      <c r="BV104">
        <f>(BG104-BF104)/(BG104-AZ104)</f>
        <v>0</v>
      </c>
      <c r="BW104">
        <f>(BA104-BG104)/(BA104-AZ104)</f>
        <v>0</v>
      </c>
      <c r="BX104">
        <f>(BT104*BR104/BF104)</f>
        <v>0</v>
      </c>
      <c r="BY104">
        <f>(1-BX104)</f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f>$B$11*DQ104+$C$11*DR104+$F$11*EC104*(1-EF104)</f>
        <v>0</v>
      </c>
      <c r="CS104">
        <f>CR104*CT104</f>
        <v>0</v>
      </c>
      <c r="CT104">
        <f>($B$11*$D$9+$C$11*$D$9+$F$11*((EP104+EH104)/MAX(EP104+EH104+EQ104, 0.1)*$I$9+EQ104/MAX(EP104+EH104+EQ104, 0.1)*$J$9))/($B$11+$C$11+$F$11)</f>
        <v>0</v>
      </c>
      <c r="CU104">
        <f>($B$11*$K$9+$C$11*$K$9+$F$11*((EP104+EH104)/MAX(EP104+EH104+EQ104, 0.1)*$P$9+EQ104/MAX(EP104+EH104+EQ104, 0.1)*$Q$9))/($B$11+$C$11+$F$11)</f>
        <v>0</v>
      </c>
      <c r="CV104">
        <v>6</v>
      </c>
      <c r="CW104">
        <v>0.5</v>
      </c>
      <c r="CX104" t="s">
        <v>419</v>
      </c>
      <c r="CY104">
        <v>2</v>
      </c>
      <c r="CZ104" t="b">
        <v>1</v>
      </c>
      <c r="DA104">
        <v>1659024202.5</v>
      </c>
      <c r="DB104">
        <v>1363.68111111111</v>
      </c>
      <c r="DC104">
        <v>1435.55185185185</v>
      </c>
      <c r="DD104">
        <v>24.7423185185185</v>
      </c>
      <c r="DE104">
        <v>18.6791925925926</v>
      </c>
      <c r="DF104">
        <v>1351.89592592593</v>
      </c>
      <c r="DG104">
        <v>24.2415407407407</v>
      </c>
      <c r="DH104">
        <v>500.045592592593</v>
      </c>
      <c r="DI104">
        <v>90.3885259259259</v>
      </c>
      <c r="DJ104">
        <v>0.0454675333333333</v>
      </c>
      <c r="DK104">
        <v>27.3743148148148</v>
      </c>
      <c r="DL104">
        <v>27.4872777777778</v>
      </c>
      <c r="DM104">
        <v>999.9</v>
      </c>
      <c r="DN104">
        <v>0</v>
      </c>
      <c r="DO104">
        <v>0</v>
      </c>
      <c r="DP104">
        <v>9986.2962962963</v>
      </c>
      <c r="DQ104">
        <v>0</v>
      </c>
      <c r="DR104">
        <v>9.94015925925926</v>
      </c>
      <c r="DS104">
        <v>-71.8702592592593</v>
      </c>
      <c r="DT104">
        <v>1398.27814814815</v>
      </c>
      <c r="DU104">
        <v>1462.87962962963</v>
      </c>
      <c r="DV104">
        <v>6.06312074074074</v>
      </c>
      <c r="DW104">
        <v>1435.55185185185</v>
      </c>
      <c r="DX104">
        <v>18.6791925925926</v>
      </c>
      <c r="DY104">
        <v>2.23642</v>
      </c>
      <c r="DZ104">
        <v>1.6883837037037</v>
      </c>
      <c r="EA104">
        <v>19.2256111111111</v>
      </c>
      <c r="EB104">
        <v>14.7896962962963</v>
      </c>
      <c r="EC104">
        <v>2000.03407407407</v>
      </c>
      <c r="ED104">
        <v>0.979993666666667</v>
      </c>
      <c r="EE104">
        <v>0.0200064222222222</v>
      </c>
      <c r="EF104">
        <v>0</v>
      </c>
      <c r="EG104">
        <v>811.397037037037</v>
      </c>
      <c r="EH104">
        <v>5.00063</v>
      </c>
      <c r="EI104">
        <v>16002.9148148148</v>
      </c>
      <c r="EJ104">
        <v>17257.1777777778</v>
      </c>
      <c r="EK104">
        <v>38.562</v>
      </c>
      <c r="EL104">
        <v>38.5413333333333</v>
      </c>
      <c r="EM104">
        <v>38.062</v>
      </c>
      <c r="EN104">
        <v>37.812</v>
      </c>
      <c r="EO104">
        <v>39.5045925925926</v>
      </c>
      <c r="EP104">
        <v>1955.12185185185</v>
      </c>
      <c r="EQ104">
        <v>39.9122222222222</v>
      </c>
      <c r="ER104">
        <v>0</v>
      </c>
      <c r="ES104">
        <v>1659024208.9</v>
      </c>
      <c r="ET104">
        <v>0</v>
      </c>
      <c r="EU104">
        <v>811.370461538462</v>
      </c>
      <c r="EV104">
        <v>-8.41005129046058</v>
      </c>
      <c r="EW104">
        <v>-144.981196603492</v>
      </c>
      <c r="EX104">
        <v>16002.6038461538</v>
      </c>
      <c r="EY104">
        <v>15</v>
      </c>
      <c r="EZ104">
        <v>0</v>
      </c>
      <c r="FA104" t="s">
        <v>420</v>
      </c>
      <c r="FB104">
        <v>1657551626.5</v>
      </c>
      <c r="FC104">
        <v>1657551629</v>
      </c>
      <c r="FD104">
        <v>0</v>
      </c>
      <c r="FE104">
        <v>0.403</v>
      </c>
      <c r="FF104">
        <v>0.009</v>
      </c>
      <c r="FG104">
        <v>9.41</v>
      </c>
      <c r="FH104">
        <v>0.087</v>
      </c>
      <c r="FI104">
        <v>417</v>
      </c>
      <c r="FJ104">
        <v>17</v>
      </c>
      <c r="FK104">
        <v>1.61</v>
      </c>
      <c r="FL104">
        <v>0.59</v>
      </c>
      <c r="FM104">
        <v>-71.7066682926829</v>
      </c>
      <c r="FN104">
        <v>-2.94405156794422</v>
      </c>
      <c r="FO104">
        <v>0.639417603318575</v>
      </c>
      <c r="FP104">
        <v>0</v>
      </c>
      <c r="FQ104">
        <v>811.736235294118</v>
      </c>
      <c r="FR104">
        <v>-7.6328800641178</v>
      </c>
      <c r="FS104">
        <v>0.776963813936077</v>
      </c>
      <c r="FT104">
        <v>0</v>
      </c>
      <c r="FU104">
        <v>6.11574048780488</v>
      </c>
      <c r="FV104">
        <v>-1.19962034843204</v>
      </c>
      <c r="FW104">
        <v>0.123280238262682</v>
      </c>
      <c r="FX104">
        <v>0</v>
      </c>
      <c r="FY104">
        <v>0</v>
      </c>
      <c r="FZ104">
        <v>3</v>
      </c>
      <c r="GA104" t="s">
        <v>427</v>
      </c>
      <c r="GB104">
        <v>2.97317</v>
      </c>
      <c r="GC104">
        <v>2.6996</v>
      </c>
      <c r="GD104">
        <v>0.204222</v>
      </c>
      <c r="GE104">
        <v>0.211186</v>
      </c>
      <c r="GF104">
        <v>0.10558</v>
      </c>
      <c r="GG104">
        <v>0.0881417</v>
      </c>
      <c r="GH104">
        <v>31010.7</v>
      </c>
      <c r="GI104">
        <v>33608.2</v>
      </c>
      <c r="GJ104">
        <v>35310</v>
      </c>
      <c r="GK104">
        <v>38636.9</v>
      </c>
      <c r="GL104">
        <v>44771.8</v>
      </c>
      <c r="GM104">
        <v>50880.3</v>
      </c>
      <c r="GN104">
        <v>55189.4</v>
      </c>
      <c r="GO104">
        <v>61963.6</v>
      </c>
      <c r="GP104">
        <v>1.988</v>
      </c>
      <c r="GQ104">
        <v>1.8502</v>
      </c>
      <c r="GR104">
        <v>0.127852</v>
      </c>
      <c r="GS104">
        <v>0</v>
      </c>
      <c r="GT104">
        <v>25.4209</v>
      </c>
      <c r="GU104">
        <v>999.9</v>
      </c>
      <c r="GV104">
        <v>54.853</v>
      </c>
      <c r="GW104">
        <v>29.094</v>
      </c>
      <c r="GX104">
        <v>24.5382</v>
      </c>
      <c r="GY104">
        <v>56.62</v>
      </c>
      <c r="GZ104">
        <v>43.4495</v>
      </c>
      <c r="HA104">
        <v>1</v>
      </c>
      <c r="HB104">
        <v>-0.0607724</v>
      </c>
      <c r="HC104">
        <v>0.118301</v>
      </c>
      <c r="HD104">
        <v>20.1133</v>
      </c>
      <c r="HE104">
        <v>5.19932</v>
      </c>
      <c r="HF104">
        <v>12.0064</v>
      </c>
      <c r="HG104">
        <v>4.976</v>
      </c>
      <c r="HH104">
        <v>3.294</v>
      </c>
      <c r="HI104">
        <v>9999</v>
      </c>
      <c r="HJ104">
        <v>9999</v>
      </c>
      <c r="HK104">
        <v>9999</v>
      </c>
      <c r="HL104">
        <v>627.8</v>
      </c>
      <c r="HM104">
        <v>1.86334</v>
      </c>
      <c r="HN104">
        <v>1.86813</v>
      </c>
      <c r="HO104">
        <v>1.86798</v>
      </c>
      <c r="HP104">
        <v>1.86905</v>
      </c>
      <c r="HQ104">
        <v>1.86996</v>
      </c>
      <c r="HR104">
        <v>1.866</v>
      </c>
      <c r="HS104">
        <v>1.86707</v>
      </c>
      <c r="HT104">
        <v>1.86844</v>
      </c>
      <c r="HU104">
        <v>5</v>
      </c>
      <c r="HV104">
        <v>0</v>
      </c>
      <c r="HW104">
        <v>0</v>
      </c>
      <c r="HX104">
        <v>0</v>
      </c>
      <c r="HY104" t="s">
        <v>422</v>
      </c>
      <c r="HZ104" t="s">
        <v>423</v>
      </c>
      <c r="IA104" t="s">
        <v>424</v>
      </c>
      <c r="IB104" t="s">
        <v>424</v>
      </c>
      <c r="IC104" t="s">
        <v>424</v>
      </c>
      <c r="ID104" t="s">
        <v>424</v>
      </c>
      <c r="IE104">
        <v>0</v>
      </c>
      <c r="IF104">
        <v>100</v>
      </c>
      <c r="IG104">
        <v>100</v>
      </c>
      <c r="IH104">
        <v>11.91</v>
      </c>
      <c r="II104">
        <v>0.5042</v>
      </c>
      <c r="IJ104">
        <v>4.02706509432224</v>
      </c>
      <c r="IK104">
        <v>0.00601174518973114</v>
      </c>
      <c r="IL104">
        <v>2.77886958061485e-07</v>
      </c>
      <c r="IM104">
        <v>-3.54636231360687e-10</v>
      </c>
      <c r="IN104">
        <v>-0.0404303883988718</v>
      </c>
      <c r="IO104">
        <v>-0.0177815531441476</v>
      </c>
      <c r="IP104">
        <v>0.00205572605671414</v>
      </c>
      <c r="IQ104">
        <v>-1.65519735432211e-05</v>
      </c>
      <c r="IR104">
        <v>-4</v>
      </c>
      <c r="IS104">
        <v>1848</v>
      </c>
      <c r="IT104">
        <v>1</v>
      </c>
      <c r="IU104">
        <v>25</v>
      </c>
      <c r="IV104">
        <v>24543.1</v>
      </c>
      <c r="IW104">
        <v>24543</v>
      </c>
      <c r="IX104">
        <v>2.8064</v>
      </c>
      <c r="IY104">
        <v>2.58057</v>
      </c>
      <c r="IZ104">
        <v>1.54785</v>
      </c>
      <c r="JA104">
        <v>2.30469</v>
      </c>
      <c r="JB104">
        <v>1.34644</v>
      </c>
      <c r="JC104">
        <v>2.41943</v>
      </c>
      <c r="JD104">
        <v>34.3042</v>
      </c>
      <c r="JE104">
        <v>24.1488</v>
      </c>
      <c r="JF104">
        <v>18</v>
      </c>
      <c r="JG104">
        <v>499.984</v>
      </c>
      <c r="JH104">
        <v>411.294</v>
      </c>
      <c r="JI104">
        <v>24.9999</v>
      </c>
      <c r="JJ104">
        <v>26.4511</v>
      </c>
      <c r="JK104">
        <v>30.0001</v>
      </c>
      <c r="JL104">
        <v>26.3711</v>
      </c>
      <c r="JM104">
        <v>26.3114</v>
      </c>
      <c r="JN104">
        <v>56.2676</v>
      </c>
      <c r="JO104">
        <v>29.1306</v>
      </c>
      <c r="JP104">
        <v>65.3896</v>
      </c>
      <c r="JQ104">
        <v>25</v>
      </c>
      <c r="JR104">
        <v>1476.57</v>
      </c>
      <c r="JS104">
        <v>19.0348</v>
      </c>
      <c r="JT104">
        <v>102.382</v>
      </c>
      <c r="JU104">
        <v>103.145</v>
      </c>
    </row>
    <row r="105" spans="1:281">
      <c r="A105">
        <v>89</v>
      </c>
      <c r="B105">
        <v>1659024215</v>
      </c>
      <c r="C105">
        <v>531.900000095367</v>
      </c>
      <c r="D105" t="s">
        <v>601</v>
      </c>
      <c r="E105" t="s">
        <v>602</v>
      </c>
      <c r="F105">
        <v>5</v>
      </c>
      <c r="G105" t="s">
        <v>416</v>
      </c>
      <c r="H105" t="s">
        <v>417</v>
      </c>
      <c r="I105">
        <v>1659024207.21429</v>
      </c>
      <c r="J105">
        <f>(K105)/1000</f>
        <v>0</v>
      </c>
      <c r="K105">
        <f>IF(CZ105, AN105, AH105)</f>
        <v>0</v>
      </c>
      <c r="L105">
        <f>IF(CZ105, AI105, AG105)</f>
        <v>0</v>
      </c>
      <c r="M105">
        <f>DB105 - IF(AU105&gt;1, L105*CV105*100.0/(AW105*DP105), 0)</f>
        <v>0</v>
      </c>
      <c r="N105">
        <f>((T105-J105/2)*M105-L105)/(T105+J105/2)</f>
        <v>0</v>
      </c>
      <c r="O105">
        <f>N105*(DI105+DJ105)/1000.0</f>
        <v>0</v>
      </c>
      <c r="P105">
        <f>(DB105 - IF(AU105&gt;1, L105*CV105*100.0/(AW105*DP105), 0))*(DI105+DJ105)/1000.0</f>
        <v>0</v>
      </c>
      <c r="Q105">
        <f>2.0/((1/S105-1/R105)+SIGN(S105)*SQRT((1/S105-1/R105)*(1/S105-1/R105) + 4*CW105/((CW105+1)*(CW105+1))*(2*1/S105*1/R105-1/R105*1/R105)))</f>
        <v>0</v>
      </c>
      <c r="R105">
        <f>IF(LEFT(CX105,1)&lt;&gt;"0",IF(LEFT(CX105,1)="1",3.0,CY105),$D$5+$E$5*(DP105*DI105/($K$5*1000))+$F$5*(DP105*DI105/($K$5*1000))*MAX(MIN(CV105,$J$5),$I$5)*MAX(MIN(CV105,$J$5),$I$5)+$G$5*MAX(MIN(CV105,$J$5),$I$5)*(DP105*DI105/($K$5*1000))+$H$5*(DP105*DI105/($K$5*1000))*(DP105*DI105/($K$5*1000)))</f>
        <v>0</v>
      </c>
      <c r="S105">
        <f>J105*(1000-(1000*0.61365*exp(17.502*W105/(240.97+W105))/(DI105+DJ105)+DD105)/2)/(1000*0.61365*exp(17.502*W105/(240.97+W105))/(DI105+DJ105)-DD105)</f>
        <v>0</v>
      </c>
      <c r="T105">
        <f>1/((CW105+1)/(Q105/1.6)+1/(R105/1.37)) + CW105/((CW105+1)/(Q105/1.6) + CW105/(R105/1.37))</f>
        <v>0</v>
      </c>
      <c r="U105">
        <f>(CR105*CU105)</f>
        <v>0</v>
      </c>
      <c r="V105">
        <f>(DK105+(U105+2*0.95*5.67E-8*(((DK105+$B$7)+273)^4-(DK105+273)^4)-44100*J105)/(1.84*29.3*R105+8*0.95*5.67E-8*(DK105+273)^3))</f>
        <v>0</v>
      </c>
      <c r="W105">
        <f>($C$7*DL105+$D$7*DM105+$E$7*V105)</f>
        <v>0</v>
      </c>
      <c r="X105">
        <f>0.61365*exp(17.502*W105/(240.97+W105))</f>
        <v>0</v>
      </c>
      <c r="Y105">
        <f>(Z105/AA105*100)</f>
        <v>0</v>
      </c>
      <c r="Z105">
        <f>DD105*(DI105+DJ105)/1000</f>
        <v>0</v>
      </c>
      <c r="AA105">
        <f>0.61365*exp(17.502*DK105/(240.97+DK105))</f>
        <v>0</v>
      </c>
      <c r="AB105">
        <f>(X105-DD105*(DI105+DJ105)/1000)</f>
        <v>0</v>
      </c>
      <c r="AC105">
        <f>(-J105*44100)</f>
        <v>0</v>
      </c>
      <c r="AD105">
        <f>2*29.3*R105*0.92*(DK105-W105)</f>
        <v>0</v>
      </c>
      <c r="AE105">
        <f>2*0.95*5.67E-8*(((DK105+$B$7)+273)^4-(W105+273)^4)</f>
        <v>0</v>
      </c>
      <c r="AF105">
        <f>U105+AE105+AC105+AD105</f>
        <v>0</v>
      </c>
      <c r="AG105">
        <f>DH105*AU105*(DC105-DB105*(1000-AU105*DE105)/(1000-AU105*DD105))/(100*CV105)</f>
        <v>0</v>
      </c>
      <c r="AH105">
        <f>1000*DH105*AU105*(DD105-DE105)/(100*CV105*(1000-AU105*DD105))</f>
        <v>0</v>
      </c>
      <c r="AI105">
        <f>(AJ105 - AK105 - DI105*1E3/(8.314*(DK105+273.15)) * AM105/DH105 * AL105) * DH105/(100*CV105) * (1000 - DE105)/1000</f>
        <v>0</v>
      </c>
      <c r="AJ105">
        <v>1496.99596514373</v>
      </c>
      <c r="AK105">
        <v>1439.7703030303</v>
      </c>
      <c r="AL105">
        <v>3.53197087133486</v>
      </c>
      <c r="AM105">
        <v>66.0504921813524</v>
      </c>
      <c r="AN105">
        <f>(AP105 - AO105 + DI105*1E3/(8.314*(DK105+273.15)) * AR105/DH105 * AQ105) * DH105/(100*CV105) * 1000/(1000 - AP105)</f>
        <v>0</v>
      </c>
      <c r="AO105">
        <v>18.8788106161039</v>
      </c>
      <c r="AP105">
        <v>24.8341776223776</v>
      </c>
      <c r="AQ105">
        <v>0.011555515151517</v>
      </c>
      <c r="AR105">
        <v>92.47</v>
      </c>
      <c r="AS105">
        <v>0</v>
      </c>
      <c r="AT105">
        <v>0</v>
      </c>
      <c r="AU105">
        <f>IF(AS105*$H$13&gt;=AW105,1.0,(AW105/(AW105-AS105*$H$13)))</f>
        <v>0</v>
      </c>
      <c r="AV105">
        <f>(AU105-1)*100</f>
        <v>0</v>
      </c>
      <c r="AW105">
        <f>MAX(0,($B$13+$C$13*DP105)/(1+$D$13*DP105)*DI105/(DK105+273)*$E$13)</f>
        <v>0</v>
      </c>
      <c r="AX105" t="s">
        <v>418</v>
      </c>
      <c r="AY105" t="s">
        <v>418</v>
      </c>
      <c r="AZ105">
        <v>0</v>
      </c>
      <c r="BA105">
        <v>0</v>
      </c>
      <c r="BB105">
        <f>1-AZ105/BA105</f>
        <v>0</v>
      </c>
      <c r="BC105">
        <v>0</v>
      </c>
      <c r="BD105" t="s">
        <v>418</v>
      </c>
      <c r="BE105" t="s">
        <v>418</v>
      </c>
      <c r="BF105">
        <v>0</v>
      </c>
      <c r="BG105">
        <v>0</v>
      </c>
      <c r="BH105">
        <f>1-BF105/BG105</f>
        <v>0</v>
      </c>
      <c r="BI105">
        <v>0.5</v>
      </c>
      <c r="BJ105">
        <f>CS105</f>
        <v>0</v>
      </c>
      <c r="BK105">
        <f>L105</f>
        <v>0</v>
      </c>
      <c r="BL105">
        <f>BH105*BI105*BJ105</f>
        <v>0</v>
      </c>
      <c r="BM105">
        <f>(BK105-BC105)/BJ105</f>
        <v>0</v>
      </c>
      <c r="BN105">
        <f>(BA105-BG105)/BG105</f>
        <v>0</v>
      </c>
      <c r="BO105">
        <f>AZ105/(BB105+AZ105/BG105)</f>
        <v>0</v>
      </c>
      <c r="BP105" t="s">
        <v>418</v>
      </c>
      <c r="BQ105">
        <v>0</v>
      </c>
      <c r="BR105">
        <f>IF(BQ105&lt;&gt;0, BQ105, BO105)</f>
        <v>0</v>
      </c>
      <c r="BS105">
        <f>1-BR105/BG105</f>
        <v>0</v>
      </c>
      <c r="BT105">
        <f>(BG105-BF105)/(BG105-BR105)</f>
        <v>0</v>
      </c>
      <c r="BU105">
        <f>(BA105-BG105)/(BA105-BR105)</f>
        <v>0</v>
      </c>
      <c r="BV105">
        <f>(BG105-BF105)/(BG105-AZ105)</f>
        <v>0</v>
      </c>
      <c r="BW105">
        <f>(BA105-BG105)/(BA105-AZ105)</f>
        <v>0</v>
      </c>
      <c r="BX105">
        <f>(BT105*BR105/BF105)</f>
        <v>0</v>
      </c>
      <c r="BY105">
        <f>(1-BX105)</f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f>$B$11*DQ105+$C$11*DR105+$F$11*EC105*(1-EF105)</f>
        <v>0</v>
      </c>
      <c r="CS105">
        <f>CR105*CT105</f>
        <v>0</v>
      </c>
      <c r="CT105">
        <f>($B$11*$D$9+$C$11*$D$9+$F$11*((EP105+EH105)/MAX(EP105+EH105+EQ105, 0.1)*$I$9+EQ105/MAX(EP105+EH105+EQ105, 0.1)*$J$9))/($B$11+$C$11+$F$11)</f>
        <v>0</v>
      </c>
      <c r="CU105">
        <f>($B$11*$K$9+$C$11*$K$9+$F$11*((EP105+EH105)/MAX(EP105+EH105+EQ105, 0.1)*$P$9+EQ105/MAX(EP105+EH105+EQ105, 0.1)*$Q$9))/($B$11+$C$11+$F$11)</f>
        <v>0</v>
      </c>
      <c r="CV105">
        <v>6</v>
      </c>
      <c r="CW105">
        <v>0.5</v>
      </c>
      <c r="CX105" t="s">
        <v>419</v>
      </c>
      <c r="CY105">
        <v>2</v>
      </c>
      <c r="CZ105" t="b">
        <v>1</v>
      </c>
      <c r="DA105">
        <v>1659024207.21429</v>
      </c>
      <c r="DB105">
        <v>1379.38928571429</v>
      </c>
      <c r="DC105">
        <v>1451.47571428571</v>
      </c>
      <c r="DD105">
        <v>24.7775214285714</v>
      </c>
      <c r="DE105">
        <v>18.7976321428571</v>
      </c>
      <c r="DF105">
        <v>1367.52892857143</v>
      </c>
      <c r="DG105">
        <v>24.274975</v>
      </c>
      <c r="DH105">
        <v>500.013178571429</v>
      </c>
      <c r="DI105">
        <v>90.3900535714286</v>
      </c>
      <c r="DJ105">
        <v>0.0458148964285714</v>
      </c>
      <c r="DK105">
        <v>27.3771178571429</v>
      </c>
      <c r="DL105">
        <v>27.4991714285714</v>
      </c>
      <c r="DM105">
        <v>999.9</v>
      </c>
      <c r="DN105">
        <v>0</v>
      </c>
      <c r="DO105">
        <v>0</v>
      </c>
      <c r="DP105">
        <v>9968.75</v>
      </c>
      <c r="DQ105">
        <v>0</v>
      </c>
      <c r="DR105">
        <v>9.96065392857143</v>
      </c>
      <c r="DS105">
        <v>-72.0859285714286</v>
      </c>
      <c r="DT105">
        <v>1414.43607142857</v>
      </c>
      <c r="DU105">
        <v>1479.28464285714</v>
      </c>
      <c r="DV105">
        <v>5.97987607142857</v>
      </c>
      <c r="DW105">
        <v>1451.47571428571</v>
      </c>
      <c r="DX105">
        <v>18.7976321428571</v>
      </c>
      <c r="DY105">
        <v>2.23963964285714</v>
      </c>
      <c r="DZ105">
        <v>1.69911785714286</v>
      </c>
      <c r="EA105">
        <v>19.2486928571429</v>
      </c>
      <c r="EB105">
        <v>14.8881142857143</v>
      </c>
      <c r="EC105">
        <v>2000.03464285714</v>
      </c>
      <c r="ED105">
        <v>0.979993821428571</v>
      </c>
      <c r="EE105">
        <v>0.0200062571428571</v>
      </c>
      <c r="EF105">
        <v>0</v>
      </c>
      <c r="EG105">
        <v>810.770035714286</v>
      </c>
      <c r="EH105">
        <v>5.00063</v>
      </c>
      <c r="EI105">
        <v>15991.4571428571</v>
      </c>
      <c r="EJ105">
        <v>17257.1714285714</v>
      </c>
      <c r="EK105">
        <v>38.562</v>
      </c>
      <c r="EL105">
        <v>38.5442857142857</v>
      </c>
      <c r="EM105">
        <v>38.062</v>
      </c>
      <c r="EN105">
        <v>37.812</v>
      </c>
      <c r="EO105">
        <v>39.5044285714286</v>
      </c>
      <c r="EP105">
        <v>1955.12285714286</v>
      </c>
      <c r="EQ105">
        <v>39.9117857142857</v>
      </c>
      <c r="ER105">
        <v>0</v>
      </c>
      <c r="ES105">
        <v>1659024213.7</v>
      </c>
      <c r="ET105">
        <v>0</v>
      </c>
      <c r="EU105">
        <v>810.728153846154</v>
      </c>
      <c r="EV105">
        <v>-8.41955556660751</v>
      </c>
      <c r="EW105">
        <v>-143.904273642668</v>
      </c>
      <c r="EX105">
        <v>15990.8923076923</v>
      </c>
      <c r="EY105">
        <v>15</v>
      </c>
      <c r="EZ105">
        <v>0</v>
      </c>
      <c r="FA105" t="s">
        <v>420</v>
      </c>
      <c r="FB105">
        <v>1657551626.5</v>
      </c>
      <c r="FC105">
        <v>1657551629</v>
      </c>
      <c r="FD105">
        <v>0</v>
      </c>
      <c r="FE105">
        <v>0.403</v>
      </c>
      <c r="FF105">
        <v>0.009</v>
      </c>
      <c r="FG105">
        <v>9.41</v>
      </c>
      <c r="FH105">
        <v>0.087</v>
      </c>
      <c r="FI105">
        <v>417</v>
      </c>
      <c r="FJ105">
        <v>17</v>
      </c>
      <c r="FK105">
        <v>1.61</v>
      </c>
      <c r="FL105">
        <v>0.59</v>
      </c>
      <c r="FM105">
        <v>-71.9450902439024</v>
      </c>
      <c r="FN105">
        <v>-1.85137630662026</v>
      </c>
      <c r="FO105">
        <v>0.60606827104965</v>
      </c>
      <c r="FP105">
        <v>0</v>
      </c>
      <c r="FQ105">
        <v>811.210147058823</v>
      </c>
      <c r="FR105">
        <v>-7.78595875118971</v>
      </c>
      <c r="FS105">
        <v>0.784578385554685</v>
      </c>
      <c r="FT105">
        <v>0</v>
      </c>
      <c r="FU105">
        <v>6.05178634146341</v>
      </c>
      <c r="FV105">
        <v>-1.10023923344947</v>
      </c>
      <c r="FW105">
        <v>0.115406666433733</v>
      </c>
      <c r="FX105">
        <v>0</v>
      </c>
      <c r="FY105">
        <v>0</v>
      </c>
      <c r="FZ105">
        <v>3</v>
      </c>
      <c r="GA105" t="s">
        <v>427</v>
      </c>
      <c r="GB105">
        <v>2.9737</v>
      </c>
      <c r="GC105">
        <v>2.70058</v>
      </c>
      <c r="GD105">
        <v>0.205728</v>
      </c>
      <c r="GE105">
        <v>0.212743</v>
      </c>
      <c r="GF105">
        <v>0.105674</v>
      </c>
      <c r="GG105">
        <v>0.0885358</v>
      </c>
      <c r="GH105">
        <v>30952.5</v>
      </c>
      <c r="GI105">
        <v>33541.9</v>
      </c>
      <c r="GJ105">
        <v>35310.6</v>
      </c>
      <c r="GK105">
        <v>38637</v>
      </c>
      <c r="GL105">
        <v>44767.5</v>
      </c>
      <c r="GM105">
        <v>50857.6</v>
      </c>
      <c r="GN105">
        <v>55190</v>
      </c>
      <c r="GO105">
        <v>61962.9</v>
      </c>
      <c r="GP105">
        <v>1.988</v>
      </c>
      <c r="GQ105">
        <v>1.8506</v>
      </c>
      <c r="GR105">
        <v>0.127256</v>
      </c>
      <c r="GS105">
        <v>0</v>
      </c>
      <c r="GT105">
        <v>25.423</v>
      </c>
      <c r="GU105">
        <v>999.9</v>
      </c>
      <c r="GV105">
        <v>54.828</v>
      </c>
      <c r="GW105">
        <v>29.104</v>
      </c>
      <c r="GX105">
        <v>24.5425</v>
      </c>
      <c r="GY105">
        <v>56.93</v>
      </c>
      <c r="GZ105">
        <v>43.4575</v>
      </c>
      <c r="HA105">
        <v>1</v>
      </c>
      <c r="HB105">
        <v>-0.0606707</v>
      </c>
      <c r="HC105">
        <v>0.119608</v>
      </c>
      <c r="HD105">
        <v>20.1132</v>
      </c>
      <c r="HE105">
        <v>5.20052</v>
      </c>
      <c r="HF105">
        <v>12.0052</v>
      </c>
      <c r="HG105">
        <v>4.976</v>
      </c>
      <c r="HH105">
        <v>3.2936</v>
      </c>
      <c r="HI105">
        <v>9999</v>
      </c>
      <c r="HJ105">
        <v>9999</v>
      </c>
      <c r="HK105">
        <v>9999</v>
      </c>
      <c r="HL105">
        <v>627.8</v>
      </c>
      <c r="HM105">
        <v>1.86337</v>
      </c>
      <c r="HN105">
        <v>1.86813</v>
      </c>
      <c r="HO105">
        <v>1.86798</v>
      </c>
      <c r="HP105">
        <v>1.86905</v>
      </c>
      <c r="HQ105">
        <v>1.86993</v>
      </c>
      <c r="HR105">
        <v>1.866</v>
      </c>
      <c r="HS105">
        <v>1.86707</v>
      </c>
      <c r="HT105">
        <v>1.86844</v>
      </c>
      <c r="HU105">
        <v>5</v>
      </c>
      <c r="HV105">
        <v>0</v>
      </c>
      <c r="HW105">
        <v>0</v>
      </c>
      <c r="HX105">
        <v>0</v>
      </c>
      <c r="HY105" t="s">
        <v>422</v>
      </c>
      <c r="HZ105" t="s">
        <v>423</v>
      </c>
      <c r="IA105" t="s">
        <v>424</v>
      </c>
      <c r="IB105" t="s">
        <v>424</v>
      </c>
      <c r="IC105" t="s">
        <v>424</v>
      </c>
      <c r="ID105" t="s">
        <v>424</v>
      </c>
      <c r="IE105">
        <v>0</v>
      </c>
      <c r="IF105">
        <v>100</v>
      </c>
      <c r="IG105">
        <v>100</v>
      </c>
      <c r="IH105">
        <v>11.98</v>
      </c>
      <c r="II105">
        <v>0.5059</v>
      </c>
      <c r="IJ105">
        <v>4.02706509432224</v>
      </c>
      <c r="IK105">
        <v>0.00601174518973114</v>
      </c>
      <c r="IL105">
        <v>2.77886958061485e-07</v>
      </c>
      <c r="IM105">
        <v>-3.54636231360687e-10</v>
      </c>
      <c r="IN105">
        <v>-0.0404303883988718</v>
      </c>
      <c r="IO105">
        <v>-0.0177815531441476</v>
      </c>
      <c r="IP105">
        <v>0.00205572605671414</v>
      </c>
      <c r="IQ105">
        <v>-1.65519735432211e-05</v>
      </c>
      <c r="IR105">
        <v>-4</v>
      </c>
      <c r="IS105">
        <v>1848</v>
      </c>
      <c r="IT105">
        <v>1</v>
      </c>
      <c r="IU105">
        <v>25</v>
      </c>
      <c r="IV105">
        <v>24543.1</v>
      </c>
      <c r="IW105">
        <v>24543.1</v>
      </c>
      <c r="IX105">
        <v>2.83447</v>
      </c>
      <c r="IY105">
        <v>2.58179</v>
      </c>
      <c r="IZ105">
        <v>1.54785</v>
      </c>
      <c r="JA105">
        <v>2.30469</v>
      </c>
      <c r="JB105">
        <v>1.34644</v>
      </c>
      <c r="JC105">
        <v>2.39136</v>
      </c>
      <c r="JD105">
        <v>34.3042</v>
      </c>
      <c r="JE105">
        <v>24.14</v>
      </c>
      <c r="JF105">
        <v>18</v>
      </c>
      <c r="JG105">
        <v>499.983</v>
      </c>
      <c r="JH105">
        <v>411.535</v>
      </c>
      <c r="JI105">
        <v>25.0002</v>
      </c>
      <c r="JJ105">
        <v>26.4533</v>
      </c>
      <c r="JK105">
        <v>30.0001</v>
      </c>
      <c r="JL105">
        <v>26.3711</v>
      </c>
      <c r="JM105">
        <v>26.3136</v>
      </c>
      <c r="JN105">
        <v>56.7481</v>
      </c>
      <c r="JO105">
        <v>28.5553</v>
      </c>
      <c r="JP105">
        <v>65.3896</v>
      </c>
      <c r="JQ105">
        <v>25</v>
      </c>
      <c r="JR105">
        <v>1490.04</v>
      </c>
      <c r="JS105">
        <v>19.1122</v>
      </c>
      <c r="JT105">
        <v>102.384</v>
      </c>
      <c r="JU105">
        <v>103.144</v>
      </c>
    </row>
    <row r="106" spans="1:281">
      <c r="A106">
        <v>90</v>
      </c>
      <c r="B106">
        <v>1659024220</v>
      </c>
      <c r="C106">
        <v>536.900000095367</v>
      </c>
      <c r="D106" t="s">
        <v>603</v>
      </c>
      <c r="E106" t="s">
        <v>604</v>
      </c>
      <c r="F106">
        <v>5</v>
      </c>
      <c r="G106" t="s">
        <v>416</v>
      </c>
      <c r="H106" t="s">
        <v>417</v>
      </c>
      <c r="I106">
        <v>1659024212.5</v>
      </c>
      <c r="J106">
        <f>(K106)/1000</f>
        <v>0</v>
      </c>
      <c r="K106">
        <f>IF(CZ106, AN106, AH106)</f>
        <v>0</v>
      </c>
      <c r="L106">
        <f>IF(CZ106, AI106, AG106)</f>
        <v>0</v>
      </c>
      <c r="M106">
        <f>DB106 - IF(AU106&gt;1, L106*CV106*100.0/(AW106*DP106), 0)</f>
        <v>0</v>
      </c>
      <c r="N106">
        <f>((T106-J106/2)*M106-L106)/(T106+J106/2)</f>
        <v>0</v>
      </c>
      <c r="O106">
        <f>N106*(DI106+DJ106)/1000.0</f>
        <v>0</v>
      </c>
      <c r="P106">
        <f>(DB106 - IF(AU106&gt;1, L106*CV106*100.0/(AW106*DP106), 0))*(DI106+DJ106)/1000.0</f>
        <v>0</v>
      </c>
      <c r="Q106">
        <f>2.0/((1/S106-1/R106)+SIGN(S106)*SQRT((1/S106-1/R106)*(1/S106-1/R106) + 4*CW106/((CW106+1)*(CW106+1))*(2*1/S106*1/R106-1/R106*1/R106)))</f>
        <v>0</v>
      </c>
      <c r="R106">
        <f>IF(LEFT(CX106,1)&lt;&gt;"0",IF(LEFT(CX106,1)="1",3.0,CY106),$D$5+$E$5*(DP106*DI106/($K$5*1000))+$F$5*(DP106*DI106/($K$5*1000))*MAX(MIN(CV106,$J$5),$I$5)*MAX(MIN(CV106,$J$5),$I$5)+$G$5*MAX(MIN(CV106,$J$5),$I$5)*(DP106*DI106/($K$5*1000))+$H$5*(DP106*DI106/($K$5*1000))*(DP106*DI106/($K$5*1000)))</f>
        <v>0</v>
      </c>
      <c r="S106">
        <f>J106*(1000-(1000*0.61365*exp(17.502*W106/(240.97+W106))/(DI106+DJ106)+DD106)/2)/(1000*0.61365*exp(17.502*W106/(240.97+W106))/(DI106+DJ106)-DD106)</f>
        <v>0</v>
      </c>
      <c r="T106">
        <f>1/((CW106+1)/(Q106/1.6)+1/(R106/1.37)) + CW106/((CW106+1)/(Q106/1.6) + CW106/(R106/1.37))</f>
        <v>0</v>
      </c>
      <c r="U106">
        <f>(CR106*CU106)</f>
        <v>0</v>
      </c>
      <c r="V106">
        <f>(DK106+(U106+2*0.95*5.67E-8*(((DK106+$B$7)+273)^4-(DK106+273)^4)-44100*J106)/(1.84*29.3*R106+8*0.95*5.67E-8*(DK106+273)^3))</f>
        <v>0</v>
      </c>
      <c r="W106">
        <f>($C$7*DL106+$D$7*DM106+$E$7*V106)</f>
        <v>0</v>
      </c>
      <c r="X106">
        <f>0.61365*exp(17.502*W106/(240.97+W106))</f>
        <v>0</v>
      </c>
      <c r="Y106">
        <f>(Z106/AA106*100)</f>
        <v>0</v>
      </c>
      <c r="Z106">
        <f>DD106*(DI106+DJ106)/1000</f>
        <v>0</v>
      </c>
      <c r="AA106">
        <f>0.61365*exp(17.502*DK106/(240.97+DK106))</f>
        <v>0</v>
      </c>
      <c r="AB106">
        <f>(X106-DD106*(DI106+DJ106)/1000)</f>
        <v>0</v>
      </c>
      <c r="AC106">
        <f>(-J106*44100)</f>
        <v>0</v>
      </c>
      <c r="AD106">
        <f>2*29.3*R106*0.92*(DK106-W106)</f>
        <v>0</v>
      </c>
      <c r="AE106">
        <f>2*0.95*5.67E-8*(((DK106+$B$7)+273)^4-(W106+273)^4)</f>
        <v>0</v>
      </c>
      <c r="AF106">
        <f>U106+AE106+AC106+AD106</f>
        <v>0</v>
      </c>
      <c r="AG106">
        <f>DH106*AU106*(DC106-DB106*(1000-AU106*DE106)/(1000-AU106*DD106))/(100*CV106)</f>
        <v>0</v>
      </c>
      <c r="AH106">
        <f>1000*DH106*AU106*(DD106-DE106)/(100*CV106*(1000-AU106*DD106))</f>
        <v>0</v>
      </c>
      <c r="AI106">
        <f>(AJ106 - AK106 - DI106*1E3/(8.314*(DK106+273.15)) * AM106/DH106 * AL106) * DH106/(100*CV106) * (1000 - DE106)/1000</f>
        <v>0</v>
      </c>
      <c r="AJ106">
        <v>1514.2079444943</v>
      </c>
      <c r="AK106">
        <v>1457.40509090909</v>
      </c>
      <c r="AL106">
        <v>3.54589861580313</v>
      </c>
      <c r="AM106">
        <v>66.0504921813524</v>
      </c>
      <c r="AN106">
        <f>(AP106 - AO106 + DI106*1E3/(8.314*(DK106+273.15)) * AR106/DH106 * AQ106) * DH106/(100*CV106) * 1000/(1000 - AP106)</f>
        <v>0</v>
      </c>
      <c r="AO106">
        <v>18.9980936255844</v>
      </c>
      <c r="AP106">
        <v>24.8697580419581</v>
      </c>
      <c r="AQ106">
        <v>0.00844375757577348</v>
      </c>
      <c r="AR106">
        <v>92.47</v>
      </c>
      <c r="AS106">
        <v>0</v>
      </c>
      <c r="AT106">
        <v>0</v>
      </c>
      <c r="AU106">
        <f>IF(AS106*$H$13&gt;=AW106,1.0,(AW106/(AW106-AS106*$H$13)))</f>
        <v>0</v>
      </c>
      <c r="AV106">
        <f>(AU106-1)*100</f>
        <v>0</v>
      </c>
      <c r="AW106">
        <f>MAX(0,($B$13+$C$13*DP106)/(1+$D$13*DP106)*DI106/(DK106+273)*$E$13)</f>
        <v>0</v>
      </c>
      <c r="AX106" t="s">
        <v>418</v>
      </c>
      <c r="AY106" t="s">
        <v>418</v>
      </c>
      <c r="AZ106">
        <v>0</v>
      </c>
      <c r="BA106">
        <v>0</v>
      </c>
      <c r="BB106">
        <f>1-AZ106/BA106</f>
        <v>0</v>
      </c>
      <c r="BC106">
        <v>0</v>
      </c>
      <c r="BD106" t="s">
        <v>418</v>
      </c>
      <c r="BE106" t="s">
        <v>418</v>
      </c>
      <c r="BF106">
        <v>0</v>
      </c>
      <c r="BG106">
        <v>0</v>
      </c>
      <c r="BH106">
        <f>1-BF106/BG106</f>
        <v>0</v>
      </c>
      <c r="BI106">
        <v>0.5</v>
      </c>
      <c r="BJ106">
        <f>CS106</f>
        <v>0</v>
      </c>
      <c r="BK106">
        <f>L106</f>
        <v>0</v>
      </c>
      <c r="BL106">
        <f>BH106*BI106*BJ106</f>
        <v>0</v>
      </c>
      <c r="BM106">
        <f>(BK106-BC106)/BJ106</f>
        <v>0</v>
      </c>
      <c r="BN106">
        <f>(BA106-BG106)/BG106</f>
        <v>0</v>
      </c>
      <c r="BO106">
        <f>AZ106/(BB106+AZ106/BG106)</f>
        <v>0</v>
      </c>
      <c r="BP106" t="s">
        <v>418</v>
      </c>
      <c r="BQ106">
        <v>0</v>
      </c>
      <c r="BR106">
        <f>IF(BQ106&lt;&gt;0, BQ106, BO106)</f>
        <v>0</v>
      </c>
      <c r="BS106">
        <f>1-BR106/BG106</f>
        <v>0</v>
      </c>
      <c r="BT106">
        <f>(BG106-BF106)/(BG106-BR106)</f>
        <v>0</v>
      </c>
      <c r="BU106">
        <f>(BA106-BG106)/(BA106-BR106)</f>
        <v>0</v>
      </c>
      <c r="BV106">
        <f>(BG106-BF106)/(BG106-AZ106)</f>
        <v>0</v>
      </c>
      <c r="BW106">
        <f>(BA106-BG106)/(BA106-AZ106)</f>
        <v>0</v>
      </c>
      <c r="BX106">
        <f>(BT106*BR106/BF106)</f>
        <v>0</v>
      </c>
      <c r="BY106">
        <f>(1-BX106)</f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f>$B$11*DQ106+$C$11*DR106+$F$11*EC106*(1-EF106)</f>
        <v>0</v>
      </c>
      <c r="CS106">
        <f>CR106*CT106</f>
        <v>0</v>
      </c>
      <c r="CT106">
        <f>($B$11*$D$9+$C$11*$D$9+$F$11*((EP106+EH106)/MAX(EP106+EH106+EQ106, 0.1)*$I$9+EQ106/MAX(EP106+EH106+EQ106, 0.1)*$J$9))/($B$11+$C$11+$F$11)</f>
        <v>0</v>
      </c>
      <c r="CU106">
        <f>($B$11*$K$9+$C$11*$K$9+$F$11*((EP106+EH106)/MAX(EP106+EH106+EQ106, 0.1)*$P$9+EQ106/MAX(EP106+EH106+EQ106, 0.1)*$Q$9))/($B$11+$C$11+$F$11)</f>
        <v>0</v>
      </c>
      <c r="CV106">
        <v>6</v>
      </c>
      <c r="CW106">
        <v>0.5</v>
      </c>
      <c r="CX106" t="s">
        <v>419</v>
      </c>
      <c r="CY106">
        <v>2</v>
      </c>
      <c r="CZ106" t="b">
        <v>1</v>
      </c>
      <c r="DA106">
        <v>1659024212.5</v>
      </c>
      <c r="DB106">
        <v>1397.26888888889</v>
      </c>
      <c r="DC106">
        <v>1469.33185185185</v>
      </c>
      <c r="DD106">
        <v>24.8239592592593</v>
      </c>
      <c r="DE106">
        <v>18.9227222222222</v>
      </c>
      <c r="DF106">
        <v>1385.32444444444</v>
      </c>
      <c r="DG106">
        <v>24.3190814814815</v>
      </c>
      <c r="DH106">
        <v>500.038740740741</v>
      </c>
      <c r="DI106">
        <v>90.3905814814815</v>
      </c>
      <c r="DJ106">
        <v>0.0458602074074074</v>
      </c>
      <c r="DK106">
        <v>27.3801851851852</v>
      </c>
      <c r="DL106">
        <v>27.5165037037037</v>
      </c>
      <c r="DM106">
        <v>999.9</v>
      </c>
      <c r="DN106">
        <v>0</v>
      </c>
      <c r="DO106">
        <v>0</v>
      </c>
      <c r="DP106">
        <v>9992.22222222222</v>
      </c>
      <c r="DQ106">
        <v>0</v>
      </c>
      <c r="DR106">
        <v>10.026367037037</v>
      </c>
      <c r="DS106">
        <v>-72.0619925925926</v>
      </c>
      <c r="DT106">
        <v>1432.83888888889</v>
      </c>
      <c r="DU106">
        <v>1497.67259259259</v>
      </c>
      <c r="DV106">
        <v>5.90122814814815</v>
      </c>
      <c r="DW106">
        <v>1469.33185185185</v>
      </c>
      <c r="DX106">
        <v>18.9227222222222</v>
      </c>
      <c r="DY106">
        <v>2.24385148148148</v>
      </c>
      <c r="DZ106">
        <v>1.71043444444444</v>
      </c>
      <c r="EA106">
        <v>19.278862962963</v>
      </c>
      <c r="EB106">
        <v>14.9913592592593</v>
      </c>
      <c r="EC106">
        <v>2000.01074074074</v>
      </c>
      <c r="ED106">
        <v>0.979993888888889</v>
      </c>
      <c r="EE106">
        <v>0.0200061851851852</v>
      </c>
      <c r="EF106">
        <v>0</v>
      </c>
      <c r="EG106">
        <v>810.122</v>
      </c>
      <c r="EH106">
        <v>5.00063</v>
      </c>
      <c r="EI106">
        <v>15978.6296296296</v>
      </c>
      <c r="EJ106">
        <v>17256.9592592593</v>
      </c>
      <c r="EK106">
        <v>38.562</v>
      </c>
      <c r="EL106">
        <v>38.5436296296296</v>
      </c>
      <c r="EM106">
        <v>38.062</v>
      </c>
      <c r="EN106">
        <v>37.812</v>
      </c>
      <c r="EO106">
        <v>39.5045925925926</v>
      </c>
      <c r="EP106">
        <v>1955.09962962963</v>
      </c>
      <c r="EQ106">
        <v>39.9111111111111</v>
      </c>
      <c r="ER106">
        <v>0</v>
      </c>
      <c r="ES106">
        <v>1659024219.1</v>
      </c>
      <c r="ET106">
        <v>0</v>
      </c>
      <c r="EU106">
        <v>810.01896</v>
      </c>
      <c r="EV106">
        <v>-6.94415385352661</v>
      </c>
      <c r="EW106">
        <v>-144.630769485122</v>
      </c>
      <c r="EX106">
        <v>15977.236</v>
      </c>
      <c r="EY106">
        <v>15</v>
      </c>
      <c r="EZ106">
        <v>0</v>
      </c>
      <c r="FA106" t="s">
        <v>420</v>
      </c>
      <c r="FB106">
        <v>1657551626.5</v>
      </c>
      <c r="FC106">
        <v>1657551629</v>
      </c>
      <c r="FD106">
        <v>0</v>
      </c>
      <c r="FE106">
        <v>0.403</v>
      </c>
      <c r="FF106">
        <v>0.009</v>
      </c>
      <c r="FG106">
        <v>9.41</v>
      </c>
      <c r="FH106">
        <v>0.087</v>
      </c>
      <c r="FI106">
        <v>417</v>
      </c>
      <c r="FJ106">
        <v>17</v>
      </c>
      <c r="FK106">
        <v>1.61</v>
      </c>
      <c r="FL106">
        <v>0.59</v>
      </c>
      <c r="FM106">
        <v>-72.0277146341463</v>
      </c>
      <c r="FN106">
        <v>-1.02553379790946</v>
      </c>
      <c r="FO106">
        <v>0.606382002098322</v>
      </c>
      <c r="FP106">
        <v>0</v>
      </c>
      <c r="FQ106">
        <v>810.462352941176</v>
      </c>
      <c r="FR106">
        <v>-7.42631016033534</v>
      </c>
      <c r="FS106">
        <v>0.747657120309953</v>
      </c>
      <c r="FT106">
        <v>0</v>
      </c>
      <c r="FU106">
        <v>5.95158365853659</v>
      </c>
      <c r="FV106">
        <v>-0.896904878048765</v>
      </c>
      <c r="FW106">
        <v>0.0959505783801908</v>
      </c>
      <c r="FX106">
        <v>0</v>
      </c>
      <c r="FY106">
        <v>0</v>
      </c>
      <c r="FZ106">
        <v>3</v>
      </c>
      <c r="GA106" t="s">
        <v>427</v>
      </c>
      <c r="GB106">
        <v>2.9734</v>
      </c>
      <c r="GC106">
        <v>2.69934</v>
      </c>
      <c r="GD106">
        <v>0.207217</v>
      </c>
      <c r="GE106">
        <v>0.214099</v>
      </c>
      <c r="GF106">
        <v>0.105765</v>
      </c>
      <c r="GG106">
        <v>0.0887461</v>
      </c>
      <c r="GH106">
        <v>30894.6</v>
      </c>
      <c r="GI106">
        <v>33484</v>
      </c>
      <c r="GJ106">
        <v>35310.6</v>
      </c>
      <c r="GK106">
        <v>38636.7</v>
      </c>
      <c r="GL106">
        <v>44762.6</v>
      </c>
      <c r="GM106">
        <v>50846.4</v>
      </c>
      <c r="GN106">
        <v>55189.5</v>
      </c>
      <c r="GO106">
        <v>61963.5</v>
      </c>
      <c r="GP106">
        <v>1.988</v>
      </c>
      <c r="GQ106">
        <v>1.8502</v>
      </c>
      <c r="GR106">
        <v>0.129044</v>
      </c>
      <c r="GS106">
        <v>0</v>
      </c>
      <c r="GT106">
        <v>25.4252</v>
      </c>
      <c r="GU106">
        <v>999.9</v>
      </c>
      <c r="GV106">
        <v>54.804</v>
      </c>
      <c r="GW106">
        <v>29.124</v>
      </c>
      <c r="GX106">
        <v>24.559</v>
      </c>
      <c r="GY106">
        <v>56.61</v>
      </c>
      <c r="GZ106">
        <v>43.4495</v>
      </c>
      <c r="HA106">
        <v>1</v>
      </c>
      <c r="HB106">
        <v>-0.0601219</v>
      </c>
      <c r="HC106">
        <v>0.121416</v>
      </c>
      <c r="HD106">
        <v>20.1125</v>
      </c>
      <c r="HE106">
        <v>5.19932</v>
      </c>
      <c r="HF106">
        <v>12.0052</v>
      </c>
      <c r="HG106">
        <v>4.9756</v>
      </c>
      <c r="HH106">
        <v>3.2938</v>
      </c>
      <c r="HI106">
        <v>9999</v>
      </c>
      <c r="HJ106">
        <v>9999</v>
      </c>
      <c r="HK106">
        <v>9999</v>
      </c>
      <c r="HL106">
        <v>627.8</v>
      </c>
      <c r="HM106">
        <v>1.86328</v>
      </c>
      <c r="HN106">
        <v>1.86813</v>
      </c>
      <c r="HO106">
        <v>1.86795</v>
      </c>
      <c r="HP106">
        <v>1.86905</v>
      </c>
      <c r="HQ106">
        <v>1.86993</v>
      </c>
      <c r="HR106">
        <v>1.866</v>
      </c>
      <c r="HS106">
        <v>1.86707</v>
      </c>
      <c r="HT106">
        <v>1.86844</v>
      </c>
      <c r="HU106">
        <v>5</v>
      </c>
      <c r="HV106">
        <v>0</v>
      </c>
      <c r="HW106">
        <v>0</v>
      </c>
      <c r="HX106">
        <v>0</v>
      </c>
      <c r="HY106" t="s">
        <v>422</v>
      </c>
      <c r="HZ106" t="s">
        <v>423</v>
      </c>
      <c r="IA106" t="s">
        <v>424</v>
      </c>
      <c r="IB106" t="s">
        <v>424</v>
      </c>
      <c r="IC106" t="s">
        <v>424</v>
      </c>
      <c r="ID106" t="s">
        <v>424</v>
      </c>
      <c r="IE106">
        <v>0</v>
      </c>
      <c r="IF106">
        <v>100</v>
      </c>
      <c r="IG106">
        <v>100</v>
      </c>
      <c r="IH106">
        <v>12.07</v>
      </c>
      <c r="II106">
        <v>0.5075</v>
      </c>
      <c r="IJ106">
        <v>4.02706509432224</v>
      </c>
      <c r="IK106">
        <v>0.00601174518973114</v>
      </c>
      <c r="IL106">
        <v>2.77886958061485e-07</v>
      </c>
      <c r="IM106">
        <v>-3.54636231360687e-10</v>
      </c>
      <c r="IN106">
        <v>-0.0404303883988718</v>
      </c>
      <c r="IO106">
        <v>-0.0177815531441476</v>
      </c>
      <c r="IP106">
        <v>0.00205572605671414</v>
      </c>
      <c r="IQ106">
        <v>-1.65519735432211e-05</v>
      </c>
      <c r="IR106">
        <v>-4</v>
      </c>
      <c r="IS106">
        <v>1848</v>
      </c>
      <c r="IT106">
        <v>1</v>
      </c>
      <c r="IU106">
        <v>25</v>
      </c>
      <c r="IV106">
        <v>24543.2</v>
      </c>
      <c r="IW106">
        <v>24543.2</v>
      </c>
      <c r="IX106">
        <v>2.85767</v>
      </c>
      <c r="IY106">
        <v>2.58789</v>
      </c>
      <c r="IZ106">
        <v>1.54785</v>
      </c>
      <c r="JA106">
        <v>2.30469</v>
      </c>
      <c r="JB106">
        <v>1.34644</v>
      </c>
      <c r="JC106">
        <v>2.37671</v>
      </c>
      <c r="JD106">
        <v>34.3042</v>
      </c>
      <c r="JE106">
        <v>24.1488</v>
      </c>
      <c r="JF106">
        <v>18</v>
      </c>
      <c r="JG106">
        <v>500.004</v>
      </c>
      <c r="JH106">
        <v>411.311</v>
      </c>
      <c r="JI106">
        <v>25.0004</v>
      </c>
      <c r="JJ106">
        <v>26.4533</v>
      </c>
      <c r="JK106">
        <v>30.0002</v>
      </c>
      <c r="JL106">
        <v>26.3733</v>
      </c>
      <c r="JM106">
        <v>26.3136</v>
      </c>
      <c r="JN106">
        <v>57.2802</v>
      </c>
      <c r="JO106">
        <v>28.2744</v>
      </c>
      <c r="JP106">
        <v>65.3896</v>
      </c>
      <c r="JQ106">
        <v>25</v>
      </c>
      <c r="JR106">
        <v>1510.2</v>
      </c>
      <c r="JS106">
        <v>19.183</v>
      </c>
      <c r="JT106">
        <v>102.383</v>
      </c>
      <c r="JU106">
        <v>103.145</v>
      </c>
    </row>
    <row r="107" spans="1:281">
      <c r="A107">
        <v>91</v>
      </c>
      <c r="B107">
        <v>1659024225</v>
      </c>
      <c r="C107">
        <v>541.900000095367</v>
      </c>
      <c r="D107" t="s">
        <v>605</v>
      </c>
      <c r="E107" t="s">
        <v>606</v>
      </c>
      <c r="F107">
        <v>5</v>
      </c>
      <c r="G107" t="s">
        <v>416</v>
      </c>
      <c r="H107" t="s">
        <v>417</v>
      </c>
      <c r="I107">
        <v>1659024217.21429</v>
      </c>
      <c r="J107">
        <f>(K107)/1000</f>
        <v>0</v>
      </c>
      <c r="K107">
        <f>IF(CZ107, AN107, AH107)</f>
        <v>0</v>
      </c>
      <c r="L107">
        <f>IF(CZ107, AI107, AG107)</f>
        <v>0</v>
      </c>
      <c r="M107">
        <f>DB107 - IF(AU107&gt;1, L107*CV107*100.0/(AW107*DP107), 0)</f>
        <v>0</v>
      </c>
      <c r="N107">
        <f>((T107-J107/2)*M107-L107)/(T107+J107/2)</f>
        <v>0</v>
      </c>
      <c r="O107">
        <f>N107*(DI107+DJ107)/1000.0</f>
        <v>0</v>
      </c>
      <c r="P107">
        <f>(DB107 - IF(AU107&gt;1, L107*CV107*100.0/(AW107*DP107), 0))*(DI107+DJ107)/1000.0</f>
        <v>0</v>
      </c>
      <c r="Q107">
        <f>2.0/((1/S107-1/R107)+SIGN(S107)*SQRT((1/S107-1/R107)*(1/S107-1/R107) + 4*CW107/((CW107+1)*(CW107+1))*(2*1/S107*1/R107-1/R107*1/R107)))</f>
        <v>0</v>
      </c>
      <c r="R107">
        <f>IF(LEFT(CX107,1)&lt;&gt;"0",IF(LEFT(CX107,1)="1",3.0,CY107),$D$5+$E$5*(DP107*DI107/($K$5*1000))+$F$5*(DP107*DI107/($K$5*1000))*MAX(MIN(CV107,$J$5),$I$5)*MAX(MIN(CV107,$J$5),$I$5)+$G$5*MAX(MIN(CV107,$J$5),$I$5)*(DP107*DI107/($K$5*1000))+$H$5*(DP107*DI107/($K$5*1000))*(DP107*DI107/($K$5*1000)))</f>
        <v>0</v>
      </c>
      <c r="S107">
        <f>J107*(1000-(1000*0.61365*exp(17.502*W107/(240.97+W107))/(DI107+DJ107)+DD107)/2)/(1000*0.61365*exp(17.502*W107/(240.97+W107))/(DI107+DJ107)-DD107)</f>
        <v>0</v>
      </c>
      <c r="T107">
        <f>1/((CW107+1)/(Q107/1.6)+1/(R107/1.37)) + CW107/((CW107+1)/(Q107/1.6) + CW107/(R107/1.37))</f>
        <v>0</v>
      </c>
      <c r="U107">
        <f>(CR107*CU107)</f>
        <v>0</v>
      </c>
      <c r="V107">
        <f>(DK107+(U107+2*0.95*5.67E-8*(((DK107+$B$7)+273)^4-(DK107+273)^4)-44100*J107)/(1.84*29.3*R107+8*0.95*5.67E-8*(DK107+273)^3))</f>
        <v>0</v>
      </c>
      <c r="W107">
        <f>($C$7*DL107+$D$7*DM107+$E$7*V107)</f>
        <v>0</v>
      </c>
      <c r="X107">
        <f>0.61365*exp(17.502*W107/(240.97+W107))</f>
        <v>0</v>
      </c>
      <c r="Y107">
        <f>(Z107/AA107*100)</f>
        <v>0</v>
      </c>
      <c r="Z107">
        <f>DD107*(DI107+DJ107)/1000</f>
        <v>0</v>
      </c>
      <c r="AA107">
        <f>0.61365*exp(17.502*DK107/(240.97+DK107))</f>
        <v>0</v>
      </c>
      <c r="AB107">
        <f>(X107-DD107*(DI107+DJ107)/1000)</f>
        <v>0</v>
      </c>
      <c r="AC107">
        <f>(-J107*44100)</f>
        <v>0</v>
      </c>
      <c r="AD107">
        <f>2*29.3*R107*0.92*(DK107-W107)</f>
        <v>0</v>
      </c>
      <c r="AE107">
        <f>2*0.95*5.67E-8*(((DK107+$B$7)+273)^4-(W107+273)^4)</f>
        <v>0</v>
      </c>
      <c r="AF107">
        <f>U107+AE107+AC107+AD107</f>
        <v>0</v>
      </c>
      <c r="AG107">
        <f>DH107*AU107*(DC107-DB107*(1000-AU107*DE107)/(1000-AU107*DD107))/(100*CV107)</f>
        <v>0</v>
      </c>
      <c r="AH107">
        <f>1000*DH107*AU107*(DD107-DE107)/(100*CV107*(1000-AU107*DD107))</f>
        <v>0</v>
      </c>
      <c r="AI107">
        <f>(AJ107 - AK107 - DI107*1E3/(8.314*(DK107+273.15)) * AM107/DH107 * AL107) * DH107/(100*CV107) * (1000 - DE107)/1000</f>
        <v>0</v>
      </c>
      <c r="AJ107">
        <v>1531.36808222477</v>
      </c>
      <c r="AK107">
        <v>1474.27860606061</v>
      </c>
      <c r="AL107">
        <v>3.46734299734422</v>
      </c>
      <c r="AM107">
        <v>66.0504921813524</v>
      </c>
      <c r="AN107">
        <f>(AP107 - AO107 + DI107*1E3/(8.314*(DK107+273.15)) * AR107/DH107 * AQ107) * DH107/(100*CV107) * 1000/(1000 - AP107)</f>
        <v>0</v>
      </c>
      <c r="AO107">
        <v>19.0613188154113</v>
      </c>
      <c r="AP107">
        <v>24.8879762237762</v>
      </c>
      <c r="AQ107">
        <v>0.00757309090910209</v>
      </c>
      <c r="AR107">
        <v>92.47</v>
      </c>
      <c r="AS107">
        <v>0</v>
      </c>
      <c r="AT107">
        <v>0</v>
      </c>
      <c r="AU107">
        <f>IF(AS107*$H$13&gt;=AW107,1.0,(AW107/(AW107-AS107*$H$13)))</f>
        <v>0</v>
      </c>
      <c r="AV107">
        <f>(AU107-1)*100</f>
        <v>0</v>
      </c>
      <c r="AW107">
        <f>MAX(0,($B$13+$C$13*DP107)/(1+$D$13*DP107)*DI107/(DK107+273)*$E$13)</f>
        <v>0</v>
      </c>
      <c r="AX107" t="s">
        <v>418</v>
      </c>
      <c r="AY107" t="s">
        <v>418</v>
      </c>
      <c r="AZ107">
        <v>0</v>
      </c>
      <c r="BA107">
        <v>0</v>
      </c>
      <c r="BB107">
        <f>1-AZ107/BA107</f>
        <v>0</v>
      </c>
      <c r="BC107">
        <v>0</v>
      </c>
      <c r="BD107" t="s">
        <v>418</v>
      </c>
      <c r="BE107" t="s">
        <v>418</v>
      </c>
      <c r="BF107">
        <v>0</v>
      </c>
      <c r="BG107">
        <v>0</v>
      </c>
      <c r="BH107">
        <f>1-BF107/BG107</f>
        <v>0</v>
      </c>
      <c r="BI107">
        <v>0.5</v>
      </c>
      <c r="BJ107">
        <f>CS107</f>
        <v>0</v>
      </c>
      <c r="BK107">
        <f>L107</f>
        <v>0</v>
      </c>
      <c r="BL107">
        <f>BH107*BI107*BJ107</f>
        <v>0</v>
      </c>
      <c r="BM107">
        <f>(BK107-BC107)/BJ107</f>
        <v>0</v>
      </c>
      <c r="BN107">
        <f>(BA107-BG107)/BG107</f>
        <v>0</v>
      </c>
      <c r="BO107">
        <f>AZ107/(BB107+AZ107/BG107)</f>
        <v>0</v>
      </c>
      <c r="BP107" t="s">
        <v>418</v>
      </c>
      <c r="BQ107">
        <v>0</v>
      </c>
      <c r="BR107">
        <f>IF(BQ107&lt;&gt;0, BQ107, BO107)</f>
        <v>0</v>
      </c>
      <c r="BS107">
        <f>1-BR107/BG107</f>
        <v>0</v>
      </c>
      <c r="BT107">
        <f>(BG107-BF107)/(BG107-BR107)</f>
        <v>0</v>
      </c>
      <c r="BU107">
        <f>(BA107-BG107)/(BA107-BR107)</f>
        <v>0</v>
      </c>
      <c r="BV107">
        <f>(BG107-BF107)/(BG107-AZ107)</f>
        <v>0</v>
      </c>
      <c r="BW107">
        <f>(BA107-BG107)/(BA107-AZ107)</f>
        <v>0</v>
      </c>
      <c r="BX107">
        <f>(BT107*BR107/BF107)</f>
        <v>0</v>
      </c>
      <c r="BY107">
        <f>(1-BX107)</f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f>$B$11*DQ107+$C$11*DR107+$F$11*EC107*(1-EF107)</f>
        <v>0</v>
      </c>
      <c r="CS107">
        <f>CR107*CT107</f>
        <v>0</v>
      </c>
      <c r="CT107">
        <f>($B$11*$D$9+$C$11*$D$9+$F$11*((EP107+EH107)/MAX(EP107+EH107+EQ107, 0.1)*$I$9+EQ107/MAX(EP107+EH107+EQ107, 0.1)*$J$9))/($B$11+$C$11+$F$11)</f>
        <v>0</v>
      </c>
      <c r="CU107">
        <f>($B$11*$K$9+$C$11*$K$9+$F$11*((EP107+EH107)/MAX(EP107+EH107+EQ107, 0.1)*$P$9+EQ107/MAX(EP107+EH107+EQ107, 0.1)*$Q$9))/($B$11+$C$11+$F$11)</f>
        <v>0</v>
      </c>
      <c r="CV107">
        <v>6</v>
      </c>
      <c r="CW107">
        <v>0.5</v>
      </c>
      <c r="CX107" t="s">
        <v>419</v>
      </c>
      <c r="CY107">
        <v>2</v>
      </c>
      <c r="CZ107" t="b">
        <v>1</v>
      </c>
      <c r="DA107">
        <v>1659024217.21429</v>
      </c>
      <c r="DB107">
        <v>1413.08607142857</v>
      </c>
      <c r="DC107">
        <v>1485.20785714286</v>
      </c>
      <c r="DD107">
        <v>24.8563035714286</v>
      </c>
      <c r="DE107">
        <v>18.9998857142857</v>
      </c>
      <c r="DF107">
        <v>1401.06678571429</v>
      </c>
      <c r="DG107">
        <v>24.3497964285714</v>
      </c>
      <c r="DH107">
        <v>500.040535714286</v>
      </c>
      <c r="DI107">
        <v>90.3904714285714</v>
      </c>
      <c r="DJ107">
        <v>0.0458743214285714</v>
      </c>
      <c r="DK107">
        <v>27.3833428571429</v>
      </c>
      <c r="DL107">
        <v>27.5302714285714</v>
      </c>
      <c r="DM107">
        <v>999.9</v>
      </c>
      <c r="DN107">
        <v>0</v>
      </c>
      <c r="DO107">
        <v>0</v>
      </c>
      <c r="DP107">
        <v>9989.64285714286</v>
      </c>
      <c r="DQ107">
        <v>0</v>
      </c>
      <c r="DR107">
        <v>10.114325</v>
      </c>
      <c r="DS107">
        <v>-72.1215214285714</v>
      </c>
      <c r="DT107">
        <v>1449.10642857143</v>
      </c>
      <c r="DU107">
        <v>1513.97392857143</v>
      </c>
      <c r="DV107">
        <v>5.85640714285714</v>
      </c>
      <c r="DW107">
        <v>1485.20785714286</v>
      </c>
      <c r="DX107">
        <v>18.9998857142857</v>
      </c>
      <c r="DY107">
        <v>2.24677142857143</v>
      </c>
      <c r="DZ107">
        <v>1.71740821428571</v>
      </c>
      <c r="EA107">
        <v>19.2997571428571</v>
      </c>
      <c r="EB107">
        <v>15.0545535714286</v>
      </c>
      <c r="EC107">
        <v>1999.99821428571</v>
      </c>
      <c r="ED107">
        <v>0.979994142857143</v>
      </c>
      <c r="EE107">
        <v>0.0200059142857143</v>
      </c>
      <c r="EF107">
        <v>0</v>
      </c>
      <c r="EG107">
        <v>809.530964285714</v>
      </c>
      <c r="EH107">
        <v>5.00063</v>
      </c>
      <c r="EI107">
        <v>15967.2678571429</v>
      </c>
      <c r="EJ107">
        <v>17256.85</v>
      </c>
      <c r="EK107">
        <v>38.562</v>
      </c>
      <c r="EL107">
        <v>38.5487142857143</v>
      </c>
      <c r="EM107">
        <v>38.062</v>
      </c>
      <c r="EN107">
        <v>37.812</v>
      </c>
      <c r="EO107">
        <v>39.5199285714286</v>
      </c>
      <c r="EP107">
        <v>1955.08785714286</v>
      </c>
      <c r="EQ107">
        <v>39.9103571428571</v>
      </c>
      <c r="ER107">
        <v>0</v>
      </c>
      <c r="ES107">
        <v>1659024223.9</v>
      </c>
      <c r="ET107">
        <v>0</v>
      </c>
      <c r="EU107">
        <v>809.47944</v>
      </c>
      <c r="EV107">
        <v>-6.8172307472381</v>
      </c>
      <c r="EW107">
        <v>-138.553845976069</v>
      </c>
      <c r="EX107">
        <v>15965.816</v>
      </c>
      <c r="EY107">
        <v>15</v>
      </c>
      <c r="EZ107">
        <v>0</v>
      </c>
      <c r="FA107" t="s">
        <v>420</v>
      </c>
      <c r="FB107">
        <v>1657551626.5</v>
      </c>
      <c r="FC107">
        <v>1657551629</v>
      </c>
      <c r="FD107">
        <v>0</v>
      </c>
      <c r="FE107">
        <v>0.403</v>
      </c>
      <c r="FF107">
        <v>0.009</v>
      </c>
      <c r="FG107">
        <v>9.41</v>
      </c>
      <c r="FH107">
        <v>0.087</v>
      </c>
      <c r="FI107">
        <v>417</v>
      </c>
      <c r="FJ107">
        <v>17</v>
      </c>
      <c r="FK107">
        <v>1.61</v>
      </c>
      <c r="FL107">
        <v>0.59</v>
      </c>
      <c r="FM107">
        <v>-72.1230902439024</v>
      </c>
      <c r="FN107">
        <v>0.788383275261256</v>
      </c>
      <c r="FO107">
        <v>0.492355410893926</v>
      </c>
      <c r="FP107">
        <v>0</v>
      </c>
      <c r="FQ107">
        <v>809.994352941176</v>
      </c>
      <c r="FR107">
        <v>-7.27071046799802</v>
      </c>
      <c r="FS107">
        <v>0.735490227965357</v>
      </c>
      <c r="FT107">
        <v>0</v>
      </c>
      <c r="FU107">
        <v>5.89253609756098</v>
      </c>
      <c r="FV107">
        <v>-0.597704320557487</v>
      </c>
      <c r="FW107">
        <v>0.06097229882328</v>
      </c>
      <c r="FX107">
        <v>0</v>
      </c>
      <c r="FY107">
        <v>0</v>
      </c>
      <c r="FZ107">
        <v>3</v>
      </c>
      <c r="GA107" t="s">
        <v>427</v>
      </c>
      <c r="GB107">
        <v>2.97409</v>
      </c>
      <c r="GC107">
        <v>2.69902</v>
      </c>
      <c r="GD107">
        <v>0.208688</v>
      </c>
      <c r="GE107">
        <v>0.215569</v>
      </c>
      <c r="GF107">
        <v>0.105815</v>
      </c>
      <c r="GG107">
        <v>0.0892045</v>
      </c>
      <c r="GH107">
        <v>30837.3</v>
      </c>
      <c r="GI107">
        <v>33420.9</v>
      </c>
      <c r="GJ107">
        <v>35310.6</v>
      </c>
      <c r="GK107">
        <v>38636.1</v>
      </c>
      <c r="GL107">
        <v>44759.9</v>
      </c>
      <c r="GM107">
        <v>50820.5</v>
      </c>
      <c r="GN107">
        <v>55189.3</v>
      </c>
      <c r="GO107">
        <v>61963.1</v>
      </c>
      <c r="GP107">
        <v>1.988</v>
      </c>
      <c r="GQ107">
        <v>1.8506</v>
      </c>
      <c r="GR107">
        <v>0.127852</v>
      </c>
      <c r="GS107">
        <v>0</v>
      </c>
      <c r="GT107">
        <v>25.4273</v>
      </c>
      <c r="GU107">
        <v>999.9</v>
      </c>
      <c r="GV107">
        <v>54.78</v>
      </c>
      <c r="GW107">
        <v>29.124</v>
      </c>
      <c r="GX107">
        <v>24.5498</v>
      </c>
      <c r="GY107">
        <v>57.01</v>
      </c>
      <c r="GZ107">
        <v>43.5136</v>
      </c>
      <c r="HA107">
        <v>1</v>
      </c>
      <c r="HB107">
        <v>-0.0602033</v>
      </c>
      <c r="HC107">
        <v>0.120479</v>
      </c>
      <c r="HD107">
        <v>20.1135</v>
      </c>
      <c r="HE107">
        <v>5.19812</v>
      </c>
      <c r="HF107">
        <v>12.0052</v>
      </c>
      <c r="HG107">
        <v>4.9748</v>
      </c>
      <c r="HH107">
        <v>3.2938</v>
      </c>
      <c r="HI107">
        <v>9999</v>
      </c>
      <c r="HJ107">
        <v>9999</v>
      </c>
      <c r="HK107">
        <v>9999</v>
      </c>
      <c r="HL107">
        <v>627.8</v>
      </c>
      <c r="HM107">
        <v>1.86331</v>
      </c>
      <c r="HN107">
        <v>1.86813</v>
      </c>
      <c r="HO107">
        <v>1.86792</v>
      </c>
      <c r="HP107">
        <v>1.86905</v>
      </c>
      <c r="HQ107">
        <v>1.86996</v>
      </c>
      <c r="HR107">
        <v>1.86597</v>
      </c>
      <c r="HS107">
        <v>1.86707</v>
      </c>
      <c r="HT107">
        <v>1.86844</v>
      </c>
      <c r="HU107">
        <v>5</v>
      </c>
      <c r="HV107">
        <v>0</v>
      </c>
      <c r="HW107">
        <v>0</v>
      </c>
      <c r="HX107">
        <v>0</v>
      </c>
      <c r="HY107" t="s">
        <v>422</v>
      </c>
      <c r="HZ107" t="s">
        <v>423</v>
      </c>
      <c r="IA107" t="s">
        <v>424</v>
      </c>
      <c r="IB107" t="s">
        <v>424</v>
      </c>
      <c r="IC107" t="s">
        <v>424</v>
      </c>
      <c r="ID107" t="s">
        <v>424</v>
      </c>
      <c r="IE107">
        <v>0</v>
      </c>
      <c r="IF107">
        <v>100</v>
      </c>
      <c r="IG107">
        <v>100</v>
      </c>
      <c r="IH107">
        <v>12.15</v>
      </c>
      <c r="II107">
        <v>0.5084</v>
      </c>
      <c r="IJ107">
        <v>4.02706509432224</v>
      </c>
      <c r="IK107">
        <v>0.00601174518973114</v>
      </c>
      <c r="IL107">
        <v>2.77886958061485e-07</v>
      </c>
      <c r="IM107">
        <v>-3.54636231360687e-10</v>
      </c>
      <c r="IN107">
        <v>-0.0404303883988718</v>
      </c>
      <c r="IO107">
        <v>-0.0177815531441476</v>
      </c>
      <c r="IP107">
        <v>0.00205572605671414</v>
      </c>
      <c r="IQ107">
        <v>-1.65519735432211e-05</v>
      </c>
      <c r="IR107">
        <v>-4</v>
      </c>
      <c r="IS107">
        <v>1848</v>
      </c>
      <c r="IT107">
        <v>1</v>
      </c>
      <c r="IU107">
        <v>25</v>
      </c>
      <c r="IV107">
        <v>24543.3</v>
      </c>
      <c r="IW107">
        <v>24543.3</v>
      </c>
      <c r="IX107">
        <v>2.88574</v>
      </c>
      <c r="IY107">
        <v>2.57568</v>
      </c>
      <c r="IZ107">
        <v>1.54785</v>
      </c>
      <c r="JA107">
        <v>2.30469</v>
      </c>
      <c r="JB107">
        <v>1.34644</v>
      </c>
      <c r="JC107">
        <v>2.41333</v>
      </c>
      <c r="JD107">
        <v>34.3042</v>
      </c>
      <c r="JE107">
        <v>24.1575</v>
      </c>
      <c r="JF107">
        <v>18</v>
      </c>
      <c r="JG107">
        <v>500.024</v>
      </c>
      <c r="JH107">
        <v>411.552</v>
      </c>
      <c r="JI107">
        <v>25</v>
      </c>
      <c r="JJ107">
        <v>26.4556</v>
      </c>
      <c r="JK107">
        <v>30.0001</v>
      </c>
      <c r="JL107">
        <v>26.3755</v>
      </c>
      <c r="JM107">
        <v>26.3158</v>
      </c>
      <c r="JN107">
        <v>57.7771</v>
      </c>
      <c r="JO107">
        <v>27.1336</v>
      </c>
      <c r="JP107">
        <v>65.3896</v>
      </c>
      <c r="JQ107">
        <v>25</v>
      </c>
      <c r="JR107">
        <v>1523.68</v>
      </c>
      <c r="JS107">
        <v>19.4526</v>
      </c>
      <c r="JT107">
        <v>102.383</v>
      </c>
      <c r="JU107">
        <v>103.144</v>
      </c>
    </row>
    <row r="108" spans="1:281">
      <c r="A108">
        <v>92</v>
      </c>
      <c r="B108">
        <v>1659024230</v>
      </c>
      <c r="C108">
        <v>546.900000095367</v>
      </c>
      <c r="D108" t="s">
        <v>607</v>
      </c>
      <c r="E108" t="s">
        <v>608</v>
      </c>
      <c r="F108">
        <v>5</v>
      </c>
      <c r="G108" t="s">
        <v>416</v>
      </c>
      <c r="H108" t="s">
        <v>417</v>
      </c>
      <c r="I108">
        <v>1659024222.5</v>
      </c>
      <c r="J108">
        <f>(K108)/1000</f>
        <v>0</v>
      </c>
      <c r="K108">
        <f>IF(CZ108, AN108, AH108)</f>
        <v>0</v>
      </c>
      <c r="L108">
        <f>IF(CZ108, AI108, AG108)</f>
        <v>0</v>
      </c>
      <c r="M108">
        <f>DB108 - IF(AU108&gt;1, L108*CV108*100.0/(AW108*DP108), 0)</f>
        <v>0</v>
      </c>
      <c r="N108">
        <f>((T108-J108/2)*M108-L108)/(T108+J108/2)</f>
        <v>0</v>
      </c>
      <c r="O108">
        <f>N108*(DI108+DJ108)/1000.0</f>
        <v>0</v>
      </c>
      <c r="P108">
        <f>(DB108 - IF(AU108&gt;1, L108*CV108*100.0/(AW108*DP108), 0))*(DI108+DJ108)/1000.0</f>
        <v>0</v>
      </c>
      <c r="Q108">
        <f>2.0/((1/S108-1/R108)+SIGN(S108)*SQRT((1/S108-1/R108)*(1/S108-1/R108) + 4*CW108/((CW108+1)*(CW108+1))*(2*1/S108*1/R108-1/R108*1/R108)))</f>
        <v>0</v>
      </c>
      <c r="R108">
        <f>IF(LEFT(CX108,1)&lt;&gt;"0",IF(LEFT(CX108,1)="1",3.0,CY108),$D$5+$E$5*(DP108*DI108/($K$5*1000))+$F$5*(DP108*DI108/($K$5*1000))*MAX(MIN(CV108,$J$5),$I$5)*MAX(MIN(CV108,$J$5),$I$5)+$G$5*MAX(MIN(CV108,$J$5),$I$5)*(DP108*DI108/($K$5*1000))+$H$5*(DP108*DI108/($K$5*1000))*(DP108*DI108/($K$5*1000)))</f>
        <v>0</v>
      </c>
      <c r="S108">
        <f>J108*(1000-(1000*0.61365*exp(17.502*W108/(240.97+W108))/(DI108+DJ108)+DD108)/2)/(1000*0.61365*exp(17.502*W108/(240.97+W108))/(DI108+DJ108)-DD108)</f>
        <v>0</v>
      </c>
      <c r="T108">
        <f>1/((CW108+1)/(Q108/1.6)+1/(R108/1.37)) + CW108/((CW108+1)/(Q108/1.6) + CW108/(R108/1.37))</f>
        <v>0</v>
      </c>
      <c r="U108">
        <f>(CR108*CU108)</f>
        <v>0</v>
      </c>
      <c r="V108">
        <f>(DK108+(U108+2*0.95*5.67E-8*(((DK108+$B$7)+273)^4-(DK108+273)^4)-44100*J108)/(1.84*29.3*R108+8*0.95*5.67E-8*(DK108+273)^3))</f>
        <v>0</v>
      </c>
      <c r="W108">
        <f>($C$7*DL108+$D$7*DM108+$E$7*V108)</f>
        <v>0</v>
      </c>
      <c r="X108">
        <f>0.61365*exp(17.502*W108/(240.97+W108))</f>
        <v>0</v>
      </c>
      <c r="Y108">
        <f>(Z108/AA108*100)</f>
        <v>0</v>
      </c>
      <c r="Z108">
        <f>DD108*(DI108+DJ108)/1000</f>
        <v>0</v>
      </c>
      <c r="AA108">
        <f>0.61365*exp(17.502*DK108/(240.97+DK108))</f>
        <v>0</v>
      </c>
      <c r="AB108">
        <f>(X108-DD108*(DI108+DJ108)/1000)</f>
        <v>0</v>
      </c>
      <c r="AC108">
        <f>(-J108*44100)</f>
        <v>0</v>
      </c>
      <c r="AD108">
        <f>2*29.3*R108*0.92*(DK108-W108)</f>
        <v>0</v>
      </c>
      <c r="AE108">
        <f>2*0.95*5.67E-8*(((DK108+$B$7)+273)^4-(W108+273)^4)</f>
        <v>0</v>
      </c>
      <c r="AF108">
        <f>U108+AE108+AC108+AD108</f>
        <v>0</v>
      </c>
      <c r="AG108">
        <f>DH108*AU108*(DC108-DB108*(1000-AU108*DE108)/(1000-AU108*DD108))/(100*CV108)</f>
        <v>0</v>
      </c>
      <c r="AH108">
        <f>1000*DH108*AU108*(DD108-DE108)/(100*CV108*(1000-AU108*DD108))</f>
        <v>0</v>
      </c>
      <c r="AI108">
        <f>(AJ108 - AK108 - DI108*1E3/(8.314*(DK108+273.15)) * AM108/DH108 * AL108) * DH108/(100*CV108) * (1000 - DE108)/1000</f>
        <v>0</v>
      </c>
      <c r="AJ108">
        <v>1549.03248366633</v>
      </c>
      <c r="AK108">
        <v>1491.75218181818</v>
      </c>
      <c r="AL108">
        <v>3.48418536667827</v>
      </c>
      <c r="AM108">
        <v>66.0504921813524</v>
      </c>
      <c r="AN108">
        <f>(AP108 - AO108 + DI108*1E3/(8.314*(DK108+273.15)) * AR108/DH108 * AQ108) * DH108/(100*CV108) * 1000/(1000 - AP108)</f>
        <v>0</v>
      </c>
      <c r="AO108">
        <v>19.2659746242424</v>
      </c>
      <c r="AP108">
        <v>24.9499741258741</v>
      </c>
      <c r="AQ108">
        <v>0.0093775757575928</v>
      </c>
      <c r="AR108">
        <v>92.47</v>
      </c>
      <c r="AS108">
        <v>0</v>
      </c>
      <c r="AT108">
        <v>0</v>
      </c>
      <c r="AU108">
        <f>IF(AS108*$H$13&gt;=AW108,1.0,(AW108/(AW108-AS108*$H$13)))</f>
        <v>0</v>
      </c>
      <c r="AV108">
        <f>(AU108-1)*100</f>
        <v>0</v>
      </c>
      <c r="AW108">
        <f>MAX(0,($B$13+$C$13*DP108)/(1+$D$13*DP108)*DI108/(DK108+273)*$E$13)</f>
        <v>0</v>
      </c>
      <c r="AX108" t="s">
        <v>418</v>
      </c>
      <c r="AY108" t="s">
        <v>418</v>
      </c>
      <c r="AZ108">
        <v>0</v>
      </c>
      <c r="BA108">
        <v>0</v>
      </c>
      <c r="BB108">
        <f>1-AZ108/BA108</f>
        <v>0</v>
      </c>
      <c r="BC108">
        <v>0</v>
      </c>
      <c r="BD108" t="s">
        <v>418</v>
      </c>
      <c r="BE108" t="s">
        <v>418</v>
      </c>
      <c r="BF108">
        <v>0</v>
      </c>
      <c r="BG108">
        <v>0</v>
      </c>
      <c r="BH108">
        <f>1-BF108/BG108</f>
        <v>0</v>
      </c>
      <c r="BI108">
        <v>0.5</v>
      </c>
      <c r="BJ108">
        <f>CS108</f>
        <v>0</v>
      </c>
      <c r="BK108">
        <f>L108</f>
        <v>0</v>
      </c>
      <c r="BL108">
        <f>BH108*BI108*BJ108</f>
        <v>0</v>
      </c>
      <c r="BM108">
        <f>(BK108-BC108)/BJ108</f>
        <v>0</v>
      </c>
      <c r="BN108">
        <f>(BA108-BG108)/BG108</f>
        <v>0</v>
      </c>
      <c r="BO108">
        <f>AZ108/(BB108+AZ108/BG108)</f>
        <v>0</v>
      </c>
      <c r="BP108" t="s">
        <v>418</v>
      </c>
      <c r="BQ108">
        <v>0</v>
      </c>
      <c r="BR108">
        <f>IF(BQ108&lt;&gt;0, BQ108, BO108)</f>
        <v>0</v>
      </c>
      <c r="BS108">
        <f>1-BR108/BG108</f>
        <v>0</v>
      </c>
      <c r="BT108">
        <f>(BG108-BF108)/(BG108-BR108)</f>
        <v>0</v>
      </c>
      <c r="BU108">
        <f>(BA108-BG108)/(BA108-BR108)</f>
        <v>0</v>
      </c>
      <c r="BV108">
        <f>(BG108-BF108)/(BG108-AZ108)</f>
        <v>0</v>
      </c>
      <c r="BW108">
        <f>(BA108-BG108)/(BA108-AZ108)</f>
        <v>0</v>
      </c>
      <c r="BX108">
        <f>(BT108*BR108/BF108)</f>
        <v>0</v>
      </c>
      <c r="BY108">
        <f>(1-BX108)</f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f>$B$11*DQ108+$C$11*DR108+$F$11*EC108*(1-EF108)</f>
        <v>0</v>
      </c>
      <c r="CS108">
        <f>CR108*CT108</f>
        <v>0</v>
      </c>
      <c r="CT108">
        <f>($B$11*$D$9+$C$11*$D$9+$F$11*((EP108+EH108)/MAX(EP108+EH108+EQ108, 0.1)*$I$9+EQ108/MAX(EP108+EH108+EQ108, 0.1)*$J$9))/($B$11+$C$11+$F$11)</f>
        <v>0</v>
      </c>
      <c r="CU108">
        <f>($B$11*$K$9+$C$11*$K$9+$F$11*((EP108+EH108)/MAX(EP108+EH108+EQ108, 0.1)*$P$9+EQ108/MAX(EP108+EH108+EQ108, 0.1)*$Q$9))/($B$11+$C$11+$F$11)</f>
        <v>0</v>
      </c>
      <c r="CV108">
        <v>6</v>
      </c>
      <c r="CW108">
        <v>0.5</v>
      </c>
      <c r="CX108" t="s">
        <v>419</v>
      </c>
      <c r="CY108">
        <v>2</v>
      </c>
      <c r="CZ108" t="b">
        <v>1</v>
      </c>
      <c r="DA108">
        <v>1659024222.5</v>
      </c>
      <c r="DB108">
        <v>1430.94740740741</v>
      </c>
      <c r="DC108">
        <v>1502.99888888889</v>
      </c>
      <c r="DD108">
        <v>24.8891259259259</v>
      </c>
      <c r="DE108">
        <v>19.1392444444444</v>
      </c>
      <c r="DF108">
        <v>1418.84444444444</v>
      </c>
      <c r="DG108">
        <v>24.3809666666667</v>
      </c>
      <c r="DH108">
        <v>500.075074074074</v>
      </c>
      <c r="DI108">
        <v>90.3901333333333</v>
      </c>
      <c r="DJ108">
        <v>0.0458017333333333</v>
      </c>
      <c r="DK108">
        <v>27.3863703703704</v>
      </c>
      <c r="DL108">
        <v>27.5463444444444</v>
      </c>
      <c r="DM108">
        <v>999.9</v>
      </c>
      <c r="DN108">
        <v>0</v>
      </c>
      <c r="DO108">
        <v>0</v>
      </c>
      <c r="DP108">
        <v>10002.962962963</v>
      </c>
      <c r="DQ108">
        <v>0</v>
      </c>
      <c r="DR108">
        <v>10.1322111111111</v>
      </c>
      <c r="DS108">
        <v>-72.0515592592593</v>
      </c>
      <c r="DT108">
        <v>1467.47185185185</v>
      </c>
      <c r="DU108">
        <v>1532.32777777778</v>
      </c>
      <c r="DV108">
        <v>5.74987185185185</v>
      </c>
      <c r="DW108">
        <v>1502.99888888889</v>
      </c>
      <c r="DX108">
        <v>19.1392444444444</v>
      </c>
      <c r="DY108">
        <v>2.24973</v>
      </c>
      <c r="DZ108">
        <v>1.72999851851852</v>
      </c>
      <c r="EA108">
        <v>19.3208888888889</v>
      </c>
      <c r="EB108">
        <v>15.1679259259259</v>
      </c>
      <c r="EC108">
        <v>1999.98259259259</v>
      </c>
      <c r="ED108">
        <v>0.979994111111111</v>
      </c>
      <c r="EE108">
        <v>0.0200059481481482</v>
      </c>
      <c r="EF108">
        <v>0</v>
      </c>
      <c r="EG108">
        <v>808.907703703704</v>
      </c>
      <c r="EH108">
        <v>5.00063</v>
      </c>
      <c r="EI108">
        <v>15954.9814814815</v>
      </c>
      <c r="EJ108">
        <v>17256.7185185185</v>
      </c>
      <c r="EK108">
        <v>38.562</v>
      </c>
      <c r="EL108">
        <v>38.5574074074074</v>
      </c>
      <c r="EM108">
        <v>38.062</v>
      </c>
      <c r="EN108">
        <v>37.8213333333333</v>
      </c>
      <c r="EO108">
        <v>39.5413333333333</v>
      </c>
      <c r="EP108">
        <v>1955.07222222222</v>
      </c>
      <c r="EQ108">
        <v>39.9103703703704</v>
      </c>
      <c r="ER108">
        <v>0</v>
      </c>
      <c r="ES108">
        <v>1659024229.3</v>
      </c>
      <c r="ET108">
        <v>0</v>
      </c>
      <c r="EU108">
        <v>808.844115384616</v>
      </c>
      <c r="EV108">
        <v>-8.18225641100489</v>
      </c>
      <c r="EW108">
        <v>-133.856410280896</v>
      </c>
      <c r="EX108">
        <v>15954.0730769231</v>
      </c>
      <c r="EY108">
        <v>15</v>
      </c>
      <c r="EZ108">
        <v>0</v>
      </c>
      <c r="FA108" t="s">
        <v>420</v>
      </c>
      <c r="FB108">
        <v>1657551626.5</v>
      </c>
      <c r="FC108">
        <v>1657551629</v>
      </c>
      <c r="FD108">
        <v>0</v>
      </c>
      <c r="FE108">
        <v>0.403</v>
      </c>
      <c r="FF108">
        <v>0.009</v>
      </c>
      <c r="FG108">
        <v>9.41</v>
      </c>
      <c r="FH108">
        <v>0.087</v>
      </c>
      <c r="FI108">
        <v>417</v>
      </c>
      <c r="FJ108">
        <v>17</v>
      </c>
      <c r="FK108">
        <v>1.61</v>
      </c>
      <c r="FL108">
        <v>0.59</v>
      </c>
      <c r="FM108">
        <v>-72.0740609756098</v>
      </c>
      <c r="FN108">
        <v>0.295078745644623</v>
      </c>
      <c r="FO108">
        <v>0.427570161338863</v>
      </c>
      <c r="FP108">
        <v>1</v>
      </c>
      <c r="FQ108">
        <v>809.271911764706</v>
      </c>
      <c r="FR108">
        <v>-6.9216653934259</v>
      </c>
      <c r="FS108">
        <v>0.704477585651328</v>
      </c>
      <c r="FT108">
        <v>0</v>
      </c>
      <c r="FU108">
        <v>5.8006812195122</v>
      </c>
      <c r="FV108">
        <v>-1.12825797909408</v>
      </c>
      <c r="FW108">
        <v>0.116769021455536</v>
      </c>
      <c r="FX108">
        <v>0</v>
      </c>
      <c r="FY108">
        <v>1</v>
      </c>
      <c r="FZ108">
        <v>3</v>
      </c>
      <c r="GA108" t="s">
        <v>421</v>
      </c>
      <c r="GB108">
        <v>2.97408</v>
      </c>
      <c r="GC108">
        <v>2.69984</v>
      </c>
      <c r="GD108">
        <v>0.210159</v>
      </c>
      <c r="GE108">
        <v>0.216934</v>
      </c>
      <c r="GF108">
        <v>0.106019</v>
      </c>
      <c r="GG108">
        <v>0.0898533</v>
      </c>
      <c r="GH108">
        <v>30779.4</v>
      </c>
      <c r="GI108">
        <v>33363.1</v>
      </c>
      <c r="GJ108">
        <v>35309.9</v>
      </c>
      <c r="GK108">
        <v>38636.4</v>
      </c>
      <c r="GL108">
        <v>44749.3</v>
      </c>
      <c r="GM108">
        <v>50783.6</v>
      </c>
      <c r="GN108">
        <v>55189.1</v>
      </c>
      <c r="GO108">
        <v>61962.3</v>
      </c>
      <c r="GP108">
        <v>1.9882</v>
      </c>
      <c r="GQ108">
        <v>1.8514</v>
      </c>
      <c r="GR108">
        <v>0.130832</v>
      </c>
      <c r="GS108">
        <v>0</v>
      </c>
      <c r="GT108">
        <v>25.4294</v>
      </c>
      <c r="GU108">
        <v>999.9</v>
      </c>
      <c r="GV108">
        <v>54.755</v>
      </c>
      <c r="GW108">
        <v>29.124</v>
      </c>
      <c r="GX108">
        <v>24.5366</v>
      </c>
      <c r="GY108">
        <v>56.6</v>
      </c>
      <c r="GZ108">
        <v>43.2612</v>
      </c>
      <c r="HA108">
        <v>1</v>
      </c>
      <c r="HB108">
        <v>-0.060061</v>
      </c>
      <c r="HC108">
        <v>0.123529</v>
      </c>
      <c r="HD108">
        <v>20.1128</v>
      </c>
      <c r="HE108">
        <v>5.20052</v>
      </c>
      <c r="HF108">
        <v>12.0064</v>
      </c>
      <c r="HG108">
        <v>4.976</v>
      </c>
      <c r="HH108">
        <v>3.2934</v>
      </c>
      <c r="HI108">
        <v>9999</v>
      </c>
      <c r="HJ108">
        <v>9999</v>
      </c>
      <c r="HK108">
        <v>9999</v>
      </c>
      <c r="HL108">
        <v>627.8</v>
      </c>
      <c r="HM108">
        <v>1.86328</v>
      </c>
      <c r="HN108">
        <v>1.86813</v>
      </c>
      <c r="HO108">
        <v>1.86798</v>
      </c>
      <c r="HP108">
        <v>1.86905</v>
      </c>
      <c r="HQ108">
        <v>1.86996</v>
      </c>
      <c r="HR108">
        <v>1.866</v>
      </c>
      <c r="HS108">
        <v>1.86707</v>
      </c>
      <c r="HT108">
        <v>1.86844</v>
      </c>
      <c r="HU108">
        <v>5</v>
      </c>
      <c r="HV108">
        <v>0</v>
      </c>
      <c r="HW108">
        <v>0</v>
      </c>
      <c r="HX108">
        <v>0</v>
      </c>
      <c r="HY108" t="s">
        <v>422</v>
      </c>
      <c r="HZ108" t="s">
        <v>423</v>
      </c>
      <c r="IA108" t="s">
        <v>424</v>
      </c>
      <c r="IB108" t="s">
        <v>424</v>
      </c>
      <c r="IC108" t="s">
        <v>424</v>
      </c>
      <c r="ID108" t="s">
        <v>424</v>
      </c>
      <c r="IE108">
        <v>0</v>
      </c>
      <c r="IF108">
        <v>100</v>
      </c>
      <c r="IG108">
        <v>100</v>
      </c>
      <c r="IH108">
        <v>12.22</v>
      </c>
      <c r="II108">
        <v>0.5119</v>
      </c>
      <c r="IJ108">
        <v>4.02706509432224</v>
      </c>
      <c r="IK108">
        <v>0.00601174518973114</v>
      </c>
      <c r="IL108">
        <v>2.77886958061485e-07</v>
      </c>
      <c r="IM108">
        <v>-3.54636231360687e-10</v>
      </c>
      <c r="IN108">
        <v>-0.0404303883988718</v>
      </c>
      <c r="IO108">
        <v>-0.0177815531441476</v>
      </c>
      <c r="IP108">
        <v>0.00205572605671414</v>
      </c>
      <c r="IQ108">
        <v>-1.65519735432211e-05</v>
      </c>
      <c r="IR108">
        <v>-4</v>
      </c>
      <c r="IS108">
        <v>1848</v>
      </c>
      <c r="IT108">
        <v>1</v>
      </c>
      <c r="IU108">
        <v>25</v>
      </c>
      <c r="IV108">
        <v>24543.4</v>
      </c>
      <c r="IW108">
        <v>24543.3</v>
      </c>
      <c r="IX108">
        <v>2.90894</v>
      </c>
      <c r="IY108">
        <v>2.58545</v>
      </c>
      <c r="IZ108">
        <v>1.54785</v>
      </c>
      <c r="JA108">
        <v>2.30469</v>
      </c>
      <c r="JB108">
        <v>1.34644</v>
      </c>
      <c r="JC108">
        <v>2.33032</v>
      </c>
      <c r="JD108">
        <v>34.3269</v>
      </c>
      <c r="JE108">
        <v>24.14</v>
      </c>
      <c r="JF108">
        <v>18</v>
      </c>
      <c r="JG108">
        <v>500.175</v>
      </c>
      <c r="JH108">
        <v>412.019</v>
      </c>
      <c r="JI108">
        <v>25.0004</v>
      </c>
      <c r="JJ108">
        <v>26.4578</v>
      </c>
      <c r="JK108">
        <v>30.0001</v>
      </c>
      <c r="JL108">
        <v>26.3777</v>
      </c>
      <c r="JM108">
        <v>26.318</v>
      </c>
      <c r="JN108">
        <v>58.3078</v>
      </c>
      <c r="JO108">
        <v>26.8538</v>
      </c>
      <c r="JP108">
        <v>65.3896</v>
      </c>
      <c r="JQ108">
        <v>25</v>
      </c>
      <c r="JR108">
        <v>1543.78</v>
      </c>
      <c r="JS108">
        <v>19.5424</v>
      </c>
      <c r="JT108">
        <v>102.382</v>
      </c>
      <c r="JU108">
        <v>103.143</v>
      </c>
    </row>
    <row r="109" spans="1:281">
      <c r="A109">
        <v>93</v>
      </c>
      <c r="B109">
        <v>1659024235</v>
      </c>
      <c r="C109">
        <v>551.900000095367</v>
      </c>
      <c r="D109" t="s">
        <v>609</v>
      </c>
      <c r="E109" t="s">
        <v>610</v>
      </c>
      <c r="F109">
        <v>5</v>
      </c>
      <c r="G109" t="s">
        <v>416</v>
      </c>
      <c r="H109" t="s">
        <v>417</v>
      </c>
      <c r="I109">
        <v>1659024227.21429</v>
      </c>
      <c r="J109">
        <f>(K109)/1000</f>
        <v>0</v>
      </c>
      <c r="K109">
        <f>IF(CZ109, AN109, AH109)</f>
        <v>0</v>
      </c>
      <c r="L109">
        <f>IF(CZ109, AI109, AG109)</f>
        <v>0</v>
      </c>
      <c r="M109">
        <f>DB109 - IF(AU109&gt;1, L109*CV109*100.0/(AW109*DP109), 0)</f>
        <v>0</v>
      </c>
      <c r="N109">
        <f>((T109-J109/2)*M109-L109)/(T109+J109/2)</f>
        <v>0</v>
      </c>
      <c r="O109">
        <f>N109*(DI109+DJ109)/1000.0</f>
        <v>0</v>
      </c>
      <c r="P109">
        <f>(DB109 - IF(AU109&gt;1, L109*CV109*100.0/(AW109*DP109), 0))*(DI109+DJ109)/1000.0</f>
        <v>0</v>
      </c>
      <c r="Q109">
        <f>2.0/((1/S109-1/R109)+SIGN(S109)*SQRT((1/S109-1/R109)*(1/S109-1/R109) + 4*CW109/((CW109+1)*(CW109+1))*(2*1/S109*1/R109-1/R109*1/R109)))</f>
        <v>0</v>
      </c>
      <c r="R109">
        <f>IF(LEFT(CX109,1)&lt;&gt;"0",IF(LEFT(CX109,1)="1",3.0,CY109),$D$5+$E$5*(DP109*DI109/($K$5*1000))+$F$5*(DP109*DI109/($K$5*1000))*MAX(MIN(CV109,$J$5),$I$5)*MAX(MIN(CV109,$J$5),$I$5)+$G$5*MAX(MIN(CV109,$J$5),$I$5)*(DP109*DI109/($K$5*1000))+$H$5*(DP109*DI109/($K$5*1000))*(DP109*DI109/($K$5*1000)))</f>
        <v>0</v>
      </c>
      <c r="S109">
        <f>J109*(1000-(1000*0.61365*exp(17.502*W109/(240.97+W109))/(DI109+DJ109)+DD109)/2)/(1000*0.61365*exp(17.502*W109/(240.97+W109))/(DI109+DJ109)-DD109)</f>
        <v>0</v>
      </c>
      <c r="T109">
        <f>1/((CW109+1)/(Q109/1.6)+1/(R109/1.37)) + CW109/((CW109+1)/(Q109/1.6) + CW109/(R109/1.37))</f>
        <v>0</v>
      </c>
      <c r="U109">
        <f>(CR109*CU109)</f>
        <v>0</v>
      </c>
      <c r="V109">
        <f>(DK109+(U109+2*0.95*5.67E-8*(((DK109+$B$7)+273)^4-(DK109+273)^4)-44100*J109)/(1.84*29.3*R109+8*0.95*5.67E-8*(DK109+273)^3))</f>
        <v>0</v>
      </c>
      <c r="W109">
        <f>($C$7*DL109+$D$7*DM109+$E$7*V109)</f>
        <v>0</v>
      </c>
      <c r="X109">
        <f>0.61365*exp(17.502*W109/(240.97+W109))</f>
        <v>0</v>
      </c>
      <c r="Y109">
        <f>(Z109/AA109*100)</f>
        <v>0</v>
      </c>
      <c r="Z109">
        <f>DD109*(DI109+DJ109)/1000</f>
        <v>0</v>
      </c>
      <c r="AA109">
        <f>0.61365*exp(17.502*DK109/(240.97+DK109))</f>
        <v>0</v>
      </c>
      <c r="AB109">
        <f>(X109-DD109*(DI109+DJ109)/1000)</f>
        <v>0</v>
      </c>
      <c r="AC109">
        <f>(-J109*44100)</f>
        <v>0</v>
      </c>
      <c r="AD109">
        <f>2*29.3*R109*0.92*(DK109-W109)</f>
        <v>0</v>
      </c>
      <c r="AE109">
        <f>2*0.95*5.67E-8*(((DK109+$B$7)+273)^4-(W109+273)^4)</f>
        <v>0</v>
      </c>
      <c r="AF109">
        <f>U109+AE109+AC109+AD109</f>
        <v>0</v>
      </c>
      <c r="AG109">
        <f>DH109*AU109*(DC109-DB109*(1000-AU109*DE109)/(1000-AU109*DD109))/(100*CV109)</f>
        <v>0</v>
      </c>
      <c r="AH109">
        <f>1000*DH109*AU109*(DD109-DE109)/(100*CV109*(1000-AU109*DD109))</f>
        <v>0</v>
      </c>
      <c r="AI109">
        <f>(AJ109 - AK109 - DI109*1E3/(8.314*(DK109+273.15)) * AM109/DH109 * AL109) * DH109/(100*CV109) * (1000 - DE109)/1000</f>
        <v>0</v>
      </c>
      <c r="AJ109">
        <v>1566.03401593926</v>
      </c>
      <c r="AK109">
        <v>1508.84642424242</v>
      </c>
      <c r="AL109">
        <v>3.41105927256148</v>
      </c>
      <c r="AM109">
        <v>66.0504921813524</v>
      </c>
      <c r="AN109">
        <f>(AP109 - AO109 + DI109*1E3/(8.314*(DK109+273.15)) * AR109/DH109 * AQ109) * DH109/(100*CV109) * 1000/(1000 - AP109)</f>
        <v>0</v>
      </c>
      <c r="AO109">
        <v>19.4263955814719</v>
      </c>
      <c r="AP109">
        <v>25.0122979020979</v>
      </c>
      <c r="AQ109">
        <v>0.0132840000000142</v>
      </c>
      <c r="AR109">
        <v>92.47</v>
      </c>
      <c r="AS109">
        <v>0</v>
      </c>
      <c r="AT109">
        <v>0</v>
      </c>
      <c r="AU109">
        <f>IF(AS109*$H$13&gt;=AW109,1.0,(AW109/(AW109-AS109*$H$13)))</f>
        <v>0</v>
      </c>
      <c r="AV109">
        <f>(AU109-1)*100</f>
        <v>0</v>
      </c>
      <c r="AW109">
        <f>MAX(0,($B$13+$C$13*DP109)/(1+$D$13*DP109)*DI109/(DK109+273)*$E$13)</f>
        <v>0</v>
      </c>
      <c r="AX109" t="s">
        <v>418</v>
      </c>
      <c r="AY109" t="s">
        <v>418</v>
      </c>
      <c r="AZ109">
        <v>0</v>
      </c>
      <c r="BA109">
        <v>0</v>
      </c>
      <c r="BB109">
        <f>1-AZ109/BA109</f>
        <v>0</v>
      </c>
      <c r="BC109">
        <v>0</v>
      </c>
      <c r="BD109" t="s">
        <v>418</v>
      </c>
      <c r="BE109" t="s">
        <v>418</v>
      </c>
      <c r="BF109">
        <v>0</v>
      </c>
      <c r="BG109">
        <v>0</v>
      </c>
      <c r="BH109">
        <f>1-BF109/BG109</f>
        <v>0</v>
      </c>
      <c r="BI109">
        <v>0.5</v>
      </c>
      <c r="BJ109">
        <f>CS109</f>
        <v>0</v>
      </c>
      <c r="BK109">
        <f>L109</f>
        <v>0</v>
      </c>
      <c r="BL109">
        <f>BH109*BI109*BJ109</f>
        <v>0</v>
      </c>
      <c r="BM109">
        <f>(BK109-BC109)/BJ109</f>
        <v>0</v>
      </c>
      <c r="BN109">
        <f>(BA109-BG109)/BG109</f>
        <v>0</v>
      </c>
      <c r="BO109">
        <f>AZ109/(BB109+AZ109/BG109)</f>
        <v>0</v>
      </c>
      <c r="BP109" t="s">
        <v>418</v>
      </c>
      <c r="BQ109">
        <v>0</v>
      </c>
      <c r="BR109">
        <f>IF(BQ109&lt;&gt;0, BQ109, BO109)</f>
        <v>0</v>
      </c>
      <c r="BS109">
        <f>1-BR109/BG109</f>
        <v>0</v>
      </c>
      <c r="BT109">
        <f>(BG109-BF109)/(BG109-BR109)</f>
        <v>0</v>
      </c>
      <c r="BU109">
        <f>(BA109-BG109)/(BA109-BR109)</f>
        <v>0</v>
      </c>
      <c r="BV109">
        <f>(BG109-BF109)/(BG109-AZ109)</f>
        <v>0</v>
      </c>
      <c r="BW109">
        <f>(BA109-BG109)/(BA109-AZ109)</f>
        <v>0</v>
      </c>
      <c r="BX109">
        <f>(BT109*BR109/BF109)</f>
        <v>0</v>
      </c>
      <c r="BY109">
        <f>(1-BX109)</f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f>$B$11*DQ109+$C$11*DR109+$F$11*EC109*(1-EF109)</f>
        <v>0</v>
      </c>
      <c r="CS109">
        <f>CR109*CT109</f>
        <v>0</v>
      </c>
      <c r="CT109">
        <f>($B$11*$D$9+$C$11*$D$9+$F$11*((EP109+EH109)/MAX(EP109+EH109+EQ109, 0.1)*$I$9+EQ109/MAX(EP109+EH109+EQ109, 0.1)*$J$9))/($B$11+$C$11+$F$11)</f>
        <v>0</v>
      </c>
      <c r="CU109">
        <f>($B$11*$K$9+$C$11*$K$9+$F$11*((EP109+EH109)/MAX(EP109+EH109+EQ109, 0.1)*$P$9+EQ109/MAX(EP109+EH109+EQ109, 0.1)*$Q$9))/($B$11+$C$11+$F$11)</f>
        <v>0</v>
      </c>
      <c r="CV109">
        <v>6</v>
      </c>
      <c r="CW109">
        <v>0.5</v>
      </c>
      <c r="CX109" t="s">
        <v>419</v>
      </c>
      <c r="CY109">
        <v>2</v>
      </c>
      <c r="CZ109" t="b">
        <v>1</v>
      </c>
      <c r="DA109">
        <v>1659024227.21429</v>
      </c>
      <c r="DB109">
        <v>1446.74571428571</v>
      </c>
      <c r="DC109">
        <v>1518.80642857143</v>
      </c>
      <c r="DD109">
        <v>24.93055</v>
      </c>
      <c r="DE109">
        <v>19.276575</v>
      </c>
      <c r="DF109">
        <v>1434.56892857143</v>
      </c>
      <c r="DG109">
        <v>24.4203178571429</v>
      </c>
      <c r="DH109">
        <v>500.041607142857</v>
      </c>
      <c r="DI109">
        <v>90.3904</v>
      </c>
      <c r="DJ109">
        <v>0.04592245</v>
      </c>
      <c r="DK109">
        <v>27.3891678571428</v>
      </c>
      <c r="DL109">
        <v>27.5606285714286</v>
      </c>
      <c r="DM109">
        <v>999.9</v>
      </c>
      <c r="DN109">
        <v>0</v>
      </c>
      <c r="DO109">
        <v>0</v>
      </c>
      <c r="DP109">
        <v>9988.57142857143</v>
      </c>
      <c r="DQ109">
        <v>0</v>
      </c>
      <c r="DR109">
        <v>10.1438928571429</v>
      </c>
      <c r="DS109">
        <v>-72.0614392857143</v>
      </c>
      <c r="DT109">
        <v>1483.73714285714</v>
      </c>
      <c r="DU109">
        <v>1548.66214285714</v>
      </c>
      <c r="DV109">
        <v>5.65397321428571</v>
      </c>
      <c r="DW109">
        <v>1518.80642857143</v>
      </c>
      <c r="DX109">
        <v>19.276575</v>
      </c>
      <c r="DY109">
        <v>2.25348214285714</v>
      </c>
      <c r="DZ109">
        <v>1.7424175</v>
      </c>
      <c r="EA109">
        <v>19.3476464285714</v>
      </c>
      <c r="EB109">
        <v>15.2791071428571</v>
      </c>
      <c r="EC109">
        <v>1999.98964285714</v>
      </c>
      <c r="ED109">
        <v>0.97999425</v>
      </c>
      <c r="EE109">
        <v>0.0200058</v>
      </c>
      <c r="EF109">
        <v>0</v>
      </c>
      <c r="EG109">
        <v>808.275821428571</v>
      </c>
      <c r="EH109">
        <v>5.00063</v>
      </c>
      <c r="EI109">
        <v>15944.2535714286</v>
      </c>
      <c r="EJ109">
        <v>17256.7785714286</v>
      </c>
      <c r="EK109">
        <v>38.5665</v>
      </c>
      <c r="EL109">
        <v>38.562</v>
      </c>
      <c r="EM109">
        <v>38.062</v>
      </c>
      <c r="EN109">
        <v>37.82325</v>
      </c>
      <c r="EO109">
        <v>39.5553571428571</v>
      </c>
      <c r="EP109">
        <v>1955.07928571429</v>
      </c>
      <c r="EQ109">
        <v>39.9103571428571</v>
      </c>
      <c r="ER109">
        <v>0</v>
      </c>
      <c r="ES109">
        <v>1659024234.1</v>
      </c>
      <c r="ET109">
        <v>0</v>
      </c>
      <c r="EU109">
        <v>808.214461538462</v>
      </c>
      <c r="EV109">
        <v>-7.46755555418246</v>
      </c>
      <c r="EW109">
        <v>-138.458119655546</v>
      </c>
      <c r="EX109">
        <v>15943.0884615385</v>
      </c>
      <c r="EY109">
        <v>15</v>
      </c>
      <c r="EZ109">
        <v>0</v>
      </c>
      <c r="FA109" t="s">
        <v>420</v>
      </c>
      <c r="FB109">
        <v>1657551626.5</v>
      </c>
      <c r="FC109">
        <v>1657551629</v>
      </c>
      <c r="FD109">
        <v>0</v>
      </c>
      <c r="FE109">
        <v>0.403</v>
      </c>
      <c r="FF109">
        <v>0.009</v>
      </c>
      <c r="FG109">
        <v>9.41</v>
      </c>
      <c r="FH109">
        <v>0.087</v>
      </c>
      <c r="FI109">
        <v>417</v>
      </c>
      <c r="FJ109">
        <v>17</v>
      </c>
      <c r="FK109">
        <v>1.61</v>
      </c>
      <c r="FL109">
        <v>0.59</v>
      </c>
      <c r="FM109">
        <v>-72.0248195121951</v>
      </c>
      <c r="FN109">
        <v>0.954691986062623</v>
      </c>
      <c r="FO109">
        <v>0.382596573633193</v>
      </c>
      <c r="FP109">
        <v>0</v>
      </c>
      <c r="FQ109">
        <v>808.737147058823</v>
      </c>
      <c r="FR109">
        <v>-7.7508479718678</v>
      </c>
      <c r="FS109">
        <v>0.789111046101611</v>
      </c>
      <c r="FT109">
        <v>0</v>
      </c>
      <c r="FU109">
        <v>5.72372951219512</v>
      </c>
      <c r="FV109">
        <v>-1.26276961672474</v>
      </c>
      <c r="FW109">
        <v>0.128935352565638</v>
      </c>
      <c r="FX109">
        <v>0</v>
      </c>
      <c r="FY109">
        <v>0</v>
      </c>
      <c r="FZ109">
        <v>3</v>
      </c>
      <c r="GA109" t="s">
        <v>427</v>
      </c>
      <c r="GB109">
        <v>2.97324</v>
      </c>
      <c r="GC109">
        <v>2.69974</v>
      </c>
      <c r="GD109">
        <v>0.211612</v>
      </c>
      <c r="GE109">
        <v>0.2185</v>
      </c>
      <c r="GF109">
        <v>0.106173</v>
      </c>
      <c r="GG109">
        <v>0.0902535</v>
      </c>
      <c r="GH109">
        <v>30722.7</v>
      </c>
      <c r="GI109">
        <v>33296.8</v>
      </c>
      <c r="GJ109">
        <v>35309.8</v>
      </c>
      <c r="GK109">
        <v>38636.9</v>
      </c>
      <c r="GL109">
        <v>44741.2</v>
      </c>
      <c r="GM109">
        <v>50762.5</v>
      </c>
      <c r="GN109">
        <v>55188.7</v>
      </c>
      <c r="GO109">
        <v>61963.9</v>
      </c>
      <c r="GP109">
        <v>1.9882</v>
      </c>
      <c r="GQ109">
        <v>1.851</v>
      </c>
      <c r="GR109">
        <v>0.131875</v>
      </c>
      <c r="GS109">
        <v>0</v>
      </c>
      <c r="GT109">
        <v>25.4294</v>
      </c>
      <c r="GU109">
        <v>999.9</v>
      </c>
      <c r="GV109">
        <v>54.755</v>
      </c>
      <c r="GW109">
        <v>29.124</v>
      </c>
      <c r="GX109">
        <v>24.538</v>
      </c>
      <c r="GY109">
        <v>56.73</v>
      </c>
      <c r="GZ109">
        <v>43.3213</v>
      </c>
      <c r="HA109">
        <v>1</v>
      </c>
      <c r="HB109">
        <v>-0.0601219</v>
      </c>
      <c r="HC109">
        <v>0.122789</v>
      </c>
      <c r="HD109">
        <v>20.1133</v>
      </c>
      <c r="HE109">
        <v>5.19932</v>
      </c>
      <c r="HF109">
        <v>12.0076</v>
      </c>
      <c r="HG109">
        <v>4.9752</v>
      </c>
      <c r="HH109">
        <v>3.2936</v>
      </c>
      <c r="HI109">
        <v>9999</v>
      </c>
      <c r="HJ109">
        <v>9999</v>
      </c>
      <c r="HK109">
        <v>9999</v>
      </c>
      <c r="HL109">
        <v>627.8</v>
      </c>
      <c r="HM109">
        <v>1.86337</v>
      </c>
      <c r="HN109">
        <v>1.86813</v>
      </c>
      <c r="HO109">
        <v>1.86795</v>
      </c>
      <c r="HP109">
        <v>1.86905</v>
      </c>
      <c r="HQ109">
        <v>1.86996</v>
      </c>
      <c r="HR109">
        <v>1.866</v>
      </c>
      <c r="HS109">
        <v>1.86707</v>
      </c>
      <c r="HT109">
        <v>1.86844</v>
      </c>
      <c r="HU109">
        <v>5</v>
      </c>
      <c r="HV109">
        <v>0</v>
      </c>
      <c r="HW109">
        <v>0</v>
      </c>
      <c r="HX109">
        <v>0</v>
      </c>
      <c r="HY109" t="s">
        <v>422</v>
      </c>
      <c r="HZ109" t="s">
        <v>423</v>
      </c>
      <c r="IA109" t="s">
        <v>424</v>
      </c>
      <c r="IB109" t="s">
        <v>424</v>
      </c>
      <c r="IC109" t="s">
        <v>424</v>
      </c>
      <c r="ID109" t="s">
        <v>424</v>
      </c>
      <c r="IE109">
        <v>0</v>
      </c>
      <c r="IF109">
        <v>100</v>
      </c>
      <c r="IG109">
        <v>100</v>
      </c>
      <c r="IH109">
        <v>12.3</v>
      </c>
      <c r="II109">
        <v>0.5146</v>
      </c>
      <c r="IJ109">
        <v>4.02706509432224</v>
      </c>
      <c r="IK109">
        <v>0.00601174518973114</v>
      </c>
      <c r="IL109">
        <v>2.77886958061485e-07</v>
      </c>
      <c r="IM109">
        <v>-3.54636231360687e-10</v>
      </c>
      <c r="IN109">
        <v>-0.0404303883988718</v>
      </c>
      <c r="IO109">
        <v>-0.0177815531441476</v>
      </c>
      <c r="IP109">
        <v>0.00205572605671414</v>
      </c>
      <c r="IQ109">
        <v>-1.65519735432211e-05</v>
      </c>
      <c r="IR109">
        <v>-4</v>
      </c>
      <c r="IS109">
        <v>1848</v>
      </c>
      <c r="IT109">
        <v>1</v>
      </c>
      <c r="IU109">
        <v>25</v>
      </c>
      <c r="IV109">
        <v>24543.5</v>
      </c>
      <c r="IW109">
        <v>24543.4</v>
      </c>
      <c r="IX109">
        <v>2.93579</v>
      </c>
      <c r="IY109">
        <v>2.57568</v>
      </c>
      <c r="IZ109">
        <v>1.54785</v>
      </c>
      <c r="JA109">
        <v>2.30469</v>
      </c>
      <c r="JB109">
        <v>1.34644</v>
      </c>
      <c r="JC109">
        <v>2.42188</v>
      </c>
      <c r="JD109">
        <v>34.3042</v>
      </c>
      <c r="JE109">
        <v>24.1488</v>
      </c>
      <c r="JF109">
        <v>18</v>
      </c>
      <c r="JG109">
        <v>500.177</v>
      </c>
      <c r="JH109">
        <v>411.81</v>
      </c>
      <c r="JI109">
        <v>25</v>
      </c>
      <c r="JJ109">
        <v>26.46</v>
      </c>
      <c r="JK109">
        <v>30.0001</v>
      </c>
      <c r="JL109">
        <v>26.3777</v>
      </c>
      <c r="JM109">
        <v>26.3202</v>
      </c>
      <c r="JN109">
        <v>58.7619</v>
      </c>
      <c r="JO109">
        <v>26.5724</v>
      </c>
      <c r="JP109">
        <v>65.3896</v>
      </c>
      <c r="JQ109">
        <v>25</v>
      </c>
      <c r="JR109">
        <v>1557.3</v>
      </c>
      <c r="JS109">
        <v>19.6216</v>
      </c>
      <c r="JT109">
        <v>102.381</v>
      </c>
      <c r="JU109">
        <v>103.145</v>
      </c>
    </row>
    <row r="110" spans="1:281">
      <c r="A110">
        <v>94</v>
      </c>
      <c r="B110">
        <v>1659024240</v>
      </c>
      <c r="C110">
        <v>556.900000095367</v>
      </c>
      <c r="D110" t="s">
        <v>611</v>
      </c>
      <c r="E110" t="s">
        <v>612</v>
      </c>
      <c r="F110">
        <v>5</v>
      </c>
      <c r="G110" t="s">
        <v>416</v>
      </c>
      <c r="H110" t="s">
        <v>417</v>
      </c>
      <c r="I110">
        <v>1659024232.5</v>
      </c>
      <c r="J110">
        <f>(K110)/1000</f>
        <v>0</v>
      </c>
      <c r="K110">
        <f>IF(CZ110, AN110, AH110)</f>
        <v>0</v>
      </c>
      <c r="L110">
        <f>IF(CZ110, AI110, AG110)</f>
        <v>0</v>
      </c>
      <c r="M110">
        <f>DB110 - IF(AU110&gt;1, L110*CV110*100.0/(AW110*DP110), 0)</f>
        <v>0</v>
      </c>
      <c r="N110">
        <f>((T110-J110/2)*M110-L110)/(T110+J110/2)</f>
        <v>0</v>
      </c>
      <c r="O110">
        <f>N110*(DI110+DJ110)/1000.0</f>
        <v>0</v>
      </c>
      <c r="P110">
        <f>(DB110 - IF(AU110&gt;1, L110*CV110*100.0/(AW110*DP110), 0))*(DI110+DJ110)/1000.0</f>
        <v>0</v>
      </c>
      <c r="Q110">
        <f>2.0/((1/S110-1/R110)+SIGN(S110)*SQRT((1/S110-1/R110)*(1/S110-1/R110) + 4*CW110/((CW110+1)*(CW110+1))*(2*1/S110*1/R110-1/R110*1/R110)))</f>
        <v>0</v>
      </c>
      <c r="R110">
        <f>IF(LEFT(CX110,1)&lt;&gt;"0",IF(LEFT(CX110,1)="1",3.0,CY110),$D$5+$E$5*(DP110*DI110/($K$5*1000))+$F$5*(DP110*DI110/($K$5*1000))*MAX(MIN(CV110,$J$5),$I$5)*MAX(MIN(CV110,$J$5),$I$5)+$G$5*MAX(MIN(CV110,$J$5),$I$5)*(DP110*DI110/($K$5*1000))+$H$5*(DP110*DI110/($K$5*1000))*(DP110*DI110/($K$5*1000)))</f>
        <v>0</v>
      </c>
      <c r="S110">
        <f>J110*(1000-(1000*0.61365*exp(17.502*W110/(240.97+W110))/(DI110+DJ110)+DD110)/2)/(1000*0.61365*exp(17.502*W110/(240.97+W110))/(DI110+DJ110)-DD110)</f>
        <v>0</v>
      </c>
      <c r="T110">
        <f>1/((CW110+1)/(Q110/1.6)+1/(R110/1.37)) + CW110/((CW110+1)/(Q110/1.6) + CW110/(R110/1.37))</f>
        <v>0</v>
      </c>
      <c r="U110">
        <f>(CR110*CU110)</f>
        <v>0</v>
      </c>
      <c r="V110">
        <f>(DK110+(U110+2*0.95*5.67E-8*(((DK110+$B$7)+273)^4-(DK110+273)^4)-44100*J110)/(1.84*29.3*R110+8*0.95*5.67E-8*(DK110+273)^3))</f>
        <v>0</v>
      </c>
      <c r="W110">
        <f>($C$7*DL110+$D$7*DM110+$E$7*V110)</f>
        <v>0</v>
      </c>
      <c r="X110">
        <f>0.61365*exp(17.502*W110/(240.97+W110))</f>
        <v>0</v>
      </c>
      <c r="Y110">
        <f>(Z110/AA110*100)</f>
        <v>0</v>
      </c>
      <c r="Z110">
        <f>DD110*(DI110+DJ110)/1000</f>
        <v>0</v>
      </c>
      <c r="AA110">
        <f>0.61365*exp(17.502*DK110/(240.97+DK110))</f>
        <v>0</v>
      </c>
      <c r="AB110">
        <f>(X110-DD110*(DI110+DJ110)/1000)</f>
        <v>0</v>
      </c>
      <c r="AC110">
        <f>(-J110*44100)</f>
        <v>0</v>
      </c>
      <c r="AD110">
        <f>2*29.3*R110*0.92*(DK110-W110)</f>
        <v>0</v>
      </c>
      <c r="AE110">
        <f>2*0.95*5.67E-8*(((DK110+$B$7)+273)^4-(W110+273)^4)</f>
        <v>0</v>
      </c>
      <c r="AF110">
        <f>U110+AE110+AC110+AD110</f>
        <v>0</v>
      </c>
      <c r="AG110">
        <f>DH110*AU110*(DC110-DB110*(1000-AU110*DE110)/(1000-AU110*DD110))/(100*CV110)</f>
        <v>0</v>
      </c>
      <c r="AH110">
        <f>1000*DH110*AU110*(DD110-DE110)/(100*CV110*(1000-AU110*DD110))</f>
        <v>0</v>
      </c>
      <c r="AI110">
        <f>(AJ110 - AK110 - DI110*1E3/(8.314*(DK110+273.15)) * AM110/DH110 * AL110) * DH110/(100*CV110) * (1000 - DE110)/1000</f>
        <v>0</v>
      </c>
      <c r="AJ110">
        <v>1583.11255186013</v>
      </c>
      <c r="AK110">
        <v>1526.26660606061</v>
      </c>
      <c r="AL110">
        <v>3.42676564297942</v>
      </c>
      <c r="AM110">
        <v>66.0504921813524</v>
      </c>
      <c r="AN110">
        <f>(AP110 - AO110 + DI110*1E3/(8.314*(DK110+273.15)) * AR110/DH110 * AQ110) * DH110/(100*CV110) * 1000/(1000 - AP110)</f>
        <v>0</v>
      </c>
      <c r="AO110">
        <v>19.5234612672294</v>
      </c>
      <c r="AP110">
        <v>25.0596636363637</v>
      </c>
      <c r="AQ110">
        <v>0.0114386666666822</v>
      </c>
      <c r="AR110">
        <v>92.47</v>
      </c>
      <c r="AS110">
        <v>0</v>
      </c>
      <c r="AT110">
        <v>0</v>
      </c>
      <c r="AU110">
        <f>IF(AS110*$H$13&gt;=AW110,1.0,(AW110/(AW110-AS110*$H$13)))</f>
        <v>0</v>
      </c>
      <c r="AV110">
        <f>(AU110-1)*100</f>
        <v>0</v>
      </c>
      <c r="AW110">
        <f>MAX(0,($B$13+$C$13*DP110)/(1+$D$13*DP110)*DI110/(DK110+273)*$E$13)</f>
        <v>0</v>
      </c>
      <c r="AX110" t="s">
        <v>418</v>
      </c>
      <c r="AY110" t="s">
        <v>418</v>
      </c>
      <c r="AZ110">
        <v>0</v>
      </c>
      <c r="BA110">
        <v>0</v>
      </c>
      <c r="BB110">
        <f>1-AZ110/BA110</f>
        <v>0</v>
      </c>
      <c r="BC110">
        <v>0</v>
      </c>
      <c r="BD110" t="s">
        <v>418</v>
      </c>
      <c r="BE110" t="s">
        <v>418</v>
      </c>
      <c r="BF110">
        <v>0</v>
      </c>
      <c r="BG110">
        <v>0</v>
      </c>
      <c r="BH110">
        <f>1-BF110/BG110</f>
        <v>0</v>
      </c>
      <c r="BI110">
        <v>0.5</v>
      </c>
      <c r="BJ110">
        <f>CS110</f>
        <v>0</v>
      </c>
      <c r="BK110">
        <f>L110</f>
        <v>0</v>
      </c>
      <c r="BL110">
        <f>BH110*BI110*BJ110</f>
        <v>0</v>
      </c>
      <c r="BM110">
        <f>(BK110-BC110)/BJ110</f>
        <v>0</v>
      </c>
      <c r="BN110">
        <f>(BA110-BG110)/BG110</f>
        <v>0</v>
      </c>
      <c r="BO110">
        <f>AZ110/(BB110+AZ110/BG110)</f>
        <v>0</v>
      </c>
      <c r="BP110" t="s">
        <v>418</v>
      </c>
      <c r="BQ110">
        <v>0</v>
      </c>
      <c r="BR110">
        <f>IF(BQ110&lt;&gt;0, BQ110, BO110)</f>
        <v>0</v>
      </c>
      <c r="BS110">
        <f>1-BR110/BG110</f>
        <v>0</v>
      </c>
      <c r="BT110">
        <f>(BG110-BF110)/(BG110-BR110)</f>
        <v>0</v>
      </c>
      <c r="BU110">
        <f>(BA110-BG110)/(BA110-BR110)</f>
        <v>0</v>
      </c>
      <c r="BV110">
        <f>(BG110-BF110)/(BG110-AZ110)</f>
        <v>0</v>
      </c>
      <c r="BW110">
        <f>(BA110-BG110)/(BA110-AZ110)</f>
        <v>0</v>
      </c>
      <c r="BX110">
        <f>(BT110*BR110/BF110)</f>
        <v>0</v>
      </c>
      <c r="BY110">
        <f>(1-BX110)</f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f>$B$11*DQ110+$C$11*DR110+$F$11*EC110*(1-EF110)</f>
        <v>0</v>
      </c>
      <c r="CS110">
        <f>CR110*CT110</f>
        <v>0</v>
      </c>
      <c r="CT110">
        <f>($B$11*$D$9+$C$11*$D$9+$F$11*((EP110+EH110)/MAX(EP110+EH110+EQ110, 0.1)*$I$9+EQ110/MAX(EP110+EH110+EQ110, 0.1)*$J$9))/($B$11+$C$11+$F$11)</f>
        <v>0</v>
      </c>
      <c r="CU110">
        <f>($B$11*$K$9+$C$11*$K$9+$F$11*((EP110+EH110)/MAX(EP110+EH110+EQ110, 0.1)*$P$9+EQ110/MAX(EP110+EH110+EQ110, 0.1)*$Q$9))/($B$11+$C$11+$F$11)</f>
        <v>0</v>
      </c>
      <c r="CV110">
        <v>6</v>
      </c>
      <c r="CW110">
        <v>0.5</v>
      </c>
      <c r="CX110" t="s">
        <v>419</v>
      </c>
      <c r="CY110">
        <v>2</v>
      </c>
      <c r="CZ110" t="b">
        <v>1</v>
      </c>
      <c r="DA110">
        <v>1659024232.5</v>
      </c>
      <c r="DB110">
        <v>1464.57037037037</v>
      </c>
      <c r="DC110">
        <v>1536.51555555556</v>
      </c>
      <c r="DD110">
        <v>24.9847592592593</v>
      </c>
      <c r="DE110">
        <v>19.4334888888889</v>
      </c>
      <c r="DF110">
        <v>1452.31259259259</v>
      </c>
      <c r="DG110">
        <v>24.4718074074074</v>
      </c>
      <c r="DH110">
        <v>500.039037037037</v>
      </c>
      <c r="DI110">
        <v>90.3910851851852</v>
      </c>
      <c r="DJ110">
        <v>0.0460419407407407</v>
      </c>
      <c r="DK110">
        <v>27.3928666666667</v>
      </c>
      <c r="DL110">
        <v>27.5735074074074</v>
      </c>
      <c r="DM110">
        <v>999.9</v>
      </c>
      <c r="DN110">
        <v>0</v>
      </c>
      <c r="DO110">
        <v>0</v>
      </c>
      <c r="DP110">
        <v>9992.22222222222</v>
      </c>
      <c r="DQ110">
        <v>0</v>
      </c>
      <c r="DR110">
        <v>10.1502</v>
      </c>
      <c r="DS110">
        <v>-71.9460740740741</v>
      </c>
      <c r="DT110">
        <v>1502.10074074074</v>
      </c>
      <c r="DU110">
        <v>1566.96962962963</v>
      </c>
      <c r="DV110">
        <v>5.55127407407407</v>
      </c>
      <c r="DW110">
        <v>1536.51555555556</v>
      </c>
      <c r="DX110">
        <v>19.4334888888889</v>
      </c>
      <c r="DY110">
        <v>2.25839962962963</v>
      </c>
      <c r="DZ110">
        <v>1.7566137037037</v>
      </c>
      <c r="EA110">
        <v>19.3826703703704</v>
      </c>
      <c r="EB110">
        <v>15.4058037037037</v>
      </c>
      <c r="EC110">
        <v>1999.99407407407</v>
      </c>
      <c r="ED110">
        <v>0.979994333333333</v>
      </c>
      <c r="EE110">
        <v>0.0200057111111111</v>
      </c>
      <c r="EF110">
        <v>0</v>
      </c>
      <c r="EG110">
        <v>807.632555555556</v>
      </c>
      <c r="EH110">
        <v>5.00063</v>
      </c>
      <c r="EI110">
        <v>15932.3222222222</v>
      </c>
      <c r="EJ110">
        <v>17256.8074074074</v>
      </c>
      <c r="EK110">
        <v>38.5666666666667</v>
      </c>
      <c r="EL110">
        <v>38.562</v>
      </c>
      <c r="EM110">
        <v>38.062</v>
      </c>
      <c r="EN110">
        <v>37.833</v>
      </c>
      <c r="EO110">
        <v>39.562</v>
      </c>
      <c r="EP110">
        <v>1955.0837037037</v>
      </c>
      <c r="EQ110">
        <v>39.9103703703704</v>
      </c>
      <c r="ER110">
        <v>0</v>
      </c>
      <c r="ES110">
        <v>1659024238.9</v>
      </c>
      <c r="ET110">
        <v>0</v>
      </c>
      <c r="EU110">
        <v>807.628538461539</v>
      </c>
      <c r="EV110">
        <v>-7.34181196763344</v>
      </c>
      <c r="EW110">
        <v>-136.423931597087</v>
      </c>
      <c r="EX110">
        <v>15932.3307692308</v>
      </c>
      <c r="EY110">
        <v>15</v>
      </c>
      <c r="EZ110">
        <v>0</v>
      </c>
      <c r="FA110" t="s">
        <v>420</v>
      </c>
      <c r="FB110">
        <v>1657551626.5</v>
      </c>
      <c r="FC110">
        <v>1657551629</v>
      </c>
      <c r="FD110">
        <v>0</v>
      </c>
      <c r="FE110">
        <v>0.403</v>
      </c>
      <c r="FF110">
        <v>0.009</v>
      </c>
      <c r="FG110">
        <v>9.41</v>
      </c>
      <c r="FH110">
        <v>0.087</v>
      </c>
      <c r="FI110">
        <v>417</v>
      </c>
      <c r="FJ110">
        <v>17</v>
      </c>
      <c r="FK110">
        <v>1.61</v>
      </c>
      <c r="FL110">
        <v>0.59</v>
      </c>
      <c r="FM110">
        <v>-71.9770926829268</v>
      </c>
      <c r="FN110">
        <v>-0.382423693379763</v>
      </c>
      <c r="FO110">
        <v>0.488160295240097</v>
      </c>
      <c r="FP110">
        <v>1</v>
      </c>
      <c r="FQ110">
        <v>808.075852941176</v>
      </c>
      <c r="FR110">
        <v>-7.6705424005567</v>
      </c>
      <c r="FS110">
        <v>0.782029115312984</v>
      </c>
      <c r="FT110">
        <v>0</v>
      </c>
      <c r="FU110">
        <v>5.63829341463415</v>
      </c>
      <c r="FV110">
        <v>-1.20977142857142</v>
      </c>
      <c r="FW110">
        <v>0.125045980823246</v>
      </c>
      <c r="FX110">
        <v>0</v>
      </c>
      <c r="FY110">
        <v>1</v>
      </c>
      <c r="FZ110">
        <v>3</v>
      </c>
      <c r="GA110" t="s">
        <v>421</v>
      </c>
      <c r="GB110">
        <v>2.9749</v>
      </c>
      <c r="GC110">
        <v>2.69961</v>
      </c>
      <c r="GD110">
        <v>0.213038</v>
      </c>
      <c r="GE110">
        <v>0.219699</v>
      </c>
      <c r="GF110">
        <v>0.106284</v>
      </c>
      <c r="GG110">
        <v>0.0904207</v>
      </c>
      <c r="GH110">
        <v>30667</v>
      </c>
      <c r="GI110">
        <v>33244.9</v>
      </c>
      <c r="GJ110">
        <v>35309.6</v>
      </c>
      <c r="GK110">
        <v>38635.9</v>
      </c>
      <c r="GL110">
        <v>44735.1</v>
      </c>
      <c r="GM110">
        <v>50752.4</v>
      </c>
      <c r="GN110">
        <v>55188.1</v>
      </c>
      <c r="GO110">
        <v>61962.8</v>
      </c>
      <c r="GP110">
        <v>1.9884</v>
      </c>
      <c r="GQ110">
        <v>1.8512</v>
      </c>
      <c r="GR110">
        <v>0.133067</v>
      </c>
      <c r="GS110">
        <v>0</v>
      </c>
      <c r="GT110">
        <v>25.4315</v>
      </c>
      <c r="GU110">
        <v>999.9</v>
      </c>
      <c r="GV110">
        <v>54.706</v>
      </c>
      <c r="GW110">
        <v>29.124</v>
      </c>
      <c r="GX110">
        <v>24.5157</v>
      </c>
      <c r="GY110">
        <v>56.59</v>
      </c>
      <c r="GZ110">
        <v>43.2612</v>
      </c>
      <c r="HA110">
        <v>1</v>
      </c>
      <c r="HB110">
        <v>-0.0595935</v>
      </c>
      <c r="HC110">
        <v>0.122876</v>
      </c>
      <c r="HD110">
        <v>20.1133</v>
      </c>
      <c r="HE110">
        <v>5.19932</v>
      </c>
      <c r="HF110">
        <v>12.0052</v>
      </c>
      <c r="HG110">
        <v>4.9756</v>
      </c>
      <c r="HH110">
        <v>3.2936</v>
      </c>
      <c r="HI110">
        <v>9999</v>
      </c>
      <c r="HJ110">
        <v>9999</v>
      </c>
      <c r="HK110">
        <v>9999</v>
      </c>
      <c r="HL110">
        <v>627.8</v>
      </c>
      <c r="HM110">
        <v>1.86331</v>
      </c>
      <c r="HN110">
        <v>1.86813</v>
      </c>
      <c r="HO110">
        <v>1.86798</v>
      </c>
      <c r="HP110">
        <v>1.86905</v>
      </c>
      <c r="HQ110">
        <v>1.86996</v>
      </c>
      <c r="HR110">
        <v>1.866</v>
      </c>
      <c r="HS110">
        <v>1.86707</v>
      </c>
      <c r="HT110">
        <v>1.86844</v>
      </c>
      <c r="HU110">
        <v>5</v>
      </c>
      <c r="HV110">
        <v>0</v>
      </c>
      <c r="HW110">
        <v>0</v>
      </c>
      <c r="HX110">
        <v>0</v>
      </c>
      <c r="HY110" t="s">
        <v>422</v>
      </c>
      <c r="HZ110" t="s">
        <v>423</v>
      </c>
      <c r="IA110" t="s">
        <v>424</v>
      </c>
      <c r="IB110" t="s">
        <v>424</v>
      </c>
      <c r="IC110" t="s">
        <v>424</v>
      </c>
      <c r="ID110" t="s">
        <v>424</v>
      </c>
      <c r="IE110">
        <v>0</v>
      </c>
      <c r="IF110">
        <v>100</v>
      </c>
      <c r="IG110">
        <v>100</v>
      </c>
      <c r="IH110">
        <v>12.37</v>
      </c>
      <c r="II110">
        <v>0.5165</v>
      </c>
      <c r="IJ110">
        <v>4.02706509432224</v>
      </c>
      <c r="IK110">
        <v>0.00601174518973114</v>
      </c>
      <c r="IL110">
        <v>2.77886958061485e-07</v>
      </c>
      <c r="IM110">
        <v>-3.54636231360687e-10</v>
      </c>
      <c r="IN110">
        <v>-0.0404303883988718</v>
      </c>
      <c r="IO110">
        <v>-0.0177815531441476</v>
      </c>
      <c r="IP110">
        <v>0.00205572605671414</v>
      </c>
      <c r="IQ110">
        <v>-1.65519735432211e-05</v>
      </c>
      <c r="IR110">
        <v>-4</v>
      </c>
      <c r="IS110">
        <v>1848</v>
      </c>
      <c r="IT110">
        <v>1</v>
      </c>
      <c r="IU110">
        <v>25</v>
      </c>
      <c r="IV110">
        <v>24543.6</v>
      </c>
      <c r="IW110">
        <v>24543.5</v>
      </c>
      <c r="IX110">
        <v>2.95776</v>
      </c>
      <c r="IY110">
        <v>2.58789</v>
      </c>
      <c r="IZ110">
        <v>1.54785</v>
      </c>
      <c r="JA110">
        <v>2.30469</v>
      </c>
      <c r="JB110">
        <v>1.34644</v>
      </c>
      <c r="JC110">
        <v>2.28027</v>
      </c>
      <c r="JD110">
        <v>34.3269</v>
      </c>
      <c r="JE110">
        <v>24.1488</v>
      </c>
      <c r="JF110">
        <v>18</v>
      </c>
      <c r="JG110">
        <v>500.328</v>
      </c>
      <c r="JH110">
        <v>411.922</v>
      </c>
      <c r="JI110">
        <v>24.9998</v>
      </c>
      <c r="JJ110">
        <v>26.46</v>
      </c>
      <c r="JK110">
        <v>30.0001</v>
      </c>
      <c r="JL110">
        <v>26.38</v>
      </c>
      <c r="JM110">
        <v>26.3202</v>
      </c>
      <c r="JN110">
        <v>59.2129</v>
      </c>
      <c r="JO110">
        <v>25.5581</v>
      </c>
      <c r="JP110">
        <v>65.3896</v>
      </c>
      <c r="JQ110">
        <v>25</v>
      </c>
      <c r="JR110">
        <v>1570.75</v>
      </c>
      <c r="JS110">
        <v>19.8666</v>
      </c>
      <c r="JT110">
        <v>102.38</v>
      </c>
      <c r="JU110">
        <v>103.143</v>
      </c>
    </row>
    <row r="111" spans="1:281">
      <c r="A111">
        <v>95</v>
      </c>
      <c r="B111">
        <v>1659024245</v>
      </c>
      <c r="C111">
        <v>561.900000095367</v>
      </c>
      <c r="D111" t="s">
        <v>613</v>
      </c>
      <c r="E111" t="s">
        <v>614</v>
      </c>
      <c r="F111">
        <v>5</v>
      </c>
      <c r="G111" t="s">
        <v>416</v>
      </c>
      <c r="H111" t="s">
        <v>417</v>
      </c>
      <c r="I111">
        <v>1659024237.21429</v>
      </c>
      <c r="J111">
        <f>(K111)/1000</f>
        <v>0</v>
      </c>
      <c r="K111">
        <f>IF(CZ111, AN111, AH111)</f>
        <v>0</v>
      </c>
      <c r="L111">
        <f>IF(CZ111, AI111, AG111)</f>
        <v>0</v>
      </c>
      <c r="M111">
        <f>DB111 - IF(AU111&gt;1, L111*CV111*100.0/(AW111*DP111), 0)</f>
        <v>0</v>
      </c>
      <c r="N111">
        <f>((T111-J111/2)*M111-L111)/(T111+J111/2)</f>
        <v>0</v>
      </c>
      <c r="O111">
        <f>N111*(DI111+DJ111)/1000.0</f>
        <v>0</v>
      </c>
      <c r="P111">
        <f>(DB111 - IF(AU111&gt;1, L111*CV111*100.0/(AW111*DP111), 0))*(DI111+DJ111)/1000.0</f>
        <v>0</v>
      </c>
      <c r="Q111">
        <f>2.0/((1/S111-1/R111)+SIGN(S111)*SQRT((1/S111-1/R111)*(1/S111-1/R111) + 4*CW111/((CW111+1)*(CW111+1))*(2*1/S111*1/R111-1/R111*1/R111)))</f>
        <v>0</v>
      </c>
      <c r="R111">
        <f>IF(LEFT(CX111,1)&lt;&gt;"0",IF(LEFT(CX111,1)="1",3.0,CY111),$D$5+$E$5*(DP111*DI111/($K$5*1000))+$F$5*(DP111*DI111/($K$5*1000))*MAX(MIN(CV111,$J$5),$I$5)*MAX(MIN(CV111,$J$5),$I$5)+$G$5*MAX(MIN(CV111,$J$5),$I$5)*(DP111*DI111/($K$5*1000))+$H$5*(DP111*DI111/($K$5*1000))*(DP111*DI111/($K$5*1000)))</f>
        <v>0</v>
      </c>
      <c r="S111">
        <f>J111*(1000-(1000*0.61365*exp(17.502*W111/(240.97+W111))/(DI111+DJ111)+DD111)/2)/(1000*0.61365*exp(17.502*W111/(240.97+W111))/(DI111+DJ111)-DD111)</f>
        <v>0</v>
      </c>
      <c r="T111">
        <f>1/((CW111+1)/(Q111/1.6)+1/(R111/1.37)) + CW111/((CW111+1)/(Q111/1.6) + CW111/(R111/1.37))</f>
        <v>0</v>
      </c>
      <c r="U111">
        <f>(CR111*CU111)</f>
        <v>0</v>
      </c>
      <c r="V111">
        <f>(DK111+(U111+2*0.95*5.67E-8*(((DK111+$B$7)+273)^4-(DK111+273)^4)-44100*J111)/(1.84*29.3*R111+8*0.95*5.67E-8*(DK111+273)^3))</f>
        <v>0</v>
      </c>
      <c r="W111">
        <f>($C$7*DL111+$D$7*DM111+$E$7*V111)</f>
        <v>0</v>
      </c>
      <c r="X111">
        <f>0.61365*exp(17.502*W111/(240.97+W111))</f>
        <v>0</v>
      </c>
      <c r="Y111">
        <f>(Z111/AA111*100)</f>
        <v>0</v>
      </c>
      <c r="Z111">
        <f>DD111*(DI111+DJ111)/1000</f>
        <v>0</v>
      </c>
      <c r="AA111">
        <f>0.61365*exp(17.502*DK111/(240.97+DK111))</f>
        <v>0</v>
      </c>
      <c r="AB111">
        <f>(X111-DD111*(DI111+DJ111)/1000)</f>
        <v>0</v>
      </c>
      <c r="AC111">
        <f>(-J111*44100)</f>
        <v>0</v>
      </c>
      <c r="AD111">
        <f>2*29.3*R111*0.92*(DK111-W111)</f>
        <v>0</v>
      </c>
      <c r="AE111">
        <f>2*0.95*5.67E-8*(((DK111+$B$7)+273)^4-(W111+273)^4)</f>
        <v>0</v>
      </c>
      <c r="AF111">
        <f>U111+AE111+AC111+AD111</f>
        <v>0</v>
      </c>
      <c r="AG111">
        <f>DH111*AU111*(DC111-DB111*(1000-AU111*DE111)/(1000-AU111*DD111))/(100*CV111)</f>
        <v>0</v>
      </c>
      <c r="AH111">
        <f>1000*DH111*AU111*(DD111-DE111)/(100*CV111*(1000-AU111*DD111))</f>
        <v>0</v>
      </c>
      <c r="AI111">
        <f>(AJ111 - AK111 - DI111*1E3/(8.314*(DK111+273.15)) * AM111/DH111 * AL111) * DH111/(100*CV111) * (1000 - DE111)/1000</f>
        <v>0</v>
      </c>
      <c r="AJ111">
        <v>1598.8795833707</v>
      </c>
      <c r="AK111">
        <v>1542.57818181818</v>
      </c>
      <c r="AL111">
        <v>3.25380098006415</v>
      </c>
      <c r="AM111">
        <v>66.0504921813524</v>
      </c>
      <c r="AN111">
        <f>(AP111 - AO111 + DI111*1E3/(8.314*(DK111+273.15)) * AR111/DH111 * AQ111) * DH111/(100*CV111) * 1000/(1000 - AP111)</f>
        <v>0</v>
      </c>
      <c r="AO111">
        <v>19.6231764277056</v>
      </c>
      <c r="AP111">
        <v>25.095027972028</v>
      </c>
      <c r="AQ111">
        <v>0.000404363636366008</v>
      </c>
      <c r="AR111">
        <v>92.47</v>
      </c>
      <c r="AS111">
        <v>0</v>
      </c>
      <c r="AT111">
        <v>0</v>
      </c>
      <c r="AU111">
        <f>IF(AS111*$H$13&gt;=AW111,1.0,(AW111/(AW111-AS111*$H$13)))</f>
        <v>0</v>
      </c>
      <c r="AV111">
        <f>(AU111-1)*100</f>
        <v>0</v>
      </c>
      <c r="AW111">
        <f>MAX(0,($B$13+$C$13*DP111)/(1+$D$13*DP111)*DI111/(DK111+273)*$E$13)</f>
        <v>0</v>
      </c>
      <c r="AX111" t="s">
        <v>418</v>
      </c>
      <c r="AY111" t="s">
        <v>418</v>
      </c>
      <c r="AZ111">
        <v>0</v>
      </c>
      <c r="BA111">
        <v>0</v>
      </c>
      <c r="BB111">
        <f>1-AZ111/BA111</f>
        <v>0</v>
      </c>
      <c r="BC111">
        <v>0</v>
      </c>
      <c r="BD111" t="s">
        <v>418</v>
      </c>
      <c r="BE111" t="s">
        <v>418</v>
      </c>
      <c r="BF111">
        <v>0</v>
      </c>
      <c r="BG111">
        <v>0</v>
      </c>
      <c r="BH111">
        <f>1-BF111/BG111</f>
        <v>0</v>
      </c>
      <c r="BI111">
        <v>0.5</v>
      </c>
      <c r="BJ111">
        <f>CS111</f>
        <v>0</v>
      </c>
      <c r="BK111">
        <f>L111</f>
        <v>0</v>
      </c>
      <c r="BL111">
        <f>BH111*BI111*BJ111</f>
        <v>0</v>
      </c>
      <c r="BM111">
        <f>(BK111-BC111)/BJ111</f>
        <v>0</v>
      </c>
      <c r="BN111">
        <f>(BA111-BG111)/BG111</f>
        <v>0</v>
      </c>
      <c r="BO111">
        <f>AZ111/(BB111+AZ111/BG111)</f>
        <v>0</v>
      </c>
      <c r="BP111" t="s">
        <v>418</v>
      </c>
      <c r="BQ111">
        <v>0</v>
      </c>
      <c r="BR111">
        <f>IF(BQ111&lt;&gt;0, BQ111, BO111)</f>
        <v>0</v>
      </c>
      <c r="BS111">
        <f>1-BR111/BG111</f>
        <v>0</v>
      </c>
      <c r="BT111">
        <f>(BG111-BF111)/(BG111-BR111)</f>
        <v>0</v>
      </c>
      <c r="BU111">
        <f>(BA111-BG111)/(BA111-BR111)</f>
        <v>0</v>
      </c>
      <c r="BV111">
        <f>(BG111-BF111)/(BG111-AZ111)</f>
        <v>0</v>
      </c>
      <c r="BW111">
        <f>(BA111-BG111)/(BA111-AZ111)</f>
        <v>0</v>
      </c>
      <c r="BX111">
        <f>(BT111*BR111/BF111)</f>
        <v>0</v>
      </c>
      <c r="BY111">
        <f>(1-BX111)</f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f>$B$11*DQ111+$C$11*DR111+$F$11*EC111*(1-EF111)</f>
        <v>0</v>
      </c>
      <c r="CS111">
        <f>CR111*CT111</f>
        <v>0</v>
      </c>
      <c r="CT111">
        <f>($B$11*$D$9+$C$11*$D$9+$F$11*((EP111+EH111)/MAX(EP111+EH111+EQ111, 0.1)*$I$9+EQ111/MAX(EP111+EH111+EQ111, 0.1)*$J$9))/($B$11+$C$11+$F$11)</f>
        <v>0</v>
      </c>
      <c r="CU111">
        <f>($B$11*$K$9+$C$11*$K$9+$F$11*((EP111+EH111)/MAX(EP111+EH111+EQ111, 0.1)*$P$9+EQ111/MAX(EP111+EH111+EQ111, 0.1)*$Q$9))/($B$11+$C$11+$F$11)</f>
        <v>0</v>
      </c>
      <c r="CV111">
        <v>6</v>
      </c>
      <c r="CW111">
        <v>0.5</v>
      </c>
      <c r="CX111" t="s">
        <v>419</v>
      </c>
      <c r="CY111">
        <v>2</v>
      </c>
      <c r="CZ111" t="b">
        <v>1</v>
      </c>
      <c r="DA111">
        <v>1659024237.21429</v>
      </c>
      <c r="DB111">
        <v>1480.20892857143</v>
      </c>
      <c r="DC111">
        <v>1551.63357142857</v>
      </c>
      <c r="DD111">
        <v>25.0320607142857</v>
      </c>
      <c r="DE111">
        <v>19.5523607142857</v>
      </c>
      <c r="DF111">
        <v>1467.88035714286</v>
      </c>
      <c r="DG111">
        <v>24.5167321428571</v>
      </c>
      <c r="DH111">
        <v>500.029964285714</v>
      </c>
      <c r="DI111">
        <v>90.3915464285714</v>
      </c>
      <c r="DJ111">
        <v>0.0461601285714286</v>
      </c>
      <c r="DK111">
        <v>27.3965535714286</v>
      </c>
      <c r="DL111">
        <v>27.5883857142857</v>
      </c>
      <c r="DM111">
        <v>999.9</v>
      </c>
      <c r="DN111">
        <v>0</v>
      </c>
      <c r="DO111">
        <v>0</v>
      </c>
      <c r="DP111">
        <v>9975.17857142857</v>
      </c>
      <c r="DQ111">
        <v>0</v>
      </c>
      <c r="DR111">
        <v>10.1502</v>
      </c>
      <c r="DS111">
        <v>-71.4252428571429</v>
      </c>
      <c r="DT111">
        <v>1518.21428571429</v>
      </c>
      <c r="DU111">
        <v>1582.57928571429</v>
      </c>
      <c r="DV111">
        <v>5.47970642857143</v>
      </c>
      <c r="DW111">
        <v>1551.63357142857</v>
      </c>
      <c r="DX111">
        <v>19.5523607142857</v>
      </c>
      <c r="DY111">
        <v>2.2626875</v>
      </c>
      <c r="DZ111">
        <v>1.76736821428571</v>
      </c>
      <c r="EA111">
        <v>19.4131857142857</v>
      </c>
      <c r="EB111">
        <v>15.5009214285714</v>
      </c>
      <c r="EC111">
        <v>1999.99428571429</v>
      </c>
      <c r="ED111">
        <v>0.979994357142857</v>
      </c>
      <c r="EE111">
        <v>0.0200056857142857</v>
      </c>
      <c r="EF111">
        <v>0</v>
      </c>
      <c r="EG111">
        <v>807.095892857143</v>
      </c>
      <c r="EH111">
        <v>5.00063</v>
      </c>
      <c r="EI111">
        <v>15921.7142857143</v>
      </c>
      <c r="EJ111">
        <v>17256.8035714286</v>
      </c>
      <c r="EK111">
        <v>38.5755</v>
      </c>
      <c r="EL111">
        <v>38.562</v>
      </c>
      <c r="EM111">
        <v>38.062</v>
      </c>
      <c r="EN111">
        <v>37.84575</v>
      </c>
      <c r="EO111">
        <v>39.562</v>
      </c>
      <c r="EP111">
        <v>1955.08357142857</v>
      </c>
      <c r="EQ111">
        <v>39.9107142857143</v>
      </c>
      <c r="ER111">
        <v>0</v>
      </c>
      <c r="ES111">
        <v>1659024243.7</v>
      </c>
      <c r="ET111">
        <v>0</v>
      </c>
      <c r="EU111">
        <v>807.072730769231</v>
      </c>
      <c r="EV111">
        <v>-5.66266666862123</v>
      </c>
      <c r="EW111">
        <v>-131.586324878785</v>
      </c>
      <c r="EX111">
        <v>15921.4192307692</v>
      </c>
      <c r="EY111">
        <v>15</v>
      </c>
      <c r="EZ111">
        <v>0</v>
      </c>
      <c r="FA111" t="s">
        <v>420</v>
      </c>
      <c r="FB111">
        <v>1657551626.5</v>
      </c>
      <c r="FC111">
        <v>1657551629</v>
      </c>
      <c r="FD111">
        <v>0</v>
      </c>
      <c r="FE111">
        <v>0.403</v>
      </c>
      <c r="FF111">
        <v>0.009</v>
      </c>
      <c r="FG111">
        <v>9.41</v>
      </c>
      <c r="FH111">
        <v>0.087</v>
      </c>
      <c r="FI111">
        <v>417</v>
      </c>
      <c r="FJ111">
        <v>17</v>
      </c>
      <c r="FK111">
        <v>1.61</v>
      </c>
      <c r="FL111">
        <v>0.59</v>
      </c>
      <c r="FM111">
        <v>-71.7018</v>
      </c>
      <c r="FN111">
        <v>4.57587804878042</v>
      </c>
      <c r="FO111">
        <v>0.728278817553799</v>
      </c>
      <c r="FP111">
        <v>0</v>
      </c>
      <c r="FQ111">
        <v>807.508764705882</v>
      </c>
      <c r="FR111">
        <v>-7.16635599605675</v>
      </c>
      <c r="FS111">
        <v>0.732983992234452</v>
      </c>
      <c r="FT111">
        <v>0</v>
      </c>
      <c r="FU111">
        <v>5.54432390243902</v>
      </c>
      <c r="FV111">
        <v>-0.929335609756096</v>
      </c>
      <c r="FW111">
        <v>0.0990635849729748</v>
      </c>
      <c r="FX111">
        <v>0</v>
      </c>
      <c r="FY111">
        <v>0</v>
      </c>
      <c r="FZ111">
        <v>3</v>
      </c>
      <c r="GA111" t="s">
        <v>427</v>
      </c>
      <c r="GB111">
        <v>2.97348</v>
      </c>
      <c r="GC111">
        <v>2.69981</v>
      </c>
      <c r="GD111">
        <v>0.214389</v>
      </c>
      <c r="GE111">
        <v>0.220989</v>
      </c>
      <c r="GF111">
        <v>0.106426</v>
      </c>
      <c r="GG111">
        <v>0.0912688</v>
      </c>
      <c r="GH111">
        <v>30614.6</v>
      </c>
      <c r="GI111">
        <v>33190</v>
      </c>
      <c r="GJ111">
        <v>35309.8</v>
      </c>
      <c r="GK111">
        <v>38635.8</v>
      </c>
      <c r="GL111">
        <v>44728.8</v>
      </c>
      <c r="GM111">
        <v>50704.9</v>
      </c>
      <c r="GN111">
        <v>55189.2</v>
      </c>
      <c r="GO111">
        <v>61962.7</v>
      </c>
      <c r="GP111">
        <v>1.9882</v>
      </c>
      <c r="GQ111">
        <v>1.8518</v>
      </c>
      <c r="GR111">
        <v>0.133961</v>
      </c>
      <c r="GS111">
        <v>0</v>
      </c>
      <c r="GT111">
        <v>25.4337</v>
      </c>
      <c r="GU111">
        <v>999.9</v>
      </c>
      <c r="GV111">
        <v>54.706</v>
      </c>
      <c r="GW111">
        <v>29.134</v>
      </c>
      <c r="GX111">
        <v>24.5292</v>
      </c>
      <c r="GY111">
        <v>57.2</v>
      </c>
      <c r="GZ111">
        <v>43.153</v>
      </c>
      <c r="HA111">
        <v>1</v>
      </c>
      <c r="HB111">
        <v>-0.0595528</v>
      </c>
      <c r="HC111">
        <v>0.128105</v>
      </c>
      <c r="HD111">
        <v>20.1132</v>
      </c>
      <c r="HE111">
        <v>5.20052</v>
      </c>
      <c r="HF111">
        <v>12.0076</v>
      </c>
      <c r="HG111">
        <v>4.976</v>
      </c>
      <c r="HH111">
        <v>3.2938</v>
      </c>
      <c r="HI111">
        <v>9999</v>
      </c>
      <c r="HJ111">
        <v>9999</v>
      </c>
      <c r="HK111">
        <v>9999</v>
      </c>
      <c r="HL111">
        <v>627.8</v>
      </c>
      <c r="HM111">
        <v>1.8634</v>
      </c>
      <c r="HN111">
        <v>1.86813</v>
      </c>
      <c r="HO111">
        <v>1.86798</v>
      </c>
      <c r="HP111">
        <v>1.86908</v>
      </c>
      <c r="HQ111">
        <v>1.86996</v>
      </c>
      <c r="HR111">
        <v>1.866</v>
      </c>
      <c r="HS111">
        <v>1.86707</v>
      </c>
      <c r="HT111">
        <v>1.86844</v>
      </c>
      <c r="HU111">
        <v>5</v>
      </c>
      <c r="HV111">
        <v>0</v>
      </c>
      <c r="HW111">
        <v>0</v>
      </c>
      <c r="HX111">
        <v>0</v>
      </c>
      <c r="HY111" t="s">
        <v>422</v>
      </c>
      <c r="HZ111" t="s">
        <v>423</v>
      </c>
      <c r="IA111" t="s">
        <v>424</v>
      </c>
      <c r="IB111" t="s">
        <v>424</v>
      </c>
      <c r="IC111" t="s">
        <v>424</v>
      </c>
      <c r="ID111" t="s">
        <v>424</v>
      </c>
      <c r="IE111">
        <v>0</v>
      </c>
      <c r="IF111">
        <v>100</v>
      </c>
      <c r="IG111">
        <v>100</v>
      </c>
      <c r="IH111">
        <v>12.44</v>
      </c>
      <c r="II111">
        <v>0.5191</v>
      </c>
      <c r="IJ111">
        <v>4.02706509432224</v>
      </c>
      <c r="IK111">
        <v>0.00601174518973114</v>
      </c>
      <c r="IL111">
        <v>2.77886958061485e-07</v>
      </c>
      <c r="IM111">
        <v>-3.54636231360687e-10</v>
      </c>
      <c r="IN111">
        <v>-0.0404303883988718</v>
      </c>
      <c r="IO111">
        <v>-0.0177815531441476</v>
      </c>
      <c r="IP111">
        <v>0.00205572605671414</v>
      </c>
      <c r="IQ111">
        <v>-1.65519735432211e-05</v>
      </c>
      <c r="IR111">
        <v>-4</v>
      </c>
      <c r="IS111">
        <v>1848</v>
      </c>
      <c r="IT111">
        <v>1</v>
      </c>
      <c r="IU111">
        <v>25</v>
      </c>
      <c r="IV111">
        <v>24543.6</v>
      </c>
      <c r="IW111">
        <v>24543.6</v>
      </c>
      <c r="IX111">
        <v>2.98462</v>
      </c>
      <c r="IY111">
        <v>2.57202</v>
      </c>
      <c r="IZ111">
        <v>1.54785</v>
      </c>
      <c r="JA111">
        <v>2.30469</v>
      </c>
      <c r="JB111">
        <v>1.34644</v>
      </c>
      <c r="JC111">
        <v>2.40601</v>
      </c>
      <c r="JD111">
        <v>34.3269</v>
      </c>
      <c r="JE111">
        <v>24.1488</v>
      </c>
      <c r="JF111">
        <v>18</v>
      </c>
      <c r="JG111">
        <v>500.215</v>
      </c>
      <c r="JH111">
        <v>412.277</v>
      </c>
      <c r="JI111">
        <v>25.0005</v>
      </c>
      <c r="JJ111">
        <v>26.4623</v>
      </c>
      <c r="JK111">
        <v>30.0001</v>
      </c>
      <c r="JL111">
        <v>26.3821</v>
      </c>
      <c r="JM111">
        <v>26.3224</v>
      </c>
      <c r="JN111">
        <v>59.7621</v>
      </c>
      <c r="JO111">
        <v>25.267</v>
      </c>
      <c r="JP111">
        <v>65.3896</v>
      </c>
      <c r="JQ111">
        <v>25</v>
      </c>
      <c r="JR111">
        <v>1591.1</v>
      </c>
      <c r="JS111">
        <v>19.9897</v>
      </c>
      <c r="JT111">
        <v>102.382</v>
      </c>
      <c r="JU111">
        <v>103.143</v>
      </c>
    </row>
    <row r="112" spans="1:281">
      <c r="A112">
        <v>96</v>
      </c>
      <c r="B112">
        <v>1659024250</v>
      </c>
      <c r="C112">
        <v>566.900000095367</v>
      </c>
      <c r="D112" t="s">
        <v>615</v>
      </c>
      <c r="E112" t="s">
        <v>616</v>
      </c>
      <c r="F112">
        <v>5</v>
      </c>
      <c r="G112" t="s">
        <v>416</v>
      </c>
      <c r="H112" t="s">
        <v>417</v>
      </c>
      <c r="I112">
        <v>1659024242.5</v>
      </c>
      <c r="J112">
        <f>(K112)/1000</f>
        <v>0</v>
      </c>
      <c r="K112">
        <f>IF(CZ112, AN112, AH112)</f>
        <v>0</v>
      </c>
      <c r="L112">
        <f>IF(CZ112, AI112, AG112)</f>
        <v>0</v>
      </c>
      <c r="M112">
        <f>DB112 - IF(AU112&gt;1, L112*CV112*100.0/(AW112*DP112), 0)</f>
        <v>0</v>
      </c>
      <c r="N112">
        <f>((T112-J112/2)*M112-L112)/(T112+J112/2)</f>
        <v>0</v>
      </c>
      <c r="O112">
        <f>N112*(DI112+DJ112)/1000.0</f>
        <v>0</v>
      </c>
      <c r="P112">
        <f>(DB112 - IF(AU112&gt;1, L112*CV112*100.0/(AW112*DP112), 0))*(DI112+DJ112)/1000.0</f>
        <v>0</v>
      </c>
      <c r="Q112">
        <f>2.0/((1/S112-1/R112)+SIGN(S112)*SQRT((1/S112-1/R112)*(1/S112-1/R112) + 4*CW112/((CW112+1)*(CW112+1))*(2*1/S112*1/R112-1/R112*1/R112)))</f>
        <v>0</v>
      </c>
      <c r="R112">
        <f>IF(LEFT(CX112,1)&lt;&gt;"0",IF(LEFT(CX112,1)="1",3.0,CY112),$D$5+$E$5*(DP112*DI112/($K$5*1000))+$F$5*(DP112*DI112/($K$5*1000))*MAX(MIN(CV112,$J$5),$I$5)*MAX(MIN(CV112,$J$5),$I$5)+$G$5*MAX(MIN(CV112,$J$5),$I$5)*(DP112*DI112/($K$5*1000))+$H$5*(DP112*DI112/($K$5*1000))*(DP112*DI112/($K$5*1000)))</f>
        <v>0</v>
      </c>
      <c r="S112">
        <f>J112*(1000-(1000*0.61365*exp(17.502*W112/(240.97+W112))/(DI112+DJ112)+DD112)/2)/(1000*0.61365*exp(17.502*W112/(240.97+W112))/(DI112+DJ112)-DD112)</f>
        <v>0</v>
      </c>
      <c r="T112">
        <f>1/((CW112+1)/(Q112/1.6)+1/(R112/1.37)) + CW112/((CW112+1)/(Q112/1.6) + CW112/(R112/1.37))</f>
        <v>0</v>
      </c>
      <c r="U112">
        <f>(CR112*CU112)</f>
        <v>0</v>
      </c>
      <c r="V112">
        <f>(DK112+(U112+2*0.95*5.67E-8*(((DK112+$B$7)+273)^4-(DK112+273)^4)-44100*J112)/(1.84*29.3*R112+8*0.95*5.67E-8*(DK112+273)^3))</f>
        <v>0</v>
      </c>
      <c r="W112">
        <f>($C$7*DL112+$D$7*DM112+$E$7*V112)</f>
        <v>0</v>
      </c>
      <c r="X112">
        <f>0.61365*exp(17.502*W112/(240.97+W112))</f>
        <v>0</v>
      </c>
      <c r="Y112">
        <f>(Z112/AA112*100)</f>
        <v>0</v>
      </c>
      <c r="Z112">
        <f>DD112*(DI112+DJ112)/1000</f>
        <v>0</v>
      </c>
      <c r="AA112">
        <f>0.61365*exp(17.502*DK112/(240.97+DK112))</f>
        <v>0</v>
      </c>
      <c r="AB112">
        <f>(X112-DD112*(DI112+DJ112)/1000)</f>
        <v>0</v>
      </c>
      <c r="AC112">
        <f>(-J112*44100)</f>
        <v>0</v>
      </c>
      <c r="AD112">
        <f>2*29.3*R112*0.92*(DK112-W112)</f>
        <v>0</v>
      </c>
      <c r="AE112">
        <f>2*0.95*5.67E-8*(((DK112+$B$7)+273)^4-(W112+273)^4)</f>
        <v>0</v>
      </c>
      <c r="AF112">
        <f>U112+AE112+AC112+AD112</f>
        <v>0</v>
      </c>
      <c r="AG112">
        <f>DH112*AU112*(DC112-DB112*(1000-AU112*DE112)/(1000-AU112*DD112))/(100*CV112)</f>
        <v>0</v>
      </c>
      <c r="AH112">
        <f>1000*DH112*AU112*(DD112-DE112)/(100*CV112*(1000-AU112*DD112))</f>
        <v>0</v>
      </c>
      <c r="AI112">
        <f>(AJ112 - AK112 - DI112*1E3/(8.314*(DK112+273.15)) * AM112/DH112 * AL112) * DH112/(100*CV112) * (1000 - DE112)/1000</f>
        <v>0</v>
      </c>
      <c r="AJ112">
        <v>1616.82424504303</v>
      </c>
      <c r="AK112">
        <v>1559.5136969697</v>
      </c>
      <c r="AL112">
        <v>3.51325550719313</v>
      </c>
      <c r="AM112">
        <v>66.0504921813524</v>
      </c>
      <c r="AN112">
        <f>(AP112 - AO112 + DI112*1E3/(8.314*(DK112+273.15)) * AR112/DH112 * AQ112) * DH112/(100*CV112) * 1000/(1000 - AP112)</f>
        <v>0</v>
      </c>
      <c r="AO112">
        <v>19.8564321635931</v>
      </c>
      <c r="AP112">
        <v>25.1694454545455</v>
      </c>
      <c r="AQ112">
        <v>0.0142844848484991</v>
      </c>
      <c r="AR112">
        <v>92.47</v>
      </c>
      <c r="AS112">
        <v>0</v>
      </c>
      <c r="AT112">
        <v>0</v>
      </c>
      <c r="AU112">
        <f>IF(AS112*$H$13&gt;=AW112,1.0,(AW112/(AW112-AS112*$H$13)))</f>
        <v>0</v>
      </c>
      <c r="AV112">
        <f>(AU112-1)*100</f>
        <v>0</v>
      </c>
      <c r="AW112">
        <f>MAX(0,($B$13+$C$13*DP112)/(1+$D$13*DP112)*DI112/(DK112+273)*$E$13)</f>
        <v>0</v>
      </c>
      <c r="AX112" t="s">
        <v>418</v>
      </c>
      <c r="AY112" t="s">
        <v>418</v>
      </c>
      <c r="AZ112">
        <v>0</v>
      </c>
      <c r="BA112">
        <v>0</v>
      </c>
      <c r="BB112">
        <f>1-AZ112/BA112</f>
        <v>0</v>
      </c>
      <c r="BC112">
        <v>0</v>
      </c>
      <c r="BD112" t="s">
        <v>418</v>
      </c>
      <c r="BE112" t="s">
        <v>418</v>
      </c>
      <c r="BF112">
        <v>0</v>
      </c>
      <c r="BG112">
        <v>0</v>
      </c>
      <c r="BH112">
        <f>1-BF112/BG112</f>
        <v>0</v>
      </c>
      <c r="BI112">
        <v>0.5</v>
      </c>
      <c r="BJ112">
        <f>CS112</f>
        <v>0</v>
      </c>
      <c r="BK112">
        <f>L112</f>
        <v>0</v>
      </c>
      <c r="BL112">
        <f>BH112*BI112*BJ112</f>
        <v>0</v>
      </c>
      <c r="BM112">
        <f>(BK112-BC112)/BJ112</f>
        <v>0</v>
      </c>
      <c r="BN112">
        <f>(BA112-BG112)/BG112</f>
        <v>0</v>
      </c>
      <c r="BO112">
        <f>AZ112/(BB112+AZ112/BG112)</f>
        <v>0</v>
      </c>
      <c r="BP112" t="s">
        <v>418</v>
      </c>
      <c r="BQ112">
        <v>0</v>
      </c>
      <c r="BR112">
        <f>IF(BQ112&lt;&gt;0, BQ112, BO112)</f>
        <v>0</v>
      </c>
      <c r="BS112">
        <f>1-BR112/BG112</f>
        <v>0</v>
      </c>
      <c r="BT112">
        <f>(BG112-BF112)/(BG112-BR112)</f>
        <v>0</v>
      </c>
      <c r="BU112">
        <f>(BA112-BG112)/(BA112-BR112)</f>
        <v>0</v>
      </c>
      <c r="BV112">
        <f>(BG112-BF112)/(BG112-AZ112)</f>
        <v>0</v>
      </c>
      <c r="BW112">
        <f>(BA112-BG112)/(BA112-AZ112)</f>
        <v>0</v>
      </c>
      <c r="BX112">
        <f>(BT112*BR112/BF112)</f>
        <v>0</v>
      </c>
      <c r="BY112">
        <f>(1-BX112)</f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f>$B$11*DQ112+$C$11*DR112+$F$11*EC112*(1-EF112)</f>
        <v>0</v>
      </c>
      <c r="CS112">
        <f>CR112*CT112</f>
        <v>0</v>
      </c>
      <c r="CT112">
        <f>($B$11*$D$9+$C$11*$D$9+$F$11*((EP112+EH112)/MAX(EP112+EH112+EQ112, 0.1)*$I$9+EQ112/MAX(EP112+EH112+EQ112, 0.1)*$J$9))/($B$11+$C$11+$F$11)</f>
        <v>0</v>
      </c>
      <c r="CU112">
        <f>($B$11*$K$9+$C$11*$K$9+$F$11*((EP112+EH112)/MAX(EP112+EH112+EQ112, 0.1)*$P$9+EQ112/MAX(EP112+EH112+EQ112, 0.1)*$Q$9))/($B$11+$C$11+$F$11)</f>
        <v>0</v>
      </c>
      <c r="CV112">
        <v>6</v>
      </c>
      <c r="CW112">
        <v>0.5</v>
      </c>
      <c r="CX112" t="s">
        <v>419</v>
      </c>
      <c r="CY112">
        <v>2</v>
      </c>
      <c r="CZ112" t="b">
        <v>1</v>
      </c>
      <c r="DA112">
        <v>1659024242.5</v>
      </c>
      <c r="DB112">
        <v>1497.47111111111</v>
      </c>
      <c r="DC112">
        <v>1568.95333333333</v>
      </c>
      <c r="DD112">
        <v>25.0847814814815</v>
      </c>
      <c r="DE112">
        <v>19.7023481481481</v>
      </c>
      <c r="DF112">
        <v>1485.06481481481</v>
      </c>
      <c r="DG112">
        <v>24.5667814814815</v>
      </c>
      <c r="DH112">
        <v>500.042222222222</v>
      </c>
      <c r="DI112">
        <v>90.3925851851852</v>
      </c>
      <c r="DJ112">
        <v>0.0462831888888889</v>
      </c>
      <c r="DK112">
        <v>27.4010185185185</v>
      </c>
      <c r="DL112">
        <v>27.6027888888889</v>
      </c>
      <c r="DM112">
        <v>999.9</v>
      </c>
      <c r="DN112">
        <v>0</v>
      </c>
      <c r="DO112">
        <v>0</v>
      </c>
      <c r="DP112">
        <v>9976.66666666667</v>
      </c>
      <c r="DQ112">
        <v>0</v>
      </c>
      <c r="DR112">
        <v>10.1502</v>
      </c>
      <c r="DS112">
        <v>-71.482962962963</v>
      </c>
      <c r="DT112">
        <v>1536.00185185185</v>
      </c>
      <c r="DU112">
        <v>1600.48925925926</v>
      </c>
      <c r="DV112">
        <v>5.38243555555555</v>
      </c>
      <c r="DW112">
        <v>1568.95333333333</v>
      </c>
      <c r="DX112">
        <v>19.7023481481481</v>
      </c>
      <c r="DY112">
        <v>2.26747851851852</v>
      </c>
      <c r="DZ112">
        <v>1.78094703703704</v>
      </c>
      <c r="EA112">
        <v>19.4471925925926</v>
      </c>
      <c r="EB112">
        <v>15.620162962963</v>
      </c>
      <c r="EC112">
        <v>2000.00222222222</v>
      </c>
      <c r="ED112">
        <v>0.979994666666666</v>
      </c>
      <c r="EE112">
        <v>0.0200053555555556</v>
      </c>
      <c r="EF112">
        <v>0</v>
      </c>
      <c r="EG112">
        <v>806.579222222222</v>
      </c>
      <c r="EH112">
        <v>5.00063</v>
      </c>
      <c r="EI112">
        <v>15910.1888888889</v>
      </c>
      <c r="EJ112">
        <v>17256.8740740741</v>
      </c>
      <c r="EK112">
        <v>38.5923333333333</v>
      </c>
      <c r="EL112">
        <v>38.562</v>
      </c>
      <c r="EM112">
        <v>38.062</v>
      </c>
      <c r="EN112">
        <v>37.8633333333333</v>
      </c>
      <c r="EO112">
        <v>39.562</v>
      </c>
      <c r="EP112">
        <v>1955.09148148148</v>
      </c>
      <c r="EQ112">
        <v>39.9107407407407</v>
      </c>
      <c r="ER112">
        <v>0</v>
      </c>
      <c r="ES112">
        <v>1659024249.1</v>
      </c>
      <c r="ET112">
        <v>0</v>
      </c>
      <c r="EU112">
        <v>806.49172</v>
      </c>
      <c r="EV112">
        <v>-5.77953846844825</v>
      </c>
      <c r="EW112">
        <v>-131.607692480096</v>
      </c>
      <c r="EX112">
        <v>15909.056</v>
      </c>
      <c r="EY112">
        <v>15</v>
      </c>
      <c r="EZ112">
        <v>0</v>
      </c>
      <c r="FA112" t="s">
        <v>420</v>
      </c>
      <c r="FB112">
        <v>1657551626.5</v>
      </c>
      <c r="FC112">
        <v>1657551629</v>
      </c>
      <c r="FD112">
        <v>0</v>
      </c>
      <c r="FE112">
        <v>0.403</v>
      </c>
      <c r="FF112">
        <v>0.009</v>
      </c>
      <c r="FG112">
        <v>9.41</v>
      </c>
      <c r="FH112">
        <v>0.087</v>
      </c>
      <c r="FI112">
        <v>417</v>
      </c>
      <c r="FJ112">
        <v>17</v>
      </c>
      <c r="FK112">
        <v>1.61</v>
      </c>
      <c r="FL112">
        <v>0.59</v>
      </c>
      <c r="FM112">
        <v>-71.540843902439</v>
      </c>
      <c r="FN112">
        <v>2.32735609756099</v>
      </c>
      <c r="FO112">
        <v>0.81283797264885</v>
      </c>
      <c r="FP112">
        <v>0</v>
      </c>
      <c r="FQ112">
        <v>806.947970588235</v>
      </c>
      <c r="FR112">
        <v>-5.99381207231701</v>
      </c>
      <c r="FS112">
        <v>0.62198640448987</v>
      </c>
      <c r="FT112">
        <v>0</v>
      </c>
      <c r="FU112">
        <v>5.44628756097561</v>
      </c>
      <c r="FV112">
        <v>-1.07853240418118</v>
      </c>
      <c r="FW112">
        <v>0.113277548628664</v>
      </c>
      <c r="FX112">
        <v>0</v>
      </c>
      <c r="FY112">
        <v>0</v>
      </c>
      <c r="FZ112">
        <v>3</v>
      </c>
      <c r="GA112" t="s">
        <v>427</v>
      </c>
      <c r="GB112">
        <v>2.97455</v>
      </c>
      <c r="GC112">
        <v>2.69978</v>
      </c>
      <c r="GD112">
        <v>0.215785</v>
      </c>
      <c r="GE112">
        <v>0.222521</v>
      </c>
      <c r="GF112">
        <v>0.106633</v>
      </c>
      <c r="GG112">
        <v>0.0916463</v>
      </c>
      <c r="GH112">
        <v>30559.8</v>
      </c>
      <c r="GI112">
        <v>33124.7</v>
      </c>
      <c r="GJ112">
        <v>35309.4</v>
      </c>
      <c r="GK112">
        <v>38635.7</v>
      </c>
      <c r="GL112">
        <v>44717.4</v>
      </c>
      <c r="GM112">
        <v>50683.6</v>
      </c>
      <c r="GN112">
        <v>55188.1</v>
      </c>
      <c r="GO112">
        <v>61962.4</v>
      </c>
      <c r="GP112">
        <v>1.9884</v>
      </c>
      <c r="GQ112">
        <v>1.8526</v>
      </c>
      <c r="GR112">
        <v>0.134259</v>
      </c>
      <c r="GS112">
        <v>0</v>
      </c>
      <c r="GT112">
        <v>25.4359</v>
      </c>
      <c r="GU112">
        <v>999.9</v>
      </c>
      <c r="GV112">
        <v>54.682</v>
      </c>
      <c r="GW112">
        <v>29.134</v>
      </c>
      <c r="GX112">
        <v>24.5189</v>
      </c>
      <c r="GY112">
        <v>56.34</v>
      </c>
      <c r="GZ112">
        <v>43.4295</v>
      </c>
      <c r="HA112">
        <v>1</v>
      </c>
      <c r="HB112">
        <v>-0.0594309</v>
      </c>
      <c r="HC112">
        <v>0.131808</v>
      </c>
      <c r="HD112">
        <v>20.1133</v>
      </c>
      <c r="HE112">
        <v>5.20052</v>
      </c>
      <c r="HF112">
        <v>12.004</v>
      </c>
      <c r="HG112">
        <v>4.976</v>
      </c>
      <c r="HH112">
        <v>3.2938</v>
      </c>
      <c r="HI112">
        <v>9999</v>
      </c>
      <c r="HJ112">
        <v>9999</v>
      </c>
      <c r="HK112">
        <v>9999</v>
      </c>
      <c r="HL112">
        <v>627.8</v>
      </c>
      <c r="HM112">
        <v>1.86334</v>
      </c>
      <c r="HN112">
        <v>1.86813</v>
      </c>
      <c r="HO112">
        <v>1.86795</v>
      </c>
      <c r="HP112">
        <v>1.86905</v>
      </c>
      <c r="HQ112">
        <v>1.86996</v>
      </c>
      <c r="HR112">
        <v>1.866</v>
      </c>
      <c r="HS112">
        <v>1.86704</v>
      </c>
      <c r="HT112">
        <v>1.86844</v>
      </c>
      <c r="HU112">
        <v>5</v>
      </c>
      <c r="HV112">
        <v>0</v>
      </c>
      <c r="HW112">
        <v>0</v>
      </c>
      <c r="HX112">
        <v>0</v>
      </c>
      <c r="HY112" t="s">
        <v>422</v>
      </c>
      <c r="HZ112" t="s">
        <v>423</v>
      </c>
      <c r="IA112" t="s">
        <v>424</v>
      </c>
      <c r="IB112" t="s">
        <v>424</v>
      </c>
      <c r="IC112" t="s">
        <v>424</v>
      </c>
      <c r="ID112" t="s">
        <v>424</v>
      </c>
      <c r="IE112">
        <v>0</v>
      </c>
      <c r="IF112">
        <v>100</v>
      </c>
      <c r="IG112">
        <v>100</v>
      </c>
      <c r="IH112">
        <v>12.52</v>
      </c>
      <c r="II112">
        <v>0.5226</v>
      </c>
      <c r="IJ112">
        <v>4.02706509432224</v>
      </c>
      <c r="IK112">
        <v>0.00601174518973114</v>
      </c>
      <c r="IL112">
        <v>2.77886958061485e-07</v>
      </c>
      <c r="IM112">
        <v>-3.54636231360687e-10</v>
      </c>
      <c r="IN112">
        <v>-0.0404303883988718</v>
      </c>
      <c r="IO112">
        <v>-0.0177815531441476</v>
      </c>
      <c r="IP112">
        <v>0.00205572605671414</v>
      </c>
      <c r="IQ112">
        <v>-1.65519735432211e-05</v>
      </c>
      <c r="IR112">
        <v>-4</v>
      </c>
      <c r="IS112">
        <v>1848</v>
      </c>
      <c r="IT112">
        <v>1</v>
      </c>
      <c r="IU112">
        <v>25</v>
      </c>
      <c r="IV112">
        <v>24543.7</v>
      </c>
      <c r="IW112">
        <v>24543.7</v>
      </c>
      <c r="IX112">
        <v>3.00781</v>
      </c>
      <c r="IY112">
        <v>2.58545</v>
      </c>
      <c r="IZ112">
        <v>1.54785</v>
      </c>
      <c r="JA112">
        <v>2.30469</v>
      </c>
      <c r="JB112">
        <v>1.34644</v>
      </c>
      <c r="JC112">
        <v>2.36938</v>
      </c>
      <c r="JD112">
        <v>34.3042</v>
      </c>
      <c r="JE112">
        <v>24.1488</v>
      </c>
      <c r="JF112">
        <v>18</v>
      </c>
      <c r="JG112">
        <v>500.368</v>
      </c>
      <c r="JH112">
        <v>412.744</v>
      </c>
      <c r="JI112">
        <v>25.0007</v>
      </c>
      <c r="JJ112">
        <v>26.4645</v>
      </c>
      <c r="JK112">
        <v>30.0003</v>
      </c>
      <c r="JL112">
        <v>26.3844</v>
      </c>
      <c r="JM112">
        <v>26.3246</v>
      </c>
      <c r="JN112">
        <v>60.229</v>
      </c>
      <c r="JO112">
        <v>24.6918</v>
      </c>
      <c r="JP112">
        <v>65.3896</v>
      </c>
      <c r="JQ112">
        <v>25</v>
      </c>
      <c r="JR112">
        <v>1604.62</v>
      </c>
      <c r="JS112">
        <v>20.0755</v>
      </c>
      <c r="JT112">
        <v>102.38</v>
      </c>
      <c r="JU112">
        <v>103.142</v>
      </c>
    </row>
    <row r="113" spans="1:281">
      <c r="A113">
        <v>97</v>
      </c>
      <c r="B113">
        <v>1659025312.5</v>
      </c>
      <c r="C113">
        <v>1629.40000009537</v>
      </c>
      <c r="D113" t="s">
        <v>617</v>
      </c>
      <c r="E113" t="s">
        <v>618</v>
      </c>
      <c r="F113">
        <v>5</v>
      </c>
      <c r="G113" t="s">
        <v>619</v>
      </c>
      <c r="H113" t="s">
        <v>417</v>
      </c>
      <c r="I113">
        <v>1659025304.75</v>
      </c>
      <c r="J113">
        <f>(K113)/1000</f>
        <v>0</v>
      </c>
      <c r="K113">
        <f>IF(CZ113, AN113, AH113)</f>
        <v>0</v>
      </c>
      <c r="L113">
        <f>IF(CZ113, AI113, AG113)</f>
        <v>0</v>
      </c>
      <c r="M113">
        <f>DB113 - IF(AU113&gt;1, L113*CV113*100.0/(AW113*DP113), 0)</f>
        <v>0</v>
      </c>
      <c r="N113">
        <f>((T113-J113/2)*M113-L113)/(T113+J113/2)</f>
        <v>0</v>
      </c>
      <c r="O113">
        <f>N113*(DI113+DJ113)/1000.0</f>
        <v>0</v>
      </c>
      <c r="P113">
        <f>(DB113 - IF(AU113&gt;1, L113*CV113*100.0/(AW113*DP113), 0))*(DI113+DJ113)/1000.0</f>
        <v>0</v>
      </c>
      <c r="Q113">
        <f>2.0/((1/S113-1/R113)+SIGN(S113)*SQRT((1/S113-1/R113)*(1/S113-1/R113) + 4*CW113/((CW113+1)*(CW113+1))*(2*1/S113*1/R113-1/R113*1/R113)))</f>
        <v>0</v>
      </c>
      <c r="R113">
        <f>IF(LEFT(CX113,1)&lt;&gt;"0",IF(LEFT(CX113,1)="1",3.0,CY113),$D$5+$E$5*(DP113*DI113/($K$5*1000))+$F$5*(DP113*DI113/($K$5*1000))*MAX(MIN(CV113,$J$5),$I$5)*MAX(MIN(CV113,$J$5),$I$5)+$G$5*MAX(MIN(CV113,$J$5),$I$5)*(DP113*DI113/($K$5*1000))+$H$5*(DP113*DI113/($K$5*1000))*(DP113*DI113/($K$5*1000)))</f>
        <v>0</v>
      </c>
      <c r="S113">
        <f>J113*(1000-(1000*0.61365*exp(17.502*W113/(240.97+W113))/(DI113+DJ113)+DD113)/2)/(1000*0.61365*exp(17.502*W113/(240.97+W113))/(DI113+DJ113)-DD113)</f>
        <v>0</v>
      </c>
      <c r="T113">
        <f>1/((CW113+1)/(Q113/1.6)+1/(R113/1.37)) + CW113/((CW113+1)/(Q113/1.6) + CW113/(R113/1.37))</f>
        <v>0</v>
      </c>
      <c r="U113">
        <f>(CR113*CU113)</f>
        <v>0</v>
      </c>
      <c r="V113">
        <f>(DK113+(U113+2*0.95*5.67E-8*(((DK113+$B$7)+273)^4-(DK113+273)^4)-44100*J113)/(1.84*29.3*R113+8*0.95*5.67E-8*(DK113+273)^3))</f>
        <v>0</v>
      </c>
      <c r="W113">
        <f>($C$7*DL113+$D$7*DM113+$E$7*V113)</f>
        <v>0</v>
      </c>
      <c r="X113">
        <f>0.61365*exp(17.502*W113/(240.97+W113))</f>
        <v>0</v>
      </c>
      <c r="Y113">
        <f>(Z113/AA113*100)</f>
        <v>0</v>
      </c>
      <c r="Z113">
        <f>DD113*(DI113+DJ113)/1000</f>
        <v>0</v>
      </c>
      <c r="AA113">
        <f>0.61365*exp(17.502*DK113/(240.97+DK113))</f>
        <v>0</v>
      </c>
      <c r="AB113">
        <f>(X113-DD113*(DI113+DJ113)/1000)</f>
        <v>0</v>
      </c>
      <c r="AC113">
        <f>(-J113*44100)</f>
        <v>0</v>
      </c>
      <c r="AD113">
        <f>2*29.3*R113*0.92*(DK113-W113)</f>
        <v>0</v>
      </c>
      <c r="AE113">
        <f>2*0.95*5.67E-8*(((DK113+$B$7)+273)^4-(W113+273)^4)</f>
        <v>0</v>
      </c>
      <c r="AF113">
        <f>U113+AE113+AC113+AD113</f>
        <v>0</v>
      </c>
      <c r="AG113">
        <f>DH113*AU113*(DC113-DB113*(1000-AU113*DE113)/(1000-AU113*DD113))/(100*CV113)</f>
        <v>0</v>
      </c>
      <c r="AH113">
        <f>1000*DH113*AU113*(DD113-DE113)/(100*CV113*(1000-AU113*DD113))</f>
        <v>0</v>
      </c>
      <c r="AI113">
        <f>(AJ113 - AK113 - DI113*1E3/(8.314*(DK113+273.15)) * AM113/DH113 * AL113) * DH113/(100*CV113) * (1000 - DE113)/1000</f>
        <v>0</v>
      </c>
      <c r="AJ113">
        <v>429.379187474988</v>
      </c>
      <c r="AK113">
        <v>404.220387878788</v>
      </c>
      <c r="AL113">
        <v>0.00866509005703328</v>
      </c>
      <c r="AM113">
        <v>66.0504921813524</v>
      </c>
      <c r="AN113">
        <f>(AP113 - AO113 + DI113*1E3/(8.314*(DK113+273.15)) * AR113/DH113 * AQ113) * DH113/(100*CV113) * 1000/(1000 - AP113)</f>
        <v>0</v>
      </c>
      <c r="AO113">
        <v>21.8961671703896</v>
      </c>
      <c r="AP113">
        <v>26.5592923076923</v>
      </c>
      <c r="AQ113">
        <v>-0.000227283746554212</v>
      </c>
      <c r="AR113">
        <v>92.47</v>
      </c>
      <c r="AS113">
        <v>0</v>
      </c>
      <c r="AT113">
        <v>0</v>
      </c>
      <c r="AU113">
        <f>IF(AS113*$H$13&gt;=AW113,1.0,(AW113/(AW113-AS113*$H$13)))</f>
        <v>0</v>
      </c>
      <c r="AV113">
        <f>(AU113-1)*100</f>
        <v>0</v>
      </c>
      <c r="AW113">
        <f>MAX(0,($B$13+$C$13*DP113)/(1+$D$13*DP113)*DI113/(DK113+273)*$E$13)</f>
        <v>0</v>
      </c>
      <c r="AX113" t="s">
        <v>418</v>
      </c>
      <c r="AY113" t="s">
        <v>418</v>
      </c>
      <c r="AZ113">
        <v>0</v>
      </c>
      <c r="BA113">
        <v>0</v>
      </c>
      <c r="BB113">
        <f>1-AZ113/BA113</f>
        <v>0</v>
      </c>
      <c r="BC113">
        <v>0</v>
      </c>
      <c r="BD113" t="s">
        <v>418</v>
      </c>
      <c r="BE113" t="s">
        <v>418</v>
      </c>
      <c r="BF113">
        <v>0</v>
      </c>
      <c r="BG113">
        <v>0</v>
      </c>
      <c r="BH113">
        <f>1-BF113/BG113</f>
        <v>0</v>
      </c>
      <c r="BI113">
        <v>0.5</v>
      </c>
      <c r="BJ113">
        <f>CS113</f>
        <v>0</v>
      </c>
      <c r="BK113">
        <f>L113</f>
        <v>0</v>
      </c>
      <c r="BL113">
        <f>BH113*BI113*BJ113</f>
        <v>0</v>
      </c>
      <c r="BM113">
        <f>(BK113-BC113)/BJ113</f>
        <v>0</v>
      </c>
      <c r="BN113">
        <f>(BA113-BG113)/BG113</f>
        <v>0</v>
      </c>
      <c r="BO113">
        <f>AZ113/(BB113+AZ113/BG113)</f>
        <v>0</v>
      </c>
      <c r="BP113" t="s">
        <v>418</v>
      </c>
      <c r="BQ113">
        <v>0</v>
      </c>
      <c r="BR113">
        <f>IF(BQ113&lt;&gt;0, BQ113, BO113)</f>
        <v>0</v>
      </c>
      <c r="BS113">
        <f>1-BR113/BG113</f>
        <v>0</v>
      </c>
      <c r="BT113">
        <f>(BG113-BF113)/(BG113-BR113)</f>
        <v>0</v>
      </c>
      <c r="BU113">
        <f>(BA113-BG113)/(BA113-BR113)</f>
        <v>0</v>
      </c>
      <c r="BV113">
        <f>(BG113-BF113)/(BG113-AZ113)</f>
        <v>0</v>
      </c>
      <c r="BW113">
        <f>(BA113-BG113)/(BA113-AZ113)</f>
        <v>0</v>
      </c>
      <c r="BX113">
        <f>(BT113*BR113/BF113)</f>
        <v>0</v>
      </c>
      <c r="BY113">
        <f>(1-BX113)</f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f>$B$11*DQ113+$C$11*DR113+$F$11*EC113*(1-EF113)</f>
        <v>0</v>
      </c>
      <c r="CS113">
        <f>CR113*CT113</f>
        <v>0</v>
      </c>
      <c r="CT113">
        <f>($B$11*$D$9+$C$11*$D$9+$F$11*((EP113+EH113)/MAX(EP113+EH113+EQ113, 0.1)*$I$9+EQ113/MAX(EP113+EH113+EQ113, 0.1)*$J$9))/($B$11+$C$11+$F$11)</f>
        <v>0</v>
      </c>
      <c r="CU113">
        <f>($B$11*$K$9+$C$11*$K$9+$F$11*((EP113+EH113)/MAX(EP113+EH113+EQ113, 0.1)*$P$9+EQ113/MAX(EP113+EH113+EQ113, 0.1)*$Q$9))/($B$11+$C$11+$F$11)</f>
        <v>0</v>
      </c>
      <c r="CV113">
        <v>6</v>
      </c>
      <c r="CW113">
        <v>0.5</v>
      </c>
      <c r="CX113" t="s">
        <v>419</v>
      </c>
      <c r="CY113">
        <v>2</v>
      </c>
      <c r="CZ113" t="b">
        <v>1</v>
      </c>
      <c r="DA113">
        <v>1659025304.75</v>
      </c>
      <c r="DB113">
        <v>393.492333333333</v>
      </c>
      <c r="DC113">
        <v>419.9508</v>
      </c>
      <c r="DD113">
        <v>26.5710233333333</v>
      </c>
      <c r="DE113">
        <v>21.9014266666667</v>
      </c>
      <c r="DF113">
        <v>387.116933333333</v>
      </c>
      <c r="DG113">
        <v>25.97634</v>
      </c>
      <c r="DH113">
        <v>500.082766666667</v>
      </c>
      <c r="DI113">
        <v>90.4054066666667</v>
      </c>
      <c r="DJ113">
        <v>0.04632362</v>
      </c>
      <c r="DK113">
        <v>27.52289</v>
      </c>
      <c r="DL113">
        <v>27.61938</v>
      </c>
      <c r="DM113">
        <v>999.9</v>
      </c>
      <c r="DN113">
        <v>0</v>
      </c>
      <c r="DO113">
        <v>0</v>
      </c>
      <c r="DP113">
        <v>9998.16666666667</v>
      </c>
      <c r="DQ113">
        <v>0</v>
      </c>
      <c r="DR113">
        <v>18.42038</v>
      </c>
      <c r="DS113">
        <v>-26.45849</v>
      </c>
      <c r="DT113">
        <v>404.233066666667</v>
      </c>
      <c r="DU113">
        <v>429.3543</v>
      </c>
      <c r="DV113">
        <v>4.66960133333333</v>
      </c>
      <c r="DW113">
        <v>419.9508</v>
      </c>
      <c r="DX113">
        <v>21.9014266666667</v>
      </c>
      <c r="DY113">
        <v>2.402165</v>
      </c>
      <c r="DZ113">
        <v>1.980008</v>
      </c>
      <c r="EA113">
        <v>20.3783766666667</v>
      </c>
      <c r="EB113">
        <v>17.28535</v>
      </c>
      <c r="EC113">
        <v>1999.995</v>
      </c>
      <c r="ED113">
        <v>0.9799931</v>
      </c>
      <c r="EE113">
        <v>0.0200069933333333</v>
      </c>
      <c r="EF113">
        <v>0</v>
      </c>
      <c r="EG113">
        <v>839.1639</v>
      </c>
      <c r="EH113">
        <v>5.00063</v>
      </c>
      <c r="EI113">
        <v>16524.6366666667</v>
      </c>
      <c r="EJ113">
        <v>17256.82</v>
      </c>
      <c r="EK113">
        <v>38.75</v>
      </c>
      <c r="EL113">
        <v>38.75</v>
      </c>
      <c r="EM113">
        <v>38.25</v>
      </c>
      <c r="EN113">
        <v>38.104</v>
      </c>
      <c r="EO113">
        <v>39.7458</v>
      </c>
      <c r="EP113">
        <v>1955.085</v>
      </c>
      <c r="EQ113">
        <v>39.91</v>
      </c>
      <c r="ER113">
        <v>0</v>
      </c>
      <c r="ES113">
        <v>1659025311.7</v>
      </c>
      <c r="ET113">
        <v>0</v>
      </c>
      <c r="EU113">
        <v>839.157269230769</v>
      </c>
      <c r="EV113">
        <v>-1.28605127785641</v>
      </c>
      <c r="EW113">
        <v>-24.2495726979267</v>
      </c>
      <c r="EX113">
        <v>16524.4346153846</v>
      </c>
      <c r="EY113">
        <v>15</v>
      </c>
      <c r="EZ113">
        <v>0</v>
      </c>
      <c r="FA113" t="s">
        <v>420</v>
      </c>
      <c r="FB113">
        <v>1657551626.5</v>
      </c>
      <c r="FC113">
        <v>1657551629</v>
      </c>
      <c r="FD113">
        <v>0</v>
      </c>
      <c r="FE113">
        <v>0.403</v>
      </c>
      <c r="FF113">
        <v>0.009</v>
      </c>
      <c r="FG113">
        <v>9.41</v>
      </c>
      <c r="FH113">
        <v>0.087</v>
      </c>
      <c r="FI113">
        <v>417</v>
      </c>
      <c r="FJ113">
        <v>17</v>
      </c>
      <c r="FK113">
        <v>1.61</v>
      </c>
      <c r="FL113">
        <v>0.59</v>
      </c>
      <c r="FM113">
        <v>-26.4301804878049</v>
      </c>
      <c r="FN113">
        <v>-0.641065505226482</v>
      </c>
      <c r="FO113">
        <v>0.123323283698582</v>
      </c>
      <c r="FP113">
        <v>0</v>
      </c>
      <c r="FQ113">
        <v>839.221705882353</v>
      </c>
      <c r="FR113">
        <v>-1.39501909745506</v>
      </c>
      <c r="FS113">
        <v>0.243763328976345</v>
      </c>
      <c r="FT113">
        <v>0</v>
      </c>
      <c r="FU113">
        <v>4.65684024390244</v>
      </c>
      <c r="FV113">
        <v>0.160053031358887</v>
      </c>
      <c r="FW113">
        <v>0.0238485587321131</v>
      </c>
      <c r="FX113">
        <v>0</v>
      </c>
      <c r="FY113">
        <v>0</v>
      </c>
      <c r="FZ113">
        <v>3</v>
      </c>
      <c r="GA113" t="s">
        <v>427</v>
      </c>
      <c r="GB113">
        <v>2.97264</v>
      </c>
      <c r="GC113">
        <v>2.69969</v>
      </c>
      <c r="GD113">
        <v>0.0859727</v>
      </c>
      <c r="GE113">
        <v>0.0916203</v>
      </c>
      <c r="GF113">
        <v>0.110525</v>
      </c>
      <c r="GG113">
        <v>0.0978289</v>
      </c>
      <c r="GH113">
        <v>35595.7</v>
      </c>
      <c r="GI113">
        <v>38674.3</v>
      </c>
      <c r="GJ113">
        <v>35291.1</v>
      </c>
      <c r="GK113">
        <v>38612.8</v>
      </c>
      <c r="GL113">
        <v>44497.4</v>
      </c>
      <c r="GM113">
        <v>50307.8</v>
      </c>
      <c r="GN113">
        <v>55164.3</v>
      </c>
      <c r="GO113">
        <v>61929.8</v>
      </c>
      <c r="GP113">
        <v>1.98</v>
      </c>
      <c r="GQ113">
        <v>1.8496</v>
      </c>
      <c r="GR113">
        <v>0.134557</v>
      </c>
      <c r="GS113">
        <v>0</v>
      </c>
      <c r="GT113">
        <v>25.4402</v>
      </c>
      <c r="GU113">
        <v>999.9</v>
      </c>
      <c r="GV113">
        <v>59.382</v>
      </c>
      <c r="GW113">
        <v>29.306</v>
      </c>
      <c r="GX113">
        <v>26.8908</v>
      </c>
      <c r="GY113">
        <v>56.73</v>
      </c>
      <c r="GZ113">
        <v>43.145</v>
      </c>
      <c r="HA113">
        <v>1</v>
      </c>
      <c r="HB113">
        <v>-0.0383537</v>
      </c>
      <c r="HC113">
        <v>0.229564</v>
      </c>
      <c r="HD113">
        <v>20.1127</v>
      </c>
      <c r="HE113">
        <v>5.19932</v>
      </c>
      <c r="HF113">
        <v>12.0052</v>
      </c>
      <c r="HG113">
        <v>4.9756</v>
      </c>
      <c r="HH113">
        <v>3.2932</v>
      </c>
      <c r="HI113">
        <v>9999</v>
      </c>
      <c r="HJ113">
        <v>9999</v>
      </c>
      <c r="HK113">
        <v>9999</v>
      </c>
      <c r="HL113">
        <v>628.1</v>
      </c>
      <c r="HM113">
        <v>1.86325</v>
      </c>
      <c r="HN113">
        <v>1.86804</v>
      </c>
      <c r="HO113">
        <v>1.86783</v>
      </c>
      <c r="HP113">
        <v>1.86902</v>
      </c>
      <c r="HQ113">
        <v>1.86981</v>
      </c>
      <c r="HR113">
        <v>1.86587</v>
      </c>
      <c r="HS113">
        <v>1.86694</v>
      </c>
      <c r="HT113">
        <v>1.86838</v>
      </c>
      <c r="HU113">
        <v>5</v>
      </c>
      <c r="HV113">
        <v>0</v>
      </c>
      <c r="HW113">
        <v>0</v>
      </c>
      <c r="HX113">
        <v>0</v>
      </c>
      <c r="HY113" t="s">
        <v>422</v>
      </c>
      <c r="HZ113" t="s">
        <v>423</v>
      </c>
      <c r="IA113" t="s">
        <v>424</v>
      </c>
      <c r="IB113" t="s">
        <v>424</v>
      </c>
      <c r="IC113" t="s">
        <v>424</v>
      </c>
      <c r="ID113" t="s">
        <v>424</v>
      </c>
      <c r="IE113">
        <v>0</v>
      </c>
      <c r="IF113">
        <v>100</v>
      </c>
      <c r="IG113">
        <v>100</v>
      </c>
      <c r="IH113">
        <v>6.376</v>
      </c>
      <c r="II113">
        <v>0.5943</v>
      </c>
      <c r="IJ113">
        <v>4.02706509432224</v>
      </c>
      <c r="IK113">
        <v>0.00601174518973114</v>
      </c>
      <c r="IL113">
        <v>2.77886958061485e-07</v>
      </c>
      <c r="IM113">
        <v>-3.54636231360687e-10</v>
      </c>
      <c r="IN113">
        <v>-0.0404303883988718</v>
      </c>
      <c r="IO113">
        <v>-0.0177815531441476</v>
      </c>
      <c r="IP113">
        <v>0.00205572605671414</v>
      </c>
      <c r="IQ113">
        <v>-1.65519735432211e-05</v>
      </c>
      <c r="IR113">
        <v>-4</v>
      </c>
      <c r="IS113">
        <v>1848</v>
      </c>
      <c r="IT113">
        <v>1</v>
      </c>
      <c r="IU113">
        <v>25</v>
      </c>
      <c r="IV113">
        <v>24561.4</v>
      </c>
      <c r="IW113">
        <v>24561.4</v>
      </c>
      <c r="IX113">
        <v>1.03516</v>
      </c>
      <c r="IY113">
        <v>2.60376</v>
      </c>
      <c r="IZ113">
        <v>1.54785</v>
      </c>
      <c r="JA113">
        <v>2.30591</v>
      </c>
      <c r="JB113">
        <v>1.34644</v>
      </c>
      <c r="JC113">
        <v>2.39868</v>
      </c>
      <c r="JD113">
        <v>34.0771</v>
      </c>
      <c r="JE113">
        <v>24.2188</v>
      </c>
      <c r="JF113">
        <v>18</v>
      </c>
      <c r="JG113">
        <v>497.199</v>
      </c>
      <c r="JH113">
        <v>412.951</v>
      </c>
      <c r="JI113">
        <v>24.9999</v>
      </c>
      <c r="JJ113">
        <v>26.7229</v>
      </c>
      <c r="JK113">
        <v>30</v>
      </c>
      <c r="JL113">
        <v>26.6434</v>
      </c>
      <c r="JM113">
        <v>26.5819</v>
      </c>
      <c r="JN113">
        <v>20.6546</v>
      </c>
      <c r="JO113">
        <v>28.7784</v>
      </c>
      <c r="JP113">
        <v>100</v>
      </c>
      <c r="JQ113">
        <v>25</v>
      </c>
      <c r="JR113">
        <v>413.187</v>
      </c>
      <c r="JS113">
        <v>21.8834</v>
      </c>
      <c r="JT113">
        <v>102.333</v>
      </c>
      <c r="JU113">
        <v>103.085</v>
      </c>
    </row>
    <row r="114" spans="1:281">
      <c r="A114">
        <v>98</v>
      </c>
      <c r="B114">
        <v>1659025317.5</v>
      </c>
      <c r="C114">
        <v>1634.40000009537</v>
      </c>
      <c r="D114" t="s">
        <v>620</v>
      </c>
      <c r="E114" t="s">
        <v>621</v>
      </c>
      <c r="F114">
        <v>5</v>
      </c>
      <c r="G114" t="s">
        <v>619</v>
      </c>
      <c r="H114" t="s">
        <v>417</v>
      </c>
      <c r="I114">
        <v>1659025309.65517</v>
      </c>
      <c r="J114">
        <f>(K114)/1000</f>
        <v>0</v>
      </c>
      <c r="K114">
        <f>IF(CZ114, AN114, AH114)</f>
        <v>0</v>
      </c>
      <c r="L114">
        <f>IF(CZ114, AI114, AG114)</f>
        <v>0</v>
      </c>
      <c r="M114">
        <f>DB114 - IF(AU114&gt;1, L114*CV114*100.0/(AW114*DP114), 0)</f>
        <v>0</v>
      </c>
      <c r="N114">
        <f>((T114-J114/2)*M114-L114)/(T114+J114/2)</f>
        <v>0</v>
      </c>
      <c r="O114">
        <f>N114*(DI114+DJ114)/1000.0</f>
        <v>0</v>
      </c>
      <c r="P114">
        <f>(DB114 - IF(AU114&gt;1, L114*CV114*100.0/(AW114*DP114), 0))*(DI114+DJ114)/1000.0</f>
        <v>0</v>
      </c>
      <c r="Q114">
        <f>2.0/((1/S114-1/R114)+SIGN(S114)*SQRT((1/S114-1/R114)*(1/S114-1/R114) + 4*CW114/((CW114+1)*(CW114+1))*(2*1/S114*1/R114-1/R114*1/R114)))</f>
        <v>0</v>
      </c>
      <c r="R114">
        <f>IF(LEFT(CX114,1)&lt;&gt;"0",IF(LEFT(CX114,1)="1",3.0,CY114),$D$5+$E$5*(DP114*DI114/($K$5*1000))+$F$5*(DP114*DI114/($K$5*1000))*MAX(MIN(CV114,$J$5),$I$5)*MAX(MIN(CV114,$J$5),$I$5)+$G$5*MAX(MIN(CV114,$J$5),$I$5)*(DP114*DI114/($K$5*1000))+$H$5*(DP114*DI114/($K$5*1000))*(DP114*DI114/($K$5*1000)))</f>
        <v>0</v>
      </c>
      <c r="S114">
        <f>J114*(1000-(1000*0.61365*exp(17.502*W114/(240.97+W114))/(DI114+DJ114)+DD114)/2)/(1000*0.61365*exp(17.502*W114/(240.97+W114))/(DI114+DJ114)-DD114)</f>
        <v>0</v>
      </c>
      <c r="T114">
        <f>1/((CW114+1)/(Q114/1.6)+1/(R114/1.37)) + CW114/((CW114+1)/(Q114/1.6) + CW114/(R114/1.37))</f>
        <v>0</v>
      </c>
      <c r="U114">
        <f>(CR114*CU114)</f>
        <v>0</v>
      </c>
      <c r="V114">
        <f>(DK114+(U114+2*0.95*5.67E-8*(((DK114+$B$7)+273)^4-(DK114+273)^4)-44100*J114)/(1.84*29.3*R114+8*0.95*5.67E-8*(DK114+273)^3))</f>
        <v>0</v>
      </c>
      <c r="W114">
        <f>($C$7*DL114+$D$7*DM114+$E$7*V114)</f>
        <v>0</v>
      </c>
      <c r="X114">
        <f>0.61365*exp(17.502*W114/(240.97+W114))</f>
        <v>0</v>
      </c>
      <c r="Y114">
        <f>(Z114/AA114*100)</f>
        <v>0</v>
      </c>
      <c r="Z114">
        <f>DD114*(DI114+DJ114)/1000</f>
        <v>0</v>
      </c>
      <c r="AA114">
        <f>0.61365*exp(17.502*DK114/(240.97+DK114))</f>
        <v>0</v>
      </c>
      <c r="AB114">
        <f>(X114-DD114*(DI114+DJ114)/1000)</f>
        <v>0</v>
      </c>
      <c r="AC114">
        <f>(-J114*44100)</f>
        <v>0</v>
      </c>
      <c r="AD114">
        <f>2*29.3*R114*0.92*(DK114-W114)</f>
        <v>0</v>
      </c>
      <c r="AE114">
        <f>2*0.95*5.67E-8*(((DK114+$B$7)+273)^4-(W114+273)^4)</f>
        <v>0</v>
      </c>
      <c r="AF114">
        <f>U114+AE114+AC114+AD114</f>
        <v>0</v>
      </c>
      <c r="AG114">
        <f>DH114*AU114*(DC114-DB114*(1000-AU114*DE114)/(1000-AU114*DD114))/(100*CV114)</f>
        <v>0</v>
      </c>
      <c r="AH114">
        <f>1000*DH114*AU114*(DD114-DE114)/(100*CV114*(1000-AU114*DD114))</f>
        <v>0</v>
      </c>
      <c r="AI114">
        <f>(AJ114 - AK114 - DI114*1E3/(8.314*(DK114+273.15)) * AM114/DH114 * AL114) * DH114/(100*CV114) * (1000 - DE114)/1000</f>
        <v>0</v>
      </c>
      <c r="AJ114">
        <v>428.532820954144</v>
      </c>
      <c r="AK114">
        <v>403.762684848485</v>
      </c>
      <c r="AL114">
        <v>-0.14957690011434</v>
      </c>
      <c r="AM114">
        <v>66.0504921813524</v>
      </c>
      <c r="AN114">
        <f>(AP114 - AO114 + DI114*1E3/(8.314*(DK114+273.15)) * AR114/DH114 * AQ114) * DH114/(100*CV114) * 1000/(1000 - AP114)</f>
        <v>0</v>
      </c>
      <c r="AO114">
        <v>21.8967931079654</v>
      </c>
      <c r="AP114">
        <v>26.5613027972028</v>
      </c>
      <c r="AQ114">
        <v>-0.000359681818182173</v>
      </c>
      <c r="AR114">
        <v>92.47</v>
      </c>
      <c r="AS114">
        <v>0</v>
      </c>
      <c r="AT114">
        <v>0</v>
      </c>
      <c r="AU114">
        <f>IF(AS114*$H$13&gt;=AW114,1.0,(AW114/(AW114-AS114*$H$13)))</f>
        <v>0</v>
      </c>
      <c r="AV114">
        <f>(AU114-1)*100</f>
        <v>0</v>
      </c>
      <c r="AW114">
        <f>MAX(0,($B$13+$C$13*DP114)/(1+$D$13*DP114)*DI114/(DK114+273)*$E$13)</f>
        <v>0</v>
      </c>
      <c r="AX114" t="s">
        <v>418</v>
      </c>
      <c r="AY114" t="s">
        <v>418</v>
      </c>
      <c r="AZ114">
        <v>0</v>
      </c>
      <c r="BA114">
        <v>0</v>
      </c>
      <c r="BB114">
        <f>1-AZ114/BA114</f>
        <v>0</v>
      </c>
      <c r="BC114">
        <v>0</v>
      </c>
      <c r="BD114" t="s">
        <v>418</v>
      </c>
      <c r="BE114" t="s">
        <v>418</v>
      </c>
      <c r="BF114">
        <v>0</v>
      </c>
      <c r="BG114">
        <v>0</v>
      </c>
      <c r="BH114">
        <f>1-BF114/BG114</f>
        <v>0</v>
      </c>
      <c r="BI114">
        <v>0.5</v>
      </c>
      <c r="BJ114">
        <f>CS114</f>
        <v>0</v>
      </c>
      <c r="BK114">
        <f>L114</f>
        <v>0</v>
      </c>
      <c r="BL114">
        <f>BH114*BI114*BJ114</f>
        <v>0</v>
      </c>
      <c r="BM114">
        <f>(BK114-BC114)/BJ114</f>
        <v>0</v>
      </c>
      <c r="BN114">
        <f>(BA114-BG114)/BG114</f>
        <v>0</v>
      </c>
      <c r="BO114">
        <f>AZ114/(BB114+AZ114/BG114)</f>
        <v>0</v>
      </c>
      <c r="BP114" t="s">
        <v>418</v>
      </c>
      <c r="BQ114">
        <v>0</v>
      </c>
      <c r="BR114">
        <f>IF(BQ114&lt;&gt;0, BQ114, BO114)</f>
        <v>0</v>
      </c>
      <c r="BS114">
        <f>1-BR114/BG114</f>
        <v>0</v>
      </c>
      <c r="BT114">
        <f>(BG114-BF114)/(BG114-BR114)</f>
        <v>0</v>
      </c>
      <c r="BU114">
        <f>(BA114-BG114)/(BA114-BR114)</f>
        <v>0</v>
      </c>
      <c r="BV114">
        <f>(BG114-BF114)/(BG114-AZ114)</f>
        <v>0</v>
      </c>
      <c r="BW114">
        <f>(BA114-BG114)/(BA114-AZ114)</f>
        <v>0</v>
      </c>
      <c r="BX114">
        <f>(BT114*BR114/BF114)</f>
        <v>0</v>
      </c>
      <c r="BY114">
        <f>(1-BX114)</f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f>$B$11*DQ114+$C$11*DR114+$F$11*EC114*(1-EF114)</f>
        <v>0</v>
      </c>
      <c r="CS114">
        <f>CR114*CT114</f>
        <v>0</v>
      </c>
      <c r="CT114">
        <f>($B$11*$D$9+$C$11*$D$9+$F$11*((EP114+EH114)/MAX(EP114+EH114+EQ114, 0.1)*$I$9+EQ114/MAX(EP114+EH114+EQ114, 0.1)*$J$9))/($B$11+$C$11+$F$11)</f>
        <v>0</v>
      </c>
      <c r="CU114">
        <f>($B$11*$K$9+$C$11*$K$9+$F$11*((EP114+EH114)/MAX(EP114+EH114+EQ114, 0.1)*$P$9+EQ114/MAX(EP114+EH114+EQ114, 0.1)*$Q$9))/($B$11+$C$11+$F$11)</f>
        <v>0</v>
      </c>
      <c r="CV114">
        <v>6</v>
      </c>
      <c r="CW114">
        <v>0.5</v>
      </c>
      <c r="CX114" t="s">
        <v>419</v>
      </c>
      <c r="CY114">
        <v>2</v>
      </c>
      <c r="CZ114" t="b">
        <v>1</v>
      </c>
      <c r="DA114">
        <v>1659025309.65517</v>
      </c>
      <c r="DB114">
        <v>393.440275862069</v>
      </c>
      <c r="DC114">
        <v>419.431034482759</v>
      </c>
      <c r="DD114">
        <v>26.5635</v>
      </c>
      <c r="DE114">
        <v>21.8977551724138</v>
      </c>
      <c r="DF114">
        <v>387.065206896552</v>
      </c>
      <c r="DG114">
        <v>25.9692137931034</v>
      </c>
      <c r="DH114">
        <v>500.06824137931</v>
      </c>
      <c r="DI114">
        <v>90.4047586206896</v>
      </c>
      <c r="DJ114">
        <v>0.0462777137931034</v>
      </c>
      <c r="DK114">
        <v>27.5248310344828</v>
      </c>
      <c r="DL114">
        <v>27.6365620689655</v>
      </c>
      <c r="DM114">
        <v>999.9</v>
      </c>
      <c r="DN114">
        <v>0</v>
      </c>
      <c r="DO114">
        <v>0</v>
      </c>
      <c r="DP114">
        <v>10000.5172413793</v>
      </c>
      <c r="DQ114">
        <v>0</v>
      </c>
      <c r="DR114">
        <v>18.4715896551724</v>
      </c>
      <c r="DS114">
        <v>-25.9908068965517</v>
      </c>
      <c r="DT114">
        <v>404.176482758621</v>
      </c>
      <c r="DU114">
        <v>428.82124137931</v>
      </c>
      <c r="DV114">
        <v>4.66575482758621</v>
      </c>
      <c r="DW114">
        <v>419.431034482759</v>
      </c>
      <c r="DX114">
        <v>21.8977551724138</v>
      </c>
      <c r="DY114">
        <v>2.40146689655172</v>
      </c>
      <c r="DZ114">
        <v>1.97966068965517</v>
      </c>
      <c r="EA114">
        <v>20.3736724137931</v>
      </c>
      <c r="EB114">
        <v>17.2825862068965</v>
      </c>
      <c r="EC114">
        <v>1999.99931034483</v>
      </c>
      <c r="ED114">
        <v>0.979993</v>
      </c>
      <c r="EE114">
        <v>0.0200071</v>
      </c>
      <c r="EF114">
        <v>0</v>
      </c>
      <c r="EG114">
        <v>839.073793103448</v>
      </c>
      <c r="EH114">
        <v>5.00063</v>
      </c>
      <c r="EI114">
        <v>16522.7965517241</v>
      </c>
      <c r="EJ114">
        <v>17256.8551724138</v>
      </c>
      <c r="EK114">
        <v>38.75</v>
      </c>
      <c r="EL114">
        <v>38.75</v>
      </c>
      <c r="EM114">
        <v>38.25</v>
      </c>
      <c r="EN114">
        <v>38.1054482758621</v>
      </c>
      <c r="EO114">
        <v>39.75</v>
      </c>
      <c r="EP114">
        <v>1955.08931034483</v>
      </c>
      <c r="EQ114">
        <v>39.91</v>
      </c>
      <c r="ER114">
        <v>0</v>
      </c>
      <c r="ES114">
        <v>1659025316.5</v>
      </c>
      <c r="ET114">
        <v>0</v>
      </c>
      <c r="EU114">
        <v>839.067653846154</v>
      </c>
      <c r="EV114">
        <v>-1.42929914686354</v>
      </c>
      <c r="EW114">
        <v>-18.4341880210048</v>
      </c>
      <c r="EX114">
        <v>16522.6692307692</v>
      </c>
      <c r="EY114">
        <v>15</v>
      </c>
      <c r="EZ114">
        <v>0</v>
      </c>
      <c r="FA114" t="s">
        <v>420</v>
      </c>
      <c r="FB114">
        <v>1657551626.5</v>
      </c>
      <c r="FC114">
        <v>1657551629</v>
      </c>
      <c r="FD114">
        <v>0</v>
      </c>
      <c r="FE114">
        <v>0.403</v>
      </c>
      <c r="FF114">
        <v>0.009</v>
      </c>
      <c r="FG114">
        <v>9.41</v>
      </c>
      <c r="FH114">
        <v>0.087</v>
      </c>
      <c r="FI114">
        <v>417</v>
      </c>
      <c r="FJ114">
        <v>17</v>
      </c>
      <c r="FK114">
        <v>1.61</v>
      </c>
      <c r="FL114">
        <v>0.59</v>
      </c>
      <c r="FM114">
        <v>-26.301325</v>
      </c>
      <c r="FN114">
        <v>2.23184015009391</v>
      </c>
      <c r="FO114">
        <v>0.540410952771129</v>
      </c>
      <c r="FP114">
        <v>0</v>
      </c>
      <c r="FQ114">
        <v>839.143117647059</v>
      </c>
      <c r="FR114">
        <v>-1.02071810473255</v>
      </c>
      <c r="FS114">
        <v>0.224016250028459</v>
      </c>
      <c r="FT114">
        <v>0</v>
      </c>
      <c r="FU114">
        <v>4.66770125</v>
      </c>
      <c r="FV114">
        <v>-0.0435520075046994</v>
      </c>
      <c r="FW114">
        <v>0.00546103615969543</v>
      </c>
      <c r="FX114">
        <v>1</v>
      </c>
      <c r="FY114">
        <v>1</v>
      </c>
      <c r="FZ114">
        <v>3</v>
      </c>
      <c r="GA114" t="s">
        <v>421</v>
      </c>
      <c r="GB114">
        <v>2.97333</v>
      </c>
      <c r="GC114">
        <v>2.69958</v>
      </c>
      <c r="GD114">
        <v>0.0858487</v>
      </c>
      <c r="GE114">
        <v>0.0905371</v>
      </c>
      <c r="GF114">
        <v>0.110509</v>
      </c>
      <c r="GG114">
        <v>0.0978307</v>
      </c>
      <c r="GH114">
        <v>35600.2</v>
      </c>
      <c r="GI114">
        <v>38719.8</v>
      </c>
      <c r="GJ114">
        <v>35290.8</v>
      </c>
      <c r="GK114">
        <v>38612.2</v>
      </c>
      <c r="GL114">
        <v>44497.9</v>
      </c>
      <c r="GM114">
        <v>50307.4</v>
      </c>
      <c r="GN114">
        <v>55164</v>
      </c>
      <c r="GO114">
        <v>61929.4</v>
      </c>
      <c r="GP114">
        <v>1.981</v>
      </c>
      <c r="GQ114">
        <v>1.8484</v>
      </c>
      <c r="GR114">
        <v>0.132114</v>
      </c>
      <c r="GS114">
        <v>0</v>
      </c>
      <c r="GT114">
        <v>25.438</v>
      </c>
      <c r="GU114">
        <v>999.9</v>
      </c>
      <c r="GV114">
        <v>59.382</v>
      </c>
      <c r="GW114">
        <v>29.316</v>
      </c>
      <c r="GX114">
        <v>26.9041</v>
      </c>
      <c r="GY114">
        <v>56.29</v>
      </c>
      <c r="GZ114">
        <v>43.5497</v>
      </c>
      <c r="HA114">
        <v>1</v>
      </c>
      <c r="HB114">
        <v>-0.0375203</v>
      </c>
      <c r="HC114">
        <v>0.22854</v>
      </c>
      <c r="HD114">
        <v>20.1136</v>
      </c>
      <c r="HE114">
        <v>5.19812</v>
      </c>
      <c r="HF114">
        <v>12.004</v>
      </c>
      <c r="HG114">
        <v>4.9752</v>
      </c>
      <c r="HH114">
        <v>3.2938</v>
      </c>
      <c r="HI114">
        <v>9999</v>
      </c>
      <c r="HJ114">
        <v>9999</v>
      </c>
      <c r="HK114">
        <v>9999</v>
      </c>
      <c r="HL114">
        <v>628.1</v>
      </c>
      <c r="HM114">
        <v>1.86325</v>
      </c>
      <c r="HN114">
        <v>1.8681</v>
      </c>
      <c r="HO114">
        <v>1.86783</v>
      </c>
      <c r="HP114">
        <v>1.86902</v>
      </c>
      <c r="HQ114">
        <v>1.86981</v>
      </c>
      <c r="HR114">
        <v>1.86584</v>
      </c>
      <c r="HS114">
        <v>1.86694</v>
      </c>
      <c r="HT114">
        <v>1.86832</v>
      </c>
      <c r="HU114">
        <v>5</v>
      </c>
      <c r="HV114">
        <v>0</v>
      </c>
      <c r="HW114">
        <v>0</v>
      </c>
      <c r="HX114">
        <v>0</v>
      </c>
      <c r="HY114" t="s">
        <v>422</v>
      </c>
      <c r="HZ114" t="s">
        <v>423</v>
      </c>
      <c r="IA114" t="s">
        <v>424</v>
      </c>
      <c r="IB114" t="s">
        <v>424</v>
      </c>
      <c r="IC114" t="s">
        <v>424</v>
      </c>
      <c r="ID114" t="s">
        <v>424</v>
      </c>
      <c r="IE114">
        <v>0</v>
      </c>
      <c r="IF114">
        <v>100</v>
      </c>
      <c r="IG114">
        <v>100</v>
      </c>
      <c r="IH114">
        <v>6.371</v>
      </c>
      <c r="II114">
        <v>0.594</v>
      </c>
      <c r="IJ114">
        <v>4.02706509432224</v>
      </c>
      <c r="IK114">
        <v>0.00601174518973114</v>
      </c>
      <c r="IL114">
        <v>2.77886958061485e-07</v>
      </c>
      <c r="IM114">
        <v>-3.54636231360687e-10</v>
      </c>
      <c r="IN114">
        <v>-0.0404303883988718</v>
      </c>
      <c r="IO114">
        <v>-0.0177815531441476</v>
      </c>
      <c r="IP114">
        <v>0.00205572605671414</v>
      </c>
      <c r="IQ114">
        <v>-1.65519735432211e-05</v>
      </c>
      <c r="IR114">
        <v>-4</v>
      </c>
      <c r="IS114">
        <v>1848</v>
      </c>
      <c r="IT114">
        <v>1</v>
      </c>
      <c r="IU114">
        <v>25</v>
      </c>
      <c r="IV114">
        <v>24561.5</v>
      </c>
      <c r="IW114">
        <v>24561.5</v>
      </c>
      <c r="IX114">
        <v>1.00708</v>
      </c>
      <c r="IY114">
        <v>2.60132</v>
      </c>
      <c r="IZ114">
        <v>1.54785</v>
      </c>
      <c r="JA114">
        <v>2.30591</v>
      </c>
      <c r="JB114">
        <v>1.34644</v>
      </c>
      <c r="JC114">
        <v>2.37793</v>
      </c>
      <c r="JD114">
        <v>34.0771</v>
      </c>
      <c r="JE114">
        <v>24.2188</v>
      </c>
      <c r="JF114">
        <v>18</v>
      </c>
      <c r="JG114">
        <v>497.875</v>
      </c>
      <c r="JH114">
        <v>412.289</v>
      </c>
      <c r="JI114">
        <v>24.9998</v>
      </c>
      <c r="JJ114">
        <v>26.7229</v>
      </c>
      <c r="JK114">
        <v>30.0002</v>
      </c>
      <c r="JL114">
        <v>26.6456</v>
      </c>
      <c r="JM114">
        <v>26.5841</v>
      </c>
      <c r="JN114">
        <v>20.1449</v>
      </c>
      <c r="JO114">
        <v>28.7784</v>
      </c>
      <c r="JP114">
        <v>100</v>
      </c>
      <c r="JQ114">
        <v>25</v>
      </c>
      <c r="JR114">
        <v>399.692</v>
      </c>
      <c r="JS114">
        <v>21.8859</v>
      </c>
      <c r="JT114">
        <v>102.332</v>
      </c>
      <c r="JU114">
        <v>103.084</v>
      </c>
    </row>
    <row r="115" spans="1:281">
      <c r="A115">
        <v>99</v>
      </c>
      <c r="B115">
        <v>1659025322.5</v>
      </c>
      <c r="C115">
        <v>1639.40000009537</v>
      </c>
      <c r="D115" t="s">
        <v>622</v>
      </c>
      <c r="E115" t="s">
        <v>623</v>
      </c>
      <c r="F115">
        <v>5</v>
      </c>
      <c r="G115" t="s">
        <v>619</v>
      </c>
      <c r="H115" t="s">
        <v>417</v>
      </c>
      <c r="I115">
        <v>1659025314.73214</v>
      </c>
      <c r="J115">
        <f>(K115)/1000</f>
        <v>0</v>
      </c>
      <c r="K115">
        <f>IF(CZ115, AN115, AH115)</f>
        <v>0</v>
      </c>
      <c r="L115">
        <f>IF(CZ115, AI115, AG115)</f>
        <v>0</v>
      </c>
      <c r="M115">
        <f>DB115 - IF(AU115&gt;1, L115*CV115*100.0/(AW115*DP115), 0)</f>
        <v>0</v>
      </c>
      <c r="N115">
        <f>((T115-J115/2)*M115-L115)/(T115+J115/2)</f>
        <v>0</v>
      </c>
      <c r="O115">
        <f>N115*(DI115+DJ115)/1000.0</f>
        <v>0</v>
      </c>
      <c r="P115">
        <f>(DB115 - IF(AU115&gt;1, L115*CV115*100.0/(AW115*DP115), 0))*(DI115+DJ115)/1000.0</f>
        <v>0</v>
      </c>
      <c r="Q115">
        <f>2.0/((1/S115-1/R115)+SIGN(S115)*SQRT((1/S115-1/R115)*(1/S115-1/R115) + 4*CW115/((CW115+1)*(CW115+1))*(2*1/S115*1/R115-1/R115*1/R115)))</f>
        <v>0</v>
      </c>
      <c r="R115">
        <f>IF(LEFT(CX115,1)&lt;&gt;"0",IF(LEFT(CX115,1)="1",3.0,CY115),$D$5+$E$5*(DP115*DI115/($K$5*1000))+$F$5*(DP115*DI115/($K$5*1000))*MAX(MIN(CV115,$J$5),$I$5)*MAX(MIN(CV115,$J$5),$I$5)+$G$5*MAX(MIN(CV115,$J$5),$I$5)*(DP115*DI115/($K$5*1000))+$H$5*(DP115*DI115/($K$5*1000))*(DP115*DI115/($K$5*1000)))</f>
        <v>0</v>
      </c>
      <c r="S115">
        <f>J115*(1000-(1000*0.61365*exp(17.502*W115/(240.97+W115))/(DI115+DJ115)+DD115)/2)/(1000*0.61365*exp(17.502*W115/(240.97+W115))/(DI115+DJ115)-DD115)</f>
        <v>0</v>
      </c>
      <c r="T115">
        <f>1/((CW115+1)/(Q115/1.6)+1/(R115/1.37)) + CW115/((CW115+1)/(Q115/1.6) + CW115/(R115/1.37))</f>
        <v>0</v>
      </c>
      <c r="U115">
        <f>(CR115*CU115)</f>
        <v>0</v>
      </c>
      <c r="V115">
        <f>(DK115+(U115+2*0.95*5.67E-8*(((DK115+$B$7)+273)^4-(DK115+273)^4)-44100*J115)/(1.84*29.3*R115+8*0.95*5.67E-8*(DK115+273)^3))</f>
        <v>0</v>
      </c>
      <c r="W115">
        <f>($C$7*DL115+$D$7*DM115+$E$7*V115)</f>
        <v>0</v>
      </c>
      <c r="X115">
        <f>0.61365*exp(17.502*W115/(240.97+W115))</f>
        <v>0</v>
      </c>
      <c r="Y115">
        <f>(Z115/AA115*100)</f>
        <v>0</v>
      </c>
      <c r="Z115">
        <f>DD115*(DI115+DJ115)/1000</f>
        <v>0</v>
      </c>
      <c r="AA115">
        <f>0.61365*exp(17.502*DK115/(240.97+DK115))</f>
        <v>0</v>
      </c>
      <c r="AB115">
        <f>(X115-DD115*(DI115+DJ115)/1000)</f>
        <v>0</v>
      </c>
      <c r="AC115">
        <f>(-J115*44100)</f>
        <v>0</v>
      </c>
      <c r="AD115">
        <f>2*29.3*R115*0.92*(DK115-W115)</f>
        <v>0</v>
      </c>
      <c r="AE115">
        <f>2*0.95*5.67E-8*(((DK115+$B$7)+273)^4-(W115+273)^4)</f>
        <v>0</v>
      </c>
      <c r="AF115">
        <f>U115+AE115+AC115+AD115</f>
        <v>0</v>
      </c>
      <c r="AG115">
        <f>DH115*AU115*(DC115-DB115*(1000-AU115*DE115)/(1000-AU115*DD115))/(100*CV115)</f>
        <v>0</v>
      </c>
      <c r="AH115">
        <f>1000*DH115*AU115*(DD115-DE115)/(100*CV115*(1000-AU115*DD115))</f>
        <v>0</v>
      </c>
      <c r="AI115">
        <f>(AJ115 - AK115 - DI115*1E3/(8.314*(DK115+273.15)) * AM115/DH115 * AL115) * DH115/(100*CV115) * (1000 - DE115)/1000</f>
        <v>0</v>
      </c>
      <c r="AJ115">
        <v>416.118786418389</v>
      </c>
      <c r="AK115">
        <v>397.950096969697</v>
      </c>
      <c r="AL115">
        <v>-1.40055208413598</v>
      </c>
      <c r="AM115">
        <v>66.0504921813524</v>
      </c>
      <c r="AN115">
        <f>(AP115 - AO115 + DI115*1E3/(8.314*(DK115+273.15)) * AR115/DH115 * AQ115) * DH115/(100*CV115) * 1000/(1000 - AP115)</f>
        <v>0</v>
      </c>
      <c r="AO115">
        <v>21.8992908034199</v>
      </c>
      <c r="AP115">
        <v>26.5682062937063</v>
      </c>
      <c r="AQ115">
        <v>-0.000155751803750476</v>
      </c>
      <c r="AR115">
        <v>92.47</v>
      </c>
      <c r="AS115">
        <v>0</v>
      </c>
      <c r="AT115">
        <v>0</v>
      </c>
      <c r="AU115">
        <f>IF(AS115*$H$13&gt;=AW115,1.0,(AW115/(AW115-AS115*$H$13)))</f>
        <v>0</v>
      </c>
      <c r="AV115">
        <f>(AU115-1)*100</f>
        <v>0</v>
      </c>
      <c r="AW115">
        <f>MAX(0,($B$13+$C$13*DP115)/(1+$D$13*DP115)*DI115/(DK115+273)*$E$13)</f>
        <v>0</v>
      </c>
      <c r="AX115" t="s">
        <v>418</v>
      </c>
      <c r="AY115" t="s">
        <v>418</v>
      </c>
      <c r="AZ115">
        <v>0</v>
      </c>
      <c r="BA115">
        <v>0</v>
      </c>
      <c r="BB115">
        <f>1-AZ115/BA115</f>
        <v>0</v>
      </c>
      <c r="BC115">
        <v>0</v>
      </c>
      <c r="BD115" t="s">
        <v>418</v>
      </c>
      <c r="BE115" t="s">
        <v>418</v>
      </c>
      <c r="BF115">
        <v>0</v>
      </c>
      <c r="BG115">
        <v>0</v>
      </c>
      <c r="BH115">
        <f>1-BF115/BG115</f>
        <v>0</v>
      </c>
      <c r="BI115">
        <v>0.5</v>
      </c>
      <c r="BJ115">
        <f>CS115</f>
        <v>0</v>
      </c>
      <c r="BK115">
        <f>L115</f>
        <v>0</v>
      </c>
      <c r="BL115">
        <f>BH115*BI115*BJ115</f>
        <v>0</v>
      </c>
      <c r="BM115">
        <f>(BK115-BC115)/BJ115</f>
        <v>0</v>
      </c>
      <c r="BN115">
        <f>(BA115-BG115)/BG115</f>
        <v>0</v>
      </c>
      <c r="BO115">
        <f>AZ115/(BB115+AZ115/BG115)</f>
        <v>0</v>
      </c>
      <c r="BP115" t="s">
        <v>418</v>
      </c>
      <c r="BQ115">
        <v>0</v>
      </c>
      <c r="BR115">
        <f>IF(BQ115&lt;&gt;0, BQ115, BO115)</f>
        <v>0</v>
      </c>
      <c r="BS115">
        <f>1-BR115/BG115</f>
        <v>0</v>
      </c>
      <c r="BT115">
        <f>(BG115-BF115)/(BG115-BR115)</f>
        <v>0</v>
      </c>
      <c r="BU115">
        <f>(BA115-BG115)/(BA115-BR115)</f>
        <v>0</v>
      </c>
      <c r="BV115">
        <f>(BG115-BF115)/(BG115-AZ115)</f>
        <v>0</v>
      </c>
      <c r="BW115">
        <f>(BA115-BG115)/(BA115-AZ115)</f>
        <v>0</v>
      </c>
      <c r="BX115">
        <f>(BT115*BR115/BF115)</f>
        <v>0</v>
      </c>
      <c r="BY115">
        <f>(1-BX115)</f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f>$B$11*DQ115+$C$11*DR115+$F$11*EC115*(1-EF115)</f>
        <v>0</v>
      </c>
      <c r="CS115">
        <f>CR115*CT115</f>
        <v>0</v>
      </c>
      <c r="CT115">
        <f>($B$11*$D$9+$C$11*$D$9+$F$11*((EP115+EH115)/MAX(EP115+EH115+EQ115, 0.1)*$I$9+EQ115/MAX(EP115+EH115+EQ115, 0.1)*$J$9))/($B$11+$C$11+$F$11)</f>
        <v>0</v>
      </c>
      <c r="CU115">
        <f>($B$11*$K$9+$C$11*$K$9+$F$11*((EP115+EH115)/MAX(EP115+EH115+EQ115, 0.1)*$P$9+EQ115/MAX(EP115+EH115+EQ115, 0.1)*$Q$9))/($B$11+$C$11+$F$11)</f>
        <v>0</v>
      </c>
      <c r="CV115">
        <v>6</v>
      </c>
      <c r="CW115">
        <v>0.5</v>
      </c>
      <c r="CX115" t="s">
        <v>419</v>
      </c>
      <c r="CY115">
        <v>2</v>
      </c>
      <c r="CZ115" t="b">
        <v>1</v>
      </c>
      <c r="DA115">
        <v>1659025314.73214</v>
      </c>
      <c r="DB115">
        <v>392.387321428571</v>
      </c>
      <c r="DC115">
        <v>415.024214285714</v>
      </c>
      <c r="DD115">
        <v>26.5604857142857</v>
      </c>
      <c r="DE115">
        <v>21.8978357142857</v>
      </c>
      <c r="DF115">
        <v>386.018571428571</v>
      </c>
      <c r="DG115">
        <v>25.9663607142857</v>
      </c>
      <c r="DH115">
        <v>500.079571428571</v>
      </c>
      <c r="DI115">
        <v>90.4036535714286</v>
      </c>
      <c r="DJ115">
        <v>0.0463349428571429</v>
      </c>
      <c r="DK115">
        <v>27.5200357142857</v>
      </c>
      <c r="DL115">
        <v>27.6351214285714</v>
      </c>
      <c r="DM115">
        <v>999.9</v>
      </c>
      <c r="DN115">
        <v>0</v>
      </c>
      <c r="DO115">
        <v>0</v>
      </c>
      <c r="DP115">
        <v>9987.32142857143</v>
      </c>
      <c r="DQ115">
        <v>0</v>
      </c>
      <c r="DR115">
        <v>18.5110785714286</v>
      </c>
      <c r="DS115">
        <v>-22.6368892857143</v>
      </c>
      <c r="DT115">
        <v>403.0935</v>
      </c>
      <c r="DU115">
        <v>424.315642857143</v>
      </c>
      <c r="DV115">
        <v>4.66266</v>
      </c>
      <c r="DW115">
        <v>415.024214285714</v>
      </c>
      <c r="DX115">
        <v>21.8978357142857</v>
      </c>
      <c r="DY115">
        <v>2.40116428571429</v>
      </c>
      <c r="DZ115">
        <v>1.97964285714286</v>
      </c>
      <c r="EA115">
        <v>20.3716321428571</v>
      </c>
      <c r="EB115">
        <v>17.28245</v>
      </c>
      <c r="EC115">
        <v>2000.00928571429</v>
      </c>
      <c r="ED115">
        <v>0.979993</v>
      </c>
      <c r="EE115">
        <v>0.0200071</v>
      </c>
      <c r="EF115">
        <v>0</v>
      </c>
      <c r="EG115">
        <v>839.042785714286</v>
      </c>
      <c r="EH115">
        <v>5.00063</v>
      </c>
      <c r="EI115">
        <v>16522.1107142857</v>
      </c>
      <c r="EJ115">
        <v>17256.9357142857</v>
      </c>
      <c r="EK115">
        <v>38.75</v>
      </c>
      <c r="EL115">
        <v>38.75</v>
      </c>
      <c r="EM115">
        <v>38.25</v>
      </c>
      <c r="EN115">
        <v>38.11375</v>
      </c>
      <c r="EO115">
        <v>39.75</v>
      </c>
      <c r="EP115">
        <v>1955.09928571429</v>
      </c>
      <c r="EQ115">
        <v>39.91</v>
      </c>
      <c r="ER115">
        <v>0</v>
      </c>
      <c r="ES115">
        <v>1659025321.3</v>
      </c>
      <c r="ET115">
        <v>0</v>
      </c>
      <c r="EU115">
        <v>839.024384615385</v>
      </c>
      <c r="EV115">
        <v>-0.407726509779025</v>
      </c>
      <c r="EW115">
        <v>0.0820512723902141</v>
      </c>
      <c r="EX115">
        <v>16522.1153846154</v>
      </c>
      <c r="EY115">
        <v>15</v>
      </c>
      <c r="EZ115">
        <v>0</v>
      </c>
      <c r="FA115" t="s">
        <v>420</v>
      </c>
      <c r="FB115">
        <v>1657551626.5</v>
      </c>
      <c r="FC115">
        <v>1657551629</v>
      </c>
      <c r="FD115">
        <v>0</v>
      </c>
      <c r="FE115">
        <v>0.403</v>
      </c>
      <c r="FF115">
        <v>0.009</v>
      </c>
      <c r="FG115">
        <v>9.41</v>
      </c>
      <c r="FH115">
        <v>0.087</v>
      </c>
      <c r="FI115">
        <v>417</v>
      </c>
      <c r="FJ115">
        <v>17</v>
      </c>
      <c r="FK115">
        <v>1.61</v>
      </c>
      <c r="FL115">
        <v>0.59</v>
      </c>
      <c r="FM115">
        <v>-23.63098</v>
      </c>
      <c r="FN115">
        <v>37.6664037523453</v>
      </c>
      <c r="FO115">
        <v>4.38547038236493</v>
      </c>
      <c r="FP115">
        <v>0</v>
      </c>
      <c r="FQ115">
        <v>839.081117647059</v>
      </c>
      <c r="FR115">
        <v>-0.999908329916175</v>
      </c>
      <c r="FS115">
        <v>0.214217284509673</v>
      </c>
      <c r="FT115">
        <v>1</v>
      </c>
      <c r="FU115">
        <v>4.66463875</v>
      </c>
      <c r="FV115">
        <v>-0.0381157598499168</v>
      </c>
      <c r="FW115">
        <v>0.00520881521437464</v>
      </c>
      <c r="FX115">
        <v>1</v>
      </c>
      <c r="FY115">
        <v>2</v>
      </c>
      <c r="FZ115">
        <v>3</v>
      </c>
      <c r="GA115" t="s">
        <v>474</v>
      </c>
      <c r="GB115">
        <v>2.97329</v>
      </c>
      <c r="GC115">
        <v>2.6999</v>
      </c>
      <c r="GD115">
        <v>0.0847655</v>
      </c>
      <c r="GE115">
        <v>0.0881481</v>
      </c>
      <c r="GF115">
        <v>0.110537</v>
      </c>
      <c r="GG115">
        <v>0.097821</v>
      </c>
      <c r="GH115">
        <v>35642.6</v>
      </c>
      <c r="GI115">
        <v>38822.1</v>
      </c>
      <c r="GJ115">
        <v>35291.1</v>
      </c>
      <c r="GK115">
        <v>38612.8</v>
      </c>
      <c r="GL115">
        <v>44497.2</v>
      </c>
      <c r="GM115">
        <v>50307.7</v>
      </c>
      <c r="GN115">
        <v>55164.8</v>
      </c>
      <c r="GO115">
        <v>61929.2</v>
      </c>
      <c r="GP115">
        <v>1.9802</v>
      </c>
      <c r="GQ115">
        <v>1.8484</v>
      </c>
      <c r="GR115">
        <v>0.133574</v>
      </c>
      <c r="GS115">
        <v>0</v>
      </c>
      <c r="GT115">
        <v>25.4359</v>
      </c>
      <c r="GU115">
        <v>999.9</v>
      </c>
      <c r="GV115">
        <v>59.382</v>
      </c>
      <c r="GW115">
        <v>29.306</v>
      </c>
      <c r="GX115">
        <v>26.8898</v>
      </c>
      <c r="GY115">
        <v>56.57</v>
      </c>
      <c r="GZ115">
        <v>43.5697</v>
      </c>
      <c r="HA115">
        <v>1</v>
      </c>
      <c r="HB115">
        <v>-0.0376829</v>
      </c>
      <c r="HC115">
        <v>0.22658</v>
      </c>
      <c r="HD115">
        <v>20.1135</v>
      </c>
      <c r="HE115">
        <v>5.19932</v>
      </c>
      <c r="HF115">
        <v>12.0052</v>
      </c>
      <c r="HG115">
        <v>4.9756</v>
      </c>
      <c r="HH115">
        <v>3.2936</v>
      </c>
      <c r="HI115">
        <v>9999</v>
      </c>
      <c r="HJ115">
        <v>9999</v>
      </c>
      <c r="HK115">
        <v>9999</v>
      </c>
      <c r="HL115">
        <v>628.1</v>
      </c>
      <c r="HM115">
        <v>1.86325</v>
      </c>
      <c r="HN115">
        <v>1.86813</v>
      </c>
      <c r="HO115">
        <v>1.86783</v>
      </c>
      <c r="HP115">
        <v>1.86905</v>
      </c>
      <c r="HQ115">
        <v>1.86981</v>
      </c>
      <c r="HR115">
        <v>1.86587</v>
      </c>
      <c r="HS115">
        <v>1.86691</v>
      </c>
      <c r="HT115">
        <v>1.86832</v>
      </c>
      <c r="HU115">
        <v>5</v>
      </c>
      <c r="HV115">
        <v>0</v>
      </c>
      <c r="HW115">
        <v>0</v>
      </c>
      <c r="HX115">
        <v>0</v>
      </c>
      <c r="HY115" t="s">
        <v>422</v>
      </c>
      <c r="HZ115" t="s">
        <v>423</v>
      </c>
      <c r="IA115" t="s">
        <v>424</v>
      </c>
      <c r="IB115" t="s">
        <v>424</v>
      </c>
      <c r="IC115" t="s">
        <v>424</v>
      </c>
      <c r="ID115" t="s">
        <v>424</v>
      </c>
      <c r="IE115">
        <v>0</v>
      </c>
      <c r="IF115">
        <v>100</v>
      </c>
      <c r="IG115">
        <v>100</v>
      </c>
      <c r="IH115">
        <v>6.334</v>
      </c>
      <c r="II115">
        <v>0.5946</v>
      </c>
      <c r="IJ115">
        <v>4.02706509432224</v>
      </c>
      <c r="IK115">
        <v>0.00601174518973114</v>
      </c>
      <c r="IL115">
        <v>2.77886958061485e-07</v>
      </c>
      <c r="IM115">
        <v>-3.54636231360687e-10</v>
      </c>
      <c r="IN115">
        <v>-0.0404303883988718</v>
      </c>
      <c r="IO115">
        <v>-0.0177815531441476</v>
      </c>
      <c r="IP115">
        <v>0.00205572605671414</v>
      </c>
      <c r="IQ115">
        <v>-1.65519735432211e-05</v>
      </c>
      <c r="IR115">
        <v>-4</v>
      </c>
      <c r="IS115">
        <v>1848</v>
      </c>
      <c r="IT115">
        <v>1</v>
      </c>
      <c r="IU115">
        <v>25</v>
      </c>
      <c r="IV115">
        <v>24561.6</v>
      </c>
      <c r="IW115">
        <v>24561.6</v>
      </c>
      <c r="IX115">
        <v>0.979004</v>
      </c>
      <c r="IY115">
        <v>2.60132</v>
      </c>
      <c r="IZ115">
        <v>1.54785</v>
      </c>
      <c r="JA115">
        <v>2.30591</v>
      </c>
      <c r="JB115">
        <v>1.34644</v>
      </c>
      <c r="JC115">
        <v>2.41455</v>
      </c>
      <c r="JD115">
        <v>34.0545</v>
      </c>
      <c r="JE115">
        <v>24.2188</v>
      </c>
      <c r="JF115">
        <v>18</v>
      </c>
      <c r="JG115">
        <v>497.349</v>
      </c>
      <c r="JH115">
        <v>412.289</v>
      </c>
      <c r="JI115">
        <v>24.9996</v>
      </c>
      <c r="JJ115">
        <v>26.7252</v>
      </c>
      <c r="JK115">
        <v>30.0001</v>
      </c>
      <c r="JL115">
        <v>26.6456</v>
      </c>
      <c r="JM115">
        <v>26.5841</v>
      </c>
      <c r="JN115">
        <v>19.4866</v>
      </c>
      <c r="JO115">
        <v>28.7784</v>
      </c>
      <c r="JP115">
        <v>100</v>
      </c>
      <c r="JQ115">
        <v>25</v>
      </c>
      <c r="JR115">
        <v>379.567</v>
      </c>
      <c r="JS115">
        <v>21.874</v>
      </c>
      <c r="JT115">
        <v>102.333</v>
      </c>
      <c r="JU115">
        <v>103.085</v>
      </c>
    </row>
    <row r="116" spans="1:281">
      <c r="A116">
        <v>100</v>
      </c>
      <c r="B116">
        <v>1659025327.5</v>
      </c>
      <c r="C116">
        <v>1644.40000009537</v>
      </c>
      <c r="D116" t="s">
        <v>624</v>
      </c>
      <c r="E116" t="s">
        <v>625</v>
      </c>
      <c r="F116">
        <v>5</v>
      </c>
      <c r="G116" t="s">
        <v>619</v>
      </c>
      <c r="H116" t="s">
        <v>417</v>
      </c>
      <c r="I116">
        <v>1659025320</v>
      </c>
      <c r="J116">
        <f>(K116)/1000</f>
        <v>0</v>
      </c>
      <c r="K116">
        <f>IF(CZ116, AN116, AH116)</f>
        <v>0</v>
      </c>
      <c r="L116">
        <f>IF(CZ116, AI116, AG116)</f>
        <v>0</v>
      </c>
      <c r="M116">
        <f>DB116 - IF(AU116&gt;1, L116*CV116*100.0/(AW116*DP116), 0)</f>
        <v>0</v>
      </c>
      <c r="N116">
        <f>((T116-J116/2)*M116-L116)/(T116+J116/2)</f>
        <v>0</v>
      </c>
      <c r="O116">
        <f>N116*(DI116+DJ116)/1000.0</f>
        <v>0</v>
      </c>
      <c r="P116">
        <f>(DB116 - IF(AU116&gt;1, L116*CV116*100.0/(AW116*DP116), 0))*(DI116+DJ116)/1000.0</f>
        <v>0</v>
      </c>
      <c r="Q116">
        <f>2.0/((1/S116-1/R116)+SIGN(S116)*SQRT((1/S116-1/R116)*(1/S116-1/R116) + 4*CW116/((CW116+1)*(CW116+1))*(2*1/S116*1/R116-1/R116*1/R116)))</f>
        <v>0</v>
      </c>
      <c r="R116">
        <f>IF(LEFT(CX116,1)&lt;&gt;"0",IF(LEFT(CX116,1)="1",3.0,CY116),$D$5+$E$5*(DP116*DI116/($K$5*1000))+$F$5*(DP116*DI116/($K$5*1000))*MAX(MIN(CV116,$J$5),$I$5)*MAX(MIN(CV116,$J$5),$I$5)+$G$5*MAX(MIN(CV116,$J$5),$I$5)*(DP116*DI116/($K$5*1000))+$H$5*(DP116*DI116/($K$5*1000))*(DP116*DI116/($K$5*1000)))</f>
        <v>0</v>
      </c>
      <c r="S116">
        <f>J116*(1000-(1000*0.61365*exp(17.502*W116/(240.97+W116))/(DI116+DJ116)+DD116)/2)/(1000*0.61365*exp(17.502*W116/(240.97+W116))/(DI116+DJ116)-DD116)</f>
        <v>0</v>
      </c>
      <c r="T116">
        <f>1/((CW116+1)/(Q116/1.6)+1/(R116/1.37)) + CW116/((CW116+1)/(Q116/1.6) + CW116/(R116/1.37))</f>
        <v>0</v>
      </c>
      <c r="U116">
        <f>(CR116*CU116)</f>
        <v>0</v>
      </c>
      <c r="V116">
        <f>(DK116+(U116+2*0.95*5.67E-8*(((DK116+$B$7)+273)^4-(DK116+273)^4)-44100*J116)/(1.84*29.3*R116+8*0.95*5.67E-8*(DK116+273)^3))</f>
        <v>0</v>
      </c>
      <c r="W116">
        <f>($C$7*DL116+$D$7*DM116+$E$7*V116)</f>
        <v>0</v>
      </c>
      <c r="X116">
        <f>0.61365*exp(17.502*W116/(240.97+W116))</f>
        <v>0</v>
      </c>
      <c r="Y116">
        <f>(Z116/AA116*100)</f>
        <v>0</v>
      </c>
      <c r="Z116">
        <f>DD116*(DI116+DJ116)/1000</f>
        <v>0</v>
      </c>
      <c r="AA116">
        <f>0.61365*exp(17.502*DK116/(240.97+DK116))</f>
        <v>0</v>
      </c>
      <c r="AB116">
        <f>(X116-DD116*(DI116+DJ116)/1000)</f>
        <v>0</v>
      </c>
      <c r="AC116">
        <f>(-J116*44100)</f>
        <v>0</v>
      </c>
      <c r="AD116">
        <f>2*29.3*R116*0.92*(DK116-W116)</f>
        <v>0</v>
      </c>
      <c r="AE116">
        <f>2*0.95*5.67E-8*(((DK116+$B$7)+273)^4-(W116+273)^4)</f>
        <v>0</v>
      </c>
      <c r="AF116">
        <f>U116+AE116+AC116+AD116</f>
        <v>0</v>
      </c>
      <c r="AG116">
        <f>DH116*AU116*(DC116-DB116*(1000-AU116*DE116)/(1000-AU116*DD116))/(100*CV116)</f>
        <v>0</v>
      </c>
      <c r="AH116">
        <f>1000*DH116*AU116*(DD116-DE116)/(100*CV116*(1000-AU116*DD116))</f>
        <v>0</v>
      </c>
      <c r="AI116">
        <f>(AJ116 - AK116 - DI116*1E3/(8.314*(DK116+273.15)) * AM116/DH116 * AL116) * DH116/(100*CV116) * (1000 - DE116)/1000</f>
        <v>0</v>
      </c>
      <c r="AJ116">
        <v>399.945781498801</v>
      </c>
      <c r="AK116">
        <v>386.936551515151</v>
      </c>
      <c r="AL116">
        <v>-2.36007755220315</v>
      </c>
      <c r="AM116">
        <v>66.0504921813524</v>
      </c>
      <c r="AN116">
        <f>(AP116 - AO116 + DI116*1E3/(8.314*(DK116+273.15)) * AR116/DH116 * AQ116) * DH116/(100*CV116) * 1000/(1000 - AP116)</f>
        <v>0</v>
      </c>
      <c r="AO116">
        <v>21.9014824997835</v>
      </c>
      <c r="AP116">
        <v>26.5648384615385</v>
      </c>
      <c r="AQ116">
        <v>3.63636363802351e-07</v>
      </c>
      <c r="AR116">
        <v>92.47</v>
      </c>
      <c r="AS116">
        <v>0</v>
      </c>
      <c r="AT116">
        <v>0</v>
      </c>
      <c r="AU116">
        <f>IF(AS116*$H$13&gt;=AW116,1.0,(AW116/(AW116-AS116*$H$13)))</f>
        <v>0</v>
      </c>
      <c r="AV116">
        <f>(AU116-1)*100</f>
        <v>0</v>
      </c>
      <c r="AW116">
        <f>MAX(0,($B$13+$C$13*DP116)/(1+$D$13*DP116)*DI116/(DK116+273)*$E$13)</f>
        <v>0</v>
      </c>
      <c r="AX116" t="s">
        <v>418</v>
      </c>
      <c r="AY116" t="s">
        <v>418</v>
      </c>
      <c r="AZ116">
        <v>0</v>
      </c>
      <c r="BA116">
        <v>0</v>
      </c>
      <c r="BB116">
        <f>1-AZ116/BA116</f>
        <v>0</v>
      </c>
      <c r="BC116">
        <v>0</v>
      </c>
      <c r="BD116" t="s">
        <v>418</v>
      </c>
      <c r="BE116" t="s">
        <v>418</v>
      </c>
      <c r="BF116">
        <v>0</v>
      </c>
      <c r="BG116">
        <v>0</v>
      </c>
      <c r="BH116">
        <f>1-BF116/BG116</f>
        <v>0</v>
      </c>
      <c r="BI116">
        <v>0.5</v>
      </c>
      <c r="BJ116">
        <f>CS116</f>
        <v>0</v>
      </c>
      <c r="BK116">
        <f>L116</f>
        <v>0</v>
      </c>
      <c r="BL116">
        <f>BH116*BI116*BJ116</f>
        <v>0</v>
      </c>
      <c r="BM116">
        <f>(BK116-BC116)/BJ116</f>
        <v>0</v>
      </c>
      <c r="BN116">
        <f>(BA116-BG116)/BG116</f>
        <v>0</v>
      </c>
      <c r="BO116">
        <f>AZ116/(BB116+AZ116/BG116)</f>
        <v>0</v>
      </c>
      <c r="BP116" t="s">
        <v>418</v>
      </c>
      <c r="BQ116">
        <v>0</v>
      </c>
      <c r="BR116">
        <f>IF(BQ116&lt;&gt;0, BQ116, BO116)</f>
        <v>0</v>
      </c>
      <c r="BS116">
        <f>1-BR116/BG116</f>
        <v>0</v>
      </c>
      <c r="BT116">
        <f>(BG116-BF116)/(BG116-BR116)</f>
        <v>0</v>
      </c>
      <c r="BU116">
        <f>(BA116-BG116)/(BA116-BR116)</f>
        <v>0</v>
      </c>
      <c r="BV116">
        <f>(BG116-BF116)/(BG116-AZ116)</f>
        <v>0</v>
      </c>
      <c r="BW116">
        <f>(BA116-BG116)/(BA116-AZ116)</f>
        <v>0</v>
      </c>
      <c r="BX116">
        <f>(BT116*BR116/BF116)</f>
        <v>0</v>
      </c>
      <c r="BY116">
        <f>(1-BX116)</f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f>$B$11*DQ116+$C$11*DR116+$F$11*EC116*(1-EF116)</f>
        <v>0</v>
      </c>
      <c r="CS116">
        <f>CR116*CT116</f>
        <v>0</v>
      </c>
      <c r="CT116">
        <f>($B$11*$D$9+$C$11*$D$9+$F$11*((EP116+EH116)/MAX(EP116+EH116+EQ116, 0.1)*$I$9+EQ116/MAX(EP116+EH116+EQ116, 0.1)*$J$9))/($B$11+$C$11+$F$11)</f>
        <v>0</v>
      </c>
      <c r="CU116">
        <f>($B$11*$K$9+$C$11*$K$9+$F$11*((EP116+EH116)/MAX(EP116+EH116+EQ116, 0.1)*$P$9+EQ116/MAX(EP116+EH116+EQ116, 0.1)*$Q$9))/($B$11+$C$11+$F$11)</f>
        <v>0</v>
      </c>
      <c r="CV116">
        <v>6</v>
      </c>
      <c r="CW116">
        <v>0.5</v>
      </c>
      <c r="CX116" t="s">
        <v>419</v>
      </c>
      <c r="CY116">
        <v>2</v>
      </c>
      <c r="CZ116" t="b">
        <v>1</v>
      </c>
      <c r="DA116">
        <v>1659025320</v>
      </c>
      <c r="DB116">
        <v>388.319074074074</v>
      </c>
      <c r="DC116">
        <v>405.015</v>
      </c>
      <c r="DD116">
        <v>26.5622518518519</v>
      </c>
      <c r="DE116">
        <v>21.8989592592593</v>
      </c>
      <c r="DF116">
        <v>381.974851851852</v>
      </c>
      <c r="DG116">
        <v>25.968037037037</v>
      </c>
      <c r="DH116">
        <v>500.038481481481</v>
      </c>
      <c r="DI116">
        <v>90.4026666666666</v>
      </c>
      <c r="DJ116">
        <v>0.0462084925925926</v>
      </c>
      <c r="DK116">
        <v>27.5089888888889</v>
      </c>
      <c r="DL116">
        <v>27.6142518518519</v>
      </c>
      <c r="DM116">
        <v>999.9</v>
      </c>
      <c r="DN116">
        <v>0</v>
      </c>
      <c r="DO116">
        <v>0</v>
      </c>
      <c r="DP116">
        <v>10006.6666666667</v>
      </c>
      <c r="DQ116">
        <v>0</v>
      </c>
      <c r="DR116">
        <v>18.5007888888889</v>
      </c>
      <c r="DS116">
        <v>-16.6958825925926</v>
      </c>
      <c r="DT116">
        <v>398.915037037037</v>
      </c>
      <c r="DU116">
        <v>414.082814814815</v>
      </c>
      <c r="DV116">
        <v>4.66330777777778</v>
      </c>
      <c r="DW116">
        <v>405.015</v>
      </c>
      <c r="DX116">
        <v>21.8989592592593</v>
      </c>
      <c r="DY116">
        <v>2.40129777777778</v>
      </c>
      <c r="DZ116">
        <v>1.97972259259259</v>
      </c>
      <c r="EA116">
        <v>20.3725333333333</v>
      </c>
      <c r="EB116">
        <v>17.2830851851852</v>
      </c>
      <c r="EC116">
        <v>2000.00740740741</v>
      </c>
      <c r="ED116">
        <v>0.979993</v>
      </c>
      <c r="EE116">
        <v>0.0200071</v>
      </c>
      <c r="EF116">
        <v>0</v>
      </c>
      <c r="EG116">
        <v>839.008185185185</v>
      </c>
      <c r="EH116">
        <v>5.00063</v>
      </c>
      <c r="EI116">
        <v>16520.537037037</v>
      </c>
      <c r="EJ116">
        <v>17256.9148148148</v>
      </c>
      <c r="EK116">
        <v>38.75</v>
      </c>
      <c r="EL116">
        <v>38.75</v>
      </c>
      <c r="EM116">
        <v>38.25</v>
      </c>
      <c r="EN116">
        <v>38.118</v>
      </c>
      <c r="EO116">
        <v>39.75</v>
      </c>
      <c r="EP116">
        <v>1955.09740740741</v>
      </c>
      <c r="EQ116">
        <v>39.91</v>
      </c>
      <c r="ER116">
        <v>0</v>
      </c>
      <c r="ES116">
        <v>1659025326.1</v>
      </c>
      <c r="ET116">
        <v>0</v>
      </c>
      <c r="EU116">
        <v>838.980884615385</v>
      </c>
      <c r="EV116">
        <v>-1.08810258096111</v>
      </c>
      <c r="EW116">
        <v>-20.3213674809855</v>
      </c>
      <c r="EX116">
        <v>16520.5692307692</v>
      </c>
      <c r="EY116">
        <v>15</v>
      </c>
      <c r="EZ116">
        <v>0</v>
      </c>
      <c r="FA116" t="s">
        <v>420</v>
      </c>
      <c r="FB116">
        <v>1657551626.5</v>
      </c>
      <c r="FC116">
        <v>1657551629</v>
      </c>
      <c r="FD116">
        <v>0</v>
      </c>
      <c r="FE116">
        <v>0.403</v>
      </c>
      <c r="FF116">
        <v>0.009</v>
      </c>
      <c r="FG116">
        <v>9.41</v>
      </c>
      <c r="FH116">
        <v>0.087</v>
      </c>
      <c r="FI116">
        <v>417</v>
      </c>
      <c r="FJ116">
        <v>17</v>
      </c>
      <c r="FK116">
        <v>1.61</v>
      </c>
      <c r="FL116">
        <v>0.59</v>
      </c>
      <c r="FM116">
        <v>-20.0271448780488</v>
      </c>
      <c r="FN116">
        <v>66.1354177003484</v>
      </c>
      <c r="FO116">
        <v>6.88343146646834</v>
      </c>
      <c r="FP116">
        <v>0</v>
      </c>
      <c r="FQ116">
        <v>839.013588235294</v>
      </c>
      <c r="FR116">
        <v>-0.525836527825653</v>
      </c>
      <c r="FS116">
        <v>0.227998209183766</v>
      </c>
      <c r="FT116">
        <v>1</v>
      </c>
      <c r="FU116">
        <v>4.66377</v>
      </c>
      <c r="FV116">
        <v>0.00647121951219639</v>
      </c>
      <c r="FW116">
        <v>0.0040035082176487</v>
      </c>
      <c r="FX116">
        <v>1</v>
      </c>
      <c r="FY116">
        <v>2</v>
      </c>
      <c r="FZ116">
        <v>3</v>
      </c>
      <c r="GA116" t="s">
        <v>474</v>
      </c>
      <c r="GB116">
        <v>2.97287</v>
      </c>
      <c r="GC116">
        <v>2.70081</v>
      </c>
      <c r="GD116">
        <v>0.0828439</v>
      </c>
      <c r="GE116">
        <v>0.0852868</v>
      </c>
      <c r="GF116">
        <v>0.110536</v>
      </c>
      <c r="GG116">
        <v>0.0978353</v>
      </c>
      <c r="GH116">
        <v>35717.1</v>
      </c>
      <c r="GI116">
        <v>38943.3</v>
      </c>
      <c r="GJ116">
        <v>35290.8</v>
      </c>
      <c r="GK116">
        <v>38612.3</v>
      </c>
      <c r="GL116">
        <v>44496.5</v>
      </c>
      <c r="GM116">
        <v>50306.8</v>
      </c>
      <c r="GN116">
        <v>55164</v>
      </c>
      <c r="GO116">
        <v>61929.1</v>
      </c>
      <c r="GP116">
        <v>1.98</v>
      </c>
      <c r="GQ116">
        <v>1.849</v>
      </c>
      <c r="GR116">
        <v>0.131488</v>
      </c>
      <c r="GS116">
        <v>0</v>
      </c>
      <c r="GT116">
        <v>25.4337</v>
      </c>
      <c r="GU116">
        <v>999.9</v>
      </c>
      <c r="GV116">
        <v>59.382</v>
      </c>
      <c r="GW116">
        <v>29.306</v>
      </c>
      <c r="GX116">
        <v>26.8889</v>
      </c>
      <c r="GY116">
        <v>56.67</v>
      </c>
      <c r="GZ116">
        <v>43.6298</v>
      </c>
      <c r="HA116">
        <v>1</v>
      </c>
      <c r="HB116">
        <v>-0.0376423</v>
      </c>
      <c r="HC116">
        <v>0.226797</v>
      </c>
      <c r="HD116">
        <v>20.1134</v>
      </c>
      <c r="HE116">
        <v>5.19932</v>
      </c>
      <c r="HF116">
        <v>12.0052</v>
      </c>
      <c r="HG116">
        <v>4.976</v>
      </c>
      <c r="HH116">
        <v>3.2938</v>
      </c>
      <c r="HI116">
        <v>9999</v>
      </c>
      <c r="HJ116">
        <v>9999</v>
      </c>
      <c r="HK116">
        <v>9999</v>
      </c>
      <c r="HL116">
        <v>628.1</v>
      </c>
      <c r="HM116">
        <v>1.86325</v>
      </c>
      <c r="HN116">
        <v>1.8681</v>
      </c>
      <c r="HO116">
        <v>1.86783</v>
      </c>
      <c r="HP116">
        <v>1.86899</v>
      </c>
      <c r="HQ116">
        <v>1.86981</v>
      </c>
      <c r="HR116">
        <v>1.86587</v>
      </c>
      <c r="HS116">
        <v>1.86694</v>
      </c>
      <c r="HT116">
        <v>1.86832</v>
      </c>
      <c r="HU116">
        <v>5</v>
      </c>
      <c r="HV116">
        <v>0</v>
      </c>
      <c r="HW116">
        <v>0</v>
      </c>
      <c r="HX116">
        <v>0</v>
      </c>
      <c r="HY116" t="s">
        <v>422</v>
      </c>
      <c r="HZ116" t="s">
        <v>423</v>
      </c>
      <c r="IA116" t="s">
        <v>424</v>
      </c>
      <c r="IB116" t="s">
        <v>424</v>
      </c>
      <c r="IC116" t="s">
        <v>424</v>
      </c>
      <c r="ID116" t="s">
        <v>424</v>
      </c>
      <c r="IE116">
        <v>0</v>
      </c>
      <c r="IF116">
        <v>100</v>
      </c>
      <c r="IG116">
        <v>100</v>
      </c>
      <c r="IH116">
        <v>6.267</v>
      </c>
      <c r="II116">
        <v>0.5945</v>
      </c>
      <c r="IJ116">
        <v>4.02706509432224</v>
      </c>
      <c r="IK116">
        <v>0.00601174518973114</v>
      </c>
      <c r="IL116">
        <v>2.77886958061485e-07</v>
      </c>
      <c r="IM116">
        <v>-3.54636231360687e-10</v>
      </c>
      <c r="IN116">
        <v>-0.0404303883988718</v>
      </c>
      <c r="IO116">
        <v>-0.0177815531441476</v>
      </c>
      <c r="IP116">
        <v>0.00205572605671414</v>
      </c>
      <c r="IQ116">
        <v>-1.65519735432211e-05</v>
      </c>
      <c r="IR116">
        <v>-4</v>
      </c>
      <c r="IS116">
        <v>1848</v>
      </c>
      <c r="IT116">
        <v>1</v>
      </c>
      <c r="IU116">
        <v>25</v>
      </c>
      <c r="IV116">
        <v>24561.7</v>
      </c>
      <c r="IW116">
        <v>24561.6</v>
      </c>
      <c r="IX116">
        <v>0.944824</v>
      </c>
      <c r="IY116">
        <v>2.60132</v>
      </c>
      <c r="IZ116">
        <v>1.54785</v>
      </c>
      <c r="JA116">
        <v>2.30591</v>
      </c>
      <c r="JB116">
        <v>1.34644</v>
      </c>
      <c r="JC116">
        <v>2.34985</v>
      </c>
      <c r="JD116">
        <v>34.0545</v>
      </c>
      <c r="JE116">
        <v>24.2188</v>
      </c>
      <c r="JF116">
        <v>18</v>
      </c>
      <c r="JG116">
        <v>497.239</v>
      </c>
      <c r="JH116">
        <v>412.645</v>
      </c>
      <c r="JI116">
        <v>24.9998</v>
      </c>
      <c r="JJ116">
        <v>26.7256</v>
      </c>
      <c r="JK116">
        <v>30.0001</v>
      </c>
      <c r="JL116">
        <v>26.6479</v>
      </c>
      <c r="JM116">
        <v>26.5864</v>
      </c>
      <c r="JN116">
        <v>18.8924</v>
      </c>
      <c r="JO116">
        <v>28.7784</v>
      </c>
      <c r="JP116">
        <v>100</v>
      </c>
      <c r="JQ116">
        <v>25</v>
      </c>
      <c r="JR116">
        <v>366.121</v>
      </c>
      <c r="JS116">
        <v>21.87</v>
      </c>
      <c r="JT116">
        <v>102.332</v>
      </c>
      <c r="JU116">
        <v>103.084</v>
      </c>
    </row>
    <row r="117" spans="1:281">
      <c r="A117">
        <v>101</v>
      </c>
      <c r="B117">
        <v>1659025332.5</v>
      </c>
      <c r="C117">
        <v>1649.40000009537</v>
      </c>
      <c r="D117" t="s">
        <v>626</v>
      </c>
      <c r="E117" t="s">
        <v>627</v>
      </c>
      <c r="F117">
        <v>5</v>
      </c>
      <c r="G117" t="s">
        <v>619</v>
      </c>
      <c r="H117" t="s">
        <v>417</v>
      </c>
      <c r="I117">
        <v>1659025324.71429</v>
      </c>
      <c r="J117">
        <f>(K117)/1000</f>
        <v>0</v>
      </c>
      <c r="K117">
        <f>IF(CZ117, AN117, AH117)</f>
        <v>0</v>
      </c>
      <c r="L117">
        <f>IF(CZ117, AI117, AG117)</f>
        <v>0</v>
      </c>
      <c r="M117">
        <f>DB117 - IF(AU117&gt;1, L117*CV117*100.0/(AW117*DP117), 0)</f>
        <v>0</v>
      </c>
      <c r="N117">
        <f>((T117-J117/2)*M117-L117)/(T117+J117/2)</f>
        <v>0</v>
      </c>
      <c r="O117">
        <f>N117*(DI117+DJ117)/1000.0</f>
        <v>0</v>
      </c>
      <c r="P117">
        <f>(DB117 - IF(AU117&gt;1, L117*CV117*100.0/(AW117*DP117), 0))*(DI117+DJ117)/1000.0</f>
        <v>0</v>
      </c>
      <c r="Q117">
        <f>2.0/((1/S117-1/R117)+SIGN(S117)*SQRT((1/S117-1/R117)*(1/S117-1/R117) + 4*CW117/((CW117+1)*(CW117+1))*(2*1/S117*1/R117-1/R117*1/R117)))</f>
        <v>0</v>
      </c>
      <c r="R117">
        <f>IF(LEFT(CX117,1)&lt;&gt;"0",IF(LEFT(CX117,1)="1",3.0,CY117),$D$5+$E$5*(DP117*DI117/($K$5*1000))+$F$5*(DP117*DI117/($K$5*1000))*MAX(MIN(CV117,$J$5),$I$5)*MAX(MIN(CV117,$J$5),$I$5)+$G$5*MAX(MIN(CV117,$J$5),$I$5)*(DP117*DI117/($K$5*1000))+$H$5*(DP117*DI117/($K$5*1000))*(DP117*DI117/($K$5*1000)))</f>
        <v>0</v>
      </c>
      <c r="S117">
        <f>J117*(1000-(1000*0.61365*exp(17.502*W117/(240.97+W117))/(DI117+DJ117)+DD117)/2)/(1000*0.61365*exp(17.502*W117/(240.97+W117))/(DI117+DJ117)-DD117)</f>
        <v>0</v>
      </c>
      <c r="T117">
        <f>1/((CW117+1)/(Q117/1.6)+1/(R117/1.37)) + CW117/((CW117+1)/(Q117/1.6) + CW117/(R117/1.37))</f>
        <v>0</v>
      </c>
      <c r="U117">
        <f>(CR117*CU117)</f>
        <v>0</v>
      </c>
      <c r="V117">
        <f>(DK117+(U117+2*0.95*5.67E-8*(((DK117+$B$7)+273)^4-(DK117+273)^4)-44100*J117)/(1.84*29.3*R117+8*0.95*5.67E-8*(DK117+273)^3))</f>
        <v>0</v>
      </c>
      <c r="W117">
        <f>($C$7*DL117+$D$7*DM117+$E$7*V117)</f>
        <v>0</v>
      </c>
      <c r="X117">
        <f>0.61365*exp(17.502*W117/(240.97+W117))</f>
        <v>0</v>
      </c>
      <c r="Y117">
        <f>(Z117/AA117*100)</f>
        <v>0</v>
      </c>
      <c r="Z117">
        <f>DD117*(DI117+DJ117)/1000</f>
        <v>0</v>
      </c>
      <c r="AA117">
        <f>0.61365*exp(17.502*DK117/(240.97+DK117))</f>
        <v>0</v>
      </c>
      <c r="AB117">
        <f>(X117-DD117*(DI117+DJ117)/1000)</f>
        <v>0</v>
      </c>
      <c r="AC117">
        <f>(-J117*44100)</f>
        <v>0</v>
      </c>
      <c r="AD117">
        <f>2*29.3*R117*0.92*(DK117-W117)</f>
        <v>0</v>
      </c>
      <c r="AE117">
        <f>2*0.95*5.67E-8*(((DK117+$B$7)+273)^4-(W117+273)^4)</f>
        <v>0</v>
      </c>
      <c r="AF117">
        <f>U117+AE117+AC117+AD117</f>
        <v>0</v>
      </c>
      <c r="AG117">
        <f>DH117*AU117*(DC117-DB117*(1000-AU117*DE117)/(1000-AU117*DD117))/(100*CV117)</f>
        <v>0</v>
      </c>
      <c r="AH117">
        <f>1000*DH117*AU117*(DD117-DE117)/(100*CV117*(1000-AU117*DD117))</f>
        <v>0</v>
      </c>
      <c r="AI117">
        <f>(AJ117 - AK117 - DI117*1E3/(8.314*(DK117+273.15)) * AM117/DH117 * AL117) * DH117/(100*CV117) * (1000 - DE117)/1000</f>
        <v>0</v>
      </c>
      <c r="AJ117">
        <v>384.109207707104</v>
      </c>
      <c r="AK117">
        <v>373.52836969697</v>
      </c>
      <c r="AL117">
        <v>-2.73604856017036</v>
      </c>
      <c r="AM117">
        <v>66.0504921813524</v>
      </c>
      <c r="AN117">
        <f>(AP117 - AO117 + DI117*1E3/(8.314*(DK117+273.15)) * AR117/DH117 * AQ117) * DH117/(100*CV117) * 1000/(1000 - AP117)</f>
        <v>0</v>
      </c>
      <c r="AO117">
        <v>21.8999890119481</v>
      </c>
      <c r="AP117">
        <v>26.5756601398602</v>
      </c>
      <c r="AQ117">
        <v>5.23949169116747e-05</v>
      </c>
      <c r="AR117">
        <v>92.47</v>
      </c>
      <c r="AS117">
        <v>0</v>
      </c>
      <c r="AT117">
        <v>0</v>
      </c>
      <c r="AU117">
        <f>IF(AS117*$H$13&gt;=AW117,1.0,(AW117/(AW117-AS117*$H$13)))</f>
        <v>0</v>
      </c>
      <c r="AV117">
        <f>(AU117-1)*100</f>
        <v>0</v>
      </c>
      <c r="AW117">
        <f>MAX(0,($B$13+$C$13*DP117)/(1+$D$13*DP117)*DI117/(DK117+273)*$E$13)</f>
        <v>0</v>
      </c>
      <c r="AX117" t="s">
        <v>418</v>
      </c>
      <c r="AY117" t="s">
        <v>418</v>
      </c>
      <c r="AZ117">
        <v>0</v>
      </c>
      <c r="BA117">
        <v>0</v>
      </c>
      <c r="BB117">
        <f>1-AZ117/BA117</f>
        <v>0</v>
      </c>
      <c r="BC117">
        <v>0</v>
      </c>
      <c r="BD117" t="s">
        <v>418</v>
      </c>
      <c r="BE117" t="s">
        <v>418</v>
      </c>
      <c r="BF117">
        <v>0</v>
      </c>
      <c r="BG117">
        <v>0</v>
      </c>
      <c r="BH117">
        <f>1-BF117/BG117</f>
        <v>0</v>
      </c>
      <c r="BI117">
        <v>0.5</v>
      </c>
      <c r="BJ117">
        <f>CS117</f>
        <v>0</v>
      </c>
      <c r="BK117">
        <f>L117</f>
        <v>0</v>
      </c>
      <c r="BL117">
        <f>BH117*BI117*BJ117</f>
        <v>0</v>
      </c>
      <c r="BM117">
        <f>(BK117-BC117)/BJ117</f>
        <v>0</v>
      </c>
      <c r="BN117">
        <f>(BA117-BG117)/BG117</f>
        <v>0</v>
      </c>
      <c r="BO117">
        <f>AZ117/(BB117+AZ117/BG117)</f>
        <v>0</v>
      </c>
      <c r="BP117" t="s">
        <v>418</v>
      </c>
      <c r="BQ117">
        <v>0</v>
      </c>
      <c r="BR117">
        <f>IF(BQ117&lt;&gt;0, BQ117, BO117)</f>
        <v>0</v>
      </c>
      <c r="BS117">
        <f>1-BR117/BG117</f>
        <v>0</v>
      </c>
      <c r="BT117">
        <f>(BG117-BF117)/(BG117-BR117)</f>
        <v>0</v>
      </c>
      <c r="BU117">
        <f>(BA117-BG117)/(BA117-BR117)</f>
        <v>0</v>
      </c>
      <c r="BV117">
        <f>(BG117-BF117)/(BG117-AZ117)</f>
        <v>0</v>
      </c>
      <c r="BW117">
        <f>(BA117-BG117)/(BA117-AZ117)</f>
        <v>0</v>
      </c>
      <c r="BX117">
        <f>(BT117*BR117/BF117)</f>
        <v>0</v>
      </c>
      <c r="BY117">
        <f>(1-BX117)</f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f>$B$11*DQ117+$C$11*DR117+$F$11*EC117*(1-EF117)</f>
        <v>0</v>
      </c>
      <c r="CS117">
        <f>CR117*CT117</f>
        <v>0</v>
      </c>
      <c r="CT117">
        <f>($B$11*$D$9+$C$11*$D$9+$F$11*((EP117+EH117)/MAX(EP117+EH117+EQ117, 0.1)*$I$9+EQ117/MAX(EP117+EH117+EQ117, 0.1)*$J$9))/($B$11+$C$11+$F$11)</f>
        <v>0</v>
      </c>
      <c r="CU117">
        <f>($B$11*$K$9+$C$11*$K$9+$F$11*((EP117+EH117)/MAX(EP117+EH117+EQ117, 0.1)*$P$9+EQ117/MAX(EP117+EH117+EQ117, 0.1)*$Q$9))/($B$11+$C$11+$F$11)</f>
        <v>0</v>
      </c>
      <c r="CV117">
        <v>6</v>
      </c>
      <c r="CW117">
        <v>0.5</v>
      </c>
      <c r="CX117" t="s">
        <v>419</v>
      </c>
      <c r="CY117">
        <v>2</v>
      </c>
      <c r="CZ117" t="b">
        <v>1</v>
      </c>
      <c r="DA117">
        <v>1659025324.71429</v>
      </c>
      <c r="DB117">
        <v>380.6385</v>
      </c>
      <c r="DC117">
        <v>391.359428571429</v>
      </c>
      <c r="DD117">
        <v>26.5661571428571</v>
      </c>
      <c r="DE117">
        <v>21.90005</v>
      </c>
      <c r="DF117">
        <v>374.340642857143</v>
      </c>
      <c r="DG117">
        <v>25.9717285714286</v>
      </c>
      <c r="DH117">
        <v>500.061428571429</v>
      </c>
      <c r="DI117">
        <v>90.4022357142857</v>
      </c>
      <c r="DJ117">
        <v>0.0462503321428571</v>
      </c>
      <c r="DK117">
        <v>27.5074928571429</v>
      </c>
      <c r="DL117">
        <v>27.600575</v>
      </c>
      <c r="DM117">
        <v>999.9</v>
      </c>
      <c r="DN117">
        <v>0</v>
      </c>
      <c r="DO117">
        <v>0</v>
      </c>
      <c r="DP117">
        <v>10000.8928571429</v>
      </c>
      <c r="DQ117">
        <v>0</v>
      </c>
      <c r="DR117">
        <v>18.4669535714286</v>
      </c>
      <c r="DS117">
        <v>-10.7208139285714</v>
      </c>
      <c r="DT117">
        <v>391.0265</v>
      </c>
      <c r="DU117">
        <v>400.121928571429</v>
      </c>
      <c r="DV117">
        <v>4.66611285714286</v>
      </c>
      <c r="DW117">
        <v>391.359428571429</v>
      </c>
      <c r="DX117">
        <v>21.90005</v>
      </c>
      <c r="DY117">
        <v>2.40163964285714</v>
      </c>
      <c r="DZ117">
        <v>1.97981357142857</v>
      </c>
      <c r="EA117">
        <v>20.3748392857143</v>
      </c>
      <c r="EB117">
        <v>17.2838071428571</v>
      </c>
      <c r="EC117">
        <v>2000.00035714286</v>
      </c>
      <c r="ED117">
        <v>0.979993</v>
      </c>
      <c r="EE117">
        <v>0.0200071</v>
      </c>
      <c r="EF117">
        <v>0</v>
      </c>
      <c r="EG117">
        <v>838.637071428571</v>
      </c>
      <c r="EH117">
        <v>5.00063</v>
      </c>
      <c r="EI117">
        <v>16513.1785714286</v>
      </c>
      <c r="EJ117">
        <v>17256.8571428571</v>
      </c>
      <c r="EK117">
        <v>38.75</v>
      </c>
      <c r="EL117">
        <v>38.75</v>
      </c>
      <c r="EM117">
        <v>38.25</v>
      </c>
      <c r="EN117">
        <v>38.1205</v>
      </c>
      <c r="EO117">
        <v>39.75</v>
      </c>
      <c r="EP117">
        <v>1955.09035714286</v>
      </c>
      <c r="EQ117">
        <v>39.91</v>
      </c>
      <c r="ER117">
        <v>0</v>
      </c>
      <c r="ES117">
        <v>1659025331.5</v>
      </c>
      <c r="ET117">
        <v>0</v>
      </c>
      <c r="EU117">
        <v>838.54172</v>
      </c>
      <c r="EV117">
        <v>-8.18346154327162</v>
      </c>
      <c r="EW117">
        <v>-161.715384344913</v>
      </c>
      <c r="EX117">
        <v>16511.708</v>
      </c>
      <c r="EY117">
        <v>15</v>
      </c>
      <c r="EZ117">
        <v>0</v>
      </c>
      <c r="FA117" t="s">
        <v>420</v>
      </c>
      <c r="FB117">
        <v>1657551626.5</v>
      </c>
      <c r="FC117">
        <v>1657551629</v>
      </c>
      <c r="FD117">
        <v>0</v>
      </c>
      <c r="FE117">
        <v>0.403</v>
      </c>
      <c r="FF117">
        <v>0.009</v>
      </c>
      <c r="FG117">
        <v>9.41</v>
      </c>
      <c r="FH117">
        <v>0.087</v>
      </c>
      <c r="FI117">
        <v>417</v>
      </c>
      <c r="FJ117">
        <v>17</v>
      </c>
      <c r="FK117">
        <v>1.61</v>
      </c>
      <c r="FL117">
        <v>0.59</v>
      </c>
      <c r="FM117">
        <v>-15.3232015</v>
      </c>
      <c r="FN117">
        <v>78.2249236772984</v>
      </c>
      <c r="FO117">
        <v>7.63905612503651</v>
      </c>
      <c r="FP117">
        <v>0</v>
      </c>
      <c r="FQ117">
        <v>838.815941176471</v>
      </c>
      <c r="FR117">
        <v>-2.90340719230153</v>
      </c>
      <c r="FS117">
        <v>0.427857586337857</v>
      </c>
      <c r="FT117">
        <v>0</v>
      </c>
      <c r="FU117">
        <v>4.66431675</v>
      </c>
      <c r="FV117">
        <v>0.0303988367729653</v>
      </c>
      <c r="FW117">
        <v>0.00424323661106709</v>
      </c>
      <c r="FX117">
        <v>1</v>
      </c>
      <c r="FY117">
        <v>1</v>
      </c>
      <c r="FZ117">
        <v>3</v>
      </c>
      <c r="GA117" t="s">
        <v>421</v>
      </c>
      <c r="GB117">
        <v>2.97278</v>
      </c>
      <c r="GC117">
        <v>2.70079</v>
      </c>
      <c r="GD117">
        <v>0.0805326</v>
      </c>
      <c r="GE117">
        <v>0.082515</v>
      </c>
      <c r="GF117">
        <v>0.110562</v>
      </c>
      <c r="GG117">
        <v>0.0978436</v>
      </c>
      <c r="GH117">
        <v>35807.5</v>
      </c>
      <c r="GI117">
        <v>39061.7</v>
      </c>
      <c r="GJ117">
        <v>35291.2</v>
      </c>
      <c r="GK117">
        <v>38612.8</v>
      </c>
      <c r="GL117">
        <v>44496.1</v>
      </c>
      <c r="GM117">
        <v>50306.6</v>
      </c>
      <c r="GN117">
        <v>55165.1</v>
      </c>
      <c r="GO117">
        <v>61929.5</v>
      </c>
      <c r="GP117">
        <v>1.98</v>
      </c>
      <c r="GQ117">
        <v>1.849</v>
      </c>
      <c r="GR117">
        <v>0.131875</v>
      </c>
      <c r="GS117">
        <v>0</v>
      </c>
      <c r="GT117">
        <v>25.4337</v>
      </c>
      <c r="GU117">
        <v>999.9</v>
      </c>
      <c r="GV117">
        <v>59.382</v>
      </c>
      <c r="GW117">
        <v>29.316</v>
      </c>
      <c r="GX117">
        <v>26.9051</v>
      </c>
      <c r="GY117">
        <v>56.32</v>
      </c>
      <c r="GZ117">
        <v>43.0929</v>
      </c>
      <c r="HA117">
        <v>1</v>
      </c>
      <c r="HB117">
        <v>-0.0376016</v>
      </c>
      <c r="HC117">
        <v>0.227887</v>
      </c>
      <c r="HD117">
        <v>20.1132</v>
      </c>
      <c r="HE117">
        <v>5.19812</v>
      </c>
      <c r="HF117">
        <v>12.004</v>
      </c>
      <c r="HG117">
        <v>4.976</v>
      </c>
      <c r="HH117">
        <v>3.2938</v>
      </c>
      <c r="HI117">
        <v>9999</v>
      </c>
      <c r="HJ117">
        <v>9999</v>
      </c>
      <c r="HK117">
        <v>9999</v>
      </c>
      <c r="HL117">
        <v>628.1</v>
      </c>
      <c r="HM117">
        <v>1.86322</v>
      </c>
      <c r="HN117">
        <v>1.86807</v>
      </c>
      <c r="HO117">
        <v>1.86783</v>
      </c>
      <c r="HP117">
        <v>1.86899</v>
      </c>
      <c r="HQ117">
        <v>1.86981</v>
      </c>
      <c r="HR117">
        <v>1.86584</v>
      </c>
      <c r="HS117">
        <v>1.86691</v>
      </c>
      <c r="HT117">
        <v>1.86832</v>
      </c>
      <c r="HU117">
        <v>5</v>
      </c>
      <c r="HV117">
        <v>0</v>
      </c>
      <c r="HW117">
        <v>0</v>
      </c>
      <c r="HX117">
        <v>0</v>
      </c>
      <c r="HY117" t="s">
        <v>422</v>
      </c>
      <c r="HZ117" t="s">
        <v>423</v>
      </c>
      <c r="IA117" t="s">
        <v>424</v>
      </c>
      <c r="IB117" t="s">
        <v>424</v>
      </c>
      <c r="IC117" t="s">
        <v>424</v>
      </c>
      <c r="ID117" t="s">
        <v>424</v>
      </c>
      <c r="IE117">
        <v>0</v>
      </c>
      <c r="IF117">
        <v>100</v>
      </c>
      <c r="IG117">
        <v>100</v>
      </c>
      <c r="IH117">
        <v>6.187</v>
      </c>
      <c r="II117">
        <v>0.595</v>
      </c>
      <c r="IJ117">
        <v>4.02706509432224</v>
      </c>
      <c r="IK117">
        <v>0.00601174518973114</v>
      </c>
      <c r="IL117">
        <v>2.77886958061485e-07</v>
      </c>
      <c r="IM117">
        <v>-3.54636231360687e-10</v>
      </c>
      <c r="IN117">
        <v>-0.0404303883988718</v>
      </c>
      <c r="IO117">
        <v>-0.0177815531441476</v>
      </c>
      <c r="IP117">
        <v>0.00205572605671414</v>
      </c>
      <c r="IQ117">
        <v>-1.65519735432211e-05</v>
      </c>
      <c r="IR117">
        <v>-4</v>
      </c>
      <c r="IS117">
        <v>1848</v>
      </c>
      <c r="IT117">
        <v>1</v>
      </c>
      <c r="IU117">
        <v>25</v>
      </c>
      <c r="IV117">
        <v>24561.8</v>
      </c>
      <c r="IW117">
        <v>24561.7</v>
      </c>
      <c r="IX117">
        <v>0.914307</v>
      </c>
      <c r="IY117">
        <v>2.60132</v>
      </c>
      <c r="IZ117">
        <v>1.54785</v>
      </c>
      <c r="JA117">
        <v>2.30591</v>
      </c>
      <c r="JB117">
        <v>1.34644</v>
      </c>
      <c r="JC117">
        <v>2.43042</v>
      </c>
      <c r="JD117">
        <v>34.0545</v>
      </c>
      <c r="JE117">
        <v>24.2188</v>
      </c>
      <c r="JF117">
        <v>18</v>
      </c>
      <c r="JG117">
        <v>497.239</v>
      </c>
      <c r="JH117">
        <v>412.645</v>
      </c>
      <c r="JI117">
        <v>25</v>
      </c>
      <c r="JJ117">
        <v>26.7274</v>
      </c>
      <c r="JK117">
        <v>30.0001</v>
      </c>
      <c r="JL117">
        <v>26.6479</v>
      </c>
      <c r="JM117">
        <v>26.5864</v>
      </c>
      <c r="JN117">
        <v>18.2773</v>
      </c>
      <c r="JO117">
        <v>28.7784</v>
      </c>
      <c r="JP117">
        <v>100</v>
      </c>
      <c r="JQ117">
        <v>25</v>
      </c>
      <c r="JR117">
        <v>352.599</v>
      </c>
      <c r="JS117">
        <v>21.8567</v>
      </c>
      <c r="JT117">
        <v>102.334</v>
      </c>
      <c r="JU117">
        <v>103.085</v>
      </c>
    </row>
    <row r="118" spans="1:281">
      <c r="A118">
        <v>102</v>
      </c>
      <c r="B118">
        <v>1659025337.5</v>
      </c>
      <c r="C118">
        <v>1654.40000009537</v>
      </c>
      <c r="D118" t="s">
        <v>628</v>
      </c>
      <c r="E118" t="s">
        <v>629</v>
      </c>
      <c r="F118">
        <v>5</v>
      </c>
      <c r="G118" t="s">
        <v>619</v>
      </c>
      <c r="H118" t="s">
        <v>417</v>
      </c>
      <c r="I118">
        <v>1659025330</v>
      </c>
      <c r="J118">
        <f>(K118)/1000</f>
        <v>0</v>
      </c>
      <c r="K118">
        <f>IF(CZ118, AN118, AH118)</f>
        <v>0</v>
      </c>
      <c r="L118">
        <f>IF(CZ118, AI118, AG118)</f>
        <v>0</v>
      </c>
      <c r="M118">
        <f>DB118 - IF(AU118&gt;1, L118*CV118*100.0/(AW118*DP118), 0)</f>
        <v>0</v>
      </c>
      <c r="N118">
        <f>((T118-J118/2)*M118-L118)/(T118+J118/2)</f>
        <v>0</v>
      </c>
      <c r="O118">
        <f>N118*(DI118+DJ118)/1000.0</f>
        <v>0</v>
      </c>
      <c r="P118">
        <f>(DB118 - IF(AU118&gt;1, L118*CV118*100.0/(AW118*DP118), 0))*(DI118+DJ118)/1000.0</f>
        <v>0</v>
      </c>
      <c r="Q118">
        <f>2.0/((1/S118-1/R118)+SIGN(S118)*SQRT((1/S118-1/R118)*(1/S118-1/R118) + 4*CW118/((CW118+1)*(CW118+1))*(2*1/S118*1/R118-1/R118*1/R118)))</f>
        <v>0</v>
      </c>
      <c r="R118">
        <f>IF(LEFT(CX118,1)&lt;&gt;"0",IF(LEFT(CX118,1)="1",3.0,CY118),$D$5+$E$5*(DP118*DI118/($K$5*1000))+$F$5*(DP118*DI118/($K$5*1000))*MAX(MIN(CV118,$J$5),$I$5)*MAX(MIN(CV118,$J$5),$I$5)+$G$5*MAX(MIN(CV118,$J$5),$I$5)*(DP118*DI118/($K$5*1000))+$H$5*(DP118*DI118/($K$5*1000))*(DP118*DI118/($K$5*1000)))</f>
        <v>0</v>
      </c>
      <c r="S118">
        <f>J118*(1000-(1000*0.61365*exp(17.502*W118/(240.97+W118))/(DI118+DJ118)+DD118)/2)/(1000*0.61365*exp(17.502*W118/(240.97+W118))/(DI118+DJ118)-DD118)</f>
        <v>0</v>
      </c>
      <c r="T118">
        <f>1/((CW118+1)/(Q118/1.6)+1/(R118/1.37)) + CW118/((CW118+1)/(Q118/1.6) + CW118/(R118/1.37))</f>
        <v>0</v>
      </c>
      <c r="U118">
        <f>(CR118*CU118)</f>
        <v>0</v>
      </c>
      <c r="V118">
        <f>(DK118+(U118+2*0.95*5.67E-8*(((DK118+$B$7)+273)^4-(DK118+273)^4)-44100*J118)/(1.84*29.3*R118+8*0.95*5.67E-8*(DK118+273)^3))</f>
        <v>0</v>
      </c>
      <c r="W118">
        <f>($C$7*DL118+$D$7*DM118+$E$7*V118)</f>
        <v>0</v>
      </c>
      <c r="X118">
        <f>0.61365*exp(17.502*W118/(240.97+W118))</f>
        <v>0</v>
      </c>
      <c r="Y118">
        <f>(Z118/AA118*100)</f>
        <v>0</v>
      </c>
      <c r="Z118">
        <f>DD118*(DI118+DJ118)/1000</f>
        <v>0</v>
      </c>
      <c r="AA118">
        <f>0.61365*exp(17.502*DK118/(240.97+DK118))</f>
        <v>0</v>
      </c>
      <c r="AB118">
        <f>(X118-DD118*(DI118+DJ118)/1000)</f>
        <v>0</v>
      </c>
      <c r="AC118">
        <f>(-J118*44100)</f>
        <v>0</v>
      </c>
      <c r="AD118">
        <f>2*29.3*R118*0.92*(DK118-W118)</f>
        <v>0</v>
      </c>
      <c r="AE118">
        <f>2*0.95*5.67E-8*(((DK118+$B$7)+273)^4-(W118+273)^4)</f>
        <v>0</v>
      </c>
      <c r="AF118">
        <f>U118+AE118+AC118+AD118</f>
        <v>0</v>
      </c>
      <c r="AG118">
        <f>DH118*AU118*(DC118-DB118*(1000-AU118*DE118)/(1000-AU118*DD118))/(100*CV118)</f>
        <v>0</v>
      </c>
      <c r="AH118">
        <f>1000*DH118*AU118*(DD118-DE118)/(100*CV118*(1000-AU118*DD118))</f>
        <v>0</v>
      </c>
      <c r="AI118">
        <f>(AJ118 - AK118 - DI118*1E3/(8.314*(DK118+273.15)) * AM118/DH118 * AL118) * DH118/(100*CV118) * (1000 - DE118)/1000</f>
        <v>0</v>
      </c>
      <c r="AJ118">
        <v>367.851667466491</v>
      </c>
      <c r="AK118">
        <v>359.11716969697</v>
      </c>
      <c r="AL118">
        <v>-2.88830000845543</v>
      </c>
      <c r="AM118">
        <v>66.0504921813524</v>
      </c>
      <c r="AN118">
        <f>(AP118 - AO118 + DI118*1E3/(8.314*(DK118+273.15)) * AR118/DH118 * AQ118) * DH118/(100*CV118) * 1000/(1000 - AP118)</f>
        <v>0</v>
      </c>
      <c r="AO118">
        <v>21.8982027394372</v>
      </c>
      <c r="AP118">
        <v>26.5777923076923</v>
      </c>
      <c r="AQ118">
        <v>-2.48552188540368e-05</v>
      </c>
      <c r="AR118">
        <v>92.47</v>
      </c>
      <c r="AS118">
        <v>0</v>
      </c>
      <c r="AT118">
        <v>0</v>
      </c>
      <c r="AU118">
        <f>IF(AS118*$H$13&gt;=AW118,1.0,(AW118/(AW118-AS118*$H$13)))</f>
        <v>0</v>
      </c>
      <c r="AV118">
        <f>(AU118-1)*100</f>
        <v>0</v>
      </c>
      <c r="AW118">
        <f>MAX(0,($B$13+$C$13*DP118)/(1+$D$13*DP118)*DI118/(DK118+273)*$E$13)</f>
        <v>0</v>
      </c>
      <c r="AX118" t="s">
        <v>418</v>
      </c>
      <c r="AY118" t="s">
        <v>418</v>
      </c>
      <c r="AZ118">
        <v>0</v>
      </c>
      <c r="BA118">
        <v>0</v>
      </c>
      <c r="BB118">
        <f>1-AZ118/BA118</f>
        <v>0</v>
      </c>
      <c r="BC118">
        <v>0</v>
      </c>
      <c r="BD118" t="s">
        <v>418</v>
      </c>
      <c r="BE118" t="s">
        <v>418</v>
      </c>
      <c r="BF118">
        <v>0</v>
      </c>
      <c r="BG118">
        <v>0</v>
      </c>
      <c r="BH118">
        <f>1-BF118/BG118</f>
        <v>0</v>
      </c>
      <c r="BI118">
        <v>0.5</v>
      </c>
      <c r="BJ118">
        <f>CS118</f>
        <v>0</v>
      </c>
      <c r="BK118">
        <f>L118</f>
        <v>0</v>
      </c>
      <c r="BL118">
        <f>BH118*BI118*BJ118</f>
        <v>0</v>
      </c>
      <c r="BM118">
        <f>(BK118-BC118)/BJ118</f>
        <v>0</v>
      </c>
      <c r="BN118">
        <f>(BA118-BG118)/BG118</f>
        <v>0</v>
      </c>
      <c r="BO118">
        <f>AZ118/(BB118+AZ118/BG118)</f>
        <v>0</v>
      </c>
      <c r="BP118" t="s">
        <v>418</v>
      </c>
      <c r="BQ118">
        <v>0</v>
      </c>
      <c r="BR118">
        <f>IF(BQ118&lt;&gt;0, BQ118, BO118)</f>
        <v>0</v>
      </c>
      <c r="BS118">
        <f>1-BR118/BG118</f>
        <v>0</v>
      </c>
      <c r="BT118">
        <f>(BG118-BF118)/(BG118-BR118)</f>
        <v>0</v>
      </c>
      <c r="BU118">
        <f>(BA118-BG118)/(BA118-BR118)</f>
        <v>0</v>
      </c>
      <c r="BV118">
        <f>(BG118-BF118)/(BG118-AZ118)</f>
        <v>0</v>
      </c>
      <c r="BW118">
        <f>(BA118-BG118)/(BA118-AZ118)</f>
        <v>0</v>
      </c>
      <c r="BX118">
        <f>(BT118*BR118/BF118)</f>
        <v>0</v>
      </c>
      <c r="BY118">
        <f>(1-BX118)</f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f>$B$11*DQ118+$C$11*DR118+$F$11*EC118*(1-EF118)</f>
        <v>0</v>
      </c>
      <c r="CS118">
        <f>CR118*CT118</f>
        <v>0</v>
      </c>
      <c r="CT118">
        <f>($B$11*$D$9+$C$11*$D$9+$F$11*((EP118+EH118)/MAX(EP118+EH118+EQ118, 0.1)*$I$9+EQ118/MAX(EP118+EH118+EQ118, 0.1)*$J$9))/($B$11+$C$11+$F$11)</f>
        <v>0</v>
      </c>
      <c r="CU118">
        <f>($B$11*$K$9+$C$11*$K$9+$F$11*((EP118+EH118)/MAX(EP118+EH118+EQ118, 0.1)*$P$9+EQ118/MAX(EP118+EH118+EQ118, 0.1)*$Q$9))/($B$11+$C$11+$F$11)</f>
        <v>0</v>
      </c>
      <c r="CV118">
        <v>6</v>
      </c>
      <c r="CW118">
        <v>0.5</v>
      </c>
      <c r="CX118" t="s">
        <v>419</v>
      </c>
      <c r="CY118">
        <v>2</v>
      </c>
      <c r="CZ118" t="b">
        <v>1</v>
      </c>
      <c r="DA118">
        <v>1659025330</v>
      </c>
      <c r="DB118">
        <v>368.499296296296</v>
      </c>
      <c r="DC118">
        <v>374.750185185185</v>
      </c>
      <c r="DD118">
        <v>26.5708962962963</v>
      </c>
      <c r="DE118">
        <v>21.9000962962963</v>
      </c>
      <c r="DF118">
        <v>362.274740740741</v>
      </c>
      <c r="DG118">
        <v>25.9762185185185</v>
      </c>
      <c r="DH118">
        <v>500.065296296296</v>
      </c>
      <c r="DI118">
        <v>90.4031592592593</v>
      </c>
      <c r="DJ118">
        <v>0.0463212703703704</v>
      </c>
      <c r="DK118">
        <v>27.5060185185185</v>
      </c>
      <c r="DL118">
        <v>27.5953222222222</v>
      </c>
      <c r="DM118">
        <v>999.9</v>
      </c>
      <c r="DN118">
        <v>0</v>
      </c>
      <c r="DO118">
        <v>0</v>
      </c>
      <c r="DP118">
        <v>10002.962962963</v>
      </c>
      <c r="DQ118">
        <v>0</v>
      </c>
      <c r="DR118">
        <v>18.4448222222222</v>
      </c>
      <c r="DS118">
        <v>-6.25075037037037</v>
      </c>
      <c r="DT118">
        <v>378.557888888889</v>
      </c>
      <c r="DU118">
        <v>383.140925925926</v>
      </c>
      <c r="DV118">
        <v>4.67079925925926</v>
      </c>
      <c r="DW118">
        <v>374.750185185185</v>
      </c>
      <c r="DX118">
        <v>21.9000962962963</v>
      </c>
      <c r="DY118">
        <v>2.40209259259259</v>
      </c>
      <c r="DZ118">
        <v>1.97983814814815</v>
      </c>
      <c r="EA118">
        <v>20.3778888888889</v>
      </c>
      <c r="EB118">
        <v>17.2840037037037</v>
      </c>
      <c r="EC118">
        <v>1999.99777777778</v>
      </c>
      <c r="ED118">
        <v>0.979993</v>
      </c>
      <c r="EE118">
        <v>0.0200071</v>
      </c>
      <c r="EF118">
        <v>0</v>
      </c>
      <c r="EG118">
        <v>837.755407407407</v>
      </c>
      <c r="EH118">
        <v>5.00063</v>
      </c>
      <c r="EI118">
        <v>16495.4444444444</v>
      </c>
      <c r="EJ118">
        <v>17256.8407407407</v>
      </c>
      <c r="EK118">
        <v>38.7591851851852</v>
      </c>
      <c r="EL118">
        <v>38.75</v>
      </c>
      <c r="EM118">
        <v>38.25</v>
      </c>
      <c r="EN118">
        <v>38.104</v>
      </c>
      <c r="EO118">
        <v>39.75</v>
      </c>
      <c r="EP118">
        <v>1955.08777777778</v>
      </c>
      <c r="EQ118">
        <v>39.91</v>
      </c>
      <c r="ER118">
        <v>0</v>
      </c>
      <c r="ES118">
        <v>1659025336.3</v>
      </c>
      <c r="ET118">
        <v>0</v>
      </c>
      <c r="EU118">
        <v>837.6622</v>
      </c>
      <c r="EV118">
        <v>-15.4247692667645</v>
      </c>
      <c r="EW118">
        <v>-290.076923551513</v>
      </c>
      <c r="EX118">
        <v>16494.232</v>
      </c>
      <c r="EY118">
        <v>15</v>
      </c>
      <c r="EZ118">
        <v>0</v>
      </c>
      <c r="FA118" t="s">
        <v>420</v>
      </c>
      <c r="FB118">
        <v>1657551626.5</v>
      </c>
      <c r="FC118">
        <v>1657551629</v>
      </c>
      <c r="FD118">
        <v>0</v>
      </c>
      <c r="FE118">
        <v>0.403</v>
      </c>
      <c r="FF118">
        <v>0.009</v>
      </c>
      <c r="FG118">
        <v>9.41</v>
      </c>
      <c r="FH118">
        <v>0.087</v>
      </c>
      <c r="FI118">
        <v>417</v>
      </c>
      <c r="FJ118">
        <v>17</v>
      </c>
      <c r="FK118">
        <v>1.61</v>
      </c>
      <c r="FL118">
        <v>0.59</v>
      </c>
      <c r="FM118">
        <v>-9.87579325</v>
      </c>
      <c r="FN118">
        <v>56.4896275046905</v>
      </c>
      <c r="FO118">
        <v>5.68915278822928</v>
      </c>
      <c r="FP118">
        <v>0</v>
      </c>
      <c r="FQ118">
        <v>838.216264705882</v>
      </c>
      <c r="FR118">
        <v>-8.96927426475194</v>
      </c>
      <c r="FS118">
        <v>0.982534576814819</v>
      </c>
      <c r="FT118">
        <v>0</v>
      </c>
      <c r="FU118">
        <v>4.66769475</v>
      </c>
      <c r="FV118">
        <v>0.0524016135084386</v>
      </c>
      <c r="FW118">
        <v>0.00587713450054527</v>
      </c>
      <c r="FX118">
        <v>1</v>
      </c>
      <c r="FY118">
        <v>1</v>
      </c>
      <c r="FZ118">
        <v>3</v>
      </c>
      <c r="GA118" t="s">
        <v>421</v>
      </c>
      <c r="GB118">
        <v>2.97263</v>
      </c>
      <c r="GC118">
        <v>2.70013</v>
      </c>
      <c r="GD118">
        <v>0.078003</v>
      </c>
      <c r="GE118">
        <v>0.0797862</v>
      </c>
      <c r="GF118">
        <v>0.11056</v>
      </c>
      <c r="GG118">
        <v>0.0978419</v>
      </c>
      <c r="GH118">
        <v>35905.6</v>
      </c>
      <c r="GI118">
        <v>39177.6</v>
      </c>
      <c r="GJ118">
        <v>35290.9</v>
      </c>
      <c r="GK118">
        <v>38612.5</v>
      </c>
      <c r="GL118">
        <v>44495.4</v>
      </c>
      <c r="GM118">
        <v>50306</v>
      </c>
      <c r="GN118">
        <v>55164.2</v>
      </c>
      <c r="GO118">
        <v>61928.9</v>
      </c>
      <c r="GP118">
        <v>1.9798</v>
      </c>
      <c r="GQ118">
        <v>1.849</v>
      </c>
      <c r="GR118">
        <v>0.131577</v>
      </c>
      <c r="GS118">
        <v>0</v>
      </c>
      <c r="GT118">
        <v>25.4337</v>
      </c>
      <c r="GU118">
        <v>999.9</v>
      </c>
      <c r="GV118">
        <v>59.407</v>
      </c>
      <c r="GW118">
        <v>29.316</v>
      </c>
      <c r="GX118">
        <v>26.9179</v>
      </c>
      <c r="GY118">
        <v>56.87</v>
      </c>
      <c r="GZ118">
        <v>43.6378</v>
      </c>
      <c r="HA118">
        <v>1</v>
      </c>
      <c r="HB118">
        <v>-0.0373781</v>
      </c>
      <c r="HC118">
        <v>0.226013</v>
      </c>
      <c r="HD118">
        <v>20.1134</v>
      </c>
      <c r="HE118">
        <v>5.19932</v>
      </c>
      <c r="HF118">
        <v>12.0076</v>
      </c>
      <c r="HG118">
        <v>4.976</v>
      </c>
      <c r="HH118">
        <v>3.294</v>
      </c>
      <c r="HI118">
        <v>9999</v>
      </c>
      <c r="HJ118">
        <v>9999</v>
      </c>
      <c r="HK118">
        <v>9999</v>
      </c>
      <c r="HL118">
        <v>628.1</v>
      </c>
      <c r="HM118">
        <v>1.86325</v>
      </c>
      <c r="HN118">
        <v>1.86807</v>
      </c>
      <c r="HO118">
        <v>1.86783</v>
      </c>
      <c r="HP118">
        <v>1.86905</v>
      </c>
      <c r="HQ118">
        <v>1.86981</v>
      </c>
      <c r="HR118">
        <v>1.86584</v>
      </c>
      <c r="HS118">
        <v>1.86691</v>
      </c>
      <c r="HT118">
        <v>1.86829</v>
      </c>
      <c r="HU118">
        <v>5</v>
      </c>
      <c r="HV118">
        <v>0</v>
      </c>
      <c r="HW118">
        <v>0</v>
      </c>
      <c r="HX118">
        <v>0</v>
      </c>
      <c r="HY118" t="s">
        <v>422</v>
      </c>
      <c r="HZ118" t="s">
        <v>423</v>
      </c>
      <c r="IA118" t="s">
        <v>424</v>
      </c>
      <c r="IB118" t="s">
        <v>424</v>
      </c>
      <c r="IC118" t="s">
        <v>424</v>
      </c>
      <c r="ID118" t="s">
        <v>424</v>
      </c>
      <c r="IE118">
        <v>0</v>
      </c>
      <c r="IF118">
        <v>100</v>
      </c>
      <c r="IG118">
        <v>100</v>
      </c>
      <c r="IH118">
        <v>6.101</v>
      </c>
      <c r="II118">
        <v>0.5949</v>
      </c>
      <c r="IJ118">
        <v>4.02706509432224</v>
      </c>
      <c r="IK118">
        <v>0.00601174518973114</v>
      </c>
      <c r="IL118">
        <v>2.77886958061485e-07</v>
      </c>
      <c r="IM118">
        <v>-3.54636231360687e-10</v>
      </c>
      <c r="IN118">
        <v>-0.0404303883988718</v>
      </c>
      <c r="IO118">
        <v>-0.0177815531441476</v>
      </c>
      <c r="IP118">
        <v>0.00205572605671414</v>
      </c>
      <c r="IQ118">
        <v>-1.65519735432211e-05</v>
      </c>
      <c r="IR118">
        <v>-4</v>
      </c>
      <c r="IS118">
        <v>1848</v>
      </c>
      <c r="IT118">
        <v>1</v>
      </c>
      <c r="IU118">
        <v>25</v>
      </c>
      <c r="IV118">
        <v>24561.8</v>
      </c>
      <c r="IW118">
        <v>24561.8</v>
      </c>
      <c r="IX118">
        <v>0.880127</v>
      </c>
      <c r="IY118">
        <v>2.61475</v>
      </c>
      <c r="IZ118">
        <v>1.54785</v>
      </c>
      <c r="JA118">
        <v>2.30591</v>
      </c>
      <c r="JB118">
        <v>1.34644</v>
      </c>
      <c r="JC118">
        <v>2.28638</v>
      </c>
      <c r="JD118">
        <v>34.0545</v>
      </c>
      <c r="JE118">
        <v>24.2101</v>
      </c>
      <c r="JF118">
        <v>18</v>
      </c>
      <c r="JG118">
        <v>497.127</v>
      </c>
      <c r="JH118">
        <v>412.66</v>
      </c>
      <c r="JI118">
        <v>24.9998</v>
      </c>
      <c r="JJ118">
        <v>26.7279</v>
      </c>
      <c r="JK118">
        <v>30.0002</v>
      </c>
      <c r="JL118">
        <v>26.6501</v>
      </c>
      <c r="JM118">
        <v>26.5885</v>
      </c>
      <c r="JN118">
        <v>17.5741</v>
      </c>
      <c r="JO118">
        <v>28.7784</v>
      </c>
      <c r="JP118">
        <v>99.6299</v>
      </c>
      <c r="JQ118">
        <v>25</v>
      </c>
      <c r="JR118">
        <v>332.208</v>
      </c>
      <c r="JS118">
        <v>21.8495</v>
      </c>
      <c r="JT118">
        <v>102.332</v>
      </c>
      <c r="JU118">
        <v>103.084</v>
      </c>
    </row>
    <row r="119" spans="1:281">
      <c r="A119">
        <v>103</v>
      </c>
      <c r="B119">
        <v>1659025342.5</v>
      </c>
      <c r="C119">
        <v>1659.40000009537</v>
      </c>
      <c r="D119" t="s">
        <v>630</v>
      </c>
      <c r="E119" t="s">
        <v>631</v>
      </c>
      <c r="F119">
        <v>5</v>
      </c>
      <c r="G119" t="s">
        <v>619</v>
      </c>
      <c r="H119" t="s">
        <v>417</v>
      </c>
      <c r="I119">
        <v>1659025334.71429</v>
      </c>
      <c r="J119">
        <f>(K119)/1000</f>
        <v>0</v>
      </c>
      <c r="K119">
        <f>IF(CZ119, AN119, AH119)</f>
        <v>0</v>
      </c>
      <c r="L119">
        <f>IF(CZ119, AI119, AG119)</f>
        <v>0</v>
      </c>
      <c r="M119">
        <f>DB119 - IF(AU119&gt;1, L119*CV119*100.0/(AW119*DP119), 0)</f>
        <v>0</v>
      </c>
      <c r="N119">
        <f>((T119-J119/2)*M119-L119)/(T119+J119/2)</f>
        <v>0</v>
      </c>
      <c r="O119">
        <f>N119*(DI119+DJ119)/1000.0</f>
        <v>0</v>
      </c>
      <c r="P119">
        <f>(DB119 - IF(AU119&gt;1, L119*CV119*100.0/(AW119*DP119), 0))*(DI119+DJ119)/1000.0</f>
        <v>0</v>
      </c>
      <c r="Q119">
        <f>2.0/((1/S119-1/R119)+SIGN(S119)*SQRT((1/S119-1/R119)*(1/S119-1/R119) + 4*CW119/((CW119+1)*(CW119+1))*(2*1/S119*1/R119-1/R119*1/R119)))</f>
        <v>0</v>
      </c>
      <c r="R119">
        <f>IF(LEFT(CX119,1)&lt;&gt;"0",IF(LEFT(CX119,1)="1",3.0,CY119),$D$5+$E$5*(DP119*DI119/($K$5*1000))+$F$5*(DP119*DI119/($K$5*1000))*MAX(MIN(CV119,$J$5),$I$5)*MAX(MIN(CV119,$J$5),$I$5)+$G$5*MAX(MIN(CV119,$J$5),$I$5)*(DP119*DI119/($K$5*1000))+$H$5*(DP119*DI119/($K$5*1000))*(DP119*DI119/($K$5*1000)))</f>
        <v>0</v>
      </c>
      <c r="S119">
        <f>J119*(1000-(1000*0.61365*exp(17.502*W119/(240.97+W119))/(DI119+DJ119)+DD119)/2)/(1000*0.61365*exp(17.502*W119/(240.97+W119))/(DI119+DJ119)-DD119)</f>
        <v>0</v>
      </c>
      <c r="T119">
        <f>1/((CW119+1)/(Q119/1.6)+1/(R119/1.37)) + CW119/((CW119+1)/(Q119/1.6) + CW119/(R119/1.37))</f>
        <v>0</v>
      </c>
      <c r="U119">
        <f>(CR119*CU119)</f>
        <v>0</v>
      </c>
      <c r="V119">
        <f>(DK119+(U119+2*0.95*5.67E-8*(((DK119+$B$7)+273)^4-(DK119+273)^4)-44100*J119)/(1.84*29.3*R119+8*0.95*5.67E-8*(DK119+273)^3))</f>
        <v>0</v>
      </c>
      <c r="W119">
        <f>($C$7*DL119+$D$7*DM119+$E$7*V119)</f>
        <v>0</v>
      </c>
      <c r="X119">
        <f>0.61365*exp(17.502*W119/(240.97+W119))</f>
        <v>0</v>
      </c>
      <c r="Y119">
        <f>(Z119/AA119*100)</f>
        <v>0</v>
      </c>
      <c r="Z119">
        <f>DD119*(DI119+DJ119)/1000</f>
        <v>0</v>
      </c>
      <c r="AA119">
        <f>0.61365*exp(17.502*DK119/(240.97+DK119))</f>
        <v>0</v>
      </c>
      <c r="AB119">
        <f>(X119-DD119*(DI119+DJ119)/1000)</f>
        <v>0</v>
      </c>
      <c r="AC119">
        <f>(-J119*44100)</f>
        <v>0</v>
      </c>
      <c r="AD119">
        <f>2*29.3*R119*0.92*(DK119-W119)</f>
        <v>0</v>
      </c>
      <c r="AE119">
        <f>2*0.95*5.67E-8*(((DK119+$B$7)+273)^4-(W119+273)^4)</f>
        <v>0</v>
      </c>
      <c r="AF119">
        <f>U119+AE119+AC119+AD119</f>
        <v>0</v>
      </c>
      <c r="AG119">
        <f>DH119*AU119*(DC119-DB119*(1000-AU119*DE119)/(1000-AU119*DD119))/(100*CV119)</f>
        <v>0</v>
      </c>
      <c r="AH119">
        <f>1000*DH119*AU119*(DD119-DE119)/(100*CV119*(1000-AU119*DD119))</f>
        <v>0</v>
      </c>
      <c r="AI119">
        <f>(AJ119 - AK119 - DI119*1E3/(8.314*(DK119+273.15)) * AM119/DH119 * AL119) * DH119/(100*CV119) * (1000 - DE119)/1000</f>
        <v>0</v>
      </c>
      <c r="AJ119">
        <v>350.762525195768</v>
      </c>
      <c r="AK119">
        <v>343.966757575758</v>
      </c>
      <c r="AL119">
        <v>-3.10993232594263</v>
      </c>
      <c r="AM119">
        <v>66.0504921813524</v>
      </c>
      <c r="AN119">
        <f>(AP119 - AO119 + DI119*1E3/(8.314*(DK119+273.15)) * AR119/DH119 * AQ119) * DH119/(100*CV119) * 1000/(1000 - AP119)</f>
        <v>0</v>
      </c>
      <c r="AO119">
        <v>21.9045183274026</v>
      </c>
      <c r="AP119">
        <v>26.583872027972</v>
      </c>
      <c r="AQ119">
        <v>-8.50849963039244e-05</v>
      </c>
      <c r="AR119">
        <v>92.47</v>
      </c>
      <c r="AS119">
        <v>0</v>
      </c>
      <c r="AT119">
        <v>0</v>
      </c>
      <c r="AU119">
        <f>IF(AS119*$H$13&gt;=AW119,1.0,(AW119/(AW119-AS119*$H$13)))</f>
        <v>0</v>
      </c>
      <c r="AV119">
        <f>(AU119-1)*100</f>
        <v>0</v>
      </c>
      <c r="AW119">
        <f>MAX(0,($B$13+$C$13*DP119)/(1+$D$13*DP119)*DI119/(DK119+273)*$E$13)</f>
        <v>0</v>
      </c>
      <c r="AX119" t="s">
        <v>418</v>
      </c>
      <c r="AY119" t="s">
        <v>418</v>
      </c>
      <c r="AZ119">
        <v>0</v>
      </c>
      <c r="BA119">
        <v>0</v>
      </c>
      <c r="BB119">
        <f>1-AZ119/BA119</f>
        <v>0</v>
      </c>
      <c r="BC119">
        <v>0</v>
      </c>
      <c r="BD119" t="s">
        <v>418</v>
      </c>
      <c r="BE119" t="s">
        <v>418</v>
      </c>
      <c r="BF119">
        <v>0</v>
      </c>
      <c r="BG119">
        <v>0</v>
      </c>
      <c r="BH119">
        <f>1-BF119/BG119</f>
        <v>0</v>
      </c>
      <c r="BI119">
        <v>0.5</v>
      </c>
      <c r="BJ119">
        <f>CS119</f>
        <v>0</v>
      </c>
      <c r="BK119">
        <f>L119</f>
        <v>0</v>
      </c>
      <c r="BL119">
        <f>BH119*BI119*BJ119</f>
        <v>0</v>
      </c>
      <c r="BM119">
        <f>(BK119-BC119)/BJ119</f>
        <v>0</v>
      </c>
      <c r="BN119">
        <f>(BA119-BG119)/BG119</f>
        <v>0</v>
      </c>
      <c r="BO119">
        <f>AZ119/(BB119+AZ119/BG119)</f>
        <v>0</v>
      </c>
      <c r="BP119" t="s">
        <v>418</v>
      </c>
      <c r="BQ119">
        <v>0</v>
      </c>
      <c r="BR119">
        <f>IF(BQ119&lt;&gt;0, BQ119, BO119)</f>
        <v>0</v>
      </c>
      <c r="BS119">
        <f>1-BR119/BG119</f>
        <v>0</v>
      </c>
      <c r="BT119">
        <f>(BG119-BF119)/(BG119-BR119)</f>
        <v>0</v>
      </c>
      <c r="BU119">
        <f>(BA119-BG119)/(BA119-BR119)</f>
        <v>0</v>
      </c>
      <c r="BV119">
        <f>(BG119-BF119)/(BG119-AZ119)</f>
        <v>0</v>
      </c>
      <c r="BW119">
        <f>(BA119-BG119)/(BA119-AZ119)</f>
        <v>0</v>
      </c>
      <c r="BX119">
        <f>(BT119*BR119/BF119)</f>
        <v>0</v>
      </c>
      <c r="BY119">
        <f>(1-BX119)</f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f>$B$11*DQ119+$C$11*DR119+$F$11*EC119*(1-EF119)</f>
        <v>0</v>
      </c>
      <c r="CS119">
        <f>CR119*CT119</f>
        <v>0</v>
      </c>
      <c r="CT119">
        <f>($B$11*$D$9+$C$11*$D$9+$F$11*((EP119+EH119)/MAX(EP119+EH119+EQ119, 0.1)*$I$9+EQ119/MAX(EP119+EH119+EQ119, 0.1)*$J$9))/($B$11+$C$11+$F$11)</f>
        <v>0</v>
      </c>
      <c r="CU119">
        <f>($B$11*$K$9+$C$11*$K$9+$F$11*((EP119+EH119)/MAX(EP119+EH119+EQ119, 0.1)*$P$9+EQ119/MAX(EP119+EH119+EQ119, 0.1)*$Q$9))/($B$11+$C$11+$F$11)</f>
        <v>0</v>
      </c>
      <c r="CV119">
        <v>6</v>
      </c>
      <c r="CW119">
        <v>0.5</v>
      </c>
      <c r="CX119" t="s">
        <v>419</v>
      </c>
      <c r="CY119">
        <v>2</v>
      </c>
      <c r="CZ119" t="b">
        <v>1</v>
      </c>
      <c r="DA119">
        <v>1659025334.71429</v>
      </c>
      <c r="DB119">
        <v>355.79375</v>
      </c>
      <c r="DC119">
        <v>359.5515</v>
      </c>
      <c r="DD119">
        <v>26.573875</v>
      </c>
      <c r="DE119">
        <v>21.9015714285714</v>
      </c>
      <c r="DF119">
        <v>349.645964285714</v>
      </c>
      <c r="DG119">
        <v>25.9790392857143</v>
      </c>
      <c r="DH119">
        <v>500.085785714286</v>
      </c>
      <c r="DI119">
        <v>90.4039178571428</v>
      </c>
      <c r="DJ119">
        <v>0.0463155892857143</v>
      </c>
      <c r="DK119">
        <v>27.5068</v>
      </c>
      <c r="DL119">
        <v>27.5942178571429</v>
      </c>
      <c r="DM119">
        <v>999.9</v>
      </c>
      <c r="DN119">
        <v>0</v>
      </c>
      <c r="DO119">
        <v>0</v>
      </c>
      <c r="DP119">
        <v>10002.8571428571</v>
      </c>
      <c r="DQ119">
        <v>0</v>
      </c>
      <c r="DR119">
        <v>18.4500142857143</v>
      </c>
      <c r="DS119">
        <v>-3.75766892857143</v>
      </c>
      <c r="DT119">
        <v>365.506678571429</v>
      </c>
      <c r="DU119">
        <v>367.6025</v>
      </c>
      <c r="DV119">
        <v>4.67229821428571</v>
      </c>
      <c r="DW119">
        <v>359.5515</v>
      </c>
      <c r="DX119">
        <v>21.9015714285714</v>
      </c>
      <c r="DY119">
        <v>2.40238214285714</v>
      </c>
      <c r="DZ119">
        <v>1.97998785714286</v>
      </c>
      <c r="EA119">
        <v>20.3798464285714</v>
      </c>
      <c r="EB119">
        <v>17.2852</v>
      </c>
      <c r="EC119">
        <v>1999.99392857143</v>
      </c>
      <c r="ED119">
        <v>0.979993</v>
      </c>
      <c r="EE119">
        <v>0.0200071</v>
      </c>
      <c r="EF119">
        <v>0</v>
      </c>
      <c r="EG119">
        <v>836.457107142857</v>
      </c>
      <c r="EH119">
        <v>5.00063</v>
      </c>
      <c r="EI119">
        <v>16471.2964285714</v>
      </c>
      <c r="EJ119">
        <v>17256.8214285714</v>
      </c>
      <c r="EK119">
        <v>38.7588571428571</v>
      </c>
      <c r="EL119">
        <v>38.75</v>
      </c>
      <c r="EM119">
        <v>38.25</v>
      </c>
      <c r="EN119">
        <v>38.10475</v>
      </c>
      <c r="EO119">
        <v>39.75</v>
      </c>
      <c r="EP119">
        <v>1955.08392857143</v>
      </c>
      <c r="EQ119">
        <v>39.91</v>
      </c>
      <c r="ER119">
        <v>0</v>
      </c>
      <c r="ES119">
        <v>1659025341.1</v>
      </c>
      <c r="ET119">
        <v>0</v>
      </c>
      <c r="EU119">
        <v>836.36632</v>
      </c>
      <c r="EV119">
        <v>-17.8345384757736</v>
      </c>
      <c r="EW119">
        <v>-337.692308203683</v>
      </c>
      <c r="EX119">
        <v>16469.584</v>
      </c>
      <c r="EY119">
        <v>15</v>
      </c>
      <c r="EZ119">
        <v>0</v>
      </c>
      <c r="FA119" t="s">
        <v>420</v>
      </c>
      <c r="FB119">
        <v>1657551626.5</v>
      </c>
      <c r="FC119">
        <v>1657551629</v>
      </c>
      <c r="FD119">
        <v>0</v>
      </c>
      <c r="FE119">
        <v>0.403</v>
      </c>
      <c r="FF119">
        <v>0.009</v>
      </c>
      <c r="FG119">
        <v>9.41</v>
      </c>
      <c r="FH119">
        <v>0.087</v>
      </c>
      <c r="FI119">
        <v>417</v>
      </c>
      <c r="FJ119">
        <v>17</v>
      </c>
      <c r="FK119">
        <v>1.61</v>
      </c>
      <c r="FL119">
        <v>0.59</v>
      </c>
      <c r="FM119">
        <v>-5.829083375</v>
      </c>
      <c r="FN119">
        <v>34.2088896022514</v>
      </c>
      <c r="FO119">
        <v>3.4220346407381</v>
      </c>
      <c r="FP119">
        <v>0</v>
      </c>
      <c r="FQ119">
        <v>837.309764705882</v>
      </c>
      <c r="FR119">
        <v>-15.1794652244501</v>
      </c>
      <c r="FS119">
        <v>1.52389784779657</v>
      </c>
      <c r="FT119">
        <v>0</v>
      </c>
      <c r="FU119">
        <v>4.6703475</v>
      </c>
      <c r="FV119">
        <v>0.0249723827391987</v>
      </c>
      <c r="FW119">
        <v>0.00445347827546061</v>
      </c>
      <c r="FX119">
        <v>1</v>
      </c>
      <c r="FY119">
        <v>1</v>
      </c>
      <c r="FZ119">
        <v>3</v>
      </c>
      <c r="GA119" t="s">
        <v>421</v>
      </c>
      <c r="GB119">
        <v>2.97217</v>
      </c>
      <c r="GC119">
        <v>2.70071</v>
      </c>
      <c r="GD119">
        <v>0.0752845</v>
      </c>
      <c r="GE119">
        <v>0.076589</v>
      </c>
      <c r="GF119">
        <v>0.110579</v>
      </c>
      <c r="GG119">
        <v>0.0978518</v>
      </c>
      <c r="GH119">
        <v>36011.7</v>
      </c>
      <c r="GI119">
        <v>39313.6</v>
      </c>
      <c r="GJ119">
        <v>35291.1</v>
      </c>
      <c r="GK119">
        <v>38612.5</v>
      </c>
      <c r="GL119">
        <v>44494.6</v>
      </c>
      <c r="GM119">
        <v>50305.4</v>
      </c>
      <c r="GN119">
        <v>55164.6</v>
      </c>
      <c r="GO119">
        <v>61928.8</v>
      </c>
      <c r="GP119">
        <v>1.9796</v>
      </c>
      <c r="GQ119">
        <v>1.8496</v>
      </c>
      <c r="GR119">
        <v>0.134051</v>
      </c>
      <c r="GS119">
        <v>0</v>
      </c>
      <c r="GT119">
        <v>25.4294</v>
      </c>
      <c r="GU119">
        <v>999.9</v>
      </c>
      <c r="GV119">
        <v>59.407</v>
      </c>
      <c r="GW119">
        <v>29.306</v>
      </c>
      <c r="GX119">
        <v>26.8993</v>
      </c>
      <c r="GY119">
        <v>56.76</v>
      </c>
      <c r="GZ119">
        <v>43.145</v>
      </c>
      <c r="HA119">
        <v>1</v>
      </c>
      <c r="HB119">
        <v>-0.0370732</v>
      </c>
      <c r="HC119">
        <v>0.225926</v>
      </c>
      <c r="HD119">
        <v>20.1135</v>
      </c>
      <c r="HE119">
        <v>5.19932</v>
      </c>
      <c r="HF119">
        <v>12.004</v>
      </c>
      <c r="HG119">
        <v>4.9756</v>
      </c>
      <c r="HH119">
        <v>3.294</v>
      </c>
      <c r="HI119">
        <v>9999</v>
      </c>
      <c r="HJ119">
        <v>9999</v>
      </c>
      <c r="HK119">
        <v>9999</v>
      </c>
      <c r="HL119">
        <v>628.1</v>
      </c>
      <c r="HM119">
        <v>1.86322</v>
      </c>
      <c r="HN119">
        <v>1.86798</v>
      </c>
      <c r="HO119">
        <v>1.86783</v>
      </c>
      <c r="HP119">
        <v>1.86902</v>
      </c>
      <c r="HQ119">
        <v>1.86981</v>
      </c>
      <c r="HR119">
        <v>1.86584</v>
      </c>
      <c r="HS119">
        <v>1.86691</v>
      </c>
      <c r="HT119">
        <v>1.86829</v>
      </c>
      <c r="HU119">
        <v>5</v>
      </c>
      <c r="HV119">
        <v>0</v>
      </c>
      <c r="HW119">
        <v>0</v>
      </c>
      <c r="HX119">
        <v>0</v>
      </c>
      <c r="HY119" t="s">
        <v>422</v>
      </c>
      <c r="HZ119" t="s">
        <v>423</v>
      </c>
      <c r="IA119" t="s">
        <v>424</v>
      </c>
      <c r="IB119" t="s">
        <v>424</v>
      </c>
      <c r="IC119" t="s">
        <v>424</v>
      </c>
      <c r="ID119" t="s">
        <v>424</v>
      </c>
      <c r="IE119">
        <v>0</v>
      </c>
      <c r="IF119">
        <v>100</v>
      </c>
      <c r="IG119">
        <v>100</v>
      </c>
      <c r="IH119">
        <v>6.012</v>
      </c>
      <c r="II119">
        <v>0.5953</v>
      </c>
      <c r="IJ119">
        <v>4.02706509432224</v>
      </c>
      <c r="IK119">
        <v>0.00601174518973114</v>
      </c>
      <c r="IL119">
        <v>2.77886958061485e-07</v>
      </c>
      <c r="IM119">
        <v>-3.54636231360687e-10</v>
      </c>
      <c r="IN119">
        <v>-0.0404303883988718</v>
      </c>
      <c r="IO119">
        <v>-0.0177815531441476</v>
      </c>
      <c r="IP119">
        <v>0.00205572605671414</v>
      </c>
      <c r="IQ119">
        <v>-1.65519735432211e-05</v>
      </c>
      <c r="IR119">
        <v>-4</v>
      </c>
      <c r="IS119">
        <v>1848</v>
      </c>
      <c r="IT119">
        <v>1</v>
      </c>
      <c r="IU119">
        <v>25</v>
      </c>
      <c r="IV119">
        <v>24561.9</v>
      </c>
      <c r="IW119">
        <v>24561.9</v>
      </c>
      <c r="IX119">
        <v>0.845947</v>
      </c>
      <c r="IY119">
        <v>2.60742</v>
      </c>
      <c r="IZ119">
        <v>1.54785</v>
      </c>
      <c r="JA119">
        <v>2.30591</v>
      </c>
      <c r="JB119">
        <v>1.34644</v>
      </c>
      <c r="JC119">
        <v>2.43408</v>
      </c>
      <c r="JD119">
        <v>34.0545</v>
      </c>
      <c r="JE119">
        <v>24.2188</v>
      </c>
      <c r="JF119">
        <v>18</v>
      </c>
      <c r="JG119">
        <v>496.996</v>
      </c>
      <c r="JH119">
        <v>413</v>
      </c>
      <c r="JI119">
        <v>24.9998</v>
      </c>
      <c r="JJ119">
        <v>26.7297</v>
      </c>
      <c r="JK119">
        <v>30.0001</v>
      </c>
      <c r="JL119">
        <v>26.6501</v>
      </c>
      <c r="JM119">
        <v>26.5885</v>
      </c>
      <c r="JN119">
        <v>16.9204</v>
      </c>
      <c r="JO119">
        <v>28.7784</v>
      </c>
      <c r="JP119">
        <v>99.6299</v>
      </c>
      <c r="JQ119">
        <v>25</v>
      </c>
      <c r="JR119">
        <v>318.756</v>
      </c>
      <c r="JS119">
        <v>21.835</v>
      </c>
      <c r="JT119">
        <v>102.333</v>
      </c>
      <c r="JU119">
        <v>103.084</v>
      </c>
    </row>
    <row r="120" spans="1:281">
      <c r="A120">
        <v>104</v>
      </c>
      <c r="B120">
        <v>1659025347.5</v>
      </c>
      <c r="C120">
        <v>1664.40000009537</v>
      </c>
      <c r="D120" t="s">
        <v>632</v>
      </c>
      <c r="E120" t="s">
        <v>633</v>
      </c>
      <c r="F120">
        <v>5</v>
      </c>
      <c r="G120" t="s">
        <v>619</v>
      </c>
      <c r="H120" t="s">
        <v>417</v>
      </c>
      <c r="I120">
        <v>1659025340</v>
      </c>
      <c r="J120">
        <f>(K120)/1000</f>
        <v>0</v>
      </c>
      <c r="K120">
        <f>IF(CZ120, AN120, AH120)</f>
        <v>0</v>
      </c>
      <c r="L120">
        <f>IF(CZ120, AI120, AG120)</f>
        <v>0</v>
      </c>
      <c r="M120">
        <f>DB120 - IF(AU120&gt;1, L120*CV120*100.0/(AW120*DP120), 0)</f>
        <v>0</v>
      </c>
      <c r="N120">
        <f>((T120-J120/2)*M120-L120)/(T120+J120/2)</f>
        <v>0</v>
      </c>
      <c r="O120">
        <f>N120*(DI120+DJ120)/1000.0</f>
        <v>0</v>
      </c>
      <c r="P120">
        <f>(DB120 - IF(AU120&gt;1, L120*CV120*100.0/(AW120*DP120), 0))*(DI120+DJ120)/1000.0</f>
        <v>0</v>
      </c>
      <c r="Q120">
        <f>2.0/((1/S120-1/R120)+SIGN(S120)*SQRT((1/S120-1/R120)*(1/S120-1/R120) + 4*CW120/((CW120+1)*(CW120+1))*(2*1/S120*1/R120-1/R120*1/R120)))</f>
        <v>0</v>
      </c>
      <c r="R120">
        <f>IF(LEFT(CX120,1)&lt;&gt;"0",IF(LEFT(CX120,1)="1",3.0,CY120),$D$5+$E$5*(DP120*DI120/($K$5*1000))+$F$5*(DP120*DI120/($K$5*1000))*MAX(MIN(CV120,$J$5),$I$5)*MAX(MIN(CV120,$J$5),$I$5)+$G$5*MAX(MIN(CV120,$J$5),$I$5)*(DP120*DI120/($K$5*1000))+$H$5*(DP120*DI120/($K$5*1000))*(DP120*DI120/($K$5*1000)))</f>
        <v>0</v>
      </c>
      <c r="S120">
        <f>J120*(1000-(1000*0.61365*exp(17.502*W120/(240.97+W120))/(DI120+DJ120)+DD120)/2)/(1000*0.61365*exp(17.502*W120/(240.97+W120))/(DI120+DJ120)-DD120)</f>
        <v>0</v>
      </c>
      <c r="T120">
        <f>1/((CW120+1)/(Q120/1.6)+1/(R120/1.37)) + CW120/((CW120+1)/(Q120/1.6) + CW120/(R120/1.37))</f>
        <v>0</v>
      </c>
      <c r="U120">
        <f>(CR120*CU120)</f>
        <v>0</v>
      </c>
      <c r="V120">
        <f>(DK120+(U120+2*0.95*5.67E-8*(((DK120+$B$7)+273)^4-(DK120+273)^4)-44100*J120)/(1.84*29.3*R120+8*0.95*5.67E-8*(DK120+273)^3))</f>
        <v>0</v>
      </c>
      <c r="W120">
        <f>($C$7*DL120+$D$7*DM120+$E$7*V120)</f>
        <v>0</v>
      </c>
      <c r="X120">
        <f>0.61365*exp(17.502*W120/(240.97+W120))</f>
        <v>0</v>
      </c>
      <c r="Y120">
        <f>(Z120/AA120*100)</f>
        <v>0</v>
      </c>
      <c r="Z120">
        <f>DD120*(DI120+DJ120)/1000</f>
        <v>0</v>
      </c>
      <c r="AA120">
        <f>0.61365*exp(17.502*DK120/(240.97+DK120))</f>
        <v>0</v>
      </c>
      <c r="AB120">
        <f>(X120-DD120*(DI120+DJ120)/1000)</f>
        <v>0</v>
      </c>
      <c r="AC120">
        <f>(-J120*44100)</f>
        <v>0</v>
      </c>
      <c r="AD120">
        <f>2*29.3*R120*0.92*(DK120-W120)</f>
        <v>0</v>
      </c>
      <c r="AE120">
        <f>2*0.95*5.67E-8*(((DK120+$B$7)+273)^4-(W120+273)^4)</f>
        <v>0</v>
      </c>
      <c r="AF120">
        <f>U120+AE120+AC120+AD120</f>
        <v>0</v>
      </c>
      <c r="AG120">
        <f>DH120*AU120*(DC120-DB120*(1000-AU120*DE120)/(1000-AU120*DD120))/(100*CV120)</f>
        <v>0</v>
      </c>
      <c r="AH120">
        <f>1000*DH120*AU120*(DD120-DE120)/(100*CV120*(1000-AU120*DD120))</f>
        <v>0</v>
      </c>
      <c r="AI120">
        <f>(AJ120 - AK120 - DI120*1E3/(8.314*(DK120+273.15)) * AM120/DH120 * AL120) * DH120/(100*CV120) * (1000 - DE120)/1000</f>
        <v>0</v>
      </c>
      <c r="AJ120">
        <v>333.58341909373</v>
      </c>
      <c r="AK120">
        <v>328.180909090909</v>
      </c>
      <c r="AL120">
        <v>-3.13764425397885</v>
      </c>
      <c r="AM120">
        <v>66.0504921813524</v>
      </c>
      <c r="AN120">
        <f>(AP120 - AO120 + DI120*1E3/(8.314*(DK120+273.15)) * AR120/DH120 * AQ120) * DH120/(100*CV120) * 1000/(1000 - AP120)</f>
        <v>0</v>
      </c>
      <c r="AO120">
        <v>21.903126392987</v>
      </c>
      <c r="AP120">
        <v>26.5878881118881</v>
      </c>
      <c r="AQ120">
        <v>0.0024584727272838</v>
      </c>
      <c r="AR120">
        <v>92.47</v>
      </c>
      <c r="AS120">
        <v>0</v>
      </c>
      <c r="AT120">
        <v>0</v>
      </c>
      <c r="AU120">
        <f>IF(AS120*$H$13&gt;=AW120,1.0,(AW120/(AW120-AS120*$H$13)))</f>
        <v>0</v>
      </c>
      <c r="AV120">
        <f>(AU120-1)*100</f>
        <v>0</v>
      </c>
      <c r="AW120">
        <f>MAX(0,($B$13+$C$13*DP120)/(1+$D$13*DP120)*DI120/(DK120+273)*$E$13)</f>
        <v>0</v>
      </c>
      <c r="AX120" t="s">
        <v>418</v>
      </c>
      <c r="AY120" t="s">
        <v>418</v>
      </c>
      <c r="AZ120">
        <v>0</v>
      </c>
      <c r="BA120">
        <v>0</v>
      </c>
      <c r="BB120">
        <f>1-AZ120/BA120</f>
        <v>0</v>
      </c>
      <c r="BC120">
        <v>0</v>
      </c>
      <c r="BD120" t="s">
        <v>418</v>
      </c>
      <c r="BE120" t="s">
        <v>418</v>
      </c>
      <c r="BF120">
        <v>0</v>
      </c>
      <c r="BG120">
        <v>0</v>
      </c>
      <c r="BH120">
        <f>1-BF120/BG120</f>
        <v>0</v>
      </c>
      <c r="BI120">
        <v>0.5</v>
      </c>
      <c r="BJ120">
        <f>CS120</f>
        <v>0</v>
      </c>
      <c r="BK120">
        <f>L120</f>
        <v>0</v>
      </c>
      <c r="BL120">
        <f>BH120*BI120*BJ120</f>
        <v>0</v>
      </c>
      <c r="BM120">
        <f>(BK120-BC120)/BJ120</f>
        <v>0</v>
      </c>
      <c r="BN120">
        <f>(BA120-BG120)/BG120</f>
        <v>0</v>
      </c>
      <c r="BO120">
        <f>AZ120/(BB120+AZ120/BG120)</f>
        <v>0</v>
      </c>
      <c r="BP120" t="s">
        <v>418</v>
      </c>
      <c r="BQ120">
        <v>0</v>
      </c>
      <c r="BR120">
        <f>IF(BQ120&lt;&gt;0, BQ120, BO120)</f>
        <v>0</v>
      </c>
      <c r="BS120">
        <f>1-BR120/BG120</f>
        <v>0</v>
      </c>
      <c r="BT120">
        <f>(BG120-BF120)/(BG120-BR120)</f>
        <v>0</v>
      </c>
      <c r="BU120">
        <f>(BA120-BG120)/(BA120-BR120)</f>
        <v>0</v>
      </c>
      <c r="BV120">
        <f>(BG120-BF120)/(BG120-AZ120)</f>
        <v>0</v>
      </c>
      <c r="BW120">
        <f>(BA120-BG120)/(BA120-AZ120)</f>
        <v>0</v>
      </c>
      <c r="BX120">
        <f>(BT120*BR120/BF120)</f>
        <v>0</v>
      </c>
      <c r="BY120">
        <f>(1-BX120)</f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f>$B$11*DQ120+$C$11*DR120+$F$11*EC120*(1-EF120)</f>
        <v>0</v>
      </c>
      <c r="CS120">
        <f>CR120*CT120</f>
        <v>0</v>
      </c>
      <c r="CT120">
        <f>($B$11*$D$9+$C$11*$D$9+$F$11*((EP120+EH120)/MAX(EP120+EH120+EQ120, 0.1)*$I$9+EQ120/MAX(EP120+EH120+EQ120, 0.1)*$J$9))/($B$11+$C$11+$F$11)</f>
        <v>0</v>
      </c>
      <c r="CU120">
        <f>($B$11*$K$9+$C$11*$K$9+$F$11*((EP120+EH120)/MAX(EP120+EH120+EQ120, 0.1)*$P$9+EQ120/MAX(EP120+EH120+EQ120, 0.1)*$Q$9))/($B$11+$C$11+$F$11)</f>
        <v>0</v>
      </c>
      <c r="CV120">
        <v>6</v>
      </c>
      <c r="CW120">
        <v>0.5</v>
      </c>
      <c r="CX120" t="s">
        <v>419</v>
      </c>
      <c r="CY120">
        <v>2</v>
      </c>
      <c r="CZ120" t="b">
        <v>1</v>
      </c>
      <c r="DA120">
        <v>1659025340</v>
      </c>
      <c r="DB120">
        <v>340.544444444444</v>
      </c>
      <c r="DC120">
        <v>342.280555555556</v>
      </c>
      <c r="DD120">
        <v>26.580562962963</v>
      </c>
      <c r="DE120">
        <v>21.9029555555556</v>
      </c>
      <c r="DF120">
        <v>334.488814814815</v>
      </c>
      <c r="DG120">
        <v>25.9853740740741</v>
      </c>
      <c r="DH120">
        <v>500.054148148148</v>
      </c>
      <c r="DI120">
        <v>90.4042888888889</v>
      </c>
      <c r="DJ120">
        <v>0.0464305555555556</v>
      </c>
      <c r="DK120">
        <v>27.5096444444444</v>
      </c>
      <c r="DL120">
        <v>27.6072111111111</v>
      </c>
      <c r="DM120">
        <v>999.9</v>
      </c>
      <c r="DN120">
        <v>0</v>
      </c>
      <c r="DO120">
        <v>0</v>
      </c>
      <c r="DP120">
        <v>9996.85185185185</v>
      </c>
      <c r="DQ120">
        <v>0</v>
      </c>
      <c r="DR120">
        <v>18.5281703703704</v>
      </c>
      <c r="DS120">
        <v>-1.73611040740741</v>
      </c>
      <c r="DT120">
        <v>349.843407407407</v>
      </c>
      <c r="DU120">
        <v>349.945407407407</v>
      </c>
      <c r="DV120">
        <v>4.67760740740741</v>
      </c>
      <c r="DW120">
        <v>342.280555555556</v>
      </c>
      <c r="DX120">
        <v>21.9029555555556</v>
      </c>
      <c r="DY120">
        <v>2.40299666666667</v>
      </c>
      <c r="DZ120">
        <v>1.98011962962963</v>
      </c>
      <c r="EA120">
        <v>20.3839851851852</v>
      </c>
      <c r="EB120">
        <v>17.2862592592593</v>
      </c>
      <c r="EC120">
        <v>1999.98592592593</v>
      </c>
      <c r="ED120">
        <v>0.979993</v>
      </c>
      <c r="EE120">
        <v>0.0200071</v>
      </c>
      <c r="EF120">
        <v>0</v>
      </c>
      <c r="EG120">
        <v>834.973</v>
      </c>
      <c r="EH120">
        <v>5.00063</v>
      </c>
      <c r="EI120">
        <v>16442.7740740741</v>
      </c>
      <c r="EJ120">
        <v>17256.7518518519</v>
      </c>
      <c r="EK120">
        <v>38.7637777777778</v>
      </c>
      <c r="EL120">
        <v>38.75</v>
      </c>
      <c r="EM120">
        <v>38.25</v>
      </c>
      <c r="EN120">
        <v>38.1086666666667</v>
      </c>
      <c r="EO120">
        <v>39.75</v>
      </c>
      <c r="EP120">
        <v>1955.07592592593</v>
      </c>
      <c r="EQ120">
        <v>39.91</v>
      </c>
      <c r="ER120">
        <v>0</v>
      </c>
      <c r="ES120">
        <v>1659025346.5</v>
      </c>
      <c r="ET120">
        <v>0</v>
      </c>
      <c r="EU120">
        <v>834.9455</v>
      </c>
      <c r="EV120">
        <v>-16.4625298755646</v>
      </c>
      <c r="EW120">
        <v>-318.211965375537</v>
      </c>
      <c r="EX120">
        <v>16442.1115384615</v>
      </c>
      <c r="EY120">
        <v>15</v>
      </c>
      <c r="EZ120">
        <v>0</v>
      </c>
      <c r="FA120" t="s">
        <v>420</v>
      </c>
      <c r="FB120">
        <v>1657551626.5</v>
      </c>
      <c r="FC120">
        <v>1657551629</v>
      </c>
      <c r="FD120">
        <v>0</v>
      </c>
      <c r="FE120">
        <v>0.403</v>
      </c>
      <c r="FF120">
        <v>0.009</v>
      </c>
      <c r="FG120">
        <v>9.41</v>
      </c>
      <c r="FH120">
        <v>0.087</v>
      </c>
      <c r="FI120">
        <v>417</v>
      </c>
      <c r="FJ120">
        <v>17</v>
      </c>
      <c r="FK120">
        <v>1.61</v>
      </c>
      <c r="FL120">
        <v>0.59</v>
      </c>
      <c r="FM120">
        <v>-3.187472575</v>
      </c>
      <c r="FN120">
        <v>25.085797564728</v>
      </c>
      <c r="FO120">
        <v>2.46851808656718</v>
      </c>
      <c r="FP120">
        <v>0</v>
      </c>
      <c r="FQ120">
        <v>836.096029411765</v>
      </c>
      <c r="FR120">
        <v>-16.7007639436193</v>
      </c>
      <c r="FS120">
        <v>1.65214645564479</v>
      </c>
      <c r="FT120">
        <v>0</v>
      </c>
      <c r="FU120">
        <v>4.67457775</v>
      </c>
      <c r="FV120">
        <v>0.0499072795497058</v>
      </c>
      <c r="FW120">
        <v>0.00658895154311368</v>
      </c>
      <c r="FX120">
        <v>1</v>
      </c>
      <c r="FY120">
        <v>1</v>
      </c>
      <c r="FZ120">
        <v>3</v>
      </c>
      <c r="GA120" t="s">
        <v>421</v>
      </c>
      <c r="GB120">
        <v>2.97341</v>
      </c>
      <c r="GC120">
        <v>2.70071</v>
      </c>
      <c r="GD120">
        <v>0.0724427</v>
      </c>
      <c r="GE120">
        <v>0.0736346</v>
      </c>
      <c r="GF120">
        <v>0.110587</v>
      </c>
      <c r="GG120">
        <v>0.0978404</v>
      </c>
      <c r="GH120">
        <v>36122.4</v>
      </c>
      <c r="GI120">
        <v>39438.5</v>
      </c>
      <c r="GJ120">
        <v>35291.2</v>
      </c>
      <c r="GK120">
        <v>38611.7</v>
      </c>
      <c r="GL120">
        <v>44493.8</v>
      </c>
      <c r="GM120">
        <v>50305.7</v>
      </c>
      <c r="GN120">
        <v>55164.2</v>
      </c>
      <c r="GO120">
        <v>61928.6</v>
      </c>
      <c r="GP120">
        <v>1.9804</v>
      </c>
      <c r="GQ120">
        <v>1.8486</v>
      </c>
      <c r="GR120">
        <v>0.133157</v>
      </c>
      <c r="GS120">
        <v>0</v>
      </c>
      <c r="GT120">
        <v>25.4273</v>
      </c>
      <c r="GU120">
        <v>999.9</v>
      </c>
      <c r="GV120">
        <v>59.407</v>
      </c>
      <c r="GW120">
        <v>29.306</v>
      </c>
      <c r="GX120">
        <v>26.8978</v>
      </c>
      <c r="GY120">
        <v>56.68</v>
      </c>
      <c r="GZ120">
        <v>43.6098</v>
      </c>
      <c r="HA120">
        <v>1</v>
      </c>
      <c r="HB120">
        <v>-0.0368293</v>
      </c>
      <c r="HC120">
        <v>0.225272</v>
      </c>
      <c r="HD120">
        <v>20.1133</v>
      </c>
      <c r="HE120">
        <v>5.19932</v>
      </c>
      <c r="HF120">
        <v>12.004</v>
      </c>
      <c r="HG120">
        <v>4.976</v>
      </c>
      <c r="HH120">
        <v>3.2934</v>
      </c>
      <c r="HI120">
        <v>9999</v>
      </c>
      <c r="HJ120">
        <v>9999</v>
      </c>
      <c r="HK120">
        <v>9999</v>
      </c>
      <c r="HL120">
        <v>628.1</v>
      </c>
      <c r="HM120">
        <v>1.86322</v>
      </c>
      <c r="HN120">
        <v>1.86801</v>
      </c>
      <c r="HO120">
        <v>1.86783</v>
      </c>
      <c r="HP120">
        <v>1.86905</v>
      </c>
      <c r="HQ120">
        <v>1.86981</v>
      </c>
      <c r="HR120">
        <v>1.86584</v>
      </c>
      <c r="HS120">
        <v>1.86691</v>
      </c>
      <c r="HT120">
        <v>1.86829</v>
      </c>
      <c r="HU120">
        <v>5</v>
      </c>
      <c r="HV120">
        <v>0</v>
      </c>
      <c r="HW120">
        <v>0</v>
      </c>
      <c r="HX120">
        <v>0</v>
      </c>
      <c r="HY120" t="s">
        <v>422</v>
      </c>
      <c r="HZ120" t="s">
        <v>423</v>
      </c>
      <c r="IA120" t="s">
        <v>424</v>
      </c>
      <c r="IB120" t="s">
        <v>424</v>
      </c>
      <c r="IC120" t="s">
        <v>424</v>
      </c>
      <c r="ID120" t="s">
        <v>424</v>
      </c>
      <c r="IE120">
        <v>0</v>
      </c>
      <c r="IF120">
        <v>100</v>
      </c>
      <c r="IG120">
        <v>100</v>
      </c>
      <c r="IH120">
        <v>5.92</v>
      </c>
      <c r="II120">
        <v>0.5955</v>
      </c>
      <c r="IJ120">
        <v>4.02706509432224</v>
      </c>
      <c r="IK120">
        <v>0.00601174518973114</v>
      </c>
      <c r="IL120">
        <v>2.77886958061485e-07</v>
      </c>
      <c r="IM120">
        <v>-3.54636231360687e-10</v>
      </c>
      <c r="IN120">
        <v>-0.0404303883988718</v>
      </c>
      <c r="IO120">
        <v>-0.0177815531441476</v>
      </c>
      <c r="IP120">
        <v>0.00205572605671414</v>
      </c>
      <c r="IQ120">
        <v>-1.65519735432211e-05</v>
      </c>
      <c r="IR120">
        <v>-4</v>
      </c>
      <c r="IS120">
        <v>1848</v>
      </c>
      <c r="IT120">
        <v>1</v>
      </c>
      <c r="IU120">
        <v>25</v>
      </c>
      <c r="IV120">
        <v>24562</v>
      </c>
      <c r="IW120">
        <v>24562</v>
      </c>
      <c r="IX120">
        <v>0.811768</v>
      </c>
      <c r="IY120">
        <v>2.61841</v>
      </c>
      <c r="IZ120">
        <v>1.54785</v>
      </c>
      <c r="JA120">
        <v>2.30591</v>
      </c>
      <c r="JB120">
        <v>1.34644</v>
      </c>
      <c r="JC120">
        <v>2.31567</v>
      </c>
      <c r="JD120">
        <v>34.0545</v>
      </c>
      <c r="JE120">
        <v>24.2101</v>
      </c>
      <c r="JF120">
        <v>18</v>
      </c>
      <c r="JG120">
        <v>497.541</v>
      </c>
      <c r="JH120">
        <v>412.452</v>
      </c>
      <c r="JI120">
        <v>24.9998</v>
      </c>
      <c r="JJ120">
        <v>26.7319</v>
      </c>
      <c r="JK120">
        <v>30.0003</v>
      </c>
      <c r="JL120">
        <v>26.6523</v>
      </c>
      <c r="JM120">
        <v>26.5908</v>
      </c>
      <c r="JN120">
        <v>16.2169</v>
      </c>
      <c r="JO120">
        <v>28.7784</v>
      </c>
      <c r="JP120">
        <v>99.6299</v>
      </c>
      <c r="JQ120">
        <v>25</v>
      </c>
      <c r="JR120">
        <v>298.68</v>
      </c>
      <c r="JS120">
        <v>21.821</v>
      </c>
      <c r="JT120">
        <v>102.332</v>
      </c>
      <c r="JU120">
        <v>103.083</v>
      </c>
    </row>
    <row r="121" spans="1:281">
      <c r="A121">
        <v>105</v>
      </c>
      <c r="B121">
        <v>1659025352.5</v>
      </c>
      <c r="C121">
        <v>1669.40000009537</v>
      </c>
      <c r="D121" t="s">
        <v>634</v>
      </c>
      <c r="E121" t="s">
        <v>635</v>
      </c>
      <c r="F121">
        <v>5</v>
      </c>
      <c r="G121" t="s">
        <v>619</v>
      </c>
      <c r="H121" t="s">
        <v>417</v>
      </c>
      <c r="I121">
        <v>1659025344.71429</v>
      </c>
      <c r="J121">
        <f>(K121)/1000</f>
        <v>0</v>
      </c>
      <c r="K121">
        <f>IF(CZ121, AN121, AH121)</f>
        <v>0</v>
      </c>
      <c r="L121">
        <f>IF(CZ121, AI121, AG121)</f>
        <v>0</v>
      </c>
      <c r="M121">
        <f>DB121 - IF(AU121&gt;1, L121*CV121*100.0/(AW121*DP121), 0)</f>
        <v>0</v>
      </c>
      <c r="N121">
        <f>((T121-J121/2)*M121-L121)/(T121+J121/2)</f>
        <v>0</v>
      </c>
      <c r="O121">
        <f>N121*(DI121+DJ121)/1000.0</f>
        <v>0</v>
      </c>
      <c r="P121">
        <f>(DB121 - IF(AU121&gt;1, L121*CV121*100.0/(AW121*DP121), 0))*(DI121+DJ121)/1000.0</f>
        <v>0</v>
      </c>
      <c r="Q121">
        <f>2.0/((1/S121-1/R121)+SIGN(S121)*SQRT((1/S121-1/R121)*(1/S121-1/R121) + 4*CW121/((CW121+1)*(CW121+1))*(2*1/S121*1/R121-1/R121*1/R121)))</f>
        <v>0</v>
      </c>
      <c r="R121">
        <f>IF(LEFT(CX121,1)&lt;&gt;"0",IF(LEFT(CX121,1)="1",3.0,CY121),$D$5+$E$5*(DP121*DI121/($K$5*1000))+$F$5*(DP121*DI121/($K$5*1000))*MAX(MIN(CV121,$J$5),$I$5)*MAX(MIN(CV121,$J$5),$I$5)+$G$5*MAX(MIN(CV121,$J$5),$I$5)*(DP121*DI121/($K$5*1000))+$H$5*(DP121*DI121/($K$5*1000))*(DP121*DI121/($K$5*1000)))</f>
        <v>0</v>
      </c>
      <c r="S121">
        <f>J121*(1000-(1000*0.61365*exp(17.502*W121/(240.97+W121))/(DI121+DJ121)+DD121)/2)/(1000*0.61365*exp(17.502*W121/(240.97+W121))/(DI121+DJ121)-DD121)</f>
        <v>0</v>
      </c>
      <c r="T121">
        <f>1/((CW121+1)/(Q121/1.6)+1/(R121/1.37)) + CW121/((CW121+1)/(Q121/1.6) + CW121/(R121/1.37))</f>
        <v>0</v>
      </c>
      <c r="U121">
        <f>(CR121*CU121)</f>
        <v>0</v>
      </c>
      <c r="V121">
        <f>(DK121+(U121+2*0.95*5.67E-8*(((DK121+$B$7)+273)^4-(DK121+273)^4)-44100*J121)/(1.84*29.3*R121+8*0.95*5.67E-8*(DK121+273)^3))</f>
        <v>0</v>
      </c>
      <c r="W121">
        <f>($C$7*DL121+$D$7*DM121+$E$7*V121)</f>
        <v>0</v>
      </c>
      <c r="X121">
        <f>0.61365*exp(17.502*W121/(240.97+W121))</f>
        <v>0</v>
      </c>
      <c r="Y121">
        <f>(Z121/AA121*100)</f>
        <v>0</v>
      </c>
      <c r="Z121">
        <f>DD121*(DI121+DJ121)/1000</f>
        <v>0</v>
      </c>
      <c r="AA121">
        <f>0.61365*exp(17.502*DK121/(240.97+DK121))</f>
        <v>0</v>
      </c>
      <c r="AB121">
        <f>(X121-DD121*(DI121+DJ121)/1000)</f>
        <v>0</v>
      </c>
      <c r="AC121">
        <f>(-J121*44100)</f>
        <v>0</v>
      </c>
      <c r="AD121">
        <f>2*29.3*R121*0.92*(DK121-W121)</f>
        <v>0</v>
      </c>
      <c r="AE121">
        <f>2*0.95*5.67E-8*(((DK121+$B$7)+273)^4-(W121+273)^4)</f>
        <v>0</v>
      </c>
      <c r="AF121">
        <f>U121+AE121+AC121+AD121</f>
        <v>0</v>
      </c>
      <c r="AG121">
        <f>DH121*AU121*(DC121-DB121*(1000-AU121*DE121)/(1000-AU121*DD121))/(100*CV121)</f>
        <v>0</v>
      </c>
      <c r="AH121">
        <f>1000*DH121*AU121*(DD121-DE121)/(100*CV121*(1000-AU121*DD121))</f>
        <v>0</v>
      </c>
      <c r="AI121">
        <f>(AJ121 - AK121 - DI121*1E3/(8.314*(DK121+273.15)) * AM121/DH121 * AL121) * DH121/(100*CV121) * (1000 - DE121)/1000</f>
        <v>0</v>
      </c>
      <c r="AJ121">
        <v>316.620661764298</v>
      </c>
      <c r="AK121">
        <v>312.455945454545</v>
      </c>
      <c r="AL121">
        <v>-3.197268004666</v>
      </c>
      <c r="AM121">
        <v>66.0504921813524</v>
      </c>
      <c r="AN121">
        <f>(AP121 - AO121 + DI121*1E3/(8.314*(DK121+273.15)) * AR121/DH121 * AQ121) * DH121/(100*CV121) * 1000/(1000 - AP121)</f>
        <v>0</v>
      </c>
      <c r="AO121">
        <v>21.9057944370563</v>
      </c>
      <c r="AP121">
        <v>26.5901636363636</v>
      </c>
      <c r="AQ121">
        <v>0.000825793939396876</v>
      </c>
      <c r="AR121">
        <v>92.47</v>
      </c>
      <c r="AS121">
        <v>0</v>
      </c>
      <c r="AT121">
        <v>0</v>
      </c>
      <c r="AU121">
        <f>IF(AS121*$H$13&gt;=AW121,1.0,(AW121/(AW121-AS121*$H$13)))</f>
        <v>0</v>
      </c>
      <c r="AV121">
        <f>(AU121-1)*100</f>
        <v>0</v>
      </c>
      <c r="AW121">
        <f>MAX(0,($B$13+$C$13*DP121)/(1+$D$13*DP121)*DI121/(DK121+273)*$E$13)</f>
        <v>0</v>
      </c>
      <c r="AX121" t="s">
        <v>418</v>
      </c>
      <c r="AY121" t="s">
        <v>418</v>
      </c>
      <c r="AZ121">
        <v>0</v>
      </c>
      <c r="BA121">
        <v>0</v>
      </c>
      <c r="BB121">
        <f>1-AZ121/BA121</f>
        <v>0</v>
      </c>
      <c r="BC121">
        <v>0</v>
      </c>
      <c r="BD121" t="s">
        <v>418</v>
      </c>
      <c r="BE121" t="s">
        <v>418</v>
      </c>
      <c r="BF121">
        <v>0</v>
      </c>
      <c r="BG121">
        <v>0</v>
      </c>
      <c r="BH121">
        <f>1-BF121/BG121</f>
        <v>0</v>
      </c>
      <c r="BI121">
        <v>0.5</v>
      </c>
      <c r="BJ121">
        <f>CS121</f>
        <v>0</v>
      </c>
      <c r="BK121">
        <f>L121</f>
        <v>0</v>
      </c>
      <c r="BL121">
        <f>BH121*BI121*BJ121</f>
        <v>0</v>
      </c>
      <c r="BM121">
        <f>(BK121-BC121)/BJ121</f>
        <v>0</v>
      </c>
      <c r="BN121">
        <f>(BA121-BG121)/BG121</f>
        <v>0</v>
      </c>
      <c r="BO121">
        <f>AZ121/(BB121+AZ121/BG121)</f>
        <v>0</v>
      </c>
      <c r="BP121" t="s">
        <v>418</v>
      </c>
      <c r="BQ121">
        <v>0</v>
      </c>
      <c r="BR121">
        <f>IF(BQ121&lt;&gt;0, BQ121, BO121)</f>
        <v>0</v>
      </c>
      <c r="BS121">
        <f>1-BR121/BG121</f>
        <v>0</v>
      </c>
      <c r="BT121">
        <f>(BG121-BF121)/(BG121-BR121)</f>
        <v>0</v>
      </c>
      <c r="BU121">
        <f>(BA121-BG121)/(BA121-BR121)</f>
        <v>0</v>
      </c>
      <c r="BV121">
        <f>(BG121-BF121)/(BG121-AZ121)</f>
        <v>0</v>
      </c>
      <c r="BW121">
        <f>(BA121-BG121)/(BA121-AZ121)</f>
        <v>0</v>
      </c>
      <c r="BX121">
        <f>(BT121*BR121/BF121)</f>
        <v>0</v>
      </c>
      <c r="BY121">
        <f>(1-BX121)</f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f>$B$11*DQ121+$C$11*DR121+$F$11*EC121*(1-EF121)</f>
        <v>0</v>
      </c>
      <c r="CS121">
        <f>CR121*CT121</f>
        <v>0</v>
      </c>
      <c r="CT121">
        <f>($B$11*$D$9+$C$11*$D$9+$F$11*((EP121+EH121)/MAX(EP121+EH121+EQ121, 0.1)*$I$9+EQ121/MAX(EP121+EH121+EQ121, 0.1)*$J$9))/($B$11+$C$11+$F$11)</f>
        <v>0</v>
      </c>
      <c r="CU121">
        <f>($B$11*$K$9+$C$11*$K$9+$F$11*((EP121+EH121)/MAX(EP121+EH121+EQ121, 0.1)*$P$9+EQ121/MAX(EP121+EH121+EQ121, 0.1)*$Q$9))/($B$11+$C$11+$F$11)</f>
        <v>0</v>
      </c>
      <c r="CV121">
        <v>6</v>
      </c>
      <c r="CW121">
        <v>0.5</v>
      </c>
      <c r="CX121" t="s">
        <v>419</v>
      </c>
      <c r="CY121">
        <v>2</v>
      </c>
      <c r="CZ121" t="b">
        <v>1</v>
      </c>
      <c r="DA121">
        <v>1659025344.71429</v>
      </c>
      <c r="DB121">
        <v>326.473535714286</v>
      </c>
      <c r="DC121">
        <v>326.507071428571</v>
      </c>
      <c r="DD121">
        <v>26.585775</v>
      </c>
      <c r="DE121">
        <v>21.9020321428571</v>
      </c>
      <c r="DF121">
        <v>320.502857142857</v>
      </c>
      <c r="DG121">
        <v>25.9903071428571</v>
      </c>
      <c r="DH121">
        <v>500.055321428571</v>
      </c>
      <c r="DI121">
        <v>90.4039928571428</v>
      </c>
      <c r="DJ121">
        <v>0.0464419821428571</v>
      </c>
      <c r="DK121">
        <v>27.5061464285714</v>
      </c>
      <c r="DL121">
        <v>27.6090107142857</v>
      </c>
      <c r="DM121">
        <v>999.9</v>
      </c>
      <c r="DN121">
        <v>0</v>
      </c>
      <c r="DO121">
        <v>0</v>
      </c>
      <c r="DP121">
        <v>10000.5357142857</v>
      </c>
      <c r="DQ121">
        <v>0</v>
      </c>
      <c r="DR121">
        <v>18.8133035714286</v>
      </c>
      <c r="DS121">
        <v>-0.0336041071428572</v>
      </c>
      <c r="DT121">
        <v>335.39</v>
      </c>
      <c r="DU121">
        <v>333.818428571429</v>
      </c>
      <c r="DV121">
        <v>4.68374714285714</v>
      </c>
      <c r="DW121">
        <v>326.507071428571</v>
      </c>
      <c r="DX121">
        <v>21.9020321428571</v>
      </c>
      <c r="DY121">
        <v>2.40346035714286</v>
      </c>
      <c r="DZ121">
        <v>1.98002928571429</v>
      </c>
      <c r="EA121">
        <v>20.3871071428571</v>
      </c>
      <c r="EB121">
        <v>17.2855392857143</v>
      </c>
      <c r="EC121">
        <v>1999.985</v>
      </c>
      <c r="ED121">
        <v>0.979993107142857</v>
      </c>
      <c r="EE121">
        <v>0.0200069857142857</v>
      </c>
      <c r="EF121">
        <v>0</v>
      </c>
      <c r="EG121">
        <v>833.758428571429</v>
      </c>
      <c r="EH121">
        <v>5.00063</v>
      </c>
      <c r="EI121">
        <v>16419.1392857143</v>
      </c>
      <c r="EJ121">
        <v>17256.7392857143</v>
      </c>
      <c r="EK121">
        <v>38.7610714285714</v>
      </c>
      <c r="EL121">
        <v>38.75</v>
      </c>
      <c r="EM121">
        <v>38.25</v>
      </c>
      <c r="EN121">
        <v>38.12275</v>
      </c>
      <c r="EO121">
        <v>39.75</v>
      </c>
      <c r="EP121">
        <v>1955.075</v>
      </c>
      <c r="EQ121">
        <v>39.91</v>
      </c>
      <c r="ER121">
        <v>0</v>
      </c>
      <c r="ES121">
        <v>1659025351.3</v>
      </c>
      <c r="ET121">
        <v>0</v>
      </c>
      <c r="EU121">
        <v>833.709769230769</v>
      </c>
      <c r="EV121">
        <v>-13.8235213654421</v>
      </c>
      <c r="EW121">
        <v>-279.422222415445</v>
      </c>
      <c r="EX121">
        <v>16418.1115384615</v>
      </c>
      <c r="EY121">
        <v>15</v>
      </c>
      <c r="EZ121">
        <v>0</v>
      </c>
      <c r="FA121" t="s">
        <v>420</v>
      </c>
      <c r="FB121">
        <v>1657551626.5</v>
      </c>
      <c r="FC121">
        <v>1657551629</v>
      </c>
      <c r="FD121">
        <v>0</v>
      </c>
      <c r="FE121">
        <v>0.403</v>
      </c>
      <c r="FF121">
        <v>0.009</v>
      </c>
      <c r="FG121">
        <v>9.41</v>
      </c>
      <c r="FH121">
        <v>0.087</v>
      </c>
      <c r="FI121">
        <v>417</v>
      </c>
      <c r="FJ121">
        <v>17</v>
      </c>
      <c r="FK121">
        <v>1.61</v>
      </c>
      <c r="FL121">
        <v>0.59</v>
      </c>
      <c r="FM121">
        <v>-1.32962375</v>
      </c>
      <c r="FN121">
        <v>20.6241435196998</v>
      </c>
      <c r="FO121">
        <v>2.06303158255464</v>
      </c>
      <c r="FP121">
        <v>0</v>
      </c>
      <c r="FQ121">
        <v>834.6715</v>
      </c>
      <c r="FR121">
        <v>-15.703819710695</v>
      </c>
      <c r="FS121">
        <v>1.555521801046</v>
      </c>
      <c r="FT121">
        <v>0</v>
      </c>
      <c r="FU121">
        <v>4.679448</v>
      </c>
      <c r="FV121">
        <v>0.0607476923076796</v>
      </c>
      <c r="FW121">
        <v>0.00759285032119029</v>
      </c>
      <c r="FX121">
        <v>1</v>
      </c>
      <c r="FY121">
        <v>1</v>
      </c>
      <c r="FZ121">
        <v>3</v>
      </c>
      <c r="GA121" t="s">
        <v>421</v>
      </c>
      <c r="GB121">
        <v>2.97292</v>
      </c>
      <c r="GC121">
        <v>2.7003</v>
      </c>
      <c r="GD121">
        <v>0.0695208</v>
      </c>
      <c r="GE121">
        <v>0.0703464</v>
      </c>
      <c r="GF121">
        <v>0.110608</v>
      </c>
      <c r="GG121">
        <v>0.0977185</v>
      </c>
      <c r="GH121">
        <v>36235.9</v>
      </c>
      <c r="GI121">
        <v>39578.9</v>
      </c>
      <c r="GJ121">
        <v>35291</v>
      </c>
      <c r="GK121">
        <v>38612.2</v>
      </c>
      <c r="GL121">
        <v>44492.7</v>
      </c>
      <c r="GM121">
        <v>50312.1</v>
      </c>
      <c r="GN121">
        <v>55164.2</v>
      </c>
      <c r="GO121">
        <v>61928.2</v>
      </c>
      <c r="GP121">
        <v>1.9808</v>
      </c>
      <c r="GQ121">
        <v>1.8482</v>
      </c>
      <c r="GR121">
        <v>0.132293</v>
      </c>
      <c r="GS121">
        <v>0</v>
      </c>
      <c r="GT121">
        <v>25.4273</v>
      </c>
      <c r="GU121">
        <v>999.9</v>
      </c>
      <c r="GV121">
        <v>59.407</v>
      </c>
      <c r="GW121">
        <v>29.316</v>
      </c>
      <c r="GX121">
        <v>26.9156</v>
      </c>
      <c r="GY121">
        <v>56.63</v>
      </c>
      <c r="GZ121">
        <v>43.2372</v>
      </c>
      <c r="HA121">
        <v>1</v>
      </c>
      <c r="HB121">
        <v>-0.0369919</v>
      </c>
      <c r="HC121">
        <v>0.227669</v>
      </c>
      <c r="HD121">
        <v>20.1133</v>
      </c>
      <c r="HE121">
        <v>5.19812</v>
      </c>
      <c r="HF121">
        <v>12.0076</v>
      </c>
      <c r="HG121">
        <v>4.9752</v>
      </c>
      <c r="HH121">
        <v>3.294</v>
      </c>
      <c r="HI121">
        <v>9999</v>
      </c>
      <c r="HJ121">
        <v>9999</v>
      </c>
      <c r="HK121">
        <v>9999</v>
      </c>
      <c r="HL121">
        <v>628.1</v>
      </c>
      <c r="HM121">
        <v>1.86325</v>
      </c>
      <c r="HN121">
        <v>1.86804</v>
      </c>
      <c r="HO121">
        <v>1.86783</v>
      </c>
      <c r="HP121">
        <v>1.86893</v>
      </c>
      <c r="HQ121">
        <v>1.86981</v>
      </c>
      <c r="HR121">
        <v>1.86587</v>
      </c>
      <c r="HS121">
        <v>1.86691</v>
      </c>
      <c r="HT121">
        <v>1.86829</v>
      </c>
      <c r="HU121">
        <v>5</v>
      </c>
      <c r="HV121">
        <v>0</v>
      </c>
      <c r="HW121">
        <v>0</v>
      </c>
      <c r="HX121">
        <v>0</v>
      </c>
      <c r="HY121" t="s">
        <v>422</v>
      </c>
      <c r="HZ121" t="s">
        <v>423</v>
      </c>
      <c r="IA121" t="s">
        <v>424</v>
      </c>
      <c r="IB121" t="s">
        <v>424</v>
      </c>
      <c r="IC121" t="s">
        <v>424</v>
      </c>
      <c r="ID121" t="s">
        <v>424</v>
      </c>
      <c r="IE121">
        <v>0</v>
      </c>
      <c r="IF121">
        <v>100</v>
      </c>
      <c r="IG121">
        <v>100</v>
      </c>
      <c r="IH121">
        <v>5.826</v>
      </c>
      <c r="II121">
        <v>0.5958</v>
      </c>
      <c r="IJ121">
        <v>4.02706509432224</v>
      </c>
      <c r="IK121">
        <v>0.00601174518973114</v>
      </c>
      <c r="IL121">
        <v>2.77886958061485e-07</v>
      </c>
      <c r="IM121">
        <v>-3.54636231360687e-10</v>
      </c>
      <c r="IN121">
        <v>-0.0404303883988718</v>
      </c>
      <c r="IO121">
        <v>-0.0177815531441476</v>
      </c>
      <c r="IP121">
        <v>0.00205572605671414</v>
      </c>
      <c r="IQ121">
        <v>-1.65519735432211e-05</v>
      </c>
      <c r="IR121">
        <v>-4</v>
      </c>
      <c r="IS121">
        <v>1848</v>
      </c>
      <c r="IT121">
        <v>1</v>
      </c>
      <c r="IU121">
        <v>25</v>
      </c>
      <c r="IV121">
        <v>24562.1</v>
      </c>
      <c r="IW121">
        <v>24562.1</v>
      </c>
      <c r="IX121">
        <v>0.777588</v>
      </c>
      <c r="IY121">
        <v>2.60498</v>
      </c>
      <c r="IZ121">
        <v>1.54785</v>
      </c>
      <c r="JA121">
        <v>2.30591</v>
      </c>
      <c r="JB121">
        <v>1.34644</v>
      </c>
      <c r="JC121">
        <v>2.43408</v>
      </c>
      <c r="JD121">
        <v>34.0545</v>
      </c>
      <c r="JE121">
        <v>24.2276</v>
      </c>
      <c r="JF121">
        <v>18</v>
      </c>
      <c r="JG121">
        <v>497.804</v>
      </c>
      <c r="JH121">
        <v>412.225</v>
      </c>
      <c r="JI121">
        <v>25.0001</v>
      </c>
      <c r="JJ121">
        <v>26.7319</v>
      </c>
      <c r="JK121">
        <v>30.0001</v>
      </c>
      <c r="JL121">
        <v>26.6523</v>
      </c>
      <c r="JM121">
        <v>26.5908</v>
      </c>
      <c r="JN121">
        <v>15.556</v>
      </c>
      <c r="JO121">
        <v>29.0566</v>
      </c>
      <c r="JP121">
        <v>99.6299</v>
      </c>
      <c r="JQ121">
        <v>25</v>
      </c>
      <c r="JR121">
        <v>285.23</v>
      </c>
      <c r="JS121">
        <v>21.8014</v>
      </c>
      <c r="JT121">
        <v>102.332</v>
      </c>
      <c r="JU121">
        <v>103.083</v>
      </c>
    </row>
    <row r="122" spans="1:281">
      <c r="A122">
        <v>106</v>
      </c>
      <c r="B122">
        <v>1659025357.5</v>
      </c>
      <c r="C122">
        <v>1674.40000009537</v>
      </c>
      <c r="D122" t="s">
        <v>636</v>
      </c>
      <c r="E122" t="s">
        <v>637</v>
      </c>
      <c r="F122">
        <v>5</v>
      </c>
      <c r="G122" t="s">
        <v>619</v>
      </c>
      <c r="H122" t="s">
        <v>417</v>
      </c>
      <c r="I122">
        <v>1659025350</v>
      </c>
      <c r="J122">
        <f>(K122)/1000</f>
        <v>0</v>
      </c>
      <c r="K122">
        <f>IF(CZ122, AN122, AH122)</f>
        <v>0</v>
      </c>
      <c r="L122">
        <f>IF(CZ122, AI122, AG122)</f>
        <v>0</v>
      </c>
      <c r="M122">
        <f>DB122 - IF(AU122&gt;1, L122*CV122*100.0/(AW122*DP122), 0)</f>
        <v>0</v>
      </c>
      <c r="N122">
        <f>((T122-J122/2)*M122-L122)/(T122+J122/2)</f>
        <v>0</v>
      </c>
      <c r="O122">
        <f>N122*(DI122+DJ122)/1000.0</f>
        <v>0</v>
      </c>
      <c r="P122">
        <f>(DB122 - IF(AU122&gt;1, L122*CV122*100.0/(AW122*DP122), 0))*(DI122+DJ122)/1000.0</f>
        <v>0</v>
      </c>
      <c r="Q122">
        <f>2.0/((1/S122-1/R122)+SIGN(S122)*SQRT((1/S122-1/R122)*(1/S122-1/R122) + 4*CW122/((CW122+1)*(CW122+1))*(2*1/S122*1/R122-1/R122*1/R122)))</f>
        <v>0</v>
      </c>
      <c r="R122">
        <f>IF(LEFT(CX122,1)&lt;&gt;"0",IF(LEFT(CX122,1)="1",3.0,CY122),$D$5+$E$5*(DP122*DI122/($K$5*1000))+$F$5*(DP122*DI122/($K$5*1000))*MAX(MIN(CV122,$J$5),$I$5)*MAX(MIN(CV122,$J$5),$I$5)+$G$5*MAX(MIN(CV122,$J$5),$I$5)*(DP122*DI122/($K$5*1000))+$H$5*(DP122*DI122/($K$5*1000))*(DP122*DI122/($K$5*1000)))</f>
        <v>0</v>
      </c>
      <c r="S122">
        <f>J122*(1000-(1000*0.61365*exp(17.502*W122/(240.97+W122))/(DI122+DJ122)+DD122)/2)/(1000*0.61365*exp(17.502*W122/(240.97+W122))/(DI122+DJ122)-DD122)</f>
        <v>0</v>
      </c>
      <c r="T122">
        <f>1/((CW122+1)/(Q122/1.6)+1/(R122/1.37)) + CW122/((CW122+1)/(Q122/1.6) + CW122/(R122/1.37))</f>
        <v>0</v>
      </c>
      <c r="U122">
        <f>(CR122*CU122)</f>
        <v>0</v>
      </c>
      <c r="V122">
        <f>(DK122+(U122+2*0.95*5.67E-8*(((DK122+$B$7)+273)^4-(DK122+273)^4)-44100*J122)/(1.84*29.3*R122+8*0.95*5.67E-8*(DK122+273)^3))</f>
        <v>0</v>
      </c>
      <c r="W122">
        <f>($C$7*DL122+$D$7*DM122+$E$7*V122)</f>
        <v>0</v>
      </c>
      <c r="X122">
        <f>0.61365*exp(17.502*W122/(240.97+W122))</f>
        <v>0</v>
      </c>
      <c r="Y122">
        <f>(Z122/AA122*100)</f>
        <v>0</v>
      </c>
      <c r="Z122">
        <f>DD122*(DI122+DJ122)/1000</f>
        <v>0</v>
      </c>
      <c r="AA122">
        <f>0.61365*exp(17.502*DK122/(240.97+DK122))</f>
        <v>0</v>
      </c>
      <c r="AB122">
        <f>(X122-DD122*(DI122+DJ122)/1000)</f>
        <v>0</v>
      </c>
      <c r="AC122">
        <f>(-J122*44100)</f>
        <v>0</v>
      </c>
      <c r="AD122">
        <f>2*29.3*R122*0.92*(DK122-W122)</f>
        <v>0</v>
      </c>
      <c r="AE122">
        <f>2*0.95*5.67E-8*(((DK122+$B$7)+273)^4-(W122+273)^4)</f>
        <v>0</v>
      </c>
      <c r="AF122">
        <f>U122+AE122+AC122+AD122</f>
        <v>0</v>
      </c>
      <c r="AG122">
        <f>DH122*AU122*(DC122-DB122*(1000-AU122*DE122)/(1000-AU122*DD122))/(100*CV122)</f>
        <v>0</v>
      </c>
      <c r="AH122">
        <f>1000*DH122*AU122*(DD122-DE122)/(100*CV122*(1000-AU122*DD122))</f>
        <v>0</v>
      </c>
      <c r="AI122">
        <f>(AJ122 - AK122 - DI122*1E3/(8.314*(DK122+273.15)) * AM122/DH122 * AL122) * DH122/(100*CV122) * (1000 - DE122)/1000</f>
        <v>0</v>
      </c>
      <c r="AJ122">
        <v>299.545952933502</v>
      </c>
      <c r="AK122">
        <v>296.5056</v>
      </c>
      <c r="AL122">
        <v>-3.17142844796242</v>
      </c>
      <c r="AM122">
        <v>66.0504921813524</v>
      </c>
      <c r="AN122">
        <f>(AP122 - AO122 + DI122*1E3/(8.314*(DK122+273.15)) * AR122/DH122 * AQ122) * DH122/(100*CV122) * 1000/(1000 - AP122)</f>
        <v>0</v>
      </c>
      <c r="AO122">
        <v>21.8576983164069</v>
      </c>
      <c r="AP122">
        <v>26.5907013986014</v>
      </c>
      <c r="AQ122">
        <v>0.000202976969699566</v>
      </c>
      <c r="AR122">
        <v>92.47</v>
      </c>
      <c r="AS122">
        <v>0</v>
      </c>
      <c r="AT122">
        <v>0</v>
      </c>
      <c r="AU122">
        <f>IF(AS122*$H$13&gt;=AW122,1.0,(AW122/(AW122-AS122*$H$13)))</f>
        <v>0</v>
      </c>
      <c r="AV122">
        <f>(AU122-1)*100</f>
        <v>0</v>
      </c>
      <c r="AW122">
        <f>MAX(0,($B$13+$C$13*DP122)/(1+$D$13*DP122)*DI122/(DK122+273)*$E$13)</f>
        <v>0</v>
      </c>
      <c r="AX122" t="s">
        <v>418</v>
      </c>
      <c r="AY122" t="s">
        <v>418</v>
      </c>
      <c r="AZ122">
        <v>0</v>
      </c>
      <c r="BA122">
        <v>0</v>
      </c>
      <c r="BB122">
        <f>1-AZ122/BA122</f>
        <v>0</v>
      </c>
      <c r="BC122">
        <v>0</v>
      </c>
      <c r="BD122" t="s">
        <v>418</v>
      </c>
      <c r="BE122" t="s">
        <v>418</v>
      </c>
      <c r="BF122">
        <v>0</v>
      </c>
      <c r="BG122">
        <v>0</v>
      </c>
      <c r="BH122">
        <f>1-BF122/BG122</f>
        <v>0</v>
      </c>
      <c r="BI122">
        <v>0.5</v>
      </c>
      <c r="BJ122">
        <f>CS122</f>
        <v>0</v>
      </c>
      <c r="BK122">
        <f>L122</f>
        <v>0</v>
      </c>
      <c r="BL122">
        <f>BH122*BI122*BJ122</f>
        <v>0</v>
      </c>
      <c r="BM122">
        <f>(BK122-BC122)/BJ122</f>
        <v>0</v>
      </c>
      <c r="BN122">
        <f>(BA122-BG122)/BG122</f>
        <v>0</v>
      </c>
      <c r="BO122">
        <f>AZ122/(BB122+AZ122/BG122)</f>
        <v>0</v>
      </c>
      <c r="BP122" t="s">
        <v>418</v>
      </c>
      <c r="BQ122">
        <v>0</v>
      </c>
      <c r="BR122">
        <f>IF(BQ122&lt;&gt;0, BQ122, BO122)</f>
        <v>0</v>
      </c>
      <c r="BS122">
        <f>1-BR122/BG122</f>
        <v>0</v>
      </c>
      <c r="BT122">
        <f>(BG122-BF122)/(BG122-BR122)</f>
        <v>0</v>
      </c>
      <c r="BU122">
        <f>(BA122-BG122)/(BA122-BR122)</f>
        <v>0</v>
      </c>
      <c r="BV122">
        <f>(BG122-BF122)/(BG122-AZ122)</f>
        <v>0</v>
      </c>
      <c r="BW122">
        <f>(BA122-BG122)/(BA122-AZ122)</f>
        <v>0</v>
      </c>
      <c r="BX122">
        <f>(BT122*BR122/BF122)</f>
        <v>0</v>
      </c>
      <c r="BY122">
        <f>(1-BX122)</f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f>$B$11*DQ122+$C$11*DR122+$F$11*EC122*(1-EF122)</f>
        <v>0</v>
      </c>
      <c r="CS122">
        <f>CR122*CT122</f>
        <v>0</v>
      </c>
      <c r="CT122">
        <f>($B$11*$D$9+$C$11*$D$9+$F$11*((EP122+EH122)/MAX(EP122+EH122+EQ122, 0.1)*$I$9+EQ122/MAX(EP122+EH122+EQ122, 0.1)*$J$9))/($B$11+$C$11+$F$11)</f>
        <v>0</v>
      </c>
      <c r="CU122">
        <f>($B$11*$K$9+$C$11*$K$9+$F$11*((EP122+EH122)/MAX(EP122+EH122+EQ122, 0.1)*$P$9+EQ122/MAX(EP122+EH122+EQ122, 0.1)*$Q$9))/($B$11+$C$11+$F$11)</f>
        <v>0</v>
      </c>
      <c r="CV122">
        <v>6</v>
      </c>
      <c r="CW122">
        <v>0.5</v>
      </c>
      <c r="CX122" t="s">
        <v>419</v>
      </c>
      <c r="CY122">
        <v>2</v>
      </c>
      <c r="CZ122" t="b">
        <v>1</v>
      </c>
      <c r="DA122">
        <v>1659025350</v>
      </c>
      <c r="DB122">
        <v>310.238185185185</v>
      </c>
      <c r="DC122">
        <v>308.923296296296</v>
      </c>
      <c r="DD122">
        <v>26.5916407407407</v>
      </c>
      <c r="DE122">
        <v>21.885237037037</v>
      </c>
      <c r="DF122">
        <v>304.36562962963</v>
      </c>
      <c r="DG122">
        <v>25.9958666666667</v>
      </c>
      <c r="DH122">
        <v>500.020481481482</v>
      </c>
      <c r="DI122">
        <v>90.4034518518519</v>
      </c>
      <c r="DJ122">
        <v>0.0465001740740741</v>
      </c>
      <c r="DK122">
        <v>27.5038185185185</v>
      </c>
      <c r="DL122">
        <v>27.6075407407407</v>
      </c>
      <c r="DM122">
        <v>999.9</v>
      </c>
      <c r="DN122">
        <v>0</v>
      </c>
      <c r="DO122">
        <v>0</v>
      </c>
      <c r="DP122">
        <v>10008.3333333333</v>
      </c>
      <c r="DQ122">
        <v>0</v>
      </c>
      <c r="DR122">
        <v>18.8174777777778</v>
      </c>
      <c r="DS122">
        <v>1.31477203703704</v>
      </c>
      <c r="DT122">
        <v>318.713148148148</v>
      </c>
      <c r="DU122">
        <v>315.835740740741</v>
      </c>
      <c r="DV122">
        <v>4.70640703703704</v>
      </c>
      <c r="DW122">
        <v>308.923296296296</v>
      </c>
      <c r="DX122">
        <v>21.885237037037</v>
      </c>
      <c r="DY122">
        <v>2.40397666666667</v>
      </c>
      <c r="DZ122">
        <v>1.97849962962963</v>
      </c>
      <c r="EA122">
        <v>20.3905740740741</v>
      </c>
      <c r="EB122">
        <v>17.2733111111111</v>
      </c>
      <c r="EC122">
        <v>1999.99814814815</v>
      </c>
      <c r="ED122">
        <v>0.979993222222222</v>
      </c>
      <c r="EE122">
        <v>0.020006862962963</v>
      </c>
      <c r="EF122">
        <v>0</v>
      </c>
      <c r="EG122">
        <v>832.608185185185</v>
      </c>
      <c r="EH122">
        <v>5.00063</v>
      </c>
      <c r="EI122">
        <v>16396.9814814815</v>
      </c>
      <c r="EJ122">
        <v>17256.8481481482</v>
      </c>
      <c r="EK122">
        <v>38.7752592592593</v>
      </c>
      <c r="EL122">
        <v>38.75</v>
      </c>
      <c r="EM122">
        <v>38.25</v>
      </c>
      <c r="EN122">
        <v>38.125</v>
      </c>
      <c r="EO122">
        <v>39.75</v>
      </c>
      <c r="EP122">
        <v>1955.08777777778</v>
      </c>
      <c r="EQ122">
        <v>39.9103703703704</v>
      </c>
      <c r="ER122">
        <v>0</v>
      </c>
      <c r="ES122">
        <v>1659025356.1</v>
      </c>
      <c r="ET122">
        <v>0</v>
      </c>
      <c r="EU122">
        <v>832.681423076923</v>
      </c>
      <c r="EV122">
        <v>-12.140273498289</v>
      </c>
      <c r="EW122">
        <v>-228.728205173249</v>
      </c>
      <c r="EX122">
        <v>16398.1115384615</v>
      </c>
      <c r="EY122">
        <v>15</v>
      </c>
      <c r="EZ122">
        <v>0</v>
      </c>
      <c r="FA122" t="s">
        <v>420</v>
      </c>
      <c r="FB122">
        <v>1657551626.5</v>
      </c>
      <c r="FC122">
        <v>1657551629</v>
      </c>
      <c r="FD122">
        <v>0</v>
      </c>
      <c r="FE122">
        <v>0.403</v>
      </c>
      <c r="FF122">
        <v>0.009</v>
      </c>
      <c r="FG122">
        <v>9.41</v>
      </c>
      <c r="FH122">
        <v>0.087</v>
      </c>
      <c r="FI122">
        <v>417</v>
      </c>
      <c r="FJ122">
        <v>17</v>
      </c>
      <c r="FK122">
        <v>1.61</v>
      </c>
      <c r="FL122">
        <v>0.59</v>
      </c>
      <c r="FM122">
        <v>0.59272375</v>
      </c>
      <c r="FN122">
        <v>15.39810569606</v>
      </c>
      <c r="FO122">
        <v>1.57470122510522</v>
      </c>
      <c r="FP122">
        <v>0</v>
      </c>
      <c r="FQ122">
        <v>833.221088235294</v>
      </c>
      <c r="FR122">
        <v>-12.9336134422794</v>
      </c>
      <c r="FS122">
        <v>1.29027230066431</v>
      </c>
      <c r="FT122">
        <v>0</v>
      </c>
      <c r="FU122">
        <v>4.69704725</v>
      </c>
      <c r="FV122">
        <v>0.24238547842401</v>
      </c>
      <c r="FW122">
        <v>0.0255709952864079</v>
      </c>
      <c r="FX122">
        <v>0</v>
      </c>
      <c r="FY122">
        <v>0</v>
      </c>
      <c r="FZ122">
        <v>3</v>
      </c>
      <c r="GA122" t="s">
        <v>427</v>
      </c>
      <c r="GB122">
        <v>2.97304</v>
      </c>
      <c r="GC122">
        <v>2.70052</v>
      </c>
      <c r="GD122">
        <v>0.0665658</v>
      </c>
      <c r="GE122">
        <v>0.0673028</v>
      </c>
      <c r="GF122">
        <v>0.110593</v>
      </c>
      <c r="GG122">
        <v>0.0976758</v>
      </c>
      <c r="GH122">
        <v>36351</v>
      </c>
      <c r="GI122">
        <v>39709.1</v>
      </c>
      <c r="GJ122">
        <v>35291.1</v>
      </c>
      <c r="GK122">
        <v>38612.8</v>
      </c>
      <c r="GL122">
        <v>44493.7</v>
      </c>
      <c r="GM122">
        <v>50314.8</v>
      </c>
      <c r="GN122">
        <v>55164.5</v>
      </c>
      <c r="GO122">
        <v>61928.7</v>
      </c>
      <c r="GP122">
        <v>1.979</v>
      </c>
      <c r="GQ122">
        <v>1.8486</v>
      </c>
      <c r="GR122">
        <v>0.132114</v>
      </c>
      <c r="GS122">
        <v>0</v>
      </c>
      <c r="GT122">
        <v>25.4294</v>
      </c>
      <c r="GU122">
        <v>999.9</v>
      </c>
      <c r="GV122">
        <v>59.407</v>
      </c>
      <c r="GW122">
        <v>29.316</v>
      </c>
      <c r="GX122">
        <v>26.9169</v>
      </c>
      <c r="GY122">
        <v>56.67</v>
      </c>
      <c r="GZ122">
        <v>43.5216</v>
      </c>
      <c r="HA122">
        <v>1</v>
      </c>
      <c r="HB122">
        <v>-0.0369512</v>
      </c>
      <c r="HC122">
        <v>0.229477</v>
      </c>
      <c r="HD122">
        <v>20.1132</v>
      </c>
      <c r="HE122">
        <v>5.19932</v>
      </c>
      <c r="HF122">
        <v>12.0052</v>
      </c>
      <c r="HG122">
        <v>4.976</v>
      </c>
      <c r="HH122">
        <v>3.2936</v>
      </c>
      <c r="HI122">
        <v>9999</v>
      </c>
      <c r="HJ122">
        <v>9999</v>
      </c>
      <c r="HK122">
        <v>9999</v>
      </c>
      <c r="HL122">
        <v>628.1</v>
      </c>
      <c r="HM122">
        <v>1.86325</v>
      </c>
      <c r="HN122">
        <v>1.86798</v>
      </c>
      <c r="HO122">
        <v>1.86783</v>
      </c>
      <c r="HP122">
        <v>1.86899</v>
      </c>
      <c r="HQ122">
        <v>1.86981</v>
      </c>
      <c r="HR122">
        <v>1.86584</v>
      </c>
      <c r="HS122">
        <v>1.86691</v>
      </c>
      <c r="HT122">
        <v>1.86829</v>
      </c>
      <c r="HU122">
        <v>5</v>
      </c>
      <c r="HV122">
        <v>0</v>
      </c>
      <c r="HW122">
        <v>0</v>
      </c>
      <c r="HX122">
        <v>0</v>
      </c>
      <c r="HY122" t="s">
        <v>422</v>
      </c>
      <c r="HZ122" t="s">
        <v>423</v>
      </c>
      <c r="IA122" t="s">
        <v>424</v>
      </c>
      <c r="IB122" t="s">
        <v>424</v>
      </c>
      <c r="IC122" t="s">
        <v>424</v>
      </c>
      <c r="ID122" t="s">
        <v>424</v>
      </c>
      <c r="IE122">
        <v>0</v>
      </c>
      <c r="IF122">
        <v>100</v>
      </c>
      <c r="IG122">
        <v>100</v>
      </c>
      <c r="IH122">
        <v>5.734</v>
      </c>
      <c r="II122">
        <v>0.5957</v>
      </c>
      <c r="IJ122">
        <v>4.02706509432224</v>
      </c>
      <c r="IK122">
        <v>0.00601174518973114</v>
      </c>
      <c r="IL122">
        <v>2.77886958061485e-07</v>
      </c>
      <c r="IM122">
        <v>-3.54636231360687e-10</v>
      </c>
      <c r="IN122">
        <v>-0.0404303883988718</v>
      </c>
      <c r="IO122">
        <v>-0.0177815531441476</v>
      </c>
      <c r="IP122">
        <v>0.00205572605671414</v>
      </c>
      <c r="IQ122">
        <v>-1.65519735432211e-05</v>
      </c>
      <c r="IR122">
        <v>-4</v>
      </c>
      <c r="IS122">
        <v>1848</v>
      </c>
      <c r="IT122">
        <v>1</v>
      </c>
      <c r="IU122">
        <v>25</v>
      </c>
      <c r="IV122">
        <v>24562.2</v>
      </c>
      <c r="IW122">
        <v>24562.1</v>
      </c>
      <c r="IX122">
        <v>0.743408</v>
      </c>
      <c r="IY122">
        <v>2.62085</v>
      </c>
      <c r="IZ122">
        <v>1.54785</v>
      </c>
      <c r="JA122">
        <v>2.30591</v>
      </c>
      <c r="JB122">
        <v>1.34644</v>
      </c>
      <c r="JC122">
        <v>2.34863</v>
      </c>
      <c r="JD122">
        <v>34.0545</v>
      </c>
      <c r="JE122">
        <v>24.2188</v>
      </c>
      <c r="JF122">
        <v>18</v>
      </c>
      <c r="JG122">
        <v>496.644</v>
      </c>
      <c r="JH122">
        <v>412.468</v>
      </c>
      <c r="JI122">
        <v>25.0002</v>
      </c>
      <c r="JJ122">
        <v>26.7342</v>
      </c>
      <c r="JK122">
        <v>30.0002</v>
      </c>
      <c r="JL122">
        <v>26.6546</v>
      </c>
      <c r="JM122">
        <v>26.593</v>
      </c>
      <c r="JN122">
        <v>14.8368</v>
      </c>
      <c r="JO122">
        <v>29.0566</v>
      </c>
      <c r="JP122">
        <v>99.6299</v>
      </c>
      <c r="JQ122">
        <v>25</v>
      </c>
      <c r="JR122">
        <v>265.107</v>
      </c>
      <c r="JS122">
        <v>21.7896</v>
      </c>
      <c r="JT122">
        <v>102.333</v>
      </c>
      <c r="JU122">
        <v>103.084</v>
      </c>
    </row>
    <row r="123" spans="1:281">
      <c r="A123">
        <v>107</v>
      </c>
      <c r="B123">
        <v>1659025362.5</v>
      </c>
      <c r="C123">
        <v>1679.40000009537</v>
      </c>
      <c r="D123" t="s">
        <v>638</v>
      </c>
      <c r="E123" t="s">
        <v>639</v>
      </c>
      <c r="F123">
        <v>5</v>
      </c>
      <c r="G123" t="s">
        <v>619</v>
      </c>
      <c r="H123" t="s">
        <v>417</v>
      </c>
      <c r="I123">
        <v>1659025354.71429</v>
      </c>
      <c r="J123">
        <f>(K123)/1000</f>
        <v>0</v>
      </c>
      <c r="K123">
        <f>IF(CZ123, AN123, AH123)</f>
        <v>0</v>
      </c>
      <c r="L123">
        <f>IF(CZ123, AI123, AG123)</f>
        <v>0</v>
      </c>
      <c r="M123">
        <f>DB123 - IF(AU123&gt;1, L123*CV123*100.0/(AW123*DP123), 0)</f>
        <v>0</v>
      </c>
      <c r="N123">
        <f>((T123-J123/2)*M123-L123)/(T123+J123/2)</f>
        <v>0</v>
      </c>
      <c r="O123">
        <f>N123*(DI123+DJ123)/1000.0</f>
        <v>0</v>
      </c>
      <c r="P123">
        <f>(DB123 - IF(AU123&gt;1, L123*CV123*100.0/(AW123*DP123), 0))*(DI123+DJ123)/1000.0</f>
        <v>0</v>
      </c>
      <c r="Q123">
        <f>2.0/((1/S123-1/R123)+SIGN(S123)*SQRT((1/S123-1/R123)*(1/S123-1/R123) + 4*CW123/((CW123+1)*(CW123+1))*(2*1/S123*1/R123-1/R123*1/R123)))</f>
        <v>0</v>
      </c>
      <c r="R123">
        <f>IF(LEFT(CX123,1)&lt;&gt;"0",IF(LEFT(CX123,1)="1",3.0,CY123),$D$5+$E$5*(DP123*DI123/($K$5*1000))+$F$5*(DP123*DI123/($K$5*1000))*MAX(MIN(CV123,$J$5),$I$5)*MAX(MIN(CV123,$J$5),$I$5)+$G$5*MAX(MIN(CV123,$J$5),$I$5)*(DP123*DI123/($K$5*1000))+$H$5*(DP123*DI123/($K$5*1000))*(DP123*DI123/($K$5*1000)))</f>
        <v>0</v>
      </c>
      <c r="S123">
        <f>J123*(1000-(1000*0.61365*exp(17.502*W123/(240.97+W123))/(DI123+DJ123)+DD123)/2)/(1000*0.61365*exp(17.502*W123/(240.97+W123))/(DI123+DJ123)-DD123)</f>
        <v>0</v>
      </c>
      <c r="T123">
        <f>1/((CW123+1)/(Q123/1.6)+1/(R123/1.37)) + CW123/((CW123+1)/(Q123/1.6) + CW123/(R123/1.37))</f>
        <v>0</v>
      </c>
      <c r="U123">
        <f>(CR123*CU123)</f>
        <v>0</v>
      </c>
      <c r="V123">
        <f>(DK123+(U123+2*0.95*5.67E-8*(((DK123+$B$7)+273)^4-(DK123+273)^4)-44100*J123)/(1.84*29.3*R123+8*0.95*5.67E-8*(DK123+273)^3))</f>
        <v>0</v>
      </c>
      <c r="W123">
        <f>($C$7*DL123+$D$7*DM123+$E$7*V123)</f>
        <v>0</v>
      </c>
      <c r="X123">
        <f>0.61365*exp(17.502*W123/(240.97+W123))</f>
        <v>0</v>
      </c>
      <c r="Y123">
        <f>(Z123/AA123*100)</f>
        <v>0</v>
      </c>
      <c r="Z123">
        <f>DD123*(DI123+DJ123)/1000</f>
        <v>0</v>
      </c>
      <c r="AA123">
        <f>0.61365*exp(17.502*DK123/(240.97+DK123))</f>
        <v>0</v>
      </c>
      <c r="AB123">
        <f>(X123-DD123*(DI123+DJ123)/1000)</f>
        <v>0</v>
      </c>
      <c r="AC123">
        <f>(-J123*44100)</f>
        <v>0</v>
      </c>
      <c r="AD123">
        <f>2*29.3*R123*0.92*(DK123-W123)</f>
        <v>0</v>
      </c>
      <c r="AE123">
        <f>2*0.95*5.67E-8*(((DK123+$B$7)+273)^4-(W123+273)^4)</f>
        <v>0</v>
      </c>
      <c r="AF123">
        <f>U123+AE123+AC123+AD123</f>
        <v>0</v>
      </c>
      <c r="AG123">
        <f>DH123*AU123*(DC123-DB123*(1000-AU123*DE123)/(1000-AU123*DD123))/(100*CV123)</f>
        <v>0</v>
      </c>
      <c r="AH123">
        <f>1000*DH123*AU123*(DD123-DE123)/(100*CV123*(1000-AU123*DD123))</f>
        <v>0</v>
      </c>
      <c r="AI123">
        <f>(AJ123 - AK123 - DI123*1E3/(8.314*(DK123+273.15)) * AM123/DH123 * AL123) * DH123/(100*CV123) * (1000 - DE123)/1000</f>
        <v>0</v>
      </c>
      <c r="AJ123">
        <v>282.470528848938</v>
      </c>
      <c r="AK123">
        <v>280.746557575758</v>
      </c>
      <c r="AL123">
        <v>-3.20948036808152</v>
      </c>
      <c r="AM123">
        <v>66.0504921813524</v>
      </c>
      <c r="AN123">
        <f>(AP123 - AO123 + DI123*1E3/(8.314*(DK123+273.15)) * AR123/DH123 * AQ123) * DH123/(100*CV123) * 1000/(1000 - AP123)</f>
        <v>0</v>
      </c>
      <c r="AO123">
        <v>21.8505945832468</v>
      </c>
      <c r="AP123">
        <v>26.5888755244755</v>
      </c>
      <c r="AQ123">
        <v>-0.00018992207792004</v>
      </c>
      <c r="AR123">
        <v>92.47</v>
      </c>
      <c r="AS123">
        <v>0</v>
      </c>
      <c r="AT123">
        <v>0</v>
      </c>
      <c r="AU123">
        <f>IF(AS123*$H$13&gt;=AW123,1.0,(AW123/(AW123-AS123*$H$13)))</f>
        <v>0</v>
      </c>
      <c r="AV123">
        <f>(AU123-1)*100</f>
        <v>0</v>
      </c>
      <c r="AW123">
        <f>MAX(0,($B$13+$C$13*DP123)/(1+$D$13*DP123)*DI123/(DK123+273)*$E$13)</f>
        <v>0</v>
      </c>
      <c r="AX123" t="s">
        <v>418</v>
      </c>
      <c r="AY123" t="s">
        <v>418</v>
      </c>
      <c r="AZ123">
        <v>0</v>
      </c>
      <c r="BA123">
        <v>0</v>
      </c>
      <c r="BB123">
        <f>1-AZ123/BA123</f>
        <v>0</v>
      </c>
      <c r="BC123">
        <v>0</v>
      </c>
      <c r="BD123" t="s">
        <v>418</v>
      </c>
      <c r="BE123" t="s">
        <v>418</v>
      </c>
      <c r="BF123">
        <v>0</v>
      </c>
      <c r="BG123">
        <v>0</v>
      </c>
      <c r="BH123">
        <f>1-BF123/BG123</f>
        <v>0</v>
      </c>
      <c r="BI123">
        <v>0.5</v>
      </c>
      <c r="BJ123">
        <f>CS123</f>
        <v>0</v>
      </c>
      <c r="BK123">
        <f>L123</f>
        <v>0</v>
      </c>
      <c r="BL123">
        <f>BH123*BI123*BJ123</f>
        <v>0</v>
      </c>
      <c r="BM123">
        <f>(BK123-BC123)/BJ123</f>
        <v>0</v>
      </c>
      <c r="BN123">
        <f>(BA123-BG123)/BG123</f>
        <v>0</v>
      </c>
      <c r="BO123">
        <f>AZ123/(BB123+AZ123/BG123)</f>
        <v>0</v>
      </c>
      <c r="BP123" t="s">
        <v>418</v>
      </c>
      <c r="BQ123">
        <v>0</v>
      </c>
      <c r="BR123">
        <f>IF(BQ123&lt;&gt;0, BQ123, BO123)</f>
        <v>0</v>
      </c>
      <c r="BS123">
        <f>1-BR123/BG123</f>
        <v>0</v>
      </c>
      <c r="BT123">
        <f>(BG123-BF123)/(BG123-BR123)</f>
        <v>0</v>
      </c>
      <c r="BU123">
        <f>(BA123-BG123)/(BA123-BR123)</f>
        <v>0</v>
      </c>
      <c r="BV123">
        <f>(BG123-BF123)/(BG123-AZ123)</f>
        <v>0</v>
      </c>
      <c r="BW123">
        <f>(BA123-BG123)/(BA123-AZ123)</f>
        <v>0</v>
      </c>
      <c r="BX123">
        <f>(BT123*BR123/BF123)</f>
        <v>0</v>
      </c>
      <c r="BY123">
        <f>(1-BX123)</f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f>$B$11*DQ123+$C$11*DR123+$F$11*EC123*(1-EF123)</f>
        <v>0</v>
      </c>
      <c r="CS123">
        <f>CR123*CT123</f>
        <v>0</v>
      </c>
      <c r="CT123">
        <f>($B$11*$D$9+$C$11*$D$9+$F$11*((EP123+EH123)/MAX(EP123+EH123+EQ123, 0.1)*$I$9+EQ123/MAX(EP123+EH123+EQ123, 0.1)*$J$9))/($B$11+$C$11+$F$11)</f>
        <v>0</v>
      </c>
      <c r="CU123">
        <f>($B$11*$K$9+$C$11*$K$9+$F$11*((EP123+EH123)/MAX(EP123+EH123+EQ123, 0.1)*$P$9+EQ123/MAX(EP123+EH123+EQ123, 0.1)*$Q$9))/($B$11+$C$11+$F$11)</f>
        <v>0</v>
      </c>
      <c r="CV123">
        <v>6</v>
      </c>
      <c r="CW123">
        <v>0.5</v>
      </c>
      <c r="CX123" t="s">
        <v>419</v>
      </c>
      <c r="CY123">
        <v>2</v>
      </c>
      <c r="CZ123" t="b">
        <v>1</v>
      </c>
      <c r="DA123">
        <v>1659025354.71429</v>
      </c>
      <c r="DB123">
        <v>295.782107142857</v>
      </c>
      <c r="DC123">
        <v>293.239928571429</v>
      </c>
      <c r="DD123">
        <v>26.5908821428571</v>
      </c>
      <c r="DE123">
        <v>21.8658035714286</v>
      </c>
      <c r="DF123">
        <v>289.996928571429</v>
      </c>
      <c r="DG123">
        <v>25.9951535714286</v>
      </c>
      <c r="DH123">
        <v>500.0485</v>
      </c>
      <c r="DI123">
        <v>90.4033928571429</v>
      </c>
      <c r="DJ123">
        <v>0.0464094107142857</v>
      </c>
      <c r="DK123">
        <v>27.49955</v>
      </c>
      <c r="DL123">
        <v>27.5939892857143</v>
      </c>
      <c r="DM123">
        <v>999.9</v>
      </c>
      <c r="DN123">
        <v>0</v>
      </c>
      <c r="DO123">
        <v>0</v>
      </c>
      <c r="DP123">
        <v>10005</v>
      </c>
      <c r="DQ123">
        <v>0</v>
      </c>
      <c r="DR123">
        <v>18.7581464285714</v>
      </c>
      <c r="DS123">
        <v>2.54208910714286</v>
      </c>
      <c r="DT123">
        <v>303.861928571429</v>
      </c>
      <c r="DU123">
        <v>299.7955</v>
      </c>
      <c r="DV123">
        <v>4.72508035714286</v>
      </c>
      <c r="DW123">
        <v>293.239928571429</v>
      </c>
      <c r="DX123">
        <v>21.8658035714286</v>
      </c>
      <c r="DY123">
        <v>2.40390642857143</v>
      </c>
      <c r="DZ123">
        <v>1.97674214285714</v>
      </c>
      <c r="EA123">
        <v>20.3901035714286</v>
      </c>
      <c r="EB123">
        <v>17.2592571428571</v>
      </c>
      <c r="EC123">
        <v>2000.02392857143</v>
      </c>
      <c r="ED123">
        <v>0.979993428571429</v>
      </c>
      <c r="EE123">
        <v>0.0200066428571429</v>
      </c>
      <c r="EF123">
        <v>0</v>
      </c>
      <c r="EG123">
        <v>831.821571428571</v>
      </c>
      <c r="EH123">
        <v>5.00063</v>
      </c>
      <c r="EI123">
        <v>16381.6857142857</v>
      </c>
      <c r="EJ123">
        <v>17257.0678571429</v>
      </c>
      <c r="EK123">
        <v>38.7876428571428</v>
      </c>
      <c r="EL123">
        <v>38.75</v>
      </c>
      <c r="EM123">
        <v>38.25</v>
      </c>
      <c r="EN123">
        <v>38.125</v>
      </c>
      <c r="EO123">
        <v>39.75</v>
      </c>
      <c r="EP123">
        <v>1955.11321428571</v>
      </c>
      <c r="EQ123">
        <v>39.9107142857143</v>
      </c>
      <c r="ER123">
        <v>0</v>
      </c>
      <c r="ES123">
        <v>1659025361.5</v>
      </c>
      <c r="ET123">
        <v>0</v>
      </c>
      <c r="EU123">
        <v>831.71184</v>
      </c>
      <c r="EV123">
        <v>-8.56230767137366</v>
      </c>
      <c r="EW123">
        <v>-155.453845958125</v>
      </c>
      <c r="EX123">
        <v>16379.58</v>
      </c>
      <c r="EY123">
        <v>15</v>
      </c>
      <c r="EZ123">
        <v>0</v>
      </c>
      <c r="FA123" t="s">
        <v>420</v>
      </c>
      <c r="FB123">
        <v>1657551626.5</v>
      </c>
      <c r="FC123">
        <v>1657551629</v>
      </c>
      <c r="FD123">
        <v>0</v>
      </c>
      <c r="FE123">
        <v>0.403</v>
      </c>
      <c r="FF123">
        <v>0.009</v>
      </c>
      <c r="FG123">
        <v>9.41</v>
      </c>
      <c r="FH123">
        <v>0.087</v>
      </c>
      <c r="FI123">
        <v>417</v>
      </c>
      <c r="FJ123">
        <v>17</v>
      </c>
      <c r="FK123">
        <v>1.61</v>
      </c>
      <c r="FL123">
        <v>0.59</v>
      </c>
      <c r="FM123">
        <v>1.678622125</v>
      </c>
      <c r="FN123">
        <v>14.5112967692308</v>
      </c>
      <c r="FO123">
        <v>1.47920922710904</v>
      </c>
      <c r="FP123">
        <v>0</v>
      </c>
      <c r="FQ123">
        <v>832.531382352941</v>
      </c>
      <c r="FR123">
        <v>-11.1625821236364</v>
      </c>
      <c r="FS123">
        <v>1.12473147160466</v>
      </c>
      <c r="FT123">
        <v>0</v>
      </c>
      <c r="FU123">
        <v>4.71094375</v>
      </c>
      <c r="FV123">
        <v>0.253861350844261</v>
      </c>
      <c r="FW123">
        <v>0.0263777530968333</v>
      </c>
      <c r="FX123">
        <v>0</v>
      </c>
      <c r="FY123">
        <v>0</v>
      </c>
      <c r="FZ123">
        <v>3</v>
      </c>
      <c r="GA123" t="s">
        <v>427</v>
      </c>
      <c r="GB123">
        <v>2.97254</v>
      </c>
      <c r="GC123">
        <v>2.70098</v>
      </c>
      <c r="GD123">
        <v>0.0635226</v>
      </c>
      <c r="GE123">
        <v>0.0639777</v>
      </c>
      <c r="GF123">
        <v>0.110589</v>
      </c>
      <c r="GG123">
        <v>0.0975125</v>
      </c>
      <c r="GH123">
        <v>36469.7</v>
      </c>
      <c r="GI123">
        <v>39849.6</v>
      </c>
      <c r="GJ123">
        <v>35291.4</v>
      </c>
      <c r="GK123">
        <v>38611.9</v>
      </c>
      <c r="GL123">
        <v>44493.6</v>
      </c>
      <c r="GM123">
        <v>50323.9</v>
      </c>
      <c r="GN123">
        <v>55164.2</v>
      </c>
      <c r="GO123">
        <v>61928.7</v>
      </c>
      <c r="GP123">
        <v>1.9796</v>
      </c>
      <c r="GQ123">
        <v>1.848</v>
      </c>
      <c r="GR123">
        <v>0.132322</v>
      </c>
      <c r="GS123">
        <v>0</v>
      </c>
      <c r="GT123">
        <v>25.4294</v>
      </c>
      <c r="GU123">
        <v>999.9</v>
      </c>
      <c r="GV123">
        <v>59.407</v>
      </c>
      <c r="GW123">
        <v>29.316</v>
      </c>
      <c r="GX123">
        <v>26.9162</v>
      </c>
      <c r="GY123">
        <v>56.83</v>
      </c>
      <c r="GZ123">
        <v>43.2933</v>
      </c>
      <c r="HA123">
        <v>1</v>
      </c>
      <c r="HB123">
        <v>-0.0370122</v>
      </c>
      <c r="HC123">
        <v>0.230937</v>
      </c>
      <c r="HD123">
        <v>20.1132</v>
      </c>
      <c r="HE123">
        <v>5.19812</v>
      </c>
      <c r="HF123">
        <v>12.0076</v>
      </c>
      <c r="HG123">
        <v>4.9756</v>
      </c>
      <c r="HH123">
        <v>3.2938</v>
      </c>
      <c r="HI123">
        <v>9999</v>
      </c>
      <c r="HJ123">
        <v>9999</v>
      </c>
      <c r="HK123">
        <v>9999</v>
      </c>
      <c r="HL123">
        <v>628.1</v>
      </c>
      <c r="HM123">
        <v>1.86325</v>
      </c>
      <c r="HN123">
        <v>1.86804</v>
      </c>
      <c r="HO123">
        <v>1.86783</v>
      </c>
      <c r="HP123">
        <v>1.86905</v>
      </c>
      <c r="HQ123">
        <v>1.86981</v>
      </c>
      <c r="HR123">
        <v>1.86587</v>
      </c>
      <c r="HS123">
        <v>1.86691</v>
      </c>
      <c r="HT123">
        <v>1.86829</v>
      </c>
      <c r="HU123">
        <v>5</v>
      </c>
      <c r="HV123">
        <v>0</v>
      </c>
      <c r="HW123">
        <v>0</v>
      </c>
      <c r="HX123">
        <v>0</v>
      </c>
      <c r="HY123" t="s">
        <v>422</v>
      </c>
      <c r="HZ123" t="s">
        <v>423</v>
      </c>
      <c r="IA123" t="s">
        <v>424</v>
      </c>
      <c r="IB123" t="s">
        <v>424</v>
      </c>
      <c r="IC123" t="s">
        <v>424</v>
      </c>
      <c r="ID123" t="s">
        <v>424</v>
      </c>
      <c r="IE123">
        <v>0</v>
      </c>
      <c r="IF123">
        <v>100</v>
      </c>
      <c r="IG123">
        <v>100</v>
      </c>
      <c r="IH123">
        <v>5.64</v>
      </c>
      <c r="II123">
        <v>0.5955</v>
      </c>
      <c r="IJ123">
        <v>4.02706509432224</v>
      </c>
      <c r="IK123">
        <v>0.00601174518973114</v>
      </c>
      <c r="IL123">
        <v>2.77886958061485e-07</v>
      </c>
      <c r="IM123">
        <v>-3.54636231360687e-10</v>
      </c>
      <c r="IN123">
        <v>-0.0404303883988718</v>
      </c>
      <c r="IO123">
        <v>-0.0177815531441476</v>
      </c>
      <c r="IP123">
        <v>0.00205572605671414</v>
      </c>
      <c r="IQ123">
        <v>-1.65519735432211e-05</v>
      </c>
      <c r="IR123">
        <v>-4</v>
      </c>
      <c r="IS123">
        <v>1848</v>
      </c>
      <c r="IT123">
        <v>1</v>
      </c>
      <c r="IU123">
        <v>25</v>
      </c>
      <c r="IV123">
        <v>24562.3</v>
      </c>
      <c r="IW123">
        <v>24562.2</v>
      </c>
      <c r="IX123">
        <v>0.709229</v>
      </c>
      <c r="IY123">
        <v>2.60986</v>
      </c>
      <c r="IZ123">
        <v>1.54785</v>
      </c>
      <c r="JA123">
        <v>2.30591</v>
      </c>
      <c r="JB123">
        <v>1.34644</v>
      </c>
      <c r="JC123">
        <v>2.42065</v>
      </c>
      <c r="JD123">
        <v>34.0545</v>
      </c>
      <c r="JE123">
        <v>24.2188</v>
      </c>
      <c r="JF123">
        <v>18</v>
      </c>
      <c r="JG123">
        <v>497.036</v>
      </c>
      <c r="JH123">
        <v>412.129</v>
      </c>
      <c r="JI123">
        <v>25.0001</v>
      </c>
      <c r="JJ123">
        <v>26.7342</v>
      </c>
      <c r="JK123">
        <v>30.0001</v>
      </c>
      <c r="JL123">
        <v>26.6551</v>
      </c>
      <c r="JM123">
        <v>26.593</v>
      </c>
      <c r="JN123">
        <v>14.1815</v>
      </c>
      <c r="JO123">
        <v>29.7525</v>
      </c>
      <c r="JP123">
        <v>99.6299</v>
      </c>
      <c r="JQ123">
        <v>25</v>
      </c>
      <c r="JR123">
        <v>251.726</v>
      </c>
      <c r="JS123">
        <v>21.5773</v>
      </c>
      <c r="JT123">
        <v>102.333</v>
      </c>
      <c r="JU123">
        <v>103.083</v>
      </c>
    </row>
    <row r="124" spans="1:281">
      <c r="A124">
        <v>108</v>
      </c>
      <c r="B124">
        <v>1659025367.5</v>
      </c>
      <c r="C124">
        <v>1684.40000009537</v>
      </c>
      <c r="D124" t="s">
        <v>640</v>
      </c>
      <c r="E124" t="s">
        <v>641</v>
      </c>
      <c r="F124">
        <v>5</v>
      </c>
      <c r="G124" t="s">
        <v>619</v>
      </c>
      <c r="H124" t="s">
        <v>417</v>
      </c>
      <c r="I124">
        <v>1659025360</v>
      </c>
      <c r="J124">
        <f>(K124)/1000</f>
        <v>0</v>
      </c>
      <c r="K124">
        <f>IF(CZ124, AN124, AH124)</f>
        <v>0</v>
      </c>
      <c r="L124">
        <f>IF(CZ124, AI124, AG124)</f>
        <v>0</v>
      </c>
      <c r="M124">
        <f>DB124 - IF(AU124&gt;1, L124*CV124*100.0/(AW124*DP124), 0)</f>
        <v>0</v>
      </c>
      <c r="N124">
        <f>((T124-J124/2)*M124-L124)/(T124+J124/2)</f>
        <v>0</v>
      </c>
      <c r="O124">
        <f>N124*(DI124+DJ124)/1000.0</f>
        <v>0</v>
      </c>
      <c r="P124">
        <f>(DB124 - IF(AU124&gt;1, L124*CV124*100.0/(AW124*DP124), 0))*(DI124+DJ124)/1000.0</f>
        <v>0</v>
      </c>
      <c r="Q124">
        <f>2.0/((1/S124-1/R124)+SIGN(S124)*SQRT((1/S124-1/R124)*(1/S124-1/R124) + 4*CW124/((CW124+1)*(CW124+1))*(2*1/S124*1/R124-1/R124*1/R124)))</f>
        <v>0</v>
      </c>
      <c r="R124">
        <f>IF(LEFT(CX124,1)&lt;&gt;"0",IF(LEFT(CX124,1)="1",3.0,CY124),$D$5+$E$5*(DP124*DI124/($K$5*1000))+$F$5*(DP124*DI124/($K$5*1000))*MAX(MIN(CV124,$J$5),$I$5)*MAX(MIN(CV124,$J$5),$I$5)+$G$5*MAX(MIN(CV124,$J$5),$I$5)*(DP124*DI124/($K$5*1000))+$H$5*(DP124*DI124/($K$5*1000))*(DP124*DI124/($K$5*1000)))</f>
        <v>0</v>
      </c>
      <c r="S124">
        <f>J124*(1000-(1000*0.61365*exp(17.502*W124/(240.97+W124))/(DI124+DJ124)+DD124)/2)/(1000*0.61365*exp(17.502*W124/(240.97+W124))/(DI124+DJ124)-DD124)</f>
        <v>0</v>
      </c>
      <c r="T124">
        <f>1/((CW124+1)/(Q124/1.6)+1/(R124/1.37)) + CW124/((CW124+1)/(Q124/1.6) + CW124/(R124/1.37))</f>
        <v>0</v>
      </c>
      <c r="U124">
        <f>(CR124*CU124)</f>
        <v>0</v>
      </c>
      <c r="V124">
        <f>(DK124+(U124+2*0.95*5.67E-8*(((DK124+$B$7)+273)^4-(DK124+273)^4)-44100*J124)/(1.84*29.3*R124+8*0.95*5.67E-8*(DK124+273)^3))</f>
        <v>0</v>
      </c>
      <c r="W124">
        <f>($C$7*DL124+$D$7*DM124+$E$7*V124)</f>
        <v>0</v>
      </c>
      <c r="X124">
        <f>0.61365*exp(17.502*W124/(240.97+W124))</f>
        <v>0</v>
      </c>
      <c r="Y124">
        <f>(Z124/AA124*100)</f>
        <v>0</v>
      </c>
      <c r="Z124">
        <f>DD124*(DI124+DJ124)/1000</f>
        <v>0</v>
      </c>
      <c r="AA124">
        <f>0.61365*exp(17.502*DK124/(240.97+DK124))</f>
        <v>0</v>
      </c>
      <c r="AB124">
        <f>(X124-DD124*(DI124+DJ124)/1000)</f>
        <v>0</v>
      </c>
      <c r="AC124">
        <f>(-J124*44100)</f>
        <v>0</v>
      </c>
      <c r="AD124">
        <f>2*29.3*R124*0.92*(DK124-W124)</f>
        <v>0</v>
      </c>
      <c r="AE124">
        <f>2*0.95*5.67E-8*(((DK124+$B$7)+273)^4-(W124+273)^4)</f>
        <v>0</v>
      </c>
      <c r="AF124">
        <f>U124+AE124+AC124+AD124</f>
        <v>0</v>
      </c>
      <c r="AG124">
        <f>DH124*AU124*(DC124-DB124*(1000-AU124*DE124)/(1000-AU124*DD124))/(100*CV124)</f>
        <v>0</v>
      </c>
      <c r="AH124">
        <f>1000*DH124*AU124*(DD124-DE124)/(100*CV124*(1000-AU124*DD124))</f>
        <v>0</v>
      </c>
      <c r="AI124">
        <f>(AJ124 - AK124 - DI124*1E3/(8.314*(DK124+273.15)) * AM124/DH124 * AL124) * DH124/(100*CV124) * (1000 - DE124)/1000</f>
        <v>0</v>
      </c>
      <c r="AJ124">
        <v>265.9485252901</v>
      </c>
      <c r="AK124">
        <v>265.122539393939</v>
      </c>
      <c r="AL124">
        <v>-3.12790110891391</v>
      </c>
      <c r="AM124">
        <v>66.0504921813524</v>
      </c>
      <c r="AN124">
        <f>(AP124 - AO124 + DI124*1E3/(8.314*(DK124+273.15)) * AR124/DH124 * AQ124) * DH124/(100*CV124) * 1000/(1000 - AP124)</f>
        <v>0</v>
      </c>
      <c r="AO124">
        <v>21.7481202486147</v>
      </c>
      <c r="AP124">
        <v>26.5540517482518</v>
      </c>
      <c r="AQ124">
        <v>-6.28902356889426e-05</v>
      </c>
      <c r="AR124">
        <v>92.47</v>
      </c>
      <c r="AS124">
        <v>0</v>
      </c>
      <c r="AT124">
        <v>0</v>
      </c>
      <c r="AU124">
        <f>IF(AS124*$H$13&gt;=AW124,1.0,(AW124/(AW124-AS124*$H$13)))</f>
        <v>0</v>
      </c>
      <c r="AV124">
        <f>(AU124-1)*100</f>
        <v>0</v>
      </c>
      <c r="AW124">
        <f>MAX(0,($B$13+$C$13*DP124)/(1+$D$13*DP124)*DI124/(DK124+273)*$E$13)</f>
        <v>0</v>
      </c>
      <c r="AX124" t="s">
        <v>418</v>
      </c>
      <c r="AY124" t="s">
        <v>418</v>
      </c>
      <c r="AZ124">
        <v>0</v>
      </c>
      <c r="BA124">
        <v>0</v>
      </c>
      <c r="BB124">
        <f>1-AZ124/BA124</f>
        <v>0</v>
      </c>
      <c r="BC124">
        <v>0</v>
      </c>
      <c r="BD124" t="s">
        <v>418</v>
      </c>
      <c r="BE124" t="s">
        <v>418</v>
      </c>
      <c r="BF124">
        <v>0</v>
      </c>
      <c r="BG124">
        <v>0</v>
      </c>
      <c r="BH124">
        <f>1-BF124/BG124</f>
        <v>0</v>
      </c>
      <c r="BI124">
        <v>0.5</v>
      </c>
      <c r="BJ124">
        <f>CS124</f>
        <v>0</v>
      </c>
      <c r="BK124">
        <f>L124</f>
        <v>0</v>
      </c>
      <c r="BL124">
        <f>BH124*BI124*BJ124</f>
        <v>0</v>
      </c>
      <c r="BM124">
        <f>(BK124-BC124)/BJ124</f>
        <v>0</v>
      </c>
      <c r="BN124">
        <f>(BA124-BG124)/BG124</f>
        <v>0</v>
      </c>
      <c r="BO124">
        <f>AZ124/(BB124+AZ124/BG124)</f>
        <v>0</v>
      </c>
      <c r="BP124" t="s">
        <v>418</v>
      </c>
      <c r="BQ124">
        <v>0</v>
      </c>
      <c r="BR124">
        <f>IF(BQ124&lt;&gt;0, BQ124, BO124)</f>
        <v>0</v>
      </c>
      <c r="BS124">
        <f>1-BR124/BG124</f>
        <v>0</v>
      </c>
      <c r="BT124">
        <f>(BG124-BF124)/(BG124-BR124)</f>
        <v>0</v>
      </c>
      <c r="BU124">
        <f>(BA124-BG124)/(BA124-BR124)</f>
        <v>0</v>
      </c>
      <c r="BV124">
        <f>(BG124-BF124)/(BG124-AZ124)</f>
        <v>0</v>
      </c>
      <c r="BW124">
        <f>(BA124-BG124)/(BA124-AZ124)</f>
        <v>0</v>
      </c>
      <c r="BX124">
        <f>(BT124*BR124/BF124)</f>
        <v>0</v>
      </c>
      <c r="BY124">
        <f>(1-BX124)</f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f>$B$11*DQ124+$C$11*DR124+$F$11*EC124*(1-EF124)</f>
        <v>0</v>
      </c>
      <c r="CS124">
        <f>CR124*CT124</f>
        <v>0</v>
      </c>
      <c r="CT124">
        <f>($B$11*$D$9+$C$11*$D$9+$F$11*((EP124+EH124)/MAX(EP124+EH124+EQ124, 0.1)*$I$9+EQ124/MAX(EP124+EH124+EQ124, 0.1)*$J$9))/($B$11+$C$11+$F$11)</f>
        <v>0</v>
      </c>
      <c r="CU124">
        <f>($B$11*$K$9+$C$11*$K$9+$F$11*((EP124+EH124)/MAX(EP124+EH124+EQ124, 0.1)*$P$9+EQ124/MAX(EP124+EH124+EQ124, 0.1)*$Q$9))/($B$11+$C$11+$F$11)</f>
        <v>0</v>
      </c>
      <c r="CV124">
        <v>6</v>
      </c>
      <c r="CW124">
        <v>0.5</v>
      </c>
      <c r="CX124" t="s">
        <v>419</v>
      </c>
      <c r="CY124">
        <v>2</v>
      </c>
      <c r="CZ124" t="b">
        <v>1</v>
      </c>
      <c r="DA124">
        <v>1659025360</v>
      </c>
      <c r="DB124">
        <v>279.487333333333</v>
      </c>
      <c r="DC124">
        <v>275.86337037037</v>
      </c>
      <c r="DD124">
        <v>26.5852259259259</v>
      </c>
      <c r="DE124">
        <v>21.8014518518519</v>
      </c>
      <c r="DF124">
        <v>273.800703703704</v>
      </c>
      <c r="DG124">
        <v>25.9897925925926</v>
      </c>
      <c r="DH124">
        <v>500.068</v>
      </c>
      <c r="DI124">
        <v>90.4029222222222</v>
      </c>
      <c r="DJ124">
        <v>0.0461796259259259</v>
      </c>
      <c r="DK124">
        <v>27.5001666666667</v>
      </c>
      <c r="DL124">
        <v>27.5856148148148</v>
      </c>
      <c r="DM124">
        <v>999.9</v>
      </c>
      <c r="DN124">
        <v>0</v>
      </c>
      <c r="DO124">
        <v>0</v>
      </c>
      <c r="DP124">
        <v>10008.8888888889</v>
      </c>
      <c r="DQ124">
        <v>0</v>
      </c>
      <c r="DR124">
        <v>18.4292925925926</v>
      </c>
      <c r="DS124">
        <v>3.62394444444444</v>
      </c>
      <c r="DT124">
        <v>287.12062962963</v>
      </c>
      <c r="DU124">
        <v>282.012555555556</v>
      </c>
      <c r="DV124">
        <v>4.78377222222222</v>
      </c>
      <c r="DW124">
        <v>275.86337037037</v>
      </c>
      <c r="DX124">
        <v>21.8014518518519</v>
      </c>
      <c r="DY124">
        <v>2.40338296296296</v>
      </c>
      <c r="DZ124">
        <v>1.97091481481481</v>
      </c>
      <c r="EA124">
        <v>20.3865740740741</v>
      </c>
      <c r="EB124">
        <v>17.2125185185185</v>
      </c>
      <c r="EC124">
        <v>2000.03518518519</v>
      </c>
      <c r="ED124">
        <v>0.979993444444444</v>
      </c>
      <c r="EE124">
        <v>0.0200066259259259</v>
      </c>
      <c r="EF124">
        <v>0</v>
      </c>
      <c r="EG124">
        <v>831.188148148148</v>
      </c>
      <c r="EH124">
        <v>5.00063</v>
      </c>
      <c r="EI124">
        <v>16370.4148148148</v>
      </c>
      <c r="EJ124">
        <v>17257.1666666667</v>
      </c>
      <c r="EK124">
        <v>38.8051111111111</v>
      </c>
      <c r="EL124">
        <v>38.75</v>
      </c>
      <c r="EM124">
        <v>38.25</v>
      </c>
      <c r="EN124">
        <v>38.125</v>
      </c>
      <c r="EO124">
        <v>39.75</v>
      </c>
      <c r="EP124">
        <v>1955.12407407407</v>
      </c>
      <c r="EQ124">
        <v>39.9111111111111</v>
      </c>
      <c r="ER124">
        <v>0</v>
      </c>
      <c r="ES124">
        <v>1659025366.3</v>
      </c>
      <c r="ET124">
        <v>0</v>
      </c>
      <c r="EU124">
        <v>831.19828</v>
      </c>
      <c r="EV124">
        <v>-4.54938460401258</v>
      </c>
      <c r="EW124">
        <v>-90.1230770927885</v>
      </c>
      <c r="EX124">
        <v>16370.008</v>
      </c>
      <c r="EY124">
        <v>15</v>
      </c>
      <c r="EZ124">
        <v>0</v>
      </c>
      <c r="FA124" t="s">
        <v>420</v>
      </c>
      <c r="FB124">
        <v>1657551626.5</v>
      </c>
      <c r="FC124">
        <v>1657551629</v>
      </c>
      <c r="FD124">
        <v>0</v>
      </c>
      <c r="FE124">
        <v>0.403</v>
      </c>
      <c r="FF124">
        <v>0.009</v>
      </c>
      <c r="FG124">
        <v>9.41</v>
      </c>
      <c r="FH124">
        <v>0.087</v>
      </c>
      <c r="FI124">
        <v>417</v>
      </c>
      <c r="FJ124">
        <v>17</v>
      </c>
      <c r="FK124">
        <v>1.61</v>
      </c>
      <c r="FL124">
        <v>0.59</v>
      </c>
      <c r="FM124">
        <v>3.0493601</v>
      </c>
      <c r="FN124">
        <v>12.3165464465291</v>
      </c>
      <c r="FO124">
        <v>1.26707976215943</v>
      </c>
      <c r="FP124">
        <v>0</v>
      </c>
      <c r="FQ124">
        <v>831.615176470588</v>
      </c>
      <c r="FR124">
        <v>-7.23144384646364</v>
      </c>
      <c r="FS124">
        <v>0.767223545557709</v>
      </c>
      <c r="FT124">
        <v>0</v>
      </c>
      <c r="FU124">
        <v>4.7589185</v>
      </c>
      <c r="FV124">
        <v>0.60266454033771</v>
      </c>
      <c r="FW124">
        <v>0.0645289744049137</v>
      </c>
      <c r="FX124">
        <v>0</v>
      </c>
      <c r="FY124">
        <v>0</v>
      </c>
      <c r="FZ124">
        <v>3</v>
      </c>
      <c r="GA124" t="s">
        <v>427</v>
      </c>
      <c r="GB124">
        <v>2.97308</v>
      </c>
      <c r="GC124">
        <v>2.70005</v>
      </c>
      <c r="GD124">
        <v>0.0604655</v>
      </c>
      <c r="GE124">
        <v>0.0607373</v>
      </c>
      <c r="GF124">
        <v>0.110485</v>
      </c>
      <c r="GG124">
        <v>0.096984</v>
      </c>
      <c r="GH124">
        <v>36587.8</v>
      </c>
      <c r="GI124">
        <v>39986.9</v>
      </c>
      <c r="GJ124">
        <v>35290.5</v>
      </c>
      <c r="GK124">
        <v>38611.4</v>
      </c>
      <c r="GL124">
        <v>44498.4</v>
      </c>
      <c r="GM124">
        <v>50352.5</v>
      </c>
      <c r="GN124">
        <v>55163.8</v>
      </c>
      <c r="GO124">
        <v>61927.8</v>
      </c>
      <c r="GP124">
        <v>1.9796</v>
      </c>
      <c r="GQ124">
        <v>1.8488</v>
      </c>
      <c r="GR124">
        <v>0.132859</v>
      </c>
      <c r="GS124">
        <v>0</v>
      </c>
      <c r="GT124">
        <v>25.4315</v>
      </c>
      <c r="GU124">
        <v>999.9</v>
      </c>
      <c r="GV124">
        <v>59.407</v>
      </c>
      <c r="GW124">
        <v>29.316</v>
      </c>
      <c r="GX124">
        <v>26.9139</v>
      </c>
      <c r="GY124">
        <v>56.6</v>
      </c>
      <c r="GZ124">
        <v>43.4295</v>
      </c>
      <c r="HA124">
        <v>1</v>
      </c>
      <c r="HB124">
        <v>-0.0368902</v>
      </c>
      <c r="HC124">
        <v>0.233769</v>
      </c>
      <c r="HD124">
        <v>20.113</v>
      </c>
      <c r="HE124">
        <v>5.19692</v>
      </c>
      <c r="HF124">
        <v>12.0076</v>
      </c>
      <c r="HG124">
        <v>4.9752</v>
      </c>
      <c r="HH124">
        <v>3.294</v>
      </c>
      <c r="HI124">
        <v>9999</v>
      </c>
      <c r="HJ124">
        <v>9999</v>
      </c>
      <c r="HK124">
        <v>9999</v>
      </c>
      <c r="HL124">
        <v>628.1</v>
      </c>
      <c r="HM124">
        <v>1.86325</v>
      </c>
      <c r="HN124">
        <v>1.8681</v>
      </c>
      <c r="HO124">
        <v>1.86783</v>
      </c>
      <c r="HP124">
        <v>1.86899</v>
      </c>
      <c r="HQ124">
        <v>1.86981</v>
      </c>
      <c r="HR124">
        <v>1.8659</v>
      </c>
      <c r="HS124">
        <v>1.86701</v>
      </c>
      <c r="HT124">
        <v>1.86829</v>
      </c>
      <c r="HU124">
        <v>5</v>
      </c>
      <c r="HV124">
        <v>0</v>
      </c>
      <c r="HW124">
        <v>0</v>
      </c>
      <c r="HX124">
        <v>0</v>
      </c>
      <c r="HY124" t="s">
        <v>422</v>
      </c>
      <c r="HZ124" t="s">
        <v>423</v>
      </c>
      <c r="IA124" t="s">
        <v>424</v>
      </c>
      <c r="IB124" t="s">
        <v>424</v>
      </c>
      <c r="IC124" t="s">
        <v>424</v>
      </c>
      <c r="ID124" t="s">
        <v>424</v>
      </c>
      <c r="IE124">
        <v>0</v>
      </c>
      <c r="IF124">
        <v>100</v>
      </c>
      <c r="IG124">
        <v>100</v>
      </c>
      <c r="IH124">
        <v>5.548</v>
      </c>
      <c r="II124">
        <v>0.5936</v>
      </c>
      <c r="IJ124">
        <v>4.02706509432224</v>
      </c>
      <c r="IK124">
        <v>0.00601174518973114</v>
      </c>
      <c r="IL124">
        <v>2.77886958061485e-07</v>
      </c>
      <c r="IM124">
        <v>-3.54636231360687e-10</v>
      </c>
      <c r="IN124">
        <v>-0.0404303883988718</v>
      </c>
      <c r="IO124">
        <v>-0.0177815531441476</v>
      </c>
      <c r="IP124">
        <v>0.00205572605671414</v>
      </c>
      <c r="IQ124">
        <v>-1.65519735432211e-05</v>
      </c>
      <c r="IR124">
        <v>-4</v>
      </c>
      <c r="IS124">
        <v>1848</v>
      </c>
      <c r="IT124">
        <v>1</v>
      </c>
      <c r="IU124">
        <v>25</v>
      </c>
      <c r="IV124">
        <v>24562.3</v>
      </c>
      <c r="IW124">
        <v>24562.3</v>
      </c>
      <c r="IX124">
        <v>0.673828</v>
      </c>
      <c r="IY124">
        <v>2.62329</v>
      </c>
      <c r="IZ124">
        <v>1.54785</v>
      </c>
      <c r="JA124">
        <v>2.30591</v>
      </c>
      <c r="JB124">
        <v>1.34644</v>
      </c>
      <c r="JC124">
        <v>2.34619</v>
      </c>
      <c r="JD124">
        <v>34.0545</v>
      </c>
      <c r="JE124">
        <v>24.2101</v>
      </c>
      <c r="JF124">
        <v>18</v>
      </c>
      <c r="JG124">
        <v>497.057</v>
      </c>
      <c r="JH124">
        <v>412.597</v>
      </c>
      <c r="JI124">
        <v>25.0005</v>
      </c>
      <c r="JJ124">
        <v>26.7364</v>
      </c>
      <c r="JK124">
        <v>30.0001</v>
      </c>
      <c r="JL124">
        <v>26.6568</v>
      </c>
      <c r="JM124">
        <v>26.5953</v>
      </c>
      <c r="JN124">
        <v>13.4358</v>
      </c>
      <c r="JO124">
        <v>30.047</v>
      </c>
      <c r="JP124">
        <v>99.6299</v>
      </c>
      <c r="JQ124">
        <v>25</v>
      </c>
      <c r="JR124">
        <v>231.585</v>
      </c>
      <c r="JS124">
        <v>21.5256</v>
      </c>
      <c r="JT124">
        <v>102.331</v>
      </c>
      <c r="JU124">
        <v>103.082</v>
      </c>
    </row>
    <row r="125" spans="1:281">
      <c r="A125">
        <v>109</v>
      </c>
      <c r="B125">
        <v>1659025372.5</v>
      </c>
      <c r="C125">
        <v>1689.40000009537</v>
      </c>
      <c r="D125" t="s">
        <v>642</v>
      </c>
      <c r="E125" t="s">
        <v>643</v>
      </c>
      <c r="F125">
        <v>5</v>
      </c>
      <c r="G125" t="s">
        <v>619</v>
      </c>
      <c r="H125" t="s">
        <v>417</v>
      </c>
      <c r="I125">
        <v>1659025364.71429</v>
      </c>
      <c r="J125">
        <f>(K125)/1000</f>
        <v>0</v>
      </c>
      <c r="K125">
        <f>IF(CZ125, AN125, AH125)</f>
        <v>0</v>
      </c>
      <c r="L125">
        <f>IF(CZ125, AI125, AG125)</f>
        <v>0</v>
      </c>
      <c r="M125">
        <f>DB125 - IF(AU125&gt;1, L125*CV125*100.0/(AW125*DP125), 0)</f>
        <v>0</v>
      </c>
      <c r="N125">
        <f>((T125-J125/2)*M125-L125)/(T125+J125/2)</f>
        <v>0</v>
      </c>
      <c r="O125">
        <f>N125*(DI125+DJ125)/1000.0</f>
        <v>0</v>
      </c>
      <c r="P125">
        <f>(DB125 - IF(AU125&gt;1, L125*CV125*100.0/(AW125*DP125), 0))*(DI125+DJ125)/1000.0</f>
        <v>0</v>
      </c>
      <c r="Q125">
        <f>2.0/((1/S125-1/R125)+SIGN(S125)*SQRT((1/S125-1/R125)*(1/S125-1/R125) + 4*CW125/((CW125+1)*(CW125+1))*(2*1/S125*1/R125-1/R125*1/R125)))</f>
        <v>0</v>
      </c>
      <c r="R125">
        <f>IF(LEFT(CX125,1)&lt;&gt;"0",IF(LEFT(CX125,1)="1",3.0,CY125),$D$5+$E$5*(DP125*DI125/($K$5*1000))+$F$5*(DP125*DI125/($K$5*1000))*MAX(MIN(CV125,$J$5),$I$5)*MAX(MIN(CV125,$J$5),$I$5)+$G$5*MAX(MIN(CV125,$J$5),$I$5)*(DP125*DI125/($K$5*1000))+$H$5*(DP125*DI125/($K$5*1000))*(DP125*DI125/($K$5*1000)))</f>
        <v>0</v>
      </c>
      <c r="S125">
        <f>J125*(1000-(1000*0.61365*exp(17.502*W125/(240.97+W125))/(DI125+DJ125)+DD125)/2)/(1000*0.61365*exp(17.502*W125/(240.97+W125))/(DI125+DJ125)-DD125)</f>
        <v>0</v>
      </c>
      <c r="T125">
        <f>1/((CW125+1)/(Q125/1.6)+1/(R125/1.37)) + CW125/((CW125+1)/(Q125/1.6) + CW125/(R125/1.37))</f>
        <v>0</v>
      </c>
      <c r="U125">
        <f>(CR125*CU125)</f>
        <v>0</v>
      </c>
      <c r="V125">
        <f>(DK125+(U125+2*0.95*5.67E-8*(((DK125+$B$7)+273)^4-(DK125+273)^4)-44100*J125)/(1.84*29.3*R125+8*0.95*5.67E-8*(DK125+273)^3))</f>
        <v>0</v>
      </c>
      <c r="W125">
        <f>($C$7*DL125+$D$7*DM125+$E$7*V125)</f>
        <v>0</v>
      </c>
      <c r="X125">
        <f>0.61365*exp(17.502*W125/(240.97+W125))</f>
        <v>0</v>
      </c>
      <c r="Y125">
        <f>(Z125/AA125*100)</f>
        <v>0</v>
      </c>
      <c r="Z125">
        <f>DD125*(DI125+DJ125)/1000</f>
        <v>0</v>
      </c>
      <c r="AA125">
        <f>0.61365*exp(17.502*DK125/(240.97+DK125))</f>
        <v>0</v>
      </c>
      <c r="AB125">
        <f>(X125-DD125*(DI125+DJ125)/1000)</f>
        <v>0</v>
      </c>
      <c r="AC125">
        <f>(-J125*44100)</f>
        <v>0</v>
      </c>
      <c r="AD125">
        <f>2*29.3*R125*0.92*(DK125-W125)</f>
        <v>0</v>
      </c>
      <c r="AE125">
        <f>2*0.95*5.67E-8*(((DK125+$B$7)+273)^4-(W125+273)^4)</f>
        <v>0</v>
      </c>
      <c r="AF125">
        <f>U125+AE125+AC125+AD125</f>
        <v>0</v>
      </c>
      <c r="AG125">
        <f>DH125*AU125*(DC125-DB125*(1000-AU125*DE125)/(1000-AU125*DD125))/(100*CV125)</f>
        <v>0</v>
      </c>
      <c r="AH125">
        <f>1000*DH125*AU125*(DD125-DE125)/(100*CV125*(1000-AU125*DD125))</f>
        <v>0</v>
      </c>
      <c r="AI125">
        <f>(AJ125 - AK125 - DI125*1E3/(8.314*(DK125+273.15)) * AM125/DH125 * AL125) * DH125/(100*CV125) * (1000 - DE125)/1000</f>
        <v>0</v>
      </c>
      <c r="AJ125">
        <v>248.474776740904</v>
      </c>
      <c r="AK125">
        <v>249.233042424242</v>
      </c>
      <c r="AL125">
        <v>-3.22689133884487</v>
      </c>
      <c r="AM125">
        <v>66.0504921813524</v>
      </c>
      <c r="AN125">
        <f>(AP125 - AO125 + DI125*1E3/(8.314*(DK125+273.15)) * AR125/DH125 * AQ125) * DH125/(100*CV125) * 1000/(1000 - AP125)</f>
        <v>0</v>
      </c>
      <c r="AO125">
        <v>21.6094907376191</v>
      </c>
      <c r="AP125">
        <v>26.4932363636364</v>
      </c>
      <c r="AQ125">
        <v>-0.0124827878787746</v>
      </c>
      <c r="AR125">
        <v>92.47</v>
      </c>
      <c r="AS125">
        <v>0</v>
      </c>
      <c r="AT125">
        <v>0</v>
      </c>
      <c r="AU125">
        <f>IF(AS125*$H$13&gt;=AW125,1.0,(AW125/(AW125-AS125*$H$13)))</f>
        <v>0</v>
      </c>
      <c r="AV125">
        <f>(AU125-1)*100</f>
        <v>0</v>
      </c>
      <c r="AW125">
        <f>MAX(0,($B$13+$C$13*DP125)/(1+$D$13*DP125)*DI125/(DK125+273)*$E$13)</f>
        <v>0</v>
      </c>
      <c r="AX125" t="s">
        <v>418</v>
      </c>
      <c r="AY125" t="s">
        <v>418</v>
      </c>
      <c r="AZ125">
        <v>0</v>
      </c>
      <c r="BA125">
        <v>0</v>
      </c>
      <c r="BB125">
        <f>1-AZ125/BA125</f>
        <v>0</v>
      </c>
      <c r="BC125">
        <v>0</v>
      </c>
      <c r="BD125" t="s">
        <v>418</v>
      </c>
      <c r="BE125" t="s">
        <v>418</v>
      </c>
      <c r="BF125">
        <v>0</v>
      </c>
      <c r="BG125">
        <v>0</v>
      </c>
      <c r="BH125">
        <f>1-BF125/BG125</f>
        <v>0</v>
      </c>
      <c r="BI125">
        <v>0.5</v>
      </c>
      <c r="BJ125">
        <f>CS125</f>
        <v>0</v>
      </c>
      <c r="BK125">
        <f>L125</f>
        <v>0</v>
      </c>
      <c r="BL125">
        <f>BH125*BI125*BJ125</f>
        <v>0</v>
      </c>
      <c r="BM125">
        <f>(BK125-BC125)/BJ125</f>
        <v>0</v>
      </c>
      <c r="BN125">
        <f>(BA125-BG125)/BG125</f>
        <v>0</v>
      </c>
      <c r="BO125">
        <f>AZ125/(BB125+AZ125/BG125)</f>
        <v>0</v>
      </c>
      <c r="BP125" t="s">
        <v>418</v>
      </c>
      <c r="BQ125">
        <v>0</v>
      </c>
      <c r="BR125">
        <f>IF(BQ125&lt;&gt;0, BQ125, BO125)</f>
        <v>0</v>
      </c>
      <c r="BS125">
        <f>1-BR125/BG125</f>
        <v>0</v>
      </c>
      <c r="BT125">
        <f>(BG125-BF125)/(BG125-BR125)</f>
        <v>0</v>
      </c>
      <c r="BU125">
        <f>(BA125-BG125)/(BA125-BR125)</f>
        <v>0</v>
      </c>
      <c r="BV125">
        <f>(BG125-BF125)/(BG125-AZ125)</f>
        <v>0</v>
      </c>
      <c r="BW125">
        <f>(BA125-BG125)/(BA125-AZ125)</f>
        <v>0</v>
      </c>
      <c r="BX125">
        <f>(BT125*BR125/BF125)</f>
        <v>0</v>
      </c>
      <c r="BY125">
        <f>(1-BX125)</f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f>$B$11*DQ125+$C$11*DR125+$F$11*EC125*(1-EF125)</f>
        <v>0</v>
      </c>
      <c r="CS125">
        <f>CR125*CT125</f>
        <v>0</v>
      </c>
      <c r="CT125">
        <f>($B$11*$D$9+$C$11*$D$9+$F$11*((EP125+EH125)/MAX(EP125+EH125+EQ125, 0.1)*$I$9+EQ125/MAX(EP125+EH125+EQ125, 0.1)*$J$9))/($B$11+$C$11+$F$11)</f>
        <v>0</v>
      </c>
      <c r="CU125">
        <f>($B$11*$K$9+$C$11*$K$9+$F$11*((EP125+EH125)/MAX(EP125+EH125+EQ125, 0.1)*$P$9+EQ125/MAX(EP125+EH125+EQ125, 0.1)*$Q$9))/($B$11+$C$11+$F$11)</f>
        <v>0</v>
      </c>
      <c r="CV125">
        <v>6</v>
      </c>
      <c r="CW125">
        <v>0.5</v>
      </c>
      <c r="CX125" t="s">
        <v>419</v>
      </c>
      <c r="CY125">
        <v>2</v>
      </c>
      <c r="CZ125" t="b">
        <v>1</v>
      </c>
      <c r="DA125">
        <v>1659025364.71429</v>
      </c>
      <c r="DB125">
        <v>265.077535714286</v>
      </c>
      <c r="DC125">
        <v>260.186535714286</v>
      </c>
      <c r="DD125">
        <v>26.5615964285714</v>
      </c>
      <c r="DE125">
        <v>21.72235</v>
      </c>
      <c r="DF125">
        <v>259.478142857143</v>
      </c>
      <c r="DG125">
        <v>25.9674071428571</v>
      </c>
      <c r="DH125">
        <v>500.071285714286</v>
      </c>
      <c r="DI125">
        <v>90.4032214285714</v>
      </c>
      <c r="DJ125">
        <v>0.046128775</v>
      </c>
      <c r="DK125">
        <v>27.5084357142857</v>
      </c>
      <c r="DL125">
        <v>27.5987785714286</v>
      </c>
      <c r="DM125">
        <v>999.9</v>
      </c>
      <c r="DN125">
        <v>0</v>
      </c>
      <c r="DO125">
        <v>0</v>
      </c>
      <c r="DP125">
        <v>10003.2142857143</v>
      </c>
      <c r="DQ125">
        <v>0</v>
      </c>
      <c r="DR125">
        <v>18.4224357142857</v>
      </c>
      <c r="DS125">
        <v>4.89114178571429</v>
      </c>
      <c r="DT125">
        <v>272.311071428571</v>
      </c>
      <c r="DU125">
        <v>265.965428571429</v>
      </c>
      <c r="DV125">
        <v>4.83925071428571</v>
      </c>
      <c r="DW125">
        <v>260.186535714286</v>
      </c>
      <c r="DX125">
        <v>21.72235</v>
      </c>
      <c r="DY125">
        <v>2.40125535714286</v>
      </c>
      <c r="DZ125">
        <v>1.96377071428571</v>
      </c>
      <c r="EA125">
        <v>20.3722214285714</v>
      </c>
      <c r="EB125">
        <v>17.1550535714286</v>
      </c>
      <c r="EC125">
        <v>2000.03642857143</v>
      </c>
      <c r="ED125">
        <v>0.979993428571429</v>
      </c>
      <c r="EE125">
        <v>0.0200066428571429</v>
      </c>
      <c r="EF125">
        <v>0</v>
      </c>
      <c r="EG125">
        <v>831.002107142857</v>
      </c>
      <c r="EH125">
        <v>5.00063</v>
      </c>
      <c r="EI125">
        <v>16365.4571428571</v>
      </c>
      <c r="EJ125">
        <v>17257.1714285714</v>
      </c>
      <c r="EK125">
        <v>38.8097857142857</v>
      </c>
      <c r="EL125">
        <v>38.7544285714286</v>
      </c>
      <c r="EM125">
        <v>38.25</v>
      </c>
      <c r="EN125">
        <v>38.125</v>
      </c>
      <c r="EO125">
        <v>39.75</v>
      </c>
      <c r="EP125">
        <v>1955.12535714286</v>
      </c>
      <c r="EQ125">
        <v>39.9110714285714</v>
      </c>
      <c r="ER125">
        <v>0</v>
      </c>
      <c r="ES125">
        <v>1659025371.1</v>
      </c>
      <c r="ET125">
        <v>0</v>
      </c>
      <c r="EU125">
        <v>831.02196</v>
      </c>
      <c r="EV125">
        <v>-0.230076916199479</v>
      </c>
      <c r="EW125">
        <v>-25.9923078102637</v>
      </c>
      <c r="EX125">
        <v>16365.108</v>
      </c>
      <c r="EY125">
        <v>15</v>
      </c>
      <c r="EZ125">
        <v>0</v>
      </c>
      <c r="FA125" t="s">
        <v>420</v>
      </c>
      <c r="FB125">
        <v>1657551626.5</v>
      </c>
      <c r="FC125">
        <v>1657551629</v>
      </c>
      <c r="FD125">
        <v>0</v>
      </c>
      <c r="FE125">
        <v>0.403</v>
      </c>
      <c r="FF125">
        <v>0.009</v>
      </c>
      <c r="FG125">
        <v>9.41</v>
      </c>
      <c r="FH125">
        <v>0.087</v>
      </c>
      <c r="FI125">
        <v>417</v>
      </c>
      <c r="FJ125">
        <v>17</v>
      </c>
      <c r="FK125">
        <v>1.61</v>
      </c>
      <c r="FL125">
        <v>0.59</v>
      </c>
      <c r="FM125">
        <v>4.04272075</v>
      </c>
      <c r="FN125">
        <v>14.021140750469</v>
      </c>
      <c r="FO125">
        <v>1.44756687048369</v>
      </c>
      <c r="FP125">
        <v>0</v>
      </c>
      <c r="FQ125">
        <v>831.258382352941</v>
      </c>
      <c r="FR125">
        <v>-3.70751717821837</v>
      </c>
      <c r="FS125">
        <v>0.489728136749235</v>
      </c>
      <c r="FT125">
        <v>0</v>
      </c>
      <c r="FU125">
        <v>4.80507925</v>
      </c>
      <c r="FV125">
        <v>0.763038911819883</v>
      </c>
      <c r="FW125">
        <v>0.0792051080230152</v>
      </c>
      <c r="FX125">
        <v>0</v>
      </c>
      <c r="FY125">
        <v>0</v>
      </c>
      <c r="FZ125">
        <v>3</v>
      </c>
      <c r="GA125" t="s">
        <v>427</v>
      </c>
      <c r="GB125">
        <v>2.97198</v>
      </c>
      <c r="GC125">
        <v>2.70023</v>
      </c>
      <c r="GD125">
        <v>0.057284</v>
      </c>
      <c r="GE125">
        <v>0.0571386</v>
      </c>
      <c r="GF125">
        <v>0.110318</v>
      </c>
      <c r="GG125">
        <v>0.0968698</v>
      </c>
      <c r="GH125">
        <v>36711.6</v>
      </c>
      <c r="GI125">
        <v>40140</v>
      </c>
      <c r="GJ125">
        <v>35290.5</v>
      </c>
      <c r="GK125">
        <v>38611.4</v>
      </c>
      <c r="GL125">
        <v>44506.6</v>
      </c>
      <c r="GM125">
        <v>50358.9</v>
      </c>
      <c r="GN125">
        <v>55163.4</v>
      </c>
      <c r="GO125">
        <v>61927.9</v>
      </c>
      <c r="GP125">
        <v>1.9804</v>
      </c>
      <c r="GQ125">
        <v>1.8478</v>
      </c>
      <c r="GR125">
        <v>0.135005</v>
      </c>
      <c r="GS125">
        <v>0</v>
      </c>
      <c r="GT125">
        <v>25.4337</v>
      </c>
      <c r="GU125">
        <v>999.9</v>
      </c>
      <c r="GV125">
        <v>59.407</v>
      </c>
      <c r="GW125">
        <v>29.316</v>
      </c>
      <c r="GX125">
        <v>26.9159</v>
      </c>
      <c r="GY125">
        <v>56.31</v>
      </c>
      <c r="GZ125">
        <v>43.3133</v>
      </c>
      <c r="HA125">
        <v>1</v>
      </c>
      <c r="HB125">
        <v>-0.0363821</v>
      </c>
      <c r="HC125">
        <v>0.23268</v>
      </c>
      <c r="HD125">
        <v>20.1133</v>
      </c>
      <c r="HE125">
        <v>5.19932</v>
      </c>
      <c r="HF125">
        <v>12.0064</v>
      </c>
      <c r="HG125">
        <v>4.9756</v>
      </c>
      <c r="HH125">
        <v>3.294</v>
      </c>
      <c r="HI125">
        <v>9999</v>
      </c>
      <c r="HJ125">
        <v>9999</v>
      </c>
      <c r="HK125">
        <v>9999</v>
      </c>
      <c r="HL125">
        <v>628.1</v>
      </c>
      <c r="HM125">
        <v>1.86322</v>
      </c>
      <c r="HN125">
        <v>1.86804</v>
      </c>
      <c r="HO125">
        <v>1.86783</v>
      </c>
      <c r="HP125">
        <v>1.86905</v>
      </c>
      <c r="HQ125">
        <v>1.86981</v>
      </c>
      <c r="HR125">
        <v>1.8659</v>
      </c>
      <c r="HS125">
        <v>1.86694</v>
      </c>
      <c r="HT125">
        <v>1.86829</v>
      </c>
      <c r="HU125">
        <v>5</v>
      </c>
      <c r="HV125">
        <v>0</v>
      </c>
      <c r="HW125">
        <v>0</v>
      </c>
      <c r="HX125">
        <v>0</v>
      </c>
      <c r="HY125" t="s">
        <v>422</v>
      </c>
      <c r="HZ125" t="s">
        <v>423</v>
      </c>
      <c r="IA125" t="s">
        <v>424</v>
      </c>
      <c r="IB125" t="s">
        <v>424</v>
      </c>
      <c r="IC125" t="s">
        <v>424</v>
      </c>
      <c r="ID125" t="s">
        <v>424</v>
      </c>
      <c r="IE125">
        <v>0</v>
      </c>
      <c r="IF125">
        <v>100</v>
      </c>
      <c r="IG125">
        <v>100</v>
      </c>
      <c r="IH125">
        <v>5.454</v>
      </c>
      <c r="II125">
        <v>0.5904</v>
      </c>
      <c r="IJ125">
        <v>4.02706509432224</v>
      </c>
      <c r="IK125">
        <v>0.00601174518973114</v>
      </c>
      <c r="IL125">
        <v>2.77886958061485e-07</v>
      </c>
      <c r="IM125">
        <v>-3.54636231360687e-10</v>
      </c>
      <c r="IN125">
        <v>-0.0404303883988718</v>
      </c>
      <c r="IO125">
        <v>-0.0177815531441476</v>
      </c>
      <c r="IP125">
        <v>0.00205572605671414</v>
      </c>
      <c r="IQ125">
        <v>-1.65519735432211e-05</v>
      </c>
      <c r="IR125">
        <v>-4</v>
      </c>
      <c r="IS125">
        <v>1848</v>
      </c>
      <c r="IT125">
        <v>1</v>
      </c>
      <c r="IU125">
        <v>25</v>
      </c>
      <c r="IV125">
        <v>24562.4</v>
      </c>
      <c r="IW125">
        <v>24562.4</v>
      </c>
      <c r="IX125">
        <v>0.638428</v>
      </c>
      <c r="IY125">
        <v>2.60986</v>
      </c>
      <c r="IZ125">
        <v>1.54785</v>
      </c>
      <c r="JA125">
        <v>2.30713</v>
      </c>
      <c r="JB125">
        <v>1.34644</v>
      </c>
      <c r="JC125">
        <v>2.4292</v>
      </c>
      <c r="JD125">
        <v>34.0545</v>
      </c>
      <c r="JE125">
        <v>24.2188</v>
      </c>
      <c r="JF125">
        <v>18</v>
      </c>
      <c r="JG125">
        <v>497.581</v>
      </c>
      <c r="JH125">
        <v>412.033</v>
      </c>
      <c r="JI125">
        <v>24.9999</v>
      </c>
      <c r="JJ125">
        <v>26.7364</v>
      </c>
      <c r="JK125">
        <v>30.0001</v>
      </c>
      <c r="JL125">
        <v>26.6568</v>
      </c>
      <c r="JM125">
        <v>26.5953</v>
      </c>
      <c r="JN125">
        <v>12.7679</v>
      </c>
      <c r="JO125">
        <v>30.047</v>
      </c>
      <c r="JP125">
        <v>99.6299</v>
      </c>
      <c r="JQ125">
        <v>25</v>
      </c>
      <c r="JR125">
        <v>218.045</v>
      </c>
      <c r="JS125">
        <v>21.5082</v>
      </c>
      <c r="JT125">
        <v>102.331</v>
      </c>
      <c r="JU125">
        <v>103.082</v>
      </c>
    </row>
    <row r="126" spans="1:281">
      <c r="A126">
        <v>110</v>
      </c>
      <c r="B126">
        <v>1659025377.5</v>
      </c>
      <c r="C126">
        <v>1694.40000009537</v>
      </c>
      <c r="D126" t="s">
        <v>644</v>
      </c>
      <c r="E126" t="s">
        <v>645</v>
      </c>
      <c r="F126">
        <v>5</v>
      </c>
      <c r="G126" t="s">
        <v>619</v>
      </c>
      <c r="H126" t="s">
        <v>417</v>
      </c>
      <c r="I126">
        <v>1659025370</v>
      </c>
      <c r="J126">
        <f>(K126)/1000</f>
        <v>0</v>
      </c>
      <c r="K126">
        <f>IF(CZ126, AN126, AH126)</f>
        <v>0</v>
      </c>
      <c r="L126">
        <f>IF(CZ126, AI126, AG126)</f>
        <v>0</v>
      </c>
      <c r="M126">
        <f>DB126 - IF(AU126&gt;1, L126*CV126*100.0/(AW126*DP126), 0)</f>
        <v>0</v>
      </c>
      <c r="N126">
        <f>((T126-J126/2)*M126-L126)/(T126+J126/2)</f>
        <v>0</v>
      </c>
      <c r="O126">
        <f>N126*(DI126+DJ126)/1000.0</f>
        <v>0</v>
      </c>
      <c r="P126">
        <f>(DB126 - IF(AU126&gt;1, L126*CV126*100.0/(AW126*DP126), 0))*(DI126+DJ126)/1000.0</f>
        <v>0</v>
      </c>
      <c r="Q126">
        <f>2.0/((1/S126-1/R126)+SIGN(S126)*SQRT((1/S126-1/R126)*(1/S126-1/R126) + 4*CW126/((CW126+1)*(CW126+1))*(2*1/S126*1/R126-1/R126*1/R126)))</f>
        <v>0</v>
      </c>
      <c r="R126">
        <f>IF(LEFT(CX126,1)&lt;&gt;"0",IF(LEFT(CX126,1)="1",3.0,CY126),$D$5+$E$5*(DP126*DI126/($K$5*1000))+$F$5*(DP126*DI126/($K$5*1000))*MAX(MIN(CV126,$J$5),$I$5)*MAX(MIN(CV126,$J$5),$I$5)+$G$5*MAX(MIN(CV126,$J$5),$I$5)*(DP126*DI126/($K$5*1000))+$H$5*(DP126*DI126/($K$5*1000))*(DP126*DI126/($K$5*1000)))</f>
        <v>0</v>
      </c>
      <c r="S126">
        <f>J126*(1000-(1000*0.61365*exp(17.502*W126/(240.97+W126))/(DI126+DJ126)+DD126)/2)/(1000*0.61365*exp(17.502*W126/(240.97+W126))/(DI126+DJ126)-DD126)</f>
        <v>0</v>
      </c>
      <c r="T126">
        <f>1/((CW126+1)/(Q126/1.6)+1/(R126/1.37)) + CW126/((CW126+1)/(Q126/1.6) + CW126/(R126/1.37))</f>
        <v>0</v>
      </c>
      <c r="U126">
        <f>(CR126*CU126)</f>
        <v>0</v>
      </c>
      <c r="V126">
        <f>(DK126+(U126+2*0.95*5.67E-8*(((DK126+$B$7)+273)^4-(DK126+273)^4)-44100*J126)/(1.84*29.3*R126+8*0.95*5.67E-8*(DK126+273)^3))</f>
        <v>0</v>
      </c>
      <c r="W126">
        <f>($C$7*DL126+$D$7*DM126+$E$7*V126)</f>
        <v>0</v>
      </c>
      <c r="X126">
        <f>0.61365*exp(17.502*W126/(240.97+W126))</f>
        <v>0</v>
      </c>
      <c r="Y126">
        <f>(Z126/AA126*100)</f>
        <v>0</v>
      </c>
      <c r="Z126">
        <f>DD126*(DI126+DJ126)/1000</f>
        <v>0</v>
      </c>
      <c r="AA126">
        <f>0.61365*exp(17.502*DK126/(240.97+DK126))</f>
        <v>0</v>
      </c>
      <c r="AB126">
        <f>(X126-DD126*(DI126+DJ126)/1000)</f>
        <v>0</v>
      </c>
      <c r="AC126">
        <f>(-J126*44100)</f>
        <v>0</v>
      </c>
      <c r="AD126">
        <f>2*29.3*R126*0.92*(DK126-W126)</f>
        <v>0</v>
      </c>
      <c r="AE126">
        <f>2*0.95*5.67E-8*(((DK126+$B$7)+273)^4-(W126+273)^4)</f>
        <v>0</v>
      </c>
      <c r="AF126">
        <f>U126+AE126+AC126+AD126</f>
        <v>0</v>
      </c>
      <c r="AG126">
        <f>DH126*AU126*(DC126-DB126*(1000-AU126*DE126)/(1000-AU126*DD126))/(100*CV126)</f>
        <v>0</v>
      </c>
      <c r="AH126">
        <f>1000*DH126*AU126*(DD126-DE126)/(100*CV126*(1000-AU126*DD126))</f>
        <v>0</v>
      </c>
      <c r="AI126">
        <f>(AJ126 - AK126 - DI126*1E3/(8.314*(DK126+273.15)) * AM126/DH126 * AL126) * DH126/(100*CV126) * (1000 - DE126)/1000</f>
        <v>0</v>
      </c>
      <c r="AJ126">
        <v>231.566787161528</v>
      </c>
      <c r="AK126">
        <v>233.336927272727</v>
      </c>
      <c r="AL126">
        <v>-3.17867714543768</v>
      </c>
      <c r="AM126">
        <v>66.0504921813524</v>
      </c>
      <c r="AN126">
        <f>(AP126 - AO126 + DI126*1E3/(8.314*(DK126+273.15)) * AR126/DH126 * AQ126) * DH126/(100*CV126) * 1000/(1000 - AP126)</f>
        <v>0</v>
      </c>
      <c r="AO126">
        <v>21.5909246487879</v>
      </c>
      <c r="AP126">
        <v>26.4592958041958</v>
      </c>
      <c r="AQ126">
        <v>-0.00363636363635694</v>
      </c>
      <c r="AR126">
        <v>92.47</v>
      </c>
      <c r="AS126">
        <v>0</v>
      </c>
      <c r="AT126">
        <v>0</v>
      </c>
      <c r="AU126">
        <f>IF(AS126*$H$13&gt;=AW126,1.0,(AW126/(AW126-AS126*$H$13)))</f>
        <v>0</v>
      </c>
      <c r="AV126">
        <f>(AU126-1)*100</f>
        <v>0</v>
      </c>
      <c r="AW126">
        <f>MAX(0,($B$13+$C$13*DP126)/(1+$D$13*DP126)*DI126/(DK126+273)*$E$13)</f>
        <v>0</v>
      </c>
      <c r="AX126" t="s">
        <v>418</v>
      </c>
      <c r="AY126" t="s">
        <v>418</v>
      </c>
      <c r="AZ126">
        <v>0</v>
      </c>
      <c r="BA126">
        <v>0</v>
      </c>
      <c r="BB126">
        <f>1-AZ126/BA126</f>
        <v>0</v>
      </c>
      <c r="BC126">
        <v>0</v>
      </c>
      <c r="BD126" t="s">
        <v>418</v>
      </c>
      <c r="BE126" t="s">
        <v>418</v>
      </c>
      <c r="BF126">
        <v>0</v>
      </c>
      <c r="BG126">
        <v>0</v>
      </c>
      <c r="BH126">
        <f>1-BF126/BG126</f>
        <v>0</v>
      </c>
      <c r="BI126">
        <v>0.5</v>
      </c>
      <c r="BJ126">
        <f>CS126</f>
        <v>0</v>
      </c>
      <c r="BK126">
        <f>L126</f>
        <v>0</v>
      </c>
      <c r="BL126">
        <f>BH126*BI126*BJ126</f>
        <v>0</v>
      </c>
      <c r="BM126">
        <f>(BK126-BC126)/BJ126</f>
        <v>0</v>
      </c>
      <c r="BN126">
        <f>(BA126-BG126)/BG126</f>
        <v>0</v>
      </c>
      <c r="BO126">
        <f>AZ126/(BB126+AZ126/BG126)</f>
        <v>0</v>
      </c>
      <c r="BP126" t="s">
        <v>418</v>
      </c>
      <c r="BQ126">
        <v>0</v>
      </c>
      <c r="BR126">
        <f>IF(BQ126&lt;&gt;0, BQ126, BO126)</f>
        <v>0</v>
      </c>
      <c r="BS126">
        <f>1-BR126/BG126</f>
        <v>0</v>
      </c>
      <c r="BT126">
        <f>(BG126-BF126)/(BG126-BR126)</f>
        <v>0</v>
      </c>
      <c r="BU126">
        <f>(BA126-BG126)/(BA126-BR126)</f>
        <v>0</v>
      </c>
      <c r="BV126">
        <f>(BG126-BF126)/(BG126-AZ126)</f>
        <v>0</v>
      </c>
      <c r="BW126">
        <f>(BA126-BG126)/(BA126-AZ126)</f>
        <v>0</v>
      </c>
      <c r="BX126">
        <f>(BT126*BR126/BF126)</f>
        <v>0</v>
      </c>
      <c r="BY126">
        <f>(1-BX126)</f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f>$B$11*DQ126+$C$11*DR126+$F$11*EC126*(1-EF126)</f>
        <v>0</v>
      </c>
      <c r="CS126">
        <f>CR126*CT126</f>
        <v>0</v>
      </c>
      <c r="CT126">
        <f>($B$11*$D$9+$C$11*$D$9+$F$11*((EP126+EH126)/MAX(EP126+EH126+EQ126, 0.1)*$I$9+EQ126/MAX(EP126+EH126+EQ126, 0.1)*$J$9))/($B$11+$C$11+$F$11)</f>
        <v>0</v>
      </c>
      <c r="CU126">
        <f>($B$11*$K$9+$C$11*$K$9+$F$11*((EP126+EH126)/MAX(EP126+EH126+EQ126, 0.1)*$P$9+EQ126/MAX(EP126+EH126+EQ126, 0.1)*$Q$9))/($B$11+$C$11+$F$11)</f>
        <v>0</v>
      </c>
      <c r="CV126">
        <v>6</v>
      </c>
      <c r="CW126">
        <v>0.5</v>
      </c>
      <c r="CX126" t="s">
        <v>419</v>
      </c>
      <c r="CY126">
        <v>2</v>
      </c>
      <c r="CZ126" t="b">
        <v>1</v>
      </c>
      <c r="DA126">
        <v>1659025370</v>
      </c>
      <c r="DB126">
        <v>248.801518518518</v>
      </c>
      <c r="DC126">
        <v>242.68337037037</v>
      </c>
      <c r="DD126">
        <v>26.5228444444444</v>
      </c>
      <c r="DE126">
        <v>21.6322296296296</v>
      </c>
      <c r="DF126">
        <v>243.300518518519</v>
      </c>
      <c r="DG126">
        <v>25.9306888888889</v>
      </c>
      <c r="DH126">
        <v>500.040296296296</v>
      </c>
      <c r="DI126">
        <v>90.4038555555556</v>
      </c>
      <c r="DJ126">
        <v>0.0462103037037037</v>
      </c>
      <c r="DK126">
        <v>27.5117333333333</v>
      </c>
      <c r="DL126">
        <v>27.6099148148148</v>
      </c>
      <c r="DM126">
        <v>999.9</v>
      </c>
      <c r="DN126">
        <v>0</v>
      </c>
      <c r="DO126">
        <v>0</v>
      </c>
      <c r="DP126">
        <v>9996.85185185185</v>
      </c>
      <c r="DQ126">
        <v>0</v>
      </c>
      <c r="DR126">
        <v>18.4264333333333</v>
      </c>
      <c r="DS126">
        <v>6.11826222222222</v>
      </c>
      <c r="DT126">
        <v>255.580962962963</v>
      </c>
      <c r="DU126">
        <v>248.050037037037</v>
      </c>
      <c r="DV126">
        <v>4.89061962962963</v>
      </c>
      <c r="DW126">
        <v>242.68337037037</v>
      </c>
      <c r="DX126">
        <v>21.6322296296296</v>
      </c>
      <c r="DY126">
        <v>2.39776851851852</v>
      </c>
      <c r="DZ126">
        <v>1.95563740740741</v>
      </c>
      <c r="EA126">
        <v>20.3486888888889</v>
      </c>
      <c r="EB126">
        <v>17.0896</v>
      </c>
      <c r="EC126">
        <v>2000.01148148148</v>
      </c>
      <c r="ED126">
        <v>0.979993222222222</v>
      </c>
      <c r="EE126">
        <v>0.020006862962963</v>
      </c>
      <c r="EF126">
        <v>0</v>
      </c>
      <c r="EG126">
        <v>831.083925925926</v>
      </c>
      <c r="EH126">
        <v>5.00063</v>
      </c>
      <c r="EI126">
        <v>16365.2777777778</v>
      </c>
      <c r="EJ126">
        <v>17256.9592592593</v>
      </c>
      <c r="EK126">
        <v>38.812</v>
      </c>
      <c r="EL126">
        <v>38.7545925925926</v>
      </c>
      <c r="EM126">
        <v>38.25</v>
      </c>
      <c r="EN126">
        <v>38.1295925925926</v>
      </c>
      <c r="EO126">
        <v>39.75</v>
      </c>
      <c r="EP126">
        <v>1955.10074074074</v>
      </c>
      <c r="EQ126">
        <v>39.9107407407407</v>
      </c>
      <c r="ER126">
        <v>0</v>
      </c>
      <c r="ES126">
        <v>1659025376.5</v>
      </c>
      <c r="ET126">
        <v>0</v>
      </c>
      <c r="EU126">
        <v>831.105692307692</v>
      </c>
      <c r="EV126">
        <v>2.57011965727177</v>
      </c>
      <c r="EW126">
        <v>32.4957264346433</v>
      </c>
      <c r="EX126">
        <v>16365.5884615385</v>
      </c>
      <c r="EY126">
        <v>15</v>
      </c>
      <c r="EZ126">
        <v>0</v>
      </c>
      <c r="FA126" t="s">
        <v>420</v>
      </c>
      <c r="FB126">
        <v>1657551626.5</v>
      </c>
      <c r="FC126">
        <v>1657551629</v>
      </c>
      <c r="FD126">
        <v>0</v>
      </c>
      <c r="FE126">
        <v>0.403</v>
      </c>
      <c r="FF126">
        <v>0.009</v>
      </c>
      <c r="FG126">
        <v>9.41</v>
      </c>
      <c r="FH126">
        <v>0.087</v>
      </c>
      <c r="FI126">
        <v>417</v>
      </c>
      <c r="FJ126">
        <v>17</v>
      </c>
      <c r="FK126">
        <v>1.61</v>
      </c>
      <c r="FL126">
        <v>0.59</v>
      </c>
      <c r="FM126">
        <v>5.481335</v>
      </c>
      <c r="FN126">
        <v>14.3651828893058</v>
      </c>
      <c r="FO126">
        <v>1.46187831046226</v>
      </c>
      <c r="FP126">
        <v>0</v>
      </c>
      <c r="FQ126">
        <v>831.092147058823</v>
      </c>
      <c r="FR126">
        <v>0.923559971814165</v>
      </c>
      <c r="FS126">
        <v>0.292440253561503</v>
      </c>
      <c r="FT126">
        <v>1</v>
      </c>
      <c r="FU126">
        <v>4.85260225</v>
      </c>
      <c r="FV126">
        <v>0.576277485928698</v>
      </c>
      <c r="FW126">
        <v>0.068833556950353</v>
      </c>
      <c r="FX126">
        <v>0</v>
      </c>
      <c r="FY126">
        <v>1</v>
      </c>
      <c r="FZ126">
        <v>3</v>
      </c>
      <c r="GA126" t="s">
        <v>421</v>
      </c>
      <c r="GB126">
        <v>2.97279</v>
      </c>
      <c r="GC126">
        <v>2.69964</v>
      </c>
      <c r="GD126">
        <v>0.0540499</v>
      </c>
      <c r="GE126">
        <v>0.0537404</v>
      </c>
      <c r="GF126">
        <v>0.110227</v>
      </c>
      <c r="GG126">
        <v>0.0967181</v>
      </c>
      <c r="GH126">
        <v>36837.7</v>
      </c>
      <c r="GI126">
        <v>40285.4</v>
      </c>
      <c r="GJ126">
        <v>35290.7</v>
      </c>
      <c r="GK126">
        <v>38612.1</v>
      </c>
      <c r="GL126">
        <v>44512.1</v>
      </c>
      <c r="GM126">
        <v>50367.2</v>
      </c>
      <c r="GN126">
        <v>55164.6</v>
      </c>
      <c r="GO126">
        <v>61927.8</v>
      </c>
      <c r="GP126">
        <v>1.9802</v>
      </c>
      <c r="GQ126">
        <v>1.8478</v>
      </c>
      <c r="GR126">
        <v>0.133157</v>
      </c>
      <c r="GS126">
        <v>0</v>
      </c>
      <c r="GT126">
        <v>25.4337</v>
      </c>
      <c r="GU126">
        <v>999.9</v>
      </c>
      <c r="GV126">
        <v>59.407</v>
      </c>
      <c r="GW126">
        <v>29.316</v>
      </c>
      <c r="GX126">
        <v>26.9179</v>
      </c>
      <c r="GY126">
        <v>56.32</v>
      </c>
      <c r="GZ126">
        <v>43.4736</v>
      </c>
      <c r="HA126">
        <v>1</v>
      </c>
      <c r="HB126">
        <v>-0.0363415</v>
      </c>
      <c r="HC126">
        <v>0.234858</v>
      </c>
      <c r="HD126">
        <v>20.1125</v>
      </c>
      <c r="HE126">
        <v>5.19573</v>
      </c>
      <c r="HF126">
        <v>12.0052</v>
      </c>
      <c r="HG126">
        <v>4.9744</v>
      </c>
      <c r="HH126">
        <v>3.293</v>
      </c>
      <c r="HI126">
        <v>9999</v>
      </c>
      <c r="HJ126">
        <v>9999</v>
      </c>
      <c r="HK126">
        <v>9999</v>
      </c>
      <c r="HL126">
        <v>628.1</v>
      </c>
      <c r="HM126">
        <v>1.86316</v>
      </c>
      <c r="HN126">
        <v>1.86801</v>
      </c>
      <c r="HO126">
        <v>1.86783</v>
      </c>
      <c r="HP126">
        <v>1.86896</v>
      </c>
      <c r="HQ126">
        <v>1.86981</v>
      </c>
      <c r="HR126">
        <v>1.86587</v>
      </c>
      <c r="HS126">
        <v>1.86691</v>
      </c>
      <c r="HT126">
        <v>1.86832</v>
      </c>
      <c r="HU126">
        <v>5</v>
      </c>
      <c r="HV126">
        <v>0</v>
      </c>
      <c r="HW126">
        <v>0</v>
      </c>
      <c r="HX126">
        <v>0</v>
      </c>
      <c r="HY126" t="s">
        <v>422</v>
      </c>
      <c r="HZ126" t="s">
        <v>423</v>
      </c>
      <c r="IA126" t="s">
        <v>424</v>
      </c>
      <c r="IB126" t="s">
        <v>424</v>
      </c>
      <c r="IC126" t="s">
        <v>424</v>
      </c>
      <c r="ID126" t="s">
        <v>424</v>
      </c>
      <c r="IE126">
        <v>0</v>
      </c>
      <c r="IF126">
        <v>100</v>
      </c>
      <c r="IG126">
        <v>100</v>
      </c>
      <c r="IH126">
        <v>5.361</v>
      </c>
      <c r="II126">
        <v>0.5888</v>
      </c>
      <c r="IJ126">
        <v>4.02706509432224</v>
      </c>
      <c r="IK126">
        <v>0.00601174518973114</v>
      </c>
      <c r="IL126">
        <v>2.77886958061485e-07</v>
      </c>
      <c r="IM126">
        <v>-3.54636231360687e-10</v>
      </c>
      <c r="IN126">
        <v>-0.0404303883988718</v>
      </c>
      <c r="IO126">
        <v>-0.0177815531441476</v>
      </c>
      <c r="IP126">
        <v>0.00205572605671414</v>
      </c>
      <c r="IQ126">
        <v>-1.65519735432211e-05</v>
      </c>
      <c r="IR126">
        <v>-4</v>
      </c>
      <c r="IS126">
        <v>1848</v>
      </c>
      <c r="IT126">
        <v>1</v>
      </c>
      <c r="IU126">
        <v>25</v>
      </c>
      <c r="IV126">
        <v>24562.5</v>
      </c>
      <c r="IW126">
        <v>24562.5</v>
      </c>
      <c r="IX126">
        <v>0.603027</v>
      </c>
      <c r="IY126">
        <v>2.58301</v>
      </c>
      <c r="IZ126">
        <v>1.54785</v>
      </c>
      <c r="JA126">
        <v>2.30713</v>
      </c>
      <c r="JB126">
        <v>1.34644</v>
      </c>
      <c r="JC126">
        <v>2.37671</v>
      </c>
      <c r="JD126">
        <v>34.0545</v>
      </c>
      <c r="JE126">
        <v>24.2188</v>
      </c>
      <c r="JF126">
        <v>18</v>
      </c>
      <c r="JG126">
        <v>497.471</v>
      </c>
      <c r="JH126">
        <v>412.049</v>
      </c>
      <c r="JI126">
        <v>25.0003</v>
      </c>
      <c r="JJ126">
        <v>26.7387</v>
      </c>
      <c r="JK126">
        <v>30.0002</v>
      </c>
      <c r="JL126">
        <v>26.6591</v>
      </c>
      <c r="JM126">
        <v>26.5975</v>
      </c>
      <c r="JN126">
        <v>12.0184</v>
      </c>
      <c r="JO126">
        <v>30.3175</v>
      </c>
      <c r="JP126">
        <v>99.6299</v>
      </c>
      <c r="JQ126">
        <v>25</v>
      </c>
      <c r="JR126">
        <v>197.946</v>
      </c>
      <c r="JS126">
        <v>21.4866</v>
      </c>
      <c r="JT126">
        <v>102.332</v>
      </c>
      <c r="JU126">
        <v>103.083</v>
      </c>
    </row>
    <row r="127" spans="1:281">
      <c r="A127">
        <v>111</v>
      </c>
      <c r="B127">
        <v>1659025382.5</v>
      </c>
      <c r="C127">
        <v>1699.40000009537</v>
      </c>
      <c r="D127" t="s">
        <v>646</v>
      </c>
      <c r="E127" t="s">
        <v>647</v>
      </c>
      <c r="F127">
        <v>5</v>
      </c>
      <c r="G127" t="s">
        <v>619</v>
      </c>
      <c r="H127" t="s">
        <v>417</v>
      </c>
      <c r="I127">
        <v>1659025374.71429</v>
      </c>
      <c r="J127">
        <f>(K127)/1000</f>
        <v>0</v>
      </c>
      <c r="K127">
        <f>IF(CZ127, AN127, AH127)</f>
        <v>0</v>
      </c>
      <c r="L127">
        <f>IF(CZ127, AI127, AG127)</f>
        <v>0</v>
      </c>
      <c r="M127">
        <f>DB127 - IF(AU127&gt;1, L127*CV127*100.0/(AW127*DP127), 0)</f>
        <v>0</v>
      </c>
      <c r="N127">
        <f>((T127-J127/2)*M127-L127)/(T127+J127/2)</f>
        <v>0</v>
      </c>
      <c r="O127">
        <f>N127*(DI127+DJ127)/1000.0</f>
        <v>0</v>
      </c>
      <c r="P127">
        <f>(DB127 - IF(AU127&gt;1, L127*CV127*100.0/(AW127*DP127), 0))*(DI127+DJ127)/1000.0</f>
        <v>0</v>
      </c>
      <c r="Q127">
        <f>2.0/((1/S127-1/R127)+SIGN(S127)*SQRT((1/S127-1/R127)*(1/S127-1/R127) + 4*CW127/((CW127+1)*(CW127+1))*(2*1/S127*1/R127-1/R127*1/R127)))</f>
        <v>0</v>
      </c>
      <c r="R127">
        <f>IF(LEFT(CX127,1)&lt;&gt;"0",IF(LEFT(CX127,1)="1",3.0,CY127),$D$5+$E$5*(DP127*DI127/($K$5*1000))+$F$5*(DP127*DI127/($K$5*1000))*MAX(MIN(CV127,$J$5),$I$5)*MAX(MIN(CV127,$J$5),$I$5)+$G$5*MAX(MIN(CV127,$J$5),$I$5)*(DP127*DI127/($K$5*1000))+$H$5*(DP127*DI127/($K$5*1000))*(DP127*DI127/($K$5*1000)))</f>
        <v>0</v>
      </c>
      <c r="S127">
        <f>J127*(1000-(1000*0.61365*exp(17.502*W127/(240.97+W127))/(DI127+DJ127)+DD127)/2)/(1000*0.61365*exp(17.502*W127/(240.97+W127))/(DI127+DJ127)-DD127)</f>
        <v>0</v>
      </c>
      <c r="T127">
        <f>1/((CW127+1)/(Q127/1.6)+1/(R127/1.37)) + CW127/((CW127+1)/(Q127/1.6) + CW127/(R127/1.37))</f>
        <v>0</v>
      </c>
      <c r="U127">
        <f>(CR127*CU127)</f>
        <v>0</v>
      </c>
      <c r="V127">
        <f>(DK127+(U127+2*0.95*5.67E-8*(((DK127+$B$7)+273)^4-(DK127+273)^4)-44100*J127)/(1.84*29.3*R127+8*0.95*5.67E-8*(DK127+273)^3))</f>
        <v>0</v>
      </c>
      <c r="W127">
        <f>($C$7*DL127+$D$7*DM127+$E$7*V127)</f>
        <v>0</v>
      </c>
      <c r="X127">
        <f>0.61365*exp(17.502*W127/(240.97+W127))</f>
        <v>0</v>
      </c>
      <c r="Y127">
        <f>(Z127/AA127*100)</f>
        <v>0</v>
      </c>
      <c r="Z127">
        <f>DD127*(DI127+DJ127)/1000</f>
        <v>0</v>
      </c>
      <c r="AA127">
        <f>0.61365*exp(17.502*DK127/(240.97+DK127))</f>
        <v>0</v>
      </c>
      <c r="AB127">
        <f>(X127-DD127*(DI127+DJ127)/1000)</f>
        <v>0</v>
      </c>
      <c r="AC127">
        <f>(-J127*44100)</f>
        <v>0</v>
      </c>
      <c r="AD127">
        <f>2*29.3*R127*0.92*(DK127-W127)</f>
        <v>0</v>
      </c>
      <c r="AE127">
        <f>2*0.95*5.67E-8*(((DK127+$B$7)+273)^4-(W127+273)^4)</f>
        <v>0</v>
      </c>
      <c r="AF127">
        <f>U127+AE127+AC127+AD127</f>
        <v>0</v>
      </c>
      <c r="AG127">
        <f>DH127*AU127*(DC127-DB127*(1000-AU127*DE127)/(1000-AU127*DD127))/(100*CV127)</f>
        <v>0</v>
      </c>
      <c r="AH127">
        <f>1000*DH127*AU127*(DD127-DE127)/(100*CV127*(1000-AU127*DD127))</f>
        <v>0</v>
      </c>
      <c r="AI127">
        <f>(AJ127 - AK127 - DI127*1E3/(8.314*(DK127+273.15)) * AM127/DH127 * AL127) * DH127/(100*CV127) * (1000 - DE127)/1000</f>
        <v>0</v>
      </c>
      <c r="AJ127">
        <v>214.634289948009</v>
      </c>
      <c r="AK127">
        <v>217.451806060606</v>
      </c>
      <c r="AL127">
        <v>-3.21997240846019</v>
      </c>
      <c r="AM127">
        <v>66.0504921813524</v>
      </c>
      <c r="AN127">
        <f>(AP127 - AO127 + DI127*1E3/(8.314*(DK127+273.15)) * AR127/DH127 * AQ127) * DH127/(100*CV127) * 1000/(1000 - AP127)</f>
        <v>0</v>
      </c>
      <c r="AO127">
        <v>21.5052433865801</v>
      </c>
      <c r="AP127">
        <v>26.4113335664336</v>
      </c>
      <c r="AQ127">
        <v>-0.00625284848482797</v>
      </c>
      <c r="AR127">
        <v>92.47</v>
      </c>
      <c r="AS127">
        <v>0</v>
      </c>
      <c r="AT127">
        <v>0</v>
      </c>
      <c r="AU127">
        <f>IF(AS127*$H$13&gt;=AW127,1.0,(AW127/(AW127-AS127*$H$13)))</f>
        <v>0</v>
      </c>
      <c r="AV127">
        <f>(AU127-1)*100</f>
        <v>0</v>
      </c>
      <c r="AW127">
        <f>MAX(0,($B$13+$C$13*DP127)/(1+$D$13*DP127)*DI127/(DK127+273)*$E$13)</f>
        <v>0</v>
      </c>
      <c r="AX127" t="s">
        <v>418</v>
      </c>
      <c r="AY127" t="s">
        <v>418</v>
      </c>
      <c r="AZ127">
        <v>0</v>
      </c>
      <c r="BA127">
        <v>0</v>
      </c>
      <c r="BB127">
        <f>1-AZ127/BA127</f>
        <v>0</v>
      </c>
      <c r="BC127">
        <v>0</v>
      </c>
      <c r="BD127" t="s">
        <v>418</v>
      </c>
      <c r="BE127" t="s">
        <v>418</v>
      </c>
      <c r="BF127">
        <v>0</v>
      </c>
      <c r="BG127">
        <v>0</v>
      </c>
      <c r="BH127">
        <f>1-BF127/BG127</f>
        <v>0</v>
      </c>
      <c r="BI127">
        <v>0.5</v>
      </c>
      <c r="BJ127">
        <f>CS127</f>
        <v>0</v>
      </c>
      <c r="BK127">
        <f>L127</f>
        <v>0</v>
      </c>
      <c r="BL127">
        <f>BH127*BI127*BJ127</f>
        <v>0</v>
      </c>
      <c r="BM127">
        <f>(BK127-BC127)/BJ127</f>
        <v>0</v>
      </c>
      <c r="BN127">
        <f>(BA127-BG127)/BG127</f>
        <v>0</v>
      </c>
      <c r="BO127">
        <f>AZ127/(BB127+AZ127/BG127)</f>
        <v>0</v>
      </c>
      <c r="BP127" t="s">
        <v>418</v>
      </c>
      <c r="BQ127">
        <v>0</v>
      </c>
      <c r="BR127">
        <f>IF(BQ127&lt;&gt;0, BQ127, BO127)</f>
        <v>0</v>
      </c>
      <c r="BS127">
        <f>1-BR127/BG127</f>
        <v>0</v>
      </c>
      <c r="BT127">
        <f>(BG127-BF127)/(BG127-BR127)</f>
        <v>0</v>
      </c>
      <c r="BU127">
        <f>(BA127-BG127)/(BA127-BR127)</f>
        <v>0</v>
      </c>
      <c r="BV127">
        <f>(BG127-BF127)/(BG127-AZ127)</f>
        <v>0</v>
      </c>
      <c r="BW127">
        <f>(BA127-BG127)/(BA127-AZ127)</f>
        <v>0</v>
      </c>
      <c r="BX127">
        <f>(BT127*BR127/BF127)</f>
        <v>0</v>
      </c>
      <c r="BY127">
        <f>(1-BX127)</f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f>$B$11*DQ127+$C$11*DR127+$F$11*EC127*(1-EF127)</f>
        <v>0</v>
      </c>
      <c r="CS127">
        <f>CR127*CT127</f>
        <v>0</v>
      </c>
      <c r="CT127">
        <f>($B$11*$D$9+$C$11*$D$9+$F$11*((EP127+EH127)/MAX(EP127+EH127+EQ127, 0.1)*$I$9+EQ127/MAX(EP127+EH127+EQ127, 0.1)*$J$9))/($B$11+$C$11+$F$11)</f>
        <v>0</v>
      </c>
      <c r="CU127">
        <f>($B$11*$K$9+$C$11*$K$9+$F$11*((EP127+EH127)/MAX(EP127+EH127+EQ127, 0.1)*$P$9+EQ127/MAX(EP127+EH127+EQ127, 0.1)*$Q$9))/($B$11+$C$11+$F$11)</f>
        <v>0</v>
      </c>
      <c r="CV127">
        <v>6</v>
      </c>
      <c r="CW127">
        <v>0.5</v>
      </c>
      <c r="CX127" t="s">
        <v>419</v>
      </c>
      <c r="CY127">
        <v>2</v>
      </c>
      <c r="CZ127" t="b">
        <v>1</v>
      </c>
      <c r="DA127">
        <v>1659025374.71429</v>
      </c>
      <c r="DB127">
        <v>234.303107142857</v>
      </c>
      <c r="DC127">
        <v>226.868392857143</v>
      </c>
      <c r="DD127">
        <v>26.4787464285714</v>
      </c>
      <c r="DE127">
        <v>21.563175</v>
      </c>
      <c r="DF127">
        <v>228.88975</v>
      </c>
      <c r="DG127">
        <v>25.8889035714286</v>
      </c>
      <c r="DH127">
        <v>500.018714285714</v>
      </c>
      <c r="DI127">
        <v>90.4048714285714</v>
      </c>
      <c r="DJ127">
        <v>0.0464612607142857</v>
      </c>
      <c r="DK127">
        <v>27.5123964285714</v>
      </c>
      <c r="DL127">
        <v>27.6098035714286</v>
      </c>
      <c r="DM127">
        <v>999.9</v>
      </c>
      <c r="DN127">
        <v>0</v>
      </c>
      <c r="DO127">
        <v>0</v>
      </c>
      <c r="DP127">
        <v>9979.28571428571</v>
      </c>
      <c r="DQ127">
        <v>0</v>
      </c>
      <c r="DR127">
        <v>18.4283428571429</v>
      </c>
      <c r="DS127">
        <v>7.43485107142857</v>
      </c>
      <c r="DT127">
        <v>240.676464285714</v>
      </c>
      <c r="DU127">
        <v>231.868857142857</v>
      </c>
      <c r="DV127">
        <v>4.9155675</v>
      </c>
      <c r="DW127">
        <v>226.868392857143</v>
      </c>
      <c r="DX127">
        <v>21.563175</v>
      </c>
      <c r="DY127">
        <v>2.39380821428571</v>
      </c>
      <c r="DZ127">
        <v>1.94941714285714</v>
      </c>
      <c r="EA127">
        <v>20.3219357142857</v>
      </c>
      <c r="EB127">
        <v>17.0393178571429</v>
      </c>
      <c r="EC127">
        <v>2000.00178571429</v>
      </c>
      <c r="ED127">
        <v>0.979993214285714</v>
      </c>
      <c r="EE127">
        <v>0.0200068714285714</v>
      </c>
      <c r="EF127">
        <v>0</v>
      </c>
      <c r="EG127">
        <v>831.44275</v>
      </c>
      <c r="EH127">
        <v>5.00063</v>
      </c>
      <c r="EI127">
        <v>16369.5321428571</v>
      </c>
      <c r="EJ127">
        <v>17256.8714285714</v>
      </c>
      <c r="EK127">
        <v>38.812</v>
      </c>
      <c r="EL127">
        <v>38.7544285714286</v>
      </c>
      <c r="EM127">
        <v>38.25</v>
      </c>
      <c r="EN127">
        <v>38.1427142857143</v>
      </c>
      <c r="EO127">
        <v>39.75</v>
      </c>
      <c r="EP127">
        <v>1955.09142857143</v>
      </c>
      <c r="EQ127">
        <v>39.9103571428571</v>
      </c>
      <c r="ER127">
        <v>0</v>
      </c>
      <c r="ES127">
        <v>1659025381.3</v>
      </c>
      <c r="ET127">
        <v>0</v>
      </c>
      <c r="EU127">
        <v>831.449615384616</v>
      </c>
      <c r="EV127">
        <v>4.8642735006323</v>
      </c>
      <c r="EW127">
        <v>87.0358974824196</v>
      </c>
      <c r="EX127">
        <v>16370.0153846154</v>
      </c>
      <c r="EY127">
        <v>15</v>
      </c>
      <c r="EZ127">
        <v>0</v>
      </c>
      <c r="FA127" t="s">
        <v>420</v>
      </c>
      <c r="FB127">
        <v>1657551626.5</v>
      </c>
      <c r="FC127">
        <v>1657551629</v>
      </c>
      <c r="FD127">
        <v>0</v>
      </c>
      <c r="FE127">
        <v>0.403</v>
      </c>
      <c r="FF127">
        <v>0.009</v>
      </c>
      <c r="FG127">
        <v>9.41</v>
      </c>
      <c r="FH127">
        <v>0.087</v>
      </c>
      <c r="FI127">
        <v>417</v>
      </c>
      <c r="FJ127">
        <v>17</v>
      </c>
      <c r="FK127">
        <v>1.61</v>
      </c>
      <c r="FL127">
        <v>0.59</v>
      </c>
      <c r="FM127">
        <v>6.4453615</v>
      </c>
      <c r="FN127">
        <v>15.7827473921201</v>
      </c>
      <c r="FO127">
        <v>1.58741823391403</v>
      </c>
      <c r="FP127">
        <v>0</v>
      </c>
      <c r="FQ127">
        <v>831.240205882353</v>
      </c>
      <c r="FR127">
        <v>3.52328495199626</v>
      </c>
      <c r="FS127">
        <v>0.435197979248377</v>
      </c>
      <c r="FT127">
        <v>0</v>
      </c>
      <c r="FU127">
        <v>4.89249125</v>
      </c>
      <c r="FV127">
        <v>0.344227654784235</v>
      </c>
      <c r="FW127">
        <v>0.04648781314428</v>
      </c>
      <c r="FX127">
        <v>0</v>
      </c>
      <c r="FY127">
        <v>0</v>
      </c>
      <c r="FZ127">
        <v>3</v>
      </c>
      <c r="GA127" t="s">
        <v>427</v>
      </c>
      <c r="GB127">
        <v>2.97257</v>
      </c>
      <c r="GC127">
        <v>2.70089</v>
      </c>
      <c r="GD127">
        <v>0.0507303</v>
      </c>
      <c r="GE127">
        <v>0.0499815</v>
      </c>
      <c r="GF127">
        <v>0.110088</v>
      </c>
      <c r="GG127">
        <v>0.0965025</v>
      </c>
      <c r="GH127">
        <v>36966.6</v>
      </c>
      <c r="GI127">
        <v>40444.3</v>
      </c>
      <c r="GJ127">
        <v>35290.4</v>
      </c>
      <c r="GK127">
        <v>38611.2</v>
      </c>
      <c r="GL127">
        <v>44518.3</v>
      </c>
      <c r="GM127">
        <v>50379.3</v>
      </c>
      <c r="GN127">
        <v>55163.5</v>
      </c>
      <c r="GO127">
        <v>61927.9</v>
      </c>
      <c r="GP127">
        <v>1.98</v>
      </c>
      <c r="GQ127">
        <v>1.8476</v>
      </c>
      <c r="GR127">
        <v>0.131637</v>
      </c>
      <c r="GS127">
        <v>0</v>
      </c>
      <c r="GT127">
        <v>25.4315</v>
      </c>
      <c r="GU127">
        <v>999.9</v>
      </c>
      <c r="GV127">
        <v>59.407</v>
      </c>
      <c r="GW127">
        <v>29.316</v>
      </c>
      <c r="GX127">
        <v>26.9125</v>
      </c>
      <c r="GY127">
        <v>56.99</v>
      </c>
      <c r="GZ127">
        <v>43.2893</v>
      </c>
      <c r="HA127">
        <v>1</v>
      </c>
      <c r="HB127">
        <v>-0.0362195</v>
      </c>
      <c r="HC127">
        <v>0.236819</v>
      </c>
      <c r="HD127">
        <v>20.1135</v>
      </c>
      <c r="HE127">
        <v>5.19812</v>
      </c>
      <c r="HF127">
        <v>12.0064</v>
      </c>
      <c r="HG127">
        <v>4.976</v>
      </c>
      <c r="HH127">
        <v>3.2938</v>
      </c>
      <c r="HI127">
        <v>9999</v>
      </c>
      <c r="HJ127">
        <v>9999</v>
      </c>
      <c r="HK127">
        <v>9999</v>
      </c>
      <c r="HL127">
        <v>628.1</v>
      </c>
      <c r="HM127">
        <v>1.86319</v>
      </c>
      <c r="HN127">
        <v>1.8681</v>
      </c>
      <c r="HO127">
        <v>1.86783</v>
      </c>
      <c r="HP127">
        <v>1.86905</v>
      </c>
      <c r="HQ127">
        <v>1.86981</v>
      </c>
      <c r="HR127">
        <v>1.86587</v>
      </c>
      <c r="HS127">
        <v>1.86694</v>
      </c>
      <c r="HT127">
        <v>1.86829</v>
      </c>
      <c r="HU127">
        <v>5</v>
      </c>
      <c r="HV127">
        <v>0</v>
      </c>
      <c r="HW127">
        <v>0</v>
      </c>
      <c r="HX127">
        <v>0</v>
      </c>
      <c r="HY127" t="s">
        <v>422</v>
      </c>
      <c r="HZ127" t="s">
        <v>423</v>
      </c>
      <c r="IA127" t="s">
        <v>424</v>
      </c>
      <c r="IB127" t="s">
        <v>424</v>
      </c>
      <c r="IC127" t="s">
        <v>424</v>
      </c>
      <c r="ID127" t="s">
        <v>424</v>
      </c>
      <c r="IE127">
        <v>0</v>
      </c>
      <c r="IF127">
        <v>100</v>
      </c>
      <c r="IG127">
        <v>100</v>
      </c>
      <c r="IH127">
        <v>5.267</v>
      </c>
      <c r="II127">
        <v>0.5861</v>
      </c>
      <c r="IJ127">
        <v>4.02706509432224</v>
      </c>
      <c r="IK127">
        <v>0.00601174518973114</v>
      </c>
      <c r="IL127">
        <v>2.77886958061485e-07</v>
      </c>
      <c r="IM127">
        <v>-3.54636231360687e-10</v>
      </c>
      <c r="IN127">
        <v>-0.0404303883988718</v>
      </c>
      <c r="IO127">
        <v>-0.0177815531441476</v>
      </c>
      <c r="IP127">
        <v>0.00205572605671414</v>
      </c>
      <c r="IQ127">
        <v>-1.65519735432211e-05</v>
      </c>
      <c r="IR127">
        <v>-4</v>
      </c>
      <c r="IS127">
        <v>1848</v>
      </c>
      <c r="IT127">
        <v>1</v>
      </c>
      <c r="IU127">
        <v>25</v>
      </c>
      <c r="IV127">
        <v>24562.6</v>
      </c>
      <c r="IW127">
        <v>24562.6</v>
      </c>
      <c r="IX127">
        <v>0.567627</v>
      </c>
      <c r="IY127">
        <v>2.61963</v>
      </c>
      <c r="IZ127">
        <v>1.54785</v>
      </c>
      <c r="JA127">
        <v>2.30713</v>
      </c>
      <c r="JB127">
        <v>1.34644</v>
      </c>
      <c r="JC127">
        <v>2.41333</v>
      </c>
      <c r="JD127">
        <v>34.0545</v>
      </c>
      <c r="JE127">
        <v>24.2188</v>
      </c>
      <c r="JF127">
        <v>18</v>
      </c>
      <c r="JG127">
        <v>497.341</v>
      </c>
      <c r="JH127">
        <v>411.936</v>
      </c>
      <c r="JI127">
        <v>25.0004</v>
      </c>
      <c r="JJ127">
        <v>26.7392</v>
      </c>
      <c r="JK127">
        <v>30.0003</v>
      </c>
      <c r="JL127">
        <v>26.6596</v>
      </c>
      <c r="JM127">
        <v>26.5975</v>
      </c>
      <c r="JN127">
        <v>11.3385</v>
      </c>
      <c r="JO127">
        <v>30.3175</v>
      </c>
      <c r="JP127">
        <v>99.6299</v>
      </c>
      <c r="JQ127">
        <v>25</v>
      </c>
      <c r="JR127">
        <v>184.514</v>
      </c>
      <c r="JS127">
        <v>21.4923</v>
      </c>
      <c r="JT127">
        <v>102.331</v>
      </c>
      <c r="JU127">
        <v>103.082</v>
      </c>
    </row>
    <row r="128" spans="1:281">
      <c r="A128">
        <v>112</v>
      </c>
      <c r="B128">
        <v>1659025387.5</v>
      </c>
      <c r="C128">
        <v>1704.40000009537</v>
      </c>
      <c r="D128" t="s">
        <v>648</v>
      </c>
      <c r="E128" t="s">
        <v>649</v>
      </c>
      <c r="F128">
        <v>5</v>
      </c>
      <c r="G128" t="s">
        <v>619</v>
      </c>
      <c r="H128" t="s">
        <v>417</v>
      </c>
      <c r="I128">
        <v>1659025380</v>
      </c>
      <c r="J128">
        <f>(K128)/1000</f>
        <v>0</v>
      </c>
      <c r="K128">
        <f>IF(CZ128, AN128, AH128)</f>
        <v>0</v>
      </c>
      <c r="L128">
        <f>IF(CZ128, AI128, AG128)</f>
        <v>0</v>
      </c>
      <c r="M128">
        <f>DB128 - IF(AU128&gt;1, L128*CV128*100.0/(AW128*DP128), 0)</f>
        <v>0</v>
      </c>
      <c r="N128">
        <f>((T128-J128/2)*M128-L128)/(T128+J128/2)</f>
        <v>0</v>
      </c>
      <c r="O128">
        <f>N128*(DI128+DJ128)/1000.0</f>
        <v>0</v>
      </c>
      <c r="P128">
        <f>(DB128 - IF(AU128&gt;1, L128*CV128*100.0/(AW128*DP128), 0))*(DI128+DJ128)/1000.0</f>
        <v>0</v>
      </c>
      <c r="Q128">
        <f>2.0/((1/S128-1/R128)+SIGN(S128)*SQRT((1/S128-1/R128)*(1/S128-1/R128) + 4*CW128/((CW128+1)*(CW128+1))*(2*1/S128*1/R128-1/R128*1/R128)))</f>
        <v>0</v>
      </c>
      <c r="R128">
        <f>IF(LEFT(CX128,1)&lt;&gt;"0",IF(LEFT(CX128,1)="1",3.0,CY128),$D$5+$E$5*(DP128*DI128/($K$5*1000))+$F$5*(DP128*DI128/($K$5*1000))*MAX(MIN(CV128,$J$5),$I$5)*MAX(MIN(CV128,$J$5),$I$5)+$G$5*MAX(MIN(CV128,$J$5),$I$5)*(DP128*DI128/($K$5*1000))+$H$5*(DP128*DI128/($K$5*1000))*(DP128*DI128/($K$5*1000)))</f>
        <v>0</v>
      </c>
      <c r="S128">
        <f>J128*(1000-(1000*0.61365*exp(17.502*W128/(240.97+W128))/(DI128+DJ128)+DD128)/2)/(1000*0.61365*exp(17.502*W128/(240.97+W128))/(DI128+DJ128)-DD128)</f>
        <v>0</v>
      </c>
      <c r="T128">
        <f>1/((CW128+1)/(Q128/1.6)+1/(R128/1.37)) + CW128/((CW128+1)/(Q128/1.6) + CW128/(R128/1.37))</f>
        <v>0</v>
      </c>
      <c r="U128">
        <f>(CR128*CU128)</f>
        <v>0</v>
      </c>
      <c r="V128">
        <f>(DK128+(U128+2*0.95*5.67E-8*(((DK128+$B$7)+273)^4-(DK128+273)^4)-44100*J128)/(1.84*29.3*R128+8*0.95*5.67E-8*(DK128+273)^3))</f>
        <v>0</v>
      </c>
      <c r="W128">
        <f>($C$7*DL128+$D$7*DM128+$E$7*V128)</f>
        <v>0</v>
      </c>
      <c r="X128">
        <f>0.61365*exp(17.502*W128/(240.97+W128))</f>
        <v>0</v>
      </c>
      <c r="Y128">
        <f>(Z128/AA128*100)</f>
        <v>0</v>
      </c>
      <c r="Z128">
        <f>DD128*(DI128+DJ128)/1000</f>
        <v>0</v>
      </c>
      <c r="AA128">
        <f>0.61365*exp(17.502*DK128/(240.97+DK128))</f>
        <v>0</v>
      </c>
      <c r="AB128">
        <f>(X128-DD128*(DI128+DJ128)/1000)</f>
        <v>0</v>
      </c>
      <c r="AC128">
        <f>(-J128*44100)</f>
        <v>0</v>
      </c>
      <c r="AD128">
        <f>2*29.3*R128*0.92*(DK128-W128)</f>
        <v>0</v>
      </c>
      <c r="AE128">
        <f>2*0.95*5.67E-8*(((DK128+$B$7)+273)^4-(W128+273)^4)</f>
        <v>0</v>
      </c>
      <c r="AF128">
        <f>U128+AE128+AC128+AD128</f>
        <v>0</v>
      </c>
      <c r="AG128">
        <f>DH128*AU128*(DC128-DB128*(1000-AU128*DE128)/(1000-AU128*DD128))/(100*CV128)</f>
        <v>0</v>
      </c>
      <c r="AH128">
        <f>1000*DH128*AU128*(DD128-DE128)/(100*CV128*(1000-AU128*DD128))</f>
        <v>0</v>
      </c>
      <c r="AI128">
        <f>(AJ128 - AK128 - DI128*1E3/(8.314*(DK128+273.15)) * AM128/DH128 * AL128) * DH128/(100*CV128) * (1000 - DE128)/1000</f>
        <v>0</v>
      </c>
      <c r="AJ128">
        <v>197.548234935937</v>
      </c>
      <c r="AK128">
        <v>201.50163030303</v>
      </c>
      <c r="AL128">
        <v>-3.19499784007266</v>
      </c>
      <c r="AM128">
        <v>66.0504921813524</v>
      </c>
      <c r="AN128">
        <f>(AP128 - AO128 + DI128*1E3/(8.314*(DK128+273.15)) * AR128/DH128 * AQ128) * DH128/(100*CV128) * 1000/(1000 - AP128)</f>
        <v>0</v>
      </c>
      <c r="AO128">
        <v>21.4710711061039</v>
      </c>
      <c r="AP128">
        <v>26.3814307692308</v>
      </c>
      <c r="AQ128">
        <v>-0.00286997979797835</v>
      </c>
      <c r="AR128">
        <v>92.47</v>
      </c>
      <c r="AS128">
        <v>0</v>
      </c>
      <c r="AT128">
        <v>0</v>
      </c>
      <c r="AU128">
        <f>IF(AS128*$H$13&gt;=AW128,1.0,(AW128/(AW128-AS128*$H$13)))</f>
        <v>0</v>
      </c>
      <c r="AV128">
        <f>(AU128-1)*100</f>
        <v>0</v>
      </c>
      <c r="AW128">
        <f>MAX(0,($B$13+$C$13*DP128)/(1+$D$13*DP128)*DI128/(DK128+273)*$E$13)</f>
        <v>0</v>
      </c>
      <c r="AX128" t="s">
        <v>418</v>
      </c>
      <c r="AY128" t="s">
        <v>418</v>
      </c>
      <c r="AZ128">
        <v>0</v>
      </c>
      <c r="BA128">
        <v>0</v>
      </c>
      <c r="BB128">
        <f>1-AZ128/BA128</f>
        <v>0</v>
      </c>
      <c r="BC128">
        <v>0</v>
      </c>
      <c r="BD128" t="s">
        <v>418</v>
      </c>
      <c r="BE128" t="s">
        <v>418</v>
      </c>
      <c r="BF128">
        <v>0</v>
      </c>
      <c r="BG128">
        <v>0</v>
      </c>
      <c r="BH128">
        <f>1-BF128/BG128</f>
        <v>0</v>
      </c>
      <c r="BI128">
        <v>0.5</v>
      </c>
      <c r="BJ128">
        <f>CS128</f>
        <v>0</v>
      </c>
      <c r="BK128">
        <f>L128</f>
        <v>0</v>
      </c>
      <c r="BL128">
        <f>BH128*BI128*BJ128</f>
        <v>0</v>
      </c>
      <c r="BM128">
        <f>(BK128-BC128)/BJ128</f>
        <v>0</v>
      </c>
      <c r="BN128">
        <f>(BA128-BG128)/BG128</f>
        <v>0</v>
      </c>
      <c r="BO128">
        <f>AZ128/(BB128+AZ128/BG128)</f>
        <v>0</v>
      </c>
      <c r="BP128" t="s">
        <v>418</v>
      </c>
      <c r="BQ128">
        <v>0</v>
      </c>
      <c r="BR128">
        <f>IF(BQ128&lt;&gt;0, BQ128, BO128)</f>
        <v>0</v>
      </c>
      <c r="BS128">
        <f>1-BR128/BG128</f>
        <v>0</v>
      </c>
      <c r="BT128">
        <f>(BG128-BF128)/(BG128-BR128)</f>
        <v>0</v>
      </c>
      <c r="BU128">
        <f>(BA128-BG128)/(BA128-BR128)</f>
        <v>0</v>
      </c>
      <c r="BV128">
        <f>(BG128-BF128)/(BG128-AZ128)</f>
        <v>0</v>
      </c>
      <c r="BW128">
        <f>(BA128-BG128)/(BA128-AZ128)</f>
        <v>0</v>
      </c>
      <c r="BX128">
        <f>(BT128*BR128/BF128)</f>
        <v>0</v>
      </c>
      <c r="BY128">
        <f>(1-BX128)</f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f>$B$11*DQ128+$C$11*DR128+$F$11*EC128*(1-EF128)</f>
        <v>0</v>
      </c>
      <c r="CS128">
        <f>CR128*CT128</f>
        <v>0</v>
      </c>
      <c r="CT128">
        <f>($B$11*$D$9+$C$11*$D$9+$F$11*((EP128+EH128)/MAX(EP128+EH128+EQ128, 0.1)*$I$9+EQ128/MAX(EP128+EH128+EQ128, 0.1)*$J$9))/($B$11+$C$11+$F$11)</f>
        <v>0</v>
      </c>
      <c r="CU128">
        <f>($B$11*$K$9+$C$11*$K$9+$F$11*((EP128+EH128)/MAX(EP128+EH128+EQ128, 0.1)*$P$9+EQ128/MAX(EP128+EH128+EQ128, 0.1)*$Q$9))/($B$11+$C$11+$F$11)</f>
        <v>0</v>
      </c>
      <c r="CV128">
        <v>6</v>
      </c>
      <c r="CW128">
        <v>0.5</v>
      </c>
      <c r="CX128" t="s">
        <v>419</v>
      </c>
      <c r="CY128">
        <v>2</v>
      </c>
      <c r="CZ128" t="b">
        <v>1</v>
      </c>
      <c r="DA128">
        <v>1659025380</v>
      </c>
      <c r="DB128">
        <v>217.906074074074</v>
      </c>
      <c r="DC128">
        <v>209.305740740741</v>
      </c>
      <c r="DD128">
        <v>26.4346888888889</v>
      </c>
      <c r="DE128">
        <v>21.5151481481481</v>
      </c>
      <c r="DF128">
        <v>212.591777777778</v>
      </c>
      <c r="DG128">
        <v>25.8471481481482</v>
      </c>
      <c r="DH128">
        <v>500.042814814815</v>
      </c>
      <c r="DI128">
        <v>90.4048666666667</v>
      </c>
      <c r="DJ128">
        <v>0.0465439555555556</v>
      </c>
      <c r="DK128">
        <v>27.5076259259259</v>
      </c>
      <c r="DL128">
        <v>27.5997</v>
      </c>
      <c r="DM128">
        <v>999.9</v>
      </c>
      <c r="DN128">
        <v>0</v>
      </c>
      <c r="DO128">
        <v>0</v>
      </c>
      <c r="DP128">
        <v>9986.48148148148</v>
      </c>
      <c r="DQ128">
        <v>0</v>
      </c>
      <c r="DR128">
        <v>18.4468740740741</v>
      </c>
      <c r="DS128">
        <v>8.60043555555556</v>
      </c>
      <c r="DT128">
        <v>223.823259259259</v>
      </c>
      <c r="DU128">
        <v>213.908555555556</v>
      </c>
      <c r="DV128">
        <v>4.91952259259259</v>
      </c>
      <c r="DW128">
        <v>209.305740740741</v>
      </c>
      <c r="DX128">
        <v>21.5151481481481</v>
      </c>
      <c r="DY128">
        <v>2.3898237037037</v>
      </c>
      <c r="DZ128">
        <v>1.94507481481481</v>
      </c>
      <c r="EA128">
        <v>20.2949814814815</v>
      </c>
      <c r="EB128">
        <v>17.0041333333333</v>
      </c>
      <c r="EC128">
        <v>1999.97962962963</v>
      </c>
      <c r="ED128">
        <v>0.979993111111111</v>
      </c>
      <c r="EE128">
        <v>0.0200069814814815</v>
      </c>
      <c r="EF128">
        <v>0</v>
      </c>
      <c r="EG128">
        <v>831.985444444444</v>
      </c>
      <c r="EH128">
        <v>5.00063</v>
      </c>
      <c r="EI128">
        <v>16379.1148148148</v>
      </c>
      <c r="EJ128">
        <v>17256.6851851852</v>
      </c>
      <c r="EK128">
        <v>38.812</v>
      </c>
      <c r="EL128">
        <v>38.7568888888889</v>
      </c>
      <c r="EM128">
        <v>38.25</v>
      </c>
      <c r="EN128">
        <v>38.1594444444444</v>
      </c>
      <c r="EO128">
        <v>39.75</v>
      </c>
      <c r="EP128">
        <v>1955.06962962963</v>
      </c>
      <c r="EQ128">
        <v>39.91</v>
      </c>
      <c r="ER128">
        <v>0</v>
      </c>
      <c r="ES128">
        <v>1659025386.1</v>
      </c>
      <c r="ET128">
        <v>0</v>
      </c>
      <c r="EU128">
        <v>831.939461538462</v>
      </c>
      <c r="EV128">
        <v>7.10933331462985</v>
      </c>
      <c r="EW128">
        <v>129.210256388567</v>
      </c>
      <c r="EX128">
        <v>16378.8615384615</v>
      </c>
      <c r="EY128">
        <v>15</v>
      </c>
      <c r="EZ128">
        <v>0</v>
      </c>
      <c r="FA128" t="s">
        <v>420</v>
      </c>
      <c r="FB128">
        <v>1657551626.5</v>
      </c>
      <c r="FC128">
        <v>1657551629</v>
      </c>
      <c r="FD128">
        <v>0</v>
      </c>
      <c r="FE128">
        <v>0.403</v>
      </c>
      <c r="FF128">
        <v>0.009</v>
      </c>
      <c r="FG128">
        <v>9.41</v>
      </c>
      <c r="FH128">
        <v>0.087</v>
      </c>
      <c r="FI128">
        <v>417</v>
      </c>
      <c r="FJ128">
        <v>17</v>
      </c>
      <c r="FK128">
        <v>1.61</v>
      </c>
      <c r="FL128">
        <v>0.59</v>
      </c>
      <c r="FM128">
        <v>7.73324375</v>
      </c>
      <c r="FN128">
        <v>15.060442739212</v>
      </c>
      <c r="FO128">
        <v>1.51536468185003</v>
      </c>
      <c r="FP128">
        <v>0</v>
      </c>
      <c r="FQ128">
        <v>831.593176470588</v>
      </c>
      <c r="FR128">
        <v>5.65026737108296</v>
      </c>
      <c r="FS128">
        <v>0.597561292479607</v>
      </c>
      <c r="FT128">
        <v>0</v>
      </c>
      <c r="FU128">
        <v>4.91774625</v>
      </c>
      <c r="FV128">
        <v>0.0989089305816099</v>
      </c>
      <c r="FW128">
        <v>0.0205612825095494</v>
      </c>
      <c r="FX128">
        <v>1</v>
      </c>
      <c r="FY128">
        <v>1</v>
      </c>
      <c r="FZ128">
        <v>3</v>
      </c>
      <c r="GA128" t="s">
        <v>421</v>
      </c>
      <c r="GB128">
        <v>2.97314</v>
      </c>
      <c r="GC128">
        <v>2.69979</v>
      </c>
      <c r="GD128">
        <v>0.0473498</v>
      </c>
      <c r="GE128">
        <v>0.0465202</v>
      </c>
      <c r="GF128">
        <v>0.110023</v>
      </c>
      <c r="GG128">
        <v>0.0964763</v>
      </c>
      <c r="GH128">
        <v>37098.1</v>
      </c>
      <c r="GI128">
        <v>40592.1</v>
      </c>
      <c r="GJ128">
        <v>35290.3</v>
      </c>
      <c r="GK128">
        <v>38611.7</v>
      </c>
      <c r="GL128">
        <v>44521.7</v>
      </c>
      <c r="GM128">
        <v>50380.1</v>
      </c>
      <c r="GN128">
        <v>55163.7</v>
      </c>
      <c r="GO128">
        <v>61927.2</v>
      </c>
      <c r="GP128">
        <v>1.9798</v>
      </c>
      <c r="GQ128">
        <v>1.8472</v>
      </c>
      <c r="GR128">
        <v>0.132114</v>
      </c>
      <c r="GS128">
        <v>0</v>
      </c>
      <c r="GT128">
        <v>25.4273</v>
      </c>
      <c r="GU128">
        <v>999.9</v>
      </c>
      <c r="GV128">
        <v>59.407</v>
      </c>
      <c r="GW128">
        <v>29.316</v>
      </c>
      <c r="GX128">
        <v>26.9167</v>
      </c>
      <c r="GY128">
        <v>56.61</v>
      </c>
      <c r="GZ128">
        <v>43.5096</v>
      </c>
      <c r="HA128">
        <v>1</v>
      </c>
      <c r="HB128">
        <v>-0.0360976</v>
      </c>
      <c r="HC128">
        <v>0.238388</v>
      </c>
      <c r="HD128">
        <v>20.1127</v>
      </c>
      <c r="HE128">
        <v>5.19692</v>
      </c>
      <c r="HF128">
        <v>12.004</v>
      </c>
      <c r="HG128">
        <v>4.9748</v>
      </c>
      <c r="HH128">
        <v>3.2936</v>
      </c>
      <c r="HI128">
        <v>9999</v>
      </c>
      <c r="HJ128">
        <v>9999</v>
      </c>
      <c r="HK128">
        <v>9999</v>
      </c>
      <c r="HL128">
        <v>628.1</v>
      </c>
      <c r="HM128">
        <v>1.86322</v>
      </c>
      <c r="HN128">
        <v>1.86801</v>
      </c>
      <c r="HO128">
        <v>1.86783</v>
      </c>
      <c r="HP128">
        <v>1.86899</v>
      </c>
      <c r="HQ128">
        <v>1.86981</v>
      </c>
      <c r="HR128">
        <v>1.86587</v>
      </c>
      <c r="HS128">
        <v>1.86691</v>
      </c>
      <c r="HT128">
        <v>1.86829</v>
      </c>
      <c r="HU128">
        <v>5</v>
      </c>
      <c r="HV128">
        <v>0</v>
      </c>
      <c r="HW128">
        <v>0</v>
      </c>
      <c r="HX128">
        <v>0</v>
      </c>
      <c r="HY128" t="s">
        <v>422</v>
      </c>
      <c r="HZ128" t="s">
        <v>423</v>
      </c>
      <c r="IA128" t="s">
        <v>424</v>
      </c>
      <c r="IB128" t="s">
        <v>424</v>
      </c>
      <c r="IC128" t="s">
        <v>424</v>
      </c>
      <c r="ID128" t="s">
        <v>424</v>
      </c>
      <c r="IE128">
        <v>0</v>
      </c>
      <c r="IF128">
        <v>100</v>
      </c>
      <c r="IG128">
        <v>100</v>
      </c>
      <c r="IH128">
        <v>5.174</v>
      </c>
      <c r="II128">
        <v>0.5849</v>
      </c>
      <c r="IJ128">
        <v>4.02706509432224</v>
      </c>
      <c r="IK128">
        <v>0.00601174518973114</v>
      </c>
      <c r="IL128">
        <v>2.77886958061485e-07</v>
      </c>
      <c r="IM128">
        <v>-3.54636231360687e-10</v>
      </c>
      <c r="IN128">
        <v>-0.0404303883988718</v>
      </c>
      <c r="IO128">
        <v>-0.0177815531441476</v>
      </c>
      <c r="IP128">
        <v>0.00205572605671414</v>
      </c>
      <c r="IQ128">
        <v>-1.65519735432211e-05</v>
      </c>
      <c r="IR128">
        <v>-4</v>
      </c>
      <c r="IS128">
        <v>1848</v>
      </c>
      <c r="IT128">
        <v>1</v>
      </c>
      <c r="IU128">
        <v>25</v>
      </c>
      <c r="IV128">
        <v>24562.7</v>
      </c>
      <c r="IW128">
        <v>24562.6</v>
      </c>
      <c r="IX128">
        <v>0.535889</v>
      </c>
      <c r="IY128">
        <v>2.63062</v>
      </c>
      <c r="IZ128">
        <v>1.54785</v>
      </c>
      <c r="JA128">
        <v>2.30591</v>
      </c>
      <c r="JB128">
        <v>1.34644</v>
      </c>
      <c r="JC128">
        <v>2.37061</v>
      </c>
      <c r="JD128">
        <v>34.0318</v>
      </c>
      <c r="JE128">
        <v>24.2188</v>
      </c>
      <c r="JF128">
        <v>18</v>
      </c>
      <c r="JG128">
        <v>497.228</v>
      </c>
      <c r="JH128">
        <v>411.727</v>
      </c>
      <c r="JI128">
        <v>25.0003</v>
      </c>
      <c r="JJ128">
        <v>26.7409</v>
      </c>
      <c r="JK128">
        <v>30.0003</v>
      </c>
      <c r="JL128">
        <v>26.6613</v>
      </c>
      <c r="JM128">
        <v>26.5997</v>
      </c>
      <c r="JN128">
        <v>10.6277</v>
      </c>
      <c r="JO128">
        <v>30.3175</v>
      </c>
      <c r="JP128">
        <v>99.2583</v>
      </c>
      <c r="JQ128">
        <v>25</v>
      </c>
      <c r="JR128">
        <v>164.326</v>
      </c>
      <c r="JS128">
        <v>21.4899</v>
      </c>
      <c r="JT128">
        <v>102.331</v>
      </c>
      <c r="JU128">
        <v>103.082</v>
      </c>
    </row>
    <row r="129" spans="1:281">
      <c r="A129">
        <v>113</v>
      </c>
      <c r="B129">
        <v>1659025392.5</v>
      </c>
      <c r="C129">
        <v>1709.40000009537</v>
      </c>
      <c r="D129" t="s">
        <v>650</v>
      </c>
      <c r="E129" t="s">
        <v>651</v>
      </c>
      <c r="F129">
        <v>5</v>
      </c>
      <c r="G129" t="s">
        <v>619</v>
      </c>
      <c r="H129" t="s">
        <v>417</v>
      </c>
      <c r="I129">
        <v>1659025384.71429</v>
      </c>
      <c r="J129">
        <f>(K129)/1000</f>
        <v>0</v>
      </c>
      <c r="K129">
        <f>IF(CZ129, AN129, AH129)</f>
        <v>0</v>
      </c>
      <c r="L129">
        <f>IF(CZ129, AI129, AG129)</f>
        <v>0</v>
      </c>
      <c r="M129">
        <f>DB129 - IF(AU129&gt;1, L129*CV129*100.0/(AW129*DP129), 0)</f>
        <v>0</v>
      </c>
      <c r="N129">
        <f>((T129-J129/2)*M129-L129)/(T129+J129/2)</f>
        <v>0</v>
      </c>
      <c r="O129">
        <f>N129*(DI129+DJ129)/1000.0</f>
        <v>0</v>
      </c>
      <c r="P129">
        <f>(DB129 - IF(AU129&gt;1, L129*CV129*100.0/(AW129*DP129), 0))*(DI129+DJ129)/1000.0</f>
        <v>0</v>
      </c>
      <c r="Q129">
        <f>2.0/((1/S129-1/R129)+SIGN(S129)*SQRT((1/S129-1/R129)*(1/S129-1/R129) + 4*CW129/((CW129+1)*(CW129+1))*(2*1/S129*1/R129-1/R129*1/R129)))</f>
        <v>0</v>
      </c>
      <c r="R129">
        <f>IF(LEFT(CX129,1)&lt;&gt;"0",IF(LEFT(CX129,1)="1",3.0,CY129),$D$5+$E$5*(DP129*DI129/($K$5*1000))+$F$5*(DP129*DI129/($K$5*1000))*MAX(MIN(CV129,$J$5),$I$5)*MAX(MIN(CV129,$J$5),$I$5)+$G$5*MAX(MIN(CV129,$J$5),$I$5)*(DP129*DI129/($K$5*1000))+$H$5*(DP129*DI129/($K$5*1000))*(DP129*DI129/($K$5*1000)))</f>
        <v>0</v>
      </c>
      <c r="S129">
        <f>J129*(1000-(1000*0.61365*exp(17.502*W129/(240.97+W129))/(DI129+DJ129)+DD129)/2)/(1000*0.61365*exp(17.502*W129/(240.97+W129))/(DI129+DJ129)-DD129)</f>
        <v>0</v>
      </c>
      <c r="T129">
        <f>1/((CW129+1)/(Q129/1.6)+1/(R129/1.37)) + CW129/((CW129+1)/(Q129/1.6) + CW129/(R129/1.37))</f>
        <v>0</v>
      </c>
      <c r="U129">
        <f>(CR129*CU129)</f>
        <v>0</v>
      </c>
      <c r="V129">
        <f>(DK129+(U129+2*0.95*5.67E-8*(((DK129+$B$7)+273)^4-(DK129+273)^4)-44100*J129)/(1.84*29.3*R129+8*0.95*5.67E-8*(DK129+273)^3))</f>
        <v>0</v>
      </c>
      <c r="W129">
        <f>($C$7*DL129+$D$7*DM129+$E$7*V129)</f>
        <v>0</v>
      </c>
      <c r="X129">
        <f>0.61365*exp(17.502*W129/(240.97+W129))</f>
        <v>0</v>
      </c>
      <c r="Y129">
        <f>(Z129/AA129*100)</f>
        <v>0</v>
      </c>
      <c r="Z129">
        <f>DD129*(DI129+DJ129)/1000</f>
        <v>0</v>
      </c>
      <c r="AA129">
        <f>0.61365*exp(17.502*DK129/(240.97+DK129))</f>
        <v>0</v>
      </c>
      <c r="AB129">
        <f>(X129-DD129*(DI129+DJ129)/1000)</f>
        <v>0</v>
      </c>
      <c r="AC129">
        <f>(-J129*44100)</f>
        <v>0</v>
      </c>
      <c r="AD129">
        <f>2*29.3*R129*0.92*(DK129-W129)</f>
        <v>0</v>
      </c>
      <c r="AE129">
        <f>2*0.95*5.67E-8*(((DK129+$B$7)+273)^4-(W129+273)^4)</f>
        <v>0</v>
      </c>
      <c r="AF129">
        <f>U129+AE129+AC129+AD129</f>
        <v>0</v>
      </c>
      <c r="AG129">
        <f>DH129*AU129*(DC129-DB129*(1000-AU129*DE129)/(1000-AU129*DD129))/(100*CV129)</f>
        <v>0</v>
      </c>
      <c r="AH129">
        <f>1000*DH129*AU129*(DD129-DE129)/(100*CV129*(1000-AU129*DD129))</f>
        <v>0</v>
      </c>
      <c r="AI129">
        <f>(AJ129 - AK129 - DI129*1E3/(8.314*(DK129+273.15)) * AM129/DH129 * AL129) * DH129/(100*CV129) * (1000 - DE129)/1000</f>
        <v>0</v>
      </c>
      <c r="AJ129">
        <v>181.375613253748</v>
      </c>
      <c r="AK129">
        <v>186.094260606061</v>
      </c>
      <c r="AL129">
        <v>-3.10056246916639</v>
      </c>
      <c r="AM129">
        <v>66.0504921813524</v>
      </c>
      <c r="AN129">
        <f>(AP129 - AO129 + DI129*1E3/(8.314*(DK129+273.15)) * AR129/DH129 * AQ129) * DH129/(100*CV129) * 1000/(1000 - AP129)</f>
        <v>0</v>
      </c>
      <c r="AO129">
        <v>21.4640444300433</v>
      </c>
      <c r="AP129">
        <v>26.3704006993007</v>
      </c>
      <c r="AQ129">
        <v>-0.00191730639729808</v>
      </c>
      <c r="AR129">
        <v>92.47</v>
      </c>
      <c r="AS129">
        <v>0</v>
      </c>
      <c r="AT129">
        <v>0</v>
      </c>
      <c r="AU129">
        <f>IF(AS129*$H$13&gt;=AW129,1.0,(AW129/(AW129-AS129*$H$13)))</f>
        <v>0</v>
      </c>
      <c r="AV129">
        <f>(AU129-1)*100</f>
        <v>0</v>
      </c>
      <c r="AW129">
        <f>MAX(0,($B$13+$C$13*DP129)/(1+$D$13*DP129)*DI129/(DK129+273)*$E$13)</f>
        <v>0</v>
      </c>
      <c r="AX129" t="s">
        <v>418</v>
      </c>
      <c r="AY129" t="s">
        <v>418</v>
      </c>
      <c r="AZ129">
        <v>0</v>
      </c>
      <c r="BA129">
        <v>0</v>
      </c>
      <c r="BB129">
        <f>1-AZ129/BA129</f>
        <v>0</v>
      </c>
      <c r="BC129">
        <v>0</v>
      </c>
      <c r="BD129" t="s">
        <v>418</v>
      </c>
      <c r="BE129" t="s">
        <v>418</v>
      </c>
      <c r="BF129">
        <v>0</v>
      </c>
      <c r="BG129">
        <v>0</v>
      </c>
      <c r="BH129">
        <f>1-BF129/BG129</f>
        <v>0</v>
      </c>
      <c r="BI129">
        <v>0.5</v>
      </c>
      <c r="BJ129">
        <f>CS129</f>
        <v>0</v>
      </c>
      <c r="BK129">
        <f>L129</f>
        <v>0</v>
      </c>
      <c r="BL129">
        <f>BH129*BI129*BJ129</f>
        <v>0</v>
      </c>
      <c r="BM129">
        <f>(BK129-BC129)/BJ129</f>
        <v>0</v>
      </c>
      <c r="BN129">
        <f>(BA129-BG129)/BG129</f>
        <v>0</v>
      </c>
      <c r="BO129">
        <f>AZ129/(BB129+AZ129/BG129)</f>
        <v>0</v>
      </c>
      <c r="BP129" t="s">
        <v>418</v>
      </c>
      <c r="BQ129">
        <v>0</v>
      </c>
      <c r="BR129">
        <f>IF(BQ129&lt;&gt;0, BQ129, BO129)</f>
        <v>0</v>
      </c>
      <c r="BS129">
        <f>1-BR129/BG129</f>
        <v>0</v>
      </c>
      <c r="BT129">
        <f>(BG129-BF129)/(BG129-BR129)</f>
        <v>0</v>
      </c>
      <c r="BU129">
        <f>(BA129-BG129)/(BA129-BR129)</f>
        <v>0</v>
      </c>
      <c r="BV129">
        <f>(BG129-BF129)/(BG129-AZ129)</f>
        <v>0</v>
      </c>
      <c r="BW129">
        <f>(BA129-BG129)/(BA129-AZ129)</f>
        <v>0</v>
      </c>
      <c r="BX129">
        <f>(BT129*BR129/BF129)</f>
        <v>0</v>
      </c>
      <c r="BY129">
        <f>(1-BX129)</f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f>$B$11*DQ129+$C$11*DR129+$F$11*EC129*(1-EF129)</f>
        <v>0</v>
      </c>
      <c r="CS129">
        <f>CR129*CT129</f>
        <v>0</v>
      </c>
      <c r="CT129">
        <f>($B$11*$D$9+$C$11*$D$9+$F$11*((EP129+EH129)/MAX(EP129+EH129+EQ129, 0.1)*$I$9+EQ129/MAX(EP129+EH129+EQ129, 0.1)*$J$9))/($B$11+$C$11+$F$11)</f>
        <v>0</v>
      </c>
      <c r="CU129">
        <f>($B$11*$K$9+$C$11*$K$9+$F$11*((EP129+EH129)/MAX(EP129+EH129+EQ129, 0.1)*$P$9+EQ129/MAX(EP129+EH129+EQ129, 0.1)*$Q$9))/($B$11+$C$11+$F$11)</f>
        <v>0</v>
      </c>
      <c r="CV129">
        <v>6</v>
      </c>
      <c r="CW129">
        <v>0.5</v>
      </c>
      <c r="CX129" t="s">
        <v>419</v>
      </c>
      <c r="CY129">
        <v>2</v>
      </c>
      <c r="CZ129" t="b">
        <v>1</v>
      </c>
      <c r="DA129">
        <v>1659025384.71429</v>
      </c>
      <c r="DB129">
        <v>203.410785714286</v>
      </c>
      <c r="DC129">
        <v>193.789</v>
      </c>
      <c r="DD129">
        <v>26.4035535714286</v>
      </c>
      <c r="DE129">
        <v>21.4777678571429</v>
      </c>
      <c r="DF129">
        <v>198.184107142857</v>
      </c>
      <c r="DG129">
        <v>25.8176357142857</v>
      </c>
      <c r="DH129">
        <v>500.075607142857</v>
      </c>
      <c r="DI129">
        <v>90.4047357142857</v>
      </c>
      <c r="DJ129">
        <v>0.0464201392857143</v>
      </c>
      <c r="DK129">
        <v>27.5135035714286</v>
      </c>
      <c r="DL129">
        <v>27.5999892857143</v>
      </c>
      <c r="DM129">
        <v>999.9</v>
      </c>
      <c r="DN129">
        <v>0</v>
      </c>
      <c r="DO129">
        <v>0</v>
      </c>
      <c r="DP129">
        <v>10001.25</v>
      </c>
      <c r="DQ129">
        <v>0</v>
      </c>
      <c r="DR129">
        <v>18.4638285714286</v>
      </c>
      <c r="DS129">
        <v>9.62190821428571</v>
      </c>
      <c r="DT129">
        <v>208.927678571429</v>
      </c>
      <c r="DU129">
        <v>198.042678571429</v>
      </c>
      <c r="DV129">
        <v>4.92576178571429</v>
      </c>
      <c r="DW129">
        <v>193.789</v>
      </c>
      <c r="DX129">
        <v>21.4777678571429</v>
      </c>
      <c r="DY129">
        <v>2.38700571428571</v>
      </c>
      <c r="DZ129">
        <v>1.94169321428571</v>
      </c>
      <c r="EA129">
        <v>20.2758857142857</v>
      </c>
      <c r="EB129">
        <v>16.9767142857143</v>
      </c>
      <c r="EC129">
        <v>2000.005</v>
      </c>
      <c r="ED129">
        <v>0.979993214285714</v>
      </c>
      <c r="EE129">
        <v>0.0200068714285714</v>
      </c>
      <c r="EF129">
        <v>0</v>
      </c>
      <c r="EG129">
        <v>832.582785714286</v>
      </c>
      <c r="EH129">
        <v>5.00063</v>
      </c>
      <c r="EI129">
        <v>16391.3035714286</v>
      </c>
      <c r="EJ129">
        <v>17256.9071428571</v>
      </c>
      <c r="EK129">
        <v>38.812</v>
      </c>
      <c r="EL129">
        <v>38.7566428571429</v>
      </c>
      <c r="EM129">
        <v>38.25</v>
      </c>
      <c r="EN129">
        <v>38.1759285714286</v>
      </c>
      <c r="EO129">
        <v>39.75</v>
      </c>
      <c r="EP129">
        <v>1955.09464285714</v>
      </c>
      <c r="EQ129">
        <v>39.9103571428571</v>
      </c>
      <c r="ER129">
        <v>0</v>
      </c>
      <c r="ES129">
        <v>1659025391.5</v>
      </c>
      <c r="ET129">
        <v>0</v>
      </c>
      <c r="EU129">
        <v>832.69376</v>
      </c>
      <c r="EV129">
        <v>8.63807689814497</v>
      </c>
      <c r="EW129">
        <v>179.684615148318</v>
      </c>
      <c r="EX129">
        <v>16393.4</v>
      </c>
      <c r="EY129">
        <v>15</v>
      </c>
      <c r="EZ129">
        <v>0</v>
      </c>
      <c r="FA129" t="s">
        <v>420</v>
      </c>
      <c r="FB129">
        <v>1657551626.5</v>
      </c>
      <c r="FC129">
        <v>1657551629</v>
      </c>
      <c r="FD129">
        <v>0</v>
      </c>
      <c r="FE129">
        <v>0.403</v>
      </c>
      <c r="FF129">
        <v>0.009</v>
      </c>
      <c r="FG129">
        <v>9.41</v>
      </c>
      <c r="FH129">
        <v>0.087</v>
      </c>
      <c r="FI129">
        <v>417</v>
      </c>
      <c r="FJ129">
        <v>17</v>
      </c>
      <c r="FK129">
        <v>1.61</v>
      </c>
      <c r="FL129">
        <v>0.59</v>
      </c>
      <c r="FM129">
        <v>8.8138565</v>
      </c>
      <c r="FN129">
        <v>12.8041931707317</v>
      </c>
      <c r="FO129">
        <v>1.28839965169498</v>
      </c>
      <c r="FP129">
        <v>0</v>
      </c>
      <c r="FQ129">
        <v>832.106558823529</v>
      </c>
      <c r="FR129">
        <v>7.26589762927826</v>
      </c>
      <c r="FS129">
        <v>0.742684922156511</v>
      </c>
      <c r="FT129">
        <v>0</v>
      </c>
      <c r="FU129">
        <v>4.91711825</v>
      </c>
      <c r="FV129">
        <v>0.0780246529080621</v>
      </c>
      <c r="FW129">
        <v>0.0201040880031276</v>
      </c>
      <c r="FX129">
        <v>1</v>
      </c>
      <c r="FY129">
        <v>1</v>
      </c>
      <c r="FZ129">
        <v>3</v>
      </c>
      <c r="GA129" t="s">
        <v>421</v>
      </c>
      <c r="GB129">
        <v>2.97356</v>
      </c>
      <c r="GC129">
        <v>2.70004</v>
      </c>
      <c r="GD129">
        <v>0.0439828</v>
      </c>
      <c r="GE129">
        <v>0.0426463</v>
      </c>
      <c r="GF129">
        <v>0.109973</v>
      </c>
      <c r="GG129">
        <v>0.0964618</v>
      </c>
      <c r="GH129">
        <v>37229</v>
      </c>
      <c r="GI129">
        <v>40756.1</v>
      </c>
      <c r="GJ129">
        <v>35290.1</v>
      </c>
      <c r="GK129">
        <v>38610.9</v>
      </c>
      <c r="GL129">
        <v>44522.8</v>
      </c>
      <c r="GM129">
        <v>50380.6</v>
      </c>
      <c r="GN129">
        <v>55162.1</v>
      </c>
      <c r="GO129">
        <v>61926.9</v>
      </c>
      <c r="GP129">
        <v>1.98</v>
      </c>
      <c r="GQ129">
        <v>1.8464</v>
      </c>
      <c r="GR129">
        <v>0.134677</v>
      </c>
      <c r="GS129">
        <v>0</v>
      </c>
      <c r="GT129">
        <v>25.4252</v>
      </c>
      <c r="GU129">
        <v>999.9</v>
      </c>
      <c r="GV129">
        <v>59.407</v>
      </c>
      <c r="GW129">
        <v>29.336</v>
      </c>
      <c r="GX129">
        <v>26.9452</v>
      </c>
      <c r="GY129">
        <v>56.38</v>
      </c>
      <c r="GZ129">
        <v>43.1971</v>
      </c>
      <c r="HA129">
        <v>1</v>
      </c>
      <c r="HB129">
        <v>-0.0355285</v>
      </c>
      <c r="HC129">
        <v>0.241612</v>
      </c>
      <c r="HD129">
        <v>20.1131</v>
      </c>
      <c r="HE129">
        <v>5.19812</v>
      </c>
      <c r="HF129">
        <v>12.0052</v>
      </c>
      <c r="HG129">
        <v>4.976</v>
      </c>
      <c r="HH129">
        <v>3.2936</v>
      </c>
      <c r="HI129">
        <v>9999</v>
      </c>
      <c r="HJ129">
        <v>9999</v>
      </c>
      <c r="HK129">
        <v>9999</v>
      </c>
      <c r="HL129">
        <v>628.1</v>
      </c>
      <c r="HM129">
        <v>1.86325</v>
      </c>
      <c r="HN129">
        <v>1.86807</v>
      </c>
      <c r="HO129">
        <v>1.86783</v>
      </c>
      <c r="HP129">
        <v>1.86899</v>
      </c>
      <c r="HQ129">
        <v>1.86981</v>
      </c>
      <c r="HR129">
        <v>1.86584</v>
      </c>
      <c r="HS129">
        <v>1.86694</v>
      </c>
      <c r="HT129">
        <v>1.86829</v>
      </c>
      <c r="HU129">
        <v>5</v>
      </c>
      <c r="HV129">
        <v>0</v>
      </c>
      <c r="HW129">
        <v>0</v>
      </c>
      <c r="HX129">
        <v>0</v>
      </c>
      <c r="HY129" t="s">
        <v>422</v>
      </c>
      <c r="HZ129" t="s">
        <v>423</v>
      </c>
      <c r="IA129" t="s">
        <v>424</v>
      </c>
      <c r="IB129" t="s">
        <v>424</v>
      </c>
      <c r="IC129" t="s">
        <v>424</v>
      </c>
      <c r="ID129" t="s">
        <v>424</v>
      </c>
      <c r="IE129">
        <v>0</v>
      </c>
      <c r="IF129">
        <v>100</v>
      </c>
      <c r="IG129">
        <v>100</v>
      </c>
      <c r="IH129">
        <v>5.083</v>
      </c>
      <c r="II129">
        <v>0.5839</v>
      </c>
      <c r="IJ129">
        <v>4.02706509432224</v>
      </c>
      <c r="IK129">
        <v>0.00601174518973114</v>
      </c>
      <c r="IL129">
        <v>2.77886958061485e-07</v>
      </c>
      <c r="IM129">
        <v>-3.54636231360687e-10</v>
      </c>
      <c r="IN129">
        <v>-0.0404303883988718</v>
      </c>
      <c r="IO129">
        <v>-0.0177815531441476</v>
      </c>
      <c r="IP129">
        <v>0.00205572605671414</v>
      </c>
      <c r="IQ129">
        <v>-1.65519735432211e-05</v>
      </c>
      <c r="IR129">
        <v>-4</v>
      </c>
      <c r="IS129">
        <v>1848</v>
      </c>
      <c r="IT129">
        <v>1</v>
      </c>
      <c r="IU129">
        <v>25</v>
      </c>
      <c r="IV129">
        <v>24562.8</v>
      </c>
      <c r="IW129">
        <v>24562.7</v>
      </c>
      <c r="IX129">
        <v>0.496826</v>
      </c>
      <c r="IY129">
        <v>2.62451</v>
      </c>
      <c r="IZ129">
        <v>1.54785</v>
      </c>
      <c r="JA129">
        <v>2.30713</v>
      </c>
      <c r="JB129">
        <v>1.34644</v>
      </c>
      <c r="JC129">
        <v>2.3999</v>
      </c>
      <c r="JD129">
        <v>34.0318</v>
      </c>
      <c r="JE129">
        <v>24.2188</v>
      </c>
      <c r="JF129">
        <v>18</v>
      </c>
      <c r="JG129">
        <v>497.382</v>
      </c>
      <c r="JH129">
        <v>411.292</v>
      </c>
      <c r="JI129">
        <v>25.0004</v>
      </c>
      <c r="JJ129">
        <v>26.7432</v>
      </c>
      <c r="JK129">
        <v>30.0004</v>
      </c>
      <c r="JL129">
        <v>26.6636</v>
      </c>
      <c r="JM129">
        <v>26.6019</v>
      </c>
      <c r="JN129">
        <v>9.92954</v>
      </c>
      <c r="JO129">
        <v>30.3175</v>
      </c>
      <c r="JP129">
        <v>99.2583</v>
      </c>
      <c r="JQ129">
        <v>25</v>
      </c>
      <c r="JR129">
        <v>150.796</v>
      </c>
      <c r="JS129">
        <v>21.4914</v>
      </c>
      <c r="JT129">
        <v>102.329</v>
      </c>
      <c r="JU129">
        <v>103.081</v>
      </c>
    </row>
    <row r="130" spans="1:281">
      <c r="A130">
        <v>114</v>
      </c>
      <c r="B130">
        <v>1659025397.5</v>
      </c>
      <c r="C130">
        <v>1714.40000009537</v>
      </c>
      <c r="D130" t="s">
        <v>652</v>
      </c>
      <c r="E130" t="s">
        <v>653</v>
      </c>
      <c r="F130">
        <v>5</v>
      </c>
      <c r="G130" t="s">
        <v>619</v>
      </c>
      <c r="H130" t="s">
        <v>417</v>
      </c>
      <c r="I130">
        <v>1659025390</v>
      </c>
      <c r="J130">
        <f>(K130)/1000</f>
        <v>0</v>
      </c>
      <c r="K130">
        <f>IF(CZ130, AN130, AH130)</f>
        <v>0</v>
      </c>
      <c r="L130">
        <f>IF(CZ130, AI130, AG130)</f>
        <v>0</v>
      </c>
      <c r="M130">
        <f>DB130 - IF(AU130&gt;1, L130*CV130*100.0/(AW130*DP130), 0)</f>
        <v>0</v>
      </c>
      <c r="N130">
        <f>((T130-J130/2)*M130-L130)/(T130+J130/2)</f>
        <v>0</v>
      </c>
      <c r="O130">
        <f>N130*(DI130+DJ130)/1000.0</f>
        <v>0</v>
      </c>
      <c r="P130">
        <f>(DB130 - IF(AU130&gt;1, L130*CV130*100.0/(AW130*DP130), 0))*(DI130+DJ130)/1000.0</f>
        <v>0</v>
      </c>
      <c r="Q130">
        <f>2.0/((1/S130-1/R130)+SIGN(S130)*SQRT((1/S130-1/R130)*(1/S130-1/R130) + 4*CW130/((CW130+1)*(CW130+1))*(2*1/S130*1/R130-1/R130*1/R130)))</f>
        <v>0</v>
      </c>
      <c r="R130">
        <f>IF(LEFT(CX130,1)&lt;&gt;"0",IF(LEFT(CX130,1)="1",3.0,CY130),$D$5+$E$5*(DP130*DI130/($K$5*1000))+$F$5*(DP130*DI130/($K$5*1000))*MAX(MIN(CV130,$J$5),$I$5)*MAX(MIN(CV130,$J$5),$I$5)+$G$5*MAX(MIN(CV130,$J$5),$I$5)*(DP130*DI130/($K$5*1000))+$H$5*(DP130*DI130/($K$5*1000))*(DP130*DI130/($K$5*1000)))</f>
        <v>0</v>
      </c>
      <c r="S130">
        <f>J130*(1000-(1000*0.61365*exp(17.502*W130/(240.97+W130))/(DI130+DJ130)+DD130)/2)/(1000*0.61365*exp(17.502*W130/(240.97+W130))/(DI130+DJ130)-DD130)</f>
        <v>0</v>
      </c>
      <c r="T130">
        <f>1/((CW130+1)/(Q130/1.6)+1/(R130/1.37)) + CW130/((CW130+1)/(Q130/1.6) + CW130/(R130/1.37))</f>
        <v>0</v>
      </c>
      <c r="U130">
        <f>(CR130*CU130)</f>
        <v>0</v>
      </c>
      <c r="V130">
        <f>(DK130+(U130+2*0.95*5.67E-8*(((DK130+$B$7)+273)^4-(DK130+273)^4)-44100*J130)/(1.84*29.3*R130+8*0.95*5.67E-8*(DK130+273)^3))</f>
        <v>0</v>
      </c>
      <c r="W130">
        <f>($C$7*DL130+$D$7*DM130+$E$7*V130)</f>
        <v>0</v>
      </c>
      <c r="X130">
        <f>0.61365*exp(17.502*W130/(240.97+W130))</f>
        <v>0</v>
      </c>
      <c r="Y130">
        <f>(Z130/AA130*100)</f>
        <v>0</v>
      </c>
      <c r="Z130">
        <f>DD130*(DI130+DJ130)/1000</f>
        <v>0</v>
      </c>
      <c r="AA130">
        <f>0.61365*exp(17.502*DK130/(240.97+DK130))</f>
        <v>0</v>
      </c>
      <c r="AB130">
        <f>(X130-DD130*(DI130+DJ130)/1000)</f>
        <v>0</v>
      </c>
      <c r="AC130">
        <f>(-J130*44100)</f>
        <v>0</v>
      </c>
      <c r="AD130">
        <f>2*29.3*R130*0.92*(DK130-W130)</f>
        <v>0</v>
      </c>
      <c r="AE130">
        <f>2*0.95*5.67E-8*(((DK130+$B$7)+273)^4-(W130+273)^4)</f>
        <v>0</v>
      </c>
      <c r="AF130">
        <f>U130+AE130+AC130+AD130</f>
        <v>0</v>
      </c>
      <c r="AG130">
        <f>DH130*AU130*(DC130-DB130*(1000-AU130*DE130)/(1000-AU130*DD130))/(100*CV130)</f>
        <v>0</v>
      </c>
      <c r="AH130">
        <f>1000*DH130*AU130*(DD130-DE130)/(100*CV130*(1000-AU130*DD130))</f>
        <v>0</v>
      </c>
      <c r="AI130">
        <f>(AJ130 - AK130 - DI130*1E3/(8.314*(DK130+273.15)) * AM130/DH130 * AL130) * DH130/(100*CV130) * (1000 - DE130)/1000</f>
        <v>0</v>
      </c>
      <c r="AJ130">
        <v>164.31185727934</v>
      </c>
      <c r="AK130">
        <v>170.404315151515</v>
      </c>
      <c r="AL130">
        <v>-3.13190862341317</v>
      </c>
      <c r="AM130">
        <v>66.0504921813524</v>
      </c>
      <c r="AN130">
        <f>(AP130 - AO130 + DI130*1E3/(8.314*(DK130+273.15)) * AR130/DH130 * AQ130) * DH130/(100*CV130) * 1000/(1000 - AP130)</f>
        <v>0</v>
      </c>
      <c r="AO130">
        <v>21.460667899394</v>
      </c>
      <c r="AP130">
        <v>26.3611636363636</v>
      </c>
      <c r="AQ130">
        <v>0.000306730462521628</v>
      </c>
      <c r="AR130">
        <v>92.47</v>
      </c>
      <c r="AS130">
        <v>0</v>
      </c>
      <c r="AT130">
        <v>0</v>
      </c>
      <c r="AU130">
        <f>IF(AS130*$H$13&gt;=AW130,1.0,(AW130/(AW130-AS130*$H$13)))</f>
        <v>0</v>
      </c>
      <c r="AV130">
        <f>(AU130-1)*100</f>
        <v>0</v>
      </c>
      <c r="AW130">
        <f>MAX(0,($B$13+$C$13*DP130)/(1+$D$13*DP130)*DI130/(DK130+273)*$E$13)</f>
        <v>0</v>
      </c>
      <c r="AX130" t="s">
        <v>418</v>
      </c>
      <c r="AY130" t="s">
        <v>418</v>
      </c>
      <c r="AZ130">
        <v>0</v>
      </c>
      <c r="BA130">
        <v>0</v>
      </c>
      <c r="BB130">
        <f>1-AZ130/BA130</f>
        <v>0</v>
      </c>
      <c r="BC130">
        <v>0</v>
      </c>
      <c r="BD130" t="s">
        <v>418</v>
      </c>
      <c r="BE130" t="s">
        <v>418</v>
      </c>
      <c r="BF130">
        <v>0</v>
      </c>
      <c r="BG130">
        <v>0</v>
      </c>
      <c r="BH130">
        <f>1-BF130/BG130</f>
        <v>0</v>
      </c>
      <c r="BI130">
        <v>0.5</v>
      </c>
      <c r="BJ130">
        <f>CS130</f>
        <v>0</v>
      </c>
      <c r="BK130">
        <f>L130</f>
        <v>0</v>
      </c>
      <c r="BL130">
        <f>BH130*BI130*BJ130</f>
        <v>0</v>
      </c>
      <c r="BM130">
        <f>(BK130-BC130)/BJ130</f>
        <v>0</v>
      </c>
      <c r="BN130">
        <f>(BA130-BG130)/BG130</f>
        <v>0</v>
      </c>
      <c r="BO130">
        <f>AZ130/(BB130+AZ130/BG130)</f>
        <v>0</v>
      </c>
      <c r="BP130" t="s">
        <v>418</v>
      </c>
      <c r="BQ130">
        <v>0</v>
      </c>
      <c r="BR130">
        <f>IF(BQ130&lt;&gt;0, BQ130, BO130)</f>
        <v>0</v>
      </c>
      <c r="BS130">
        <f>1-BR130/BG130</f>
        <v>0</v>
      </c>
      <c r="BT130">
        <f>(BG130-BF130)/(BG130-BR130)</f>
        <v>0</v>
      </c>
      <c r="BU130">
        <f>(BA130-BG130)/(BA130-BR130)</f>
        <v>0</v>
      </c>
      <c r="BV130">
        <f>(BG130-BF130)/(BG130-AZ130)</f>
        <v>0</v>
      </c>
      <c r="BW130">
        <f>(BA130-BG130)/(BA130-AZ130)</f>
        <v>0</v>
      </c>
      <c r="BX130">
        <f>(BT130*BR130/BF130)</f>
        <v>0</v>
      </c>
      <c r="BY130">
        <f>(1-BX130)</f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f>$B$11*DQ130+$C$11*DR130+$F$11*EC130*(1-EF130)</f>
        <v>0</v>
      </c>
      <c r="CS130">
        <f>CR130*CT130</f>
        <v>0</v>
      </c>
      <c r="CT130">
        <f>($B$11*$D$9+$C$11*$D$9+$F$11*((EP130+EH130)/MAX(EP130+EH130+EQ130, 0.1)*$I$9+EQ130/MAX(EP130+EH130+EQ130, 0.1)*$J$9))/($B$11+$C$11+$F$11)</f>
        <v>0</v>
      </c>
      <c r="CU130">
        <f>($B$11*$K$9+$C$11*$K$9+$F$11*((EP130+EH130)/MAX(EP130+EH130+EQ130, 0.1)*$P$9+EQ130/MAX(EP130+EH130+EQ130, 0.1)*$Q$9))/($B$11+$C$11+$F$11)</f>
        <v>0</v>
      </c>
      <c r="CV130">
        <v>6</v>
      </c>
      <c r="CW130">
        <v>0.5</v>
      </c>
      <c r="CX130" t="s">
        <v>419</v>
      </c>
      <c r="CY130">
        <v>2</v>
      </c>
      <c r="CZ130" t="b">
        <v>1</v>
      </c>
      <c r="DA130">
        <v>1659025390</v>
      </c>
      <c r="DB130">
        <v>187.197333333333</v>
      </c>
      <c r="DC130">
        <v>176.445259259259</v>
      </c>
      <c r="DD130">
        <v>26.3793148148148</v>
      </c>
      <c r="DE130">
        <v>21.4640481481481</v>
      </c>
      <c r="DF130">
        <v>182.06862962963</v>
      </c>
      <c r="DG130">
        <v>25.7946666666667</v>
      </c>
      <c r="DH130">
        <v>500.057148148148</v>
      </c>
      <c r="DI130">
        <v>90.4050259259259</v>
      </c>
      <c r="DJ130">
        <v>0.046222937037037</v>
      </c>
      <c r="DK130">
        <v>27.5165740740741</v>
      </c>
      <c r="DL130">
        <v>27.6113148148148</v>
      </c>
      <c r="DM130">
        <v>999.9</v>
      </c>
      <c r="DN130">
        <v>0</v>
      </c>
      <c r="DO130">
        <v>0</v>
      </c>
      <c r="DP130">
        <v>10020.3703703704</v>
      </c>
      <c r="DQ130">
        <v>0</v>
      </c>
      <c r="DR130">
        <v>18.4759074074074</v>
      </c>
      <c r="DS130">
        <v>10.7520781481481</v>
      </c>
      <c r="DT130">
        <v>192.269481481481</v>
      </c>
      <c r="DU130">
        <v>180.315703703704</v>
      </c>
      <c r="DV130">
        <v>4.91525851851852</v>
      </c>
      <c r="DW130">
        <v>176.445259259259</v>
      </c>
      <c r="DX130">
        <v>21.4640481481481</v>
      </c>
      <c r="DY130">
        <v>2.38482185185185</v>
      </c>
      <c r="DZ130">
        <v>1.94045777777778</v>
      </c>
      <c r="EA130">
        <v>20.2610814814815</v>
      </c>
      <c r="EB130">
        <v>16.9666777777778</v>
      </c>
      <c r="EC130">
        <v>2000.00296296296</v>
      </c>
      <c r="ED130">
        <v>0.979993111111111</v>
      </c>
      <c r="EE130">
        <v>0.0200069814814815</v>
      </c>
      <c r="EF130">
        <v>0</v>
      </c>
      <c r="EG130">
        <v>833.416925925926</v>
      </c>
      <c r="EH130">
        <v>5.00063</v>
      </c>
      <c r="EI130">
        <v>16408.0703703704</v>
      </c>
      <c r="EJ130">
        <v>17256.8962962963</v>
      </c>
      <c r="EK130">
        <v>38.812</v>
      </c>
      <c r="EL130">
        <v>38.7660740740741</v>
      </c>
      <c r="EM130">
        <v>38.25</v>
      </c>
      <c r="EN130">
        <v>38.1824074074074</v>
      </c>
      <c r="EO130">
        <v>39.7522962962963</v>
      </c>
      <c r="EP130">
        <v>1955.09259259259</v>
      </c>
      <c r="EQ130">
        <v>39.9103703703704</v>
      </c>
      <c r="ER130">
        <v>0</v>
      </c>
      <c r="ES130">
        <v>1659025396.3</v>
      </c>
      <c r="ET130">
        <v>0</v>
      </c>
      <c r="EU130">
        <v>833.46724</v>
      </c>
      <c r="EV130">
        <v>10.5636923102519</v>
      </c>
      <c r="EW130">
        <v>208.700000337789</v>
      </c>
      <c r="EX130">
        <v>16408.988</v>
      </c>
      <c r="EY130">
        <v>15</v>
      </c>
      <c r="EZ130">
        <v>0</v>
      </c>
      <c r="FA130" t="s">
        <v>420</v>
      </c>
      <c r="FB130">
        <v>1657551626.5</v>
      </c>
      <c r="FC130">
        <v>1657551629</v>
      </c>
      <c r="FD130">
        <v>0</v>
      </c>
      <c r="FE130">
        <v>0.403</v>
      </c>
      <c r="FF130">
        <v>0.009</v>
      </c>
      <c r="FG130">
        <v>9.41</v>
      </c>
      <c r="FH130">
        <v>0.087</v>
      </c>
      <c r="FI130">
        <v>417</v>
      </c>
      <c r="FJ130">
        <v>17</v>
      </c>
      <c r="FK130">
        <v>1.61</v>
      </c>
      <c r="FL130">
        <v>0.59</v>
      </c>
      <c r="FM130">
        <v>9.9525865</v>
      </c>
      <c r="FN130">
        <v>13.4929467917448</v>
      </c>
      <c r="FO130">
        <v>1.35127729397513</v>
      </c>
      <c r="FP130">
        <v>0</v>
      </c>
      <c r="FQ130">
        <v>832.855117647059</v>
      </c>
      <c r="FR130">
        <v>9.38068754410713</v>
      </c>
      <c r="FS130">
        <v>0.935524633080472</v>
      </c>
      <c r="FT130">
        <v>0</v>
      </c>
      <c r="FU130">
        <v>4.9209965</v>
      </c>
      <c r="FV130">
        <v>-0.0819885928705488</v>
      </c>
      <c r="FW130">
        <v>0.015803579428408</v>
      </c>
      <c r="FX130">
        <v>1</v>
      </c>
      <c r="FY130">
        <v>1</v>
      </c>
      <c r="FZ130">
        <v>3</v>
      </c>
      <c r="GA130" t="s">
        <v>421</v>
      </c>
      <c r="GB130">
        <v>2.97409</v>
      </c>
      <c r="GC130">
        <v>2.69966</v>
      </c>
      <c r="GD130">
        <v>0.040494</v>
      </c>
      <c r="GE130">
        <v>0.0389391</v>
      </c>
      <c r="GF130">
        <v>0.109956</v>
      </c>
      <c r="GG130">
        <v>0.0964504</v>
      </c>
      <c r="GH130">
        <v>37364.3</v>
      </c>
      <c r="GI130">
        <v>40913.9</v>
      </c>
      <c r="GJ130">
        <v>35289.7</v>
      </c>
      <c r="GK130">
        <v>38610.9</v>
      </c>
      <c r="GL130">
        <v>44523.9</v>
      </c>
      <c r="GM130">
        <v>50380.9</v>
      </c>
      <c r="GN130">
        <v>55162.5</v>
      </c>
      <c r="GO130">
        <v>61926.8</v>
      </c>
      <c r="GP130">
        <v>1.9802</v>
      </c>
      <c r="GQ130">
        <v>1.847</v>
      </c>
      <c r="GR130">
        <v>0.133097</v>
      </c>
      <c r="GS130">
        <v>0</v>
      </c>
      <c r="GT130">
        <v>25.423</v>
      </c>
      <c r="GU130">
        <v>999.9</v>
      </c>
      <c r="GV130">
        <v>59.407</v>
      </c>
      <c r="GW130">
        <v>29.306</v>
      </c>
      <c r="GX130">
        <v>26.898</v>
      </c>
      <c r="GY130">
        <v>56.3</v>
      </c>
      <c r="GZ130">
        <v>43.4415</v>
      </c>
      <c r="HA130">
        <v>1</v>
      </c>
      <c r="HB130">
        <v>-0.0357317</v>
      </c>
      <c r="HC130">
        <v>0.24183</v>
      </c>
      <c r="HD130">
        <v>20.1126</v>
      </c>
      <c r="HE130">
        <v>5.19453</v>
      </c>
      <c r="HF130">
        <v>12.0064</v>
      </c>
      <c r="HG130">
        <v>4.9748</v>
      </c>
      <c r="HH130">
        <v>3.2932</v>
      </c>
      <c r="HI130">
        <v>9999</v>
      </c>
      <c r="HJ130">
        <v>9999</v>
      </c>
      <c r="HK130">
        <v>9999</v>
      </c>
      <c r="HL130">
        <v>628.1</v>
      </c>
      <c r="HM130">
        <v>1.86325</v>
      </c>
      <c r="HN130">
        <v>1.86804</v>
      </c>
      <c r="HO130">
        <v>1.86783</v>
      </c>
      <c r="HP130">
        <v>1.86905</v>
      </c>
      <c r="HQ130">
        <v>1.86981</v>
      </c>
      <c r="HR130">
        <v>1.86584</v>
      </c>
      <c r="HS130">
        <v>1.86691</v>
      </c>
      <c r="HT130">
        <v>1.86829</v>
      </c>
      <c r="HU130">
        <v>5</v>
      </c>
      <c r="HV130">
        <v>0</v>
      </c>
      <c r="HW130">
        <v>0</v>
      </c>
      <c r="HX130">
        <v>0</v>
      </c>
      <c r="HY130" t="s">
        <v>422</v>
      </c>
      <c r="HZ130" t="s">
        <v>423</v>
      </c>
      <c r="IA130" t="s">
        <v>424</v>
      </c>
      <c r="IB130" t="s">
        <v>424</v>
      </c>
      <c r="IC130" t="s">
        <v>424</v>
      </c>
      <c r="ID130" t="s">
        <v>424</v>
      </c>
      <c r="IE130">
        <v>0</v>
      </c>
      <c r="IF130">
        <v>100</v>
      </c>
      <c r="IG130">
        <v>100</v>
      </c>
      <c r="IH130">
        <v>4.991</v>
      </c>
      <c r="II130">
        <v>0.5837</v>
      </c>
      <c r="IJ130">
        <v>4.02706509432224</v>
      </c>
      <c r="IK130">
        <v>0.00601174518973114</v>
      </c>
      <c r="IL130">
        <v>2.77886958061485e-07</v>
      </c>
      <c r="IM130">
        <v>-3.54636231360687e-10</v>
      </c>
      <c r="IN130">
        <v>-0.0404303883988718</v>
      </c>
      <c r="IO130">
        <v>-0.0177815531441476</v>
      </c>
      <c r="IP130">
        <v>0.00205572605671414</v>
      </c>
      <c r="IQ130">
        <v>-1.65519735432211e-05</v>
      </c>
      <c r="IR130">
        <v>-4</v>
      </c>
      <c r="IS130">
        <v>1848</v>
      </c>
      <c r="IT130">
        <v>1</v>
      </c>
      <c r="IU130">
        <v>25</v>
      </c>
      <c r="IV130">
        <v>24562.8</v>
      </c>
      <c r="IW130">
        <v>24562.8</v>
      </c>
      <c r="IX130">
        <v>0.462646</v>
      </c>
      <c r="IY130">
        <v>2.63062</v>
      </c>
      <c r="IZ130">
        <v>1.54785</v>
      </c>
      <c r="JA130">
        <v>2.30591</v>
      </c>
      <c r="JB130">
        <v>1.34644</v>
      </c>
      <c r="JC130">
        <v>2.36206</v>
      </c>
      <c r="JD130">
        <v>34.0318</v>
      </c>
      <c r="JE130">
        <v>24.2188</v>
      </c>
      <c r="JF130">
        <v>18</v>
      </c>
      <c r="JG130">
        <v>497.512</v>
      </c>
      <c r="JH130">
        <v>411.63</v>
      </c>
      <c r="JI130">
        <v>25.0001</v>
      </c>
      <c r="JJ130">
        <v>26.7432</v>
      </c>
      <c r="JK130">
        <v>30.0002</v>
      </c>
      <c r="JL130">
        <v>26.6636</v>
      </c>
      <c r="JM130">
        <v>26.6019</v>
      </c>
      <c r="JN130">
        <v>9.17753</v>
      </c>
      <c r="JO130">
        <v>30.3175</v>
      </c>
      <c r="JP130">
        <v>99.2583</v>
      </c>
      <c r="JQ130">
        <v>25</v>
      </c>
      <c r="JR130">
        <v>130.552</v>
      </c>
      <c r="JS130">
        <v>21.4863</v>
      </c>
      <c r="JT130">
        <v>102.329</v>
      </c>
      <c r="JU130">
        <v>103.08</v>
      </c>
    </row>
    <row r="131" spans="1:281">
      <c r="A131">
        <v>115</v>
      </c>
      <c r="B131">
        <v>1659025402.5</v>
      </c>
      <c r="C131">
        <v>1719.40000009537</v>
      </c>
      <c r="D131" t="s">
        <v>654</v>
      </c>
      <c r="E131" t="s">
        <v>655</v>
      </c>
      <c r="F131">
        <v>5</v>
      </c>
      <c r="G131" t="s">
        <v>619</v>
      </c>
      <c r="H131" t="s">
        <v>417</v>
      </c>
      <c r="I131">
        <v>1659025394.71429</v>
      </c>
      <c r="J131">
        <f>(K131)/1000</f>
        <v>0</v>
      </c>
      <c r="K131">
        <f>IF(CZ131, AN131, AH131)</f>
        <v>0</v>
      </c>
      <c r="L131">
        <f>IF(CZ131, AI131, AG131)</f>
        <v>0</v>
      </c>
      <c r="M131">
        <f>DB131 - IF(AU131&gt;1, L131*CV131*100.0/(AW131*DP131), 0)</f>
        <v>0</v>
      </c>
      <c r="N131">
        <f>((T131-J131/2)*M131-L131)/(T131+J131/2)</f>
        <v>0</v>
      </c>
      <c r="O131">
        <f>N131*(DI131+DJ131)/1000.0</f>
        <v>0</v>
      </c>
      <c r="P131">
        <f>(DB131 - IF(AU131&gt;1, L131*CV131*100.0/(AW131*DP131), 0))*(DI131+DJ131)/1000.0</f>
        <v>0</v>
      </c>
      <c r="Q131">
        <f>2.0/((1/S131-1/R131)+SIGN(S131)*SQRT((1/S131-1/R131)*(1/S131-1/R131) + 4*CW131/((CW131+1)*(CW131+1))*(2*1/S131*1/R131-1/R131*1/R131)))</f>
        <v>0</v>
      </c>
      <c r="R131">
        <f>IF(LEFT(CX131,1)&lt;&gt;"0",IF(LEFT(CX131,1)="1",3.0,CY131),$D$5+$E$5*(DP131*DI131/($K$5*1000))+$F$5*(DP131*DI131/($K$5*1000))*MAX(MIN(CV131,$J$5),$I$5)*MAX(MIN(CV131,$J$5),$I$5)+$G$5*MAX(MIN(CV131,$J$5),$I$5)*(DP131*DI131/($K$5*1000))+$H$5*(DP131*DI131/($K$5*1000))*(DP131*DI131/($K$5*1000)))</f>
        <v>0</v>
      </c>
      <c r="S131">
        <f>J131*(1000-(1000*0.61365*exp(17.502*W131/(240.97+W131))/(DI131+DJ131)+DD131)/2)/(1000*0.61365*exp(17.502*W131/(240.97+W131))/(DI131+DJ131)-DD131)</f>
        <v>0</v>
      </c>
      <c r="T131">
        <f>1/((CW131+1)/(Q131/1.6)+1/(R131/1.37)) + CW131/((CW131+1)/(Q131/1.6) + CW131/(R131/1.37))</f>
        <v>0</v>
      </c>
      <c r="U131">
        <f>(CR131*CU131)</f>
        <v>0</v>
      </c>
      <c r="V131">
        <f>(DK131+(U131+2*0.95*5.67E-8*(((DK131+$B$7)+273)^4-(DK131+273)^4)-44100*J131)/(1.84*29.3*R131+8*0.95*5.67E-8*(DK131+273)^3))</f>
        <v>0</v>
      </c>
      <c r="W131">
        <f>($C$7*DL131+$D$7*DM131+$E$7*V131)</f>
        <v>0</v>
      </c>
      <c r="X131">
        <f>0.61365*exp(17.502*W131/(240.97+W131))</f>
        <v>0</v>
      </c>
      <c r="Y131">
        <f>(Z131/AA131*100)</f>
        <v>0</v>
      </c>
      <c r="Z131">
        <f>DD131*(DI131+DJ131)/1000</f>
        <v>0</v>
      </c>
      <c r="AA131">
        <f>0.61365*exp(17.502*DK131/(240.97+DK131))</f>
        <v>0</v>
      </c>
      <c r="AB131">
        <f>(X131-DD131*(DI131+DJ131)/1000)</f>
        <v>0</v>
      </c>
      <c r="AC131">
        <f>(-J131*44100)</f>
        <v>0</v>
      </c>
      <c r="AD131">
        <f>2*29.3*R131*0.92*(DK131-W131)</f>
        <v>0</v>
      </c>
      <c r="AE131">
        <f>2*0.95*5.67E-8*(((DK131+$B$7)+273)^4-(W131+273)^4)</f>
        <v>0</v>
      </c>
      <c r="AF131">
        <f>U131+AE131+AC131+AD131</f>
        <v>0</v>
      </c>
      <c r="AG131">
        <f>DH131*AU131*(DC131-DB131*(1000-AU131*DE131)/(1000-AU131*DD131))/(100*CV131)</f>
        <v>0</v>
      </c>
      <c r="AH131">
        <f>1000*DH131*AU131*(DD131-DE131)/(100*CV131*(1000-AU131*DD131))</f>
        <v>0</v>
      </c>
      <c r="AI131">
        <f>(AJ131 - AK131 - DI131*1E3/(8.314*(DK131+273.15)) * AM131/DH131 * AL131) * DH131/(100*CV131) * (1000 - DE131)/1000</f>
        <v>0</v>
      </c>
      <c r="AJ131">
        <v>147.292549359482</v>
      </c>
      <c r="AK131">
        <v>154.661327272727</v>
      </c>
      <c r="AL131">
        <v>-3.16773428607124</v>
      </c>
      <c r="AM131">
        <v>66.0504921813524</v>
      </c>
      <c r="AN131">
        <f>(AP131 - AO131 + DI131*1E3/(8.314*(DK131+273.15)) * AR131/DH131 * AQ131) * DH131/(100*CV131) * 1000/(1000 - AP131)</f>
        <v>0</v>
      </c>
      <c r="AO131">
        <v>21.4578200316883</v>
      </c>
      <c r="AP131">
        <v>26.3657846153846</v>
      </c>
      <c r="AQ131">
        <v>0.000164597701150151</v>
      </c>
      <c r="AR131">
        <v>92.47</v>
      </c>
      <c r="AS131">
        <v>0</v>
      </c>
      <c r="AT131">
        <v>0</v>
      </c>
      <c r="AU131">
        <f>IF(AS131*$H$13&gt;=AW131,1.0,(AW131/(AW131-AS131*$H$13)))</f>
        <v>0</v>
      </c>
      <c r="AV131">
        <f>(AU131-1)*100</f>
        <v>0</v>
      </c>
      <c r="AW131">
        <f>MAX(0,($B$13+$C$13*DP131)/(1+$D$13*DP131)*DI131/(DK131+273)*$E$13)</f>
        <v>0</v>
      </c>
      <c r="AX131" t="s">
        <v>418</v>
      </c>
      <c r="AY131" t="s">
        <v>418</v>
      </c>
      <c r="AZ131">
        <v>0</v>
      </c>
      <c r="BA131">
        <v>0</v>
      </c>
      <c r="BB131">
        <f>1-AZ131/BA131</f>
        <v>0</v>
      </c>
      <c r="BC131">
        <v>0</v>
      </c>
      <c r="BD131" t="s">
        <v>418</v>
      </c>
      <c r="BE131" t="s">
        <v>418</v>
      </c>
      <c r="BF131">
        <v>0</v>
      </c>
      <c r="BG131">
        <v>0</v>
      </c>
      <c r="BH131">
        <f>1-BF131/BG131</f>
        <v>0</v>
      </c>
      <c r="BI131">
        <v>0.5</v>
      </c>
      <c r="BJ131">
        <f>CS131</f>
        <v>0</v>
      </c>
      <c r="BK131">
        <f>L131</f>
        <v>0</v>
      </c>
      <c r="BL131">
        <f>BH131*BI131*BJ131</f>
        <v>0</v>
      </c>
      <c r="BM131">
        <f>(BK131-BC131)/BJ131</f>
        <v>0</v>
      </c>
      <c r="BN131">
        <f>(BA131-BG131)/BG131</f>
        <v>0</v>
      </c>
      <c r="BO131">
        <f>AZ131/(BB131+AZ131/BG131)</f>
        <v>0</v>
      </c>
      <c r="BP131" t="s">
        <v>418</v>
      </c>
      <c r="BQ131">
        <v>0</v>
      </c>
      <c r="BR131">
        <f>IF(BQ131&lt;&gt;0, BQ131, BO131)</f>
        <v>0</v>
      </c>
      <c r="BS131">
        <f>1-BR131/BG131</f>
        <v>0</v>
      </c>
      <c r="BT131">
        <f>(BG131-BF131)/(BG131-BR131)</f>
        <v>0</v>
      </c>
      <c r="BU131">
        <f>(BA131-BG131)/(BA131-BR131)</f>
        <v>0</v>
      </c>
      <c r="BV131">
        <f>(BG131-BF131)/(BG131-AZ131)</f>
        <v>0</v>
      </c>
      <c r="BW131">
        <f>(BA131-BG131)/(BA131-AZ131)</f>
        <v>0</v>
      </c>
      <c r="BX131">
        <f>(BT131*BR131/BF131)</f>
        <v>0</v>
      </c>
      <c r="BY131">
        <f>(1-BX131)</f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f>$B$11*DQ131+$C$11*DR131+$F$11*EC131*(1-EF131)</f>
        <v>0</v>
      </c>
      <c r="CS131">
        <f>CR131*CT131</f>
        <v>0</v>
      </c>
      <c r="CT131">
        <f>($B$11*$D$9+$C$11*$D$9+$F$11*((EP131+EH131)/MAX(EP131+EH131+EQ131, 0.1)*$I$9+EQ131/MAX(EP131+EH131+EQ131, 0.1)*$J$9))/($B$11+$C$11+$F$11)</f>
        <v>0</v>
      </c>
      <c r="CU131">
        <f>($B$11*$K$9+$C$11*$K$9+$F$11*((EP131+EH131)/MAX(EP131+EH131+EQ131, 0.1)*$P$9+EQ131/MAX(EP131+EH131+EQ131, 0.1)*$Q$9))/($B$11+$C$11+$F$11)</f>
        <v>0</v>
      </c>
      <c r="CV131">
        <v>6</v>
      </c>
      <c r="CW131">
        <v>0.5</v>
      </c>
      <c r="CX131" t="s">
        <v>419</v>
      </c>
      <c r="CY131">
        <v>2</v>
      </c>
      <c r="CZ131" t="b">
        <v>1</v>
      </c>
      <c r="DA131">
        <v>1659025394.71429</v>
      </c>
      <c r="DB131">
        <v>172.858571428571</v>
      </c>
      <c r="DC131">
        <v>160.912107142857</v>
      </c>
      <c r="DD131">
        <v>26.3695571428571</v>
      </c>
      <c r="DE131">
        <v>21.4604642857143</v>
      </c>
      <c r="DF131">
        <v>167.816464285714</v>
      </c>
      <c r="DG131">
        <v>25.7854178571429</v>
      </c>
      <c r="DH131">
        <v>500.054821428571</v>
      </c>
      <c r="DI131">
        <v>90.4053678571429</v>
      </c>
      <c r="DJ131">
        <v>0.0463409892857143</v>
      </c>
      <c r="DK131">
        <v>27.516475</v>
      </c>
      <c r="DL131">
        <v>27.6116821428571</v>
      </c>
      <c r="DM131">
        <v>999.9</v>
      </c>
      <c r="DN131">
        <v>0</v>
      </c>
      <c r="DO131">
        <v>0</v>
      </c>
      <c r="DP131">
        <v>9994.82142857143</v>
      </c>
      <c r="DQ131">
        <v>0</v>
      </c>
      <c r="DR131">
        <v>18.4815642857143</v>
      </c>
      <c r="DS131">
        <v>11.9465128571429</v>
      </c>
      <c r="DT131">
        <v>177.540285714286</v>
      </c>
      <c r="DU131">
        <v>164.441178571429</v>
      </c>
      <c r="DV131">
        <v>4.9090875</v>
      </c>
      <c r="DW131">
        <v>160.912107142857</v>
      </c>
      <c r="DX131">
        <v>21.4604642857143</v>
      </c>
      <c r="DY131">
        <v>2.38394857142857</v>
      </c>
      <c r="DZ131">
        <v>1.94014142857143</v>
      </c>
      <c r="EA131">
        <v>20.2551571428571</v>
      </c>
      <c r="EB131">
        <v>16.9640964285714</v>
      </c>
      <c r="EC131">
        <v>2000.01035714286</v>
      </c>
      <c r="ED131">
        <v>0.979993107142857</v>
      </c>
      <c r="EE131">
        <v>0.0200069857142857</v>
      </c>
      <c r="EF131">
        <v>0</v>
      </c>
      <c r="EG131">
        <v>834.375</v>
      </c>
      <c r="EH131">
        <v>5.00063</v>
      </c>
      <c r="EI131">
        <v>16425.9357142857</v>
      </c>
      <c r="EJ131">
        <v>17256.9571428571</v>
      </c>
      <c r="EK131">
        <v>38.812</v>
      </c>
      <c r="EL131">
        <v>38.7721428571429</v>
      </c>
      <c r="EM131">
        <v>38.25</v>
      </c>
      <c r="EN131">
        <v>38.187</v>
      </c>
      <c r="EO131">
        <v>39.7566428571429</v>
      </c>
      <c r="EP131">
        <v>1955.1</v>
      </c>
      <c r="EQ131">
        <v>39.9103571428571</v>
      </c>
      <c r="ER131">
        <v>0</v>
      </c>
      <c r="ES131">
        <v>1659025401.1</v>
      </c>
      <c r="ET131">
        <v>0</v>
      </c>
      <c r="EU131">
        <v>834.43012</v>
      </c>
      <c r="EV131">
        <v>13.3918461719351</v>
      </c>
      <c r="EW131">
        <v>241.823077295477</v>
      </c>
      <c r="EX131">
        <v>16427.208</v>
      </c>
      <c r="EY131">
        <v>15</v>
      </c>
      <c r="EZ131">
        <v>0</v>
      </c>
      <c r="FA131" t="s">
        <v>420</v>
      </c>
      <c r="FB131">
        <v>1657551626.5</v>
      </c>
      <c r="FC131">
        <v>1657551629</v>
      </c>
      <c r="FD131">
        <v>0</v>
      </c>
      <c r="FE131">
        <v>0.403</v>
      </c>
      <c r="FF131">
        <v>0.009</v>
      </c>
      <c r="FG131">
        <v>9.41</v>
      </c>
      <c r="FH131">
        <v>0.087</v>
      </c>
      <c r="FI131">
        <v>417</v>
      </c>
      <c r="FJ131">
        <v>17</v>
      </c>
      <c r="FK131">
        <v>1.61</v>
      </c>
      <c r="FL131">
        <v>0.59</v>
      </c>
      <c r="FM131">
        <v>11.13001425</v>
      </c>
      <c r="FN131">
        <v>14.2305799249531</v>
      </c>
      <c r="FO131">
        <v>1.41326088554429</v>
      </c>
      <c r="FP131">
        <v>0</v>
      </c>
      <c r="FQ131">
        <v>833.707382352941</v>
      </c>
      <c r="FR131">
        <v>11.4707562855699</v>
      </c>
      <c r="FS131">
        <v>1.14168995004841</v>
      </c>
      <c r="FT131">
        <v>0</v>
      </c>
      <c r="FU131">
        <v>4.91504175</v>
      </c>
      <c r="FV131">
        <v>-0.100482889305825</v>
      </c>
      <c r="FW131">
        <v>0.0111428600205469</v>
      </c>
      <c r="FX131">
        <v>0</v>
      </c>
      <c r="FY131">
        <v>0</v>
      </c>
      <c r="FZ131">
        <v>3</v>
      </c>
      <c r="GA131" t="s">
        <v>427</v>
      </c>
      <c r="GB131">
        <v>2.97311</v>
      </c>
      <c r="GC131">
        <v>2.70044</v>
      </c>
      <c r="GD131">
        <v>0.0369215</v>
      </c>
      <c r="GE131">
        <v>0.0347858</v>
      </c>
      <c r="GF131">
        <v>0.10996</v>
      </c>
      <c r="GG131">
        <v>0.0964428</v>
      </c>
      <c r="GH131">
        <v>37502.9</v>
      </c>
      <c r="GI131">
        <v>41089.9</v>
      </c>
      <c r="GJ131">
        <v>35289.3</v>
      </c>
      <c r="GK131">
        <v>38610.3</v>
      </c>
      <c r="GL131">
        <v>44523.4</v>
      </c>
      <c r="GM131">
        <v>50380.8</v>
      </c>
      <c r="GN131">
        <v>55162.2</v>
      </c>
      <c r="GO131">
        <v>61926.2</v>
      </c>
      <c r="GP131">
        <v>1.9804</v>
      </c>
      <c r="GQ131">
        <v>1.8466</v>
      </c>
      <c r="GR131">
        <v>0.133723</v>
      </c>
      <c r="GS131">
        <v>0</v>
      </c>
      <c r="GT131">
        <v>25.4209</v>
      </c>
      <c r="GU131">
        <v>999.9</v>
      </c>
      <c r="GV131">
        <v>59.407</v>
      </c>
      <c r="GW131">
        <v>29.316</v>
      </c>
      <c r="GX131">
        <v>26.9147</v>
      </c>
      <c r="GY131">
        <v>56.49</v>
      </c>
      <c r="GZ131">
        <v>43.3053</v>
      </c>
      <c r="HA131">
        <v>1</v>
      </c>
      <c r="HB131">
        <v>-0.0358537</v>
      </c>
      <c r="HC131">
        <v>0.242048</v>
      </c>
      <c r="HD131">
        <v>20.1132</v>
      </c>
      <c r="HE131">
        <v>5.19932</v>
      </c>
      <c r="HF131">
        <v>12.004</v>
      </c>
      <c r="HG131">
        <v>4.9756</v>
      </c>
      <c r="HH131">
        <v>3.294</v>
      </c>
      <c r="HI131">
        <v>9999</v>
      </c>
      <c r="HJ131">
        <v>9999</v>
      </c>
      <c r="HK131">
        <v>9999</v>
      </c>
      <c r="HL131">
        <v>628.1</v>
      </c>
      <c r="HM131">
        <v>1.86319</v>
      </c>
      <c r="HN131">
        <v>1.8681</v>
      </c>
      <c r="HO131">
        <v>1.86783</v>
      </c>
      <c r="HP131">
        <v>1.86899</v>
      </c>
      <c r="HQ131">
        <v>1.86984</v>
      </c>
      <c r="HR131">
        <v>1.86587</v>
      </c>
      <c r="HS131">
        <v>1.86697</v>
      </c>
      <c r="HT131">
        <v>1.86829</v>
      </c>
      <c r="HU131">
        <v>5</v>
      </c>
      <c r="HV131">
        <v>0</v>
      </c>
      <c r="HW131">
        <v>0</v>
      </c>
      <c r="HX131">
        <v>0</v>
      </c>
      <c r="HY131" t="s">
        <v>422</v>
      </c>
      <c r="HZ131" t="s">
        <v>423</v>
      </c>
      <c r="IA131" t="s">
        <v>424</v>
      </c>
      <c r="IB131" t="s">
        <v>424</v>
      </c>
      <c r="IC131" t="s">
        <v>424</v>
      </c>
      <c r="ID131" t="s">
        <v>424</v>
      </c>
      <c r="IE131">
        <v>0</v>
      </c>
      <c r="IF131">
        <v>100</v>
      </c>
      <c r="IG131">
        <v>100</v>
      </c>
      <c r="IH131">
        <v>4.898</v>
      </c>
      <c r="II131">
        <v>0.5838</v>
      </c>
      <c r="IJ131">
        <v>4.02706509432224</v>
      </c>
      <c r="IK131">
        <v>0.00601174518973114</v>
      </c>
      <c r="IL131">
        <v>2.77886958061485e-07</v>
      </c>
      <c r="IM131">
        <v>-3.54636231360687e-10</v>
      </c>
      <c r="IN131">
        <v>-0.0404303883988718</v>
      </c>
      <c r="IO131">
        <v>-0.0177815531441476</v>
      </c>
      <c r="IP131">
        <v>0.00205572605671414</v>
      </c>
      <c r="IQ131">
        <v>-1.65519735432211e-05</v>
      </c>
      <c r="IR131">
        <v>-4</v>
      </c>
      <c r="IS131">
        <v>1848</v>
      </c>
      <c r="IT131">
        <v>1</v>
      </c>
      <c r="IU131">
        <v>25</v>
      </c>
      <c r="IV131">
        <v>24562.9</v>
      </c>
      <c r="IW131">
        <v>24562.9</v>
      </c>
      <c r="IX131">
        <v>0.423584</v>
      </c>
      <c r="IY131">
        <v>2.62939</v>
      </c>
      <c r="IZ131">
        <v>1.54785</v>
      </c>
      <c r="JA131">
        <v>2.30591</v>
      </c>
      <c r="JB131">
        <v>1.34644</v>
      </c>
      <c r="JC131">
        <v>2.39014</v>
      </c>
      <c r="JD131">
        <v>34.0318</v>
      </c>
      <c r="JE131">
        <v>24.2188</v>
      </c>
      <c r="JF131">
        <v>18</v>
      </c>
      <c r="JG131">
        <v>497.663</v>
      </c>
      <c r="JH131">
        <v>411.421</v>
      </c>
      <c r="JI131">
        <v>24.9999</v>
      </c>
      <c r="JJ131">
        <v>26.7455</v>
      </c>
      <c r="JK131">
        <v>30.0001</v>
      </c>
      <c r="JL131">
        <v>26.6658</v>
      </c>
      <c r="JM131">
        <v>26.6042</v>
      </c>
      <c r="JN131">
        <v>8.46673</v>
      </c>
      <c r="JO131">
        <v>30.3175</v>
      </c>
      <c r="JP131">
        <v>99.2583</v>
      </c>
      <c r="JQ131">
        <v>25</v>
      </c>
      <c r="JR131">
        <v>117.082</v>
      </c>
      <c r="JS131">
        <v>21.477</v>
      </c>
      <c r="JT131">
        <v>102.328</v>
      </c>
      <c r="JU131">
        <v>103.079</v>
      </c>
    </row>
    <row r="132" spans="1:281">
      <c r="A132">
        <v>116</v>
      </c>
      <c r="B132">
        <v>1659025407.5</v>
      </c>
      <c r="C132">
        <v>1724.40000009537</v>
      </c>
      <c r="D132" t="s">
        <v>656</v>
      </c>
      <c r="E132" t="s">
        <v>657</v>
      </c>
      <c r="F132">
        <v>5</v>
      </c>
      <c r="G132" t="s">
        <v>619</v>
      </c>
      <c r="H132" t="s">
        <v>417</v>
      </c>
      <c r="I132">
        <v>1659025400</v>
      </c>
      <c r="J132">
        <f>(K132)/1000</f>
        <v>0</v>
      </c>
      <c r="K132">
        <f>IF(CZ132, AN132, AH132)</f>
        <v>0</v>
      </c>
      <c r="L132">
        <f>IF(CZ132, AI132, AG132)</f>
        <v>0</v>
      </c>
      <c r="M132">
        <f>DB132 - IF(AU132&gt;1, L132*CV132*100.0/(AW132*DP132), 0)</f>
        <v>0</v>
      </c>
      <c r="N132">
        <f>((T132-J132/2)*M132-L132)/(T132+J132/2)</f>
        <v>0</v>
      </c>
      <c r="O132">
        <f>N132*(DI132+DJ132)/1000.0</f>
        <v>0</v>
      </c>
      <c r="P132">
        <f>(DB132 - IF(AU132&gt;1, L132*CV132*100.0/(AW132*DP132), 0))*(DI132+DJ132)/1000.0</f>
        <v>0</v>
      </c>
      <c r="Q132">
        <f>2.0/((1/S132-1/R132)+SIGN(S132)*SQRT((1/S132-1/R132)*(1/S132-1/R132) + 4*CW132/((CW132+1)*(CW132+1))*(2*1/S132*1/R132-1/R132*1/R132)))</f>
        <v>0</v>
      </c>
      <c r="R132">
        <f>IF(LEFT(CX132,1)&lt;&gt;"0",IF(LEFT(CX132,1)="1",3.0,CY132),$D$5+$E$5*(DP132*DI132/($K$5*1000))+$F$5*(DP132*DI132/($K$5*1000))*MAX(MIN(CV132,$J$5),$I$5)*MAX(MIN(CV132,$J$5),$I$5)+$G$5*MAX(MIN(CV132,$J$5),$I$5)*(DP132*DI132/($K$5*1000))+$H$5*(DP132*DI132/($K$5*1000))*(DP132*DI132/($K$5*1000)))</f>
        <v>0</v>
      </c>
      <c r="S132">
        <f>J132*(1000-(1000*0.61365*exp(17.502*W132/(240.97+W132))/(DI132+DJ132)+DD132)/2)/(1000*0.61365*exp(17.502*W132/(240.97+W132))/(DI132+DJ132)-DD132)</f>
        <v>0</v>
      </c>
      <c r="T132">
        <f>1/((CW132+1)/(Q132/1.6)+1/(R132/1.37)) + CW132/((CW132+1)/(Q132/1.6) + CW132/(R132/1.37))</f>
        <v>0</v>
      </c>
      <c r="U132">
        <f>(CR132*CU132)</f>
        <v>0</v>
      </c>
      <c r="V132">
        <f>(DK132+(U132+2*0.95*5.67E-8*(((DK132+$B$7)+273)^4-(DK132+273)^4)-44100*J132)/(1.84*29.3*R132+8*0.95*5.67E-8*(DK132+273)^3))</f>
        <v>0</v>
      </c>
      <c r="W132">
        <f>($C$7*DL132+$D$7*DM132+$E$7*V132)</f>
        <v>0</v>
      </c>
      <c r="X132">
        <f>0.61365*exp(17.502*W132/(240.97+W132))</f>
        <v>0</v>
      </c>
      <c r="Y132">
        <f>(Z132/AA132*100)</f>
        <v>0</v>
      </c>
      <c r="Z132">
        <f>DD132*(DI132+DJ132)/1000</f>
        <v>0</v>
      </c>
      <c r="AA132">
        <f>0.61365*exp(17.502*DK132/(240.97+DK132))</f>
        <v>0</v>
      </c>
      <c r="AB132">
        <f>(X132-DD132*(DI132+DJ132)/1000)</f>
        <v>0</v>
      </c>
      <c r="AC132">
        <f>(-J132*44100)</f>
        <v>0</v>
      </c>
      <c r="AD132">
        <f>2*29.3*R132*0.92*(DK132-W132)</f>
        <v>0</v>
      </c>
      <c r="AE132">
        <f>2*0.95*5.67E-8*(((DK132+$B$7)+273)^4-(W132+273)^4)</f>
        <v>0</v>
      </c>
      <c r="AF132">
        <f>U132+AE132+AC132+AD132</f>
        <v>0</v>
      </c>
      <c r="AG132">
        <f>DH132*AU132*(DC132-DB132*(1000-AU132*DE132)/(1000-AU132*DD132))/(100*CV132)</f>
        <v>0</v>
      </c>
      <c r="AH132">
        <f>1000*DH132*AU132*(DD132-DE132)/(100*CV132*(1000-AU132*DD132))</f>
        <v>0</v>
      </c>
      <c r="AI132">
        <f>(AJ132 - AK132 - DI132*1E3/(8.314*(DK132+273.15)) * AM132/DH132 * AL132) * DH132/(100*CV132) * (1000 - DE132)/1000</f>
        <v>0</v>
      </c>
      <c r="AJ132">
        <v>130.081455476623</v>
      </c>
      <c r="AK132">
        <v>138.635163636364</v>
      </c>
      <c r="AL132">
        <v>-3.19499206249736</v>
      </c>
      <c r="AM132">
        <v>66.0504921813524</v>
      </c>
      <c r="AN132">
        <f>(AP132 - AO132 + DI132*1E3/(8.314*(DK132+273.15)) * AR132/DH132 * AQ132) * DH132/(100*CV132) * 1000/(1000 - AP132)</f>
        <v>0</v>
      </c>
      <c r="AO132">
        <v>21.452226074329</v>
      </c>
      <c r="AP132">
        <v>26.3665447552447</v>
      </c>
      <c r="AQ132">
        <v>0.000108730380731636</v>
      </c>
      <c r="AR132">
        <v>92.47</v>
      </c>
      <c r="AS132">
        <v>0</v>
      </c>
      <c r="AT132">
        <v>0</v>
      </c>
      <c r="AU132">
        <f>IF(AS132*$H$13&gt;=AW132,1.0,(AW132/(AW132-AS132*$H$13)))</f>
        <v>0</v>
      </c>
      <c r="AV132">
        <f>(AU132-1)*100</f>
        <v>0</v>
      </c>
      <c r="AW132">
        <f>MAX(0,($B$13+$C$13*DP132)/(1+$D$13*DP132)*DI132/(DK132+273)*$E$13)</f>
        <v>0</v>
      </c>
      <c r="AX132" t="s">
        <v>418</v>
      </c>
      <c r="AY132" t="s">
        <v>418</v>
      </c>
      <c r="AZ132">
        <v>0</v>
      </c>
      <c r="BA132">
        <v>0</v>
      </c>
      <c r="BB132">
        <f>1-AZ132/BA132</f>
        <v>0</v>
      </c>
      <c r="BC132">
        <v>0</v>
      </c>
      <c r="BD132" t="s">
        <v>418</v>
      </c>
      <c r="BE132" t="s">
        <v>418</v>
      </c>
      <c r="BF132">
        <v>0</v>
      </c>
      <c r="BG132">
        <v>0</v>
      </c>
      <c r="BH132">
        <f>1-BF132/BG132</f>
        <v>0</v>
      </c>
      <c r="BI132">
        <v>0.5</v>
      </c>
      <c r="BJ132">
        <f>CS132</f>
        <v>0</v>
      </c>
      <c r="BK132">
        <f>L132</f>
        <v>0</v>
      </c>
      <c r="BL132">
        <f>BH132*BI132*BJ132</f>
        <v>0</v>
      </c>
      <c r="BM132">
        <f>(BK132-BC132)/BJ132</f>
        <v>0</v>
      </c>
      <c r="BN132">
        <f>(BA132-BG132)/BG132</f>
        <v>0</v>
      </c>
      <c r="BO132">
        <f>AZ132/(BB132+AZ132/BG132)</f>
        <v>0</v>
      </c>
      <c r="BP132" t="s">
        <v>418</v>
      </c>
      <c r="BQ132">
        <v>0</v>
      </c>
      <c r="BR132">
        <f>IF(BQ132&lt;&gt;0, BQ132, BO132)</f>
        <v>0</v>
      </c>
      <c r="BS132">
        <f>1-BR132/BG132</f>
        <v>0</v>
      </c>
      <c r="BT132">
        <f>(BG132-BF132)/(BG132-BR132)</f>
        <v>0</v>
      </c>
      <c r="BU132">
        <f>(BA132-BG132)/(BA132-BR132)</f>
        <v>0</v>
      </c>
      <c r="BV132">
        <f>(BG132-BF132)/(BG132-AZ132)</f>
        <v>0</v>
      </c>
      <c r="BW132">
        <f>(BA132-BG132)/(BA132-AZ132)</f>
        <v>0</v>
      </c>
      <c r="BX132">
        <f>(BT132*BR132/BF132)</f>
        <v>0</v>
      </c>
      <c r="BY132">
        <f>(1-BX132)</f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f>$B$11*DQ132+$C$11*DR132+$F$11*EC132*(1-EF132)</f>
        <v>0</v>
      </c>
      <c r="CS132">
        <f>CR132*CT132</f>
        <v>0</v>
      </c>
      <c r="CT132">
        <f>($B$11*$D$9+$C$11*$D$9+$F$11*((EP132+EH132)/MAX(EP132+EH132+EQ132, 0.1)*$I$9+EQ132/MAX(EP132+EH132+EQ132, 0.1)*$J$9))/($B$11+$C$11+$F$11)</f>
        <v>0</v>
      </c>
      <c r="CU132">
        <f>($B$11*$K$9+$C$11*$K$9+$F$11*((EP132+EH132)/MAX(EP132+EH132+EQ132, 0.1)*$P$9+EQ132/MAX(EP132+EH132+EQ132, 0.1)*$Q$9))/($B$11+$C$11+$F$11)</f>
        <v>0</v>
      </c>
      <c r="CV132">
        <v>6</v>
      </c>
      <c r="CW132">
        <v>0.5</v>
      </c>
      <c r="CX132" t="s">
        <v>419</v>
      </c>
      <c r="CY132">
        <v>2</v>
      </c>
      <c r="CZ132" t="b">
        <v>1</v>
      </c>
      <c r="DA132">
        <v>1659025400</v>
      </c>
      <c r="DB132">
        <v>156.651555555556</v>
      </c>
      <c r="DC132">
        <v>143.303074074074</v>
      </c>
      <c r="DD132">
        <v>26.3659074074074</v>
      </c>
      <c r="DE132">
        <v>21.4561444444444</v>
      </c>
      <c r="DF132">
        <v>151.707148148148</v>
      </c>
      <c r="DG132">
        <v>25.7819666666667</v>
      </c>
      <c r="DH132">
        <v>500.041777777778</v>
      </c>
      <c r="DI132">
        <v>90.4057518518518</v>
      </c>
      <c r="DJ132">
        <v>0.0462715740740741</v>
      </c>
      <c r="DK132">
        <v>27.5176037037037</v>
      </c>
      <c r="DL132">
        <v>27.6200925925926</v>
      </c>
      <c r="DM132">
        <v>999.9</v>
      </c>
      <c r="DN132">
        <v>0</v>
      </c>
      <c r="DO132">
        <v>0</v>
      </c>
      <c r="DP132">
        <v>9990</v>
      </c>
      <c r="DQ132">
        <v>0</v>
      </c>
      <c r="DR132">
        <v>18.4942740740741</v>
      </c>
      <c r="DS132">
        <v>13.3484</v>
      </c>
      <c r="DT132">
        <v>160.893518518519</v>
      </c>
      <c r="DU132">
        <v>146.445296296296</v>
      </c>
      <c r="DV132">
        <v>4.90977407407407</v>
      </c>
      <c r="DW132">
        <v>143.303074074074</v>
      </c>
      <c r="DX132">
        <v>21.4561444444444</v>
      </c>
      <c r="DY132">
        <v>2.38362962962963</v>
      </c>
      <c r="DZ132">
        <v>1.93975740740741</v>
      </c>
      <c r="EA132">
        <v>20.2529851851852</v>
      </c>
      <c r="EB132">
        <v>16.9609740740741</v>
      </c>
      <c r="EC132">
        <v>1999.99222222222</v>
      </c>
      <c r="ED132">
        <v>0.979993</v>
      </c>
      <c r="EE132">
        <v>0.0200071</v>
      </c>
      <c r="EF132">
        <v>0</v>
      </c>
      <c r="EG132">
        <v>835.577481481482</v>
      </c>
      <c r="EH132">
        <v>5.00063</v>
      </c>
      <c r="EI132">
        <v>16449.0074074074</v>
      </c>
      <c r="EJ132">
        <v>17256.8</v>
      </c>
      <c r="EK132">
        <v>38.812</v>
      </c>
      <c r="EL132">
        <v>38.7821481481481</v>
      </c>
      <c r="EM132">
        <v>38.25</v>
      </c>
      <c r="EN132">
        <v>38.187</v>
      </c>
      <c r="EO132">
        <v>39.7568888888889</v>
      </c>
      <c r="EP132">
        <v>1955.08222222222</v>
      </c>
      <c r="EQ132">
        <v>39.91</v>
      </c>
      <c r="ER132">
        <v>0</v>
      </c>
      <c r="ES132">
        <v>1659025406.5</v>
      </c>
      <c r="ET132">
        <v>0</v>
      </c>
      <c r="EU132">
        <v>835.631769230769</v>
      </c>
      <c r="EV132">
        <v>15.0046495526626</v>
      </c>
      <c r="EW132">
        <v>288.150426962116</v>
      </c>
      <c r="EX132">
        <v>16449.8307692308</v>
      </c>
      <c r="EY132">
        <v>15</v>
      </c>
      <c r="EZ132">
        <v>0</v>
      </c>
      <c r="FA132" t="s">
        <v>420</v>
      </c>
      <c r="FB132">
        <v>1657551626.5</v>
      </c>
      <c r="FC132">
        <v>1657551629</v>
      </c>
      <c r="FD132">
        <v>0</v>
      </c>
      <c r="FE132">
        <v>0.403</v>
      </c>
      <c r="FF132">
        <v>0.009</v>
      </c>
      <c r="FG132">
        <v>9.41</v>
      </c>
      <c r="FH132">
        <v>0.087</v>
      </c>
      <c r="FI132">
        <v>417</v>
      </c>
      <c r="FJ132">
        <v>17</v>
      </c>
      <c r="FK132">
        <v>1.61</v>
      </c>
      <c r="FL132">
        <v>0.59</v>
      </c>
      <c r="FM132">
        <v>12.34843275</v>
      </c>
      <c r="FN132">
        <v>16.7756954971857</v>
      </c>
      <c r="FO132">
        <v>1.63836281110136</v>
      </c>
      <c r="FP132">
        <v>0</v>
      </c>
      <c r="FQ132">
        <v>834.686941176471</v>
      </c>
      <c r="FR132">
        <v>13.4073949630342</v>
      </c>
      <c r="FS132">
        <v>1.32891729351769</v>
      </c>
      <c r="FT132">
        <v>0</v>
      </c>
      <c r="FU132">
        <v>4.9101165</v>
      </c>
      <c r="FV132">
        <v>-0.00918101313321868</v>
      </c>
      <c r="FW132">
        <v>0.00481160916430259</v>
      </c>
      <c r="FX132">
        <v>1</v>
      </c>
      <c r="FY132">
        <v>1</v>
      </c>
      <c r="FZ132">
        <v>3</v>
      </c>
      <c r="GA132" t="s">
        <v>421</v>
      </c>
      <c r="GB132">
        <v>2.97326</v>
      </c>
      <c r="GC132">
        <v>2.69968</v>
      </c>
      <c r="GD132">
        <v>0.0332309</v>
      </c>
      <c r="GE132">
        <v>0.0308984</v>
      </c>
      <c r="GF132">
        <v>0.109973</v>
      </c>
      <c r="GG132">
        <v>0.0964249</v>
      </c>
      <c r="GH132">
        <v>37646.7</v>
      </c>
      <c r="GI132">
        <v>41255.4</v>
      </c>
      <c r="GJ132">
        <v>35289.5</v>
      </c>
      <c r="GK132">
        <v>38610.4</v>
      </c>
      <c r="GL132">
        <v>44523</v>
      </c>
      <c r="GM132">
        <v>50382.1</v>
      </c>
      <c r="GN132">
        <v>55162.6</v>
      </c>
      <c r="GO132">
        <v>61926.7</v>
      </c>
      <c r="GP132">
        <v>1.9804</v>
      </c>
      <c r="GQ132">
        <v>1.847</v>
      </c>
      <c r="GR132">
        <v>0.135779</v>
      </c>
      <c r="GS132">
        <v>0</v>
      </c>
      <c r="GT132">
        <v>25.4209</v>
      </c>
      <c r="GU132">
        <v>999.9</v>
      </c>
      <c r="GV132">
        <v>59.407</v>
      </c>
      <c r="GW132">
        <v>29.306</v>
      </c>
      <c r="GX132">
        <v>26.8979</v>
      </c>
      <c r="GY132">
        <v>56.41</v>
      </c>
      <c r="GZ132">
        <v>43.2412</v>
      </c>
      <c r="HA132">
        <v>1</v>
      </c>
      <c r="HB132">
        <v>-0.0354878</v>
      </c>
      <c r="HC132">
        <v>0.244837</v>
      </c>
      <c r="HD132">
        <v>20.1133</v>
      </c>
      <c r="HE132">
        <v>5.19573</v>
      </c>
      <c r="HF132">
        <v>12.0064</v>
      </c>
      <c r="HG132">
        <v>4.9744</v>
      </c>
      <c r="HH132">
        <v>3.2934</v>
      </c>
      <c r="HI132">
        <v>9999</v>
      </c>
      <c r="HJ132">
        <v>9999</v>
      </c>
      <c r="HK132">
        <v>9999</v>
      </c>
      <c r="HL132">
        <v>628.1</v>
      </c>
      <c r="HM132">
        <v>1.86325</v>
      </c>
      <c r="HN132">
        <v>1.86801</v>
      </c>
      <c r="HO132">
        <v>1.86783</v>
      </c>
      <c r="HP132">
        <v>1.86902</v>
      </c>
      <c r="HQ132">
        <v>1.86984</v>
      </c>
      <c r="HR132">
        <v>1.8659</v>
      </c>
      <c r="HS132">
        <v>1.86691</v>
      </c>
      <c r="HT132">
        <v>1.86829</v>
      </c>
      <c r="HU132">
        <v>5</v>
      </c>
      <c r="HV132">
        <v>0</v>
      </c>
      <c r="HW132">
        <v>0</v>
      </c>
      <c r="HX132">
        <v>0</v>
      </c>
      <c r="HY132" t="s">
        <v>422</v>
      </c>
      <c r="HZ132" t="s">
        <v>423</v>
      </c>
      <c r="IA132" t="s">
        <v>424</v>
      </c>
      <c r="IB132" t="s">
        <v>424</v>
      </c>
      <c r="IC132" t="s">
        <v>424</v>
      </c>
      <c r="ID132" t="s">
        <v>424</v>
      </c>
      <c r="IE132">
        <v>0</v>
      </c>
      <c r="IF132">
        <v>100</v>
      </c>
      <c r="IG132">
        <v>100</v>
      </c>
      <c r="IH132">
        <v>4.805</v>
      </c>
      <c r="II132">
        <v>0.584</v>
      </c>
      <c r="IJ132">
        <v>4.02706509432224</v>
      </c>
      <c r="IK132">
        <v>0.00601174518973114</v>
      </c>
      <c r="IL132">
        <v>2.77886958061485e-07</v>
      </c>
      <c r="IM132">
        <v>-3.54636231360687e-10</v>
      </c>
      <c r="IN132">
        <v>-0.0404303883988718</v>
      </c>
      <c r="IO132">
        <v>-0.0177815531441476</v>
      </c>
      <c r="IP132">
        <v>0.00205572605671414</v>
      </c>
      <c r="IQ132">
        <v>-1.65519735432211e-05</v>
      </c>
      <c r="IR132">
        <v>-4</v>
      </c>
      <c r="IS132">
        <v>1848</v>
      </c>
      <c r="IT132">
        <v>1</v>
      </c>
      <c r="IU132">
        <v>25</v>
      </c>
      <c r="IV132">
        <v>24563</v>
      </c>
      <c r="IW132">
        <v>24563</v>
      </c>
      <c r="IX132">
        <v>0.389404</v>
      </c>
      <c r="IY132">
        <v>2.64038</v>
      </c>
      <c r="IZ132">
        <v>1.54785</v>
      </c>
      <c r="JA132">
        <v>2.30591</v>
      </c>
      <c r="JB132">
        <v>1.34644</v>
      </c>
      <c r="JC132">
        <v>2.40356</v>
      </c>
      <c r="JD132">
        <v>34.0318</v>
      </c>
      <c r="JE132">
        <v>24.2188</v>
      </c>
      <c r="JF132">
        <v>18</v>
      </c>
      <c r="JG132">
        <v>497.663</v>
      </c>
      <c r="JH132">
        <v>411.663</v>
      </c>
      <c r="JI132">
        <v>25.0003</v>
      </c>
      <c r="JJ132">
        <v>26.7477</v>
      </c>
      <c r="JK132">
        <v>30.0003</v>
      </c>
      <c r="JL132">
        <v>26.6663</v>
      </c>
      <c r="JM132">
        <v>26.6064</v>
      </c>
      <c r="JN132">
        <v>7.71021</v>
      </c>
      <c r="JO132">
        <v>30.3175</v>
      </c>
      <c r="JP132">
        <v>99.2583</v>
      </c>
      <c r="JQ132">
        <v>25</v>
      </c>
      <c r="JR132">
        <v>96.9877</v>
      </c>
      <c r="JS132">
        <v>21.4666</v>
      </c>
      <c r="JT132">
        <v>102.329</v>
      </c>
      <c r="JU132">
        <v>103.08</v>
      </c>
    </row>
    <row r="133" spans="1:281">
      <c r="A133">
        <v>117</v>
      </c>
      <c r="B133">
        <v>1659025412.5</v>
      </c>
      <c r="C133">
        <v>1729.40000009537</v>
      </c>
      <c r="D133" t="s">
        <v>658</v>
      </c>
      <c r="E133" t="s">
        <v>659</v>
      </c>
      <c r="F133">
        <v>5</v>
      </c>
      <c r="G133" t="s">
        <v>619</v>
      </c>
      <c r="H133" t="s">
        <v>417</v>
      </c>
      <c r="I133">
        <v>1659025404.71429</v>
      </c>
      <c r="J133">
        <f>(K133)/1000</f>
        <v>0</v>
      </c>
      <c r="K133">
        <f>IF(CZ133, AN133, AH133)</f>
        <v>0</v>
      </c>
      <c r="L133">
        <f>IF(CZ133, AI133, AG133)</f>
        <v>0</v>
      </c>
      <c r="M133">
        <f>DB133 - IF(AU133&gt;1, L133*CV133*100.0/(AW133*DP133), 0)</f>
        <v>0</v>
      </c>
      <c r="N133">
        <f>((T133-J133/2)*M133-L133)/(T133+J133/2)</f>
        <v>0</v>
      </c>
      <c r="O133">
        <f>N133*(DI133+DJ133)/1000.0</f>
        <v>0</v>
      </c>
      <c r="P133">
        <f>(DB133 - IF(AU133&gt;1, L133*CV133*100.0/(AW133*DP133), 0))*(DI133+DJ133)/1000.0</f>
        <v>0</v>
      </c>
      <c r="Q133">
        <f>2.0/((1/S133-1/R133)+SIGN(S133)*SQRT((1/S133-1/R133)*(1/S133-1/R133) + 4*CW133/((CW133+1)*(CW133+1))*(2*1/S133*1/R133-1/R133*1/R133)))</f>
        <v>0</v>
      </c>
      <c r="R133">
        <f>IF(LEFT(CX133,1)&lt;&gt;"0",IF(LEFT(CX133,1)="1",3.0,CY133),$D$5+$E$5*(DP133*DI133/($K$5*1000))+$F$5*(DP133*DI133/($K$5*1000))*MAX(MIN(CV133,$J$5),$I$5)*MAX(MIN(CV133,$J$5),$I$5)+$G$5*MAX(MIN(CV133,$J$5),$I$5)*(DP133*DI133/($K$5*1000))+$H$5*(DP133*DI133/($K$5*1000))*(DP133*DI133/($K$5*1000)))</f>
        <v>0</v>
      </c>
      <c r="S133">
        <f>J133*(1000-(1000*0.61365*exp(17.502*W133/(240.97+W133))/(DI133+DJ133)+DD133)/2)/(1000*0.61365*exp(17.502*W133/(240.97+W133))/(DI133+DJ133)-DD133)</f>
        <v>0</v>
      </c>
      <c r="T133">
        <f>1/((CW133+1)/(Q133/1.6)+1/(R133/1.37)) + CW133/((CW133+1)/(Q133/1.6) + CW133/(R133/1.37))</f>
        <v>0</v>
      </c>
      <c r="U133">
        <f>(CR133*CU133)</f>
        <v>0</v>
      </c>
      <c r="V133">
        <f>(DK133+(U133+2*0.95*5.67E-8*(((DK133+$B$7)+273)^4-(DK133+273)^4)-44100*J133)/(1.84*29.3*R133+8*0.95*5.67E-8*(DK133+273)^3))</f>
        <v>0</v>
      </c>
      <c r="W133">
        <f>($C$7*DL133+$D$7*DM133+$E$7*V133)</f>
        <v>0</v>
      </c>
      <c r="X133">
        <f>0.61365*exp(17.502*W133/(240.97+W133))</f>
        <v>0</v>
      </c>
      <c r="Y133">
        <f>(Z133/AA133*100)</f>
        <v>0</v>
      </c>
      <c r="Z133">
        <f>DD133*(DI133+DJ133)/1000</f>
        <v>0</v>
      </c>
      <c r="AA133">
        <f>0.61365*exp(17.502*DK133/(240.97+DK133))</f>
        <v>0</v>
      </c>
      <c r="AB133">
        <f>(X133-DD133*(DI133+DJ133)/1000)</f>
        <v>0</v>
      </c>
      <c r="AC133">
        <f>(-J133*44100)</f>
        <v>0</v>
      </c>
      <c r="AD133">
        <f>2*29.3*R133*0.92*(DK133-W133)</f>
        <v>0</v>
      </c>
      <c r="AE133">
        <f>2*0.95*5.67E-8*(((DK133+$B$7)+273)^4-(W133+273)^4)</f>
        <v>0</v>
      </c>
      <c r="AF133">
        <f>U133+AE133+AC133+AD133</f>
        <v>0</v>
      </c>
      <c r="AG133">
        <f>DH133*AU133*(DC133-DB133*(1000-AU133*DE133)/(1000-AU133*DD133))/(100*CV133)</f>
        <v>0</v>
      </c>
      <c r="AH133">
        <f>1000*DH133*AU133*(DD133-DE133)/(100*CV133*(1000-AU133*DD133))</f>
        <v>0</v>
      </c>
      <c r="AI133">
        <f>(AJ133 - AK133 - DI133*1E3/(8.314*(DK133+273.15)) * AM133/DH133 * AL133) * DH133/(100*CV133) * (1000 - DE133)/1000</f>
        <v>0</v>
      </c>
      <c r="AJ133">
        <v>113.120279514581</v>
      </c>
      <c r="AK133">
        <v>122.905593939394</v>
      </c>
      <c r="AL133">
        <v>-3.17960234214243</v>
      </c>
      <c r="AM133">
        <v>66.0504921813524</v>
      </c>
      <c r="AN133">
        <f>(AP133 - AO133 + DI133*1E3/(8.314*(DK133+273.15)) * AR133/DH133 * AQ133) * DH133/(100*CV133) * 1000/(1000 - AP133)</f>
        <v>0</v>
      </c>
      <c r="AO133">
        <v>21.4496507887879</v>
      </c>
      <c r="AP133">
        <v>26.365579020979</v>
      </c>
      <c r="AQ133">
        <v>-3.10105132943965e-05</v>
      </c>
      <c r="AR133">
        <v>92.47</v>
      </c>
      <c r="AS133">
        <v>0</v>
      </c>
      <c r="AT133">
        <v>0</v>
      </c>
      <c r="AU133">
        <f>IF(AS133*$H$13&gt;=AW133,1.0,(AW133/(AW133-AS133*$H$13)))</f>
        <v>0</v>
      </c>
      <c r="AV133">
        <f>(AU133-1)*100</f>
        <v>0</v>
      </c>
      <c r="AW133">
        <f>MAX(0,($B$13+$C$13*DP133)/(1+$D$13*DP133)*DI133/(DK133+273)*$E$13)</f>
        <v>0</v>
      </c>
      <c r="AX133" t="s">
        <v>418</v>
      </c>
      <c r="AY133" t="s">
        <v>418</v>
      </c>
      <c r="AZ133">
        <v>0</v>
      </c>
      <c r="BA133">
        <v>0</v>
      </c>
      <c r="BB133">
        <f>1-AZ133/BA133</f>
        <v>0</v>
      </c>
      <c r="BC133">
        <v>0</v>
      </c>
      <c r="BD133" t="s">
        <v>418</v>
      </c>
      <c r="BE133" t="s">
        <v>418</v>
      </c>
      <c r="BF133">
        <v>0</v>
      </c>
      <c r="BG133">
        <v>0</v>
      </c>
      <c r="BH133">
        <f>1-BF133/BG133</f>
        <v>0</v>
      </c>
      <c r="BI133">
        <v>0.5</v>
      </c>
      <c r="BJ133">
        <f>CS133</f>
        <v>0</v>
      </c>
      <c r="BK133">
        <f>L133</f>
        <v>0</v>
      </c>
      <c r="BL133">
        <f>BH133*BI133*BJ133</f>
        <v>0</v>
      </c>
      <c r="BM133">
        <f>(BK133-BC133)/BJ133</f>
        <v>0</v>
      </c>
      <c r="BN133">
        <f>(BA133-BG133)/BG133</f>
        <v>0</v>
      </c>
      <c r="BO133">
        <f>AZ133/(BB133+AZ133/BG133)</f>
        <v>0</v>
      </c>
      <c r="BP133" t="s">
        <v>418</v>
      </c>
      <c r="BQ133">
        <v>0</v>
      </c>
      <c r="BR133">
        <f>IF(BQ133&lt;&gt;0, BQ133, BO133)</f>
        <v>0</v>
      </c>
      <c r="BS133">
        <f>1-BR133/BG133</f>
        <v>0</v>
      </c>
      <c r="BT133">
        <f>(BG133-BF133)/(BG133-BR133)</f>
        <v>0</v>
      </c>
      <c r="BU133">
        <f>(BA133-BG133)/(BA133-BR133)</f>
        <v>0</v>
      </c>
      <c r="BV133">
        <f>(BG133-BF133)/(BG133-AZ133)</f>
        <v>0</v>
      </c>
      <c r="BW133">
        <f>(BA133-BG133)/(BA133-AZ133)</f>
        <v>0</v>
      </c>
      <c r="BX133">
        <f>(BT133*BR133/BF133)</f>
        <v>0</v>
      </c>
      <c r="BY133">
        <f>(1-BX133)</f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f>$B$11*DQ133+$C$11*DR133+$F$11*EC133*(1-EF133)</f>
        <v>0</v>
      </c>
      <c r="CS133">
        <f>CR133*CT133</f>
        <v>0</v>
      </c>
      <c r="CT133">
        <f>($B$11*$D$9+$C$11*$D$9+$F$11*((EP133+EH133)/MAX(EP133+EH133+EQ133, 0.1)*$I$9+EQ133/MAX(EP133+EH133+EQ133, 0.1)*$J$9))/($B$11+$C$11+$F$11)</f>
        <v>0</v>
      </c>
      <c r="CU133">
        <f>($B$11*$K$9+$C$11*$K$9+$F$11*((EP133+EH133)/MAX(EP133+EH133+EQ133, 0.1)*$P$9+EQ133/MAX(EP133+EH133+EQ133, 0.1)*$Q$9))/($B$11+$C$11+$F$11)</f>
        <v>0</v>
      </c>
      <c r="CV133">
        <v>6</v>
      </c>
      <c r="CW133">
        <v>0.5</v>
      </c>
      <c r="CX133" t="s">
        <v>419</v>
      </c>
      <c r="CY133">
        <v>2</v>
      </c>
      <c r="CZ133" t="b">
        <v>1</v>
      </c>
      <c r="DA133">
        <v>1659025404.71429</v>
      </c>
      <c r="DB133">
        <v>142.156607142857</v>
      </c>
      <c r="DC133">
        <v>127.51025</v>
      </c>
      <c r="DD133">
        <v>26.36505</v>
      </c>
      <c r="DE133">
        <v>21.4527321428571</v>
      </c>
      <c r="DF133">
        <v>137.299678571429</v>
      </c>
      <c r="DG133">
        <v>25.7811571428571</v>
      </c>
      <c r="DH133">
        <v>500.047071428571</v>
      </c>
      <c r="DI133">
        <v>90.4056428571429</v>
      </c>
      <c r="DJ133">
        <v>0.046278725</v>
      </c>
      <c r="DK133">
        <v>27.5176321428571</v>
      </c>
      <c r="DL133">
        <v>27.621625</v>
      </c>
      <c r="DM133">
        <v>999.9</v>
      </c>
      <c r="DN133">
        <v>0</v>
      </c>
      <c r="DO133">
        <v>0</v>
      </c>
      <c r="DP133">
        <v>9977.67857142857</v>
      </c>
      <c r="DQ133">
        <v>0</v>
      </c>
      <c r="DR133">
        <v>18.5106964285714</v>
      </c>
      <c r="DS133">
        <v>14.6462892857143</v>
      </c>
      <c r="DT133">
        <v>146.005964285714</v>
      </c>
      <c r="DU133">
        <v>130.305714285714</v>
      </c>
      <c r="DV133">
        <v>4.91231785714286</v>
      </c>
      <c r="DW133">
        <v>127.51025</v>
      </c>
      <c r="DX133">
        <v>21.4527321428571</v>
      </c>
      <c r="DY133">
        <v>2.38354964285714</v>
      </c>
      <c r="DZ133">
        <v>1.93944821428571</v>
      </c>
      <c r="EA133">
        <v>20.2524464285714</v>
      </c>
      <c r="EB133">
        <v>16.9584571428571</v>
      </c>
      <c r="EC133">
        <v>1999.99285714286</v>
      </c>
      <c r="ED133">
        <v>0.979993</v>
      </c>
      <c r="EE133">
        <v>0.0200071</v>
      </c>
      <c r="EF133">
        <v>0</v>
      </c>
      <c r="EG133">
        <v>836.905107142857</v>
      </c>
      <c r="EH133">
        <v>5.00063</v>
      </c>
      <c r="EI133">
        <v>16472.7857142857</v>
      </c>
      <c r="EJ133">
        <v>17256.8071428571</v>
      </c>
      <c r="EK133">
        <v>38.812</v>
      </c>
      <c r="EL133">
        <v>38.781</v>
      </c>
      <c r="EM133">
        <v>38.25</v>
      </c>
      <c r="EN133">
        <v>38.187</v>
      </c>
      <c r="EO133">
        <v>39.7544285714286</v>
      </c>
      <c r="EP133">
        <v>1955.08285714286</v>
      </c>
      <c r="EQ133">
        <v>39.91</v>
      </c>
      <c r="ER133">
        <v>0</v>
      </c>
      <c r="ES133">
        <v>1659025411.3</v>
      </c>
      <c r="ET133">
        <v>0</v>
      </c>
      <c r="EU133">
        <v>836.975269230769</v>
      </c>
      <c r="EV133">
        <v>17.2286154005263</v>
      </c>
      <c r="EW133">
        <v>321.989743791762</v>
      </c>
      <c r="EX133">
        <v>16474.0846153846</v>
      </c>
      <c r="EY133">
        <v>15</v>
      </c>
      <c r="EZ133">
        <v>0</v>
      </c>
      <c r="FA133" t="s">
        <v>420</v>
      </c>
      <c r="FB133">
        <v>1657551626.5</v>
      </c>
      <c r="FC133">
        <v>1657551629</v>
      </c>
      <c r="FD133">
        <v>0</v>
      </c>
      <c r="FE133">
        <v>0.403</v>
      </c>
      <c r="FF133">
        <v>0.009</v>
      </c>
      <c r="FG133">
        <v>9.41</v>
      </c>
      <c r="FH133">
        <v>0.087</v>
      </c>
      <c r="FI133">
        <v>417</v>
      </c>
      <c r="FJ133">
        <v>17</v>
      </c>
      <c r="FK133">
        <v>1.61</v>
      </c>
      <c r="FL133">
        <v>0.59</v>
      </c>
      <c r="FM133">
        <v>13.6849325</v>
      </c>
      <c r="FN133">
        <v>15.7314990619137</v>
      </c>
      <c r="FO133">
        <v>1.54558627102914</v>
      </c>
      <c r="FP133">
        <v>0</v>
      </c>
      <c r="FQ133">
        <v>836.021147058824</v>
      </c>
      <c r="FR133">
        <v>15.8216806772186</v>
      </c>
      <c r="FS133">
        <v>1.5660184833323</v>
      </c>
      <c r="FT133">
        <v>0</v>
      </c>
      <c r="FU133">
        <v>4.91066175</v>
      </c>
      <c r="FV133">
        <v>0.0364218011256875</v>
      </c>
      <c r="FW133">
        <v>0.00500201003972405</v>
      </c>
      <c r="FX133">
        <v>1</v>
      </c>
      <c r="FY133">
        <v>1</v>
      </c>
      <c r="FZ133">
        <v>3</v>
      </c>
      <c r="GA133" t="s">
        <v>421</v>
      </c>
      <c r="GB133">
        <v>2.9727</v>
      </c>
      <c r="GC133">
        <v>2.69998</v>
      </c>
      <c r="GD133">
        <v>0.0294953</v>
      </c>
      <c r="GE133">
        <v>0.0265436</v>
      </c>
      <c r="GF133">
        <v>0.109973</v>
      </c>
      <c r="GG133">
        <v>0.0964248</v>
      </c>
      <c r="GH133">
        <v>37791.9</v>
      </c>
      <c r="GI133">
        <v>41440.5</v>
      </c>
      <c r="GJ133">
        <v>35289.3</v>
      </c>
      <c r="GK133">
        <v>38610.1</v>
      </c>
      <c r="GL133">
        <v>44522.5</v>
      </c>
      <c r="GM133">
        <v>50381.9</v>
      </c>
      <c r="GN133">
        <v>55162.2</v>
      </c>
      <c r="GO133">
        <v>61926.6</v>
      </c>
      <c r="GP133">
        <v>1.9796</v>
      </c>
      <c r="GQ133">
        <v>1.8466</v>
      </c>
      <c r="GR133">
        <v>0.135541</v>
      </c>
      <c r="GS133">
        <v>0</v>
      </c>
      <c r="GT133">
        <v>25.4209</v>
      </c>
      <c r="GU133">
        <v>999.9</v>
      </c>
      <c r="GV133">
        <v>59.407</v>
      </c>
      <c r="GW133">
        <v>29.316</v>
      </c>
      <c r="GX133">
        <v>26.9124</v>
      </c>
      <c r="GY133">
        <v>56.66</v>
      </c>
      <c r="GZ133">
        <v>43.3534</v>
      </c>
      <c r="HA133">
        <v>1</v>
      </c>
      <c r="HB133">
        <v>-0.0353659</v>
      </c>
      <c r="HC133">
        <v>0.244227</v>
      </c>
      <c r="HD133">
        <v>20.1133</v>
      </c>
      <c r="HE133">
        <v>5.19812</v>
      </c>
      <c r="HF133">
        <v>12.004</v>
      </c>
      <c r="HG133">
        <v>4.9752</v>
      </c>
      <c r="HH133">
        <v>3.2938</v>
      </c>
      <c r="HI133">
        <v>9999</v>
      </c>
      <c r="HJ133">
        <v>9999</v>
      </c>
      <c r="HK133">
        <v>9999</v>
      </c>
      <c r="HL133">
        <v>628.1</v>
      </c>
      <c r="HM133">
        <v>1.86322</v>
      </c>
      <c r="HN133">
        <v>1.86807</v>
      </c>
      <c r="HO133">
        <v>1.86783</v>
      </c>
      <c r="HP133">
        <v>1.86896</v>
      </c>
      <c r="HQ133">
        <v>1.86981</v>
      </c>
      <c r="HR133">
        <v>1.8659</v>
      </c>
      <c r="HS133">
        <v>1.86691</v>
      </c>
      <c r="HT133">
        <v>1.86829</v>
      </c>
      <c r="HU133">
        <v>5</v>
      </c>
      <c r="HV133">
        <v>0</v>
      </c>
      <c r="HW133">
        <v>0</v>
      </c>
      <c r="HX133">
        <v>0</v>
      </c>
      <c r="HY133" t="s">
        <v>422</v>
      </c>
      <c r="HZ133" t="s">
        <v>423</v>
      </c>
      <c r="IA133" t="s">
        <v>424</v>
      </c>
      <c r="IB133" t="s">
        <v>424</v>
      </c>
      <c r="IC133" t="s">
        <v>424</v>
      </c>
      <c r="ID133" t="s">
        <v>424</v>
      </c>
      <c r="IE133">
        <v>0</v>
      </c>
      <c r="IF133">
        <v>100</v>
      </c>
      <c r="IG133">
        <v>100</v>
      </c>
      <c r="IH133">
        <v>4.712</v>
      </c>
      <c r="II133">
        <v>0.584</v>
      </c>
      <c r="IJ133">
        <v>4.02706509432224</v>
      </c>
      <c r="IK133">
        <v>0.00601174518973114</v>
      </c>
      <c r="IL133">
        <v>2.77886958061485e-07</v>
      </c>
      <c r="IM133">
        <v>-3.54636231360687e-10</v>
      </c>
      <c r="IN133">
        <v>-0.0404303883988718</v>
      </c>
      <c r="IO133">
        <v>-0.0177815531441476</v>
      </c>
      <c r="IP133">
        <v>0.00205572605671414</v>
      </c>
      <c r="IQ133">
        <v>-1.65519735432211e-05</v>
      </c>
      <c r="IR133">
        <v>-4</v>
      </c>
      <c r="IS133">
        <v>1848</v>
      </c>
      <c r="IT133">
        <v>1</v>
      </c>
      <c r="IU133">
        <v>25</v>
      </c>
      <c r="IV133">
        <v>24563.1</v>
      </c>
      <c r="IW133">
        <v>24563.1</v>
      </c>
      <c r="IX133">
        <v>0.350342</v>
      </c>
      <c r="IY133">
        <v>2.64648</v>
      </c>
      <c r="IZ133">
        <v>1.54785</v>
      </c>
      <c r="JA133">
        <v>2.30591</v>
      </c>
      <c r="JB133">
        <v>1.34644</v>
      </c>
      <c r="JC133">
        <v>2.33765</v>
      </c>
      <c r="JD133">
        <v>34.0318</v>
      </c>
      <c r="JE133">
        <v>24.2188</v>
      </c>
      <c r="JF133">
        <v>18</v>
      </c>
      <c r="JG133">
        <v>497.158</v>
      </c>
      <c r="JH133">
        <v>411.438</v>
      </c>
      <c r="JI133">
        <v>25.0002</v>
      </c>
      <c r="JJ133">
        <v>26.7477</v>
      </c>
      <c r="JK133">
        <v>30.0004</v>
      </c>
      <c r="JL133">
        <v>26.6681</v>
      </c>
      <c r="JM133">
        <v>26.6064</v>
      </c>
      <c r="JN133">
        <v>6.99963</v>
      </c>
      <c r="JO133">
        <v>30.3175</v>
      </c>
      <c r="JP133">
        <v>99.2583</v>
      </c>
      <c r="JQ133">
        <v>25</v>
      </c>
      <c r="JR133">
        <v>83.6082</v>
      </c>
      <c r="JS133">
        <v>21.4581</v>
      </c>
      <c r="JT133">
        <v>102.328</v>
      </c>
      <c r="JU133">
        <v>103.08</v>
      </c>
    </row>
    <row r="134" spans="1:281">
      <c r="A134">
        <v>118</v>
      </c>
      <c r="B134">
        <v>1659025417.5</v>
      </c>
      <c r="C134">
        <v>1734.40000009537</v>
      </c>
      <c r="D134" t="s">
        <v>660</v>
      </c>
      <c r="E134" t="s">
        <v>661</v>
      </c>
      <c r="F134">
        <v>5</v>
      </c>
      <c r="G134" t="s">
        <v>619</v>
      </c>
      <c r="H134" t="s">
        <v>417</v>
      </c>
      <c r="I134">
        <v>1659025410</v>
      </c>
      <c r="J134">
        <f>(K134)/1000</f>
        <v>0</v>
      </c>
      <c r="K134">
        <f>IF(CZ134, AN134, AH134)</f>
        <v>0</v>
      </c>
      <c r="L134">
        <f>IF(CZ134, AI134, AG134)</f>
        <v>0</v>
      </c>
      <c r="M134">
        <f>DB134 - IF(AU134&gt;1, L134*CV134*100.0/(AW134*DP134), 0)</f>
        <v>0</v>
      </c>
      <c r="N134">
        <f>((T134-J134/2)*M134-L134)/(T134+J134/2)</f>
        <v>0</v>
      </c>
      <c r="O134">
        <f>N134*(DI134+DJ134)/1000.0</f>
        <v>0</v>
      </c>
      <c r="P134">
        <f>(DB134 - IF(AU134&gt;1, L134*CV134*100.0/(AW134*DP134), 0))*(DI134+DJ134)/1000.0</f>
        <v>0</v>
      </c>
      <c r="Q134">
        <f>2.0/((1/S134-1/R134)+SIGN(S134)*SQRT((1/S134-1/R134)*(1/S134-1/R134) + 4*CW134/((CW134+1)*(CW134+1))*(2*1/S134*1/R134-1/R134*1/R134)))</f>
        <v>0</v>
      </c>
      <c r="R134">
        <f>IF(LEFT(CX134,1)&lt;&gt;"0",IF(LEFT(CX134,1)="1",3.0,CY134),$D$5+$E$5*(DP134*DI134/($K$5*1000))+$F$5*(DP134*DI134/($K$5*1000))*MAX(MIN(CV134,$J$5),$I$5)*MAX(MIN(CV134,$J$5),$I$5)+$G$5*MAX(MIN(CV134,$J$5),$I$5)*(DP134*DI134/($K$5*1000))+$H$5*(DP134*DI134/($K$5*1000))*(DP134*DI134/($K$5*1000)))</f>
        <v>0</v>
      </c>
      <c r="S134">
        <f>J134*(1000-(1000*0.61365*exp(17.502*W134/(240.97+W134))/(DI134+DJ134)+DD134)/2)/(1000*0.61365*exp(17.502*W134/(240.97+W134))/(DI134+DJ134)-DD134)</f>
        <v>0</v>
      </c>
      <c r="T134">
        <f>1/((CW134+1)/(Q134/1.6)+1/(R134/1.37)) + CW134/((CW134+1)/(Q134/1.6) + CW134/(R134/1.37))</f>
        <v>0</v>
      </c>
      <c r="U134">
        <f>(CR134*CU134)</f>
        <v>0</v>
      </c>
      <c r="V134">
        <f>(DK134+(U134+2*0.95*5.67E-8*(((DK134+$B$7)+273)^4-(DK134+273)^4)-44100*J134)/(1.84*29.3*R134+8*0.95*5.67E-8*(DK134+273)^3))</f>
        <v>0</v>
      </c>
      <c r="W134">
        <f>($C$7*DL134+$D$7*DM134+$E$7*V134)</f>
        <v>0</v>
      </c>
      <c r="X134">
        <f>0.61365*exp(17.502*W134/(240.97+W134))</f>
        <v>0</v>
      </c>
      <c r="Y134">
        <f>(Z134/AA134*100)</f>
        <v>0</v>
      </c>
      <c r="Z134">
        <f>DD134*(DI134+DJ134)/1000</f>
        <v>0</v>
      </c>
      <c r="AA134">
        <f>0.61365*exp(17.502*DK134/(240.97+DK134))</f>
        <v>0</v>
      </c>
      <c r="AB134">
        <f>(X134-DD134*(DI134+DJ134)/1000)</f>
        <v>0</v>
      </c>
      <c r="AC134">
        <f>(-J134*44100)</f>
        <v>0</v>
      </c>
      <c r="AD134">
        <f>2*29.3*R134*0.92*(DK134-W134)</f>
        <v>0</v>
      </c>
      <c r="AE134">
        <f>2*0.95*5.67E-8*(((DK134+$B$7)+273)^4-(W134+273)^4)</f>
        <v>0</v>
      </c>
      <c r="AF134">
        <f>U134+AE134+AC134+AD134</f>
        <v>0</v>
      </c>
      <c r="AG134">
        <f>DH134*AU134*(DC134-DB134*(1000-AU134*DE134)/(1000-AU134*DD134))/(100*CV134)</f>
        <v>0</v>
      </c>
      <c r="AH134">
        <f>1000*DH134*AU134*(DD134-DE134)/(100*CV134*(1000-AU134*DD134))</f>
        <v>0</v>
      </c>
      <c r="AI134">
        <f>(AJ134 - AK134 - DI134*1E3/(8.314*(DK134+273.15)) * AM134/DH134 * AL134) * DH134/(100*CV134) * (1000 - DE134)/1000</f>
        <v>0</v>
      </c>
      <c r="AJ134">
        <v>95.9700977845825</v>
      </c>
      <c r="AK134">
        <v>106.933490909091</v>
      </c>
      <c r="AL134">
        <v>-3.17928208742169</v>
      </c>
      <c r="AM134">
        <v>66.0504921813524</v>
      </c>
      <c r="AN134">
        <f>(AP134 - AO134 + DI134*1E3/(8.314*(DK134+273.15)) * AR134/DH134 * AQ134) * DH134/(100*CV134) * 1000/(1000 - AP134)</f>
        <v>0</v>
      </c>
      <c r="AO134">
        <v>21.4473434518615</v>
      </c>
      <c r="AP134">
        <v>26.3768594405595</v>
      </c>
      <c r="AQ134">
        <v>-1.05762711857017e-05</v>
      </c>
      <c r="AR134">
        <v>92.47</v>
      </c>
      <c r="AS134">
        <v>0</v>
      </c>
      <c r="AT134">
        <v>0</v>
      </c>
      <c r="AU134">
        <f>IF(AS134*$H$13&gt;=AW134,1.0,(AW134/(AW134-AS134*$H$13)))</f>
        <v>0</v>
      </c>
      <c r="AV134">
        <f>(AU134-1)*100</f>
        <v>0</v>
      </c>
      <c r="AW134">
        <f>MAX(0,($B$13+$C$13*DP134)/(1+$D$13*DP134)*DI134/(DK134+273)*$E$13)</f>
        <v>0</v>
      </c>
      <c r="AX134" t="s">
        <v>418</v>
      </c>
      <c r="AY134" t="s">
        <v>418</v>
      </c>
      <c r="AZ134">
        <v>0</v>
      </c>
      <c r="BA134">
        <v>0</v>
      </c>
      <c r="BB134">
        <f>1-AZ134/BA134</f>
        <v>0</v>
      </c>
      <c r="BC134">
        <v>0</v>
      </c>
      <c r="BD134" t="s">
        <v>418</v>
      </c>
      <c r="BE134" t="s">
        <v>418</v>
      </c>
      <c r="BF134">
        <v>0</v>
      </c>
      <c r="BG134">
        <v>0</v>
      </c>
      <c r="BH134">
        <f>1-BF134/BG134</f>
        <v>0</v>
      </c>
      <c r="BI134">
        <v>0.5</v>
      </c>
      <c r="BJ134">
        <f>CS134</f>
        <v>0</v>
      </c>
      <c r="BK134">
        <f>L134</f>
        <v>0</v>
      </c>
      <c r="BL134">
        <f>BH134*BI134*BJ134</f>
        <v>0</v>
      </c>
      <c r="BM134">
        <f>(BK134-BC134)/BJ134</f>
        <v>0</v>
      </c>
      <c r="BN134">
        <f>(BA134-BG134)/BG134</f>
        <v>0</v>
      </c>
      <c r="BO134">
        <f>AZ134/(BB134+AZ134/BG134)</f>
        <v>0</v>
      </c>
      <c r="BP134" t="s">
        <v>418</v>
      </c>
      <c r="BQ134">
        <v>0</v>
      </c>
      <c r="BR134">
        <f>IF(BQ134&lt;&gt;0, BQ134, BO134)</f>
        <v>0</v>
      </c>
      <c r="BS134">
        <f>1-BR134/BG134</f>
        <v>0</v>
      </c>
      <c r="BT134">
        <f>(BG134-BF134)/(BG134-BR134)</f>
        <v>0</v>
      </c>
      <c r="BU134">
        <f>(BA134-BG134)/(BA134-BR134)</f>
        <v>0</v>
      </c>
      <c r="BV134">
        <f>(BG134-BF134)/(BG134-AZ134)</f>
        <v>0</v>
      </c>
      <c r="BW134">
        <f>(BA134-BG134)/(BA134-AZ134)</f>
        <v>0</v>
      </c>
      <c r="BX134">
        <f>(BT134*BR134/BF134)</f>
        <v>0</v>
      </c>
      <c r="BY134">
        <f>(1-BX134)</f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f>$B$11*DQ134+$C$11*DR134+$F$11*EC134*(1-EF134)</f>
        <v>0</v>
      </c>
      <c r="CS134">
        <f>CR134*CT134</f>
        <v>0</v>
      </c>
      <c r="CT134">
        <f>($B$11*$D$9+$C$11*$D$9+$F$11*((EP134+EH134)/MAX(EP134+EH134+EQ134, 0.1)*$I$9+EQ134/MAX(EP134+EH134+EQ134, 0.1)*$J$9))/($B$11+$C$11+$F$11)</f>
        <v>0</v>
      </c>
      <c r="CU134">
        <f>($B$11*$K$9+$C$11*$K$9+$F$11*((EP134+EH134)/MAX(EP134+EH134+EQ134, 0.1)*$P$9+EQ134/MAX(EP134+EH134+EQ134, 0.1)*$Q$9))/($B$11+$C$11+$F$11)</f>
        <v>0</v>
      </c>
      <c r="CV134">
        <v>6</v>
      </c>
      <c r="CW134">
        <v>0.5</v>
      </c>
      <c r="CX134" t="s">
        <v>419</v>
      </c>
      <c r="CY134">
        <v>2</v>
      </c>
      <c r="CZ134" t="b">
        <v>1</v>
      </c>
      <c r="DA134">
        <v>1659025410</v>
      </c>
      <c r="DB134">
        <v>125.784777777778</v>
      </c>
      <c r="DC134">
        <v>109.833140740741</v>
      </c>
      <c r="DD134">
        <v>26.3673851851852</v>
      </c>
      <c r="DE134">
        <v>21.4490740740741</v>
      </c>
      <c r="DF134">
        <v>121.026551851852</v>
      </c>
      <c r="DG134">
        <v>25.7833851851852</v>
      </c>
      <c r="DH134">
        <v>500.053851851852</v>
      </c>
      <c r="DI134">
        <v>90.4055037037037</v>
      </c>
      <c r="DJ134">
        <v>0.0461773</v>
      </c>
      <c r="DK134">
        <v>27.5241888888889</v>
      </c>
      <c r="DL134">
        <v>27.6380888888889</v>
      </c>
      <c r="DM134">
        <v>999.9</v>
      </c>
      <c r="DN134">
        <v>0</v>
      </c>
      <c r="DO134">
        <v>0</v>
      </c>
      <c r="DP134">
        <v>9988.88888888889</v>
      </c>
      <c r="DQ134">
        <v>0</v>
      </c>
      <c r="DR134">
        <v>18.5191814814815</v>
      </c>
      <c r="DS134">
        <v>15.9514666666667</v>
      </c>
      <c r="DT134">
        <v>129.191</v>
      </c>
      <c r="DU134">
        <v>112.240696296296</v>
      </c>
      <c r="DV134">
        <v>4.91831703703704</v>
      </c>
      <c r="DW134">
        <v>109.833140740741</v>
      </c>
      <c r="DX134">
        <v>21.4490740740741</v>
      </c>
      <c r="DY134">
        <v>2.38375777777778</v>
      </c>
      <c r="DZ134">
        <v>1.93911407407407</v>
      </c>
      <c r="EA134">
        <v>20.2538592592593</v>
      </c>
      <c r="EB134">
        <v>16.9557481481481</v>
      </c>
      <c r="EC134">
        <v>1999.99333333333</v>
      </c>
      <c r="ED134">
        <v>0.979993</v>
      </c>
      <c r="EE134">
        <v>0.0200071</v>
      </c>
      <c r="EF134">
        <v>0</v>
      </c>
      <c r="EG134">
        <v>838.472555555555</v>
      </c>
      <c r="EH134">
        <v>5.00063</v>
      </c>
      <c r="EI134">
        <v>16502.5259259259</v>
      </c>
      <c r="EJ134">
        <v>17256.8148148148</v>
      </c>
      <c r="EK134">
        <v>38.8074074074074</v>
      </c>
      <c r="EL134">
        <v>38.7683703703704</v>
      </c>
      <c r="EM134">
        <v>38.25</v>
      </c>
      <c r="EN134">
        <v>38.187</v>
      </c>
      <c r="EO134">
        <v>39.7545925925926</v>
      </c>
      <c r="EP134">
        <v>1955.08333333333</v>
      </c>
      <c r="EQ134">
        <v>39.91</v>
      </c>
      <c r="ER134">
        <v>0</v>
      </c>
      <c r="ES134">
        <v>1659025416.7</v>
      </c>
      <c r="ET134">
        <v>0</v>
      </c>
      <c r="EU134">
        <v>838.6714</v>
      </c>
      <c r="EV134">
        <v>18.8370769332625</v>
      </c>
      <c r="EW134">
        <v>357.353846152666</v>
      </c>
      <c r="EX134">
        <v>16506.356</v>
      </c>
      <c r="EY134">
        <v>15</v>
      </c>
      <c r="EZ134">
        <v>0</v>
      </c>
      <c r="FA134" t="s">
        <v>420</v>
      </c>
      <c r="FB134">
        <v>1657551626.5</v>
      </c>
      <c r="FC134">
        <v>1657551629</v>
      </c>
      <c r="FD134">
        <v>0</v>
      </c>
      <c r="FE134">
        <v>0.403</v>
      </c>
      <c r="FF134">
        <v>0.009</v>
      </c>
      <c r="FG134">
        <v>9.41</v>
      </c>
      <c r="FH134">
        <v>0.087</v>
      </c>
      <c r="FI134">
        <v>417</v>
      </c>
      <c r="FJ134">
        <v>17</v>
      </c>
      <c r="FK134">
        <v>1.61</v>
      </c>
      <c r="FL134">
        <v>0.59</v>
      </c>
      <c r="FM134">
        <v>15.0113625</v>
      </c>
      <c r="FN134">
        <v>16.001487804878</v>
      </c>
      <c r="FO134">
        <v>1.57439940559686</v>
      </c>
      <c r="FP134">
        <v>0</v>
      </c>
      <c r="FQ134">
        <v>837.361</v>
      </c>
      <c r="FR134">
        <v>17.8335217605496</v>
      </c>
      <c r="FS134">
        <v>1.76042478162649</v>
      </c>
      <c r="FT134">
        <v>0</v>
      </c>
      <c r="FU134">
        <v>4.91380125</v>
      </c>
      <c r="FV134">
        <v>0.0614522701688474</v>
      </c>
      <c r="FW134">
        <v>0.00651565084527251</v>
      </c>
      <c r="FX134">
        <v>1</v>
      </c>
      <c r="FY134">
        <v>1</v>
      </c>
      <c r="FZ134">
        <v>3</v>
      </c>
      <c r="GA134" t="s">
        <v>421</v>
      </c>
      <c r="GB134">
        <v>2.97262</v>
      </c>
      <c r="GC134">
        <v>2.70044</v>
      </c>
      <c r="GD134">
        <v>0.0256755</v>
      </c>
      <c r="GE134">
        <v>0.0225222</v>
      </c>
      <c r="GF134">
        <v>0.110009</v>
      </c>
      <c r="GG134">
        <v>0.0964118</v>
      </c>
      <c r="GH134">
        <v>37940.4</v>
      </c>
      <c r="GI134">
        <v>41610.8</v>
      </c>
      <c r="GJ134">
        <v>35289.1</v>
      </c>
      <c r="GK134">
        <v>38609.4</v>
      </c>
      <c r="GL134">
        <v>44520.8</v>
      </c>
      <c r="GM134">
        <v>50381.8</v>
      </c>
      <c r="GN134">
        <v>55162.4</v>
      </c>
      <c r="GO134">
        <v>61925.7</v>
      </c>
      <c r="GP134">
        <v>1.9804</v>
      </c>
      <c r="GQ134">
        <v>1.847</v>
      </c>
      <c r="GR134">
        <v>0.136793</v>
      </c>
      <c r="GS134">
        <v>0</v>
      </c>
      <c r="GT134">
        <v>25.423</v>
      </c>
      <c r="GU134">
        <v>999.9</v>
      </c>
      <c r="GV134">
        <v>59.407</v>
      </c>
      <c r="GW134">
        <v>29.316</v>
      </c>
      <c r="GX134">
        <v>26.9142</v>
      </c>
      <c r="GY134">
        <v>56.82</v>
      </c>
      <c r="GZ134">
        <v>43.1851</v>
      </c>
      <c r="HA134">
        <v>1</v>
      </c>
      <c r="HB134">
        <v>-0.0353455</v>
      </c>
      <c r="HC134">
        <v>0.246187</v>
      </c>
      <c r="HD134">
        <v>20.1135</v>
      </c>
      <c r="HE134">
        <v>5.19932</v>
      </c>
      <c r="HF134">
        <v>12.0052</v>
      </c>
      <c r="HG134">
        <v>4.976</v>
      </c>
      <c r="HH134">
        <v>3.2938</v>
      </c>
      <c r="HI134">
        <v>9999</v>
      </c>
      <c r="HJ134">
        <v>9999</v>
      </c>
      <c r="HK134">
        <v>9999</v>
      </c>
      <c r="HL134">
        <v>628.1</v>
      </c>
      <c r="HM134">
        <v>1.86322</v>
      </c>
      <c r="HN134">
        <v>1.86798</v>
      </c>
      <c r="HO134">
        <v>1.86783</v>
      </c>
      <c r="HP134">
        <v>1.86893</v>
      </c>
      <c r="HQ134">
        <v>1.86981</v>
      </c>
      <c r="HR134">
        <v>1.86587</v>
      </c>
      <c r="HS134">
        <v>1.86694</v>
      </c>
      <c r="HT134">
        <v>1.86829</v>
      </c>
      <c r="HU134">
        <v>5</v>
      </c>
      <c r="HV134">
        <v>0</v>
      </c>
      <c r="HW134">
        <v>0</v>
      </c>
      <c r="HX134">
        <v>0</v>
      </c>
      <c r="HY134" t="s">
        <v>422</v>
      </c>
      <c r="HZ134" t="s">
        <v>423</v>
      </c>
      <c r="IA134" t="s">
        <v>424</v>
      </c>
      <c r="IB134" t="s">
        <v>424</v>
      </c>
      <c r="IC134" t="s">
        <v>424</v>
      </c>
      <c r="ID134" t="s">
        <v>424</v>
      </c>
      <c r="IE134">
        <v>0</v>
      </c>
      <c r="IF134">
        <v>100</v>
      </c>
      <c r="IG134">
        <v>100</v>
      </c>
      <c r="IH134">
        <v>4.618</v>
      </c>
      <c r="II134">
        <v>0.5848</v>
      </c>
      <c r="IJ134">
        <v>4.02706509432224</v>
      </c>
      <c r="IK134">
        <v>0.00601174518973114</v>
      </c>
      <c r="IL134">
        <v>2.77886958061485e-07</v>
      </c>
      <c r="IM134">
        <v>-3.54636231360687e-10</v>
      </c>
      <c r="IN134">
        <v>-0.0404303883988718</v>
      </c>
      <c r="IO134">
        <v>-0.0177815531441476</v>
      </c>
      <c r="IP134">
        <v>0.00205572605671414</v>
      </c>
      <c r="IQ134">
        <v>-1.65519735432211e-05</v>
      </c>
      <c r="IR134">
        <v>-4</v>
      </c>
      <c r="IS134">
        <v>1848</v>
      </c>
      <c r="IT134">
        <v>1</v>
      </c>
      <c r="IU134">
        <v>25</v>
      </c>
      <c r="IV134">
        <v>24563.2</v>
      </c>
      <c r="IW134">
        <v>24563.1</v>
      </c>
      <c r="IX134">
        <v>0.316162</v>
      </c>
      <c r="IY134">
        <v>2.64771</v>
      </c>
      <c r="IZ134">
        <v>1.54785</v>
      </c>
      <c r="JA134">
        <v>2.30713</v>
      </c>
      <c r="JB134">
        <v>1.34644</v>
      </c>
      <c r="JC134">
        <v>2.40356</v>
      </c>
      <c r="JD134">
        <v>34.0318</v>
      </c>
      <c r="JE134">
        <v>24.2188</v>
      </c>
      <c r="JF134">
        <v>18</v>
      </c>
      <c r="JG134">
        <v>497.703</v>
      </c>
      <c r="JH134">
        <v>411.679</v>
      </c>
      <c r="JI134">
        <v>25.0003</v>
      </c>
      <c r="JJ134">
        <v>26.75</v>
      </c>
      <c r="JK134">
        <v>30</v>
      </c>
      <c r="JL134">
        <v>26.6703</v>
      </c>
      <c r="JM134">
        <v>26.6086</v>
      </c>
      <c r="JN134">
        <v>6.24209</v>
      </c>
      <c r="JO134">
        <v>30.3175</v>
      </c>
      <c r="JP134">
        <v>99.2583</v>
      </c>
      <c r="JQ134">
        <v>25</v>
      </c>
      <c r="JR134">
        <v>63.5486</v>
      </c>
      <c r="JS134">
        <v>21.4377</v>
      </c>
      <c r="JT134">
        <v>102.328</v>
      </c>
      <c r="JU134">
        <v>103.078</v>
      </c>
    </row>
    <row r="135" spans="1:281">
      <c r="A135">
        <v>119</v>
      </c>
      <c r="B135">
        <v>1659025422.5</v>
      </c>
      <c r="C135">
        <v>1739.40000009537</v>
      </c>
      <c r="D135" t="s">
        <v>662</v>
      </c>
      <c r="E135" t="s">
        <v>663</v>
      </c>
      <c r="F135">
        <v>5</v>
      </c>
      <c r="G135" t="s">
        <v>619</v>
      </c>
      <c r="H135" t="s">
        <v>417</v>
      </c>
      <c r="I135">
        <v>1659025414.71429</v>
      </c>
      <c r="J135">
        <f>(K135)/1000</f>
        <v>0</v>
      </c>
      <c r="K135">
        <f>IF(CZ135, AN135, AH135)</f>
        <v>0</v>
      </c>
      <c r="L135">
        <f>IF(CZ135, AI135, AG135)</f>
        <v>0</v>
      </c>
      <c r="M135">
        <f>DB135 - IF(AU135&gt;1, L135*CV135*100.0/(AW135*DP135), 0)</f>
        <v>0</v>
      </c>
      <c r="N135">
        <f>((T135-J135/2)*M135-L135)/(T135+J135/2)</f>
        <v>0</v>
      </c>
      <c r="O135">
        <f>N135*(DI135+DJ135)/1000.0</f>
        <v>0</v>
      </c>
      <c r="P135">
        <f>(DB135 - IF(AU135&gt;1, L135*CV135*100.0/(AW135*DP135), 0))*(DI135+DJ135)/1000.0</f>
        <v>0</v>
      </c>
      <c r="Q135">
        <f>2.0/((1/S135-1/R135)+SIGN(S135)*SQRT((1/S135-1/R135)*(1/S135-1/R135) + 4*CW135/((CW135+1)*(CW135+1))*(2*1/S135*1/R135-1/R135*1/R135)))</f>
        <v>0</v>
      </c>
      <c r="R135">
        <f>IF(LEFT(CX135,1)&lt;&gt;"0",IF(LEFT(CX135,1)="1",3.0,CY135),$D$5+$E$5*(DP135*DI135/($K$5*1000))+$F$5*(DP135*DI135/($K$5*1000))*MAX(MIN(CV135,$J$5),$I$5)*MAX(MIN(CV135,$J$5),$I$5)+$G$5*MAX(MIN(CV135,$J$5),$I$5)*(DP135*DI135/($K$5*1000))+$H$5*(DP135*DI135/($K$5*1000))*(DP135*DI135/($K$5*1000)))</f>
        <v>0</v>
      </c>
      <c r="S135">
        <f>J135*(1000-(1000*0.61365*exp(17.502*W135/(240.97+W135))/(DI135+DJ135)+DD135)/2)/(1000*0.61365*exp(17.502*W135/(240.97+W135))/(DI135+DJ135)-DD135)</f>
        <v>0</v>
      </c>
      <c r="T135">
        <f>1/((CW135+1)/(Q135/1.6)+1/(R135/1.37)) + CW135/((CW135+1)/(Q135/1.6) + CW135/(R135/1.37))</f>
        <v>0</v>
      </c>
      <c r="U135">
        <f>(CR135*CU135)</f>
        <v>0</v>
      </c>
      <c r="V135">
        <f>(DK135+(U135+2*0.95*5.67E-8*(((DK135+$B$7)+273)^4-(DK135+273)^4)-44100*J135)/(1.84*29.3*R135+8*0.95*5.67E-8*(DK135+273)^3))</f>
        <v>0</v>
      </c>
      <c r="W135">
        <f>($C$7*DL135+$D$7*DM135+$E$7*V135)</f>
        <v>0</v>
      </c>
      <c r="X135">
        <f>0.61365*exp(17.502*W135/(240.97+W135))</f>
        <v>0</v>
      </c>
      <c r="Y135">
        <f>(Z135/AA135*100)</f>
        <v>0</v>
      </c>
      <c r="Z135">
        <f>DD135*(DI135+DJ135)/1000</f>
        <v>0</v>
      </c>
      <c r="AA135">
        <f>0.61365*exp(17.502*DK135/(240.97+DK135))</f>
        <v>0</v>
      </c>
      <c r="AB135">
        <f>(X135-DD135*(DI135+DJ135)/1000)</f>
        <v>0</v>
      </c>
      <c r="AC135">
        <f>(-J135*44100)</f>
        <v>0</v>
      </c>
      <c r="AD135">
        <f>2*29.3*R135*0.92*(DK135-W135)</f>
        <v>0</v>
      </c>
      <c r="AE135">
        <f>2*0.95*5.67E-8*(((DK135+$B$7)+273)^4-(W135+273)^4)</f>
        <v>0</v>
      </c>
      <c r="AF135">
        <f>U135+AE135+AC135+AD135</f>
        <v>0</v>
      </c>
      <c r="AG135">
        <f>DH135*AU135*(DC135-DB135*(1000-AU135*DE135)/(1000-AU135*DD135))/(100*CV135)</f>
        <v>0</v>
      </c>
      <c r="AH135">
        <f>1000*DH135*AU135*(DD135-DE135)/(100*CV135*(1000-AU135*DD135))</f>
        <v>0</v>
      </c>
      <c r="AI135">
        <f>(AJ135 - AK135 - DI135*1E3/(8.314*(DK135+273.15)) * AM135/DH135 * AL135) * DH135/(100*CV135) * (1000 - DE135)/1000</f>
        <v>0</v>
      </c>
      <c r="AJ135">
        <v>79.009470017812</v>
      </c>
      <c r="AK135">
        <v>91.17406</v>
      </c>
      <c r="AL135">
        <v>-3.17724110300095</v>
      </c>
      <c r="AM135">
        <v>66.0504921813524</v>
      </c>
      <c r="AN135">
        <f>(AP135 - AO135 + DI135*1E3/(8.314*(DK135+273.15)) * AR135/DH135 * AQ135) * DH135/(100*CV135) * 1000/(1000 - AP135)</f>
        <v>0</v>
      </c>
      <c r="AO135">
        <v>21.4428787978355</v>
      </c>
      <c r="AP135">
        <v>26.3785853146853</v>
      </c>
      <c r="AQ135">
        <v>-0.00147393939393338</v>
      </c>
      <c r="AR135">
        <v>92.47</v>
      </c>
      <c r="AS135">
        <v>0</v>
      </c>
      <c r="AT135">
        <v>0</v>
      </c>
      <c r="AU135">
        <f>IF(AS135*$H$13&gt;=AW135,1.0,(AW135/(AW135-AS135*$H$13)))</f>
        <v>0</v>
      </c>
      <c r="AV135">
        <f>(AU135-1)*100</f>
        <v>0</v>
      </c>
      <c r="AW135">
        <f>MAX(0,($B$13+$C$13*DP135)/(1+$D$13*DP135)*DI135/(DK135+273)*$E$13)</f>
        <v>0</v>
      </c>
      <c r="AX135" t="s">
        <v>418</v>
      </c>
      <c r="AY135" t="s">
        <v>418</v>
      </c>
      <c r="AZ135">
        <v>0</v>
      </c>
      <c r="BA135">
        <v>0</v>
      </c>
      <c r="BB135">
        <f>1-AZ135/BA135</f>
        <v>0</v>
      </c>
      <c r="BC135">
        <v>0</v>
      </c>
      <c r="BD135" t="s">
        <v>418</v>
      </c>
      <c r="BE135" t="s">
        <v>418</v>
      </c>
      <c r="BF135">
        <v>0</v>
      </c>
      <c r="BG135">
        <v>0</v>
      </c>
      <c r="BH135">
        <f>1-BF135/BG135</f>
        <v>0</v>
      </c>
      <c r="BI135">
        <v>0.5</v>
      </c>
      <c r="BJ135">
        <f>CS135</f>
        <v>0</v>
      </c>
      <c r="BK135">
        <f>L135</f>
        <v>0</v>
      </c>
      <c r="BL135">
        <f>BH135*BI135*BJ135</f>
        <v>0</v>
      </c>
      <c r="BM135">
        <f>(BK135-BC135)/BJ135</f>
        <v>0</v>
      </c>
      <c r="BN135">
        <f>(BA135-BG135)/BG135</f>
        <v>0</v>
      </c>
      <c r="BO135">
        <f>AZ135/(BB135+AZ135/BG135)</f>
        <v>0</v>
      </c>
      <c r="BP135" t="s">
        <v>418</v>
      </c>
      <c r="BQ135">
        <v>0</v>
      </c>
      <c r="BR135">
        <f>IF(BQ135&lt;&gt;0, BQ135, BO135)</f>
        <v>0</v>
      </c>
      <c r="BS135">
        <f>1-BR135/BG135</f>
        <v>0</v>
      </c>
      <c r="BT135">
        <f>(BG135-BF135)/(BG135-BR135)</f>
        <v>0</v>
      </c>
      <c r="BU135">
        <f>(BA135-BG135)/(BA135-BR135)</f>
        <v>0</v>
      </c>
      <c r="BV135">
        <f>(BG135-BF135)/(BG135-AZ135)</f>
        <v>0</v>
      </c>
      <c r="BW135">
        <f>(BA135-BG135)/(BA135-AZ135)</f>
        <v>0</v>
      </c>
      <c r="BX135">
        <f>(BT135*BR135/BF135)</f>
        <v>0</v>
      </c>
      <c r="BY135">
        <f>(1-BX135)</f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f>$B$11*DQ135+$C$11*DR135+$F$11*EC135*(1-EF135)</f>
        <v>0</v>
      </c>
      <c r="CS135">
        <f>CR135*CT135</f>
        <v>0</v>
      </c>
      <c r="CT135">
        <f>($B$11*$D$9+$C$11*$D$9+$F$11*((EP135+EH135)/MAX(EP135+EH135+EQ135, 0.1)*$I$9+EQ135/MAX(EP135+EH135+EQ135, 0.1)*$J$9))/($B$11+$C$11+$F$11)</f>
        <v>0</v>
      </c>
      <c r="CU135">
        <f>($B$11*$K$9+$C$11*$K$9+$F$11*((EP135+EH135)/MAX(EP135+EH135+EQ135, 0.1)*$P$9+EQ135/MAX(EP135+EH135+EQ135, 0.1)*$Q$9))/($B$11+$C$11+$F$11)</f>
        <v>0</v>
      </c>
      <c r="CV135">
        <v>6</v>
      </c>
      <c r="CW135">
        <v>0.5</v>
      </c>
      <c r="CX135" t="s">
        <v>419</v>
      </c>
      <c r="CY135">
        <v>2</v>
      </c>
      <c r="CZ135" t="b">
        <v>1</v>
      </c>
      <c r="DA135">
        <v>1659025414.71429</v>
      </c>
      <c r="DB135">
        <v>111.2566</v>
      </c>
      <c r="DC135">
        <v>94.0775142857143</v>
      </c>
      <c r="DD135">
        <v>26.370925</v>
      </c>
      <c r="DE135">
        <v>21.4460642857143</v>
      </c>
      <c r="DF135">
        <v>106.585978571429</v>
      </c>
      <c r="DG135">
        <v>25.7867392857143</v>
      </c>
      <c r="DH135">
        <v>500.069571428571</v>
      </c>
      <c r="DI135">
        <v>90.406</v>
      </c>
      <c r="DJ135">
        <v>0.0464881214285714</v>
      </c>
      <c r="DK135">
        <v>27.5253035714286</v>
      </c>
      <c r="DL135">
        <v>27.64685</v>
      </c>
      <c r="DM135">
        <v>999.9</v>
      </c>
      <c r="DN135">
        <v>0</v>
      </c>
      <c r="DO135">
        <v>0</v>
      </c>
      <c r="DP135">
        <v>9993.03571428571</v>
      </c>
      <c r="DQ135">
        <v>0</v>
      </c>
      <c r="DR135">
        <v>18.5177821428571</v>
      </c>
      <c r="DS135">
        <v>17.1789892857143</v>
      </c>
      <c r="DT135">
        <v>114.269839285714</v>
      </c>
      <c r="DU135">
        <v>96.139475</v>
      </c>
      <c r="DV135">
        <v>4.92486821428571</v>
      </c>
      <c r="DW135">
        <v>94.0775142857143</v>
      </c>
      <c r="DX135">
        <v>21.4460642857143</v>
      </c>
      <c r="DY135">
        <v>2.38409</v>
      </c>
      <c r="DZ135">
        <v>1.93885285714286</v>
      </c>
      <c r="EA135">
        <v>20.2561178571429</v>
      </c>
      <c r="EB135">
        <v>16.9536214285714</v>
      </c>
      <c r="EC135">
        <v>1999.99714285714</v>
      </c>
      <c r="ED135">
        <v>0.979993</v>
      </c>
      <c r="EE135">
        <v>0.0200071</v>
      </c>
      <c r="EF135">
        <v>0</v>
      </c>
      <c r="EG135">
        <v>839.996464285715</v>
      </c>
      <c r="EH135">
        <v>5.00063</v>
      </c>
      <c r="EI135">
        <v>16531.1642857143</v>
      </c>
      <c r="EJ135">
        <v>17256.8464285714</v>
      </c>
      <c r="EK135">
        <v>38.8075714285714</v>
      </c>
      <c r="EL135">
        <v>38.7588571428571</v>
      </c>
      <c r="EM135">
        <v>38.25</v>
      </c>
      <c r="EN135">
        <v>38.187</v>
      </c>
      <c r="EO135">
        <v>39.7544285714286</v>
      </c>
      <c r="EP135">
        <v>1955.08714285714</v>
      </c>
      <c r="EQ135">
        <v>39.91</v>
      </c>
      <c r="ER135">
        <v>0</v>
      </c>
      <c r="ES135">
        <v>1659025421.5</v>
      </c>
      <c r="ET135">
        <v>0</v>
      </c>
      <c r="EU135">
        <v>840.22252</v>
      </c>
      <c r="EV135">
        <v>18.7249230581911</v>
      </c>
      <c r="EW135">
        <v>381.399999405145</v>
      </c>
      <c r="EX135">
        <v>16535.728</v>
      </c>
      <c r="EY135">
        <v>15</v>
      </c>
      <c r="EZ135">
        <v>0</v>
      </c>
      <c r="FA135" t="s">
        <v>420</v>
      </c>
      <c r="FB135">
        <v>1657551626.5</v>
      </c>
      <c r="FC135">
        <v>1657551629</v>
      </c>
      <c r="FD135">
        <v>0</v>
      </c>
      <c r="FE135">
        <v>0.403</v>
      </c>
      <c r="FF135">
        <v>0.009</v>
      </c>
      <c r="FG135">
        <v>9.41</v>
      </c>
      <c r="FH135">
        <v>0.087</v>
      </c>
      <c r="FI135">
        <v>417</v>
      </c>
      <c r="FJ135">
        <v>17</v>
      </c>
      <c r="FK135">
        <v>1.61</v>
      </c>
      <c r="FL135">
        <v>0.59</v>
      </c>
      <c r="FM135">
        <v>16.28568</v>
      </c>
      <c r="FN135">
        <v>14.9070529080675</v>
      </c>
      <c r="FO135">
        <v>1.46810910548229</v>
      </c>
      <c r="FP135">
        <v>0</v>
      </c>
      <c r="FQ135">
        <v>838.788764705882</v>
      </c>
      <c r="FR135">
        <v>18.8484950482215</v>
      </c>
      <c r="FS135">
        <v>1.8589214940678</v>
      </c>
      <c r="FT135">
        <v>0</v>
      </c>
      <c r="FU135">
        <v>4.92090675</v>
      </c>
      <c r="FV135">
        <v>0.0806412382739048</v>
      </c>
      <c r="FW135">
        <v>0.00852022106153941</v>
      </c>
      <c r="FX135">
        <v>1</v>
      </c>
      <c r="FY135">
        <v>1</v>
      </c>
      <c r="FZ135">
        <v>3</v>
      </c>
      <c r="GA135" t="s">
        <v>421</v>
      </c>
      <c r="GB135">
        <v>2.97261</v>
      </c>
      <c r="GC135">
        <v>2.70114</v>
      </c>
      <c r="GD135">
        <v>0.0218097</v>
      </c>
      <c r="GE135">
        <v>0.0180382</v>
      </c>
      <c r="GF135">
        <v>0.110004</v>
      </c>
      <c r="GG135">
        <v>0.096384</v>
      </c>
      <c r="GH135">
        <v>38090.8</v>
      </c>
      <c r="GI135">
        <v>41801.5</v>
      </c>
      <c r="GJ135">
        <v>35289</v>
      </c>
      <c r="GK135">
        <v>38609.3</v>
      </c>
      <c r="GL135">
        <v>44520.5</v>
      </c>
      <c r="GM135">
        <v>50382.7</v>
      </c>
      <c r="GN135">
        <v>55161.8</v>
      </c>
      <c r="GO135">
        <v>61925</v>
      </c>
      <c r="GP135">
        <v>1.9806</v>
      </c>
      <c r="GQ135">
        <v>1.8468</v>
      </c>
      <c r="GR135">
        <v>0.135273</v>
      </c>
      <c r="GS135">
        <v>0</v>
      </c>
      <c r="GT135">
        <v>25.4252</v>
      </c>
      <c r="GU135">
        <v>999.9</v>
      </c>
      <c r="GV135">
        <v>59.407</v>
      </c>
      <c r="GW135">
        <v>29.306</v>
      </c>
      <c r="GX135">
        <v>26.8958</v>
      </c>
      <c r="GY135">
        <v>57.19</v>
      </c>
      <c r="GZ135">
        <v>43.5056</v>
      </c>
      <c r="HA135">
        <v>1</v>
      </c>
      <c r="HB135">
        <v>-0.0352439</v>
      </c>
      <c r="HC135">
        <v>0.24488</v>
      </c>
      <c r="HD135">
        <v>20.1133</v>
      </c>
      <c r="HE135">
        <v>5.19812</v>
      </c>
      <c r="HF135">
        <v>12.0076</v>
      </c>
      <c r="HG135">
        <v>4.976</v>
      </c>
      <c r="HH135">
        <v>3.2938</v>
      </c>
      <c r="HI135">
        <v>9999</v>
      </c>
      <c r="HJ135">
        <v>9999</v>
      </c>
      <c r="HK135">
        <v>9999</v>
      </c>
      <c r="HL135">
        <v>628.1</v>
      </c>
      <c r="HM135">
        <v>1.86325</v>
      </c>
      <c r="HN135">
        <v>1.86813</v>
      </c>
      <c r="HO135">
        <v>1.86783</v>
      </c>
      <c r="HP135">
        <v>1.86899</v>
      </c>
      <c r="HQ135">
        <v>1.86981</v>
      </c>
      <c r="HR135">
        <v>1.86587</v>
      </c>
      <c r="HS135">
        <v>1.86691</v>
      </c>
      <c r="HT135">
        <v>1.86829</v>
      </c>
      <c r="HU135">
        <v>5</v>
      </c>
      <c r="HV135">
        <v>0</v>
      </c>
      <c r="HW135">
        <v>0</v>
      </c>
      <c r="HX135">
        <v>0</v>
      </c>
      <c r="HY135" t="s">
        <v>422</v>
      </c>
      <c r="HZ135" t="s">
        <v>423</v>
      </c>
      <c r="IA135" t="s">
        <v>424</v>
      </c>
      <c r="IB135" t="s">
        <v>424</v>
      </c>
      <c r="IC135" t="s">
        <v>424</v>
      </c>
      <c r="ID135" t="s">
        <v>424</v>
      </c>
      <c r="IE135">
        <v>0</v>
      </c>
      <c r="IF135">
        <v>100</v>
      </c>
      <c r="IG135">
        <v>100</v>
      </c>
      <c r="IH135">
        <v>4.526</v>
      </c>
      <c r="II135">
        <v>0.5846</v>
      </c>
      <c r="IJ135">
        <v>4.02706509432224</v>
      </c>
      <c r="IK135">
        <v>0.00601174518973114</v>
      </c>
      <c r="IL135">
        <v>2.77886958061485e-07</v>
      </c>
      <c r="IM135">
        <v>-3.54636231360687e-10</v>
      </c>
      <c r="IN135">
        <v>-0.0404303883988718</v>
      </c>
      <c r="IO135">
        <v>-0.0177815531441476</v>
      </c>
      <c r="IP135">
        <v>0.00205572605671414</v>
      </c>
      <c r="IQ135">
        <v>-1.65519735432211e-05</v>
      </c>
      <c r="IR135">
        <v>-4</v>
      </c>
      <c r="IS135">
        <v>1848</v>
      </c>
      <c r="IT135">
        <v>1</v>
      </c>
      <c r="IU135">
        <v>25</v>
      </c>
      <c r="IV135">
        <v>24563.3</v>
      </c>
      <c r="IW135">
        <v>24563.2</v>
      </c>
      <c r="IX135">
        <v>0.2771</v>
      </c>
      <c r="IY135">
        <v>2.66602</v>
      </c>
      <c r="IZ135">
        <v>1.54785</v>
      </c>
      <c r="JA135">
        <v>2.30713</v>
      </c>
      <c r="JB135">
        <v>1.34644</v>
      </c>
      <c r="JC135">
        <v>2.29858</v>
      </c>
      <c r="JD135">
        <v>34.0318</v>
      </c>
      <c r="JE135">
        <v>24.2101</v>
      </c>
      <c r="JF135">
        <v>18</v>
      </c>
      <c r="JG135">
        <v>497.835</v>
      </c>
      <c r="JH135">
        <v>411.567</v>
      </c>
      <c r="JI135">
        <v>25</v>
      </c>
      <c r="JJ135">
        <v>26.7505</v>
      </c>
      <c r="JK135">
        <v>30.0001</v>
      </c>
      <c r="JL135">
        <v>26.6703</v>
      </c>
      <c r="JM135">
        <v>26.6086</v>
      </c>
      <c r="JN135">
        <v>5.52293</v>
      </c>
      <c r="JO135">
        <v>30.3175</v>
      </c>
      <c r="JP135">
        <v>99.2583</v>
      </c>
      <c r="JQ135">
        <v>25</v>
      </c>
      <c r="JR135">
        <v>50.0527</v>
      </c>
      <c r="JS135">
        <v>21.427</v>
      </c>
      <c r="JT135">
        <v>102.327</v>
      </c>
      <c r="JU135">
        <v>103.077</v>
      </c>
    </row>
    <row r="136" spans="1:281">
      <c r="A136">
        <v>120</v>
      </c>
      <c r="B136">
        <v>1659025427.5</v>
      </c>
      <c r="C136">
        <v>1744.40000009537</v>
      </c>
      <c r="D136" t="s">
        <v>664</v>
      </c>
      <c r="E136" t="s">
        <v>665</v>
      </c>
      <c r="F136">
        <v>5</v>
      </c>
      <c r="G136" t="s">
        <v>619</v>
      </c>
      <c r="H136" t="s">
        <v>417</v>
      </c>
      <c r="I136">
        <v>1659025420</v>
      </c>
      <c r="J136">
        <f>(K136)/1000</f>
        <v>0</v>
      </c>
      <c r="K136">
        <f>IF(CZ136, AN136, AH136)</f>
        <v>0</v>
      </c>
      <c r="L136">
        <f>IF(CZ136, AI136, AG136)</f>
        <v>0</v>
      </c>
      <c r="M136">
        <f>DB136 - IF(AU136&gt;1, L136*CV136*100.0/(AW136*DP136), 0)</f>
        <v>0</v>
      </c>
      <c r="N136">
        <f>((T136-J136/2)*M136-L136)/(T136+J136/2)</f>
        <v>0</v>
      </c>
      <c r="O136">
        <f>N136*(DI136+DJ136)/1000.0</f>
        <v>0</v>
      </c>
      <c r="P136">
        <f>(DB136 - IF(AU136&gt;1, L136*CV136*100.0/(AW136*DP136), 0))*(DI136+DJ136)/1000.0</f>
        <v>0</v>
      </c>
      <c r="Q136">
        <f>2.0/((1/S136-1/R136)+SIGN(S136)*SQRT((1/S136-1/R136)*(1/S136-1/R136) + 4*CW136/((CW136+1)*(CW136+1))*(2*1/S136*1/R136-1/R136*1/R136)))</f>
        <v>0</v>
      </c>
      <c r="R136">
        <f>IF(LEFT(CX136,1)&lt;&gt;"0",IF(LEFT(CX136,1)="1",3.0,CY136),$D$5+$E$5*(DP136*DI136/($K$5*1000))+$F$5*(DP136*DI136/($K$5*1000))*MAX(MIN(CV136,$J$5),$I$5)*MAX(MIN(CV136,$J$5),$I$5)+$G$5*MAX(MIN(CV136,$J$5),$I$5)*(DP136*DI136/($K$5*1000))+$H$5*(DP136*DI136/($K$5*1000))*(DP136*DI136/($K$5*1000)))</f>
        <v>0</v>
      </c>
      <c r="S136">
        <f>J136*(1000-(1000*0.61365*exp(17.502*W136/(240.97+W136))/(DI136+DJ136)+DD136)/2)/(1000*0.61365*exp(17.502*W136/(240.97+W136))/(DI136+DJ136)-DD136)</f>
        <v>0</v>
      </c>
      <c r="T136">
        <f>1/((CW136+1)/(Q136/1.6)+1/(R136/1.37)) + CW136/((CW136+1)/(Q136/1.6) + CW136/(R136/1.37))</f>
        <v>0</v>
      </c>
      <c r="U136">
        <f>(CR136*CU136)</f>
        <v>0</v>
      </c>
      <c r="V136">
        <f>(DK136+(U136+2*0.95*5.67E-8*(((DK136+$B$7)+273)^4-(DK136+273)^4)-44100*J136)/(1.84*29.3*R136+8*0.95*5.67E-8*(DK136+273)^3))</f>
        <v>0</v>
      </c>
      <c r="W136">
        <f>($C$7*DL136+$D$7*DM136+$E$7*V136)</f>
        <v>0</v>
      </c>
      <c r="X136">
        <f>0.61365*exp(17.502*W136/(240.97+W136))</f>
        <v>0</v>
      </c>
      <c r="Y136">
        <f>(Z136/AA136*100)</f>
        <v>0</v>
      </c>
      <c r="Z136">
        <f>DD136*(DI136+DJ136)/1000</f>
        <v>0</v>
      </c>
      <c r="AA136">
        <f>0.61365*exp(17.502*DK136/(240.97+DK136))</f>
        <v>0</v>
      </c>
      <c r="AB136">
        <f>(X136-DD136*(DI136+DJ136)/1000)</f>
        <v>0</v>
      </c>
      <c r="AC136">
        <f>(-J136*44100)</f>
        <v>0</v>
      </c>
      <c r="AD136">
        <f>2*29.3*R136*0.92*(DK136-W136)</f>
        <v>0</v>
      </c>
      <c r="AE136">
        <f>2*0.95*5.67E-8*(((DK136+$B$7)+273)^4-(W136+273)^4)</f>
        <v>0</v>
      </c>
      <c r="AF136">
        <f>U136+AE136+AC136+AD136</f>
        <v>0</v>
      </c>
      <c r="AG136">
        <f>DH136*AU136*(DC136-DB136*(1000-AU136*DE136)/(1000-AU136*DD136))/(100*CV136)</f>
        <v>0</v>
      </c>
      <c r="AH136">
        <f>1000*DH136*AU136*(DD136-DE136)/(100*CV136*(1000-AU136*DD136))</f>
        <v>0</v>
      </c>
      <c r="AI136">
        <f>(AJ136 - AK136 - DI136*1E3/(8.314*(DK136+273.15)) * AM136/DH136 * AL136) * DH136/(100*CV136) * (1000 - DE136)/1000</f>
        <v>0</v>
      </c>
      <c r="AJ136">
        <v>61.6641564616697</v>
      </c>
      <c r="AK136">
        <v>75.2580987878788</v>
      </c>
      <c r="AL136">
        <v>-3.17797719535371</v>
      </c>
      <c r="AM136">
        <v>66.0504921813524</v>
      </c>
      <c r="AN136">
        <f>(AP136 - AO136 + DI136*1E3/(8.314*(DK136+273.15)) * AR136/DH136 * AQ136) * DH136/(100*CV136) * 1000/(1000 - AP136)</f>
        <v>0</v>
      </c>
      <c r="AO136">
        <v>21.4390106074459</v>
      </c>
      <c r="AP136">
        <v>26.3848706293706</v>
      </c>
      <c r="AQ136">
        <v>0.000313212121215747</v>
      </c>
      <c r="AR136">
        <v>92.47</v>
      </c>
      <c r="AS136">
        <v>0</v>
      </c>
      <c r="AT136">
        <v>0</v>
      </c>
      <c r="AU136">
        <f>IF(AS136*$H$13&gt;=AW136,1.0,(AW136/(AW136-AS136*$H$13)))</f>
        <v>0</v>
      </c>
      <c r="AV136">
        <f>(AU136-1)*100</f>
        <v>0</v>
      </c>
      <c r="AW136">
        <f>MAX(0,($B$13+$C$13*DP136)/(1+$D$13*DP136)*DI136/(DK136+273)*$E$13)</f>
        <v>0</v>
      </c>
      <c r="AX136" t="s">
        <v>418</v>
      </c>
      <c r="AY136" t="s">
        <v>418</v>
      </c>
      <c r="AZ136">
        <v>0</v>
      </c>
      <c r="BA136">
        <v>0</v>
      </c>
      <c r="BB136">
        <f>1-AZ136/BA136</f>
        <v>0</v>
      </c>
      <c r="BC136">
        <v>0</v>
      </c>
      <c r="BD136" t="s">
        <v>418</v>
      </c>
      <c r="BE136" t="s">
        <v>418</v>
      </c>
      <c r="BF136">
        <v>0</v>
      </c>
      <c r="BG136">
        <v>0</v>
      </c>
      <c r="BH136">
        <f>1-BF136/BG136</f>
        <v>0</v>
      </c>
      <c r="BI136">
        <v>0.5</v>
      </c>
      <c r="BJ136">
        <f>CS136</f>
        <v>0</v>
      </c>
      <c r="BK136">
        <f>L136</f>
        <v>0</v>
      </c>
      <c r="BL136">
        <f>BH136*BI136*BJ136</f>
        <v>0</v>
      </c>
      <c r="BM136">
        <f>(BK136-BC136)/BJ136</f>
        <v>0</v>
      </c>
      <c r="BN136">
        <f>(BA136-BG136)/BG136</f>
        <v>0</v>
      </c>
      <c r="BO136">
        <f>AZ136/(BB136+AZ136/BG136)</f>
        <v>0</v>
      </c>
      <c r="BP136" t="s">
        <v>418</v>
      </c>
      <c r="BQ136">
        <v>0</v>
      </c>
      <c r="BR136">
        <f>IF(BQ136&lt;&gt;0, BQ136, BO136)</f>
        <v>0</v>
      </c>
      <c r="BS136">
        <f>1-BR136/BG136</f>
        <v>0</v>
      </c>
      <c r="BT136">
        <f>(BG136-BF136)/(BG136-BR136)</f>
        <v>0</v>
      </c>
      <c r="BU136">
        <f>(BA136-BG136)/(BA136-BR136)</f>
        <v>0</v>
      </c>
      <c r="BV136">
        <f>(BG136-BF136)/(BG136-AZ136)</f>
        <v>0</v>
      </c>
      <c r="BW136">
        <f>(BA136-BG136)/(BA136-AZ136)</f>
        <v>0</v>
      </c>
      <c r="BX136">
        <f>(BT136*BR136/BF136)</f>
        <v>0</v>
      </c>
      <c r="BY136">
        <f>(1-BX136)</f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f>$B$11*DQ136+$C$11*DR136+$F$11*EC136*(1-EF136)</f>
        <v>0</v>
      </c>
      <c r="CS136">
        <f>CR136*CT136</f>
        <v>0</v>
      </c>
      <c r="CT136">
        <f>($B$11*$D$9+$C$11*$D$9+$F$11*((EP136+EH136)/MAX(EP136+EH136+EQ136, 0.1)*$I$9+EQ136/MAX(EP136+EH136+EQ136, 0.1)*$J$9))/($B$11+$C$11+$F$11)</f>
        <v>0</v>
      </c>
      <c r="CU136">
        <f>($B$11*$K$9+$C$11*$K$9+$F$11*((EP136+EH136)/MAX(EP136+EH136+EQ136, 0.1)*$P$9+EQ136/MAX(EP136+EH136+EQ136, 0.1)*$Q$9))/($B$11+$C$11+$F$11)</f>
        <v>0</v>
      </c>
      <c r="CV136">
        <v>6</v>
      </c>
      <c r="CW136">
        <v>0.5</v>
      </c>
      <c r="CX136" t="s">
        <v>419</v>
      </c>
      <c r="CY136">
        <v>2</v>
      </c>
      <c r="CZ136" t="b">
        <v>1</v>
      </c>
      <c r="DA136">
        <v>1659025420</v>
      </c>
      <c r="DB136">
        <v>94.9035666666667</v>
      </c>
      <c r="DC136">
        <v>76.3311777777778</v>
      </c>
      <c r="DD136">
        <v>26.3772111111111</v>
      </c>
      <c r="DE136">
        <v>21.4422814814815</v>
      </c>
      <c r="DF136">
        <v>90.3313851851852</v>
      </c>
      <c r="DG136">
        <v>25.7927</v>
      </c>
      <c r="DH136">
        <v>500.063555555556</v>
      </c>
      <c r="DI136">
        <v>90.4054407407407</v>
      </c>
      <c r="DJ136">
        <v>0.0466793555555555</v>
      </c>
      <c r="DK136">
        <v>27.5217444444444</v>
      </c>
      <c r="DL136">
        <v>27.6472037037037</v>
      </c>
      <c r="DM136">
        <v>999.9</v>
      </c>
      <c r="DN136">
        <v>0</v>
      </c>
      <c r="DO136">
        <v>0</v>
      </c>
      <c r="DP136">
        <v>10005.1851851852</v>
      </c>
      <c r="DQ136">
        <v>0</v>
      </c>
      <c r="DR136">
        <v>18.5089777777778</v>
      </c>
      <c r="DS136">
        <v>18.5723222222222</v>
      </c>
      <c r="DT136">
        <v>97.4744888888889</v>
      </c>
      <c r="DU136">
        <v>78.0038111111111</v>
      </c>
      <c r="DV136">
        <v>4.9349437037037</v>
      </c>
      <c r="DW136">
        <v>76.3311777777778</v>
      </c>
      <c r="DX136">
        <v>21.4422814814815</v>
      </c>
      <c r="DY136">
        <v>2.38464296296296</v>
      </c>
      <c r="DZ136">
        <v>1.93849777777778</v>
      </c>
      <c r="EA136">
        <v>20.2598703703704</v>
      </c>
      <c r="EB136">
        <v>16.9507407407407</v>
      </c>
      <c r="EC136">
        <v>2000.00222222222</v>
      </c>
      <c r="ED136">
        <v>0.979993</v>
      </c>
      <c r="EE136">
        <v>0.0200071</v>
      </c>
      <c r="EF136">
        <v>0</v>
      </c>
      <c r="EG136">
        <v>841.735777777778</v>
      </c>
      <c r="EH136">
        <v>5.00063</v>
      </c>
      <c r="EI136">
        <v>16565.8555555556</v>
      </c>
      <c r="EJ136">
        <v>17256.8851851852</v>
      </c>
      <c r="EK136">
        <v>38.8074074074074</v>
      </c>
      <c r="EL136">
        <v>38.75</v>
      </c>
      <c r="EM136">
        <v>38.25</v>
      </c>
      <c r="EN136">
        <v>38.187</v>
      </c>
      <c r="EO136">
        <v>39.7545925925926</v>
      </c>
      <c r="EP136">
        <v>1955.09222222222</v>
      </c>
      <c r="EQ136">
        <v>39.91</v>
      </c>
      <c r="ER136">
        <v>0</v>
      </c>
      <c r="ES136">
        <v>1659025426.3</v>
      </c>
      <c r="ET136">
        <v>0</v>
      </c>
      <c r="EU136">
        <v>841.80616</v>
      </c>
      <c r="EV136">
        <v>20.4618461922998</v>
      </c>
      <c r="EW136">
        <v>405.023077538145</v>
      </c>
      <c r="EX136">
        <v>16567.356</v>
      </c>
      <c r="EY136">
        <v>15</v>
      </c>
      <c r="EZ136">
        <v>0</v>
      </c>
      <c r="FA136" t="s">
        <v>420</v>
      </c>
      <c r="FB136">
        <v>1657551626.5</v>
      </c>
      <c r="FC136">
        <v>1657551629</v>
      </c>
      <c r="FD136">
        <v>0</v>
      </c>
      <c r="FE136">
        <v>0.403</v>
      </c>
      <c r="FF136">
        <v>0.009</v>
      </c>
      <c r="FG136">
        <v>9.41</v>
      </c>
      <c r="FH136">
        <v>0.087</v>
      </c>
      <c r="FI136">
        <v>417</v>
      </c>
      <c r="FJ136">
        <v>17</v>
      </c>
      <c r="FK136">
        <v>1.61</v>
      </c>
      <c r="FL136">
        <v>0.59</v>
      </c>
      <c r="FM136">
        <v>17.882045</v>
      </c>
      <c r="FN136">
        <v>15.895722326454</v>
      </c>
      <c r="FO136">
        <v>1.5521448535736</v>
      </c>
      <c r="FP136">
        <v>0</v>
      </c>
      <c r="FQ136">
        <v>840.723735294118</v>
      </c>
      <c r="FR136">
        <v>19.5329411885026</v>
      </c>
      <c r="FS136">
        <v>1.92582896297585</v>
      </c>
      <c r="FT136">
        <v>0</v>
      </c>
      <c r="FU136">
        <v>4.9299905</v>
      </c>
      <c r="FV136">
        <v>0.114215234521583</v>
      </c>
      <c r="FW136">
        <v>0.0114964605313984</v>
      </c>
      <c r="FX136">
        <v>0</v>
      </c>
      <c r="FY136">
        <v>0</v>
      </c>
      <c r="FZ136">
        <v>3</v>
      </c>
      <c r="GA136" t="s">
        <v>427</v>
      </c>
      <c r="GB136">
        <v>2.97394</v>
      </c>
      <c r="GC136">
        <v>2.70093</v>
      </c>
      <c r="GD136">
        <v>0.0178209</v>
      </c>
      <c r="GE136">
        <v>0.0136431</v>
      </c>
      <c r="GF136">
        <v>0.11002</v>
      </c>
      <c r="GG136">
        <v>0.0963714</v>
      </c>
      <c r="GH136">
        <v>38245.9</v>
      </c>
      <c r="GI136">
        <v>41988.9</v>
      </c>
      <c r="GJ136">
        <v>35288.9</v>
      </c>
      <c r="GK136">
        <v>38609.6</v>
      </c>
      <c r="GL136">
        <v>44519.8</v>
      </c>
      <c r="GM136">
        <v>50383.8</v>
      </c>
      <c r="GN136">
        <v>55162.1</v>
      </c>
      <c r="GO136">
        <v>61925.7</v>
      </c>
      <c r="GP136">
        <v>1.9798</v>
      </c>
      <c r="GQ136">
        <v>1.846</v>
      </c>
      <c r="GR136">
        <v>0.134259</v>
      </c>
      <c r="GS136">
        <v>0</v>
      </c>
      <c r="GT136">
        <v>25.4273</v>
      </c>
      <c r="GU136">
        <v>999.9</v>
      </c>
      <c r="GV136">
        <v>59.407</v>
      </c>
      <c r="GW136">
        <v>29.316</v>
      </c>
      <c r="GX136">
        <v>26.9126</v>
      </c>
      <c r="GY136">
        <v>56.81</v>
      </c>
      <c r="GZ136">
        <v>43.3333</v>
      </c>
      <c r="HA136">
        <v>1</v>
      </c>
      <c r="HB136">
        <v>-0.0350813</v>
      </c>
      <c r="HC136">
        <v>0.247277</v>
      </c>
      <c r="HD136">
        <v>20.1135</v>
      </c>
      <c r="HE136">
        <v>5.19812</v>
      </c>
      <c r="HF136">
        <v>12.0076</v>
      </c>
      <c r="HG136">
        <v>4.976</v>
      </c>
      <c r="HH136">
        <v>3.294</v>
      </c>
      <c r="HI136">
        <v>9999</v>
      </c>
      <c r="HJ136">
        <v>9999</v>
      </c>
      <c r="HK136">
        <v>9999</v>
      </c>
      <c r="HL136">
        <v>628.1</v>
      </c>
      <c r="HM136">
        <v>1.86322</v>
      </c>
      <c r="HN136">
        <v>1.86807</v>
      </c>
      <c r="HO136">
        <v>1.86783</v>
      </c>
      <c r="HP136">
        <v>1.86899</v>
      </c>
      <c r="HQ136">
        <v>1.86981</v>
      </c>
      <c r="HR136">
        <v>1.8659</v>
      </c>
      <c r="HS136">
        <v>1.86691</v>
      </c>
      <c r="HT136">
        <v>1.86829</v>
      </c>
      <c r="HU136">
        <v>5</v>
      </c>
      <c r="HV136">
        <v>0</v>
      </c>
      <c r="HW136">
        <v>0</v>
      </c>
      <c r="HX136">
        <v>0</v>
      </c>
      <c r="HY136" t="s">
        <v>422</v>
      </c>
      <c r="HZ136" t="s">
        <v>423</v>
      </c>
      <c r="IA136" t="s">
        <v>424</v>
      </c>
      <c r="IB136" t="s">
        <v>424</v>
      </c>
      <c r="IC136" t="s">
        <v>424</v>
      </c>
      <c r="ID136" t="s">
        <v>424</v>
      </c>
      <c r="IE136">
        <v>0</v>
      </c>
      <c r="IF136">
        <v>100</v>
      </c>
      <c r="IG136">
        <v>100</v>
      </c>
      <c r="IH136">
        <v>4.432</v>
      </c>
      <c r="II136">
        <v>0.5848</v>
      </c>
      <c r="IJ136">
        <v>4.02706509432224</v>
      </c>
      <c r="IK136">
        <v>0.00601174518973114</v>
      </c>
      <c r="IL136">
        <v>2.77886958061485e-07</v>
      </c>
      <c r="IM136">
        <v>-3.54636231360687e-10</v>
      </c>
      <c r="IN136">
        <v>-0.0404303883988718</v>
      </c>
      <c r="IO136">
        <v>-0.0177815531441476</v>
      </c>
      <c r="IP136">
        <v>0.00205572605671414</v>
      </c>
      <c r="IQ136">
        <v>-1.65519735432211e-05</v>
      </c>
      <c r="IR136">
        <v>-4</v>
      </c>
      <c r="IS136">
        <v>1848</v>
      </c>
      <c r="IT136">
        <v>1</v>
      </c>
      <c r="IU136">
        <v>25</v>
      </c>
      <c r="IV136">
        <v>24563.3</v>
      </c>
      <c r="IW136">
        <v>24563.3</v>
      </c>
      <c r="IX136">
        <v>0.241699</v>
      </c>
      <c r="IY136">
        <v>2.66724</v>
      </c>
      <c r="IZ136">
        <v>1.54785</v>
      </c>
      <c r="JA136">
        <v>2.30591</v>
      </c>
      <c r="JB136">
        <v>1.34644</v>
      </c>
      <c r="JC136">
        <v>2.34985</v>
      </c>
      <c r="JD136">
        <v>34.0318</v>
      </c>
      <c r="JE136">
        <v>24.2101</v>
      </c>
      <c r="JF136">
        <v>18</v>
      </c>
      <c r="JG136">
        <v>497.33</v>
      </c>
      <c r="JH136">
        <v>411.132</v>
      </c>
      <c r="JI136">
        <v>25.0004</v>
      </c>
      <c r="JJ136">
        <v>26.7523</v>
      </c>
      <c r="JK136">
        <v>30.0002</v>
      </c>
      <c r="JL136">
        <v>26.6726</v>
      </c>
      <c r="JM136">
        <v>26.6109</v>
      </c>
      <c r="JN136">
        <v>4.752</v>
      </c>
      <c r="JO136">
        <v>30.3175</v>
      </c>
      <c r="JP136">
        <v>99.2583</v>
      </c>
      <c r="JQ136">
        <v>25</v>
      </c>
      <c r="JR136">
        <v>29.9411</v>
      </c>
      <c r="JS136">
        <v>21.4103</v>
      </c>
      <c r="JT136">
        <v>102.328</v>
      </c>
      <c r="JU136">
        <v>103.078</v>
      </c>
    </row>
    <row r="137" spans="1:281">
      <c r="A137">
        <v>121</v>
      </c>
      <c r="B137">
        <v>1659025524.5</v>
      </c>
      <c r="C137">
        <v>1841.40000009537</v>
      </c>
      <c r="D137" t="s">
        <v>666</v>
      </c>
      <c r="E137" t="s">
        <v>667</v>
      </c>
      <c r="F137">
        <v>5</v>
      </c>
      <c r="G137" t="s">
        <v>619</v>
      </c>
      <c r="H137" t="s">
        <v>417</v>
      </c>
      <c r="I137">
        <v>1659025516.5</v>
      </c>
      <c r="J137">
        <f>(K137)/1000</f>
        <v>0</v>
      </c>
      <c r="K137">
        <f>IF(CZ137, AN137, AH137)</f>
        <v>0</v>
      </c>
      <c r="L137">
        <f>IF(CZ137, AI137, AG137)</f>
        <v>0</v>
      </c>
      <c r="M137">
        <f>DB137 - IF(AU137&gt;1, L137*CV137*100.0/(AW137*DP137), 0)</f>
        <v>0</v>
      </c>
      <c r="N137">
        <f>((T137-J137/2)*M137-L137)/(T137+J137/2)</f>
        <v>0</v>
      </c>
      <c r="O137">
        <f>N137*(DI137+DJ137)/1000.0</f>
        <v>0</v>
      </c>
      <c r="P137">
        <f>(DB137 - IF(AU137&gt;1, L137*CV137*100.0/(AW137*DP137), 0))*(DI137+DJ137)/1000.0</f>
        <v>0</v>
      </c>
      <c r="Q137">
        <f>2.0/((1/S137-1/R137)+SIGN(S137)*SQRT((1/S137-1/R137)*(1/S137-1/R137) + 4*CW137/((CW137+1)*(CW137+1))*(2*1/S137*1/R137-1/R137*1/R137)))</f>
        <v>0</v>
      </c>
      <c r="R137">
        <f>IF(LEFT(CX137,1)&lt;&gt;"0",IF(LEFT(CX137,1)="1",3.0,CY137),$D$5+$E$5*(DP137*DI137/($K$5*1000))+$F$5*(DP137*DI137/($K$5*1000))*MAX(MIN(CV137,$J$5),$I$5)*MAX(MIN(CV137,$J$5),$I$5)+$G$5*MAX(MIN(CV137,$J$5),$I$5)*(DP137*DI137/($K$5*1000))+$H$5*(DP137*DI137/($K$5*1000))*(DP137*DI137/($K$5*1000)))</f>
        <v>0</v>
      </c>
      <c r="S137">
        <f>J137*(1000-(1000*0.61365*exp(17.502*W137/(240.97+W137))/(DI137+DJ137)+DD137)/2)/(1000*0.61365*exp(17.502*W137/(240.97+W137))/(DI137+DJ137)-DD137)</f>
        <v>0</v>
      </c>
      <c r="T137">
        <f>1/((CW137+1)/(Q137/1.6)+1/(R137/1.37)) + CW137/((CW137+1)/(Q137/1.6) + CW137/(R137/1.37))</f>
        <v>0</v>
      </c>
      <c r="U137">
        <f>(CR137*CU137)</f>
        <v>0</v>
      </c>
      <c r="V137">
        <f>(DK137+(U137+2*0.95*5.67E-8*(((DK137+$B$7)+273)^4-(DK137+273)^4)-44100*J137)/(1.84*29.3*R137+8*0.95*5.67E-8*(DK137+273)^3))</f>
        <v>0</v>
      </c>
      <c r="W137">
        <f>($C$7*DL137+$D$7*DM137+$E$7*V137)</f>
        <v>0</v>
      </c>
      <c r="X137">
        <f>0.61365*exp(17.502*W137/(240.97+W137))</f>
        <v>0</v>
      </c>
      <c r="Y137">
        <f>(Z137/AA137*100)</f>
        <v>0</v>
      </c>
      <c r="Z137">
        <f>DD137*(DI137+DJ137)/1000</f>
        <v>0</v>
      </c>
      <c r="AA137">
        <f>0.61365*exp(17.502*DK137/(240.97+DK137))</f>
        <v>0</v>
      </c>
      <c r="AB137">
        <f>(X137-DD137*(DI137+DJ137)/1000)</f>
        <v>0</v>
      </c>
      <c r="AC137">
        <f>(-J137*44100)</f>
        <v>0</v>
      </c>
      <c r="AD137">
        <f>2*29.3*R137*0.92*(DK137-W137)</f>
        <v>0</v>
      </c>
      <c r="AE137">
        <f>2*0.95*5.67E-8*(((DK137+$B$7)+273)^4-(W137+273)^4)</f>
        <v>0</v>
      </c>
      <c r="AF137">
        <f>U137+AE137+AC137+AD137</f>
        <v>0</v>
      </c>
      <c r="AG137">
        <f>DH137*AU137*(DC137-DB137*(1000-AU137*DE137)/(1000-AU137*DD137))/(100*CV137)</f>
        <v>0</v>
      </c>
      <c r="AH137">
        <f>1000*DH137*AU137*(DD137-DE137)/(100*CV137*(1000-AU137*DD137))</f>
        <v>0</v>
      </c>
      <c r="AI137">
        <f>(AJ137 - AK137 - DI137*1E3/(8.314*(DK137+273.15)) * AM137/DH137 * AL137) * DH137/(100*CV137) * (1000 - DE137)/1000</f>
        <v>0</v>
      </c>
      <c r="AJ137">
        <v>429.054004739715</v>
      </c>
      <c r="AK137">
        <v>403.186563636363</v>
      </c>
      <c r="AL137">
        <v>-0.0319294540658203</v>
      </c>
      <c r="AM137">
        <v>66.0504921813524</v>
      </c>
      <c r="AN137">
        <f>(AP137 - AO137 + DI137*1E3/(8.314*(DK137+273.15)) * AR137/DH137 * AQ137) * DH137/(100*CV137) * 1000/(1000 - AP137)</f>
        <v>0</v>
      </c>
      <c r="AO137">
        <v>21.282960572684</v>
      </c>
      <c r="AP137">
        <v>26.3541440559441</v>
      </c>
      <c r="AQ137">
        <v>8.96049098591185e-05</v>
      </c>
      <c r="AR137">
        <v>92.47</v>
      </c>
      <c r="AS137">
        <v>0</v>
      </c>
      <c r="AT137">
        <v>0</v>
      </c>
      <c r="AU137">
        <f>IF(AS137*$H$13&gt;=AW137,1.0,(AW137/(AW137-AS137*$H$13)))</f>
        <v>0</v>
      </c>
      <c r="AV137">
        <f>(AU137-1)*100</f>
        <v>0</v>
      </c>
      <c r="AW137">
        <f>MAX(0,($B$13+$C$13*DP137)/(1+$D$13*DP137)*DI137/(DK137+273)*$E$13)</f>
        <v>0</v>
      </c>
      <c r="AX137" t="s">
        <v>418</v>
      </c>
      <c r="AY137" t="s">
        <v>418</v>
      </c>
      <c r="AZ137">
        <v>0</v>
      </c>
      <c r="BA137">
        <v>0</v>
      </c>
      <c r="BB137">
        <f>1-AZ137/BA137</f>
        <v>0</v>
      </c>
      <c r="BC137">
        <v>0</v>
      </c>
      <c r="BD137" t="s">
        <v>418</v>
      </c>
      <c r="BE137" t="s">
        <v>418</v>
      </c>
      <c r="BF137">
        <v>0</v>
      </c>
      <c r="BG137">
        <v>0</v>
      </c>
      <c r="BH137">
        <f>1-BF137/BG137</f>
        <v>0</v>
      </c>
      <c r="BI137">
        <v>0.5</v>
      </c>
      <c r="BJ137">
        <f>CS137</f>
        <v>0</v>
      </c>
      <c r="BK137">
        <f>L137</f>
        <v>0</v>
      </c>
      <c r="BL137">
        <f>BH137*BI137*BJ137</f>
        <v>0</v>
      </c>
      <c r="BM137">
        <f>(BK137-BC137)/BJ137</f>
        <v>0</v>
      </c>
      <c r="BN137">
        <f>(BA137-BG137)/BG137</f>
        <v>0</v>
      </c>
      <c r="BO137">
        <f>AZ137/(BB137+AZ137/BG137)</f>
        <v>0</v>
      </c>
      <c r="BP137" t="s">
        <v>418</v>
      </c>
      <c r="BQ137">
        <v>0</v>
      </c>
      <c r="BR137">
        <f>IF(BQ137&lt;&gt;0, BQ137, BO137)</f>
        <v>0</v>
      </c>
      <c r="BS137">
        <f>1-BR137/BG137</f>
        <v>0</v>
      </c>
      <c r="BT137">
        <f>(BG137-BF137)/(BG137-BR137)</f>
        <v>0</v>
      </c>
      <c r="BU137">
        <f>(BA137-BG137)/(BA137-BR137)</f>
        <v>0</v>
      </c>
      <c r="BV137">
        <f>(BG137-BF137)/(BG137-AZ137)</f>
        <v>0</v>
      </c>
      <c r="BW137">
        <f>(BA137-BG137)/(BA137-AZ137)</f>
        <v>0</v>
      </c>
      <c r="BX137">
        <f>(BT137*BR137/BF137)</f>
        <v>0</v>
      </c>
      <c r="BY137">
        <f>(1-BX137)</f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f>$B$11*DQ137+$C$11*DR137+$F$11*EC137*(1-EF137)</f>
        <v>0</v>
      </c>
      <c r="CS137">
        <f>CR137*CT137</f>
        <v>0</v>
      </c>
      <c r="CT137">
        <f>($B$11*$D$9+$C$11*$D$9+$F$11*((EP137+EH137)/MAX(EP137+EH137+EQ137, 0.1)*$I$9+EQ137/MAX(EP137+EH137+EQ137, 0.1)*$J$9))/($B$11+$C$11+$F$11)</f>
        <v>0</v>
      </c>
      <c r="CU137">
        <f>($B$11*$K$9+$C$11*$K$9+$F$11*((EP137+EH137)/MAX(EP137+EH137+EQ137, 0.1)*$P$9+EQ137/MAX(EP137+EH137+EQ137, 0.1)*$Q$9))/($B$11+$C$11+$F$11)</f>
        <v>0</v>
      </c>
      <c r="CV137">
        <v>6</v>
      </c>
      <c r="CW137">
        <v>0.5</v>
      </c>
      <c r="CX137" t="s">
        <v>419</v>
      </c>
      <c r="CY137">
        <v>2</v>
      </c>
      <c r="CZ137" t="b">
        <v>1</v>
      </c>
      <c r="DA137">
        <v>1659025516.5</v>
      </c>
      <c r="DB137">
        <v>392.673903225806</v>
      </c>
      <c r="DC137">
        <v>419.913193548387</v>
      </c>
      <c r="DD137">
        <v>26.3475741935484</v>
      </c>
      <c r="DE137">
        <v>21.2855064516129</v>
      </c>
      <c r="DF137">
        <v>386.303451612903</v>
      </c>
      <c r="DG137">
        <v>25.7646096774194</v>
      </c>
      <c r="DH137">
        <v>500.05035483871</v>
      </c>
      <c r="DI137">
        <v>90.4029677419355</v>
      </c>
      <c r="DJ137">
        <v>0.0463678193548387</v>
      </c>
      <c r="DK137">
        <v>27.5113451612903</v>
      </c>
      <c r="DL137">
        <v>27.5722193548387</v>
      </c>
      <c r="DM137">
        <v>999.9</v>
      </c>
      <c r="DN137">
        <v>0</v>
      </c>
      <c r="DO137">
        <v>0</v>
      </c>
      <c r="DP137">
        <v>10002.2580645161</v>
      </c>
      <c r="DQ137">
        <v>0</v>
      </c>
      <c r="DR137">
        <v>18.48</v>
      </c>
      <c r="DS137">
        <v>-27.239135483871</v>
      </c>
      <c r="DT137">
        <v>403.299903225806</v>
      </c>
      <c r="DU137">
        <v>429.045612903226</v>
      </c>
      <c r="DV137">
        <v>5.06206903225806</v>
      </c>
      <c r="DW137">
        <v>419.913193548387</v>
      </c>
      <c r="DX137">
        <v>21.2855064516129</v>
      </c>
      <c r="DY137">
        <v>2.38189967741935</v>
      </c>
      <c r="DZ137">
        <v>1.92427290322581</v>
      </c>
      <c r="EA137">
        <v>20.2412387096774</v>
      </c>
      <c r="EB137">
        <v>16.8346096774194</v>
      </c>
      <c r="EC137">
        <v>2000.01903225807</v>
      </c>
      <c r="ED137">
        <v>0.979993387096774</v>
      </c>
      <c r="EE137">
        <v>0.0200066870967742</v>
      </c>
      <c r="EF137">
        <v>0</v>
      </c>
      <c r="EG137">
        <v>834.735387096774</v>
      </c>
      <c r="EH137">
        <v>5.00063</v>
      </c>
      <c r="EI137">
        <v>16443.6096774194</v>
      </c>
      <c r="EJ137">
        <v>17257.0387096774</v>
      </c>
      <c r="EK137">
        <v>38.812</v>
      </c>
      <c r="EL137">
        <v>38.812</v>
      </c>
      <c r="EM137">
        <v>38.312</v>
      </c>
      <c r="EN137">
        <v>38.187</v>
      </c>
      <c r="EO137">
        <v>39.812</v>
      </c>
      <c r="EP137">
        <v>1955.10838709677</v>
      </c>
      <c r="EQ137">
        <v>39.9106451612903</v>
      </c>
      <c r="ER137">
        <v>0</v>
      </c>
      <c r="ES137">
        <v>1659025523.5</v>
      </c>
      <c r="ET137">
        <v>0</v>
      </c>
      <c r="EU137">
        <v>834.72588</v>
      </c>
      <c r="EV137">
        <v>-0.207846150695727</v>
      </c>
      <c r="EW137">
        <v>-10.7923076667163</v>
      </c>
      <c r="EX137">
        <v>16443.612</v>
      </c>
      <c r="EY137">
        <v>15</v>
      </c>
      <c r="EZ137">
        <v>0</v>
      </c>
      <c r="FA137" t="s">
        <v>420</v>
      </c>
      <c r="FB137">
        <v>1657551626.5</v>
      </c>
      <c r="FC137">
        <v>1657551629</v>
      </c>
      <c r="FD137">
        <v>0</v>
      </c>
      <c r="FE137">
        <v>0.403</v>
      </c>
      <c r="FF137">
        <v>0.009</v>
      </c>
      <c r="FG137">
        <v>9.41</v>
      </c>
      <c r="FH137">
        <v>0.087</v>
      </c>
      <c r="FI137">
        <v>417</v>
      </c>
      <c r="FJ137">
        <v>17</v>
      </c>
      <c r="FK137">
        <v>1.61</v>
      </c>
      <c r="FL137">
        <v>0.59</v>
      </c>
      <c r="FM137">
        <v>-27.2174609756098</v>
      </c>
      <c r="FN137">
        <v>-0.58585923344951</v>
      </c>
      <c r="FO137">
        <v>0.111653230329223</v>
      </c>
      <c r="FP137">
        <v>0</v>
      </c>
      <c r="FQ137">
        <v>834.704705882353</v>
      </c>
      <c r="FR137">
        <v>0.920152794409685</v>
      </c>
      <c r="FS137">
        <v>0.215012657549676</v>
      </c>
      <c r="FT137">
        <v>1</v>
      </c>
      <c r="FU137">
        <v>5.05834756097561</v>
      </c>
      <c r="FV137">
        <v>0.079525505226492</v>
      </c>
      <c r="FW137">
        <v>0.00866307521033617</v>
      </c>
      <c r="FX137">
        <v>1</v>
      </c>
      <c r="FY137">
        <v>2</v>
      </c>
      <c r="FZ137">
        <v>3</v>
      </c>
      <c r="GA137" t="s">
        <v>474</v>
      </c>
      <c r="GB137">
        <v>2.97331</v>
      </c>
      <c r="GC137">
        <v>2.69955</v>
      </c>
      <c r="GD137">
        <v>0.0858037</v>
      </c>
      <c r="GE137">
        <v>0.0916088</v>
      </c>
      <c r="GF137">
        <v>0.109935</v>
      </c>
      <c r="GG137">
        <v>0.0958891</v>
      </c>
      <c r="GH137">
        <v>35598.7</v>
      </c>
      <c r="GI137">
        <v>38669.6</v>
      </c>
      <c r="GJ137">
        <v>35287.9</v>
      </c>
      <c r="GK137">
        <v>38608.2</v>
      </c>
      <c r="GL137">
        <v>44524.1</v>
      </c>
      <c r="GM137">
        <v>50411</v>
      </c>
      <c r="GN137">
        <v>55159.9</v>
      </c>
      <c r="GO137">
        <v>61923.4</v>
      </c>
      <c r="GP137">
        <v>1.9802</v>
      </c>
      <c r="GQ137">
        <v>1.847</v>
      </c>
      <c r="GR137">
        <v>0.131428</v>
      </c>
      <c r="GS137">
        <v>0</v>
      </c>
      <c r="GT137">
        <v>25.4595</v>
      </c>
      <c r="GU137">
        <v>999.9</v>
      </c>
      <c r="GV137">
        <v>59.382</v>
      </c>
      <c r="GW137">
        <v>29.316</v>
      </c>
      <c r="GX137">
        <v>26.9038</v>
      </c>
      <c r="GY137">
        <v>56.47</v>
      </c>
      <c r="GZ137">
        <v>43.1971</v>
      </c>
      <c r="HA137">
        <v>1</v>
      </c>
      <c r="HB137">
        <v>-0.0329268</v>
      </c>
      <c r="HC137">
        <v>0.242919</v>
      </c>
      <c r="HD137">
        <v>20.1134</v>
      </c>
      <c r="HE137">
        <v>5.19932</v>
      </c>
      <c r="HF137">
        <v>12.0064</v>
      </c>
      <c r="HG137">
        <v>4.976</v>
      </c>
      <c r="HH137">
        <v>3.294</v>
      </c>
      <c r="HI137">
        <v>9999</v>
      </c>
      <c r="HJ137">
        <v>9999</v>
      </c>
      <c r="HK137">
        <v>9999</v>
      </c>
      <c r="HL137">
        <v>628.2</v>
      </c>
      <c r="HM137">
        <v>1.86319</v>
      </c>
      <c r="HN137">
        <v>1.86798</v>
      </c>
      <c r="HO137">
        <v>1.86783</v>
      </c>
      <c r="HP137">
        <v>1.86902</v>
      </c>
      <c r="HQ137">
        <v>1.86981</v>
      </c>
      <c r="HR137">
        <v>1.86584</v>
      </c>
      <c r="HS137">
        <v>1.86691</v>
      </c>
      <c r="HT137">
        <v>1.86829</v>
      </c>
      <c r="HU137">
        <v>5</v>
      </c>
      <c r="HV137">
        <v>0</v>
      </c>
      <c r="HW137">
        <v>0</v>
      </c>
      <c r="HX137">
        <v>0</v>
      </c>
      <c r="HY137" t="s">
        <v>422</v>
      </c>
      <c r="HZ137" t="s">
        <v>423</v>
      </c>
      <c r="IA137" t="s">
        <v>424</v>
      </c>
      <c r="IB137" t="s">
        <v>424</v>
      </c>
      <c r="IC137" t="s">
        <v>424</v>
      </c>
      <c r="ID137" t="s">
        <v>424</v>
      </c>
      <c r="IE137">
        <v>0</v>
      </c>
      <c r="IF137">
        <v>100</v>
      </c>
      <c r="IG137">
        <v>100</v>
      </c>
      <c r="IH137">
        <v>6.37</v>
      </c>
      <c r="II137">
        <v>0.5835</v>
      </c>
      <c r="IJ137">
        <v>4.02706509432224</v>
      </c>
      <c r="IK137">
        <v>0.00601174518973114</v>
      </c>
      <c r="IL137">
        <v>2.77886958061485e-07</v>
      </c>
      <c r="IM137">
        <v>-3.54636231360687e-10</v>
      </c>
      <c r="IN137">
        <v>-0.0404303883988718</v>
      </c>
      <c r="IO137">
        <v>-0.0177815531441476</v>
      </c>
      <c r="IP137">
        <v>0.00205572605671414</v>
      </c>
      <c r="IQ137">
        <v>-1.65519735432211e-05</v>
      </c>
      <c r="IR137">
        <v>-4</v>
      </c>
      <c r="IS137">
        <v>1848</v>
      </c>
      <c r="IT137">
        <v>1</v>
      </c>
      <c r="IU137">
        <v>25</v>
      </c>
      <c r="IV137">
        <v>24565</v>
      </c>
      <c r="IW137">
        <v>24564.9</v>
      </c>
      <c r="IX137">
        <v>1.03516</v>
      </c>
      <c r="IY137">
        <v>2.63062</v>
      </c>
      <c r="IZ137">
        <v>1.54785</v>
      </c>
      <c r="JA137">
        <v>2.30591</v>
      </c>
      <c r="JB137">
        <v>1.34644</v>
      </c>
      <c r="JC137">
        <v>2.30103</v>
      </c>
      <c r="JD137">
        <v>34.0092</v>
      </c>
      <c r="JE137">
        <v>24.2101</v>
      </c>
      <c r="JF137">
        <v>18</v>
      </c>
      <c r="JG137">
        <v>497.817</v>
      </c>
      <c r="JH137">
        <v>411.877</v>
      </c>
      <c r="JI137">
        <v>24.9998</v>
      </c>
      <c r="JJ137">
        <v>26.7772</v>
      </c>
      <c r="JK137">
        <v>29.9999</v>
      </c>
      <c r="JL137">
        <v>26.6973</v>
      </c>
      <c r="JM137">
        <v>26.6354</v>
      </c>
      <c r="JN137">
        <v>20.8149</v>
      </c>
      <c r="JO137">
        <v>30.8685</v>
      </c>
      <c r="JP137">
        <v>98.1364</v>
      </c>
      <c r="JQ137">
        <v>25</v>
      </c>
      <c r="JR137">
        <v>426.818</v>
      </c>
      <c r="JS137">
        <v>21.2773</v>
      </c>
      <c r="JT137">
        <v>102.324</v>
      </c>
      <c r="JU137">
        <v>103.074</v>
      </c>
    </row>
    <row r="138" spans="1:281">
      <c r="A138">
        <v>122</v>
      </c>
      <c r="B138">
        <v>1659025529.5</v>
      </c>
      <c r="C138">
        <v>1846.40000009537</v>
      </c>
      <c r="D138" t="s">
        <v>668</v>
      </c>
      <c r="E138" t="s">
        <v>669</v>
      </c>
      <c r="F138">
        <v>5</v>
      </c>
      <c r="G138" t="s">
        <v>619</v>
      </c>
      <c r="H138" t="s">
        <v>417</v>
      </c>
      <c r="I138">
        <v>1659025521.65517</v>
      </c>
      <c r="J138">
        <f>(K138)/1000</f>
        <v>0</v>
      </c>
      <c r="K138">
        <f>IF(CZ138, AN138, AH138)</f>
        <v>0</v>
      </c>
      <c r="L138">
        <f>IF(CZ138, AI138, AG138)</f>
        <v>0</v>
      </c>
      <c r="M138">
        <f>DB138 - IF(AU138&gt;1, L138*CV138*100.0/(AW138*DP138), 0)</f>
        <v>0</v>
      </c>
      <c r="N138">
        <f>((T138-J138/2)*M138-L138)/(T138+J138/2)</f>
        <v>0</v>
      </c>
      <c r="O138">
        <f>N138*(DI138+DJ138)/1000.0</f>
        <v>0</v>
      </c>
      <c r="P138">
        <f>(DB138 - IF(AU138&gt;1, L138*CV138*100.0/(AW138*DP138), 0))*(DI138+DJ138)/1000.0</f>
        <v>0</v>
      </c>
      <c r="Q138">
        <f>2.0/((1/S138-1/R138)+SIGN(S138)*SQRT((1/S138-1/R138)*(1/S138-1/R138) + 4*CW138/((CW138+1)*(CW138+1))*(2*1/S138*1/R138-1/R138*1/R138)))</f>
        <v>0</v>
      </c>
      <c r="R138">
        <f>IF(LEFT(CX138,1)&lt;&gt;"0",IF(LEFT(CX138,1)="1",3.0,CY138),$D$5+$E$5*(DP138*DI138/($K$5*1000))+$F$5*(DP138*DI138/($K$5*1000))*MAX(MIN(CV138,$J$5),$I$5)*MAX(MIN(CV138,$J$5),$I$5)+$G$5*MAX(MIN(CV138,$J$5),$I$5)*(DP138*DI138/($K$5*1000))+$H$5*(DP138*DI138/($K$5*1000))*(DP138*DI138/($K$5*1000)))</f>
        <v>0</v>
      </c>
      <c r="S138">
        <f>J138*(1000-(1000*0.61365*exp(17.502*W138/(240.97+W138))/(DI138+DJ138)+DD138)/2)/(1000*0.61365*exp(17.502*W138/(240.97+W138))/(DI138+DJ138)-DD138)</f>
        <v>0</v>
      </c>
      <c r="T138">
        <f>1/((CW138+1)/(Q138/1.6)+1/(R138/1.37)) + CW138/((CW138+1)/(Q138/1.6) + CW138/(R138/1.37))</f>
        <v>0</v>
      </c>
      <c r="U138">
        <f>(CR138*CU138)</f>
        <v>0</v>
      </c>
      <c r="V138">
        <f>(DK138+(U138+2*0.95*5.67E-8*(((DK138+$B$7)+273)^4-(DK138+273)^4)-44100*J138)/(1.84*29.3*R138+8*0.95*5.67E-8*(DK138+273)^3))</f>
        <v>0</v>
      </c>
      <c r="W138">
        <f>($C$7*DL138+$D$7*DM138+$E$7*V138)</f>
        <v>0</v>
      </c>
      <c r="X138">
        <f>0.61365*exp(17.502*W138/(240.97+W138))</f>
        <v>0</v>
      </c>
      <c r="Y138">
        <f>(Z138/AA138*100)</f>
        <v>0</v>
      </c>
      <c r="Z138">
        <f>DD138*(DI138+DJ138)/1000</f>
        <v>0</v>
      </c>
      <c r="AA138">
        <f>0.61365*exp(17.502*DK138/(240.97+DK138))</f>
        <v>0</v>
      </c>
      <c r="AB138">
        <f>(X138-DD138*(DI138+DJ138)/1000)</f>
        <v>0</v>
      </c>
      <c r="AC138">
        <f>(-J138*44100)</f>
        <v>0</v>
      </c>
      <c r="AD138">
        <f>2*29.3*R138*0.92*(DK138-W138)</f>
        <v>0</v>
      </c>
      <c r="AE138">
        <f>2*0.95*5.67E-8*(((DK138+$B$7)+273)^4-(W138+273)^4)</f>
        <v>0</v>
      </c>
      <c r="AF138">
        <f>U138+AE138+AC138+AD138</f>
        <v>0</v>
      </c>
      <c r="AG138">
        <f>DH138*AU138*(DC138-DB138*(1000-AU138*DE138)/(1000-AU138*DD138))/(100*CV138)</f>
        <v>0</v>
      </c>
      <c r="AH138">
        <f>1000*DH138*AU138*(DD138-DE138)/(100*CV138*(1000-AU138*DD138))</f>
        <v>0</v>
      </c>
      <c r="AI138">
        <f>(AJ138 - AK138 - DI138*1E3/(8.314*(DK138+273.15)) * AM138/DH138 * AL138) * DH138/(100*CV138) * (1000 - DE138)/1000</f>
        <v>0</v>
      </c>
      <c r="AJ138">
        <v>429.778494911097</v>
      </c>
      <c r="AK138">
        <v>403.485163636364</v>
      </c>
      <c r="AL138">
        <v>0.0787260772061023</v>
      </c>
      <c r="AM138">
        <v>66.0504921813524</v>
      </c>
      <c r="AN138">
        <f>(AP138 - AO138 + DI138*1E3/(8.314*(DK138+273.15)) * AR138/DH138 * AQ138) * DH138/(100*CV138) * 1000/(1000 - AP138)</f>
        <v>0</v>
      </c>
      <c r="AO138">
        <v>21.2795070036797</v>
      </c>
      <c r="AP138">
        <v>26.366272027972</v>
      </c>
      <c r="AQ138">
        <v>-7.29016002716186e-05</v>
      </c>
      <c r="AR138">
        <v>92.47</v>
      </c>
      <c r="AS138">
        <v>0</v>
      </c>
      <c r="AT138">
        <v>0</v>
      </c>
      <c r="AU138">
        <f>IF(AS138*$H$13&gt;=AW138,1.0,(AW138/(AW138-AS138*$H$13)))</f>
        <v>0</v>
      </c>
      <c r="AV138">
        <f>(AU138-1)*100</f>
        <v>0</v>
      </c>
      <c r="AW138">
        <f>MAX(0,($B$13+$C$13*DP138)/(1+$D$13*DP138)*DI138/(DK138+273)*$E$13)</f>
        <v>0</v>
      </c>
      <c r="AX138" t="s">
        <v>418</v>
      </c>
      <c r="AY138" t="s">
        <v>418</v>
      </c>
      <c r="AZ138">
        <v>0</v>
      </c>
      <c r="BA138">
        <v>0</v>
      </c>
      <c r="BB138">
        <f>1-AZ138/BA138</f>
        <v>0</v>
      </c>
      <c r="BC138">
        <v>0</v>
      </c>
      <c r="BD138" t="s">
        <v>418</v>
      </c>
      <c r="BE138" t="s">
        <v>418</v>
      </c>
      <c r="BF138">
        <v>0</v>
      </c>
      <c r="BG138">
        <v>0</v>
      </c>
      <c r="BH138">
        <f>1-BF138/BG138</f>
        <v>0</v>
      </c>
      <c r="BI138">
        <v>0.5</v>
      </c>
      <c r="BJ138">
        <f>CS138</f>
        <v>0</v>
      </c>
      <c r="BK138">
        <f>L138</f>
        <v>0</v>
      </c>
      <c r="BL138">
        <f>BH138*BI138*BJ138</f>
        <v>0</v>
      </c>
      <c r="BM138">
        <f>(BK138-BC138)/BJ138</f>
        <v>0</v>
      </c>
      <c r="BN138">
        <f>(BA138-BG138)/BG138</f>
        <v>0</v>
      </c>
      <c r="BO138">
        <f>AZ138/(BB138+AZ138/BG138)</f>
        <v>0</v>
      </c>
      <c r="BP138" t="s">
        <v>418</v>
      </c>
      <c r="BQ138">
        <v>0</v>
      </c>
      <c r="BR138">
        <f>IF(BQ138&lt;&gt;0, BQ138, BO138)</f>
        <v>0</v>
      </c>
      <c r="BS138">
        <f>1-BR138/BG138</f>
        <v>0</v>
      </c>
      <c r="BT138">
        <f>(BG138-BF138)/(BG138-BR138)</f>
        <v>0</v>
      </c>
      <c r="BU138">
        <f>(BA138-BG138)/(BA138-BR138)</f>
        <v>0</v>
      </c>
      <c r="BV138">
        <f>(BG138-BF138)/(BG138-AZ138)</f>
        <v>0</v>
      </c>
      <c r="BW138">
        <f>(BA138-BG138)/(BA138-AZ138)</f>
        <v>0</v>
      </c>
      <c r="BX138">
        <f>(BT138*BR138/BF138)</f>
        <v>0</v>
      </c>
      <c r="BY138">
        <f>(1-BX138)</f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f>$B$11*DQ138+$C$11*DR138+$F$11*EC138*(1-EF138)</f>
        <v>0</v>
      </c>
      <c r="CS138">
        <f>CR138*CT138</f>
        <v>0</v>
      </c>
      <c r="CT138">
        <f>($B$11*$D$9+$C$11*$D$9+$F$11*((EP138+EH138)/MAX(EP138+EH138+EQ138, 0.1)*$I$9+EQ138/MAX(EP138+EH138+EQ138, 0.1)*$J$9))/($B$11+$C$11+$F$11)</f>
        <v>0</v>
      </c>
      <c r="CU138">
        <f>($B$11*$K$9+$C$11*$K$9+$F$11*((EP138+EH138)/MAX(EP138+EH138+EQ138, 0.1)*$P$9+EQ138/MAX(EP138+EH138+EQ138, 0.1)*$Q$9))/($B$11+$C$11+$F$11)</f>
        <v>0</v>
      </c>
      <c r="CV138">
        <v>6</v>
      </c>
      <c r="CW138">
        <v>0.5</v>
      </c>
      <c r="CX138" t="s">
        <v>419</v>
      </c>
      <c r="CY138">
        <v>2</v>
      </c>
      <c r="CZ138" t="b">
        <v>1</v>
      </c>
      <c r="DA138">
        <v>1659025521.65517</v>
      </c>
      <c r="DB138">
        <v>392.656586206896</v>
      </c>
      <c r="DC138">
        <v>420.453689655172</v>
      </c>
      <c r="DD138">
        <v>26.3526</v>
      </c>
      <c r="DE138">
        <v>21.2822551724138</v>
      </c>
      <c r="DF138">
        <v>386.28624137931</v>
      </c>
      <c r="DG138">
        <v>25.7693689655172</v>
      </c>
      <c r="DH138">
        <v>500.05824137931</v>
      </c>
      <c r="DI138">
        <v>90.4042586206897</v>
      </c>
      <c r="DJ138">
        <v>0.0464254827586207</v>
      </c>
      <c r="DK138">
        <v>27.5201448275862</v>
      </c>
      <c r="DL138">
        <v>27.593324137931</v>
      </c>
      <c r="DM138">
        <v>999.9</v>
      </c>
      <c r="DN138">
        <v>0</v>
      </c>
      <c r="DO138">
        <v>0</v>
      </c>
      <c r="DP138">
        <v>9989.13793103448</v>
      </c>
      <c r="DQ138">
        <v>0</v>
      </c>
      <c r="DR138">
        <v>18.4929206896552</v>
      </c>
      <c r="DS138">
        <v>-27.7970620689655</v>
      </c>
      <c r="DT138">
        <v>403.284206896552</v>
      </c>
      <c r="DU138">
        <v>429.596482758621</v>
      </c>
      <c r="DV138">
        <v>5.07034724137931</v>
      </c>
      <c r="DW138">
        <v>420.453689655172</v>
      </c>
      <c r="DX138">
        <v>21.2822551724138</v>
      </c>
      <c r="DY138">
        <v>2.38238724137931</v>
      </c>
      <c r="DZ138">
        <v>1.92400620689655</v>
      </c>
      <c r="EA138">
        <v>20.2445551724138</v>
      </c>
      <c r="EB138">
        <v>16.8324275862069</v>
      </c>
      <c r="EC138">
        <v>2000.01379310345</v>
      </c>
      <c r="ED138">
        <v>0.979993310344828</v>
      </c>
      <c r="EE138">
        <v>0.0200067689655172</v>
      </c>
      <c r="EF138">
        <v>0</v>
      </c>
      <c r="EG138">
        <v>834.681965517242</v>
      </c>
      <c r="EH138">
        <v>5.00063</v>
      </c>
      <c r="EI138">
        <v>16442.5310344828</v>
      </c>
      <c r="EJ138">
        <v>17256.9862068966</v>
      </c>
      <c r="EK138">
        <v>38.812</v>
      </c>
      <c r="EL138">
        <v>38.812</v>
      </c>
      <c r="EM138">
        <v>38.312</v>
      </c>
      <c r="EN138">
        <v>38.187</v>
      </c>
      <c r="EO138">
        <v>39.812</v>
      </c>
      <c r="EP138">
        <v>1955.10344827586</v>
      </c>
      <c r="EQ138">
        <v>39.9103448275862</v>
      </c>
      <c r="ER138">
        <v>0</v>
      </c>
      <c r="ES138">
        <v>1659025528.3</v>
      </c>
      <c r="ET138">
        <v>0</v>
      </c>
      <c r="EU138">
        <v>834.64184</v>
      </c>
      <c r="EV138">
        <v>-2.41992308840705</v>
      </c>
      <c r="EW138">
        <v>-27.1384615682001</v>
      </c>
      <c r="EX138">
        <v>16442.288</v>
      </c>
      <c r="EY138">
        <v>15</v>
      </c>
      <c r="EZ138">
        <v>0</v>
      </c>
      <c r="FA138" t="s">
        <v>420</v>
      </c>
      <c r="FB138">
        <v>1657551626.5</v>
      </c>
      <c r="FC138">
        <v>1657551629</v>
      </c>
      <c r="FD138">
        <v>0</v>
      </c>
      <c r="FE138">
        <v>0.403</v>
      </c>
      <c r="FF138">
        <v>0.009</v>
      </c>
      <c r="FG138">
        <v>9.41</v>
      </c>
      <c r="FH138">
        <v>0.087</v>
      </c>
      <c r="FI138">
        <v>417</v>
      </c>
      <c r="FJ138">
        <v>17</v>
      </c>
      <c r="FK138">
        <v>1.61</v>
      </c>
      <c r="FL138">
        <v>0.59</v>
      </c>
      <c r="FM138">
        <v>-27.4112925</v>
      </c>
      <c r="FN138">
        <v>-3.28395984990617</v>
      </c>
      <c r="FO138">
        <v>0.586094574871453</v>
      </c>
      <c r="FP138">
        <v>0</v>
      </c>
      <c r="FQ138">
        <v>834.675</v>
      </c>
      <c r="FR138">
        <v>-0.672605040047141</v>
      </c>
      <c r="FS138">
        <v>0.259288279265971</v>
      </c>
      <c r="FT138">
        <v>1</v>
      </c>
      <c r="FU138">
        <v>5.06486025</v>
      </c>
      <c r="FV138">
        <v>0.0929969606003691</v>
      </c>
      <c r="FW138">
        <v>0.00961862450860314</v>
      </c>
      <c r="FX138">
        <v>1</v>
      </c>
      <c r="FY138">
        <v>2</v>
      </c>
      <c r="FZ138">
        <v>3</v>
      </c>
      <c r="GA138" t="s">
        <v>474</v>
      </c>
      <c r="GB138">
        <v>2.97309</v>
      </c>
      <c r="GC138">
        <v>2.69979</v>
      </c>
      <c r="GD138">
        <v>0.0859005</v>
      </c>
      <c r="GE138">
        <v>0.0927041</v>
      </c>
      <c r="GF138">
        <v>0.109946</v>
      </c>
      <c r="GG138">
        <v>0.0958773</v>
      </c>
      <c r="GH138">
        <v>35594.6</v>
      </c>
      <c r="GI138">
        <v>38623.3</v>
      </c>
      <c r="GJ138">
        <v>35287.6</v>
      </c>
      <c r="GK138">
        <v>38608.5</v>
      </c>
      <c r="GL138">
        <v>44523.7</v>
      </c>
      <c r="GM138">
        <v>50411.3</v>
      </c>
      <c r="GN138">
        <v>55160.1</v>
      </c>
      <c r="GO138">
        <v>61922.9</v>
      </c>
      <c r="GP138">
        <v>1.98</v>
      </c>
      <c r="GQ138">
        <v>1.8466</v>
      </c>
      <c r="GR138">
        <v>0.133783</v>
      </c>
      <c r="GS138">
        <v>0</v>
      </c>
      <c r="GT138">
        <v>25.4573</v>
      </c>
      <c r="GU138">
        <v>999.9</v>
      </c>
      <c r="GV138">
        <v>59.382</v>
      </c>
      <c r="GW138">
        <v>29.316</v>
      </c>
      <c r="GX138">
        <v>26.903</v>
      </c>
      <c r="GY138">
        <v>56.69</v>
      </c>
      <c r="GZ138">
        <v>43.1731</v>
      </c>
      <c r="HA138">
        <v>1</v>
      </c>
      <c r="HB138">
        <v>-0.0328049</v>
      </c>
      <c r="HC138">
        <v>0.241612</v>
      </c>
      <c r="HD138">
        <v>20.113</v>
      </c>
      <c r="HE138">
        <v>5.19932</v>
      </c>
      <c r="HF138">
        <v>12.0064</v>
      </c>
      <c r="HG138">
        <v>4.9756</v>
      </c>
      <c r="HH138">
        <v>3.2936</v>
      </c>
      <c r="HI138">
        <v>9999</v>
      </c>
      <c r="HJ138">
        <v>9999</v>
      </c>
      <c r="HK138">
        <v>9999</v>
      </c>
      <c r="HL138">
        <v>628.2</v>
      </c>
      <c r="HM138">
        <v>1.86322</v>
      </c>
      <c r="HN138">
        <v>1.86798</v>
      </c>
      <c r="HO138">
        <v>1.86783</v>
      </c>
      <c r="HP138">
        <v>1.86902</v>
      </c>
      <c r="HQ138">
        <v>1.86981</v>
      </c>
      <c r="HR138">
        <v>1.86584</v>
      </c>
      <c r="HS138">
        <v>1.86691</v>
      </c>
      <c r="HT138">
        <v>1.86829</v>
      </c>
      <c r="HU138">
        <v>5</v>
      </c>
      <c r="HV138">
        <v>0</v>
      </c>
      <c r="HW138">
        <v>0</v>
      </c>
      <c r="HX138">
        <v>0</v>
      </c>
      <c r="HY138" t="s">
        <v>422</v>
      </c>
      <c r="HZ138" t="s">
        <v>423</v>
      </c>
      <c r="IA138" t="s">
        <v>424</v>
      </c>
      <c r="IB138" t="s">
        <v>424</v>
      </c>
      <c r="IC138" t="s">
        <v>424</v>
      </c>
      <c r="ID138" t="s">
        <v>424</v>
      </c>
      <c r="IE138">
        <v>0</v>
      </c>
      <c r="IF138">
        <v>100</v>
      </c>
      <c r="IG138">
        <v>100</v>
      </c>
      <c r="IH138">
        <v>6.373</v>
      </c>
      <c r="II138">
        <v>0.5837</v>
      </c>
      <c r="IJ138">
        <v>4.02706509432224</v>
      </c>
      <c r="IK138">
        <v>0.00601174518973114</v>
      </c>
      <c r="IL138">
        <v>2.77886958061485e-07</v>
      </c>
      <c r="IM138">
        <v>-3.54636231360687e-10</v>
      </c>
      <c r="IN138">
        <v>-0.0404303883988718</v>
      </c>
      <c r="IO138">
        <v>-0.0177815531441476</v>
      </c>
      <c r="IP138">
        <v>0.00205572605671414</v>
      </c>
      <c r="IQ138">
        <v>-1.65519735432211e-05</v>
      </c>
      <c r="IR138">
        <v>-4</v>
      </c>
      <c r="IS138">
        <v>1848</v>
      </c>
      <c r="IT138">
        <v>1</v>
      </c>
      <c r="IU138">
        <v>25</v>
      </c>
      <c r="IV138">
        <v>24565</v>
      </c>
      <c r="IW138">
        <v>24565</v>
      </c>
      <c r="IX138">
        <v>1.06201</v>
      </c>
      <c r="IY138">
        <v>2.61597</v>
      </c>
      <c r="IZ138">
        <v>1.54785</v>
      </c>
      <c r="JA138">
        <v>2.30591</v>
      </c>
      <c r="JB138">
        <v>1.34644</v>
      </c>
      <c r="JC138">
        <v>2.41699</v>
      </c>
      <c r="JD138">
        <v>33.9865</v>
      </c>
      <c r="JE138">
        <v>24.2276</v>
      </c>
      <c r="JF138">
        <v>18</v>
      </c>
      <c r="JG138">
        <v>497.705</v>
      </c>
      <c r="JH138">
        <v>411.667</v>
      </c>
      <c r="JI138">
        <v>24.9998</v>
      </c>
      <c r="JJ138">
        <v>26.7794</v>
      </c>
      <c r="JK138">
        <v>30.0001</v>
      </c>
      <c r="JL138">
        <v>26.6996</v>
      </c>
      <c r="JM138">
        <v>26.6377</v>
      </c>
      <c r="JN138">
        <v>21.3273</v>
      </c>
      <c r="JO138">
        <v>30.8685</v>
      </c>
      <c r="JP138">
        <v>98.1364</v>
      </c>
      <c r="JQ138">
        <v>25</v>
      </c>
      <c r="JR138">
        <v>440.257</v>
      </c>
      <c r="JS138">
        <v>21.2691</v>
      </c>
      <c r="JT138">
        <v>102.324</v>
      </c>
      <c r="JU138">
        <v>103.074</v>
      </c>
    </row>
    <row r="139" spans="1:281">
      <c r="A139">
        <v>123</v>
      </c>
      <c r="B139">
        <v>1659025534.5</v>
      </c>
      <c r="C139">
        <v>1851.40000009537</v>
      </c>
      <c r="D139" t="s">
        <v>670</v>
      </c>
      <c r="E139" t="s">
        <v>671</v>
      </c>
      <c r="F139">
        <v>5</v>
      </c>
      <c r="G139" t="s">
        <v>619</v>
      </c>
      <c r="H139" t="s">
        <v>417</v>
      </c>
      <c r="I139">
        <v>1659025526.73214</v>
      </c>
      <c r="J139">
        <f>(K139)/1000</f>
        <v>0</v>
      </c>
      <c r="K139">
        <f>IF(CZ139, AN139, AH139)</f>
        <v>0</v>
      </c>
      <c r="L139">
        <f>IF(CZ139, AI139, AG139)</f>
        <v>0</v>
      </c>
      <c r="M139">
        <f>DB139 - IF(AU139&gt;1, L139*CV139*100.0/(AW139*DP139), 0)</f>
        <v>0</v>
      </c>
      <c r="N139">
        <f>((T139-J139/2)*M139-L139)/(T139+J139/2)</f>
        <v>0</v>
      </c>
      <c r="O139">
        <f>N139*(DI139+DJ139)/1000.0</f>
        <v>0</v>
      </c>
      <c r="P139">
        <f>(DB139 - IF(AU139&gt;1, L139*CV139*100.0/(AW139*DP139), 0))*(DI139+DJ139)/1000.0</f>
        <v>0</v>
      </c>
      <c r="Q139">
        <f>2.0/((1/S139-1/R139)+SIGN(S139)*SQRT((1/S139-1/R139)*(1/S139-1/R139) + 4*CW139/((CW139+1)*(CW139+1))*(2*1/S139*1/R139-1/R139*1/R139)))</f>
        <v>0</v>
      </c>
      <c r="R139">
        <f>IF(LEFT(CX139,1)&lt;&gt;"0",IF(LEFT(CX139,1)="1",3.0,CY139),$D$5+$E$5*(DP139*DI139/($K$5*1000))+$F$5*(DP139*DI139/($K$5*1000))*MAX(MIN(CV139,$J$5),$I$5)*MAX(MIN(CV139,$J$5),$I$5)+$G$5*MAX(MIN(CV139,$J$5),$I$5)*(DP139*DI139/($K$5*1000))+$H$5*(DP139*DI139/($K$5*1000))*(DP139*DI139/($K$5*1000)))</f>
        <v>0</v>
      </c>
      <c r="S139">
        <f>J139*(1000-(1000*0.61365*exp(17.502*W139/(240.97+W139))/(DI139+DJ139)+DD139)/2)/(1000*0.61365*exp(17.502*W139/(240.97+W139))/(DI139+DJ139)-DD139)</f>
        <v>0</v>
      </c>
      <c r="T139">
        <f>1/((CW139+1)/(Q139/1.6)+1/(R139/1.37)) + CW139/((CW139+1)/(Q139/1.6) + CW139/(R139/1.37))</f>
        <v>0</v>
      </c>
      <c r="U139">
        <f>(CR139*CU139)</f>
        <v>0</v>
      </c>
      <c r="V139">
        <f>(DK139+(U139+2*0.95*5.67E-8*(((DK139+$B$7)+273)^4-(DK139+273)^4)-44100*J139)/(1.84*29.3*R139+8*0.95*5.67E-8*(DK139+273)^3))</f>
        <v>0</v>
      </c>
      <c r="W139">
        <f>($C$7*DL139+$D$7*DM139+$E$7*V139)</f>
        <v>0</v>
      </c>
      <c r="X139">
        <f>0.61365*exp(17.502*W139/(240.97+W139))</f>
        <v>0</v>
      </c>
      <c r="Y139">
        <f>(Z139/AA139*100)</f>
        <v>0</v>
      </c>
      <c r="Z139">
        <f>DD139*(DI139+DJ139)/1000</f>
        <v>0</v>
      </c>
      <c r="AA139">
        <f>0.61365*exp(17.502*DK139/(240.97+DK139))</f>
        <v>0</v>
      </c>
      <c r="AB139">
        <f>(X139-DD139*(DI139+DJ139)/1000)</f>
        <v>0</v>
      </c>
      <c r="AC139">
        <f>(-J139*44100)</f>
        <v>0</v>
      </c>
      <c r="AD139">
        <f>2*29.3*R139*0.92*(DK139-W139)</f>
        <v>0</v>
      </c>
      <c r="AE139">
        <f>2*0.95*5.67E-8*(((DK139+$B$7)+273)^4-(W139+273)^4)</f>
        <v>0</v>
      </c>
      <c r="AF139">
        <f>U139+AE139+AC139+AD139</f>
        <v>0</v>
      </c>
      <c r="AG139">
        <f>DH139*AU139*(DC139-DB139*(1000-AU139*DE139)/(1000-AU139*DD139))/(100*CV139)</f>
        <v>0</v>
      </c>
      <c r="AH139">
        <f>1000*DH139*AU139*(DD139-DE139)/(100*CV139*(1000-AU139*DD139))</f>
        <v>0</v>
      </c>
      <c r="AI139">
        <f>(AJ139 - AK139 - DI139*1E3/(8.314*(DK139+273.15)) * AM139/DH139 * AL139) * DH139/(100*CV139) * (1000 - DE139)/1000</f>
        <v>0</v>
      </c>
      <c r="AJ139">
        <v>442.206376848531</v>
      </c>
      <c r="AK139">
        <v>409.314939393939</v>
      </c>
      <c r="AL139">
        <v>1.3726775248767</v>
      </c>
      <c r="AM139">
        <v>66.0504921813524</v>
      </c>
      <c r="AN139">
        <f>(AP139 - AO139 + DI139*1E3/(8.314*(DK139+273.15)) * AR139/DH139 * AQ139) * DH139/(100*CV139) * 1000/(1000 - AP139)</f>
        <v>0</v>
      </c>
      <c r="AO139">
        <v>21.2795994696104</v>
      </c>
      <c r="AP139">
        <v>26.3669818181818</v>
      </c>
      <c r="AQ139">
        <v>-0.00046089696969363</v>
      </c>
      <c r="AR139">
        <v>92.47</v>
      </c>
      <c r="AS139">
        <v>0</v>
      </c>
      <c r="AT139">
        <v>0</v>
      </c>
      <c r="AU139">
        <f>IF(AS139*$H$13&gt;=AW139,1.0,(AW139/(AW139-AS139*$H$13)))</f>
        <v>0</v>
      </c>
      <c r="AV139">
        <f>(AU139-1)*100</f>
        <v>0</v>
      </c>
      <c r="AW139">
        <f>MAX(0,($B$13+$C$13*DP139)/(1+$D$13*DP139)*DI139/(DK139+273)*$E$13)</f>
        <v>0</v>
      </c>
      <c r="AX139" t="s">
        <v>418</v>
      </c>
      <c r="AY139" t="s">
        <v>418</v>
      </c>
      <c r="AZ139">
        <v>0</v>
      </c>
      <c r="BA139">
        <v>0</v>
      </c>
      <c r="BB139">
        <f>1-AZ139/BA139</f>
        <v>0</v>
      </c>
      <c r="BC139">
        <v>0</v>
      </c>
      <c r="BD139" t="s">
        <v>418</v>
      </c>
      <c r="BE139" t="s">
        <v>418</v>
      </c>
      <c r="BF139">
        <v>0</v>
      </c>
      <c r="BG139">
        <v>0</v>
      </c>
      <c r="BH139">
        <f>1-BF139/BG139</f>
        <v>0</v>
      </c>
      <c r="BI139">
        <v>0.5</v>
      </c>
      <c r="BJ139">
        <f>CS139</f>
        <v>0</v>
      </c>
      <c r="BK139">
        <f>L139</f>
        <v>0</v>
      </c>
      <c r="BL139">
        <f>BH139*BI139*BJ139</f>
        <v>0</v>
      </c>
      <c r="BM139">
        <f>(BK139-BC139)/BJ139</f>
        <v>0</v>
      </c>
      <c r="BN139">
        <f>(BA139-BG139)/BG139</f>
        <v>0</v>
      </c>
      <c r="BO139">
        <f>AZ139/(BB139+AZ139/BG139)</f>
        <v>0</v>
      </c>
      <c r="BP139" t="s">
        <v>418</v>
      </c>
      <c r="BQ139">
        <v>0</v>
      </c>
      <c r="BR139">
        <f>IF(BQ139&lt;&gt;0, BQ139, BO139)</f>
        <v>0</v>
      </c>
      <c r="BS139">
        <f>1-BR139/BG139</f>
        <v>0</v>
      </c>
      <c r="BT139">
        <f>(BG139-BF139)/(BG139-BR139)</f>
        <v>0</v>
      </c>
      <c r="BU139">
        <f>(BA139-BG139)/(BA139-BR139)</f>
        <v>0</v>
      </c>
      <c r="BV139">
        <f>(BG139-BF139)/(BG139-AZ139)</f>
        <v>0</v>
      </c>
      <c r="BW139">
        <f>(BA139-BG139)/(BA139-AZ139)</f>
        <v>0</v>
      </c>
      <c r="BX139">
        <f>(BT139*BR139/BF139)</f>
        <v>0</v>
      </c>
      <c r="BY139">
        <f>(1-BX139)</f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f>$B$11*DQ139+$C$11*DR139+$F$11*EC139*(1-EF139)</f>
        <v>0</v>
      </c>
      <c r="CS139">
        <f>CR139*CT139</f>
        <v>0</v>
      </c>
      <c r="CT139">
        <f>($B$11*$D$9+$C$11*$D$9+$F$11*((EP139+EH139)/MAX(EP139+EH139+EQ139, 0.1)*$I$9+EQ139/MAX(EP139+EH139+EQ139, 0.1)*$J$9))/($B$11+$C$11+$F$11)</f>
        <v>0</v>
      </c>
      <c r="CU139">
        <f>($B$11*$K$9+$C$11*$K$9+$F$11*((EP139+EH139)/MAX(EP139+EH139+EQ139, 0.1)*$P$9+EQ139/MAX(EP139+EH139+EQ139, 0.1)*$Q$9))/($B$11+$C$11+$F$11)</f>
        <v>0</v>
      </c>
      <c r="CV139">
        <v>6</v>
      </c>
      <c r="CW139">
        <v>0.5</v>
      </c>
      <c r="CX139" t="s">
        <v>419</v>
      </c>
      <c r="CY139">
        <v>2</v>
      </c>
      <c r="CZ139" t="b">
        <v>1</v>
      </c>
      <c r="DA139">
        <v>1659025526.73214</v>
      </c>
      <c r="DB139">
        <v>393.635214285714</v>
      </c>
      <c r="DC139">
        <v>424.85175</v>
      </c>
      <c r="DD139">
        <v>26.35765</v>
      </c>
      <c r="DE139">
        <v>21.280525</v>
      </c>
      <c r="DF139">
        <v>387.258928571429</v>
      </c>
      <c r="DG139">
        <v>25.7741571428571</v>
      </c>
      <c r="DH139">
        <v>500.046035714286</v>
      </c>
      <c r="DI139">
        <v>90.4055178571429</v>
      </c>
      <c r="DJ139">
        <v>0.0465462142857143</v>
      </c>
      <c r="DK139">
        <v>27.5313071428571</v>
      </c>
      <c r="DL139">
        <v>27.6230678571429</v>
      </c>
      <c r="DM139">
        <v>999.9</v>
      </c>
      <c r="DN139">
        <v>0</v>
      </c>
      <c r="DO139">
        <v>0</v>
      </c>
      <c r="DP139">
        <v>9985.17857142857</v>
      </c>
      <c r="DQ139">
        <v>0</v>
      </c>
      <c r="DR139">
        <v>18.5016464285714</v>
      </c>
      <c r="DS139">
        <v>-31.2165214285714</v>
      </c>
      <c r="DT139">
        <v>404.291392857143</v>
      </c>
      <c r="DU139">
        <v>434.089357142857</v>
      </c>
      <c r="DV139">
        <v>5.07713142857143</v>
      </c>
      <c r="DW139">
        <v>424.85175</v>
      </c>
      <c r="DX139">
        <v>21.280525</v>
      </c>
      <c r="DY139">
        <v>2.38287642857143</v>
      </c>
      <c r="DZ139">
        <v>1.92387642857143</v>
      </c>
      <c r="EA139">
        <v>20.2478785714286</v>
      </c>
      <c r="EB139">
        <v>16.8313607142857</v>
      </c>
      <c r="EC139">
        <v>1999.99</v>
      </c>
      <c r="ED139">
        <v>0.979993107142857</v>
      </c>
      <c r="EE139">
        <v>0.0200069857142857</v>
      </c>
      <c r="EF139">
        <v>0</v>
      </c>
      <c r="EG139">
        <v>834.425821428572</v>
      </c>
      <c r="EH139">
        <v>5.00063</v>
      </c>
      <c r="EI139">
        <v>16438.8392857143</v>
      </c>
      <c r="EJ139">
        <v>17256.7821428571</v>
      </c>
      <c r="EK139">
        <v>38.812</v>
      </c>
      <c r="EL139">
        <v>38.812</v>
      </c>
      <c r="EM139">
        <v>38.3075714285714</v>
      </c>
      <c r="EN139">
        <v>38.1915</v>
      </c>
      <c r="EO139">
        <v>39.812</v>
      </c>
      <c r="EP139">
        <v>1955.08</v>
      </c>
      <c r="EQ139">
        <v>39.91</v>
      </c>
      <c r="ER139">
        <v>0</v>
      </c>
      <c r="ES139">
        <v>1659025533.7</v>
      </c>
      <c r="ET139">
        <v>0</v>
      </c>
      <c r="EU139">
        <v>834.363884615385</v>
      </c>
      <c r="EV139">
        <v>-3.90991453736284</v>
      </c>
      <c r="EW139">
        <v>-56.1811965951881</v>
      </c>
      <c r="EX139">
        <v>16438.3269230769</v>
      </c>
      <c r="EY139">
        <v>15</v>
      </c>
      <c r="EZ139">
        <v>0</v>
      </c>
      <c r="FA139" t="s">
        <v>420</v>
      </c>
      <c r="FB139">
        <v>1657551626.5</v>
      </c>
      <c r="FC139">
        <v>1657551629</v>
      </c>
      <c r="FD139">
        <v>0</v>
      </c>
      <c r="FE139">
        <v>0.403</v>
      </c>
      <c r="FF139">
        <v>0.009</v>
      </c>
      <c r="FG139">
        <v>9.41</v>
      </c>
      <c r="FH139">
        <v>0.087</v>
      </c>
      <c r="FI139">
        <v>417</v>
      </c>
      <c r="FJ139">
        <v>17</v>
      </c>
      <c r="FK139">
        <v>1.61</v>
      </c>
      <c r="FL139">
        <v>0.59</v>
      </c>
      <c r="FM139">
        <v>-30.1858125</v>
      </c>
      <c r="FN139">
        <v>-38.4659020637898</v>
      </c>
      <c r="FO139">
        <v>4.46257286221679</v>
      </c>
      <c r="FP139">
        <v>0</v>
      </c>
      <c r="FQ139">
        <v>834.504676470588</v>
      </c>
      <c r="FR139">
        <v>-3.04294881935338</v>
      </c>
      <c r="FS139">
        <v>0.371868629601455</v>
      </c>
      <c r="FT139">
        <v>0</v>
      </c>
      <c r="FU139">
        <v>5.07367775</v>
      </c>
      <c r="FV139">
        <v>0.0841784240149987</v>
      </c>
      <c r="FW139">
        <v>0.00882295514198608</v>
      </c>
      <c r="FX139">
        <v>1</v>
      </c>
      <c r="FY139">
        <v>1</v>
      </c>
      <c r="FZ139">
        <v>3</v>
      </c>
      <c r="GA139" t="s">
        <v>421</v>
      </c>
      <c r="GB139">
        <v>2.97328</v>
      </c>
      <c r="GC139">
        <v>2.69945</v>
      </c>
      <c r="GD139">
        <v>0.0869599</v>
      </c>
      <c r="GE139">
        <v>0.0950438</v>
      </c>
      <c r="GF139">
        <v>0.109963</v>
      </c>
      <c r="GG139">
        <v>0.0958833</v>
      </c>
      <c r="GH139">
        <v>35553.4</v>
      </c>
      <c r="GI139">
        <v>38522.9</v>
      </c>
      <c r="GJ139">
        <v>35287.6</v>
      </c>
      <c r="GK139">
        <v>38607.6</v>
      </c>
      <c r="GL139">
        <v>44522.6</v>
      </c>
      <c r="GM139">
        <v>50411.2</v>
      </c>
      <c r="GN139">
        <v>55159.8</v>
      </c>
      <c r="GO139">
        <v>61923.1</v>
      </c>
      <c r="GP139">
        <v>1.9806</v>
      </c>
      <c r="GQ139">
        <v>1.8468</v>
      </c>
      <c r="GR139">
        <v>0.134736</v>
      </c>
      <c r="GS139">
        <v>0</v>
      </c>
      <c r="GT139">
        <v>25.4573</v>
      </c>
      <c r="GU139">
        <v>999.9</v>
      </c>
      <c r="GV139">
        <v>59.382</v>
      </c>
      <c r="GW139">
        <v>29.336</v>
      </c>
      <c r="GX139">
        <v>26.9352</v>
      </c>
      <c r="GY139">
        <v>56.88</v>
      </c>
      <c r="GZ139">
        <v>43.5497</v>
      </c>
      <c r="HA139">
        <v>1</v>
      </c>
      <c r="HB139">
        <v>-0.0326016</v>
      </c>
      <c r="HC139">
        <v>0.241612</v>
      </c>
      <c r="HD139">
        <v>20.1128</v>
      </c>
      <c r="HE139">
        <v>5.19932</v>
      </c>
      <c r="HF139">
        <v>12.0064</v>
      </c>
      <c r="HG139">
        <v>4.976</v>
      </c>
      <c r="HH139">
        <v>3.2938</v>
      </c>
      <c r="HI139">
        <v>9999</v>
      </c>
      <c r="HJ139">
        <v>9999</v>
      </c>
      <c r="HK139">
        <v>9999</v>
      </c>
      <c r="HL139">
        <v>628.2</v>
      </c>
      <c r="HM139">
        <v>1.86325</v>
      </c>
      <c r="HN139">
        <v>1.86804</v>
      </c>
      <c r="HO139">
        <v>1.86783</v>
      </c>
      <c r="HP139">
        <v>1.86899</v>
      </c>
      <c r="HQ139">
        <v>1.86981</v>
      </c>
      <c r="HR139">
        <v>1.86584</v>
      </c>
      <c r="HS139">
        <v>1.86691</v>
      </c>
      <c r="HT139">
        <v>1.86829</v>
      </c>
      <c r="HU139">
        <v>5</v>
      </c>
      <c r="HV139">
        <v>0</v>
      </c>
      <c r="HW139">
        <v>0</v>
      </c>
      <c r="HX139">
        <v>0</v>
      </c>
      <c r="HY139" t="s">
        <v>422</v>
      </c>
      <c r="HZ139" t="s">
        <v>423</v>
      </c>
      <c r="IA139" t="s">
        <v>424</v>
      </c>
      <c r="IB139" t="s">
        <v>424</v>
      </c>
      <c r="IC139" t="s">
        <v>424</v>
      </c>
      <c r="ID139" t="s">
        <v>424</v>
      </c>
      <c r="IE139">
        <v>0</v>
      </c>
      <c r="IF139">
        <v>100</v>
      </c>
      <c r="IG139">
        <v>100</v>
      </c>
      <c r="IH139">
        <v>6.411</v>
      </c>
      <c r="II139">
        <v>0.584</v>
      </c>
      <c r="IJ139">
        <v>4.02706509432224</v>
      </c>
      <c r="IK139">
        <v>0.00601174518973114</v>
      </c>
      <c r="IL139">
        <v>2.77886958061485e-07</v>
      </c>
      <c r="IM139">
        <v>-3.54636231360687e-10</v>
      </c>
      <c r="IN139">
        <v>-0.0404303883988718</v>
      </c>
      <c r="IO139">
        <v>-0.0177815531441476</v>
      </c>
      <c r="IP139">
        <v>0.00205572605671414</v>
      </c>
      <c r="IQ139">
        <v>-1.65519735432211e-05</v>
      </c>
      <c r="IR139">
        <v>-4</v>
      </c>
      <c r="IS139">
        <v>1848</v>
      </c>
      <c r="IT139">
        <v>1</v>
      </c>
      <c r="IU139">
        <v>25</v>
      </c>
      <c r="IV139">
        <v>24565.1</v>
      </c>
      <c r="IW139">
        <v>24565.1</v>
      </c>
      <c r="IX139">
        <v>1.09131</v>
      </c>
      <c r="IY139">
        <v>2.62451</v>
      </c>
      <c r="IZ139">
        <v>1.54785</v>
      </c>
      <c r="JA139">
        <v>2.30591</v>
      </c>
      <c r="JB139">
        <v>1.34644</v>
      </c>
      <c r="JC139">
        <v>2.33643</v>
      </c>
      <c r="JD139">
        <v>33.9865</v>
      </c>
      <c r="JE139">
        <v>24.2101</v>
      </c>
      <c r="JF139">
        <v>18</v>
      </c>
      <c r="JG139">
        <v>498.101</v>
      </c>
      <c r="JH139">
        <v>411.78</v>
      </c>
      <c r="JI139">
        <v>24.9999</v>
      </c>
      <c r="JJ139">
        <v>26.7794</v>
      </c>
      <c r="JK139">
        <v>30.0003</v>
      </c>
      <c r="JL139">
        <v>26.6996</v>
      </c>
      <c r="JM139">
        <v>26.6377</v>
      </c>
      <c r="JN139">
        <v>21.987</v>
      </c>
      <c r="JO139">
        <v>30.8685</v>
      </c>
      <c r="JP139">
        <v>98.1364</v>
      </c>
      <c r="JQ139">
        <v>25</v>
      </c>
      <c r="JR139">
        <v>460.385</v>
      </c>
      <c r="JS139">
        <v>21.2575</v>
      </c>
      <c r="JT139">
        <v>102.324</v>
      </c>
      <c r="JU139">
        <v>103.073</v>
      </c>
    </row>
    <row r="140" spans="1:281">
      <c r="A140">
        <v>124</v>
      </c>
      <c r="B140">
        <v>1659025539.5</v>
      </c>
      <c r="C140">
        <v>1856.40000009537</v>
      </c>
      <c r="D140" t="s">
        <v>672</v>
      </c>
      <c r="E140" t="s">
        <v>673</v>
      </c>
      <c r="F140">
        <v>5</v>
      </c>
      <c r="G140" t="s">
        <v>619</v>
      </c>
      <c r="H140" t="s">
        <v>417</v>
      </c>
      <c r="I140">
        <v>1659025532</v>
      </c>
      <c r="J140">
        <f>(K140)/1000</f>
        <v>0</v>
      </c>
      <c r="K140">
        <f>IF(CZ140, AN140, AH140)</f>
        <v>0</v>
      </c>
      <c r="L140">
        <f>IF(CZ140, AI140, AG140)</f>
        <v>0</v>
      </c>
      <c r="M140">
        <f>DB140 - IF(AU140&gt;1, L140*CV140*100.0/(AW140*DP140), 0)</f>
        <v>0</v>
      </c>
      <c r="N140">
        <f>((T140-J140/2)*M140-L140)/(T140+J140/2)</f>
        <v>0</v>
      </c>
      <c r="O140">
        <f>N140*(DI140+DJ140)/1000.0</f>
        <v>0</v>
      </c>
      <c r="P140">
        <f>(DB140 - IF(AU140&gt;1, L140*CV140*100.0/(AW140*DP140), 0))*(DI140+DJ140)/1000.0</f>
        <v>0</v>
      </c>
      <c r="Q140">
        <f>2.0/((1/S140-1/R140)+SIGN(S140)*SQRT((1/S140-1/R140)*(1/S140-1/R140) + 4*CW140/((CW140+1)*(CW140+1))*(2*1/S140*1/R140-1/R140*1/R140)))</f>
        <v>0</v>
      </c>
      <c r="R140">
        <f>IF(LEFT(CX140,1)&lt;&gt;"0",IF(LEFT(CX140,1)="1",3.0,CY140),$D$5+$E$5*(DP140*DI140/($K$5*1000))+$F$5*(DP140*DI140/($K$5*1000))*MAX(MIN(CV140,$J$5),$I$5)*MAX(MIN(CV140,$J$5),$I$5)+$G$5*MAX(MIN(CV140,$J$5),$I$5)*(DP140*DI140/($K$5*1000))+$H$5*(DP140*DI140/($K$5*1000))*(DP140*DI140/($K$5*1000)))</f>
        <v>0</v>
      </c>
      <c r="S140">
        <f>J140*(1000-(1000*0.61365*exp(17.502*W140/(240.97+W140))/(DI140+DJ140)+DD140)/2)/(1000*0.61365*exp(17.502*W140/(240.97+W140))/(DI140+DJ140)-DD140)</f>
        <v>0</v>
      </c>
      <c r="T140">
        <f>1/((CW140+1)/(Q140/1.6)+1/(R140/1.37)) + CW140/((CW140+1)/(Q140/1.6) + CW140/(R140/1.37))</f>
        <v>0</v>
      </c>
      <c r="U140">
        <f>(CR140*CU140)</f>
        <v>0</v>
      </c>
      <c r="V140">
        <f>(DK140+(U140+2*0.95*5.67E-8*(((DK140+$B$7)+273)^4-(DK140+273)^4)-44100*J140)/(1.84*29.3*R140+8*0.95*5.67E-8*(DK140+273)^3))</f>
        <v>0</v>
      </c>
      <c r="W140">
        <f>($C$7*DL140+$D$7*DM140+$E$7*V140)</f>
        <v>0</v>
      </c>
      <c r="X140">
        <f>0.61365*exp(17.502*W140/(240.97+W140))</f>
        <v>0</v>
      </c>
      <c r="Y140">
        <f>(Z140/AA140*100)</f>
        <v>0</v>
      </c>
      <c r="Z140">
        <f>DD140*(DI140+DJ140)/1000</f>
        <v>0</v>
      </c>
      <c r="AA140">
        <f>0.61365*exp(17.502*DK140/(240.97+DK140))</f>
        <v>0</v>
      </c>
      <c r="AB140">
        <f>(X140-DD140*(DI140+DJ140)/1000)</f>
        <v>0</v>
      </c>
      <c r="AC140">
        <f>(-J140*44100)</f>
        <v>0</v>
      </c>
      <c r="AD140">
        <f>2*29.3*R140*0.92*(DK140-W140)</f>
        <v>0</v>
      </c>
      <c r="AE140">
        <f>2*0.95*5.67E-8*(((DK140+$B$7)+273)^4-(W140+273)^4)</f>
        <v>0</v>
      </c>
      <c r="AF140">
        <f>U140+AE140+AC140+AD140</f>
        <v>0</v>
      </c>
      <c r="AG140">
        <f>DH140*AU140*(DC140-DB140*(1000-AU140*DE140)/(1000-AU140*DD140))/(100*CV140)</f>
        <v>0</v>
      </c>
      <c r="AH140">
        <f>1000*DH140*AU140*(DD140-DE140)/(100*CV140*(1000-AU140*DD140))</f>
        <v>0</v>
      </c>
      <c r="AI140">
        <f>(AJ140 - AK140 - DI140*1E3/(8.314*(DK140+273.15)) * AM140/DH140 * AL140) * DH140/(100*CV140) * (1000 - DE140)/1000</f>
        <v>0</v>
      </c>
      <c r="AJ140">
        <v>458.551762440176</v>
      </c>
      <c r="AK140">
        <v>420.294018181818</v>
      </c>
      <c r="AL140">
        <v>2.36037685912467</v>
      </c>
      <c r="AM140">
        <v>66.0504921813524</v>
      </c>
      <c r="AN140">
        <f>(AP140 - AO140 + DI140*1E3/(8.314*(DK140+273.15)) * AR140/DH140 * AQ140) * DH140/(100*CV140) * 1000/(1000 - AP140)</f>
        <v>0</v>
      </c>
      <c r="AO140">
        <v>21.2779116944589</v>
      </c>
      <c r="AP140">
        <v>26.3684307692308</v>
      </c>
      <c r="AQ140">
        <v>0.000727830303032052</v>
      </c>
      <c r="AR140">
        <v>92.47</v>
      </c>
      <c r="AS140">
        <v>0</v>
      </c>
      <c r="AT140">
        <v>0</v>
      </c>
      <c r="AU140">
        <f>IF(AS140*$H$13&gt;=AW140,1.0,(AW140/(AW140-AS140*$H$13)))</f>
        <v>0</v>
      </c>
      <c r="AV140">
        <f>(AU140-1)*100</f>
        <v>0</v>
      </c>
      <c r="AW140">
        <f>MAX(0,($B$13+$C$13*DP140)/(1+$D$13*DP140)*DI140/(DK140+273)*$E$13)</f>
        <v>0</v>
      </c>
      <c r="AX140" t="s">
        <v>418</v>
      </c>
      <c r="AY140" t="s">
        <v>418</v>
      </c>
      <c r="AZ140">
        <v>0</v>
      </c>
      <c r="BA140">
        <v>0</v>
      </c>
      <c r="BB140">
        <f>1-AZ140/BA140</f>
        <v>0</v>
      </c>
      <c r="BC140">
        <v>0</v>
      </c>
      <c r="BD140" t="s">
        <v>418</v>
      </c>
      <c r="BE140" t="s">
        <v>418</v>
      </c>
      <c r="BF140">
        <v>0</v>
      </c>
      <c r="BG140">
        <v>0</v>
      </c>
      <c r="BH140">
        <f>1-BF140/BG140</f>
        <v>0</v>
      </c>
      <c r="BI140">
        <v>0.5</v>
      </c>
      <c r="BJ140">
        <f>CS140</f>
        <v>0</v>
      </c>
      <c r="BK140">
        <f>L140</f>
        <v>0</v>
      </c>
      <c r="BL140">
        <f>BH140*BI140*BJ140</f>
        <v>0</v>
      </c>
      <c r="BM140">
        <f>(BK140-BC140)/BJ140</f>
        <v>0</v>
      </c>
      <c r="BN140">
        <f>(BA140-BG140)/BG140</f>
        <v>0</v>
      </c>
      <c r="BO140">
        <f>AZ140/(BB140+AZ140/BG140)</f>
        <v>0</v>
      </c>
      <c r="BP140" t="s">
        <v>418</v>
      </c>
      <c r="BQ140">
        <v>0</v>
      </c>
      <c r="BR140">
        <f>IF(BQ140&lt;&gt;0, BQ140, BO140)</f>
        <v>0</v>
      </c>
      <c r="BS140">
        <f>1-BR140/BG140</f>
        <v>0</v>
      </c>
      <c r="BT140">
        <f>(BG140-BF140)/(BG140-BR140)</f>
        <v>0</v>
      </c>
      <c r="BU140">
        <f>(BA140-BG140)/(BA140-BR140)</f>
        <v>0</v>
      </c>
      <c r="BV140">
        <f>(BG140-BF140)/(BG140-AZ140)</f>
        <v>0</v>
      </c>
      <c r="BW140">
        <f>(BA140-BG140)/(BA140-AZ140)</f>
        <v>0</v>
      </c>
      <c r="BX140">
        <f>(BT140*BR140/BF140)</f>
        <v>0</v>
      </c>
      <c r="BY140">
        <f>(1-BX140)</f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f>$B$11*DQ140+$C$11*DR140+$F$11*EC140*(1-EF140)</f>
        <v>0</v>
      </c>
      <c r="CS140">
        <f>CR140*CT140</f>
        <v>0</v>
      </c>
      <c r="CT140">
        <f>($B$11*$D$9+$C$11*$D$9+$F$11*((EP140+EH140)/MAX(EP140+EH140+EQ140, 0.1)*$I$9+EQ140/MAX(EP140+EH140+EQ140, 0.1)*$J$9))/($B$11+$C$11+$F$11)</f>
        <v>0</v>
      </c>
      <c r="CU140">
        <f>($B$11*$K$9+$C$11*$K$9+$F$11*((EP140+EH140)/MAX(EP140+EH140+EQ140, 0.1)*$P$9+EQ140/MAX(EP140+EH140+EQ140, 0.1)*$Q$9))/($B$11+$C$11+$F$11)</f>
        <v>0</v>
      </c>
      <c r="CV140">
        <v>6</v>
      </c>
      <c r="CW140">
        <v>0.5</v>
      </c>
      <c r="CX140" t="s">
        <v>419</v>
      </c>
      <c r="CY140">
        <v>2</v>
      </c>
      <c r="CZ140" t="b">
        <v>1</v>
      </c>
      <c r="DA140">
        <v>1659025532</v>
      </c>
      <c r="DB140">
        <v>397.635666666667</v>
      </c>
      <c r="DC140">
        <v>434.952111111111</v>
      </c>
      <c r="DD140">
        <v>26.363662962963</v>
      </c>
      <c r="DE140">
        <v>21.2793407407407</v>
      </c>
      <c r="DF140">
        <v>391.235296296296</v>
      </c>
      <c r="DG140">
        <v>25.779862962963</v>
      </c>
      <c r="DH140">
        <v>500.057481481482</v>
      </c>
      <c r="DI140">
        <v>90.4062814814815</v>
      </c>
      <c r="DJ140">
        <v>0.0467217888888889</v>
      </c>
      <c r="DK140">
        <v>27.5347037037037</v>
      </c>
      <c r="DL140">
        <v>27.6488185185185</v>
      </c>
      <c r="DM140">
        <v>999.9</v>
      </c>
      <c r="DN140">
        <v>0</v>
      </c>
      <c r="DO140">
        <v>0</v>
      </c>
      <c r="DP140">
        <v>9972.22222222222</v>
      </c>
      <c r="DQ140">
        <v>0</v>
      </c>
      <c r="DR140">
        <v>18.5146925925926</v>
      </c>
      <c r="DS140">
        <v>-37.3165074074074</v>
      </c>
      <c r="DT140">
        <v>408.402666666667</v>
      </c>
      <c r="DU140">
        <v>444.408925925926</v>
      </c>
      <c r="DV140">
        <v>5.08432888888889</v>
      </c>
      <c r="DW140">
        <v>434.952111111111</v>
      </c>
      <c r="DX140">
        <v>21.2793407407407</v>
      </c>
      <c r="DY140">
        <v>2.38344037037037</v>
      </c>
      <c r="DZ140">
        <v>1.9237862962963</v>
      </c>
      <c r="EA140">
        <v>20.2517</v>
      </c>
      <c r="EB140">
        <v>16.8306185185185</v>
      </c>
      <c r="EC140">
        <v>1999.98851851852</v>
      </c>
      <c r="ED140">
        <v>0.979993111111111</v>
      </c>
      <c r="EE140">
        <v>0.0200069814814815</v>
      </c>
      <c r="EF140">
        <v>0</v>
      </c>
      <c r="EG140">
        <v>834.16562962963</v>
      </c>
      <c r="EH140">
        <v>5.00063</v>
      </c>
      <c r="EI140">
        <v>16434.4518518519</v>
      </c>
      <c r="EJ140">
        <v>17256.7666666667</v>
      </c>
      <c r="EK140">
        <v>38.8166666666667</v>
      </c>
      <c r="EL140">
        <v>38.812</v>
      </c>
      <c r="EM140">
        <v>38.3074074074074</v>
      </c>
      <c r="EN140">
        <v>38.1916666666667</v>
      </c>
      <c r="EO140">
        <v>39.812</v>
      </c>
      <c r="EP140">
        <v>1955.07851851852</v>
      </c>
      <c r="EQ140">
        <v>39.91</v>
      </c>
      <c r="ER140">
        <v>0</v>
      </c>
      <c r="ES140">
        <v>1659025538.5</v>
      </c>
      <c r="ET140">
        <v>0</v>
      </c>
      <c r="EU140">
        <v>834.173</v>
      </c>
      <c r="EV140">
        <v>-2.48964102084721</v>
      </c>
      <c r="EW140">
        <v>-51.8427349377154</v>
      </c>
      <c r="EX140">
        <v>16434.5846153846</v>
      </c>
      <c r="EY140">
        <v>15</v>
      </c>
      <c r="EZ140">
        <v>0</v>
      </c>
      <c r="FA140" t="s">
        <v>420</v>
      </c>
      <c r="FB140">
        <v>1657551626.5</v>
      </c>
      <c r="FC140">
        <v>1657551629</v>
      </c>
      <c r="FD140">
        <v>0</v>
      </c>
      <c r="FE140">
        <v>0.403</v>
      </c>
      <c r="FF140">
        <v>0.009</v>
      </c>
      <c r="FG140">
        <v>9.41</v>
      </c>
      <c r="FH140">
        <v>0.087</v>
      </c>
      <c r="FI140">
        <v>417</v>
      </c>
      <c r="FJ140">
        <v>17</v>
      </c>
      <c r="FK140">
        <v>1.61</v>
      </c>
      <c r="FL140">
        <v>0.59</v>
      </c>
      <c r="FM140">
        <v>-33.57862</v>
      </c>
      <c r="FN140">
        <v>-67.0624682926829</v>
      </c>
      <c r="FO140">
        <v>6.83649984023989</v>
      </c>
      <c r="FP140">
        <v>0</v>
      </c>
      <c r="FQ140">
        <v>834.342911764706</v>
      </c>
      <c r="FR140">
        <v>-3.44447670407418</v>
      </c>
      <c r="FS140">
        <v>0.394883926925299</v>
      </c>
      <c r="FT140">
        <v>0</v>
      </c>
      <c r="FU140">
        <v>5.0795695</v>
      </c>
      <c r="FV140">
        <v>0.0844851782363802</v>
      </c>
      <c r="FW140">
        <v>0.00861840964157537</v>
      </c>
      <c r="FX140">
        <v>1</v>
      </c>
      <c r="FY140">
        <v>1</v>
      </c>
      <c r="FZ140">
        <v>3</v>
      </c>
      <c r="GA140" t="s">
        <v>421</v>
      </c>
      <c r="GB140">
        <v>2.97183</v>
      </c>
      <c r="GC140">
        <v>2.70118</v>
      </c>
      <c r="GD140">
        <v>0.0888359</v>
      </c>
      <c r="GE140">
        <v>0.0978571</v>
      </c>
      <c r="GF140">
        <v>0.109958</v>
      </c>
      <c r="GG140">
        <v>0.0958739</v>
      </c>
      <c r="GH140">
        <v>35479.9</v>
      </c>
      <c r="GI140">
        <v>38402.9</v>
      </c>
      <c r="GJ140">
        <v>35287.2</v>
      </c>
      <c r="GK140">
        <v>38607.4</v>
      </c>
      <c r="GL140">
        <v>44522.6</v>
      </c>
      <c r="GM140">
        <v>50410.9</v>
      </c>
      <c r="GN140">
        <v>55159.4</v>
      </c>
      <c r="GO140">
        <v>61922</v>
      </c>
      <c r="GP140">
        <v>1.9796</v>
      </c>
      <c r="GQ140">
        <v>1.848</v>
      </c>
      <c r="GR140">
        <v>0.13274</v>
      </c>
      <c r="GS140">
        <v>0</v>
      </c>
      <c r="GT140">
        <v>25.4573</v>
      </c>
      <c r="GU140">
        <v>999.9</v>
      </c>
      <c r="GV140">
        <v>59.358</v>
      </c>
      <c r="GW140">
        <v>29.336</v>
      </c>
      <c r="GX140">
        <v>26.9227</v>
      </c>
      <c r="GY140">
        <v>56.98</v>
      </c>
      <c r="GZ140">
        <v>43.3333</v>
      </c>
      <c r="HA140">
        <v>1</v>
      </c>
      <c r="HB140">
        <v>-0.0327236</v>
      </c>
      <c r="HC140">
        <v>0.242484</v>
      </c>
      <c r="HD140">
        <v>20.1134</v>
      </c>
      <c r="HE140">
        <v>5.19812</v>
      </c>
      <c r="HF140">
        <v>12.0064</v>
      </c>
      <c r="HG140">
        <v>4.9756</v>
      </c>
      <c r="HH140">
        <v>3.2936</v>
      </c>
      <c r="HI140">
        <v>9999</v>
      </c>
      <c r="HJ140">
        <v>9999</v>
      </c>
      <c r="HK140">
        <v>9999</v>
      </c>
      <c r="HL140">
        <v>628.2</v>
      </c>
      <c r="HM140">
        <v>1.86322</v>
      </c>
      <c r="HN140">
        <v>1.86813</v>
      </c>
      <c r="HO140">
        <v>1.86783</v>
      </c>
      <c r="HP140">
        <v>1.86905</v>
      </c>
      <c r="HQ140">
        <v>1.86981</v>
      </c>
      <c r="HR140">
        <v>1.86587</v>
      </c>
      <c r="HS140">
        <v>1.86691</v>
      </c>
      <c r="HT140">
        <v>1.86832</v>
      </c>
      <c r="HU140">
        <v>5</v>
      </c>
      <c r="HV140">
        <v>0</v>
      </c>
      <c r="HW140">
        <v>0</v>
      </c>
      <c r="HX140">
        <v>0</v>
      </c>
      <c r="HY140" t="s">
        <v>422</v>
      </c>
      <c r="HZ140" t="s">
        <v>423</v>
      </c>
      <c r="IA140" t="s">
        <v>424</v>
      </c>
      <c r="IB140" t="s">
        <v>424</v>
      </c>
      <c r="IC140" t="s">
        <v>424</v>
      </c>
      <c r="ID140" t="s">
        <v>424</v>
      </c>
      <c r="IE140">
        <v>0</v>
      </c>
      <c r="IF140">
        <v>100</v>
      </c>
      <c r="IG140">
        <v>100</v>
      </c>
      <c r="IH140">
        <v>6.477</v>
      </c>
      <c r="II140">
        <v>0.5838</v>
      </c>
      <c r="IJ140">
        <v>4.02706509432224</v>
      </c>
      <c r="IK140">
        <v>0.00601174518973114</v>
      </c>
      <c r="IL140">
        <v>2.77886958061485e-07</v>
      </c>
      <c r="IM140">
        <v>-3.54636231360687e-10</v>
      </c>
      <c r="IN140">
        <v>-0.0404303883988718</v>
      </c>
      <c r="IO140">
        <v>-0.0177815531441476</v>
      </c>
      <c r="IP140">
        <v>0.00205572605671414</v>
      </c>
      <c r="IQ140">
        <v>-1.65519735432211e-05</v>
      </c>
      <c r="IR140">
        <v>-4</v>
      </c>
      <c r="IS140">
        <v>1848</v>
      </c>
      <c r="IT140">
        <v>1</v>
      </c>
      <c r="IU140">
        <v>25</v>
      </c>
      <c r="IV140">
        <v>24565.2</v>
      </c>
      <c r="IW140">
        <v>24565.2</v>
      </c>
      <c r="IX140">
        <v>1.12671</v>
      </c>
      <c r="IY140">
        <v>2.61597</v>
      </c>
      <c r="IZ140">
        <v>1.54785</v>
      </c>
      <c r="JA140">
        <v>2.30591</v>
      </c>
      <c r="JB140">
        <v>1.34644</v>
      </c>
      <c r="JC140">
        <v>2.43408</v>
      </c>
      <c r="JD140">
        <v>33.9865</v>
      </c>
      <c r="JE140">
        <v>24.2188</v>
      </c>
      <c r="JF140">
        <v>18</v>
      </c>
      <c r="JG140">
        <v>497.463</v>
      </c>
      <c r="JH140">
        <v>412.474</v>
      </c>
      <c r="JI140">
        <v>25.0001</v>
      </c>
      <c r="JJ140">
        <v>26.7817</v>
      </c>
      <c r="JK140">
        <v>30.0001</v>
      </c>
      <c r="JL140">
        <v>26.7018</v>
      </c>
      <c r="JM140">
        <v>26.6399</v>
      </c>
      <c r="JN140">
        <v>22.6165</v>
      </c>
      <c r="JO140">
        <v>30.8685</v>
      </c>
      <c r="JP140">
        <v>98.1364</v>
      </c>
      <c r="JQ140">
        <v>25</v>
      </c>
      <c r="JR140">
        <v>473.83</v>
      </c>
      <c r="JS140">
        <v>21.2499</v>
      </c>
      <c r="JT140">
        <v>102.323</v>
      </c>
      <c r="JU140">
        <v>103.072</v>
      </c>
    </row>
    <row r="141" spans="1:281">
      <c r="A141">
        <v>125</v>
      </c>
      <c r="B141">
        <v>1659025544.5</v>
      </c>
      <c r="C141">
        <v>1861.40000009537</v>
      </c>
      <c r="D141" t="s">
        <v>674</v>
      </c>
      <c r="E141" t="s">
        <v>675</v>
      </c>
      <c r="F141">
        <v>5</v>
      </c>
      <c r="G141" t="s">
        <v>619</v>
      </c>
      <c r="H141" t="s">
        <v>417</v>
      </c>
      <c r="I141">
        <v>1659025536.71429</v>
      </c>
      <c r="J141">
        <f>(K141)/1000</f>
        <v>0</v>
      </c>
      <c r="K141">
        <f>IF(CZ141, AN141, AH141)</f>
        <v>0</v>
      </c>
      <c r="L141">
        <f>IF(CZ141, AI141, AG141)</f>
        <v>0</v>
      </c>
      <c r="M141">
        <f>DB141 - IF(AU141&gt;1, L141*CV141*100.0/(AW141*DP141), 0)</f>
        <v>0</v>
      </c>
      <c r="N141">
        <f>((T141-J141/2)*M141-L141)/(T141+J141/2)</f>
        <v>0</v>
      </c>
      <c r="O141">
        <f>N141*(DI141+DJ141)/1000.0</f>
        <v>0</v>
      </c>
      <c r="P141">
        <f>(DB141 - IF(AU141&gt;1, L141*CV141*100.0/(AW141*DP141), 0))*(DI141+DJ141)/1000.0</f>
        <v>0</v>
      </c>
      <c r="Q141">
        <f>2.0/((1/S141-1/R141)+SIGN(S141)*SQRT((1/S141-1/R141)*(1/S141-1/R141) + 4*CW141/((CW141+1)*(CW141+1))*(2*1/S141*1/R141-1/R141*1/R141)))</f>
        <v>0</v>
      </c>
      <c r="R141">
        <f>IF(LEFT(CX141,1)&lt;&gt;"0",IF(LEFT(CX141,1)="1",3.0,CY141),$D$5+$E$5*(DP141*DI141/($K$5*1000))+$F$5*(DP141*DI141/($K$5*1000))*MAX(MIN(CV141,$J$5),$I$5)*MAX(MIN(CV141,$J$5),$I$5)+$G$5*MAX(MIN(CV141,$J$5),$I$5)*(DP141*DI141/($K$5*1000))+$H$5*(DP141*DI141/($K$5*1000))*(DP141*DI141/($K$5*1000)))</f>
        <v>0</v>
      </c>
      <c r="S141">
        <f>J141*(1000-(1000*0.61365*exp(17.502*W141/(240.97+W141))/(DI141+DJ141)+DD141)/2)/(1000*0.61365*exp(17.502*W141/(240.97+W141))/(DI141+DJ141)-DD141)</f>
        <v>0</v>
      </c>
      <c r="T141">
        <f>1/((CW141+1)/(Q141/1.6)+1/(R141/1.37)) + CW141/((CW141+1)/(Q141/1.6) + CW141/(R141/1.37))</f>
        <v>0</v>
      </c>
      <c r="U141">
        <f>(CR141*CU141)</f>
        <v>0</v>
      </c>
      <c r="V141">
        <f>(DK141+(U141+2*0.95*5.67E-8*(((DK141+$B$7)+273)^4-(DK141+273)^4)-44100*J141)/(1.84*29.3*R141+8*0.95*5.67E-8*(DK141+273)^3))</f>
        <v>0</v>
      </c>
      <c r="W141">
        <f>($C$7*DL141+$D$7*DM141+$E$7*V141)</f>
        <v>0</v>
      </c>
      <c r="X141">
        <f>0.61365*exp(17.502*W141/(240.97+W141))</f>
        <v>0</v>
      </c>
      <c r="Y141">
        <f>(Z141/AA141*100)</f>
        <v>0</v>
      </c>
      <c r="Z141">
        <f>DD141*(DI141+DJ141)/1000</f>
        <v>0</v>
      </c>
      <c r="AA141">
        <f>0.61365*exp(17.502*DK141/(240.97+DK141))</f>
        <v>0</v>
      </c>
      <c r="AB141">
        <f>(X141-DD141*(DI141+DJ141)/1000)</f>
        <v>0</v>
      </c>
      <c r="AC141">
        <f>(-J141*44100)</f>
        <v>0</v>
      </c>
      <c r="AD141">
        <f>2*29.3*R141*0.92*(DK141-W141)</f>
        <v>0</v>
      </c>
      <c r="AE141">
        <f>2*0.95*5.67E-8*(((DK141+$B$7)+273)^4-(W141+273)^4)</f>
        <v>0</v>
      </c>
      <c r="AF141">
        <f>U141+AE141+AC141+AD141</f>
        <v>0</v>
      </c>
      <c r="AG141">
        <f>DH141*AU141*(DC141-DB141*(1000-AU141*DE141)/(1000-AU141*DD141))/(100*CV141)</f>
        <v>0</v>
      </c>
      <c r="AH141">
        <f>1000*DH141*AU141*(DD141-DE141)/(100*CV141*(1000-AU141*DD141))</f>
        <v>0</v>
      </c>
      <c r="AI141">
        <f>(AJ141 - AK141 - DI141*1E3/(8.314*(DK141+273.15)) * AM141/DH141 * AL141) * DH141/(100*CV141) * (1000 - DE141)/1000</f>
        <v>0</v>
      </c>
      <c r="AJ141">
        <v>475.984879091389</v>
      </c>
      <c r="AK141">
        <v>434.389206060606</v>
      </c>
      <c r="AL141">
        <v>2.88404783780516</v>
      </c>
      <c r="AM141">
        <v>66.0504921813524</v>
      </c>
      <c r="AN141">
        <f>(AP141 - AO141 + DI141*1E3/(8.314*(DK141+273.15)) * AR141/DH141 * AQ141) * DH141/(100*CV141) * 1000/(1000 - AP141)</f>
        <v>0</v>
      </c>
      <c r="AO141">
        <v>21.2771541579654</v>
      </c>
      <c r="AP141">
        <v>26.3734916083916</v>
      </c>
      <c r="AQ141">
        <v>0.000538941414143295</v>
      </c>
      <c r="AR141">
        <v>92.47</v>
      </c>
      <c r="AS141">
        <v>0</v>
      </c>
      <c r="AT141">
        <v>0</v>
      </c>
      <c r="AU141">
        <f>IF(AS141*$H$13&gt;=AW141,1.0,(AW141/(AW141-AS141*$H$13)))</f>
        <v>0</v>
      </c>
      <c r="AV141">
        <f>(AU141-1)*100</f>
        <v>0</v>
      </c>
      <c r="AW141">
        <f>MAX(0,($B$13+$C$13*DP141)/(1+$D$13*DP141)*DI141/(DK141+273)*$E$13)</f>
        <v>0</v>
      </c>
      <c r="AX141" t="s">
        <v>418</v>
      </c>
      <c r="AY141" t="s">
        <v>418</v>
      </c>
      <c r="AZ141">
        <v>0</v>
      </c>
      <c r="BA141">
        <v>0</v>
      </c>
      <c r="BB141">
        <f>1-AZ141/BA141</f>
        <v>0</v>
      </c>
      <c r="BC141">
        <v>0</v>
      </c>
      <c r="BD141" t="s">
        <v>418</v>
      </c>
      <c r="BE141" t="s">
        <v>418</v>
      </c>
      <c r="BF141">
        <v>0</v>
      </c>
      <c r="BG141">
        <v>0</v>
      </c>
      <c r="BH141">
        <f>1-BF141/BG141</f>
        <v>0</v>
      </c>
      <c r="BI141">
        <v>0.5</v>
      </c>
      <c r="BJ141">
        <f>CS141</f>
        <v>0</v>
      </c>
      <c r="BK141">
        <f>L141</f>
        <v>0</v>
      </c>
      <c r="BL141">
        <f>BH141*BI141*BJ141</f>
        <v>0</v>
      </c>
      <c r="BM141">
        <f>(BK141-BC141)/BJ141</f>
        <v>0</v>
      </c>
      <c r="BN141">
        <f>(BA141-BG141)/BG141</f>
        <v>0</v>
      </c>
      <c r="BO141">
        <f>AZ141/(BB141+AZ141/BG141)</f>
        <v>0</v>
      </c>
      <c r="BP141" t="s">
        <v>418</v>
      </c>
      <c r="BQ141">
        <v>0</v>
      </c>
      <c r="BR141">
        <f>IF(BQ141&lt;&gt;0, BQ141, BO141)</f>
        <v>0</v>
      </c>
      <c r="BS141">
        <f>1-BR141/BG141</f>
        <v>0</v>
      </c>
      <c r="BT141">
        <f>(BG141-BF141)/(BG141-BR141)</f>
        <v>0</v>
      </c>
      <c r="BU141">
        <f>(BA141-BG141)/(BA141-BR141)</f>
        <v>0</v>
      </c>
      <c r="BV141">
        <f>(BG141-BF141)/(BG141-AZ141)</f>
        <v>0</v>
      </c>
      <c r="BW141">
        <f>(BA141-BG141)/(BA141-AZ141)</f>
        <v>0</v>
      </c>
      <c r="BX141">
        <f>(BT141*BR141/BF141)</f>
        <v>0</v>
      </c>
      <c r="BY141">
        <f>(1-BX141)</f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f>$B$11*DQ141+$C$11*DR141+$F$11*EC141*(1-EF141)</f>
        <v>0</v>
      </c>
      <c r="CS141">
        <f>CR141*CT141</f>
        <v>0</v>
      </c>
      <c r="CT141">
        <f>($B$11*$D$9+$C$11*$D$9+$F$11*((EP141+EH141)/MAX(EP141+EH141+EQ141, 0.1)*$I$9+EQ141/MAX(EP141+EH141+EQ141, 0.1)*$J$9))/($B$11+$C$11+$F$11)</f>
        <v>0</v>
      </c>
      <c r="CU141">
        <f>($B$11*$K$9+$C$11*$K$9+$F$11*((EP141+EH141)/MAX(EP141+EH141+EQ141, 0.1)*$P$9+EQ141/MAX(EP141+EH141+EQ141, 0.1)*$Q$9))/($B$11+$C$11+$F$11)</f>
        <v>0</v>
      </c>
      <c r="CV141">
        <v>6</v>
      </c>
      <c r="CW141">
        <v>0.5</v>
      </c>
      <c r="CX141" t="s">
        <v>419</v>
      </c>
      <c r="CY141">
        <v>2</v>
      </c>
      <c r="CZ141" t="b">
        <v>1</v>
      </c>
      <c r="DA141">
        <v>1659025536.71429</v>
      </c>
      <c r="DB141">
        <v>405.388821428571</v>
      </c>
      <c r="DC141">
        <v>449.05825</v>
      </c>
      <c r="DD141">
        <v>26.3684464285714</v>
      </c>
      <c r="DE141">
        <v>21.2786857142857</v>
      </c>
      <c r="DF141">
        <v>398.94175</v>
      </c>
      <c r="DG141">
        <v>25.7843928571429</v>
      </c>
      <c r="DH141">
        <v>500.059535714286</v>
      </c>
      <c r="DI141">
        <v>90.4070071428572</v>
      </c>
      <c r="DJ141">
        <v>0.0467660607142857</v>
      </c>
      <c r="DK141">
        <v>27.5257178571429</v>
      </c>
      <c r="DL141">
        <v>27.6424142857143</v>
      </c>
      <c r="DM141">
        <v>999.9</v>
      </c>
      <c r="DN141">
        <v>0</v>
      </c>
      <c r="DO141">
        <v>0</v>
      </c>
      <c r="DP141">
        <v>9989.46428571429</v>
      </c>
      <c r="DQ141">
        <v>0</v>
      </c>
      <c r="DR141">
        <v>18.5020392857143</v>
      </c>
      <c r="DS141">
        <v>-43.6694642857143</v>
      </c>
      <c r="DT141">
        <v>416.367857142857</v>
      </c>
      <c r="DU141">
        <v>458.821464285714</v>
      </c>
      <c r="DV141">
        <v>5.08977107142857</v>
      </c>
      <c r="DW141">
        <v>449.05825</v>
      </c>
      <c r="DX141">
        <v>21.2786857142857</v>
      </c>
      <c r="DY141">
        <v>2.3838925</v>
      </c>
      <c r="DZ141">
        <v>1.92374214285714</v>
      </c>
      <c r="EA141">
        <v>20.2547642857143</v>
      </c>
      <c r="EB141">
        <v>16.8302571428571</v>
      </c>
      <c r="EC141">
        <v>1999.98107142857</v>
      </c>
      <c r="ED141">
        <v>0.979993107142857</v>
      </c>
      <c r="EE141">
        <v>0.0200069857142857</v>
      </c>
      <c r="EF141">
        <v>0</v>
      </c>
      <c r="EG141">
        <v>834.234392857143</v>
      </c>
      <c r="EH141">
        <v>5.00063</v>
      </c>
      <c r="EI141">
        <v>16435.4392857143</v>
      </c>
      <c r="EJ141">
        <v>17256.7035714286</v>
      </c>
      <c r="EK141">
        <v>38.821</v>
      </c>
      <c r="EL141">
        <v>38.812</v>
      </c>
      <c r="EM141">
        <v>38.3075714285714</v>
      </c>
      <c r="EN141">
        <v>38.1915</v>
      </c>
      <c r="EO141">
        <v>39.812</v>
      </c>
      <c r="EP141">
        <v>1955.07107142857</v>
      </c>
      <c r="EQ141">
        <v>39.91</v>
      </c>
      <c r="ER141">
        <v>0</v>
      </c>
      <c r="ES141">
        <v>1659025543.3</v>
      </c>
      <c r="ET141">
        <v>0</v>
      </c>
      <c r="EU141">
        <v>834.259615384615</v>
      </c>
      <c r="EV141">
        <v>3.93237606943486</v>
      </c>
      <c r="EW141">
        <v>58.70427346108</v>
      </c>
      <c r="EX141">
        <v>16435.9807692308</v>
      </c>
      <c r="EY141">
        <v>15</v>
      </c>
      <c r="EZ141">
        <v>0</v>
      </c>
      <c r="FA141" t="s">
        <v>420</v>
      </c>
      <c r="FB141">
        <v>1657551626.5</v>
      </c>
      <c r="FC141">
        <v>1657551629</v>
      </c>
      <c r="FD141">
        <v>0</v>
      </c>
      <c r="FE141">
        <v>0.403</v>
      </c>
      <c r="FF141">
        <v>0.009</v>
      </c>
      <c r="FG141">
        <v>9.41</v>
      </c>
      <c r="FH141">
        <v>0.087</v>
      </c>
      <c r="FI141">
        <v>417</v>
      </c>
      <c r="FJ141">
        <v>17</v>
      </c>
      <c r="FK141">
        <v>1.61</v>
      </c>
      <c r="FL141">
        <v>0.59</v>
      </c>
      <c r="FM141">
        <v>-38.90941</v>
      </c>
      <c r="FN141">
        <v>-82.793304315197</v>
      </c>
      <c r="FO141">
        <v>8.05579823312997</v>
      </c>
      <c r="FP141">
        <v>0</v>
      </c>
      <c r="FQ141">
        <v>834.263294117647</v>
      </c>
      <c r="FR141">
        <v>0.0883422418825617</v>
      </c>
      <c r="FS141">
        <v>0.348340986544185</v>
      </c>
      <c r="FT141">
        <v>1</v>
      </c>
      <c r="FU141">
        <v>5.08575075</v>
      </c>
      <c r="FV141">
        <v>0.071453020637889</v>
      </c>
      <c r="FW141">
        <v>0.00756298664136728</v>
      </c>
      <c r="FX141">
        <v>1</v>
      </c>
      <c r="FY141">
        <v>2</v>
      </c>
      <c r="FZ141">
        <v>3</v>
      </c>
      <c r="GA141" t="s">
        <v>474</v>
      </c>
      <c r="GB141">
        <v>2.97401</v>
      </c>
      <c r="GC141">
        <v>2.70014</v>
      </c>
      <c r="GD141">
        <v>0.0911321</v>
      </c>
      <c r="GE141">
        <v>0.100344</v>
      </c>
      <c r="GF141">
        <v>0.109994</v>
      </c>
      <c r="GG141">
        <v>0.0958766</v>
      </c>
      <c r="GH141">
        <v>35390.5</v>
      </c>
      <c r="GI141">
        <v>38297.6</v>
      </c>
      <c r="GJ141">
        <v>35287.2</v>
      </c>
      <c r="GK141">
        <v>38607.9</v>
      </c>
      <c r="GL141">
        <v>44521.2</v>
      </c>
      <c r="GM141">
        <v>50411.7</v>
      </c>
      <c r="GN141">
        <v>55159.9</v>
      </c>
      <c r="GO141">
        <v>61923.1</v>
      </c>
      <c r="GP141">
        <v>1.9804</v>
      </c>
      <c r="GQ141">
        <v>1.8474</v>
      </c>
      <c r="GR141">
        <v>0.132442</v>
      </c>
      <c r="GS141">
        <v>0</v>
      </c>
      <c r="GT141">
        <v>25.4573</v>
      </c>
      <c r="GU141">
        <v>999.9</v>
      </c>
      <c r="GV141">
        <v>59.358</v>
      </c>
      <c r="GW141">
        <v>29.336</v>
      </c>
      <c r="GX141">
        <v>26.9201</v>
      </c>
      <c r="GY141">
        <v>56.69</v>
      </c>
      <c r="GZ141">
        <v>43.3654</v>
      </c>
      <c r="HA141">
        <v>1</v>
      </c>
      <c r="HB141">
        <v>-0.0327642</v>
      </c>
      <c r="HC141">
        <v>0.242484</v>
      </c>
      <c r="HD141">
        <v>20.1128</v>
      </c>
      <c r="HE141">
        <v>5.19812</v>
      </c>
      <c r="HF141">
        <v>12.0064</v>
      </c>
      <c r="HG141">
        <v>4.9752</v>
      </c>
      <c r="HH141">
        <v>3.2936</v>
      </c>
      <c r="HI141">
        <v>9999</v>
      </c>
      <c r="HJ141">
        <v>9999</v>
      </c>
      <c r="HK141">
        <v>9999</v>
      </c>
      <c r="HL141">
        <v>628.2</v>
      </c>
      <c r="HM141">
        <v>1.86325</v>
      </c>
      <c r="HN141">
        <v>1.86813</v>
      </c>
      <c r="HO141">
        <v>1.86783</v>
      </c>
      <c r="HP141">
        <v>1.86902</v>
      </c>
      <c r="HQ141">
        <v>1.86981</v>
      </c>
      <c r="HR141">
        <v>1.86584</v>
      </c>
      <c r="HS141">
        <v>1.86691</v>
      </c>
      <c r="HT141">
        <v>1.86829</v>
      </c>
      <c r="HU141">
        <v>5</v>
      </c>
      <c r="HV141">
        <v>0</v>
      </c>
      <c r="HW141">
        <v>0</v>
      </c>
      <c r="HX141">
        <v>0</v>
      </c>
      <c r="HY141" t="s">
        <v>422</v>
      </c>
      <c r="HZ141" t="s">
        <v>423</v>
      </c>
      <c r="IA141" t="s">
        <v>424</v>
      </c>
      <c r="IB141" t="s">
        <v>424</v>
      </c>
      <c r="IC141" t="s">
        <v>424</v>
      </c>
      <c r="ID141" t="s">
        <v>424</v>
      </c>
      <c r="IE141">
        <v>0</v>
      </c>
      <c r="IF141">
        <v>100</v>
      </c>
      <c r="IG141">
        <v>100</v>
      </c>
      <c r="IH141">
        <v>6.561</v>
      </c>
      <c r="II141">
        <v>0.5845</v>
      </c>
      <c r="IJ141">
        <v>4.02706509432224</v>
      </c>
      <c r="IK141">
        <v>0.00601174518973114</v>
      </c>
      <c r="IL141">
        <v>2.77886958061485e-07</v>
      </c>
      <c r="IM141">
        <v>-3.54636231360687e-10</v>
      </c>
      <c r="IN141">
        <v>-0.0404303883988718</v>
      </c>
      <c r="IO141">
        <v>-0.0177815531441476</v>
      </c>
      <c r="IP141">
        <v>0.00205572605671414</v>
      </c>
      <c r="IQ141">
        <v>-1.65519735432211e-05</v>
      </c>
      <c r="IR141">
        <v>-4</v>
      </c>
      <c r="IS141">
        <v>1848</v>
      </c>
      <c r="IT141">
        <v>1</v>
      </c>
      <c r="IU141">
        <v>25</v>
      </c>
      <c r="IV141">
        <v>24565.3</v>
      </c>
      <c r="IW141">
        <v>24565.3</v>
      </c>
      <c r="IX141">
        <v>1.15479</v>
      </c>
      <c r="IY141">
        <v>2.62329</v>
      </c>
      <c r="IZ141">
        <v>1.54785</v>
      </c>
      <c r="JA141">
        <v>2.30591</v>
      </c>
      <c r="JB141">
        <v>1.34644</v>
      </c>
      <c r="JC141">
        <v>2.3645</v>
      </c>
      <c r="JD141">
        <v>33.9865</v>
      </c>
      <c r="JE141">
        <v>24.2101</v>
      </c>
      <c r="JF141">
        <v>18</v>
      </c>
      <c r="JG141">
        <v>497.989</v>
      </c>
      <c r="JH141">
        <v>412.136</v>
      </c>
      <c r="JI141">
        <v>24.9999</v>
      </c>
      <c r="JJ141">
        <v>26.7817</v>
      </c>
      <c r="JK141">
        <v>30.0001</v>
      </c>
      <c r="JL141">
        <v>26.7018</v>
      </c>
      <c r="JM141">
        <v>26.6399</v>
      </c>
      <c r="JN141">
        <v>23.1792</v>
      </c>
      <c r="JO141">
        <v>30.8685</v>
      </c>
      <c r="JP141">
        <v>98.1364</v>
      </c>
      <c r="JQ141">
        <v>25</v>
      </c>
      <c r="JR141">
        <v>487.248</v>
      </c>
      <c r="JS141">
        <v>21.2308</v>
      </c>
      <c r="JT141">
        <v>102.323</v>
      </c>
      <c r="JU141">
        <v>103.074</v>
      </c>
    </row>
    <row r="142" spans="1:281">
      <c r="A142">
        <v>126</v>
      </c>
      <c r="B142">
        <v>1659025549.5</v>
      </c>
      <c r="C142">
        <v>1866.40000009537</v>
      </c>
      <c r="D142" t="s">
        <v>676</v>
      </c>
      <c r="E142" t="s">
        <v>677</v>
      </c>
      <c r="F142">
        <v>5</v>
      </c>
      <c r="G142" t="s">
        <v>619</v>
      </c>
      <c r="H142" t="s">
        <v>417</v>
      </c>
      <c r="I142">
        <v>1659025542</v>
      </c>
      <c r="J142">
        <f>(K142)/1000</f>
        <v>0</v>
      </c>
      <c r="K142">
        <f>IF(CZ142, AN142, AH142)</f>
        <v>0</v>
      </c>
      <c r="L142">
        <f>IF(CZ142, AI142, AG142)</f>
        <v>0</v>
      </c>
      <c r="M142">
        <f>DB142 - IF(AU142&gt;1, L142*CV142*100.0/(AW142*DP142), 0)</f>
        <v>0</v>
      </c>
      <c r="N142">
        <f>((T142-J142/2)*M142-L142)/(T142+J142/2)</f>
        <v>0</v>
      </c>
      <c r="O142">
        <f>N142*(DI142+DJ142)/1000.0</f>
        <v>0</v>
      </c>
      <c r="P142">
        <f>(DB142 - IF(AU142&gt;1, L142*CV142*100.0/(AW142*DP142), 0))*(DI142+DJ142)/1000.0</f>
        <v>0</v>
      </c>
      <c r="Q142">
        <f>2.0/((1/S142-1/R142)+SIGN(S142)*SQRT((1/S142-1/R142)*(1/S142-1/R142) + 4*CW142/((CW142+1)*(CW142+1))*(2*1/S142*1/R142-1/R142*1/R142)))</f>
        <v>0</v>
      </c>
      <c r="R142">
        <f>IF(LEFT(CX142,1)&lt;&gt;"0",IF(LEFT(CX142,1)="1",3.0,CY142),$D$5+$E$5*(DP142*DI142/($K$5*1000))+$F$5*(DP142*DI142/($K$5*1000))*MAX(MIN(CV142,$J$5),$I$5)*MAX(MIN(CV142,$J$5),$I$5)+$G$5*MAX(MIN(CV142,$J$5),$I$5)*(DP142*DI142/($K$5*1000))+$H$5*(DP142*DI142/($K$5*1000))*(DP142*DI142/($K$5*1000)))</f>
        <v>0</v>
      </c>
      <c r="S142">
        <f>J142*(1000-(1000*0.61365*exp(17.502*W142/(240.97+W142))/(DI142+DJ142)+DD142)/2)/(1000*0.61365*exp(17.502*W142/(240.97+W142))/(DI142+DJ142)-DD142)</f>
        <v>0</v>
      </c>
      <c r="T142">
        <f>1/((CW142+1)/(Q142/1.6)+1/(R142/1.37)) + CW142/((CW142+1)/(Q142/1.6) + CW142/(R142/1.37))</f>
        <v>0</v>
      </c>
      <c r="U142">
        <f>(CR142*CU142)</f>
        <v>0</v>
      </c>
      <c r="V142">
        <f>(DK142+(U142+2*0.95*5.67E-8*(((DK142+$B$7)+273)^4-(DK142+273)^4)-44100*J142)/(1.84*29.3*R142+8*0.95*5.67E-8*(DK142+273)^3))</f>
        <v>0</v>
      </c>
      <c r="W142">
        <f>($C$7*DL142+$D$7*DM142+$E$7*V142)</f>
        <v>0</v>
      </c>
      <c r="X142">
        <f>0.61365*exp(17.502*W142/(240.97+W142))</f>
        <v>0</v>
      </c>
      <c r="Y142">
        <f>(Z142/AA142*100)</f>
        <v>0</v>
      </c>
      <c r="Z142">
        <f>DD142*(DI142+DJ142)/1000</f>
        <v>0</v>
      </c>
      <c r="AA142">
        <f>0.61365*exp(17.502*DK142/(240.97+DK142))</f>
        <v>0</v>
      </c>
      <c r="AB142">
        <f>(X142-DD142*(DI142+DJ142)/1000)</f>
        <v>0</v>
      </c>
      <c r="AC142">
        <f>(-J142*44100)</f>
        <v>0</v>
      </c>
      <c r="AD142">
        <f>2*29.3*R142*0.92*(DK142-W142)</f>
        <v>0</v>
      </c>
      <c r="AE142">
        <f>2*0.95*5.67E-8*(((DK142+$B$7)+273)^4-(W142+273)^4)</f>
        <v>0</v>
      </c>
      <c r="AF142">
        <f>U142+AE142+AC142+AD142</f>
        <v>0</v>
      </c>
      <c r="AG142">
        <f>DH142*AU142*(DC142-DB142*(1000-AU142*DE142)/(1000-AU142*DD142))/(100*CV142)</f>
        <v>0</v>
      </c>
      <c r="AH142">
        <f>1000*DH142*AU142*(DD142-DE142)/(100*CV142*(1000-AU142*DD142))</f>
        <v>0</v>
      </c>
      <c r="AI142">
        <f>(AJ142 - AK142 - DI142*1E3/(8.314*(DK142+273.15)) * AM142/DH142 * AL142) * DH142/(100*CV142) * (1000 - DE142)/1000</f>
        <v>0</v>
      </c>
      <c r="AJ142">
        <v>492.025745316299</v>
      </c>
      <c r="AK142">
        <v>448.923515151515</v>
      </c>
      <c r="AL142">
        <v>2.91438450700835</v>
      </c>
      <c r="AM142">
        <v>66.0504921813524</v>
      </c>
      <c r="AN142">
        <f>(AP142 - AO142 + DI142*1E3/(8.314*(DK142+273.15)) * AR142/DH142 * AQ142) * DH142/(100*CV142) * 1000/(1000 - AP142)</f>
        <v>0</v>
      </c>
      <c r="AO142">
        <v>21.2768722444156</v>
      </c>
      <c r="AP142">
        <v>26.3767804195804</v>
      </c>
      <c r="AQ142">
        <v>0.000873510489514814</v>
      </c>
      <c r="AR142">
        <v>92.47</v>
      </c>
      <c r="AS142">
        <v>0</v>
      </c>
      <c r="AT142">
        <v>0</v>
      </c>
      <c r="AU142">
        <f>IF(AS142*$H$13&gt;=AW142,1.0,(AW142/(AW142-AS142*$H$13)))</f>
        <v>0</v>
      </c>
      <c r="AV142">
        <f>(AU142-1)*100</f>
        <v>0</v>
      </c>
      <c r="AW142">
        <f>MAX(0,($B$13+$C$13*DP142)/(1+$D$13*DP142)*DI142/(DK142+273)*$E$13)</f>
        <v>0</v>
      </c>
      <c r="AX142" t="s">
        <v>418</v>
      </c>
      <c r="AY142" t="s">
        <v>418</v>
      </c>
      <c r="AZ142">
        <v>0</v>
      </c>
      <c r="BA142">
        <v>0</v>
      </c>
      <c r="BB142">
        <f>1-AZ142/BA142</f>
        <v>0</v>
      </c>
      <c r="BC142">
        <v>0</v>
      </c>
      <c r="BD142" t="s">
        <v>418</v>
      </c>
      <c r="BE142" t="s">
        <v>418</v>
      </c>
      <c r="BF142">
        <v>0</v>
      </c>
      <c r="BG142">
        <v>0</v>
      </c>
      <c r="BH142">
        <f>1-BF142/BG142</f>
        <v>0</v>
      </c>
      <c r="BI142">
        <v>0.5</v>
      </c>
      <c r="BJ142">
        <f>CS142</f>
        <v>0</v>
      </c>
      <c r="BK142">
        <f>L142</f>
        <v>0</v>
      </c>
      <c r="BL142">
        <f>BH142*BI142*BJ142</f>
        <v>0</v>
      </c>
      <c r="BM142">
        <f>(BK142-BC142)/BJ142</f>
        <v>0</v>
      </c>
      <c r="BN142">
        <f>(BA142-BG142)/BG142</f>
        <v>0</v>
      </c>
      <c r="BO142">
        <f>AZ142/(BB142+AZ142/BG142)</f>
        <v>0</v>
      </c>
      <c r="BP142" t="s">
        <v>418</v>
      </c>
      <c r="BQ142">
        <v>0</v>
      </c>
      <c r="BR142">
        <f>IF(BQ142&lt;&gt;0, BQ142, BO142)</f>
        <v>0</v>
      </c>
      <c r="BS142">
        <f>1-BR142/BG142</f>
        <v>0</v>
      </c>
      <c r="BT142">
        <f>(BG142-BF142)/(BG142-BR142)</f>
        <v>0</v>
      </c>
      <c r="BU142">
        <f>(BA142-BG142)/(BA142-BR142)</f>
        <v>0</v>
      </c>
      <c r="BV142">
        <f>(BG142-BF142)/(BG142-AZ142)</f>
        <v>0</v>
      </c>
      <c r="BW142">
        <f>(BA142-BG142)/(BA142-AZ142)</f>
        <v>0</v>
      </c>
      <c r="BX142">
        <f>(BT142*BR142/BF142)</f>
        <v>0</v>
      </c>
      <c r="BY142">
        <f>(1-BX142)</f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f>$B$11*DQ142+$C$11*DR142+$F$11*EC142*(1-EF142)</f>
        <v>0</v>
      </c>
      <c r="CS142">
        <f>CR142*CT142</f>
        <v>0</v>
      </c>
      <c r="CT142">
        <f>($B$11*$D$9+$C$11*$D$9+$F$11*((EP142+EH142)/MAX(EP142+EH142+EQ142, 0.1)*$I$9+EQ142/MAX(EP142+EH142+EQ142, 0.1)*$J$9))/($B$11+$C$11+$F$11)</f>
        <v>0</v>
      </c>
      <c r="CU142">
        <f>($B$11*$K$9+$C$11*$K$9+$F$11*((EP142+EH142)/MAX(EP142+EH142+EQ142, 0.1)*$P$9+EQ142/MAX(EP142+EH142+EQ142, 0.1)*$Q$9))/($B$11+$C$11+$F$11)</f>
        <v>0</v>
      </c>
      <c r="CV142">
        <v>6</v>
      </c>
      <c r="CW142">
        <v>0.5</v>
      </c>
      <c r="CX142" t="s">
        <v>419</v>
      </c>
      <c r="CY142">
        <v>2</v>
      </c>
      <c r="CZ142" t="b">
        <v>1</v>
      </c>
      <c r="DA142">
        <v>1659025542</v>
      </c>
      <c r="DB142">
        <v>417.741148148148</v>
      </c>
      <c r="DC142">
        <v>466.221888888889</v>
      </c>
      <c r="DD142">
        <v>26.3730518518519</v>
      </c>
      <c r="DE142">
        <v>21.2776037037037</v>
      </c>
      <c r="DF142">
        <v>411.219703703704</v>
      </c>
      <c r="DG142">
        <v>25.7887518518519</v>
      </c>
      <c r="DH142">
        <v>500.063555555556</v>
      </c>
      <c r="DI142">
        <v>90.4074222222222</v>
      </c>
      <c r="DJ142">
        <v>0.0465741814814815</v>
      </c>
      <c r="DK142">
        <v>27.5216037037037</v>
      </c>
      <c r="DL142">
        <v>27.626562962963</v>
      </c>
      <c r="DM142">
        <v>999.9</v>
      </c>
      <c r="DN142">
        <v>0</v>
      </c>
      <c r="DO142">
        <v>0</v>
      </c>
      <c r="DP142">
        <v>10001.2962962963</v>
      </c>
      <c r="DQ142">
        <v>0</v>
      </c>
      <c r="DR142">
        <v>18.4865185185185</v>
      </c>
      <c r="DS142">
        <v>-48.4807666666667</v>
      </c>
      <c r="DT142">
        <v>429.056740740741</v>
      </c>
      <c r="DU142">
        <v>476.357703703704</v>
      </c>
      <c r="DV142">
        <v>5.09544666666667</v>
      </c>
      <c r="DW142">
        <v>466.221888888889</v>
      </c>
      <c r="DX142">
        <v>21.2776037037037</v>
      </c>
      <c r="DY142">
        <v>2.38432</v>
      </c>
      <c r="DZ142">
        <v>1.92365444444444</v>
      </c>
      <c r="EA142">
        <v>20.2576703703704</v>
      </c>
      <c r="EB142">
        <v>16.8295333333333</v>
      </c>
      <c r="EC142">
        <v>1999.98851851852</v>
      </c>
      <c r="ED142">
        <v>0.979993222222222</v>
      </c>
      <c r="EE142">
        <v>0.020006862962963</v>
      </c>
      <c r="EF142">
        <v>0</v>
      </c>
      <c r="EG142">
        <v>834.947925925926</v>
      </c>
      <c r="EH142">
        <v>5.00063</v>
      </c>
      <c r="EI142">
        <v>16448.562962963</v>
      </c>
      <c r="EJ142">
        <v>17256.7666666667</v>
      </c>
      <c r="EK142">
        <v>38.8376666666667</v>
      </c>
      <c r="EL142">
        <v>38.812</v>
      </c>
      <c r="EM142">
        <v>38.312</v>
      </c>
      <c r="EN142">
        <v>38.2033333333333</v>
      </c>
      <c r="EO142">
        <v>39.812</v>
      </c>
      <c r="EP142">
        <v>1955.07851851852</v>
      </c>
      <c r="EQ142">
        <v>39.91</v>
      </c>
      <c r="ER142">
        <v>0</v>
      </c>
      <c r="ES142">
        <v>1659025548.1</v>
      </c>
      <c r="ET142">
        <v>0</v>
      </c>
      <c r="EU142">
        <v>834.925653846154</v>
      </c>
      <c r="EV142">
        <v>12.5967521320917</v>
      </c>
      <c r="EW142">
        <v>243.329914396083</v>
      </c>
      <c r="EX142">
        <v>16448.1846153846</v>
      </c>
      <c r="EY142">
        <v>15</v>
      </c>
      <c r="EZ142">
        <v>0</v>
      </c>
      <c r="FA142" t="s">
        <v>420</v>
      </c>
      <c r="FB142">
        <v>1657551626.5</v>
      </c>
      <c r="FC142">
        <v>1657551629</v>
      </c>
      <c r="FD142">
        <v>0</v>
      </c>
      <c r="FE142">
        <v>0.403</v>
      </c>
      <c r="FF142">
        <v>0.009</v>
      </c>
      <c r="FG142">
        <v>9.41</v>
      </c>
      <c r="FH142">
        <v>0.087</v>
      </c>
      <c r="FI142">
        <v>417</v>
      </c>
      <c r="FJ142">
        <v>17</v>
      </c>
      <c r="FK142">
        <v>1.61</v>
      </c>
      <c r="FL142">
        <v>0.59</v>
      </c>
      <c r="FM142">
        <v>-44.54869</v>
      </c>
      <c r="FN142">
        <v>-60.3336945590995</v>
      </c>
      <c r="FO142">
        <v>6.06324938452147</v>
      </c>
      <c r="FP142">
        <v>0</v>
      </c>
      <c r="FQ142">
        <v>834.592117647059</v>
      </c>
      <c r="FR142">
        <v>6.46679907757664</v>
      </c>
      <c r="FS142">
        <v>0.809767859425876</v>
      </c>
      <c r="FT142">
        <v>0</v>
      </c>
      <c r="FU142">
        <v>5.091371</v>
      </c>
      <c r="FV142">
        <v>0.062504015009365</v>
      </c>
      <c r="FW142">
        <v>0.00675534780747825</v>
      </c>
      <c r="FX142">
        <v>1</v>
      </c>
      <c r="FY142">
        <v>1</v>
      </c>
      <c r="FZ142">
        <v>3</v>
      </c>
      <c r="GA142" t="s">
        <v>421</v>
      </c>
      <c r="GB142">
        <v>2.97304</v>
      </c>
      <c r="GC142">
        <v>2.70005</v>
      </c>
      <c r="GD142">
        <v>0.0935083</v>
      </c>
      <c r="GE142">
        <v>0.102902</v>
      </c>
      <c r="GF142">
        <v>0.11001</v>
      </c>
      <c r="GG142">
        <v>0.0958781</v>
      </c>
      <c r="GH142">
        <v>35298.7</v>
      </c>
      <c r="GI142">
        <v>38189</v>
      </c>
      <c r="GJ142">
        <v>35287.8</v>
      </c>
      <c r="GK142">
        <v>38608.1</v>
      </c>
      <c r="GL142">
        <v>44521.1</v>
      </c>
      <c r="GM142">
        <v>50412.4</v>
      </c>
      <c r="GN142">
        <v>55160.6</v>
      </c>
      <c r="GO142">
        <v>61923.9</v>
      </c>
      <c r="GP142">
        <v>1.9796</v>
      </c>
      <c r="GQ142">
        <v>1.8468</v>
      </c>
      <c r="GR142">
        <v>0.132352</v>
      </c>
      <c r="GS142">
        <v>0</v>
      </c>
      <c r="GT142">
        <v>25.4595</v>
      </c>
      <c r="GU142">
        <v>999.9</v>
      </c>
      <c r="GV142">
        <v>59.358</v>
      </c>
      <c r="GW142">
        <v>29.336</v>
      </c>
      <c r="GX142">
        <v>26.9223</v>
      </c>
      <c r="GY142">
        <v>56.46</v>
      </c>
      <c r="GZ142">
        <v>43.3774</v>
      </c>
      <c r="HA142">
        <v>1</v>
      </c>
      <c r="HB142">
        <v>-0.0326626</v>
      </c>
      <c r="HC142">
        <v>0.244401</v>
      </c>
      <c r="HD142">
        <v>20.1133</v>
      </c>
      <c r="HE142">
        <v>5.19812</v>
      </c>
      <c r="HF142">
        <v>12.0064</v>
      </c>
      <c r="HG142">
        <v>4.9756</v>
      </c>
      <c r="HH142">
        <v>3.294</v>
      </c>
      <c r="HI142">
        <v>9999</v>
      </c>
      <c r="HJ142">
        <v>9999</v>
      </c>
      <c r="HK142">
        <v>9999</v>
      </c>
      <c r="HL142">
        <v>628.2</v>
      </c>
      <c r="HM142">
        <v>1.86319</v>
      </c>
      <c r="HN142">
        <v>1.86798</v>
      </c>
      <c r="HO142">
        <v>1.86783</v>
      </c>
      <c r="HP142">
        <v>1.86899</v>
      </c>
      <c r="HQ142">
        <v>1.86981</v>
      </c>
      <c r="HR142">
        <v>1.86584</v>
      </c>
      <c r="HS142">
        <v>1.86691</v>
      </c>
      <c r="HT142">
        <v>1.86829</v>
      </c>
      <c r="HU142">
        <v>5</v>
      </c>
      <c r="HV142">
        <v>0</v>
      </c>
      <c r="HW142">
        <v>0</v>
      </c>
      <c r="HX142">
        <v>0</v>
      </c>
      <c r="HY142" t="s">
        <v>422</v>
      </c>
      <c r="HZ142" t="s">
        <v>423</v>
      </c>
      <c r="IA142" t="s">
        <v>424</v>
      </c>
      <c r="IB142" t="s">
        <v>424</v>
      </c>
      <c r="IC142" t="s">
        <v>424</v>
      </c>
      <c r="ID142" t="s">
        <v>424</v>
      </c>
      <c r="IE142">
        <v>0</v>
      </c>
      <c r="IF142">
        <v>100</v>
      </c>
      <c r="IG142">
        <v>100</v>
      </c>
      <c r="IH142">
        <v>6.648</v>
      </c>
      <c r="II142">
        <v>0.5848</v>
      </c>
      <c r="IJ142">
        <v>4.02706509432224</v>
      </c>
      <c r="IK142">
        <v>0.00601174518973114</v>
      </c>
      <c r="IL142">
        <v>2.77886958061485e-07</v>
      </c>
      <c r="IM142">
        <v>-3.54636231360687e-10</v>
      </c>
      <c r="IN142">
        <v>-0.0404303883988718</v>
      </c>
      <c r="IO142">
        <v>-0.0177815531441476</v>
      </c>
      <c r="IP142">
        <v>0.00205572605671414</v>
      </c>
      <c r="IQ142">
        <v>-1.65519735432211e-05</v>
      </c>
      <c r="IR142">
        <v>-4</v>
      </c>
      <c r="IS142">
        <v>1848</v>
      </c>
      <c r="IT142">
        <v>1</v>
      </c>
      <c r="IU142">
        <v>25</v>
      </c>
      <c r="IV142">
        <v>24565.4</v>
      </c>
      <c r="IW142">
        <v>24565.3</v>
      </c>
      <c r="IX142">
        <v>1.18774</v>
      </c>
      <c r="IY142">
        <v>2.60986</v>
      </c>
      <c r="IZ142">
        <v>1.54785</v>
      </c>
      <c r="JA142">
        <v>2.30591</v>
      </c>
      <c r="JB142">
        <v>1.34644</v>
      </c>
      <c r="JC142">
        <v>2.40112</v>
      </c>
      <c r="JD142">
        <v>33.9865</v>
      </c>
      <c r="JE142">
        <v>24.2188</v>
      </c>
      <c r="JF142">
        <v>18</v>
      </c>
      <c r="JG142">
        <v>497.483</v>
      </c>
      <c r="JH142">
        <v>411.812</v>
      </c>
      <c r="JI142">
        <v>25.0001</v>
      </c>
      <c r="JJ142">
        <v>26.7839</v>
      </c>
      <c r="JK142">
        <v>30.0001</v>
      </c>
      <c r="JL142">
        <v>26.7041</v>
      </c>
      <c r="JM142">
        <v>26.6421</v>
      </c>
      <c r="JN142">
        <v>23.853</v>
      </c>
      <c r="JO142">
        <v>30.8685</v>
      </c>
      <c r="JP142">
        <v>97.7645</v>
      </c>
      <c r="JQ142">
        <v>25</v>
      </c>
      <c r="JR142">
        <v>507.486</v>
      </c>
      <c r="JS142">
        <v>21.214</v>
      </c>
      <c r="JT142">
        <v>102.325</v>
      </c>
      <c r="JU142">
        <v>103.075</v>
      </c>
    </row>
    <row r="143" spans="1:281">
      <c r="A143">
        <v>127</v>
      </c>
      <c r="B143">
        <v>1659025554.5</v>
      </c>
      <c r="C143">
        <v>1871.40000009537</v>
      </c>
      <c r="D143" t="s">
        <v>678</v>
      </c>
      <c r="E143" t="s">
        <v>679</v>
      </c>
      <c r="F143">
        <v>5</v>
      </c>
      <c r="G143" t="s">
        <v>619</v>
      </c>
      <c r="H143" t="s">
        <v>417</v>
      </c>
      <c r="I143">
        <v>1659025546.71429</v>
      </c>
      <c r="J143">
        <f>(K143)/1000</f>
        <v>0</v>
      </c>
      <c r="K143">
        <f>IF(CZ143, AN143, AH143)</f>
        <v>0</v>
      </c>
      <c r="L143">
        <f>IF(CZ143, AI143, AG143)</f>
        <v>0</v>
      </c>
      <c r="M143">
        <f>DB143 - IF(AU143&gt;1, L143*CV143*100.0/(AW143*DP143), 0)</f>
        <v>0</v>
      </c>
      <c r="N143">
        <f>((T143-J143/2)*M143-L143)/(T143+J143/2)</f>
        <v>0</v>
      </c>
      <c r="O143">
        <f>N143*(DI143+DJ143)/1000.0</f>
        <v>0</v>
      </c>
      <c r="P143">
        <f>(DB143 - IF(AU143&gt;1, L143*CV143*100.0/(AW143*DP143), 0))*(DI143+DJ143)/1000.0</f>
        <v>0</v>
      </c>
      <c r="Q143">
        <f>2.0/((1/S143-1/R143)+SIGN(S143)*SQRT((1/S143-1/R143)*(1/S143-1/R143) + 4*CW143/((CW143+1)*(CW143+1))*(2*1/S143*1/R143-1/R143*1/R143)))</f>
        <v>0</v>
      </c>
      <c r="R143">
        <f>IF(LEFT(CX143,1)&lt;&gt;"0",IF(LEFT(CX143,1)="1",3.0,CY143),$D$5+$E$5*(DP143*DI143/($K$5*1000))+$F$5*(DP143*DI143/($K$5*1000))*MAX(MIN(CV143,$J$5),$I$5)*MAX(MIN(CV143,$J$5),$I$5)+$G$5*MAX(MIN(CV143,$J$5),$I$5)*(DP143*DI143/($K$5*1000))+$H$5*(DP143*DI143/($K$5*1000))*(DP143*DI143/($K$5*1000)))</f>
        <v>0</v>
      </c>
      <c r="S143">
        <f>J143*(1000-(1000*0.61365*exp(17.502*W143/(240.97+W143))/(DI143+DJ143)+DD143)/2)/(1000*0.61365*exp(17.502*W143/(240.97+W143))/(DI143+DJ143)-DD143)</f>
        <v>0</v>
      </c>
      <c r="T143">
        <f>1/((CW143+1)/(Q143/1.6)+1/(R143/1.37)) + CW143/((CW143+1)/(Q143/1.6) + CW143/(R143/1.37))</f>
        <v>0</v>
      </c>
      <c r="U143">
        <f>(CR143*CU143)</f>
        <v>0</v>
      </c>
      <c r="V143">
        <f>(DK143+(U143+2*0.95*5.67E-8*(((DK143+$B$7)+273)^4-(DK143+273)^4)-44100*J143)/(1.84*29.3*R143+8*0.95*5.67E-8*(DK143+273)^3))</f>
        <v>0</v>
      </c>
      <c r="W143">
        <f>($C$7*DL143+$D$7*DM143+$E$7*V143)</f>
        <v>0</v>
      </c>
      <c r="X143">
        <f>0.61365*exp(17.502*W143/(240.97+W143))</f>
        <v>0</v>
      </c>
      <c r="Y143">
        <f>(Z143/AA143*100)</f>
        <v>0</v>
      </c>
      <c r="Z143">
        <f>DD143*(DI143+DJ143)/1000</f>
        <v>0</v>
      </c>
      <c r="AA143">
        <f>0.61365*exp(17.502*DK143/(240.97+DK143))</f>
        <v>0</v>
      </c>
      <c r="AB143">
        <f>(X143-DD143*(DI143+DJ143)/1000)</f>
        <v>0</v>
      </c>
      <c r="AC143">
        <f>(-J143*44100)</f>
        <v>0</v>
      </c>
      <c r="AD143">
        <f>2*29.3*R143*0.92*(DK143-W143)</f>
        <v>0</v>
      </c>
      <c r="AE143">
        <f>2*0.95*5.67E-8*(((DK143+$B$7)+273)^4-(W143+273)^4)</f>
        <v>0</v>
      </c>
      <c r="AF143">
        <f>U143+AE143+AC143+AD143</f>
        <v>0</v>
      </c>
      <c r="AG143">
        <f>DH143*AU143*(DC143-DB143*(1000-AU143*DE143)/(1000-AU143*DD143))/(100*CV143)</f>
        <v>0</v>
      </c>
      <c r="AH143">
        <f>1000*DH143*AU143*(DD143-DE143)/(100*CV143*(1000-AU143*DD143))</f>
        <v>0</v>
      </c>
      <c r="AI143">
        <f>(AJ143 - AK143 - DI143*1E3/(8.314*(DK143+273.15)) * AM143/DH143 * AL143) * DH143/(100*CV143) * (1000 - DE143)/1000</f>
        <v>0</v>
      </c>
      <c r="AJ143">
        <v>509.026478564104</v>
      </c>
      <c r="AK143">
        <v>464.411363636364</v>
      </c>
      <c r="AL143">
        <v>3.08990737523394</v>
      </c>
      <c r="AM143">
        <v>66.0504921813524</v>
      </c>
      <c r="AN143">
        <f>(AP143 - AO143 + DI143*1E3/(8.314*(DK143+273.15)) * AR143/DH143 * AQ143) * DH143/(100*CV143) * 1000/(1000 - AP143)</f>
        <v>0</v>
      </c>
      <c r="AO143">
        <v>21.273986005974</v>
      </c>
      <c r="AP143">
        <v>26.3757699300699</v>
      </c>
      <c r="AQ143">
        <v>0.000255978919633539</v>
      </c>
      <c r="AR143">
        <v>92.47</v>
      </c>
      <c r="AS143">
        <v>0</v>
      </c>
      <c r="AT143">
        <v>0</v>
      </c>
      <c r="AU143">
        <f>IF(AS143*$H$13&gt;=AW143,1.0,(AW143/(AW143-AS143*$H$13)))</f>
        <v>0</v>
      </c>
      <c r="AV143">
        <f>(AU143-1)*100</f>
        <v>0</v>
      </c>
      <c r="AW143">
        <f>MAX(0,($B$13+$C$13*DP143)/(1+$D$13*DP143)*DI143/(DK143+273)*$E$13)</f>
        <v>0</v>
      </c>
      <c r="AX143" t="s">
        <v>418</v>
      </c>
      <c r="AY143" t="s">
        <v>418</v>
      </c>
      <c r="AZ143">
        <v>0</v>
      </c>
      <c r="BA143">
        <v>0</v>
      </c>
      <c r="BB143">
        <f>1-AZ143/BA143</f>
        <v>0</v>
      </c>
      <c r="BC143">
        <v>0</v>
      </c>
      <c r="BD143" t="s">
        <v>418</v>
      </c>
      <c r="BE143" t="s">
        <v>418</v>
      </c>
      <c r="BF143">
        <v>0</v>
      </c>
      <c r="BG143">
        <v>0</v>
      </c>
      <c r="BH143">
        <f>1-BF143/BG143</f>
        <v>0</v>
      </c>
      <c r="BI143">
        <v>0.5</v>
      </c>
      <c r="BJ143">
        <f>CS143</f>
        <v>0</v>
      </c>
      <c r="BK143">
        <f>L143</f>
        <v>0</v>
      </c>
      <c r="BL143">
        <f>BH143*BI143*BJ143</f>
        <v>0</v>
      </c>
      <c r="BM143">
        <f>(BK143-BC143)/BJ143</f>
        <v>0</v>
      </c>
      <c r="BN143">
        <f>(BA143-BG143)/BG143</f>
        <v>0</v>
      </c>
      <c r="BO143">
        <f>AZ143/(BB143+AZ143/BG143)</f>
        <v>0</v>
      </c>
      <c r="BP143" t="s">
        <v>418</v>
      </c>
      <c r="BQ143">
        <v>0</v>
      </c>
      <c r="BR143">
        <f>IF(BQ143&lt;&gt;0, BQ143, BO143)</f>
        <v>0</v>
      </c>
      <c r="BS143">
        <f>1-BR143/BG143</f>
        <v>0</v>
      </c>
      <c r="BT143">
        <f>(BG143-BF143)/(BG143-BR143)</f>
        <v>0</v>
      </c>
      <c r="BU143">
        <f>(BA143-BG143)/(BA143-BR143)</f>
        <v>0</v>
      </c>
      <c r="BV143">
        <f>(BG143-BF143)/(BG143-AZ143)</f>
        <v>0</v>
      </c>
      <c r="BW143">
        <f>(BA143-BG143)/(BA143-AZ143)</f>
        <v>0</v>
      </c>
      <c r="BX143">
        <f>(BT143*BR143/BF143)</f>
        <v>0</v>
      </c>
      <c r="BY143">
        <f>(1-BX143)</f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f>$B$11*DQ143+$C$11*DR143+$F$11*EC143*(1-EF143)</f>
        <v>0</v>
      </c>
      <c r="CS143">
        <f>CR143*CT143</f>
        <v>0</v>
      </c>
      <c r="CT143">
        <f>($B$11*$D$9+$C$11*$D$9+$F$11*((EP143+EH143)/MAX(EP143+EH143+EQ143, 0.1)*$I$9+EQ143/MAX(EP143+EH143+EQ143, 0.1)*$J$9))/($B$11+$C$11+$F$11)</f>
        <v>0</v>
      </c>
      <c r="CU143">
        <f>($B$11*$K$9+$C$11*$K$9+$F$11*((EP143+EH143)/MAX(EP143+EH143+EQ143, 0.1)*$P$9+EQ143/MAX(EP143+EH143+EQ143, 0.1)*$Q$9))/($B$11+$C$11+$F$11)</f>
        <v>0</v>
      </c>
      <c r="CV143">
        <v>6</v>
      </c>
      <c r="CW143">
        <v>0.5</v>
      </c>
      <c r="CX143" t="s">
        <v>419</v>
      </c>
      <c r="CY143">
        <v>2</v>
      </c>
      <c r="CZ143" t="b">
        <v>1</v>
      </c>
      <c r="DA143">
        <v>1659025546.71429</v>
      </c>
      <c r="DB143">
        <v>430.809785714286</v>
      </c>
      <c r="DC143">
        <v>481.7745</v>
      </c>
      <c r="DD143">
        <v>26.375825</v>
      </c>
      <c r="DE143">
        <v>21.2757214285714</v>
      </c>
      <c r="DF143">
        <v>424.209678571429</v>
      </c>
      <c r="DG143">
        <v>25.791375</v>
      </c>
      <c r="DH143">
        <v>500.050142857143</v>
      </c>
      <c r="DI143">
        <v>90.4079928571429</v>
      </c>
      <c r="DJ143">
        <v>0.0464614964285714</v>
      </c>
      <c r="DK143">
        <v>27.5163785714286</v>
      </c>
      <c r="DL143">
        <v>27.6117642857143</v>
      </c>
      <c r="DM143">
        <v>999.9</v>
      </c>
      <c r="DN143">
        <v>0</v>
      </c>
      <c r="DO143">
        <v>0</v>
      </c>
      <c r="DP143">
        <v>10009.2857142857</v>
      </c>
      <c r="DQ143">
        <v>0</v>
      </c>
      <c r="DR143">
        <v>18.4567357142857</v>
      </c>
      <c r="DS143">
        <v>-50.9647321428571</v>
      </c>
      <c r="DT143">
        <v>442.480678571429</v>
      </c>
      <c r="DU143">
        <v>492.247428571429</v>
      </c>
      <c r="DV143">
        <v>5.100105</v>
      </c>
      <c r="DW143">
        <v>481.7745</v>
      </c>
      <c r="DX143">
        <v>21.2757214285714</v>
      </c>
      <c r="DY143">
        <v>2.38458535714286</v>
      </c>
      <c r="DZ143">
        <v>1.92349607142857</v>
      </c>
      <c r="EA143">
        <v>20.2594821428571</v>
      </c>
      <c r="EB143">
        <v>16.8282392857143</v>
      </c>
      <c r="EC143">
        <v>1999.99</v>
      </c>
      <c r="ED143">
        <v>0.979993214285714</v>
      </c>
      <c r="EE143">
        <v>0.0200068714285714</v>
      </c>
      <c r="EF143">
        <v>0</v>
      </c>
      <c r="EG143">
        <v>836.206785714286</v>
      </c>
      <c r="EH143">
        <v>5.00063</v>
      </c>
      <c r="EI143">
        <v>16473.7571428571</v>
      </c>
      <c r="EJ143">
        <v>17256.7785714286</v>
      </c>
      <c r="EK143">
        <v>38.84575</v>
      </c>
      <c r="EL143">
        <v>38.812</v>
      </c>
      <c r="EM143">
        <v>38.312</v>
      </c>
      <c r="EN143">
        <v>38.214</v>
      </c>
      <c r="EO143">
        <v>39.812</v>
      </c>
      <c r="EP143">
        <v>1955.08</v>
      </c>
      <c r="EQ143">
        <v>39.91</v>
      </c>
      <c r="ER143">
        <v>0</v>
      </c>
      <c r="ES143">
        <v>1659025553.5</v>
      </c>
      <c r="ET143">
        <v>0</v>
      </c>
      <c r="EU143">
        <v>836.43968</v>
      </c>
      <c r="EV143">
        <v>20.019692274408</v>
      </c>
      <c r="EW143">
        <v>410.830768614357</v>
      </c>
      <c r="EX143">
        <v>16478.392</v>
      </c>
      <c r="EY143">
        <v>15</v>
      </c>
      <c r="EZ143">
        <v>0</v>
      </c>
      <c r="FA143" t="s">
        <v>420</v>
      </c>
      <c r="FB143">
        <v>1657551626.5</v>
      </c>
      <c r="FC143">
        <v>1657551629</v>
      </c>
      <c r="FD143">
        <v>0</v>
      </c>
      <c r="FE143">
        <v>0.403</v>
      </c>
      <c r="FF143">
        <v>0.009</v>
      </c>
      <c r="FG143">
        <v>9.41</v>
      </c>
      <c r="FH143">
        <v>0.087</v>
      </c>
      <c r="FI143">
        <v>417</v>
      </c>
      <c r="FJ143">
        <v>17</v>
      </c>
      <c r="FK143">
        <v>1.61</v>
      </c>
      <c r="FL143">
        <v>0.59</v>
      </c>
      <c r="FM143">
        <v>-48.7828625</v>
      </c>
      <c r="FN143">
        <v>-35.2413084427767</v>
      </c>
      <c r="FO143">
        <v>3.55961466009226</v>
      </c>
      <c r="FP143">
        <v>0</v>
      </c>
      <c r="FQ143">
        <v>835.359529411765</v>
      </c>
      <c r="FR143">
        <v>13.8537509639547</v>
      </c>
      <c r="FS143">
        <v>1.42491139529062</v>
      </c>
      <c r="FT143">
        <v>0</v>
      </c>
      <c r="FU143">
        <v>5.0967815</v>
      </c>
      <c r="FV143">
        <v>0.0643724577861162</v>
      </c>
      <c r="FW143">
        <v>0.00689053936568111</v>
      </c>
      <c r="FX143">
        <v>1</v>
      </c>
      <c r="FY143">
        <v>1</v>
      </c>
      <c r="FZ143">
        <v>3</v>
      </c>
      <c r="GA143" t="s">
        <v>421</v>
      </c>
      <c r="GB143">
        <v>2.97439</v>
      </c>
      <c r="GC143">
        <v>2.69973</v>
      </c>
      <c r="GD143">
        <v>0.0959309</v>
      </c>
      <c r="GE143">
        <v>0.105454</v>
      </c>
      <c r="GF143">
        <v>0.109996</v>
      </c>
      <c r="GG143">
        <v>0.0958562</v>
      </c>
      <c r="GH143">
        <v>35204.6</v>
      </c>
      <c r="GI143">
        <v>38080.9</v>
      </c>
      <c r="GJ143">
        <v>35288</v>
      </c>
      <c r="GK143">
        <v>38608.6</v>
      </c>
      <c r="GL143">
        <v>44521.6</v>
      </c>
      <c r="GM143">
        <v>50413.4</v>
      </c>
      <c r="GN143">
        <v>55160.4</v>
      </c>
      <c r="GO143">
        <v>61923.6</v>
      </c>
      <c r="GP143">
        <v>1.981</v>
      </c>
      <c r="GQ143">
        <v>1.8464</v>
      </c>
      <c r="GR143">
        <v>0.130624</v>
      </c>
      <c r="GS143">
        <v>0</v>
      </c>
      <c r="GT143">
        <v>25.4595</v>
      </c>
      <c r="GU143">
        <v>999.9</v>
      </c>
      <c r="GV143">
        <v>59.358</v>
      </c>
      <c r="GW143">
        <v>29.316</v>
      </c>
      <c r="GX143">
        <v>26.8924</v>
      </c>
      <c r="GY143">
        <v>56.29</v>
      </c>
      <c r="GZ143">
        <v>43.2091</v>
      </c>
      <c r="HA143">
        <v>1</v>
      </c>
      <c r="HB143">
        <v>-0.0325</v>
      </c>
      <c r="HC143">
        <v>0.245316</v>
      </c>
      <c r="HD143">
        <v>20.1133</v>
      </c>
      <c r="HE143">
        <v>5.19932</v>
      </c>
      <c r="HF143">
        <v>12.0052</v>
      </c>
      <c r="HG143">
        <v>4.9752</v>
      </c>
      <c r="HH143">
        <v>3.294</v>
      </c>
      <c r="HI143">
        <v>9999</v>
      </c>
      <c r="HJ143">
        <v>9999</v>
      </c>
      <c r="HK143">
        <v>9999</v>
      </c>
      <c r="HL143">
        <v>628.2</v>
      </c>
      <c r="HM143">
        <v>1.86313</v>
      </c>
      <c r="HN143">
        <v>1.86807</v>
      </c>
      <c r="HO143">
        <v>1.86783</v>
      </c>
      <c r="HP143">
        <v>1.86893</v>
      </c>
      <c r="HQ143">
        <v>1.86981</v>
      </c>
      <c r="HR143">
        <v>1.86584</v>
      </c>
      <c r="HS143">
        <v>1.86691</v>
      </c>
      <c r="HT143">
        <v>1.86832</v>
      </c>
      <c r="HU143">
        <v>5</v>
      </c>
      <c r="HV143">
        <v>0</v>
      </c>
      <c r="HW143">
        <v>0</v>
      </c>
      <c r="HX143">
        <v>0</v>
      </c>
      <c r="HY143" t="s">
        <v>422</v>
      </c>
      <c r="HZ143" t="s">
        <v>423</v>
      </c>
      <c r="IA143" t="s">
        <v>424</v>
      </c>
      <c r="IB143" t="s">
        <v>424</v>
      </c>
      <c r="IC143" t="s">
        <v>424</v>
      </c>
      <c r="ID143" t="s">
        <v>424</v>
      </c>
      <c r="IE143">
        <v>0</v>
      </c>
      <c r="IF143">
        <v>100</v>
      </c>
      <c r="IG143">
        <v>100</v>
      </c>
      <c r="IH143">
        <v>6.738</v>
      </c>
      <c r="II143">
        <v>0.5846</v>
      </c>
      <c r="IJ143">
        <v>4.02706509432224</v>
      </c>
      <c r="IK143">
        <v>0.00601174518973114</v>
      </c>
      <c r="IL143">
        <v>2.77886958061485e-07</v>
      </c>
      <c r="IM143">
        <v>-3.54636231360687e-10</v>
      </c>
      <c r="IN143">
        <v>-0.0404303883988718</v>
      </c>
      <c r="IO143">
        <v>-0.0177815531441476</v>
      </c>
      <c r="IP143">
        <v>0.00205572605671414</v>
      </c>
      <c r="IQ143">
        <v>-1.65519735432211e-05</v>
      </c>
      <c r="IR143">
        <v>-4</v>
      </c>
      <c r="IS143">
        <v>1848</v>
      </c>
      <c r="IT143">
        <v>1</v>
      </c>
      <c r="IU143">
        <v>25</v>
      </c>
      <c r="IV143">
        <v>24565.5</v>
      </c>
      <c r="IW143">
        <v>24565.4</v>
      </c>
      <c r="IX143">
        <v>1.21826</v>
      </c>
      <c r="IY143">
        <v>2.61719</v>
      </c>
      <c r="IZ143">
        <v>1.54785</v>
      </c>
      <c r="JA143">
        <v>2.30591</v>
      </c>
      <c r="JB143">
        <v>1.34644</v>
      </c>
      <c r="JC143">
        <v>2.40112</v>
      </c>
      <c r="JD143">
        <v>33.9865</v>
      </c>
      <c r="JE143">
        <v>24.2188</v>
      </c>
      <c r="JF143">
        <v>18</v>
      </c>
      <c r="JG143">
        <v>498.403</v>
      </c>
      <c r="JH143">
        <v>411.587</v>
      </c>
      <c r="JI143">
        <v>25.0001</v>
      </c>
      <c r="JJ143">
        <v>26.7839</v>
      </c>
      <c r="JK143">
        <v>30.0002</v>
      </c>
      <c r="JL143">
        <v>26.7041</v>
      </c>
      <c r="JM143">
        <v>26.6421</v>
      </c>
      <c r="JN143">
        <v>24.4534</v>
      </c>
      <c r="JO143">
        <v>30.8685</v>
      </c>
      <c r="JP143">
        <v>97.7645</v>
      </c>
      <c r="JQ143">
        <v>25</v>
      </c>
      <c r="JR143">
        <v>521.014</v>
      </c>
      <c r="JS143">
        <v>21.2051</v>
      </c>
      <c r="JT143">
        <v>102.325</v>
      </c>
      <c r="JU143">
        <v>103.075</v>
      </c>
    </row>
    <row r="144" spans="1:281">
      <c r="A144">
        <v>128</v>
      </c>
      <c r="B144">
        <v>1659025559.5</v>
      </c>
      <c r="C144">
        <v>1876.40000009537</v>
      </c>
      <c r="D144" t="s">
        <v>680</v>
      </c>
      <c r="E144" t="s">
        <v>681</v>
      </c>
      <c r="F144">
        <v>5</v>
      </c>
      <c r="G144" t="s">
        <v>619</v>
      </c>
      <c r="H144" t="s">
        <v>417</v>
      </c>
      <c r="I144">
        <v>1659025552</v>
      </c>
      <c r="J144">
        <f>(K144)/1000</f>
        <v>0</v>
      </c>
      <c r="K144">
        <f>IF(CZ144, AN144, AH144)</f>
        <v>0</v>
      </c>
      <c r="L144">
        <f>IF(CZ144, AI144, AG144)</f>
        <v>0</v>
      </c>
      <c r="M144">
        <f>DB144 - IF(AU144&gt;1, L144*CV144*100.0/(AW144*DP144), 0)</f>
        <v>0</v>
      </c>
      <c r="N144">
        <f>((T144-J144/2)*M144-L144)/(T144+J144/2)</f>
        <v>0</v>
      </c>
      <c r="O144">
        <f>N144*(DI144+DJ144)/1000.0</f>
        <v>0</v>
      </c>
      <c r="P144">
        <f>(DB144 - IF(AU144&gt;1, L144*CV144*100.0/(AW144*DP144), 0))*(DI144+DJ144)/1000.0</f>
        <v>0</v>
      </c>
      <c r="Q144">
        <f>2.0/((1/S144-1/R144)+SIGN(S144)*SQRT((1/S144-1/R144)*(1/S144-1/R144) + 4*CW144/((CW144+1)*(CW144+1))*(2*1/S144*1/R144-1/R144*1/R144)))</f>
        <v>0</v>
      </c>
      <c r="R144">
        <f>IF(LEFT(CX144,1)&lt;&gt;"0",IF(LEFT(CX144,1)="1",3.0,CY144),$D$5+$E$5*(DP144*DI144/($K$5*1000))+$F$5*(DP144*DI144/($K$5*1000))*MAX(MIN(CV144,$J$5),$I$5)*MAX(MIN(CV144,$J$5),$I$5)+$G$5*MAX(MIN(CV144,$J$5),$I$5)*(DP144*DI144/($K$5*1000))+$H$5*(DP144*DI144/($K$5*1000))*(DP144*DI144/($K$5*1000)))</f>
        <v>0</v>
      </c>
      <c r="S144">
        <f>J144*(1000-(1000*0.61365*exp(17.502*W144/(240.97+W144))/(DI144+DJ144)+DD144)/2)/(1000*0.61365*exp(17.502*W144/(240.97+W144))/(DI144+DJ144)-DD144)</f>
        <v>0</v>
      </c>
      <c r="T144">
        <f>1/((CW144+1)/(Q144/1.6)+1/(R144/1.37)) + CW144/((CW144+1)/(Q144/1.6) + CW144/(R144/1.37))</f>
        <v>0</v>
      </c>
      <c r="U144">
        <f>(CR144*CU144)</f>
        <v>0</v>
      </c>
      <c r="V144">
        <f>(DK144+(U144+2*0.95*5.67E-8*(((DK144+$B$7)+273)^4-(DK144+273)^4)-44100*J144)/(1.84*29.3*R144+8*0.95*5.67E-8*(DK144+273)^3))</f>
        <v>0</v>
      </c>
      <c r="W144">
        <f>($C$7*DL144+$D$7*DM144+$E$7*V144)</f>
        <v>0</v>
      </c>
      <c r="X144">
        <f>0.61365*exp(17.502*W144/(240.97+W144))</f>
        <v>0</v>
      </c>
      <c r="Y144">
        <f>(Z144/AA144*100)</f>
        <v>0</v>
      </c>
      <c r="Z144">
        <f>DD144*(DI144+DJ144)/1000</f>
        <v>0</v>
      </c>
      <c r="AA144">
        <f>0.61365*exp(17.502*DK144/(240.97+DK144))</f>
        <v>0</v>
      </c>
      <c r="AB144">
        <f>(X144-DD144*(DI144+DJ144)/1000)</f>
        <v>0</v>
      </c>
      <c r="AC144">
        <f>(-J144*44100)</f>
        <v>0</v>
      </c>
      <c r="AD144">
        <f>2*29.3*R144*0.92*(DK144-W144)</f>
        <v>0</v>
      </c>
      <c r="AE144">
        <f>2*0.95*5.67E-8*(((DK144+$B$7)+273)^4-(W144+273)^4)</f>
        <v>0</v>
      </c>
      <c r="AF144">
        <f>U144+AE144+AC144+AD144</f>
        <v>0</v>
      </c>
      <c r="AG144">
        <f>DH144*AU144*(DC144-DB144*(1000-AU144*DE144)/(1000-AU144*DD144))/(100*CV144)</f>
        <v>0</v>
      </c>
      <c r="AH144">
        <f>1000*DH144*AU144*(DD144-DE144)/(100*CV144*(1000-AU144*DD144))</f>
        <v>0</v>
      </c>
      <c r="AI144">
        <f>(AJ144 - AK144 - DI144*1E3/(8.314*(DK144+273.15)) * AM144/DH144 * AL144) * DH144/(100*CV144) * (1000 - DE144)/1000</f>
        <v>0</v>
      </c>
      <c r="AJ144">
        <v>525.817583885134</v>
      </c>
      <c r="AK144">
        <v>479.969078787879</v>
      </c>
      <c r="AL144">
        <v>3.09608649967134</v>
      </c>
      <c r="AM144">
        <v>66.0504921813524</v>
      </c>
      <c r="AN144">
        <f>(AP144 - AO144 + DI144*1E3/(8.314*(DK144+273.15)) * AR144/DH144 * AQ144) * DH144/(100*CV144) * 1000/(1000 - AP144)</f>
        <v>0</v>
      </c>
      <c r="AO144">
        <v>21.2715816587013</v>
      </c>
      <c r="AP144">
        <v>26.3823111888112</v>
      </c>
      <c r="AQ144">
        <v>0.00032096969697103</v>
      </c>
      <c r="AR144">
        <v>92.47</v>
      </c>
      <c r="AS144">
        <v>0</v>
      </c>
      <c r="AT144">
        <v>0</v>
      </c>
      <c r="AU144">
        <f>IF(AS144*$H$13&gt;=AW144,1.0,(AW144/(AW144-AS144*$H$13)))</f>
        <v>0</v>
      </c>
      <c r="AV144">
        <f>(AU144-1)*100</f>
        <v>0</v>
      </c>
      <c r="AW144">
        <f>MAX(0,($B$13+$C$13*DP144)/(1+$D$13*DP144)*DI144/(DK144+273)*$E$13)</f>
        <v>0</v>
      </c>
      <c r="AX144" t="s">
        <v>418</v>
      </c>
      <c r="AY144" t="s">
        <v>418</v>
      </c>
      <c r="AZ144">
        <v>0</v>
      </c>
      <c r="BA144">
        <v>0</v>
      </c>
      <c r="BB144">
        <f>1-AZ144/BA144</f>
        <v>0</v>
      </c>
      <c r="BC144">
        <v>0</v>
      </c>
      <c r="BD144" t="s">
        <v>418</v>
      </c>
      <c r="BE144" t="s">
        <v>418</v>
      </c>
      <c r="BF144">
        <v>0</v>
      </c>
      <c r="BG144">
        <v>0</v>
      </c>
      <c r="BH144">
        <f>1-BF144/BG144</f>
        <v>0</v>
      </c>
      <c r="BI144">
        <v>0.5</v>
      </c>
      <c r="BJ144">
        <f>CS144</f>
        <v>0</v>
      </c>
      <c r="BK144">
        <f>L144</f>
        <v>0</v>
      </c>
      <c r="BL144">
        <f>BH144*BI144*BJ144</f>
        <v>0</v>
      </c>
      <c r="BM144">
        <f>(BK144-BC144)/BJ144</f>
        <v>0</v>
      </c>
      <c r="BN144">
        <f>(BA144-BG144)/BG144</f>
        <v>0</v>
      </c>
      <c r="BO144">
        <f>AZ144/(BB144+AZ144/BG144)</f>
        <v>0</v>
      </c>
      <c r="BP144" t="s">
        <v>418</v>
      </c>
      <c r="BQ144">
        <v>0</v>
      </c>
      <c r="BR144">
        <f>IF(BQ144&lt;&gt;0, BQ144, BO144)</f>
        <v>0</v>
      </c>
      <c r="BS144">
        <f>1-BR144/BG144</f>
        <v>0</v>
      </c>
      <c r="BT144">
        <f>(BG144-BF144)/(BG144-BR144)</f>
        <v>0</v>
      </c>
      <c r="BU144">
        <f>(BA144-BG144)/(BA144-BR144)</f>
        <v>0</v>
      </c>
      <c r="BV144">
        <f>(BG144-BF144)/(BG144-AZ144)</f>
        <v>0</v>
      </c>
      <c r="BW144">
        <f>(BA144-BG144)/(BA144-AZ144)</f>
        <v>0</v>
      </c>
      <c r="BX144">
        <f>(BT144*BR144/BF144)</f>
        <v>0</v>
      </c>
      <c r="BY144">
        <f>(1-BX144)</f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f>$B$11*DQ144+$C$11*DR144+$F$11*EC144*(1-EF144)</f>
        <v>0</v>
      </c>
      <c r="CS144">
        <f>CR144*CT144</f>
        <v>0</v>
      </c>
      <c r="CT144">
        <f>($B$11*$D$9+$C$11*$D$9+$F$11*((EP144+EH144)/MAX(EP144+EH144+EQ144, 0.1)*$I$9+EQ144/MAX(EP144+EH144+EQ144, 0.1)*$J$9))/($B$11+$C$11+$F$11)</f>
        <v>0</v>
      </c>
      <c r="CU144">
        <f>($B$11*$K$9+$C$11*$K$9+$F$11*((EP144+EH144)/MAX(EP144+EH144+EQ144, 0.1)*$P$9+EQ144/MAX(EP144+EH144+EQ144, 0.1)*$Q$9))/($B$11+$C$11+$F$11)</f>
        <v>0</v>
      </c>
      <c r="CV144">
        <v>6</v>
      </c>
      <c r="CW144">
        <v>0.5</v>
      </c>
      <c r="CX144" t="s">
        <v>419</v>
      </c>
      <c r="CY144">
        <v>2</v>
      </c>
      <c r="CZ144" t="b">
        <v>1</v>
      </c>
      <c r="DA144">
        <v>1659025552</v>
      </c>
      <c r="DB144">
        <v>446.276444444444</v>
      </c>
      <c r="DC144">
        <v>498.986407407407</v>
      </c>
      <c r="DD144">
        <v>26.3784888888889</v>
      </c>
      <c r="DE144">
        <v>21.2736148148148</v>
      </c>
      <c r="DF144">
        <v>439.583259259259</v>
      </c>
      <c r="DG144">
        <v>25.7938962962963</v>
      </c>
      <c r="DH144">
        <v>500.032925925926</v>
      </c>
      <c r="DI144">
        <v>90.4079185185185</v>
      </c>
      <c r="DJ144">
        <v>0.0463865037037037</v>
      </c>
      <c r="DK144">
        <v>27.5219962962963</v>
      </c>
      <c r="DL144">
        <v>27.6078851851852</v>
      </c>
      <c r="DM144">
        <v>999.9</v>
      </c>
      <c r="DN144">
        <v>0</v>
      </c>
      <c r="DO144">
        <v>0</v>
      </c>
      <c r="DP144">
        <v>9998.33333333333</v>
      </c>
      <c r="DQ144">
        <v>0</v>
      </c>
      <c r="DR144">
        <v>18.4374740740741</v>
      </c>
      <c r="DS144">
        <v>-52.7099222222222</v>
      </c>
      <c r="DT144">
        <v>458.367592592593</v>
      </c>
      <c r="DU144">
        <v>509.832333333333</v>
      </c>
      <c r="DV144">
        <v>5.10487333333333</v>
      </c>
      <c r="DW144">
        <v>498.986407407407</v>
      </c>
      <c r="DX144">
        <v>21.2736148148148</v>
      </c>
      <c r="DY144">
        <v>2.38482407407407</v>
      </c>
      <c r="DZ144">
        <v>1.9233037037037</v>
      </c>
      <c r="EA144">
        <v>20.2611037037037</v>
      </c>
      <c r="EB144">
        <v>16.8266666666667</v>
      </c>
      <c r="EC144">
        <v>2000.00148148148</v>
      </c>
      <c r="ED144">
        <v>0.979993222222222</v>
      </c>
      <c r="EE144">
        <v>0.020006862962963</v>
      </c>
      <c r="EF144">
        <v>0</v>
      </c>
      <c r="EG144">
        <v>838.034037037037</v>
      </c>
      <c r="EH144">
        <v>5.00063</v>
      </c>
      <c r="EI144">
        <v>16511.2814814815</v>
      </c>
      <c r="EJ144">
        <v>17256.8814814815</v>
      </c>
      <c r="EK144">
        <v>38.847</v>
      </c>
      <c r="EL144">
        <v>38.812</v>
      </c>
      <c r="EM144">
        <v>38.312</v>
      </c>
      <c r="EN144">
        <v>38.2313333333333</v>
      </c>
      <c r="EO144">
        <v>39.812</v>
      </c>
      <c r="EP144">
        <v>1955.09148148148</v>
      </c>
      <c r="EQ144">
        <v>39.91</v>
      </c>
      <c r="ER144">
        <v>0</v>
      </c>
      <c r="ES144">
        <v>1659025558.3</v>
      </c>
      <c r="ET144">
        <v>0</v>
      </c>
      <c r="EU144">
        <v>838.12588</v>
      </c>
      <c r="EV144">
        <v>22.4386923385627</v>
      </c>
      <c r="EW144">
        <v>464.546154621827</v>
      </c>
      <c r="EX144">
        <v>16513.024</v>
      </c>
      <c r="EY144">
        <v>15</v>
      </c>
      <c r="EZ144">
        <v>0</v>
      </c>
      <c r="FA144" t="s">
        <v>420</v>
      </c>
      <c r="FB144">
        <v>1657551626.5</v>
      </c>
      <c r="FC144">
        <v>1657551629</v>
      </c>
      <c r="FD144">
        <v>0</v>
      </c>
      <c r="FE144">
        <v>0.403</v>
      </c>
      <c r="FF144">
        <v>0.009</v>
      </c>
      <c r="FG144">
        <v>9.41</v>
      </c>
      <c r="FH144">
        <v>0.087</v>
      </c>
      <c r="FI144">
        <v>417</v>
      </c>
      <c r="FJ144">
        <v>17</v>
      </c>
      <c r="FK144">
        <v>1.61</v>
      </c>
      <c r="FL144">
        <v>0.59</v>
      </c>
      <c r="FM144">
        <v>-51.3967375</v>
      </c>
      <c r="FN144">
        <v>-21.8130900562851</v>
      </c>
      <c r="FO144">
        <v>2.14132556407094</v>
      </c>
      <c r="FP144">
        <v>0</v>
      </c>
      <c r="FQ144">
        <v>836.831</v>
      </c>
      <c r="FR144">
        <v>19.8066921369816</v>
      </c>
      <c r="FS144">
        <v>1.96426849129195</v>
      </c>
      <c r="FT144">
        <v>0</v>
      </c>
      <c r="FU144">
        <v>5.10129875</v>
      </c>
      <c r="FV144">
        <v>0.062799287054386</v>
      </c>
      <c r="FW144">
        <v>0.00674318663077785</v>
      </c>
      <c r="FX144">
        <v>1</v>
      </c>
      <c r="FY144">
        <v>1</v>
      </c>
      <c r="FZ144">
        <v>3</v>
      </c>
      <c r="GA144" t="s">
        <v>421</v>
      </c>
      <c r="GB144">
        <v>2.97326</v>
      </c>
      <c r="GC144">
        <v>2.70055</v>
      </c>
      <c r="GD144">
        <v>0.0983029</v>
      </c>
      <c r="GE144">
        <v>0.107902</v>
      </c>
      <c r="GF144">
        <v>0.110019</v>
      </c>
      <c r="GG144">
        <v>0.0958481</v>
      </c>
      <c r="GH144">
        <v>35111.5</v>
      </c>
      <c r="GI144">
        <v>37976.1</v>
      </c>
      <c r="GJ144">
        <v>35287.3</v>
      </c>
      <c r="GK144">
        <v>38607.9</v>
      </c>
      <c r="GL144">
        <v>44520.5</v>
      </c>
      <c r="GM144">
        <v>50413.3</v>
      </c>
      <c r="GN144">
        <v>55160.3</v>
      </c>
      <c r="GO144">
        <v>61922.9</v>
      </c>
      <c r="GP144">
        <v>1.9802</v>
      </c>
      <c r="GQ144">
        <v>1.8474</v>
      </c>
      <c r="GR144">
        <v>0.132263</v>
      </c>
      <c r="GS144">
        <v>0</v>
      </c>
      <c r="GT144">
        <v>25.4595</v>
      </c>
      <c r="GU144">
        <v>999.9</v>
      </c>
      <c r="GV144">
        <v>59.358</v>
      </c>
      <c r="GW144">
        <v>29.316</v>
      </c>
      <c r="GX144">
        <v>26.891</v>
      </c>
      <c r="GY144">
        <v>56.54</v>
      </c>
      <c r="GZ144">
        <v>43.4776</v>
      </c>
      <c r="HA144">
        <v>1</v>
      </c>
      <c r="HB144">
        <v>-0.0328049</v>
      </c>
      <c r="HC144">
        <v>0.244227</v>
      </c>
      <c r="HD144">
        <v>20.1133</v>
      </c>
      <c r="HE144">
        <v>5.19573</v>
      </c>
      <c r="HF144">
        <v>12.0052</v>
      </c>
      <c r="HG144">
        <v>4.9752</v>
      </c>
      <c r="HH144">
        <v>3.2938</v>
      </c>
      <c r="HI144">
        <v>9999</v>
      </c>
      <c r="HJ144">
        <v>9999</v>
      </c>
      <c r="HK144">
        <v>9999</v>
      </c>
      <c r="HL144">
        <v>628.2</v>
      </c>
      <c r="HM144">
        <v>1.86322</v>
      </c>
      <c r="HN144">
        <v>1.86807</v>
      </c>
      <c r="HO144">
        <v>1.86783</v>
      </c>
      <c r="HP144">
        <v>1.86896</v>
      </c>
      <c r="HQ144">
        <v>1.86981</v>
      </c>
      <c r="HR144">
        <v>1.86587</v>
      </c>
      <c r="HS144">
        <v>1.86691</v>
      </c>
      <c r="HT144">
        <v>1.86835</v>
      </c>
      <c r="HU144">
        <v>5</v>
      </c>
      <c r="HV144">
        <v>0</v>
      </c>
      <c r="HW144">
        <v>0</v>
      </c>
      <c r="HX144">
        <v>0</v>
      </c>
      <c r="HY144" t="s">
        <v>422</v>
      </c>
      <c r="HZ144" t="s">
        <v>423</v>
      </c>
      <c r="IA144" t="s">
        <v>424</v>
      </c>
      <c r="IB144" t="s">
        <v>424</v>
      </c>
      <c r="IC144" t="s">
        <v>424</v>
      </c>
      <c r="ID144" t="s">
        <v>424</v>
      </c>
      <c r="IE144">
        <v>0</v>
      </c>
      <c r="IF144">
        <v>100</v>
      </c>
      <c r="IG144">
        <v>100</v>
      </c>
      <c r="IH144">
        <v>6.827</v>
      </c>
      <c r="II144">
        <v>0.585</v>
      </c>
      <c r="IJ144">
        <v>4.02706509432224</v>
      </c>
      <c r="IK144">
        <v>0.00601174518973114</v>
      </c>
      <c r="IL144">
        <v>2.77886958061485e-07</v>
      </c>
      <c r="IM144">
        <v>-3.54636231360687e-10</v>
      </c>
      <c r="IN144">
        <v>-0.0404303883988718</v>
      </c>
      <c r="IO144">
        <v>-0.0177815531441476</v>
      </c>
      <c r="IP144">
        <v>0.00205572605671414</v>
      </c>
      <c r="IQ144">
        <v>-1.65519735432211e-05</v>
      </c>
      <c r="IR144">
        <v>-4</v>
      </c>
      <c r="IS144">
        <v>1848</v>
      </c>
      <c r="IT144">
        <v>1</v>
      </c>
      <c r="IU144">
        <v>25</v>
      </c>
      <c r="IV144">
        <v>24565.5</v>
      </c>
      <c r="IW144">
        <v>24565.5</v>
      </c>
      <c r="IX144">
        <v>1.25122</v>
      </c>
      <c r="IY144">
        <v>2.61353</v>
      </c>
      <c r="IZ144">
        <v>1.54785</v>
      </c>
      <c r="JA144">
        <v>2.30591</v>
      </c>
      <c r="JB144">
        <v>1.34644</v>
      </c>
      <c r="JC144">
        <v>2.35718</v>
      </c>
      <c r="JD144">
        <v>33.9865</v>
      </c>
      <c r="JE144">
        <v>24.2188</v>
      </c>
      <c r="JF144">
        <v>18</v>
      </c>
      <c r="JG144">
        <v>497.897</v>
      </c>
      <c r="JH144">
        <v>412.168</v>
      </c>
      <c r="JI144">
        <v>24.9999</v>
      </c>
      <c r="JJ144">
        <v>26.7844</v>
      </c>
      <c r="JK144">
        <v>30</v>
      </c>
      <c r="JL144">
        <v>26.7063</v>
      </c>
      <c r="JM144">
        <v>26.6444</v>
      </c>
      <c r="JN144">
        <v>25.1349</v>
      </c>
      <c r="JO144">
        <v>30.8685</v>
      </c>
      <c r="JP144">
        <v>97.7645</v>
      </c>
      <c r="JQ144">
        <v>25</v>
      </c>
      <c r="JR144">
        <v>541.246</v>
      </c>
      <c r="JS144">
        <v>21.1861</v>
      </c>
      <c r="JT144">
        <v>102.324</v>
      </c>
      <c r="JU144">
        <v>103.073</v>
      </c>
    </row>
    <row r="145" spans="1:281">
      <c r="A145">
        <v>129</v>
      </c>
      <c r="B145">
        <v>1659025564.5</v>
      </c>
      <c r="C145">
        <v>1881.40000009537</v>
      </c>
      <c r="D145" t="s">
        <v>682</v>
      </c>
      <c r="E145" t="s">
        <v>683</v>
      </c>
      <c r="F145">
        <v>5</v>
      </c>
      <c r="G145" t="s">
        <v>619</v>
      </c>
      <c r="H145" t="s">
        <v>417</v>
      </c>
      <c r="I145">
        <v>1659025556.71429</v>
      </c>
      <c r="J145">
        <f>(K145)/1000</f>
        <v>0</v>
      </c>
      <c r="K145">
        <f>IF(CZ145, AN145, AH145)</f>
        <v>0</v>
      </c>
      <c r="L145">
        <f>IF(CZ145, AI145, AG145)</f>
        <v>0</v>
      </c>
      <c r="M145">
        <f>DB145 - IF(AU145&gt;1, L145*CV145*100.0/(AW145*DP145), 0)</f>
        <v>0</v>
      </c>
      <c r="N145">
        <f>((T145-J145/2)*M145-L145)/(T145+J145/2)</f>
        <v>0</v>
      </c>
      <c r="O145">
        <f>N145*(DI145+DJ145)/1000.0</f>
        <v>0</v>
      </c>
      <c r="P145">
        <f>(DB145 - IF(AU145&gt;1, L145*CV145*100.0/(AW145*DP145), 0))*(DI145+DJ145)/1000.0</f>
        <v>0</v>
      </c>
      <c r="Q145">
        <f>2.0/((1/S145-1/R145)+SIGN(S145)*SQRT((1/S145-1/R145)*(1/S145-1/R145) + 4*CW145/((CW145+1)*(CW145+1))*(2*1/S145*1/R145-1/R145*1/R145)))</f>
        <v>0</v>
      </c>
      <c r="R145">
        <f>IF(LEFT(CX145,1)&lt;&gt;"0",IF(LEFT(CX145,1)="1",3.0,CY145),$D$5+$E$5*(DP145*DI145/($K$5*1000))+$F$5*(DP145*DI145/($K$5*1000))*MAX(MIN(CV145,$J$5),$I$5)*MAX(MIN(CV145,$J$5),$I$5)+$G$5*MAX(MIN(CV145,$J$5),$I$5)*(DP145*DI145/($K$5*1000))+$H$5*(DP145*DI145/($K$5*1000))*(DP145*DI145/($K$5*1000)))</f>
        <v>0</v>
      </c>
      <c r="S145">
        <f>J145*(1000-(1000*0.61365*exp(17.502*W145/(240.97+W145))/(DI145+DJ145)+DD145)/2)/(1000*0.61365*exp(17.502*W145/(240.97+W145))/(DI145+DJ145)-DD145)</f>
        <v>0</v>
      </c>
      <c r="T145">
        <f>1/((CW145+1)/(Q145/1.6)+1/(R145/1.37)) + CW145/((CW145+1)/(Q145/1.6) + CW145/(R145/1.37))</f>
        <v>0</v>
      </c>
      <c r="U145">
        <f>(CR145*CU145)</f>
        <v>0</v>
      </c>
      <c r="V145">
        <f>(DK145+(U145+2*0.95*5.67E-8*(((DK145+$B$7)+273)^4-(DK145+273)^4)-44100*J145)/(1.84*29.3*R145+8*0.95*5.67E-8*(DK145+273)^3))</f>
        <v>0</v>
      </c>
      <c r="W145">
        <f>($C$7*DL145+$D$7*DM145+$E$7*V145)</f>
        <v>0</v>
      </c>
      <c r="X145">
        <f>0.61365*exp(17.502*W145/(240.97+W145))</f>
        <v>0</v>
      </c>
      <c r="Y145">
        <f>(Z145/AA145*100)</f>
        <v>0</v>
      </c>
      <c r="Z145">
        <f>DD145*(DI145+DJ145)/1000</f>
        <v>0</v>
      </c>
      <c r="AA145">
        <f>0.61365*exp(17.502*DK145/(240.97+DK145))</f>
        <v>0</v>
      </c>
      <c r="AB145">
        <f>(X145-DD145*(DI145+DJ145)/1000)</f>
        <v>0</v>
      </c>
      <c r="AC145">
        <f>(-J145*44100)</f>
        <v>0</v>
      </c>
      <c r="AD145">
        <f>2*29.3*R145*0.92*(DK145-W145)</f>
        <v>0</v>
      </c>
      <c r="AE145">
        <f>2*0.95*5.67E-8*(((DK145+$B$7)+273)^4-(W145+273)^4)</f>
        <v>0</v>
      </c>
      <c r="AF145">
        <f>U145+AE145+AC145+AD145</f>
        <v>0</v>
      </c>
      <c r="AG145">
        <f>DH145*AU145*(DC145-DB145*(1000-AU145*DE145)/(1000-AU145*DD145))/(100*CV145)</f>
        <v>0</v>
      </c>
      <c r="AH145">
        <f>1000*DH145*AU145*(DD145-DE145)/(100*CV145*(1000-AU145*DD145))</f>
        <v>0</v>
      </c>
      <c r="AI145">
        <f>(AJ145 - AK145 - DI145*1E3/(8.314*(DK145+273.15)) * AM145/DH145 * AL145) * DH145/(100*CV145) * (1000 - DE145)/1000</f>
        <v>0</v>
      </c>
      <c r="AJ145">
        <v>543.557254278679</v>
      </c>
      <c r="AK145">
        <v>495.991466666667</v>
      </c>
      <c r="AL145">
        <v>3.25521010067753</v>
      </c>
      <c r="AM145">
        <v>66.0504921813524</v>
      </c>
      <c r="AN145">
        <f>(AP145 - AO145 + DI145*1E3/(8.314*(DK145+273.15)) * AR145/DH145 * AQ145) * DH145/(100*CV145) * 1000/(1000 - AP145)</f>
        <v>0</v>
      </c>
      <c r="AO145">
        <v>21.2694264283117</v>
      </c>
      <c r="AP145">
        <v>26.3840741258741</v>
      </c>
      <c r="AQ145">
        <v>-0.000164217054261697</v>
      </c>
      <c r="AR145">
        <v>92.47</v>
      </c>
      <c r="AS145">
        <v>0</v>
      </c>
      <c r="AT145">
        <v>0</v>
      </c>
      <c r="AU145">
        <f>IF(AS145*$H$13&gt;=AW145,1.0,(AW145/(AW145-AS145*$H$13)))</f>
        <v>0</v>
      </c>
      <c r="AV145">
        <f>(AU145-1)*100</f>
        <v>0</v>
      </c>
      <c r="AW145">
        <f>MAX(0,($B$13+$C$13*DP145)/(1+$D$13*DP145)*DI145/(DK145+273)*$E$13)</f>
        <v>0</v>
      </c>
      <c r="AX145" t="s">
        <v>418</v>
      </c>
      <c r="AY145" t="s">
        <v>418</v>
      </c>
      <c r="AZ145">
        <v>0</v>
      </c>
      <c r="BA145">
        <v>0</v>
      </c>
      <c r="BB145">
        <f>1-AZ145/BA145</f>
        <v>0</v>
      </c>
      <c r="BC145">
        <v>0</v>
      </c>
      <c r="BD145" t="s">
        <v>418</v>
      </c>
      <c r="BE145" t="s">
        <v>418</v>
      </c>
      <c r="BF145">
        <v>0</v>
      </c>
      <c r="BG145">
        <v>0</v>
      </c>
      <c r="BH145">
        <f>1-BF145/BG145</f>
        <v>0</v>
      </c>
      <c r="BI145">
        <v>0.5</v>
      </c>
      <c r="BJ145">
        <f>CS145</f>
        <v>0</v>
      </c>
      <c r="BK145">
        <f>L145</f>
        <v>0</v>
      </c>
      <c r="BL145">
        <f>BH145*BI145*BJ145</f>
        <v>0</v>
      </c>
      <c r="BM145">
        <f>(BK145-BC145)/BJ145</f>
        <v>0</v>
      </c>
      <c r="BN145">
        <f>(BA145-BG145)/BG145</f>
        <v>0</v>
      </c>
      <c r="BO145">
        <f>AZ145/(BB145+AZ145/BG145)</f>
        <v>0</v>
      </c>
      <c r="BP145" t="s">
        <v>418</v>
      </c>
      <c r="BQ145">
        <v>0</v>
      </c>
      <c r="BR145">
        <f>IF(BQ145&lt;&gt;0, BQ145, BO145)</f>
        <v>0</v>
      </c>
      <c r="BS145">
        <f>1-BR145/BG145</f>
        <v>0</v>
      </c>
      <c r="BT145">
        <f>(BG145-BF145)/(BG145-BR145)</f>
        <v>0</v>
      </c>
      <c r="BU145">
        <f>(BA145-BG145)/(BA145-BR145)</f>
        <v>0</v>
      </c>
      <c r="BV145">
        <f>(BG145-BF145)/(BG145-AZ145)</f>
        <v>0</v>
      </c>
      <c r="BW145">
        <f>(BA145-BG145)/(BA145-AZ145)</f>
        <v>0</v>
      </c>
      <c r="BX145">
        <f>(BT145*BR145/BF145)</f>
        <v>0</v>
      </c>
      <c r="BY145">
        <f>(1-BX145)</f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f>$B$11*DQ145+$C$11*DR145+$F$11*EC145*(1-EF145)</f>
        <v>0</v>
      </c>
      <c r="CS145">
        <f>CR145*CT145</f>
        <v>0</v>
      </c>
      <c r="CT145">
        <f>($B$11*$D$9+$C$11*$D$9+$F$11*((EP145+EH145)/MAX(EP145+EH145+EQ145, 0.1)*$I$9+EQ145/MAX(EP145+EH145+EQ145, 0.1)*$J$9))/($B$11+$C$11+$F$11)</f>
        <v>0</v>
      </c>
      <c r="CU145">
        <f>($B$11*$K$9+$C$11*$K$9+$F$11*((EP145+EH145)/MAX(EP145+EH145+EQ145, 0.1)*$P$9+EQ145/MAX(EP145+EH145+EQ145, 0.1)*$Q$9))/($B$11+$C$11+$F$11)</f>
        <v>0</v>
      </c>
      <c r="CV145">
        <v>6</v>
      </c>
      <c r="CW145">
        <v>0.5</v>
      </c>
      <c r="CX145" t="s">
        <v>419</v>
      </c>
      <c r="CY145">
        <v>2</v>
      </c>
      <c r="CZ145" t="b">
        <v>1</v>
      </c>
      <c r="DA145">
        <v>1659025556.71429</v>
      </c>
      <c r="DB145">
        <v>460.462642857143</v>
      </c>
      <c r="DC145">
        <v>514.849714285714</v>
      </c>
      <c r="DD145">
        <v>26.3804571428571</v>
      </c>
      <c r="DE145">
        <v>21.2709964285714</v>
      </c>
      <c r="DF145">
        <v>453.684142857143</v>
      </c>
      <c r="DG145">
        <v>25.7957714285714</v>
      </c>
      <c r="DH145">
        <v>500.054</v>
      </c>
      <c r="DI145">
        <v>90.4072142857143</v>
      </c>
      <c r="DJ145">
        <v>0.0462476142857143</v>
      </c>
      <c r="DK145">
        <v>27.5211071428571</v>
      </c>
      <c r="DL145">
        <v>27.6087928571429</v>
      </c>
      <c r="DM145">
        <v>999.9</v>
      </c>
      <c r="DN145">
        <v>0</v>
      </c>
      <c r="DO145">
        <v>0</v>
      </c>
      <c r="DP145">
        <v>10006.0714285714</v>
      </c>
      <c r="DQ145">
        <v>0</v>
      </c>
      <c r="DR145">
        <v>18.4594785714286</v>
      </c>
      <c r="DS145">
        <v>-54.3869285714286</v>
      </c>
      <c r="DT145">
        <v>472.939178571428</v>
      </c>
      <c r="DU145">
        <v>526.039</v>
      </c>
      <c r="DV145">
        <v>5.10947142857143</v>
      </c>
      <c r="DW145">
        <v>514.849714285714</v>
      </c>
      <c r="DX145">
        <v>21.2709964285714</v>
      </c>
      <c r="DY145">
        <v>2.38498357142857</v>
      </c>
      <c r="DZ145">
        <v>1.92305071428571</v>
      </c>
      <c r="EA145">
        <v>20.2621857142857</v>
      </c>
      <c r="EB145">
        <v>16.8246071428571</v>
      </c>
      <c r="EC145">
        <v>2000.00285714286</v>
      </c>
      <c r="ED145">
        <v>0.979993107142857</v>
      </c>
      <c r="EE145">
        <v>0.0200069857142857</v>
      </c>
      <c r="EF145">
        <v>0</v>
      </c>
      <c r="EG145">
        <v>839.895964285714</v>
      </c>
      <c r="EH145">
        <v>5.00063</v>
      </c>
      <c r="EI145">
        <v>16548.95</v>
      </c>
      <c r="EJ145">
        <v>17256.8892857143</v>
      </c>
      <c r="EK145">
        <v>38.83675</v>
      </c>
      <c r="EL145">
        <v>38.812</v>
      </c>
      <c r="EM145">
        <v>38.312</v>
      </c>
      <c r="EN145">
        <v>38.22075</v>
      </c>
      <c r="EO145">
        <v>39.812</v>
      </c>
      <c r="EP145">
        <v>1955.09285714286</v>
      </c>
      <c r="EQ145">
        <v>39.91</v>
      </c>
      <c r="ER145">
        <v>0</v>
      </c>
      <c r="ES145">
        <v>1659025563.1</v>
      </c>
      <c r="ET145">
        <v>0</v>
      </c>
      <c r="EU145">
        <v>840.04432</v>
      </c>
      <c r="EV145">
        <v>25.3206154162548</v>
      </c>
      <c r="EW145">
        <v>491.169231561992</v>
      </c>
      <c r="EX145">
        <v>16551.36</v>
      </c>
      <c r="EY145">
        <v>15</v>
      </c>
      <c r="EZ145">
        <v>0</v>
      </c>
      <c r="FA145" t="s">
        <v>420</v>
      </c>
      <c r="FB145">
        <v>1657551626.5</v>
      </c>
      <c r="FC145">
        <v>1657551629</v>
      </c>
      <c r="FD145">
        <v>0</v>
      </c>
      <c r="FE145">
        <v>0.403</v>
      </c>
      <c r="FF145">
        <v>0.009</v>
      </c>
      <c r="FG145">
        <v>9.41</v>
      </c>
      <c r="FH145">
        <v>0.087</v>
      </c>
      <c r="FI145">
        <v>417</v>
      </c>
      <c r="FJ145">
        <v>17</v>
      </c>
      <c r="FK145">
        <v>1.61</v>
      </c>
      <c r="FL145">
        <v>0.59</v>
      </c>
      <c r="FM145">
        <v>-53.171565</v>
      </c>
      <c r="FN145">
        <v>-20.3819121951218</v>
      </c>
      <c r="FO145">
        <v>1.99944406417759</v>
      </c>
      <c r="FP145">
        <v>0</v>
      </c>
      <c r="FQ145">
        <v>838.532941176471</v>
      </c>
      <c r="FR145">
        <v>23.087456051276</v>
      </c>
      <c r="FS145">
        <v>2.27758371630444</v>
      </c>
      <c r="FT145">
        <v>0</v>
      </c>
      <c r="FU145">
        <v>5.10629875</v>
      </c>
      <c r="FV145">
        <v>0.0573769981238109</v>
      </c>
      <c r="FW145">
        <v>0.00631431634759462</v>
      </c>
      <c r="FX145">
        <v>1</v>
      </c>
      <c r="FY145">
        <v>1</v>
      </c>
      <c r="FZ145">
        <v>3</v>
      </c>
      <c r="GA145" t="s">
        <v>421</v>
      </c>
      <c r="GB145">
        <v>2.9738</v>
      </c>
      <c r="GC145">
        <v>2.70038</v>
      </c>
      <c r="GD145">
        <v>0.100771</v>
      </c>
      <c r="GE145">
        <v>0.110517</v>
      </c>
      <c r="GF145">
        <v>0.110006</v>
      </c>
      <c r="GG145">
        <v>0.0957943</v>
      </c>
      <c r="GH145">
        <v>35015.9</v>
      </c>
      <c r="GI145">
        <v>37865.2</v>
      </c>
      <c r="GJ145">
        <v>35287.7</v>
      </c>
      <c r="GK145">
        <v>38608.3</v>
      </c>
      <c r="GL145">
        <v>44521.4</v>
      </c>
      <c r="GM145">
        <v>50416.9</v>
      </c>
      <c r="GN145">
        <v>55160.6</v>
      </c>
      <c r="GO145">
        <v>61923.5</v>
      </c>
      <c r="GP145">
        <v>1.9794</v>
      </c>
      <c r="GQ145">
        <v>1.8472</v>
      </c>
      <c r="GR145">
        <v>0.129491</v>
      </c>
      <c r="GS145">
        <v>0</v>
      </c>
      <c r="GT145">
        <v>25.4595</v>
      </c>
      <c r="GU145">
        <v>999.9</v>
      </c>
      <c r="GV145">
        <v>59.358</v>
      </c>
      <c r="GW145">
        <v>29.336</v>
      </c>
      <c r="GX145">
        <v>26.9223</v>
      </c>
      <c r="GY145">
        <v>56.4</v>
      </c>
      <c r="GZ145">
        <v>43.0649</v>
      </c>
      <c r="HA145">
        <v>1</v>
      </c>
      <c r="HB145">
        <v>-0.0319512</v>
      </c>
      <c r="HC145">
        <v>0.245316</v>
      </c>
      <c r="HD145">
        <v>20.1133</v>
      </c>
      <c r="HE145">
        <v>5.19812</v>
      </c>
      <c r="HF145">
        <v>12.0052</v>
      </c>
      <c r="HG145">
        <v>4.9756</v>
      </c>
      <c r="HH145">
        <v>3.2938</v>
      </c>
      <c r="HI145">
        <v>9999</v>
      </c>
      <c r="HJ145">
        <v>9999</v>
      </c>
      <c r="HK145">
        <v>9999</v>
      </c>
      <c r="HL145">
        <v>628.2</v>
      </c>
      <c r="HM145">
        <v>1.86325</v>
      </c>
      <c r="HN145">
        <v>1.86804</v>
      </c>
      <c r="HO145">
        <v>1.86783</v>
      </c>
      <c r="HP145">
        <v>1.86899</v>
      </c>
      <c r="HQ145">
        <v>1.86981</v>
      </c>
      <c r="HR145">
        <v>1.86584</v>
      </c>
      <c r="HS145">
        <v>1.86691</v>
      </c>
      <c r="HT145">
        <v>1.86832</v>
      </c>
      <c r="HU145">
        <v>5</v>
      </c>
      <c r="HV145">
        <v>0</v>
      </c>
      <c r="HW145">
        <v>0</v>
      </c>
      <c r="HX145">
        <v>0</v>
      </c>
      <c r="HY145" t="s">
        <v>422</v>
      </c>
      <c r="HZ145" t="s">
        <v>423</v>
      </c>
      <c r="IA145" t="s">
        <v>424</v>
      </c>
      <c r="IB145" t="s">
        <v>424</v>
      </c>
      <c r="IC145" t="s">
        <v>424</v>
      </c>
      <c r="ID145" t="s">
        <v>424</v>
      </c>
      <c r="IE145">
        <v>0</v>
      </c>
      <c r="IF145">
        <v>100</v>
      </c>
      <c r="IG145">
        <v>100</v>
      </c>
      <c r="IH145">
        <v>6.923</v>
      </c>
      <c r="II145">
        <v>0.5848</v>
      </c>
      <c r="IJ145">
        <v>4.02706509432224</v>
      </c>
      <c r="IK145">
        <v>0.00601174518973114</v>
      </c>
      <c r="IL145">
        <v>2.77886958061485e-07</v>
      </c>
      <c r="IM145">
        <v>-3.54636231360687e-10</v>
      </c>
      <c r="IN145">
        <v>-0.0404303883988718</v>
      </c>
      <c r="IO145">
        <v>-0.0177815531441476</v>
      </c>
      <c r="IP145">
        <v>0.00205572605671414</v>
      </c>
      <c r="IQ145">
        <v>-1.65519735432211e-05</v>
      </c>
      <c r="IR145">
        <v>-4</v>
      </c>
      <c r="IS145">
        <v>1848</v>
      </c>
      <c r="IT145">
        <v>1</v>
      </c>
      <c r="IU145">
        <v>25</v>
      </c>
      <c r="IV145">
        <v>24565.6</v>
      </c>
      <c r="IW145">
        <v>24565.6</v>
      </c>
      <c r="IX145">
        <v>1.28174</v>
      </c>
      <c r="IY145">
        <v>2.60986</v>
      </c>
      <c r="IZ145">
        <v>1.54785</v>
      </c>
      <c r="JA145">
        <v>2.30591</v>
      </c>
      <c r="JB145">
        <v>1.34644</v>
      </c>
      <c r="JC145">
        <v>2.42065</v>
      </c>
      <c r="JD145">
        <v>33.9865</v>
      </c>
      <c r="JE145">
        <v>24.2188</v>
      </c>
      <c r="JF145">
        <v>18</v>
      </c>
      <c r="JG145">
        <v>497.372</v>
      </c>
      <c r="JH145">
        <v>412.055</v>
      </c>
      <c r="JI145">
        <v>25.0001</v>
      </c>
      <c r="JJ145">
        <v>26.7862</v>
      </c>
      <c r="JK145">
        <v>30.0004</v>
      </c>
      <c r="JL145">
        <v>26.7063</v>
      </c>
      <c r="JM145">
        <v>26.6444</v>
      </c>
      <c r="JN145">
        <v>25.7234</v>
      </c>
      <c r="JO145">
        <v>31.1504</v>
      </c>
      <c r="JP145">
        <v>97.7645</v>
      </c>
      <c r="JQ145">
        <v>25</v>
      </c>
      <c r="JR145">
        <v>554.684</v>
      </c>
      <c r="JS145">
        <v>21.1733</v>
      </c>
      <c r="JT145">
        <v>102.325</v>
      </c>
      <c r="JU145">
        <v>103.075</v>
      </c>
    </row>
    <row r="146" spans="1:281">
      <c r="A146">
        <v>130</v>
      </c>
      <c r="B146">
        <v>1659025569.5</v>
      </c>
      <c r="C146">
        <v>1886.40000009537</v>
      </c>
      <c r="D146" t="s">
        <v>684</v>
      </c>
      <c r="E146" t="s">
        <v>685</v>
      </c>
      <c r="F146">
        <v>5</v>
      </c>
      <c r="G146" t="s">
        <v>619</v>
      </c>
      <c r="H146" t="s">
        <v>417</v>
      </c>
      <c r="I146">
        <v>1659025562</v>
      </c>
      <c r="J146">
        <f>(K146)/1000</f>
        <v>0</v>
      </c>
      <c r="K146">
        <f>IF(CZ146, AN146, AH146)</f>
        <v>0</v>
      </c>
      <c r="L146">
        <f>IF(CZ146, AI146, AG146)</f>
        <v>0</v>
      </c>
      <c r="M146">
        <f>DB146 - IF(AU146&gt;1, L146*CV146*100.0/(AW146*DP146), 0)</f>
        <v>0</v>
      </c>
      <c r="N146">
        <f>((T146-J146/2)*M146-L146)/(T146+J146/2)</f>
        <v>0</v>
      </c>
      <c r="O146">
        <f>N146*(DI146+DJ146)/1000.0</f>
        <v>0</v>
      </c>
      <c r="P146">
        <f>(DB146 - IF(AU146&gt;1, L146*CV146*100.0/(AW146*DP146), 0))*(DI146+DJ146)/1000.0</f>
        <v>0</v>
      </c>
      <c r="Q146">
        <f>2.0/((1/S146-1/R146)+SIGN(S146)*SQRT((1/S146-1/R146)*(1/S146-1/R146) + 4*CW146/((CW146+1)*(CW146+1))*(2*1/S146*1/R146-1/R146*1/R146)))</f>
        <v>0</v>
      </c>
      <c r="R146">
        <f>IF(LEFT(CX146,1)&lt;&gt;"0",IF(LEFT(CX146,1)="1",3.0,CY146),$D$5+$E$5*(DP146*DI146/($K$5*1000))+$F$5*(DP146*DI146/($K$5*1000))*MAX(MIN(CV146,$J$5),$I$5)*MAX(MIN(CV146,$J$5),$I$5)+$G$5*MAX(MIN(CV146,$J$5),$I$5)*(DP146*DI146/($K$5*1000))+$H$5*(DP146*DI146/($K$5*1000))*(DP146*DI146/($K$5*1000)))</f>
        <v>0</v>
      </c>
      <c r="S146">
        <f>J146*(1000-(1000*0.61365*exp(17.502*W146/(240.97+W146))/(DI146+DJ146)+DD146)/2)/(1000*0.61365*exp(17.502*W146/(240.97+W146))/(DI146+DJ146)-DD146)</f>
        <v>0</v>
      </c>
      <c r="T146">
        <f>1/((CW146+1)/(Q146/1.6)+1/(R146/1.37)) + CW146/((CW146+1)/(Q146/1.6) + CW146/(R146/1.37))</f>
        <v>0</v>
      </c>
      <c r="U146">
        <f>(CR146*CU146)</f>
        <v>0</v>
      </c>
      <c r="V146">
        <f>(DK146+(U146+2*0.95*5.67E-8*(((DK146+$B$7)+273)^4-(DK146+273)^4)-44100*J146)/(1.84*29.3*R146+8*0.95*5.67E-8*(DK146+273)^3))</f>
        <v>0</v>
      </c>
      <c r="W146">
        <f>($C$7*DL146+$D$7*DM146+$E$7*V146)</f>
        <v>0</v>
      </c>
      <c r="X146">
        <f>0.61365*exp(17.502*W146/(240.97+W146))</f>
        <v>0</v>
      </c>
      <c r="Y146">
        <f>(Z146/AA146*100)</f>
        <v>0</v>
      </c>
      <c r="Z146">
        <f>DD146*(DI146+DJ146)/1000</f>
        <v>0</v>
      </c>
      <c r="AA146">
        <f>0.61365*exp(17.502*DK146/(240.97+DK146))</f>
        <v>0</v>
      </c>
      <c r="AB146">
        <f>(X146-DD146*(DI146+DJ146)/1000)</f>
        <v>0</v>
      </c>
      <c r="AC146">
        <f>(-J146*44100)</f>
        <v>0</v>
      </c>
      <c r="AD146">
        <f>2*29.3*R146*0.92*(DK146-W146)</f>
        <v>0</v>
      </c>
      <c r="AE146">
        <f>2*0.95*5.67E-8*(((DK146+$B$7)+273)^4-(W146+273)^4)</f>
        <v>0</v>
      </c>
      <c r="AF146">
        <f>U146+AE146+AC146+AD146</f>
        <v>0</v>
      </c>
      <c r="AG146">
        <f>DH146*AU146*(DC146-DB146*(1000-AU146*DE146)/(1000-AU146*DD146))/(100*CV146)</f>
        <v>0</v>
      </c>
      <c r="AH146">
        <f>1000*DH146*AU146*(DD146-DE146)/(100*CV146*(1000-AU146*DD146))</f>
        <v>0</v>
      </c>
      <c r="AI146">
        <f>(AJ146 - AK146 - DI146*1E3/(8.314*(DK146+273.15)) * AM146/DH146 * AL146) * DH146/(100*CV146) * (1000 - DE146)/1000</f>
        <v>0</v>
      </c>
      <c r="AJ146">
        <v>560.398872393569</v>
      </c>
      <c r="AK146">
        <v>512.105872727273</v>
      </c>
      <c r="AL146">
        <v>3.19205769377382</v>
      </c>
      <c r="AM146">
        <v>66.0504921813524</v>
      </c>
      <c r="AN146">
        <f>(AP146 - AO146 + DI146*1E3/(8.314*(DK146+273.15)) * AR146/DH146 * AQ146) * DH146/(100*CV146) * 1000/(1000 - AP146)</f>
        <v>0</v>
      </c>
      <c r="AO146">
        <v>21.2088123978355</v>
      </c>
      <c r="AP146">
        <v>26.3627433566434</v>
      </c>
      <c r="AQ146">
        <v>-4.08004574033473e-05</v>
      </c>
      <c r="AR146">
        <v>92.47</v>
      </c>
      <c r="AS146">
        <v>0</v>
      </c>
      <c r="AT146">
        <v>0</v>
      </c>
      <c r="AU146">
        <f>IF(AS146*$H$13&gt;=AW146,1.0,(AW146/(AW146-AS146*$H$13)))</f>
        <v>0</v>
      </c>
      <c r="AV146">
        <f>(AU146-1)*100</f>
        <v>0</v>
      </c>
      <c r="AW146">
        <f>MAX(0,($B$13+$C$13*DP146)/(1+$D$13*DP146)*DI146/(DK146+273)*$E$13)</f>
        <v>0</v>
      </c>
      <c r="AX146" t="s">
        <v>418</v>
      </c>
      <c r="AY146" t="s">
        <v>418</v>
      </c>
      <c r="AZ146">
        <v>0</v>
      </c>
      <c r="BA146">
        <v>0</v>
      </c>
      <c r="BB146">
        <f>1-AZ146/BA146</f>
        <v>0</v>
      </c>
      <c r="BC146">
        <v>0</v>
      </c>
      <c r="BD146" t="s">
        <v>418</v>
      </c>
      <c r="BE146" t="s">
        <v>418</v>
      </c>
      <c r="BF146">
        <v>0</v>
      </c>
      <c r="BG146">
        <v>0</v>
      </c>
      <c r="BH146">
        <f>1-BF146/BG146</f>
        <v>0</v>
      </c>
      <c r="BI146">
        <v>0.5</v>
      </c>
      <c r="BJ146">
        <f>CS146</f>
        <v>0</v>
      </c>
      <c r="BK146">
        <f>L146</f>
        <v>0</v>
      </c>
      <c r="BL146">
        <f>BH146*BI146*BJ146</f>
        <v>0</v>
      </c>
      <c r="BM146">
        <f>(BK146-BC146)/BJ146</f>
        <v>0</v>
      </c>
      <c r="BN146">
        <f>(BA146-BG146)/BG146</f>
        <v>0</v>
      </c>
      <c r="BO146">
        <f>AZ146/(BB146+AZ146/BG146)</f>
        <v>0</v>
      </c>
      <c r="BP146" t="s">
        <v>418</v>
      </c>
      <c r="BQ146">
        <v>0</v>
      </c>
      <c r="BR146">
        <f>IF(BQ146&lt;&gt;0, BQ146, BO146)</f>
        <v>0</v>
      </c>
      <c r="BS146">
        <f>1-BR146/BG146</f>
        <v>0</v>
      </c>
      <c r="BT146">
        <f>(BG146-BF146)/(BG146-BR146)</f>
        <v>0</v>
      </c>
      <c r="BU146">
        <f>(BA146-BG146)/(BA146-BR146)</f>
        <v>0</v>
      </c>
      <c r="BV146">
        <f>(BG146-BF146)/(BG146-AZ146)</f>
        <v>0</v>
      </c>
      <c r="BW146">
        <f>(BA146-BG146)/(BA146-AZ146)</f>
        <v>0</v>
      </c>
      <c r="BX146">
        <f>(BT146*BR146/BF146)</f>
        <v>0</v>
      </c>
      <c r="BY146">
        <f>(1-BX146)</f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f>$B$11*DQ146+$C$11*DR146+$F$11*EC146*(1-EF146)</f>
        <v>0</v>
      </c>
      <c r="CS146">
        <f>CR146*CT146</f>
        <v>0</v>
      </c>
      <c r="CT146">
        <f>($B$11*$D$9+$C$11*$D$9+$F$11*((EP146+EH146)/MAX(EP146+EH146+EQ146, 0.1)*$I$9+EQ146/MAX(EP146+EH146+EQ146, 0.1)*$J$9))/($B$11+$C$11+$F$11)</f>
        <v>0</v>
      </c>
      <c r="CU146">
        <f>($B$11*$K$9+$C$11*$K$9+$F$11*((EP146+EH146)/MAX(EP146+EH146+EQ146, 0.1)*$P$9+EQ146/MAX(EP146+EH146+EQ146, 0.1)*$Q$9))/($B$11+$C$11+$F$11)</f>
        <v>0</v>
      </c>
      <c r="CV146">
        <v>6</v>
      </c>
      <c r="CW146">
        <v>0.5</v>
      </c>
      <c r="CX146" t="s">
        <v>419</v>
      </c>
      <c r="CY146">
        <v>2</v>
      </c>
      <c r="CZ146" t="b">
        <v>1</v>
      </c>
      <c r="DA146">
        <v>1659025562</v>
      </c>
      <c r="DB146">
        <v>476.760518518518</v>
      </c>
      <c r="DC146">
        <v>532.463</v>
      </c>
      <c r="DD146">
        <v>26.3796444444444</v>
      </c>
      <c r="DE146">
        <v>21.2443851851852</v>
      </c>
      <c r="DF146">
        <v>469.884037037037</v>
      </c>
      <c r="DG146">
        <v>25.7950111111111</v>
      </c>
      <c r="DH146">
        <v>500.043111111111</v>
      </c>
      <c r="DI146">
        <v>90.4052074074074</v>
      </c>
      <c r="DJ146">
        <v>0.0462864740740741</v>
      </c>
      <c r="DK146">
        <v>27.5150185185185</v>
      </c>
      <c r="DL146">
        <v>27.5951</v>
      </c>
      <c r="DM146">
        <v>999.9</v>
      </c>
      <c r="DN146">
        <v>0</v>
      </c>
      <c r="DO146">
        <v>0</v>
      </c>
      <c r="DP146">
        <v>10005.1851851852</v>
      </c>
      <c r="DQ146">
        <v>0</v>
      </c>
      <c r="DR146">
        <v>18.5032555555556</v>
      </c>
      <c r="DS146">
        <v>-55.7022777777778</v>
      </c>
      <c r="DT146">
        <v>489.678111111111</v>
      </c>
      <c r="DU146">
        <v>544.019777777778</v>
      </c>
      <c r="DV146">
        <v>5.13527518518519</v>
      </c>
      <c r="DW146">
        <v>532.463</v>
      </c>
      <c r="DX146">
        <v>21.2443851851852</v>
      </c>
      <c r="DY146">
        <v>2.38485740740741</v>
      </c>
      <c r="DZ146">
        <v>1.92060185185185</v>
      </c>
      <c r="EA146">
        <v>20.2613148148148</v>
      </c>
      <c r="EB146">
        <v>16.8045074074074</v>
      </c>
      <c r="EC146">
        <v>2000.00481481482</v>
      </c>
      <c r="ED146">
        <v>0.979993</v>
      </c>
      <c r="EE146">
        <v>0.0200071</v>
      </c>
      <c r="EF146">
        <v>0</v>
      </c>
      <c r="EG146">
        <v>842.109777777778</v>
      </c>
      <c r="EH146">
        <v>5.00063</v>
      </c>
      <c r="EI146">
        <v>16592.1444444444</v>
      </c>
      <c r="EJ146">
        <v>17256.9037037037</v>
      </c>
      <c r="EK146">
        <v>38.8213333333333</v>
      </c>
      <c r="EL146">
        <v>38.812</v>
      </c>
      <c r="EM146">
        <v>38.312</v>
      </c>
      <c r="EN146">
        <v>38.2103333333333</v>
      </c>
      <c r="EO146">
        <v>39.812</v>
      </c>
      <c r="EP146">
        <v>1955.09481481481</v>
      </c>
      <c r="EQ146">
        <v>39.91</v>
      </c>
      <c r="ER146">
        <v>0</v>
      </c>
      <c r="ES146">
        <v>1659025568.5</v>
      </c>
      <c r="ET146">
        <v>0</v>
      </c>
      <c r="EU146">
        <v>842.1785</v>
      </c>
      <c r="EV146">
        <v>25.8270426986128</v>
      </c>
      <c r="EW146">
        <v>497.452990788849</v>
      </c>
      <c r="EX146">
        <v>16593.1192307692</v>
      </c>
      <c r="EY146">
        <v>15</v>
      </c>
      <c r="EZ146">
        <v>0</v>
      </c>
      <c r="FA146" t="s">
        <v>420</v>
      </c>
      <c r="FB146">
        <v>1657551626.5</v>
      </c>
      <c r="FC146">
        <v>1657551629</v>
      </c>
      <c r="FD146">
        <v>0</v>
      </c>
      <c r="FE146">
        <v>0.403</v>
      </c>
      <c r="FF146">
        <v>0.009</v>
      </c>
      <c r="FG146">
        <v>9.41</v>
      </c>
      <c r="FH146">
        <v>0.087</v>
      </c>
      <c r="FI146">
        <v>417</v>
      </c>
      <c r="FJ146">
        <v>17</v>
      </c>
      <c r="FK146">
        <v>1.61</v>
      </c>
      <c r="FL146">
        <v>0.59</v>
      </c>
      <c r="FM146">
        <v>-54.7581025</v>
      </c>
      <c r="FN146">
        <v>-17.4394300187615</v>
      </c>
      <c r="FO146">
        <v>1.75348900816166</v>
      </c>
      <c r="FP146">
        <v>0</v>
      </c>
      <c r="FQ146">
        <v>840.442470588235</v>
      </c>
      <c r="FR146">
        <v>25.3367456186296</v>
      </c>
      <c r="FS146">
        <v>2.49334174806911</v>
      </c>
      <c r="FT146">
        <v>0</v>
      </c>
      <c r="FU146">
        <v>5.12222025</v>
      </c>
      <c r="FV146">
        <v>0.222466829268282</v>
      </c>
      <c r="FW146">
        <v>0.0280139789647509</v>
      </c>
      <c r="FX146">
        <v>0</v>
      </c>
      <c r="FY146">
        <v>0</v>
      </c>
      <c r="FZ146">
        <v>3</v>
      </c>
      <c r="GA146" t="s">
        <v>427</v>
      </c>
      <c r="GB146">
        <v>2.97266</v>
      </c>
      <c r="GC146">
        <v>2.7</v>
      </c>
      <c r="GD146">
        <v>0.103176</v>
      </c>
      <c r="GE146">
        <v>0.112733</v>
      </c>
      <c r="GF146">
        <v>0.109943</v>
      </c>
      <c r="GG146">
        <v>0.0955431</v>
      </c>
      <c r="GH146">
        <v>34922.5</v>
      </c>
      <c r="GI146">
        <v>37771.1</v>
      </c>
      <c r="GJ146">
        <v>35287.9</v>
      </c>
      <c r="GK146">
        <v>38608.5</v>
      </c>
      <c r="GL146">
        <v>44524.8</v>
      </c>
      <c r="GM146">
        <v>50431.3</v>
      </c>
      <c r="GN146">
        <v>55160.8</v>
      </c>
      <c r="GO146">
        <v>61923.9</v>
      </c>
      <c r="GP146">
        <v>1.9794</v>
      </c>
      <c r="GQ146">
        <v>1.8474</v>
      </c>
      <c r="GR146">
        <v>0.129282</v>
      </c>
      <c r="GS146">
        <v>0</v>
      </c>
      <c r="GT146">
        <v>25.4573</v>
      </c>
      <c r="GU146">
        <v>999.9</v>
      </c>
      <c r="GV146">
        <v>59.358</v>
      </c>
      <c r="GW146">
        <v>29.336</v>
      </c>
      <c r="GX146">
        <v>26.9246</v>
      </c>
      <c r="GY146">
        <v>56.56</v>
      </c>
      <c r="GZ146">
        <v>43.5857</v>
      </c>
      <c r="HA146">
        <v>1</v>
      </c>
      <c r="HB146">
        <v>-0.0319309</v>
      </c>
      <c r="HC146">
        <v>0.24183</v>
      </c>
      <c r="HD146">
        <v>20.1132</v>
      </c>
      <c r="HE146">
        <v>5.19812</v>
      </c>
      <c r="HF146">
        <v>12.004</v>
      </c>
      <c r="HG146">
        <v>4.976</v>
      </c>
      <c r="HH146">
        <v>3.2938</v>
      </c>
      <c r="HI146">
        <v>9999</v>
      </c>
      <c r="HJ146">
        <v>9999</v>
      </c>
      <c r="HK146">
        <v>9999</v>
      </c>
      <c r="HL146">
        <v>628.2</v>
      </c>
      <c r="HM146">
        <v>1.86322</v>
      </c>
      <c r="HN146">
        <v>1.86807</v>
      </c>
      <c r="HO146">
        <v>1.86783</v>
      </c>
      <c r="HP146">
        <v>1.86899</v>
      </c>
      <c r="HQ146">
        <v>1.86981</v>
      </c>
      <c r="HR146">
        <v>1.86584</v>
      </c>
      <c r="HS146">
        <v>1.86691</v>
      </c>
      <c r="HT146">
        <v>1.86829</v>
      </c>
      <c r="HU146">
        <v>5</v>
      </c>
      <c r="HV146">
        <v>0</v>
      </c>
      <c r="HW146">
        <v>0</v>
      </c>
      <c r="HX146">
        <v>0</v>
      </c>
      <c r="HY146" t="s">
        <v>422</v>
      </c>
      <c r="HZ146" t="s">
        <v>423</v>
      </c>
      <c r="IA146" t="s">
        <v>424</v>
      </c>
      <c r="IB146" t="s">
        <v>424</v>
      </c>
      <c r="IC146" t="s">
        <v>424</v>
      </c>
      <c r="ID146" t="s">
        <v>424</v>
      </c>
      <c r="IE146">
        <v>0</v>
      </c>
      <c r="IF146">
        <v>100</v>
      </c>
      <c r="IG146">
        <v>100</v>
      </c>
      <c r="IH146">
        <v>7.016</v>
      </c>
      <c r="II146">
        <v>0.5837</v>
      </c>
      <c r="IJ146">
        <v>4.02706509432224</v>
      </c>
      <c r="IK146">
        <v>0.00601174518973114</v>
      </c>
      <c r="IL146">
        <v>2.77886958061485e-07</v>
      </c>
      <c r="IM146">
        <v>-3.54636231360687e-10</v>
      </c>
      <c r="IN146">
        <v>-0.0404303883988718</v>
      </c>
      <c r="IO146">
        <v>-0.0177815531441476</v>
      </c>
      <c r="IP146">
        <v>0.00205572605671414</v>
      </c>
      <c r="IQ146">
        <v>-1.65519735432211e-05</v>
      </c>
      <c r="IR146">
        <v>-4</v>
      </c>
      <c r="IS146">
        <v>1848</v>
      </c>
      <c r="IT146">
        <v>1</v>
      </c>
      <c r="IU146">
        <v>25</v>
      </c>
      <c r="IV146">
        <v>24565.7</v>
      </c>
      <c r="IW146">
        <v>24565.7</v>
      </c>
      <c r="IX146">
        <v>1.3147</v>
      </c>
      <c r="IY146">
        <v>2.61963</v>
      </c>
      <c r="IZ146">
        <v>1.54785</v>
      </c>
      <c r="JA146">
        <v>2.30591</v>
      </c>
      <c r="JB146">
        <v>1.34644</v>
      </c>
      <c r="JC146">
        <v>2.30835</v>
      </c>
      <c r="JD146">
        <v>33.9865</v>
      </c>
      <c r="JE146">
        <v>24.2188</v>
      </c>
      <c r="JF146">
        <v>18</v>
      </c>
      <c r="JG146">
        <v>497.392</v>
      </c>
      <c r="JH146">
        <v>412.168</v>
      </c>
      <c r="JI146">
        <v>24.9997</v>
      </c>
      <c r="JJ146">
        <v>26.7862</v>
      </c>
      <c r="JK146">
        <v>30.0004</v>
      </c>
      <c r="JL146">
        <v>26.7086</v>
      </c>
      <c r="JM146">
        <v>26.6444</v>
      </c>
      <c r="JN146">
        <v>26.3834</v>
      </c>
      <c r="JO146">
        <v>31.1504</v>
      </c>
      <c r="JP146">
        <v>97.7645</v>
      </c>
      <c r="JQ146">
        <v>25</v>
      </c>
      <c r="JR146">
        <v>574.773</v>
      </c>
      <c r="JS146">
        <v>21.1774</v>
      </c>
      <c r="JT146">
        <v>102.325</v>
      </c>
      <c r="JU146">
        <v>103.075</v>
      </c>
    </row>
    <row r="147" spans="1:281">
      <c r="A147">
        <v>131</v>
      </c>
      <c r="B147">
        <v>1659025574.5</v>
      </c>
      <c r="C147">
        <v>1891.40000009537</v>
      </c>
      <c r="D147" t="s">
        <v>686</v>
      </c>
      <c r="E147" t="s">
        <v>687</v>
      </c>
      <c r="F147">
        <v>5</v>
      </c>
      <c r="G147" t="s">
        <v>619</v>
      </c>
      <c r="H147" t="s">
        <v>417</v>
      </c>
      <c r="I147">
        <v>1659025566.71429</v>
      </c>
      <c r="J147">
        <f>(K147)/1000</f>
        <v>0</v>
      </c>
      <c r="K147">
        <f>IF(CZ147, AN147, AH147)</f>
        <v>0</v>
      </c>
      <c r="L147">
        <f>IF(CZ147, AI147, AG147)</f>
        <v>0</v>
      </c>
      <c r="M147">
        <f>DB147 - IF(AU147&gt;1, L147*CV147*100.0/(AW147*DP147), 0)</f>
        <v>0</v>
      </c>
      <c r="N147">
        <f>((T147-J147/2)*M147-L147)/(T147+J147/2)</f>
        <v>0</v>
      </c>
      <c r="O147">
        <f>N147*(DI147+DJ147)/1000.0</f>
        <v>0</v>
      </c>
      <c r="P147">
        <f>(DB147 - IF(AU147&gt;1, L147*CV147*100.0/(AW147*DP147), 0))*(DI147+DJ147)/1000.0</f>
        <v>0</v>
      </c>
      <c r="Q147">
        <f>2.0/((1/S147-1/R147)+SIGN(S147)*SQRT((1/S147-1/R147)*(1/S147-1/R147) + 4*CW147/((CW147+1)*(CW147+1))*(2*1/S147*1/R147-1/R147*1/R147)))</f>
        <v>0</v>
      </c>
      <c r="R147">
        <f>IF(LEFT(CX147,1)&lt;&gt;"0",IF(LEFT(CX147,1)="1",3.0,CY147),$D$5+$E$5*(DP147*DI147/($K$5*1000))+$F$5*(DP147*DI147/($K$5*1000))*MAX(MIN(CV147,$J$5),$I$5)*MAX(MIN(CV147,$J$5),$I$5)+$G$5*MAX(MIN(CV147,$J$5),$I$5)*(DP147*DI147/($K$5*1000))+$H$5*(DP147*DI147/($K$5*1000))*(DP147*DI147/($K$5*1000)))</f>
        <v>0</v>
      </c>
      <c r="S147">
        <f>J147*(1000-(1000*0.61365*exp(17.502*W147/(240.97+W147))/(DI147+DJ147)+DD147)/2)/(1000*0.61365*exp(17.502*W147/(240.97+W147))/(DI147+DJ147)-DD147)</f>
        <v>0</v>
      </c>
      <c r="T147">
        <f>1/((CW147+1)/(Q147/1.6)+1/(R147/1.37)) + CW147/((CW147+1)/(Q147/1.6) + CW147/(R147/1.37))</f>
        <v>0</v>
      </c>
      <c r="U147">
        <f>(CR147*CU147)</f>
        <v>0</v>
      </c>
      <c r="V147">
        <f>(DK147+(U147+2*0.95*5.67E-8*(((DK147+$B$7)+273)^4-(DK147+273)^4)-44100*J147)/(1.84*29.3*R147+8*0.95*5.67E-8*(DK147+273)^3))</f>
        <v>0</v>
      </c>
      <c r="W147">
        <f>($C$7*DL147+$D$7*DM147+$E$7*V147)</f>
        <v>0</v>
      </c>
      <c r="X147">
        <f>0.61365*exp(17.502*W147/(240.97+W147))</f>
        <v>0</v>
      </c>
      <c r="Y147">
        <f>(Z147/AA147*100)</f>
        <v>0</v>
      </c>
      <c r="Z147">
        <f>DD147*(DI147+DJ147)/1000</f>
        <v>0</v>
      </c>
      <c r="AA147">
        <f>0.61365*exp(17.502*DK147/(240.97+DK147))</f>
        <v>0</v>
      </c>
      <c r="AB147">
        <f>(X147-DD147*(DI147+DJ147)/1000)</f>
        <v>0</v>
      </c>
      <c r="AC147">
        <f>(-J147*44100)</f>
        <v>0</v>
      </c>
      <c r="AD147">
        <f>2*29.3*R147*0.92*(DK147-W147)</f>
        <v>0</v>
      </c>
      <c r="AE147">
        <f>2*0.95*5.67E-8*(((DK147+$B$7)+273)^4-(W147+273)^4)</f>
        <v>0</v>
      </c>
      <c r="AF147">
        <f>U147+AE147+AC147+AD147</f>
        <v>0</v>
      </c>
      <c r="AG147">
        <f>DH147*AU147*(DC147-DB147*(1000-AU147*DE147)/(1000-AU147*DD147))/(100*CV147)</f>
        <v>0</v>
      </c>
      <c r="AH147">
        <f>1000*DH147*AU147*(DD147-DE147)/(100*CV147*(1000-AU147*DD147))</f>
        <v>0</v>
      </c>
      <c r="AI147">
        <f>(AJ147 - AK147 - DI147*1E3/(8.314*(DK147+273.15)) * AM147/DH147 * AL147) * DH147/(100*CV147) * (1000 - DE147)/1000</f>
        <v>0</v>
      </c>
      <c r="AJ147">
        <v>577.439282254561</v>
      </c>
      <c r="AK147">
        <v>528.005690909091</v>
      </c>
      <c r="AL147">
        <v>3.24938008109559</v>
      </c>
      <c r="AM147">
        <v>66.0504921813524</v>
      </c>
      <c r="AN147">
        <f>(AP147 - AO147 + DI147*1E3/(8.314*(DK147+273.15)) * AR147/DH147 * AQ147) * DH147/(100*CV147) * 1000/(1000 - AP147)</f>
        <v>0</v>
      </c>
      <c r="AO147">
        <v>21.1708391202165</v>
      </c>
      <c r="AP147">
        <v>26.3494111888112</v>
      </c>
      <c r="AQ147">
        <v>-0.00650957575756103</v>
      </c>
      <c r="AR147">
        <v>92.47</v>
      </c>
      <c r="AS147">
        <v>0</v>
      </c>
      <c r="AT147">
        <v>0</v>
      </c>
      <c r="AU147">
        <f>IF(AS147*$H$13&gt;=AW147,1.0,(AW147/(AW147-AS147*$H$13)))</f>
        <v>0</v>
      </c>
      <c r="AV147">
        <f>(AU147-1)*100</f>
        <v>0</v>
      </c>
      <c r="AW147">
        <f>MAX(0,($B$13+$C$13*DP147)/(1+$D$13*DP147)*DI147/(DK147+273)*$E$13)</f>
        <v>0</v>
      </c>
      <c r="AX147" t="s">
        <v>418</v>
      </c>
      <c r="AY147" t="s">
        <v>418</v>
      </c>
      <c r="AZ147">
        <v>0</v>
      </c>
      <c r="BA147">
        <v>0</v>
      </c>
      <c r="BB147">
        <f>1-AZ147/BA147</f>
        <v>0</v>
      </c>
      <c r="BC147">
        <v>0</v>
      </c>
      <c r="BD147" t="s">
        <v>418</v>
      </c>
      <c r="BE147" t="s">
        <v>418</v>
      </c>
      <c r="BF147">
        <v>0</v>
      </c>
      <c r="BG147">
        <v>0</v>
      </c>
      <c r="BH147">
        <f>1-BF147/BG147</f>
        <v>0</v>
      </c>
      <c r="BI147">
        <v>0.5</v>
      </c>
      <c r="BJ147">
        <f>CS147</f>
        <v>0</v>
      </c>
      <c r="BK147">
        <f>L147</f>
        <v>0</v>
      </c>
      <c r="BL147">
        <f>BH147*BI147*BJ147</f>
        <v>0</v>
      </c>
      <c r="BM147">
        <f>(BK147-BC147)/BJ147</f>
        <v>0</v>
      </c>
      <c r="BN147">
        <f>(BA147-BG147)/BG147</f>
        <v>0</v>
      </c>
      <c r="BO147">
        <f>AZ147/(BB147+AZ147/BG147)</f>
        <v>0</v>
      </c>
      <c r="BP147" t="s">
        <v>418</v>
      </c>
      <c r="BQ147">
        <v>0</v>
      </c>
      <c r="BR147">
        <f>IF(BQ147&lt;&gt;0, BQ147, BO147)</f>
        <v>0</v>
      </c>
      <c r="BS147">
        <f>1-BR147/BG147</f>
        <v>0</v>
      </c>
      <c r="BT147">
        <f>(BG147-BF147)/(BG147-BR147)</f>
        <v>0</v>
      </c>
      <c r="BU147">
        <f>(BA147-BG147)/(BA147-BR147)</f>
        <v>0</v>
      </c>
      <c r="BV147">
        <f>(BG147-BF147)/(BG147-AZ147)</f>
        <v>0</v>
      </c>
      <c r="BW147">
        <f>(BA147-BG147)/(BA147-AZ147)</f>
        <v>0</v>
      </c>
      <c r="BX147">
        <f>(BT147*BR147/BF147)</f>
        <v>0</v>
      </c>
      <c r="BY147">
        <f>(1-BX147)</f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f>$B$11*DQ147+$C$11*DR147+$F$11*EC147*(1-EF147)</f>
        <v>0</v>
      </c>
      <c r="CS147">
        <f>CR147*CT147</f>
        <v>0</v>
      </c>
      <c r="CT147">
        <f>($B$11*$D$9+$C$11*$D$9+$F$11*((EP147+EH147)/MAX(EP147+EH147+EQ147, 0.1)*$I$9+EQ147/MAX(EP147+EH147+EQ147, 0.1)*$J$9))/($B$11+$C$11+$F$11)</f>
        <v>0</v>
      </c>
      <c r="CU147">
        <f>($B$11*$K$9+$C$11*$K$9+$F$11*((EP147+EH147)/MAX(EP147+EH147+EQ147, 0.1)*$P$9+EQ147/MAX(EP147+EH147+EQ147, 0.1)*$Q$9))/($B$11+$C$11+$F$11)</f>
        <v>0</v>
      </c>
      <c r="CV147">
        <v>6</v>
      </c>
      <c r="CW147">
        <v>0.5</v>
      </c>
      <c r="CX147" t="s">
        <v>419</v>
      </c>
      <c r="CY147">
        <v>2</v>
      </c>
      <c r="CZ147" t="b">
        <v>1</v>
      </c>
      <c r="DA147">
        <v>1659025566.71429</v>
      </c>
      <c r="DB147">
        <v>491.345142857143</v>
      </c>
      <c r="DC147">
        <v>548.379892857143</v>
      </c>
      <c r="DD147">
        <v>26.3705107142857</v>
      </c>
      <c r="DE147">
        <v>21.2119571428571</v>
      </c>
      <c r="DF147">
        <v>484.38125</v>
      </c>
      <c r="DG147">
        <v>25.7863571428571</v>
      </c>
      <c r="DH147">
        <v>500.066571428571</v>
      </c>
      <c r="DI147">
        <v>90.4038928571429</v>
      </c>
      <c r="DJ147">
        <v>0.0461211392857143</v>
      </c>
      <c r="DK147">
        <v>27.5106428571429</v>
      </c>
      <c r="DL147">
        <v>27.5823214285714</v>
      </c>
      <c r="DM147">
        <v>999.9</v>
      </c>
      <c r="DN147">
        <v>0</v>
      </c>
      <c r="DO147">
        <v>0</v>
      </c>
      <c r="DP147">
        <v>10017.5</v>
      </c>
      <c r="DQ147">
        <v>0</v>
      </c>
      <c r="DR147">
        <v>18.5489214285714</v>
      </c>
      <c r="DS147">
        <v>-57.0345821428571</v>
      </c>
      <c r="DT147">
        <v>504.653035714286</v>
      </c>
      <c r="DU147">
        <v>560.263464285714</v>
      </c>
      <c r="DV147">
        <v>5.15856928571429</v>
      </c>
      <c r="DW147">
        <v>548.379892857143</v>
      </c>
      <c r="DX147">
        <v>21.2119571428571</v>
      </c>
      <c r="DY147">
        <v>2.38399642857143</v>
      </c>
      <c r="DZ147">
        <v>1.9176425</v>
      </c>
      <c r="EA147">
        <v>20.2554678571429</v>
      </c>
      <c r="EB147">
        <v>16.7802035714286</v>
      </c>
      <c r="EC147">
        <v>2000.00892857143</v>
      </c>
      <c r="ED147">
        <v>0.979995142857143</v>
      </c>
      <c r="EE147">
        <v>0.020005</v>
      </c>
      <c r="EF147">
        <v>0</v>
      </c>
      <c r="EG147">
        <v>844.158285714286</v>
      </c>
      <c r="EH147">
        <v>5.00063</v>
      </c>
      <c r="EI147">
        <v>16630.8</v>
      </c>
      <c r="EJ147">
        <v>17256.9285714286</v>
      </c>
      <c r="EK147">
        <v>38.8165</v>
      </c>
      <c r="EL147">
        <v>38.812</v>
      </c>
      <c r="EM147">
        <v>38.312</v>
      </c>
      <c r="EN147">
        <v>38.19375</v>
      </c>
      <c r="EO147">
        <v>39.812</v>
      </c>
      <c r="EP147">
        <v>1955.10321428571</v>
      </c>
      <c r="EQ147">
        <v>39.9057142857143</v>
      </c>
      <c r="ER147">
        <v>0</v>
      </c>
      <c r="ES147">
        <v>1659025573.3</v>
      </c>
      <c r="ET147">
        <v>0</v>
      </c>
      <c r="EU147">
        <v>844.230153846154</v>
      </c>
      <c r="EV147">
        <v>25.229333349609</v>
      </c>
      <c r="EW147">
        <v>487.894017432598</v>
      </c>
      <c r="EX147">
        <v>16632.65</v>
      </c>
      <c r="EY147">
        <v>15</v>
      </c>
      <c r="EZ147">
        <v>0</v>
      </c>
      <c r="FA147" t="s">
        <v>420</v>
      </c>
      <c r="FB147">
        <v>1657551626.5</v>
      </c>
      <c r="FC147">
        <v>1657551629</v>
      </c>
      <c r="FD147">
        <v>0</v>
      </c>
      <c r="FE147">
        <v>0.403</v>
      </c>
      <c r="FF147">
        <v>0.009</v>
      </c>
      <c r="FG147">
        <v>9.41</v>
      </c>
      <c r="FH147">
        <v>0.087</v>
      </c>
      <c r="FI147">
        <v>417</v>
      </c>
      <c r="FJ147">
        <v>17</v>
      </c>
      <c r="FK147">
        <v>1.61</v>
      </c>
      <c r="FL147">
        <v>0.59</v>
      </c>
      <c r="FM147">
        <v>-56.0349675</v>
      </c>
      <c r="FN147">
        <v>-14.6705842401499</v>
      </c>
      <c r="FO147">
        <v>1.54393647900221</v>
      </c>
      <c r="FP147">
        <v>0</v>
      </c>
      <c r="FQ147">
        <v>842.703029411765</v>
      </c>
      <c r="FR147">
        <v>25.7209625761618</v>
      </c>
      <c r="FS147">
        <v>2.52908846035709</v>
      </c>
      <c r="FT147">
        <v>0</v>
      </c>
      <c r="FU147">
        <v>5.14236625</v>
      </c>
      <c r="FV147">
        <v>0.335755159474673</v>
      </c>
      <c r="FW147">
        <v>0.0361476197478825</v>
      </c>
      <c r="FX147">
        <v>0</v>
      </c>
      <c r="FY147">
        <v>0</v>
      </c>
      <c r="FZ147">
        <v>3</v>
      </c>
      <c r="GA147" t="s">
        <v>427</v>
      </c>
      <c r="GB147">
        <v>2.97311</v>
      </c>
      <c r="GC147">
        <v>2.70018</v>
      </c>
      <c r="GD147">
        <v>0.105548</v>
      </c>
      <c r="GE147">
        <v>0.115333</v>
      </c>
      <c r="GF147">
        <v>0.109891</v>
      </c>
      <c r="GG147">
        <v>0.0954439</v>
      </c>
      <c r="GH147">
        <v>34830.1</v>
      </c>
      <c r="GI147">
        <v>37660.4</v>
      </c>
      <c r="GJ147">
        <v>35287.9</v>
      </c>
      <c r="GK147">
        <v>38608.5</v>
      </c>
      <c r="GL147">
        <v>44527.2</v>
      </c>
      <c r="GM147">
        <v>50436</v>
      </c>
      <c r="GN147">
        <v>55160.3</v>
      </c>
      <c r="GO147">
        <v>61922.7</v>
      </c>
      <c r="GP147">
        <v>1.9796</v>
      </c>
      <c r="GQ147">
        <v>1.8472</v>
      </c>
      <c r="GR147">
        <v>0.128269</v>
      </c>
      <c r="GS147">
        <v>0</v>
      </c>
      <c r="GT147">
        <v>25.4552</v>
      </c>
      <c r="GU147">
        <v>999.9</v>
      </c>
      <c r="GV147">
        <v>59.358</v>
      </c>
      <c r="GW147">
        <v>29.336</v>
      </c>
      <c r="GX147">
        <v>26.9246</v>
      </c>
      <c r="GY147">
        <v>56.42</v>
      </c>
      <c r="GZ147">
        <v>43.0809</v>
      </c>
      <c r="HA147">
        <v>1</v>
      </c>
      <c r="HB147">
        <v>-0.0328049</v>
      </c>
      <c r="HC147">
        <v>0.240741</v>
      </c>
      <c r="HD147">
        <v>20.113</v>
      </c>
      <c r="HE147">
        <v>5.19692</v>
      </c>
      <c r="HF147">
        <v>12.0052</v>
      </c>
      <c r="HG147">
        <v>4.9756</v>
      </c>
      <c r="HH147">
        <v>3.2938</v>
      </c>
      <c r="HI147">
        <v>9999</v>
      </c>
      <c r="HJ147">
        <v>9999</v>
      </c>
      <c r="HK147">
        <v>9999</v>
      </c>
      <c r="HL147">
        <v>628.2</v>
      </c>
      <c r="HM147">
        <v>1.86325</v>
      </c>
      <c r="HN147">
        <v>1.86798</v>
      </c>
      <c r="HO147">
        <v>1.86783</v>
      </c>
      <c r="HP147">
        <v>1.86902</v>
      </c>
      <c r="HQ147">
        <v>1.86981</v>
      </c>
      <c r="HR147">
        <v>1.86584</v>
      </c>
      <c r="HS147">
        <v>1.86691</v>
      </c>
      <c r="HT147">
        <v>1.86829</v>
      </c>
      <c r="HU147">
        <v>5</v>
      </c>
      <c r="HV147">
        <v>0</v>
      </c>
      <c r="HW147">
        <v>0</v>
      </c>
      <c r="HX147">
        <v>0</v>
      </c>
      <c r="HY147" t="s">
        <v>422</v>
      </c>
      <c r="HZ147" t="s">
        <v>423</v>
      </c>
      <c r="IA147" t="s">
        <v>424</v>
      </c>
      <c r="IB147" t="s">
        <v>424</v>
      </c>
      <c r="IC147" t="s">
        <v>424</v>
      </c>
      <c r="ID147" t="s">
        <v>424</v>
      </c>
      <c r="IE147">
        <v>0</v>
      </c>
      <c r="IF147">
        <v>100</v>
      </c>
      <c r="IG147">
        <v>100</v>
      </c>
      <c r="IH147">
        <v>7.109</v>
      </c>
      <c r="II147">
        <v>0.5827</v>
      </c>
      <c r="IJ147">
        <v>4.02706509432224</v>
      </c>
      <c r="IK147">
        <v>0.00601174518973114</v>
      </c>
      <c r="IL147">
        <v>2.77886958061485e-07</v>
      </c>
      <c r="IM147">
        <v>-3.54636231360687e-10</v>
      </c>
      <c r="IN147">
        <v>-0.0404303883988718</v>
      </c>
      <c r="IO147">
        <v>-0.0177815531441476</v>
      </c>
      <c r="IP147">
        <v>0.00205572605671414</v>
      </c>
      <c r="IQ147">
        <v>-1.65519735432211e-05</v>
      </c>
      <c r="IR147">
        <v>-4</v>
      </c>
      <c r="IS147">
        <v>1848</v>
      </c>
      <c r="IT147">
        <v>1</v>
      </c>
      <c r="IU147">
        <v>25</v>
      </c>
      <c r="IV147">
        <v>24565.8</v>
      </c>
      <c r="IW147">
        <v>24565.8</v>
      </c>
      <c r="IX147">
        <v>1.34399</v>
      </c>
      <c r="IY147">
        <v>2.6062</v>
      </c>
      <c r="IZ147">
        <v>1.54785</v>
      </c>
      <c r="JA147">
        <v>2.30591</v>
      </c>
      <c r="JB147">
        <v>1.34644</v>
      </c>
      <c r="JC147">
        <v>2.41943</v>
      </c>
      <c r="JD147">
        <v>33.9865</v>
      </c>
      <c r="JE147">
        <v>24.2188</v>
      </c>
      <c r="JF147">
        <v>18</v>
      </c>
      <c r="JG147">
        <v>497.523</v>
      </c>
      <c r="JH147">
        <v>412.071</v>
      </c>
      <c r="JI147">
        <v>24.9996</v>
      </c>
      <c r="JJ147">
        <v>26.7885</v>
      </c>
      <c r="JK147">
        <v>30</v>
      </c>
      <c r="JL147">
        <v>26.7086</v>
      </c>
      <c r="JM147">
        <v>26.6466</v>
      </c>
      <c r="JN147">
        <v>26.9775</v>
      </c>
      <c r="JO147">
        <v>31.7178</v>
      </c>
      <c r="JP147">
        <v>97.7645</v>
      </c>
      <c r="JQ147">
        <v>25</v>
      </c>
      <c r="JR147">
        <v>588.156</v>
      </c>
      <c r="JS147">
        <v>20.9605</v>
      </c>
      <c r="JT147">
        <v>102.324</v>
      </c>
      <c r="JU147">
        <v>103.074</v>
      </c>
    </row>
    <row r="148" spans="1:281">
      <c r="A148">
        <v>132</v>
      </c>
      <c r="B148">
        <v>1659025579.5</v>
      </c>
      <c r="C148">
        <v>1896.40000009537</v>
      </c>
      <c r="D148" t="s">
        <v>688</v>
      </c>
      <c r="E148" t="s">
        <v>689</v>
      </c>
      <c r="F148">
        <v>5</v>
      </c>
      <c r="G148" t="s">
        <v>619</v>
      </c>
      <c r="H148" t="s">
        <v>417</v>
      </c>
      <c r="I148">
        <v>1659025572</v>
      </c>
      <c r="J148">
        <f>(K148)/1000</f>
        <v>0</v>
      </c>
      <c r="K148">
        <f>IF(CZ148, AN148, AH148)</f>
        <v>0</v>
      </c>
      <c r="L148">
        <f>IF(CZ148, AI148, AG148)</f>
        <v>0</v>
      </c>
      <c r="M148">
        <f>DB148 - IF(AU148&gt;1, L148*CV148*100.0/(AW148*DP148), 0)</f>
        <v>0</v>
      </c>
      <c r="N148">
        <f>((T148-J148/2)*M148-L148)/(T148+J148/2)</f>
        <v>0</v>
      </c>
      <c r="O148">
        <f>N148*(DI148+DJ148)/1000.0</f>
        <v>0</v>
      </c>
      <c r="P148">
        <f>(DB148 - IF(AU148&gt;1, L148*CV148*100.0/(AW148*DP148), 0))*(DI148+DJ148)/1000.0</f>
        <v>0</v>
      </c>
      <c r="Q148">
        <f>2.0/((1/S148-1/R148)+SIGN(S148)*SQRT((1/S148-1/R148)*(1/S148-1/R148) + 4*CW148/((CW148+1)*(CW148+1))*(2*1/S148*1/R148-1/R148*1/R148)))</f>
        <v>0</v>
      </c>
      <c r="R148">
        <f>IF(LEFT(CX148,1)&lt;&gt;"0",IF(LEFT(CX148,1)="1",3.0,CY148),$D$5+$E$5*(DP148*DI148/($K$5*1000))+$F$5*(DP148*DI148/($K$5*1000))*MAX(MIN(CV148,$J$5),$I$5)*MAX(MIN(CV148,$J$5),$I$5)+$G$5*MAX(MIN(CV148,$J$5),$I$5)*(DP148*DI148/($K$5*1000))+$H$5*(DP148*DI148/($K$5*1000))*(DP148*DI148/($K$5*1000)))</f>
        <v>0</v>
      </c>
      <c r="S148">
        <f>J148*(1000-(1000*0.61365*exp(17.502*W148/(240.97+W148))/(DI148+DJ148)+DD148)/2)/(1000*0.61365*exp(17.502*W148/(240.97+W148))/(DI148+DJ148)-DD148)</f>
        <v>0</v>
      </c>
      <c r="T148">
        <f>1/((CW148+1)/(Q148/1.6)+1/(R148/1.37)) + CW148/((CW148+1)/(Q148/1.6) + CW148/(R148/1.37))</f>
        <v>0</v>
      </c>
      <c r="U148">
        <f>(CR148*CU148)</f>
        <v>0</v>
      </c>
      <c r="V148">
        <f>(DK148+(U148+2*0.95*5.67E-8*(((DK148+$B$7)+273)^4-(DK148+273)^4)-44100*J148)/(1.84*29.3*R148+8*0.95*5.67E-8*(DK148+273)^3))</f>
        <v>0</v>
      </c>
      <c r="W148">
        <f>($C$7*DL148+$D$7*DM148+$E$7*V148)</f>
        <v>0</v>
      </c>
      <c r="X148">
        <f>0.61365*exp(17.502*W148/(240.97+W148))</f>
        <v>0</v>
      </c>
      <c r="Y148">
        <f>(Z148/AA148*100)</f>
        <v>0</v>
      </c>
      <c r="Z148">
        <f>DD148*(DI148+DJ148)/1000</f>
        <v>0</v>
      </c>
      <c r="AA148">
        <f>0.61365*exp(17.502*DK148/(240.97+DK148))</f>
        <v>0</v>
      </c>
      <c r="AB148">
        <f>(X148-DD148*(DI148+DJ148)/1000)</f>
        <v>0</v>
      </c>
      <c r="AC148">
        <f>(-J148*44100)</f>
        <v>0</v>
      </c>
      <c r="AD148">
        <f>2*29.3*R148*0.92*(DK148-W148)</f>
        <v>0</v>
      </c>
      <c r="AE148">
        <f>2*0.95*5.67E-8*(((DK148+$B$7)+273)^4-(W148+273)^4)</f>
        <v>0</v>
      </c>
      <c r="AF148">
        <f>U148+AE148+AC148+AD148</f>
        <v>0</v>
      </c>
      <c r="AG148">
        <f>DH148*AU148*(DC148-DB148*(1000-AU148*DE148)/(1000-AU148*DD148))/(100*CV148)</f>
        <v>0</v>
      </c>
      <c r="AH148">
        <f>1000*DH148*AU148*(DD148-DE148)/(100*CV148*(1000-AU148*DD148))</f>
        <v>0</v>
      </c>
      <c r="AI148">
        <f>(AJ148 - AK148 - DI148*1E3/(8.314*(DK148+273.15)) * AM148/DH148 * AL148) * DH148/(100*CV148) * (1000 - DE148)/1000</f>
        <v>0</v>
      </c>
      <c r="AJ148">
        <v>594.810319569158</v>
      </c>
      <c r="AK148">
        <v>544.262715151515</v>
      </c>
      <c r="AL148">
        <v>3.24935554946988</v>
      </c>
      <c r="AM148">
        <v>66.0504921813524</v>
      </c>
      <c r="AN148">
        <f>(AP148 - AO148 + DI148*1E3/(8.314*(DK148+273.15)) * AR148/DH148 * AQ148) * DH148/(100*CV148) * 1000/(1000 - AP148)</f>
        <v>0</v>
      </c>
      <c r="AO148">
        <v>21.111525240303</v>
      </c>
      <c r="AP148">
        <v>26.3118503496504</v>
      </c>
      <c r="AQ148">
        <v>-0.000854025974020741</v>
      </c>
      <c r="AR148">
        <v>92.47</v>
      </c>
      <c r="AS148">
        <v>0</v>
      </c>
      <c r="AT148">
        <v>0</v>
      </c>
      <c r="AU148">
        <f>IF(AS148*$H$13&gt;=AW148,1.0,(AW148/(AW148-AS148*$H$13)))</f>
        <v>0</v>
      </c>
      <c r="AV148">
        <f>(AU148-1)*100</f>
        <v>0</v>
      </c>
      <c r="AW148">
        <f>MAX(0,($B$13+$C$13*DP148)/(1+$D$13*DP148)*DI148/(DK148+273)*$E$13)</f>
        <v>0</v>
      </c>
      <c r="AX148" t="s">
        <v>418</v>
      </c>
      <c r="AY148" t="s">
        <v>418</v>
      </c>
      <c r="AZ148">
        <v>0</v>
      </c>
      <c r="BA148">
        <v>0</v>
      </c>
      <c r="BB148">
        <f>1-AZ148/BA148</f>
        <v>0</v>
      </c>
      <c r="BC148">
        <v>0</v>
      </c>
      <c r="BD148" t="s">
        <v>418</v>
      </c>
      <c r="BE148" t="s">
        <v>418</v>
      </c>
      <c r="BF148">
        <v>0</v>
      </c>
      <c r="BG148">
        <v>0</v>
      </c>
      <c r="BH148">
        <f>1-BF148/BG148</f>
        <v>0</v>
      </c>
      <c r="BI148">
        <v>0.5</v>
      </c>
      <c r="BJ148">
        <f>CS148</f>
        <v>0</v>
      </c>
      <c r="BK148">
        <f>L148</f>
        <v>0</v>
      </c>
      <c r="BL148">
        <f>BH148*BI148*BJ148</f>
        <v>0</v>
      </c>
      <c r="BM148">
        <f>(BK148-BC148)/BJ148</f>
        <v>0</v>
      </c>
      <c r="BN148">
        <f>(BA148-BG148)/BG148</f>
        <v>0</v>
      </c>
      <c r="BO148">
        <f>AZ148/(BB148+AZ148/BG148)</f>
        <v>0</v>
      </c>
      <c r="BP148" t="s">
        <v>418</v>
      </c>
      <c r="BQ148">
        <v>0</v>
      </c>
      <c r="BR148">
        <f>IF(BQ148&lt;&gt;0, BQ148, BO148)</f>
        <v>0</v>
      </c>
      <c r="BS148">
        <f>1-BR148/BG148</f>
        <v>0</v>
      </c>
      <c r="BT148">
        <f>(BG148-BF148)/(BG148-BR148)</f>
        <v>0</v>
      </c>
      <c r="BU148">
        <f>(BA148-BG148)/(BA148-BR148)</f>
        <v>0</v>
      </c>
      <c r="BV148">
        <f>(BG148-BF148)/(BG148-AZ148)</f>
        <v>0</v>
      </c>
      <c r="BW148">
        <f>(BA148-BG148)/(BA148-AZ148)</f>
        <v>0</v>
      </c>
      <c r="BX148">
        <f>(BT148*BR148/BF148)</f>
        <v>0</v>
      </c>
      <c r="BY148">
        <f>(1-BX148)</f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f>$B$11*DQ148+$C$11*DR148+$F$11*EC148*(1-EF148)</f>
        <v>0</v>
      </c>
      <c r="CS148">
        <f>CR148*CT148</f>
        <v>0</v>
      </c>
      <c r="CT148">
        <f>($B$11*$D$9+$C$11*$D$9+$F$11*((EP148+EH148)/MAX(EP148+EH148+EQ148, 0.1)*$I$9+EQ148/MAX(EP148+EH148+EQ148, 0.1)*$J$9))/($B$11+$C$11+$F$11)</f>
        <v>0</v>
      </c>
      <c r="CU148">
        <f>($B$11*$K$9+$C$11*$K$9+$F$11*((EP148+EH148)/MAX(EP148+EH148+EQ148, 0.1)*$P$9+EQ148/MAX(EP148+EH148+EQ148, 0.1)*$Q$9))/($B$11+$C$11+$F$11)</f>
        <v>0</v>
      </c>
      <c r="CV148">
        <v>6</v>
      </c>
      <c r="CW148">
        <v>0.5</v>
      </c>
      <c r="CX148" t="s">
        <v>419</v>
      </c>
      <c r="CY148">
        <v>2</v>
      </c>
      <c r="CZ148" t="b">
        <v>1</v>
      </c>
      <c r="DA148">
        <v>1659025572</v>
      </c>
      <c r="DB148">
        <v>507.933333333333</v>
      </c>
      <c r="DC148">
        <v>566.006962962963</v>
      </c>
      <c r="DD148">
        <v>26.3525962962963</v>
      </c>
      <c r="DE148">
        <v>21.1436888888889</v>
      </c>
      <c r="DF148">
        <v>500.870148148148</v>
      </c>
      <c r="DG148">
        <v>25.7693851851852</v>
      </c>
      <c r="DH148">
        <v>500.062296296296</v>
      </c>
      <c r="DI148">
        <v>90.4037777777778</v>
      </c>
      <c r="DJ148">
        <v>0.0462754740740741</v>
      </c>
      <c r="DK148">
        <v>27.5029407407407</v>
      </c>
      <c r="DL148">
        <v>27.5595444444444</v>
      </c>
      <c r="DM148">
        <v>999.9</v>
      </c>
      <c r="DN148">
        <v>0</v>
      </c>
      <c r="DO148">
        <v>0</v>
      </c>
      <c r="DP148">
        <v>9999.62962962963</v>
      </c>
      <c r="DQ148">
        <v>0</v>
      </c>
      <c r="DR148">
        <v>18.5686333333333</v>
      </c>
      <c r="DS148">
        <v>-58.0735777777778</v>
      </c>
      <c r="DT148">
        <v>521.680814814815</v>
      </c>
      <c r="DU148">
        <v>578.232111111111</v>
      </c>
      <c r="DV148">
        <v>5.20891925925926</v>
      </c>
      <c r="DW148">
        <v>566.006962962963</v>
      </c>
      <c r="DX148">
        <v>21.1436888888889</v>
      </c>
      <c r="DY148">
        <v>2.38237481481482</v>
      </c>
      <c r="DZ148">
        <v>1.91146962962963</v>
      </c>
      <c r="EA148">
        <v>20.2444518518518</v>
      </c>
      <c r="EB148">
        <v>16.7293925925926</v>
      </c>
      <c r="EC148">
        <v>2000.00592592593</v>
      </c>
      <c r="ED148">
        <v>0.979999666666667</v>
      </c>
      <c r="EE148">
        <v>0.020000537037037</v>
      </c>
      <c r="EF148">
        <v>0</v>
      </c>
      <c r="EG148">
        <v>846.332518518518</v>
      </c>
      <c r="EH148">
        <v>5.00063</v>
      </c>
      <c r="EI148">
        <v>16672.6888888889</v>
      </c>
      <c r="EJ148">
        <v>17256.9222222222</v>
      </c>
      <c r="EK148">
        <v>38.812</v>
      </c>
      <c r="EL148">
        <v>38.812</v>
      </c>
      <c r="EM148">
        <v>38.312</v>
      </c>
      <c r="EN148">
        <v>38.187</v>
      </c>
      <c r="EO148">
        <v>39.812</v>
      </c>
      <c r="EP148">
        <v>1955.10925925926</v>
      </c>
      <c r="EQ148">
        <v>39.8966666666667</v>
      </c>
      <c r="ER148">
        <v>0</v>
      </c>
      <c r="ES148">
        <v>1659025578.1</v>
      </c>
      <c r="ET148">
        <v>0</v>
      </c>
      <c r="EU148">
        <v>846.226153846154</v>
      </c>
      <c r="EV148">
        <v>24.1491282006181</v>
      </c>
      <c r="EW148">
        <v>468.12991454583</v>
      </c>
      <c r="EX148">
        <v>16670.6153846154</v>
      </c>
      <c r="EY148">
        <v>15</v>
      </c>
      <c r="EZ148">
        <v>0</v>
      </c>
      <c r="FA148" t="s">
        <v>420</v>
      </c>
      <c r="FB148">
        <v>1657551626.5</v>
      </c>
      <c r="FC148">
        <v>1657551629</v>
      </c>
      <c r="FD148">
        <v>0</v>
      </c>
      <c r="FE148">
        <v>0.403</v>
      </c>
      <c r="FF148">
        <v>0.009</v>
      </c>
      <c r="FG148">
        <v>9.41</v>
      </c>
      <c r="FH148">
        <v>0.087</v>
      </c>
      <c r="FI148">
        <v>417</v>
      </c>
      <c r="FJ148">
        <v>17</v>
      </c>
      <c r="FK148">
        <v>1.61</v>
      </c>
      <c r="FL148">
        <v>0.59</v>
      </c>
      <c r="FM148">
        <v>-57.57316</v>
      </c>
      <c r="FN148">
        <v>-11.9691129455909</v>
      </c>
      <c r="FO148">
        <v>1.32199081120105</v>
      </c>
      <c r="FP148">
        <v>0</v>
      </c>
      <c r="FQ148">
        <v>845.212529411765</v>
      </c>
      <c r="FR148">
        <v>24.8574484430458</v>
      </c>
      <c r="FS148">
        <v>2.446204181215</v>
      </c>
      <c r="FT148">
        <v>0</v>
      </c>
      <c r="FU148">
        <v>5.18278625</v>
      </c>
      <c r="FV148">
        <v>0.513445215759838</v>
      </c>
      <c r="FW148">
        <v>0.0537190524715161</v>
      </c>
      <c r="FX148">
        <v>0</v>
      </c>
      <c r="FY148">
        <v>0</v>
      </c>
      <c r="FZ148">
        <v>3</v>
      </c>
      <c r="GA148" t="s">
        <v>427</v>
      </c>
      <c r="GB148">
        <v>2.97328</v>
      </c>
      <c r="GC148">
        <v>2.70004</v>
      </c>
      <c r="GD148">
        <v>0.107902</v>
      </c>
      <c r="GE148">
        <v>0.117547</v>
      </c>
      <c r="GF148">
        <v>0.109792</v>
      </c>
      <c r="GG148">
        <v>0.0950097</v>
      </c>
      <c r="GH148">
        <v>34738.5</v>
      </c>
      <c r="GI148">
        <v>37566.6</v>
      </c>
      <c r="GJ148">
        <v>35287.9</v>
      </c>
      <c r="GK148">
        <v>38608.9</v>
      </c>
      <c r="GL148">
        <v>44532.2</v>
      </c>
      <c r="GM148">
        <v>50460.8</v>
      </c>
      <c r="GN148">
        <v>55160.3</v>
      </c>
      <c r="GO148">
        <v>61923.4</v>
      </c>
      <c r="GP148">
        <v>1.9796</v>
      </c>
      <c r="GQ148">
        <v>1.8468</v>
      </c>
      <c r="GR148">
        <v>0.128269</v>
      </c>
      <c r="GS148">
        <v>0</v>
      </c>
      <c r="GT148">
        <v>25.4552</v>
      </c>
      <c r="GU148">
        <v>999.9</v>
      </c>
      <c r="GV148">
        <v>59.358</v>
      </c>
      <c r="GW148">
        <v>29.336</v>
      </c>
      <c r="GX148">
        <v>26.9237</v>
      </c>
      <c r="GY148">
        <v>57.03</v>
      </c>
      <c r="GZ148">
        <v>43.5657</v>
      </c>
      <c r="HA148">
        <v>1</v>
      </c>
      <c r="HB148">
        <v>-0.0323171</v>
      </c>
      <c r="HC148">
        <v>0.240305</v>
      </c>
      <c r="HD148">
        <v>20.113</v>
      </c>
      <c r="HE148">
        <v>5.19932</v>
      </c>
      <c r="HF148">
        <v>12.0052</v>
      </c>
      <c r="HG148">
        <v>4.9756</v>
      </c>
      <c r="HH148">
        <v>3.294</v>
      </c>
      <c r="HI148">
        <v>9999</v>
      </c>
      <c r="HJ148">
        <v>9999</v>
      </c>
      <c r="HK148">
        <v>9999</v>
      </c>
      <c r="HL148">
        <v>628.2</v>
      </c>
      <c r="HM148">
        <v>1.86325</v>
      </c>
      <c r="HN148">
        <v>1.86807</v>
      </c>
      <c r="HO148">
        <v>1.86783</v>
      </c>
      <c r="HP148">
        <v>1.86902</v>
      </c>
      <c r="HQ148">
        <v>1.86981</v>
      </c>
      <c r="HR148">
        <v>1.86584</v>
      </c>
      <c r="HS148">
        <v>1.86694</v>
      </c>
      <c r="HT148">
        <v>1.86832</v>
      </c>
      <c r="HU148">
        <v>5</v>
      </c>
      <c r="HV148">
        <v>0</v>
      </c>
      <c r="HW148">
        <v>0</v>
      </c>
      <c r="HX148">
        <v>0</v>
      </c>
      <c r="HY148" t="s">
        <v>422</v>
      </c>
      <c r="HZ148" t="s">
        <v>423</v>
      </c>
      <c r="IA148" t="s">
        <v>424</v>
      </c>
      <c r="IB148" t="s">
        <v>424</v>
      </c>
      <c r="IC148" t="s">
        <v>424</v>
      </c>
      <c r="ID148" t="s">
        <v>424</v>
      </c>
      <c r="IE148">
        <v>0</v>
      </c>
      <c r="IF148">
        <v>100</v>
      </c>
      <c r="IG148">
        <v>100</v>
      </c>
      <c r="IH148">
        <v>7.204</v>
      </c>
      <c r="II148">
        <v>0.5809</v>
      </c>
      <c r="IJ148">
        <v>4.02706509432224</v>
      </c>
      <c r="IK148">
        <v>0.00601174518973114</v>
      </c>
      <c r="IL148">
        <v>2.77886958061485e-07</v>
      </c>
      <c r="IM148">
        <v>-3.54636231360687e-10</v>
      </c>
      <c r="IN148">
        <v>-0.0404303883988718</v>
      </c>
      <c r="IO148">
        <v>-0.0177815531441476</v>
      </c>
      <c r="IP148">
        <v>0.00205572605671414</v>
      </c>
      <c r="IQ148">
        <v>-1.65519735432211e-05</v>
      </c>
      <c r="IR148">
        <v>-4</v>
      </c>
      <c r="IS148">
        <v>1848</v>
      </c>
      <c r="IT148">
        <v>1</v>
      </c>
      <c r="IU148">
        <v>25</v>
      </c>
      <c r="IV148">
        <v>24565.9</v>
      </c>
      <c r="IW148">
        <v>24565.8</v>
      </c>
      <c r="IX148">
        <v>1.37695</v>
      </c>
      <c r="IY148">
        <v>2.61353</v>
      </c>
      <c r="IZ148">
        <v>1.54785</v>
      </c>
      <c r="JA148">
        <v>2.30591</v>
      </c>
      <c r="JB148">
        <v>1.34644</v>
      </c>
      <c r="JC148">
        <v>2.34253</v>
      </c>
      <c r="JD148">
        <v>33.9865</v>
      </c>
      <c r="JE148">
        <v>24.2101</v>
      </c>
      <c r="JF148">
        <v>18</v>
      </c>
      <c r="JG148">
        <v>497.524</v>
      </c>
      <c r="JH148">
        <v>411.846</v>
      </c>
      <c r="JI148">
        <v>24.9998</v>
      </c>
      <c r="JJ148">
        <v>26.7885</v>
      </c>
      <c r="JK148">
        <v>29.9999</v>
      </c>
      <c r="JL148">
        <v>26.7086</v>
      </c>
      <c r="JM148">
        <v>26.6466</v>
      </c>
      <c r="JN148">
        <v>27.6249</v>
      </c>
      <c r="JO148">
        <v>31.7178</v>
      </c>
      <c r="JP148">
        <v>97.3945</v>
      </c>
      <c r="JQ148">
        <v>25</v>
      </c>
      <c r="JR148">
        <v>608.257</v>
      </c>
      <c r="JS148">
        <v>20.9102</v>
      </c>
      <c r="JT148">
        <v>102.324</v>
      </c>
      <c r="JU148">
        <v>103.075</v>
      </c>
    </row>
    <row r="149" spans="1:281">
      <c r="A149">
        <v>133</v>
      </c>
      <c r="B149">
        <v>1659025584.5</v>
      </c>
      <c r="C149">
        <v>1901.40000009537</v>
      </c>
      <c r="D149" t="s">
        <v>690</v>
      </c>
      <c r="E149" t="s">
        <v>691</v>
      </c>
      <c r="F149">
        <v>5</v>
      </c>
      <c r="G149" t="s">
        <v>619</v>
      </c>
      <c r="H149" t="s">
        <v>417</v>
      </c>
      <c r="I149">
        <v>1659025576.71429</v>
      </c>
      <c r="J149">
        <f>(K149)/1000</f>
        <v>0</v>
      </c>
      <c r="K149">
        <f>IF(CZ149, AN149, AH149)</f>
        <v>0</v>
      </c>
      <c r="L149">
        <f>IF(CZ149, AI149, AG149)</f>
        <v>0</v>
      </c>
      <c r="M149">
        <f>DB149 - IF(AU149&gt;1, L149*CV149*100.0/(AW149*DP149), 0)</f>
        <v>0</v>
      </c>
      <c r="N149">
        <f>((T149-J149/2)*M149-L149)/(T149+J149/2)</f>
        <v>0</v>
      </c>
      <c r="O149">
        <f>N149*(DI149+DJ149)/1000.0</f>
        <v>0</v>
      </c>
      <c r="P149">
        <f>(DB149 - IF(AU149&gt;1, L149*CV149*100.0/(AW149*DP149), 0))*(DI149+DJ149)/1000.0</f>
        <v>0</v>
      </c>
      <c r="Q149">
        <f>2.0/((1/S149-1/R149)+SIGN(S149)*SQRT((1/S149-1/R149)*(1/S149-1/R149) + 4*CW149/((CW149+1)*(CW149+1))*(2*1/S149*1/R149-1/R149*1/R149)))</f>
        <v>0</v>
      </c>
      <c r="R149">
        <f>IF(LEFT(CX149,1)&lt;&gt;"0",IF(LEFT(CX149,1)="1",3.0,CY149),$D$5+$E$5*(DP149*DI149/($K$5*1000))+$F$5*(DP149*DI149/($K$5*1000))*MAX(MIN(CV149,$J$5),$I$5)*MAX(MIN(CV149,$J$5),$I$5)+$G$5*MAX(MIN(CV149,$J$5),$I$5)*(DP149*DI149/($K$5*1000))+$H$5*(DP149*DI149/($K$5*1000))*(DP149*DI149/($K$5*1000)))</f>
        <v>0</v>
      </c>
      <c r="S149">
        <f>J149*(1000-(1000*0.61365*exp(17.502*W149/(240.97+W149))/(DI149+DJ149)+DD149)/2)/(1000*0.61365*exp(17.502*W149/(240.97+W149))/(DI149+DJ149)-DD149)</f>
        <v>0</v>
      </c>
      <c r="T149">
        <f>1/((CW149+1)/(Q149/1.6)+1/(R149/1.37)) + CW149/((CW149+1)/(Q149/1.6) + CW149/(R149/1.37))</f>
        <v>0</v>
      </c>
      <c r="U149">
        <f>(CR149*CU149)</f>
        <v>0</v>
      </c>
      <c r="V149">
        <f>(DK149+(U149+2*0.95*5.67E-8*(((DK149+$B$7)+273)^4-(DK149+273)^4)-44100*J149)/(1.84*29.3*R149+8*0.95*5.67E-8*(DK149+273)^3))</f>
        <v>0</v>
      </c>
      <c r="W149">
        <f>($C$7*DL149+$D$7*DM149+$E$7*V149)</f>
        <v>0</v>
      </c>
      <c r="X149">
        <f>0.61365*exp(17.502*W149/(240.97+W149))</f>
        <v>0</v>
      </c>
      <c r="Y149">
        <f>(Z149/AA149*100)</f>
        <v>0</v>
      </c>
      <c r="Z149">
        <f>DD149*(DI149+DJ149)/1000</f>
        <v>0</v>
      </c>
      <c r="AA149">
        <f>0.61365*exp(17.502*DK149/(240.97+DK149))</f>
        <v>0</v>
      </c>
      <c r="AB149">
        <f>(X149-DD149*(DI149+DJ149)/1000)</f>
        <v>0</v>
      </c>
      <c r="AC149">
        <f>(-J149*44100)</f>
        <v>0</v>
      </c>
      <c r="AD149">
        <f>2*29.3*R149*0.92*(DK149-W149)</f>
        <v>0</v>
      </c>
      <c r="AE149">
        <f>2*0.95*5.67E-8*(((DK149+$B$7)+273)^4-(W149+273)^4)</f>
        <v>0</v>
      </c>
      <c r="AF149">
        <f>U149+AE149+AC149+AD149</f>
        <v>0</v>
      </c>
      <c r="AG149">
        <f>DH149*AU149*(DC149-DB149*(1000-AU149*DE149)/(1000-AU149*DD149))/(100*CV149)</f>
        <v>0</v>
      </c>
      <c r="AH149">
        <f>1000*DH149*AU149*(DD149-DE149)/(100*CV149*(1000-AU149*DD149))</f>
        <v>0</v>
      </c>
      <c r="AI149">
        <f>(AJ149 - AK149 - DI149*1E3/(8.314*(DK149+273.15)) * AM149/DH149 * AL149) * DH149/(100*CV149) * (1000 - DE149)/1000</f>
        <v>0</v>
      </c>
      <c r="AJ149">
        <v>611.797702949349</v>
      </c>
      <c r="AK149">
        <v>560.239848484848</v>
      </c>
      <c r="AL149">
        <v>3.23438311760376</v>
      </c>
      <c r="AM149">
        <v>66.0504921813524</v>
      </c>
      <c r="AN149">
        <f>(AP149 - AO149 + DI149*1E3/(8.314*(DK149+273.15)) * AR149/DH149 * AQ149) * DH149/(100*CV149) * 1000/(1000 - AP149)</f>
        <v>0</v>
      </c>
      <c r="AO149">
        <v>20.9976826515152</v>
      </c>
      <c r="AP149">
        <v>26.2643538461539</v>
      </c>
      <c r="AQ149">
        <v>-0.0132630303030153</v>
      </c>
      <c r="AR149">
        <v>92.47</v>
      </c>
      <c r="AS149">
        <v>0</v>
      </c>
      <c r="AT149">
        <v>0</v>
      </c>
      <c r="AU149">
        <f>IF(AS149*$H$13&gt;=AW149,1.0,(AW149/(AW149-AS149*$H$13)))</f>
        <v>0</v>
      </c>
      <c r="AV149">
        <f>(AU149-1)*100</f>
        <v>0</v>
      </c>
      <c r="AW149">
        <f>MAX(0,($B$13+$C$13*DP149)/(1+$D$13*DP149)*DI149/(DK149+273)*$E$13)</f>
        <v>0</v>
      </c>
      <c r="AX149" t="s">
        <v>418</v>
      </c>
      <c r="AY149" t="s">
        <v>418</v>
      </c>
      <c r="AZ149">
        <v>0</v>
      </c>
      <c r="BA149">
        <v>0</v>
      </c>
      <c r="BB149">
        <f>1-AZ149/BA149</f>
        <v>0</v>
      </c>
      <c r="BC149">
        <v>0</v>
      </c>
      <c r="BD149" t="s">
        <v>418</v>
      </c>
      <c r="BE149" t="s">
        <v>418</v>
      </c>
      <c r="BF149">
        <v>0</v>
      </c>
      <c r="BG149">
        <v>0</v>
      </c>
      <c r="BH149">
        <f>1-BF149/BG149</f>
        <v>0</v>
      </c>
      <c r="BI149">
        <v>0.5</v>
      </c>
      <c r="BJ149">
        <f>CS149</f>
        <v>0</v>
      </c>
      <c r="BK149">
        <f>L149</f>
        <v>0</v>
      </c>
      <c r="BL149">
        <f>BH149*BI149*BJ149</f>
        <v>0</v>
      </c>
      <c r="BM149">
        <f>(BK149-BC149)/BJ149</f>
        <v>0</v>
      </c>
      <c r="BN149">
        <f>(BA149-BG149)/BG149</f>
        <v>0</v>
      </c>
      <c r="BO149">
        <f>AZ149/(BB149+AZ149/BG149)</f>
        <v>0</v>
      </c>
      <c r="BP149" t="s">
        <v>418</v>
      </c>
      <c r="BQ149">
        <v>0</v>
      </c>
      <c r="BR149">
        <f>IF(BQ149&lt;&gt;0, BQ149, BO149)</f>
        <v>0</v>
      </c>
      <c r="BS149">
        <f>1-BR149/BG149</f>
        <v>0</v>
      </c>
      <c r="BT149">
        <f>(BG149-BF149)/(BG149-BR149)</f>
        <v>0</v>
      </c>
      <c r="BU149">
        <f>(BA149-BG149)/(BA149-BR149)</f>
        <v>0</v>
      </c>
      <c r="BV149">
        <f>(BG149-BF149)/(BG149-AZ149)</f>
        <v>0</v>
      </c>
      <c r="BW149">
        <f>(BA149-BG149)/(BA149-AZ149)</f>
        <v>0</v>
      </c>
      <c r="BX149">
        <f>(BT149*BR149/BF149)</f>
        <v>0</v>
      </c>
      <c r="BY149">
        <f>(1-BX149)</f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f>$B$11*DQ149+$C$11*DR149+$F$11*EC149*(1-EF149)</f>
        <v>0</v>
      </c>
      <c r="CS149">
        <f>CR149*CT149</f>
        <v>0</v>
      </c>
      <c r="CT149">
        <f>($B$11*$D$9+$C$11*$D$9+$F$11*((EP149+EH149)/MAX(EP149+EH149+EQ149, 0.1)*$I$9+EQ149/MAX(EP149+EH149+EQ149, 0.1)*$J$9))/($B$11+$C$11+$F$11)</f>
        <v>0</v>
      </c>
      <c r="CU149">
        <f>($B$11*$K$9+$C$11*$K$9+$F$11*((EP149+EH149)/MAX(EP149+EH149+EQ149, 0.1)*$P$9+EQ149/MAX(EP149+EH149+EQ149, 0.1)*$Q$9))/($B$11+$C$11+$F$11)</f>
        <v>0</v>
      </c>
      <c r="CV149">
        <v>6</v>
      </c>
      <c r="CW149">
        <v>0.5</v>
      </c>
      <c r="CX149" t="s">
        <v>419</v>
      </c>
      <c r="CY149">
        <v>2</v>
      </c>
      <c r="CZ149" t="b">
        <v>1</v>
      </c>
      <c r="DA149">
        <v>1659025576.71429</v>
      </c>
      <c r="DB149">
        <v>522.637142857143</v>
      </c>
      <c r="DC149">
        <v>581.922464285714</v>
      </c>
      <c r="DD149">
        <v>26.3221464285714</v>
      </c>
      <c r="DE149">
        <v>21.0799035714286</v>
      </c>
      <c r="DF149">
        <v>515.486035714286</v>
      </c>
      <c r="DG149">
        <v>25.7405214285714</v>
      </c>
      <c r="DH149">
        <v>500.086464285714</v>
      </c>
      <c r="DI149">
        <v>90.4039142857143</v>
      </c>
      <c r="DJ149">
        <v>0.0463226964285714</v>
      </c>
      <c r="DK149">
        <v>27.5025</v>
      </c>
      <c r="DL149">
        <v>27.5515392857143</v>
      </c>
      <c r="DM149">
        <v>999.9</v>
      </c>
      <c r="DN149">
        <v>0</v>
      </c>
      <c r="DO149">
        <v>0</v>
      </c>
      <c r="DP149">
        <v>9994.10714285714</v>
      </c>
      <c r="DQ149">
        <v>0</v>
      </c>
      <c r="DR149">
        <v>18.5780821428571</v>
      </c>
      <c r="DS149">
        <v>-59.2852821428571</v>
      </c>
      <c r="DT149">
        <v>536.765607142857</v>
      </c>
      <c r="DU149">
        <v>594.45225</v>
      </c>
      <c r="DV149">
        <v>5.24225892857143</v>
      </c>
      <c r="DW149">
        <v>581.922464285714</v>
      </c>
      <c r="DX149">
        <v>21.0799035714286</v>
      </c>
      <c r="DY149">
        <v>2.37962571428571</v>
      </c>
      <c r="DZ149">
        <v>1.905705</v>
      </c>
      <c r="EA149">
        <v>20.2257714285714</v>
      </c>
      <c r="EB149">
        <v>16.6818107142857</v>
      </c>
      <c r="EC149">
        <v>2000.00285714286</v>
      </c>
      <c r="ED149">
        <v>0.980003714285714</v>
      </c>
      <c r="EE149">
        <v>0.01999655</v>
      </c>
      <c r="EF149">
        <v>0</v>
      </c>
      <c r="EG149">
        <v>848.167892857143</v>
      </c>
      <c r="EH149">
        <v>5.00063</v>
      </c>
      <c r="EI149">
        <v>16708.7285714286</v>
      </c>
      <c r="EJ149">
        <v>17256.9142857143</v>
      </c>
      <c r="EK149">
        <v>38.812</v>
      </c>
      <c r="EL149">
        <v>38.812</v>
      </c>
      <c r="EM149">
        <v>38.312</v>
      </c>
      <c r="EN149">
        <v>38.187</v>
      </c>
      <c r="EO149">
        <v>39.812</v>
      </c>
      <c r="EP149">
        <v>1955.11392857143</v>
      </c>
      <c r="EQ149">
        <v>39.8889285714286</v>
      </c>
      <c r="ER149">
        <v>0</v>
      </c>
      <c r="ES149">
        <v>1659025583.5</v>
      </c>
      <c r="ET149">
        <v>0</v>
      </c>
      <c r="EU149">
        <v>848.45348</v>
      </c>
      <c r="EV149">
        <v>22.4534614976616</v>
      </c>
      <c r="EW149">
        <v>441.061537779024</v>
      </c>
      <c r="EX149">
        <v>16714.12</v>
      </c>
      <c r="EY149">
        <v>15</v>
      </c>
      <c r="EZ149">
        <v>0</v>
      </c>
      <c r="FA149" t="s">
        <v>420</v>
      </c>
      <c r="FB149">
        <v>1657551626.5</v>
      </c>
      <c r="FC149">
        <v>1657551629</v>
      </c>
      <c r="FD149">
        <v>0</v>
      </c>
      <c r="FE149">
        <v>0.403</v>
      </c>
      <c r="FF149">
        <v>0.009</v>
      </c>
      <c r="FG149">
        <v>9.41</v>
      </c>
      <c r="FH149">
        <v>0.087</v>
      </c>
      <c r="FI149">
        <v>417</v>
      </c>
      <c r="FJ149">
        <v>17</v>
      </c>
      <c r="FK149">
        <v>1.61</v>
      </c>
      <c r="FL149">
        <v>0.59</v>
      </c>
      <c r="FM149">
        <v>-58.425275</v>
      </c>
      <c r="FN149">
        <v>-13.2664615384614</v>
      </c>
      <c r="FO149">
        <v>1.43868696712488</v>
      </c>
      <c r="FP149">
        <v>0</v>
      </c>
      <c r="FQ149">
        <v>846.659205882353</v>
      </c>
      <c r="FR149">
        <v>23.5377998549757</v>
      </c>
      <c r="FS149">
        <v>2.31711302092283</v>
      </c>
      <c r="FT149">
        <v>0</v>
      </c>
      <c r="FU149">
        <v>5.21813575</v>
      </c>
      <c r="FV149">
        <v>0.52662450281425</v>
      </c>
      <c r="FW149">
        <v>0.0552389043106169</v>
      </c>
      <c r="FX149">
        <v>0</v>
      </c>
      <c r="FY149">
        <v>0</v>
      </c>
      <c r="FZ149">
        <v>3</v>
      </c>
      <c r="GA149" t="s">
        <v>427</v>
      </c>
      <c r="GB149">
        <v>2.97291</v>
      </c>
      <c r="GC149">
        <v>2.70053</v>
      </c>
      <c r="GD149">
        <v>0.110233</v>
      </c>
      <c r="GE149">
        <v>0.120051</v>
      </c>
      <c r="GF149">
        <v>0.109647</v>
      </c>
      <c r="GG149">
        <v>0.094889</v>
      </c>
      <c r="GH149">
        <v>34647.5</v>
      </c>
      <c r="GI149">
        <v>37459.4</v>
      </c>
      <c r="GJ149">
        <v>35287.7</v>
      </c>
      <c r="GK149">
        <v>38608.3</v>
      </c>
      <c r="GL149">
        <v>44539.4</v>
      </c>
      <c r="GM149">
        <v>50467.9</v>
      </c>
      <c r="GN149">
        <v>55159.9</v>
      </c>
      <c r="GO149">
        <v>61923.8</v>
      </c>
      <c r="GP149">
        <v>1.9808</v>
      </c>
      <c r="GQ149">
        <v>1.8468</v>
      </c>
      <c r="GR149">
        <v>0.127077</v>
      </c>
      <c r="GS149">
        <v>0</v>
      </c>
      <c r="GT149">
        <v>25.4552</v>
      </c>
      <c r="GU149">
        <v>999.9</v>
      </c>
      <c r="GV149">
        <v>59.358</v>
      </c>
      <c r="GW149">
        <v>29.336</v>
      </c>
      <c r="GX149">
        <v>26.9236</v>
      </c>
      <c r="GY149">
        <v>56.83</v>
      </c>
      <c r="GZ149">
        <v>43.1851</v>
      </c>
      <c r="HA149">
        <v>1</v>
      </c>
      <c r="HB149">
        <v>-0.0319919</v>
      </c>
      <c r="HC149">
        <v>0.238562</v>
      </c>
      <c r="HD149">
        <v>20.1133</v>
      </c>
      <c r="HE149">
        <v>5.19812</v>
      </c>
      <c r="HF149">
        <v>12.004</v>
      </c>
      <c r="HG149">
        <v>4.976</v>
      </c>
      <c r="HH149">
        <v>3.294</v>
      </c>
      <c r="HI149">
        <v>9999</v>
      </c>
      <c r="HJ149">
        <v>9999</v>
      </c>
      <c r="HK149">
        <v>9999</v>
      </c>
      <c r="HL149">
        <v>628.2</v>
      </c>
      <c r="HM149">
        <v>1.86325</v>
      </c>
      <c r="HN149">
        <v>1.86801</v>
      </c>
      <c r="HO149">
        <v>1.86783</v>
      </c>
      <c r="HP149">
        <v>1.86893</v>
      </c>
      <c r="HQ149">
        <v>1.86981</v>
      </c>
      <c r="HR149">
        <v>1.86584</v>
      </c>
      <c r="HS149">
        <v>1.86691</v>
      </c>
      <c r="HT149">
        <v>1.86829</v>
      </c>
      <c r="HU149">
        <v>5</v>
      </c>
      <c r="HV149">
        <v>0</v>
      </c>
      <c r="HW149">
        <v>0</v>
      </c>
      <c r="HX149">
        <v>0</v>
      </c>
      <c r="HY149" t="s">
        <v>422</v>
      </c>
      <c r="HZ149" t="s">
        <v>423</v>
      </c>
      <c r="IA149" t="s">
        <v>424</v>
      </c>
      <c r="IB149" t="s">
        <v>424</v>
      </c>
      <c r="IC149" t="s">
        <v>424</v>
      </c>
      <c r="ID149" t="s">
        <v>424</v>
      </c>
      <c r="IE149">
        <v>0</v>
      </c>
      <c r="IF149">
        <v>100</v>
      </c>
      <c r="IG149">
        <v>100</v>
      </c>
      <c r="IH149">
        <v>7.298</v>
      </c>
      <c r="II149">
        <v>0.5782</v>
      </c>
      <c r="IJ149">
        <v>4.02706509432224</v>
      </c>
      <c r="IK149">
        <v>0.00601174518973114</v>
      </c>
      <c r="IL149">
        <v>2.77886958061485e-07</v>
      </c>
      <c r="IM149">
        <v>-3.54636231360687e-10</v>
      </c>
      <c r="IN149">
        <v>-0.0404303883988718</v>
      </c>
      <c r="IO149">
        <v>-0.0177815531441476</v>
      </c>
      <c r="IP149">
        <v>0.00205572605671414</v>
      </c>
      <c r="IQ149">
        <v>-1.65519735432211e-05</v>
      </c>
      <c r="IR149">
        <v>-4</v>
      </c>
      <c r="IS149">
        <v>1848</v>
      </c>
      <c r="IT149">
        <v>1</v>
      </c>
      <c r="IU149">
        <v>25</v>
      </c>
      <c r="IV149">
        <v>24566</v>
      </c>
      <c r="IW149">
        <v>24565.9</v>
      </c>
      <c r="IX149">
        <v>1.40625</v>
      </c>
      <c r="IY149">
        <v>2.60498</v>
      </c>
      <c r="IZ149">
        <v>1.54785</v>
      </c>
      <c r="JA149">
        <v>2.30591</v>
      </c>
      <c r="JB149">
        <v>1.34644</v>
      </c>
      <c r="JC149">
        <v>2.42432</v>
      </c>
      <c r="JD149">
        <v>33.9865</v>
      </c>
      <c r="JE149">
        <v>24.2188</v>
      </c>
      <c r="JF149">
        <v>18</v>
      </c>
      <c r="JG149">
        <v>498.332</v>
      </c>
      <c r="JH149">
        <v>411.845</v>
      </c>
      <c r="JI149">
        <v>24.9997</v>
      </c>
      <c r="JJ149">
        <v>26.7885</v>
      </c>
      <c r="JK149">
        <v>30.0003</v>
      </c>
      <c r="JL149">
        <v>26.7108</v>
      </c>
      <c r="JM149">
        <v>26.6466</v>
      </c>
      <c r="JN149">
        <v>28.2117</v>
      </c>
      <c r="JO149">
        <v>31.9982</v>
      </c>
      <c r="JP149">
        <v>97.3945</v>
      </c>
      <c r="JQ149">
        <v>25</v>
      </c>
      <c r="JR149">
        <v>621.69</v>
      </c>
      <c r="JS149">
        <v>20.8889</v>
      </c>
      <c r="JT149">
        <v>102.324</v>
      </c>
      <c r="JU149">
        <v>103.075</v>
      </c>
    </row>
    <row r="150" spans="1:281">
      <c r="A150">
        <v>134</v>
      </c>
      <c r="B150">
        <v>1659025589.5</v>
      </c>
      <c r="C150">
        <v>1906.40000009537</v>
      </c>
      <c r="D150" t="s">
        <v>692</v>
      </c>
      <c r="E150" t="s">
        <v>693</v>
      </c>
      <c r="F150">
        <v>5</v>
      </c>
      <c r="G150" t="s">
        <v>619</v>
      </c>
      <c r="H150" t="s">
        <v>417</v>
      </c>
      <c r="I150">
        <v>1659025582</v>
      </c>
      <c r="J150">
        <f>(K150)/1000</f>
        <v>0</v>
      </c>
      <c r="K150">
        <f>IF(CZ150, AN150, AH150)</f>
        <v>0</v>
      </c>
      <c r="L150">
        <f>IF(CZ150, AI150, AG150)</f>
        <v>0</v>
      </c>
      <c r="M150">
        <f>DB150 - IF(AU150&gt;1, L150*CV150*100.0/(AW150*DP150), 0)</f>
        <v>0</v>
      </c>
      <c r="N150">
        <f>((T150-J150/2)*M150-L150)/(T150+J150/2)</f>
        <v>0</v>
      </c>
      <c r="O150">
        <f>N150*(DI150+DJ150)/1000.0</f>
        <v>0</v>
      </c>
      <c r="P150">
        <f>(DB150 - IF(AU150&gt;1, L150*CV150*100.0/(AW150*DP150), 0))*(DI150+DJ150)/1000.0</f>
        <v>0</v>
      </c>
      <c r="Q150">
        <f>2.0/((1/S150-1/R150)+SIGN(S150)*SQRT((1/S150-1/R150)*(1/S150-1/R150) + 4*CW150/((CW150+1)*(CW150+1))*(2*1/S150*1/R150-1/R150*1/R150)))</f>
        <v>0</v>
      </c>
      <c r="R150">
        <f>IF(LEFT(CX150,1)&lt;&gt;"0",IF(LEFT(CX150,1)="1",3.0,CY150),$D$5+$E$5*(DP150*DI150/($K$5*1000))+$F$5*(DP150*DI150/($K$5*1000))*MAX(MIN(CV150,$J$5),$I$5)*MAX(MIN(CV150,$J$5),$I$5)+$G$5*MAX(MIN(CV150,$J$5),$I$5)*(DP150*DI150/($K$5*1000))+$H$5*(DP150*DI150/($K$5*1000))*(DP150*DI150/($K$5*1000)))</f>
        <v>0</v>
      </c>
      <c r="S150">
        <f>J150*(1000-(1000*0.61365*exp(17.502*W150/(240.97+W150))/(DI150+DJ150)+DD150)/2)/(1000*0.61365*exp(17.502*W150/(240.97+W150))/(DI150+DJ150)-DD150)</f>
        <v>0</v>
      </c>
      <c r="T150">
        <f>1/((CW150+1)/(Q150/1.6)+1/(R150/1.37)) + CW150/((CW150+1)/(Q150/1.6) + CW150/(R150/1.37))</f>
        <v>0</v>
      </c>
      <c r="U150">
        <f>(CR150*CU150)</f>
        <v>0</v>
      </c>
      <c r="V150">
        <f>(DK150+(U150+2*0.95*5.67E-8*(((DK150+$B$7)+273)^4-(DK150+273)^4)-44100*J150)/(1.84*29.3*R150+8*0.95*5.67E-8*(DK150+273)^3))</f>
        <v>0</v>
      </c>
      <c r="W150">
        <f>($C$7*DL150+$D$7*DM150+$E$7*V150)</f>
        <v>0</v>
      </c>
      <c r="X150">
        <f>0.61365*exp(17.502*W150/(240.97+W150))</f>
        <v>0</v>
      </c>
      <c r="Y150">
        <f>(Z150/AA150*100)</f>
        <v>0</v>
      </c>
      <c r="Z150">
        <f>DD150*(DI150+DJ150)/1000</f>
        <v>0</v>
      </c>
      <c r="AA150">
        <f>0.61365*exp(17.502*DK150/(240.97+DK150))</f>
        <v>0</v>
      </c>
      <c r="AB150">
        <f>(X150-DD150*(DI150+DJ150)/1000)</f>
        <v>0</v>
      </c>
      <c r="AC150">
        <f>(-J150*44100)</f>
        <v>0</v>
      </c>
      <c r="AD150">
        <f>2*29.3*R150*0.92*(DK150-W150)</f>
        <v>0</v>
      </c>
      <c r="AE150">
        <f>2*0.95*5.67E-8*(((DK150+$B$7)+273)^4-(W150+273)^4)</f>
        <v>0</v>
      </c>
      <c r="AF150">
        <f>U150+AE150+AC150+AD150</f>
        <v>0</v>
      </c>
      <c r="AG150">
        <f>DH150*AU150*(DC150-DB150*(1000-AU150*DE150)/(1000-AU150*DD150))/(100*CV150)</f>
        <v>0</v>
      </c>
      <c r="AH150">
        <f>1000*DH150*AU150*(DD150-DE150)/(100*CV150*(1000-AU150*DD150))</f>
        <v>0</v>
      </c>
      <c r="AI150">
        <f>(AJ150 - AK150 - DI150*1E3/(8.314*(DK150+273.15)) * AM150/DH150 * AL150) * DH150/(100*CV150) * (1000 - DE150)/1000</f>
        <v>0</v>
      </c>
      <c r="AJ150">
        <v>629.087305954399</v>
      </c>
      <c r="AK150">
        <v>576.619145454545</v>
      </c>
      <c r="AL150">
        <v>3.21294253592582</v>
      </c>
      <c r="AM150">
        <v>66.0504921813524</v>
      </c>
      <c r="AN150">
        <f>(AP150 - AO150 + DI150*1E3/(8.314*(DK150+273.15)) * AR150/DH150 * AQ150) * DH150/(100*CV150) * 1000/(1000 - AP150)</f>
        <v>0</v>
      </c>
      <c r="AO150">
        <v>20.9458172051948</v>
      </c>
      <c r="AP150">
        <v>26.2232853146853</v>
      </c>
      <c r="AQ150">
        <v>-0.0100929696969522</v>
      </c>
      <c r="AR150">
        <v>92.47</v>
      </c>
      <c r="AS150">
        <v>0</v>
      </c>
      <c r="AT150">
        <v>0</v>
      </c>
      <c r="AU150">
        <f>IF(AS150*$H$13&gt;=AW150,1.0,(AW150/(AW150-AS150*$H$13)))</f>
        <v>0</v>
      </c>
      <c r="AV150">
        <f>(AU150-1)*100</f>
        <v>0</v>
      </c>
      <c r="AW150">
        <f>MAX(0,($B$13+$C$13*DP150)/(1+$D$13*DP150)*DI150/(DK150+273)*$E$13)</f>
        <v>0</v>
      </c>
      <c r="AX150" t="s">
        <v>418</v>
      </c>
      <c r="AY150" t="s">
        <v>418</v>
      </c>
      <c r="AZ150">
        <v>0</v>
      </c>
      <c r="BA150">
        <v>0</v>
      </c>
      <c r="BB150">
        <f>1-AZ150/BA150</f>
        <v>0</v>
      </c>
      <c r="BC150">
        <v>0</v>
      </c>
      <c r="BD150" t="s">
        <v>418</v>
      </c>
      <c r="BE150" t="s">
        <v>418</v>
      </c>
      <c r="BF150">
        <v>0</v>
      </c>
      <c r="BG150">
        <v>0</v>
      </c>
      <c r="BH150">
        <f>1-BF150/BG150</f>
        <v>0</v>
      </c>
      <c r="BI150">
        <v>0.5</v>
      </c>
      <c r="BJ150">
        <f>CS150</f>
        <v>0</v>
      </c>
      <c r="BK150">
        <f>L150</f>
        <v>0</v>
      </c>
      <c r="BL150">
        <f>BH150*BI150*BJ150</f>
        <v>0</v>
      </c>
      <c r="BM150">
        <f>(BK150-BC150)/BJ150</f>
        <v>0</v>
      </c>
      <c r="BN150">
        <f>(BA150-BG150)/BG150</f>
        <v>0</v>
      </c>
      <c r="BO150">
        <f>AZ150/(BB150+AZ150/BG150)</f>
        <v>0</v>
      </c>
      <c r="BP150" t="s">
        <v>418</v>
      </c>
      <c r="BQ150">
        <v>0</v>
      </c>
      <c r="BR150">
        <f>IF(BQ150&lt;&gt;0, BQ150, BO150)</f>
        <v>0</v>
      </c>
      <c r="BS150">
        <f>1-BR150/BG150</f>
        <v>0</v>
      </c>
      <c r="BT150">
        <f>(BG150-BF150)/(BG150-BR150)</f>
        <v>0</v>
      </c>
      <c r="BU150">
        <f>(BA150-BG150)/(BA150-BR150)</f>
        <v>0</v>
      </c>
      <c r="BV150">
        <f>(BG150-BF150)/(BG150-AZ150)</f>
        <v>0</v>
      </c>
      <c r="BW150">
        <f>(BA150-BG150)/(BA150-AZ150)</f>
        <v>0</v>
      </c>
      <c r="BX150">
        <f>(BT150*BR150/BF150)</f>
        <v>0</v>
      </c>
      <c r="BY150">
        <f>(1-BX150)</f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f>$B$11*DQ150+$C$11*DR150+$F$11*EC150*(1-EF150)</f>
        <v>0</v>
      </c>
      <c r="CS150">
        <f>CR150*CT150</f>
        <v>0</v>
      </c>
      <c r="CT150">
        <f>($B$11*$D$9+$C$11*$D$9+$F$11*((EP150+EH150)/MAX(EP150+EH150+EQ150, 0.1)*$I$9+EQ150/MAX(EP150+EH150+EQ150, 0.1)*$J$9))/($B$11+$C$11+$F$11)</f>
        <v>0</v>
      </c>
      <c r="CU150">
        <f>($B$11*$K$9+$C$11*$K$9+$F$11*((EP150+EH150)/MAX(EP150+EH150+EQ150, 0.1)*$P$9+EQ150/MAX(EP150+EH150+EQ150, 0.1)*$Q$9))/($B$11+$C$11+$F$11)</f>
        <v>0</v>
      </c>
      <c r="CV150">
        <v>6</v>
      </c>
      <c r="CW150">
        <v>0.5</v>
      </c>
      <c r="CX150" t="s">
        <v>419</v>
      </c>
      <c r="CY150">
        <v>2</v>
      </c>
      <c r="CZ150" t="b">
        <v>1</v>
      </c>
      <c r="DA150">
        <v>1659025582</v>
      </c>
      <c r="DB150">
        <v>539.379444444444</v>
      </c>
      <c r="DC150">
        <v>599.689592592593</v>
      </c>
      <c r="DD150">
        <v>26.2827444444444</v>
      </c>
      <c r="DE150">
        <v>21.0000814814815</v>
      </c>
      <c r="DF150">
        <v>532.128259259259</v>
      </c>
      <c r="DG150">
        <v>25.7031740740741</v>
      </c>
      <c r="DH150">
        <v>500.035925925926</v>
      </c>
      <c r="DI150">
        <v>90.4039444444444</v>
      </c>
      <c r="DJ150">
        <v>0.0463757074074074</v>
      </c>
      <c r="DK150">
        <v>27.5011</v>
      </c>
      <c r="DL150">
        <v>27.5391111111111</v>
      </c>
      <c r="DM150">
        <v>999.9</v>
      </c>
      <c r="DN150">
        <v>0</v>
      </c>
      <c r="DO150">
        <v>0</v>
      </c>
      <c r="DP150">
        <v>9997.22222222222</v>
      </c>
      <c r="DQ150">
        <v>0</v>
      </c>
      <c r="DR150">
        <v>18.5825333333333</v>
      </c>
      <c r="DS150">
        <v>-60.3101444444444</v>
      </c>
      <c r="DT150">
        <v>553.937925925926</v>
      </c>
      <c r="DU150">
        <v>612.552296296296</v>
      </c>
      <c r="DV150">
        <v>5.28268037037037</v>
      </c>
      <c r="DW150">
        <v>599.689592592593</v>
      </c>
      <c r="DX150">
        <v>21.0000814814815</v>
      </c>
      <c r="DY150">
        <v>2.37606481481481</v>
      </c>
      <c r="DZ150">
        <v>1.89848888888889</v>
      </c>
      <c r="EA150">
        <v>20.2015481481481</v>
      </c>
      <c r="EB150">
        <v>16.6221444444444</v>
      </c>
      <c r="EC150">
        <v>1999.99962962963</v>
      </c>
      <c r="ED150">
        <v>0.980006296296296</v>
      </c>
      <c r="EE150">
        <v>0.0199939666666667</v>
      </c>
      <c r="EF150">
        <v>0</v>
      </c>
      <c r="EG150">
        <v>850.130481481481</v>
      </c>
      <c r="EH150">
        <v>5.00063</v>
      </c>
      <c r="EI150">
        <v>16746.4740740741</v>
      </c>
      <c r="EJ150">
        <v>17256.9148148148</v>
      </c>
      <c r="EK150">
        <v>38.812</v>
      </c>
      <c r="EL150">
        <v>38.812</v>
      </c>
      <c r="EM150">
        <v>38.312</v>
      </c>
      <c r="EN150">
        <v>38.187</v>
      </c>
      <c r="EO150">
        <v>39.812</v>
      </c>
      <c r="EP150">
        <v>1955.11555555556</v>
      </c>
      <c r="EQ150">
        <v>39.8840740740741</v>
      </c>
      <c r="ER150">
        <v>0</v>
      </c>
      <c r="ES150">
        <v>1659025588.3</v>
      </c>
      <c r="ET150">
        <v>0</v>
      </c>
      <c r="EU150">
        <v>850.21692</v>
      </c>
      <c r="EV150">
        <v>21.3412307922964</v>
      </c>
      <c r="EW150">
        <v>416.130769870003</v>
      </c>
      <c r="EX150">
        <v>16748.152</v>
      </c>
      <c r="EY150">
        <v>15</v>
      </c>
      <c r="EZ150">
        <v>0</v>
      </c>
      <c r="FA150" t="s">
        <v>420</v>
      </c>
      <c r="FB150">
        <v>1657551626.5</v>
      </c>
      <c r="FC150">
        <v>1657551629</v>
      </c>
      <c r="FD150">
        <v>0</v>
      </c>
      <c r="FE150">
        <v>0.403</v>
      </c>
      <c r="FF150">
        <v>0.009</v>
      </c>
      <c r="FG150">
        <v>9.41</v>
      </c>
      <c r="FH150">
        <v>0.087</v>
      </c>
      <c r="FI150">
        <v>417</v>
      </c>
      <c r="FJ150">
        <v>17</v>
      </c>
      <c r="FK150">
        <v>1.61</v>
      </c>
      <c r="FL150">
        <v>0.59</v>
      </c>
      <c r="FM150">
        <v>-59.7596275</v>
      </c>
      <c r="FN150">
        <v>-11.8193099437148</v>
      </c>
      <c r="FO150">
        <v>1.29958325185182</v>
      </c>
      <c r="FP150">
        <v>0</v>
      </c>
      <c r="FQ150">
        <v>848.982088235294</v>
      </c>
      <c r="FR150">
        <v>22.4724980934403</v>
      </c>
      <c r="FS150">
        <v>2.21360151533313</v>
      </c>
      <c r="FT150">
        <v>0</v>
      </c>
      <c r="FU150">
        <v>5.25701725</v>
      </c>
      <c r="FV150">
        <v>0.444331744840517</v>
      </c>
      <c r="FW150">
        <v>0.048727095080022</v>
      </c>
      <c r="FX150">
        <v>0</v>
      </c>
      <c r="FY150">
        <v>0</v>
      </c>
      <c r="FZ150">
        <v>3</v>
      </c>
      <c r="GA150" t="s">
        <v>427</v>
      </c>
      <c r="GB150">
        <v>2.9733</v>
      </c>
      <c r="GC150">
        <v>2.70008</v>
      </c>
      <c r="GD150">
        <v>0.112513</v>
      </c>
      <c r="GE150">
        <v>0.12219</v>
      </c>
      <c r="GF150">
        <v>0.109549</v>
      </c>
      <c r="GG150">
        <v>0.0947757</v>
      </c>
      <c r="GH150">
        <v>34558.4</v>
      </c>
      <c r="GI150">
        <v>37368.7</v>
      </c>
      <c r="GJ150">
        <v>35287.2</v>
      </c>
      <c r="GK150">
        <v>38608.7</v>
      </c>
      <c r="GL150">
        <v>44544.4</v>
      </c>
      <c r="GM150">
        <v>50474.1</v>
      </c>
      <c r="GN150">
        <v>55159.9</v>
      </c>
      <c r="GO150">
        <v>61923.4</v>
      </c>
      <c r="GP150">
        <v>1.9794</v>
      </c>
      <c r="GQ150">
        <v>1.847</v>
      </c>
      <c r="GR150">
        <v>0.125617</v>
      </c>
      <c r="GS150">
        <v>0</v>
      </c>
      <c r="GT150">
        <v>25.4552</v>
      </c>
      <c r="GU150">
        <v>999.9</v>
      </c>
      <c r="GV150">
        <v>59.358</v>
      </c>
      <c r="GW150">
        <v>29.336</v>
      </c>
      <c r="GX150">
        <v>26.9246</v>
      </c>
      <c r="GY150">
        <v>56.78</v>
      </c>
      <c r="GZ150">
        <v>43.4776</v>
      </c>
      <c r="HA150">
        <v>1</v>
      </c>
      <c r="HB150">
        <v>-0.0322764</v>
      </c>
      <c r="HC150">
        <v>0.238562</v>
      </c>
      <c r="HD150">
        <v>20.113</v>
      </c>
      <c r="HE150">
        <v>5.19692</v>
      </c>
      <c r="HF150">
        <v>12.0052</v>
      </c>
      <c r="HG150">
        <v>4.9752</v>
      </c>
      <c r="HH150">
        <v>3.294</v>
      </c>
      <c r="HI150">
        <v>9999</v>
      </c>
      <c r="HJ150">
        <v>9999</v>
      </c>
      <c r="HK150">
        <v>9999</v>
      </c>
      <c r="HL150">
        <v>628.2</v>
      </c>
      <c r="HM150">
        <v>1.86325</v>
      </c>
      <c r="HN150">
        <v>1.8681</v>
      </c>
      <c r="HO150">
        <v>1.86783</v>
      </c>
      <c r="HP150">
        <v>1.86905</v>
      </c>
      <c r="HQ150">
        <v>1.86981</v>
      </c>
      <c r="HR150">
        <v>1.86584</v>
      </c>
      <c r="HS150">
        <v>1.86694</v>
      </c>
      <c r="HT150">
        <v>1.86829</v>
      </c>
      <c r="HU150">
        <v>5</v>
      </c>
      <c r="HV150">
        <v>0</v>
      </c>
      <c r="HW150">
        <v>0</v>
      </c>
      <c r="HX150">
        <v>0</v>
      </c>
      <c r="HY150" t="s">
        <v>422</v>
      </c>
      <c r="HZ150" t="s">
        <v>423</v>
      </c>
      <c r="IA150" t="s">
        <v>424</v>
      </c>
      <c r="IB150" t="s">
        <v>424</v>
      </c>
      <c r="IC150" t="s">
        <v>424</v>
      </c>
      <c r="ID150" t="s">
        <v>424</v>
      </c>
      <c r="IE150">
        <v>0</v>
      </c>
      <c r="IF150">
        <v>100</v>
      </c>
      <c r="IG150">
        <v>100</v>
      </c>
      <c r="IH150">
        <v>7.391</v>
      </c>
      <c r="II150">
        <v>0.5765</v>
      </c>
      <c r="IJ150">
        <v>4.02706509432224</v>
      </c>
      <c r="IK150">
        <v>0.00601174518973114</v>
      </c>
      <c r="IL150">
        <v>2.77886958061485e-07</v>
      </c>
      <c r="IM150">
        <v>-3.54636231360687e-10</v>
      </c>
      <c r="IN150">
        <v>-0.0404303883988718</v>
      </c>
      <c r="IO150">
        <v>-0.0177815531441476</v>
      </c>
      <c r="IP150">
        <v>0.00205572605671414</v>
      </c>
      <c r="IQ150">
        <v>-1.65519735432211e-05</v>
      </c>
      <c r="IR150">
        <v>-4</v>
      </c>
      <c r="IS150">
        <v>1848</v>
      </c>
      <c r="IT150">
        <v>1</v>
      </c>
      <c r="IU150">
        <v>25</v>
      </c>
      <c r="IV150">
        <v>24566</v>
      </c>
      <c r="IW150">
        <v>24566</v>
      </c>
      <c r="IX150">
        <v>1.43799</v>
      </c>
      <c r="IY150">
        <v>2.59521</v>
      </c>
      <c r="IZ150">
        <v>1.54785</v>
      </c>
      <c r="JA150">
        <v>2.30591</v>
      </c>
      <c r="JB150">
        <v>1.34644</v>
      </c>
      <c r="JC150">
        <v>2.37305</v>
      </c>
      <c r="JD150">
        <v>33.9639</v>
      </c>
      <c r="JE150">
        <v>24.2101</v>
      </c>
      <c r="JF150">
        <v>18</v>
      </c>
      <c r="JG150">
        <v>497.413</v>
      </c>
      <c r="JH150">
        <v>411.975</v>
      </c>
      <c r="JI150">
        <v>24.9998</v>
      </c>
      <c r="JJ150">
        <v>26.7908</v>
      </c>
      <c r="JK150">
        <v>30</v>
      </c>
      <c r="JL150">
        <v>26.7108</v>
      </c>
      <c r="JM150">
        <v>26.6489</v>
      </c>
      <c r="JN150">
        <v>28.8578</v>
      </c>
      <c r="JO150">
        <v>31.9982</v>
      </c>
      <c r="JP150">
        <v>97.3945</v>
      </c>
      <c r="JQ150">
        <v>25</v>
      </c>
      <c r="JR150">
        <v>641.802</v>
      </c>
      <c r="JS150">
        <v>20.8693</v>
      </c>
      <c r="JT150">
        <v>102.323</v>
      </c>
      <c r="JU150">
        <v>103.075</v>
      </c>
    </row>
    <row r="151" spans="1:281">
      <c r="A151">
        <v>135</v>
      </c>
      <c r="B151">
        <v>1659025594.5</v>
      </c>
      <c r="C151">
        <v>1911.40000009537</v>
      </c>
      <c r="D151" t="s">
        <v>694</v>
      </c>
      <c r="E151" t="s">
        <v>695</v>
      </c>
      <c r="F151">
        <v>5</v>
      </c>
      <c r="G151" t="s">
        <v>619</v>
      </c>
      <c r="H151" t="s">
        <v>417</v>
      </c>
      <c r="I151">
        <v>1659025586.71429</v>
      </c>
      <c r="J151">
        <f>(K151)/1000</f>
        <v>0</v>
      </c>
      <c r="K151">
        <f>IF(CZ151, AN151, AH151)</f>
        <v>0</v>
      </c>
      <c r="L151">
        <f>IF(CZ151, AI151, AG151)</f>
        <v>0</v>
      </c>
      <c r="M151">
        <f>DB151 - IF(AU151&gt;1, L151*CV151*100.0/(AW151*DP151), 0)</f>
        <v>0</v>
      </c>
      <c r="N151">
        <f>((T151-J151/2)*M151-L151)/(T151+J151/2)</f>
        <v>0</v>
      </c>
      <c r="O151">
        <f>N151*(DI151+DJ151)/1000.0</f>
        <v>0</v>
      </c>
      <c r="P151">
        <f>(DB151 - IF(AU151&gt;1, L151*CV151*100.0/(AW151*DP151), 0))*(DI151+DJ151)/1000.0</f>
        <v>0</v>
      </c>
      <c r="Q151">
        <f>2.0/((1/S151-1/R151)+SIGN(S151)*SQRT((1/S151-1/R151)*(1/S151-1/R151) + 4*CW151/((CW151+1)*(CW151+1))*(2*1/S151*1/R151-1/R151*1/R151)))</f>
        <v>0</v>
      </c>
      <c r="R151">
        <f>IF(LEFT(CX151,1)&lt;&gt;"0",IF(LEFT(CX151,1)="1",3.0,CY151),$D$5+$E$5*(DP151*DI151/($K$5*1000))+$F$5*(DP151*DI151/($K$5*1000))*MAX(MIN(CV151,$J$5),$I$5)*MAX(MIN(CV151,$J$5),$I$5)+$G$5*MAX(MIN(CV151,$J$5),$I$5)*(DP151*DI151/($K$5*1000))+$H$5*(DP151*DI151/($K$5*1000))*(DP151*DI151/($K$5*1000)))</f>
        <v>0</v>
      </c>
      <c r="S151">
        <f>J151*(1000-(1000*0.61365*exp(17.502*W151/(240.97+W151))/(DI151+DJ151)+DD151)/2)/(1000*0.61365*exp(17.502*W151/(240.97+W151))/(DI151+DJ151)-DD151)</f>
        <v>0</v>
      </c>
      <c r="T151">
        <f>1/((CW151+1)/(Q151/1.6)+1/(R151/1.37)) + CW151/((CW151+1)/(Q151/1.6) + CW151/(R151/1.37))</f>
        <v>0</v>
      </c>
      <c r="U151">
        <f>(CR151*CU151)</f>
        <v>0</v>
      </c>
      <c r="V151">
        <f>(DK151+(U151+2*0.95*5.67E-8*(((DK151+$B$7)+273)^4-(DK151+273)^4)-44100*J151)/(1.84*29.3*R151+8*0.95*5.67E-8*(DK151+273)^3))</f>
        <v>0</v>
      </c>
      <c r="W151">
        <f>($C$7*DL151+$D$7*DM151+$E$7*V151)</f>
        <v>0</v>
      </c>
      <c r="X151">
        <f>0.61365*exp(17.502*W151/(240.97+W151))</f>
        <v>0</v>
      </c>
      <c r="Y151">
        <f>(Z151/AA151*100)</f>
        <v>0</v>
      </c>
      <c r="Z151">
        <f>DD151*(DI151+DJ151)/1000</f>
        <v>0</v>
      </c>
      <c r="AA151">
        <f>0.61365*exp(17.502*DK151/(240.97+DK151))</f>
        <v>0</v>
      </c>
      <c r="AB151">
        <f>(X151-DD151*(DI151+DJ151)/1000)</f>
        <v>0</v>
      </c>
      <c r="AC151">
        <f>(-J151*44100)</f>
        <v>0</v>
      </c>
      <c r="AD151">
        <f>2*29.3*R151*0.92*(DK151-W151)</f>
        <v>0</v>
      </c>
      <c r="AE151">
        <f>2*0.95*5.67E-8*(((DK151+$B$7)+273)^4-(W151+273)^4)</f>
        <v>0</v>
      </c>
      <c r="AF151">
        <f>U151+AE151+AC151+AD151</f>
        <v>0</v>
      </c>
      <c r="AG151">
        <f>DH151*AU151*(DC151-DB151*(1000-AU151*DE151)/(1000-AU151*DD151))/(100*CV151)</f>
        <v>0</v>
      </c>
      <c r="AH151">
        <f>1000*DH151*AU151*(DD151-DE151)/(100*CV151*(1000-AU151*DD151))</f>
        <v>0</v>
      </c>
      <c r="AI151">
        <f>(AJ151 - AK151 - DI151*1E3/(8.314*(DK151+273.15)) * AM151/DH151 * AL151) * DH151/(100*CV151) * (1000 - DE151)/1000</f>
        <v>0</v>
      </c>
      <c r="AJ151">
        <v>646.200675391598</v>
      </c>
      <c r="AK151">
        <v>592.722642424242</v>
      </c>
      <c r="AL151">
        <v>3.26966854806348</v>
      </c>
      <c r="AM151">
        <v>66.0504921813524</v>
      </c>
      <c r="AN151">
        <f>(AP151 - AO151 + DI151*1E3/(8.314*(DK151+273.15)) * AR151/DH151 * AQ151) * DH151/(100*CV151) * 1000/(1000 - AP151)</f>
        <v>0</v>
      </c>
      <c r="AO151">
        <v>20.9276232172294</v>
      </c>
      <c r="AP151">
        <v>26.1923181818182</v>
      </c>
      <c r="AQ151">
        <v>-0.00628957575756648</v>
      </c>
      <c r="AR151">
        <v>92.47</v>
      </c>
      <c r="AS151">
        <v>0</v>
      </c>
      <c r="AT151">
        <v>0</v>
      </c>
      <c r="AU151">
        <f>IF(AS151*$H$13&gt;=AW151,1.0,(AW151/(AW151-AS151*$H$13)))</f>
        <v>0</v>
      </c>
      <c r="AV151">
        <f>(AU151-1)*100</f>
        <v>0</v>
      </c>
      <c r="AW151">
        <f>MAX(0,($B$13+$C$13*DP151)/(1+$D$13*DP151)*DI151/(DK151+273)*$E$13)</f>
        <v>0</v>
      </c>
      <c r="AX151" t="s">
        <v>418</v>
      </c>
      <c r="AY151" t="s">
        <v>418</v>
      </c>
      <c r="AZ151">
        <v>0</v>
      </c>
      <c r="BA151">
        <v>0</v>
      </c>
      <c r="BB151">
        <f>1-AZ151/BA151</f>
        <v>0</v>
      </c>
      <c r="BC151">
        <v>0</v>
      </c>
      <c r="BD151" t="s">
        <v>418</v>
      </c>
      <c r="BE151" t="s">
        <v>418</v>
      </c>
      <c r="BF151">
        <v>0</v>
      </c>
      <c r="BG151">
        <v>0</v>
      </c>
      <c r="BH151">
        <f>1-BF151/BG151</f>
        <v>0</v>
      </c>
      <c r="BI151">
        <v>0.5</v>
      </c>
      <c r="BJ151">
        <f>CS151</f>
        <v>0</v>
      </c>
      <c r="BK151">
        <f>L151</f>
        <v>0</v>
      </c>
      <c r="BL151">
        <f>BH151*BI151*BJ151</f>
        <v>0</v>
      </c>
      <c r="BM151">
        <f>(BK151-BC151)/BJ151</f>
        <v>0</v>
      </c>
      <c r="BN151">
        <f>(BA151-BG151)/BG151</f>
        <v>0</v>
      </c>
      <c r="BO151">
        <f>AZ151/(BB151+AZ151/BG151)</f>
        <v>0</v>
      </c>
      <c r="BP151" t="s">
        <v>418</v>
      </c>
      <c r="BQ151">
        <v>0</v>
      </c>
      <c r="BR151">
        <f>IF(BQ151&lt;&gt;0, BQ151, BO151)</f>
        <v>0</v>
      </c>
      <c r="BS151">
        <f>1-BR151/BG151</f>
        <v>0</v>
      </c>
      <c r="BT151">
        <f>(BG151-BF151)/(BG151-BR151)</f>
        <v>0</v>
      </c>
      <c r="BU151">
        <f>(BA151-BG151)/(BA151-BR151)</f>
        <v>0</v>
      </c>
      <c r="BV151">
        <f>(BG151-BF151)/(BG151-AZ151)</f>
        <v>0</v>
      </c>
      <c r="BW151">
        <f>(BA151-BG151)/(BA151-AZ151)</f>
        <v>0</v>
      </c>
      <c r="BX151">
        <f>(BT151*BR151/BF151)</f>
        <v>0</v>
      </c>
      <c r="BY151">
        <f>(1-BX151)</f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f>$B$11*DQ151+$C$11*DR151+$F$11*EC151*(1-EF151)</f>
        <v>0</v>
      </c>
      <c r="CS151">
        <f>CR151*CT151</f>
        <v>0</v>
      </c>
      <c r="CT151">
        <f>($B$11*$D$9+$C$11*$D$9+$F$11*((EP151+EH151)/MAX(EP151+EH151+EQ151, 0.1)*$I$9+EQ151/MAX(EP151+EH151+EQ151, 0.1)*$J$9))/($B$11+$C$11+$F$11)</f>
        <v>0</v>
      </c>
      <c r="CU151">
        <f>($B$11*$K$9+$C$11*$K$9+$F$11*((EP151+EH151)/MAX(EP151+EH151+EQ151, 0.1)*$P$9+EQ151/MAX(EP151+EH151+EQ151, 0.1)*$Q$9))/($B$11+$C$11+$F$11)</f>
        <v>0</v>
      </c>
      <c r="CV151">
        <v>6</v>
      </c>
      <c r="CW151">
        <v>0.5</v>
      </c>
      <c r="CX151" t="s">
        <v>419</v>
      </c>
      <c r="CY151">
        <v>2</v>
      </c>
      <c r="CZ151" t="b">
        <v>1</v>
      </c>
      <c r="DA151">
        <v>1659025586.71429</v>
      </c>
      <c r="DB151">
        <v>554.195392857143</v>
      </c>
      <c r="DC151">
        <v>615.5995</v>
      </c>
      <c r="DD151">
        <v>26.2437071428571</v>
      </c>
      <c r="DE151">
        <v>20.9537642857143</v>
      </c>
      <c r="DF151">
        <v>546.855821428571</v>
      </c>
      <c r="DG151">
        <v>25.6661607142857</v>
      </c>
      <c r="DH151">
        <v>500.056892857143</v>
      </c>
      <c r="DI151">
        <v>90.4045535714286</v>
      </c>
      <c r="DJ151">
        <v>0.0463429285714286</v>
      </c>
      <c r="DK151">
        <v>27.5037535714286</v>
      </c>
      <c r="DL151">
        <v>27.537175</v>
      </c>
      <c r="DM151">
        <v>999.9</v>
      </c>
      <c r="DN151">
        <v>0</v>
      </c>
      <c r="DO151">
        <v>0</v>
      </c>
      <c r="DP151">
        <v>10008.75</v>
      </c>
      <c r="DQ151">
        <v>0</v>
      </c>
      <c r="DR151">
        <v>18.5765035714286</v>
      </c>
      <c r="DS151">
        <v>-61.4040892857143</v>
      </c>
      <c r="DT151">
        <v>569.130964285714</v>
      </c>
      <c r="DU151">
        <v>628.774142857143</v>
      </c>
      <c r="DV151">
        <v>5.28995714285714</v>
      </c>
      <c r="DW151">
        <v>615.5995</v>
      </c>
      <c r="DX151">
        <v>20.9537642857143</v>
      </c>
      <c r="DY151">
        <v>2.37255142857143</v>
      </c>
      <c r="DZ151">
        <v>1.89431428571429</v>
      </c>
      <c r="EA151">
        <v>20.1776178571429</v>
      </c>
      <c r="EB151">
        <v>16.5875571428571</v>
      </c>
      <c r="EC151">
        <v>2000</v>
      </c>
      <c r="ED151">
        <v>0.980006892857143</v>
      </c>
      <c r="EE151">
        <v>0.0199933857142857</v>
      </c>
      <c r="EF151">
        <v>0</v>
      </c>
      <c r="EG151">
        <v>851.778535714286</v>
      </c>
      <c r="EH151">
        <v>5.00063</v>
      </c>
      <c r="EI151">
        <v>16778.2714285714</v>
      </c>
      <c r="EJ151">
        <v>17256.9285714286</v>
      </c>
      <c r="EK151">
        <v>38.812</v>
      </c>
      <c r="EL151">
        <v>38.812</v>
      </c>
      <c r="EM151">
        <v>38.312</v>
      </c>
      <c r="EN151">
        <v>38.187</v>
      </c>
      <c r="EO151">
        <v>39.812</v>
      </c>
      <c r="EP151">
        <v>1955.11714285714</v>
      </c>
      <c r="EQ151">
        <v>39.8828571428572</v>
      </c>
      <c r="ER151">
        <v>0</v>
      </c>
      <c r="ES151">
        <v>1659025593.1</v>
      </c>
      <c r="ET151">
        <v>0</v>
      </c>
      <c r="EU151">
        <v>851.84864</v>
      </c>
      <c r="EV151">
        <v>19.799769252458</v>
      </c>
      <c r="EW151">
        <v>385.207692903152</v>
      </c>
      <c r="EX151">
        <v>16780.424</v>
      </c>
      <c r="EY151">
        <v>15</v>
      </c>
      <c r="EZ151">
        <v>0</v>
      </c>
      <c r="FA151" t="s">
        <v>420</v>
      </c>
      <c r="FB151">
        <v>1657551626.5</v>
      </c>
      <c r="FC151">
        <v>1657551629</v>
      </c>
      <c r="FD151">
        <v>0</v>
      </c>
      <c r="FE151">
        <v>0.403</v>
      </c>
      <c r="FF151">
        <v>0.009</v>
      </c>
      <c r="FG151">
        <v>9.41</v>
      </c>
      <c r="FH151">
        <v>0.087</v>
      </c>
      <c r="FI151">
        <v>417</v>
      </c>
      <c r="FJ151">
        <v>17</v>
      </c>
      <c r="FK151">
        <v>1.61</v>
      </c>
      <c r="FL151">
        <v>0.59</v>
      </c>
      <c r="FM151">
        <v>-60.6328975</v>
      </c>
      <c r="FN151">
        <v>-11.7986825515946</v>
      </c>
      <c r="FO151">
        <v>1.29965320826125</v>
      </c>
      <c r="FP151">
        <v>0</v>
      </c>
      <c r="FQ151">
        <v>850.492941176471</v>
      </c>
      <c r="FR151">
        <v>21.2066309920891</v>
      </c>
      <c r="FS151">
        <v>2.09503845172036</v>
      </c>
      <c r="FT151">
        <v>0</v>
      </c>
      <c r="FU151">
        <v>5.27691825</v>
      </c>
      <c r="FV151">
        <v>0.205934296435263</v>
      </c>
      <c r="FW151">
        <v>0.0327331840711762</v>
      </c>
      <c r="FX151">
        <v>0</v>
      </c>
      <c r="FY151">
        <v>0</v>
      </c>
      <c r="FZ151">
        <v>3</v>
      </c>
      <c r="GA151" t="s">
        <v>427</v>
      </c>
      <c r="GB151">
        <v>2.97245</v>
      </c>
      <c r="GC151">
        <v>2.70067</v>
      </c>
      <c r="GD151">
        <v>0.114805</v>
      </c>
      <c r="GE151">
        <v>0.124665</v>
      </c>
      <c r="GF151">
        <v>0.109462</v>
      </c>
      <c r="GG151">
        <v>0.0947586</v>
      </c>
      <c r="GH151">
        <v>34470</v>
      </c>
      <c r="GI151">
        <v>37263.6</v>
      </c>
      <c r="GJ151">
        <v>35288.1</v>
      </c>
      <c r="GK151">
        <v>38608.9</v>
      </c>
      <c r="GL151">
        <v>44549.5</v>
      </c>
      <c r="GM151">
        <v>50475</v>
      </c>
      <c r="GN151">
        <v>55160.6</v>
      </c>
      <c r="GO151">
        <v>61923.4</v>
      </c>
      <c r="GP151">
        <v>1.9798</v>
      </c>
      <c r="GQ151">
        <v>1.8476</v>
      </c>
      <c r="GR151">
        <v>0.127733</v>
      </c>
      <c r="GS151">
        <v>0</v>
      </c>
      <c r="GT151">
        <v>25.4552</v>
      </c>
      <c r="GU151">
        <v>999.9</v>
      </c>
      <c r="GV151">
        <v>59.358</v>
      </c>
      <c r="GW151">
        <v>29.316</v>
      </c>
      <c r="GX151">
        <v>26.8927</v>
      </c>
      <c r="GY151">
        <v>56.8501</v>
      </c>
      <c r="GZ151">
        <v>43.2692</v>
      </c>
      <c r="HA151">
        <v>1</v>
      </c>
      <c r="HB151">
        <v>-0.0325</v>
      </c>
      <c r="HC151">
        <v>0.236383</v>
      </c>
      <c r="HD151">
        <v>20.1135</v>
      </c>
      <c r="HE151">
        <v>5.19812</v>
      </c>
      <c r="HF151">
        <v>12.0076</v>
      </c>
      <c r="HG151">
        <v>4.9756</v>
      </c>
      <c r="HH151">
        <v>3.294</v>
      </c>
      <c r="HI151">
        <v>9999</v>
      </c>
      <c r="HJ151">
        <v>9999</v>
      </c>
      <c r="HK151">
        <v>9999</v>
      </c>
      <c r="HL151">
        <v>628.2</v>
      </c>
      <c r="HM151">
        <v>1.86319</v>
      </c>
      <c r="HN151">
        <v>1.86804</v>
      </c>
      <c r="HO151">
        <v>1.86783</v>
      </c>
      <c r="HP151">
        <v>1.86899</v>
      </c>
      <c r="HQ151">
        <v>1.86981</v>
      </c>
      <c r="HR151">
        <v>1.86584</v>
      </c>
      <c r="HS151">
        <v>1.86691</v>
      </c>
      <c r="HT151">
        <v>1.86832</v>
      </c>
      <c r="HU151">
        <v>5</v>
      </c>
      <c r="HV151">
        <v>0</v>
      </c>
      <c r="HW151">
        <v>0</v>
      </c>
      <c r="HX151">
        <v>0</v>
      </c>
      <c r="HY151" t="s">
        <v>422</v>
      </c>
      <c r="HZ151" t="s">
        <v>423</v>
      </c>
      <c r="IA151" t="s">
        <v>424</v>
      </c>
      <c r="IB151" t="s">
        <v>424</v>
      </c>
      <c r="IC151" t="s">
        <v>424</v>
      </c>
      <c r="ID151" t="s">
        <v>424</v>
      </c>
      <c r="IE151">
        <v>0</v>
      </c>
      <c r="IF151">
        <v>100</v>
      </c>
      <c r="IG151">
        <v>100</v>
      </c>
      <c r="IH151">
        <v>7.487</v>
      </c>
      <c r="II151">
        <v>0.5749</v>
      </c>
      <c r="IJ151">
        <v>4.02706509432224</v>
      </c>
      <c r="IK151">
        <v>0.00601174518973114</v>
      </c>
      <c r="IL151">
        <v>2.77886958061485e-07</v>
      </c>
      <c r="IM151">
        <v>-3.54636231360687e-10</v>
      </c>
      <c r="IN151">
        <v>-0.0404303883988718</v>
      </c>
      <c r="IO151">
        <v>-0.0177815531441476</v>
      </c>
      <c r="IP151">
        <v>0.00205572605671414</v>
      </c>
      <c r="IQ151">
        <v>-1.65519735432211e-05</v>
      </c>
      <c r="IR151">
        <v>-4</v>
      </c>
      <c r="IS151">
        <v>1848</v>
      </c>
      <c r="IT151">
        <v>1</v>
      </c>
      <c r="IU151">
        <v>25</v>
      </c>
      <c r="IV151">
        <v>24566.1</v>
      </c>
      <c r="IW151">
        <v>24566.1</v>
      </c>
      <c r="IX151">
        <v>1.46729</v>
      </c>
      <c r="IY151">
        <v>2.60742</v>
      </c>
      <c r="IZ151">
        <v>1.54785</v>
      </c>
      <c r="JA151">
        <v>2.30591</v>
      </c>
      <c r="JB151">
        <v>1.34644</v>
      </c>
      <c r="JC151">
        <v>2.38281</v>
      </c>
      <c r="JD151">
        <v>33.9639</v>
      </c>
      <c r="JE151">
        <v>24.2188</v>
      </c>
      <c r="JF151">
        <v>18</v>
      </c>
      <c r="JG151">
        <v>497.675</v>
      </c>
      <c r="JH151">
        <v>412.314</v>
      </c>
      <c r="JI151">
        <v>24.9996</v>
      </c>
      <c r="JJ151">
        <v>26.7908</v>
      </c>
      <c r="JK151">
        <v>30.0002</v>
      </c>
      <c r="JL151">
        <v>26.7108</v>
      </c>
      <c r="JM151">
        <v>26.6489</v>
      </c>
      <c r="JN151">
        <v>29.4389</v>
      </c>
      <c r="JO151">
        <v>31.9982</v>
      </c>
      <c r="JP151">
        <v>97.3945</v>
      </c>
      <c r="JQ151">
        <v>25</v>
      </c>
      <c r="JR151">
        <v>655.284</v>
      </c>
      <c r="JS151">
        <v>20.8579</v>
      </c>
      <c r="JT151">
        <v>102.325</v>
      </c>
      <c r="JU151">
        <v>103.075</v>
      </c>
    </row>
    <row r="152" spans="1:281">
      <c r="A152">
        <v>136</v>
      </c>
      <c r="B152">
        <v>1659025599.5</v>
      </c>
      <c r="C152">
        <v>1916.40000009537</v>
      </c>
      <c r="D152" t="s">
        <v>696</v>
      </c>
      <c r="E152" t="s">
        <v>697</v>
      </c>
      <c r="F152">
        <v>5</v>
      </c>
      <c r="G152" t="s">
        <v>619</v>
      </c>
      <c r="H152" t="s">
        <v>417</v>
      </c>
      <c r="I152">
        <v>1659025592</v>
      </c>
      <c r="J152">
        <f>(K152)/1000</f>
        <v>0</v>
      </c>
      <c r="K152">
        <f>IF(CZ152, AN152, AH152)</f>
        <v>0</v>
      </c>
      <c r="L152">
        <f>IF(CZ152, AI152, AG152)</f>
        <v>0</v>
      </c>
      <c r="M152">
        <f>DB152 - IF(AU152&gt;1, L152*CV152*100.0/(AW152*DP152), 0)</f>
        <v>0</v>
      </c>
      <c r="N152">
        <f>((T152-J152/2)*M152-L152)/(T152+J152/2)</f>
        <v>0</v>
      </c>
      <c r="O152">
        <f>N152*(DI152+DJ152)/1000.0</f>
        <v>0</v>
      </c>
      <c r="P152">
        <f>(DB152 - IF(AU152&gt;1, L152*CV152*100.0/(AW152*DP152), 0))*(DI152+DJ152)/1000.0</f>
        <v>0</v>
      </c>
      <c r="Q152">
        <f>2.0/((1/S152-1/R152)+SIGN(S152)*SQRT((1/S152-1/R152)*(1/S152-1/R152) + 4*CW152/((CW152+1)*(CW152+1))*(2*1/S152*1/R152-1/R152*1/R152)))</f>
        <v>0</v>
      </c>
      <c r="R152">
        <f>IF(LEFT(CX152,1)&lt;&gt;"0",IF(LEFT(CX152,1)="1",3.0,CY152),$D$5+$E$5*(DP152*DI152/($K$5*1000))+$F$5*(DP152*DI152/($K$5*1000))*MAX(MIN(CV152,$J$5),$I$5)*MAX(MIN(CV152,$J$5),$I$5)+$G$5*MAX(MIN(CV152,$J$5),$I$5)*(DP152*DI152/($K$5*1000))+$H$5*(DP152*DI152/($K$5*1000))*(DP152*DI152/($K$5*1000)))</f>
        <v>0</v>
      </c>
      <c r="S152">
        <f>J152*(1000-(1000*0.61365*exp(17.502*W152/(240.97+W152))/(DI152+DJ152)+DD152)/2)/(1000*0.61365*exp(17.502*W152/(240.97+W152))/(DI152+DJ152)-DD152)</f>
        <v>0</v>
      </c>
      <c r="T152">
        <f>1/((CW152+1)/(Q152/1.6)+1/(R152/1.37)) + CW152/((CW152+1)/(Q152/1.6) + CW152/(R152/1.37))</f>
        <v>0</v>
      </c>
      <c r="U152">
        <f>(CR152*CU152)</f>
        <v>0</v>
      </c>
      <c r="V152">
        <f>(DK152+(U152+2*0.95*5.67E-8*(((DK152+$B$7)+273)^4-(DK152+273)^4)-44100*J152)/(1.84*29.3*R152+8*0.95*5.67E-8*(DK152+273)^3))</f>
        <v>0</v>
      </c>
      <c r="W152">
        <f>($C$7*DL152+$D$7*DM152+$E$7*V152)</f>
        <v>0</v>
      </c>
      <c r="X152">
        <f>0.61365*exp(17.502*W152/(240.97+W152))</f>
        <v>0</v>
      </c>
      <c r="Y152">
        <f>(Z152/AA152*100)</f>
        <v>0</v>
      </c>
      <c r="Z152">
        <f>DD152*(DI152+DJ152)/1000</f>
        <v>0</v>
      </c>
      <c r="AA152">
        <f>0.61365*exp(17.502*DK152/(240.97+DK152))</f>
        <v>0</v>
      </c>
      <c r="AB152">
        <f>(X152-DD152*(DI152+DJ152)/1000)</f>
        <v>0</v>
      </c>
      <c r="AC152">
        <f>(-J152*44100)</f>
        <v>0</v>
      </c>
      <c r="AD152">
        <f>2*29.3*R152*0.92*(DK152-W152)</f>
        <v>0</v>
      </c>
      <c r="AE152">
        <f>2*0.95*5.67E-8*(((DK152+$B$7)+273)^4-(W152+273)^4)</f>
        <v>0</v>
      </c>
      <c r="AF152">
        <f>U152+AE152+AC152+AD152</f>
        <v>0</v>
      </c>
      <c r="AG152">
        <f>DH152*AU152*(DC152-DB152*(1000-AU152*DE152)/(1000-AU152*DD152))/(100*CV152)</f>
        <v>0</v>
      </c>
      <c r="AH152">
        <f>1000*DH152*AU152*(DD152-DE152)/(100*CV152*(1000-AU152*DD152))</f>
        <v>0</v>
      </c>
      <c r="AI152">
        <f>(AJ152 - AK152 - DI152*1E3/(8.314*(DK152+273.15)) * AM152/DH152 * AL152) * DH152/(100*CV152) * (1000 - DE152)/1000</f>
        <v>0</v>
      </c>
      <c r="AJ152">
        <v>663.537260610516</v>
      </c>
      <c r="AK152">
        <v>609.291660606061</v>
      </c>
      <c r="AL152">
        <v>3.28610783597959</v>
      </c>
      <c r="AM152">
        <v>66.0504921813524</v>
      </c>
      <c r="AN152">
        <f>(AP152 - AO152 + DI152*1E3/(8.314*(DK152+273.15)) * AR152/DH152 * AQ152) * DH152/(100*CV152) * 1000/(1000 - AP152)</f>
        <v>0</v>
      </c>
      <c r="AO152">
        <v>20.9228204734199</v>
      </c>
      <c r="AP152">
        <v>26.1850727272727</v>
      </c>
      <c r="AQ152">
        <v>-0.000127454545446349</v>
      </c>
      <c r="AR152">
        <v>92.47</v>
      </c>
      <c r="AS152">
        <v>0</v>
      </c>
      <c r="AT152">
        <v>0</v>
      </c>
      <c r="AU152">
        <f>IF(AS152*$H$13&gt;=AW152,1.0,(AW152/(AW152-AS152*$H$13)))</f>
        <v>0</v>
      </c>
      <c r="AV152">
        <f>(AU152-1)*100</f>
        <v>0</v>
      </c>
      <c r="AW152">
        <f>MAX(0,($B$13+$C$13*DP152)/(1+$D$13*DP152)*DI152/(DK152+273)*$E$13)</f>
        <v>0</v>
      </c>
      <c r="AX152" t="s">
        <v>418</v>
      </c>
      <c r="AY152" t="s">
        <v>418</v>
      </c>
      <c r="AZ152">
        <v>0</v>
      </c>
      <c r="BA152">
        <v>0</v>
      </c>
      <c r="BB152">
        <f>1-AZ152/BA152</f>
        <v>0</v>
      </c>
      <c r="BC152">
        <v>0</v>
      </c>
      <c r="BD152" t="s">
        <v>418</v>
      </c>
      <c r="BE152" t="s">
        <v>418</v>
      </c>
      <c r="BF152">
        <v>0</v>
      </c>
      <c r="BG152">
        <v>0</v>
      </c>
      <c r="BH152">
        <f>1-BF152/BG152</f>
        <v>0</v>
      </c>
      <c r="BI152">
        <v>0.5</v>
      </c>
      <c r="BJ152">
        <f>CS152</f>
        <v>0</v>
      </c>
      <c r="BK152">
        <f>L152</f>
        <v>0</v>
      </c>
      <c r="BL152">
        <f>BH152*BI152*BJ152</f>
        <v>0</v>
      </c>
      <c r="BM152">
        <f>(BK152-BC152)/BJ152</f>
        <v>0</v>
      </c>
      <c r="BN152">
        <f>(BA152-BG152)/BG152</f>
        <v>0</v>
      </c>
      <c r="BO152">
        <f>AZ152/(BB152+AZ152/BG152)</f>
        <v>0</v>
      </c>
      <c r="BP152" t="s">
        <v>418</v>
      </c>
      <c r="BQ152">
        <v>0</v>
      </c>
      <c r="BR152">
        <f>IF(BQ152&lt;&gt;0, BQ152, BO152)</f>
        <v>0</v>
      </c>
      <c r="BS152">
        <f>1-BR152/BG152</f>
        <v>0</v>
      </c>
      <c r="BT152">
        <f>(BG152-BF152)/(BG152-BR152)</f>
        <v>0</v>
      </c>
      <c r="BU152">
        <f>(BA152-BG152)/(BA152-BR152)</f>
        <v>0</v>
      </c>
      <c r="BV152">
        <f>(BG152-BF152)/(BG152-AZ152)</f>
        <v>0</v>
      </c>
      <c r="BW152">
        <f>(BA152-BG152)/(BA152-AZ152)</f>
        <v>0</v>
      </c>
      <c r="BX152">
        <f>(BT152*BR152/BF152)</f>
        <v>0</v>
      </c>
      <c r="BY152">
        <f>(1-BX152)</f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f>$B$11*DQ152+$C$11*DR152+$F$11*EC152*(1-EF152)</f>
        <v>0</v>
      </c>
      <c r="CS152">
        <f>CR152*CT152</f>
        <v>0</v>
      </c>
      <c r="CT152">
        <f>($B$11*$D$9+$C$11*$D$9+$F$11*((EP152+EH152)/MAX(EP152+EH152+EQ152, 0.1)*$I$9+EQ152/MAX(EP152+EH152+EQ152, 0.1)*$J$9))/($B$11+$C$11+$F$11)</f>
        <v>0</v>
      </c>
      <c r="CU152">
        <f>($B$11*$K$9+$C$11*$K$9+$F$11*((EP152+EH152)/MAX(EP152+EH152+EQ152, 0.1)*$P$9+EQ152/MAX(EP152+EH152+EQ152, 0.1)*$Q$9))/($B$11+$C$11+$F$11)</f>
        <v>0</v>
      </c>
      <c r="CV152">
        <v>6</v>
      </c>
      <c r="CW152">
        <v>0.5</v>
      </c>
      <c r="CX152" t="s">
        <v>419</v>
      </c>
      <c r="CY152">
        <v>2</v>
      </c>
      <c r="CZ152" t="b">
        <v>1</v>
      </c>
      <c r="DA152">
        <v>1659025592</v>
      </c>
      <c r="DB152">
        <v>571.002888888889</v>
      </c>
      <c r="DC152">
        <v>633.358296296296</v>
      </c>
      <c r="DD152">
        <v>26.2110888888889</v>
      </c>
      <c r="DE152">
        <v>20.9282740740741</v>
      </c>
      <c r="DF152">
        <v>563.563148148148</v>
      </c>
      <c r="DG152">
        <v>25.635237037037</v>
      </c>
      <c r="DH152">
        <v>500.041888888889</v>
      </c>
      <c r="DI152">
        <v>90.4044</v>
      </c>
      <c r="DJ152">
        <v>0.0462792074074074</v>
      </c>
      <c r="DK152">
        <v>27.5050851851852</v>
      </c>
      <c r="DL152">
        <v>27.5335555555556</v>
      </c>
      <c r="DM152">
        <v>999.9</v>
      </c>
      <c r="DN152">
        <v>0</v>
      </c>
      <c r="DO152">
        <v>0</v>
      </c>
      <c r="DP152">
        <v>10016.1111111111</v>
      </c>
      <c r="DQ152">
        <v>0</v>
      </c>
      <c r="DR152">
        <v>18.5620888888889</v>
      </c>
      <c r="DS152">
        <v>-62.3554518518518</v>
      </c>
      <c r="DT152">
        <v>586.371962962963</v>
      </c>
      <c r="DU152">
        <v>646.896555555556</v>
      </c>
      <c r="DV152">
        <v>5.28281148148148</v>
      </c>
      <c r="DW152">
        <v>633.358296296296</v>
      </c>
      <c r="DX152">
        <v>20.9282740740741</v>
      </c>
      <c r="DY152">
        <v>2.36959777777778</v>
      </c>
      <c r="DZ152">
        <v>1.89200777777778</v>
      </c>
      <c r="EA152">
        <v>20.1574851851852</v>
      </c>
      <c r="EB152">
        <v>16.5684037037037</v>
      </c>
      <c r="EC152">
        <v>2000.00037037037</v>
      </c>
      <c r="ED152">
        <v>0.980007407407408</v>
      </c>
      <c r="EE152">
        <v>0.0199928703703704</v>
      </c>
      <c r="EF152">
        <v>0</v>
      </c>
      <c r="EG152">
        <v>853.445259259259</v>
      </c>
      <c r="EH152">
        <v>5.00063</v>
      </c>
      <c r="EI152">
        <v>16810.7703703704</v>
      </c>
      <c r="EJ152">
        <v>17256.937037037</v>
      </c>
      <c r="EK152">
        <v>38.812</v>
      </c>
      <c r="EL152">
        <v>38.812</v>
      </c>
      <c r="EM152">
        <v>38.3097037037037</v>
      </c>
      <c r="EN152">
        <v>38.187</v>
      </c>
      <c r="EO152">
        <v>39.812</v>
      </c>
      <c r="EP152">
        <v>1955.11888888889</v>
      </c>
      <c r="EQ152">
        <v>39.8814814814815</v>
      </c>
      <c r="ER152">
        <v>0</v>
      </c>
      <c r="ES152">
        <v>1659025598.5</v>
      </c>
      <c r="ET152">
        <v>0</v>
      </c>
      <c r="EU152">
        <v>853.457115384615</v>
      </c>
      <c r="EV152">
        <v>17.3906666341891</v>
      </c>
      <c r="EW152">
        <v>353.835896949022</v>
      </c>
      <c r="EX152">
        <v>16811.5346153846</v>
      </c>
      <c r="EY152">
        <v>15</v>
      </c>
      <c r="EZ152">
        <v>0</v>
      </c>
      <c r="FA152" t="s">
        <v>420</v>
      </c>
      <c r="FB152">
        <v>1657551626.5</v>
      </c>
      <c r="FC152">
        <v>1657551629</v>
      </c>
      <c r="FD152">
        <v>0</v>
      </c>
      <c r="FE152">
        <v>0.403</v>
      </c>
      <c r="FF152">
        <v>0.009</v>
      </c>
      <c r="FG152">
        <v>9.41</v>
      </c>
      <c r="FH152">
        <v>0.087</v>
      </c>
      <c r="FI152">
        <v>417</v>
      </c>
      <c r="FJ152">
        <v>17</v>
      </c>
      <c r="FK152">
        <v>1.61</v>
      </c>
      <c r="FL152">
        <v>0.59</v>
      </c>
      <c r="FM152">
        <v>-61.8691</v>
      </c>
      <c r="FN152">
        <v>-11.2742386491558</v>
      </c>
      <c r="FO152">
        <v>1.26027983241818</v>
      </c>
      <c r="FP152">
        <v>0</v>
      </c>
      <c r="FQ152">
        <v>852.473235294118</v>
      </c>
      <c r="FR152">
        <v>18.8096562049897</v>
      </c>
      <c r="FS152">
        <v>1.86344284558296</v>
      </c>
      <c r="FT152">
        <v>0</v>
      </c>
      <c r="FU152">
        <v>5.284641</v>
      </c>
      <c r="FV152">
        <v>-0.102361125703573</v>
      </c>
      <c r="FW152">
        <v>0.0127687489207048</v>
      </c>
      <c r="FX152">
        <v>0</v>
      </c>
      <c r="FY152">
        <v>0</v>
      </c>
      <c r="FZ152">
        <v>3</v>
      </c>
      <c r="GA152" t="s">
        <v>427</v>
      </c>
      <c r="GB152">
        <v>2.97287</v>
      </c>
      <c r="GC152">
        <v>2.69939</v>
      </c>
      <c r="GD152">
        <v>0.117031</v>
      </c>
      <c r="GE152">
        <v>0.126709</v>
      </c>
      <c r="GF152">
        <v>0.10944</v>
      </c>
      <c r="GG152">
        <v>0.0947358</v>
      </c>
      <c r="GH152">
        <v>34383</v>
      </c>
      <c r="GI152">
        <v>37176</v>
      </c>
      <c r="GJ152">
        <v>35287.7</v>
      </c>
      <c r="GK152">
        <v>38608.2</v>
      </c>
      <c r="GL152">
        <v>44550.8</v>
      </c>
      <c r="GM152">
        <v>50476.7</v>
      </c>
      <c r="GN152">
        <v>55160.8</v>
      </c>
      <c r="GO152">
        <v>61923.8</v>
      </c>
      <c r="GP152">
        <v>1.9792</v>
      </c>
      <c r="GQ152">
        <v>1.847</v>
      </c>
      <c r="GR152">
        <v>0.127465</v>
      </c>
      <c r="GS152">
        <v>0</v>
      </c>
      <c r="GT152">
        <v>25.4552</v>
      </c>
      <c r="GU152">
        <v>999.9</v>
      </c>
      <c r="GV152">
        <v>59.333</v>
      </c>
      <c r="GW152">
        <v>29.336</v>
      </c>
      <c r="GX152">
        <v>26.912</v>
      </c>
      <c r="GY152">
        <v>56.5</v>
      </c>
      <c r="GZ152">
        <v>43.153</v>
      </c>
      <c r="HA152">
        <v>1</v>
      </c>
      <c r="HB152">
        <v>-0.0321951</v>
      </c>
      <c r="HC152">
        <v>0.237255</v>
      </c>
      <c r="HD152">
        <v>20.1127</v>
      </c>
      <c r="HE152">
        <v>5.19812</v>
      </c>
      <c r="HF152">
        <v>12.004</v>
      </c>
      <c r="HG152">
        <v>4.976</v>
      </c>
      <c r="HH152">
        <v>3.2936</v>
      </c>
      <c r="HI152">
        <v>9999</v>
      </c>
      <c r="HJ152">
        <v>9999</v>
      </c>
      <c r="HK152">
        <v>9999</v>
      </c>
      <c r="HL152">
        <v>628.2</v>
      </c>
      <c r="HM152">
        <v>1.86322</v>
      </c>
      <c r="HN152">
        <v>1.86801</v>
      </c>
      <c r="HO152">
        <v>1.86783</v>
      </c>
      <c r="HP152">
        <v>1.86902</v>
      </c>
      <c r="HQ152">
        <v>1.86984</v>
      </c>
      <c r="HR152">
        <v>1.86587</v>
      </c>
      <c r="HS152">
        <v>1.86691</v>
      </c>
      <c r="HT152">
        <v>1.86829</v>
      </c>
      <c r="HU152">
        <v>5</v>
      </c>
      <c r="HV152">
        <v>0</v>
      </c>
      <c r="HW152">
        <v>0</v>
      </c>
      <c r="HX152">
        <v>0</v>
      </c>
      <c r="HY152" t="s">
        <v>422</v>
      </c>
      <c r="HZ152" t="s">
        <v>423</v>
      </c>
      <c r="IA152" t="s">
        <v>424</v>
      </c>
      <c r="IB152" t="s">
        <v>424</v>
      </c>
      <c r="IC152" t="s">
        <v>424</v>
      </c>
      <c r="ID152" t="s">
        <v>424</v>
      </c>
      <c r="IE152">
        <v>0</v>
      </c>
      <c r="IF152">
        <v>100</v>
      </c>
      <c r="IG152">
        <v>100</v>
      </c>
      <c r="IH152">
        <v>7.58</v>
      </c>
      <c r="II152">
        <v>0.5744</v>
      </c>
      <c r="IJ152">
        <v>4.02706509432224</v>
      </c>
      <c r="IK152">
        <v>0.00601174518973114</v>
      </c>
      <c r="IL152">
        <v>2.77886958061485e-07</v>
      </c>
      <c r="IM152">
        <v>-3.54636231360687e-10</v>
      </c>
      <c r="IN152">
        <v>-0.0404303883988718</v>
      </c>
      <c r="IO152">
        <v>-0.0177815531441476</v>
      </c>
      <c r="IP152">
        <v>0.00205572605671414</v>
      </c>
      <c r="IQ152">
        <v>-1.65519735432211e-05</v>
      </c>
      <c r="IR152">
        <v>-4</v>
      </c>
      <c r="IS152">
        <v>1848</v>
      </c>
      <c r="IT152">
        <v>1</v>
      </c>
      <c r="IU152">
        <v>25</v>
      </c>
      <c r="IV152">
        <v>24566.2</v>
      </c>
      <c r="IW152">
        <v>24566.2</v>
      </c>
      <c r="IX152">
        <v>1.49292</v>
      </c>
      <c r="IY152">
        <v>2.61108</v>
      </c>
      <c r="IZ152">
        <v>1.54785</v>
      </c>
      <c r="JA152">
        <v>2.30591</v>
      </c>
      <c r="JB152">
        <v>1.34644</v>
      </c>
      <c r="JC152">
        <v>2.38647</v>
      </c>
      <c r="JD152">
        <v>33.9865</v>
      </c>
      <c r="JE152">
        <v>24.2188</v>
      </c>
      <c r="JF152">
        <v>18</v>
      </c>
      <c r="JG152">
        <v>497.302</v>
      </c>
      <c r="JH152">
        <v>411.991</v>
      </c>
      <c r="JI152">
        <v>24.9998</v>
      </c>
      <c r="JJ152">
        <v>26.7908</v>
      </c>
      <c r="JK152">
        <v>30.0001</v>
      </c>
      <c r="JL152">
        <v>26.7131</v>
      </c>
      <c r="JM152">
        <v>26.6511</v>
      </c>
      <c r="JN152">
        <v>30.0829</v>
      </c>
      <c r="JO152">
        <v>31.9982</v>
      </c>
      <c r="JP152">
        <v>97.3945</v>
      </c>
      <c r="JQ152">
        <v>25</v>
      </c>
      <c r="JR152">
        <v>675.416</v>
      </c>
      <c r="JS152">
        <v>20.8361</v>
      </c>
      <c r="JT152">
        <v>102.325</v>
      </c>
      <c r="JU152">
        <v>103.075</v>
      </c>
    </row>
    <row r="153" spans="1:281">
      <c r="A153">
        <v>137</v>
      </c>
      <c r="B153">
        <v>1659025604.6</v>
      </c>
      <c r="C153">
        <v>1921.5</v>
      </c>
      <c r="D153" t="s">
        <v>698</v>
      </c>
      <c r="E153" t="s">
        <v>699</v>
      </c>
      <c r="F153">
        <v>5</v>
      </c>
      <c r="G153" t="s">
        <v>619</v>
      </c>
      <c r="H153" t="s">
        <v>417</v>
      </c>
      <c r="I153">
        <v>1659025597.225</v>
      </c>
      <c r="J153">
        <f>(K153)/1000</f>
        <v>0</v>
      </c>
      <c r="K153">
        <f>IF(CZ153, AN153, AH153)</f>
        <v>0</v>
      </c>
      <c r="L153">
        <f>IF(CZ153, AI153, AG153)</f>
        <v>0</v>
      </c>
      <c r="M153">
        <f>DB153 - IF(AU153&gt;1, L153*CV153*100.0/(AW153*DP153), 0)</f>
        <v>0</v>
      </c>
      <c r="N153">
        <f>((T153-J153/2)*M153-L153)/(T153+J153/2)</f>
        <v>0</v>
      </c>
      <c r="O153">
        <f>N153*(DI153+DJ153)/1000.0</f>
        <v>0</v>
      </c>
      <c r="P153">
        <f>(DB153 - IF(AU153&gt;1, L153*CV153*100.0/(AW153*DP153), 0))*(DI153+DJ153)/1000.0</f>
        <v>0</v>
      </c>
      <c r="Q153">
        <f>2.0/((1/S153-1/R153)+SIGN(S153)*SQRT((1/S153-1/R153)*(1/S153-1/R153) + 4*CW153/((CW153+1)*(CW153+1))*(2*1/S153*1/R153-1/R153*1/R153)))</f>
        <v>0</v>
      </c>
      <c r="R153">
        <f>IF(LEFT(CX153,1)&lt;&gt;"0",IF(LEFT(CX153,1)="1",3.0,CY153),$D$5+$E$5*(DP153*DI153/($K$5*1000))+$F$5*(DP153*DI153/($K$5*1000))*MAX(MIN(CV153,$J$5),$I$5)*MAX(MIN(CV153,$J$5),$I$5)+$G$5*MAX(MIN(CV153,$J$5),$I$5)*(DP153*DI153/($K$5*1000))+$H$5*(DP153*DI153/($K$5*1000))*(DP153*DI153/($K$5*1000)))</f>
        <v>0</v>
      </c>
      <c r="S153">
        <f>J153*(1000-(1000*0.61365*exp(17.502*W153/(240.97+W153))/(DI153+DJ153)+DD153)/2)/(1000*0.61365*exp(17.502*W153/(240.97+W153))/(DI153+DJ153)-DD153)</f>
        <v>0</v>
      </c>
      <c r="T153">
        <f>1/((CW153+1)/(Q153/1.6)+1/(R153/1.37)) + CW153/((CW153+1)/(Q153/1.6) + CW153/(R153/1.37))</f>
        <v>0</v>
      </c>
      <c r="U153">
        <f>(CR153*CU153)</f>
        <v>0</v>
      </c>
      <c r="V153">
        <f>(DK153+(U153+2*0.95*5.67E-8*(((DK153+$B$7)+273)^4-(DK153+273)^4)-44100*J153)/(1.84*29.3*R153+8*0.95*5.67E-8*(DK153+273)^3))</f>
        <v>0</v>
      </c>
      <c r="W153">
        <f>($C$7*DL153+$D$7*DM153+$E$7*V153)</f>
        <v>0</v>
      </c>
      <c r="X153">
        <f>0.61365*exp(17.502*W153/(240.97+W153))</f>
        <v>0</v>
      </c>
      <c r="Y153">
        <f>(Z153/AA153*100)</f>
        <v>0</v>
      </c>
      <c r="Z153">
        <f>DD153*(DI153+DJ153)/1000</f>
        <v>0</v>
      </c>
      <c r="AA153">
        <f>0.61365*exp(17.502*DK153/(240.97+DK153))</f>
        <v>0</v>
      </c>
      <c r="AB153">
        <f>(X153-DD153*(DI153+DJ153)/1000)</f>
        <v>0</v>
      </c>
      <c r="AC153">
        <f>(-J153*44100)</f>
        <v>0</v>
      </c>
      <c r="AD153">
        <f>2*29.3*R153*0.92*(DK153-W153)</f>
        <v>0</v>
      </c>
      <c r="AE153">
        <f>2*0.95*5.67E-8*(((DK153+$B$7)+273)^4-(W153+273)^4)</f>
        <v>0</v>
      </c>
      <c r="AF153">
        <f>U153+AE153+AC153+AD153</f>
        <v>0</v>
      </c>
      <c r="AG153">
        <f>DH153*AU153*(DC153-DB153*(1000-AU153*DE153)/(1000-AU153*DD153))/(100*CV153)</f>
        <v>0</v>
      </c>
      <c r="AH153">
        <f>1000*DH153*AU153*(DD153-DE153)/(100*CV153*(1000-AU153*DD153))</f>
        <v>0</v>
      </c>
      <c r="AI153">
        <f>(AJ153 - AK153 - DI153*1E3/(8.314*(DK153+273.15)) * AM153/DH153 * AL153) * DH153/(100*CV153) * (1000 - DE153)/1000</f>
        <v>0</v>
      </c>
      <c r="AJ153">
        <v>680.963912491281</v>
      </c>
      <c r="AK153">
        <v>625.734040914491</v>
      </c>
      <c r="AL153">
        <v>3.29523427362306</v>
      </c>
      <c r="AM153">
        <v>66.0504921813524</v>
      </c>
      <c r="AN153">
        <f>(AP153 - AO153 + DI153*1E3/(8.314*(DK153+273.15)) * AR153/DH153 * AQ153) * DH153/(100*CV153) * 1000/(1000 - AP153)</f>
        <v>0</v>
      </c>
      <c r="AO153">
        <v>20.918706615489</v>
      </c>
      <c r="AP153">
        <v>26.1845254739567</v>
      </c>
      <c r="AQ153">
        <v>-0.00696473484383251</v>
      </c>
      <c r="AR153">
        <v>92.47</v>
      </c>
      <c r="AS153">
        <v>0</v>
      </c>
      <c r="AT153">
        <v>0</v>
      </c>
      <c r="AU153">
        <f>IF(AS153*$H$13&gt;=AW153,1.0,(AW153/(AW153-AS153*$H$13)))</f>
        <v>0</v>
      </c>
      <c r="AV153">
        <f>(AU153-1)*100</f>
        <v>0</v>
      </c>
      <c r="AW153">
        <f>MAX(0,($B$13+$C$13*DP153)/(1+$D$13*DP153)*DI153/(DK153+273)*$E$13)</f>
        <v>0</v>
      </c>
      <c r="AX153" t="s">
        <v>418</v>
      </c>
      <c r="AY153" t="s">
        <v>418</v>
      </c>
      <c r="AZ153">
        <v>0</v>
      </c>
      <c r="BA153">
        <v>0</v>
      </c>
      <c r="BB153">
        <f>1-AZ153/BA153</f>
        <v>0</v>
      </c>
      <c r="BC153">
        <v>0</v>
      </c>
      <c r="BD153" t="s">
        <v>418</v>
      </c>
      <c r="BE153" t="s">
        <v>418</v>
      </c>
      <c r="BF153">
        <v>0</v>
      </c>
      <c r="BG153">
        <v>0</v>
      </c>
      <c r="BH153">
        <f>1-BF153/BG153</f>
        <v>0</v>
      </c>
      <c r="BI153">
        <v>0.5</v>
      </c>
      <c r="BJ153">
        <f>CS153</f>
        <v>0</v>
      </c>
      <c r="BK153">
        <f>L153</f>
        <v>0</v>
      </c>
      <c r="BL153">
        <f>BH153*BI153*BJ153</f>
        <v>0</v>
      </c>
      <c r="BM153">
        <f>(BK153-BC153)/BJ153</f>
        <v>0</v>
      </c>
      <c r="BN153">
        <f>(BA153-BG153)/BG153</f>
        <v>0</v>
      </c>
      <c r="BO153">
        <f>AZ153/(BB153+AZ153/BG153)</f>
        <v>0</v>
      </c>
      <c r="BP153" t="s">
        <v>418</v>
      </c>
      <c r="BQ153">
        <v>0</v>
      </c>
      <c r="BR153">
        <f>IF(BQ153&lt;&gt;0, BQ153, BO153)</f>
        <v>0</v>
      </c>
      <c r="BS153">
        <f>1-BR153/BG153</f>
        <v>0</v>
      </c>
      <c r="BT153">
        <f>(BG153-BF153)/(BG153-BR153)</f>
        <v>0</v>
      </c>
      <c r="BU153">
        <f>(BA153-BG153)/(BA153-BR153)</f>
        <v>0</v>
      </c>
      <c r="BV153">
        <f>(BG153-BF153)/(BG153-AZ153)</f>
        <v>0</v>
      </c>
      <c r="BW153">
        <f>(BA153-BG153)/(BA153-AZ153)</f>
        <v>0</v>
      </c>
      <c r="BX153">
        <f>(BT153*BR153/BF153)</f>
        <v>0</v>
      </c>
      <c r="BY153">
        <f>(1-BX153)</f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f>$B$11*DQ153+$C$11*DR153+$F$11*EC153*(1-EF153)</f>
        <v>0</v>
      </c>
      <c r="CS153">
        <f>CR153*CT153</f>
        <v>0</v>
      </c>
      <c r="CT153">
        <f>($B$11*$D$9+$C$11*$D$9+$F$11*((EP153+EH153)/MAX(EP153+EH153+EQ153, 0.1)*$I$9+EQ153/MAX(EP153+EH153+EQ153, 0.1)*$J$9))/($B$11+$C$11+$F$11)</f>
        <v>0</v>
      </c>
      <c r="CU153">
        <f>($B$11*$K$9+$C$11*$K$9+$F$11*((EP153+EH153)/MAX(EP153+EH153+EQ153, 0.1)*$P$9+EQ153/MAX(EP153+EH153+EQ153, 0.1)*$Q$9))/($B$11+$C$11+$F$11)</f>
        <v>0</v>
      </c>
      <c r="CV153">
        <v>6</v>
      </c>
      <c r="CW153">
        <v>0.5</v>
      </c>
      <c r="CX153" t="s">
        <v>419</v>
      </c>
      <c r="CY153">
        <v>2</v>
      </c>
      <c r="CZ153" t="b">
        <v>1</v>
      </c>
      <c r="DA153">
        <v>1659025597.225</v>
      </c>
      <c r="DB153">
        <v>587.485321428571</v>
      </c>
      <c r="DC153">
        <v>651.028928571429</v>
      </c>
      <c r="DD153">
        <v>26.1910035714286</v>
      </c>
      <c r="DE153">
        <v>20.915525</v>
      </c>
      <c r="DF153">
        <v>579.947607142857</v>
      </c>
      <c r="DG153">
        <v>25.6161928571429</v>
      </c>
      <c r="DH153">
        <v>500.094071428572</v>
      </c>
      <c r="DI153">
        <v>90.4049607142857</v>
      </c>
      <c r="DJ153">
        <v>0.0464529142857143</v>
      </c>
      <c r="DK153">
        <v>27.5097607142857</v>
      </c>
      <c r="DL153">
        <v>27.53735</v>
      </c>
      <c r="DM153">
        <v>999.9</v>
      </c>
      <c r="DN153">
        <v>0</v>
      </c>
      <c r="DO153">
        <v>0</v>
      </c>
      <c r="DP153">
        <v>9990</v>
      </c>
      <c r="DQ153">
        <v>0</v>
      </c>
      <c r="DR153">
        <v>18.5240964285714</v>
      </c>
      <c r="DS153">
        <v>-63.5436714285714</v>
      </c>
      <c r="DT153">
        <v>603.285821428571</v>
      </c>
      <c r="DU153">
        <v>664.93625</v>
      </c>
      <c r="DV153">
        <v>5.27546785714286</v>
      </c>
      <c r="DW153">
        <v>651.028928571429</v>
      </c>
      <c r="DX153">
        <v>20.915525</v>
      </c>
      <c r="DY153">
        <v>2.36779642857143</v>
      </c>
      <c r="DZ153">
        <v>1.89086785714286</v>
      </c>
      <c r="EA153">
        <v>20.1452</v>
      </c>
      <c r="EB153">
        <v>16.558925</v>
      </c>
      <c r="EC153">
        <v>2000.00107142857</v>
      </c>
      <c r="ED153">
        <v>0.980008</v>
      </c>
      <c r="EE153">
        <v>0.0199923071428571</v>
      </c>
      <c r="EF153">
        <v>0</v>
      </c>
      <c r="EG153">
        <v>854.870071428571</v>
      </c>
      <c r="EH153">
        <v>5.00063</v>
      </c>
      <c r="EI153">
        <v>16840.0178571429</v>
      </c>
      <c r="EJ153">
        <v>17256.9428571429</v>
      </c>
      <c r="EK153">
        <v>38.812</v>
      </c>
      <c r="EL153">
        <v>38.812</v>
      </c>
      <c r="EM153">
        <v>38.3097857142857</v>
      </c>
      <c r="EN153">
        <v>38.187</v>
      </c>
      <c r="EO153">
        <v>39.812</v>
      </c>
      <c r="EP153">
        <v>1955.12107142857</v>
      </c>
      <c r="EQ153">
        <v>39.88</v>
      </c>
      <c r="ER153">
        <v>0</v>
      </c>
      <c r="ES153">
        <v>1659025603.3</v>
      </c>
      <c r="ET153">
        <v>0</v>
      </c>
      <c r="EU153">
        <v>854.750884615385</v>
      </c>
      <c r="EV153">
        <v>15.4949401784341</v>
      </c>
      <c r="EW153">
        <v>316.362393394455</v>
      </c>
      <c r="EX153">
        <v>16838.4307692308</v>
      </c>
      <c r="EY153">
        <v>15</v>
      </c>
      <c r="EZ153">
        <v>0</v>
      </c>
      <c r="FA153" t="s">
        <v>420</v>
      </c>
      <c r="FB153">
        <v>1657551626.5</v>
      </c>
      <c r="FC153">
        <v>1657551629</v>
      </c>
      <c r="FD153">
        <v>0</v>
      </c>
      <c r="FE153">
        <v>0.403</v>
      </c>
      <c r="FF153">
        <v>0.009</v>
      </c>
      <c r="FG153">
        <v>9.41</v>
      </c>
      <c r="FH153">
        <v>0.087</v>
      </c>
      <c r="FI153">
        <v>417</v>
      </c>
      <c r="FJ153">
        <v>17</v>
      </c>
      <c r="FK153">
        <v>1.61</v>
      </c>
      <c r="FL153">
        <v>0.59</v>
      </c>
      <c r="FM153">
        <v>-62.6734675</v>
      </c>
      <c r="FN153">
        <v>-11.5552716697934</v>
      </c>
      <c r="FO153">
        <v>1.2874862258268</v>
      </c>
      <c r="FP153">
        <v>0</v>
      </c>
      <c r="FQ153">
        <v>853.7475</v>
      </c>
      <c r="FR153">
        <v>16.7704660056988</v>
      </c>
      <c r="FS153">
        <v>1.66196326585722</v>
      </c>
      <c r="FT153">
        <v>0</v>
      </c>
      <c r="FU153">
        <v>5.279443</v>
      </c>
      <c r="FV153">
        <v>-0.127038123827405</v>
      </c>
      <c r="FW153">
        <v>0.0141490842813236</v>
      </c>
      <c r="FX153">
        <v>0</v>
      </c>
      <c r="FY153">
        <v>0</v>
      </c>
      <c r="FZ153">
        <v>3</v>
      </c>
      <c r="GA153" t="s">
        <v>427</v>
      </c>
      <c r="GB153">
        <v>2.97354</v>
      </c>
      <c r="GC153">
        <v>2.70075</v>
      </c>
      <c r="GD153">
        <v>0.119283</v>
      </c>
      <c r="GE153">
        <v>0.12909</v>
      </c>
      <c r="GF153">
        <v>0.109425</v>
      </c>
      <c r="GG153">
        <v>0.0944821</v>
      </c>
      <c r="GH153">
        <v>34294.8</v>
      </c>
      <c r="GI153">
        <v>37074.9</v>
      </c>
      <c r="GJ153">
        <v>35287.2</v>
      </c>
      <c r="GK153">
        <v>38608.5</v>
      </c>
      <c r="GL153">
        <v>44551.1</v>
      </c>
      <c r="GM153">
        <v>50489.8</v>
      </c>
      <c r="GN153">
        <v>55160.1</v>
      </c>
      <c r="GO153">
        <v>61922.4</v>
      </c>
      <c r="GP153">
        <v>1.98</v>
      </c>
      <c r="GQ153">
        <v>1.8468</v>
      </c>
      <c r="GR153">
        <v>0.128806</v>
      </c>
      <c r="GS153">
        <v>0</v>
      </c>
      <c r="GT153">
        <v>25.4552</v>
      </c>
      <c r="GU153">
        <v>999.9</v>
      </c>
      <c r="GV153">
        <v>59.333</v>
      </c>
      <c r="GW153">
        <v>29.336</v>
      </c>
      <c r="GX153">
        <v>26.9146</v>
      </c>
      <c r="GY153">
        <v>56.8864</v>
      </c>
      <c r="GZ153">
        <v>43.2492</v>
      </c>
      <c r="HA153">
        <v>1</v>
      </c>
      <c r="HB153">
        <v>-0.0322764</v>
      </c>
      <c r="HC153">
        <v>0.23878</v>
      </c>
      <c r="HD153">
        <v>20.1132</v>
      </c>
      <c r="HE153">
        <v>5.19932</v>
      </c>
      <c r="HF153">
        <v>12.0052</v>
      </c>
      <c r="HG153">
        <v>4.976</v>
      </c>
      <c r="HH153">
        <v>3.2938</v>
      </c>
      <c r="HI153">
        <v>9999</v>
      </c>
      <c r="HJ153">
        <v>9999</v>
      </c>
      <c r="HK153">
        <v>9999</v>
      </c>
      <c r="HL153">
        <v>628.2</v>
      </c>
      <c r="HM153">
        <v>1.86322</v>
      </c>
      <c r="HN153">
        <v>1.86807</v>
      </c>
      <c r="HO153">
        <v>1.86783</v>
      </c>
      <c r="HP153">
        <v>1.86899</v>
      </c>
      <c r="HQ153">
        <v>1.86981</v>
      </c>
      <c r="HR153">
        <v>1.86587</v>
      </c>
      <c r="HS153">
        <v>1.86694</v>
      </c>
      <c r="HT153">
        <v>1.86829</v>
      </c>
      <c r="HU153">
        <v>5</v>
      </c>
      <c r="HV153">
        <v>0</v>
      </c>
      <c r="HW153">
        <v>0</v>
      </c>
      <c r="HX153">
        <v>0</v>
      </c>
      <c r="HY153" t="s">
        <v>422</v>
      </c>
      <c r="HZ153" t="s">
        <v>423</v>
      </c>
      <c r="IA153" t="s">
        <v>424</v>
      </c>
      <c r="IB153" t="s">
        <v>424</v>
      </c>
      <c r="IC153" t="s">
        <v>424</v>
      </c>
      <c r="ID153" t="s">
        <v>424</v>
      </c>
      <c r="IE153">
        <v>0</v>
      </c>
      <c r="IF153">
        <v>100</v>
      </c>
      <c r="IG153">
        <v>100</v>
      </c>
      <c r="IH153">
        <v>7.676</v>
      </c>
      <c r="II153">
        <v>0.5742</v>
      </c>
      <c r="IJ153">
        <v>4.02706509432224</v>
      </c>
      <c r="IK153">
        <v>0.00601174518973114</v>
      </c>
      <c r="IL153">
        <v>2.77886958061485e-07</v>
      </c>
      <c r="IM153">
        <v>-3.54636231360687e-10</v>
      </c>
      <c r="IN153">
        <v>-0.0404303883988718</v>
      </c>
      <c r="IO153">
        <v>-0.0177815531441476</v>
      </c>
      <c r="IP153">
        <v>0.00205572605671414</v>
      </c>
      <c r="IQ153">
        <v>-1.65519735432211e-05</v>
      </c>
      <c r="IR153">
        <v>-4</v>
      </c>
      <c r="IS153">
        <v>1848</v>
      </c>
      <c r="IT153">
        <v>1</v>
      </c>
      <c r="IU153">
        <v>25</v>
      </c>
      <c r="IV153">
        <v>24566.3</v>
      </c>
      <c r="IW153">
        <v>24566.3</v>
      </c>
      <c r="IX153">
        <v>1.52832</v>
      </c>
      <c r="IY153">
        <v>2.61597</v>
      </c>
      <c r="IZ153">
        <v>1.54785</v>
      </c>
      <c r="JA153">
        <v>2.30591</v>
      </c>
      <c r="JB153">
        <v>1.34644</v>
      </c>
      <c r="JC153">
        <v>2.27051</v>
      </c>
      <c r="JD153">
        <v>33.9865</v>
      </c>
      <c r="JE153">
        <v>24.2188</v>
      </c>
      <c r="JF153">
        <v>18</v>
      </c>
      <c r="JG153">
        <v>497.826</v>
      </c>
      <c r="JH153">
        <v>411.878</v>
      </c>
      <c r="JI153">
        <v>25.0001</v>
      </c>
      <c r="JJ153">
        <v>26.793</v>
      </c>
      <c r="JK153">
        <v>30</v>
      </c>
      <c r="JL153">
        <v>26.7131</v>
      </c>
      <c r="JM153">
        <v>26.6511</v>
      </c>
      <c r="JN153">
        <v>30.6419</v>
      </c>
      <c r="JO153">
        <v>32.28</v>
      </c>
      <c r="JP153">
        <v>97.0204</v>
      </c>
      <c r="JQ153">
        <v>25</v>
      </c>
      <c r="JR153">
        <v>688.869</v>
      </c>
      <c r="JS153">
        <v>20.813</v>
      </c>
      <c r="JT153">
        <v>102.323</v>
      </c>
      <c r="JU153">
        <v>103.074</v>
      </c>
    </row>
    <row r="154" spans="1:281">
      <c r="A154">
        <v>138</v>
      </c>
      <c r="B154">
        <v>1659025609.1</v>
      </c>
      <c r="C154">
        <v>1926</v>
      </c>
      <c r="D154" t="s">
        <v>700</v>
      </c>
      <c r="E154" t="s">
        <v>701</v>
      </c>
      <c r="F154">
        <v>5</v>
      </c>
      <c r="G154" t="s">
        <v>619</v>
      </c>
      <c r="H154" t="s">
        <v>417</v>
      </c>
      <c r="I154">
        <v>1659025601.53929</v>
      </c>
      <c r="J154">
        <f>(K154)/1000</f>
        <v>0</v>
      </c>
      <c r="K154">
        <f>IF(CZ154, AN154, AH154)</f>
        <v>0</v>
      </c>
      <c r="L154">
        <f>IF(CZ154, AI154, AG154)</f>
        <v>0</v>
      </c>
      <c r="M154">
        <f>DB154 - IF(AU154&gt;1, L154*CV154*100.0/(AW154*DP154), 0)</f>
        <v>0</v>
      </c>
      <c r="N154">
        <f>((T154-J154/2)*M154-L154)/(T154+J154/2)</f>
        <v>0</v>
      </c>
      <c r="O154">
        <f>N154*(DI154+DJ154)/1000.0</f>
        <v>0</v>
      </c>
      <c r="P154">
        <f>(DB154 - IF(AU154&gt;1, L154*CV154*100.0/(AW154*DP154), 0))*(DI154+DJ154)/1000.0</f>
        <v>0</v>
      </c>
      <c r="Q154">
        <f>2.0/((1/S154-1/R154)+SIGN(S154)*SQRT((1/S154-1/R154)*(1/S154-1/R154) + 4*CW154/((CW154+1)*(CW154+1))*(2*1/S154*1/R154-1/R154*1/R154)))</f>
        <v>0</v>
      </c>
      <c r="R154">
        <f>IF(LEFT(CX154,1)&lt;&gt;"0",IF(LEFT(CX154,1)="1",3.0,CY154),$D$5+$E$5*(DP154*DI154/($K$5*1000))+$F$5*(DP154*DI154/($K$5*1000))*MAX(MIN(CV154,$J$5),$I$5)*MAX(MIN(CV154,$J$5),$I$5)+$G$5*MAX(MIN(CV154,$J$5),$I$5)*(DP154*DI154/($K$5*1000))+$H$5*(DP154*DI154/($K$5*1000))*(DP154*DI154/($K$5*1000)))</f>
        <v>0</v>
      </c>
      <c r="S154">
        <f>J154*(1000-(1000*0.61365*exp(17.502*W154/(240.97+W154))/(DI154+DJ154)+DD154)/2)/(1000*0.61365*exp(17.502*W154/(240.97+W154))/(DI154+DJ154)-DD154)</f>
        <v>0</v>
      </c>
      <c r="T154">
        <f>1/((CW154+1)/(Q154/1.6)+1/(R154/1.37)) + CW154/((CW154+1)/(Q154/1.6) + CW154/(R154/1.37))</f>
        <v>0</v>
      </c>
      <c r="U154">
        <f>(CR154*CU154)</f>
        <v>0</v>
      </c>
      <c r="V154">
        <f>(DK154+(U154+2*0.95*5.67E-8*(((DK154+$B$7)+273)^4-(DK154+273)^4)-44100*J154)/(1.84*29.3*R154+8*0.95*5.67E-8*(DK154+273)^3))</f>
        <v>0</v>
      </c>
      <c r="W154">
        <f>($C$7*DL154+$D$7*DM154+$E$7*V154)</f>
        <v>0</v>
      </c>
      <c r="X154">
        <f>0.61365*exp(17.502*W154/(240.97+W154))</f>
        <v>0</v>
      </c>
      <c r="Y154">
        <f>(Z154/AA154*100)</f>
        <v>0</v>
      </c>
      <c r="Z154">
        <f>DD154*(DI154+DJ154)/1000</f>
        <v>0</v>
      </c>
      <c r="AA154">
        <f>0.61365*exp(17.502*DK154/(240.97+DK154))</f>
        <v>0</v>
      </c>
      <c r="AB154">
        <f>(X154-DD154*(DI154+DJ154)/1000)</f>
        <v>0</v>
      </c>
      <c r="AC154">
        <f>(-J154*44100)</f>
        <v>0</v>
      </c>
      <c r="AD154">
        <f>2*29.3*R154*0.92*(DK154-W154)</f>
        <v>0</v>
      </c>
      <c r="AE154">
        <f>2*0.95*5.67E-8*(((DK154+$B$7)+273)^4-(W154+273)^4)</f>
        <v>0</v>
      </c>
      <c r="AF154">
        <f>U154+AE154+AC154+AD154</f>
        <v>0</v>
      </c>
      <c r="AG154">
        <f>DH154*AU154*(DC154-DB154*(1000-AU154*DE154)/(1000-AU154*DD154))/(100*CV154)</f>
        <v>0</v>
      </c>
      <c r="AH154">
        <f>1000*DH154*AU154*(DD154-DE154)/(100*CV154*(1000-AU154*DD154))</f>
        <v>0</v>
      </c>
      <c r="AI154">
        <f>(AJ154 - AK154 - DI154*1E3/(8.314*(DK154+273.15)) * AM154/DH154 * AL154) * DH154/(100*CV154) * (1000 - DE154)/1000</f>
        <v>0</v>
      </c>
      <c r="AJ154">
        <v>696.309504665659</v>
      </c>
      <c r="AK154">
        <v>640.561606060606</v>
      </c>
      <c r="AL154">
        <v>3.32293818941764</v>
      </c>
      <c r="AM154">
        <v>66.0504921813524</v>
      </c>
      <c r="AN154">
        <f>(AP154 - AO154 + DI154*1E3/(8.314*(DK154+273.15)) * AR154/DH154 * AQ154) * DH154/(100*CV154) * 1000/(1000 - AP154)</f>
        <v>0</v>
      </c>
      <c r="AO154">
        <v>20.8275466288312</v>
      </c>
      <c r="AP154">
        <v>26.1436013986014</v>
      </c>
      <c r="AQ154">
        <v>-0.00162825974025328</v>
      </c>
      <c r="AR154">
        <v>92.47</v>
      </c>
      <c r="AS154">
        <v>0</v>
      </c>
      <c r="AT154">
        <v>0</v>
      </c>
      <c r="AU154">
        <f>IF(AS154*$H$13&gt;=AW154,1.0,(AW154/(AW154-AS154*$H$13)))</f>
        <v>0</v>
      </c>
      <c r="AV154">
        <f>(AU154-1)*100</f>
        <v>0</v>
      </c>
      <c r="AW154">
        <f>MAX(0,($B$13+$C$13*DP154)/(1+$D$13*DP154)*DI154/(DK154+273)*$E$13)</f>
        <v>0</v>
      </c>
      <c r="AX154" t="s">
        <v>418</v>
      </c>
      <c r="AY154" t="s">
        <v>418</v>
      </c>
      <c r="AZ154">
        <v>0</v>
      </c>
      <c r="BA154">
        <v>0</v>
      </c>
      <c r="BB154">
        <f>1-AZ154/BA154</f>
        <v>0</v>
      </c>
      <c r="BC154">
        <v>0</v>
      </c>
      <c r="BD154" t="s">
        <v>418</v>
      </c>
      <c r="BE154" t="s">
        <v>418</v>
      </c>
      <c r="BF154">
        <v>0</v>
      </c>
      <c r="BG154">
        <v>0</v>
      </c>
      <c r="BH154">
        <f>1-BF154/BG154</f>
        <v>0</v>
      </c>
      <c r="BI154">
        <v>0.5</v>
      </c>
      <c r="BJ154">
        <f>CS154</f>
        <v>0</v>
      </c>
      <c r="BK154">
        <f>L154</f>
        <v>0</v>
      </c>
      <c r="BL154">
        <f>BH154*BI154*BJ154</f>
        <v>0</v>
      </c>
      <c r="BM154">
        <f>(BK154-BC154)/BJ154</f>
        <v>0</v>
      </c>
      <c r="BN154">
        <f>(BA154-BG154)/BG154</f>
        <v>0</v>
      </c>
      <c r="BO154">
        <f>AZ154/(BB154+AZ154/BG154)</f>
        <v>0</v>
      </c>
      <c r="BP154" t="s">
        <v>418</v>
      </c>
      <c r="BQ154">
        <v>0</v>
      </c>
      <c r="BR154">
        <f>IF(BQ154&lt;&gt;0, BQ154, BO154)</f>
        <v>0</v>
      </c>
      <c r="BS154">
        <f>1-BR154/BG154</f>
        <v>0</v>
      </c>
      <c r="BT154">
        <f>(BG154-BF154)/(BG154-BR154)</f>
        <v>0</v>
      </c>
      <c r="BU154">
        <f>(BA154-BG154)/(BA154-BR154)</f>
        <v>0</v>
      </c>
      <c r="BV154">
        <f>(BG154-BF154)/(BG154-AZ154)</f>
        <v>0</v>
      </c>
      <c r="BW154">
        <f>(BA154-BG154)/(BA154-AZ154)</f>
        <v>0</v>
      </c>
      <c r="BX154">
        <f>(BT154*BR154/BF154)</f>
        <v>0</v>
      </c>
      <c r="BY154">
        <f>(1-BX154)</f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f>$B$11*DQ154+$C$11*DR154+$F$11*EC154*(1-EF154)</f>
        <v>0</v>
      </c>
      <c r="CS154">
        <f>CR154*CT154</f>
        <v>0</v>
      </c>
      <c r="CT154">
        <f>($B$11*$D$9+$C$11*$D$9+$F$11*((EP154+EH154)/MAX(EP154+EH154+EQ154, 0.1)*$I$9+EQ154/MAX(EP154+EH154+EQ154, 0.1)*$J$9))/($B$11+$C$11+$F$11)</f>
        <v>0</v>
      </c>
      <c r="CU154">
        <f>($B$11*$K$9+$C$11*$K$9+$F$11*((EP154+EH154)/MAX(EP154+EH154+EQ154, 0.1)*$P$9+EQ154/MAX(EP154+EH154+EQ154, 0.1)*$Q$9))/($B$11+$C$11+$F$11)</f>
        <v>0</v>
      </c>
      <c r="CV154">
        <v>6</v>
      </c>
      <c r="CW154">
        <v>0.5</v>
      </c>
      <c r="CX154" t="s">
        <v>419</v>
      </c>
      <c r="CY154">
        <v>2</v>
      </c>
      <c r="CZ154" t="b">
        <v>1</v>
      </c>
      <c r="DA154">
        <v>1659025601.53929</v>
      </c>
      <c r="DB154">
        <v>601.235464285714</v>
      </c>
      <c r="DC154">
        <v>665.485357142857</v>
      </c>
      <c r="DD154">
        <v>26.1784642857143</v>
      </c>
      <c r="DE154">
        <v>20.8845142857143</v>
      </c>
      <c r="DF154">
        <v>593.616178571429</v>
      </c>
      <c r="DG154">
        <v>25.6043071428571</v>
      </c>
      <c r="DH154">
        <v>500.080642857143</v>
      </c>
      <c r="DI154">
        <v>90.4052321428572</v>
      </c>
      <c r="DJ154">
        <v>0.0463326892857143</v>
      </c>
      <c r="DK154">
        <v>27.5151535714286</v>
      </c>
      <c r="DL154">
        <v>27.5542214285714</v>
      </c>
      <c r="DM154">
        <v>999.9</v>
      </c>
      <c r="DN154">
        <v>0</v>
      </c>
      <c r="DO154">
        <v>0</v>
      </c>
      <c r="DP154">
        <v>9992.5</v>
      </c>
      <c r="DQ154">
        <v>0</v>
      </c>
      <c r="DR154">
        <v>18.5000714285714</v>
      </c>
      <c r="DS154">
        <v>-64.2498785714286</v>
      </c>
      <c r="DT154">
        <v>617.397964285714</v>
      </c>
      <c r="DU154">
        <v>679.679642857143</v>
      </c>
      <c r="DV154">
        <v>5.29393571428571</v>
      </c>
      <c r="DW154">
        <v>665.485357142857</v>
      </c>
      <c r="DX154">
        <v>20.8845142857143</v>
      </c>
      <c r="DY154">
        <v>2.36666928571429</v>
      </c>
      <c r="DZ154">
        <v>1.88806964285714</v>
      </c>
      <c r="EA154">
        <v>20.1375107142857</v>
      </c>
      <c r="EB154">
        <v>16.5356142857143</v>
      </c>
      <c r="EC154">
        <v>2000</v>
      </c>
      <c r="ED154">
        <v>0.980008</v>
      </c>
      <c r="EE154">
        <v>0.0199923</v>
      </c>
      <c r="EF154">
        <v>0</v>
      </c>
      <c r="EG154">
        <v>855.900142857143</v>
      </c>
      <c r="EH154">
        <v>5.00063</v>
      </c>
      <c r="EI154">
        <v>16861.625</v>
      </c>
      <c r="EJ154">
        <v>17256.9392857143</v>
      </c>
      <c r="EK154">
        <v>38.812</v>
      </c>
      <c r="EL154">
        <v>38.812</v>
      </c>
      <c r="EM154">
        <v>38.3031428571429</v>
      </c>
      <c r="EN154">
        <v>38.187</v>
      </c>
      <c r="EO154">
        <v>39.812</v>
      </c>
      <c r="EP154">
        <v>1955.12</v>
      </c>
      <c r="EQ154">
        <v>39.88</v>
      </c>
      <c r="ER154">
        <v>0</v>
      </c>
      <c r="ES154">
        <v>1659025608.1</v>
      </c>
      <c r="ET154">
        <v>0</v>
      </c>
      <c r="EU154">
        <v>855.9465</v>
      </c>
      <c r="EV154">
        <v>14.1801367506182</v>
      </c>
      <c r="EW154">
        <v>282.013675240084</v>
      </c>
      <c r="EX154">
        <v>16862.3346153846</v>
      </c>
      <c r="EY154">
        <v>15</v>
      </c>
      <c r="EZ154">
        <v>0</v>
      </c>
      <c r="FA154" t="s">
        <v>420</v>
      </c>
      <c r="FB154">
        <v>1657551626.5</v>
      </c>
      <c r="FC154">
        <v>1657551629</v>
      </c>
      <c r="FD154">
        <v>0</v>
      </c>
      <c r="FE154">
        <v>0.403</v>
      </c>
      <c r="FF154">
        <v>0.009</v>
      </c>
      <c r="FG154">
        <v>9.41</v>
      </c>
      <c r="FH154">
        <v>0.087</v>
      </c>
      <c r="FI154">
        <v>417</v>
      </c>
      <c r="FJ154">
        <v>17</v>
      </c>
      <c r="FK154">
        <v>1.61</v>
      </c>
      <c r="FL154">
        <v>0.59</v>
      </c>
      <c r="FM154">
        <v>-63.6338048780488</v>
      </c>
      <c r="FN154">
        <v>-12.0437453533233</v>
      </c>
      <c r="FO154">
        <v>1.31412670750991</v>
      </c>
      <c r="FP154">
        <v>0</v>
      </c>
      <c r="FQ154">
        <v>855.016176470588</v>
      </c>
      <c r="FR154">
        <v>15.2031779821515</v>
      </c>
      <c r="FS154">
        <v>1.51154335756515</v>
      </c>
      <c r="FT154">
        <v>0</v>
      </c>
      <c r="FU154">
        <v>5.29052146341463</v>
      </c>
      <c r="FV154">
        <v>0.17716255320366</v>
      </c>
      <c r="FW154">
        <v>0.0310727851720154</v>
      </c>
      <c r="FX154">
        <v>0</v>
      </c>
      <c r="FY154">
        <v>0</v>
      </c>
      <c r="FZ154">
        <v>3</v>
      </c>
      <c r="GA154" t="s">
        <v>427</v>
      </c>
      <c r="GB154">
        <v>2.97286</v>
      </c>
      <c r="GC154">
        <v>2.70008</v>
      </c>
      <c r="GD154">
        <v>0.121277</v>
      </c>
      <c r="GE154">
        <v>0.130958</v>
      </c>
      <c r="GF154">
        <v>0.109331</v>
      </c>
      <c r="GG154">
        <v>0.0943968</v>
      </c>
      <c r="GH154">
        <v>34217.2</v>
      </c>
      <c r="GI154">
        <v>36995.8</v>
      </c>
      <c r="GJ154">
        <v>35287.2</v>
      </c>
      <c r="GK154">
        <v>38608.9</v>
      </c>
      <c r="GL154">
        <v>44555.4</v>
      </c>
      <c r="GM154">
        <v>50495.3</v>
      </c>
      <c r="GN154">
        <v>55159.5</v>
      </c>
      <c r="GO154">
        <v>61923.3</v>
      </c>
      <c r="GP154">
        <v>1.98</v>
      </c>
      <c r="GQ154">
        <v>1.8466</v>
      </c>
      <c r="GR154">
        <v>0.130236</v>
      </c>
      <c r="GS154">
        <v>0</v>
      </c>
      <c r="GT154">
        <v>25.4552</v>
      </c>
      <c r="GU154">
        <v>999.9</v>
      </c>
      <c r="GV154">
        <v>59.333</v>
      </c>
      <c r="GW154">
        <v>29.336</v>
      </c>
      <c r="GX154">
        <v>26.9137</v>
      </c>
      <c r="GY154">
        <v>56.6264</v>
      </c>
      <c r="GZ154">
        <v>43.5777</v>
      </c>
      <c r="HA154">
        <v>1</v>
      </c>
      <c r="HB154">
        <v>-0.0321138</v>
      </c>
      <c r="HC154">
        <v>0.238126</v>
      </c>
      <c r="HD154">
        <v>20.1135</v>
      </c>
      <c r="HE154">
        <v>5.19812</v>
      </c>
      <c r="HF154">
        <v>12.0052</v>
      </c>
      <c r="HG154">
        <v>4.976</v>
      </c>
      <c r="HH154">
        <v>3.294</v>
      </c>
      <c r="HI154">
        <v>9999</v>
      </c>
      <c r="HJ154">
        <v>9999</v>
      </c>
      <c r="HK154">
        <v>9999</v>
      </c>
      <c r="HL154">
        <v>628.2</v>
      </c>
      <c r="HM154">
        <v>1.86322</v>
      </c>
      <c r="HN154">
        <v>1.86798</v>
      </c>
      <c r="HO154">
        <v>1.86783</v>
      </c>
      <c r="HP154">
        <v>1.86902</v>
      </c>
      <c r="HQ154">
        <v>1.86981</v>
      </c>
      <c r="HR154">
        <v>1.86587</v>
      </c>
      <c r="HS154">
        <v>1.86691</v>
      </c>
      <c r="HT154">
        <v>1.86832</v>
      </c>
      <c r="HU154">
        <v>5</v>
      </c>
      <c r="HV154">
        <v>0</v>
      </c>
      <c r="HW154">
        <v>0</v>
      </c>
      <c r="HX154">
        <v>0</v>
      </c>
      <c r="HY154" t="s">
        <v>422</v>
      </c>
      <c r="HZ154" t="s">
        <v>423</v>
      </c>
      <c r="IA154" t="s">
        <v>424</v>
      </c>
      <c r="IB154" t="s">
        <v>424</v>
      </c>
      <c r="IC154" t="s">
        <v>424</v>
      </c>
      <c r="ID154" t="s">
        <v>424</v>
      </c>
      <c r="IE154">
        <v>0</v>
      </c>
      <c r="IF154">
        <v>100</v>
      </c>
      <c r="IG154">
        <v>100</v>
      </c>
      <c r="IH154">
        <v>7.762</v>
      </c>
      <c r="II154">
        <v>0.5724</v>
      </c>
      <c r="IJ154">
        <v>4.02706509432224</v>
      </c>
      <c r="IK154">
        <v>0.00601174518973114</v>
      </c>
      <c r="IL154">
        <v>2.77886958061485e-07</v>
      </c>
      <c r="IM154">
        <v>-3.54636231360687e-10</v>
      </c>
      <c r="IN154">
        <v>-0.0404303883988718</v>
      </c>
      <c r="IO154">
        <v>-0.0177815531441476</v>
      </c>
      <c r="IP154">
        <v>0.00205572605671414</v>
      </c>
      <c r="IQ154">
        <v>-1.65519735432211e-05</v>
      </c>
      <c r="IR154">
        <v>-4</v>
      </c>
      <c r="IS154">
        <v>1848</v>
      </c>
      <c r="IT154">
        <v>1</v>
      </c>
      <c r="IU154">
        <v>25</v>
      </c>
      <c r="IV154">
        <v>24566.4</v>
      </c>
      <c r="IW154">
        <v>24566.3</v>
      </c>
      <c r="IX154">
        <v>1.55396</v>
      </c>
      <c r="IY154">
        <v>2.6062</v>
      </c>
      <c r="IZ154">
        <v>1.54785</v>
      </c>
      <c r="JA154">
        <v>2.30591</v>
      </c>
      <c r="JB154">
        <v>1.34644</v>
      </c>
      <c r="JC154">
        <v>2.43042</v>
      </c>
      <c r="JD154">
        <v>33.9639</v>
      </c>
      <c r="JE154">
        <v>24.2188</v>
      </c>
      <c r="JF154">
        <v>18</v>
      </c>
      <c r="JG154">
        <v>497.827</v>
      </c>
      <c r="JH154">
        <v>411.775</v>
      </c>
      <c r="JI154">
        <v>24.9999</v>
      </c>
      <c r="JJ154">
        <v>26.793</v>
      </c>
      <c r="JK154">
        <v>30.0001</v>
      </c>
      <c r="JL154">
        <v>26.7131</v>
      </c>
      <c r="JM154">
        <v>26.6529</v>
      </c>
      <c r="JN154">
        <v>31.1177</v>
      </c>
      <c r="JO154">
        <v>32.28</v>
      </c>
      <c r="JP154">
        <v>97.0204</v>
      </c>
      <c r="JQ154">
        <v>25</v>
      </c>
      <c r="JR154">
        <v>709.008</v>
      </c>
      <c r="JS154">
        <v>20.8225</v>
      </c>
      <c r="JT154">
        <v>102.323</v>
      </c>
      <c r="JU154">
        <v>103.075</v>
      </c>
    </row>
    <row r="155" spans="1:281">
      <c r="A155">
        <v>139</v>
      </c>
      <c r="B155">
        <v>1659025614.6</v>
      </c>
      <c r="C155">
        <v>1931.5</v>
      </c>
      <c r="D155" t="s">
        <v>702</v>
      </c>
      <c r="E155" t="s">
        <v>703</v>
      </c>
      <c r="F155">
        <v>5</v>
      </c>
      <c r="G155" t="s">
        <v>619</v>
      </c>
      <c r="H155" t="s">
        <v>417</v>
      </c>
      <c r="I155">
        <v>1659025606.95</v>
      </c>
      <c r="J155">
        <f>(K155)/1000</f>
        <v>0</v>
      </c>
      <c r="K155">
        <f>IF(CZ155, AN155, AH155)</f>
        <v>0</v>
      </c>
      <c r="L155">
        <f>IF(CZ155, AI155, AG155)</f>
        <v>0</v>
      </c>
      <c r="M155">
        <f>DB155 - IF(AU155&gt;1, L155*CV155*100.0/(AW155*DP155), 0)</f>
        <v>0</v>
      </c>
      <c r="N155">
        <f>((T155-J155/2)*M155-L155)/(T155+J155/2)</f>
        <v>0</v>
      </c>
      <c r="O155">
        <f>N155*(DI155+DJ155)/1000.0</f>
        <v>0</v>
      </c>
      <c r="P155">
        <f>(DB155 - IF(AU155&gt;1, L155*CV155*100.0/(AW155*DP155), 0))*(DI155+DJ155)/1000.0</f>
        <v>0</v>
      </c>
      <c r="Q155">
        <f>2.0/((1/S155-1/R155)+SIGN(S155)*SQRT((1/S155-1/R155)*(1/S155-1/R155) + 4*CW155/((CW155+1)*(CW155+1))*(2*1/S155*1/R155-1/R155*1/R155)))</f>
        <v>0</v>
      </c>
      <c r="R155">
        <f>IF(LEFT(CX155,1)&lt;&gt;"0",IF(LEFT(CX155,1)="1",3.0,CY155),$D$5+$E$5*(DP155*DI155/($K$5*1000))+$F$5*(DP155*DI155/($K$5*1000))*MAX(MIN(CV155,$J$5),$I$5)*MAX(MIN(CV155,$J$5),$I$5)+$G$5*MAX(MIN(CV155,$J$5),$I$5)*(DP155*DI155/($K$5*1000))+$H$5*(DP155*DI155/($K$5*1000))*(DP155*DI155/($K$5*1000)))</f>
        <v>0</v>
      </c>
      <c r="S155">
        <f>J155*(1000-(1000*0.61365*exp(17.502*W155/(240.97+W155))/(DI155+DJ155)+DD155)/2)/(1000*0.61365*exp(17.502*W155/(240.97+W155))/(DI155+DJ155)-DD155)</f>
        <v>0</v>
      </c>
      <c r="T155">
        <f>1/((CW155+1)/(Q155/1.6)+1/(R155/1.37)) + CW155/((CW155+1)/(Q155/1.6) + CW155/(R155/1.37))</f>
        <v>0</v>
      </c>
      <c r="U155">
        <f>(CR155*CU155)</f>
        <v>0</v>
      </c>
      <c r="V155">
        <f>(DK155+(U155+2*0.95*5.67E-8*(((DK155+$B$7)+273)^4-(DK155+273)^4)-44100*J155)/(1.84*29.3*R155+8*0.95*5.67E-8*(DK155+273)^3))</f>
        <v>0</v>
      </c>
      <c r="W155">
        <f>($C$7*DL155+$D$7*DM155+$E$7*V155)</f>
        <v>0</v>
      </c>
      <c r="X155">
        <f>0.61365*exp(17.502*W155/(240.97+W155))</f>
        <v>0</v>
      </c>
      <c r="Y155">
        <f>(Z155/AA155*100)</f>
        <v>0</v>
      </c>
      <c r="Z155">
        <f>DD155*(DI155+DJ155)/1000</f>
        <v>0</v>
      </c>
      <c r="AA155">
        <f>0.61365*exp(17.502*DK155/(240.97+DK155))</f>
        <v>0</v>
      </c>
      <c r="AB155">
        <f>(X155-DD155*(DI155+DJ155)/1000)</f>
        <v>0</v>
      </c>
      <c r="AC155">
        <f>(-J155*44100)</f>
        <v>0</v>
      </c>
      <c r="AD155">
        <f>2*29.3*R155*0.92*(DK155-W155)</f>
        <v>0</v>
      </c>
      <c r="AE155">
        <f>2*0.95*5.67E-8*(((DK155+$B$7)+273)^4-(W155+273)^4)</f>
        <v>0</v>
      </c>
      <c r="AF155">
        <f>U155+AE155+AC155+AD155</f>
        <v>0</v>
      </c>
      <c r="AG155">
        <f>DH155*AU155*(DC155-DB155*(1000-AU155*DE155)/(1000-AU155*DD155))/(100*CV155)</f>
        <v>0</v>
      </c>
      <c r="AH155">
        <f>1000*DH155*AU155*(DD155-DE155)/(100*CV155*(1000-AU155*DD155))</f>
        <v>0</v>
      </c>
      <c r="AI155">
        <f>(AJ155 - AK155 - DI155*1E3/(8.314*(DK155+273.15)) * AM155/DH155 * AL155) * DH155/(100*CV155) * (1000 - DE155)/1000</f>
        <v>0</v>
      </c>
      <c r="AJ155">
        <v>714.245106685027</v>
      </c>
      <c r="AK155">
        <v>658.030290909091</v>
      </c>
      <c r="AL155">
        <v>3.19388529640222</v>
      </c>
      <c r="AM155">
        <v>66.0504921813524</v>
      </c>
      <c r="AN155">
        <f>(AP155 - AO155 + DI155*1E3/(8.314*(DK155+273.15)) * AR155/DH155 * AQ155) * DH155/(100*CV155) * 1000/(1000 - AP155)</f>
        <v>0</v>
      </c>
      <c r="AO155">
        <v>20.8061385426407</v>
      </c>
      <c r="AP155">
        <v>26.1292867132867</v>
      </c>
      <c r="AQ155">
        <v>-0.00640848484847302</v>
      </c>
      <c r="AR155">
        <v>92.47</v>
      </c>
      <c r="AS155">
        <v>0</v>
      </c>
      <c r="AT155">
        <v>0</v>
      </c>
      <c r="AU155">
        <f>IF(AS155*$H$13&gt;=AW155,1.0,(AW155/(AW155-AS155*$H$13)))</f>
        <v>0</v>
      </c>
      <c r="AV155">
        <f>(AU155-1)*100</f>
        <v>0</v>
      </c>
      <c r="AW155">
        <f>MAX(0,($B$13+$C$13*DP155)/(1+$D$13*DP155)*DI155/(DK155+273)*$E$13)</f>
        <v>0</v>
      </c>
      <c r="AX155" t="s">
        <v>418</v>
      </c>
      <c r="AY155" t="s">
        <v>418</v>
      </c>
      <c r="AZ155">
        <v>0</v>
      </c>
      <c r="BA155">
        <v>0</v>
      </c>
      <c r="BB155">
        <f>1-AZ155/BA155</f>
        <v>0</v>
      </c>
      <c r="BC155">
        <v>0</v>
      </c>
      <c r="BD155" t="s">
        <v>418</v>
      </c>
      <c r="BE155" t="s">
        <v>418</v>
      </c>
      <c r="BF155">
        <v>0</v>
      </c>
      <c r="BG155">
        <v>0</v>
      </c>
      <c r="BH155">
        <f>1-BF155/BG155</f>
        <v>0</v>
      </c>
      <c r="BI155">
        <v>0.5</v>
      </c>
      <c r="BJ155">
        <f>CS155</f>
        <v>0</v>
      </c>
      <c r="BK155">
        <f>L155</f>
        <v>0</v>
      </c>
      <c r="BL155">
        <f>BH155*BI155*BJ155</f>
        <v>0</v>
      </c>
      <c r="BM155">
        <f>(BK155-BC155)/BJ155</f>
        <v>0</v>
      </c>
      <c r="BN155">
        <f>(BA155-BG155)/BG155</f>
        <v>0</v>
      </c>
      <c r="BO155">
        <f>AZ155/(BB155+AZ155/BG155)</f>
        <v>0</v>
      </c>
      <c r="BP155" t="s">
        <v>418</v>
      </c>
      <c r="BQ155">
        <v>0</v>
      </c>
      <c r="BR155">
        <f>IF(BQ155&lt;&gt;0, BQ155, BO155)</f>
        <v>0</v>
      </c>
      <c r="BS155">
        <f>1-BR155/BG155</f>
        <v>0</v>
      </c>
      <c r="BT155">
        <f>(BG155-BF155)/(BG155-BR155)</f>
        <v>0</v>
      </c>
      <c r="BU155">
        <f>(BA155-BG155)/(BA155-BR155)</f>
        <v>0</v>
      </c>
      <c r="BV155">
        <f>(BG155-BF155)/(BG155-AZ155)</f>
        <v>0</v>
      </c>
      <c r="BW155">
        <f>(BA155-BG155)/(BA155-AZ155)</f>
        <v>0</v>
      </c>
      <c r="BX155">
        <f>(BT155*BR155/BF155)</f>
        <v>0</v>
      </c>
      <c r="BY155">
        <f>(1-BX155)</f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f>$B$11*DQ155+$C$11*DR155+$F$11*EC155*(1-EF155)</f>
        <v>0</v>
      </c>
      <c r="CS155">
        <f>CR155*CT155</f>
        <v>0</v>
      </c>
      <c r="CT155">
        <f>($B$11*$D$9+$C$11*$D$9+$F$11*((EP155+EH155)/MAX(EP155+EH155+EQ155, 0.1)*$I$9+EQ155/MAX(EP155+EH155+EQ155, 0.1)*$J$9))/($B$11+$C$11+$F$11)</f>
        <v>0</v>
      </c>
      <c r="CU155">
        <f>($B$11*$K$9+$C$11*$K$9+$F$11*((EP155+EH155)/MAX(EP155+EH155+EQ155, 0.1)*$P$9+EQ155/MAX(EP155+EH155+EQ155, 0.1)*$Q$9))/($B$11+$C$11+$F$11)</f>
        <v>0</v>
      </c>
      <c r="CV155">
        <v>6</v>
      </c>
      <c r="CW155">
        <v>0.5</v>
      </c>
      <c r="CX155" t="s">
        <v>419</v>
      </c>
      <c r="CY155">
        <v>2</v>
      </c>
      <c r="CZ155" t="b">
        <v>1</v>
      </c>
      <c r="DA155">
        <v>1659025606.95</v>
      </c>
      <c r="DB155">
        <v>618.326</v>
      </c>
      <c r="DC155">
        <v>683.396535714286</v>
      </c>
      <c r="DD155">
        <v>26.1582857142857</v>
      </c>
      <c r="DE155">
        <v>20.8426535714286</v>
      </c>
      <c r="DF155">
        <v>610.605392857143</v>
      </c>
      <c r="DG155">
        <v>25.5851892857143</v>
      </c>
      <c r="DH155">
        <v>500.077928571429</v>
      </c>
      <c r="DI155">
        <v>90.4076964285714</v>
      </c>
      <c r="DJ155">
        <v>0.0463328214285714</v>
      </c>
      <c r="DK155">
        <v>27.5252535714286</v>
      </c>
      <c r="DL155">
        <v>27.5784964285714</v>
      </c>
      <c r="DM155">
        <v>999.9</v>
      </c>
      <c r="DN155">
        <v>0</v>
      </c>
      <c r="DO155">
        <v>0</v>
      </c>
      <c r="DP155">
        <v>9981.96428571429</v>
      </c>
      <c r="DQ155">
        <v>0</v>
      </c>
      <c r="DR155">
        <v>18.464225</v>
      </c>
      <c r="DS155">
        <v>-65.0705285714286</v>
      </c>
      <c r="DT155">
        <v>634.934642857143</v>
      </c>
      <c r="DU155">
        <v>697.942928571429</v>
      </c>
      <c r="DV155">
        <v>5.3156275</v>
      </c>
      <c r="DW155">
        <v>683.396535714286</v>
      </c>
      <c r="DX155">
        <v>20.8426535714286</v>
      </c>
      <c r="DY155">
        <v>2.36491071428571</v>
      </c>
      <c r="DZ155">
        <v>1.88433642857143</v>
      </c>
      <c r="EA155">
        <v>20.1254857142857</v>
      </c>
      <c r="EB155">
        <v>16.5044964285714</v>
      </c>
      <c r="EC155">
        <v>1999.99785714286</v>
      </c>
      <c r="ED155">
        <v>0.980005321428572</v>
      </c>
      <c r="EE155">
        <v>0.0199949357142857</v>
      </c>
      <c r="EF155">
        <v>0</v>
      </c>
      <c r="EG155">
        <v>857.086928571428</v>
      </c>
      <c r="EH155">
        <v>5.00063</v>
      </c>
      <c r="EI155">
        <v>16885.7214285714</v>
      </c>
      <c r="EJ155">
        <v>17256.9142857143</v>
      </c>
      <c r="EK155">
        <v>38.812</v>
      </c>
      <c r="EL155">
        <v>38.812</v>
      </c>
      <c r="EM155">
        <v>38.3053571428571</v>
      </c>
      <c r="EN155">
        <v>38.187</v>
      </c>
      <c r="EO155">
        <v>39.812</v>
      </c>
      <c r="EP155">
        <v>1955.1125</v>
      </c>
      <c r="EQ155">
        <v>39.8853571428572</v>
      </c>
      <c r="ER155">
        <v>0</v>
      </c>
      <c r="ES155">
        <v>1659025613.5</v>
      </c>
      <c r="ET155">
        <v>0</v>
      </c>
      <c r="EU155">
        <v>857.17476</v>
      </c>
      <c r="EV155">
        <v>12.3073076788966</v>
      </c>
      <c r="EW155">
        <v>247.007691946302</v>
      </c>
      <c r="EX155">
        <v>16887.616</v>
      </c>
      <c r="EY155">
        <v>15</v>
      </c>
      <c r="EZ155">
        <v>0</v>
      </c>
      <c r="FA155" t="s">
        <v>420</v>
      </c>
      <c r="FB155">
        <v>1657551626.5</v>
      </c>
      <c r="FC155">
        <v>1657551629</v>
      </c>
      <c r="FD155">
        <v>0</v>
      </c>
      <c r="FE155">
        <v>0.403</v>
      </c>
      <c r="FF155">
        <v>0.009</v>
      </c>
      <c r="FG155">
        <v>9.41</v>
      </c>
      <c r="FH155">
        <v>0.087</v>
      </c>
      <c r="FI155">
        <v>417</v>
      </c>
      <c r="FJ155">
        <v>17</v>
      </c>
      <c r="FK155">
        <v>1.61</v>
      </c>
      <c r="FL155">
        <v>0.59</v>
      </c>
      <c r="FM155">
        <v>-64.5660975609756</v>
      </c>
      <c r="FN155">
        <v>-8.74261003267775</v>
      </c>
      <c r="FO155">
        <v>0.984559863900518</v>
      </c>
      <c r="FP155">
        <v>0</v>
      </c>
      <c r="FQ155">
        <v>856.442647058823</v>
      </c>
      <c r="FR155">
        <v>13.181665384574</v>
      </c>
      <c r="FS155">
        <v>1.30869896961814</v>
      </c>
      <c r="FT155">
        <v>0</v>
      </c>
      <c r="FU155">
        <v>5.30396707317073</v>
      </c>
      <c r="FV155">
        <v>0.290075386358721</v>
      </c>
      <c r="FW155">
        <v>0.0348403247054331</v>
      </c>
      <c r="FX155">
        <v>0</v>
      </c>
      <c r="FY155">
        <v>0</v>
      </c>
      <c r="FZ155">
        <v>3</v>
      </c>
      <c r="GA155" t="s">
        <v>427</v>
      </c>
      <c r="GB155">
        <v>2.97372</v>
      </c>
      <c r="GC155">
        <v>2.69995</v>
      </c>
      <c r="GD155">
        <v>0.123589</v>
      </c>
      <c r="GE155">
        <v>0.133344</v>
      </c>
      <c r="GF155">
        <v>0.109285</v>
      </c>
      <c r="GG155">
        <v>0.0943697</v>
      </c>
      <c r="GH155">
        <v>34126.7</v>
      </c>
      <c r="GI155">
        <v>36893.8</v>
      </c>
      <c r="GJ155">
        <v>35286.7</v>
      </c>
      <c r="GK155">
        <v>38608.3</v>
      </c>
      <c r="GL155">
        <v>44557.9</v>
      </c>
      <c r="GM155">
        <v>50496.3</v>
      </c>
      <c r="GN155">
        <v>55159.6</v>
      </c>
      <c r="GO155">
        <v>61922.5</v>
      </c>
      <c r="GP155">
        <v>1.9804</v>
      </c>
      <c r="GQ155">
        <v>1.8472</v>
      </c>
      <c r="GR155">
        <v>0.130922</v>
      </c>
      <c r="GS155">
        <v>0</v>
      </c>
      <c r="GT155">
        <v>25.4573</v>
      </c>
      <c r="GU155">
        <v>999.9</v>
      </c>
      <c r="GV155">
        <v>59.333</v>
      </c>
      <c r="GW155">
        <v>29.336</v>
      </c>
      <c r="GX155">
        <v>26.9117</v>
      </c>
      <c r="GY155">
        <v>56.9964</v>
      </c>
      <c r="GZ155">
        <v>43.153</v>
      </c>
      <c r="HA155">
        <v>1</v>
      </c>
      <c r="HB155">
        <v>-0.0321951</v>
      </c>
      <c r="HC155">
        <v>0.241176</v>
      </c>
      <c r="HD155">
        <v>20.1133</v>
      </c>
      <c r="HE155">
        <v>5.19692</v>
      </c>
      <c r="HF155">
        <v>12.004</v>
      </c>
      <c r="HG155">
        <v>4.9752</v>
      </c>
      <c r="HH155">
        <v>3.2938</v>
      </c>
      <c r="HI155">
        <v>9999</v>
      </c>
      <c r="HJ155">
        <v>9999</v>
      </c>
      <c r="HK155">
        <v>9999</v>
      </c>
      <c r="HL155">
        <v>628.2</v>
      </c>
      <c r="HM155">
        <v>1.86325</v>
      </c>
      <c r="HN155">
        <v>1.86804</v>
      </c>
      <c r="HO155">
        <v>1.86783</v>
      </c>
      <c r="HP155">
        <v>1.86902</v>
      </c>
      <c r="HQ155">
        <v>1.86981</v>
      </c>
      <c r="HR155">
        <v>1.86594</v>
      </c>
      <c r="HS155">
        <v>1.86691</v>
      </c>
      <c r="HT155">
        <v>1.86835</v>
      </c>
      <c r="HU155">
        <v>5</v>
      </c>
      <c r="HV155">
        <v>0</v>
      </c>
      <c r="HW155">
        <v>0</v>
      </c>
      <c r="HX155">
        <v>0</v>
      </c>
      <c r="HY155" t="s">
        <v>422</v>
      </c>
      <c r="HZ155" t="s">
        <v>423</v>
      </c>
      <c r="IA155" t="s">
        <v>424</v>
      </c>
      <c r="IB155" t="s">
        <v>424</v>
      </c>
      <c r="IC155" t="s">
        <v>424</v>
      </c>
      <c r="ID155" t="s">
        <v>424</v>
      </c>
      <c r="IE155">
        <v>0</v>
      </c>
      <c r="IF155">
        <v>100</v>
      </c>
      <c r="IG155">
        <v>100</v>
      </c>
      <c r="IH155">
        <v>7.863</v>
      </c>
      <c r="II155">
        <v>0.5715</v>
      </c>
      <c r="IJ155">
        <v>4.02706509432224</v>
      </c>
      <c r="IK155">
        <v>0.00601174518973114</v>
      </c>
      <c r="IL155">
        <v>2.77886958061485e-07</v>
      </c>
      <c r="IM155">
        <v>-3.54636231360687e-10</v>
      </c>
      <c r="IN155">
        <v>-0.0404303883988718</v>
      </c>
      <c r="IO155">
        <v>-0.0177815531441476</v>
      </c>
      <c r="IP155">
        <v>0.00205572605671414</v>
      </c>
      <c r="IQ155">
        <v>-1.65519735432211e-05</v>
      </c>
      <c r="IR155">
        <v>-4</v>
      </c>
      <c r="IS155">
        <v>1848</v>
      </c>
      <c r="IT155">
        <v>1</v>
      </c>
      <c r="IU155">
        <v>25</v>
      </c>
      <c r="IV155">
        <v>24566.5</v>
      </c>
      <c r="IW155">
        <v>24566.4</v>
      </c>
      <c r="IX155">
        <v>1.58569</v>
      </c>
      <c r="IY155">
        <v>2.61353</v>
      </c>
      <c r="IZ155">
        <v>1.54785</v>
      </c>
      <c r="JA155">
        <v>2.30591</v>
      </c>
      <c r="JB155">
        <v>1.34644</v>
      </c>
      <c r="JC155">
        <v>2.2998</v>
      </c>
      <c r="JD155">
        <v>33.9639</v>
      </c>
      <c r="JE155">
        <v>24.2101</v>
      </c>
      <c r="JF155">
        <v>18</v>
      </c>
      <c r="JG155">
        <v>498.11</v>
      </c>
      <c r="JH155">
        <v>412.121</v>
      </c>
      <c r="JI155">
        <v>25.0004</v>
      </c>
      <c r="JJ155">
        <v>26.793</v>
      </c>
      <c r="JK155">
        <v>30</v>
      </c>
      <c r="JL155">
        <v>26.7153</v>
      </c>
      <c r="JM155">
        <v>26.6533</v>
      </c>
      <c r="JN155">
        <v>31.8035</v>
      </c>
      <c r="JO155">
        <v>32.28</v>
      </c>
      <c r="JP155">
        <v>97.0204</v>
      </c>
      <c r="JQ155">
        <v>25</v>
      </c>
      <c r="JR155">
        <v>722.49</v>
      </c>
      <c r="JS155">
        <v>20.8233</v>
      </c>
      <c r="JT155">
        <v>102.322</v>
      </c>
      <c r="JU155">
        <v>103.073</v>
      </c>
    </row>
    <row r="156" spans="1:281">
      <c r="A156">
        <v>140</v>
      </c>
      <c r="B156">
        <v>1659025619.6</v>
      </c>
      <c r="C156">
        <v>1936.5</v>
      </c>
      <c r="D156" t="s">
        <v>704</v>
      </c>
      <c r="E156" t="s">
        <v>705</v>
      </c>
      <c r="F156">
        <v>5</v>
      </c>
      <c r="G156" t="s">
        <v>619</v>
      </c>
      <c r="H156" t="s">
        <v>417</v>
      </c>
      <c r="I156">
        <v>1659025612.11852</v>
      </c>
      <c r="J156">
        <f>(K156)/1000</f>
        <v>0</v>
      </c>
      <c r="K156">
        <f>IF(CZ156, AN156, AH156)</f>
        <v>0</v>
      </c>
      <c r="L156">
        <f>IF(CZ156, AI156, AG156)</f>
        <v>0</v>
      </c>
      <c r="M156">
        <f>DB156 - IF(AU156&gt;1, L156*CV156*100.0/(AW156*DP156), 0)</f>
        <v>0</v>
      </c>
      <c r="N156">
        <f>((T156-J156/2)*M156-L156)/(T156+J156/2)</f>
        <v>0</v>
      </c>
      <c r="O156">
        <f>N156*(DI156+DJ156)/1000.0</f>
        <v>0</v>
      </c>
      <c r="P156">
        <f>(DB156 - IF(AU156&gt;1, L156*CV156*100.0/(AW156*DP156), 0))*(DI156+DJ156)/1000.0</f>
        <v>0</v>
      </c>
      <c r="Q156">
        <f>2.0/((1/S156-1/R156)+SIGN(S156)*SQRT((1/S156-1/R156)*(1/S156-1/R156) + 4*CW156/((CW156+1)*(CW156+1))*(2*1/S156*1/R156-1/R156*1/R156)))</f>
        <v>0</v>
      </c>
      <c r="R156">
        <f>IF(LEFT(CX156,1)&lt;&gt;"0",IF(LEFT(CX156,1)="1",3.0,CY156),$D$5+$E$5*(DP156*DI156/($K$5*1000))+$F$5*(DP156*DI156/($K$5*1000))*MAX(MIN(CV156,$J$5),$I$5)*MAX(MIN(CV156,$J$5),$I$5)+$G$5*MAX(MIN(CV156,$J$5),$I$5)*(DP156*DI156/($K$5*1000))+$H$5*(DP156*DI156/($K$5*1000))*(DP156*DI156/($K$5*1000)))</f>
        <v>0</v>
      </c>
      <c r="S156">
        <f>J156*(1000-(1000*0.61365*exp(17.502*W156/(240.97+W156))/(DI156+DJ156)+DD156)/2)/(1000*0.61365*exp(17.502*W156/(240.97+W156))/(DI156+DJ156)-DD156)</f>
        <v>0</v>
      </c>
      <c r="T156">
        <f>1/((CW156+1)/(Q156/1.6)+1/(R156/1.37)) + CW156/((CW156+1)/(Q156/1.6) + CW156/(R156/1.37))</f>
        <v>0</v>
      </c>
      <c r="U156">
        <f>(CR156*CU156)</f>
        <v>0</v>
      </c>
      <c r="V156">
        <f>(DK156+(U156+2*0.95*5.67E-8*(((DK156+$B$7)+273)^4-(DK156+273)^4)-44100*J156)/(1.84*29.3*R156+8*0.95*5.67E-8*(DK156+273)^3))</f>
        <v>0</v>
      </c>
      <c r="W156">
        <f>($C$7*DL156+$D$7*DM156+$E$7*V156)</f>
        <v>0</v>
      </c>
      <c r="X156">
        <f>0.61365*exp(17.502*W156/(240.97+W156))</f>
        <v>0</v>
      </c>
      <c r="Y156">
        <f>(Z156/AA156*100)</f>
        <v>0</v>
      </c>
      <c r="Z156">
        <f>DD156*(DI156+DJ156)/1000</f>
        <v>0</v>
      </c>
      <c r="AA156">
        <f>0.61365*exp(17.502*DK156/(240.97+DK156))</f>
        <v>0</v>
      </c>
      <c r="AB156">
        <f>(X156-DD156*(DI156+DJ156)/1000)</f>
        <v>0</v>
      </c>
      <c r="AC156">
        <f>(-J156*44100)</f>
        <v>0</v>
      </c>
      <c r="AD156">
        <f>2*29.3*R156*0.92*(DK156-W156)</f>
        <v>0</v>
      </c>
      <c r="AE156">
        <f>2*0.95*5.67E-8*(((DK156+$B$7)+273)^4-(W156+273)^4)</f>
        <v>0</v>
      </c>
      <c r="AF156">
        <f>U156+AE156+AC156+AD156</f>
        <v>0</v>
      </c>
      <c r="AG156">
        <f>DH156*AU156*(DC156-DB156*(1000-AU156*DE156)/(1000-AU156*DD156))/(100*CV156)</f>
        <v>0</v>
      </c>
      <c r="AH156">
        <f>1000*DH156*AU156*(DD156-DE156)/(100*CV156*(1000-AU156*DD156))</f>
        <v>0</v>
      </c>
      <c r="AI156">
        <f>(AJ156 - AK156 - DI156*1E3/(8.314*(DK156+273.15)) * AM156/DH156 * AL156) * DH156/(100*CV156) * (1000 - DE156)/1000</f>
        <v>0</v>
      </c>
      <c r="AJ156">
        <v>731.179670046361</v>
      </c>
      <c r="AK156">
        <v>674.164442424242</v>
      </c>
      <c r="AL156">
        <v>3.21015265743475</v>
      </c>
      <c r="AM156">
        <v>66.0504921813524</v>
      </c>
      <c r="AN156">
        <f>(AP156 - AO156 + DI156*1E3/(8.314*(DK156+273.15)) * AR156/DH156 * AQ156) * DH156/(100*CV156) * 1000/(1000 - AP156)</f>
        <v>0</v>
      </c>
      <c r="AO156">
        <v>20.7975145021212</v>
      </c>
      <c r="AP156">
        <v>26.1118706293706</v>
      </c>
      <c r="AQ156">
        <v>-0.00152320745920377</v>
      </c>
      <c r="AR156">
        <v>92.47</v>
      </c>
      <c r="AS156">
        <v>0</v>
      </c>
      <c r="AT156">
        <v>0</v>
      </c>
      <c r="AU156">
        <f>IF(AS156*$H$13&gt;=AW156,1.0,(AW156/(AW156-AS156*$H$13)))</f>
        <v>0</v>
      </c>
      <c r="AV156">
        <f>(AU156-1)*100</f>
        <v>0</v>
      </c>
      <c r="AW156">
        <f>MAX(0,($B$13+$C$13*DP156)/(1+$D$13*DP156)*DI156/(DK156+273)*$E$13)</f>
        <v>0</v>
      </c>
      <c r="AX156" t="s">
        <v>418</v>
      </c>
      <c r="AY156" t="s">
        <v>418</v>
      </c>
      <c r="AZ156">
        <v>0</v>
      </c>
      <c r="BA156">
        <v>0</v>
      </c>
      <c r="BB156">
        <f>1-AZ156/BA156</f>
        <v>0</v>
      </c>
      <c r="BC156">
        <v>0</v>
      </c>
      <c r="BD156" t="s">
        <v>418</v>
      </c>
      <c r="BE156" t="s">
        <v>418</v>
      </c>
      <c r="BF156">
        <v>0</v>
      </c>
      <c r="BG156">
        <v>0</v>
      </c>
      <c r="BH156">
        <f>1-BF156/BG156</f>
        <v>0</v>
      </c>
      <c r="BI156">
        <v>0.5</v>
      </c>
      <c r="BJ156">
        <f>CS156</f>
        <v>0</v>
      </c>
      <c r="BK156">
        <f>L156</f>
        <v>0</v>
      </c>
      <c r="BL156">
        <f>BH156*BI156*BJ156</f>
        <v>0</v>
      </c>
      <c r="BM156">
        <f>(BK156-BC156)/BJ156</f>
        <v>0</v>
      </c>
      <c r="BN156">
        <f>(BA156-BG156)/BG156</f>
        <v>0</v>
      </c>
      <c r="BO156">
        <f>AZ156/(BB156+AZ156/BG156)</f>
        <v>0</v>
      </c>
      <c r="BP156" t="s">
        <v>418</v>
      </c>
      <c r="BQ156">
        <v>0</v>
      </c>
      <c r="BR156">
        <f>IF(BQ156&lt;&gt;0, BQ156, BO156)</f>
        <v>0</v>
      </c>
      <c r="BS156">
        <f>1-BR156/BG156</f>
        <v>0</v>
      </c>
      <c r="BT156">
        <f>(BG156-BF156)/(BG156-BR156)</f>
        <v>0</v>
      </c>
      <c r="BU156">
        <f>(BA156-BG156)/(BA156-BR156)</f>
        <v>0</v>
      </c>
      <c r="BV156">
        <f>(BG156-BF156)/(BG156-AZ156)</f>
        <v>0</v>
      </c>
      <c r="BW156">
        <f>(BA156-BG156)/(BA156-AZ156)</f>
        <v>0</v>
      </c>
      <c r="BX156">
        <f>(BT156*BR156/BF156)</f>
        <v>0</v>
      </c>
      <c r="BY156">
        <f>(1-BX156)</f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f>$B$11*DQ156+$C$11*DR156+$F$11*EC156*(1-EF156)</f>
        <v>0</v>
      </c>
      <c r="CS156">
        <f>CR156*CT156</f>
        <v>0</v>
      </c>
      <c r="CT156">
        <f>($B$11*$D$9+$C$11*$D$9+$F$11*((EP156+EH156)/MAX(EP156+EH156+EQ156, 0.1)*$I$9+EQ156/MAX(EP156+EH156+EQ156, 0.1)*$J$9))/($B$11+$C$11+$F$11)</f>
        <v>0</v>
      </c>
      <c r="CU156">
        <f>($B$11*$K$9+$C$11*$K$9+$F$11*((EP156+EH156)/MAX(EP156+EH156+EQ156, 0.1)*$P$9+EQ156/MAX(EP156+EH156+EQ156, 0.1)*$Q$9))/($B$11+$C$11+$F$11)</f>
        <v>0</v>
      </c>
      <c r="CV156">
        <v>6</v>
      </c>
      <c r="CW156">
        <v>0.5</v>
      </c>
      <c r="CX156" t="s">
        <v>419</v>
      </c>
      <c r="CY156">
        <v>2</v>
      </c>
      <c r="CZ156" t="b">
        <v>1</v>
      </c>
      <c r="DA156">
        <v>1659025612.11852</v>
      </c>
      <c r="DB156">
        <v>634.665259259259</v>
      </c>
      <c r="DC156">
        <v>700.373111111111</v>
      </c>
      <c r="DD156">
        <v>26.1364333333333</v>
      </c>
      <c r="DE156">
        <v>20.8052407407407</v>
      </c>
      <c r="DF156">
        <v>626.848037037037</v>
      </c>
      <c r="DG156">
        <v>25.5644888888889</v>
      </c>
      <c r="DH156">
        <v>500.049962962963</v>
      </c>
      <c r="DI156">
        <v>90.4090333333333</v>
      </c>
      <c r="DJ156">
        <v>0.0461197592592593</v>
      </c>
      <c r="DK156">
        <v>27.5247592592593</v>
      </c>
      <c r="DL156">
        <v>27.5932740740741</v>
      </c>
      <c r="DM156">
        <v>999.9</v>
      </c>
      <c r="DN156">
        <v>0</v>
      </c>
      <c r="DO156">
        <v>0</v>
      </c>
      <c r="DP156">
        <v>10000.7407407407</v>
      </c>
      <c r="DQ156">
        <v>0</v>
      </c>
      <c r="DR156">
        <v>18.4489222222222</v>
      </c>
      <c r="DS156">
        <v>-65.707862962963</v>
      </c>
      <c r="DT156">
        <v>651.698148148148</v>
      </c>
      <c r="DU156">
        <v>715.254037037037</v>
      </c>
      <c r="DV156">
        <v>5.33120222222222</v>
      </c>
      <c r="DW156">
        <v>700.373111111111</v>
      </c>
      <c r="DX156">
        <v>20.8052407407407</v>
      </c>
      <c r="DY156">
        <v>2.36297111111111</v>
      </c>
      <c r="DZ156">
        <v>1.88098111111111</v>
      </c>
      <c r="EA156">
        <v>20.1122111111111</v>
      </c>
      <c r="EB156">
        <v>16.4765185185185</v>
      </c>
      <c r="EC156">
        <v>1999.99962962963</v>
      </c>
      <c r="ED156">
        <v>0.980001888888889</v>
      </c>
      <c r="EE156">
        <v>0.0199983148148148</v>
      </c>
      <c r="EF156">
        <v>0</v>
      </c>
      <c r="EG156">
        <v>858.103</v>
      </c>
      <c r="EH156">
        <v>5.00063</v>
      </c>
      <c r="EI156">
        <v>16906.2037037037</v>
      </c>
      <c r="EJ156">
        <v>17256.9185185185</v>
      </c>
      <c r="EK156">
        <v>38.812</v>
      </c>
      <c r="EL156">
        <v>38.812</v>
      </c>
      <c r="EM156">
        <v>38.3051111111111</v>
      </c>
      <c r="EN156">
        <v>38.187</v>
      </c>
      <c r="EO156">
        <v>39.812</v>
      </c>
      <c r="EP156">
        <v>1955.10740740741</v>
      </c>
      <c r="EQ156">
        <v>39.8922222222222</v>
      </c>
      <c r="ER156">
        <v>0</v>
      </c>
      <c r="ES156">
        <v>1659025618.3</v>
      </c>
      <c r="ET156">
        <v>0</v>
      </c>
      <c r="EU156">
        <v>858.13236</v>
      </c>
      <c r="EV156">
        <v>11.1405384798041</v>
      </c>
      <c r="EW156">
        <v>224.676923417069</v>
      </c>
      <c r="EX156">
        <v>16906.492</v>
      </c>
      <c r="EY156">
        <v>15</v>
      </c>
      <c r="EZ156">
        <v>0</v>
      </c>
      <c r="FA156" t="s">
        <v>420</v>
      </c>
      <c r="FB156">
        <v>1657551626.5</v>
      </c>
      <c r="FC156">
        <v>1657551629</v>
      </c>
      <c r="FD156">
        <v>0</v>
      </c>
      <c r="FE156">
        <v>0.403</v>
      </c>
      <c r="FF156">
        <v>0.009</v>
      </c>
      <c r="FG156">
        <v>9.41</v>
      </c>
      <c r="FH156">
        <v>0.087</v>
      </c>
      <c r="FI156">
        <v>417</v>
      </c>
      <c r="FJ156">
        <v>17</v>
      </c>
      <c r="FK156">
        <v>1.61</v>
      </c>
      <c r="FL156">
        <v>0.59</v>
      </c>
      <c r="FM156">
        <v>-65.1516756097561</v>
      </c>
      <c r="FN156">
        <v>-9.16221345375984</v>
      </c>
      <c r="FO156">
        <v>1.00398045549446</v>
      </c>
      <c r="FP156">
        <v>0</v>
      </c>
      <c r="FQ156">
        <v>857.353852941176</v>
      </c>
      <c r="FR156">
        <v>12.0945912958994</v>
      </c>
      <c r="FS156">
        <v>1.1987219451996</v>
      </c>
      <c r="FT156">
        <v>0</v>
      </c>
      <c r="FU156">
        <v>5.31436146341463</v>
      </c>
      <c r="FV156">
        <v>0.186796904542013</v>
      </c>
      <c r="FW156">
        <v>0.0303811560306855</v>
      </c>
      <c r="FX156">
        <v>0</v>
      </c>
      <c r="FY156">
        <v>0</v>
      </c>
      <c r="FZ156">
        <v>3</v>
      </c>
      <c r="GA156" t="s">
        <v>427</v>
      </c>
      <c r="GB156">
        <v>2.97337</v>
      </c>
      <c r="GC156">
        <v>2.69836</v>
      </c>
      <c r="GD156">
        <v>0.125719</v>
      </c>
      <c r="GE156">
        <v>0.135398</v>
      </c>
      <c r="GF156">
        <v>0.109231</v>
      </c>
      <c r="GG156">
        <v>0.0943517</v>
      </c>
      <c r="GH156">
        <v>34044</v>
      </c>
      <c r="GI156">
        <v>36806.1</v>
      </c>
      <c r="GJ156">
        <v>35286.9</v>
      </c>
      <c r="GK156">
        <v>38608.1</v>
      </c>
      <c r="GL156">
        <v>44560.6</v>
      </c>
      <c r="GM156">
        <v>50497.7</v>
      </c>
      <c r="GN156">
        <v>55159.5</v>
      </c>
      <c r="GO156">
        <v>61923</v>
      </c>
      <c r="GP156">
        <v>1.9802</v>
      </c>
      <c r="GQ156">
        <v>1.847</v>
      </c>
      <c r="GR156">
        <v>0.128388</v>
      </c>
      <c r="GS156">
        <v>0</v>
      </c>
      <c r="GT156">
        <v>25.4573</v>
      </c>
      <c r="GU156">
        <v>999.9</v>
      </c>
      <c r="GV156">
        <v>59.333</v>
      </c>
      <c r="GW156">
        <v>29.336</v>
      </c>
      <c r="GX156">
        <v>26.9104</v>
      </c>
      <c r="GY156">
        <v>56.4964</v>
      </c>
      <c r="GZ156">
        <v>43.5457</v>
      </c>
      <c r="HA156">
        <v>1</v>
      </c>
      <c r="HB156">
        <v>-0.0318293</v>
      </c>
      <c r="HC156">
        <v>0.241394</v>
      </c>
      <c r="HD156">
        <v>20.1126</v>
      </c>
      <c r="HE156">
        <v>5.19692</v>
      </c>
      <c r="HF156">
        <v>12.004</v>
      </c>
      <c r="HG156">
        <v>4.9752</v>
      </c>
      <c r="HH156">
        <v>3.2936</v>
      </c>
      <c r="HI156">
        <v>9999</v>
      </c>
      <c r="HJ156">
        <v>9999</v>
      </c>
      <c r="HK156">
        <v>9999</v>
      </c>
      <c r="HL156">
        <v>628.2</v>
      </c>
      <c r="HM156">
        <v>1.86325</v>
      </c>
      <c r="HN156">
        <v>1.86807</v>
      </c>
      <c r="HO156">
        <v>1.86783</v>
      </c>
      <c r="HP156">
        <v>1.86905</v>
      </c>
      <c r="HQ156">
        <v>1.86981</v>
      </c>
      <c r="HR156">
        <v>1.86584</v>
      </c>
      <c r="HS156">
        <v>1.86691</v>
      </c>
      <c r="HT156">
        <v>1.86829</v>
      </c>
      <c r="HU156">
        <v>5</v>
      </c>
      <c r="HV156">
        <v>0</v>
      </c>
      <c r="HW156">
        <v>0</v>
      </c>
      <c r="HX156">
        <v>0</v>
      </c>
      <c r="HY156" t="s">
        <v>422</v>
      </c>
      <c r="HZ156" t="s">
        <v>423</v>
      </c>
      <c r="IA156" t="s">
        <v>424</v>
      </c>
      <c r="IB156" t="s">
        <v>424</v>
      </c>
      <c r="IC156" t="s">
        <v>424</v>
      </c>
      <c r="ID156" t="s">
        <v>424</v>
      </c>
      <c r="IE156">
        <v>0</v>
      </c>
      <c r="IF156">
        <v>100</v>
      </c>
      <c r="IG156">
        <v>100</v>
      </c>
      <c r="IH156">
        <v>7.956</v>
      </c>
      <c r="II156">
        <v>0.5704</v>
      </c>
      <c r="IJ156">
        <v>4.02706509432224</v>
      </c>
      <c r="IK156">
        <v>0.00601174518973114</v>
      </c>
      <c r="IL156">
        <v>2.77886958061485e-07</v>
      </c>
      <c r="IM156">
        <v>-3.54636231360687e-10</v>
      </c>
      <c r="IN156">
        <v>-0.0404303883988718</v>
      </c>
      <c r="IO156">
        <v>-0.0177815531441476</v>
      </c>
      <c r="IP156">
        <v>0.00205572605671414</v>
      </c>
      <c r="IQ156">
        <v>-1.65519735432211e-05</v>
      </c>
      <c r="IR156">
        <v>-4</v>
      </c>
      <c r="IS156">
        <v>1848</v>
      </c>
      <c r="IT156">
        <v>1</v>
      </c>
      <c r="IU156">
        <v>25</v>
      </c>
      <c r="IV156">
        <v>24566.6</v>
      </c>
      <c r="IW156">
        <v>24566.5</v>
      </c>
      <c r="IX156">
        <v>1.61377</v>
      </c>
      <c r="IY156">
        <v>2.59888</v>
      </c>
      <c r="IZ156">
        <v>1.54785</v>
      </c>
      <c r="JA156">
        <v>2.30591</v>
      </c>
      <c r="JB156">
        <v>1.34644</v>
      </c>
      <c r="JC156">
        <v>2.41821</v>
      </c>
      <c r="JD156">
        <v>33.9639</v>
      </c>
      <c r="JE156">
        <v>24.2188</v>
      </c>
      <c r="JF156">
        <v>18</v>
      </c>
      <c r="JG156">
        <v>497.979</v>
      </c>
      <c r="JH156">
        <v>412.024</v>
      </c>
      <c r="JI156">
        <v>25.0003</v>
      </c>
      <c r="JJ156">
        <v>26.7939</v>
      </c>
      <c r="JK156">
        <v>30.0003</v>
      </c>
      <c r="JL156">
        <v>26.7153</v>
      </c>
      <c r="JM156">
        <v>26.6556</v>
      </c>
      <c r="JN156">
        <v>32.4209</v>
      </c>
      <c r="JO156">
        <v>32.28</v>
      </c>
      <c r="JP156">
        <v>97.0204</v>
      </c>
      <c r="JQ156">
        <v>25</v>
      </c>
      <c r="JR156">
        <v>742.579</v>
      </c>
      <c r="JS156">
        <v>20.8342</v>
      </c>
      <c r="JT156">
        <v>102.322</v>
      </c>
      <c r="JU156">
        <v>103.074</v>
      </c>
    </row>
    <row r="157" spans="1:281">
      <c r="A157">
        <v>141</v>
      </c>
      <c r="B157">
        <v>1659025624.6</v>
      </c>
      <c r="C157">
        <v>1941.5</v>
      </c>
      <c r="D157" t="s">
        <v>706</v>
      </c>
      <c r="E157" t="s">
        <v>707</v>
      </c>
      <c r="F157">
        <v>5</v>
      </c>
      <c r="G157" t="s">
        <v>619</v>
      </c>
      <c r="H157" t="s">
        <v>417</v>
      </c>
      <c r="I157">
        <v>1659025616.83214</v>
      </c>
      <c r="J157">
        <f>(K157)/1000</f>
        <v>0</v>
      </c>
      <c r="K157">
        <f>IF(CZ157, AN157, AH157)</f>
        <v>0</v>
      </c>
      <c r="L157">
        <f>IF(CZ157, AI157, AG157)</f>
        <v>0</v>
      </c>
      <c r="M157">
        <f>DB157 - IF(AU157&gt;1, L157*CV157*100.0/(AW157*DP157), 0)</f>
        <v>0</v>
      </c>
      <c r="N157">
        <f>((T157-J157/2)*M157-L157)/(T157+J157/2)</f>
        <v>0</v>
      </c>
      <c r="O157">
        <f>N157*(DI157+DJ157)/1000.0</f>
        <v>0</v>
      </c>
      <c r="P157">
        <f>(DB157 - IF(AU157&gt;1, L157*CV157*100.0/(AW157*DP157), 0))*(DI157+DJ157)/1000.0</f>
        <v>0</v>
      </c>
      <c r="Q157">
        <f>2.0/((1/S157-1/R157)+SIGN(S157)*SQRT((1/S157-1/R157)*(1/S157-1/R157) + 4*CW157/((CW157+1)*(CW157+1))*(2*1/S157*1/R157-1/R157*1/R157)))</f>
        <v>0</v>
      </c>
      <c r="R157">
        <f>IF(LEFT(CX157,1)&lt;&gt;"0",IF(LEFT(CX157,1)="1",3.0,CY157),$D$5+$E$5*(DP157*DI157/($K$5*1000))+$F$5*(DP157*DI157/($K$5*1000))*MAX(MIN(CV157,$J$5),$I$5)*MAX(MIN(CV157,$J$5),$I$5)+$G$5*MAX(MIN(CV157,$J$5),$I$5)*(DP157*DI157/($K$5*1000))+$H$5*(DP157*DI157/($K$5*1000))*(DP157*DI157/($K$5*1000)))</f>
        <v>0</v>
      </c>
      <c r="S157">
        <f>J157*(1000-(1000*0.61365*exp(17.502*W157/(240.97+W157))/(DI157+DJ157)+DD157)/2)/(1000*0.61365*exp(17.502*W157/(240.97+W157))/(DI157+DJ157)-DD157)</f>
        <v>0</v>
      </c>
      <c r="T157">
        <f>1/((CW157+1)/(Q157/1.6)+1/(R157/1.37)) + CW157/((CW157+1)/(Q157/1.6) + CW157/(R157/1.37))</f>
        <v>0</v>
      </c>
      <c r="U157">
        <f>(CR157*CU157)</f>
        <v>0</v>
      </c>
      <c r="V157">
        <f>(DK157+(U157+2*0.95*5.67E-8*(((DK157+$B$7)+273)^4-(DK157+273)^4)-44100*J157)/(1.84*29.3*R157+8*0.95*5.67E-8*(DK157+273)^3))</f>
        <v>0</v>
      </c>
      <c r="W157">
        <f>($C$7*DL157+$D$7*DM157+$E$7*V157)</f>
        <v>0</v>
      </c>
      <c r="X157">
        <f>0.61365*exp(17.502*W157/(240.97+W157))</f>
        <v>0</v>
      </c>
      <c r="Y157">
        <f>(Z157/AA157*100)</f>
        <v>0</v>
      </c>
      <c r="Z157">
        <f>DD157*(DI157+DJ157)/1000</f>
        <v>0</v>
      </c>
      <c r="AA157">
        <f>0.61365*exp(17.502*DK157/(240.97+DK157))</f>
        <v>0</v>
      </c>
      <c r="AB157">
        <f>(X157-DD157*(DI157+DJ157)/1000)</f>
        <v>0</v>
      </c>
      <c r="AC157">
        <f>(-J157*44100)</f>
        <v>0</v>
      </c>
      <c r="AD157">
        <f>2*29.3*R157*0.92*(DK157-W157)</f>
        <v>0</v>
      </c>
      <c r="AE157">
        <f>2*0.95*5.67E-8*(((DK157+$B$7)+273)^4-(W157+273)^4)</f>
        <v>0</v>
      </c>
      <c r="AF157">
        <f>U157+AE157+AC157+AD157</f>
        <v>0</v>
      </c>
      <c r="AG157">
        <f>DH157*AU157*(DC157-DB157*(1000-AU157*DE157)/(1000-AU157*DD157))/(100*CV157)</f>
        <v>0</v>
      </c>
      <c r="AH157">
        <f>1000*DH157*AU157*(DD157-DE157)/(100*CV157*(1000-AU157*DD157))</f>
        <v>0</v>
      </c>
      <c r="AI157">
        <f>(AJ157 - AK157 - DI157*1E3/(8.314*(DK157+273.15)) * AM157/DH157 * AL157) * DH157/(100*CV157) * (1000 - DE157)/1000</f>
        <v>0</v>
      </c>
      <c r="AJ157">
        <v>748.356455126152</v>
      </c>
      <c r="AK157">
        <v>690.487951515151</v>
      </c>
      <c r="AL157">
        <v>3.25207300847076</v>
      </c>
      <c r="AM157">
        <v>66.0504921813524</v>
      </c>
      <c r="AN157">
        <f>(AP157 - AO157 + DI157*1E3/(8.314*(DK157+273.15)) * AR157/DH157 * AQ157) * DH157/(100*CV157) * 1000/(1000 - AP157)</f>
        <v>0</v>
      </c>
      <c r="AO157">
        <v>20.7960486828139</v>
      </c>
      <c r="AP157">
        <v>26.1059706293706</v>
      </c>
      <c r="AQ157">
        <v>-0.000426139657442558</v>
      </c>
      <c r="AR157">
        <v>92.47</v>
      </c>
      <c r="AS157">
        <v>0</v>
      </c>
      <c r="AT157">
        <v>0</v>
      </c>
      <c r="AU157">
        <f>IF(AS157*$H$13&gt;=AW157,1.0,(AW157/(AW157-AS157*$H$13)))</f>
        <v>0</v>
      </c>
      <c r="AV157">
        <f>(AU157-1)*100</f>
        <v>0</v>
      </c>
      <c r="AW157">
        <f>MAX(0,($B$13+$C$13*DP157)/(1+$D$13*DP157)*DI157/(DK157+273)*$E$13)</f>
        <v>0</v>
      </c>
      <c r="AX157" t="s">
        <v>418</v>
      </c>
      <c r="AY157" t="s">
        <v>418</v>
      </c>
      <c r="AZ157">
        <v>0</v>
      </c>
      <c r="BA157">
        <v>0</v>
      </c>
      <c r="BB157">
        <f>1-AZ157/BA157</f>
        <v>0</v>
      </c>
      <c r="BC157">
        <v>0</v>
      </c>
      <c r="BD157" t="s">
        <v>418</v>
      </c>
      <c r="BE157" t="s">
        <v>418</v>
      </c>
      <c r="BF157">
        <v>0</v>
      </c>
      <c r="BG157">
        <v>0</v>
      </c>
      <c r="BH157">
        <f>1-BF157/BG157</f>
        <v>0</v>
      </c>
      <c r="BI157">
        <v>0.5</v>
      </c>
      <c r="BJ157">
        <f>CS157</f>
        <v>0</v>
      </c>
      <c r="BK157">
        <f>L157</f>
        <v>0</v>
      </c>
      <c r="BL157">
        <f>BH157*BI157*BJ157</f>
        <v>0</v>
      </c>
      <c r="BM157">
        <f>(BK157-BC157)/BJ157</f>
        <v>0</v>
      </c>
      <c r="BN157">
        <f>(BA157-BG157)/BG157</f>
        <v>0</v>
      </c>
      <c r="BO157">
        <f>AZ157/(BB157+AZ157/BG157)</f>
        <v>0</v>
      </c>
      <c r="BP157" t="s">
        <v>418</v>
      </c>
      <c r="BQ157">
        <v>0</v>
      </c>
      <c r="BR157">
        <f>IF(BQ157&lt;&gt;0, BQ157, BO157)</f>
        <v>0</v>
      </c>
      <c r="BS157">
        <f>1-BR157/BG157</f>
        <v>0</v>
      </c>
      <c r="BT157">
        <f>(BG157-BF157)/(BG157-BR157)</f>
        <v>0</v>
      </c>
      <c r="BU157">
        <f>(BA157-BG157)/(BA157-BR157)</f>
        <v>0</v>
      </c>
      <c r="BV157">
        <f>(BG157-BF157)/(BG157-AZ157)</f>
        <v>0</v>
      </c>
      <c r="BW157">
        <f>(BA157-BG157)/(BA157-AZ157)</f>
        <v>0</v>
      </c>
      <c r="BX157">
        <f>(BT157*BR157/BF157)</f>
        <v>0</v>
      </c>
      <c r="BY157">
        <f>(1-BX157)</f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f>$B$11*DQ157+$C$11*DR157+$F$11*EC157*(1-EF157)</f>
        <v>0</v>
      </c>
      <c r="CS157">
        <f>CR157*CT157</f>
        <v>0</v>
      </c>
      <c r="CT157">
        <f>($B$11*$D$9+$C$11*$D$9+$F$11*((EP157+EH157)/MAX(EP157+EH157+EQ157, 0.1)*$I$9+EQ157/MAX(EP157+EH157+EQ157, 0.1)*$J$9))/($B$11+$C$11+$F$11)</f>
        <v>0</v>
      </c>
      <c r="CU157">
        <f>($B$11*$K$9+$C$11*$K$9+$F$11*((EP157+EH157)/MAX(EP157+EH157+EQ157, 0.1)*$P$9+EQ157/MAX(EP157+EH157+EQ157, 0.1)*$Q$9))/($B$11+$C$11+$F$11)</f>
        <v>0</v>
      </c>
      <c r="CV157">
        <v>6</v>
      </c>
      <c r="CW157">
        <v>0.5</v>
      </c>
      <c r="CX157" t="s">
        <v>419</v>
      </c>
      <c r="CY157">
        <v>2</v>
      </c>
      <c r="CZ157" t="b">
        <v>1</v>
      </c>
      <c r="DA157">
        <v>1659025616.83214</v>
      </c>
      <c r="DB157">
        <v>649.499892857143</v>
      </c>
      <c r="DC157">
        <v>715.992607142857</v>
      </c>
      <c r="DD157">
        <v>26.1189821428571</v>
      </c>
      <c r="DE157">
        <v>20.7985714285714</v>
      </c>
      <c r="DF157">
        <v>641.595071428571</v>
      </c>
      <c r="DG157">
        <v>25.5479428571429</v>
      </c>
      <c r="DH157">
        <v>500.048178571429</v>
      </c>
      <c r="DI157">
        <v>90.4090678571429</v>
      </c>
      <c r="DJ157">
        <v>0.0464503964285714</v>
      </c>
      <c r="DK157">
        <v>27.5160964285714</v>
      </c>
      <c r="DL157">
        <v>27.5781071428571</v>
      </c>
      <c r="DM157">
        <v>999.9</v>
      </c>
      <c r="DN157">
        <v>0</v>
      </c>
      <c r="DO157">
        <v>0</v>
      </c>
      <c r="DP157">
        <v>9975.89285714286</v>
      </c>
      <c r="DQ157">
        <v>0</v>
      </c>
      <c r="DR157">
        <v>18.4382035714286</v>
      </c>
      <c r="DS157">
        <v>-66.4927357142857</v>
      </c>
      <c r="DT157">
        <v>666.919</v>
      </c>
      <c r="DU157">
        <v>731.200392857143</v>
      </c>
      <c r="DV157">
        <v>5.32042285714286</v>
      </c>
      <c r="DW157">
        <v>715.992607142857</v>
      </c>
      <c r="DX157">
        <v>20.7985714285714</v>
      </c>
      <c r="DY157">
        <v>2.36139428571429</v>
      </c>
      <c r="DZ157">
        <v>1.88037928571429</v>
      </c>
      <c r="EA157">
        <v>20.1014178571429</v>
      </c>
      <c r="EB157">
        <v>16.4714857142857</v>
      </c>
      <c r="EC157">
        <v>2000.00107142857</v>
      </c>
      <c r="ED157">
        <v>0.979997821428572</v>
      </c>
      <c r="EE157">
        <v>0.0200023285714286</v>
      </c>
      <c r="EF157">
        <v>0</v>
      </c>
      <c r="EG157">
        <v>858.895035714286</v>
      </c>
      <c r="EH157">
        <v>5.00063</v>
      </c>
      <c r="EI157">
        <v>16922.075</v>
      </c>
      <c r="EJ157">
        <v>17256.8964285714</v>
      </c>
      <c r="EK157">
        <v>38.81875</v>
      </c>
      <c r="EL157">
        <v>38.812</v>
      </c>
      <c r="EM157">
        <v>38.3097857142857</v>
      </c>
      <c r="EN157">
        <v>38.187</v>
      </c>
      <c r="EO157">
        <v>39.812</v>
      </c>
      <c r="EP157">
        <v>1955.10071428571</v>
      </c>
      <c r="EQ157">
        <v>39.9003571428571</v>
      </c>
      <c r="ER157">
        <v>0</v>
      </c>
      <c r="ES157">
        <v>1659025623.7</v>
      </c>
      <c r="ET157">
        <v>0</v>
      </c>
      <c r="EU157">
        <v>858.956153846154</v>
      </c>
      <c r="EV157">
        <v>9.09565812612215</v>
      </c>
      <c r="EW157">
        <v>183.661538582482</v>
      </c>
      <c r="EX157">
        <v>16923.5576923077</v>
      </c>
      <c r="EY157">
        <v>15</v>
      </c>
      <c r="EZ157">
        <v>0</v>
      </c>
      <c r="FA157" t="s">
        <v>420</v>
      </c>
      <c r="FB157">
        <v>1657551626.5</v>
      </c>
      <c r="FC157">
        <v>1657551629</v>
      </c>
      <c r="FD157">
        <v>0</v>
      </c>
      <c r="FE157">
        <v>0.403</v>
      </c>
      <c r="FF157">
        <v>0.009</v>
      </c>
      <c r="FG157">
        <v>9.41</v>
      </c>
      <c r="FH157">
        <v>0.087</v>
      </c>
      <c r="FI157">
        <v>417</v>
      </c>
      <c r="FJ157">
        <v>17</v>
      </c>
      <c r="FK157">
        <v>1.61</v>
      </c>
      <c r="FL157">
        <v>0.59</v>
      </c>
      <c r="FM157">
        <v>-65.9713425</v>
      </c>
      <c r="FN157">
        <v>-9.09130243902445</v>
      </c>
      <c r="FO157">
        <v>0.944920046058792</v>
      </c>
      <c r="FP157">
        <v>0</v>
      </c>
      <c r="FQ157">
        <v>858.254176470588</v>
      </c>
      <c r="FR157">
        <v>10.8673796684914</v>
      </c>
      <c r="FS157">
        <v>1.08987526190165</v>
      </c>
      <c r="FT157">
        <v>0</v>
      </c>
      <c r="FU157">
        <v>5.32687575</v>
      </c>
      <c r="FV157">
        <v>-0.10685752345217</v>
      </c>
      <c r="FW157">
        <v>0.0128317714847756</v>
      </c>
      <c r="FX157">
        <v>0</v>
      </c>
      <c r="FY157">
        <v>0</v>
      </c>
      <c r="FZ157">
        <v>3</v>
      </c>
      <c r="GA157" t="s">
        <v>427</v>
      </c>
      <c r="GB157">
        <v>2.97284</v>
      </c>
      <c r="GC157">
        <v>2.70088</v>
      </c>
      <c r="GD157">
        <v>0.127818</v>
      </c>
      <c r="GE157">
        <v>0.137608</v>
      </c>
      <c r="GF157">
        <v>0.109218</v>
      </c>
      <c r="GG157">
        <v>0.0943458</v>
      </c>
      <c r="GH157">
        <v>33962.2</v>
      </c>
      <c r="GI157">
        <v>36712.3</v>
      </c>
      <c r="GJ157">
        <v>35286.8</v>
      </c>
      <c r="GK157">
        <v>38608.3</v>
      </c>
      <c r="GL157">
        <v>44561.2</v>
      </c>
      <c r="GM157">
        <v>50498.2</v>
      </c>
      <c r="GN157">
        <v>55159.2</v>
      </c>
      <c r="GO157">
        <v>61923</v>
      </c>
      <c r="GP157">
        <v>1.9794</v>
      </c>
      <c r="GQ157">
        <v>1.8476</v>
      </c>
      <c r="GR157">
        <v>0.127792</v>
      </c>
      <c r="GS157">
        <v>0</v>
      </c>
      <c r="GT157">
        <v>25.4552</v>
      </c>
      <c r="GU157">
        <v>999.9</v>
      </c>
      <c r="GV157">
        <v>59.309</v>
      </c>
      <c r="GW157">
        <v>29.336</v>
      </c>
      <c r="GX157">
        <v>26.9004</v>
      </c>
      <c r="GY157">
        <v>57.3464</v>
      </c>
      <c r="GZ157">
        <v>43.0569</v>
      </c>
      <c r="HA157">
        <v>1</v>
      </c>
      <c r="HB157">
        <v>-0.0315041</v>
      </c>
      <c r="HC157">
        <v>0.242222</v>
      </c>
      <c r="HD157">
        <v>20.1132</v>
      </c>
      <c r="HE157">
        <v>5.19812</v>
      </c>
      <c r="HF157">
        <v>12.0052</v>
      </c>
      <c r="HG157">
        <v>4.9756</v>
      </c>
      <c r="HH157">
        <v>3.2936</v>
      </c>
      <c r="HI157">
        <v>9999</v>
      </c>
      <c r="HJ157">
        <v>9999</v>
      </c>
      <c r="HK157">
        <v>9999</v>
      </c>
      <c r="HL157">
        <v>628.2</v>
      </c>
      <c r="HM157">
        <v>1.86322</v>
      </c>
      <c r="HN157">
        <v>1.86807</v>
      </c>
      <c r="HO157">
        <v>1.86783</v>
      </c>
      <c r="HP157">
        <v>1.86902</v>
      </c>
      <c r="HQ157">
        <v>1.86984</v>
      </c>
      <c r="HR157">
        <v>1.86587</v>
      </c>
      <c r="HS157">
        <v>1.86691</v>
      </c>
      <c r="HT157">
        <v>1.86832</v>
      </c>
      <c r="HU157">
        <v>5</v>
      </c>
      <c r="HV157">
        <v>0</v>
      </c>
      <c r="HW157">
        <v>0</v>
      </c>
      <c r="HX157">
        <v>0</v>
      </c>
      <c r="HY157" t="s">
        <v>422</v>
      </c>
      <c r="HZ157" t="s">
        <v>423</v>
      </c>
      <c r="IA157" t="s">
        <v>424</v>
      </c>
      <c r="IB157" t="s">
        <v>424</v>
      </c>
      <c r="IC157" t="s">
        <v>424</v>
      </c>
      <c r="ID157" t="s">
        <v>424</v>
      </c>
      <c r="IE157">
        <v>0</v>
      </c>
      <c r="IF157">
        <v>100</v>
      </c>
      <c r="IG157">
        <v>100</v>
      </c>
      <c r="IH157">
        <v>8.05</v>
      </c>
      <c r="II157">
        <v>0.5703</v>
      </c>
      <c r="IJ157">
        <v>4.02706509432224</v>
      </c>
      <c r="IK157">
        <v>0.00601174518973114</v>
      </c>
      <c r="IL157">
        <v>2.77886958061485e-07</v>
      </c>
      <c r="IM157">
        <v>-3.54636231360687e-10</v>
      </c>
      <c r="IN157">
        <v>-0.0404303883988718</v>
      </c>
      <c r="IO157">
        <v>-0.0177815531441476</v>
      </c>
      <c r="IP157">
        <v>0.00205572605671414</v>
      </c>
      <c r="IQ157">
        <v>-1.65519735432211e-05</v>
      </c>
      <c r="IR157">
        <v>-4</v>
      </c>
      <c r="IS157">
        <v>1848</v>
      </c>
      <c r="IT157">
        <v>1</v>
      </c>
      <c r="IU157">
        <v>25</v>
      </c>
      <c r="IV157">
        <v>24566.6</v>
      </c>
      <c r="IW157">
        <v>24566.6</v>
      </c>
      <c r="IX157">
        <v>1.64551</v>
      </c>
      <c r="IY157">
        <v>2.61108</v>
      </c>
      <c r="IZ157">
        <v>1.54785</v>
      </c>
      <c r="JA157">
        <v>2.30591</v>
      </c>
      <c r="JB157">
        <v>1.34644</v>
      </c>
      <c r="JC157">
        <v>2.3584</v>
      </c>
      <c r="JD157">
        <v>33.9639</v>
      </c>
      <c r="JE157">
        <v>24.2188</v>
      </c>
      <c r="JF157">
        <v>18</v>
      </c>
      <c r="JG157">
        <v>497.474</v>
      </c>
      <c r="JH157">
        <v>412.363</v>
      </c>
      <c r="JI157">
        <v>25.0004</v>
      </c>
      <c r="JJ157">
        <v>26.7953</v>
      </c>
      <c r="JK157">
        <v>30.0001</v>
      </c>
      <c r="JL157">
        <v>26.7176</v>
      </c>
      <c r="JM157">
        <v>26.6556</v>
      </c>
      <c r="JN157">
        <v>32.9897</v>
      </c>
      <c r="JO157">
        <v>32.28</v>
      </c>
      <c r="JP157">
        <v>97.0204</v>
      </c>
      <c r="JQ157">
        <v>25</v>
      </c>
      <c r="JR157">
        <v>756.088</v>
      </c>
      <c r="JS157">
        <v>20.8356</v>
      </c>
      <c r="JT157">
        <v>102.322</v>
      </c>
      <c r="JU157">
        <v>103.074</v>
      </c>
    </row>
    <row r="158" spans="1:281">
      <c r="A158">
        <v>142</v>
      </c>
      <c r="B158">
        <v>1659025629.6</v>
      </c>
      <c r="C158">
        <v>1946.5</v>
      </c>
      <c r="D158" t="s">
        <v>708</v>
      </c>
      <c r="E158" t="s">
        <v>709</v>
      </c>
      <c r="F158">
        <v>5</v>
      </c>
      <c r="G158" t="s">
        <v>619</v>
      </c>
      <c r="H158" t="s">
        <v>417</v>
      </c>
      <c r="I158">
        <v>1659025622.1</v>
      </c>
      <c r="J158">
        <f>(K158)/1000</f>
        <v>0</v>
      </c>
      <c r="K158">
        <f>IF(CZ158, AN158, AH158)</f>
        <v>0</v>
      </c>
      <c r="L158">
        <f>IF(CZ158, AI158, AG158)</f>
        <v>0</v>
      </c>
      <c r="M158">
        <f>DB158 - IF(AU158&gt;1, L158*CV158*100.0/(AW158*DP158), 0)</f>
        <v>0</v>
      </c>
      <c r="N158">
        <f>((T158-J158/2)*M158-L158)/(T158+J158/2)</f>
        <v>0</v>
      </c>
      <c r="O158">
        <f>N158*(DI158+DJ158)/1000.0</f>
        <v>0</v>
      </c>
      <c r="P158">
        <f>(DB158 - IF(AU158&gt;1, L158*CV158*100.0/(AW158*DP158), 0))*(DI158+DJ158)/1000.0</f>
        <v>0</v>
      </c>
      <c r="Q158">
        <f>2.0/((1/S158-1/R158)+SIGN(S158)*SQRT((1/S158-1/R158)*(1/S158-1/R158) + 4*CW158/((CW158+1)*(CW158+1))*(2*1/S158*1/R158-1/R158*1/R158)))</f>
        <v>0</v>
      </c>
      <c r="R158">
        <f>IF(LEFT(CX158,1)&lt;&gt;"0",IF(LEFT(CX158,1)="1",3.0,CY158),$D$5+$E$5*(DP158*DI158/($K$5*1000))+$F$5*(DP158*DI158/($K$5*1000))*MAX(MIN(CV158,$J$5),$I$5)*MAX(MIN(CV158,$J$5),$I$5)+$G$5*MAX(MIN(CV158,$J$5),$I$5)*(DP158*DI158/($K$5*1000))+$H$5*(DP158*DI158/($K$5*1000))*(DP158*DI158/($K$5*1000)))</f>
        <v>0</v>
      </c>
      <c r="S158">
        <f>J158*(1000-(1000*0.61365*exp(17.502*W158/(240.97+W158))/(DI158+DJ158)+DD158)/2)/(1000*0.61365*exp(17.502*W158/(240.97+W158))/(DI158+DJ158)-DD158)</f>
        <v>0</v>
      </c>
      <c r="T158">
        <f>1/((CW158+1)/(Q158/1.6)+1/(R158/1.37)) + CW158/((CW158+1)/(Q158/1.6) + CW158/(R158/1.37))</f>
        <v>0</v>
      </c>
      <c r="U158">
        <f>(CR158*CU158)</f>
        <v>0</v>
      </c>
      <c r="V158">
        <f>(DK158+(U158+2*0.95*5.67E-8*(((DK158+$B$7)+273)^4-(DK158+273)^4)-44100*J158)/(1.84*29.3*R158+8*0.95*5.67E-8*(DK158+273)^3))</f>
        <v>0</v>
      </c>
      <c r="W158">
        <f>($C$7*DL158+$D$7*DM158+$E$7*V158)</f>
        <v>0</v>
      </c>
      <c r="X158">
        <f>0.61365*exp(17.502*W158/(240.97+W158))</f>
        <v>0</v>
      </c>
      <c r="Y158">
        <f>(Z158/AA158*100)</f>
        <v>0</v>
      </c>
      <c r="Z158">
        <f>DD158*(DI158+DJ158)/1000</f>
        <v>0</v>
      </c>
      <c r="AA158">
        <f>0.61365*exp(17.502*DK158/(240.97+DK158))</f>
        <v>0</v>
      </c>
      <c r="AB158">
        <f>(X158-DD158*(DI158+DJ158)/1000)</f>
        <v>0</v>
      </c>
      <c r="AC158">
        <f>(-J158*44100)</f>
        <v>0</v>
      </c>
      <c r="AD158">
        <f>2*29.3*R158*0.92*(DK158-W158)</f>
        <v>0</v>
      </c>
      <c r="AE158">
        <f>2*0.95*5.67E-8*(((DK158+$B$7)+273)^4-(W158+273)^4)</f>
        <v>0</v>
      </c>
      <c r="AF158">
        <f>U158+AE158+AC158+AD158</f>
        <v>0</v>
      </c>
      <c r="AG158">
        <f>DH158*AU158*(DC158-DB158*(1000-AU158*DE158)/(1000-AU158*DD158))/(100*CV158)</f>
        <v>0</v>
      </c>
      <c r="AH158">
        <f>1000*DH158*AU158*(DD158-DE158)/(100*CV158*(1000-AU158*DD158))</f>
        <v>0</v>
      </c>
      <c r="AI158">
        <f>(AJ158 - AK158 - DI158*1E3/(8.314*(DK158+273.15)) * AM158/DH158 * AL158) * DH158/(100*CV158) * (1000 - DE158)/1000</f>
        <v>0</v>
      </c>
      <c r="AJ158">
        <v>765.381459091532</v>
      </c>
      <c r="AK158">
        <v>707.099781818182</v>
      </c>
      <c r="AL158">
        <v>3.3070610094855</v>
      </c>
      <c r="AM158">
        <v>66.0504921813524</v>
      </c>
      <c r="AN158">
        <f>(AP158 - AO158 + DI158*1E3/(8.314*(DK158+273.15)) * AR158/DH158 * AQ158) * DH158/(100*CV158) * 1000/(1000 - AP158)</f>
        <v>0</v>
      </c>
      <c r="AO158">
        <v>20.7917731322944</v>
      </c>
      <c r="AP158">
        <v>26.1004713286714</v>
      </c>
      <c r="AQ158">
        <v>0.000174912764004779</v>
      </c>
      <c r="AR158">
        <v>92.47</v>
      </c>
      <c r="AS158">
        <v>0</v>
      </c>
      <c r="AT158">
        <v>0</v>
      </c>
      <c r="AU158">
        <f>IF(AS158*$H$13&gt;=AW158,1.0,(AW158/(AW158-AS158*$H$13)))</f>
        <v>0</v>
      </c>
      <c r="AV158">
        <f>(AU158-1)*100</f>
        <v>0</v>
      </c>
      <c r="AW158">
        <f>MAX(0,($B$13+$C$13*DP158)/(1+$D$13*DP158)*DI158/(DK158+273)*$E$13)</f>
        <v>0</v>
      </c>
      <c r="AX158" t="s">
        <v>418</v>
      </c>
      <c r="AY158" t="s">
        <v>418</v>
      </c>
      <c r="AZ158">
        <v>0</v>
      </c>
      <c r="BA158">
        <v>0</v>
      </c>
      <c r="BB158">
        <f>1-AZ158/BA158</f>
        <v>0</v>
      </c>
      <c r="BC158">
        <v>0</v>
      </c>
      <c r="BD158" t="s">
        <v>418</v>
      </c>
      <c r="BE158" t="s">
        <v>418</v>
      </c>
      <c r="BF158">
        <v>0</v>
      </c>
      <c r="BG158">
        <v>0</v>
      </c>
      <c r="BH158">
        <f>1-BF158/BG158</f>
        <v>0</v>
      </c>
      <c r="BI158">
        <v>0.5</v>
      </c>
      <c r="BJ158">
        <f>CS158</f>
        <v>0</v>
      </c>
      <c r="BK158">
        <f>L158</f>
        <v>0</v>
      </c>
      <c r="BL158">
        <f>BH158*BI158*BJ158</f>
        <v>0</v>
      </c>
      <c r="BM158">
        <f>(BK158-BC158)/BJ158</f>
        <v>0</v>
      </c>
      <c r="BN158">
        <f>(BA158-BG158)/BG158</f>
        <v>0</v>
      </c>
      <c r="BO158">
        <f>AZ158/(BB158+AZ158/BG158)</f>
        <v>0</v>
      </c>
      <c r="BP158" t="s">
        <v>418</v>
      </c>
      <c r="BQ158">
        <v>0</v>
      </c>
      <c r="BR158">
        <f>IF(BQ158&lt;&gt;0, BQ158, BO158)</f>
        <v>0</v>
      </c>
      <c r="BS158">
        <f>1-BR158/BG158</f>
        <v>0</v>
      </c>
      <c r="BT158">
        <f>(BG158-BF158)/(BG158-BR158)</f>
        <v>0</v>
      </c>
      <c r="BU158">
        <f>(BA158-BG158)/(BA158-BR158)</f>
        <v>0</v>
      </c>
      <c r="BV158">
        <f>(BG158-BF158)/(BG158-AZ158)</f>
        <v>0</v>
      </c>
      <c r="BW158">
        <f>(BA158-BG158)/(BA158-AZ158)</f>
        <v>0</v>
      </c>
      <c r="BX158">
        <f>(BT158*BR158/BF158)</f>
        <v>0</v>
      </c>
      <c r="BY158">
        <f>(1-BX158)</f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f>$B$11*DQ158+$C$11*DR158+$F$11*EC158*(1-EF158)</f>
        <v>0</v>
      </c>
      <c r="CS158">
        <f>CR158*CT158</f>
        <v>0</v>
      </c>
      <c r="CT158">
        <f>($B$11*$D$9+$C$11*$D$9+$F$11*((EP158+EH158)/MAX(EP158+EH158+EQ158, 0.1)*$I$9+EQ158/MAX(EP158+EH158+EQ158, 0.1)*$J$9))/($B$11+$C$11+$F$11)</f>
        <v>0</v>
      </c>
      <c r="CU158">
        <f>($B$11*$K$9+$C$11*$K$9+$F$11*((EP158+EH158)/MAX(EP158+EH158+EQ158, 0.1)*$P$9+EQ158/MAX(EP158+EH158+EQ158, 0.1)*$Q$9))/($B$11+$C$11+$F$11)</f>
        <v>0</v>
      </c>
      <c r="CV158">
        <v>6</v>
      </c>
      <c r="CW158">
        <v>0.5</v>
      </c>
      <c r="CX158" t="s">
        <v>419</v>
      </c>
      <c r="CY158">
        <v>2</v>
      </c>
      <c r="CZ158" t="b">
        <v>1</v>
      </c>
      <c r="DA158">
        <v>1659025622.1</v>
      </c>
      <c r="DB158">
        <v>666.205962962963</v>
      </c>
      <c r="DC158">
        <v>733.577111111111</v>
      </c>
      <c r="DD158">
        <v>26.1084925925926</v>
      </c>
      <c r="DE158">
        <v>20.794362962963</v>
      </c>
      <c r="DF158">
        <v>658.202888888889</v>
      </c>
      <c r="DG158">
        <v>25.5379925925926</v>
      </c>
      <c r="DH158">
        <v>500.056</v>
      </c>
      <c r="DI158">
        <v>90.4087296296296</v>
      </c>
      <c r="DJ158">
        <v>0.0464190111111111</v>
      </c>
      <c r="DK158">
        <v>27.5087481481481</v>
      </c>
      <c r="DL158">
        <v>27.5612703703704</v>
      </c>
      <c r="DM158">
        <v>999.9</v>
      </c>
      <c r="DN158">
        <v>0</v>
      </c>
      <c r="DO158">
        <v>0</v>
      </c>
      <c r="DP158">
        <v>9999.62962962963</v>
      </c>
      <c r="DQ158">
        <v>0</v>
      </c>
      <c r="DR158">
        <v>18.4391111111111</v>
      </c>
      <c r="DS158">
        <v>-67.3711407407407</v>
      </c>
      <c r="DT158">
        <v>684.065888888889</v>
      </c>
      <c r="DU158">
        <v>749.155333333333</v>
      </c>
      <c r="DV158">
        <v>5.31414296296296</v>
      </c>
      <c r="DW158">
        <v>733.577111111111</v>
      </c>
      <c r="DX158">
        <v>20.794362962963</v>
      </c>
      <c r="DY158">
        <v>2.36043592592593</v>
      </c>
      <c r="DZ158">
        <v>1.87999148148148</v>
      </c>
      <c r="EA158">
        <v>20.0948703703704</v>
      </c>
      <c r="EB158">
        <v>16.4682444444444</v>
      </c>
      <c r="EC158">
        <v>1999.99925925926</v>
      </c>
      <c r="ED158">
        <v>0.979995777777778</v>
      </c>
      <c r="EE158">
        <v>0.0200043444444444</v>
      </c>
      <c r="EF158">
        <v>0</v>
      </c>
      <c r="EG158">
        <v>859.638444444445</v>
      </c>
      <c r="EH158">
        <v>5.00063</v>
      </c>
      <c r="EI158">
        <v>16936.5481481481</v>
      </c>
      <c r="EJ158">
        <v>17256.8740740741</v>
      </c>
      <c r="EK158">
        <v>38.826</v>
      </c>
      <c r="EL158">
        <v>38.812</v>
      </c>
      <c r="EM158">
        <v>38.3097037037037</v>
      </c>
      <c r="EN158">
        <v>38.1916666666667</v>
      </c>
      <c r="EO158">
        <v>39.812</v>
      </c>
      <c r="EP158">
        <v>1955.09481481481</v>
      </c>
      <c r="EQ158">
        <v>39.9044444444444</v>
      </c>
      <c r="ER158">
        <v>0</v>
      </c>
      <c r="ES158">
        <v>1659025628.5</v>
      </c>
      <c r="ET158">
        <v>0</v>
      </c>
      <c r="EU158">
        <v>859.622307692308</v>
      </c>
      <c r="EV158">
        <v>6.77141878584386</v>
      </c>
      <c r="EW158">
        <v>137.764102393128</v>
      </c>
      <c r="EX158">
        <v>16936.5461538462</v>
      </c>
      <c r="EY158">
        <v>15</v>
      </c>
      <c r="EZ158">
        <v>0</v>
      </c>
      <c r="FA158" t="s">
        <v>420</v>
      </c>
      <c r="FB158">
        <v>1657551626.5</v>
      </c>
      <c r="FC158">
        <v>1657551629</v>
      </c>
      <c r="FD158">
        <v>0</v>
      </c>
      <c r="FE158">
        <v>0.403</v>
      </c>
      <c r="FF158">
        <v>0.009</v>
      </c>
      <c r="FG158">
        <v>9.41</v>
      </c>
      <c r="FH158">
        <v>0.087</v>
      </c>
      <c r="FI158">
        <v>417</v>
      </c>
      <c r="FJ158">
        <v>17</v>
      </c>
      <c r="FK158">
        <v>1.61</v>
      </c>
      <c r="FL158">
        <v>0.59</v>
      </c>
      <c r="FM158">
        <v>-66.73752</v>
      </c>
      <c r="FN158">
        <v>-11.126663414634</v>
      </c>
      <c r="FO158">
        <v>1.11429638678406</v>
      </c>
      <c r="FP158">
        <v>0</v>
      </c>
      <c r="FQ158">
        <v>859.0085</v>
      </c>
      <c r="FR158">
        <v>8.54980901668802</v>
      </c>
      <c r="FS158">
        <v>0.876099351403376</v>
      </c>
      <c r="FT158">
        <v>0</v>
      </c>
      <c r="FU158">
        <v>5.31946275</v>
      </c>
      <c r="FV158">
        <v>-0.0802722326454093</v>
      </c>
      <c r="FW158">
        <v>0.00866565288581885</v>
      </c>
      <c r="FX158">
        <v>1</v>
      </c>
      <c r="FY158">
        <v>1</v>
      </c>
      <c r="FZ158">
        <v>3</v>
      </c>
      <c r="GA158" t="s">
        <v>421</v>
      </c>
      <c r="GB158">
        <v>2.97308</v>
      </c>
      <c r="GC158">
        <v>2.69959</v>
      </c>
      <c r="GD158">
        <v>0.129919</v>
      </c>
      <c r="GE158">
        <v>0.139547</v>
      </c>
      <c r="GF158">
        <v>0.109212</v>
      </c>
      <c r="GG158">
        <v>0.0943384</v>
      </c>
      <c r="GH158">
        <v>33880.3</v>
      </c>
      <c r="GI158">
        <v>36629.6</v>
      </c>
      <c r="GJ158">
        <v>35286.7</v>
      </c>
      <c r="GK158">
        <v>38608.1</v>
      </c>
      <c r="GL158">
        <v>44561.7</v>
      </c>
      <c r="GM158">
        <v>50498.2</v>
      </c>
      <c r="GN158">
        <v>55159.5</v>
      </c>
      <c r="GO158">
        <v>61922.5</v>
      </c>
      <c r="GP158">
        <v>1.9796</v>
      </c>
      <c r="GQ158">
        <v>1.8476</v>
      </c>
      <c r="GR158">
        <v>0.129431</v>
      </c>
      <c r="GS158">
        <v>0</v>
      </c>
      <c r="GT158">
        <v>25.4552</v>
      </c>
      <c r="GU158">
        <v>999.9</v>
      </c>
      <c r="GV158">
        <v>59.309</v>
      </c>
      <c r="GW158">
        <v>29.336</v>
      </c>
      <c r="GX158">
        <v>26.9018</v>
      </c>
      <c r="GY158">
        <v>56.7264</v>
      </c>
      <c r="GZ158">
        <v>43.5497</v>
      </c>
      <c r="HA158">
        <v>1</v>
      </c>
      <c r="HB158">
        <v>-0.0320732</v>
      </c>
      <c r="HC158">
        <v>0.242702</v>
      </c>
      <c r="HD158">
        <v>20.1128</v>
      </c>
      <c r="HE158">
        <v>5.19453</v>
      </c>
      <c r="HF158">
        <v>12.004</v>
      </c>
      <c r="HG158">
        <v>4.9748</v>
      </c>
      <c r="HH158">
        <v>3.2932</v>
      </c>
      <c r="HI158">
        <v>9999</v>
      </c>
      <c r="HJ158">
        <v>9999</v>
      </c>
      <c r="HK158">
        <v>9999</v>
      </c>
      <c r="HL158">
        <v>628.2</v>
      </c>
      <c r="HM158">
        <v>1.86325</v>
      </c>
      <c r="HN158">
        <v>1.86804</v>
      </c>
      <c r="HO158">
        <v>1.86783</v>
      </c>
      <c r="HP158">
        <v>1.86902</v>
      </c>
      <c r="HQ158">
        <v>1.86981</v>
      </c>
      <c r="HR158">
        <v>1.8659</v>
      </c>
      <c r="HS158">
        <v>1.86691</v>
      </c>
      <c r="HT158">
        <v>1.86835</v>
      </c>
      <c r="HU158">
        <v>5</v>
      </c>
      <c r="HV158">
        <v>0</v>
      </c>
      <c r="HW158">
        <v>0</v>
      </c>
      <c r="HX158">
        <v>0</v>
      </c>
      <c r="HY158" t="s">
        <v>422</v>
      </c>
      <c r="HZ158" t="s">
        <v>423</v>
      </c>
      <c r="IA158" t="s">
        <v>424</v>
      </c>
      <c r="IB158" t="s">
        <v>424</v>
      </c>
      <c r="IC158" t="s">
        <v>424</v>
      </c>
      <c r="ID158" t="s">
        <v>424</v>
      </c>
      <c r="IE158">
        <v>0</v>
      </c>
      <c r="IF158">
        <v>100</v>
      </c>
      <c r="IG158">
        <v>100</v>
      </c>
      <c r="IH158">
        <v>8.143</v>
      </c>
      <c r="II158">
        <v>0.5701</v>
      </c>
      <c r="IJ158">
        <v>4.02706509432224</v>
      </c>
      <c r="IK158">
        <v>0.00601174518973114</v>
      </c>
      <c r="IL158">
        <v>2.77886958061485e-07</v>
      </c>
      <c r="IM158">
        <v>-3.54636231360687e-10</v>
      </c>
      <c r="IN158">
        <v>-0.0404303883988718</v>
      </c>
      <c r="IO158">
        <v>-0.0177815531441476</v>
      </c>
      <c r="IP158">
        <v>0.00205572605671414</v>
      </c>
      <c r="IQ158">
        <v>-1.65519735432211e-05</v>
      </c>
      <c r="IR158">
        <v>-4</v>
      </c>
      <c r="IS158">
        <v>1848</v>
      </c>
      <c r="IT158">
        <v>1</v>
      </c>
      <c r="IU158">
        <v>25</v>
      </c>
      <c r="IV158">
        <v>24566.7</v>
      </c>
      <c r="IW158">
        <v>24566.7</v>
      </c>
      <c r="IX158">
        <v>1.67236</v>
      </c>
      <c r="IY158">
        <v>2.59888</v>
      </c>
      <c r="IZ158">
        <v>1.54785</v>
      </c>
      <c r="JA158">
        <v>2.30591</v>
      </c>
      <c r="JB158">
        <v>1.34644</v>
      </c>
      <c r="JC158">
        <v>2.39258</v>
      </c>
      <c r="JD158">
        <v>33.9639</v>
      </c>
      <c r="JE158">
        <v>24.2188</v>
      </c>
      <c r="JF158">
        <v>18</v>
      </c>
      <c r="JG158">
        <v>497.606</v>
      </c>
      <c r="JH158">
        <v>412.379</v>
      </c>
      <c r="JI158">
        <v>25.0003</v>
      </c>
      <c r="JJ158">
        <v>26.7953</v>
      </c>
      <c r="JK158">
        <v>30.0001</v>
      </c>
      <c r="JL158">
        <v>26.7176</v>
      </c>
      <c r="JM158">
        <v>26.6578</v>
      </c>
      <c r="JN158">
        <v>33.6225</v>
      </c>
      <c r="JO158">
        <v>32.28</v>
      </c>
      <c r="JP158">
        <v>96.6495</v>
      </c>
      <c r="JQ158">
        <v>25</v>
      </c>
      <c r="JR158">
        <v>776.481</v>
      </c>
      <c r="JS158">
        <v>20.8354</v>
      </c>
      <c r="JT158">
        <v>102.322</v>
      </c>
      <c r="JU158">
        <v>103.073</v>
      </c>
    </row>
    <row r="159" spans="1:281">
      <c r="A159">
        <v>143</v>
      </c>
      <c r="B159">
        <v>1659025634.6</v>
      </c>
      <c r="C159">
        <v>1951.5</v>
      </c>
      <c r="D159" t="s">
        <v>710</v>
      </c>
      <c r="E159" t="s">
        <v>711</v>
      </c>
      <c r="F159">
        <v>5</v>
      </c>
      <c r="G159" t="s">
        <v>619</v>
      </c>
      <c r="H159" t="s">
        <v>417</v>
      </c>
      <c r="I159">
        <v>1659025626.81429</v>
      </c>
      <c r="J159">
        <f>(K159)/1000</f>
        <v>0</v>
      </c>
      <c r="K159">
        <f>IF(CZ159, AN159, AH159)</f>
        <v>0</v>
      </c>
      <c r="L159">
        <f>IF(CZ159, AI159, AG159)</f>
        <v>0</v>
      </c>
      <c r="M159">
        <f>DB159 - IF(AU159&gt;1, L159*CV159*100.0/(AW159*DP159), 0)</f>
        <v>0</v>
      </c>
      <c r="N159">
        <f>((T159-J159/2)*M159-L159)/(T159+J159/2)</f>
        <v>0</v>
      </c>
      <c r="O159">
        <f>N159*(DI159+DJ159)/1000.0</f>
        <v>0</v>
      </c>
      <c r="P159">
        <f>(DB159 - IF(AU159&gt;1, L159*CV159*100.0/(AW159*DP159), 0))*(DI159+DJ159)/1000.0</f>
        <v>0</v>
      </c>
      <c r="Q159">
        <f>2.0/((1/S159-1/R159)+SIGN(S159)*SQRT((1/S159-1/R159)*(1/S159-1/R159) + 4*CW159/((CW159+1)*(CW159+1))*(2*1/S159*1/R159-1/R159*1/R159)))</f>
        <v>0</v>
      </c>
      <c r="R159">
        <f>IF(LEFT(CX159,1)&lt;&gt;"0",IF(LEFT(CX159,1)="1",3.0,CY159),$D$5+$E$5*(DP159*DI159/($K$5*1000))+$F$5*(DP159*DI159/($K$5*1000))*MAX(MIN(CV159,$J$5),$I$5)*MAX(MIN(CV159,$J$5),$I$5)+$G$5*MAX(MIN(CV159,$J$5),$I$5)*(DP159*DI159/($K$5*1000))+$H$5*(DP159*DI159/($K$5*1000))*(DP159*DI159/($K$5*1000)))</f>
        <v>0</v>
      </c>
      <c r="S159">
        <f>J159*(1000-(1000*0.61365*exp(17.502*W159/(240.97+W159))/(DI159+DJ159)+DD159)/2)/(1000*0.61365*exp(17.502*W159/(240.97+W159))/(DI159+DJ159)-DD159)</f>
        <v>0</v>
      </c>
      <c r="T159">
        <f>1/((CW159+1)/(Q159/1.6)+1/(R159/1.37)) + CW159/((CW159+1)/(Q159/1.6) + CW159/(R159/1.37))</f>
        <v>0</v>
      </c>
      <c r="U159">
        <f>(CR159*CU159)</f>
        <v>0</v>
      </c>
      <c r="V159">
        <f>(DK159+(U159+2*0.95*5.67E-8*(((DK159+$B$7)+273)^4-(DK159+273)^4)-44100*J159)/(1.84*29.3*R159+8*0.95*5.67E-8*(DK159+273)^3))</f>
        <v>0</v>
      </c>
      <c r="W159">
        <f>($C$7*DL159+$D$7*DM159+$E$7*V159)</f>
        <v>0</v>
      </c>
      <c r="X159">
        <f>0.61365*exp(17.502*W159/(240.97+W159))</f>
        <v>0</v>
      </c>
      <c r="Y159">
        <f>(Z159/AA159*100)</f>
        <v>0</v>
      </c>
      <c r="Z159">
        <f>DD159*(DI159+DJ159)/1000</f>
        <v>0</v>
      </c>
      <c r="AA159">
        <f>0.61365*exp(17.502*DK159/(240.97+DK159))</f>
        <v>0</v>
      </c>
      <c r="AB159">
        <f>(X159-DD159*(DI159+DJ159)/1000)</f>
        <v>0</v>
      </c>
      <c r="AC159">
        <f>(-J159*44100)</f>
        <v>0</v>
      </c>
      <c r="AD159">
        <f>2*29.3*R159*0.92*(DK159-W159)</f>
        <v>0</v>
      </c>
      <c r="AE159">
        <f>2*0.95*5.67E-8*(((DK159+$B$7)+273)^4-(W159+273)^4)</f>
        <v>0</v>
      </c>
      <c r="AF159">
        <f>U159+AE159+AC159+AD159</f>
        <v>0</v>
      </c>
      <c r="AG159">
        <f>DH159*AU159*(DC159-DB159*(1000-AU159*DE159)/(1000-AU159*DD159))/(100*CV159)</f>
        <v>0</v>
      </c>
      <c r="AH159">
        <f>1000*DH159*AU159*(DD159-DE159)/(100*CV159*(1000-AU159*DD159))</f>
        <v>0</v>
      </c>
      <c r="AI159">
        <f>(AJ159 - AK159 - DI159*1E3/(8.314*(DK159+273.15)) * AM159/DH159 * AL159) * DH159/(100*CV159) * (1000 - DE159)/1000</f>
        <v>0</v>
      </c>
      <c r="AJ159">
        <v>782.951052964934</v>
      </c>
      <c r="AK159">
        <v>723.586175757576</v>
      </c>
      <c r="AL159">
        <v>3.38650303846843</v>
      </c>
      <c r="AM159">
        <v>66.0504921813524</v>
      </c>
      <c r="AN159">
        <f>(AP159 - AO159 + DI159*1E3/(8.314*(DK159+273.15)) * AR159/DH159 * AQ159) * DH159/(100*CV159) * 1000/(1000 - AP159)</f>
        <v>0</v>
      </c>
      <c r="AO159">
        <v>20.7882048311255</v>
      </c>
      <c r="AP159">
        <v>26.1005923076923</v>
      </c>
      <c r="AQ159">
        <v>0.000339506694856296</v>
      </c>
      <c r="AR159">
        <v>92.47</v>
      </c>
      <c r="AS159">
        <v>0</v>
      </c>
      <c r="AT159">
        <v>0</v>
      </c>
      <c r="AU159">
        <f>IF(AS159*$H$13&gt;=AW159,1.0,(AW159/(AW159-AS159*$H$13)))</f>
        <v>0</v>
      </c>
      <c r="AV159">
        <f>(AU159-1)*100</f>
        <v>0</v>
      </c>
      <c r="AW159">
        <f>MAX(0,($B$13+$C$13*DP159)/(1+$D$13*DP159)*DI159/(DK159+273)*$E$13)</f>
        <v>0</v>
      </c>
      <c r="AX159" t="s">
        <v>418</v>
      </c>
      <c r="AY159" t="s">
        <v>418</v>
      </c>
      <c r="AZ159">
        <v>0</v>
      </c>
      <c r="BA159">
        <v>0</v>
      </c>
      <c r="BB159">
        <f>1-AZ159/BA159</f>
        <v>0</v>
      </c>
      <c r="BC159">
        <v>0</v>
      </c>
      <c r="BD159" t="s">
        <v>418</v>
      </c>
      <c r="BE159" t="s">
        <v>418</v>
      </c>
      <c r="BF159">
        <v>0</v>
      </c>
      <c r="BG159">
        <v>0</v>
      </c>
      <c r="BH159">
        <f>1-BF159/BG159</f>
        <v>0</v>
      </c>
      <c r="BI159">
        <v>0.5</v>
      </c>
      <c r="BJ159">
        <f>CS159</f>
        <v>0</v>
      </c>
      <c r="BK159">
        <f>L159</f>
        <v>0</v>
      </c>
      <c r="BL159">
        <f>BH159*BI159*BJ159</f>
        <v>0</v>
      </c>
      <c r="BM159">
        <f>(BK159-BC159)/BJ159</f>
        <v>0</v>
      </c>
      <c r="BN159">
        <f>(BA159-BG159)/BG159</f>
        <v>0</v>
      </c>
      <c r="BO159">
        <f>AZ159/(BB159+AZ159/BG159)</f>
        <v>0</v>
      </c>
      <c r="BP159" t="s">
        <v>418</v>
      </c>
      <c r="BQ159">
        <v>0</v>
      </c>
      <c r="BR159">
        <f>IF(BQ159&lt;&gt;0, BQ159, BO159)</f>
        <v>0</v>
      </c>
      <c r="BS159">
        <f>1-BR159/BG159</f>
        <v>0</v>
      </c>
      <c r="BT159">
        <f>(BG159-BF159)/(BG159-BR159)</f>
        <v>0</v>
      </c>
      <c r="BU159">
        <f>(BA159-BG159)/(BA159-BR159)</f>
        <v>0</v>
      </c>
      <c r="BV159">
        <f>(BG159-BF159)/(BG159-AZ159)</f>
        <v>0</v>
      </c>
      <c r="BW159">
        <f>(BA159-BG159)/(BA159-AZ159)</f>
        <v>0</v>
      </c>
      <c r="BX159">
        <f>(BT159*BR159/BF159)</f>
        <v>0</v>
      </c>
      <c r="BY159">
        <f>(1-BX159)</f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f>$B$11*DQ159+$C$11*DR159+$F$11*EC159*(1-EF159)</f>
        <v>0</v>
      </c>
      <c r="CS159">
        <f>CR159*CT159</f>
        <v>0</v>
      </c>
      <c r="CT159">
        <f>($B$11*$D$9+$C$11*$D$9+$F$11*((EP159+EH159)/MAX(EP159+EH159+EQ159, 0.1)*$I$9+EQ159/MAX(EP159+EH159+EQ159, 0.1)*$J$9))/($B$11+$C$11+$F$11)</f>
        <v>0</v>
      </c>
      <c r="CU159">
        <f>($B$11*$K$9+$C$11*$K$9+$F$11*((EP159+EH159)/MAX(EP159+EH159+EQ159, 0.1)*$P$9+EQ159/MAX(EP159+EH159+EQ159, 0.1)*$Q$9))/($B$11+$C$11+$F$11)</f>
        <v>0</v>
      </c>
      <c r="CV159">
        <v>6</v>
      </c>
      <c r="CW159">
        <v>0.5</v>
      </c>
      <c r="CX159" t="s">
        <v>419</v>
      </c>
      <c r="CY159">
        <v>2</v>
      </c>
      <c r="CZ159" t="b">
        <v>1</v>
      </c>
      <c r="DA159">
        <v>1659025626.81429</v>
      </c>
      <c r="DB159">
        <v>681.216142857143</v>
      </c>
      <c r="DC159">
        <v>749.521392857143</v>
      </c>
      <c r="DD159">
        <v>26.1044035714286</v>
      </c>
      <c r="DE159">
        <v>20.7910178571429</v>
      </c>
      <c r="DF159">
        <v>673.124857142857</v>
      </c>
      <c r="DG159">
        <v>25.5341178571429</v>
      </c>
      <c r="DH159">
        <v>500.049964285714</v>
      </c>
      <c r="DI159">
        <v>90.4088892857143</v>
      </c>
      <c r="DJ159">
        <v>0.0465671</v>
      </c>
      <c r="DK159">
        <v>27.5043392857143</v>
      </c>
      <c r="DL159">
        <v>27.5533571428571</v>
      </c>
      <c r="DM159">
        <v>999.9</v>
      </c>
      <c r="DN159">
        <v>0</v>
      </c>
      <c r="DO159">
        <v>0</v>
      </c>
      <c r="DP159">
        <v>9996.42857142857</v>
      </c>
      <c r="DQ159">
        <v>0</v>
      </c>
      <c r="DR159">
        <v>18.4898071428571</v>
      </c>
      <c r="DS159">
        <v>-68.3052607142857</v>
      </c>
      <c r="DT159">
        <v>699.475535714286</v>
      </c>
      <c r="DU159">
        <v>765.4355</v>
      </c>
      <c r="DV159">
        <v>5.31339785714286</v>
      </c>
      <c r="DW159">
        <v>749.521392857143</v>
      </c>
      <c r="DX159">
        <v>20.7910178571429</v>
      </c>
      <c r="DY159">
        <v>2.36007</v>
      </c>
      <c r="DZ159">
        <v>1.87969178571429</v>
      </c>
      <c r="EA159">
        <v>20.0923678571429</v>
      </c>
      <c r="EB159">
        <v>16.4657392857143</v>
      </c>
      <c r="EC159">
        <v>2000</v>
      </c>
      <c r="ED159">
        <v>0.979995678571429</v>
      </c>
      <c r="EE159">
        <v>0.0200044571428571</v>
      </c>
      <c r="EF159">
        <v>0</v>
      </c>
      <c r="EG159">
        <v>860.110142857143</v>
      </c>
      <c r="EH159">
        <v>5.00063</v>
      </c>
      <c r="EI159">
        <v>16946.55</v>
      </c>
      <c r="EJ159">
        <v>17256.8821428571</v>
      </c>
      <c r="EK159">
        <v>38.84575</v>
      </c>
      <c r="EL159">
        <v>38.812</v>
      </c>
      <c r="EM159">
        <v>38.3097857142857</v>
      </c>
      <c r="EN159">
        <v>38.19825</v>
      </c>
      <c r="EO159">
        <v>39.812</v>
      </c>
      <c r="EP159">
        <v>1955.09535714286</v>
      </c>
      <c r="EQ159">
        <v>39.9046428571429</v>
      </c>
      <c r="ER159">
        <v>0</v>
      </c>
      <c r="ES159">
        <v>1659025633.3</v>
      </c>
      <c r="ET159">
        <v>0</v>
      </c>
      <c r="EU159">
        <v>860.109730769231</v>
      </c>
      <c r="EV159">
        <v>5.64981197120041</v>
      </c>
      <c r="EW159">
        <v>111.579487260053</v>
      </c>
      <c r="EX159">
        <v>16946.8346153846</v>
      </c>
      <c r="EY159">
        <v>15</v>
      </c>
      <c r="EZ159">
        <v>0</v>
      </c>
      <c r="FA159" t="s">
        <v>420</v>
      </c>
      <c r="FB159">
        <v>1657551626.5</v>
      </c>
      <c r="FC159">
        <v>1657551629</v>
      </c>
      <c r="FD159">
        <v>0</v>
      </c>
      <c r="FE159">
        <v>0.403</v>
      </c>
      <c r="FF159">
        <v>0.009</v>
      </c>
      <c r="FG159">
        <v>9.41</v>
      </c>
      <c r="FH159">
        <v>0.087</v>
      </c>
      <c r="FI159">
        <v>417</v>
      </c>
      <c r="FJ159">
        <v>17</v>
      </c>
      <c r="FK159">
        <v>1.61</v>
      </c>
      <c r="FL159">
        <v>0.59</v>
      </c>
      <c r="FM159">
        <v>-67.6493775</v>
      </c>
      <c r="FN159">
        <v>-10.7101181988743</v>
      </c>
      <c r="FO159">
        <v>1.09334144586389</v>
      </c>
      <c r="FP159">
        <v>0</v>
      </c>
      <c r="FQ159">
        <v>859.704823529412</v>
      </c>
      <c r="FR159">
        <v>6.60522536562593</v>
      </c>
      <c r="FS159">
        <v>0.69349296915679</v>
      </c>
      <c r="FT159">
        <v>0</v>
      </c>
      <c r="FU159">
        <v>5.31552575</v>
      </c>
      <c r="FV159">
        <v>-0.0288636022514144</v>
      </c>
      <c r="FW159">
        <v>0.00594236185682932</v>
      </c>
      <c r="FX159">
        <v>1</v>
      </c>
      <c r="FY159">
        <v>1</v>
      </c>
      <c r="FZ159">
        <v>3</v>
      </c>
      <c r="GA159" t="s">
        <v>421</v>
      </c>
      <c r="GB159">
        <v>2.97255</v>
      </c>
      <c r="GC159">
        <v>2.70096</v>
      </c>
      <c r="GD159">
        <v>0.132011</v>
      </c>
      <c r="GE159">
        <v>0.141798</v>
      </c>
      <c r="GF159">
        <v>0.109206</v>
      </c>
      <c r="GG159">
        <v>0.0943113</v>
      </c>
      <c r="GH159">
        <v>33799.3</v>
      </c>
      <c r="GI159">
        <v>36533.5</v>
      </c>
      <c r="GJ159">
        <v>35287.1</v>
      </c>
      <c r="GK159">
        <v>38607.7</v>
      </c>
      <c r="GL159">
        <v>44561.9</v>
      </c>
      <c r="GM159">
        <v>50499.7</v>
      </c>
      <c r="GN159">
        <v>55159.3</v>
      </c>
      <c r="GO159">
        <v>61922.4</v>
      </c>
      <c r="GP159">
        <v>1.9796</v>
      </c>
      <c r="GQ159">
        <v>1.848</v>
      </c>
      <c r="GR159">
        <v>0.127703</v>
      </c>
      <c r="GS159">
        <v>0</v>
      </c>
      <c r="GT159">
        <v>25.4573</v>
      </c>
      <c r="GU159">
        <v>999.9</v>
      </c>
      <c r="GV159">
        <v>59.309</v>
      </c>
      <c r="GW159">
        <v>29.316</v>
      </c>
      <c r="GX159">
        <v>26.8687</v>
      </c>
      <c r="GY159">
        <v>56.5564</v>
      </c>
      <c r="GZ159">
        <v>43.125</v>
      </c>
      <c r="HA159">
        <v>1</v>
      </c>
      <c r="HB159">
        <v>-0.0314634</v>
      </c>
      <c r="HC159">
        <v>0.244009</v>
      </c>
      <c r="HD159">
        <v>20.1135</v>
      </c>
      <c r="HE159">
        <v>5.19812</v>
      </c>
      <c r="HF159">
        <v>12.0088</v>
      </c>
      <c r="HG159">
        <v>4.9756</v>
      </c>
      <c r="HH159">
        <v>3.294</v>
      </c>
      <c r="HI159">
        <v>9999</v>
      </c>
      <c r="HJ159">
        <v>9999</v>
      </c>
      <c r="HK159">
        <v>9999</v>
      </c>
      <c r="HL159">
        <v>628.2</v>
      </c>
      <c r="HM159">
        <v>1.86325</v>
      </c>
      <c r="HN159">
        <v>1.86801</v>
      </c>
      <c r="HO159">
        <v>1.86783</v>
      </c>
      <c r="HP159">
        <v>1.86905</v>
      </c>
      <c r="HQ159">
        <v>1.86981</v>
      </c>
      <c r="HR159">
        <v>1.86584</v>
      </c>
      <c r="HS159">
        <v>1.86691</v>
      </c>
      <c r="HT159">
        <v>1.86829</v>
      </c>
      <c r="HU159">
        <v>5</v>
      </c>
      <c r="HV159">
        <v>0</v>
      </c>
      <c r="HW159">
        <v>0</v>
      </c>
      <c r="HX159">
        <v>0</v>
      </c>
      <c r="HY159" t="s">
        <v>422</v>
      </c>
      <c r="HZ159" t="s">
        <v>423</v>
      </c>
      <c r="IA159" t="s">
        <v>424</v>
      </c>
      <c r="IB159" t="s">
        <v>424</v>
      </c>
      <c r="IC159" t="s">
        <v>424</v>
      </c>
      <c r="ID159" t="s">
        <v>424</v>
      </c>
      <c r="IE159">
        <v>0</v>
      </c>
      <c r="IF159">
        <v>100</v>
      </c>
      <c r="IG159">
        <v>100</v>
      </c>
      <c r="IH159">
        <v>8.238</v>
      </c>
      <c r="II159">
        <v>0.5701</v>
      </c>
      <c r="IJ159">
        <v>4.02706509432224</v>
      </c>
      <c r="IK159">
        <v>0.00601174518973114</v>
      </c>
      <c r="IL159">
        <v>2.77886958061485e-07</v>
      </c>
      <c r="IM159">
        <v>-3.54636231360687e-10</v>
      </c>
      <c r="IN159">
        <v>-0.0404303883988718</v>
      </c>
      <c r="IO159">
        <v>-0.0177815531441476</v>
      </c>
      <c r="IP159">
        <v>0.00205572605671414</v>
      </c>
      <c r="IQ159">
        <v>-1.65519735432211e-05</v>
      </c>
      <c r="IR159">
        <v>-4</v>
      </c>
      <c r="IS159">
        <v>1848</v>
      </c>
      <c r="IT159">
        <v>1</v>
      </c>
      <c r="IU159">
        <v>25</v>
      </c>
      <c r="IV159">
        <v>24566.8</v>
      </c>
      <c r="IW159">
        <v>24566.8</v>
      </c>
      <c r="IX159">
        <v>1.70532</v>
      </c>
      <c r="IY159">
        <v>2.60742</v>
      </c>
      <c r="IZ159">
        <v>1.54785</v>
      </c>
      <c r="JA159">
        <v>2.30591</v>
      </c>
      <c r="JB159">
        <v>1.34644</v>
      </c>
      <c r="JC159">
        <v>2.38525</v>
      </c>
      <c r="JD159">
        <v>33.9639</v>
      </c>
      <c r="JE159">
        <v>24.2188</v>
      </c>
      <c r="JF159">
        <v>18</v>
      </c>
      <c r="JG159">
        <v>497.624</v>
      </c>
      <c r="JH159">
        <v>412.605</v>
      </c>
      <c r="JI159">
        <v>25.0003</v>
      </c>
      <c r="JJ159">
        <v>26.7975</v>
      </c>
      <c r="JK159">
        <v>30.0002</v>
      </c>
      <c r="JL159">
        <v>26.7198</v>
      </c>
      <c r="JM159">
        <v>26.6578</v>
      </c>
      <c r="JN159">
        <v>34.1876</v>
      </c>
      <c r="JO159">
        <v>32.28</v>
      </c>
      <c r="JP159">
        <v>96.6495</v>
      </c>
      <c r="JQ159">
        <v>25</v>
      </c>
      <c r="JR159">
        <v>789.909</v>
      </c>
      <c r="JS159">
        <v>20.8354</v>
      </c>
      <c r="JT159">
        <v>102.322</v>
      </c>
      <c r="JU159">
        <v>103.073</v>
      </c>
    </row>
    <row r="160" spans="1:281">
      <c r="A160">
        <v>144</v>
      </c>
      <c r="B160">
        <v>1659025639.6</v>
      </c>
      <c r="C160">
        <v>1956.5</v>
      </c>
      <c r="D160" t="s">
        <v>712</v>
      </c>
      <c r="E160" t="s">
        <v>713</v>
      </c>
      <c r="F160">
        <v>5</v>
      </c>
      <c r="G160" t="s">
        <v>619</v>
      </c>
      <c r="H160" t="s">
        <v>417</v>
      </c>
      <c r="I160">
        <v>1659025632.1</v>
      </c>
      <c r="J160">
        <f>(K160)/1000</f>
        <v>0</v>
      </c>
      <c r="K160">
        <f>IF(CZ160, AN160, AH160)</f>
        <v>0</v>
      </c>
      <c r="L160">
        <f>IF(CZ160, AI160, AG160)</f>
        <v>0</v>
      </c>
      <c r="M160">
        <f>DB160 - IF(AU160&gt;1, L160*CV160*100.0/(AW160*DP160), 0)</f>
        <v>0</v>
      </c>
      <c r="N160">
        <f>((T160-J160/2)*M160-L160)/(T160+J160/2)</f>
        <v>0</v>
      </c>
      <c r="O160">
        <f>N160*(DI160+DJ160)/1000.0</f>
        <v>0</v>
      </c>
      <c r="P160">
        <f>(DB160 - IF(AU160&gt;1, L160*CV160*100.0/(AW160*DP160), 0))*(DI160+DJ160)/1000.0</f>
        <v>0</v>
      </c>
      <c r="Q160">
        <f>2.0/((1/S160-1/R160)+SIGN(S160)*SQRT((1/S160-1/R160)*(1/S160-1/R160) + 4*CW160/((CW160+1)*(CW160+1))*(2*1/S160*1/R160-1/R160*1/R160)))</f>
        <v>0</v>
      </c>
      <c r="R160">
        <f>IF(LEFT(CX160,1)&lt;&gt;"0",IF(LEFT(CX160,1)="1",3.0,CY160),$D$5+$E$5*(DP160*DI160/($K$5*1000))+$F$5*(DP160*DI160/($K$5*1000))*MAX(MIN(CV160,$J$5),$I$5)*MAX(MIN(CV160,$J$5),$I$5)+$G$5*MAX(MIN(CV160,$J$5),$I$5)*(DP160*DI160/($K$5*1000))+$H$5*(DP160*DI160/($K$5*1000))*(DP160*DI160/($K$5*1000)))</f>
        <v>0</v>
      </c>
      <c r="S160">
        <f>J160*(1000-(1000*0.61365*exp(17.502*W160/(240.97+W160))/(DI160+DJ160)+DD160)/2)/(1000*0.61365*exp(17.502*W160/(240.97+W160))/(DI160+DJ160)-DD160)</f>
        <v>0</v>
      </c>
      <c r="T160">
        <f>1/((CW160+1)/(Q160/1.6)+1/(R160/1.37)) + CW160/((CW160+1)/(Q160/1.6) + CW160/(R160/1.37))</f>
        <v>0</v>
      </c>
      <c r="U160">
        <f>(CR160*CU160)</f>
        <v>0</v>
      </c>
      <c r="V160">
        <f>(DK160+(U160+2*0.95*5.67E-8*(((DK160+$B$7)+273)^4-(DK160+273)^4)-44100*J160)/(1.84*29.3*R160+8*0.95*5.67E-8*(DK160+273)^3))</f>
        <v>0</v>
      </c>
      <c r="W160">
        <f>($C$7*DL160+$D$7*DM160+$E$7*V160)</f>
        <v>0</v>
      </c>
      <c r="X160">
        <f>0.61365*exp(17.502*W160/(240.97+W160))</f>
        <v>0</v>
      </c>
      <c r="Y160">
        <f>(Z160/AA160*100)</f>
        <v>0</v>
      </c>
      <c r="Z160">
        <f>DD160*(DI160+DJ160)/1000</f>
        <v>0</v>
      </c>
      <c r="AA160">
        <f>0.61365*exp(17.502*DK160/(240.97+DK160))</f>
        <v>0</v>
      </c>
      <c r="AB160">
        <f>(X160-DD160*(DI160+DJ160)/1000)</f>
        <v>0</v>
      </c>
      <c r="AC160">
        <f>(-J160*44100)</f>
        <v>0</v>
      </c>
      <c r="AD160">
        <f>2*29.3*R160*0.92*(DK160-W160)</f>
        <v>0</v>
      </c>
      <c r="AE160">
        <f>2*0.95*5.67E-8*(((DK160+$B$7)+273)^4-(W160+273)^4)</f>
        <v>0</v>
      </c>
      <c r="AF160">
        <f>U160+AE160+AC160+AD160</f>
        <v>0</v>
      </c>
      <c r="AG160">
        <f>DH160*AU160*(DC160-DB160*(1000-AU160*DE160)/(1000-AU160*DD160))/(100*CV160)</f>
        <v>0</v>
      </c>
      <c r="AH160">
        <f>1000*DH160*AU160*(DD160-DE160)/(100*CV160*(1000-AU160*DD160))</f>
        <v>0</v>
      </c>
      <c r="AI160">
        <f>(AJ160 - AK160 - DI160*1E3/(8.314*(DK160+273.15)) * AM160/DH160 * AL160) * DH160/(100*CV160) * (1000 - DE160)/1000</f>
        <v>0</v>
      </c>
      <c r="AJ160">
        <v>800.312278794406</v>
      </c>
      <c r="AK160">
        <v>740.493333333333</v>
      </c>
      <c r="AL160">
        <v>3.38326234356432</v>
      </c>
      <c r="AM160">
        <v>66.0504921813524</v>
      </c>
      <c r="AN160">
        <f>(AP160 - AO160 + DI160*1E3/(8.314*(DK160+273.15)) * AR160/DH160 * AQ160) * DH160/(100*CV160) * 1000/(1000 - AP160)</f>
        <v>0</v>
      </c>
      <c r="AO160">
        <v>20.7809808506493</v>
      </c>
      <c r="AP160">
        <v>26.0968566433566</v>
      </c>
      <c r="AQ160">
        <v>9.56249285320043e-05</v>
      </c>
      <c r="AR160">
        <v>92.47</v>
      </c>
      <c r="AS160">
        <v>0</v>
      </c>
      <c r="AT160">
        <v>0</v>
      </c>
      <c r="AU160">
        <f>IF(AS160*$H$13&gt;=AW160,1.0,(AW160/(AW160-AS160*$H$13)))</f>
        <v>0</v>
      </c>
      <c r="AV160">
        <f>(AU160-1)*100</f>
        <v>0</v>
      </c>
      <c r="AW160">
        <f>MAX(0,($B$13+$C$13*DP160)/(1+$D$13*DP160)*DI160/(DK160+273)*$E$13)</f>
        <v>0</v>
      </c>
      <c r="AX160" t="s">
        <v>418</v>
      </c>
      <c r="AY160" t="s">
        <v>418</v>
      </c>
      <c r="AZ160">
        <v>0</v>
      </c>
      <c r="BA160">
        <v>0</v>
      </c>
      <c r="BB160">
        <f>1-AZ160/BA160</f>
        <v>0</v>
      </c>
      <c r="BC160">
        <v>0</v>
      </c>
      <c r="BD160" t="s">
        <v>418</v>
      </c>
      <c r="BE160" t="s">
        <v>418</v>
      </c>
      <c r="BF160">
        <v>0</v>
      </c>
      <c r="BG160">
        <v>0</v>
      </c>
      <c r="BH160">
        <f>1-BF160/BG160</f>
        <v>0</v>
      </c>
      <c r="BI160">
        <v>0.5</v>
      </c>
      <c r="BJ160">
        <f>CS160</f>
        <v>0</v>
      </c>
      <c r="BK160">
        <f>L160</f>
        <v>0</v>
      </c>
      <c r="BL160">
        <f>BH160*BI160*BJ160</f>
        <v>0</v>
      </c>
      <c r="BM160">
        <f>(BK160-BC160)/BJ160</f>
        <v>0</v>
      </c>
      <c r="BN160">
        <f>(BA160-BG160)/BG160</f>
        <v>0</v>
      </c>
      <c r="BO160">
        <f>AZ160/(BB160+AZ160/BG160)</f>
        <v>0</v>
      </c>
      <c r="BP160" t="s">
        <v>418</v>
      </c>
      <c r="BQ160">
        <v>0</v>
      </c>
      <c r="BR160">
        <f>IF(BQ160&lt;&gt;0, BQ160, BO160)</f>
        <v>0</v>
      </c>
      <c r="BS160">
        <f>1-BR160/BG160</f>
        <v>0</v>
      </c>
      <c r="BT160">
        <f>(BG160-BF160)/(BG160-BR160)</f>
        <v>0</v>
      </c>
      <c r="BU160">
        <f>(BA160-BG160)/(BA160-BR160)</f>
        <v>0</v>
      </c>
      <c r="BV160">
        <f>(BG160-BF160)/(BG160-AZ160)</f>
        <v>0</v>
      </c>
      <c r="BW160">
        <f>(BA160-BG160)/(BA160-AZ160)</f>
        <v>0</v>
      </c>
      <c r="BX160">
        <f>(BT160*BR160/BF160)</f>
        <v>0</v>
      </c>
      <c r="BY160">
        <f>(1-BX160)</f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f>$B$11*DQ160+$C$11*DR160+$F$11*EC160*(1-EF160)</f>
        <v>0</v>
      </c>
      <c r="CS160">
        <f>CR160*CT160</f>
        <v>0</v>
      </c>
      <c r="CT160">
        <f>($B$11*$D$9+$C$11*$D$9+$F$11*((EP160+EH160)/MAX(EP160+EH160+EQ160, 0.1)*$I$9+EQ160/MAX(EP160+EH160+EQ160, 0.1)*$J$9))/($B$11+$C$11+$F$11)</f>
        <v>0</v>
      </c>
      <c r="CU160">
        <f>($B$11*$K$9+$C$11*$K$9+$F$11*((EP160+EH160)/MAX(EP160+EH160+EQ160, 0.1)*$P$9+EQ160/MAX(EP160+EH160+EQ160, 0.1)*$Q$9))/($B$11+$C$11+$F$11)</f>
        <v>0</v>
      </c>
      <c r="CV160">
        <v>6</v>
      </c>
      <c r="CW160">
        <v>0.5</v>
      </c>
      <c r="CX160" t="s">
        <v>419</v>
      </c>
      <c r="CY160">
        <v>2</v>
      </c>
      <c r="CZ160" t="b">
        <v>1</v>
      </c>
      <c r="DA160">
        <v>1659025632.1</v>
      </c>
      <c r="DB160">
        <v>698.293851851852</v>
      </c>
      <c r="DC160">
        <v>767.378851851852</v>
      </c>
      <c r="DD160">
        <v>26.1023074074074</v>
      </c>
      <c r="DE160">
        <v>20.7858666666667</v>
      </c>
      <c r="DF160">
        <v>690.102444444444</v>
      </c>
      <c r="DG160">
        <v>25.5321296296296</v>
      </c>
      <c r="DH160">
        <v>500.062074074074</v>
      </c>
      <c r="DI160">
        <v>90.4083518518519</v>
      </c>
      <c r="DJ160">
        <v>0.0466176888888889</v>
      </c>
      <c r="DK160">
        <v>27.5045259259259</v>
      </c>
      <c r="DL160">
        <v>27.5514444444444</v>
      </c>
      <c r="DM160">
        <v>999.9</v>
      </c>
      <c r="DN160">
        <v>0</v>
      </c>
      <c r="DO160">
        <v>0</v>
      </c>
      <c r="DP160">
        <v>9996.11111111111</v>
      </c>
      <c r="DQ160">
        <v>0</v>
      </c>
      <c r="DR160">
        <v>18.5289851851852</v>
      </c>
      <c r="DS160">
        <v>-69.085</v>
      </c>
      <c r="DT160">
        <v>717.009444444445</v>
      </c>
      <c r="DU160">
        <v>783.668</v>
      </c>
      <c r="DV160">
        <v>5.31645</v>
      </c>
      <c r="DW160">
        <v>767.378851851852</v>
      </c>
      <c r="DX160">
        <v>20.7858666666667</v>
      </c>
      <c r="DY160">
        <v>2.35986592592593</v>
      </c>
      <c r="DZ160">
        <v>1.87921407407407</v>
      </c>
      <c r="EA160">
        <v>20.0909740740741</v>
      </c>
      <c r="EB160">
        <v>16.4617518518519</v>
      </c>
      <c r="EC160">
        <v>1999.99851851852</v>
      </c>
      <c r="ED160">
        <v>0.979999111111111</v>
      </c>
      <c r="EE160">
        <v>0.0200010703703704</v>
      </c>
      <c r="EF160">
        <v>0</v>
      </c>
      <c r="EG160">
        <v>860.542703703704</v>
      </c>
      <c r="EH160">
        <v>5.00063</v>
      </c>
      <c r="EI160">
        <v>16955.2481481481</v>
      </c>
      <c r="EJ160">
        <v>17256.8962962963</v>
      </c>
      <c r="EK160">
        <v>38.8563333333333</v>
      </c>
      <c r="EL160">
        <v>38.812</v>
      </c>
      <c r="EM160">
        <v>38.312</v>
      </c>
      <c r="EN160">
        <v>38.215</v>
      </c>
      <c r="EO160">
        <v>39.812</v>
      </c>
      <c r="EP160">
        <v>1955.10074074074</v>
      </c>
      <c r="EQ160">
        <v>39.8977777777778</v>
      </c>
      <c r="ER160">
        <v>0</v>
      </c>
      <c r="ES160">
        <v>1659025638.7</v>
      </c>
      <c r="ET160">
        <v>0</v>
      </c>
      <c r="EU160">
        <v>860.58636</v>
      </c>
      <c r="EV160">
        <v>4.25446153555303</v>
      </c>
      <c r="EW160">
        <v>84.7923076856024</v>
      </c>
      <c r="EX160">
        <v>16956.036</v>
      </c>
      <c r="EY160">
        <v>15</v>
      </c>
      <c r="EZ160">
        <v>0</v>
      </c>
      <c r="FA160" t="s">
        <v>420</v>
      </c>
      <c r="FB160">
        <v>1657551626.5</v>
      </c>
      <c r="FC160">
        <v>1657551629</v>
      </c>
      <c r="FD160">
        <v>0</v>
      </c>
      <c r="FE160">
        <v>0.403</v>
      </c>
      <c r="FF160">
        <v>0.009</v>
      </c>
      <c r="FG160">
        <v>9.41</v>
      </c>
      <c r="FH160">
        <v>0.087</v>
      </c>
      <c r="FI160">
        <v>417</v>
      </c>
      <c r="FJ160">
        <v>17</v>
      </c>
      <c r="FK160">
        <v>1.61</v>
      </c>
      <c r="FL160">
        <v>0.59</v>
      </c>
      <c r="FM160">
        <v>-68.5283525</v>
      </c>
      <c r="FN160">
        <v>-10.6086742964352</v>
      </c>
      <c r="FO160">
        <v>1.097041752621</v>
      </c>
      <c r="FP160">
        <v>0</v>
      </c>
      <c r="FQ160">
        <v>860.200029411765</v>
      </c>
      <c r="FR160">
        <v>5.00600457773309</v>
      </c>
      <c r="FS160">
        <v>0.536338374607045</v>
      </c>
      <c r="FT160">
        <v>0</v>
      </c>
      <c r="FU160">
        <v>5.31489375</v>
      </c>
      <c r="FV160">
        <v>0.0319358724202593</v>
      </c>
      <c r="FW160">
        <v>0.00492261347634569</v>
      </c>
      <c r="FX160">
        <v>1</v>
      </c>
      <c r="FY160">
        <v>1</v>
      </c>
      <c r="FZ160">
        <v>3</v>
      </c>
      <c r="GA160" t="s">
        <v>421</v>
      </c>
      <c r="GB160">
        <v>2.97266</v>
      </c>
      <c r="GC160">
        <v>2.70005</v>
      </c>
      <c r="GD160">
        <v>0.134098</v>
      </c>
      <c r="GE160">
        <v>0.143711</v>
      </c>
      <c r="GF160">
        <v>0.109192</v>
      </c>
      <c r="GG160">
        <v>0.0942989</v>
      </c>
      <c r="GH160">
        <v>33717.8</v>
      </c>
      <c r="GI160">
        <v>36451.6</v>
      </c>
      <c r="GJ160">
        <v>35286.8</v>
      </c>
      <c r="GK160">
        <v>38607.3</v>
      </c>
      <c r="GL160">
        <v>44561.9</v>
      </c>
      <c r="GM160">
        <v>50499.9</v>
      </c>
      <c r="GN160">
        <v>55158.4</v>
      </c>
      <c r="GO160">
        <v>61921.7</v>
      </c>
      <c r="GP160">
        <v>1.9804</v>
      </c>
      <c r="GQ160">
        <v>1.8474</v>
      </c>
      <c r="GR160">
        <v>0.127405</v>
      </c>
      <c r="GS160">
        <v>0</v>
      </c>
      <c r="GT160">
        <v>25.4573</v>
      </c>
      <c r="GU160">
        <v>999.9</v>
      </c>
      <c r="GV160">
        <v>59.309</v>
      </c>
      <c r="GW160">
        <v>29.316</v>
      </c>
      <c r="GX160">
        <v>26.8729</v>
      </c>
      <c r="GY160">
        <v>56.8664</v>
      </c>
      <c r="GZ160">
        <v>43.2452</v>
      </c>
      <c r="HA160">
        <v>1</v>
      </c>
      <c r="HB160">
        <v>-0.0315447</v>
      </c>
      <c r="HC160">
        <v>0.242048</v>
      </c>
      <c r="HD160">
        <v>20.1131</v>
      </c>
      <c r="HE160">
        <v>5.19932</v>
      </c>
      <c r="HF160">
        <v>12.004</v>
      </c>
      <c r="HG160">
        <v>4.9756</v>
      </c>
      <c r="HH160">
        <v>3.2936</v>
      </c>
      <c r="HI160">
        <v>9999</v>
      </c>
      <c r="HJ160">
        <v>9999</v>
      </c>
      <c r="HK160">
        <v>9999</v>
      </c>
      <c r="HL160">
        <v>628.2</v>
      </c>
      <c r="HM160">
        <v>1.86319</v>
      </c>
      <c r="HN160">
        <v>1.86801</v>
      </c>
      <c r="HO160">
        <v>1.86783</v>
      </c>
      <c r="HP160">
        <v>1.86899</v>
      </c>
      <c r="HQ160">
        <v>1.86981</v>
      </c>
      <c r="HR160">
        <v>1.86584</v>
      </c>
      <c r="HS160">
        <v>1.86691</v>
      </c>
      <c r="HT160">
        <v>1.86829</v>
      </c>
      <c r="HU160">
        <v>5</v>
      </c>
      <c r="HV160">
        <v>0</v>
      </c>
      <c r="HW160">
        <v>0</v>
      </c>
      <c r="HX160">
        <v>0</v>
      </c>
      <c r="HY160" t="s">
        <v>422</v>
      </c>
      <c r="HZ160" t="s">
        <v>423</v>
      </c>
      <c r="IA160" t="s">
        <v>424</v>
      </c>
      <c r="IB160" t="s">
        <v>424</v>
      </c>
      <c r="IC160" t="s">
        <v>424</v>
      </c>
      <c r="ID160" t="s">
        <v>424</v>
      </c>
      <c r="IE160">
        <v>0</v>
      </c>
      <c r="IF160">
        <v>100</v>
      </c>
      <c r="IG160">
        <v>100</v>
      </c>
      <c r="IH160">
        <v>8.335</v>
      </c>
      <c r="II160">
        <v>0.57</v>
      </c>
      <c r="IJ160">
        <v>4.02706509432224</v>
      </c>
      <c r="IK160">
        <v>0.00601174518973114</v>
      </c>
      <c r="IL160">
        <v>2.77886958061485e-07</v>
      </c>
      <c r="IM160">
        <v>-3.54636231360687e-10</v>
      </c>
      <c r="IN160">
        <v>-0.0404303883988718</v>
      </c>
      <c r="IO160">
        <v>-0.0177815531441476</v>
      </c>
      <c r="IP160">
        <v>0.00205572605671414</v>
      </c>
      <c r="IQ160">
        <v>-1.65519735432211e-05</v>
      </c>
      <c r="IR160">
        <v>-4</v>
      </c>
      <c r="IS160">
        <v>1848</v>
      </c>
      <c r="IT160">
        <v>1</v>
      </c>
      <c r="IU160">
        <v>25</v>
      </c>
      <c r="IV160">
        <v>24566.9</v>
      </c>
      <c r="IW160">
        <v>24566.8</v>
      </c>
      <c r="IX160">
        <v>1.73218</v>
      </c>
      <c r="IY160">
        <v>2.60132</v>
      </c>
      <c r="IZ160">
        <v>1.54785</v>
      </c>
      <c r="JA160">
        <v>2.30591</v>
      </c>
      <c r="JB160">
        <v>1.34644</v>
      </c>
      <c r="JC160">
        <v>2.34009</v>
      </c>
      <c r="JD160">
        <v>33.9639</v>
      </c>
      <c r="JE160">
        <v>24.2188</v>
      </c>
      <c r="JF160">
        <v>18</v>
      </c>
      <c r="JG160">
        <v>498.15</v>
      </c>
      <c r="JH160">
        <v>412.283</v>
      </c>
      <c r="JI160">
        <v>24.9999</v>
      </c>
      <c r="JJ160">
        <v>26.7975</v>
      </c>
      <c r="JK160">
        <v>30.0001</v>
      </c>
      <c r="JL160">
        <v>26.7198</v>
      </c>
      <c r="JM160">
        <v>26.66</v>
      </c>
      <c r="JN160">
        <v>34.8032</v>
      </c>
      <c r="JO160">
        <v>32.28</v>
      </c>
      <c r="JP160">
        <v>96.6495</v>
      </c>
      <c r="JQ160">
        <v>25</v>
      </c>
      <c r="JR160">
        <v>810.068</v>
      </c>
      <c r="JS160">
        <v>20.8354</v>
      </c>
      <c r="JT160">
        <v>102.321</v>
      </c>
      <c r="JU160">
        <v>103.072</v>
      </c>
    </row>
    <row r="161" spans="1:281">
      <c r="A161">
        <v>145</v>
      </c>
      <c r="B161">
        <v>1659025644.6</v>
      </c>
      <c r="C161">
        <v>1961.5</v>
      </c>
      <c r="D161" t="s">
        <v>714</v>
      </c>
      <c r="E161" t="s">
        <v>715</v>
      </c>
      <c r="F161">
        <v>5</v>
      </c>
      <c r="G161" t="s">
        <v>619</v>
      </c>
      <c r="H161" t="s">
        <v>417</v>
      </c>
      <c r="I161">
        <v>1659025636.81429</v>
      </c>
      <c r="J161">
        <f>(K161)/1000</f>
        <v>0</v>
      </c>
      <c r="K161">
        <f>IF(CZ161, AN161, AH161)</f>
        <v>0</v>
      </c>
      <c r="L161">
        <f>IF(CZ161, AI161, AG161)</f>
        <v>0</v>
      </c>
      <c r="M161">
        <f>DB161 - IF(AU161&gt;1, L161*CV161*100.0/(AW161*DP161), 0)</f>
        <v>0</v>
      </c>
      <c r="N161">
        <f>((T161-J161/2)*M161-L161)/(T161+J161/2)</f>
        <v>0</v>
      </c>
      <c r="O161">
        <f>N161*(DI161+DJ161)/1000.0</f>
        <v>0</v>
      </c>
      <c r="P161">
        <f>(DB161 - IF(AU161&gt;1, L161*CV161*100.0/(AW161*DP161), 0))*(DI161+DJ161)/1000.0</f>
        <v>0</v>
      </c>
      <c r="Q161">
        <f>2.0/((1/S161-1/R161)+SIGN(S161)*SQRT((1/S161-1/R161)*(1/S161-1/R161) + 4*CW161/((CW161+1)*(CW161+1))*(2*1/S161*1/R161-1/R161*1/R161)))</f>
        <v>0</v>
      </c>
      <c r="R161">
        <f>IF(LEFT(CX161,1)&lt;&gt;"0",IF(LEFT(CX161,1)="1",3.0,CY161),$D$5+$E$5*(DP161*DI161/($K$5*1000))+$F$5*(DP161*DI161/($K$5*1000))*MAX(MIN(CV161,$J$5),$I$5)*MAX(MIN(CV161,$J$5),$I$5)+$G$5*MAX(MIN(CV161,$J$5),$I$5)*(DP161*DI161/($K$5*1000))+$H$5*(DP161*DI161/($K$5*1000))*(DP161*DI161/($K$5*1000)))</f>
        <v>0</v>
      </c>
      <c r="S161">
        <f>J161*(1000-(1000*0.61365*exp(17.502*W161/(240.97+W161))/(DI161+DJ161)+DD161)/2)/(1000*0.61365*exp(17.502*W161/(240.97+W161))/(DI161+DJ161)-DD161)</f>
        <v>0</v>
      </c>
      <c r="T161">
        <f>1/((CW161+1)/(Q161/1.6)+1/(R161/1.37)) + CW161/((CW161+1)/(Q161/1.6) + CW161/(R161/1.37))</f>
        <v>0</v>
      </c>
      <c r="U161">
        <f>(CR161*CU161)</f>
        <v>0</v>
      </c>
      <c r="V161">
        <f>(DK161+(U161+2*0.95*5.67E-8*(((DK161+$B$7)+273)^4-(DK161+273)^4)-44100*J161)/(1.84*29.3*R161+8*0.95*5.67E-8*(DK161+273)^3))</f>
        <v>0</v>
      </c>
      <c r="W161">
        <f>($C$7*DL161+$D$7*DM161+$E$7*V161)</f>
        <v>0</v>
      </c>
      <c r="X161">
        <f>0.61365*exp(17.502*W161/(240.97+W161))</f>
        <v>0</v>
      </c>
      <c r="Y161">
        <f>(Z161/AA161*100)</f>
        <v>0</v>
      </c>
      <c r="Z161">
        <f>DD161*(DI161+DJ161)/1000</f>
        <v>0</v>
      </c>
      <c r="AA161">
        <f>0.61365*exp(17.502*DK161/(240.97+DK161))</f>
        <v>0</v>
      </c>
      <c r="AB161">
        <f>(X161-DD161*(DI161+DJ161)/1000)</f>
        <v>0</v>
      </c>
      <c r="AC161">
        <f>(-J161*44100)</f>
        <v>0</v>
      </c>
      <c r="AD161">
        <f>2*29.3*R161*0.92*(DK161-W161)</f>
        <v>0</v>
      </c>
      <c r="AE161">
        <f>2*0.95*5.67E-8*(((DK161+$B$7)+273)^4-(W161+273)^4)</f>
        <v>0</v>
      </c>
      <c r="AF161">
        <f>U161+AE161+AC161+AD161</f>
        <v>0</v>
      </c>
      <c r="AG161">
        <f>DH161*AU161*(DC161-DB161*(1000-AU161*DE161)/(1000-AU161*DD161))/(100*CV161)</f>
        <v>0</v>
      </c>
      <c r="AH161">
        <f>1000*DH161*AU161*(DD161-DE161)/(100*CV161*(1000-AU161*DD161))</f>
        <v>0</v>
      </c>
      <c r="AI161">
        <f>(AJ161 - AK161 - DI161*1E3/(8.314*(DK161+273.15)) * AM161/DH161 * AL161) * DH161/(100*CV161) * (1000 - DE161)/1000</f>
        <v>0</v>
      </c>
      <c r="AJ161">
        <v>817.331027656819</v>
      </c>
      <c r="AK161">
        <v>757.136272727273</v>
      </c>
      <c r="AL161">
        <v>3.35425756363696</v>
      </c>
      <c r="AM161">
        <v>66.0504921813524</v>
      </c>
      <c r="AN161">
        <f>(AP161 - AO161 + DI161*1E3/(8.314*(DK161+273.15)) * AR161/DH161 * AQ161) * DH161/(100*CV161) * 1000/(1000 - AP161)</f>
        <v>0</v>
      </c>
      <c r="AO161">
        <v>20.7789938047186</v>
      </c>
      <c r="AP161">
        <v>26.1008734265734</v>
      </c>
      <c r="AQ161">
        <v>0.000228948532949583</v>
      </c>
      <c r="AR161">
        <v>92.47</v>
      </c>
      <c r="AS161">
        <v>0</v>
      </c>
      <c r="AT161">
        <v>0</v>
      </c>
      <c r="AU161">
        <f>IF(AS161*$H$13&gt;=AW161,1.0,(AW161/(AW161-AS161*$H$13)))</f>
        <v>0</v>
      </c>
      <c r="AV161">
        <f>(AU161-1)*100</f>
        <v>0</v>
      </c>
      <c r="AW161">
        <f>MAX(0,($B$13+$C$13*DP161)/(1+$D$13*DP161)*DI161/(DK161+273)*$E$13)</f>
        <v>0</v>
      </c>
      <c r="AX161" t="s">
        <v>418</v>
      </c>
      <c r="AY161" t="s">
        <v>418</v>
      </c>
      <c r="AZ161">
        <v>0</v>
      </c>
      <c r="BA161">
        <v>0</v>
      </c>
      <c r="BB161">
        <f>1-AZ161/BA161</f>
        <v>0</v>
      </c>
      <c r="BC161">
        <v>0</v>
      </c>
      <c r="BD161" t="s">
        <v>418</v>
      </c>
      <c r="BE161" t="s">
        <v>418</v>
      </c>
      <c r="BF161">
        <v>0</v>
      </c>
      <c r="BG161">
        <v>0</v>
      </c>
      <c r="BH161">
        <f>1-BF161/BG161</f>
        <v>0</v>
      </c>
      <c r="BI161">
        <v>0.5</v>
      </c>
      <c r="BJ161">
        <f>CS161</f>
        <v>0</v>
      </c>
      <c r="BK161">
        <f>L161</f>
        <v>0</v>
      </c>
      <c r="BL161">
        <f>BH161*BI161*BJ161</f>
        <v>0</v>
      </c>
      <c r="BM161">
        <f>(BK161-BC161)/BJ161</f>
        <v>0</v>
      </c>
      <c r="BN161">
        <f>(BA161-BG161)/BG161</f>
        <v>0</v>
      </c>
      <c r="BO161">
        <f>AZ161/(BB161+AZ161/BG161)</f>
        <v>0</v>
      </c>
      <c r="BP161" t="s">
        <v>418</v>
      </c>
      <c r="BQ161">
        <v>0</v>
      </c>
      <c r="BR161">
        <f>IF(BQ161&lt;&gt;0, BQ161, BO161)</f>
        <v>0</v>
      </c>
      <c r="BS161">
        <f>1-BR161/BG161</f>
        <v>0</v>
      </c>
      <c r="BT161">
        <f>(BG161-BF161)/(BG161-BR161)</f>
        <v>0</v>
      </c>
      <c r="BU161">
        <f>(BA161-BG161)/(BA161-BR161)</f>
        <v>0</v>
      </c>
      <c r="BV161">
        <f>(BG161-BF161)/(BG161-AZ161)</f>
        <v>0</v>
      </c>
      <c r="BW161">
        <f>(BA161-BG161)/(BA161-AZ161)</f>
        <v>0</v>
      </c>
      <c r="BX161">
        <f>(BT161*BR161/BF161)</f>
        <v>0</v>
      </c>
      <c r="BY161">
        <f>(1-BX161)</f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f>$B$11*DQ161+$C$11*DR161+$F$11*EC161*(1-EF161)</f>
        <v>0</v>
      </c>
      <c r="CS161">
        <f>CR161*CT161</f>
        <v>0</v>
      </c>
      <c r="CT161">
        <f>($B$11*$D$9+$C$11*$D$9+$F$11*((EP161+EH161)/MAX(EP161+EH161+EQ161, 0.1)*$I$9+EQ161/MAX(EP161+EH161+EQ161, 0.1)*$J$9))/($B$11+$C$11+$F$11)</f>
        <v>0</v>
      </c>
      <c r="CU161">
        <f>($B$11*$K$9+$C$11*$K$9+$F$11*((EP161+EH161)/MAX(EP161+EH161+EQ161, 0.1)*$P$9+EQ161/MAX(EP161+EH161+EQ161, 0.1)*$Q$9))/($B$11+$C$11+$F$11)</f>
        <v>0</v>
      </c>
      <c r="CV161">
        <v>6</v>
      </c>
      <c r="CW161">
        <v>0.5</v>
      </c>
      <c r="CX161" t="s">
        <v>419</v>
      </c>
      <c r="CY161">
        <v>2</v>
      </c>
      <c r="CZ161" t="b">
        <v>1</v>
      </c>
      <c r="DA161">
        <v>1659025636.81429</v>
      </c>
      <c r="DB161">
        <v>713.576321428572</v>
      </c>
      <c r="DC161">
        <v>783.373821428572</v>
      </c>
      <c r="DD161">
        <v>26.1019928571429</v>
      </c>
      <c r="DE161">
        <v>20.7818321428571</v>
      </c>
      <c r="DF161">
        <v>705.295464285714</v>
      </c>
      <c r="DG161">
        <v>25.5318357142857</v>
      </c>
      <c r="DH161">
        <v>500.073928571428</v>
      </c>
      <c r="DI161">
        <v>90.4068142857143</v>
      </c>
      <c r="DJ161">
        <v>0.0466021428571428</v>
      </c>
      <c r="DK161">
        <v>27.5036285714286</v>
      </c>
      <c r="DL161">
        <v>27.5458571428571</v>
      </c>
      <c r="DM161">
        <v>999.9</v>
      </c>
      <c r="DN161">
        <v>0</v>
      </c>
      <c r="DO161">
        <v>0</v>
      </c>
      <c r="DP161">
        <v>9986.78571428571</v>
      </c>
      <c r="DQ161">
        <v>0</v>
      </c>
      <c r="DR161">
        <v>18.5390642857143</v>
      </c>
      <c r="DS161">
        <v>-69.7975357142857</v>
      </c>
      <c r="DT161">
        <v>732.701178571428</v>
      </c>
      <c r="DU161">
        <v>799.999178571429</v>
      </c>
      <c r="DV161">
        <v>5.32016821428571</v>
      </c>
      <c r="DW161">
        <v>783.373821428572</v>
      </c>
      <c r="DX161">
        <v>20.7818321428571</v>
      </c>
      <c r="DY161">
        <v>2.3597975</v>
      </c>
      <c r="DZ161">
        <v>1.8788175</v>
      </c>
      <c r="EA161">
        <v>20.0905</v>
      </c>
      <c r="EB161">
        <v>16.4584428571429</v>
      </c>
      <c r="EC161">
        <v>2000.00285714286</v>
      </c>
      <c r="ED161">
        <v>0.980002107142857</v>
      </c>
      <c r="EE161">
        <v>0.0199981142857143</v>
      </c>
      <c r="EF161">
        <v>0</v>
      </c>
      <c r="EG161">
        <v>860.796107142857</v>
      </c>
      <c r="EH161">
        <v>5.00063</v>
      </c>
      <c r="EI161">
        <v>16961.1535714286</v>
      </c>
      <c r="EJ161">
        <v>17256.9392857143</v>
      </c>
      <c r="EK161">
        <v>38.8615</v>
      </c>
      <c r="EL161">
        <v>38.8165</v>
      </c>
      <c r="EM161">
        <v>38.312</v>
      </c>
      <c r="EN161">
        <v>38.214</v>
      </c>
      <c r="EO161">
        <v>39.812</v>
      </c>
      <c r="EP161">
        <v>1955.11035714286</v>
      </c>
      <c r="EQ161">
        <v>39.8917857142857</v>
      </c>
      <c r="ER161">
        <v>0</v>
      </c>
      <c r="ES161">
        <v>1659025643.5</v>
      </c>
      <c r="ET161">
        <v>0</v>
      </c>
      <c r="EU161">
        <v>860.82828</v>
      </c>
      <c r="EV161">
        <v>2.37153846050983</v>
      </c>
      <c r="EW161">
        <v>56.561538391273</v>
      </c>
      <c r="EX161">
        <v>16961.864</v>
      </c>
      <c r="EY161">
        <v>15</v>
      </c>
      <c r="EZ161">
        <v>0</v>
      </c>
      <c r="FA161" t="s">
        <v>420</v>
      </c>
      <c r="FB161">
        <v>1657551626.5</v>
      </c>
      <c r="FC161">
        <v>1657551629</v>
      </c>
      <c r="FD161">
        <v>0</v>
      </c>
      <c r="FE161">
        <v>0.403</v>
      </c>
      <c r="FF161">
        <v>0.009</v>
      </c>
      <c r="FG161">
        <v>9.41</v>
      </c>
      <c r="FH161">
        <v>0.087</v>
      </c>
      <c r="FI161">
        <v>417</v>
      </c>
      <c r="FJ161">
        <v>17</v>
      </c>
      <c r="FK161">
        <v>1.61</v>
      </c>
      <c r="FL161">
        <v>0.59</v>
      </c>
      <c r="FM161">
        <v>-69.2531775</v>
      </c>
      <c r="FN161">
        <v>-8.32941951219502</v>
      </c>
      <c r="FO161">
        <v>0.917475091347852</v>
      </c>
      <c r="FP161">
        <v>0</v>
      </c>
      <c r="FQ161">
        <v>860.544735294118</v>
      </c>
      <c r="FR161">
        <v>4.3350190997735</v>
      </c>
      <c r="FS161">
        <v>0.470120592090233</v>
      </c>
      <c r="FT161">
        <v>0</v>
      </c>
      <c r="FU161">
        <v>5.31735625</v>
      </c>
      <c r="FV161">
        <v>0.0473654409005454</v>
      </c>
      <c r="FW161">
        <v>0.00571532925013954</v>
      </c>
      <c r="FX161">
        <v>1</v>
      </c>
      <c r="FY161">
        <v>1</v>
      </c>
      <c r="FZ161">
        <v>3</v>
      </c>
      <c r="GA161" t="s">
        <v>421</v>
      </c>
      <c r="GB161">
        <v>2.97284</v>
      </c>
      <c r="GC161">
        <v>2.7003</v>
      </c>
      <c r="GD161">
        <v>0.136166</v>
      </c>
      <c r="GE161">
        <v>0.145823</v>
      </c>
      <c r="GF161">
        <v>0.109207</v>
      </c>
      <c r="GG161">
        <v>0.0943016</v>
      </c>
      <c r="GH161">
        <v>33637.5</v>
      </c>
      <c r="GI161">
        <v>36361.9</v>
      </c>
      <c r="GJ161">
        <v>35287</v>
      </c>
      <c r="GK161">
        <v>38607.4</v>
      </c>
      <c r="GL161">
        <v>44562.5</v>
      </c>
      <c r="GM161">
        <v>50500.2</v>
      </c>
      <c r="GN161">
        <v>55160</v>
      </c>
      <c r="GO161">
        <v>61922.2</v>
      </c>
      <c r="GP161">
        <v>1.9794</v>
      </c>
      <c r="GQ161">
        <v>1.8472</v>
      </c>
      <c r="GR161">
        <v>0.127047</v>
      </c>
      <c r="GS161">
        <v>0</v>
      </c>
      <c r="GT161">
        <v>25.4573</v>
      </c>
      <c r="GU161">
        <v>999.9</v>
      </c>
      <c r="GV161">
        <v>59.309</v>
      </c>
      <c r="GW161">
        <v>29.336</v>
      </c>
      <c r="GX161">
        <v>26.9026</v>
      </c>
      <c r="GY161">
        <v>56.2464</v>
      </c>
      <c r="GZ161">
        <v>43.2011</v>
      </c>
      <c r="HA161">
        <v>1</v>
      </c>
      <c r="HB161">
        <v>-0.0315854</v>
      </c>
      <c r="HC161">
        <v>0.242702</v>
      </c>
      <c r="HD161">
        <v>20.1135</v>
      </c>
      <c r="HE161">
        <v>5.19932</v>
      </c>
      <c r="HF161">
        <v>12.0052</v>
      </c>
      <c r="HG161">
        <v>4.976</v>
      </c>
      <c r="HH161">
        <v>3.294</v>
      </c>
      <c r="HI161">
        <v>9999</v>
      </c>
      <c r="HJ161">
        <v>9999</v>
      </c>
      <c r="HK161">
        <v>9999</v>
      </c>
      <c r="HL161">
        <v>628.2</v>
      </c>
      <c r="HM161">
        <v>1.86325</v>
      </c>
      <c r="HN161">
        <v>1.86798</v>
      </c>
      <c r="HO161">
        <v>1.86783</v>
      </c>
      <c r="HP161">
        <v>1.86902</v>
      </c>
      <c r="HQ161">
        <v>1.86981</v>
      </c>
      <c r="HR161">
        <v>1.86587</v>
      </c>
      <c r="HS161">
        <v>1.86691</v>
      </c>
      <c r="HT161">
        <v>1.86832</v>
      </c>
      <c r="HU161">
        <v>5</v>
      </c>
      <c r="HV161">
        <v>0</v>
      </c>
      <c r="HW161">
        <v>0</v>
      </c>
      <c r="HX161">
        <v>0</v>
      </c>
      <c r="HY161" t="s">
        <v>422</v>
      </c>
      <c r="HZ161" t="s">
        <v>423</v>
      </c>
      <c r="IA161" t="s">
        <v>424</v>
      </c>
      <c r="IB161" t="s">
        <v>424</v>
      </c>
      <c r="IC161" t="s">
        <v>424</v>
      </c>
      <c r="ID161" t="s">
        <v>424</v>
      </c>
      <c r="IE161">
        <v>0</v>
      </c>
      <c r="IF161">
        <v>100</v>
      </c>
      <c r="IG161">
        <v>100</v>
      </c>
      <c r="IH161">
        <v>8.43</v>
      </c>
      <c r="II161">
        <v>0.5703</v>
      </c>
      <c r="IJ161">
        <v>4.02706509432224</v>
      </c>
      <c r="IK161">
        <v>0.00601174518973114</v>
      </c>
      <c r="IL161">
        <v>2.77886958061485e-07</v>
      </c>
      <c r="IM161">
        <v>-3.54636231360687e-10</v>
      </c>
      <c r="IN161">
        <v>-0.0404303883988718</v>
      </c>
      <c r="IO161">
        <v>-0.0177815531441476</v>
      </c>
      <c r="IP161">
        <v>0.00205572605671414</v>
      </c>
      <c r="IQ161">
        <v>-1.65519735432211e-05</v>
      </c>
      <c r="IR161">
        <v>-4</v>
      </c>
      <c r="IS161">
        <v>1848</v>
      </c>
      <c r="IT161">
        <v>1</v>
      </c>
      <c r="IU161">
        <v>25</v>
      </c>
      <c r="IV161">
        <v>24567</v>
      </c>
      <c r="IW161">
        <v>24566.9</v>
      </c>
      <c r="IX161">
        <v>1.76514</v>
      </c>
      <c r="IY161">
        <v>2.60498</v>
      </c>
      <c r="IZ161">
        <v>1.54785</v>
      </c>
      <c r="JA161">
        <v>2.30591</v>
      </c>
      <c r="JB161">
        <v>1.34644</v>
      </c>
      <c r="JC161">
        <v>2.44873</v>
      </c>
      <c r="JD161">
        <v>33.9639</v>
      </c>
      <c r="JE161">
        <v>24.2188</v>
      </c>
      <c r="JF161">
        <v>18</v>
      </c>
      <c r="JG161">
        <v>497.514</v>
      </c>
      <c r="JH161">
        <v>412.17</v>
      </c>
      <c r="JI161">
        <v>25</v>
      </c>
      <c r="JJ161">
        <v>26.7975</v>
      </c>
      <c r="JK161">
        <v>30.0001</v>
      </c>
      <c r="JL161">
        <v>26.7221</v>
      </c>
      <c r="JM161">
        <v>26.66</v>
      </c>
      <c r="JN161">
        <v>35.3739</v>
      </c>
      <c r="JO161">
        <v>32.28</v>
      </c>
      <c r="JP161">
        <v>96.6495</v>
      </c>
      <c r="JQ161">
        <v>25</v>
      </c>
      <c r="JR161">
        <v>823.624</v>
      </c>
      <c r="JS161">
        <v>20.8352</v>
      </c>
      <c r="JT161">
        <v>102.323</v>
      </c>
      <c r="JU161">
        <v>103.072</v>
      </c>
    </row>
    <row r="162" spans="1:281">
      <c r="A162">
        <v>146</v>
      </c>
      <c r="B162">
        <v>1659025649.6</v>
      </c>
      <c r="C162">
        <v>1966.5</v>
      </c>
      <c r="D162" t="s">
        <v>716</v>
      </c>
      <c r="E162" t="s">
        <v>717</v>
      </c>
      <c r="F162">
        <v>5</v>
      </c>
      <c r="G162" t="s">
        <v>619</v>
      </c>
      <c r="H162" t="s">
        <v>417</v>
      </c>
      <c r="I162">
        <v>1659025642.1</v>
      </c>
      <c r="J162">
        <f>(K162)/1000</f>
        <v>0</v>
      </c>
      <c r="K162">
        <f>IF(CZ162, AN162, AH162)</f>
        <v>0</v>
      </c>
      <c r="L162">
        <f>IF(CZ162, AI162, AG162)</f>
        <v>0</v>
      </c>
      <c r="M162">
        <f>DB162 - IF(AU162&gt;1, L162*CV162*100.0/(AW162*DP162), 0)</f>
        <v>0</v>
      </c>
      <c r="N162">
        <f>((T162-J162/2)*M162-L162)/(T162+J162/2)</f>
        <v>0</v>
      </c>
      <c r="O162">
        <f>N162*(DI162+DJ162)/1000.0</f>
        <v>0</v>
      </c>
      <c r="P162">
        <f>(DB162 - IF(AU162&gt;1, L162*CV162*100.0/(AW162*DP162), 0))*(DI162+DJ162)/1000.0</f>
        <v>0</v>
      </c>
      <c r="Q162">
        <f>2.0/((1/S162-1/R162)+SIGN(S162)*SQRT((1/S162-1/R162)*(1/S162-1/R162) + 4*CW162/((CW162+1)*(CW162+1))*(2*1/S162*1/R162-1/R162*1/R162)))</f>
        <v>0</v>
      </c>
      <c r="R162">
        <f>IF(LEFT(CX162,1)&lt;&gt;"0",IF(LEFT(CX162,1)="1",3.0,CY162),$D$5+$E$5*(DP162*DI162/($K$5*1000))+$F$5*(DP162*DI162/($K$5*1000))*MAX(MIN(CV162,$J$5),$I$5)*MAX(MIN(CV162,$J$5),$I$5)+$G$5*MAX(MIN(CV162,$J$5),$I$5)*(DP162*DI162/($K$5*1000))+$H$5*(DP162*DI162/($K$5*1000))*(DP162*DI162/($K$5*1000)))</f>
        <v>0</v>
      </c>
      <c r="S162">
        <f>J162*(1000-(1000*0.61365*exp(17.502*W162/(240.97+W162))/(DI162+DJ162)+DD162)/2)/(1000*0.61365*exp(17.502*W162/(240.97+W162))/(DI162+DJ162)-DD162)</f>
        <v>0</v>
      </c>
      <c r="T162">
        <f>1/((CW162+1)/(Q162/1.6)+1/(R162/1.37)) + CW162/((CW162+1)/(Q162/1.6) + CW162/(R162/1.37))</f>
        <v>0</v>
      </c>
      <c r="U162">
        <f>(CR162*CU162)</f>
        <v>0</v>
      </c>
      <c r="V162">
        <f>(DK162+(U162+2*0.95*5.67E-8*(((DK162+$B$7)+273)^4-(DK162+273)^4)-44100*J162)/(1.84*29.3*R162+8*0.95*5.67E-8*(DK162+273)^3))</f>
        <v>0</v>
      </c>
      <c r="W162">
        <f>($C$7*DL162+$D$7*DM162+$E$7*V162)</f>
        <v>0</v>
      </c>
      <c r="X162">
        <f>0.61365*exp(17.502*W162/(240.97+W162))</f>
        <v>0</v>
      </c>
      <c r="Y162">
        <f>(Z162/AA162*100)</f>
        <v>0</v>
      </c>
      <c r="Z162">
        <f>DD162*(DI162+DJ162)/1000</f>
        <v>0</v>
      </c>
      <c r="AA162">
        <f>0.61365*exp(17.502*DK162/(240.97+DK162))</f>
        <v>0</v>
      </c>
      <c r="AB162">
        <f>(X162-DD162*(DI162+DJ162)/1000)</f>
        <v>0</v>
      </c>
      <c r="AC162">
        <f>(-J162*44100)</f>
        <v>0</v>
      </c>
      <c r="AD162">
        <f>2*29.3*R162*0.92*(DK162-W162)</f>
        <v>0</v>
      </c>
      <c r="AE162">
        <f>2*0.95*5.67E-8*(((DK162+$B$7)+273)^4-(W162+273)^4)</f>
        <v>0</v>
      </c>
      <c r="AF162">
        <f>U162+AE162+AC162+AD162</f>
        <v>0</v>
      </c>
      <c r="AG162">
        <f>DH162*AU162*(DC162-DB162*(1000-AU162*DE162)/(1000-AU162*DD162))/(100*CV162)</f>
        <v>0</v>
      </c>
      <c r="AH162">
        <f>1000*DH162*AU162*(DD162-DE162)/(100*CV162*(1000-AU162*DD162))</f>
        <v>0</v>
      </c>
      <c r="AI162">
        <f>(AJ162 - AK162 - DI162*1E3/(8.314*(DK162+273.15)) * AM162/DH162 * AL162) * DH162/(100*CV162) * (1000 - DE162)/1000</f>
        <v>0</v>
      </c>
      <c r="AJ162">
        <v>834.805414558297</v>
      </c>
      <c r="AK162">
        <v>774.169915151515</v>
      </c>
      <c r="AL162">
        <v>3.3952478449731</v>
      </c>
      <c r="AM162">
        <v>66.0504921813524</v>
      </c>
      <c r="AN162">
        <f>(AP162 - AO162 + DI162*1E3/(8.314*(DK162+273.15)) * AR162/DH162 * AQ162) * DH162/(100*CV162) * 1000/(1000 - AP162)</f>
        <v>0</v>
      </c>
      <c r="AO162">
        <v>20.7785166842857</v>
      </c>
      <c r="AP162">
        <v>26.109906993007</v>
      </c>
      <c r="AQ162">
        <v>-3.89871315804626e-06</v>
      </c>
      <c r="AR162">
        <v>92.47</v>
      </c>
      <c r="AS162">
        <v>0</v>
      </c>
      <c r="AT162">
        <v>0</v>
      </c>
      <c r="AU162">
        <f>IF(AS162*$H$13&gt;=AW162,1.0,(AW162/(AW162-AS162*$H$13)))</f>
        <v>0</v>
      </c>
      <c r="AV162">
        <f>(AU162-1)*100</f>
        <v>0</v>
      </c>
      <c r="AW162">
        <f>MAX(0,($B$13+$C$13*DP162)/(1+$D$13*DP162)*DI162/(DK162+273)*$E$13)</f>
        <v>0</v>
      </c>
      <c r="AX162" t="s">
        <v>418</v>
      </c>
      <c r="AY162" t="s">
        <v>418</v>
      </c>
      <c r="AZ162">
        <v>0</v>
      </c>
      <c r="BA162">
        <v>0</v>
      </c>
      <c r="BB162">
        <f>1-AZ162/BA162</f>
        <v>0</v>
      </c>
      <c r="BC162">
        <v>0</v>
      </c>
      <c r="BD162" t="s">
        <v>418</v>
      </c>
      <c r="BE162" t="s">
        <v>418</v>
      </c>
      <c r="BF162">
        <v>0</v>
      </c>
      <c r="BG162">
        <v>0</v>
      </c>
      <c r="BH162">
        <f>1-BF162/BG162</f>
        <v>0</v>
      </c>
      <c r="BI162">
        <v>0.5</v>
      </c>
      <c r="BJ162">
        <f>CS162</f>
        <v>0</v>
      </c>
      <c r="BK162">
        <f>L162</f>
        <v>0</v>
      </c>
      <c r="BL162">
        <f>BH162*BI162*BJ162</f>
        <v>0</v>
      </c>
      <c r="BM162">
        <f>(BK162-BC162)/BJ162</f>
        <v>0</v>
      </c>
      <c r="BN162">
        <f>(BA162-BG162)/BG162</f>
        <v>0</v>
      </c>
      <c r="BO162">
        <f>AZ162/(BB162+AZ162/BG162)</f>
        <v>0</v>
      </c>
      <c r="BP162" t="s">
        <v>418</v>
      </c>
      <c r="BQ162">
        <v>0</v>
      </c>
      <c r="BR162">
        <f>IF(BQ162&lt;&gt;0, BQ162, BO162)</f>
        <v>0</v>
      </c>
      <c r="BS162">
        <f>1-BR162/BG162</f>
        <v>0</v>
      </c>
      <c r="BT162">
        <f>(BG162-BF162)/(BG162-BR162)</f>
        <v>0</v>
      </c>
      <c r="BU162">
        <f>(BA162-BG162)/(BA162-BR162)</f>
        <v>0</v>
      </c>
      <c r="BV162">
        <f>(BG162-BF162)/(BG162-AZ162)</f>
        <v>0</v>
      </c>
      <c r="BW162">
        <f>(BA162-BG162)/(BA162-AZ162)</f>
        <v>0</v>
      </c>
      <c r="BX162">
        <f>(BT162*BR162/BF162)</f>
        <v>0</v>
      </c>
      <c r="BY162">
        <f>(1-BX162)</f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f>$B$11*DQ162+$C$11*DR162+$F$11*EC162*(1-EF162)</f>
        <v>0</v>
      </c>
      <c r="CS162">
        <f>CR162*CT162</f>
        <v>0</v>
      </c>
      <c r="CT162">
        <f>($B$11*$D$9+$C$11*$D$9+$F$11*((EP162+EH162)/MAX(EP162+EH162+EQ162, 0.1)*$I$9+EQ162/MAX(EP162+EH162+EQ162, 0.1)*$J$9))/($B$11+$C$11+$F$11)</f>
        <v>0</v>
      </c>
      <c r="CU162">
        <f>($B$11*$K$9+$C$11*$K$9+$F$11*((EP162+EH162)/MAX(EP162+EH162+EQ162, 0.1)*$P$9+EQ162/MAX(EP162+EH162+EQ162, 0.1)*$Q$9))/($B$11+$C$11+$F$11)</f>
        <v>0</v>
      </c>
      <c r="CV162">
        <v>6</v>
      </c>
      <c r="CW162">
        <v>0.5</v>
      </c>
      <c r="CX162" t="s">
        <v>419</v>
      </c>
      <c r="CY162">
        <v>2</v>
      </c>
      <c r="CZ162" t="b">
        <v>1</v>
      </c>
      <c r="DA162">
        <v>1659025642.1</v>
      </c>
      <c r="DB162">
        <v>730.902037037037</v>
      </c>
      <c r="DC162">
        <v>801.272703703704</v>
      </c>
      <c r="DD162">
        <v>26.1020703703704</v>
      </c>
      <c r="DE162">
        <v>20.7791074074074</v>
      </c>
      <c r="DF162">
        <v>722.520074074074</v>
      </c>
      <c r="DG162">
        <v>25.5319</v>
      </c>
      <c r="DH162">
        <v>500.059962962963</v>
      </c>
      <c r="DI162">
        <v>90.4053074074074</v>
      </c>
      <c r="DJ162">
        <v>0.0466269851851852</v>
      </c>
      <c r="DK162">
        <v>27.5076962962963</v>
      </c>
      <c r="DL162">
        <v>27.5401518518519</v>
      </c>
      <c r="DM162">
        <v>999.9</v>
      </c>
      <c r="DN162">
        <v>0</v>
      </c>
      <c r="DO162">
        <v>0</v>
      </c>
      <c r="DP162">
        <v>9981.48148148148</v>
      </c>
      <c r="DQ162">
        <v>0</v>
      </c>
      <c r="DR162">
        <v>18.5045037037037</v>
      </c>
      <c r="DS162">
        <v>-70.3706592592593</v>
      </c>
      <c r="DT162">
        <v>750.49137037037</v>
      </c>
      <c r="DU162">
        <v>818.275740740741</v>
      </c>
      <c r="DV162">
        <v>5.32296259259259</v>
      </c>
      <c r="DW162">
        <v>801.272703703704</v>
      </c>
      <c r="DX162">
        <v>20.7791074074074</v>
      </c>
      <c r="DY162">
        <v>2.35976444444444</v>
      </c>
      <c r="DZ162">
        <v>1.87854</v>
      </c>
      <c r="EA162">
        <v>20.0902740740741</v>
      </c>
      <c r="EB162">
        <v>16.4561296296296</v>
      </c>
      <c r="EC162">
        <v>2000.00259259259</v>
      </c>
      <c r="ED162">
        <v>0.980005777777778</v>
      </c>
      <c r="EE162">
        <v>0.0199944851851852</v>
      </c>
      <c r="EF162">
        <v>0</v>
      </c>
      <c r="EG162">
        <v>860.973185185185</v>
      </c>
      <c r="EH162">
        <v>5.00063</v>
      </c>
      <c r="EI162">
        <v>16965.0740740741</v>
      </c>
      <c r="EJ162">
        <v>17256.9444444444</v>
      </c>
      <c r="EK162">
        <v>38.8563333333333</v>
      </c>
      <c r="EL162">
        <v>38.819</v>
      </c>
      <c r="EM162">
        <v>38.312</v>
      </c>
      <c r="EN162">
        <v>38.2103333333333</v>
      </c>
      <c r="EO162">
        <v>39.812</v>
      </c>
      <c r="EP162">
        <v>1955.11740740741</v>
      </c>
      <c r="EQ162">
        <v>39.8844444444444</v>
      </c>
      <c r="ER162">
        <v>0</v>
      </c>
      <c r="ES162">
        <v>1659025648.3</v>
      </c>
      <c r="ET162">
        <v>0</v>
      </c>
      <c r="EU162">
        <v>860.96284</v>
      </c>
      <c r="EV162">
        <v>0.649923076371953</v>
      </c>
      <c r="EW162">
        <v>27.8923077592235</v>
      </c>
      <c r="EX162">
        <v>16965.116</v>
      </c>
      <c r="EY162">
        <v>15</v>
      </c>
      <c r="EZ162">
        <v>0</v>
      </c>
      <c r="FA162" t="s">
        <v>420</v>
      </c>
      <c r="FB162">
        <v>1657551626.5</v>
      </c>
      <c r="FC162">
        <v>1657551629</v>
      </c>
      <c r="FD162">
        <v>0</v>
      </c>
      <c r="FE162">
        <v>0.403</v>
      </c>
      <c r="FF162">
        <v>0.009</v>
      </c>
      <c r="FG162">
        <v>9.41</v>
      </c>
      <c r="FH162">
        <v>0.087</v>
      </c>
      <c r="FI162">
        <v>417</v>
      </c>
      <c r="FJ162">
        <v>17</v>
      </c>
      <c r="FK162">
        <v>1.61</v>
      </c>
      <c r="FL162">
        <v>0.59</v>
      </c>
      <c r="FM162">
        <v>-70.08811</v>
      </c>
      <c r="FN162">
        <v>-6.57229643527179</v>
      </c>
      <c r="FO162">
        <v>0.741164366655602</v>
      </c>
      <c r="FP162">
        <v>0</v>
      </c>
      <c r="FQ162">
        <v>860.843117647059</v>
      </c>
      <c r="FR162">
        <v>1.96058059811265</v>
      </c>
      <c r="FS162">
        <v>0.269528429659031</v>
      </c>
      <c r="FT162">
        <v>0</v>
      </c>
      <c r="FU162">
        <v>5.321175</v>
      </c>
      <c r="FV162">
        <v>0.0331877673545779</v>
      </c>
      <c r="FW162">
        <v>0.00491537434993511</v>
      </c>
      <c r="FX162">
        <v>1</v>
      </c>
      <c r="FY162">
        <v>1</v>
      </c>
      <c r="FZ162">
        <v>3</v>
      </c>
      <c r="GA162" t="s">
        <v>421</v>
      </c>
      <c r="GB162">
        <v>2.9743</v>
      </c>
      <c r="GC162">
        <v>2.70031</v>
      </c>
      <c r="GD162">
        <v>0.138214</v>
      </c>
      <c r="GE162">
        <v>0.147732</v>
      </c>
      <c r="GF162">
        <v>0.10922</v>
      </c>
      <c r="GG162">
        <v>0.0942975</v>
      </c>
      <c r="GH162">
        <v>33557.9</v>
      </c>
      <c r="GI162">
        <v>36281</v>
      </c>
      <c r="GJ162">
        <v>35287.2</v>
      </c>
      <c r="GK162">
        <v>38607.8</v>
      </c>
      <c r="GL162">
        <v>44561.5</v>
      </c>
      <c r="GM162">
        <v>50501</v>
      </c>
      <c r="GN162">
        <v>55159.5</v>
      </c>
      <c r="GO162">
        <v>61922.9</v>
      </c>
      <c r="GP162">
        <v>1.9804</v>
      </c>
      <c r="GQ162">
        <v>1.8466</v>
      </c>
      <c r="GR162">
        <v>0.129551</v>
      </c>
      <c r="GS162">
        <v>0</v>
      </c>
      <c r="GT162">
        <v>25.4573</v>
      </c>
      <c r="GU162">
        <v>999.9</v>
      </c>
      <c r="GV162">
        <v>59.309</v>
      </c>
      <c r="GW162">
        <v>29.316</v>
      </c>
      <c r="GX162">
        <v>26.8749</v>
      </c>
      <c r="GY162">
        <v>56.5564</v>
      </c>
      <c r="GZ162">
        <v>43.2692</v>
      </c>
      <c r="HA162">
        <v>1</v>
      </c>
      <c r="HB162">
        <v>-0.0313821</v>
      </c>
      <c r="HC162">
        <v>0.243355</v>
      </c>
      <c r="HD162">
        <v>20.1135</v>
      </c>
      <c r="HE162">
        <v>5.19812</v>
      </c>
      <c r="HF162">
        <v>12.0052</v>
      </c>
      <c r="HG162">
        <v>4.9756</v>
      </c>
      <c r="HH162">
        <v>3.294</v>
      </c>
      <c r="HI162">
        <v>9999</v>
      </c>
      <c r="HJ162">
        <v>9999</v>
      </c>
      <c r="HK162">
        <v>9999</v>
      </c>
      <c r="HL162">
        <v>628.2</v>
      </c>
      <c r="HM162">
        <v>1.86325</v>
      </c>
      <c r="HN162">
        <v>1.86804</v>
      </c>
      <c r="HO162">
        <v>1.86783</v>
      </c>
      <c r="HP162">
        <v>1.86905</v>
      </c>
      <c r="HQ162">
        <v>1.86984</v>
      </c>
      <c r="HR162">
        <v>1.8659</v>
      </c>
      <c r="HS162">
        <v>1.86697</v>
      </c>
      <c r="HT162">
        <v>1.86835</v>
      </c>
      <c r="HU162">
        <v>5</v>
      </c>
      <c r="HV162">
        <v>0</v>
      </c>
      <c r="HW162">
        <v>0</v>
      </c>
      <c r="HX162">
        <v>0</v>
      </c>
      <c r="HY162" t="s">
        <v>422</v>
      </c>
      <c r="HZ162" t="s">
        <v>423</v>
      </c>
      <c r="IA162" t="s">
        <v>424</v>
      </c>
      <c r="IB162" t="s">
        <v>424</v>
      </c>
      <c r="IC162" t="s">
        <v>424</v>
      </c>
      <c r="ID162" t="s">
        <v>424</v>
      </c>
      <c r="IE162">
        <v>0</v>
      </c>
      <c r="IF162">
        <v>100</v>
      </c>
      <c r="IG162">
        <v>100</v>
      </c>
      <c r="IH162">
        <v>8.525</v>
      </c>
      <c r="II162">
        <v>0.5706</v>
      </c>
      <c r="IJ162">
        <v>4.02706509432224</v>
      </c>
      <c r="IK162">
        <v>0.00601174518973114</v>
      </c>
      <c r="IL162">
        <v>2.77886958061485e-07</v>
      </c>
      <c r="IM162">
        <v>-3.54636231360687e-10</v>
      </c>
      <c r="IN162">
        <v>-0.0404303883988718</v>
      </c>
      <c r="IO162">
        <v>-0.0177815531441476</v>
      </c>
      <c r="IP162">
        <v>0.00205572605671414</v>
      </c>
      <c r="IQ162">
        <v>-1.65519735432211e-05</v>
      </c>
      <c r="IR162">
        <v>-4</v>
      </c>
      <c r="IS162">
        <v>1848</v>
      </c>
      <c r="IT162">
        <v>1</v>
      </c>
      <c r="IU162">
        <v>25</v>
      </c>
      <c r="IV162">
        <v>24567.1</v>
      </c>
      <c r="IW162">
        <v>24567</v>
      </c>
      <c r="IX162">
        <v>1.79199</v>
      </c>
      <c r="IY162">
        <v>2.60864</v>
      </c>
      <c r="IZ162">
        <v>1.54785</v>
      </c>
      <c r="JA162">
        <v>2.30591</v>
      </c>
      <c r="JB162">
        <v>1.34644</v>
      </c>
      <c r="JC162">
        <v>2.31445</v>
      </c>
      <c r="JD162">
        <v>33.9639</v>
      </c>
      <c r="JE162">
        <v>24.2188</v>
      </c>
      <c r="JF162">
        <v>18</v>
      </c>
      <c r="JG162">
        <v>498.171</v>
      </c>
      <c r="JH162">
        <v>411.847</v>
      </c>
      <c r="JI162">
        <v>25.0001</v>
      </c>
      <c r="JJ162">
        <v>26.7998</v>
      </c>
      <c r="JK162">
        <v>30.0003</v>
      </c>
      <c r="JL162">
        <v>26.7221</v>
      </c>
      <c r="JM162">
        <v>26.6622</v>
      </c>
      <c r="JN162">
        <v>35.9809</v>
      </c>
      <c r="JO162">
        <v>32.28</v>
      </c>
      <c r="JP162">
        <v>96.6495</v>
      </c>
      <c r="JQ162">
        <v>25</v>
      </c>
      <c r="JR162">
        <v>843.826</v>
      </c>
      <c r="JS162">
        <v>20.833</v>
      </c>
      <c r="JT162">
        <v>102.323</v>
      </c>
      <c r="JU162">
        <v>103.073</v>
      </c>
    </row>
    <row r="163" spans="1:281">
      <c r="A163">
        <v>147</v>
      </c>
      <c r="B163">
        <v>1659025654.6</v>
      </c>
      <c r="C163">
        <v>1971.5</v>
      </c>
      <c r="D163" t="s">
        <v>718</v>
      </c>
      <c r="E163" t="s">
        <v>719</v>
      </c>
      <c r="F163">
        <v>5</v>
      </c>
      <c r="G163" t="s">
        <v>619</v>
      </c>
      <c r="H163" t="s">
        <v>417</v>
      </c>
      <c r="I163">
        <v>1659025646.81429</v>
      </c>
      <c r="J163">
        <f>(K163)/1000</f>
        <v>0</v>
      </c>
      <c r="K163">
        <f>IF(CZ163, AN163, AH163)</f>
        <v>0</v>
      </c>
      <c r="L163">
        <f>IF(CZ163, AI163, AG163)</f>
        <v>0</v>
      </c>
      <c r="M163">
        <f>DB163 - IF(AU163&gt;1, L163*CV163*100.0/(AW163*DP163), 0)</f>
        <v>0</v>
      </c>
      <c r="N163">
        <f>((T163-J163/2)*M163-L163)/(T163+J163/2)</f>
        <v>0</v>
      </c>
      <c r="O163">
        <f>N163*(DI163+DJ163)/1000.0</f>
        <v>0</v>
      </c>
      <c r="P163">
        <f>(DB163 - IF(AU163&gt;1, L163*CV163*100.0/(AW163*DP163), 0))*(DI163+DJ163)/1000.0</f>
        <v>0</v>
      </c>
      <c r="Q163">
        <f>2.0/((1/S163-1/R163)+SIGN(S163)*SQRT((1/S163-1/R163)*(1/S163-1/R163) + 4*CW163/((CW163+1)*(CW163+1))*(2*1/S163*1/R163-1/R163*1/R163)))</f>
        <v>0</v>
      </c>
      <c r="R163">
        <f>IF(LEFT(CX163,1)&lt;&gt;"0",IF(LEFT(CX163,1)="1",3.0,CY163),$D$5+$E$5*(DP163*DI163/($K$5*1000))+$F$5*(DP163*DI163/($K$5*1000))*MAX(MIN(CV163,$J$5),$I$5)*MAX(MIN(CV163,$J$5),$I$5)+$G$5*MAX(MIN(CV163,$J$5),$I$5)*(DP163*DI163/($K$5*1000))+$H$5*(DP163*DI163/($K$5*1000))*(DP163*DI163/($K$5*1000)))</f>
        <v>0</v>
      </c>
      <c r="S163">
        <f>J163*(1000-(1000*0.61365*exp(17.502*W163/(240.97+W163))/(DI163+DJ163)+DD163)/2)/(1000*0.61365*exp(17.502*W163/(240.97+W163))/(DI163+DJ163)-DD163)</f>
        <v>0</v>
      </c>
      <c r="T163">
        <f>1/((CW163+1)/(Q163/1.6)+1/(R163/1.37)) + CW163/((CW163+1)/(Q163/1.6) + CW163/(R163/1.37))</f>
        <v>0</v>
      </c>
      <c r="U163">
        <f>(CR163*CU163)</f>
        <v>0</v>
      </c>
      <c r="V163">
        <f>(DK163+(U163+2*0.95*5.67E-8*(((DK163+$B$7)+273)^4-(DK163+273)^4)-44100*J163)/(1.84*29.3*R163+8*0.95*5.67E-8*(DK163+273)^3))</f>
        <v>0</v>
      </c>
      <c r="W163">
        <f>($C$7*DL163+$D$7*DM163+$E$7*V163)</f>
        <v>0</v>
      </c>
      <c r="X163">
        <f>0.61365*exp(17.502*W163/(240.97+W163))</f>
        <v>0</v>
      </c>
      <c r="Y163">
        <f>(Z163/AA163*100)</f>
        <v>0</v>
      </c>
      <c r="Z163">
        <f>DD163*(DI163+DJ163)/1000</f>
        <v>0</v>
      </c>
      <c r="AA163">
        <f>0.61365*exp(17.502*DK163/(240.97+DK163))</f>
        <v>0</v>
      </c>
      <c r="AB163">
        <f>(X163-DD163*(DI163+DJ163)/1000)</f>
        <v>0</v>
      </c>
      <c r="AC163">
        <f>(-J163*44100)</f>
        <v>0</v>
      </c>
      <c r="AD163">
        <f>2*29.3*R163*0.92*(DK163-W163)</f>
        <v>0</v>
      </c>
      <c r="AE163">
        <f>2*0.95*5.67E-8*(((DK163+$B$7)+273)^4-(W163+273)^4)</f>
        <v>0</v>
      </c>
      <c r="AF163">
        <f>U163+AE163+AC163+AD163</f>
        <v>0</v>
      </c>
      <c r="AG163">
        <f>DH163*AU163*(DC163-DB163*(1000-AU163*DE163)/(1000-AU163*DD163))/(100*CV163)</f>
        <v>0</v>
      </c>
      <c r="AH163">
        <f>1000*DH163*AU163*(DD163-DE163)/(100*CV163*(1000-AU163*DD163))</f>
        <v>0</v>
      </c>
      <c r="AI163">
        <f>(AJ163 - AK163 - DI163*1E3/(8.314*(DK163+273.15)) * AM163/DH163 * AL163) * DH163/(100*CV163) * (1000 - DE163)/1000</f>
        <v>0</v>
      </c>
      <c r="AJ163">
        <v>851.967638455846</v>
      </c>
      <c r="AK163">
        <v>791.088581818182</v>
      </c>
      <c r="AL163">
        <v>3.39856172664274</v>
      </c>
      <c r="AM163">
        <v>66.0504921813524</v>
      </c>
      <c r="AN163">
        <f>(AP163 - AO163 + DI163*1E3/(8.314*(DK163+273.15)) * AR163/DH163 * AQ163) * DH163/(100*CV163) * 1000/(1000 - AP163)</f>
        <v>0</v>
      </c>
      <c r="AO163">
        <v>20.7807298784416</v>
      </c>
      <c r="AP163">
        <v>26.109155944056</v>
      </c>
      <c r="AQ163">
        <v>-0.000546618181809025</v>
      </c>
      <c r="AR163">
        <v>92.47</v>
      </c>
      <c r="AS163">
        <v>0</v>
      </c>
      <c r="AT163">
        <v>0</v>
      </c>
      <c r="AU163">
        <f>IF(AS163*$H$13&gt;=AW163,1.0,(AW163/(AW163-AS163*$H$13)))</f>
        <v>0</v>
      </c>
      <c r="AV163">
        <f>(AU163-1)*100</f>
        <v>0</v>
      </c>
      <c r="AW163">
        <f>MAX(0,($B$13+$C$13*DP163)/(1+$D$13*DP163)*DI163/(DK163+273)*$E$13)</f>
        <v>0</v>
      </c>
      <c r="AX163" t="s">
        <v>418</v>
      </c>
      <c r="AY163" t="s">
        <v>418</v>
      </c>
      <c r="AZ163">
        <v>0</v>
      </c>
      <c r="BA163">
        <v>0</v>
      </c>
      <c r="BB163">
        <f>1-AZ163/BA163</f>
        <v>0</v>
      </c>
      <c r="BC163">
        <v>0</v>
      </c>
      <c r="BD163" t="s">
        <v>418</v>
      </c>
      <c r="BE163" t="s">
        <v>418</v>
      </c>
      <c r="BF163">
        <v>0</v>
      </c>
      <c r="BG163">
        <v>0</v>
      </c>
      <c r="BH163">
        <f>1-BF163/BG163</f>
        <v>0</v>
      </c>
      <c r="BI163">
        <v>0.5</v>
      </c>
      <c r="BJ163">
        <f>CS163</f>
        <v>0</v>
      </c>
      <c r="BK163">
        <f>L163</f>
        <v>0</v>
      </c>
      <c r="BL163">
        <f>BH163*BI163*BJ163</f>
        <v>0</v>
      </c>
      <c r="BM163">
        <f>(BK163-BC163)/BJ163</f>
        <v>0</v>
      </c>
      <c r="BN163">
        <f>(BA163-BG163)/BG163</f>
        <v>0</v>
      </c>
      <c r="BO163">
        <f>AZ163/(BB163+AZ163/BG163)</f>
        <v>0</v>
      </c>
      <c r="BP163" t="s">
        <v>418</v>
      </c>
      <c r="BQ163">
        <v>0</v>
      </c>
      <c r="BR163">
        <f>IF(BQ163&lt;&gt;0, BQ163, BO163)</f>
        <v>0</v>
      </c>
      <c r="BS163">
        <f>1-BR163/BG163</f>
        <v>0</v>
      </c>
      <c r="BT163">
        <f>(BG163-BF163)/(BG163-BR163)</f>
        <v>0</v>
      </c>
      <c r="BU163">
        <f>(BA163-BG163)/(BA163-BR163)</f>
        <v>0</v>
      </c>
      <c r="BV163">
        <f>(BG163-BF163)/(BG163-AZ163)</f>
        <v>0</v>
      </c>
      <c r="BW163">
        <f>(BA163-BG163)/(BA163-AZ163)</f>
        <v>0</v>
      </c>
      <c r="BX163">
        <f>(BT163*BR163/BF163)</f>
        <v>0</v>
      </c>
      <c r="BY163">
        <f>(1-BX163)</f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f>$B$11*DQ163+$C$11*DR163+$F$11*EC163*(1-EF163)</f>
        <v>0</v>
      </c>
      <c r="CS163">
        <f>CR163*CT163</f>
        <v>0</v>
      </c>
      <c r="CT163">
        <f>($B$11*$D$9+$C$11*$D$9+$F$11*((EP163+EH163)/MAX(EP163+EH163+EQ163, 0.1)*$I$9+EQ163/MAX(EP163+EH163+EQ163, 0.1)*$J$9))/($B$11+$C$11+$F$11)</f>
        <v>0</v>
      </c>
      <c r="CU163">
        <f>($B$11*$K$9+$C$11*$K$9+$F$11*((EP163+EH163)/MAX(EP163+EH163+EQ163, 0.1)*$P$9+EQ163/MAX(EP163+EH163+EQ163, 0.1)*$Q$9))/($B$11+$C$11+$F$11)</f>
        <v>0</v>
      </c>
      <c r="CV163">
        <v>6</v>
      </c>
      <c r="CW163">
        <v>0.5</v>
      </c>
      <c r="CX163" t="s">
        <v>419</v>
      </c>
      <c r="CY163">
        <v>2</v>
      </c>
      <c r="CZ163" t="b">
        <v>1</v>
      </c>
      <c r="DA163">
        <v>1659025646.81429</v>
      </c>
      <c r="DB163">
        <v>746.3655</v>
      </c>
      <c r="DC163">
        <v>817.202071428572</v>
      </c>
      <c r="DD163">
        <v>26.1041964285714</v>
      </c>
      <c r="DE163">
        <v>20.7787071428571</v>
      </c>
      <c r="DF163">
        <v>737.893607142857</v>
      </c>
      <c r="DG163">
        <v>25.5339178571429</v>
      </c>
      <c r="DH163">
        <v>500.059107142857</v>
      </c>
      <c r="DI163">
        <v>90.4049178571429</v>
      </c>
      <c r="DJ163">
        <v>0.0463690071428571</v>
      </c>
      <c r="DK163">
        <v>27.5157428571429</v>
      </c>
      <c r="DL163">
        <v>27.557075</v>
      </c>
      <c r="DM163">
        <v>999.9</v>
      </c>
      <c r="DN163">
        <v>0</v>
      </c>
      <c r="DO163">
        <v>0</v>
      </c>
      <c r="DP163">
        <v>10001.6071428571</v>
      </c>
      <c r="DQ163">
        <v>0</v>
      </c>
      <c r="DR163">
        <v>18.48</v>
      </c>
      <c r="DS163">
        <v>-70.836575</v>
      </c>
      <c r="DT163">
        <v>766.370964285714</v>
      </c>
      <c r="DU163">
        <v>834.542785714286</v>
      </c>
      <c r="DV163">
        <v>5.32548607142857</v>
      </c>
      <c r="DW163">
        <v>817.202071428572</v>
      </c>
      <c r="DX163">
        <v>20.7787071428571</v>
      </c>
      <c r="DY163">
        <v>2.35994642857143</v>
      </c>
      <c r="DZ163">
        <v>1.87849607142857</v>
      </c>
      <c r="EA163">
        <v>20.091525</v>
      </c>
      <c r="EB163">
        <v>16.4557571428571</v>
      </c>
      <c r="EC163">
        <v>2000.00892857143</v>
      </c>
      <c r="ED163">
        <v>0.980006928571429</v>
      </c>
      <c r="EE163">
        <v>0.01999335</v>
      </c>
      <c r="EF163">
        <v>0</v>
      </c>
      <c r="EG163">
        <v>861.007321428571</v>
      </c>
      <c r="EH163">
        <v>5.00063</v>
      </c>
      <c r="EI163">
        <v>16966.2821428571</v>
      </c>
      <c r="EJ163">
        <v>17256.9964285714</v>
      </c>
      <c r="EK163">
        <v>38.8615</v>
      </c>
      <c r="EL163">
        <v>38.81875</v>
      </c>
      <c r="EM163">
        <v>38.312</v>
      </c>
      <c r="EN163">
        <v>38.205</v>
      </c>
      <c r="EO163">
        <v>39.812</v>
      </c>
      <c r="EP163">
        <v>1955.12392857143</v>
      </c>
      <c r="EQ163">
        <v>39.8842857142857</v>
      </c>
      <c r="ER163">
        <v>0</v>
      </c>
      <c r="ES163">
        <v>1659025653.7</v>
      </c>
      <c r="ET163">
        <v>0</v>
      </c>
      <c r="EU163">
        <v>860.964230769231</v>
      </c>
      <c r="EV163">
        <v>-0.942974353773906</v>
      </c>
      <c r="EW163">
        <v>-1.22051282387512</v>
      </c>
      <c r="EX163">
        <v>16966.3192307692</v>
      </c>
      <c r="EY163">
        <v>15</v>
      </c>
      <c r="EZ163">
        <v>0</v>
      </c>
      <c r="FA163" t="s">
        <v>420</v>
      </c>
      <c r="FB163">
        <v>1657551626.5</v>
      </c>
      <c r="FC163">
        <v>1657551629</v>
      </c>
      <c r="FD163">
        <v>0</v>
      </c>
      <c r="FE163">
        <v>0.403</v>
      </c>
      <c r="FF163">
        <v>0.009</v>
      </c>
      <c r="FG163">
        <v>9.41</v>
      </c>
      <c r="FH163">
        <v>0.087</v>
      </c>
      <c r="FI163">
        <v>417</v>
      </c>
      <c r="FJ163">
        <v>17</v>
      </c>
      <c r="FK163">
        <v>1.61</v>
      </c>
      <c r="FL163">
        <v>0.59</v>
      </c>
      <c r="FM163">
        <v>-70.4850275</v>
      </c>
      <c r="FN163">
        <v>-5.83289943714819</v>
      </c>
      <c r="FO163">
        <v>0.66431155754943</v>
      </c>
      <c r="FP163">
        <v>0</v>
      </c>
      <c r="FQ163">
        <v>860.962970588235</v>
      </c>
      <c r="FR163">
        <v>0.95124522604519</v>
      </c>
      <c r="FS163">
        <v>0.19996977496525</v>
      </c>
      <c r="FT163">
        <v>1</v>
      </c>
      <c r="FU163">
        <v>5.3235055</v>
      </c>
      <c r="FV163">
        <v>0.030495084427756</v>
      </c>
      <c r="FW163">
        <v>0.0045859033733824</v>
      </c>
      <c r="FX163">
        <v>1</v>
      </c>
      <c r="FY163">
        <v>2</v>
      </c>
      <c r="FZ163">
        <v>3</v>
      </c>
      <c r="GA163" t="s">
        <v>474</v>
      </c>
      <c r="GB163">
        <v>2.97307</v>
      </c>
      <c r="GC163">
        <v>2.69966</v>
      </c>
      <c r="GD163">
        <v>0.140261</v>
      </c>
      <c r="GE163">
        <v>0.149806</v>
      </c>
      <c r="GF163">
        <v>0.10922</v>
      </c>
      <c r="GG163">
        <v>0.0942942</v>
      </c>
      <c r="GH163">
        <v>33478.1</v>
      </c>
      <c r="GI163">
        <v>36192.2</v>
      </c>
      <c r="GJ163">
        <v>35287</v>
      </c>
      <c r="GK163">
        <v>38607.2</v>
      </c>
      <c r="GL163">
        <v>44561.7</v>
      </c>
      <c r="GM163">
        <v>50500.7</v>
      </c>
      <c r="GN163">
        <v>55159.7</v>
      </c>
      <c r="GO163">
        <v>61922.2</v>
      </c>
      <c r="GP163">
        <v>1.9802</v>
      </c>
      <c r="GQ163">
        <v>1.8466</v>
      </c>
      <c r="GR163">
        <v>0.130594</v>
      </c>
      <c r="GS163">
        <v>0</v>
      </c>
      <c r="GT163">
        <v>25.4573</v>
      </c>
      <c r="GU163">
        <v>999.9</v>
      </c>
      <c r="GV163">
        <v>59.285</v>
      </c>
      <c r="GW163">
        <v>29.336</v>
      </c>
      <c r="GX163">
        <v>26.889</v>
      </c>
      <c r="GY163">
        <v>56.6864</v>
      </c>
      <c r="GZ163">
        <v>43.3934</v>
      </c>
      <c r="HA163">
        <v>1</v>
      </c>
      <c r="HB163">
        <v>-0.0309756</v>
      </c>
      <c r="HC163">
        <v>0.242484</v>
      </c>
      <c r="HD163">
        <v>20.1136</v>
      </c>
      <c r="HE163">
        <v>5.19932</v>
      </c>
      <c r="HF163">
        <v>12.004</v>
      </c>
      <c r="HG163">
        <v>4.9752</v>
      </c>
      <c r="HH163">
        <v>3.2938</v>
      </c>
      <c r="HI163">
        <v>9999</v>
      </c>
      <c r="HJ163">
        <v>9999</v>
      </c>
      <c r="HK163">
        <v>9999</v>
      </c>
      <c r="HL163">
        <v>628.2</v>
      </c>
      <c r="HM163">
        <v>1.86325</v>
      </c>
      <c r="HN163">
        <v>1.86807</v>
      </c>
      <c r="HO163">
        <v>1.86783</v>
      </c>
      <c r="HP163">
        <v>1.86902</v>
      </c>
      <c r="HQ163">
        <v>1.86981</v>
      </c>
      <c r="HR163">
        <v>1.8659</v>
      </c>
      <c r="HS163">
        <v>1.86694</v>
      </c>
      <c r="HT163">
        <v>1.86829</v>
      </c>
      <c r="HU163">
        <v>5</v>
      </c>
      <c r="HV163">
        <v>0</v>
      </c>
      <c r="HW163">
        <v>0</v>
      </c>
      <c r="HX163">
        <v>0</v>
      </c>
      <c r="HY163" t="s">
        <v>422</v>
      </c>
      <c r="HZ163" t="s">
        <v>423</v>
      </c>
      <c r="IA163" t="s">
        <v>424</v>
      </c>
      <c r="IB163" t="s">
        <v>424</v>
      </c>
      <c r="IC163" t="s">
        <v>424</v>
      </c>
      <c r="ID163" t="s">
        <v>424</v>
      </c>
      <c r="IE163">
        <v>0</v>
      </c>
      <c r="IF163">
        <v>100</v>
      </c>
      <c r="IG163">
        <v>100</v>
      </c>
      <c r="IH163">
        <v>8.621</v>
      </c>
      <c r="II163">
        <v>0.5704</v>
      </c>
      <c r="IJ163">
        <v>4.02706509432224</v>
      </c>
      <c r="IK163">
        <v>0.00601174518973114</v>
      </c>
      <c r="IL163">
        <v>2.77886958061485e-07</v>
      </c>
      <c r="IM163">
        <v>-3.54636231360687e-10</v>
      </c>
      <c r="IN163">
        <v>-0.0404303883988718</v>
      </c>
      <c r="IO163">
        <v>-0.0177815531441476</v>
      </c>
      <c r="IP163">
        <v>0.00205572605671414</v>
      </c>
      <c r="IQ163">
        <v>-1.65519735432211e-05</v>
      </c>
      <c r="IR163">
        <v>-4</v>
      </c>
      <c r="IS163">
        <v>1848</v>
      </c>
      <c r="IT163">
        <v>1</v>
      </c>
      <c r="IU163">
        <v>25</v>
      </c>
      <c r="IV163">
        <v>24567.1</v>
      </c>
      <c r="IW163">
        <v>24567.1</v>
      </c>
      <c r="IX163">
        <v>1.82007</v>
      </c>
      <c r="IY163">
        <v>2.6001</v>
      </c>
      <c r="IZ163">
        <v>1.54785</v>
      </c>
      <c r="JA163">
        <v>2.30591</v>
      </c>
      <c r="JB163">
        <v>1.34644</v>
      </c>
      <c r="JC163">
        <v>2.4353</v>
      </c>
      <c r="JD163">
        <v>33.9639</v>
      </c>
      <c r="JE163">
        <v>24.2276</v>
      </c>
      <c r="JF163">
        <v>18</v>
      </c>
      <c r="JG163">
        <v>498.06</v>
      </c>
      <c r="JH163">
        <v>411.847</v>
      </c>
      <c r="JI163">
        <v>24.9999</v>
      </c>
      <c r="JJ163">
        <v>26.7998</v>
      </c>
      <c r="JK163">
        <v>30.0005</v>
      </c>
      <c r="JL163">
        <v>26.7243</v>
      </c>
      <c r="JM163">
        <v>26.6622</v>
      </c>
      <c r="JN163">
        <v>36.4917</v>
      </c>
      <c r="JO163">
        <v>32.28</v>
      </c>
      <c r="JP163">
        <v>96.6495</v>
      </c>
      <c r="JQ163">
        <v>25</v>
      </c>
      <c r="JR163">
        <v>857.29</v>
      </c>
      <c r="JS163">
        <v>20.8312</v>
      </c>
      <c r="JT163">
        <v>102.323</v>
      </c>
      <c r="JU163">
        <v>103.072</v>
      </c>
    </row>
    <row r="164" spans="1:281">
      <c r="A164">
        <v>148</v>
      </c>
      <c r="B164">
        <v>1659025659.6</v>
      </c>
      <c r="C164">
        <v>1976.5</v>
      </c>
      <c r="D164" t="s">
        <v>720</v>
      </c>
      <c r="E164" t="s">
        <v>721</v>
      </c>
      <c r="F164">
        <v>5</v>
      </c>
      <c r="G164" t="s">
        <v>619</v>
      </c>
      <c r="H164" t="s">
        <v>417</v>
      </c>
      <c r="I164">
        <v>1659025652.1</v>
      </c>
      <c r="J164">
        <f>(K164)/1000</f>
        <v>0</v>
      </c>
      <c r="K164">
        <f>IF(CZ164, AN164, AH164)</f>
        <v>0</v>
      </c>
      <c r="L164">
        <f>IF(CZ164, AI164, AG164)</f>
        <v>0</v>
      </c>
      <c r="M164">
        <f>DB164 - IF(AU164&gt;1, L164*CV164*100.0/(AW164*DP164), 0)</f>
        <v>0</v>
      </c>
      <c r="N164">
        <f>((T164-J164/2)*M164-L164)/(T164+J164/2)</f>
        <v>0</v>
      </c>
      <c r="O164">
        <f>N164*(DI164+DJ164)/1000.0</f>
        <v>0</v>
      </c>
      <c r="P164">
        <f>(DB164 - IF(AU164&gt;1, L164*CV164*100.0/(AW164*DP164), 0))*(DI164+DJ164)/1000.0</f>
        <v>0</v>
      </c>
      <c r="Q164">
        <f>2.0/((1/S164-1/R164)+SIGN(S164)*SQRT((1/S164-1/R164)*(1/S164-1/R164) + 4*CW164/((CW164+1)*(CW164+1))*(2*1/S164*1/R164-1/R164*1/R164)))</f>
        <v>0</v>
      </c>
      <c r="R164">
        <f>IF(LEFT(CX164,1)&lt;&gt;"0",IF(LEFT(CX164,1)="1",3.0,CY164),$D$5+$E$5*(DP164*DI164/($K$5*1000))+$F$5*(DP164*DI164/($K$5*1000))*MAX(MIN(CV164,$J$5),$I$5)*MAX(MIN(CV164,$J$5),$I$5)+$G$5*MAX(MIN(CV164,$J$5),$I$5)*(DP164*DI164/($K$5*1000))+$H$5*(DP164*DI164/($K$5*1000))*(DP164*DI164/($K$5*1000)))</f>
        <v>0</v>
      </c>
      <c r="S164">
        <f>J164*(1000-(1000*0.61365*exp(17.502*W164/(240.97+W164))/(DI164+DJ164)+DD164)/2)/(1000*0.61365*exp(17.502*W164/(240.97+W164))/(DI164+DJ164)-DD164)</f>
        <v>0</v>
      </c>
      <c r="T164">
        <f>1/((CW164+1)/(Q164/1.6)+1/(R164/1.37)) + CW164/((CW164+1)/(Q164/1.6) + CW164/(R164/1.37))</f>
        <v>0</v>
      </c>
      <c r="U164">
        <f>(CR164*CU164)</f>
        <v>0</v>
      </c>
      <c r="V164">
        <f>(DK164+(U164+2*0.95*5.67E-8*(((DK164+$B$7)+273)^4-(DK164+273)^4)-44100*J164)/(1.84*29.3*R164+8*0.95*5.67E-8*(DK164+273)^3))</f>
        <v>0</v>
      </c>
      <c r="W164">
        <f>($C$7*DL164+$D$7*DM164+$E$7*V164)</f>
        <v>0</v>
      </c>
      <c r="X164">
        <f>0.61365*exp(17.502*W164/(240.97+W164))</f>
        <v>0</v>
      </c>
      <c r="Y164">
        <f>(Z164/AA164*100)</f>
        <v>0</v>
      </c>
      <c r="Z164">
        <f>DD164*(DI164+DJ164)/1000</f>
        <v>0</v>
      </c>
      <c r="AA164">
        <f>0.61365*exp(17.502*DK164/(240.97+DK164))</f>
        <v>0</v>
      </c>
      <c r="AB164">
        <f>(X164-DD164*(DI164+DJ164)/1000)</f>
        <v>0</v>
      </c>
      <c r="AC164">
        <f>(-J164*44100)</f>
        <v>0</v>
      </c>
      <c r="AD164">
        <f>2*29.3*R164*0.92*(DK164-W164)</f>
        <v>0</v>
      </c>
      <c r="AE164">
        <f>2*0.95*5.67E-8*(((DK164+$B$7)+273)^4-(W164+273)^4)</f>
        <v>0</v>
      </c>
      <c r="AF164">
        <f>U164+AE164+AC164+AD164</f>
        <v>0</v>
      </c>
      <c r="AG164">
        <f>DH164*AU164*(DC164-DB164*(1000-AU164*DE164)/(1000-AU164*DD164))/(100*CV164)</f>
        <v>0</v>
      </c>
      <c r="AH164">
        <f>1000*DH164*AU164*(DD164-DE164)/(100*CV164*(1000-AU164*DD164))</f>
        <v>0</v>
      </c>
      <c r="AI164">
        <f>(AJ164 - AK164 - DI164*1E3/(8.314*(DK164+273.15)) * AM164/DH164 * AL164) * DH164/(100*CV164) * (1000 - DE164)/1000</f>
        <v>0</v>
      </c>
      <c r="AJ164">
        <v>868.284070849827</v>
      </c>
      <c r="AK164">
        <v>807.609696969697</v>
      </c>
      <c r="AL164">
        <v>3.27401281049768</v>
      </c>
      <c r="AM164">
        <v>66.0504921813524</v>
      </c>
      <c r="AN164">
        <f>(AP164 - AO164 + DI164*1E3/(8.314*(DK164+273.15)) * AR164/DH164 * AQ164) * DH164/(100*CV164) * 1000/(1000 - AP164)</f>
        <v>0</v>
      </c>
      <c r="AO164">
        <v>20.7779635936797</v>
      </c>
      <c r="AP164">
        <v>26.1083643356643</v>
      </c>
      <c r="AQ164">
        <v>-0.000404727272724069</v>
      </c>
      <c r="AR164">
        <v>92.47</v>
      </c>
      <c r="AS164">
        <v>0</v>
      </c>
      <c r="AT164">
        <v>0</v>
      </c>
      <c r="AU164">
        <f>IF(AS164*$H$13&gt;=AW164,1.0,(AW164/(AW164-AS164*$H$13)))</f>
        <v>0</v>
      </c>
      <c r="AV164">
        <f>(AU164-1)*100</f>
        <v>0</v>
      </c>
      <c r="AW164">
        <f>MAX(0,($B$13+$C$13*DP164)/(1+$D$13*DP164)*DI164/(DK164+273)*$E$13)</f>
        <v>0</v>
      </c>
      <c r="AX164" t="s">
        <v>418</v>
      </c>
      <c r="AY164" t="s">
        <v>418</v>
      </c>
      <c r="AZ164">
        <v>0</v>
      </c>
      <c r="BA164">
        <v>0</v>
      </c>
      <c r="BB164">
        <f>1-AZ164/BA164</f>
        <v>0</v>
      </c>
      <c r="BC164">
        <v>0</v>
      </c>
      <c r="BD164" t="s">
        <v>418</v>
      </c>
      <c r="BE164" t="s">
        <v>418</v>
      </c>
      <c r="BF164">
        <v>0</v>
      </c>
      <c r="BG164">
        <v>0</v>
      </c>
      <c r="BH164">
        <f>1-BF164/BG164</f>
        <v>0</v>
      </c>
      <c r="BI164">
        <v>0.5</v>
      </c>
      <c r="BJ164">
        <f>CS164</f>
        <v>0</v>
      </c>
      <c r="BK164">
        <f>L164</f>
        <v>0</v>
      </c>
      <c r="BL164">
        <f>BH164*BI164*BJ164</f>
        <v>0</v>
      </c>
      <c r="BM164">
        <f>(BK164-BC164)/BJ164</f>
        <v>0</v>
      </c>
      <c r="BN164">
        <f>(BA164-BG164)/BG164</f>
        <v>0</v>
      </c>
      <c r="BO164">
        <f>AZ164/(BB164+AZ164/BG164)</f>
        <v>0</v>
      </c>
      <c r="BP164" t="s">
        <v>418</v>
      </c>
      <c r="BQ164">
        <v>0</v>
      </c>
      <c r="BR164">
        <f>IF(BQ164&lt;&gt;0, BQ164, BO164)</f>
        <v>0</v>
      </c>
      <c r="BS164">
        <f>1-BR164/BG164</f>
        <v>0</v>
      </c>
      <c r="BT164">
        <f>(BG164-BF164)/(BG164-BR164)</f>
        <v>0</v>
      </c>
      <c r="BU164">
        <f>(BA164-BG164)/(BA164-BR164)</f>
        <v>0</v>
      </c>
      <c r="BV164">
        <f>(BG164-BF164)/(BG164-AZ164)</f>
        <v>0</v>
      </c>
      <c r="BW164">
        <f>(BA164-BG164)/(BA164-AZ164)</f>
        <v>0</v>
      </c>
      <c r="BX164">
        <f>(BT164*BR164/BF164)</f>
        <v>0</v>
      </c>
      <c r="BY164">
        <f>(1-BX164)</f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f>$B$11*DQ164+$C$11*DR164+$F$11*EC164*(1-EF164)</f>
        <v>0</v>
      </c>
      <c r="CS164">
        <f>CR164*CT164</f>
        <v>0</v>
      </c>
      <c r="CT164">
        <f>($B$11*$D$9+$C$11*$D$9+$F$11*((EP164+EH164)/MAX(EP164+EH164+EQ164, 0.1)*$I$9+EQ164/MAX(EP164+EH164+EQ164, 0.1)*$J$9))/($B$11+$C$11+$F$11)</f>
        <v>0</v>
      </c>
      <c r="CU164">
        <f>($B$11*$K$9+$C$11*$K$9+$F$11*((EP164+EH164)/MAX(EP164+EH164+EQ164, 0.1)*$P$9+EQ164/MAX(EP164+EH164+EQ164, 0.1)*$Q$9))/($B$11+$C$11+$F$11)</f>
        <v>0</v>
      </c>
      <c r="CV164">
        <v>6</v>
      </c>
      <c r="CW164">
        <v>0.5</v>
      </c>
      <c r="CX164" t="s">
        <v>419</v>
      </c>
      <c r="CY164">
        <v>2</v>
      </c>
      <c r="CZ164" t="b">
        <v>1</v>
      </c>
      <c r="DA164">
        <v>1659025652.1</v>
      </c>
      <c r="DB164">
        <v>763.748555555556</v>
      </c>
      <c r="DC164">
        <v>834.833148148148</v>
      </c>
      <c r="DD164">
        <v>26.105737037037</v>
      </c>
      <c r="DE164">
        <v>20.7774185185185</v>
      </c>
      <c r="DF164">
        <v>755.176</v>
      </c>
      <c r="DG164">
        <v>25.5353666666667</v>
      </c>
      <c r="DH164">
        <v>500.020888888889</v>
      </c>
      <c r="DI164">
        <v>90.4054444444445</v>
      </c>
      <c r="DJ164">
        <v>0.0463408185185185</v>
      </c>
      <c r="DK164">
        <v>27.5152407407407</v>
      </c>
      <c r="DL164">
        <v>27.5644555555556</v>
      </c>
      <c r="DM164">
        <v>999.9</v>
      </c>
      <c r="DN164">
        <v>0</v>
      </c>
      <c r="DO164">
        <v>0</v>
      </c>
      <c r="DP164">
        <v>10006.4814814815</v>
      </c>
      <c r="DQ164">
        <v>0</v>
      </c>
      <c r="DR164">
        <v>18.48</v>
      </c>
      <c r="DS164">
        <v>-71.084562962963</v>
      </c>
      <c r="DT164">
        <v>784.221259259259</v>
      </c>
      <c r="DU164">
        <v>852.546814814815</v>
      </c>
      <c r="DV164">
        <v>5.32831222222222</v>
      </c>
      <c r="DW164">
        <v>834.833148148148</v>
      </c>
      <c r="DX164">
        <v>20.7774185185185</v>
      </c>
      <c r="DY164">
        <v>2.36009888888889</v>
      </c>
      <c r="DZ164">
        <v>1.87839</v>
      </c>
      <c r="EA164">
        <v>20.0925666666667</v>
      </c>
      <c r="EB164">
        <v>16.4548703703704</v>
      </c>
      <c r="EC164">
        <v>1999.98</v>
      </c>
      <c r="ED164">
        <v>0.980007</v>
      </c>
      <c r="EE164">
        <v>0.0199932037037037</v>
      </c>
      <c r="EF164">
        <v>0</v>
      </c>
      <c r="EG164">
        <v>860.921555555556</v>
      </c>
      <c r="EH164">
        <v>5.00063</v>
      </c>
      <c r="EI164">
        <v>16965.2925925926</v>
      </c>
      <c r="EJ164">
        <v>17256.7555555556</v>
      </c>
      <c r="EK164">
        <v>38.8703333333333</v>
      </c>
      <c r="EL164">
        <v>38.8166666666667</v>
      </c>
      <c r="EM164">
        <v>38.312</v>
      </c>
      <c r="EN164">
        <v>38.1986666666667</v>
      </c>
      <c r="EO164">
        <v>39.812</v>
      </c>
      <c r="EP164">
        <v>1955.0937037037</v>
      </c>
      <c r="EQ164">
        <v>39.8862962962963</v>
      </c>
      <c r="ER164">
        <v>0</v>
      </c>
      <c r="ES164">
        <v>1659025658.5</v>
      </c>
      <c r="ET164">
        <v>0</v>
      </c>
      <c r="EU164">
        <v>860.900576923077</v>
      </c>
      <c r="EV164">
        <v>-2.01309401481125</v>
      </c>
      <c r="EW164">
        <v>-22.3076922551817</v>
      </c>
      <c r="EX164">
        <v>16965.3423076923</v>
      </c>
      <c r="EY164">
        <v>15</v>
      </c>
      <c r="EZ164">
        <v>0</v>
      </c>
      <c r="FA164" t="s">
        <v>420</v>
      </c>
      <c r="FB164">
        <v>1657551626.5</v>
      </c>
      <c r="FC164">
        <v>1657551629</v>
      </c>
      <c r="FD164">
        <v>0</v>
      </c>
      <c r="FE164">
        <v>0.403</v>
      </c>
      <c r="FF164">
        <v>0.009</v>
      </c>
      <c r="FG164">
        <v>9.41</v>
      </c>
      <c r="FH164">
        <v>0.087</v>
      </c>
      <c r="FI164">
        <v>417</v>
      </c>
      <c r="FJ164">
        <v>17</v>
      </c>
      <c r="FK164">
        <v>1.61</v>
      </c>
      <c r="FL164">
        <v>0.59</v>
      </c>
      <c r="FM164">
        <v>-70.892245</v>
      </c>
      <c r="FN164">
        <v>-3.11850056285161</v>
      </c>
      <c r="FO164">
        <v>0.475788496051554</v>
      </c>
      <c r="FP164">
        <v>0</v>
      </c>
      <c r="FQ164">
        <v>860.944970588235</v>
      </c>
      <c r="FR164">
        <v>-1.17828877000736</v>
      </c>
      <c r="FS164">
        <v>0.2524224383256</v>
      </c>
      <c r="FT164">
        <v>0</v>
      </c>
      <c r="FU164">
        <v>5.326918</v>
      </c>
      <c r="FV164">
        <v>0.0397985741088078</v>
      </c>
      <c r="FW164">
        <v>0.00550463132280451</v>
      </c>
      <c r="FX164">
        <v>1</v>
      </c>
      <c r="FY164">
        <v>1</v>
      </c>
      <c r="FZ164">
        <v>3</v>
      </c>
      <c r="GA164" t="s">
        <v>421</v>
      </c>
      <c r="GB164">
        <v>2.97388</v>
      </c>
      <c r="GC164">
        <v>2.70022</v>
      </c>
      <c r="GD164">
        <v>0.142219</v>
      </c>
      <c r="GE164">
        <v>0.15158</v>
      </c>
      <c r="GF164">
        <v>0.109232</v>
      </c>
      <c r="GG164">
        <v>0.0942738</v>
      </c>
      <c r="GH164">
        <v>33402.2</v>
      </c>
      <c r="GI164">
        <v>36116.6</v>
      </c>
      <c r="GJ164">
        <v>35287.4</v>
      </c>
      <c r="GK164">
        <v>38607</v>
      </c>
      <c r="GL164">
        <v>44560.9</v>
      </c>
      <c r="GM164">
        <v>50502.4</v>
      </c>
      <c r="GN164">
        <v>55159.4</v>
      </c>
      <c r="GO164">
        <v>61922.8</v>
      </c>
      <c r="GP164">
        <v>1.9802</v>
      </c>
      <c r="GQ164">
        <v>1.8466</v>
      </c>
      <c r="GR164">
        <v>0.127345</v>
      </c>
      <c r="GS164">
        <v>0</v>
      </c>
      <c r="GT164">
        <v>25.4552</v>
      </c>
      <c r="GU164">
        <v>999.9</v>
      </c>
      <c r="GV164">
        <v>59.285</v>
      </c>
      <c r="GW164">
        <v>29.336</v>
      </c>
      <c r="GX164">
        <v>26.8907</v>
      </c>
      <c r="GY164">
        <v>56.6964</v>
      </c>
      <c r="GZ164">
        <v>43.2252</v>
      </c>
      <c r="HA164">
        <v>1</v>
      </c>
      <c r="HB164">
        <v>-0.0314024</v>
      </c>
      <c r="HC164">
        <v>0.241394</v>
      </c>
      <c r="HD164">
        <v>20.1134</v>
      </c>
      <c r="HE164">
        <v>5.19932</v>
      </c>
      <c r="HF164">
        <v>12.004</v>
      </c>
      <c r="HG164">
        <v>4.976</v>
      </c>
      <c r="HH164">
        <v>3.2936</v>
      </c>
      <c r="HI164">
        <v>9999</v>
      </c>
      <c r="HJ164">
        <v>9999</v>
      </c>
      <c r="HK164">
        <v>9999</v>
      </c>
      <c r="HL164">
        <v>628.2</v>
      </c>
      <c r="HM164">
        <v>1.86325</v>
      </c>
      <c r="HN164">
        <v>1.86801</v>
      </c>
      <c r="HO164">
        <v>1.86783</v>
      </c>
      <c r="HP164">
        <v>1.86902</v>
      </c>
      <c r="HQ164">
        <v>1.86981</v>
      </c>
      <c r="HR164">
        <v>1.86584</v>
      </c>
      <c r="HS164">
        <v>1.86697</v>
      </c>
      <c r="HT164">
        <v>1.86832</v>
      </c>
      <c r="HU164">
        <v>5</v>
      </c>
      <c r="HV164">
        <v>0</v>
      </c>
      <c r="HW164">
        <v>0</v>
      </c>
      <c r="HX164">
        <v>0</v>
      </c>
      <c r="HY164" t="s">
        <v>422</v>
      </c>
      <c r="HZ164" t="s">
        <v>423</v>
      </c>
      <c r="IA164" t="s">
        <v>424</v>
      </c>
      <c r="IB164" t="s">
        <v>424</v>
      </c>
      <c r="IC164" t="s">
        <v>424</v>
      </c>
      <c r="ID164" t="s">
        <v>424</v>
      </c>
      <c r="IE164">
        <v>0</v>
      </c>
      <c r="IF164">
        <v>100</v>
      </c>
      <c r="IG164">
        <v>100</v>
      </c>
      <c r="IH164">
        <v>8.714</v>
      </c>
      <c r="II164">
        <v>0.5706</v>
      </c>
      <c r="IJ164">
        <v>4.02706509432224</v>
      </c>
      <c r="IK164">
        <v>0.00601174518973114</v>
      </c>
      <c r="IL164">
        <v>2.77886958061485e-07</v>
      </c>
      <c r="IM164">
        <v>-3.54636231360687e-10</v>
      </c>
      <c r="IN164">
        <v>-0.0404303883988718</v>
      </c>
      <c r="IO164">
        <v>-0.0177815531441476</v>
      </c>
      <c r="IP164">
        <v>0.00205572605671414</v>
      </c>
      <c r="IQ164">
        <v>-1.65519735432211e-05</v>
      </c>
      <c r="IR164">
        <v>-4</v>
      </c>
      <c r="IS164">
        <v>1848</v>
      </c>
      <c r="IT164">
        <v>1</v>
      </c>
      <c r="IU164">
        <v>25</v>
      </c>
      <c r="IV164">
        <v>24567.2</v>
      </c>
      <c r="IW164">
        <v>24567.2</v>
      </c>
      <c r="IX164">
        <v>1.84937</v>
      </c>
      <c r="IY164">
        <v>2.60132</v>
      </c>
      <c r="IZ164">
        <v>1.54785</v>
      </c>
      <c r="JA164">
        <v>2.30591</v>
      </c>
      <c r="JB164">
        <v>1.34644</v>
      </c>
      <c r="JC164">
        <v>2.40112</v>
      </c>
      <c r="JD164">
        <v>33.9639</v>
      </c>
      <c r="JE164">
        <v>24.2188</v>
      </c>
      <c r="JF164">
        <v>18</v>
      </c>
      <c r="JG164">
        <v>498.059</v>
      </c>
      <c r="JH164">
        <v>411.847</v>
      </c>
      <c r="JI164">
        <v>24.9999</v>
      </c>
      <c r="JJ164">
        <v>26.8021</v>
      </c>
      <c r="JK164">
        <v>30.0001</v>
      </c>
      <c r="JL164">
        <v>26.7243</v>
      </c>
      <c r="JM164">
        <v>26.6622</v>
      </c>
      <c r="JN164">
        <v>37.0264</v>
      </c>
      <c r="JO164">
        <v>32.28</v>
      </c>
      <c r="JP164">
        <v>96.279</v>
      </c>
      <c r="JQ164">
        <v>25</v>
      </c>
      <c r="JR164">
        <v>877.427</v>
      </c>
      <c r="JS164">
        <v>20.8317</v>
      </c>
      <c r="JT164">
        <v>102.323</v>
      </c>
      <c r="JU164">
        <v>103.072</v>
      </c>
    </row>
    <row r="165" spans="1:281">
      <c r="A165">
        <v>149</v>
      </c>
      <c r="B165">
        <v>1659025664.6</v>
      </c>
      <c r="C165">
        <v>1981.5</v>
      </c>
      <c r="D165" t="s">
        <v>722</v>
      </c>
      <c r="E165" t="s">
        <v>723</v>
      </c>
      <c r="F165">
        <v>5</v>
      </c>
      <c r="G165" t="s">
        <v>619</v>
      </c>
      <c r="H165" t="s">
        <v>417</v>
      </c>
      <c r="I165">
        <v>1659025656.81429</v>
      </c>
      <c r="J165">
        <f>(K165)/1000</f>
        <v>0</v>
      </c>
      <c r="K165">
        <f>IF(CZ165, AN165, AH165)</f>
        <v>0</v>
      </c>
      <c r="L165">
        <f>IF(CZ165, AI165, AG165)</f>
        <v>0</v>
      </c>
      <c r="M165">
        <f>DB165 - IF(AU165&gt;1, L165*CV165*100.0/(AW165*DP165), 0)</f>
        <v>0</v>
      </c>
      <c r="N165">
        <f>((T165-J165/2)*M165-L165)/(T165+J165/2)</f>
        <v>0</v>
      </c>
      <c r="O165">
        <f>N165*(DI165+DJ165)/1000.0</f>
        <v>0</v>
      </c>
      <c r="P165">
        <f>(DB165 - IF(AU165&gt;1, L165*CV165*100.0/(AW165*DP165), 0))*(DI165+DJ165)/1000.0</f>
        <v>0</v>
      </c>
      <c r="Q165">
        <f>2.0/((1/S165-1/R165)+SIGN(S165)*SQRT((1/S165-1/R165)*(1/S165-1/R165) + 4*CW165/((CW165+1)*(CW165+1))*(2*1/S165*1/R165-1/R165*1/R165)))</f>
        <v>0</v>
      </c>
      <c r="R165">
        <f>IF(LEFT(CX165,1)&lt;&gt;"0",IF(LEFT(CX165,1)="1",3.0,CY165),$D$5+$E$5*(DP165*DI165/($K$5*1000))+$F$5*(DP165*DI165/($K$5*1000))*MAX(MIN(CV165,$J$5),$I$5)*MAX(MIN(CV165,$J$5),$I$5)+$G$5*MAX(MIN(CV165,$J$5),$I$5)*(DP165*DI165/($K$5*1000))+$H$5*(DP165*DI165/($K$5*1000))*(DP165*DI165/($K$5*1000)))</f>
        <v>0</v>
      </c>
      <c r="S165">
        <f>J165*(1000-(1000*0.61365*exp(17.502*W165/(240.97+W165))/(DI165+DJ165)+DD165)/2)/(1000*0.61365*exp(17.502*W165/(240.97+W165))/(DI165+DJ165)-DD165)</f>
        <v>0</v>
      </c>
      <c r="T165">
        <f>1/((CW165+1)/(Q165/1.6)+1/(R165/1.37)) + CW165/((CW165+1)/(Q165/1.6) + CW165/(R165/1.37))</f>
        <v>0</v>
      </c>
      <c r="U165">
        <f>(CR165*CU165)</f>
        <v>0</v>
      </c>
      <c r="V165">
        <f>(DK165+(U165+2*0.95*5.67E-8*(((DK165+$B$7)+273)^4-(DK165+273)^4)-44100*J165)/(1.84*29.3*R165+8*0.95*5.67E-8*(DK165+273)^3))</f>
        <v>0</v>
      </c>
      <c r="W165">
        <f>($C$7*DL165+$D$7*DM165+$E$7*V165)</f>
        <v>0</v>
      </c>
      <c r="X165">
        <f>0.61365*exp(17.502*W165/(240.97+W165))</f>
        <v>0</v>
      </c>
      <c r="Y165">
        <f>(Z165/AA165*100)</f>
        <v>0</v>
      </c>
      <c r="Z165">
        <f>DD165*(DI165+DJ165)/1000</f>
        <v>0</v>
      </c>
      <c r="AA165">
        <f>0.61365*exp(17.502*DK165/(240.97+DK165))</f>
        <v>0</v>
      </c>
      <c r="AB165">
        <f>(X165-DD165*(DI165+DJ165)/1000)</f>
        <v>0</v>
      </c>
      <c r="AC165">
        <f>(-J165*44100)</f>
        <v>0</v>
      </c>
      <c r="AD165">
        <f>2*29.3*R165*0.92*(DK165-W165)</f>
        <v>0</v>
      </c>
      <c r="AE165">
        <f>2*0.95*5.67E-8*(((DK165+$B$7)+273)^4-(W165+273)^4)</f>
        <v>0</v>
      </c>
      <c r="AF165">
        <f>U165+AE165+AC165+AD165</f>
        <v>0</v>
      </c>
      <c r="AG165">
        <f>DH165*AU165*(DC165-DB165*(1000-AU165*DE165)/(1000-AU165*DD165))/(100*CV165)</f>
        <v>0</v>
      </c>
      <c r="AH165">
        <f>1000*DH165*AU165*(DD165-DE165)/(100*CV165*(1000-AU165*DD165))</f>
        <v>0</v>
      </c>
      <c r="AI165">
        <f>(AJ165 - AK165 - DI165*1E3/(8.314*(DK165+273.15)) * AM165/DH165 * AL165) * DH165/(100*CV165) * (1000 - DE165)/1000</f>
        <v>0</v>
      </c>
      <c r="AJ165">
        <v>885.186878700101</v>
      </c>
      <c r="AK165">
        <v>824.088024242424</v>
      </c>
      <c r="AL165">
        <v>3.31607980385247</v>
      </c>
      <c r="AM165">
        <v>66.0504921813524</v>
      </c>
      <c r="AN165">
        <f>(AP165 - AO165 + DI165*1E3/(8.314*(DK165+273.15)) * AR165/DH165 * AQ165) * DH165/(100*CV165) * 1000/(1000 - AP165)</f>
        <v>0</v>
      </c>
      <c r="AO165">
        <v>20.7687261374892</v>
      </c>
      <c r="AP165">
        <v>26.1135440559441</v>
      </c>
      <c r="AQ165">
        <v>0.000357559595963333</v>
      </c>
      <c r="AR165">
        <v>92.47</v>
      </c>
      <c r="AS165">
        <v>0</v>
      </c>
      <c r="AT165">
        <v>0</v>
      </c>
      <c r="AU165">
        <f>IF(AS165*$H$13&gt;=AW165,1.0,(AW165/(AW165-AS165*$H$13)))</f>
        <v>0</v>
      </c>
      <c r="AV165">
        <f>(AU165-1)*100</f>
        <v>0</v>
      </c>
      <c r="AW165">
        <f>MAX(0,($B$13+$C$13*DP165)/(1+$D$13*DP165)*DI165/(DK165+273)*$E$13)</f>
        <v>0</v>
      </c>
      <c r="AX165" t="s">
        <v>418</v>
      </c>
      <c r="AY165" t="s">
        <v>418</v>
      </c>
      <c r="AZ165">
        <v>0</v>
      </c>
      <c r="BA165">
        <v>0</v>
      </c>
      <c r="BB165">
        <f>1-AZ165/BA165</f>
        <v>0</v>
      </c>
      <c r="BC165">
        <v>0</v>
      </c>
      <c r="BD165" t="s">
        <v>418</v>
      </c>
      <c r="BE165" t="s">
        <v>418</v>
      </c>
      <c r="BF165">
        <v>0</v>
      </c>
      <c r="BG165">
        <v>0</v>
      </c>
      <c r="BH165">
        <f>1-BF165/BG165</f>
        <v>0</v>
      </c>
      <c r="BI165">
        <v>0.5</v>
      </c>
      <c r="BJ165">
        <f>CS165</f>
        <v>0</v>
      </c>
      <c r="BK165">
        <f>L165</f>
        <v>0</v>
      </c>
      <c r="BL165">
        <f>BH165*BI165*BJ165</f>
        <v>0</v>
      </c>
      <c r="BM165">
        <f>(BK165-BC165)/BJ165</f>
        <v>0</v>
      </c>
      <c r="BN165">
        <f>(BA165-BG165)/BG165</f>
        <v>0</v>
      </c>
      <c r="BO165">
        <f>AZ165/(BB165+AZ165/BG165)</f>
        <v>0</v>
      </c>
      <c r="BP165" t="s">
        <v>418</v>
      </c>
      <c r="BQ165">
        <v>0</v>
      </c>
      <c r="BR165">
        <f>IF(BQ165&lt;&gt;0, BQ165, BO165)</f>
        <v>0</v>
      </c>
      <c r="BS165">
        <f>1-BR165/BG165</f>
        <v>0</v>
      </c>
      <c r="BT165">
        <f>(BG165-BF165)/(BG165-BR165)</f>
        <v>0</v>
      </c>
      <c r="BU165">
        <f>(BA165-BG165)/(BA165-BR165)</f>
        <v>0</v>
      </c>
      <c r="BV165">
        <f>(BG165-BF165)/(BG165-AZ165)</f>
        <v>0</v>
      </c>
      <c r="BW165">
        <f>(BA165-BG165)/(BA165-AZ165)</f>
        <v>0</v>
      </c>
      <c r="BX165">
        <f>(BT165*BR165/BF165)</f>
        <v>0</v>
      </c>
      <c r="BY165">
        <f>(1-BX165)</f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f>$B$11*DQ165+$C$11*DR165+$F$11*EC165*(1-EF165)</f>
        <v>0</v>
      </c>
      <c r="CS165">
        <f>CR165*CT165</f>
        <v>0</v>
      </c>
      <c r="CT165">
        <f>($B$11*$D$9+$C$11*$D$9+$F$11*((EP165+EH165)/MAX(EP165+EH165+EQ165, 0.1)*$I$9+EQ165/MAX(EP165+EH165+EQ165, 0.1)*$J$9))/($B$11+$C$11+$F$11)</f>
        <v>0</v>
      </c>
      <c r="CU165">
        <f>($B$11*$K$9+$C$11*$K$9+$F$11*((EP165+EH165)/MAX(EP165+EH165+EQ165, 0.1)*$P$9+EQ165/MAX(EP165+EH165+EQ165, 0.1)*$Q$9))/($B$11+$C$11+$F$11)</f>
        <v>0</v>
      </c>
      <c r="CV165">
        <v>6</v>
      </c>
      <c r="CW165">
        <v>0.5</v>
      </c>
      <c r="CX165" t="s">
        <v>419</v>
      </c>
      <c r="CY165">
        <v>2</v>
      </c>
      <c r="CZ165" t="b">
        <v>1</v>
      </c>
      <c r="DA165">
        <v>1659025656.81429</v>
      </c>
      <c r="DB165">
        <v>779.090892857143</v>
      </c>
      <c r="DC165">
        <v>850.349214285714</v>
      </c>
      <c r="DD165">
        <v>26.1090464285714</v>
      </c>
      <c r="DE165">
        <v>20.7741035714286</v>
      </c>
      <c r="DF165">
        <v>770.429571428571</v>
      </c>
      <c r="DG165">
        <v>25.5385</v>
      </c>
      <c r="DH165">
        <v>500.017214285714</v>
      </c>
      <c r="DI165">
        <v>90.4058714285714</v>
      </c>
      <c r="DJ165">
        <v>0.0463912964285714</v>
      </c>
      <c r="DK165">
        <v>27.5105678571429</v>
      </c>
      <c r="DL165">
        <v>27.5631357142857</v>
      </c>
      <c r="DM165">
        <v>999.9</v>
      </c>
      <c r="DN165">
        <v>0</v>
      </c>
      <c r="DO165">
        <v>0</v>
      </c>
      <c r="DP165">
        <v>10008.0357142857</v>
      </c>
      <c r="DQ165">
        <v>0</v>
      </c>
      <c r="DR165">
        <v>18.48</v>
      </c>
      <c r="DS165">
        <v>-71.2583107142857</v>
      </c>
      <c r="DT165">
        <v>799.977571428571</v>
      </c>
      <c r="DU165">
        <v>868.389107142857</v>
      </c>
      <c r="DV165">
        <v>5.33493428571429</v>
      </c>
      <c r="DW165">
        <v>850.349214285714</v>
      </c>
      <c r="DX165">
        <v>20.7741035714286</v>
      </c>
      <c r="DY165">
        <v>2.36040964285714</v>
      </c>
      <c r="DZ165">
        <v>1.87810035714286</v>
      </c>
      <c r="EA165">
        <v>20.0947</v>
      </c>
      <c r="EB165">
        <v>16.4524392857143</v>
      </c>
      <c r="EC165">
        <v>1999.98821428571</v>
      </c>
      <c r="ED165">
        <v>0.980007035714286</v>
      </c>
      <c r="EE165">
        <v>0.0199931714285714</v>
      </c>
      <c r="EF165">
        <v>0</v>
      </c>
      <c r="EG165">
        <v>860.763</v>
      </c>
      <c r="EH165">
        <v>5.00063</v>
      </c>
      <c r="EI165">
        <v>16963.1571428571</v>
      </c>
      <c r="EJ165">
        <v>17256.8285714286</v>
      </c>
      <c r="EK165">
        <v>38.875</v>
      </c>
      <c r="EL165">
        <v>38.821</v>
      </c>
      <c r="EM165">
        <v>38.312</v>
      </c>
      <c r="EN165">
        <v>38.205</v>
      </c>
      <c r="EO165">
        <v>39.812</v>
      </c>
      <c r="EP165">
        <v>1955.09892857143</v>
      </c>
      <c r="EQ165">
        <v>39.8892857142857</v>
      </c>
      <c r="ER165">
        <v>0</v>
      </c>
      <c r="ES165">
        <v>1659025663.3</v>
      </c>
      <c r="ET165">
        <v>0</v>
      </c>
      <c r="EU165">
        <v>860.719846153846</v>
      </c>
      <c r="EV165">
        <v>-3.35507692758493</v>
      </c>
      <c r="EW165">
        <v>-33.7367521481917</v>
      </c>
      <c r="EX165">
        <v>16963.2384615385</v>
      </c>
      <c r="EY165">
        <v>15</v>
      </c>
      <c r="EZ165">
        <v>0</v>
      </c>
      <c r="FA165" t="s">
        <v>420</v>
      </c>
      <c r="FB165">
        <v>1657551626.5</v>
      </c>
      <c r="FC165">
        <v>1657551629</v>
      </c>
      <c r="FD165">
        <v>0</v>
      </c>
      <c r="FE165">
        <v>0.403</v>
      </c>
      <c r="FF165">
        <v>0.009</v>
      </c>
      <c r="FG165">
        <v>9.41</v>
      </c>
      <c r="FH165">
        <v>0.087</v>
      </c>
      <c r="FI165">
        <v>417</v>
      </c>
      <c r="FJ165">
        <v>17</v>
      </c>
      <c r="FK165">
        <v>1.61</v>
      </c>
      <c r="FL165">
        <v>0.59</v>
      </c>
      <c r="FM165">
        <v>-71.12365</v>
      </c>
      <c r="FN165">
        <v>-1.91211782363972</v>
      </c>
      <c r="FO165">
        <v>0.366979583900794</v>
      </c>
      <c r="FP165">
        <v>0</v>
      </c>
      <c r="FQ165">
        <v>860.830794117647</v>
      </c>
      <c r="FR165">
        <v>-1.82339190193398</v>
      </c>
      <c r="FS165">
        <v>0.3025747140996</v>
      </c>
      <c r="FT165">
        <v>0</v>
      </c>
      <c r="FU165">
        <v>5.33108875</v>
      </c>
      <c r="FV165">
        <v>0.073261575984973</v>
      </c>
      <c r="FW165">
        <v>0.00816859877442273</v>
      </c>
      <c r="FX165">
        <v>1</v>
      </c>
      <c r="FY165">
        <v>1</v>
      </c>
      <c r="FZ165">
        <v>3</v>
      </c>
      <c r="GA165" t="s">
        <v>421</v>
      </c>
      <c r="GB165">
        <v>2.97331</v>
      </c>
      <c r="GC165">
        <v>2.70025</v>
      </c>
      <c r="GD165">
        <v>0.14415</v>
      </c>
      <c r="GE165">
        <v>0.153526</v>
      </c>
      <c r="GF165">
        <v>0.109235</v>
      </c>
      <c r="GG165">
        <v>0.0942565</v>
      </c>
      <c r="GH165">
        <v>33326.3</v>
      </c>
      <c r="GI165">
        <v>36033.8</v>
      </c>
      <c r="GJ165">
        <v>35286.6</v>
      </c>
      <c r="GK165">
        <v>38607.1</v>
      </c>
      <c r="GL165">
        <v>44560.7</v>
      </c>
      <c r="GM165">
        <v>50502.3</v>
      </c>
      <c r="GN165">
        <v>55159.2</v>
      </c>
      <c r="GO165">
        <v>61921.5</v>
      </c>
      <c r="GP165">
        <v>1.979</v>
      </c>
      <c r="GQ165">
        <v>1.847</v>
      </c>
      <c r="GR165">
        <v>0.126779</v>
      </c>
      <c r="GS165">
        <v>0</v>
      </c>
      <c r="GT165">
        <v>25.453</v>
      </c>
      <c r="GU165">
        <v>999.9</v>
      </c>
      <c r="GV165">
        <v>59.285</v>
      </c>
      <c r="GW165">
        <v>29.336</v>
      </c>
      <c r="GX165">
        <v>26.8917</v>
      </c>
      <c r="GY165">
        <v>56.8864</v>
      </c>
      <c r="GZ165">
        <v>43.5777</v>
      </c>
      <c r="HA165">
        <v>1</v>
      </c>
      <c r="HB165">
        <v>-0.0311179</v>
      </c>
      <c r="HC165">
        <v>0.241176</v>
      </c>
      <c r="HD165">
        <v>20.1135</v>
      </c>
      <c r="HE165">
        <v>5.19932</v>
      </c>
      <c r="HF165">
        <v>12.004</v>
      </c>
      <c r="HG165">
        <v>4.976</v>
      </c>
      <c r="HH165">
        <v>3.2938</v>
      </c>
      <c r="HI165">
        <v>9999</v>
      </c>
      <c r="HJ165">
        <v>9999</v>
      </c>
      <c r="HK165">
        <v>9999</v>
      </c>
      <c r="HL165">
        <v>628.2</v>
      </c>
      <c r="HM165">
        <v>1.86325</v>
      </c>
      <c r="HN165">
        <v>1.8681</v>
      </c>
      <c r="HO165">
        <v>1.86783</v>
      </c>
      <c r="HP165">
        <v>1.86905</v>
      </c>
      <c r="HQ165">
        <v>1.86981</v>
      </c>
      <c r="HR165">
        <v>1.86584</v>
      </c>
      <c r="HS165">
        <v>1.86694</v>
      </c>
      <c r="HT165">
        <v>1.86829</v>
      </c>
      <c r="HU165">
        <v>5</v>
      </c>
      <c r="HV165">
        <v>0</v>
      </c>
      <c r="HW165">
        <v>0</v>
      </c>
      <c r="HX165">
        <v>0</v>
      </c>
      <c r="HY165" t="s">
        <v>422</v>
      </c>
      <c r="HZ165" t="s">
        <v>423</v>
      </c>
      <c r="IA165" t="s">
        <v>424</v>
      </c>
      <c r="IB165" t="s">
        <v>424</v>
      </c>
      <c r="IC165" t="s">
        <v>424</v>
      </c>
      <c r="ID165" t="s">
        <v>424</v>
      </c>
      <c r="IE165">
        <v>0</v>
      </c>
      <c r="IF165">
        <v>100</v>
      </c>
      <c r="IG165">
        <v>100</v>
      </c>
      <c r="IH165">
        <v>8.806</v>
      </c>
      <c r="II165">
        <v>0.5707</v>
      </c>
      <c r="IJ165">
        <v>4.02706509432224</v>
      </c>
      <c r="IK165">
        <v>0.00601174518973114</v>
      </c>
      <c r="IL165">
        <v>2.77886958061485e-07</v>
      </c>
      <c r="IM165">
        <v>-3.54636231360687e-10</v>
      </c>
      <c r="IN165">
        <v>-0.0404303883988718</v>
      </c>
      <c r="IO165">
        <v>-0.0177815531441476</v>
      </c>
      <c r="IP165">
        <v>0.00205572605671414</v>
      </c>
      <c r="IQ165">
        <v>-1.65519735432211e-05</v>
      </c>
      <c r="IR165">
        <v>-4</v>
      </c>
      <c r="IS165">
        <v>1848</v>
      </c>
      <c r="IT165">
        <v>1</v>
      </c>
      <c r="IU165">
        <v>25</v>
      </c>
      <c r="IV165">
        <v>24567.3</v>
      </c>
      <c r="IW165">
        <v>24567.3</v>
      </c>
      <c r="IX165">
        <v>1.87744</v>
      </c>
      <c r="IY165">
        <v>2.59521</v>
      </c>
      <c r="IZ165">
        <v>1.54785</v>
      </c>
      <c r="JA165">
        <v>2.30591</v>
      </c>
      <c r="JB165">
        <v>1.34644</v>
      </c>
      <c r="JC165">
        <v>2.40356</v>
      </c>
      <c r="JD165">
        <v>33.9639</v>
      </c>
      <c r="JE165">
        <v>24.2188</v>
      </c>
      <c r="JF165">
        <v>18</v>
      </c>
      <c r="JG165">
        <v>497.291</v>
      </c>
      <c r="JH165">
        <v>412.09</v>
      </c>
      <c r="JI165">
        <v>24.9999</v>
      </c>
      <c r="JJ165">
        <v>26.8021</v>
      </c>
      <c r="JK165">
        <v>29.9999</v>
      </c>
      <c r="JL165">
        <v>26.7266</v>
      </c>
      <c r="JM165">
        <v>26.6645</v>
      </c>
      <c r="JN165">
        <v>37.6382</v>
      </c>
      <c r="JO165">
        <v>32.28</v>
      </c>
      <c r="JP165">
        <v>96.279</v>
      </c>
      <c r="JQ165">
        <v>25</v>
      </c>
      <c r="JR165">
        <v>890.859</v>
      </c>
      <c r="JS165">
        <v>20.8281</v>
      </c>
      <c r="JT165">
        <v>102.322</v>
      </c>
      <c r="JU165">
        <v>103.071</v>
      </c>
    </row>
    <row r="166" spans="1:281">
      <c r="A166">
        <v>150</v>
      </c>
      <c r="B166">
        <v>1659025669.6</v>
      </c>
      <c r="C166">
        <v>1986.5</v>
      </c>
      <c r="D166" t="s">
        <v>724</v>
      </c>
      <c r="E166" t="s">
        <v>725</v>
      </c>
      <c r="F166">
        <v>5</v>
      </c>
      <c r="G166" t="s">
        <v>619</v>
      </c>
      <c r="H166" t="s">
        <v>417</v>
      </c>
      <c r="I166">
        <v>1659025662.1</v>
      </c>
      <c r="J166">
        <f>(K166)/1000</f>
        <v>0</v>
      </c>
      <c r="K166">
        <f>IF(CZ166, AN166, AH166)</f>
        <v>0</v>
      </c>
      <c r="L166">
        <f>IF(CZ166, AI166, AG166)</f>
        <v>0</v>
      </c>
      <c r="M166">
        <f>DB166 - IF(AU166&gt;1, L166*CV166*100.0/(AW166*DP166), 0)</f>
        <v>0</v>
      </c>
      <c r="N166">
        <f>((T166-J166/2)*M166-L166)/(T166+J166/2)</f>
        <v>0</v>
      </c>
      <c r="O166">
        <f>N166*(DI166+DJ166)/1000.0</f>
        <v>0</v>
      </c>
      <c r="P166">
        <f>(DB166 - IF(AU166&gt;1, L166*CV166*100.0/(AW166*DP166), 0))*(DI166+DJ166)/1000.0</f>
        <v>0</v>
      </c>
      <c r="Q166">
        <f>2.0/((1/S166-1/R166)+SIGN(S166)*SQRT((1/S166-1/R166)*(1/S166-1/R166) + 4*CW166/((CW166+1)*(CW166+1))*(2*1/S166*1/R166-1/R166*1/R166)))</f>
        <v>0</v>
      </c>
      <c r="R166">
        <f>IF(LEFT(CX166,1)&lt;&gt;"0",IF(LEFT(CX166,1)="1",3.0,CY166),$D$5+$E$5*(DP166*DI166/($K$5*1000))+$F$5*(DP166*DI166/($K$5*1000))*MAX(MIN(CV166,$J$5),$I$5)*MAX(MIN(CV166,$J$5),$I$5)+$G$5*MAX(MIN(CV166,$J$5),$I$5)*(DP166*DI166/($K$5*1000))+$H$5*(DP166*DI166/($K$5*1000))*(DP166*DI166/($K$5*1000)))</f>
        <v>0</v>
      </c>
      <c r="S166">
        <f>J166*(1000-(1000*0.61365*exp(17.502*W166/(240.97+W166))/(DI166+DJ166)+DD166)/2)/(1000*0.61365*exp(17.502*W166/(240.97+W166))/(DI166+DJ166)-DD166)</f>
        <v>0</v>
      </c>
      <c r="T166">
        <f>1/((CW166+1)/(Q166/1.6)+1/(R166/1.37)) + CW166/((CW166+1)/(Q166/1.6) + CW166/(R166/1.37))</f>
        <v>0</v>
      </c>
      <c r="U166">
        <f>(CR166*CU166)</f>
        <v>0</v>
      </c>
      <c r="V166">
        <f>(DK166+(U166+2*0.95*5.67E-8*(((DK166+$B$7)+273)^4-(DK166+273)^4)-44100*J166)/(1.84*29.3*R166+8*0.95*5.67E-8*(DK166+273)^3))</f>
        <v>0</v>
      </c>
      <c r="W166">
        <f>($C$7*DL166+$D$7*DM166+$E$7*V166)</f>
        <v>0</v>
      </c>
      <c r="X166">
        <f>0.61365*exp(17.502*W166/(240.97+W166))</f>
        <v>0</v>
      </c>
      <c r="Y166">
        <f>(Z166/AA166*100)</f>
        <v>0</v>
      </c>
      <c r="Z166">
        <f>DD166*(DI166+DJ166)/1000</f>
        <v>0</v>
      </c>
      <c r="AA166">
        <f>0.61365*exp(17.502*DK166/(240.97+DK166))</f>
        <v>0</v>
      </c>
      <c r="AB166">
        <f>(X166-DD166*(DI166+DJ166)/1000)</f>
        <v>0</v>
      </c>
      <c r="AC166">
        <f>(-J166*44100)</f>
        <v>0</v>
      </c>
      <c r="AD166">
        <f>2*29.3*R166*0.92*(DK166-W166)</f>
        <v>0</v>
      </c>
      <c r="AE166">
        <f>2*0.95*5.67E-8*(((DK166+$B$7)+273)^4-(W166+273)^4)</f>
        <v>0</v>
      </c>
      <c r="AF166">
        <f>U166+AE166+AC166+AD166</f>
        <v>0</v>
      </c>
      <c r="AG166">
        <f>DH166*AU166*(DC166-DB166*(1000-AU166*DE166)/(1000-AU166*DD166))/(100*CV166)</f>
        <v>0</v>
      </c>
      <c r="AH166">
        <f>1000*DH166*AU166*(DD166-DE166)/(100*CV166*(1000-AU166*DD166))</f>
        <v>0</v>
      </c>
      <c r="AI166">
        <f>(AJ166 - AK166 - DI166*1E3/(8.314*(DK166+273.15)) * AM166/DH166 * AL166) * DH166/(100*CV166) * (1000 - DE166)/1000</f>
        <v>0</v>
      </c>
      <c r="AJ166">
        <v>902.243729083248</v>
      </c>
      <c r="AK166">
        <v>840.734884848485</v>
      </c>
      <c r="AL166">
        <v>3.34007172904484</v>
      </c>
      <c r="AM166">
        <v>66.0504921813524</v>
      </c>
      <c r="AN166">
        <f>(AP166 - AO166 + DI166*1E3/(8.314*(DK166+273.15)) * AR166/DH166 * AQ166) * DH166/(100*CV166) * 1000/(1000 - AP166)</f>
        <v>0</v>
      </c>
      <c r="AO166">
        <v>20.7646393295238</v>
      </c>
      <c r="AP166">
        <v>26.1146580419581</v>
      </c>
      <c r="AQ166">
        <v>-0.000163175757575578</v>
      </c>
      <c r="AR166">
        <v>92.47</v>
      </c>
      <c r="AS166">
        <v>0</v>
      </c>
      <c r="AT166">
        <v>0</v>
      </c>
      <c r="AU166">
        <f>IF(AS166*$H$13&gt;=AW166,1.0,(AW166/(AW166-AS166*$H$13)))</f>
        <v>0</v>
      </c>
      <c r="AV166">
        <f>(AU166-1)*100</f>
        <v>0</v>
      </c>
      <c r="AW166">
        <f>MAX(0,($B$13+$C$13*DP166)/(1+$D$13*DP166)*DI166/(DK166+273)*$E$13)</f>
        <v>0</v>
      </c>
      <c r="AX166" t="s">
        <v>418</v>
      </c>
      <c r="AY166" t="s">
        <v>418</v>
      </c>
      <c r="AZ166">
        <v>0</v>
      </c>
      <c r="BA166">
        <v>0</v>
      </c>
      <c r="BB166">
        <f>1-AZ166/BA166</f>
        <v>0</v>
      </c>
      <c r="BC166">
        <v>0</v>
      </c>
      <c r="BD166" t="s">
        <v>418</v>
      </c>
      <c r="BE166" t="s">
        <v>418</v>
      </c>
      <c r="BF166">
        <v>0</v>
      </c>
      <c r="BG166">
        <v>0</v>
      </c>
      <c r="BH166">
        <f>1-BF166/BG166</f>
        <v>0</v>
      </c>
      <c r="BI166">
        <v>0.5</v>
      </c>
      <c r="BJ166">
        <f>CS166</f>
        <v>0</v>
      </c>
      <c r="BK166">
        <f>L166</f>
        <v>0</v>
      </c>
      <c r="BL166">
        <f>BH166*BI166*BJ166</f>
        <v>0</v>
      </c>
      <c r="BM166">
        <f>(BK166-BC166)/BJ166</f>
        <v>0</v>
      </c>
      <c r="BN166">
        <f>(BA166-BG166)/BG166</f>
        <v>0</v>
      </c>
      <c r="BO166">
        <f>AZ166/(BB166+AZ166/BG166)</f>
        <v>0</v>
      </c>
      <c r="BP166" t="s">
        <v>418</v>
      </c>
      <c r="BQ166">
        <v>0</v>
      </c>
      <c r="BR166">
        <f>IF(BQ166&lt;&gt;0, BQ166, BO166)</f>
        <v>0</v>
      </c>
      <c r="BS166">
        <f>1-BR166/BG166</f>
        <v>0</v>
      </c>
      <c r="BT166">
        <f>(BG166-BF166)/(BG166-BR166)</f>
        <v>0</v>
      </c>
      <c r="BU166">
        <f>(BA166-BG166)/(BA166-BR166)</f>
        <v>0</v>
      </c>
      <c r="BV166">
        <f>(BG166-BF166)/(BG166-AZ166)</f>
        <v>0</v>
      </c>
      <c r="BW166">
        <f>(BA166-BG166)/(BA166-AZ166)</f>
        <v>0</v>
      </c>
      <c r="BX166">
        <f>(BT166*BR166/BF166)</f>
        <v>0</v>
      </c>
      <c r="BY166">
        <f>(1-BX166)</f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f>$B$11*DQ166+$C$11*DR166+$F$11*EC166*(1-EF166)</f>
        <v>0</v>
      </c>
      <c r="CS166">
        <f>CR166*CT166</f>
        <v>0</v>
      </c>
      <c r="CT166">
        <f>($B$11*$D$9+$C$11*$D$9+$F$11*((EP166+EH166)/MAX(EP166+EH166+EQ166, 0.1)*$I$9+EQ166/MAX(EP166+EH166+EQ166, 0.1)*$J$9))/($B$11+$C$11+$F$11)</f>
        <v>0</v>
      </c>
      <c r="CU166">
        <f>($B$11*$K$9+$C$11*$K$9+$F$11*((EP166+EH166)/MAX(EP166+EH166+EQ166, 0.1)*$P$9+EQ166/MAX(EP166+EH166+EQ166, 0.1)*$Q$9))/($B$11+$C$11+$F$11)</f>
        <v>0</v>
      </c>
      <c r="CV166">
        <v>6</v>
      </c>
      <c r="CW166">
        <v>0.5</v>
      </c>
      <c r="CX166" t="s">
        <v>419</v>
      </c>
      <c r="CY166">
        <v>2</v>
      </c>
      <c r="CZ166" t="b">
        <v>1</v>
      </c>
      <c r="DA166">
        <v>1659025662.1</v>
      </c>
      <c r="DB166">
        <v>796.184666666667</v>
      </c>
      <c r="DC166">
        <v>867.725296296296</v>
      </c>
      <c r="DD166">
        <v>26.1108555555556</v>
      </c>
      <c r="DE166">
        <v>20.7690851851852</v>
      </c>
      <c r="DF166">
        <v>787.424851851852</v>
      </c>
      <c r="DG166">
        <v>25.5402185185185</v>
      </c>
      <c r="DH166">
        <v>500.019740740741</v>
      </c>
      <c r="DI166">
        <v>90.4064777777778</v>
      </c>
      <c r="DJ166">
        <v>0.0466547259259259</v>
      </c>
      <c r="DK166">
        <v>27.4986037037037</v>
      </c>
      <c r="DL166">
        <v>27.5397888888889</v>
      </c>
      <c r="DM166">
        <v>999.9</v>
      </c>
      <c r="DN166">
        <v>0</v>
      </c>
      <c r="DO166">
        <v>0</v>
      </c>
      <c r="DP166">
        <v>9992.77777777778</v>
      </c>
      <c r="DQ166">
        <v>0</v>
      </c>
      <c r="DR166">
        <v>18.4697777777778</v>
      </c>
      <c r="DS166">
        <v>-71.5405666666667</v>
      </c>
      <c r="DT166">
        <v>817.531185185185</v>
      </c>
      <c r="DU166">
        <v>886.129259259259</v>
      </c>
      <c r="DV166">
        <v>5.34176777777778</v>
      </c>
      <c r="DW166">
        <v>867.725296296296</v>
      </c>
      <c r="DX166">
        <v>20.7690851851852</v>
      </c>
      <c r="DY166">
        <v>2.36059</v>
      </c>
      <c r="DZ166">
        <v>1.87765962962963</v>
      </c>
      <c r="EA166">
        <v>20.0959333333333</v>
      </c>
      <c r="EB166">
        <v>16.4487518518518</v>
      </c>
      <c r="EC166">
        <v>1999.98037037037</v>
      </c>
      <c r="ED166">
        <v>0.980006296296296</v>
      </c>
      <c r="EE166">
        <v>0.0199938777777778</v>
      </c>
      <c r="EF166">
        <v>0</v>
      </c>
      <c r="EG166">
        <v>860.481555555556</v>
      </c>
      <c r="EH166">
        <v>5.00063</v>
      </c>
      <c r="EI166">
        <v>16958.7851851852</v>
      </c>
      <c r="EJ166">
        <v>17256.7592592593</v>
      </c>
      <c r="EK166">
        <v>38.875</v>
      </c>
      <c r="EL166">
        <v>38.833</v>
      </c>
      <c r="EM166">
        <v>38.312</v>
      </c>
      <c r="EN166">
        <v>38.1963333333333</v>
      </c>
      <c r="EO166">
        <v>39.812</v>
      </c>
      <c r="EP166">
        <v>1955.08851851852</v>
      </c>
      <c r="EQ166">
        <v>39.8918518518519</v>
      </c>
      <c r="ER166">
        <v>0</v>
      </c>
      <c r="ES166">
        <v>1659025668.7</v>
      </c>
      <c r="ET166">
        <v>0</v>
      </c>
      <c r="EU166">
        <v>860.44744</v>
      </c>
      <c r="EV166">
        <v>-3.95369231113787</v>
      </c>
      <c r="EW166">
        <v>-62.7923077253012</v>
      </c>
      <c r="EX166">
        <v>16958.368</v>
      </c>
      <c r="EY166">
        <v>15</v>
      </c>
      <c r="EZ166">
        <v>0</v>
      </c>
      <c r="FA166" t="s">
        <v>420</v>
      </c>
      <c r="FB166">
        <v>1657551626.5</v>
      </c>
      <c r="FC166">
        <v>1657551629</v>
      </c>
      <c r="FD166">
        <v>0</v>
      </c>
      <c r="FE166">
        <v>0.403</v>
      </c>
      <c r="FF166">
        <v>0.009</v>
      </c>
      <c r="FG166">
        <v>9.41</v>
      </c>
      <c r="FH166">
        <v>0.087</v>
      </c>
      <c r="FI166">
        <v>417</v>
      </c>
      <c r="FJ166">
        <v>17</v>
      </c>
      <c r="FK166">
        <v>1.61</v>
      </c>
      <c r="FL166">
        <v>0.59</v>
      </c>
      <c r="FM166">
        <v>-71.37819</v>
      </c>
      <c r="FN166">
        <v>-3.27948517823645</v>
      </c>
      <c r="FO166">
        <v>0.45469460729153</v>
      </c>
      <c r="FP166">
        <v>0</v>
      </c>
      <c r="FQ166">
        <v>860.644235294118</v>
      </c>
      <c r="FR166">
        <v>-3.26936592546148</v>
      </c>
      <c r="FS166">
        <v>0.39312810805456</v>
      </c>
      <c r="FT166">
        <v>0</v>
      </c>
      <c r="FU166">
        <v>5.33718175</v>
      </c>
      <c r="FV166">
        <v>0.0836410131331957</v>
      </c>
      <c r="FW166">
        <v>0.00888047715145419</v>
      </c>
      <c r="FX166">
        <v>1</v>
      </c>
      <c r="FY166">
        <v>1</v>
      </c>
      <c r="FZ166">
        <v>3</v>
      </c>
      <c r="GA166" t="s">
        <v>421</v>
      </c>
      <c r="GB166">
        <v>2.97284</v>
      </c>
      <c r="GC166">
        <v>2.70137</v>
      </c>
      <c r="GD166">
        <v>0.146101</v>
      </c>
      <c r="GE166">
        <v>0.15542</v>
      </c>
      <c r="GF166">
        <v>0.109246</v>
      </c>
      <c r="GG166">
        <v>0.0942516</v>
      </c>
      <c r="GH166">
        <v>33250.5</v>
      </c>
      <c r="GI166">
        <v>35953.4</v>
      </c>
      <c r="GJ166">
        <v>35286.7</v>
      </c>
      <c r="GK166">
        <v>38607.3</v>
      </c>
      <c r="GL166">
        <v>44560.3</v>
      </c>
      <c r="GM166">
        <v>50502.9</v>
      </c>
      <c r="GN166">
        <v>55159.3</v>
      </c>
      <c r="GO166">
        <v>61921.8</v>
      </c>
      <c r="GP166">
        <v>1.9794</v>
      </c>
      <c r="GQ166">
        <v>1.8474</v>
      </c>
      <c r="GR166">
        <v>0.126034</v>
      </c>
      <c r="GS166">
        <v>0</v>
      </c>
      <c r="GT166">
        <v>25.453</v>
      </c>
      <c r="GU166">
        <v>999.9</v>
      </c>
      <c r="GV166">
        <v>59.285</v>
      </c>
      <c r="GW166">
        <v>29.336</v>
      </c>
      <c r="GX166">
        <v>26.8888</v>
      </c>
      <c r="GY166">
        <v>57.2564</v>
      </c>
      <c r="GZ166">
        <v>43.1651</v>
      </c>
      <c r="HA166">
        <v>1</v>
      </c>
      <c r="HB166">
        <v>-0.030813</v>
      </c>
      <c r="HC166">
        <v>0.240305</v>
      </c>
      <c r="HD166">
        <v>20.1134</v>
      </c>
      <c r="HE166">
        <v>5.19812</v>
      </c>
      <c r="HF166">
        <v>12.004</v>
      </c>
      <c r="HG166">
        <v>4.976</v>
      </c>
      <c r="HH166">
        <v>3.294</v>
      </c>
      <c r="HI166">
        <v>9999</v>
      </c>
      <c r="HJ166">
        <v>9999</v>
      </c>
      <c r="HK166">
        <v>9999</v>
      </c>
      <c r="HL166">
        <v>628.2</v>
      </c>
      <c r="HM166">
        <v>1.86325</v>
      </c>
      <c r="HN166">
        <v>1.86798</v>
      </c>
      <c r="HO166">
        <v>1.86783</v>
      </c>
      <c r="HP166">
        <v>1.86899</v>
      </c>
      <c r="HQ166">
        <v>1.86981</v>
      </c>
      <c r="HR166">
        <v>1.86587</v>
      </c>
      <c r="HS166">
        <v>1.86691</v>
      </c>
      <c r="HT166">
        <v>1.86832</v>
      </c>
      <c r="HU166">
        <v>5</v>
      </c>
      <c r="HV166">
        <v>0</v>
      </c>
      <c r="HW166">
        <v>0</v>
      </c>
      <c r="HX166">
        <v>0</v>
      </c>
      <c r="HY166" t="s">
        <v>422</v>
      </c>
      <c r="HZ166" t="s">
        <v>423</v>
      </c>
      <c r="IA166" t="s">
        <v>424</v>
      </c>
      <c r="IB166" t="s">
        <v>424</v>
      </c>
      <c r="IC166" t="s">
        <v>424</v>
      </c>
      <c r="ID166" t="s">
        <v>424</v>
      </c>
      <c r="IE166">
        <v>0</v>
      </c>
      <c r="IF166">
        <v>100</v>
      </c>
      <c r="IG166">
        <v>100</v>
      </c>
      <c r="IH166">
        <v>8.9</v>
      </c>
      <c r="II166">
        <v>0.5708</v>
      </c>
      <c r="IJ166">
        <v>4.02706509432224</v>
      </c>
      <c r="IK166">
        <v>0.00601174518973114</v>
      </c>
      <c r="IL166">
        <v>2.77886958061485e-07</v>
      </c>
      <c r="IM166">
        <v>-3.54636231360687e-10</v>
      </c>
      <c r="IN166">
        <v>-0.0404303883988718</v>
      </c>
      <c r="IO166">
        <v>-0.0177815531441476</v>
      </c>
      <c r="IP166">
        <v>0.00205572605671414</v>
      </c>
      <c r="IQ166">
        <v>-1.65519735432211e-05</v>
      </c>
      <c r="IR166">
        <v>-4</v>
      </c>
      <c r="IS166">
        <v>1848</v>
      </c>
      <c r="IT166">
        <v>1</v>
      </c>
      <c r="IU166">
        <v>25</v>
      </c>
      <c r="IV166">
        <v>24567.4</v>
      </c>
      <c r="IW166">
        <v>24567.3</v>
      </c>
      <c r="IX166">
        <v>1.9043</v>
      </c>
      <c r="IY166">
        <v>2.60376</v>
      </c>
      <c r="IZ166">
        <v>1.54785</v>
      </c>
      <c r="JA166">
        <v>2.30591</v>
      </c>
      <c r="JB166">
        <v>1.34644</v>
      </c>
      <c r="JC166">
        <v>2.42676</v>
      </c>
      <c r="JD166">
        <v>33.9639</v>
      </c>
      <c r="JE166">
        <v>24.2188</v>
      </c>
      <c r="JF166">
        <v>18</v>
      </c>
      <c r="JG166">
        <v>497.554</v>
      </c>
      <c r="JH166">
        <v>412.316</v>
      </c>
      <c r="JI166">
        <v>24.9998</v>
      </c>
      <c r="JJ166">
        <v>26.8021</v>
      </c>
      <c r="JK166">
        <v>30.0002</v>
      </c>
      <c r="JL166">
        <v>26.7266</v>
      </c>
      <c r="JM166">
        <v>26.6645</v>
      </c>
      <c r="JN166">
        <v>38.1752</v>
      </c>
      <c r="JO166">
        <v>32.28</v>
      </c>
      <c r="JP166">
        <v>96.279</v>
      </c>
      <c r="JQ166">
        <v>25</v>
      </c>
      <c r="JR166">
        <v>904.29</v>
      </c>
      <c r="JS166">
        <v>20.8236</v>
      </c>
      <c r="JT166">
        <v>102.322</v>
      </c>
      <c r="JU166">
        <v>103.072</v>
      </c>
    </row>
    <row r="167" spans="1:281">
      <c r="A167">
        <v>151</v>
      </c>
      <c r="B167">
        <v>1659025674.6</v>
      </c>
      <c r="C167">
        <v>1991.5</v>
      </c>
      <c r="D167" t="s">
        <v>726</v>
      </c>
      <c r="E167" t="s">
        <v>727</v>
      </c>
      <c r="F167">
        <v>5</v>
      </c>
      <c r="G167" t="s">
        <v>619</v>
      </c>
      <c r="H167" t="s">
        <v>417</v>
      </c>
      <c r="I167">
        <v>1659025666.81429</v>
      </c>
      <c r="J167">
        <f>(K167)/1000</f>
        <v>0</v>
      </c>
      <c r="K167">
        <f>IF(CZ167, AN167, AH167)</f>
        <v>0</v>
      </c>
      <c r="L167">
        <f>IF(CZ167, AI167, AG167)</f>
        <v>0</v>
      </c>
      <c r="M167">
        <f>DB167 - IF(AU167&gt;1, L167*CV167*100.0/(AW167*DP167), 0)</f>
        <v>0</v>
      </c>
      <c r="N167">
        <f>((T167-J167/2)*M167-L167)/(T167+J167/2)</f>
        <v>0</v>
      </c>
      <c r="O167">
        <f>N167*(DI167+DJ167)/1000.0</f>
        <v>0</v>
      </c>
      <c r="P167">
        <f>(DB167 - IF(AU167&gt;1, L167*CV167*100.0/(AW167*DP167), 0))*(DI167+DJ167)/1000.0</f>
        <v>0</v>
      </c>
      <c r="Q167">
        <f>2.0/((1/S167-1/R167)+SIGN(S167)*SQRT((1/S167-1/R167)*(1/S167-1/R167) + 4*CW167/((CW167+1)*(CW167+1))*(2*1/S167*1/R167-1/R167*1/R167)))</f>
        <v>0</v>
      </c>
      <c r="R167">
        <f>IF(LEFT(CX167,1)&lt;&gt;"0",IF(LEFT(CX167,1)="1",3.0,CY167),$D$5+$E$5*(DP167*DI167/($K$5*1000))+$F$5*(DP167*DI167/($K$5*1000))*MAX(MIN(CV167,$J$5),$I$5)*MAX(MIN(CV167,$J$5),$I$5)+$G$5*MAX(MIN(CV167,$J$5),$I$5)*(DP167*DI167/($K$5*1000))+$H$5*(DP167*DI167/($K$5*1000))*(DP167*DI167/($K$5*1000)))</f>
        <v>0</v>
      </c>
      <c r="S167">
        <f>J167*(1000-(1000*0.61365*exp(17.502*W167/(240.97+W167))/(DI167+DJ167)+DD167)/2)/(1000*0.61365*exp(17.502*W167/(240.97+W167))/(DI167+DJ167)-DD167)</f>
        <v>0</v>
      </c>
      <c r="T167">
        <f>1/((CW167+1)/(Q167/1.6)+1/(R167/1.37)) + CW167/((CW167+1)/(Q167/1.6) + CW167/(R167/1.37))</f>
        <v>0</v>
      </c>
      <c r="U167">
        <f>(CR167*CU167)</f>
        <v>0</v>
      </c>
      <c r="V167">
        <f>(DK167+(U167+2*0.95*5.67E-8*(((DK167+$B$7)+273)^4-(DK167+273)^4)-44100*J167)/(1.84*29.3*R167+8*0.95*5.67E-8*(DK167+273)^3))</f>
        <v>0</v>
      </c>
      <c r="W167">
        <f>($C$7*DL167+$D$7*DM167+$E$7*V167)</f>
        <v>0</v>
      </c>
      <c r="X167">
        <f>0.61365*exp(17.502*W167/(240.97+W167))</f>
        <v>0</v>
      </c>
      <c r="Y167">
        <f>(Z167/AA167*100)</f>
        <v>0</v>
      </c>
      <c r="Z167">
        <f>DD167*(DI167+DJ167)/1000</f>
        <v>0</v>
      </c>
      <c r="AA167">
        <f>0.61365*exp(17.502*DK167/(240.97+DK167))</f>
        <v>0</v>
      </c>
      <c r="AB167">
        <f>(X167-DD167*(DI167+DJ167)/1000)</f>
        <v>0</v>
      </c>
      <c r="AC167">
        <f>(-J167*44100)</f>
        <v>0</v>
      </c>
      <c r="AD167">
        <f>2*29.3*R167*0.92*(DK167-W167)</f>
        <v>0</v>
      </c>
      <c r="AE167">
        <f>2*0.95*5.67E-8*(((DK167+$B$7)+273)^4-(W167+273)^4)</f>
        <v>0</v>
      </c>
      <c r="AF167">
        <f>U167+AE167+AC167+AD167</f>
        <v>0</v>
      </c>
      <c r="AG167">
        <f>DH167*AU167*(DC167-DB167*(1000-AU167*DE167)/(1000-AU167*DD167))/(100*CV167)</f>
        <v>0</v>
      </c>
      <c r="AH167">
        <f>1000*DH167*AU167*(DD167-DE167)/(100*CV167*(1000-AU167*DD167))</f>
        <v>0</v>
      </c>
      <c r="AI167">
        <f>(AJ167 - AK167 - DI167*1E3/(8.314*(DK167+273.15)) * AM167/DH167 * AL167) * DH167/(100*CV167) * (1000 - DE167)/1000</f>
        <v>0</v>
      </c>
      <c r="AJ167">
        <v>918.689808750633</v>
      </c>
      <c r="AK167">
        <v>857.284854545454</v>
      </c>
      <c r="AL167">
        <v>3.28843364439795</v>
      </c>
      <c r="AM167">
        <v>66.0504921813524</v>
      </c>
      <c r="AN167">
        <f>(AP167 - AO167 + DI167*1E3/(8.314*(DK167+273.15)) * AR167/DH167 * AQ167) * DH167/(100*CV167) * 1000/(1000 - AP167)</f>
        <v>0</v>
      </c>
      <c r="AO167">
        <v>20.7635792860606</v>
      </c>
      <c r="AP167">
        <v>26.1202188811189</v>
      </c>
      <c r="AQ167">
        <v>0.000217299393939837</v>
      </c>
      <c r="AR167">
        <v>92.47</v>
      </c>
      <c r="AS167">
        <v>0</v>
      </c>
      <c r="AT167">
        <v>0</v>
      </c>
      <c r="AU167">
        <f>IF(AS167*$H$13&gt;=AW167,1.0,(AW167/(AW167-AS167*$H$13)))</f>
        <v>0</v>
      </c>
      <c r="AV167">
        <f>(AU167-1)*100</f>
        <v>0</v>
      </c>
      <c r="AW167">
        <f>MAX(0,($B$13+$C$13*DP167)/(1+$D$13*DP167)*DI167/(DK167+273)*$E$13)</f>
        <v>0</v>
      </c>
      <c r="AX167" t="s">
        <v>418</v>
      </c>
      <c r="AY167" t="s">
        <v>418</v>
      </c>
      <c r="AZ167">
        <v>0</v>
      </c>
      <c r="BA167">
        <v>0</v>
      </c>
      <c r="BB167">
        <f>1-AZ167/BA167</f>
        <v>0</v>
      </c>
      <c r="BC167">
        <v>0</v>
      </c>
      <c r="BD167" t="s">
        <v>418</v>
      </c>
      <c r="BE167" t="s">
        <v>418</v>
      </c>
      <c r="BF167">
        <v>0</v>
      </c>
      <c r="BG167">
        <v>0</v>
      </c>
      <c r="BH167">
        <f>1-BF167/BG167</f>
        <v>0</v>
      </c>
      <c r="BI167">
        <v>0.5</v>
      </c>
      <c r="BJ167">
        <f>CS167</f>
        <v>0</v>
      </c>
      <c r="BK167">
        <f>L167</f>
        <v>0</v>
      </c>
      <c r="BL167">
        <f>BH167*BI167*BJ167</f>
        <v>0</v>
      </c>
      <c r="BM167">
        <f>(BK167-BC167)/BJ167</f>
        <v>0</v>
      </c>
      <c r="BN167">
        <f>(BA167-BG167)/BG167</f>
        <v>0</v>
      </c>
      <c r="BO167">
        <f>AZ167/(BB167+AZ167/BG167)</f>
        <v>0</v>
      </c>
      <c r="BP167" t="s">
        <v>418</v>
      </c>
      <c r="BQ167">
        <v>0</v>
      </c>
      <c r="BR167">
        <f>IF(BQ167&lt;&gt;0, BQ167, BO167)</f>
        <v>0</v>
      </c>
      <c r="BS167">
        <f>1-BR167/BG167</f>
        <v>0</v>
      </c>
      <c r="BT167">
        <f>(BG167-BF167)/(BG167-BR167)</f>
        <v>0</v>
      </c>
      <c r="BU167">
        <f>(BA167-BG167)/(BA167-BR167)</f>
        <v>0</v>
      </c>
      <c r="BV167">
        <f>(BG167-BF167)/(BG167-AZ167)</f>
        <v>0</v>
      </c>
      <c r="BW167">
        <f>(BA167-BG167)/(BA167-AZ167)</f>
        <v>0</v>
      </c>
      <c r="BX167">
        <f>(BT167*BR167/BF167)</f>
        <v>0</v>
      </c>
      <c r="BY167">
        <f>(1-BX167)</f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f>$B$11*DQ167+$C$11*DR167+$F$11*EC167*(1-EF167)</f>
        <v>0</v>
      </c>
      <c r="CS167">
        <f>CR167*CT167</f>
        <v>0</v>
      </c>
      <c r="CT167">
        <f>($B$11*$D$9+$C$11*$D$9+$F$11*((EP167+EH167)/MAX(EP167+EH167+EQ167, 0.1)*$I$9+EQ167/MAX(EP167+EH167+EQ167, 0.1)*$J$9))/($B$11+$C$11+$F$11)</f>
        <v>0</v>
      </c>
      <c r="CU167">
        <f>($B$11*$K$9+$C$11*$K$9+$F$11*((EP167+EH167)/MAX(EP167+EH167+EQ167, 0.1)*$P$9+EQ167/MAX(EP167+EH167+EQ167, 0.1)*$Q$9))/($B$11+$C$11+$F$11)</f>
        <v>0</v>
      </c>
      <c r="CV167">
        <v>6</v>
      </c>
      <c r="CW167">
        <v>0.5</v>
      </c>
      <c r="CX167" t="s">
        <v>419</v>
      </c>
      <c r="CY167">
        <v>2</v>
      </c>
      <c r="CZ167" t="b">
        <v>1</v>
      </c>
      <c r="DA167">
        <v>1659025666.81429</v>
      </c>
      <c r="DB167">
        <v>811.38025</v>
      </c>
      <c r="DC167">
        <v>883.19225</v>
      </c>
      <c r="DD167">
        <v>26.1146928571429</v>
      </c>
      <c r="DE167">
        <v>20.7655428571429</v>
      </c>
      <c r="DF167">
        <v>802.532964285714</v>
      </c>
      <c r="DG167">
        <v>25.5438607142857</v>
      </c>
      <c r="DH167">
        <v>500.0505</v>
      </c>
      <c r="DI167">
        <v>90.4071321428572</v>
      </c>
      <c r="DJ167">
        <v>0.0465943857142857</v>
      </c>
      <c r="DK167">
        <v>27.4976107142857</v>
      </c>
      <c r="DL167">
        <v>27.5261535714286</v>
      </c>
      <c r="DM167">
        <v>999.9</v>
      </c>
      <c r="DN167">
        <v>0</v>
      </c>
      <c r="DO167">
        <v>0</v>
      </c>
      <c r="DP167">
        <v>10008.75</v>
      </c>
      <c r="DQ167">
        <v>0</v>
      </c>
      <c r="DR167">
        <v>18.4642285714286</v>
      </c>
      <c r="DS167">
        <v>-71.8119571428571</v>
      </c>
      <c r="DT167">
        <v>833.137392857143</v>
      </c>
      <c r="DU167">
        <v>901.921107142857</v>
      </c>
      <c r="DV167">
        <v>5.3491375</v>
      </c>
      <c r="DW167">
        <v>883.19225</v>
      </c>
      <c r="DX167">
        <v>20.7655428571429</v>
      </c>
      <c r="DY167">
        <v>2.36095464285714</v>
      </c>
      <c r="DZ167">
        <v>1.87735392857143</v>
      </c>
      <c r="EA167">
        <v>20.0984321428571</v>
      </c>
      <c r="EB167">
        <v>16.4461928571429</v>
      </c>
      <c r="EC167">
        <v>2000.01535714286</v>
      </c>
      <c r="ED167">
        <v>0.980007321428572</v>
      </c>
      <c r="EE167">
        <v>0.01999295</v>
      </c>
      <c r="EF167">
        <v>0</v>
      </c>
      <c r="EG167">
        <v>860.116607142857</v>
      </c>
      <c r="EH167">
        <v>5.00063</v>
      </c>
      <c r="EI167">
        <v>16953.3392857143</v>
      </c>
      <c r="EJ167">
        <v>17257.0678571429</v>
      </c>
      <c r="EK167">
        <v>38.875</v>
      </c>
      <c r="EL167">
        <v>38.839</v>
      </c>
      <c r="EM167">
        <v>38.312</v>
      </c>
      <c r="EN167">
        <v>38.2005</v>
      </c>
      <c r="EO167">
        <v>39.812</v>
      </c>
      <c r="EP167">
        <v>1955.12464285714</v>
      </c>
      <c r="EQ167">
        <v>39.8907142857143</v>
      </c>
      <c r="ER167">
        <v>0</v>
      </c>
      <c r="ES167">
        <v>1659025673.5</v>
      </c>
      <c r="ET167">
        <v>0</v>
      </c>
      <c r="EU167">
        <v>860.05956</v>
      </c>
      <c r="EV167">
        <v>-5.21369229532576</v>
      </c>
      <c r="EW167">
        <v>-90.9846152991287</v>
      </c>
      <c r="EX167">
        <v>16952.504</v>
      </c>
      <c r="EY167">
        <v>15</v>
      </c>
      <c r="EZ167">
        <v>0</v>
      </c>
      <c r="FA167" t="s">
        <v>420</v>
      </c>
      <c r="FB167">
        <v>1657551626.5</v>
      </c>
      <c r="FC167">
        <v>1657551629</v>
      </c>
      <c r="FD167">
        <v>0</v>
      </c>
      <c r="FE167">
        <v>0.403</v>
      </c>
      <c r="FF167">
        <v>0.009</v>
      </c>
      <c r="FG167">
        <v>9.41</v>
      </c>
      <c r="FH167">
        <v>0.087</v>
      </c>
      <c r="FI167">
        <v>417</v>
      </c>
      <c r="FJ167">
        <v>17</v>
      </c>
      <c r="FK167">
        <v>1.61</v>
      </c>
      <c r="FL167">
        <v>0.59</v>
      </c>
      <c r="FM167">
        <v>-71.6209625</v>
      </c>
      <c r="FN167">
        <v>-3.7940228893057</v>
      </c>
      <c r="FO167">
        <v>0.533869628602105</v>
      </c>
      <c r="FP167">
        <v>0</v>
      </c>
      <c r="FQ167">
        <v>860.345382352941</v>
      </c>
      <c r="FR167">
        <v>-3.8042016840104</v>
      </c>
      <c r="FS167">
        <v>0.449865340290253</v>
      </c>
      <c r="FT167">
        <v>0</v>
      </c>
      <c r="FU167">
        <v>5.3434425</v>
      </c>
      <c r="FV167">
        <v>0.0863254784240112</v>
      </c>
      <c r="FW167">
        <v>0.00916797708057783</v>
      </c>
      <c r="FX167">
        <v>1</v>
      </c>
      <c r="FY167">
        <v>1</v>
      </c>
      <c r="FZ167">
        <v>3</v>
      </c>
      <c r="GA167" t="s">
        <v>421</v>
      </c>
      <c r="GB167">
        <v>2.97393</v>
      </c>
      <c r="GC167">
        <v>2.70049</v>
      </c>
      <c r="GD167">
        <v>0.147998</v>
      </c>
      <c r="GE167">
        <v>0.15727</v>
      </c>
      <c r="GF167">
        <v>0.109245</v>
      </c>
      <c r="GG167">
        <v>0.0942499</v>
      </c>
      <c r="GH167">
        <v>33177.3</v>
      </c>
      <c r="GI167">
        <v>35874.4</v>
      </c>
      <c r="GJ167">
        <v>35287.4</v>
      </c>
      <c r="GK167">
        <v>38607</v>
      </c>
      <c r="GL167">
        <v>44560.8</v>
      </c>
      <c r="GM167">
        <v>50503.4</v>
      </c>
      <c r="GN167">
        <v>55159.9</v>
      </c>
      <c r="GO167">
        <v>61922.3</v>
      </c>
      <c r="GP167">
        <v>1.9798</v>
      </c>
      <c r="GQ167">
        <v>1.8466</v>
      </c>
      <c r="GR167">
        <v>0.126123</v>
      </c>
      <c r="GS167">
        <v>0</v>
      </c>
      <c r="GT167">
        <v>25.453</v>
      </c>
      <c r="GU167">
        <v>999.9</v>
      </c>
      <c r="GV167">
        <v>59.285</v>
      </c>
      <c r="GW167">
        <v>29.316</v>
      </c>
      <c r="GX167">
        <v>26.858</v>
      </c>
      <c r="GY167">
        <v>56.6964</v>
      </c>
      <c r="GZ167">
        <v>43.4175</v>
      </c>
      <c r="HA167">
        <v>1</v>
      </c>
      <c r="HB167">
        <v>-0.0308537</v>
      </c>
      <c r="HC167">
        <v>0.240959</v>
      </c>
      <c r="HD167">
        <v>20.1133</v>
      </c>
      <c r="HE167">
        <v>5.19932</v>
      </c>
      <c r="HF167">
        <v>12.004</v>
      </c>
      <c r="HG167">
        <v>4.9752</v>
      </c>
      <c r="HH167">
        <v>3.2934</v>
      </c>
      <c r="HI167">
        <v>9999</v>
      </c>
      <c r="HJ167">
        <v>9999</v>
      </c>
      <c r="HK167">
        <v>9999</v>
      </c>
      <c r="HL167">
        <v>628.2</v>
      </c>
      <c r="HM167">
        <v>1.86322</v>
      </c>
      <c r="HN167">
        <v>1.86813</v>
      </c>
      <c r="HO167">
        <v>1.86783</v>
      </c>
      <c r="HP167">
        <v>1.86902</v>
      </c>
      <c r="HQ167">
        <v>1.86987</v>
      </c>
      <c r="HR167">
        <v>1.86587</v>
      </c>
      <c r="HS167">
        <v>1.86697</v>
      </c>
      <c r="HT167">
        <v>1.86835</v>
      </c>
      <c r="HU167">
        <v>5</v>
      </c>
      <c r="HV167">
        <v>0</v>
      </c>
      <c r="HW167">
        <v>0</v>
      </c>
      <c r="HX167">
        <v>0</v>
      </c>
      <c r="HY167" t="s">
        <v>422</v>
      </c>
      <c r="HZ167" t="s">
        <v>423</v>
      </c>
      <c r="IA167" t="s">
        <v>424</v>
      </c>
      <c r="IB167" t="s">
        <v>424</v>
      </c>
      <c r="IC167" t="s">
        <v>424</v>
      </c>
      <c r="ID167" t="s">
        <v>424</v>
      </c>
      <c r="IE167">
        <v>0</v>
      </c>
      <c r="IF167">
        <v>100</v>
      </c>
      <c r="IG167">
        <v>100</v>
      </c>
      <c r="IH167">
        <v>8.991</v>
      </c>
      <c r="II167">
        <v>0.5707</v>
      </c>
      <c r="IJ167">
        <v>4.02706509432224</v>
      </c>
      <c r="IK167">
        <v>0.00601174518973114</v>
      </c>
      <c r="IL167">
        <v>2.77886958061485e-07</v>
      </c>
      <c r="IM167">
        <v>-3.54636231360687e-10</v>
      </c>
      <c r="IN167">
        <v>-0.0404303883988718</v>
      </c>
      <c r="IO167">
        <v>-0.0177815531441476</v>
      </c>
      <c r="IP167">
        <v>0.00205572605671414</v>
      </c>
      <c r="IQ167">
        <v>-1.65519735432211e-05</v>
      </c>
      <c r="IR167">
        <v>-4</v>
      </c>
      <c r="IS167">
        <v>1848</v>
      </c>
      <c r="IT167">
        <v>1</v>
      </c>
      <c r="IU167">
        <v>25</v>
      </c>
      <c r="IV167">
        <v>24567.5</v>
      </c>
      <c r="IW167">
        <v>24567.4</v>
      </c>
      <c r="IX167">
        <v>1.93604</v>
      </c>
      <c r="IY167">
        <v>2.60742</v>
      </c>
      <c r="IZ167">
        <v>1.54785</v>
      </c>
      <c r="JA167">
        <v>2.30591</v>
      </c>
      <c r="JB167">
        <v>1.34644</v>
      </c>
      <c r="JC167">
        <v>2.29492</v>
      </c>
      <c r="JD167">
        <v>33.9639</v>
      </c>
      <c r="JE167">
        <v>24.2101</v>
      </c>
      <c r="JF167">
        <v>18</v>
      </c>
      <c r="JG167">
        <v>497.817</v>
      </c>
      <c r="JH167">
        <v>411.88</v>
      </c>
      <c r="JI167">
        <v>24.9999</v>
      </c>
      <c r="JJ167">
        <v>26.8044</v>
      </c>
      <c r="JK167">
        <v>30.0002</v>
      </c>
      <c r="JL167">
        <v>26.7266</v>
      </c>
      <c r="JM167">
        <v>26.6667</v>
      </c>
      <c r="JN167">
        <v>38.7996</v>
      </c>
      <c r="JO167">
        <v>32.28</v>
      </c>
      <c r="JP167">
        <v>96.279</v>
      </c>
      <c r="JQ167">
        <v>25</v>
      </c>
      <c r="JR167">
        <v>924.548</v>
      </c>
      <c r="JS167">
        <v>20.8195</v>
      </c>
      <c r="JT167">
        <v>102.323</v>
      </c>
      <c r="JU167">
        <v>103.072</v>
      </c>
    </row>
    <row r="168" spans="1:281">
      <c r="A168">
        <v>152</v>
      </c>
      <c r="B168">
        <v>1659025679.6</v>
      </c>
      <c r="C168">
        <v>1996.5</v>
      </c>
      <c r="D168" t="s">
        <v>728</v>
      </c>
      <c r="E168" t="s">
        <v>729</v>
      </c>
      <c r="F168">
        <v>5</v>
      </c>
      <c r="G168" t="s">
        <v>619</v>
      </c>
      <c r="H168" t="s">
        <v>417</v>
      </c>
      <c r="I168">
        <v>1659025672.1</v>
      </c>
      <c r="J168">
        <f>(K168)/1000</f>
        <v>0</v>
      </c>
      <c r="K168">
        <f>IF(CZ168, AN168, AH168)</f>
        <v>0</v>
      </c>
      <c r="L168">
        <f>IF(CZ168, AI168, AG168)</f>
        <v>0</v>
      </c>
      <c r="M168">
        <f>DB168 - IF(AU168&gt;1, L168*CV168*100.0/(AW168*DP168), 0)</f>
        <v>0</v>
      </c>
      <c r="N168">
        <f>((T168-J168/2)*M168-L168)/(T168+J168/2)</f>
        <v>0</v>
      </c>
      <c r="O168">
        <f>N168*(DI168+DJ168)/1000.0</f>
        <v>0</v>
      </c>
      <c r="P168">
        <f>(DB168 - IF(AU168&gt;1, L168*CV168*100.0/(AW168*DP168), 0))*(DI168+DJ168)/1000.0</f>
        <v>0</v>
      </c>
      <c r="Q168">
        <f>2.0/((1/S168-1/R168)+SIGN(S168)*SQRT((1/S168-1/R168)*(1/S168-1/R168) + 4*CW168/((CW168+1)*(CW168+1))*(2*1/S168*1/R168-1/R168*1/R168)))</f>
        <v>0</v>
      </c>
      <c r="R168">
        <f>IF(LEFT(CX168,1)&lt;&gt;"0",IF(LEFT(CX168,1)="1",3.0,CY168),$D$5+$E$5*(DP168*DI168/($K$5*1000))+$F$5*(DP168*DI168/($K$5*1000))*MAX(MIN(CV168,$J$5),$I$5)*MAX(MIN(CV168,$J$5),$I$5)+$G$5*MAX(MIN(CV168,$J$5),$I$5)*(DP168*DI168/($K$5*1000))+$H$5*(DP168*DI168/($K$5*1000))*(DP168*DI168/($K$5*1000)))</f>
        <v>0</v>
      </c>
      <c r="S168">
        <f>J168*(1000-(1000*0.61365*exp(17.502*W168/(240.97+W168))/(DI168+DJ168)+DD168)/2)/(1000*0.61365*exp(17.502*W168/(240.97+W168))/(DI168+DJ168)-DD168)</f>
        <v>0</v>
      </c>
      <c r="T168">
        <f>1/((CW168+1)/(Q168/1.6)+1/(R168/1.37)) + CW168/((CW168+1)/(Q168/1.6) + CW168/(R168/1.37))</f>
        <v>0</v>
      </c>
      <c r="U168">
        <f>(CR168*CU168)</f>
        <v>0</v>
      </c>
      <c r="V168">
        <f>(DK168+(U168+2*0.95*5.67E-8*(((DK168+$B$7)+273)^4-(DK168+273)^4)-44100*J168)/(1.84*29.3*R168+8*0.95*5.67E-8*(DK168+273)^3))</f>
        <v>0</v>
      </c>
      <c r="W168">
        <f>($C$7*DL168+$D$7*DM168+$E$7*V168)</f>
        <v>0</v>
      </c>
      <c r="X168">
        <f>0.61365*exp(17.502*W168/(240.97+W168))</f>
        <v>0</v>
      </c>
      <c r="Y168">
        <f>(Z168/AA168*100)</f>
        <v>0</v>
      </c>
      <c r="Z168">
        <f>DD168*(DI168+DJ168)/1000</f>
        <v>0</v>
      </c>
      <c r="AA168">
        <f>0.61365*exp(17.502*DK168/(240.97+DK168))</f>
        <v>0</v>
      </c>
      <c r="AB168">
        <f>(X168-DD168*(DI168+DJ168)/1000)</f>
        <v>0</v>
      </c>
      <c r="AC168">
        <f>(-J168*44100)</f>
        <v>0</v>
      </c>
      <c r="AD168">
        <f>2*29.3*R168*0.92*(DK168-W168)</f>
        <v>0</v>
      </c>
      <c r="AE168">
        <f>2*0.95*5.67E-8*(((DK168+$B$7)+273)^4-(W168+273)^4)</f>
        <v>0</v>
      </c>
      <c r="AF168">
        <f>U168+AE168+AC168+AD168</f>
        <v>0</v>
      </c>
      <c r="AG168">
        <f>DH168*AU168*(DC168-DB168*(1000-AU168*DE168)/(1000-AU168*DD168))/(100*CV168)</f>
        <v>0</v>
      </c>
      <c r="AH168">
        <f>1000*DH168*AU168*(DD168-DE168)/(100*CV168*(1000-AU168*DD168))</f>
        <v>0</v>
      </c>
      <c r="AI168">
        <f>(AJ168 - AK168 - DI168*1E3/(8.314*(DK168+273.15)) * AM168/DH168 * AL168) * DH168/(100*CV168) * (1000 - DE168)/1000</f>
        <v>0</v>
      </c>
      <c r="AJ168">
        <v>936.657152218182</v>
      </c>
      <c r="AK168">
        <v>874.315284848484</v>
      </c>
      <c r="AL168">
        <v>3.45687060450737</v>
      </c>
      <c r="AM168">
        <v>66.0504921813524</v>
      </c>
      <c r="AN168">
        <f>(AP168 - AO168 + DI168*1E3/(8.314*(DK168+273.15)) * AR168/DH168 * AQ168) * DH168/(100*CV168) * 1000/(1000 - AP168)</f>
        <v>0</v>
      </c>
      <c r="AO168">
        <v>20.7617090788312</v>
      </c>
      <c r="AP168">
        <v>26.1247573426574</v>
      </c>
      <c r="AQ168">
        <v>-0.000205139393937839</v>
      </c>
      <c r="AR168">
        <v>92.47</v>
      </c>
      <c r="AS168">
        <v>0</v>
      </c>
      <c r="AT168">
        <v>0</v>
      </c>
      <c r="AU168">
        <f>IF(AS168*$H$13&gt;=AW168,1.0,(AW168/(AW168-AS168*$H$13)))</f>
        <v>0</v>
      </c>
      <c r="AV168">
        <f>(AU168-1)*100</f>
        <v>0</v>
      </c>
      <c r="AW168">
        <f>MAX(0,($B$13+$C$13*DP168)/(1+$D$13*DP168)*DI168/(DK168+273)*$E$13)</f>
        <v>0</v>
      </c>
      <c r="AX168" t="s">
        <v>418</v>
      </c>
      <c r="AY168" t="s">
        <v>418</v>
      </c>
      <c r="AZ168">
        <v>0</v>
      </c>
      <c r="BA168">
        <v>0</v>
      </c>
      <c r="BB168">
        <f>1-AZ168/BA168</f>
        <v>0</v>
      </c>
      <c r="BC168">
        <v>0</v>
      </c>
      <c r="BD168" t="s">
        <v>418</v>
      </c>
      <c r="BE168" t="s">
        <v>418</v>
      </c>
      <c r="BF168">
        <v>0</v>
      </c>
      <c r="BG168">
        <v>0</v>
      </c>
      <c r="BH168">
        <f>1-BF168/BG168</f>
        <v>0</v>
      </c>
      <c r="BI168">
        <v>0.5</v>
      </c>
      <c r="BJ168">
        <f>CS168</f>
        <v>0</v>
      </c>
      <c r="BK168">
        <f>L168</f>
        <v>0</v>
      </c>
      <c r="BL168">
        <f>BH168*BI168*BJ168</f>
        <v>0</v>
      </c>
      <c r="BM168">
        <f>(BK168-BC168)/BJ168</f>
        <v>0</v>
      </c>
      <c r="BN168">
        <f>(BA168-BG168)/BG168</f>
        <v>0</v>
      </c>
      <c r="BO168">
        <f>AZ168/(BB168+AZ168/BG168)</f>
        <v>0</v>
      </c>
      <c r="BP168" t="s">
        <v>418</v>
      </c>
      <c r="BQ168">
        <v>0</v>
      </c>
      <c r="BR168">
        <f>IF(BQ168&lt;&gt;0, BQ168, BO168)</f>
        <v>0</v>
      </c>
      <c r="BS168">
        <f>1-BR168/BG168</f>
        <v>0</v>
      </c>
      <c r="BT168">
        <f>(BG168-BF168)/(BG168-BR168)</f>
        <v>0</v>
      </c>
      <c r="BU168">
        <f>(BA168-BG168)/(BA168-BR168)</f>
        <v>0</v>
      </c>
      <c r="BV168">
        <f>(BG168-BF168)/(BG168-AZ168)</f>
        <v>0</v>
      </c>
      <c r="BW168">
        <f>(BA168-BG168)/(BA168-AZ168)</f>
        <v>0</v>
      </c>
      <c r="BX168">
        <f>(BT168*BR168/BF168)</f>
        <v>0</v>
      </c>
      <c r="BY168">
        <f>(1-BX168)</f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f>$B$11*DQ168+$C$11*DR168+$F$11*EC168*(1-EF168)</f>
        <v>0</v>
      </c>
      <c r="CS168">
        <f>CR168*CT168</f>
        <v>0</v>
      </c>
      <c r="CT168">
        <f>($B$11*$D$9+$C$11*$D$9+$F$11*((EP168+EH168)/MAX(EP168+EH168+EQ168, 0.1)*$I$9+EQ168/MAX(EP168+EH168+EQ168, 0.1)*$J$9))/($B$11+$C$11+$F$11)</f>
        <v>0</v>
      </c>
      <c r="CU168">
        <f>($B$11*$K$9+$C$11*$K$9+$F$11*((EP168+EH168)/MAX(EP168+EH168+EQ168, 0.1)*$P$9+EQ168/MAX(EP168+EH168+EQ168, 0.1)*$Q$9))/($B$11+$C$11+$F$11)</f>
        <v>0</v>
      </c>
      <c r="CV168">
        <v>6</v>
      </c>
      <c r="CW168">
        <v>0.5</v>
      </c>
      <c r="CX168" t="s">
        <v>419</v>
      </c>
      <c r="CY168">
        <v>2</v>
      </c>
      <c r="CZ168" t="b">
        <v>1</v>
      </c>
      <c r="DA168">
        <v>1659025672.1</v>
      </c>
      <c r="DB168">
        <v>828.504851851852</v>
      </c>
      <c r="DC168">
        <v>900.933111111111</v>
      </c>
      <c r="DD168">
        <v>26.1169259259259</v>
      </c>
      <c r="DE168">
        <v>20.7630888888889</v>
      </c>
      <c r="DF168">
        <v>819.559407407408</v>
      </c>
      <c r="DG168">
        <v>25.5459777777778</v>
      </c>
      <c r="DH168">
        <v>500.070444444444</v>
      </c>
      <c r="DI168">
        <v>90.407862962963</v>
      </c>
      <c r="DJ168">
        <v>0.0466848777777778</v>
      </c>
      <c r="DK168">
        <v>27.4978518518519</v>
      </c>
      <c r="DL168">
        <v>27.5182666666667</v>
      </c>
      <c r="DM168">
        <v>999.9</v>
      </c>
      <c r="DN168">
        <v>0</v>
      </c>
      <c r="DO168">
        <v>0</v>
      </c>
      <c r="DP168">
        <v>9999.25925925926</v>
      </c>
      <c r="DQ168">
        <v>0</v>
      </c>
      <c r="DR168">
        <v>18.4493333333333</v>
      </c>
      <c r="DS168">
        <v>-72.4282444444444</v>
      </c>
      <c r="DT168">
        <v>850.723074074074</v>
      </c>
      <c r="DU168">
        <v>920.035925925926</v>
      </c>
      <c r="DV168">
        <v>5.35382296296296</v>
      </c>
      <c r="DW168">
        <v>900.933111111111</v>
      </c>
      <c r="DX168">
        <v>20.7630888888889</v>
      </c>
      <c r="DY168">
        <v>2.36117592592593</v>
      </c>
      <c r="DZ168">
        <v>1.87714703703704</v>
      </c>
      <c r="EA168">
        <v>20.0999407407407</v>
      </c>
      <c r="EB168">
        <v>16.444462962963</v>
      </c>
      <c r="EC168">
        <v>2000.00148148148</v>
      </c>
      <c r="ED168">
        <v>0.980006592592593</v>
      </c>
      <c r="EE168">
        <v>0.0199936555555556</v>
      </c>
      <c r="EF168">
        <v>0</v>
      </c>
      <c r="EG168">
        <v>859.630333333333</v>
      </c>
      <c r="EH168">
        <v>5.00063</v>
      </c>
      <c r="EI168">
        <v>16944.9444444444</v>
      </c>
      <c r="EJ168">
        <v>17256.9407407407</v>
      </c>
      <c r="EK168">
        <v>38.875</v>
      </c>
      <c r="EL168">
        <v>38.847</v>
      </c>
      <c r="EM168">
        <v>38.312</v>
      </c>
      <c r="EN168">
        <v>38.1916666666667</v>
      </c>
      <c r="EO168">
        <v>39.812</v>
      </c>
      <c r="EP168">
        <v>1955.11037037037</v>
      </c>
      <c r="EQ168">
        <v>39.8911111111111</v>
      </c>
      <c r="ER168">
        <v>0</v>
      </c>
      <c r="ES168">
        <v>1659025678.3</v>
      </c>
      <c r="ET168">
        <v>0</v>
      </c>
      <c r="EU168">
        <v>859.61928</v>
      </c>
      <c r="EV168">
        <v>-6.34261539388975</v>
      </c>
      <c r="EW168">
        <v>-103.861538668932</v>
      </c>
      <c r="EX168">
        <v>16944.648</v>
      </c>
      <c r="EY168">
        <v>15</v>
      </c>
      <c r="EZ168">
        <v>0</v>
      </c>
      <c r="FA168" t="s">
        <v>420</v>
      </c>
      <c r="FB168">
        <v>1657551626.5</v>
      </c>
      <c r="FC168">
        <v>1657551629</v>
      </c>
      <c r="FD168">
        <v>0</v>
      </c>
      <c r="FE168">
        <v>0.403</v>
      </c>
      <c r="FF168">
        <v>0.009</v>
      </c>
      <c r="FG168">
        <v>9.41</v>
      </c>
      <c r="FH168">
        <v>0.087</v>
      </c>
      <c r="FI168">
        <v>417</v>
      </c>
      <c r="FJ168">
        <v>17</v>
      </c>
      <c r="FK168">
        <v>1.61</v>
      </c>
      <c r="FL168">
        <v>0.59</v>
      </c>
      <c r="FM168">
        <v>-72.041425</v>
      </c>
      <c r="FN168">
        <v>-5.61462439024355</v>
      </c>
      <c r="FO168">
        <v>0.721195494560942</v>
      </c>
      <c r="FP168">
        <v>0</v>
      </c>
      <c r="FQ168">
        <v>859.925617647059</v>
      </c>
      <c r="FR168">
        <v>-5.29841100319745</v>
      </c>
      <c r="FS168">
        <v>0.56373450231501</v>
      </c>
      <c r="FT168">
        <v>0</v>
      </c>
      <c r="FU168">
        <v>5.3501085</v>
      </c>
      <c r="FV168">
        <v>0.0555872420262549</v>
      </c>
      <c r="FW168">
        <v>0.00664808150897684</v>
      </c>
      <c r="FX168">
        <v>1</v>
      </c>
      <c r="FY168">
        <v>1</v>
      </c>
      <c r="FZ168">
        <v>3</v>
      </c>
      <c r="GA168" t="s">
        <v>421</v>
      </c>
      <c r="GB168">
        <v>2.97269</v>
      </c>
      <c r="GC168">
        <v>2.7005</v>
      </c>
      <c r="GD168">
        <v>0.14994</v>
      </c>
      <c r="GE168">
        <v>0.159252</v>
      </c>
      <c r="GF168">
        <v>0.109268</v>
      </c>
      <c r="GG168">
        <v>0.0942405</v>
      </c>
      <c r="GH168">
        <v>33101.2</v>
      </c>
      <c r="GI168">
        <v>35789.7</v>
      </c>
      <c r="GJ168">
        <v>35286.9</v>
      </c>
      <c r="GK168">
        <v>38606.6</v>
      </c>
      <c r="GL168">
        <v>44559.2</v>
      </c>
      <c r="GM168">
        <v>50504</v>
      </c>
      <c r="GN168">
        <v>55159.4</v>
      </c>
      <c r="GO168">
        <v>61922.2</v>
      </c>
      <c r="GP168">
        <v>1.9792</v>
      </c>
      <c r="GQ168">
        <v>1.848</v>
      </c>
      <c r="GR168">
        <v>0.126272</v>
      </c>
      <c r="GS168">
        <v>0</v>
      </c>
      <c r="GT168">
        <v>25.4509</v>
      </c>
      <c r="GU168">
        <v>999.9</v>
      </c>
      <c r="GV168">
        <v>59.285</v>
      </c>
      <c r="GW168">
        <v>29.336</v>
      </c>
      <c r="GX168">
        <v>26.8891</v>
      </c>
      <c r="GY168">
        <v>56.7964</v>
      </c>
      <c r="GZ168">
        <v>43.2532</v>
      </c>
      <c r="HA168">
        <v>1</v>
      </c>
      <c r="HB168">
        <v>-0.0308943</v>
      </c>
      <c r="HC168">
        <v>0.240305</v>
      </c>
      <c r="HD168">
        <v>20.1135</v>
      </c>
      <c r="HE168">
        <v>5.19932</v>
      </c>
      <c r="HF168">
        <v>12.0052</v>
      </c>
      <c r="HG168">
        <v>4.976</v>
      </c>
      <c r="HH168">
        <v>3.294</v>
      </c>
      <c r="HI168">
        <v>9999</v>
      </c>
      <c r="HJ168">
        <v>9999</v>
      </c>
      <c r="HK168">
        <v>9999</v>
      </c>
      <c r="HL168">
        <v>628.2</v>
      </c>
      <c r="HM168">
        <v>1.86325</v>
      </c>
      <c r="HN168">
        <v>1.86798</v>
      </c>
      <c r="HO168">
        <v>1.86783</v>
      </c>
      <c r="HP168">
        <v>1.86905</v>
      </c>
      <c r="HQ168">
        <v>1.86981</v>
      </c>
      <c r="HR168">
        <v>1.86584</v>
      </c>
      <c r="HS168">
        <v>1.86701</v>
      </c>
      <c r="HT168">
        <v>1.86829</v>
      </c>
      <c r="HU168">
        <v>5</v>
      </c>
      <c r="HV168">
        <v>0</v>
      </c>
      <c r="HW168">
        <v>0</v>
      </c>
      <c r="HX168">
        <v>0</v>
      </c>
      <c r="HY168" t="s">
        <v>422</v>
      </c>
      <c r="HZ168" t="s">
        <v>423</v>
      </c>
      <c r="IA168" t="s">
        <v>424</v>
      </c>
      <c r="IB168" t="s">
        <v>424</v>
      </c>
      <c r="IC168" t="s">
        <v>424</v>
      </c>
      <c r="ID168" t="s">
        <v>424</v>
      </c>
      <c r="IE168">
        <v>0</v>
      </c>
      <c r="IF168">
        <v>100</v>
      </c>
      <c r="IG168">
        <v>100</v>
      </c>
      <c r="IH168">
        <v>9.085</v>
      </c>
      <c r="II168">
        <v>0.5712</v>
      </c>
      <c r="IJ168">
        <v>4.02706509432224</v>
      </c>
      <c r="IK168">
        <v>0.00601174518973114</v>
      </c>
      <c r="IL168">
        <v>2.77886958061485e-07</v>
      </c>
      <c r="IM168">
        <v>-3.54636231360687e-10</v>
      </c>
      <c r="IN168">
        <v>-0.0404303883988718</v>
      </c>
      <c r="IO168">
        <v>-0.0177815531441476</v>
      </c>
      <c r="IP168">
        <v>0.00205572605671414</v>
      </c>
      <c r="IQ168">
        <v>-1.65519735432211e-05</v>
      </c>
      <c r="IR168">
        <v>-4</v>
      </c>
      <c r="IS168">
        <v>1848</v>
      </c>
      <c r="IT168">
        <v>1</v>
      </c>
      <c r="IU168">
        <v>25</v>
      </c>
      <c r="IV168">
        <v>24567.6</v>
      </c>
      <c r="IW168">
        <v>24567.5</v>
      </c>
      <c r="IX168">
        <v>1.96289</v>
      </c>
      <c r="IY168">
        <v>2.59399</v>
      </c>
      <c r="IZ168">
        <v>1.54785</v>
      </c>
      <c r="JA168">
        <v>2.30591</v>
      </c>
      <c r="JB168">
        <v>1.34644</v>
      </c>
      <c r="JC168">
        <v>2.43042</v>
      </c>
      <c r="JD168">
        <v>33.9639</v>
      </c>
      <c r="JE168">
        <v>24.2188</v>
      </c>
      <c r="JF168">
        <v>18</v>
      </c>
      <c r="JG168">
        <v>497.444</v>
      </c>
      <c r="JH168">
        <v>412.671</v>
      </c>
      <c r="JI168">
        <v>24.9999</v>
      </c>
      <c r="JJ168">
        <v>26.8044</v>
      </c>
      <c r="JK168">
        <v>30.0001</v>
      </c>
      <c r="JL168">
        <v>26.7288</v>
      </c>
      <c r="JM168">
        <v>26.6667</v>
      </c>
      <c r="JN168">
        <v>39.3289</v>
      </c>
      <c r="JO168">
        <v>32.28</v>
      </c>
      <c r="JP168">
        <v>96.279</v>
      </c>
      <c r="JQ168">
        <v>25</v>
      </c>
      <c r="JR168">
        <v>938.023</v>
      </c>
      <c r="JS168">
        <v>20.8094</v>
      </c>
      <c r="JT168">
        <v>102.322</v>
      </c>
      <c r="JU168">
        <v>103.071</v>
      </c>
    </row>
    <row r="169" spans="1:281">
      <c r="A169">
        <v>153</v>
      </c>
      <c r="B169">
        <v>1659025684.6</v>
      </c>
      <c r="C169">
        <v>2001.5</v>
      </c>
      <c r="D169" t="s">
        <v>730</v>
      </c>
      <c r="E169" t="s">
        <v>731</v>
      </c>
      <c r="F169">
        <v>5</v>
      </c>
      <c r="G169" t="s">
        <v>619</v>
      </c>
      <c r="H169" t="s">
        <v>417</v>
      </c>
      <c r="I169">
        <v>1659025676.81429</v>
      </c>
      <c r="J169">
        <f>(K169)/1000</f>
        <v>0</v>
      </c>
      <c r="K169">
        <f>IF(CZ169, AN169, AH169)</f>
        <v>0</v>
      </c>
      <c r="L169">
        <f>IF(CZ169, AI169, AG169)</f>
        <v>0</v>
      </c>
      <c r="M169">
        <f>DB169 - IF(AU169&gt;1, L169*CV169*100.0/(AW169*DP169), 0)</f>
        <v>0</v>
      </c>
      <c r="N169">
        <f>((T169-J169/2)*M169-L169)/(T169+J169/2)</f>
        <v>0</v>
      </c>
      <c r="O169">
        <f>N169*(DI169+DJ169)/1000.0</f>
        <v>0</v>
      </c>
      <c r="P169">
        <f>(DB169 - IF(AU169&gt;1, L169*CV169*100.0/(AW169*DP169), 0))*(DI169+DJ169)/1000.0</f>
        <v>0</v>
      </c>
      <c r="Q169">
        <f>2.0/((1/S169-1/R169)+SIGN(S169)*SQRT((1/S169-1/R169)*(1/S169-1/R169) + 4*CW169/((CW169+1)*(CW169+1))*(2*1/S169*1/R169-1/R169*1/R169)))</f>
        <v>0</v>
      </c>
      <c r="R169">
        <f>IF(LEFT(CX169,1)&lt;&gt;"0",IF(LEFT(CX169,1)="1",3.0,CY169),$D$5+$E$5*(DP169*DI169/($K$5*1000))+$F$5*(DP169*DI169/($K$5*1000))*MAX(MIN(CV169,$J$5),$I$5)*MAX(MIN(CV169,$J$5),$I$5)+$G$5*MAX(MIN(CV169,$J$5),$I$5)*(DP169*DI169/($K$5*1000))+$H$5*(DP169*DI169/($K$5*1000))*(DP169*DI169/($K$5*1000)))</f>
        <v>0</v>
      </c>
      <c r="S169">
        <f>J169*(1000-(1000*0.61365*exp(17.502*W169/(240.97+W169))/(DI169+DJ169)+DD169)/2)/(1000*0.61365*exp(17.502*W169/(240.97+W169))/(DI169+DJ169)-DD169)</f>
        <v>0</v>
      </c>
      <c r="T169">
        <f>1/((CW169+1)/(Q169/1.6)+1/(R169/1.37)) + CW169/((CW169+1)/(Q169/1.6) + CW169/(R169/1.37))</f>
        <v>0</v>
      </c>
      <c r="U169">
        <f>(CR169*CU169)</f>
        <v>0</v>
      </c>
      <c r="V169">
        <f>(DK169+(U169+2*0.95*5.67E-8*(((DK169+$B$7)+273)^4-(DK169+273)^4)-44100*J169)/(1.84*29.3*R169+8*0.95*5.67E-8*(DK169+273)^3))</f>
        <v>0</v>
      </c>
      <c r="W169">
        <f>($C$7*DL169+$D$7*DM169+$E$7*V169)</f>
        <v>0</v>
      </c>
      <c r="X169">
        <f>0.61365*exp(17.502*W169/(240.97+W169))</f>
        <v>0</v>
      </c>
      <c r="Y169">
        <f>(Z169/AA169*100)</f>
        <v>0</v>
      </c>
      <c r="Z169">
        <f>DD169*(DI169+DJ169)/1000</f>
        <v>0</v>
      </c>
      <c r="AA169">
        <f>0.61365*exp(17.502*DK169/(240.97+DK169))</f>
        <v>0</v>
      </c>
      <c r="AB169">
        <f>(X169-DD169*(DI169+DJ169)/1000)</f>
        <v>0</v>
      </c>
      <c r="AC169">
        <f>(-J169*44100)</f>
        <v>0</v>
      </c>
      <c r="AD169">
        <f>2*29.3*R169*0.92*(DK169-W169)</f>
        <v>0</v>
      </c>
      <c r="AE169">
        <f>2*0.95*5.67E-8*(((DK169+$B$7)+273)^4-(W169+273)^4)</f>
        <v>0</v>
      </c>
      <c r="AF169">
        <f>U169+AE169+AC169+AD169</f>
        <v>0</v>
      </c>
      <c r="AG169">
        <f>DH169*AU169*(DC169-DB169*(1000-AU169*DE169)/(1000-AU169*DD169))/(100*CV169)</f>
        <v>0</v>
      </c>
      <c r="AH169">
        <f>1000*DH169*AU169*(DD169-DE169)/(100*CV169*(1000-AU169*DD169))</f>
        <v>0</v>
      </c>
      <c r="AI169">
        <f>(AJ169 - AK169 - DI169*1E3/(8.314*(DK169+273.15)) * AM169/DH169 * AL169) * DH169/(100*CV169) * (1000 - DE169)/1000</f>
        <v>0</v>
      </c>
      <c r="AJ169">
        <v>953.434361414928</v>
      </c>
      <c r="AK169">
        <v>891.231321212121</v>
      </c>
      <c r="AL169">
        <v>3.34511508493849</v>
      </c>
      <c r="AM169">
        <v>66.0504921813524</v>
      </c>
      <c r="AN169">
        <f>(AP169 - AO169 + DI169*1E3/(8.314*(DK169+273.15)) * AR169/DH169 * AQ169) * DH169/(100*CV169) * 1000/(1000 - AP169)</f>
        <v>0</v>
      </c>
      <c r="AO169">
        <v>20.7597677007359</v>
      </c>
      <c r="AP169">
        <v>26.1275377622378</v>
      </c>
      <c r="AQ169">
        <v>-0.00102293333332612</v>
      </c>
      <c r="AR169">
        <v>92.47</v>
      </c>
      <c r="AS169">
        <v>0</v>
      </c>
      <c r="AT169">
        <v>0</v>
      </c>
      <c r="AU169">
        <f>IF(AS169*$H$13&gt;=AW169,1.0,(AW169/(AW169-AS169*$H$13)))</f>
        <v>0</v>
      </c>
      <c r="AV169">
        <f>(AU169-1)*100</f>
        <v>0</v>
      </c>
      <c r="AW169">
        <f>MAX(0,($B$13+$C$13*DP169)/(1+$D$13*DP169)*DI169/(DK169+273)*$E$13)</f>
        <v>0</v>
      </c>
      <c r="AX169" t="s">
        <v>418</v>
      </c>
      <c r="AY169" t="s">
        <v>418</v>
      </c>
      <c r="AZ169">
        <v>0</v>
      </c>
      <c r="BA169">
        <v>0</v>
      </c>
      <c r="BB169">
        <f>1-AZ169/BA169</f>
        <v>0</v>
      </c>
      <c r="BC169">
        <v>0</v>
      </c>
      <c r="BD169" t="s">
        <v>418</v>
      </c>
      <c r="BE169" t="s">
        <v>418</v>
      </c>
      <c r="BF169">
        <v>0</v>
      </c>
      <c r="BG169">
        <v>0</v>
      </c>
      <c r="BH169">
        <f>1-BF169/BG169</f>
        <v>0</v>
      </c>
      <c r="BI169">
        <v>0.5</v>
      </c>
      <c r="BJ169">
        <f>CS169</f>
        <v>0</v>
      </c>
      <c r="BK169">
        <f>L169</f>
        <v>0</v>
      </c>
      <c r="BL169">
        <f>BH169*BI169*BJ169</f>
        <v>0</v>
      </c>
      <c r="BM169">
        <f>(BK169-BC169)/BJ169</f>
        <v>0</v>
      </c>
      <c r="BN169">
        <f>(BA169-BG169)/BG169</f>
        <v>0</v>
      </c>
      <c r="BO169">
        <f>AZ169/(BB169+AZ169/BG169)</f>
        <v>0</v>
      </c>
      <c r="BP169" t="s">
        <v>418</v>
      </c>
      <c r="BQ169">
        <v>0</v>
      </c>
      <c r="BR169">
        <f>IF(BQ169&lt;&gt;0, BQ169, BO169)</f>
        <v>0</v>
      </c>
      <c r="BS169">
        <f>1-BR169/BG169</f>
        <v>0</v>
      </c>
      <c r="BT169">
        <f>(BG169-BF169)/(BG169-BR169)</f>
        <v>0</v>
      </c>
      <c r="BU169">
        <f>(BA169-BG169)/(BA169-BR169)</f>
        <v>0</v>
      </c>
      <c r="BV169">
        <f>(BG169-BF169)/(BG169-AZ169)</f>
        <v>0</v>
      </c>
      <c r="BW169">
        <f>(BA169-BG169)/(BA169-AZ169)</f>
        <v>0</v>
      </c>
      <c r="BX169">
        <f>(BT169*BR169/BF169)</f>
        <v>0</v>
      </c>
      <c r="BY169">
        <f>(1-BX169)</f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f>$B$11*DQ169+$C$11*DR169+$F$11*EC169*(1-EF169)</f>
        <v>0</v>
      </c>
      <c r="CS169">
        <f>CR169*CT169</f>
        <v>0</v>
      </c>
      <c r="CT169">
        <f>($B$11*$D$9+$C$11*$D$9+$F$11*((EP169+EH169)/MAX(EP169+EH169+EQ169, 0.1)*$I$9+EQ169/MAX(EP169+EH169+EQ169, 0.1)*$J$9))/($B$11+$C$11+$F$11)</f>
        <v>0</v>
      </c>
      <c r="CU169">
        <f>($B$11*$K$9+$C$11*$K$9+$F$11*((EP169+EH169)/MAX(EP169+EH169+EQ169, 0.1)*$P$9+EQ169/MAX(EP169+EH169+EQ169, 0.1)*$Q$9))/($B$11+$C$11+$F$11)</f>
        <v>0</v>
      </c>
      <c r="CV169">
        <v>6</v>
      </c>
      <c r="CW169">
        <v>0.5</v>
      </c>
      <c r="CX169" t="s">
        <v>419</v>
      </c>
      <c r="CY169">
        <v>2</v>
      </c>
      <c r="CZ169" t="b">
        <v>1</v>
      </c>
      <c r="DA169">
        <v>1659025676.81429</v>
      </c>
      <c r="DB169">
        <v>843.982535714286</v>
      </c>
      <c r="DC169">
        <v>916.581785714286</v>
      </c>
      <c r="DD169">
        <v>26.1198928571429</v>
      </c>
      <c r="DE169">
        <v>20.7613428571429</v>
      </c>
      <c r="DF169">
        <v>834.94875</v>
      </c>
      <c r="DG169">
        <v>25.5487857142857</v>
      </c>
      <c r="DH169">
        <v>500.086107142857</v>
      </c>
      <c r="DI169">
        <v>90.4089607142857</v>
      </c>
      <c r="DJ169">
        <v>0.0465310357142857</v>
      </c>
      <c r="DK169">
        <v>27.4987607142857</v>
      </c>
      <c r="DL169">
        <v>27.5128107142857</v>
      </c>
      <c r="DM169">
        <v>999.9</v>
      </c>
      <c r="DN169">
        <v>0</v>
      </c>
      <c r="DO169">
        <v>0</v>
      </c>
      <c r="DP169">
        <v>10012.5</v>
      </c>
      <c r="DQ169">
        <v>0</v>
      </c>
      <c r="DR169">
        <v>18.4583142857143</v>
      </c>
      <c r="DS169">
        <v>-72.5993071428571</v>
      </c>
      <c r="DT169">
        <v>866.618428571429</v>
      </c>
      <c r="DU169">
        <v>936.014714285714</v>
      </c>
      <c r="DV169">
        <v>5.35853285714286</v>
      </c>
      <c r="DW169">
        <v>916.581785714286</v>
      </c>
      <c r="DX169">
        <v>20.7613428571429</v>
      </c>
      <c r="DY169">
        <v>2.3614725</v>
      </c>
      <c r="DZ169">
        <v>1.87701214285714</v>
      </c>
      <c r="EA169">
        <v>20.1019714285714</v>
      </c>
      <c r="EB169">
        <v>16.4433321428571</v>
      </c>
      <c r="EC169">
        <v>2000.00285714286</v>
      </c>
      <c r="ED169">
        <v>0.980007321428572</v>
      </c>
      <c r="EE169">
        <v>0.0199929642857143</v>
      </c>
      <c r="EF169">
        <v>0</v>
      </c>
      <c r="EG169">
        <v>859.131964285714</v>
      </c>
      <c r="EH169">
        <v>5.00063</v>
      </c>
      <c r="EI169">
        <v>16936.35</v>
      </c>
      <c r="EJ169">
        <v>17256.95</v>
      </c>
      <c r="EK169">
        <v>38.875</v>
      </c>
      <c r="EL169">
        <v>38.848</v>
      </c>
      <c r="EM169">
        <v>38.312</v>
      </c>
      <c r="EN169">
        <v>38.1915</v>
      </c>
      <c r="EO169">
        <v>39.812</v>
      </c>
      <c r="EP169">
        <v>1955.11607142857</v>
      </c>
      <c r="EQ169">
        <v>39.8867857142857</v>
      </c>
      <c r="ER169">
        <v>0</v>
      </c>
      <c r="ES169">
        <v>1659025683.7</v>
      </c>
      <c r="ET169">
        <v>0</v>
      </c>
      <c r="EU169">
        <v>859.076961538462</v>
      </c>
      <c r="EV169">
        <v>-6.05439316284688</v>
      </c>
      <c r="EW169">
        <v>-116.803418891541</v>
      </c>
      <c r="EX169">
        <v>16935.3192307692</v>
      </c>
      <c r="EY169">
        <v>15</v>
      </c>
      <c r="EZ169">
        <v>0</v>
      </c>
      <c r="FA169" t="s">
        <v>420</v>
      </c>
      <c r="FB169">
        <v>1657551626.5</v>
      </c>
      <c r="FC169">
        <v>1657551629</v>
      </c>
      <c r="FD169">
        <v>0</v>
      </c>
      <c r="FE169">
        <v>0.403</v>
      </c>
      <c r="FF169">
        <v>0.009</v>
      </c>
      <c r="FG169">
        <v>9.41</v>
      </c>
      <c r="FH169">
        <v>0.087</v>
      </c>
      <c r="FI169">
        <v>417</v>
      </c>
      <c r="FJ169">
        <v>17</v>
      </c>
      <c r="FK169">
        <v>1.61</v>
      </c>
      <c r="FL169">
        <v>0.59</v>
      </c>
      <c r="FM169">
        <v>-72.48423</v>
      </c>
      <c r="FN169">
        <v>-5.00049906191362</v>
      </c>
      <c r="FO169">
        <v>0.758680589971828</v>
      </c>
      <c r="FP169">
        <v>0</v>
      </c>
      <c r="FQ169">
        <v>859.490647058824</v>
      </c>
      <c r="FR169">
        <v>-6.06163482801078</v>
      </c>
      <c r="FS169">
        <v>0.625866734656964</v>
      </c>
      <c r="FT169">
        <v>0</v>
      </c>
      <c r="FU169">
        <v>5.35482425</v>
      </c>
      <c r="FV169">
        <v>0.0568476923076854</v>
      </c>
      <c r="FW169">
        <v>0.00679305008354124</v>
      </c>
      <c r="FX169">
        <v>1</v>
      </c>
      <c r="FY169">
        <v>1</v>
      </c>
      <c r="FZ169">
        <v>3</v>
      </c>
      <c r="GA169" t="s">
        <v>421</v>
      </c>
      <c r="GB169">
        <v>2.97375</v>
      </c>
      <c r="GC169">
        <v>2.70067</v>
      </c>
      <c r="GD169">
        <v>0.151856</v>
      </c>
      <c r="GE169">
        <v>0.160939</v>
      </c>
      <c r="GF169">
        <v>0.10927</v>
      </c>
      <c r="GG169">
        <v>0.0942303</v>
      </c>
      <c r="GH169">
        <v>33026.7</v>
      </c>
      <c r="GI169">
        <v>35717.8</v>
      </c>
      <c r="GJ169">
        <v>35286.9</v>
      </c>
      <c r="GK169">
        <v>38606.5</v>
      </c>
      <c r="GL169">
        <v>44559.1</v>
      </c>
      <c r="GM169">
        <v>50503.7</v>
      </c>
      <c r="GN169">
        <v>55159.2</v>
      </c>
      <c r="GO169">
        <v>61921.1</v>
      </c>
      <c r="GP169">
        <v>1.9798</v>
      </c>
      <c r="GQ169">
        <v>1.8474</v>
      </c>
      <c r="GR169">
        <v>0.125974</v>
      </c>
      <c r="GS169">
        <v>0</v>
      </c>
      <c r="GT169">
        <v>25.453</v>
      </c>
      <c r="GU169">
        <v>999.9</v>
      </c>
      <c r="GV169">
        <v>59.26</v>
      </c>
      <c r="GW169">
        <v>29.346</v>
      </c>
      <c r="GX169">
        <v>26.8919</v>
      </c>
      <c r="GY169">
        <v>56.4764</v>
      </c>
      <c r="GZ169">
        <v>43.133</v>
      </c>
      <c r="HA169">
        <v>1</v>
      </c>
      <c r="HB169">
        <v>-0.0308537</v>
      </c>
      <c r="HC169">
        <v>0.241612</v>
      </c>
      <c r="HD169">
        <v>20.1136</v>
      </c>
      <c r="HE169">
        <v>5.19932</v>
      </c>
      <c r="HF169">
        <v>12.0052</v>
      </c>
      <c r="HG169">
        <v>4.976</v>
      </c>
      <c r="HH169">
        <v>3.2938</v>
      </c>
      <c r="HI169">
        <v>9999</v>
      </c>
      <c r="HJ169">
        <v>9999</v>
      </c>
      <c r="HK169">
        <v>9999</v>
      </c>
      <c r="HL169">
        <v>628.2</v>
      </c>
      <c r="HM169">
        <v>1.86325</v>
      </c>
      <c r="HN169">
        <v>1.86807</v>
      </c>
      <c r="HO169">
        <v>1.86783</v>
      </c>
      <c r="HP169">
        <v>1.86902</v>
      </c>
      <c r="HQ169">
        <v>1.86981</v>
      </c>
      <c r="HR169">
        <v>1.86584</v>
      </c>
      <c r="HS169">
        <v>1.86691</v>
      </c>
      <c r="HT169">
        <v>1.86829</v>
      </c>
      <c r="HU169">
        <v>5</v>
      </c>
      <c r="HV169">
        <v>0</v>
      </c>
      <c r="HW169">
        <v>0</v>
      </c>
      <c r="HX169">
        <v>0</v>
      </c>
      <c r="HY169" t="s">
        <v>422</v>
      </c>
      <c r="HZ169" t="s">
        <v>423</v>
      </c>
      <c r="IA169" t="s">
        <v>424</v>
      </c>
      <c r="IB169" t="s">
        <v>424</v>
      </c>
      <c r="IC169" t="s">
        <v>424</v>
      </c>
      <c r="ID169" t="s">
        <v>424</v>
      </c>
      <c r="IE169">
        <v>0</v>
      </c>
      <c r="IF169">
        <v>100</v>
      </c>
      <c r="IG169">
        <v>100</v>
      </c>
      <c r="IH169">
        <v>9.179</v>
      </c>
      <c r="II169">
        <v>0.5713</v>
      </c>
      <c r="IJ169">
        <v>4.02706509432224</v>
      </c>
      <c r="IK169">
        <v>0.00601174518973114</v>
      </c>
      <c r="IL169">
        <v>2.77886958061485e-07</v>
      </c>
      <c r="IM169">
        <v>-3.54636231360687e-10</v>
      </c>
      <c r="IN169">
        <v>-0.0404303883988718</v>
      </c>
      <c r="IO169">
        <v>-0.0177815531441476</v>
      </c>
      <c r="IP169">
        <v>0.00205572605671414</v>
      </c>
      <c r="IQ169">
        <v>-1.65519735432211e-05</v>
      </c>
      <c r="IR169">
        <v>-4</v>
      </c>
      <c r="IS169">
        <v>1848</v>
      </c>
      <c r="IT169">
        <v>1</v>
      </c>
      <c r="IU169">
        <v>25</v>
      </c>
      <c r="IV169">
        <v>24567.6</v>
      </c>
      <c r="IW169">
        <v>24567.6</v>
      </c>
      <c r="IX169">
        <v>1.99341</v>
      </c>
      <c r="IY169">
        <v>2.60376</v>
      </c>
      <c r="IZ169">
        <v>1.54785</v>
      </c>
      <c r="JA169">
        <v>2.30591</v>
      </c>
      <c r="JB169">
        <v>1.34644</v>
      </c>
      <c r="JC169">
        <v>2.36572</v>
      </c>
      <c r="JD169">
        <v>33.9639</v>
      </c>
      <c r="JE169">
        <v>24.2188</v>
      </c>
      <c r="JF169">
        <v>18</v>
      </c>
      <c r="JG169">
        <v>497.837</v>
      </c>
      <c r="JH169">
        <v>412.348</v>
      </c>
      <c r="JI169">
        <v>25</v>
      </c>
      <c r="JJ169">
        <v>26.8044</v>
      </c>
      <c r="JK169">
        <v>30.0002</v>
      </c>
      <c r="JL169">
        <v>26.7288</v>
      </c>
      <c r="JM169">
        <v>26.669</v>
      </c>
      <c r="JN169">
        <v>39.9374</v>
      </c>
      <c r="JO169">
        <v>32.28</v>
      </c>
      <c r="JP169">
        <v>95.9078</v>
      </c>
      <c r="JQ169">
        <v>25</v>
      </c>
      <c r="JR169">
        <v>958.313</v>
      </c>
      <c r="JS169">
        <v>20.8026</v>
      </c>
      <c r="JT169">
        <v>102.322</v>
      </c>
      <c r="JU169">
        <v>103.07</v>
      </c>
    </row>
    <row r="170" spans="1:281">
      <c r="A170">
        <v>154</v>
      </c>
      <c r="B170">
        <v>1659025689.6</v>
      </c>
      <c r="C170">
        <v>2006.5</v>
      </c>
      <c r="D170" t="s">
        <v>732</v>
      </c>
      <c r="E170" t="s">
        <v>733</v>
      </c>
      <c r="F170">
        <v>5</v>
      </c>
      <c r="G170" t="s">
        <v>619</v>
      </c>
      <c r="H170" t="s">
        <v>417</v>
      </c>
      <c r="I170">
        <v>1659025682.1</v>
      </c>
      <c r="J170">
        <f>(K170)/1000</f>
        <v>0</v>
      </c>
      <c r="K170">
        <f>IF(CZ170, AN170, AH170)</f>
        <v>0</v>
      </c>
      <c r="L170">
        <f>IF(CZ170, AI170, AG170)</f>
        <v>0</v>
      </c>
      <c r="M170">
        <f>DB170 - IF(AU170&gt;1, L170*CV170*100.0/(AW170*DP170), 0)</f>
        <v>0</v>
      </c>
      <c r="N170">
        <f>((T170-J170/2)*M170-L170)/(T170+J170/2)</f>
        <v>0</v>
      </c>
      <c r="O170">
        <f>N170*(DI170+DJ170)/1000.0</f>
        <v>0</v>
      </c>
      <c r="P170">
        <f>(DB170 - IF(AU170&gt;1, L170*CV170*100.0/(AW170*DP170), 0))*(DI170+DJ170)/1000.0</f>
        <v>0</v>
      </c>
      <c r="Q170">
        <f>2.0/((1/S170-1/R170)+SIGN(S170)*SQRT((1/S170-1/R170)*(1/S170-1/R170) + 4*CW170/((CW170+1)*(CW170+1))*(2*1/S170*1/R170-1/R170*1/R170)))</f>
        <v>0</v>
      </c>
      <c r="R170">
        <f>IF(LEFT(CX170,1)&lt;&gt;"0",IF(LEFT(CX170,1)="1",3.0,CY170),$D$5+$E$5*(DP170*DI170/($K$5*1000))+$F$5*(DP170*DI170/($K$5*1000))*MAX(MIN(CV170,$J$5),$I$5)*MAX(MIN(CV170,$J$5),$I$5)+$G$5*MAX(MIN(CV170,$J$5),$I$5)*(DP170*DI170/($K$5*1000))+$H$5*(DP170*DI170/($K$5*1000))*(DP170*DI170/($K$5*1000)))</f>
        <v>0</v>
      </c>
      <c r="S170">
        <f>J170*(1000-(1000*0.61365*exp(17.502*W170/(240.97+W170))/(DI170+DJ170)+DD170)/2)/(1000*0.61365*exp(17.502*W170/(240.97+W170))/(DI170+DJ170)-DD170)</f>
        <v>0</v>
      </c>
      <c r="T170">
        <f>1/((CW170+1)/(Q170/1.6)+1/(R170/1.37)) + CW170/((CW170+1)/(Q170/1.6) + CW170/(R170/1.37))</f>
        <v>0</v>
      </c>
      <c r="U170">
        <f>(CR170*CU170)</f>
        <v>0</v>
      </c>
      <c r="V170">
        <f>(DK170+(U170+2*0.95*5.67E-8*(((DK170+$B$7)+273)^4-(DK170+273)^4)-44100*J170)/(1.84*29.3*R170+8*0.95*5.67E-8*(DK170+273)^3))</f>
        <v>0</v>
      </c>
      <c r="W170">
        <f>($C$7*DL170+$D$7*DM170+$E$7*V170)</f>
        <v>0</v>
      </c>
      <c r="X170">
        <f>0.61365*exp(17.502*W170/(240.97+W170))</f>
        <v>0</v>
      </c>
      <c r="Y170">
        <f>(Z170/AA170*100)</f>
        <v>0</v>
      </c>
      <c r="Z170">
        <f>DD170*(DI170+DJ170)/1000</f>
        <v>0</v>
      </c>
      <c r="AA170">
        <f>0.61365*exp(17.502*DK170/(240.97+DK170))</f>
        <v>0</v>
      </c>
      <c r="AB170">
        <f>(X170-DD170*(DI170+DJ170)/1000)</f>
        <v>0</v>
      </c>
      <c r="AC170">
        <f>(-J170*44100)</f>
        <v>0</v>
      </c>
      <c r="AD170">
        <f>2*29.3*R170*0.92*(DK170-W170)</f>
        <v>0</v>
      </c>
      <c r="AE170">
        <f>2*0.95*5.67E-8*(((DK170+$B$7)+273)^4-(W170+273)^4)</f>
        <v>0</v>
      </c>
      <c r="AF170">
        <f>U170+AE170+AC170+AD170</f>
        <v>0</v>
      </c>
      <c r="AG170">
        <f>DH170*AU170*(DC170-DB170*(1000-AU170*DE170)/(1000-AU170*DD170))/(100*CV170)</f>
        <v>0</v>
      </c>
      <c r="AH170">
        <f>1000*DH170*AU170*(DD170-DE170)/(100*CV170*(1000-AU170*DD170))</f>
        <v>0</v>
      </c>
      <c r="AI170">
        <f>(AJ170 - AK170 - DI170*1E3/(8.314*(DK170+273.15)) * AM170/DH170 * AL170) * DH170/(100*CV170) * (1000 - DE170)/1000</f>
        <v>0</v>
      </c>
      <c r="AJ170">
        <v>970.92657431995</v>
      </c>
      <c r="AK170">
        <v>908.371212121212</v>
      </c>
      <c r="AL170">
        <v>3.48055138192921</v>
      </c>
      <c r="AM170">
        <v>66.0504921813524</v>
      </c>
      <c r="AN170">
        <f>(AP170 - AO170 + DI170*1E3/(8.314*(DK170+273.15)) * AR170/DH170 * AQ170) * DH170/(100*CV170) * 1000/(1000 - AP170)</f>
        <v>0</v>
      </c>
      <c r="AO170">
        <v>20.755275652987</v>
      </c>
      <c r="AP170">
        <v>26.1264510489511</v>
      </c>
      <c r="AQ170">
        <v>-0.000587781818179877</v>
      </c>
      <c r="AR170">
        <v>92.47</v>
      </c>
      <c r="AS170">
        <v>0</v>
      </c>
      <c r="AT170">
        <v>0</v>
      </c>
      <c r="AU170">
        <f>IF(AS170*$H$13&gt;=AW170,1.0,(AW170/(AW170-AS170*$H$13)))</f>
        <v>0</v>
      </c>
      <c r="AV170">
        <f>(AU170-1)*100</f>
        <v>0</v>
      </c>
      <c r="AW170">
        <f>MAX(0,($B$13+$C$13*DP170)/(1+$D$13*DP170)*DI170/(DK170+273)*$E$13)</f>
        <v>0</v>
      </c>
      <c r="AX170" t="s">
        <v>418</v>
      </c>
      <c r="AY170" t="s">
        <v>418</v>
      </c>
      <c r="AZ170">
        <v>0</v>
      </c>
      <c r="BA170">
        <v>0</v>
      </c>
      <c r="BB170">
        <f>1-AZ170/BA170</f>
        <v>0</v>
      </c>
      <c r="BC170">
        <v>0</v>
      </c>
      <c r="BD170" t="s">
        <v>418</v>
      </c>
      <c r="BE170" t="s">
        <v>418</v>
      </c>
      <c r="BF170">
        <v>0</v>
      </c>
      <c r="BG170">
        <v>0</v>
      </c>
      <c r="BH170">
        <f>1-BF170/BG170</f>
        <v>0</v>
      </c>
      <c r="BI170">
        <v>0.5</v>
      </c>
      <c r="BJ170">
        <f>CS170</f>
        <v>0</v>
      </c>
      <c r="BK170">
        <f>L170</f>
        <v>0</v>
      </c>
      <c r="BL170">
        <f>BH170*BI170*BJ170</f>
        <v>0</v>
      </c>
      <c r="BM170">
        <f>(BK170-BC170)/BJ170</f>
        <v>0</v>
      </c>
      <c r="BN170">
        <f>(BA170-BG170)/BG170</f>
        <v>0</v>
      </c>
      <c r="BO170">
        <f>AZ170/(BB170+AZ170/BG170)</f>
        <v>0</v>
      </c>
      <c r="BP170" t="s">
        <v>418</v>
      </c>
      <c r="BQ170">
        <v>0</v>
      </c>
      <c r="BR170">
        <f>IF(BQ170&lt;&gt;0, BQ170, BO170)</f>
        <v>0</v>
      </c>
      <c r="BS170">
        <f>1-BR170/BG170</f>
        <v>0</v>
      </c>
      <c r="BT170">
        <f>(BG170-BF170)/(BG170-BR170)</f>
        <v>0</v>
      </c>
      <c r="BU170">
        <f>(BA170-BG170)/(BA170-BR170)</f>
        <v>0</v>
      </c>
      <c r="BV170">
        <f>(BG170-BF170)/(BG170-AZ170)</f>
        <v>0</v>
      </c>
      <c r="BW170">
        <f>(BA170-BG170)/(BA170-AZ170)</f>
        <v>0</v>
      </c>
      <c r="BX170">
        <f>(BT170*BR170/BF170)</f>
        <v>0</v>
      </c>
      <c r="BY170">
        <f>(1-BX170)</f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f>$B$11*DQ170+$C$11*DR170+$F$11*EC170*(1-EF170)</f>
        <v>0</v>
      </c>
      <c r="CS170">
        <f>CR170*CT170</f>
        <v>0</v>
      </c>
      <c r="CT170">
        <f>($B$11*$D$9+$C$11*$D$9+$F$11*((EP170+EH170)/MAX(EP170+EH170+EQ170, 0.1)*$I$9+EQ170/MAX(EP170+EH170+EQ170, 0.1)*$J$9))/($B$11+$C$11+$F$11)</f>
        <v>0</v>
      </c>
      <c r="CU170">
        <f>($B$11*$K$9+$C$11*$K$9+$F$11*((EP170+EH170)/MAX(EP170+EH170+EQ170, 0.1)*$P$9+EQ170/MAX(EP170+EH170+EQ170, 0.1)*$Q$9))/($B$11+$C$11+$F$11)</f>
        <v>0</v>
      </c>
      <c r="CV170">
        <v>6</v>
      </c>
      <c r="CW170">
        <v>0.5</v>
      </c>
      <c r="CX170" t="s">
        <v>419</v>
      </c>
      <c r="CY170">
        <v>2</v>
      </c>
      <c r="CZ170" t="b">
        <v>1</v>
      </c>
      <c r="DA170">
        <v>1659025682.1</v>
      </c>
      <c r="DB170">
        <v>861.357444444444</v>
      </c>
      <c r="DC170">
        <v>934.604740740741</v>
      </c>
      <c r="DD170">
        <v>26.1218407407407</v>
      </c>
      <c r="DE170">
        <v>20.7576074074074</v>
      </c>
      <c r="DF170">
        <v>852.224814814815</v>
      </c>
      <c r="DG170">
        <v>25.5506407407407</v>
      </c>
      <c r="DH170">
        <v>500.055888888889</v>
      </c>
      <c r="DI170">
        <v>90.4084111111111</v>
      </c>
      <c r="DJ170">
        <v>0.0466222148148148</v>
      </c>
      <c r="DK170">
        <v>27.4981555555556</v>
      </c>
      <c r="DL170">
        <v>27.512137037037</v>
      </c>
      <c r="DM170">
        <v>999.9</v>
      </c>
      <c r="DN170">
        <v>0</v>
      </c>
      <c r="DO170">
        <v>0</v>
      </c>
      <c r="DP170">
        <v>9999.81481481482</v>
      </c>
      <c r="DQ170">
        <v>0</v>
      </c>
      <c r="DR170">
        <v>18.4603740740741</v>
      </c>
      <c r="DS170">
        <v>-73.2474185185185</v>
      </c>
      <c r="DT170">
        <v>884.461111111111</v>
      </c>
      <c r="DU170">
        <v>954.416148148148</v>
      </c>
      <c r="DV170">
        <v>5.36421851851852</v>
      </c>
      <c r="DW170">
        <v>934.604740740741</v>
      </c>
      <c r="DX170">
        <v>20.7576074074074</v>
      </c>
      <c r="DY170">
        <v>2.3616337037037</v>
      </c>
      <c r="DZ170">
        <v>1.8766637037037</v>
      </c>
      <c r="EA170">
        <v>20.1030703703704</v>
      </c>
      <c r="EB170">
        <v>16.4404074074074</v>
      </c>
      <c r="EC170">
        <v>1999.99555555556</v>
      </c>
      <c r="ED170">
        <v>0.980003407407407</v>
      </c>
      <c r="EE170">
        <v>0.0199968111111111</v>
      </c>
      <c r="EF170">
        <v>0</v>
      </c>
      <c r="EG170">
        <v>858.560259259259</v>
      </c>
      <c r="EH170">
        <v>5.00063</v>
      </c>
      <c r="EI170">
        <v>16926.0148148148</v>
      </c>
      <c r="EJ170">
        <v>17256.8703703704</v>
      </c>
      <c r="EK170">
        <v>38.875</v>
      </c>
      <c r="EL170">
        <v>38.854</v>
      </c>
      <c r="EM170">
        <v>38.312</v>
      </c>
      <c r="EN170">
        <v>38.2056666666667</v>
      </c>
      <c r="EO170">
        <v>39.812</v>
      </c>
      <c r="EP170">
        <v>1955.10407407407</v>
      </c>
      <c r="EQ170">
        <v>39.8914814814815</v>
      </c>
      <c r="ER170">
        <v>0</v>
      </c>
      <c r="ES170">
        <v>1659025688.5</v>
      </c>
      <c r="ET170">
        <v>0</v>
      </c>
      <c r="EU170">
        <v>858.557115384615</v>
      </c>
      <c r="EV170">
        <v>-5.89480341314605</v>
      </c>
      <c r="EW170">
        <v>-121.904273332284</v>
      </c>
      <c r="EX170">
        <v>16925.8807692308</v>
      </c>
      <c r="EY170">
        <v>15</v>
      </c>
      <c r="EZ170">
        <v>0</v>
      </c>
      <c r="FA170" t="s">
        <v>420</v>
      </c>
      <c r="FB170">
        <v>1657551626.5</v>
      </c>
      <c r="FC170">
        <v>1657551629</v>
      </c>
      <c r="FD170">
        <v>0</v>
      </c>
      <c r="FE170">
        <v>0.403</v>
      </c>
      <c r="FF170">
        <v>0.009</v>
      </c>
      <c r="FG170">
        <v>9.41</v>
      </c>
      <c r="FH170">
        <v>0.087</v>
      </c>
      <c r="FI170">
        <v>417</v>
      </c>
      <c r="FJ170">
        <v>17</v>
      </c>
      <c r="FK170">
        <v>1.61</v>
      </c>
      <c r="FL170">
        <v>0.59</v>
      </c>
      <c r="FM170">
        <v>-72.79083</v>
      </c>
      <c r="FN170">
        <v>-4.34257260787984</v>
      </c>
      <c r="FO170">
        <v>0.839055178817222</v>
      </c>
      <c r="FP170">
        <v>0</v>
      </c>
      <c r="FQ170">
        <v>859.019794117647</v>
      </c>
      <c r="FR170">
        <v>-6.58522536617461</v>
      </c>
      <c r="FS170">
        <v>0.672773923194195</v>
      </c>
      <c r="FT170">
        <v>0</v>
      </c>
      <c r="FU170">
        <v>5.3602225</v>
      </c>
      <c r="FV170">
        <v>0.0647315572232564</v>
      </c>
      <c r="FW170">
        <v>0.00735741895979832</v>
      </c>
      <c r="FX170">
        <v>1</v>
      </c>
      <c r="FY170">
        <v>1</v>
      </c>
      <c r="FZ170">
        <v>3</v>
      </c>
      <c r="GA170" t="s">
        <v>421</v>
      </c>
      <c r="GB170">
        <v>2.97289</v>
      </c>
      <c r="GC170">
        <v>2.70079</v>
      </c>
      <c r="GD170">
        <v>0.153746</v>
      </c>
      <c r="GE170">
        <v>0.162934</v>
      </c>
      <c r="GF170">
        <v>0.10927</v>
      </c>
      <c r="GG170">
        <v>0.0941904</v>
      </c>
      <c r="GH170">
        <v>32952.2</v>
      </c>
      <c r="GI170">
        <v>35632.8</v>
      </c>
      <c r="GJ170">
        <v>35285.9</v>
      </c>
      <c r="GK170">
        <v>38606.4</v>
      </c>
      <c r="GL170">
        <v>44558.9</v>
      </c>
      <c r="GM170">
        <v>50506</v>
      </c>
      <c r="GN170">
        <v>55158.9</v>
      </c>
      <c r="GO170">
        <v>61921.1</v>
      </c>
      <c r="GP170">
        <v>1.979</v>
      </c>
      <c r="GQ170">
        <v>1.8482</v>
      </c>
      <c r="GR170">
        <v>0.125945</v>
      </c>
      <c r="GS170">
        <v>0</v>
      </c>
      <c r="GT170">
        <v>25.453</v>
      </c>
      <c r="GU170">
        <v>999.9</v>
      </c>
      <c r="GV170">
        <v>59.26</v>
      </c>
      <c r="GW170">
        <v>29.336</v>
      </c>
      <c r="GX170">
        <v>26.8823</v>
      </c>
      <c r="GY170">
        <v>57.1164</v>
      </c>
      <c r="GZ170">
        <v>43.5256</v>
      </c>
      <c r="HA170">
        <v>1</v>
      </c>
      <c r="HB170">
        <v>-0.0308943</v>
      </c>
      <c r="HC170">
        <v>0.240959</v>
      </c>
      <c r="HD170">
        <v>20.1133</v>
      </c>
      <c r="HE170">
        <v>5.19812</v>
      </c>
      <c r="HF170">
        <v>12.0052</v>
      </c>
      <c r="HG170">
        <v>4.9756</v>
      </c>
      <c r="HH170">
        <v>3.2932</v>
      </c>
      <c r="HI170">
        <v>9999</v>
      </c>
      <c r="HJ170">
        <v>9999</v>
      </c>
      <c r="HK170">
        <v>9999</v>
      </c>
      <c r="HL170">
        <v>628.2</v>
      </c>
      <c r="HM170">
        <v>1.86325</v>
      </c>
      <c r="HN170">
        <v>1.86801</v>
      </c>
      <c r="HO170">
        <v>1.86783</v>
      </c>
      <c r="HP170">
        <v>1.86902</v>
      </c>
      <c r="HQ170">
        <v>1.86981</v>
      </c>
      <c r="HR170">
        <v>1.86587</v>
      </c>
      <c r="HS170">
        <v>1.86691</v>
      </c>
      <c r="HT170">
        <v>1.86829</v>
      </c>
      <c r="HU170">
        <v>5</v>
      </c>
      <c r="HV170">
        <v>0</v>
      </c>
      <c r="HW170">
        <v>0</v>
      </c>
      <c r="HX170">
        <v>0</v>
      </c>
      <c r="HY170" t="s">
        <v>422</v>
      </c>
      <c r="HZ170" t="s">
        <v>423</v>
      </c>
      <c r="IA170" t="s">
        <v>424</v>
      </c>
      <c r="IB170" t="s">
        <v>424</v>
      </c>
      <c r="IC170" t="s">
        <v>424</v>
      </c>
      <c r="ID170" t="s">
        <v>424</v>
      </c>
      <c r="IE170">
        <v>0</v>
      </c>
      <c r="IF170">
        <v>100</v>
      </c>
      <c r="IG170">
        <v>100</v>
      </c>
      <c r="IH170">
        <v>9.274</v>
      </c>
      <c r="II170">
        <v>0.5714</v>
      </c>
      <c r="IJ170">
        <v>4.02706509432224</v>
      </c>
      <c r="IK170">
        <v>0.00601174518973114</v>
      </c>
      <c r="IL170">
        <v>2.77886958061485e-07</v>
      </c>
      <c r="IM170">
        <v>-3.54636231360687e-10</v>
      </c>
      <c r="IN170">
        <v>-0.0404303883988718</v>
      </c>
      <c r="IO170">
        <v>-0.0177815531441476</v>
      </c>
      <c r="IP170">
        <v>0.00205572605671414</v>
      </c>
      <c r="IQ170">
        <v>-1.65519735432211e-05</v>
      </c>
      <c r="IR170">
        <v>-4</v>
      </c>
      <c r="IS170">
        <v>1848</v>
      </c>
      <c r="IT170">
        <v>1</v>
      </c>
      <c r="IU170">
        <v>25</v>
      </c>
      <c r="IV170">
        <v>24567.7</v>
      </c>
      <c r="IW170">
        <v>24567.7</v>
      </c>
      <c r="IX170">
        <v>2.01904</v>
      </c>
      <c r="IY170">
        <v>2.59155</v>
      </c>
      <c r="IZ170">
        <v>1.54785</v>
      </c>
      <c r="JA170">
        <v>2.30591</v>
      </c>
      <c r="JB170">
        <v>1.34644</v>
      </c>
      <c r="JC170">
        <v>2.38647</v>
      </c>
      <c r="JD170">
        <v>33.9639</v>
      </c>
      <c r="JE170">
        <v>24.2188</v>
      </c>
      <c r="JF170">
        <v>18</v>
      </c>
      <c r="JG170">
        <v>497.333</v>
      </c>
      <c r="JH170">
        <v>412.801</v>
      </c>
      <c r="JI170">
        <v>24.9999</v>
      </c>
      <c r="JJ170">
        <v>26.8066</v>
      </c>
      <c r="JK170">
        <v>30.0001</v>
      </c>
      <c r="JL170">
        <v>26.7311</v>
      </c>
      <c r="JM170">
        <v>26.669</v>
      </c>
      <c r="JN170">
        <v>40.4671</v>
      </c>
      <c r="JO170">
        <v>32.28</v>
      </c>
      <c r="JP170">
        <v>95.9078</v>
      </c>
      <c r="JQ170">
        <v>25</v>
      </c>
      <c r="JR170">
        <v>971.738</v>
      </c>
      <c r="JS170">
        <v>20.7954</v>
      </c>
      <c r="JT170">
        <v>102.32</v>
      </c>
      <c r="JU170">
        <v>103.07</v>
      </c>
    </row>
    <row r="171" spans="1:281">
      <c r="A171">
        <v>155</v>
      </c>
      <c r="B171">
        <v>1659025694.6</v>
      </c>
      <c r="C171">
        <v>2011.5</v>
      </c>
      <c r="D171" t="s">
        <v>734</v>
      </c>
      <c r="E171" t="s">
        <v>735</v>
      </c>
      <c r="F171">
        <v>5</v>
      </c>
      <c r="G171" t="s">
        <v>619</v>
      </c>
      <c r="H171" t="s">
        <v>417</v>
      </c>
      <c r="I171">
        <v>1659025686.81429</v>
      </c>
      <c r="J171">
        <f>(K171)/1000</f>
        <v>0</v>
      </c>
      <c r="K171">
        <f>IF(CZ171, AN171, AH171)</f>
        <v>0</v>
      </c>
      <c r="L171">
        <f>IF(CZ171, AI171, AG171)</f>
        <v>0</v>
      </c>
      <c r="M171">
        <f>DB171 - IF(AU171&gt;1, L171*CV171*100.0/(AW171*DP171), 0)</f>
        <v>0</v>
      </c>
      <c r="N171">
        <f>((T171-J171/2)*M171-L171)/(T171+J171/2)</f>
        <v>0</v>
      </c>
      <c r="O171">
        <f>N171*(DI171+DJ171)/1000.0</f>
        <v>0</v>
      </c>
      <c r="P171">
        <f>(DB171 - IF(AU171&gt;1, L171*CV171*100.0/(AW171*DP171), 0))*(DI171+DJ171)/1000.0</f>
        <v>0</v>
      </c>
      <c r="Q171">
        <f>2.0/((1/S171-1/R171)+SIGN(S171)*SQRT((1/S171-1/R171)*(1/S171-1/R171) + 4*CW171/((CW171+1)*(CW171+1))*(2*1/S171*1/R171-1/R171*1/R171)))</f>
        <v>0</v>
      </c>
      <c r="R171">
        <f>IF(LEFT(CX171,1)&lt;&gt;"0",IF(LEFT(CX171,1)="1",3.0,CY171),$D$5+$E$5*(DP171*DI171/($K$5*1000))+$F$5*(DP171*DI171/($K$5*1000))*MAX(MIN(CV171,$J$5),$I$5)*MAX(MIN(CV171,$J$5),$I$5)+$G$5*MAX(MIN(CV171,$J$5),$I$5)*(DP171*DI171/($K$5*1000))+$H$5*(DP171*DI171/($K$5*1000))*(DP171*DI171/($K$5*1000)))</f>
        <v>0</v>
      </c>
      <c r="S171">
        <f>J171*(1000-(1000*0.61365*exp(17.502*W171/(240.97+W171))/(DI171+DJ171)+DD171)/2)/(1000*0.61365*exp(17.502*W171/(240.97+W171))/(DI171+DJ171)-DD171)</f>
        <v>0</v>
      </c>
      <c r="T171">
        <f>1/((CW171+1)/(Q171/1.6)+1/(R171/1.37)) + CW171/((CW171+1)/(Q171/1.6) + CW171/(R171/1.37))</f>
        <v>0</v>
      </c>
      <c r="U171">
        <f>(CR171*CU171)</f>
        <v>0</v>
      </c>
      <c r="V171">
        <f>(DK171+(U171+2*0.95*5.67E-8*(((DK171+$B$7)+273)^4-(DK171+273)^4)-44100*J171)/(1.84*29.3*R171+8*0.95*5.67E-8*(DK171+273)^3))</f>
        <v>0</v>
      </c>
      <c r="W171">
        <f>($C$7*DL171+$D$7*DM171+$E$7*V171)</f>
        <v>0</v>
      </c>
      <c r="X171">
        <f>0.61365*exp(17.502*W171/(240.97+W171))</f>
        <v>0</v>
      </c>
      <c r="Y171">
        <f>(Z171/AA171*100)</f>
        <v>0</v>
      </c>
      <c r="Z171">
        <f>DD171*(DI171+DJ171)/1000</f>
        <v>0</v>
      </c>
      <c r="AA171">
        <f>0.61365*exp(17.502*DK171/(240.97+DK171))</f>
        <v>0</v>
      </c>
      <c r="AB171">
        <f>(X171-DD171*(DI171+DJ171)/1000)</f>
        <v>0</v>
      </c>
      <c r="AC171">
        <f>(-J171*44100)</f>
        <v>0</v>
      </c>
      <c r="AD171">
        <f>2*29.3*R171*0.92*(DK171-W171)</f>
        <v>0</v>
      </c>
      <c r="AE171">
        <f>2*0.95*5.67E-8*(((DK171+$B$7)+273)^4-(W171+273)^4)</f>
        <v>0</v>
      </c>
      <c r="AF171">
        <f>U171+AE171+AC171+AD171</f>
        <v>0</v>
      </c>
      <c r="AG171">
        <f>DH171*AU171*(DC171-DB171*(1000-AU171*DE171)/(1000-AU171*DD171))/(100*CV171)</f>
        <v>0</v>
      </c>
      <c r="AH171">
        <f>1000*DH171*AU171*(DD171-DE171)/(100*CV171*(1000-AU171*DD171))</f>
        <v>0</v>
      </c>
      <c r="AI171">
        <f>(AJ171 - AK171 - DI171*1E3/(8.314*(DK171+273.15)) * AM171/DH171 * AL171) * DH171/(100*CV171) * (1000 - DE171)/1000</f>
        <v>0</v>
      </c>
      <c r="AJ171">
        <v>988.062753126536</v>
      </c>
      <c r="AK171">
        <v>925.452527272727</v>
      </c>
      <c r="AL171">
        <v>3.37512527868408</v>
      </c>
      <c r="AM171">
        <v>66.0504921813524</v>
      </c>
      <c r="AN171">
        <f>(AP171 - AO171 + DI171*1E3/(8.314*(DK171+273.15)) * AR171/DH171 * AQ171) * DH171/(100*CV171) * 1000/(1000 - AP171)</f>
        <v>0</v>
      </c>
      <c r="AO171">
        <v>20.7478739745887</v>
      </c>
      <c r="AP171">
        <v>26.1228356643357</v>
      </c>
      <c r="AQ171">
        <v>-0.000211846464644828</v>
      </c>
      <c r="AR171">
        <v>92.47</v>
      </c>
      <c r="AS171">
        <v>0</v>
      </c>
      <c r="AT171">
        <v>0</v>
      </c>
      <c r="AU171">
        <f>IF(AS171*$H$13&gt;=AW171,1.0,(AW171/(AW171-AS171*$H$13)))</f>
        <v>0</v>
      </c>
      <c r="AV171">
        <f>(AU171-1)*100</f>
        <v>0</v>
      </c>
      <c r="AW171">
        <f>MAX(0,($B$13+$C$13*DP171)/(1+$D$13*DP171)*DI171/(DK171+273)*$E$13)</f>
        <v>0</v>
      </c>
      <c r="AX171" t="s">
        <v>418</v>
      </c>
      <c r="AY171" t="s">
        <v>418</v>
      </c>
      <c r="AZ171">
        <v>0</v>
      </c>
      <c r="BA171">
        <v>0</v>
      </c>
      <c r="BB171">
        <f>1-AZ171/BA171</f>
        <v>0</v>
      </c>
      <c r="BC171">
        <v>0</v>
      </c>
      <c r="BD171" t="s">
        <v>418</v>
      </c>
      <c r="BE171" t="s">
        <v>418</v>
      </c>
      <c r="BF171">
        <v>0</v>
      </c>
      <c r="BG171">
        <v>0</v>
      </c>
      <c r="BH171">
        <f>1-BF171/BG171</f>
        <v>0</v>
      </c>
      <c r="BI171">
        <v>0.5</v>
      </c>
      <c r="BJ171">
        <f>CS171</f>
        <v>0</v>
      </c>
      <c r="BK171">
        <f>L171</f>
        <v>0</v>
      </c>
      <c r="BL171">
        <f>BH171*BI171*BJ171</f>
        <v>0</v>
      </c>
      <c r="BM171">
        <f>(BK171-BC171)/BJ171</f>
        <v>0</v>
      </c>
      <c r="BN171">
        <f>(BA171-BG171)/BG171</f>
        <v>0</v>
      </c>
      <c r="BO171">
        <f>AZ171/(BB171+AZ171/BG171)</f>
        <v>0</v>
      </c>
      <c r="BP171" t="s">
        <v>418</v>
      </c>
      <c r="BQ171">
        <v>0</v>
      </c>
      <c r="BR171">
        <f>IF(BQ171&lt;&gt;0, BQ171, BO171)</f>
        <v>0</v>
      </c>
      <c r="BS171">
        <f>1-BR171/BG171</f>
        <v>0</v>
      </c>
      <c r="BT171">
        <f>(BG171-BF171)/(BG171-BR171)</f>
        <v>0</v>
      </c>
      <c r="BU171">
        <f>(BA171-BG171)/(BA171-BR171)</f>
        <v>0</v>
      </c>
      <c r="BV171">
        <f>(BG171-BF171)/(BG171-AZ171)</f>
        <v>0</v>
      </c>
      <c r="BW171">
        <f>(BA171-BG171)/(BA171-AZ171)</f>
        <v>0</v>
      </c>
      <c r="BX171">
        <f>(BT171*BR171/BF171)</f>
        <v>0</v>
      </c>
      <c r="BY171">
        <f>(1-BX171)</f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f>$B$11*DQ171+$C$11*DR171+$F$11*EC171*(1-EF171)</f>
        <v>0</v>
      </c>
      <c r="CS171">
        <f>CR171*CT171</f>
        <v>0</v>
      </c>
      <c r="CT171">
        <f>($B$11*$D$9+$C$11*$D$9+$F$11*((EP171+EH171)/MAX(EP171+EH171+EQ171, 0.1)*$I$9+EQ171/MAX(EP171+EH171+EQ171, 0.1)*$J$9))/($B$11+$C$11+$F$11)</f>
        <v>0</v>
      </c>
      <c r="CU171">
        <f>($B$11*$K$9+$C$11*$K$9+$F$11*((EP171+EH171)/MAX(EP171+EH171+EQ171, 0.1)*$P$9+EQ171/MAX(EP171+EH171+EQ171, 0.1)*$Q$9))/($B$11+$C$11+$F$11)</f>
        <v>0</v>
      </c>
      <c r="CV171">
        <v>6</v>
      </c>
      <c r="CW171">
        <v>0.5</v>
      </c>
      <c r="CX171" t="s">
        <v>419</v>
      </c>
      <c r="CY171">
        <v>2</v>
      </c>
      <c r="CZ171" t="b">
        <v>1</v>
      </c>
      <c r="DA171">
        <v>1659025686.81429</v>
      </c>
      <c r="DB171">
        <v>877.076678571429</v>
      </c>
      <c r="DC171">
        <v>950.381857142857</v>
      </c>
      <c r="DD171">
        <v>26.1234928571429</v>
      </c>
      <c r="DE171">
        <v>20.7531214285714</v>
      </c>
      <c r="DF171">
        <v>867.855</v>
      </c>
      <c r="DG171">
        <v>25.5522071428571</v>
      </c>
      <c r="DH171">
        <v>500.042535714286</v>
      </c>
      <c r="DI171">
        <v>90.4073714285714</v>
      </c>
      <c r="DJ171">
        <v>0.0466074892857143</v>
      </c>
      <c r="DK171">
        <v>27.4963357142857</v>
      </c>
      <c r="DL171">
        <v>27.5106107142857</v>
      </c>
      <c r="DM171">
        <v>999.9</v>
      </c>
      <c r="DN171">
        <v>0</v>
      </c>
      <c r="DO171">
        <v>0</v>
      </c>
      <c r="DP171">
        <v>10007.3214285714</v>
      </c>
      <c r="DQ171">
        <v>0</v>
      </c>
      <c r="DR171">
        <v>18.4638357142857</v>
      </c>
      <c r="DS171">
        <v>-73.30525</v>
      </c>
      <c r="DT171">
        <v>900.603571428571</v>
      </c>
      <c r="DU171">
        <v>970.523214285714</v>
      </c>
      <c r="DV171">
        <v>5.37035892857143</v>
      </c>
      <c r="DW171">
        <v>950.381857142857</v>
      </c>
      <c r="DX171">
        <v>20.7531214285714</v>
      </c>
      <c r="DY171">
        <v>2.36175642857143</v>
      </c>
      <c r="DZ171">
        <v>1.87623714285714</v>
      </c>
      <c r="EA171">
        <v>20.1039142857143</v>
      </c>
      <c r="EB171">
        <v>16.4368321428571</v>
      </c>
      <c r="EC171">
        <v>1999.99821428571</v>
      </c>
      <c r="ED171">
        <v>0.980003178571429</v>
      </c>
      <c r="EE171">
        <v>0.0199970642857143</v>
      </c>
      <c r="EF171">
        <v>0</v>
      </c>
      <c r="EG171">
        <v>857.997642857143</v>
      </c>
      <c r="EH171">
        <v>5.00063</v>
      </c>
      <c r="EI171">
        <v>16916.1464285714</v>
      </c>
      <c r="EJ171">
        <v>17256.9071428571</v>
      </c>
      <c r="EK171">
        <v>38.875</v>
      </c>
      <c r="EL171">
        <v>38.85475</v>
      </c>
      <c r="EM171">
        <v>38.321</v>
      </c>
      <c r="EN171">
        <v>38.22075</v>
      </c>
      <c r="EO171">
        <v>39.812</v>
      </c>
      <c r="EP171">
        <v>1955.10857142857</v>
      </c>
      <c r="EQ171">
        <v>39.89</v>
      </c>
      <c r="ER171">
        <v>0</v>
      </c>
      <c r="ES171">
        <v>1659025693.3</v>
      </c>
      <c r="ET171">
        <v>0</v>
      </c>
      <c r="EU171">
        <v>858.002961538462</v>
      </c>
      <c r="EV171">
        <v>-7.36953846807686</v>
      </c>
      <c r="EW171">
        <v>-127.729914613618</v>
      </c>
      <c r="EX171">
        <v>16915.8423076923</v>
      </c>
      <c r="EY171">
        <v>15</v>
      </c>
      <c r="EZ171">
        <v>0</v>
      </c>
      <c r="FA171" t="s">
        <v>420</v>
      </c>
      <c r="FB171">
        <v>1657551626.5</v>
      </c>
      <c r="FC171">
        <v>1657551629</v>
      </c>
      <c r="FD171">
        <v>0</v>
      </c>
      <c r="FE171">
        <v>0.403</v>
      </c>
      <c r="FF171">
        <v>0.009</v>
      </c>
      <c r="FG171">
        <v>9.41</v>
      </c>
      <c r="FH171">
        <v>0.087</v>
      </c>
      <c r="FI171">
        <v>417</v>
      </c>
      <c r="FJ171">
        <v>17</v>
      </c>
      <c r="FK171">
        <v>1.61</v>
      </c>
      <c r="FL171">
        <v>0.59</v>
      </c>
      <c r="FM171">
        <v>-73.2830975</v>
      </c>
      <c r="FN171">
        <v>-1.64559287054407</v>
      </c>
      <c r="FO171">
        <v>0.747826693989824</v>
      </c>
      <c r="FP171">
        <v>0</v>
      </c>
      <c r="FQ171">
        <v>858.339970588235</v>
      </c>
      <c r="FR171">
        <v>-6.72059587853281</v>
      </c>
      <c r="FS171">
        <v>0.687770630596724</v>
      </c>
      <c r="FT171">
        <v>0</v>
      </c>
      <c r="FU171">
        <v>5.367147</v>
      </c>
      <c r="FV171">
        <v>0.0805762851782147</v>
      </c>
      <c r="FW171">
        <v>0.00854795624696341</v>
      </c>
      <c r="FX171">
        <v>1</v>
      </c>
      <c r="FY171">
        <v>1</v>
      </c>
      <c r="FZ171">
        <v>3</v>
      </c>
      <c r="GA171" t="s">
        <v>421</v>
      </c>
      <c r="GB171">
        <v>2.97372</v>
      </c>
      <c r="GC171">
        <v>2.70033</v>
      </c>
      <c r="GD171">
        <v>0.155646</v>
      </c>
      <c r="GE171">
        <v>0.164611</v>
      </c>
      <c r="GF171">
        <v>0.109281</v>
      </c>
      <c r="GG171">
        <v>0.0941887</v>
      </c>
      <c r="GH171">
        <v>32878.9</v>
      </c>
      <c r="GI171">
        <v>35561</v>
      </c>
      <c r="GJ171">
        <v>35286.6</v>
      </c>
      <c r="GK171">
        <v>38605.9</v>
      </c>
      <c r="GL171">
        <v>44558.5</v>
      </c>
      <c r="GM171">
        <v>50505.9</v>
      </c>
      <c r="GN171">
        <v>55159</v>
      </c>
      <c r="GO171">
        <v>61920.8</v>
      </c>
      <c r="GP171">
        <v>1.9796</v>
      </c>
      <c r="GQ171">
        <v>1.8476</v>
      </c>
      <c r="GR171">
        <v>0.125378</v>
      </c>
      <c r="GS171">
        <v>0</v>
      </c>
      <c r="GT171">
        <v>25.4552</v>
      </c>
      <c r="GU171">
        <v>999.9</v>
      </c>
      <c r="GV171">
        <v>59.26</v>
      </c>
      <c r="GW171">
        <v>29.336</v>
      </c>
      <c r="GX171">
        <v>26.8802</v>
      </c>
      <c r="GY171">
        <v>56.4964</v>
      </c>
      <c r="GZ171">
        <v>43.0168</v>
      </c>
      <c r="HA171">
        <v>1</v>
      </c>
      <c r="HB171">
        <v>-0.030935</v>
      </c>
      <c r="HC171">
        <v>0.243355</v>
      </c>
      <c r="HD171">
        <v>20.1133</v>
      </c>
      <c r="HE171">
        <v>5.19932</v>
      </c>
      <c r="HF171">
        <v>12.004</v>
      </c>
      <c r="HG171">
        <v>4.9756</v>
      </c>
      <c r="HH171">
        <v>3.2938</v>
      </c>
      <c r="HI171">
        <v>9999</v>
      </c>
      <c r="HJ171">
        <v>9999</v>
      </c>
      <c r="HK171">
        <v>9999</v>
      </c>
      <c r="HL171">
        <v>628.2</v>
      </c>
      <c r="HM171">
        <v>1.86322</v>
      </c>
      <c r="HN171">
        <v>1.86801</v>
      </c>
      <c r="HO171">
        <v>1.86783</v>
      </c>
      <c r="HP171">
        <v>1.86902</v>
      </c>
      <c r="HQ171">
        <v>1.86981</v>
      </c>
      <c r="HR171">
        <v>1.86584</v>
      </c>
      <c r="HS171">
        <v>1.86691</v>
      </c>
      <c r="HT171">
        <v>1.86829</v>
      </c>
      <c r="HU171">
        <v>5</v>
      </c>
      <c r="HV171">
        <v>0</v>
      </c>
      <c r="HW171">
        <v>0</v>
      </c>
      <c r="HX171">
        <v>0</v>
      </c>
      <c r="HY171" t="s">
        <v>422</v>
      </c>
      <c r="HZ171" t="s">
        <v>423</v>
      </c>
      <c r="IA171" t="s">
        <v>424</v>
      </c>
      <c r="IB171" t="s">
        <v>424</v>
      </c>
      <c r="IC171" t="s">
        <v>424</v>
      </c>
      <c r="ID171" t="s">
        <v>424</v>
      </c>
      <c r="IE171">
        <v>0</v>
      </c>
      <c r="IF171">
        <v>100</v>
      </c>
      <c r="IG171">
        <v>100</v>
      </c>
      <c r="IH171">
        <v>9.368</v>
      </c>
      <c r="II171">
        <v>0.5717</v>
      </c>
      <c r="IJ171">
        <v>4.02706509432224</v>
      </c>
      <c r="IK171">
        <v>0.00601174518973114</v>
      </c>
      <c r="IL171">
        <v>2.77886958061485e-07</v>
      </c>
      <c r="IM171">
        <v>-3.54636231360687e-10</v>
      </c>
      <c r="IN171">
        <v>-0.0404303883988718</v>
      </c>
      <c r="IO171">
        <v>-0.0177815531441476</v>
      </c>
      <c r="IP171">
        <v>0.00205572605671414</v>
      </c>
      <c r="IQ171">
        <v>-1.65519735432211e-05</v>
      </c>
      <c r="IR171">
        <v>-4</v>
      </c>
      <c r="IS171">
        <v>1848</v>
      </c>
      <c r="IT171">
        <v>1</v>
      </c>
      <c r="IU171">
        <v>25</v>
      </c>
      <c r="IV171">
        <v>24567.8</v>
      </c>
      <c r="IW171">
        <v>24567.8</v>
      </c>
      <c r="IX171">
        <v>2.04346</v>
      </c>
      <c r="IY171">
        <v>2.6001</v>
      </c>
      <c r="IZ171">
        <v>1.54785</v>
      </c>
      <c r="JA171">
        <v>2.30591</v>
      </c>
      <c r="JB171">
        <v>1.34644</v>
      </c>
      <c r="JC171">
        <v>2.43164</v>
      </c>
      <c r="JD171">
        <v>33.9639</v>
      </c>
      <c r="JE171">
        <v>24.2188</v>
      </c>
      <c r="JF171">
        <v>18</v>
      </c>
      <c r="JG171">
        <v>497.727</v>
      </c>
      <c r="JH171">
        <v>412.461</v>
      </c>
      <c r="JI171">
        <v>25.0003</v>
      </c>
      <c r="JJ171">
        <v>26.8066</v>
      </c>
      <c r="JK171">
        <v>30.0001</v>
      </c>
      <c r="JL171">
        <v>26.7311</v>
      </c>
      <c r="JM171">
        <v>26.669</v>
      </c>
      <c r="JN171">
        <v>41.0585</v>
      </c>
      <c r="JO171">
        <v>32.28</v>
      </c>
      <c r="JP171">
        <v>95.9078</v>
      </c>
      <c r="JQ171">
        <v>25</v>
      </c>
      <c r="JR171">
        <v>991.854</v>
      </c>
      <c r="JS171">
        <v>20.788</v>
      </c>
      <c r="JT171">
        <v>102.321</v>
      </c>
      <c r="JU171">
        <v>103.069</v>
      </c>
    </row>
    <row r="172" spans="1:281">
      <c r="A172">
        <v>156</v>
      </c>
      <c r="B172">
        <v>1659025699.6</v>
      </c>
      <c r="C172">
        <v>2016.5</v>
      </c>
      <c r="D172" t="s">
        <v>736</v>
      </c>
      <c r="E172" t="s">
        <v>737</v>
      </c>
      <c r="F172">
        <v>5</v>
      </c>
      <c r="G172" t="s">
        <v>619</v>
      </c>
      <c r="H172" t="s">
        <v>417</v>
      </c>
      <c r="I172">
        <v>1659025692.1</v>
      </c>
      <c r="J172">
        <f>(K172)/1000</f>
        <v>0</v>
      </c>
      <c r="K172">
        <f>IF(CZ172, AN172, AH172)</f>
        <v>0</v>
      </c>
      <c r="L172">
        <f>IF(CZ172, AI172, AG172)</f>
        <v>0</v>
      </c>
      <c r="M172">
        <f>DB172 - IF(AU172&gt;1, L172*CV172*100.0/(AW172*DP172), 0)</f>
        <v>0</v>
      </c>
      <c r="N172">
        <f>((T172-J172/2)*M172-L172)/(T172+J172/2)</f>
        <v>0</v>
      </c>
      <c r="O172">
        <f>N172*(DI172+DJ172)/1000.0</f>
        <v>0</v>
      </c>
      <c r="P172">
        <f>(DB172 - IF(AU172&gt;1, L172*CV172*100.0/(AW172*DP172), 0))*(DI172+DJ172)/1000.0</f>
        <v>0</v>
      </c>
      <c r="Q172">
        <f>2.0/((1/S172-1/R172)+SIGN(S172)*SQRT((1/S172-1/R172)*(1/S172-1/R172) + 4*CW172/((CW172+1)*(CW172+1))*(2*1/S172*1/R172-1/R172*1/R172)))</f>
        <v>0</v>
      </c>
      <c r="R172">
        <f>IF(LEFT(CX172,1)&lt;&gt;"0",IF(LEFT(CX172,1)="1",3.0,CY172),$D$5+$E$5*(DP172*DI172/($K$5*1000))+$F$5*(DP172*DI172/($K$5*1000))*MAX(MIN(CV172,$J$5),$I$5)*MAX(MIN(CV172,$J$5),$I$5)+$G$5*MAX(MIN(CV172,$J$5),$I$5)*(DP172*DI172/($K$5*1000))+$H$5*(DP172*DI172/($K$5*1000))*(DP172*DI172/($K$5*1000)))</f>
        <v>0</v>
      </c>
      <c r="S172">
        <f>J172*(1000-(1000*0.61365*exp(17.502*W172/(240.97+W172))/(DI172+DJ172)+DD172)/2)/(1000*0.61365*exp(17.502*W172/(240.97+W172))/(DI172+DJ172)-DD172)</f>
        <v>0</v>
      </c>
      <c r="T172">
        <f>1/((CW172+1)/(Q172/1.6)+1/(R172/1.37)) + CW172/((CW172+1)/(Q172/1.6) + CW172/(R172/1.37))</f>
        <v>0</v>
      </c>
      <c r="U172">
        <f>(CR172*CU172)</f>
        <v>0</v>
      </c>
      <c r="V172">
        <f>(DK172+(U172+2*0.95*5.67E-8*(((DK172+$B$7)+273)^4-(DK172+273)^4)-44100*J172)/(1.84*29.3*R172+8*0.95*5.67E-8*(DK172+273)^3))</f>
        <v>0</v>
      </c>
      <c r="W172">
        <f>($C$7*DL172+$D$7*DM172+$E$7*V172)</f>
        <v>0</v>
      </c>
      <c r="X172">
        <f>0.61365*exp(17.502*W172/(240.97+W172))</f>
        <v>0</v>
      </c>
      <c r="Y172">
        <f>(Z172/AA172*100)</f>
        <v>0</v>
      </c>
      <c r="Z172">
        <f>DD172*(DI172+DJ172)/1000</f>
        <v>0</v>
      </c>
      <c r="AA172">
        <f>0.61365*exp(17.502*DK172/(240.97+DK172))</f>
        <v>0</v>
      </c>
      <c r="AB172">
        <f>(X172-DD172*(DI172+DJ172)/1000)</f>
        <v>0</v>
      </c>
      <c r="AC172">
        <f>(-J172*44100)</f>
        <v>0</v>
      </c>
      <c r="AD172">
        <f>2*29.3*R172*0.92*(DK172-W172)</f>
        <v>0</v>
      </c>
      <c r="AE172">
        <f>2*0.95*5.67E-8*(((DK172+$B$7)+273)^4-(W172+273)^4)</f>
        <v>0</v>
      </c>
      <c r="AF172">
        <f>U172+AE172+AC172+AD172</f>
        <v>0</v>
      </c>
      <c r="AG172">
        <f>DH172*AU172*(DC172-DB172*(1000-AU172*DE172)/(1000-AU172*DD172))/(100*CV172)</f>
        <v>0</v>
      </c>
      <c r="AH172">
        <f>1000*DH172*AU172*(DD172-DE172)/(100*CV172*(1000-AU172*DD172))</f>
        <v>0</v>
      </c>
      <c r="AI172">
        <f>(AJ172 - AK172 - DI172*1E3/(8.314*(DK172+273.15)) * AM172/DH172 * AL172) * DH172/(100*CV172) * (1000 - DE172)/1000</f>
        <v>0</v>
      </c>
      <c r="AJ172">
        <v>1004.90801988354</v>
      </c>
      <c r="AK172">
        <v>942.278842424243</v>
      </c>
      <c r="AL172">
        <v>3.42339343499107</v>
      </c>
      <c r="AM172">
        <v>66.0504921813524</v>
      </c>
      <c r="AN172">
        <f>(AP172 - AO172 + DI172*1E3/(8.314*(DK172+273.15)) * AR172/DH172 * AQ172) * DH172/(100*CV172) * 1000/(1000 - AP172)</f>
        <v>0</v>
      </c>
      <c r="AO172">
        <v>20.7436287674026</v>
      </c>
      <c r="AP172">
        <v>26.1241041958042</v>
      </c>
      <c r="AQ172">
        <v>0.000257442424243965</v>
      </c>
      <c r="AR172">
        <v>92.47</v>
      </c>
      <c r="AS172">
        <v>0</v>
      </c>
      <c r="AT172">
        <v>0</v>
      </c>
      <c r="AU172">
        <f>IF(AS172*$H$13&gt;=AW172,1.0,(AW172/(AW172-AS172*$H$13)))</f>
        <v>0</v>
      </c>
      <c r="AV172">
        <f>(AU172-1)*100</f>
        <v>0</v>
      </c>
      <c r="AW172">
        <f>MAX(0,($B$13+$C$13*DP172)/(1+$D$13*DP172)*DI172/(DK172+273)*$E$13)</f>
        <v>0</v>
      </c>
      <c r="AX172" t="s">
        <v>418</v>
      </c>
      <c r="AY172" t="s">
        <v>418</v>
      </c>
      <c r="AZ172">
        <v>0</v>
      </c>
      <c r="BA172">
        <v>0</v>
      </c>
      <c r="BB172">
        <f>1-AZ172/BA172</f>
        <v>0</v>
      </c>
      <c r="BC172">
        <v>0</v>
      </c>
      <c r="BD172" t="s">
        <v>418</v>
      </c>
      <c r="BE172" t="s">
        <v>418</v>
      </c>
      <c r="BF172">
        <v>0</v>
      </c>
      <c r="BG172">
        <v>0</v>
      </c>
      <c r="BH172">
        <f>1-BF172/BG172</f>
        <v>0</v>
      </c>
      <c r="BI172">
        <v>0.5</v>
      </c>
      <c r="BJ172">
        <f>CS172</f>
        <v>0</v>
      </c>
      <c r="BK172">
        <f>L172</f>
        <v>0</v>
      </c>
      <c r="BL172">
        <f>BH172*BI172*BJ172</f>
        <v>0</v>
      </c>
      <c r="BM172">
        <f>(BK172-BC172)/BJ172</f>
        <v>0</v>
      </c>
      <c r="BN172">
        <f>(BA172-BG172)/BG172</f>
        <v>0</v>
      </c>
      <c r="BO172">
        <f>AZ172/(BB172+AZ172/BG172)</f>
        <v>0</v>
      </c>
      <c r="BP172" t="s">
        <v>418</v>
      </c>
      <c r="BQ172">
        <v>0</v>
      </c>
      <c r="BR172">
        <f>IF(BQ172&lt;&gt;0, BQ172, BO172)</f>
        <v>0</v>
      </c>
      <c r="BS172">
        <f>1-BR172/BG172</f>
        <v>0</v>
      </c>
      <c r="BT172">
        <f>(BG172-BF172)/(BG172-BR172)</f>
        <v>0</v>
      </c>
      <c r="BU172">
        <f>(BA172-BG172)/(BA172-BR172)</f>
        <v>0</v>
      </c>
      <c r="BV172">
        <f>(BG172-BF172)/(BG172-AZ172)</f>
        <v>0</v>
      </c>
      <c r="BW172">
        <f>(BA172-BG172)/(BA172-AZ172)</f>
        <v>0</v>
      </c>
      <c r="BX172">
        <f>(BT172*BR172/BF172)</f>
        <v>0</v>
      </c>
      <c r="BY172">
        <f>(1-BX172)</f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f>$B$11*DQ172+$C$11*DR172+$F$11*EC172*(1-EF172)</f>
        <v>0</v>
      </c>
      <c r="CS172">
        <f>CR172*CT172</f>
        <v>0</v>
      </c>
      <c r="CT172">
        <f>($B$11*$D$9+$C$11*$D$9+$F$11*((EP172+EH172)/MAX(EP172+EH172+EQ172, 0.1)*$I$9+EQ172/MAX(EP172+EH172+EQ172, 0.1)*$J$9))/($B$11+$C$11+$F$11)</f>
        <v>0</v>
      </c>
      <c r="CU172">
        <f>($B$11*$K$9+$C$11*$K$9+$F$11*((EP172+EH172)/MAX(EP172+EH172+EQ172, 0.1)*$P$9+EQ172/MAX(EP172+EH172+EQ172, 0.1)*$Q$9))/($B$11+$C$11+$F$11)</f>
        <v>0</v>
      </c>
      <c r="CV172">
        <v>6</v>
      </c>
      <c r="CW172">
        <v>0.5</v>
      </c>
      <c r="CX172" t="s">
        <v>419</v>
      </c>
      <c r="CY172">
        <v>2</v>
      </c>
      <c r="CZ172" t="b">
        <v>1</v>
      </c>
      <c r="DA172">
        <v>1659025692.1</v>
      </c>
      <c r="DB172">
        <v>894.51137037037</v>
      </c>
      <c r="DC172">
        <v>968.272481481481</v>
      </c>
      <c r="DD172">
        <v>26.1253259259259</v>
      </c>
      <c r="DE172">
        <v>20.7477111111111</v>
      </c>
      <c r="DF172">
        <v>885.191185185185</v>
      </c>
      <c r="DG172">
        <v>25.5539444444444</v>
      </c>
      <c r="DH172">
        <v>500.059185185185</v>
      </c>
      <c r="DI172">
        <v>90.4066814814815</v>
      </c>
      <c r="DJ172">
        <v>0.0466383259259259</v>
      </c>
      <c r="DK172">
        <v>27.4933185185185</v>
      </c>
      <c r="DL172">
        <v>27.5076703703704</v>
      </c>
      <c r="DM172">
        <v>999.9</v>
      </c>
      <c r="DN172">
        <v>0</v>
      </c>
      <c r="DO172">
        <v>0</v>
      </c>
      <c r="DP172">
        <v>10007.037037037</v>
      </c>
      <c r="DQ172">
        <v>0</v>
      </c>
      <c r="DR172">
        <v>18.4550592592593</v>
      </c>
      <c r="DS172">
        <v>-73.7611962962963</v>
      </c>
      <c r="DT172">
        <v>918.507703703704</v>
      </c>
      <c r="DU172">
        <v>988.787518518519</v>
      </c>
      <c r="DV172">
        <v>5.37761111111111</v>
      </c>
      <c r="DW172">
        <v>968.272481481481</v>
      </c>
      <c r="DX172">
        <v>20.7477111111111</v>
      </c>
      <c r="DY172">
        <v>2.36190444444444</v>
      </c>
      <c r="DZ172">
        <v>1.87573333333333</v>
      </c>
      <c r="EA172">
        <v>20.1049333333333</v>
      </c>
      <c r="EB172">
        <v>16.4326111111111</v>
      </c>
      <c r="EC172">
        <v>1999.99888888889</v>
      </c>
      <c r="ED172">
        <v>0.980000777777778</v>
      </c>
      <c r="EE172">
        <v>0.0199994185185185</v>
      </c>
      <c r="EF172">
        <v>0</v>
      </c>
      <c r="EG172">
        <v>857.404481481482</v>
      </c>
      <c r="EH172">
        <v>5.00063</v>
      </c>
      <c r="EI172">
        <v>16904.9925925926</v>
      </c>
      <c r="EJ172">
        <v>17256.9</v>
      </c>
      <c r="EK172">
        <v>38.875</v>
      </c>
      <c r="EL172">
        <v>38.8656666666667</v>
      </c>
      <c r="EM172">
        <v>38.326</v>
      </c>
      <c r="EN172">
        <v>38.243</v>
      </c>
      <c r="EO172">
        <v>39.8143333333333</v>
      </c>
      <c r="EP172">
        <v>1955.10444444444</v>
      </c>
      <c r="EQ172">
        <v>39.8944444444444</v>
      </c>
      <c r="ER172">
        <v>0</v>
      </c>
      <c r="ES172">
        <v>1659025698.7</v>
      </c>
      <c r="ET172">
        <v>0</v>
      </c>
      <c r="EU172">
        <v>857.33568</v>
      </c>
      <c r="EV172">
        <v>-7.11784616342003</v>
      </c>
      <c r="EW172">
        <v>-128.430769214264</v>
      </c>
      <c r="EX172">
        <v>16903.824</v>
      </c>
      <c r="EY172">
        <v>15</v>
      </c>
      <c r="EZ172">
        <v>0</v>
      </c>
      <c r="FA172" t="s">
        <v>420</v>
      </c>
      <c r="FB172">
        <v>1657551626.5</v>
      </c>
      <c r="FC172">
        <v>1657551629</v>
      </c>
      <c r="FD172">
        <v>0</v>
      </c>
      <c r="FE172">
        <v>0.403</v>
      </c>
      <c r="FF172">
        <v>0.009</v>
      </c>
      <c r="FG172">
        <v>9.41</v>
      </c>
      <c r="FH172">
        <v>0.087</v>
      </c>
      <c r="FI172">
        <v>417</v>
      </c>
      <c r="FJ172">
        <v>17</v>
      </c>
      <c r="FK172">
        <v>1.61</v>
      </c>
      <c r="FL172">
        <v>0.59</v>
      </c>
      <c r="FM172">
        <v>-73.4024175</v>
      </c>
      <c r="FN172">
        <v>-2.39758086303934</v>
      </c>
      <c r="FO172">
        <v>0.783286510124967</v>
      </c>
      <c r="FP172">
        <v>0</v>
      </c>
      <c r="FQ172">
        <v>857.879617647059</v>
      </c>
      <c r="FR172">
        <v>-7.10687547538952</v>
      </c>
      <c r="FS172">
        <v>0.726084584875934</v>
      </c>
      <c r="FT172">
        <v>0</v>
      </c>
      <c r="FU172">
        <v>5.37296</v>
      </c>
      <c r="FV172">
        <v>0.0853562476547702</v>
      </c>
      <c r="FW172">
        <v>0.00869204147482053</v>
      </c>
      <c r="FX172">
        <v>1</v>
      </c>
      <c r="FY172">
        <v>1</v>
      </c>
      <c r="FZ172">
        <v>3</v>
      </c>
      <c r="GA172" t="s">
        <v>421</v>
      </c>
      <c r="GB172">
        <v>2.97399</v>
      </c>
      <c r="GC172">
        <v>2.70006</v>
      </c>
      <c r="GD172">
        <v>0.157488</v>
      </c>
      <c r="GE172">
        <v>0.166578</v>
      </c>
      <c r="GF172">
        <v>0.109276</v>
      </c>
      <c r="GG172">
        <v>0.0941881</v>
      </c>
      <c r="GH172">
        <v>32806.7</v>
      </c>
      <c r="GI172">
        <v>35477.5</v>
      </c>
      <c r="GJ172">
        <v>35286.1</v>
      </c>
      <c r="GK172">
        <v>38606.1</v>
      </c>
      <c r="GL172">
        <v>44559</v>
      </c>
      <c r="GM172">
        <v>50505.9</v>
      </c>
      <c r="GN172">
        <v>55159.4</v>
      </c>
      <c r="GO172">
        <v>61920.7</v>
      </c>
      <c r="GP172">
        <v>1.9802</v>
      </c>
      <c r="GQ172">
        <v>1.8474</v>
      </c>
      <c r="GR172">
        <v>0.124812</v>
      </c>
      <c r="GS172">
        <v>0</v>
      </c>
      <c r="GT172">
        <v>25.4552</v>
      </c>
      <c r="GU172">
        <v>999.9</v>
      </c>
      <c r="GV172">
        <v>59.236</v>
      </c>
      <c r="GW172">
        <v>29.336</v>
      </c>
      <c r="GX172">
        <v>26.8682</v>
      </c>
      <c r="GY172">
        <v>56.6264</v>
      </c>
      <c r="GZ172">
        <v>43.4495</v>
      </c>
      <c r="HA172">
        <v>1</v>
      </c>
      <c r="HB172">
        <v>-0.0307927</v>
      </c>
      <c r="HC172">
        <v>0.243137</v>
      </c>
      <c r="HD172">
        <v>20.1134</v>
      </c>
      <c r="HE172">
        <v>5.19932</v>
      </c>
      <c r="HF172">
        <v>12.0052</v>
      </c>
      <c r="HG172">
        <v>4.9756</v>
      </c>
      <c r="HH172">
        <v>3.2938</v>
      </c>
      <c r="HI172">
        <v>9999</v>
      </c>
      <c r="HJ172">
        <v>9999</v>
      </c>
      <c r="HK172">
        <v>9999</v>
      </c>
      <c r="HL172">
        <v>628.2</v>
      </c>
      <c r="HM172">
        <v>1.86325</v>
      </c>
      <c r="HN172">
        <v>1.86807</v>
      </c>
      <c r="HO172">
        <v>1.86783</v>
      </c>
      <c r="HP172">
        <v>1.86902</v>
      </c>
      <c r="HQ172">
        <v>1.86981</v>
      </c>
      <c r="HR172">
        <v>1.86587</v>
      </c>
      <c r="HS172">
        <v>1.86694</v>
      </c>
      <c r="HT172">
        <v>1.86835</v>
      </c>
      <c r="HU172">
        <v>5</v>
      </c>
      <c r="HV172">
        <v>0</v>
      </c>
      <c r="HW172">
        <v>0</v>
      </c>
      <c r="HX172">
        <v>0</v>
      </c>
      <c r="HY172" t="s">
        <v>422</v>
      </c>
      <c r="HZ172" t="s">
        <v>423</v>
      </c>
      <c r="IA172" t="s">
        <v>424</v>
      </c>
      <c r="IB172" t="s">
        <v>424</v>
      </c>
      <c r="IC172" t="s">
        <v>424</v>
      </c>
      <c r="ID172" t="s">
        <v>424</v>
      </c>
      <c r="IE172">
        <v>0</v>
      </c>
      <c r="IF172">
        <v>100</v>
      </c>
      <c r="IG172">
        <v>100</v>
      </c>
      <c r="IH172">
        <v>9.459</v>
      </c>
      <c r="II172">
        <v>0.5714</v>
      </c>
      <c r="IJ172">
        <v>4.02706509432224</v>
      </c>
      <c r="IK172">
        <v>0.00601174518973114</v>
      </c>
      <c r="IL172">
        <v>2.77886958061485e-07</v>
      </c>
      <c r="IM172">
        <v>-3.54636231360687e-10</v>
      </c>
      <c r="IN172">
        <v>-0.0404303883988718</v>
      </c>
      <c r="IO172">
        <v>-0.0177815531441476</v>
      </c>
      <c r="IP172">
        <v>0.00205572605671414</v>
      </c>
      <c r="IQ172">
        <v>-1.65519735432211e-05</v>
      </c>
      <c r="IR172">
        <v>-4</v>
      </c>
      <c r="IS172">
        <v>1848</v>
      </c>
      <c r="IT172">
        <v>1</v>
      </c>
      <c r="IU172">
        <v>25</v>
      </c>
      <c r="IV172">
        <v>24567.9</v>
      </c>
      <c r="IW172">
        <v>24567.8</v>
      </c>
      <c r="IX172">
        <v>2.07642</v>
      </c>
      <c r="IY172">
        <v>2.6062</v>
      </c>
      <c r="IZ172">
        <v>1.54785</v>
      </c>
      <c r="JA172">
        <v>2.30591</v>
      </c>
      <c r="JB172">
        <v>1.34644</v>
      </c>
      <c r="JC172">
        <v>2.28394</v>
      </c>
      <c r="JD172">
        <v>33.9639</v>
      </c>
      <c r="JE172">
        <v>24.2101</v>
      </c>
      <c r="JF172">
        <v>18</v>
      </c>
      <c r="JG172">
        <v>498.141</v>
      </c>
      <c r="JH172">
        <v>412.365</v>
      </c>
      <c r="JI172">
        <v>25.0001</v>
      </c>
      <c r="JJ172">
        <v>26.8066</v>
      </c>
      <c r="JK172">
        <v>30.0001</v>
      </c>
      <c r="JL172">
        <v>26.7333</v>
      </c>
      <c r="JM172">
        <v>26.6712</v>
      </c>
      <c r="JN172">
        <v>41.5935</v>
      </c>
      <c r="JO172">
        <v>32.28</v>
      </c>
      <c r="JP172">
        <v>95.9078</v>
      </c>
      <c r="JQ172">
        <v>25</v>
      </c>
      <c r="JR172">
        <v>1005.26</v>
      </c>
      <c r="JS172">
        <v>20.7803</v>
      </c>
      <c r="JT172">
        <v>102.321</v>
      </c>
      <c r="JU172">
        <v>103.069</v>
      </c>
    </row>
    <row r="173" spans="1:281">
      <c r="A173">
        <v>157</v>
      </c>
      <c r="B173">
        <v>1659025704.6</v>
      </c>
      <c r="C173">
        <v>2021.5</v>
      </c>
      <c r="D173" t="s">
        <v>738</v>
      </c>
      <c r="E173" t="s">
        <v>739</v>
      </c>
      <c r="F173">
        <v>5</v>
      </c>
      <c r="G173" t="s">
        <v>619</v>
      </c>
      <c r="H173" t="s">
        <v>417</v>
      </c>
      <c r="I173">
        <v>1659025696.81429</v>
      </c>
      <c r="J173">
        <f>(K173)/1000</f>
        <v>0</v>
      </c>
      <c r="K173">
        <f>IF(CZ173, AN173, AH173)</f>
        <v>0</v>
      </c>
      <c r="L173">
        <f>IF(CZ173, AI173, AG173)</f>
        <v>0</v>
      </c>
      <c r="M173">
        <f>DB173 - IF(AU173&gt;1, L173*CV173*100.0/(AW173*DP173), 0)</f>
        <v>0</v>
      </c>
      <c r="N173">
        <f>((T173-J173/2)*M173-L173)/(T173+J173/2)</f>
        <v>0</v>
      </c>
      <c r="O173">
        <f>N173*(DI173+DJ173)/1000.0</f>
        <v>0</v>
      </c>
      <c r="P173">
        <f>(DB173 - IF(AU173&gt;1, L173*CV173*100.0/(AW173*DP173), 0))*(DI173+DJ173)/1000.0</f>
        <v>0</v>
      </c>
      <c r="Q173">
        <f>2.0/((1/S173-1/R173)+SIGN(S173)*SQRT((1/S173-1/R173)*(1/S173-1/R173) + 4*CW173/((CW173+1)*(CW173+1))*(2*1/S173*1/R173-1/R173*1/R173)))</f>
        <v>0</v>
      </c>
      <c r="R173">
        <f>IF(LEFT(CX173,1)&lt;&gt;"0",IF(LEFT(CX173,1)="1",3.0,CY173),$D$5+$E$5*(DP173*DI173/($K$5*1000))+$F$5*(DP173*DI173/($K$5*1000))*MAX(MIN(CV173,$J$5),$I$5)*MAX(MIN(CV173,$J$5),$I$5)+$G$5*MAX(MIN(CV173,$J$5),$I$5)*(DP173*DI173/($K$5*1000))+$H$5*(DP173*DI173/($K$5*1000))*(DP173*DI173/($K$5*1000)))</f>
        <v>0</v>
      </c>
      <c r="S173">
        <f>J173*(1000-(1000*0.61365*exp(17.502*W173/(240.97+W173))/(DI173+DJ173)+DD173)/2)/(1000*0.61365*exp(17.502*W173/(240.97+W173))/(DI173+DJ173)-DD173)</f>
        <v>0</v>
      </c>
      <c r="T173">
        <f>1/((CW173+1)/(Q173/1.6)+1/(R173/1.37)) + CW173/((CW173+1)/(Q173/1.6) + CW173/(R173/1.37))</f>
        <v>0</v>
      </c>
      <c r="U173">
        <f>(CR173*CU173)</f>
        <v>0</v>
      </c>
      <c r="V173">
        <f>(DK173+(U173+2*0.95*5.67E-8*(((DK173+$B$7)+273)^4-(DK173+273)^4)-44100*J173)/(1.84*29.3*R173+8*0.95*5.67E-8*(DK173+273)^3))</f>
        <v>0</v>
      </c>
      <c r="W173">
        <f>($C$7*DL173+$D$7*DM173+$E$7*V173)</f>
        <v>0</v>
      </c>
      <c r="X173">
        <f>0.61365*exp(17.502*W173/(240.97+W173))</f>
        <v>0</v>
      </c>
      <c r="Y173">
        <f>(Z173/AA173*100)</f>
        <v>0</v>
      </c>
      <c r="Z173">
        <f>DD173*(DI173+DJ173)/1000</f>
        <v>0</v>
      </c>
      <c r="AA173">
        <f>0.61365*exp(17.502*DK173/(240.97+DK173))</f>
        <v>0</v>
      </c>
      <c r="AB173">
        <f>(X173-DD173*(DI173+DJ173)/1000)</f>
        <v>0</v>
      </c>
      <c r="AC173">
        <f>(-J173*44100)</f>
        <v>0</v>
      </c>
      <c r="AD173">
        <f>2*29.3*R173*0.92*(DK173-W173)</f>
        <v>0</v>
      </c>
      <c r="AE173">
        <f>2*0.95*5.67E-8*(((DK173+$B$7)+273)^4-(W173+273)^4)</f>
        <v>0</v>
      </c>
      <c r="AF173">
        <f>U173+AE173+AC173+AD173</f>
        <v>0</v>
      </c>
      <c r="AG173">
        <f>DH173*AU173*(DC173-DB173*(1000-AU173*DE173)/(1000-AU173*DD173))/(100*CV173)</f>
        <v>0</v>
      </c>
      <c r="AH173">
        <f>1000*DH173*AU173*(DD173-DE173)/(100*CV173*(1000-AU173*DD173))</f>
        <v>0</v>
      </c>
      <c r="AI173">
        <f>(AJ173 - AK173 - DI173*1E3/(8.314*(DK173+273.15)) * AM173/DH173 * AL173) * DH173/(100*CV173) * (1000 - DE173)/1000</f>
        <v>0</v>
      </c>
      <c r="AJ173">
        <v>1022.49021340335</v>
      </c>
      <c r="AK173">
        <v>959.694612121212</v>
      </c>
      <c r="AL173">
        <v>3.48610665611644</v>
      </c>
      <c r="AM173">
        <v>66.0504921813524</v>
      </c>
      <c r="AN173">
        <f>(AP173 - AO173 + DI173*1E3/(8.314*(DK173+273.15)) * AR173/DH173 * AQ173) * DH173/(100*CV173) * 1000/(1000 - AP173)</f>
        <v>0</v>
      </c>
      <c r="AO173">
        <v>20.7410341591342</v>
      </c>
      <c r="AP173">
        <v>26.1307202797203</v>
      </c>
      <c r="AQ173">
        <v>0.000149527272728422</v>
      </c>
      <c r="AR173">
        <v>92.47</v>
      </c>
      <c r="AS173">
        <v>0</v>
      </c>
      <c r="AT173">
        <v>0</v>
      </c>
      <c r="AU173">
        <f>IF(AS173*$H$13&gt;=AW173,1.0,(AW173/(AW173-AS173*$H$13)))</f>
        <v>0</v>
      </c>
      <c r="AV173">
        <f>(AU173-1)*100</f>
        <v>0</v>
      </c>
      <c r="AW173">
        <f>MAX(0,($B$13+$C$13*DP173)/(1+$D$13*DP173)*DI173/(DK173+273)*$E$13)</f>
        <v>0</v>
      </c>
      <c r="AX173" t="s">
        <v>418</v>
      </c>
      <c r="AY173" t="s">
        <v>418</v>
      </c>
      <c r="AZ173">
        <v>0</v>
      </c>
      <c r="BA173">
        <v>0</v>
      </c>
      <c r="BB173">
        <f>1-AZ173/BA173</f>
        <v>0</v>
      </c>
      <c r="BC173">
        <v>0</v>
      </c>
      <c r="BD173" t="s">
        <v>418</v>
      </c>
      <c r="BE173" t="s">
        <v>418</v>
      </c>
      <c r="BF173">
        <v>0</v>
      </c>
      <c r="BG173">
        <v>0</v>
      </c>
      <c r="BH173">
        <f>1-BF173/BG173</f>
        <v>0</v>
      </c>
      <c r="BI173">
        <v>0.5</v>
      </c>
      <c r="BJ173">
        <f>CS173</f>
        <v>0</v>
      </c>
      <c r="BK173">
        <f>L173</f>
        <v>0</v>
      </c>
      <c r="BL173">
        <f>BH173*BI173*BJ173</f>
        <v>0</v>
      </c>
      <c r="BM173">
        <f>(BK173-BC173)/BJ173</f>
        <v>0</v>
      </c>
      <c r="BN173">
        <f>(BA173-BG173)/BG173</f>
        <v>0</v>
      </c>
      <c r="BO173">
        <f>AZ173/(BB173+AZ173/BG173)</f>
        <v>0</v>
      </c>
      <c r="BP173" t="s">
        <v>418</v>
      </c>
      <c r="BQ173">
        <v>0</v>
      </c>
      <c r="BR173">
        <f>IF(BQ173&lt;&gt;0, BQ173, BO173)</f>
        <v>0</v>
      </c>
      <c r="BS173">
        <f>1-BR173/BG173</f>
        <v>0</v>
      </c>
      <c r="BT173">
        <f>(BG173-BF173)/(BG173-BR173)</f>
        <v>0</v>
      </c>
      <c r="BU173">
        <f>(BA173-BG173)/(BA173-BR173)</f>
        <v>0</v>
      </c>
      <c r="BV173">
        <f>(BG173-BF173)/(BG173-AZ173)</f>
        <v>0</v>
      </c>
      <c r="BW173">
        <f>(BA173-BG173)/(BA173-AZ173)</f>
        <v>0</v>
      </c>
      <c r="BX173">
        <f>(BT173*BR173/BF173)</f>
        <v>0</v>
      </c>
      <c r="BY173">
        <f>(1-BX173)</f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f>$B$11*DQ173+$C$11*DR173+$F$11*EC173*(1-EF173)</f>
        <v>0</v>
      </c>
      <c r="CS173">
        <f>CR173*CT173</f>
        <v>0</v>
      </c>
      <c r="CT173">
        <f>($B$11*$D$9+$C$11*$D$9+$F$11*((EP173+EH173)/MAX(EP173+EH173+EQ173, 0.1)*$I$9+EQ173/MAX(EP173+EH173+EQ173, 0.1)*$J$9))/($B$11+$C$11+$F$11)</f>
        <v>0</v>
      </c>
      <c r="CU173">
        <f>($B$11*$K$9+$C$11*$K$9+$F$11*((EP173+EH173)/MAX(EP173+EH173+EQ173, 0.1)*$P$9+EQ173/MAX(EP173+EH173+EQ173, 0.1)*$Q$9))/($B$11+$C$11+$F$11)</f>
        <v>0</v>
      </c>
      <c r="CV173">
        <v>6</v>
      </c>
      <c r="CW173">
        <v>0.5</v>
      </c>
      <c r="CX173" t="s">
        <v>419</v>
      </c>
      <c r="CY173">
        <v>2</v>
      </c>
      <c r="CZ173" t="b">
        <v>1</v>
      </c>
      <c r="DA173">
        <v>1659025696.81429</v>
      </c>
      <c r="DB173">
        <v>910.23875</v>
      </c>
      <c r="DC173">
        <v>984.084071428572</v>
      </c>
      <c r="DD173">
        <v>26.12705</v>
      </c>
      <c r="DE173">
        <v>20.7442</v>
      </c>
      <c r="DF173">
        <v>900.830107142857</v>
      </c>
      <c r="DG173">
        <v>25.5555785714286</v>
      </c>
      <c r="DH173">
        <v>500.061642857143</v>
      </c>
      <c r="DI173">
        <v>90.4057714285714</v>
      </c>
      <c r="DJ173">
        <v>0.0465254035714286</v>
      </c>
      <c r="DK173">
        <v>27.4907821428571</v>
      </c>
      <c r="DL173">
        <v>27.508025</v>
      </c>
      <c r="DM173">
        <v>999.9</v>
      </c>
      <c r="DN173">
        <v>0</v>
      </c>
      <c r="DO173">
        <v>0</v>
      </c>
      <c r="DP173">
        <v>10021.9642857143</v>
      </c>
      <c r="DQ173">
        <v>0</v>
      </c>
      <c r="DR173">
        <v>18.4480642857143</v>
      </c>
      <c r="DS173">
        <v>-73.8451142857143</v>
      </c>
      <c r="DT173">
        <v>934.658678571429</v>
      </c>
      <c r="DU173">
        <v>1004.9305</v>
      </c>
      <c r="DV173">
        <v>5.38285321428572</v>
      </c>
      <c r="DW173">
        <v>984.084071428572</v>
      </c>
      <c r="DX173">
        <v>20.7442</v>
      </c>
      <c r="DY173">
        <v>2.36203678571429</v>
      </c>
      <c r="DZ173">
        <v>1.87539571428571</v>
      </c>
      <c r="EA173">
        <v>20.1058464285714</v>
      </c>
      <c r="EB173">
        <v>16.4297928571429</v>
      </c>
      <c r="EC173">
        <v>1999.99571428571</v>
      </c>
      <c r="ED173">
        <v>0.980002107142857</v>
      </c>
      <c r="EE173">
        <v>0.0199981357142857</v>
      </c>
      <c r="EF173">
        <v>0</v>
      </c>
      <c r="EG173">
        <v>856.867142857143</v>
      </c>
      <c r="EH173">
        <v>5.00063</v>
      </c>
      <c r="EI173">
        <v>16895.0107142857</v>
      </c>
      <c r="EJ173">
        <v>17256.8857142857</v>
      </c>
      <c r="EK173">
        <v>38.875</v>
      </c>
      <c r="EL173">
        <v>38.8705</v>
      </c>
      <c r="EM173">
        <v>38.34575</v>
      </c>
      <c r="EN173">
        <v>38.2455</v>
      </c>
      <c r="EO173">
        <v>39.83</v>
      </c>
      <c r="EP173">
        <v>1955.10392857143</v>
      </c>
      <c r="EQ173">
        <v>39.8917857142857</v>
      </c>
      <c r="ER173">
        <v>0</v>
      </c>
      <c r="ES173">
        <v>1659025703.5</v>
      </c>
      <c r="ET173">
        <v>0</v>
      </c>
      <c r="EU173">
        <v>856.79532</v>
      </c>
      <c r="EV173">
        <v>-6.28253845751225</v>
      </c>
      <c r="EW173">
        <v>-123.653845961807</v>
      </c>
      <c r="EX173">
        <v>16893.636</v>
      </c>
      <c r="EY173">
        <v>15</v>
      </c>
      <c r="EZ173">
        <v>0</v>
      </c>
      <c r="FA173" t="s">
        <v>420</v>
      </c>
      <c r="FB173">
        <v>1657551626.5</v>
      </c>
      <c r="FC173">
        <v>1657551629</v>
      </c>
      <c r="FD173">
        <v>0</v>
      </c>
      <c r="FE173">
        <v>0.403</v>
      </c>
      <c r="FF173">
        <v>0.009</v>
      </c>
      <c r="FG173">
        <v>9.41</v>
      </c>
      <c r="FH173">
        <v>0.087</v>
      </c>
      <c r="FI173">
        <v>417</v>
      </c>
      <c r="FJ173">
        <v>17</v>
      </c>
      <c r="FK173">
        <v>1.61</v>
      </c>
      <c r="FL173">
        <v>0.59</v>
      </c>
      <c r="FM173">
        <v>-73.791105</v>
      </c>
      <c r="FN173">
        <v>-1.70797823639753</v>
      </c>
      <c r="FO173">
        <v>0.746208983110631</v>
      </c>
      <c r="FP173">
        <v>0</v>
      </c>
      <c r="FQ173">
        <v>857.183147058823</v>
      </c>
      <c r="FR173">
        <v>-6.94901451195017</v>
      </c>
      <c r="FS173">
        <v>0.716958942640729</v>
      </c>
      <c r="FT173">
        <v>0</v>
      </c>
      <c r="FU173">
        <v>5.3798095</v>
      </c>
      <c r="FV173">
        <v>0.0657158724202667</v>
      </c>
      <c r="FW173">
        <v>0.00710573534196147</v>
      </c>
      <c r="FX173">
        <v>1</v>
      </c>
      <c r="FY173">
        <v>1</v>
      </c>
      <c r="FZ173">
        <v>3</v>
      </c>
      <c r="GA173" t="s">
        <v>421</v>
      </c>
      <c r="GB173">
        <v>2.97275</v>
      </c>
      <c r="GC173">
        <v>2.70071</v>
      </c>
      <c r="GD173">
        <v>0.15934</v>
      </c>
      <c r="GE173">
        <v>0.168194</v>
      </c>
      <c r="GF173">
        <v>0.109283</v>
      </c>
      <c r="GG173">
        <v>0.094175</v>
      </c>
      <c r="GH173">
        <v>32734.4</v>
      </c>
      <c r="GI173">
        <v>35408.8</v>
      </c>
      <c r="GJ173">
        <v>35285.8</v>
      </c>
      <c r="GK173">
        <v>38606.2</v>
      </c>
      <c r="GL173">
        <v>44557.8</v>
      </c>
      <c r="GM173">
        <v>50506.7</v>
      </c>
      <c r="GN173">
        <v>55158.3</v>
      </c>
      <c r="GO173">
        <v>61920.8</v>
      </c>
      <c r="GP173">
        <v>1.9792</v>
      </c>
      <c r="GQ173">
        <v>1.848</v>
      </c>
      <c r="GR173">
        <v>0.12517</v>
      </c>
      <c r="GS173">
        <v>0</v>
      </c>
      <c r="GT173">
        <v>25.4573</v>
      </c>
      <c r="GU173">
        <v>999.9</v>
      </c>
      <c r="GV173">
        <v>59.236</v>
      </c>
      <c r="GW173">
        <v>29.346</v>
      </c>
      <c r="GX173">
        <v>26.8824</v>
      </c>
      <c r="GY173">
        <v>56.2164</v>
      </c>
      <c r="GZ173">
        <v>43.2131</v>
      </c>
      <c r="HA173">
        <v>1</v>
      </c>
      <c r="HB173">
        <v>-0.0309146</v>
      </c>
      <c r="HC173">
        <v>0.241503</v>
      </c>
      <c r="HD173">
        <v>20.1135</v>
      </c>
      <c r="HE173">
        <v>5.19812</v>
      </c>
      <c r="HF173">
        <v>12.004</v>
      </c>
      <c r="HG173">
        <v>4.9756</v>
      </c>
      <c r="HH173">
        <v>3.2936</v>
      </c>
      <c r="HI173">
        <v>9999</v>
      </c>
      <c r="HJ173">
        <v>9999</v>
      </c>
      <c r="HK173">
        <v>9999</v>
      </c>
      <c r="HL173">
        <v>628.2</v>
      </c>
      <c r="HM173">
        <v>1.86322</v>
      </c>
      <c r="HN173">
        <v>1.86801</v>
      </c>
      <c r="HO173">
        <v>1.86783</v>
      </c>
      <c r="HP173">
        <v>1.86905</v>
      </c>
      <c r="HQ173">
        <v>1.86981</v>
      </c>
      <c r="HR173">
        <v>1.86584</v>
      </c>
      <c r="HS173">
        <v>1.86691</v>
      </c>
      <c r="HT173">
        <v>1.86832</v>
      </c>
      <c r="HU173">
        <v>5</v>
      </c>
      <c r="HV173">
        <v>0</v>
      </c>
      <c r="HW173">
        <v>0</v>
      </c>
      <c r="HX173">
        <v>0</v>
      </c>
      <c r="HY173" t="s">
        <v>422</v>
      </c>
      <c r="HZ173" t="s">
        <v>423</v>
      </c>
      <c r="IA173" t="s">
        <v>424</v>
      </c>
      <c r="IB173" t="s">
        <v>424</v>
      </c>
      <c r="IC173" t="s">
        <v>424</v>
      </c>
      <c r="ID173" t="s">
        <v>424</v>
      </c>
      <c r="IE173">
        <v>0</v>
      </c>
      <c r="IF173">
        <v>100</v>
      </c>
      <c r="IG173">
        <v>100</v>
      </c>
      <c r="IH173">
        <v>9.553</v>
      </c>
      <c r="II173">
        <v>0.5716</v>
      </c>
      <c r="IJ173">
        <v>4.02706509432224</v>
      </c>
      <c r="IK173">
        <v>0.00601174518973114</v>
      </c>
      <c r="IL173">
        <v>2.77886958061485e-07</v>
      </c>
      <c r="IM173">
        <v>-3.54636231360687e-10</v>
      </c>
      <c r="IN173">
        <v>-0.0404303883988718</v>
      </c>
      <c r="IO173">
        <v>-0.0177815531441476</v>
      </c>
      <c r="IP173">
        <v>0.00205572605671414</v>
      </c>
      <c r="IQ173">
        <v>-1.65519735432211e-05</v>
      </c>
      <c r="IR173">
        <v>-4</v>
      </c>
      <c r="IS173">
        <v>1848</v>
      </c>
      <c r="IT173">
        <v>1</v>
      </c>
      <c r="IU173">
        <v>25</v>
      </c>
      <c r="IV173">
        <v>24568</v>
      </c>
      <c r="IW173">
        <v>24567.9</v>
      </c>
      <c r="IX173">
        <v>2.09839</v>
      </c>
      <c r="IY173">
        <v>2.60132</v>
      </c>
      <c r="IZ173">
        <v>1.54785</v>
      </c>
      <c r="JA173">
        <v>2.30591</v>
      </c>
      <c r="JB173">
        <v>1.34644</v>
      </c>
      <c r="JC173">
        <v>2.39014</v>
      </c>
      <c r="JD173">
        <v>33.9639</v>
      </c>
      <c r="JE173">
        <v>24.2188</v>
      </c>
      <c r="JF173">
        <v>18</v>
      </c>
      <c r="JG173">
        <v>497.484</v>
      </c>
      <c r="JH173">
        <v>412.704</v>
      </c>
      <c r="JI173">
        <v>24.9999</v>
      </c>
      <c r="JJ173">
        <v>26.8089</v>
      </c>
      <c r="JK173">
        <v>30.0001</v>
      </c>
      <c r="JL173">
        <v>26.7333</v>
      </c>
      <c r="JM173">
        <v>26.6712</v>
      </c>
      <c r="JN173">
        <v>42.1789</v>
      </c>
      <c r="JO173">
        <v>32.28</v>
      </c>
      <c r="JP173">
        <v>95.9078</v>
      </c>
      <c r="JQ173">
        <v>25</v>
      </c>
      <c r="JR173">
        <v>1025.32</v>
      </c>
      <c r="JS173">
        <v>20.7708</v>
      </c>
      <c r="JT173">
        <v>102.32</v>
      </c>
      <c r="JU173">
        <v>103.07</v>
      </c>
    </row>
    <row r="174" spans="1:281">
      <c r="A174">
        <v>158</v>
      </c>
      <c r="B174">
        <v>1659025709.6</v>
      </c>
      <c r="C174">
        <v>2026.5</v>
      </c>
      <c r="D174" t="s">
        <v>740</v>
      </c>
      <c r="E174" t="s">
        <v>741</v>
      </c>
      <c r="F174">
        <v>5</v>
      </c>
      <c r="G174" t="s">
        <v>619</v>
      </c>
      <c r="H174" t="s">
        <v>417</v>
      </c>
      <c r="I174">
        <v>1659025702.1</v>
      </c>
      <c r="J174">
        <f>(K174)/1000</f>
        <v>0</v>
      </c>
      <c r="K174">
        <f>IF(CZ174, AN174, AH174)</f>
        <v>0</v>
      </c>
      <c r="L174">
        <f>IF(CZ174, AI174, AG174)</f>
        <v>0</v>
      </c>
      <c r="M174">
        <f>DB174 - IF(AU174&gt;1, L174*CV174*100.0/(AW174*DP174), 0)</f>
        <v>0</v>
      </c>
      <c r="N174">
        <f>((T174-J174/2)*M174-L174)/(T174+J174/2)</f>
        <v>0</v>
      </c>
      <c r="O174">
        <f>N174*(DI174+DJ174)/1000.0</f>
        <v>0</v>
      </c>
      <c r="P174">
        <f>(DB174 - IF(AU174&gt;1, L174*CV174*100.0/(AW174*DP174), 0))*(DI174+DJ174)/1000.0</f>
        <v>0</v>
      </c>
      <c r="Q174">
        <f>2.0/((1/S174-1/R174)+SIGN(S174)*SQRT((1/S174-1/R174)*(1/S174-1/R174) + 4*CW174/((CW174+1)*(CW174+1))*(2*1/S174*1/R174-1/R174*1/R174)))</f>
        <v>0</v>
      </c>
      <c r="R174">
        <f>IF(LEFT(CX174,1)&lt;&gt;"0",IF(LEFT(CX174,1)="1",3.0,CY174),$D$5+$E$5*(DP174*DI174/($K$5*1000))+$F$5*(DP174*DI174/($K$5*1000))*MAX(MIN(CV174,$J$5),$I$5)*MAX(MIN(CV174,$J$5),$I$5)+$G$5*MAX(MIN(CV174,$J$5),$I$5)*(DP174*DI174/($K$5*1000))+$H$5*(DP174*DI174/($K$5*1000))*(DP174*DI174/($K$5*1000)))</f>
        <v>0</v>
      </c>
      <c r="S174">
        <f>J174*(1000-(1000*0.61365*exp(17.502*W174/(240.97+W174))/(DI174+DJ174)+DD174)/2)/(1000*0.61365*exp(17.502*W174/(240.97+W174))/(DI174+DJ174)-DD174)</f>
        <v>0</v>
      </c>
      <c r="T174">
        <f>1/((CW174+1)/(Q174/1.6)+1/(R174/1.37)) + CW174/((CW174+1)/(Q174/1.6) + CW174/(R174/1.37))</f>
        <v>0</v>
      </c>
      <c r="U174">
        <f>(CR174*CU174)</f>
        <v>0</v>
      </c>
      <c r="V174">
        <f>(DK174+(U174+2*0.95*5.67E-8*(((DK174+$B$7)+273)^4-(DK174+273)^4)-44100*J174)/(1.84*29.3*R174+8*0.95*5.67E-8*(DK174+273)^3))</f>
        <v>0</v>
      </c>
      <c r="W174">
        <f>($C$7*DL174+$D$7*DM174+$E$7*V174)</f>
        <v>0</v>
      </c>
      <c r="X174">
        <f>0.61365*exp(17.502*W174/(240.97+W174))</f>
        <v>0</v>
      </c>
      <c r="Y174">
        <f>(Z174/AA174*100)</f>
        <v>0</v>
      </c>
      <c r="Z174">
        <f>DD174*(DI174+DJ174)/1000</f>
        <v>0</v>
      </c>
      <c r="AA174">
        <f>0.61365*exp(17.502*DK174/(240.97+DK174))</f>
        <v>0</v>
      </c>
      <c r="AB174">
        <f>(X174-DD174*(DI174+DJ174)/1000)</f>
        <v>0</v>
      </c>
      <c r="AC174">
        <f>(-J174*44100)</f>
        <v>0</v>
      </c>
      <c r="AD174">
        <f>2*29.3*R174*0.92*(DK174-W174)</f>
        <v>0</v>
      </c>
      <c r="AE174">
        <f>2*0.95*5.67E-8*(((DK174+$B$7)+273)^4-(W174+273)^4)</f>
        <v>0</v>
      </c>
      <c r="AF174">
        <f>U174+AE174+AC174+AD174</f>
        <v>0</v>
      </c>
      <c r="AG174">
        <f>DH174*AU174*(DC174-DB174*(1000-AU174*DE174)/(1000-AU174*DD174))/(100*CV174)</f>
        <v>0</v>
      </c>
      <c r="AH174">
        <f>1000*DH174*AU174*(DD174-DE174)/(100*CV174*(1000-AU174*DD174))</f>
        <v>0</v>
      </c>
      <c r="AI174">
        <f>(AJ174 - AK174 - DI174*1E3/(8.314*(DK174+273.15)) * AM174/DH174 * AL174) * DH174/(100*CV174) * (1000 - DE174)/1000</f>
        <v>0</v>
      </c>
      <c r="AJ174">
        <v>1039.33359320512</v>
      </c>
      <c r="AK174">
        <v>976.637581818182</v>
      </c>
      <c r="AL174">
        <v>3.46751199769789</v>
      </c>
      <c r="AM174">
        <v>66.0504921813524</v>
      </c>
      <c r="AN174">
        <f>(AP174 - AO174 + DI174*1E3/(8.314*(DK174+273.15)) * AR174/DH174 * AQ174) * DH174/(100*CV174) * 1000/(1000 - AP174)</f>
        <v>0</v>
      </c>
      <c r="AO174">
        <v>20.7416731392641</v>
      </c>
      <c r="AP174">
        <v>26.1305531468532</v>
      </c>
      <c r="AQ174">
        <v>-6.15272727266585e-05</v>
      </c>
      <c r="AR174">
        <v>92.47</v>
      </c>
      <c r="AS174">
        <v>0</v>
      </c>
      <c r="AT174">
        <v>0</v>
      </c>
      <c r="AU174">
        <f>IF(AS174*$H$13&gt;=AW174,1.0,(AW174/(AW174-AS174*$H$13)))</f>
        <v>0</v>
      </c>
      <c r="AV174">
        <f>(AU174-1)*100</f>
        <v>0</v>
      </c>
      <c r="AW174">
        <f>MAX(0,($B$13+$C$13*DP174)/(1+$D$13*DP174)*DI174/(DK174+273)*$E$13)</f>
        <v>0</v>
      </c>
      <c r="AX174" t="s">
        <v>418</v>
      </c>
      <c r="AY174" t="s">
        <v>418</v>
      </c>
      <c r="AZ174">
        <v>0</v>
      </c>
      <c r="BA174">
        <v>0</v>
      </c>
      <c r="BB174">
        <f>1-AZ174/BA174</f>
        <v>0</v>
      </c>
      <c r="BC174">
        <v>0</v>
      </c>
      <c r="BD174" t="s">
        <v>418</v>
      </c>
      <c r="BE174" t="s">
        <v>418</v>
      </c>
      <c r="BF174">
        <v>0</v>
      </c>
      <c r="BG174">
        <v>0</v>
      </c>
      <c r="BH174">
        <f>1-BF174/BG174</f>
        <v>0</v>
      </c>
      <c r="BI174">
        <v>0.5</v>
      </c>
      <c r="BJ174">
        <f>CS174</f>
        <v>0</v>
      </c>
      <c r="BK174">
        <f>L174</f>
        <v>0</v>
      </c>
      <c r="BL174">
        <f>BH174*BI174*BJ174</f>
        <v>0</v>
      </c>
      <c r="BM174">
        <f>(BK174-BC174)/BJ174</f>
        <v>0</v>
      </c>
      <c r="BN174">
        <f>(BA174-BG174)/BG174</f>
        <v>0</v>
      </c>
      <c r="BO174">
        <f>AZ174/(BB174+AZ174/BG174)</f>
        <v>0</v>
      </c>
      <c r="BP174" t="s">
        <v>418</v>
      </c>
      <c r="BQ174">
        <v>0</v>
      </c>
      <c r="BR174">
        <f>IF(BQ174&lt;&gt;0, BQ174, BO174)</f>
        <v>0</v>
      </c>
      <c r="BS174">
        <f>1-BR174/BG174</f>
        <v>0</v>
      </c>
      <c r="BT174">
        <f>(BG174-BF174)/(BG174-BR174)</f>
        <v>0</v>
      </c>
      <c r="BU174">
        <f>(BA174-BG174)/(BA174-BR174)</f>
        <v>0</v>
      </c>
      <c r="BV174">
        <f>(BG174-BF174)/(BG174-AZ174)</f>
        <v>0</v>
      </c>
      <c r="BW174">
        <f>(BA174-BG174)/(BA174-AZ174)</f>
        <v>0</v>
      </c>
      <c r="BX174">
        <f>(BT174*BR174/BF174)</f>
        <v>0</v>
      </c>
      <c r="BY174">
        <f>(1-BX174)</f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f>$B$11*DQ174+$C$11*DR174+$F$11*EC174*(1-EF174)</f>
        <v>0</v>
      </c>
      <c r="CS174">
        <f>CR174*CT174</f>
        <v>0</v>
      </c>
      <c r="CT174">
        <f>($B$11*$D$9+$C$11*$D$9+$F$11*((EP174+EH174)/MAX(EP174+EH174+EQ174, 0.1)*$I$9+EQ174/MAX(EP174+EH174+EQ174, 0.1)*$J$9))/($B$11+$C$11+$F$11)</f>
        <v>0</v>
      </c>
      <c r="CU174">
        <f>($B$11*$K$9+$C$11*$K$9+$F$11*((EP174+EH174)/MAX(EP174+EH174+EQ174, 0.1)*$P$9+EQ174/MAX(EP174+EH174+EQ174, 0.1)*$Q$9))/($B$11+$C$11+$F$11)</f>
        <v>0</v>
      </c>
      <c r="CV174">
        <v>6</v>
      </c>
      <c r="CW174">
        <v>0.5</v>
      </c>
      <c r="CX174" t="s">
        <v>419</v>
      </c>
      <c r="CY174">
        <v>2</v>
      </c>
      <c r="CZ174" t="b">
        <v>1</v>
      </c>
      <c r="DA174">
        <v>1659025702.1</v>
      </c>
      <c r="DB174">
        <v>927.710296296296</v>
      </c>
      <c r="DC174">
        <v>1001.8747037037</v>
      </c>
      <c r="DD174">
        <v>26.1295518518519</v>
      </c>
      <c r="DE174">
        <v>20.7422518518519</v>
      </c>
      <c r="DF174">
        <v>918.203666666667</v>
      </c>
      <c r="DG174">
        <v>25.5579555555556</v>
      </c>
      <c r="DH174">
        <v>500.040851851852</v>
      </c>
      <c r="DI174">
        <v>90.4045777777778</v>
      </c>
      <c r="DJ174">
        <v>0.0466853074074074</v>
      </c>
      <c r="DK174">
        <v>27.4899555555556</v>
      </c>
      <c r="DL174">
        <v>27.5093925925926</v>
      </c>
      <c r="DM174">
        <v>999.9</v>
      </c>
      <c r="DN174">
        <v>0</v>
      </c>
      <c r="DO174">
        <v>0</v>
      </c>
      <c r="DP174">
        <v>10007.962962963</v>
      </c>
      <c r="DQ174">
        <v>0</v>
      </c>
      <c r="DR174">
        <v>18.4411555555556</v>
      </c>
      <c r="DS174">
        <v>-74.1640111111111</v>
      </c>
      <c r="DT174">
        <v>952.60137037037</v>
      </c>
      <c r="DU174">
        <v>1023.09585185185</v>
      </c>
      <c r="DV174">
        <v>5.38730444444444</v>
      </c>
      <c r="DW174">
        <v>1001.8747037037</v>
      </c>
      <c r="DX174">
        <v>20.7422518518519</v>
      </c>
      <c r="DY174">
        <v>2.36223111111111</v>
      </c>
      <c r="DZ174">
        <v>1.8751937037037</v>
      </c>
      <c r="EA174">
        <v>20.1071814814815</v>
      </c>
      <c r="EB174">
        <v>16.4281074074074</v>
      </c>
      <c r="EC174">
        <v>1999.99925925926</v>
      </c>
      <c r="ED174">
        <v>0.980001333333333</v>
      </c>
      <c r="EE174">
        <v>0.0199988703703704</v>
      </c>
      <c r="EF174">
        <v>0</v>
      </c>
      <c r="EG174">
        <v>856.327444444445</v>
      </c>
      <c r="EH174">
        <v>5.00063</v>
      </c>
      <c r="EI174">
        <v>16884.2518518518</v>
      </c>
      <c r="EJ174">
        <v>17256.8962962963</v>
      </c>
      <c r="EK174">
        <v>38.875</v>
      </c>
      <c r="EL174">
        <v>38.875</v>
      </c>
      <c r="EM174">
        <v>38.3586666666667</v>
      </c>
      <c r="EN174">
        <v>38.25</v>
      </c>
      <c r="EO174">
        <v>39.8306666666667</v>
      </c>
      <c r="EP174">
        <v>1955.10592592593</v>
      </c>
      <c r="EQ174">
        <v>39.8933333333333</v>
      </c>
      <c r="ER174">
        <v>0</v>
      </c>
      <c r="ES174">
        <v>1659025708.3</v>
      </c>
      <c r="ET174">
        <v>0</v>
      </c>
      <c r="EU174">
        <v>856.30124</v>
      </c>
      <c r="EV174">
        <v>-6.58538462534845</v>
      </c>
      <c r="EW174">
        <v>-118.930769414539</v>
      </c>
      <c r="EX174">
        <v>16883.996</v>
      </c>
      <c r="EY174">
        <v>15</v>
      </c>
      <c r="EZ174">
        <v>0</v>
      </c>
      <c r="FA174" t="s">
        <v>420</v>
      </c>
      <c r="FB174">
        <v>1657551626.5</v>
      </c>
      <c r="FC174">
        <v>1657551629</v>
      </c>
      <c r="FD174">
        <v>0</v>
      </c>
      <c r="FE174">
        <v>0.403</v>
      </c>
      <c r="FF174">
        <v>0.009</v>
      </c>
      <c r="FG174">
        <v>9.41</v>
      </c>
      <c r="FH174">
        <v>0.087</v>
      </c>
      <c r="FI174">
        <v>417</v>
      </c>
      <c r="FJ174">
        <v>17</v>
      </c>
      <c r="FK174">
        <v>1.61</v>
      </c>
      <c r="FL174">
        <v>0.59</v>
      </c>
      <c r="FM174">
        <v>-73.9287025</v>
      </c>
      <c r="FN174">
        <v>-1.64065103189459</v>
      </c>
      <c r="FO174">
        <v>0.724791784751835</v>
      </c>
      <c r="FP174">
        <v>0</v>
      </c>
      <c r="FQ174">
        <v>856.720088235294</v>
      </c>
      <c r="FR174">
        <v>-6.51518716784701</v>
      </c>
      <c r="FS174">
        <v>0.678661978049333</v>
      </c>
      <c r="FT174">
        <v>0</v>
      </c>
      <c r="FU174">
        <v>5.383853</v>
      </c>
      <c r="FV174">
        <v>0.0469807879924818</v>
      </c>
      <c r="FW174">
        <v>0.00545724344335119</v>
      </c>
      <c r="FX174">
        <v>1</v>
      </c>
      <c r="FY174">
        <v>1</v>
      </c>
      <c r="FZ174">
        <v>3</v>
      </c>
      <c r="GA174" t="s">
        <v>421</v>
      </c>
      <c r="GB174">
        <v>2.9743</v>
      </c>
      <c r="GC174">
        <v>2.70096</v>
      </c>
      <c r="GD174">
        <v>0.161183</v>
      </c>
      <c r="GE174">
        <v>0.170138</v>
      </c>
      <c r="GF174">
        <v>0.109278</v>
      </c>
      <c r="GG174">
        <v>0.0941657</v>
      </c>
      <c r="GH174">
        <v>32662.8</v>
      </c>
      <c r="GI174">
        <v>35326</v>
      </c>
      <c r="GJ174">
        <v>35286</v>
      </c>
      <c r="GK174">
        <v>38606</v>
      </c>
      <c r="GL174">
        <v>44558.6</v>
      </c>
      <c r="GM174">
        <v>50506.5</v>
      </c>
      <c r="GN174">
        <v>55158.9</v>
      </c>
      <c r="GO174">
        <v>61919.9</v>
      </c>
      <c r="GP174">
        <v>1.9792</v>
      </c>
      <c r="GQ174">
        <v>1.8482</v>
      </c>
      <c r="GR174">
        <v>0.125527</v>
      </c>
      <c r="GS174">
        <v>0</v>
      </c>
      <c r="GT174">
        <v>25.4573</v>
      </c>
      <c r="GU174">
        <v>999.9</v>
      </c>
      <c r="GV174">
        <v>59.236</v>
      </c>
      <c r="GW174">
        <v>29.336</v>
      </c>
      <c r="GX174">
        <v>26.8674</v>
      </c>
      <c r="GY174">
        <v>56.8564</v>
      </c>
      <c r="GZ174">
        <v>43.2212</v>
      </c>
      <c r="HA174">
        <v>1</v>
      </c>
      <c r="HB174">
        <v>-0.0305081</v>
      </c>
      <c r="HC174">
        <v>0.242397</v>
      </c>
      <c r="HD174">
        <v>20.1134</v>
      </c>
      <c r="HE174">
        <v>5.19932</v>
      </c>
      <c r="HF174">
        <v>12.004</v>
      </c>
      <c r="HG174">
        <v>4.9756</v>
      </c>
      <c r="HH174">
        <v>3.2938</v>
      </c>
      <c r="HI174">
        <v>9999</v>
      </c>
      <c r="HJ174">
        <v>9999</v>
      </c>
      <c r="HK174">
        <v>9999</v>
      </c>
      <c r="HL174">
        <v>628.2</v>
      </c>
      <c r="HM174">
        <v>1.86322</v>
      </c>
      <c r="HN174">
        <v>1.86804</v>
      </c>
      <c r="HO174">
        <v>1.86783</v>
      </c>
      <c r="HP174">
        <v>1.86905</v>
      </c>
      <c r="HQ174">
        <v>1.86981</v>
      </c>
      <c r="HR174">
        <v>1.86587</v>
      </c>
      <c r="HS174">
        <v>1.86691</v>
      </c>
      <c r="HT174">
        <v>1.86829</v>
      </c>
      <c r="HU174">
        <v>5</v>
      </c>
      <c r="HV174">
        <v>0</v>
      </c>
      <c r="HW174">
        <v>0</v>
      </c>
      <c r="HX174">
        <v>0</v>
      </c>
      <c r="HY174" t="s">
        <v>422</v>
      </c>
      <c r="HZ174" t="s">
        <v>423</v>
      </c>
      <c r="IA174" t="s">
        <v>424</v>
      </c>
      <c r="IB174" t="s">
        <v>424</v>
      </c>
      <c r="IC174" t="s">
        <v>424</v>
      </c>
      <c r="ID174" t="s">
        <v>424</v>
      </c>
      <c r="IE174">
        <v>0</v>
      </c>
      <c r="IF174">
        <v>100</v>
      </c>
      <c r="IG174">
        <v>100</v>
      </c>
      <c r="IH174">
        <v>9.646</v>
      </c>
      <c r="II174">
        <v>0.5715</v>
      </c>
      <c r="IJ174">
        <v>4.02706509432224</v>
      </c>
      <c r="IK174">
        <v>0.00601174518973114</v>
      </c>
      <c r="IL174">
        <v>2.77886958061485e-07</v>
      </c>
      <c r="IM174">
        <v>-3.54636231360687e-10</v>
      </c>
      <c r="IN174">
        <v>-0.0404303883988718</v>
      </c>
      <c r="IO174">
        <v>-0.0177815531441476</v>
      </c>
      <c r="IP174">
        <v>0.00205572605671414</v>
      </c>
      <c r="IQ174">
        <v>-1.65519735432211e-05</v>
      </c>
      <c r="IR174">
        <v>-4</v>
      </c>
      <c r="IS174">
        <v>1848</v>
      </c>
      <c r="IT174">
        <v>1</v>
      </c>
      <c r="IU174">
        <v>25</v>
      </c>
      <c r="IV174">
        <v>24568.1</v>
      </c>
      <c r="IW174">
        <v>24568</v>
      </c>
      <c r="IX174">
        <v>2.13135</v>
      </c>
      <c r="IY174">
        <v>2.60254</v>
      </c>
      <c r="IZ174">
        <v>1.54785</v>
      </c>
      <c r="JA174">
        <v>2.30591</v>
      </c>
      <c r="JB174">
        <v>1.34644</v>
      </c>
      <c r="JC174">
        <v>2.35474</v>
      </c>
      <c r="JD174">
        <v>33.9413</v>
      </c>
      <c r="JE174">
        <v>24.2188</v>
      </c>
      <c r="JF174">
        <v>18</v>
      </c>
      <c r="JG174">
        <v>497.484</v>
      </c>
      <c r="JH174">
        <v>412.834</v>
      </c>
      <c r="JI174">
        <v>24.9999</v>
      </c>
      <c r="JJ174">
        <v>26.8089</v>
      </c>
      <c r="JK174">
        <v>29.9999</v>
      </c>
      <c r="JL174">
        <v>26.7333</v>
      </c>
      <c r="JM174">
        <v>26.6734</v>
      </c>
      <c r="JN174">
        <v>42.6995</v>
      </c>
      <c r="JO174">
        <v>32.28</v>
      </c>
      <c r="JP174">
        <v>95.5326</v>
      </c>
      <c r="JQ174">
        <v>25</v>
      </c>
      <c r="JR174">
        <v>1038.73</v>
      </c>
      <c r="JS174">
        <v>20.7648</v>
      </c>
      <c r="JT174">
        <v>102.321</v>
      </c>
      <c r="JU174">
        <v>103.068</v>
      </c>
    </row>
    <row r="175" spans="1:281">
      <c r="A175">
        <v>159</v>
      </c>
      <c r="B175">
        <v>1659025714.1</v>
      </c>
      <c r="C175">
        <v>2031</v>
      </c>
      <c r="D175" t="s">
        <v>742</v>
      </c>
      <c r="E175" t="s">
        <v>743</v>
      </c>
      <c r="F175">
        <v>5</v>
      </c>
      <c r="G175" t="s">
        <v>619</v>
      </c>
      <c r="H175" t="s">
        <v>417</v>
      </c>
      <c r="I175">
        <v>1659025706.54444</v>
      </c>
      <c r="J175">
        <f>(K175)/1000</f>
        <v>0</v>
      </c>
      <c r="K175">
        <f>IF(CZ175, AN175, AH175)</f>
        <v>0</v>
      </c>
      <c r="L175">
        <f>IF(CZ175, AI175, AG175)</f>
        <v>0</v>
      </c>
      <c r="M175">
        <f>DB175 - IF(AU175&gt;1, L175*CV175*100.0/(AW175*DP175), 0)</f>
        <v>0</v>
      </c>
      <c r="N175">
        <f>((T175-J175/2)*M175-L175)/(T175+J175/2)</f>
        <v>0</v>
      </c>
      <c r="O175">
        <f>N175*(DI175+DJ175)/1000.0</f>
        <v>0</v>
      </c>
      <c r="P175">
        <f>(DB175 - IF(AU175&gt;1, L175*CV175*100.0/(AW175*DP175), 0))*(DI175+DJ175)/1000.0</f>
        <v>0</v>
      </c>
      <c r="Q175">
        <f>2.0/((1/S175-1/R175)+SIGN(S175)*SQRT((1/S175-1/R175)*(1/S175-1/R175) + 4*CW175/((CW175+1)*(CW175+1))*(2*1/S175*1/R175-1/R175*1/R175)))</f>
        <v>0</v>
      </c>
      <c r="R175">
        <f>IF(LEFT(CX175,1)&lt;&gt;"0",IF(LEFT(CX175,1)="1",3.0,CY175),$D$5+$E$5*(DP175*DI175/($K$5*1000))+$F$5*(DP175*DI175/($K$5*1000))*MAX(MIN(CV175,$J$5),$I$5)*MAX(MIN(CV175,$J$5),$I$5)+$G$5*MAX(MIN(CV175,$J$5),$I$5)*(DP175*DI175/($K$5*1000))+$H$5*(DP175*DI175/($K$5*1000))*(DP175*DI175/($K$5*1000)))</f>
        <v>0</v>
      </c>
      <c r="S175">
        <f>J175*(1000-(1000*0.61365*exp(17.502*W175/(240.97+W175))/(DI175+DJ175)+DD175)/2)/(1000*0.61365*exp(17.502*W175/(240.97+W175))/(DI175+DJ175)-DD175)</f>
        <v>0</v>
      </c>
      <c r="T175">
        <f>1/((CW175+1)/(Q175/1.6)+1/(R175/1.37)) + CW175/((CW175+1)/(Q175/1.6) + CW175/(R175/1.37))</f>
        <v>0</v>
      </c>
      <c r="U175">
        <f>(CR175*CU175)</f>
        <v>0</v>
      </c>
      <c r="V175">
        <f>(DK175+(U175+2*0.95*5.67E-8*(((DK175+$B$7)+273)^4-(DK175+273)^4)-44100*J175)/(1.84*29.3*R175+8*0.95*5.67E-8*(DK175+273)^3))</f>
        <v>0</v>
      </c>
      <c r="W175">
        <f>($C$7*DL175+$D$7*DM175+$E$7*V175)</f>
        <v>0</v>
      </c>
      <c r="X175">
        <f>0.61365*exp(17.502*W175/(240.97+W175))</f>
        <v>0</v>
      </c>
      <c r="Y175">
        <f>(Z175/AA175*100)</f>
        <v>0</v>
      </c>
      <c r="Z175">
        <f>DD175*(DI175+DJ175)/1000</f>
        <v>0</v>
      </c>
      <c r="AA175">
        <f>0.61365*exp(17.502*DK175/(240.97+DK175))</f>
        <v>0</v>
      </c>
      <c r="AB175">
        <f>(X175-DD175*(DI175+DJ175)/1000)</f>
        <v>0</v>
      </c>
      <c r="AC175">
        <f>(-J175*44100)</f>
        <v>0</v>
      </c>
      <c r="AD175">
        <f>2*29.3*R175*0.92*(DK175-W175)</f>
        <v>0</v>
      </c>
      <c r="AE175">
        <f>2*0.95*5.67E-8*(((DK175+$B$7)+273)^4-(W175+273)^4)</f>
        <v>0</v>
      </c>
      <c r="AF175">
        <f>U175+AE175+AC175+AD175</f>
        <v>0</v>
      </c>
      <c r="AG175">
        <f>DH175*AU175*(DC175-DB175*(1000-AU175*DE175)/(1000-AU175*DD175))/(100*CV175)</f>
        <v>0</v>
      </c>
      <c r="AH175">
        <f>1000*DH175*AU175*(DD175-DE175)/(100*CV175*(1000-AU175*DD175))</f>
        <v>0</v>
      </c>
      <c r="AI175">
        <f>(AJ175 - AK175 - DI175*1E3/(8.314*(DK175+273.15)) * AM175/DH175 * AL175) * DH175/(100*CV175) * (1000 - DE175)/1000</f>
        <v>0</v>
      </c>
      <c r="AJ175">
        <v>1055.17913909069</v>
      </c>
      <c r="AK175">
        <v>992.106672727272</v>
      </c>
      <c r="AL175">
        <v>3.43221910022378</v>
      </c>
      <c r="AM175">
        <v>66.0504921813524</v>
      </c>
      <c r="AN175">
        <f>(AP175 - AO175 + DI175*1E3/(8.314*(DK175+273.15)) * AR175/DH175 * AQ175) * DH175/(100*CV175) * 1000/(1000 - AP175)</f>
        <v>0</v>
      </c>
      <c r="AO175">
        <v>20.7387711155411</v>
      </c>
      <c r="AP175">
        <v>26.1361594405594</v>
      </c>
      <c r="AQ175">
        <v>2.01809398336844e-05</v>
      </c>
      <c r="AR175">
        <v>92.47</v>
      </c>
      <c r="AS175">
        <v>0</v>
      </c>
      <c r="AT175">
        <v>0</v>
      </c>
      <c r="AU175">
        <f>IF(AS175*$H$13&gt;=AW175,1.0,(AW175/(AW175-AS175*$H$13)))</f>
        <v>0</v>
      </c>
      <c r="AV175">
        <f>(AU175-1)*100</f>
        <v>0</v>
      </c>
      <c r="AW175">
        <f>MAX(0,($B$13+$C$13*DP175)/(1+$D$13*DP175)*DI175/(DK175+273)*$E$13)</f>
        <v>0</v>
      </c>
      <c r="AX175" t="s">
        <v>418</v>
      </c>
      <c r="AY175" t="s">
        <v>418</v>
      </c>
      <c r="AZ175">
        <v>0</v>
      </c>
      <c r="BA175">
        <v>0</v>
      </c>
      <c r="BB175">
        <f>1-AZ175/BA175</f>
        <v>0</v>
      </c>
      <c r="BC175">
        <v>0</v>
      </c>
      <c r="BD175" t="s">
        <v>418</v>
      </c>
      <c r="BE175" t="s">
        <v>418</v>
      </c>
      <c r="BF175">
        <v>0</v>
      </c>
      <c r="BG175">
        <v>0</v>
      </c>
      <c r="BH175">
        <f>1-BF175/BG175</f>
        <v>0</v>
      </c>
      <c r="BI175">
        <v>0.5</v>
      </c>
      <c r="BJ175">
        <f>CS175</f>
        <v>0</v>
      </c>
      <c r="BK175">
        <f>L175</f>
        <v>0</v>
      </c>
      <c r="BL175">
        <f>BH175*BI175*BJ175</f>
        <v>0</v>
      </c>
      <c r="BM175">
        <f>(BK175-BC175)/BJ175</f>
        <v>0</v>
      </c>
      <c r="BN175">
        <f>(BA175-BG175)/BG175</f>
        <v>0</v>
      </c>
      <c r="BO175">
        <f>AZ175/(BB175+AZ175/BG175)</f>
        <v>0</v>
      </c>
      <c r="BP175" t="s">
        <v>418</v>
      </c>
      <c r="BQ175">
        <v>0</v>
      </c>
      <c r="BR175">
        <f>IF(BQ175&lt;&gt;0, BQ175, BO175)</f>
        <v>0</v>
      </c>
      <c r="BS175">
        <f>1-BR175/BG175</f>
        <v>0</v>
      </c>
      <c r="BT175">
        <f>(BG175-BF175)/(BG175-BR175)</f>
        <v>0</v>
      </c>
      <c r="BU175">
        <f>(BA175-BG175)/(BA175-BR175)</f>
        <v>0</v>
      </c>
      <c r="BV175">
        <f>(BG175-BF175)/(BG175-AZ175)</f>
        <v>0</v>
      </c>
      <c r="BW175">
        <f>(BA175-BG175)/(BA175-AZ175)</f>
        <v>0</v>
      </c>
      <c r="BX175">
        <f>(BT175*BR175/BF175)</f>
        <v>0</v>
      </c>
      <c r="BY175">
        <f>(1-BX175)</f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f>$B$11*DQ175+$C$11*DR175+$F$11*EC175*(1-EF175)</f>
        <v>0</v>
      </c>
      <c r="CS175">
        <f>CR175*CT175</f>
        <v>0</v>
      </c>
      <c r="CT175">
        <f>($B$11*$D$9+$C$11*$D$9+$F$11*((EP175+EH175)/MAX(EP175+EH175+EQ175, 0.1)*$I$9+EQ175/MAX(EP175+EH175+EQ175, 0.1)*$J$9))/($B$11+$C$11+$F$11)</f>
        <v>0</v>
      </c>
      <c r="CU175">
        <f>($B$11*$K$9+$C$11*$K$9+$F$11*((EP175+EH175)/MAX(EP175+EH175+EQ175, 0.1)*$P$9+EQ175/MAX(EP175+EH175+EQ175, 0.1)*$Q$9))/($B$11+$C$11+$F$11)</f>
        <v>0</v>
      </c>
      <c r="CV175">
        <v>6</v>
      </c>
      <c r="CW175">
        <v>0.5</v>
      </c>
      <c r="CX175" t="s">
        <v>419</v>
      </c>
      <c r="CY175">
        <v>2</v>
      </c>
      <c r="CZ175" t="b">
        <v>1</v>
      </c>
      <c r="DA175">
        <v>1659025706.54444</v>
      </c>
      <c r="DB175">
        <v>942.604814814815</v>
      </c>
      <c r="DC175">
        <v>1016.84940740741</v>
      </c>
      <c r="DD175">
        <v>26.1308555555556</v>
      </c>
      <c r="DE175">
        <v>20.7398518518519</v>
      </c>
      <c r="DF175">
        <v>933.014962962963</v>
      </c>
      <c r="DG175">
        <v>25.5592</v>
      </c>
      <c r="DH175">
        <v>500.041925925926</v>
      </c>
      <c r="DI175">
        <v>90.4040074074074</v>
      </c>
      <c r="DJ175">
        <v>0.0466577222222222</v>
      </c>
      <c r="DK175">
        <v>27.4899518518519</v>
      </c>
      <c r="DL175">
        <v>27.5149185185185</v>
      </c>
      <c r="DM175">
        <v>999.9</v>
      </c>
      <c r="DN175">
        <v>0</v>
      </c>
      <c r="DO175">
        <v>0</v>
      </c>
      <c r="DP175">
        <v>10013.8888888889</v>
      </c>
      <c r="DQ175">
        <v>0</v>
      </c>
      <c r="DR175">
        <v>18.4378851851852</v>
      </c>
      <c r="DS175">
        <v>-74.2440962962963</v>
      </c>
      <c r="DT175">
        <v>967.896814814815</v>
      </c>
      <c r="DU175">
        <v>1038.38481481481</v>
      </c>
      <c r="DV175">
        <v>5.39101259259259</v>
      </c>
      <c r="DW175">
        <v>1016.84940740741</v>
      </c>
      <c r="DX175">
        <v>20.7398518518519</v>
      </c>
      <c r="DY175">
        <v>2.36233407407407</v>
      </c>
      <c r="DZ175">
        <v>1.87496481481482</v>
      </c>
      <c r="EA175">
        <v>20.1078777777778</v>
      </c>
      <c r="EB175">
        <v>16.4261888888889</v>
      </c>
      <c r="EC175">
        <v>1999.99777777778</v>
      </c>
      <c r="ED175">
        <v>0.980003</v>
      </c>
      <c r="EE175">
        <v>0.0199972555555556</v>
      </c>
      <c r="EF175">
        <v>0</v>
      </c>
      <c r="EG175">
        <v>855.789407407407</v>
      </c>
      <c r="EH175">
        <v>5.00063</v>
      </c>
      <c r="EI175">
        <v>16875.2333333333</v>
      </c>
      <c r="EJ175">
        <v>17256.9037037037</v>
      </c>
      <c r="EK175">
        <v>38.875</v>
      </c>
      <c r="EL175">
        <v>38.875</v>
      </c>
      <c r="EM175">
        <v>38.3726666666667</v>
      </c>
      <c r="EN175">
        <v>38.2476666666667</v>
      </c>
      <c r="EO175">
        <v>39.847</v>
      </c>
      <c r="EP175">
        <v>1955.10777777778</v>
      </c>
      <c r="EQ175">
        <v>39.89</v>
      </c>
      <c r="ER175">
        <v>0</v>
      </c>
      <c r="ES175">
        <v>1659025713.1</v>
      </c>
      <c r="ET175">
        <v>0</v>
      </c>
      <c r="EU175">
        <v>855.75436</v>
      </c>
      <c r="EV175">
        <v>-6.34630769310909</v>
      </c>
      <c r="EW175">
        <v>-119.14615404898</v>
      </c>
      <c r="EX175">
        <v>16874.372</v>
      </c>
      <c r="EY175">
        <v>15</v>
      </c>
      <c r="EZ175">
        <v>0</v>
      </c>
      <c r="FA175" t="s">
        <v>420</v>
      </c>
      <c r="FB175">
        <v>1657551626.5</v>
      </c>
      <c r="FC175">
        <v>1657551629</v>
      </c>
      <c r="FD175">
        <v>0</v>
      </c>
      <c r="FE175">
        <v>0.403</v>
      </c>
      <c r="FF175">
        <v>0.009</v>
      </c>
      <c r="FG175">
        <v>9.41</v>
      </c>
      <c r="FH175">
        <v>0.087</v>
      </c>
      <c r="FI175">
        <v>417</v>
      </c>
      <c r="FJ175">
        <v>17</v>
      </c>
      <c r="FK175">
        <v>1.61</v>
      </c>
      <c r="FL175">
        <v>0.59</v>
      </c>
      <c r="FM175">
        <v>-74.09631</v>
      </c>
      <c r="FN175">
        <v>-3.04210131332065</v>
      </c>
      <c r="FO175">
        <v>0.757344021168716</v>
      </c>
      <c r="FP175">
        <v>0</v>
      </c>
      <c r="FQ175">
        <v>856.157352941177</v>
      </c>
      <c r="FR175">
        <v>-6.59688310958751</v>
      </c>
      <c r="FS175">
        <v>0.689196201994967</v>
      </c>
      <c r="FT175">
        <v>0</v>
      </c>
      <c r="FU175">
        <v>5.3883055</v>
      </c>
      <c r="FV175">
        <v>0.0445607504690297</v>
      </c>
      <c r="FW175">
        <v>0.0054809720625086</v>
      </c>
      <c r="FX175">
        <v>1</v>
      </c>
      <c r="FY175">
        <v>1</v>
      </c>
      <c r="FZ175">
        <v>3</v>
      </c>
      <c r="GA175" t="s">
        <v>421</v>
      </c>
      <c r="GB175">
        <v>2.97386</v>
      </c>
      <c r="GC175">
        <v>2.70089</v>
      </c>
      <c r="GD175">
        <v>0.162821</v>
      </c>
      <c r="GE175">
        <v>0.171517</v>
      </c>
      <c r="GF175">
        <v>0.109305</v>
      </c>
      <c r="GG175">
        <v>0.0941169</v>
      </c>
      <c r="GH175">
        <v>32599.3</v>
      </c>
      <c r="GI175">
        <v>35267.3</v>
      </c>
      <c r="GJ175">
        <v>35286.2</v>
      </c>
      <c r="GK175">
        <v>38606</v>
      </c>
      <c r="GL175">
        <v>44557.6</v>
      </c>
      <c r="GM175">
        <v>50509.9</v>
      </c>
      <c r="GN175">
        <v>55159.2</v>
      </c>
      <c r="GO175">
        <v>61920.6</v>
      </c>
      <c r="GP175">
        <v>1.9788</v>
      </c>
      <c r="GQ175">
        <v>1.848</v>
      </c>
      <c r="GR175">
        <v>0.126362</v>
      </c>
      <c r="GS175">
        <v>0</v>
      </c>
      <c r="GT175">
        <v>25.4595</v>
      </c>
      <c r="GU175">
        <v>999.9</v>
      </c>
      <c r="GV175">
        <v>59.236</v>
      </c>
      <c r="GW175">
        <v>29.336</v>
      </c>
      <c r="GX175">
        <v>26.8702</v>
      </c>
      <c r="GY175">
        <v>56.7764</v>
      </c>
      <c r="GZ175">
        <v>43.4776</v>
      </c>
      <c r="HA175">
        <v>1</v>
      </c>
      <c r="HB175">
        <v>-0.0309756</v>
      </c>
      <c r="HC175">
        <v>0.240959</v>
      </c>
      <c r="HD175">
        <v>20.1135</v>
      </c>
      <c r="HE175">
        <v>5.19812</v>
      </c>
      <c r="HF175">
        <v>12.004</v>
      </c>
      <c r="HG175">
        <v>4.976</v>
      </c>
      <c r="HH175">
        <v>3.294</v>
      </c>
      <c r="HI175">
        <v>9999</v>
      </c>
      <c r="HJ175">
        <v>9999</v>
      </c>
      <c r="HK175">
        <v>9999</v>
      </c>
      <c r="HL175">
        <v>628.2</v>
      </c>
      <c r="HM175">
        <v>1.86325</v>
      </c>
      <c r="HN175">
        <v>1.86804</v>
      </c>
      <c r="HO175">
        <v>1.86783</v>
      </c>
      <c r="HP175">
        <v>1.86905</v>
      </c>
      <c r="HQ175">
        <v>1.86981</v>
      </c>
      <c r="HR175">
        <v>1.86587</v>
      </c>
      <c r="HS175">
        <v>1.86691</v>
      </c>
      <c r="HT175">
        <v>1.86838</v>
      </c>
      <c r="HU175">
        <v>5</v>
      </c>
      <c r="HV175">
        <v>0</v>
      </c>
      <c r="HW175">
        <v>0</v>
      </c>
      <c r="HX175">
        <v>0</v>
      </c>
      <c r="HY175" t="s">
        <v>422</v>
      </c>
      <c r="HZ175" t="s">
        <v>423</v>
      </c>
      <c r="IA175" t="s">
        <v>424</v>
      </c>
      <c r="IB175" t="s">
        <v>424</v>
      </c>
      <c r="IC175" t="s">
        <v>424</v>
      </c>
      <c r="ID175" t="s">
        <v>424</v>
      </c>
      <c r="IE175">
        <v>0</v>
      </c>
      <c r="IF175">
        <v>100</v>
      </c>
      <c r="IG175">
        <v>100</v>
      </c>
      <c r="IH175">
        <v>9.73</v>
      </c>
      <c r="II175">
        <v>0.5722</v>
      </c>
      <c r="IJ175">
        <v>4.02706509432224</v>
      </c>
      <c r="IK175">
        <v>0.00601174518973114</v>
      </c>
      <c r="IL175">
        <v>2.77886958061485e-07</v>
      </c>
      <c r="IM175">
        <v>-3.54636231360687e-10</v>
      </c>
      <c r="IN175">
        <v>-0.0404303883988718</v>
      </c>
      <c r="IO175">
        <v>-0.0177815531441476</v>
      </c>
      <c r="IP175">
        <v>0.00205572605671414</v>
      </c>
      <c r="IQ175">
        <v>-1.65519735432211e-05</v>
      </c>
      <c r="IR175">
        <v>-4</v>
      </c>
      <c r="IS175">
        <v>1848</v>
      </c>
      <c r="IT175">
        <v>1</v>
      </c>
      <c r="IU175">
        <v>25</v>
      </c>
      <c r="IV175">
        <v>24568.1</v>
      </c>
      <c r="IW175">
        <v>24568.1</v>
      </c>
      <c r="IX175">
        <v>2.15454</v>
      </c>
      <c r="IY175">
        <v>2.58911</v>
      </c>
      <c r="IZ175">
        <v>1.54785</v>
      </c>
      <c r="JA175">
        <v>2.30591</v>
      </c>
      <c r="JB175">
        <v>1.34644</v>
      </c>
      <c r="JC175">
        <v>2.41455</v>
      </c>
      <c r="JD175">
        <v>33.9413</v>
      </c>
      <c r="JE175">
        <v>24.2188</v>
      </c>
      <c r="JF175">
        <v>18</v>
      </c>
      <c r="JG175">
        <v>497.241</v>
      </c>
      <c r="JH175">
        <v>412.72</v>
      </c>
      <c r="JI175">
        <v>24.9998</v>
      </c>
      <c r="JJ175">
        <v>26.8089</v>
      </c>
      <c r="JK175">
        <v>30</v>
      </c>
      <c r="JL175">
        <v>26.7356</v>
      </c>
      <c r="JM175">
        <v>26.6734</v>
      </c>
      <c r="JN175">
        <v>43.2365</v>
      </c>
      <c r="JO175">
        <v>32.28</v>
      </c>
      <c r="JP175">
        <v>95.5326</v>
      </c>
      <c r="JQ175">
        <v>25</v>
      </c>
      <c r="JR175">
        <v>1058.83</v>
      </c>
      <c r="JS175">
        <v>20.7494</v>
      </c>
      <c r="JT175">
        <v>102.321</v>
      </c>
      <c r="JU175">
        <v>103.069</v>
      </c>
    </row>
    <row r="176" spans="1:281">
      <c r="A176">
        <v>160</v>
      </c>
      <c r="B176">
        <v>1659025719.6</v>
      </c>
      <c r="C176">
        <v>2036.5</v>
      </c>
      <c r="D176" t="s">
        <v>744</v>
      </c>
      <c r="E176" t="s">
        <v>745</v>
      </c>
      <c r="F176">
        <v>5</v>
      </c>
      <c r="G176" t="s">
        <v>619</v>
      </c>
      <c r="H176" t="s">
        <v>417</v>
      </c>
      <c r="I176">
        <v>1659025711.83214</v>
      </c>
      <c r="J176">
        <f>(K176)/1000</f>
        <v>0</v>
      </c>
      <c r="K176">
        <f>IF(CZ176, AN176, AH176)</f>
        <v>0</v>
      </c>
      <c r="L176">
        <f>IF(CZ176, AI176, AG176)</f>
        <v>0</v>
      </c>
      <c r="M176">
        <f>DB176 - IF(AU176&gt;1, L176*CV176*100.0/(AW176*DP176), 0)</f>
        <v>0</v>
      </c>
      <c r="N176">
        <f>((T176-J176/2)*M176-L176)/(T176+J176/2)</f>
        <v>0</v>
      </c>
      <c r="O176">
        <f>N176*(DI176+DJ176)/1000.0</f>
        <v>0</v>
      </c>
      <c r="P176">
        <f>(DB176 - IF(AU176&gt;1, L176*CV176*100.0/(AW176*DP176), 0))*(DI176+DJ176)/1000.0</f>
        <v>0</v>
      </c>
      <c r="Q176">
        <f>2.0/((1/S176-1/R176)+SIGN(S176)*SQRT((1/S176-1/R176)*(1/S176-1/R176) + 4*CW176/((CW176+1)*(CW176+1))*(2*1/S176*1/R176-1/R176*1/R176)))</f>
        <v>0</v>
      </c>
      <c r="R176">
        <f>IF(LEFT(CX176,1)&lt;&gt;"0",IF(LEFT(CX176,1)="1",3.0,CY176),$D$5+$E$5*(DP176*DI176/($K$5*1000))+$F$5*(DP176*DI176/($K$5*1000))*MAX(MIN(CV176,$J$5),$I$5)*MAX(MIN(CV176,$J$5),$I$5)+$G$5*MAX(MIN(CV176,$J$5),$I$5)*(DP176*DI176/($K$5*1000))+$H$5*(DP176*DI176/($K$5*1000))*(DP176*DI176/($K$5*1000)))</f>
        <v>0</v>
      </c>
      <c r="S176">
        <f>J176*(1000-(1000*0.61365*exp(17.502*W176/(240.97+W176))/(DI176+DJ176)+DD176)/2)/(1000*0.61365*exp(17.502*W176/(240.97+W176))/(DI176+DJ176)-DD176)</f>
        <v>0</v>
      </c>
      <c r="T176">
        <f>1/((CW176+1)/(Q176/1.6)+1/(R176/1.37)) + CW176/((CW176+1)/(Q176/1.6) + CW176/(R176/1.37))</f>
        <v>0</v>
      </c>
      <c r="U176">
        <f>(CR176*CU176)</f>
        <v>0</v>
      </c>
      <c r="V176">
        <f>(DK176+(U176+2*0.95*5.67E-8*(((DK176+$B$7)+273)^4-(DK176+273)^4)-44100*J176)/(1.84*29.3*R176+8*0.95*5.67E-8*(DK176+273)^3))</f>
        <v>0</v>
      </c>
      <c r="W176">
        <f>($C$7*DL176+$D$7*DM176+$E$7*V176)</f>
        <v>0</v>
      </c>
      <c r="X176">
        <f>0.61365*exp(17.502*W176/(240.97+W176))</f>
        <v>0</v>
      </c>
      <c r="Y176">
        <f>(Z176/AA176*100)</f>
        <v>0</v>
      </c>
      <c r="Z176">
        <f>DD176*(DI176+DJ176)/1000</f>
        <v>0</v>
      </c>
      <c r="AA176">
        <f>0.61365*exp(17.502*DK176/(240.97+DK176))</f>
        <v>0</v>
      </c>
      <c r="AB176">
        <f>(X176-DD176*(DI176+DJ176)/1000)</f>
        <v>0</v>
      </c>
      <c r="AC176">
        <f>(-J176*44100)</f>
        <v>0</v>
      </c>
      <c r="AD176">
        <f>2*29.3*R176*0.92*(DK176-W176)</f>
        <v>0</v>
      </c>
      <c r="AE176">
        <f>2*0.95*5.67E-8*(((DK176+$B$7)+273)^4-(W176+273)^4)</f>
        <v>0</v>
      </c>
      <c r="AF176">
        <f>U176+AE176+AC176+AD176</f>
        <v>0</v>
      </c>
      <c r="AG176">
        <f>DH176*AU176*(DC176-DB176*(1000-AU176*DE176)/(1000-AU176*DD176))/(100*CV176)</f>
        <v>0</v>
      </c>
      <c r="AH176">
        <f>1000*DH176*AU176*(DD176-DE176)/(100*CV176*(1000-AU176*DD176))</f>
        <v>0</v>
      </c>
      <c r="AI176">
        <f>(AJ176 - AK176 - DI176*1E3/(8.314*(DK176+273.15)) * AM176/DH176 * AL176) * DH176/(100*CV176) * (1000 - DE176)/1000</f>
        <v>0</v>
      </c>
      <c r="AJ176">
        <v>1073.47407656188</v>
      </c>
      <c r="AK176">
        <v>1010.77145454545</v>
      </c>
      <c r="AL176">
        <v>3.48270333458245</v>
      </c>
      <c r="AM176">
        <v>66.0504921813524</v>
      </c>
      <c r="AN176">
        <f>(AP176 - AO176 + DI176*1E3/(8.314*(DK176+273.15)) * AR176/DH176 * AQ176) * DH176/(100*CV176) * 1000/(1000 - AP176)</f>
        <v>0</v>
      </c>
      <c r="AO176">
        <v>20.7222167083983</v>
      </c>
      <c r="AP176">
        <v>26.1365678321679</v>
      </c>
      <c r="AQ176">
        <v>1.76969697102836e-06</v>
      </c>
      <c r="AR176">
        <v>92.47</v>
      </c>
      <c r="AS176">
        <v>0</v>
      </c>
      <c r="AT176">
        <v>0</v>
      </c>
      <c r="AU176">
        <f>IF(AS176*$H$13&gt;=AW176,1.0,(AW176/(AW176-AS176*$H$13)))</f>
        <v>0</v>
      </c>
      <c r="AV176">
        <f>(AU176-1)*100</f>
        <v>0</v>
      </c>
      <c r="AW176">
        <f>MAX(0,($B$13+$C$13*DP176)/(1+$D$13*DP176)*DI176/(DK176+273)*$E$13)</f>
        <v>0</v>
      </c>
      <c r="AX176" t="s">
        <v>418</v>
      </c>
      <c r="AY176" t="s">
        <v>418</v>
      </c>
      <c r="AZ176">
        <v>0</v>
      </c>
      <c r="BA176">
        <v>0</v>
      </c>
      <c r="BB176">
        <f>1-AZ176/BA176</f>
        <v>0</v>
      </c>
      <c r="BC176">
        <v>0</v>
      </c>
      <c r="BD176" t="s">
        <v>418</v>
      </c>
      <c r="BE176" t="s">
        <v>418</v>
      </c>
      <c r="BF176">
        <v>0</v>
      </c>
      <c r="BG176">
        <v>0</v>
      </c>
      <c r="BH176">
        <f>1-BF176/BG176</f>
        <v>0</v>
      </c>
      <c r="BI176">
        <v>0.5</v>
      </c>
      <c r="BJ176">
        <f>CS176</f>
        <v>0</v>
      </c>
      <c r="BK176">
        <f>L176</f>
        <v>0</v>
      </c>
      <c r="BL176">
        <f>BH176*BI176*BJ176</f>
        <v>0</v>
      </c>
      <c r="BM176">
        <f>(BK176-BC176)/BJ176</f>
        <v>0</v>
      </c>
      <c r="BN176">
        <f>(BA176-BG176)/BG176</f>
        <v>0</v>
      </c>
      <c r="BO176">
        <f>AZ176/(BB176+AZ176/BG176)</f>
        <v>0</v>
      </c>
      <c r="BP176" t="s">
        <v>418</v>
      </c>
      <c r="BQ176">
        <v>0</v>
      </c>
      <c r="BR176">
        <f>IF(BQ176&lt;&gt;0, BQ176, BO176)</f>
        <v>0</v>
      </c>
      <c r="BS176">
        <f>1-BR176/BG176</f>
        <v>0</v>
      </c>
      <c r="BT176">
        <f>(BG176-BF176)/(BG176-BR176)</f>
        <v>0</v>
      </c>
      <c r="BU176">
        <f>(BA176-BG176)/(BA176-BR176)</f>
        <v>0</v>
      </c>
      <c r="BV176">
        <f>(BG176-BF176)/(BG176-AZ176)</f>
        <v>0</v>
      </c>
      <c r="BW176">
        <f>(BA176-BG176)/(BA176-AZ176)</f>
        <v>0</v>
      </c>
      <c r="BX176">
        <f>(BT176*BR176/BF176)</f>
        <v>0</v>
      </c>
      <c r="BY176">
        <f>(1-BX176)</f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f>$B$11*DQ176+$C$11*DR176+$F$11*EC176*(1-EF176)</f>
        <v>0</v>
      </c>
      <c r="CS176">
        <f>CR176*CT176</f>
        <v>0</v>
      </c>
      <c r="CT176">
        <f>($B$11*$D$9+$C$11*$D$9+$F$11*((EP176+EH176)/MAX(EP176+EH176+EQ176, 0.1)*$I$9+EQ176/MAX(EP176+EH176+EQ176, 0.1)*$J$9))/($B$11+$C$11+$F$11)</f>
        <v>0</v>
      </c>
      <c r="CU176">
        <f>($B$11*$K$9+$C$11*$K$9+$F$11*((EP176+EH176)/MAX(EP176+EH176+EQ176, 0.1)*$P$9+EQ176/MAX(EP176+EH176+EQ176, 0.1)*$Q$9))/($B$11+$C$11+$F$11)</f>
        <v>0</v>
      </c>
      <c r="CV176">
        <v>6</v>
      </c>
      <c r="CW176">
        <v>0.5</v>
      </c>
      <c r="CX176" t="s">
        <v>419</v>
      </c>
      <c r="CY176">
        <v>2</v>
      </c>
      <c r="CZ176" t="b">
        <v>1</v>
      </c>
      <c r="DA176">
        <v>1659025711.83214</v>
      </c>
      <c r="DB176">
        <v>960.129535714286</v>
      </c>
      <c r="DC176">
        <v>1034.50892857143</v>
      </c>
      <c r="DD176">
        <v>26.1335142857143</v>
      </c>
      <c r="DE176">
        <v>20.732425</v>
      </c>
      <c r="DF176">
        <v>950.442214285714</v>
      </c>
      <c r="DG176">
        <v>25.5617107142857</v>
      </c>
      <c r="DH176">
        <v>500.047535714286</v>
      </c>
      <c r="DI176">
        <v>90.4043464285714</v>
      </c>
      <c r="DJ176">
        <v>0.0466913285714286</v>
      </c>
      <c r="DK176">
        <v>27.4959785714286</v>
      </c>
      <c r="DL176">
        <v>27.526775</v>
      </c>
      <c r="DM176">
        <v>999.9</v>
      </c>
      <c r="DN176">
        <v>0</v>
      </c>
      <c r="DO176">
        <v>0</v>
      </c>
      <c r="DP176">
        <v>10001.7857142857</v>
      </c>
      <c r="DQ176">
        <v>0</v>
      </c>
      <c r="DR176">
        <v>18.4326857142857</v>
      </c>
      <c r="DS176">
        <v>-74.3792071428571</v>
      </c>
      <c r="DT176">
        <v>985.894642857143</v>
      </c>
      <c r="DU176">
        <v>1056.41</v>
      </c>
      <c r="DV176">
        <v>5.40109285714286</v>
      </c>
      <c r="DW176">
        <v>1034.50892857143</v>
      </c>
      <c r="DX176">
        <v>20.732425</v>
      </c>
      <c r="DY176">
        <v>2.36258321428571</v>
      </c>
      <c r="DZ176">
        <v>1.87430071428571</v>
      </c>
      <c r="EA176">
        <v>20.1095785714286</v>
      </c>
      <c r="EB176">
        <v>16.4206178571429</v>
      </c>
      <c r="EC176">
        <v>1999.99714285714</v>
      </c>
      <c r="ED176">
        <v>0.980002642857143</v>
      </c>
      <c r="EE176">
        <v>0.0199975857142857</v>
      </c>
      <c r="EF176">
        <v>0</v>
      </c>
      <c r="EG176">
        <v>855.270392857143</v>
      </c>
      <c r="EH176">
        <v>5.00063</v>
      </c>
      <c r="EI176">
        <v>16864.85</v>
      </c>
      <c r="EJ176">
        <v>17256.8928571429</v>
      </c>
      <c r="EK176">
        <v>38.875</v>
      </c>
      <c r="EL176">
        <v>38.875</v>
      </c>
      <c r="EM176">
        <v>38.375</v>
      </c>
      <c r="EN176">
        <v>38.24775</v>
      </c>
      <c r="EO176">
        <v>39.848</v>
      </c>
      <c r="EP176">
        <v>1955.10642857143</v>
      </c>
      <c r="EQ176">
        <v>39.8907142857143</v>
      </c>
      <c r="ER176">
        <v>0</v>
      </c>
      <c r="ES176">
        <v>1659025718.5</v>
      </c>
      <c r="ET176">
        <v>0</v>
      </c>
      <c r="EU176">
        <v>855.249576923077</v>
      </c>
      <c r="EV176">
        <v>-6.18088887491437</v>
      </c>
      <c r="EW176">
        <v>-117.548717809712</v>
      </c>
      <c r="EX176">
        <v>16864.4192307692</v>
      </c>
      <c r="EY176">
        <v>15</v>
      </c>
      <c r="EZ176">
        <v>0</v>
      </c>
      <c r="FA176" t="s">
        <v>420</v>
      </c>
      <c r="FB176">
        <v>1657551626.5</v>
      </c>
      <c r="FC176">
        <v>1657551629</v>
      </c>
      <c r="FD176">
        <v>0</v>
      </c>
      <c r="FE176">
        <v>0.403</v>
      </c>
      <c r="FF176">
        <v>0.009</v>
      </c>
      <c r="FG176">
        <v>9.41</v>
      </c>
      <c r="FH176">
        <v>0.087</v>
      </c>
      <c r="FI176">
        <v>417</v>
      </c>
      <c r="FJ176">
        <v>17</v>
      </c>
      <c r="FK176">
        <v>1.61</v>
      </c>
      <c r="FL176">
        <v>0.59</v>
      </c>
      <c r="FM176">
        <v>-74.304835</v>
      </c>
      <c r="FN176">
        <v>-1.44737335834885</v>
      </c>
      <c r="FO176">
        <v>0.689425082061133</v>
      </c>
      <c r="FP176">
        <v>0</v>
      </c>
      <c r="FQ176">
        <v>855.559970588235</v>
      </c>
      <c r="FR176">
        <v>-5.78525591156436</v>
      </c>
      <c r="FS176">
        <v>0.613892234521279</v>
      </c>
      <c r="FT176">
        <v>0</v>
      </c>
      <c r="FU176">
        <v>5.3975815</v>
      </c>
      <c r="FV176">
        <v>0.113393470919319</v>
      </c>
      <c r="FW176">
        <v>0.0121065062156677</v>
      </c>
      <c r="FX176">
        <v>0</v>
      </c>
      <c r="FY176">
        <v>0</v>
      </c>
      <c r="FZ176">
        <v>3</v>
      </c>
      <c r="GA176" t="s">
        <v>427</v>
      </c>
      <c r="GB176">
        <v>2.97281</v>
      </c>
      <c r="GC176">
        <v>2.70031</v>
      </c>
      <c r="GD176">
        <v>0.164803</v>
      </c>
      <c r="GE176">
        <v>0.173632</v>
      </c>
      <c r="GF176">
        <v>0.109294</v>
      </c>
      <c r="GG176">
        <v>0.0941092</v>
      </c>
      <c r="GH176">
        <v>32522.3</v>
      </c>
      <c r="GI176">
        <v>35177.1</v>
      </c>
      <c r="GJ176">
        <v>35286.4</v>
      </c>
      <c r="GK176">
        <v>38605.8</v>
      </c>
      <c r="GL176">
        <v>44558.2</v>
      </c>
      <c r="GM176">
        <v>50510.5</v>
      </c>
      <c r="GN176">
        <v>55159.2</v>
      </c>
      <c r="GO176">
        <v>61920.7</v>
      </c>
      <c r="GP176">
        <v>1.9798</v>
      </c>
      <c r="GQ176">
        <v>1.8482</v>
      </c>
      <c r="GR176">
        <v>0.12815</v>
      </c>
      <c r="GS176">
        <v>0</v>
      </c>
      <c r="GT176">
        <v>25.4616</v>
      </c>
      <c r="GU176">
        <v>999.9</v>
      </c>
      <c r="GV176">
        <v>59.211</v>
      </c>
      <c r="GW176">
        <v>29.346</v>
      </c>
      <c r="GX176">
        <v>26.8711</v>
      </c>
      <c r="GY176">
        <v>56.8164</v>
      </c>
      <c r="GZ176">
        <v>43.0569</v>
      </c>
      <c r="HA176">
        <v>1</v>
      </c>
      <c r="HB176">
        <v>-0.0304065</v>
      </c>
      <c r="HC176">
        <v>0.243355</v>
      </c>
      <c r="HD176">
        <v>20.1136</v>
      </c>
      <c r="HE176">
        <v>5.19932</v>
      </c>
      <c r="HF176">
        <v>12.0052</v>
      </c>
      <c r="HG176">
        <v>4.976</v>
      </c>
      <c r="HH176">
        <v>3.294</v>
      </c>
      <c r="HI176">
        <v>9999</v>
      </c>
      <c r="HJ176">
        <v>9999</v>
      </c>
      <c r="HK176">
        <v>9999</v>
      </c>
      <c r="HL176">
        <v>628.2</v>
      </c>
      <c r="HM176">
        <v>1.86325</v>
      </c>
      <c r="HN176">
        <v>1.8681</v>
      </c>
      <c r="HO176">
        <v>1.86783</v>
      </c>
      <c r="HP176">
        <v>1.86905</v>
      </c>
      <c r="HQ176">
        <v>1.86981</v>
      </c>
      <c r="HR176">
        <v>1.8659</v>
      </c>
      <c r="HS176">
        <v>1.86691</v>
      </c>
      <c r="HT176">
        <v>1.86832</v>
      </c>
      <c r="HU176">
        <v>5</v>
      </c>
      <c r="HV176">
        <v>0</v>
      </c>
      <c r="HW176">
        <v>0</v>
      </c>
      <c r="HX176">
        <v>0</v>
      </c>
      <c r="HY176" t="s">
        <v>422</v>
      </c>
      <c r="HZ176" t="s">
        <v>423</v>
      </c>
      <c r="IA176" t="s">
        <v>424</v>
      </c>
      <c r="IB176" t="s">
        <v>424</v>
      </c>
      <c r="IC176" t="s">
        <v>424</v>
      </c>
      <c r="ID176" t="s">
        <v>424</v>
      </c>
      <c r="IE176">
        <v>0</v>
      </c>
      <c r="IF176">
        <v>100</v>
      </c>
      <c r="IG176">
        <v>100</v>
      </c>
      <c r="IH176">
        <v>9.83</v>
      </c>
      <c r="II176">
        <v>0.5718</v>
      </c>
      <c r="IJ176">
        <v>4.02706509432224</v>
      </c>
      <c r="IK176">
        <v>0.00601174518973114</v>
      </c>
      <c r="IL176">
        <v>2.77886958061485e-07</v>
      </c>
      <c r="IM176">
        <v>-3.54636231360687e-10</v>
      </c>
      <c r="IN176">
        <v>-0.0404303883988718</v>
      </c>
      <c r="IO176">
        <v>-0.0177815531441476</v>
      </c>
      <c r="IP176">
        <v>0.00205572605671414</v>
      </c>
      <c r="IQ176">
        <v>-1.65519735432211e-05</v>
      </c>
      <c r="IR176">
        <v>-4</v>
      </c>
      <c r="IS176">
        <v>1848</v>
      </c>
      <c r="IT176">
        <v>1</v>
      </c>
      <c r="IU176">
        <v>25</v>
      </c>
      <c r="IV176">
        <v>24568.2</v>
      </c>
      <c r="IW176">
        <v>24568.2</v>
      </c>
      <c r="IX176">
        <v>2.18628</v>
      </c>
      <c r="IY176">
        <v>2.59644</v>
      </c>
      <c r="IZ176">
        <v>1.54785</v>
      </c>
      <c r="JA176">
        <v>2.30591</v>
      </c>
      <c r="JB176">
        <v>1.34644</v>
      </c>
      <c r="JC176">
        <v>2.4353</v>
      </c>
      <c r="JD176">
        <v>33.9639</v>
      </c>
      <c r="JE176">
        <v>24.2188</v>
      </c>
      <c r="JF176">
        <v>18</v>
      </c>
      <c r="JG176">
        <v>497.898</v>
      </c>
      <c r="JH176">
        <v>412.85</v>
      </c>
      <c r="JI176">
        <v>25.0001</v>
      </c>
      <c r="JJ176">
        <v>26.8111</v>
      </c>
      <c r="JK176">
        <v>30</v>
      </c>
      <c r="JL176">
        <v>26.7356</v>
      </c>
      <c r="JM176">
        <v>26.6757</v>
      </c>
      <c r="JN176">
        <v>43.785</v>
      </c>
      <c r="JO176">
        <v>32.28</v>
      </c>
      <c r="JP176">
        <v>95.5326</v>
      </c>
      <c r="JQ176">
        <v>25</v>
      </c>
      <c r="JR176">
        <v>1072.29</v>
      </c>
      <c r="JS176">
        <v>20.7398</v>
      </c>
      <c r="JT176">
        <v>102.321</v>
      </c>
      <c r="JU176">
        <v>103.069</v>
      </c>
    </row>
    <row r="177" spans="1:281">
      <c r="A177">
        <v>161</v>
      </c>
      <c r="B177">
        <v>1659025724.1</v>
      </c>
      <c r="C177">
        <v>2041</v>
      </c>
      <c r="D177" t="s">
        <v>746</v>
      </c>
      <c r="E177" t="s">
        <v>747</v>
      </c>
      <c r="F177">
        <v>5</v>
      </c>
      <c r="G177" t="s">
        <v>619</v>
      </c>
      <c r="H177" t="s">
        <v>417</v>
      </c>
      <c r="I177">
        <v>1659025716.27857</v>
      </c>
      <c r="J177">
        <f>(K177)/1000</f>
        <v>0</v>
      </c>
      <c r="K177">
        <f>IF(CZ177, AN177, AH177)</f>
        <v>0</v>
      </c>
      <c r="L177">
        <f>IF(CZ177, AI177, AG177)</f>
        <v>0</v>
      </c>
      <c r="M177">
        <f>DB177 - IF(AU177&gt;1, L177*CV177*100.0/(AW177*DP177), 0)</f>
        <v>0</v>
      </c>
      <c r="N177">
        <f>((T177-J177/2)*M177-L177)/(T177+J177/2)</f>
        <v>0</v>
      </c>
      <c r="O177">
        <f>N177*(DI177+DJ177)/1000.0</f>
        <v>0</v>
      </c>
      <c r="P177">
        <f>(DB177 - IF(AU177&gt;1, L177*CV177*100.0/(AW177*DP177), 0))*(DI177+DJ177)/1000.0</f>
        <v>0</v>
      </c>
      <c r="Q177">
        <f>2.0/((1/S177-1/R177)+SIGN(S177)*SQRT((1/S177-1/R177)*(1/S177-1/R177) + 4*CW177/((CW177+1)*(CW177+1))*(2*1/S177*1/R177-1/R177*1/R177)))</f>
        <v>0</v>
      </c>
      <c r="R177">
        <f>IF(LEFT(CX177,1)&lt;&gt;"0",IF(LEFT(CX177,1)="1",3.0,CY177),$D$5+$E$5*(DP177*DI177/($K$5*1000))+$F$5*(DP177*DI177/($K$5*1000))*MAX(MIN(CV177,$J$5),$I$5)*MAX(MIN(CV177,$J$5),$I$5)+$G$5*MAX(MIN(CV177,$J$5),$I$5)*(DP177*DI177/($K$5*1000))+$H$5*(DP177*DI177/($K$5*1000))*(DP177*DI177/($K$5*1000)))</f>
        <v>0</v>
      </c>
      <c r="S177">
        <f>J177*(1000-(1000*0.61365*exp(17.502*W177/(240.97+W177))/(DI177+DJ177)+DD177)/2)/(1000*0.61365*exp(17.502*W177/(240.97+W177))/(DI177+DJ177)-DD177)</f>
        <v>0</v>
      </c>
      <c r="T177">
        <f>1/((CW177+1)/(Q177/1.6)+1/(R177/1.37)) + CW177/((CW177+1)/(Q177/1.6) + CW177/(R177/1.37))</f>
        <v>0</v>
      </c>
      <c r="U177">
        <f>(CR177*CU177)</f>
        <v>0</v>
      </c>
      <c r="V177">
        <f>(DK177+(U177+2*0.95*5.67E-8*(((DK177+$B$7)+273)^4-(DK177+273)^4)-44100*J177)/(1.84*29.3*R177+8*0.95*5.67E-8*(DK177+273)^3))</f>
        <v>0</v>
      </c>
      <c r="W177">
        <f>($C$7*DL177+$D$7*DM177+$E$7*V177)</f>
        <v>0</v>
      </c>
      <c r="X177">
        <f>0.61365*exp(17.502*W177/(240.97+W177))</f>
        <v>0</v>
      </c>
      <c r="Y177">
        <f>(Z177/AA177*100)</f>
        <v>0</v>
      </c>
      <c r="Z177">
        <f>DD177*(DI177+DJ177)/1000</f>
        <v>0</v>
      </c>
      <c r="AA177">
        <f>0.61365*exp(17.502*DK177/(240.97+DK177))</f>
        <v>0</v>
      </c>
      <c r="AB177">
        <f>(X177-DD177*(DI177+DJ177)/1000)</f>
        <v>0</v>
      </c>
      <c r="AC177">
        <f>(-J177*44100)</f>
        <v>0</v>
      </c>
      <c r="AD177">
        <f>2*29.3*R177*0.92*(DK177-W177)</f>
        <v>0</v>
      </c>
      <c r="AE177">
        <f>2*0.95*5.67E-8*(((DK177+$B$7)+273)^4-(W177+273)^4)</f>
        <v>0</v>
      </c>
      <c r="AF177">
        <f>U177+AE177+AC177+AD177</f>
        <v>0</v>
      </c>
      <c r="AG177">
        <f>DH177*AU177*(DC177-DB177*(1000-AU177*DE177)/(1000-AU177*DD177))/(100*CV177)</f>
        <v>0</v>
      </c>
      <c r="AH177">
        <f>1000*DH177*AU177*(DD177-DE177)/(100*CV177*(1000-AU177*DD177))</f>
        <v>0</v>
      </c>
      <c r="AI177">
        <f>(AJ177 - AK177 - DI177*1E3/(8.314*(DK177+273.15)) * AM177/DH177 * AL177) * DH177/(100*CV177) * (1000 - DE177)/1000</f>
        <v>0</v>
      </c>
      <c r="AJ177">
        <v>1088.96080648139</v>
      </c>
      <c r="AK177">
        <v>1026.25909090909</v>
      </c>
      <c r="AL177">
        <v>3.43352547456212</v>
      </c>
      <c r="AM177">
        <v>66.0504921813524</v>
      </c>
      <c r="AN177">
        <f>(AP177 - AO177 + DI177*1E3/(8.314*(DK177+273.15)) * AR177/DH177 * AQ177) * DH177/(100*CV177) * 1000/(1000 - AP177)</f>
        <v>0</v>
      </c>
      <c r="AO177">
        <v>20.7200921787879</v>
      </c>
      <c r="AP177">
        <v>26.1353741258742</v>
      </c>
      <c r="AQ177">
        <v>2.70262172285459e-05</v>
      </c>
      <c r="AR177">
        <v>92.47</v>
      </c>
      <c r="AS177">
        <v>0</v>
      </c>
      <c r="AT177">
        <v>0</v>
      </c>
      <c r="AU177">
        <f>IF(AS177*$H$13&gt;=AW177,1.0,(AW177/(AW177-AS177*$H$13)))</f>
        <v>0</v>
      </c>
      <c r="AV177">
        <f>(AU177-1)*100</f>
        <v>0</v>
      </c>
      <c r="AW177">
        <f>MAX(0,($B$13+$C$13*DP177)/(1+$D$13*DP177)*DI177/(DK177+273)*$E$13)</f>
        <v>0</v>
      </c>
      <c r="AX177" t="s">
        <v>418</v>
      </c>
      <c r="AY177" t="s">
        <v>418</v>
      </c>
      <c r="AZ177">
        <v>0</v>
      </c>
      <c r="BA177">
        <v>0</v>
      </c>
      <c r="BB177">
        <f>1-AZ177/BA177</f>
        <v>0</v>
      </c>
      <c r="BC177">
        <v>0</v>
      </c>
      <c r="BD177" t="s">
        <v>418</v>
      </c>
      <c r="BE177" t="s">
        <v>418</v>
      </c>
      <c r="BF177">
        <v>0</v>
      </c>
      <c r="BG177">
        <v>0</v>
      </c>
      <c r="BH177">
        <f>1-BF177/BG177</f>
        <v>0</v>
      </c>
      <c r="BI177">
        <v>0.5</v>
      </c>
      <c r="BJ177">
        <f>CS177</f>
        <v>0</v>
      </c>
      <c r="BK177">
        <f>L177</f>
        <v>0</v>
      </c>
      <c r="BL177">
        <f>BH177*BI177*BJ177</f>
        <v>0</v>
      </c>
      <c r="BM177">
        <f>(BK177-BC177)/BJ177</f>
        <v>0</v>
      </c>
      <c r="BN177">
        <f>(BA177-BG177)/BG177</f>
        <v>0</v>
      </c>
      <c r="BO177">
        <f>AZ177/(BB177+AZ177/BG177)</f>
        <v>0</v>
      </c>
      <c r="BP177" t="s">
        <v>418</v>
      </c>
      <c r="BQ177">
        <v>0</v>
      </c>
      <c r="BR177">
        <f>IF(BQ177&lt;&gt;0, BQ177, BO177)</f>
        <v>0</v>
      </c>
      <c r="BS177">
        <f>1-BR177/BG177</f>
        <v>0</v>
      </c>
      <c r="BT177">
        <f>(BG177-BF177)/(BG177-BR177)</f>
        <v>0</v>
      </c>
      <c r="BU177">
        <f>(BA177-BG177)/(BA177-BR177)</f>
        <v>0</v>
      </c>
      <c r="BV177">
        <f>(BG177-BF177)/(BG177-AZ177)</f>
        <v>0</v>
      </c>
      <c r="BW177">
        <f>(BA177-BG177)/(BA177-AZ177)</f>
        <v>0</v>
      </c>
      <c r="BX177">
        <f>(BT177*BR177/BF177)</f>
        <v>0</v>
      </c>
      <c r="BY177">
        <f>(1-BX177)</f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f>$B$11*DQ177+$C$11*DR177+$F$11*EC177*(1-EF177)</f>
        <v>0</v>
      </c>
      <c r="CS177">
        <f>CR177*CT177</f>
        <v>0</v>
      </c>
      <c r="CT177">
        <f>($B$11*$D$9+$C$11*$D$9+$F$11*((EP177+EH177)/MAX(EP177+EH177+EQ177, 0.1)*$I$9+EQ177/MAX(EP177+EH177+EQ177, 0.1)*$J$9))/($B$11+$C$11+$F$11)</f>
        <v>0</v>
      </c>
      <c r="CU177">
        <f>($B$11*$K$9+$C$11*$K$9+$F$11*((EP177+EH177)/MAX(EP177+EH177+EQ177, 0.1)*$P$9+EQ177/MAX(EP177+EH177+EQ177, 0.1)*$Q$9))/($B$11+$C$11+$F$11)</f>
        <v>0</v>
      </c>
      <c r="CV177">
        <v>6</v>
      </c>
      <c r="CW177">
        <v>0.5</v>
      </c>
      <c r="CX177" t="s">
        <v>419</v>
      </c>
      <c r="CY177">
        <v>2</v>
      </c>
      <c r="CZ177" t="b">
        <v>1</v>
      </c>
      <c r="DA177">
        <v>1659025716.27857</v>
      </c>
      <c r="DB177">
        <v>974.995035714286</v>
      </c>
      <c r="DC177">
        <v>1049.36285714286</v>
      </c>
      <c r="DD177">
        <v>26.1348964285714</v>
      </c>
      <c r="DE177">
        <v>20.7257607142857</v>
      </c>
      <c r="DF177">
        <v>965.225392857143</v>
      </c>
      <c r="DG177">
        <v>25.5630142857143</v>
      </c>
      <c r="DH177">
        <v>500.02675</v>
      </c>
      <c r="DI177">
        <v>90.4052142857143</v>
      </c>
      <c r="DJ177">
        <v>0.0466263607142857</v>
      </c>
      <c r="DK177">
        <v>27.5015178571429</v>
      </c>
      <c r="DL177">
        <v>27.5433821428571</v>
      </c>
      <c r="DM177">
        <v>999.9</v>
      </c>
      <c r="DN177">
        <v>0</v>
      </c>
      <c r="DO177">
        <v>0</v>
      </c>
      <c r="DP177">
        <v>10010.7142857143</v>
      </c>
      <c r="DQ177">
        <v>0</v>
      </c>
      <c r="DR177">
        <v>18.433475</v>
      </c>
      <c r="DS177">
        <v>-74.3674214285714</v>
      </c>
      <c r="DT177">
        <v>1001.16060714286</v>
      </c>
      <c r="DU177">
        <v>1071.57071428571</v>
      </c>
      <c r="DV177">
        <v>5.40913321428571</v>
      </c>
      <c r="DW177">
        <v>1049.36285714286</v>
      </c>
      <c r="DX177">
        <v>20.7257607142857</v>
      </c>
      <c r="DY177">
        <v>2.36273035714286</v>
      </c>
      <c r="DZ177">
        <v>1.87371678571429</v>
      </c>
      <c r="EA177">
        <v>20.1105821428571</v>
      </c>
      <c r="EB177">
        <v>16.4157214285714</v>
      </c>
      <c r="EC177">
        <v>1999.98892857143</v>
      </c>
      <c r="ED177">
        <v>0.980001035714286</v>
      </c>
      <c r="EE177">
        <v>0.0199991928571429</v>
      </c>
      <c r="EF177">
        <v>0</v>
      </c>
      <c r="EG177">
        <v>854.829142857143</v>
      </c>
      <c r="EH177">
        <v>5.00063</v>
      </c>
      <c r="EI177">
        <v>16856.2964285714</v>
      </c>
      <c r="EJ177">
        <v>17256.8214285714</v>
      </c>
      <c r="EK177">
        <v>38.8772142857143</v>
      </c>
      <c r="EL177">
        <v>38.875</v>
      </c>
      <c r="EM177">
        <v>38.375</v>
      </c>
      <c r="EN177">
        <v>38.24775</v>
      </c>
      <c r="EO177">
        <v>39.86375</v>
      </c>
      <c r="EP177">
        <v>1955.095</v>
      </c>
      <c r="EQ177">
        <v>39.8939285714286</v>
      </c>
      <c r="ER177">
        <v>0</v>
      </c>
      <c r="ES177">
        <v>1659025723.3</v>
      </c>
      <c r="ET177">
        <v>0</v>
      </c>
      <c r="EU177">
        <v>854.773346153846</v>
      </c>
      <c r="EV177">
        <v>-5.25261538332795</v>
      </c>
      <c r="EW177">
        <v>-112.54358982741</v>
      </c>
      <c r="EX177">
        <v>16855.2269230769</v>
      </c>
      <c r="EY177">
        <v>15</v>
      </c>
      <c r="EZ177">
        <v>0</v>
      </c>
      <c r="FA177" t="s">
        <v>420</v>
      </c>
      <c r="FB177">
        <v>1657551626.5</v>
      </c>
      <c r="FC177">
        <v>1657551629</v>
      </c>
      <c r="FD177">
        <v>0</v>
      </c>
      <c r="FE177">
        <v>0.403</v>
      </c>
      <c r="FF177">
        <v>0.009</v>
      </c>
      <c r="FG177">
        <v>9.41</v>
      </c>
      <c r="FH177">
        <v>0.087</v>
      </c>
      <c r="FI177">
        <v>417</v>
      </c>
      <c r="FJ177">
        <v>17</v>
      </c>
      <c r="FK177">
        <v>1.61</v>
      </c>
      <c r="FL177">
        <v>0.59</v>
      </c>
      <c r="FM177">
        <v>-74.30655</v>
      </c>
      <c r="FN177">
        <v>-1.66918649155718</v>
      </c>
      <c r="FO177">
        <v>0.7055086402731</v>
      </c>
      <c r="FP177">
        <v>0</v>
      </c>
      <c r="FQ177">
        <v>855.135117647059</v>
      </c>
      <c r="FR177">
        <v>-5.855309394204</v>
      </c>
      <c r="FS177">
        <v>0.622067462045421</v>
      </c>
      <c r="FT177">
        <v>0</v>
      </c>
      <c r="FU177">
        <v>5.403616</v>
      </c>
      <c r="FV177">
        <v>0.121147992495318</v>
      </c>
      <c r="FW177">
        <v>0.0126176651564385</v>
      </c>
      <c r="FX177">
        <v>0</v>
      </c>
      <c r="FY177">
        <v>0</v>
      </c>
      <c r="FZ177">
        <v>3</v>
      </c>
      <c r="GA177" t="s">
        <v>427</v>
      </c>
      <c r="GB177">
        <v>2.97304</v>
      </c>
      <c r="GC177">
        <v>2.70108</v>
      </c>
      <c r="GD177">
        <v>0.166419</v>
      </c>
      <c r="GE177">
        <v>0.174926</v>
      </c>
      <c r="GF177">
        <v>0.109297</v>
      </c>
      <c r="GG177">
        <v>0.0941056</v>
      </c>
      <c r="GH177">
        <v>32459.1</v>
      </c>
      <c r="GI177">
        <v>35122.2</v>
      </c>
      <c r="GJ177">
        <v>35286.1</v>
      </c>
      <c r="GK177">
        <v>38606</v>
      </c>
      <c r="GL177">
        <v>44557.7</v>
      </c>
      <c r="GM177">
        <v>50511.1</v>
      </c>
      <c r="GN177">
        <v>55158.8</v>
      </c>
      <c r="GO177">
        <v>61921.2</v>
      </c>
      <c r="GP177">
        <v>1.9798</v>
      </c>
      <c r="GQ177">
        <v>1.8478</v>
      </c>
      <c r="GR177">
        <v>0.127256</v>
      </c>
      <c r="GS177">
        <v>0</v>
      </c>
      <c r="GT177">
        <v>25.4638</v>
      </c>
      <c r="GU177">
        <v>999.9</v>
      </c>
      <c r="GV177">
        <v>59.211</v>
      </c>
      <c r="GW177">
        <v>29.346</v>
      </c>
      <c r="GX177">
        <v>26.8737</v>
      </c>
      <c r="GY177">
        <v>56.3764</v>
      </c>
      <c r="GZ177">
        <v>43.3974</v>
      </c>
      <c r="HA177">
        <v>1</v>
      </c>
      <c r="HB177">
        <v>-0.0304065</v>
      </c>
      <c r="HC177">
        <v>0.243573</v>
      </c>
      <c r="HD177">
        <v>20.1136</v>
      </c>
      <c r="HE177">
        <v>5.19812</v>
      </c>
      <c r="HF177">
        <v>12.0052</v>
      </c>
      <c r="HG177">
        <v>4.9752</v>
      </c>
      <c r="HH177">
        <v>3.2938</v>
      </c>
      <c r="HI177">
        <v>9999</v>
      </c>
      <c r="HJ177">
        <v>9999</v>
      </c>
      <c r="HK177">
        <v>9999</v>
      </c>
      <c r="HL177">
        <v>628.2</v>
      </c>
      <c r="HM177">
        <v>1.86325</v>
      </c>
      <c r="HN177">
        <v>1.86801</v>
      </c>
      <c r="HO177">
        <v>1.86783</v>
      </c>
      <c r="HP177">
        <v>1.86905</v>
      </c>
      <c r="HQ177">
        <v>1.86981</v>
      </c>
      <c r="HR177">
        <v>1.86587</v>
      </c>
      <c r="HS177">
        <v>1.86694</v>
      </c>
      <c r="HT177">
        <v>1.86829</v>
      </c>
      <c r="HU177">
        <v>5</v>
      </c>
      <c r="HV177">
        <v>0</v>
      </c>
      <c r="HW177">
        <v>0</v>
      </c>
      <c r="HX177">
        <v>0</v>
      </c>
      <c r="HY177" t="s">
        <v>422</v>
      </c>
      <c r="HZ177" t="s">
        <v>423</v>
      </c>
      <c r="IA177" t="s">
        <v>424</v>
      </c>
      <c r="IB177" t="s">
        <v>424</v>
      </c>
      <c r="IC177" t="s">
        <v>424</v>
      </c>
      <c r="ID177" t="s">
        <v>424</v>
      </c>
      <c r="IE177">
        <v>0</v>
      </c>
      <c r="IF177">
        <v>100</v>
      </c>
      <c r="IG177">
        <v>100</v>
      </c>
      <c r="IH177">
        <v>9.917</v>
      </c>
      <c r="II177">
        <v>0.572</v>
      </c>
      <c r="IJ177">
        <v>4.02706509432224</v>
      </c>
      <c r="IK177">
        <v>0.00601174518973114</v>
      </c>
      <c r="IL177">
        <v>2.77886958061485e-07</v>
      </c>
      <c r="IM177">
        <v>-3.54636231360687e-10</v>
      </c>
      <c r="IN177">
        <v>-0.0404303883988718</v>
      </c>
      <c r="IO177">
        <v>-0.0177815531441476</v>
      </c>
      <c r="IP177">
        <v>0.00205572605671414</v>
      </c>
      <c r="IQ177">
        <v>-1.65519735432211e-05</v>
      </c>
      <c r="IR177">
        <v>-4</v>
      </c>
      <c r="IS177">
        <v>1848</v>
      </c>
      <c r="IT177">
        <v>1</v>
      </c>
      <c r="IU177">
        <v>25</v>
      </c>
      <c r="IV177">
        <v>24568.3</v>
      </c>
      <c r="IW177">
        <v>24568.3</v>
      </c>
      <c r="IX177">
        <v>2.20947</v>
      </c>
      <c r="IY177">
        <v>2.60376</v>
      </c>
      <c r="IZ177">
        <v>1.54785</v>
      </c>
      <c r="JA177">
        <v>2.30591</v>
      </c>
      <c r="JB177">
        <v>1.34644</v>
      </c>
      <c r="JC177">
        <v>2.29248</v>
      </c>
      <c r="JD177">
        <v>33.9413</v>
      </c>
      <c r="JE177">
        <v>24.2188</v>
      </c>
      <c r="JF177">
        <v>18</v>
      </c>
      <c r="JG177">
        <v>497.919</v>
      </c>
      <c r="JH177">
        <v>412.624</v>
      </c>
      <c r="JI177">
        <v>25</v>
      </c>
      <c r="JJ177">
        <v>26.8111</v>
      </c>
      <c r="JK177">
        <v>30</v>
      </c>
      <c r="JL177">
        <v>26.7379</v>
      </c>
      <c r="JM177">
        <v>26.6757</v>
      </c>
      <c r="JN177">
        <v>44.2383</v>
      </c>
      <c r="JO177">
        <v>32.28</v>
      </c>
      <c r="JP177">
        <v>95.5326</v>
      </c>
      <c r="JQ177">
        <v>25</v>
      </c>
      <c r="JR177">
        <v>1092.47</v>
      </c>
      <c r="JS177">
        <v>20.7319</v>
      </c>
      <c r="JT177">
        <v>102.321</v>
      </c>
      <c r="JU177">
        <v>103.07</v>
      </c>
    </row>
    <row r="178" spans="1:281">
      <c r="A178">
        <v>162</v>
      </c>
      <c r="B178">
        <v>1659025729.6</v>
      </c>
      <c r="C178">
        <v>2046.5</v>
      </c>
      <c r="D178" t="s">
        <v>748</v>
      </c>
      <c r="E178" t="s">
        <v>749</v>
      </c>
      <c r="F178">
        <v>5</v>
      </c>
      <c r="G178" t="s">
        <v>619</v>
      </c>
      <c r="H178" t="s">
        <v>417</v>
      </c>
      <c r="I178">
        <v>1659025721.85</v>
      </c>
      <c r="J178">
        <f>(K178)/1000</f>
        <v>0</v>
      </c>
      <c r="K178">
        <f>IF(CZ178, AN178, AH178)</f>
        <v>0</v>
      </c>
      <c r="L178">
        <f>IF(CZ178, AI178, AG178)</f>
        <v>0</v>
      </c>
      <c r="M178">
        <f>DB178 - IF(AU178&gt;1, L178*CV178*100.0/(AW178*DP178), 0)</f>
        <v>0</v>
      </c>
      <c r="N178">
        <f>((T178-J178/2)*M178-L178)/(T178+J178/2)</f>
        <v>0</v>
      </c>
      <c r="O178">
        <f>N178*(DI178+DJ178)/1000.0</f>
        <v>0</v>
      </c>
      <c r="P178">
        <f>(DB178 - IF(AU178&gt;1, L178*CV178*100.0/(AW178*DP178), 0))*(DI178+DJ178)/1000.0</f>
        <v>0</v>
      </c>
      <c r="Q178">
        <f>2.0/((1/S178-1/R178)+SIGN(S178)*SQRT((1/S178-1/R178)*(1/S178-1/R178) + 4*CW178/((CW178+1)*(CW178+1))*(2*1/S178*1/R178-1/R178*1/R178)))</f>
        <v>0</v>
      </c>
      <c r="R178">
        <f>IF(LEFT(CX178,1)&lt;&gt;"0",IF(LEFT(CX178,1)="1",3.0,CY178),$D$5+$E$5*(DP178*DI178/($K$5*1000))+$F$5*(DP178*DI178/($K$5*1000))*MAX(MIN(CV178,$J$5),$I$5)*MAX(MIN(CV178,$J$5),$I$5)+$G$5*MAX(MIN(CV178,$J$5),$I$5)*(DP178*DI178/($K$5*1000))+$H$5*(DP178*DI178/($K$5*1000))*(DP178*DI178/($K$5*1000)))</f>
        <v>0</v>
      </c>
      <c r="S178">
        <f>J178*(1000-(1000*0.61365*exp(17.502*W178/(240.97+W178))/(DI178+DJ178)+DD178)/2)/(1000*0.61365*exp(17.502*W178/(240.97+W178))/(DI178+DJ178)-DD178)</f>
        <v>0</v>
      </c>
      <c r="T178">
        <f>1/((CW178+1)/(Q178/1.6)+1/(R178/1.37)) + CW178/((CW178+1)/(Q178/1.6) + CW178/(R178/1.37))</f>
        <v>0</v>
      </c>
      <c r="U178">
        <f>(CR178*CU178)</f>
        <v>0</v>
      </c>
      <c r="V178">
        <f>(DK178+(U178+2*0.95*5.67E-8*(((DK178+$B$7)+273)^4-(DK178+273)^4)-44100*J178)/(1.84*29.3*R178+8*0.95*5.67E-8*(DK178+273)^3))</f>
        <v>0</v>
      </c>
      <c r="W178">
        <f>($C$7*DL178+$D$7*DM178+$E$7*V178)</f>
        <v>0</v>
      </c>
      <c r="X178">
        <f>0.61365*exp(17.502*W178/(240.97+W178))</f>
        <v>0</v>
      </c>
      <c r="Y178">
        <f>(Z178/AA178*100)</f>
        <v>0</v>
      </c>
      <c r="Z178">
        <f>DD178*(DI178+DJ178)/1000</f>
        <v>0</v>
      </c>
      <c r="AA178">
        <f>0.61365*exp(17.502*DK178/(240.97+DK178))</f>
        <v>0</v>
      </c>
      <c r="AB178">
        <f>(X178-DD178*(DI178+DJ178)/1000)</f>
        <v>0</v>
      </c>
      <c r="AC178">
        <f>(-J178*44100)</f>
        <v>0</v>
      </c>
      <c r="AD178">
        <f>2*29.3*R178*0.92*(DK178-W178)</f>
        <v>0</v>
      </c>
      <c r="AE178">
        <f>2*0.95*5.67E-8*(((DK178+$B$7)+273)^4-(W178+273)^4)</f>
        <v>0</v>
      </c>
      <c r="AF178">
        <f>U178+AE178+AC178+AD178</f>
        <v>0</v>
      </c>
      <c r="AG178">
        <f>DH178*AU178*(DC178-DB178*(1000-AU178*DE178)/(1000-AU178*DD178))/(100*CV178)</f>
        <v>0</v>
      </c>
      <c r="AH178">
        <f>1000*DH178*AU178*(DD178-DE178)/(100*CV178*(1000-AU178*DD178))</f>
        <v>0</v>
      </c>
      <c r="AI178">
        <f>(AJ178 - AK178 - DI178*1E3/(8.314*(DK178+273.15)) * AM178/DH178 * AL178) * DH178/(100*CV178) * (1000 - DE178)/1000</f>
        <v>0</v>
      </c>
      <c r="AJ178">
        <v>1106.7271106183</v>
      </c>
      <c r="AK178">
        <v>1044.49515151515</v>
      </c>
      <c r="AL178">
        <v>3.37549331980464</v>
      </c>
      <c r="AM178">
        <v>66.0504921813524</v>
      </c>
      <c r="AN178">
        <f>(AP178 - AO178 + DI178*1E3/(8.314*(DK178+273.15)) * AR178/DH178 * AQ178) * DH178/(100*CV178) * 1000/(1000 - AP178)</f>
        <v>0</v>
      </c>
      <c r="AO178">
        <v>20.7141471431169</v>
      </c>
      <c r="AP178">
        <v>26.1362993006993</v>
      </c>
      <c r="AQ178">
        <v>-9.78909090905868e-05</v>
      </c>
      <c r="AR178">
        <v>92.47</v>
      </c>
      <c r="AS178">
        <v>0</v>
      </c>
      <c r="AT178">
        <v>0</v>
      </c>
      <c r="AU178">
        <f>IF(AS178*$H$13&gt;=AW178,1.0,(AW178/(AW178-AS178*$H$13)))</f>
        <v>0</v>
      </c>
      <c r="AV178">
        <f>(AU178-1)*100</f>
        <v>0</v>
      </c>
      <c r="AW178">
        <f>MAX(0,($B$13+$C$13*DP178)/(1+$D$13*DP178)*DI178/(DK178+273)*$E$13)</f>
        <v>0</v>
      </c>
      <c r="AX178" t="s">
        <v>418</v>
      </c>
      <c r="AY178" t="s">
        <v>418</v>
      </c>
      <c r="AZ178">
        <v>0</v>
      </c>
      <c r="BA178">
        <v>0</v>
      </c>
      <c r="BB178">
        <f>1-AZ178/BA178</f>
        <v>0</v>
      </c>
      <c r="BC178">
        <v>0</v>
      </c>
      <c r="BD178" t="s">
        <v>418</v>
      </c>
      <c r="BE178" t="s">
        <v>418</v>
      </c>
      <c r="BF178">
        <v>0</v>
      </c>
      <c r="BG178">
        <v>0</v>
      </c>
      <c r="BH178">
        <f>1-BF178/BG178</f>
        <v>0</v>
      </c>
      <c r="BI178">
        <v>0.5</v>
      </c>
      <c r="BJ178">
        <f>CS178</f>
        <v>0</v>
      </c>
      <c r="BK178">
        <f>L178</f>
        <v>0</v>
      </c>
      <c r="BL178">
        <f>BH178*BI178*BJ178</f>
        <v>0</v>
      </c>
      <c r="BM178">
        <f>(BK178-BC178)/BJ178</f>
        <v>0</v>
      </c>
      <c r="BN178">
        <f>(BA178-BG178)/BG178</f>
        <v>0</v>
      </c>
      <c r="BO178">
        <f>AZ178/(BB178+AZ178/BG178)</f>
        <v>0</v>
      </c>
      <c r="BP178" t="s">
        <v>418</v>
      </c>
      <c r="BQ178">
        <v>0</v>
      </c>
      <c r="BR178">
        <f>IF(BQ178&lt;&gt;0, BQ178, BO178)</f>
        <v>0</v>
      </c>
      <c r="BS178">
        <f>1-BR178/BG178</f>
        <v>0</v>
      </c>
      <c r="BT178">
        <f>(BG178-BF178)/(BG178-BR178)</f>
        <v>0</v>
      </c>
      <c r="BU178">
        <f>(BA178-BG178)/(BA178-BR178)</f>
        <v>0</v>
      </c>
      <c r="BV178">
        <f>(BG178-BF178)/(BG178-AZ178)</f>
        <v>0</v>
      </c>
      <c r="BW178">
        <f>(BA178-BG178)/(BA178-AZ178)</f>
        <v>0</v>
      </c>
      <c r="BX178">
        <f>(BT178*BR178/BF178)</f>
        <v>0</v>
      </c>
      <c r="BY178">
        <f>(1-BX178)</f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f>$B$11*DQ178+$C$11*DR178+$F$11*EC178*(1-EF178)</f>
        <v>0</v>
      </c>
      <c r="CS178">
        <f>CR178*CT178</f>
        <v>0</v>
      </c>
      <c r="CT178">
        <f>($B$11*$D$9+$C$11*$D$9+$F$11*((EP178+EH178)/MAX(EP178+EH178+EQ178, 0.1)*$I$9+EQ178/MAX(EP178+EH178+EQ178, 0.1)*$J$9))/($B$11+$C$11+$F$11)</f>
        <v>0</v>
      </c>
      <c r="CU178">
        <f>($B$11*$K$9+$C$11*$K$9+$F$11*((EP178+EH178)/MAX(EP178+EH178+EQ178, 0.1)*$P$9+EQ178/MAX(EP178+EH178+EQ178, 0.1)*$Q$9))/($B$11+$C$11+$F$11)</f>
        <v>0</v>
      </c>
      <c r="CV178">
        <v>6</v>
      </c>
      <c r="CW178">
        <v>0.5</v>
      </c>
      <c r="CX178" t="s">
        <v>419</v>
      </c>
      <c r="CY178">
        <v>2</v>
      </c>
      <c r="CZ178" t="b">
        <v>1</v>
      </c>
      <c r="DA178">
        <v>1659025721.85</v>
      </c>
      <c r="DB178">
        <v>993.360964285714</v>
      </c>
      <c r="DC178">
        <v>1067.62535714286</v>
      </c>
      <c r="DD178">
        <v>26.1361</v>
      </c>
      <c r="DE178">
        <v>20.718</v>
      </c>
      <c r="DF178">
        <v>983.490142857143</v>
      </c>
      <c r="DG178">
        <v>25.5641535714286</v>
      </c>
      <c r="DH178">
        <v>500.057035714286</v>
      </c>
      <c r="DI178">
        <v>90.4053392857143</v>
      </c>
      <c r="DJ178">
        <v>0.046694625</v>
      </c>
      <c r="DK178">
        <v>27.4989857142857</v>
      </c>
      <c r="DL178">
        <v>27.5511785714286</v>
      </c>
      <c r="DM178">
        <v>999.9</v>
      </c>
      <c r="DN178">
        <v>0</v>
      </c>
      <c r="DO178">
        <v>0</v>
      </c>
      <c r="DP178">
        <v>10000.3571428571</v>
      </c>
      <c r="DQ178">
        <v>0</v>
      </c>
      <c r="DR178">
        <v>18.4366285714286</v>
      </c>
      <c r="DS178">
        <v>-74.2641321428571</v>
      </c>
      <c r="DT178">
        <v>1020.02046428571</v>
      </c>
      <c r="DU178">
        <v>1090.21214285714</v>
      </c>
      <c r="DV178">
        <v>5.41809857142857</v>
      </c>
      <c r="DW178">
        <v>1067.62535714286</v>
      </c>
      <c r="DX178">
        <v>20.718</v>
      </c>
      <c r="DY178">
        <v>2.3628425</v>
      </c>
      <c r="DZ178">
        <v>1.87301821428571</v>
      </c>
      <c r="EA178">
        <v>20.1113535714286</v>
      </c>
      <c r="EB178">
        <v>16.4098642857143</v>
      </c>
      <c r="EC178">
        <v>1999.98821428571</v>
      </c>
      <c r="ED178">
        <v>0.979996214285714</v>
      </c>
      <c r="EE178">
        <v>0.0200039285714286</v>
      </c>
      <c r="EF178">
        <v>0</v>
      </c>
      <c r="EG178">
        <v>854.339785714286</v>
      </c>
      <c r="EH178">
        <v>5.00063</v>
      </c>
      <c r="EI178">
        <v>16846.6107142857</v>
      </c>
      <c r="EJ178">
        <v>17256.7857142857</v>
      </c>
      <c r="EK178">
        <v>38.8949285714286</v>
      </c>
      <c r="EL178">
        <v>38.875</v>
      </c>
      <c r="EM178">
        <v>38.375</v>
      </c>
      <c r="EN178">
        <v>38.25</v>
      </c>
      <c r="EO178">
        <v>39.86375</v>
      </c>
      <c r="EP178">
        <v>1955.08464285714</v>
      </c>
      <c r="EQ178">
        <v>39.9035714285714</v>
      </c>
      <c r="ER178">
        <v>0</v>
      </c>
      <c r="ES178">
        <v>1659025728.7</v>
      </c>
      <c r="ET178">
        <v>0</v>
      </c>
      <c r="EU178">
        <v>854.28624</v>
      </c>
      <c r="EV178">
        <v>-5.94592307310648</v>
      </c>
      <c r="EW178">
        <v>-97.6769230549174</v>
      </c>
      <c r="EX178">
        <v>16845.316</v>
      </c>
      <c r="EY178">
        <v>15</v>
      </c>
      <c r="EZ178">
        <v>0</v>
      </c>
      <c r="FA178" t="s">
        <v>420</v>
      </c>
      <c r="FB178">
        <v>1657551626.5</v>
      </c>
      <c r="FC178">
        <v>1657551629</v>
      </c>
      <c r="FD178">
        <v>0</v>
      </c>
      <c r="FE178">
        <v>0.403</v>
      </c>
      <c r="FF178">
        <v>0.009</v>
      </c>
      <c r="FG178">
        <v>9.41</v>
      </c>
      <c r="FH178">
        <v>0.087</v>
      </c>
      <c r="FI178">
        <v>417</v>
      </c>
      <c r="FJ178">
        <v>17</v>
      </c>
      <c r="FK178">
        <v>1.61</v>
      </c>
      <c r="FL178">
        <v>0.59</v>
      </c>
      <c r="FM178">
        <v>-74.24233</v>
      </c>
      <c r="FN178">
        <v>1.4052292682928</v>
      </c>
      <c r="FO178">
        <v>0.689287561254371</v>
      </c>
      <c r="FP178">
        <v>0</v>
      </c>
      <c r="FQ178">
        <v>854.557705882353</v>
      </c>
      <c r="FR178">
        <v>-5.32971734141113</v>
      </c>
      <c r="FS178">
        <v>0.563629494980939</v>
      </c>
      <c r="FT178">
        <v>0</v>
      </c>
      <c r="FU178">
        <v>5.41307025</v>
      </c>
      <c r="FV178">
        <v>0.0839703939962432</v>
      </c>
      <c r="FW178">
        <v>0.00978660193517138</v>
      </c>
      <c r="FX178">
        <v>1</v>
      </c>
      <c r="FY178">
        <v>1</v>
      </c>
      <c r="FZ178">
        <v>3</v>
      </c>
      <c r="GA178" t="s">
        <v>421</v>
      </c>
      <c r="GB178">
        <v>2.97282</v>
      </c>
      <c r="GC178">
        <v>2.70096</v>
      </c>
      <c r="GD178">
        <v>0.168312</v>
      </c>
      <c r="GE178">
        <v>0.176887</v>
      </c>
      <c r="GF178">
        <v>0.109299</v>
      </c>
      <c r="GG178">
        <v>0.0940857</v>
      </c>
      <c r="GH178">
        <v>32386</v>
      </c>
      <c r="GI178">
        <v>35038.8</v>
      </c>
      <c r="GJ178">
        <v>35286.7</v>
      </c>
      <c r="GK178">
        <v>38606</v>
      </c>
      <c r="GL178">
        <v>44558.3</v>
      </c>
      <c r="GM178">
        <v>50511.9</v>
      </c>
      <c r="GN178">
        <v>55159.5</v>
      </c>
      <c r="GO178">
        <v>61920.8</v>
      </c>
      <c r="GP178">
        <v>1.98</v>
      </c>
      <c r="GQ178">
        <v>1.8486</v>
      </c>
      <c r="GR178">
        <v>0.126272</v>
      </c>
      <c r="GS178">
        <v>0</v>
      </c>
      <c r="GT178">
        <v>25.4659</v>
      </c>
      <c r="GU178">
        <v>999.9</v>
      </c>
      <c r="GV178">
        <v>59.211</v>
      </c>
      <c r="GW178">
        <v>29.336</v>
      </c>
      <c r="GX178">
        <v>26.8548</v>
      </c>
      <c r="GY178">
        <v>57.1064</v>
      </c>
      <c r="GZ178">
        <v>43.2452</v>
      </c>
      <c r="HA178">
        <v>1</v>
      </c>
      <c r="HB178">
        <v>-0.0303659</v>
      </c>
      <c r="HC178">
        <v>0.245316</v>
      </c>
      <c r="HD178">
        <v>20.1136</v>
      </c>
      <c r="HE178">
        <v>5.19932</v>
      </c>
      <c r="HF178">
        <v>12.0052</v>
      </c>
      <c r="HG178">
        <v>4.9756</v>
      </c>
      <c r="HH178">
        <v>3.294</v>
      </c>
      <c r="HI178">
        <v>9999</v>
      </c>
      <c r="HJ178">
        <v>9999</v>
      </c>
      <c r="HK178">
        <v>9999</v>
      </c>
      <c r="HL178">
        <v>628.2</v>
      </c>
      <c r="HM178">
        <v>1.86325</v>
      </c>
      <c r="HN178">
        <v>1.86804</v>
      </c>
      <c r="HO178">
        <v>1.86783</v>
      </c>
      <c r="HP178">
        <v>1.86905</v>
      </c>
      <c r="HQ178">
        <v>1.86981</v>
      </c>
      <c r="HR178">
        <v>1.86584</v>
      </c>
      <c r="HS178">
        <v>1.86691</v>
      </c>
      <c r="HT178">
        <v>1.86829</v>
      </c>
      <c r="HU178">
        <v>5</v>
      </c>
      <c r="HV178">
        <v>0</v>
      </c>
      <c r="HW178">
        <v>0</v>
      </c>
      <c r="HX178">
        <v>0</v>
      </c>
      <c r="HY178" t="s">
        <v>422</v>
      </c>
      <c r="HZ178" t="s">
        <v>423</v>
      </c>
      <c r="IA178" t="s">
        <v>424</v>
      </c>
      <c r="IB178" t="s">
        <v>424</v>
      </c>
      <c r="IC178" t="s">
        <v>424</v>
      </c>
      <c r="ID178" t="s">
        <v>424</v>
      </c>
      <c r="IE178">
        <v>0</v>
      </c>
      <c r="IF178">
        <v>100</v>
      </c>
      <c r="IG178">
        <v>100</v>
      </c>
      <c r="IH178">
        <v>10.01</v>
      </c>
      <c r="II178">
        <v>0.5719</v>
      </c>
      <c r="IJ178">
        <v>4.02706509432224</v>
      </c>
      <c r="IK178">
        <v>0.00601174518973114</v>
      </c>
      <c r="IL178">
        <v>2.77886958061485e-07</v>
      </c>
      <c r="IM178">
        <v>-3.54636231360687e-10</v>
      </c>
      <c r="IN178">
        <v>-0.0404303883988718</v>
      </c>
      <c r="IO178">
        <v>-0.0177815531441476</v>
      </c>
      <c r="IP178">
        <v>0.00205572605671414</v>
      </c>
      <c r="IQ178">
        <v>-1.65519735432211e-05</v>
      </c>
      <c r="IR178">
        <v>-4</v>
      </c>
      <c r="IS178">
        <v>1848</v>
      </c>
      <c r="IT178">
        <v>1</v>
      </c>
      <c r="IU178">
        <v>25</v>
      </c>
      <c r="IV178">
        <v>24568.4</v>
      </c>
      <c r="IW178">
        <v>24568.3</v>
      </c>
      <c r="IX178">
        <v>2.23999</v>
      </c>
      <c r="IY178">
        <v>2.58667</v>
      </c>
      <c r="IZ178">
        <v>1.54785</v>
      </c>
      <c r="JA178">
        <v>2.30591</v>
      </c>
      <c r="JB178">
        <v>1.34644</v>
      </c>
      <c r="JC178">
        <v>2.41699</v>
      </c>
      <c r="JD178">
        <v>33.9639</v>
      </c>
      <c r="JE178">
        <v>24.2188</v>
      </c>
      <c r="JF178">
        <v>18</v>
      </c>
      <c r="JG178">
        <v>498.051</v>
      </c>
      <c r="JH178">
        <v>413.093</v>
      </c>
      <c r="JI178">
        <v>25.0001</v>
      </c>
      <c r="JJ178">
        <v>26.8134</v>
      </c>
      <c r="JK178">
        <v>30.0001</v>
      </c>
      <c r="JL178">
        <v>26.7379</v>
      </c>
      <c r="JM178">
        <v>26.6779</v>
      </c>
      <c r="JN178">
        <v>44.8733</v>
      </c>
      <c r="JO178">
        <v>32.28</v>
      </c>
      <c r="JP178">
        <v>95.5326</v>
      </c>
      <c r="JQ178">
        <v>25</v>
      </c>
      <c r="JR178">
        <v>1105.96</v>
      </c>
      <c r="JS178">
        <v>20.5617</v>
      </c>
      <c r="JT178">
        <v>102.322</v>
      </c>
      <c r="JU178">
        <v>103.069</v>
      </c>
    </row>
    <row r="179" spans="1:281">
      <c r="A179">
        <v>163</v>
      </c>
      <c r="B179">
        <v>1659025734.6</v>
      </c>
      <c r="C179">
        <v>2051.5</v>
      </c>
      <c r="D179" t="s">
        <v>750</v>
      </c>
      <c r="E179" t="s">
        <v>751</v>
      </c>
      <c r="F179">
        <v>5</v>
      </c>
      <c r="G179" t="s">
        <v>619</v>
      </c>
      <c r="H179" t="s">
        <v>417</v>
      </c>
      <c r="I179">
        <v>1659025727.11852</v>
      </c>
      <c r="J179">
        <f>(K179)/1000</f>
        <v>0</v>
      </c>
      <c r="K179">
        <f>IF(CZ179, AN179, AH179)</f>
        <v>0</v>
      </c>
      <c r="L179">
        <f>IF(CZ179, AI179, AG179)</f>
        <v>0</v>
      </c>
      <c r="M179">
        <f>DB179 - IF(AU179&gt;1, L179*CV179*100.0/(AW179*DP179), 0)</f>
        <v>0</v>
      </c>
      <c r="N179">
        <f>((T179-J179/2)*M179-L179)/(T179+J179/2)</f>
        <v>0</v>
      </c>
      <c r="O179">
        <f>N179*(DI179+DJ179)/1000.0</f>
        <v>0</v>
      </c>
      <c r="P179">
        <f>(DB179 - IF(AU179&gt;1, L179*CV179*100.0/(AW179*DP179), 0))*(DI179+DJ179)/1000.0</f>
        <v>0</v>
      </c>
      <c r="Q179">
        <f>2.0/((1/S179-1/R179)+SIGN(S179)*SQRT((1/S179-1/R179)*(1/S179-1/R179) + 4*CW179/((CW179+1)*(CW179+1))*(2*1/S179*1/R179-1/R179*1/R179)))</f>
        <v>0</v>
      </c>
      <c r="R179">
        <f>IF(LEFT(CX179,1)&lt;&gt;"0",IF(LEFT(CX179,1)="1",3.0,CY179),$D$5+$E$5*(DP179*DI179/($K$5*1000))+$F$5*(DP179*DI179/($K$5*1000))*MAX(MIN(CV179,$J$5),$I$5)*MAX(MIN(CV179,$J$5),$I$5)+$G$5*MAX(MIN(CV179,$J$5),$I$5)*(DP179*DI179/($K$5*1000))+$H$5*(DP179*DI179/($K$5*1000))*(DP179*DI179/($K$5*1000)))</f>
        <v>0</v>
      </c>
      <c r="S179">
        <f>J179*(1000-(1000*0.61365*exp(17.502*W179/(240.97+W179))/(DI179+DJ179)+DD179)/2)/(1000*0.61365*exp(17.502*W179/(240.97+W179))/(DI179+DJ179)-DD179)</f>
        <v>0</v>
      </c>
      <c r="T179">
        <f>1/((CW179+1)/(Q179/1.6)+1/(R179/1.37)) + CW179/((CW179+1)/(Q179/1.6) + CW179/(R179/1.37))</f>
        <v>0</v>
      </c>
      <c r="U179">
        <f>(CR179*CU179)</f>
        <v>0</v>
      </c>
      <c r="V179">
        <f>(DK179+(U179+2*0.95*5.67E-8*(((DK179+$B$7)+273)^4-(DK179+273)^4)-44100*J179)/(1.84*29.3*R179+8*0.95*5.67E-8*(DK179+273)^3))</f>
        <v>0</v>
      </c>
      <c r="W179">
        <f>($C$7*DL179+$D$7*DM179+$E$7*V179)</f>
        <v>0</v>
      </c>
      <c r="X179">
        <f>0.61365*exp(17.502*W179/(240.97+W179))</f>
        <v>0</v>
      </c>
      <c r="Y179">
        <f>(Z179/AA179*100)</f>
        <v>0</v>
      </c>
      <c r="Z179">
        <f>DD179*(DI179+DJ179)/1000</f>
        <v>0</v>
      </c>
      <c r="AA179">
        <f>0.61365*exp(17.502*DK179/(240.97+DK179))</f>
        <v>0</v>
      </c>
      <c r="AB179">
        <f>(X179-DD179*(DI179+DJ179)/1000)</f>
        <v>0</v>
      </c>
      <c r="AC179">
        <f>(-J179*44100)</f>
        <v>0</v>
      </c>
      <c r="AD179">
        <f>2*29.3*R179*0.92*(DK179-W179)</f>
        <v>0</v>
      </c>
      <c r="AE179">
        <f>2*0.95*5.67E-8*(((DK179+$B$7)+273)^4-(W179+273)^4)</f>
        <v>0</v>
      </c>
      <c r="AF179">
        <f>U179+AE179+AC179+AD179</f>
        <v>0</v>
      </c>
      <c r="AG179">
        <f>DH179*AU179*(DC179-DB179*(1000-AU179*DE179)/(1000-AU179*DD179))/(100*CV179)</f>
        <v>0</v>
      </c>
      <c r="AH179">
        <f>1000*DH179*AU179*(DD179-DE179)/(100*CV179*(1000-AU179*DD179))</f>
        <v>0</v>
      </c>
      <c r="AI179">
        <f>(AJ179 - AK179 - DI179*1E3/(8.314*(DK179+273.15)) * AM179/DH179 * AL179) * DH179/(100*CV179) * (1000 - DE179)/1000</f>
        <v>0</v>
      </c>
      <c r="AJ179">
        <v>1123.85383523252</v>
      </c>
      <c r="AK179">
        <v>1061.53266666667</v>
      </c>
      <c r="AL179">
        <v>3.40404917905195</v>
      </c>
      <c r="AM179">
        <v>66.0504921813524</v>
      </c>
      <c r="AN179">
        <f>(AP179 - AO179 + DI179*1E3/(8.314*(DK179+273.15)) * AR179/DH179 * AQ179) * DH179/(100*CV179) * 1000/(1000 - AP179)</f>
        <v>0</v>
      </c>
      <c r="AO179">
        <v>20.7134094155844</v>
      </c>
      <c r="AP179">
        <v>26.1390111888112</v>
      </c>
      <c r="AQ179">
        <v>-2.770247933825e-05</v>
      </c>
      <c r="AR179">
        <v>92.47</v>
      </c>
      <c r="AS179">
        <v>0</v>
      </c>
      <c r="AT179">
        <v>0</v>
      </c>
      <c r="AU179">
        <f>IF(AS179*$H$13&gt;=AW179,1.0,(AW179/(AW179-AS179*$H$13)))</f>
        <v>0</v>
      </c>
      <c r="AV179">
        <f>(AU179-1)*100</f>
        <v>0</v>
      </c>
      <c r="AW179">
        <f>MAX(0,($B$13+$C$13*DP179)/(1+$D$13*DP179)*DI179/(DK179+273)*$E$13)</f>
        <v>0</v>
      </c>
      <c r="AX179" t="s">
        <v>418</v>
      </c>
      <c r="AY179" t="s">
        <v>418</v>
      </c>
      <c r="AZ179">
        <v>0</v>
      </c>
      <c r="BA179">
        <v>0</v>
      </c>
      <c r="BB179">
        <f>1-AZ179/BA179</f>
        <v>0</v>
      </c>
      <c r="BC179">
        <v>0</v>
      </c>
      <c r="BD179" t="s">
        <v>418</v>
      </c>
      <c r="BE179" t="s">
        <v>418</v>
      </c>
      <c r="BF179">
        <v>0</v>
      </c>
      <c r="BG179">
        <v>0</v>
      </c>
      <c r="BH179">
        <f>1-BF179/BG179</f>
        <v>0</v>
      </c>
      <c r="BI179">
        <v>0.5</v>
      </c>
      <c r="BJ179">
        <f>CS179</f>
        <v>0</v>
      </c>
      <c r="BK179">
        <f>L179</f>
        <v>0</v>
      </c>
      <c r="BL179">
        <f>BH179*BI179*BJ179</f>
        <v>0</v>
      </c>
      <c r="BM179">
        <f>(BK179-BC179)/BJ179</f>
        <v>0</v>
      </c>
      <c r="BN179">
        <f>(BA179-BG179)/BG179</f>
        <v>0</v>
      </c>
      <c r="BO179">
        <f>AZ179/(BB179+AZ179/BG179)</f>
        <v>0</v>
      </c>
      <c r="BP179" t="s">
        <v>418</v>
      </c>
      <c r="BQ179">
        <v>0</v>
      </c>
      <c r="BR179">
        <f>IF(BQ179&lt;&gt;0, BQ179, BO179)</f>
        <v>0</v>
      </c>
      <c r="BS179">
        <f>1-BR179/BG179</f>
        <v>0</v>
      </c>
      <c r="BT179">
        <f>(BG179-BF179)/(BG179-BR179)</f>
        <v>0</v>
      </c>
      <c r="BU179">
        <f>(BA179-BG179)/(BA179-BR179)</f>
        <v>0</v>
      </c>
      <c r="BV179">
        <f>(BG179-BF179)/(BG179-AZ179)</f>
        <v>0</v>
      </c>
      <c r="BW179">
        <f>(BA179-BG179)/(BA179-AZ179)</f>
        <v>0</v>
      </c>
      <c r="BX179">
        <f>(BT179*BR179/BF179)</f>
        <v>0</v>
      </c>
      <c r="BY179">
        <f>(1-BX179)</f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f>$B$11*DQ179+$C$11*DR179+$F$11*EC179*(1-EF179)</f>
        <v>0</v>
      </c>
      <c r="CS179">
        <f>CR179*CT179</f>
        <v>0</v>
      </c>
      <c r="CT179">
        <f>($B$11*$D$9+$C$11*$D$9+$F$11*((EP179+EH179)/MAX(EP179+EH179+EQ179, 0.1)*$I$9+EQ179/MAX(EP179+EH179+EQ179, 0.1)*$J$9))/($B$11+$C$11+$F$11)</f>
        <v>0</v>
      </c>
      <c r="CU179">
        <f>($B$11*$K$9+$C$11*$K$9+$F$11*((EP179+EH179)/MAX(EP179+EH179+EQ179, 0.1)*$P$9+EQ179/MAX(EP179+EH179+EQ179, 0.1)*$Q$9))/($B$11+$C$11+$F$11)</f>
        <v>0</v>
      </c>
      <c r="CV179">
        <v>6</v>
      </c>
      <c r="CW179">
        <v>0.5</v>
      </c>
      <c r="CX179" t="s">
        <v>419</v>
      </c>
      <c r="CY179">
        <v>2</v>
      </c>
      <c r="CZ179" t="b">
        <v>1</v>
      </c>
      <c r="DA179">
        <v>1659025727.11852</v>
      </c>
      <c r="DB179">
        <v>1010.79514814815</v>
      </c>
      <c r="DC179">
        <v>1084.94814814815</v>
      </c>
      <c r="DD179">
        <v>26.1357333333333</v>
      </c>
      <c r="DE179">
        <v>20.7140925925926</v>
      </c>
      <c r="DF179">
        <v>1000.82840740741</v>
      </c>
      <c r="DG179">
        <v>25.5638111111111</v>
      </c>
      <c r="DH179">
        <v>500.055703703704</v>
      </c>
      <c r="DI179">
        <v>90.404974074074</v>
      </c>
      <c r="DJ179">
        <v>0.0465804185185185</v>
      </c>
      <c r="DK179">
        <v>27.4891481481481</v>
      </c>
      <c r="DL179">
        <v>27.5440185185185</v>
      </c>
      <c r="DM179">
        <v>999.9</v>
      </c>
      <c r="DN179">
        <v>0</v>
      </c>
      <c r="DO179">
        <v>0</v>
      </c>
      <c r="DP179">
        <v>10020</v>
      </c>
      <c r="DQ179">
        <v>0</v>
      </c>
      <c r="DR179">
        <v>18.4452444444444</v>
      </c>
      <c r="DS179">
        <v>-74.1523740740741</v>
      </c>
      <c r="DT179">
        <v>1037.92185185185</v>
      </c>
      <c r="DU179">
        <v>1107.8962962963</v>
      </c>
      <c r="DV179">
        <v>5.42163703703704</v>
      </c>
      <c r="DW179">
        <v>1084.94814814815</v>
      </c>
      <c r="DX179">
        <v>20.7140925925926</v>
      </c>
      <c r="DY179">
        <v>2.36279925925926</v>
      </c>
      <c r="DZ179">
        <v>1.87265777777778</v>
      </c>
      <c r="EA179">
        <v>20.1110518518519</v>
      </c>
      <c r="EB179">
        <v>16.4068407407407</v>
      </c>
      <c r="EC179">
        <v>1999.99518518519</v>
      </c>
      <c r="ED179">
        <v>0.979993</v>
      </c>
      <c r="EE179">
        <v>0.0200071</v>
      </c>
      <c r="EF179">
        <v>0</v>
      </c>
      <c r="EG179">
        <v>853.853222222222</v>
      </c>
      <c r="EH179">
        <v>5.00063</v>
      </c>
      <c r="EI179">
        <v>16838.1962962963</v>
      </c>
      <c r="EJ179">
        <v>17256.8185185185</v>
      </c>
      <c r="EK179">
        <v>38.9117407407407</v>
      </c>
      <c r="EL179">
        <v>38.875</v>
      </c>
      <c r="EM179">
        <v>38.375</v>
      </c>
      <c r="EN179">
        <v>38.25</v>
      </c>
      <c r="EO179">
        <v>39.8703333333333</v>
      </c>
      <c r="EP179">
        <v>1955.08518518519</v>
      </c>
      <c r="EQ179">
        <v>39.91</v>
      </c>
      <c r="ER179">
        <v>0</v>
      </c>
      <c r="ES179">
        <v>1659025733.5</v>
      </c>
      <c r="ET179">
        <v>0</v>
      </c>
      <c r="EU179">
        <v>853.84204</v>
      </c>
      <c r="EV179">
        <v>-5.21846152365088</v>
      </c>
      <c r="EW179">
        <v>-88.9923075285365</v>
      </c>
      <c r="EX179">
        <v>16837.7</v>
      </c>
      <c r="EY179">
        <v>15</v>
      </c>
      <c r="EZ179">
        <v>0</v>
      </c>
      <c r="FA179" t="s">
        <v>420</v>
      </c>
      <c r="FB179">
        <v>1657551626.5</v>
      </c>
      <c r="FC179">
        <v>1657551629</v>
      </c>
      <c r="FD179">
        <v>0</v>
      </c>
      <c r="FE179">
        <v>0.403</v>
      </c>
      <c r="FF179">
        <v>0.009</v>
      </c>
      <c r="FG179">
        <v>9.41</v>
      </c>
      <c r="FH179">
        <v>0.087</v>
      </c>
      <c r="FI179">
        <v>417</v>
      </c>
      <c r="FJ179">
        <v>17</v>
      </c>
      <c r="FK179">
        <v>1.61</v>
      </c>
      <c r="FL179">
        <v>0.59</v>
      </c>
      <c r="FM179">
        <v>-74.2269725</v>
      </c>
      <c r="FN179">
        <v>0.335512570356614</v>
      </c>
      <c r="FO179">
        <v>0.64490898194532</v>
      </c>
      <c r="FP179">
        <v>1</v>
      </c>
      <c r="FQ179">
        <v>854.246794117647</v>
      </c>
      <c r="FR179">
        <v>-5.88664629800787</v>
      </c>
      <c r="FS179">
        <v>0.606891538881054</v>
      </c>
      <c r="FT179">
        <v>0</v>
      </c>
      <c r="FU179">
        <v>5.4185385</v>
      </c>
      <c r="FV179">
        <v>0.0361983489681077</v>
      </c>
      <c r="FW179">
        <v>0.00478081977802967</v>
      </c>
      <c r="FX179">
        <v>1</v>
      </c>
      <c r="FY179">
        <v>2</v>
      </c>
      <c r="FZ179">
        <v>3</v>
      </c>
      <c r="GA179" t="s">
        <v>474</v>
      </c>
      <c r="GB179">
        <v>2.97394</v>
      </c>
      <c r="GC179">
        <v>2.69983</v>
      </c>
      <c r="GD179">
        <v>0.170038</v>
      </c>
      <c r="GE179">
        <v>0.178499</v>
      </c>
      <c r="GF179">
        <v>0.109303</v>
      </c>
      <c r="GG179">
        <v>0.093968</v>
      </c>
      <c r="GH179">
        <v>32318.6</v>
      </c>
      <c r="GI179">
        <v>34969.6</v>
      </c>
      <c r="GJ179">
        <v>35286.5</v>
      </c>
      <c r="GK179">
        <v>38605.4</v>
      </c>
      <c r="GL179">
        <v>44558.3</v>
      </c>
      <c r="GM179">
        <v>50517.8</v>
      </c>
      <c r="GN179">
        <v>55159.7</v>
      </c>
      <c r="GO179">
        <v>61919.9</v>
      </c>
      <c r="GP179">
        <v>1.9802</v>
      </c>
      <c r="GQ179">
        <v>1.8472</v>
      </c>
      <c r="GR179">
        <v>0.124931</v>
      </c>
      <c r="GS179">
        <v>0</v>
      </c>
      <c r="GT179">
        <v>25.468</v>
      </c>
      <c r="GU179">
        <v>999.9</v>
      </c>
      <c r="GV179">
        <v>59.187</v>
      </c>
      <c r="GW179">
        <v>29.346</v>
      </c>
      <c r="GX179">
        <v>26.861</v>
      </c>
      <c r="GY179">
        <v>56.4264</v>
      </c>
      <c r="GZ179">
        <v>43.0729</v>
      </c>
      <c r="HA179">
        <v>1</v>
      </c>
      <c r="HB179">
        <v>-0.0302439</v>
      </c>
      <c r="HC179">
        <v>0.243791</v>
      </c>
      <c r="HD179">
        <v>20.1127</v>
      </c>
      <c r="HE179">
        <v>5.19573</v>
      </c>
      <c r="HF179">
        <v>12.004</v>
      </c>
      <c r="HG179">
        <v>4.9744</v>
      </c>
      <c r="HH179">
        <v>3.2932</v>
      </c>
      <c r="HI179">
        <v>9999</v>
      </c>
      <c r="HJ179">
        <v>9999</v>
      </c>
      <c r="HK179">
        <v>9999</v>
      </c>
      <c r="HL179">
        <v>628.2</v>
      </c>
      <c r="HM179">
        <v>1.86325</v>
      </c>
      <c r="HN179">
        <v>1.86798</v>
      </c>
      <c r="HO179">
        <v>1.86783</v>
      </c>
      <c r="HP179">
        <v>1.86905</v>
      </c>
      <c r="HQ179">
        <v>1.86981</v>
      </c>
      <c r="HR179">
        <v>1.86587</v>
      </c>
      <c r="HS179">
        <v>1.86697</v>
      </c>
      <c r="HT179">
        <v>1.86829</v>
      </c>
      <c r="HU179">
        <v>5</v>
      </c>
      <c r="HV179">
        <v>0</v>
      </c>
      <c r="HW179">
        <v>0</v>
      </c>
      <c r="HX179">
        <v>0</v>
      </c>
      <c r="HY179" t="s">
        <v>422</v>
      </c>
      <c r="HZ179" t="s">
        <v>423</v>
      </c>
      <c r="IA179" t="s">
        <v>424</v>
      </c>
      <c r="IB179" t="s">
        <v>424</v>
      </c>
      <c r="IC179" t="s">
        <v>424</v>
      </c>
      <c r="ID179" t="s">
        <v>424</v>
      </c>
      <c r="IE179">
        <v>0</v>
      </c>
      <c r="IF179">
        <v>100</v>
      </c>
      <c r="IG179">
        <v>100</v>
      </c>
      <c r="IH179">
        <v>10.1</v>
      </c>
      <c r="II179">
        <v>0.5719</v>
      </c>
      <c r="IJ179">
        <v>4.02706509432224</v>
      </c>
      <c r="IK179">
        <v>0.00601174518973114</v>
      </c>
      <c r="IL179">
        <v>2.77886958061485e-07</v>
      </c>
      <c r="IM179">
        <v>-3.54636231360687e-10</v>
      </c>
      <c r="IN179">
        <v>-0.0404303883988718</v>
      </c>
      <c r="IO179">
        <v>-0.0177815531441476</v>
      </c>
      <c r="IP179">
        <v>0.00205572605671414</v>
      </c>
      <c r="IQ179">
        <v>-1.65519735432211e-05</v>
      </c>
      <c r="IR179">
        <v>-4</v>
      </c>
      <c r="IS179">
        <v>1848</v>
      </c>
      <c r="IT179">
        <v>1</v>
      </c>
      <c r="IU179">
        <v>25</v>
      </c>
      <c r="IV179">
        <v>24568.5</v>
      </c>
      <c r="IW179">
        <v>24568.4</v>
      </c>
      <c r="IX179">
        <v>2.2644</v>
      </c>
      <c r="IY179">
        <v>2.59521</v>
      </c>
      <c r="IZ179">
        <v>1.54785</v>
      </c>
      <c r="JA179">
        <v>2.30591</v>
      </c>
      <c r="JB179">
        <v>1.34644</v>
      </c>
      <c r="JC179">
        <v>2.39868</v>
      </c>
      <c r="JD179">
        <v>33.9639</v>
      </c>
      <c r="JE179">
        <v>24.2188</v>
      </c>
      <c r="JF179">
        <v>18</v>
      </c>
      <c r="JG179">
        <v>498.203</v>
      </c>
      <c r="JH179">
        <v>412.301</v>
      </c>
      <c r="JI179">
        <v>24.9998</v>
      </c>
      <c r="JJ179">
        <v>26.8134</v>
      </c>
      <c r="JK179">
        <v>30.0002</v>
      </c>
      <c r="JL179">
        <v>26.7401</v>
      </c>
      <c r="JM179">
        <v>26.6779</v>
      </c>
      <c r="JN179">
        <v>45.4491</v>
      </c>
      <c r="JO179">
        <v>32.9153</v>
      </c>
      <c r="JP179">
        <v>95.1621</v>
      </c>
      <c r="JQ179">
        <v>25</v>
      </c>
      <c r="JR179">
        <v>1126.25</v>
      </c>
      <c r="JS179">
        <v>20.4911</v>
      </c>
      <c r="JT179">
        <v>102.322</v>
      </c>
      <c r="JU179">
        <v>103.068</v>
      </c>
    </row>
    <row r="180" spans="1:281">
      <c r="A180">
        <v>164</v>
      </c>
      <c r="B180">
        <v>1659025739.6</v>
      </c>
      <c r="C180">
        <v>2056.5</v>
      </c>
      <c r="D180" t="s">
        <v>752</v>
      </c>
      <c r="E180" t="s">
        <v>753</v>
      </c>
      <c r="F180">
        <v>5</v>
      </c>
      <c r="G180" t="s">
        <v>619</v>
      </c>
      <c r="H180" t="s">
        <v>417</v>
      </c>
      <c r="I180">
        <v>1659025731.83214</v>
      </c>
      <c r="J180">
        <f>(K180)/1000</f>
        <v>0</v>
      </c>
      <c r="K180">
        <f>IF(CZ180, AN180, AH180)</f>
        <v>0</v>
      </c>
      <c r="L180">
        <f>IF(CZ180, AI180, AG180)</f>
        <v>0</v>
      </c>
      <c r="M180">
        <f>DB180 - IF(AU180&gt;1, L180*CV180*100.0/(AW180*DP180), 0)</f>
        <v>0</v>
      </c>
      <c r="N180">
        <f>((T180-J180/2)*M180-L180)/(T180+J180/2)</f>
        <v>0</v>
      </c>
      <c r="O180">
        <f>N180*(DI180+DJ180)/1000.0</f>
        <v>0</v>
      </c>
      <c r="P180">
        <f>(DB180 - IF(AU180&gt;1, L180*CV180*100.0/(AW180*DP180), 0))*(DI180+DJ180)/1000.0</f>
        <v>0</v>
      </c>
      <c r="Q180">
        <f>2.0/((1/S180-1/R180)+SIGN(S180)*SQRT((1/S180-1/R180)*(1/S180-1/R180) + 4*CW180/((CW180+1)*(CW180+1))*(2*1/S180*1/R180-1/R180*1/R180)))</f>
        <v>0</v>
      </c>
      <c r="R180">
        <f>IF(LEFT(CX180,1)&lt;&gt;"0",IF(LEFT(CX180,1)="1",3.0,CY180),$D$5+$E$5*(DP180*DI180/($K$5*1000))+$F$5*(DP180*DI180/($K$5*1000))*MAX(MIN(CV180,$J$5),$I$5)*MAX(MIN(CV180,$J$5),$I$5)+$G$5*MAX(MIN(CV180,$J$5),$I$5)*(DP180*DI180/($K$5*1000))+$H$5*(DP180*DI180/($K$5*1000))*(DP180*DI180/($K$5*1000)))</f>
        <v>0</v>
      </c>
      <c r="S180">
        <f>J180*(1000-(1000*0.61365*exp(17.502*W180/(240.97+W180))/(DI180+DJ180)+DD180)/2)/(1000*0.61365*exp(17.502*W180/(240.97+W180))/(DI180+DJ180)-DD180)</f>
        <v>0</v>
      </c>
      <c r="T180">
        <f>1/((CW180+1)/(Q180/1.6)+1/(R180/1.37)) + CW180/((CW180+1)/(Q180/1.6) + CW180/(R180/1.37))</f>
        <v>0</v>
      </c>
      <c r="U180">
        <f>(CR180*CU180)</f>
        <v>0</v>
      </c>
      <c r="V180">
        <f>(DK180+(U180+2*0.95*5.67E-8*(((DK180+$B$7)+273)^4-(DK180+273)^4)-44100*J180)/(1.84*29.3*R180+8*0.95*5.67E-8*(DK180+273)^3))</f>
        <v>0</v>
      </c>
      <c r="W180">
        <f>($C$7*DL180+$D$7*DM180+$E$7*V180)</f>
        <v>0</v>
      </c>
      <c r="X180">
        <f>0.61365*exp(17.502*W180/(240.97+W180))</f>
        <v>0</v>
      </c>
      <c r="Y180">
        <f>(Z180/AA180*100)</f>
        <v>0</v>
      </c>
      <c r="Z180">
        <f>DD180*(DI180+DJ180)/1000</f>
        <v>0</v>
      </c>
      <c r="AA180">
        <f>0.61365*exp(17.502*DK180/(240.97+DK180))</f>
        <v>0</v>
      </c>
      <c r="AB180">
        <f>(X180-DD180*(DI180+DJ180)/1000)</f>
        <v>0</v>
      </c>
      <c r="AC180">
        <f>(-J180*44100)</f>
        <v>0</v>
      </c>
      <c r="AD180">
        <f>2*29.3*R180*0.92*(DK180-W180)</f>
        <v>0</v>
      </c>
      <c r="AE180">
        <f>2*0.95*5.67E-8*(((DK180+$B$7)+273)^4-(W180+273)^4)</f>
        <v>0</v>
      </c>
      <c r="AF180">
        <f>U180+AE180+AC180+AD180</f>
        <v>0</v>
      </c>
      <c r="AG180">
        <f>DH180*AU180*(DC180-DB180*(1000-AU180*DE180)/(1000-AU180*DD180))/(100*CV180)</f>
        <v>0</v>
      </c>
      <c r="AH180">
        <f>1000*DH180*AU180*(DD180-DE180)/(100*CV180*(1000-AU180*DD180))</f>
        <v>0</v>
      </c>
      <c r="AI180">
        <f>(AJ180 - AK180 - DI180*1E3/(8.314*(DK180+273.15)) * AM180/DH180 * AL180) * DH180/(100*CV180) * (1000 - DE180)/1000</f>
        <v>0</v>
      </c>
      <c r="AJ180">
        <v>1141.39405343447</v>
      </c>
      <c r="AK180">
        <v>1078.4443030303</v>
      </c>
      <c r="AL180">
        <v>3.39746673565542</v>
      </c>
      <c r="AM180">
        <v>66.0504921813524</v>
      </c>
      <c r="AN180">
        <f>(AP180 - AO180 + DI180*1E3/(8.314*(DK180+273.15)) * AR180/DH180 * AQ180) * DH180/(100*CV180) * 1000/(1000 - AP180)</f>
        <v>0</v>
      </c>
      <c r="AO180">
        <v>20.6468153904329</v>
      </c>
      <c r="AP180">
        <v>26.1106363636364</v>
      </c>
      <c r="AQ180">
        <v>-5.39797979795504e-05</v>
      </c>
      <c r="AR180">
        <v>92.47</v>
      </c>
      <c r="AS180">
        <v>0</v>
      </c>
      <c r="AT180">
        <v>0</v>
      </c>
      <c r="AU180">
        <f>IF(AS180*$H$13&gt;=AW180,1.0,(AW180/(AW180-AS180*$H$13)))</f>
        <v>0</v>
      </c>
      <c r="AV180">
        <f>(AU180-1)*100</f>
        <v>0</v>
      </c>
      <c r="AW180">
        <f>MAX(0,($B$13+$C$13*DP180)/(1+$D$13*DP180)*DI180/(DK180+273)*$E$13)</f>
        <v>0</v>
      </c>
      <c r="AX180" t="s">
        <v>418</v>
      </c>
      <c r="AY180" t="s">
        <v>418</v>
      </c>
      <c r="AZ180">
        <v>0</v>
      </c>
      <c r="BA180">
        <v>0</v>
      </c>
      <c r="BB180">
        <f>1-AZ180/BA180</f>
        <v>0</v>
      </c>
      <c r="BC180">
        <v>0</v>
      </c>
      <c r="BD180" t="s">
        <v>418</v>
      </c>
      <c r="BE180" t="s">
        <v>418</v>
      </c>
      <c r="BF180">
        <v>0</v>
      </c>
      <c r="BG180">
        <v>0</v>
      </c>
      <c r="BH180">
        <f>1-BF180/BG180</f>
        <v>0</v>
      </c>
      <c r="BI180">
        <v>0.5</v>
      </c>
      <c r="BJ180">
        <f>CS180</f>
        <v>0</v>
      </c>
      <c r="BK180">
        <f>L180</f>
        <v>0</v>
      </c>
      <c r="BL180">
        <f>BH180*BI180*BJ180</f>
        <v>0</v>
      </c>
      <c r="BM180">
        <f>(BK180-BC180)/BJ180</f>
        <v>0</v>
      </c>
      <c r="BN180">
        <f>(BA180-BG180)/BG180</f>
        <v>0</v>
      </c>
      <c r="BO180">
        <f>AZ180/(BB180+AZ180/BG180)</f>
        <v>0</v>
      </c>
      <c r="BP180" t="s">
        <v>418</v>
      </c>
      <c r="BQ180">
        <v>0</v>
      </c>
      <c r="BR180">
        <f>IF(BQ180&lt;&gt;0, BQ180, BO180)</f>
        <v>0</v>
      </c>
      <c r="BS180">
        <f>1-BR180/BG180</f>
        <v>0</v>
      </c>
      <c r="BT180">
        <f>(BG180-BF180)/(BG180-BR180)</f>
        <v>0</v>
      </c>
      <c r="BU180">
        <f>(BA180-BG180)/(BA180-BR180)</f>
        <v>0</v>
      </c>
      <c r="BV180">
        <f>(BG180-BF180)/(BG180-AZ180)</f>
        <v>0</v>
      </c>
      <c r="BW180">
        <f>(BA180-BG180)/(BA180-AZ180)</f>
        <v>0</v>
      </c>
      <c r="BX180">
        <f>(BT180*BR180/BF180)</f>
        <v>0</v>
      </c>
      <c r="BY180">
        <f>(1-BX180)</f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f>$B$11*DQ180+$C$11*DR180+$F$11*EC180*(1-EF180)</f>
        <v>0</v>
      </c>
      <c r="CS180">
        <f>CR180*CT180</f>
        <v>0</v>
      </c>
      <c r="CT180">
        <f>($B$11*$D$9+$C$11*$D$9+$F$11*((EP180+EH180)/MAX(EP180+EH180+EQ180, 0.1)*$I$9+EQ180/MAX(EP180+EH180+EQ180, 0.1)*$J$9))/($B$11+$C$11+$F$11)</f>
        <v>0</v>
      </c>
      <c r="CU180">
        <f>($B$11*$K$9+$C$11*$K$9+$F$11*((EP180+EH180)/MAX(EP180+EH180+EQ180, 0.1)*$P$9+EQ180/MAX(EP180+EH180+EQ180, 0.1)*$Q$9))/($B$11+$C$11+$F$11)</f>
        <v>0</v>
      </c>
      <c r="CV180">
        <v>6</v>
      </c>
      <c r="CW180">
        <v>0.5</v>
      </c>
      <c r="CX180" t="s">
        <v>419</v>
      </c>
      <c r="CY180">
        <v>2</v>
      </c>
      <c r="CZ180" t="b">
        <v>1</v>
      </c>
      <c r="DA180">
        <v>1659025731.83214</v>
      </c>
      <c r="DB180">
        <v>1026.24607142857</v>
      </c>
      <c r="DC180">
        <v>1100.69678571429</v>
      </c>
      <c r="DD180">
        <v>26.1322142857143</v>
      </c>
      <c r="DE180">
        <v>20.6788285714286</v>
      </c>
      <c r="DF180">
        <v>1016.19496428571</v>
      </c>
      <c r="DG180">
        <v>25.560475</v>
      </c>
      <c r="DH180">
        <v>500.084357142857</v>
      </c>
      <c r="DI180">
        <v>90.4046785714286</v>
      </c>
      <c r="DJ180">
        <v>0.0464374071428571</v>
      </c>
      <c r="DK180">
        <v>27.4810321428571</v>
      </c>
      <c r="DL180">
        <v>27.5234964285714</v>
      </c>
      <c r="DM180">
        <v>999.9</v>
      </c>
      <c r="DN180">
        <v>0</v>
      </c>
      <c r="DO180">
        <v>0</v>
      </c>
      <c r="DP180">
        <v>10021.4285714286</v>
      </c>
      <c r="DQ180">
        <v>0</v>
      </c>
      <c r="DR180">
        <v>18.4464857142857</v>
      </c>
      <c r="DS180">
        <v>-74.4505464285714</v>
      </c>
      <c r="DT180">
        <v>1053.78357142857</v>
      </c>
      <c r="DU180">
        <v>1123.9375</v>
      </c>
      <c r="DV180">
        <v>5.45339285714286</v>
      </c>
      <c r="DW180">
        <v>1100.69678571429</v>
      </c>
      <c r="DX180">
        <v>20.6788285714286</v>
      </c>
      <c r="DY180">
        <v>2.36247428571429</v>
      </c>
      <c r="DZ180">
        <v>1.86946285714286</v>
      </c>
      <c r="EA180">
        <v>20.1088214285714</v>
      </c>
      <c r="EB180">
        <v>16.379975</v>
      </c>
      <c r="EC180">
        <v>2000.00357142857</v>
      </c>
      <c r="ED180">
        <v>0.979993</v>
      </c>
      <c r="EE180">
        <v>0.0200071</v>
      </c>
      <c r="EF180">
        <v>0</v>
      </c>
      <c r="EG180">
        <v>853.456464285714</v>
      </c>
      <c r="EH180">
        <v>5.00063</v>
      </c>
      <c r="EI180">
        <v>16831.1535714286</v>
      </c>
      <c r="EJ180">
        <v>17256.8928571429</v>
      </c>
      <c r="EK180">
        <v>38.9237142857143</v>
      </c>
      <c r="EL180">
        <v>38.875</v>
      </c>
      <c r="EM180">
        <v>38.375</v>
      </c>
      <c r="EN180">
        <v>38.25</v>
      </c>
      <c r="EO180">
        <v>39.8705</v>
      </c>
      <c r="EP180">
        <v>1955.09357142857</v>
      </c>
      <c r="EQ180">
        <v>39.91</v>
      </c>
      <c r="ER180">
        <v>0</v>
      </c>
      <c r="ES180">
        <v>1659025738.3</v>
      </c>
      <c r="ET180">
        <v>0</v>
      </c>
      <c r="EU180">
        <v>853.44276</v>
      </c>
      <c r="EV180">
        <v>-4.69707692003489</v>
      </c>
      <c r="EW180">
        <v>-90.400000119818</v>
      </c>
      <c r="EX180">
        <v>16830.516</v>
      </c>
      <c r="EY180">
        <v>15</v>
      </c>
      <c r="EZ180">
        <v>0</v>
      </c>
      <c r="FA180" t="s">
        <v>420</v>
      </c>
      <c r="FB180">
        <v>1657551626.5</v>
      </c>
      <c r="FC180">
        <v>1657551629</v>
      </c>
      <c r="FD180">
        <v>0</v>
      </c>
      <c r="FE180">
        <v>0.403</v>
      </c>
      <c r="FF180">
        <v>0.009</v>
      </c>
      <c r="FG180">
        <v>9.41</v>
      </c>
      <c r="FH180">
        <v>0.087</v>
      </c>
      <c r="FI180">
        <v>417</v>
      </c>
      <c r="FJ180">
        <v>17</v>
      </c>
      <c r="FK180">
        <v>1.61</v>
      </c>
      <c r="FL180">
        <v>0.59</v>
      </c>
      <c r="FM180">
        <v>-74.357755</v>
      </c>
      <c r="FN180">
        <v>-1.37846904315174</v>
      </c>
      <c r="FO180">
        <v>0.666489694200143</v>
      </c>
      <c r="FP180">
        <v>0</v>
      </c>
      <c r="FQ180">
        <v>853.766</v>
      </c>
      <c r="FR180">
        <v>-4.56580595431883</v>
      </c>
      <c r="FS180">
        <v>0.47994160183972</v>
      </c>
      <c r="FT180">
        <v>0</v>
      </c>
      <c r="FU180">
        <v>5.4367225</v>
      </c>
      <c r="FV180">
        <v>0.26755181988742</v>
      </c>
      <c r="FW180">
        <v>0.0353252252469818</v>
      </c>
      <c r="FX180">
        <v>0</v>
      </c>
      <c r="FY180">
        <v>0</v>
      </c>
      <c r="FZ180">
        <v>3</v>
      </c>
      <c r="GA180" t="s">
        <v>427</v>
      </c>
      <c r="GB180">
        <v>2.97323</v>
      </c>
      <c r="GC180">
        <v>2.70008</v>
      </c>
      <c r="GD180">
        <v>0.171795</v>
      </c>
      <c r="GE180">
        <v>0.180322</v>
      </c>
      <c r="GF180">
        <v>0.109217</v>
      </c>
      <c r="GG180">
        <v>0.0935757</v>
      </c>
      <c r="GH180">
        <v>32249.9</v>
      </c>
      <c r="GI180">
        <v>34892.6</v>
      </c>
      <c r="GJ180">
        <v>35286.2</v>
      </c>
      <c r="GK180">
        <v>38606.1</v>
      </c>
      <c r="GL180">
        <v>44562.5</v>
      </c>
      <c r="GM180">
        <v>50540.8</v>
      </c>
      <c r="GN180">
        <v>55159.4</v>
      </c>
      <c r="GO180">
        <v>61921.1</v>
      </c>
      <c r="GP180">
        <v>1.98</v>
      </c>
      <c r="GQ180">
        <v>1.8472</v>
      </c>
      <c r="GR180">
        <v>0.124454</v>
      </c>
      <c r="GS180">
        <v>0</v>
      </c>
      <c r="GT180">
        <v>25.468</v>
      </c>
      <c r="GU180">
        <v>999.9</v>
      </c>
      <c r="GV180">
        <v>59.187</v>
      </c>
      <c r="GW180">
        <v>29.336</v>
      </c>
      <c r="GX180">
        <v>26.85</v>
      </c>
      <c r="GY180">
        <v>56.0764</v>
      </c>
      <c r="GZ180">
        <v>43.5016</v>
      </c>
      <c r="HA180">
        <v>1</v>
      </c>
      <c r="HB180">
        <v>-0.0302439</v>
      </c>
      <c r="HC180">
        <v>0.243355</v>
      </c>
      <c r="HD180">
        <v>20.1138</v>
      </c>
      <c r="HE180">
        <v>5.19932</v>
      </c>
      <c r="HF180">
        <v>12.0052</v>
      </c>
      <c r="HG180">
        <v>4.9756</v>
      </c>
      <c r="HH180">
        <v>3.2938</v>
      </c>
      <c r="HI180">
        <v>9999</v>
      </c>
      <c r="HJ180">
        <v>9999</v>
      </c>
      <c r="HK180">
        <v>9999</v>
      </c>
      <c r="HL180">
        <v>628.2</v>
      </c>
      <c r="HM180">
        <v>1.86325</v>
      </c>
      <c r="HN180">
        <v>1.86804</v>
      </c>
      <c r="HO180">
        <v>1.86783</v>
      </c>
      <c r="HP180">
        <v>1.86902</v>
      </c>
      <c r="HQ180">
        <v>1.86981</v>
      </c>
      <c r="HR180">
        <v>1.86594</v>
      </c>
      <c r="HS180">
        <v>1.86691</v>
      </c>
      <c r="HT180">
        <v>1.86835</v>
      </c>
      <c r="HU180">
        <v>5</v>
      </c>
      <c r="HV180">
        <v>0</v>
      </c>
      <c r="HW180">
        <v>0</v>
      </c>
      <c r="HX180">
        <v>0</v>
      </c>
      <c r="HY180" t="s">
        <v>422</v>
      </c>
      <c r="HZ180" t="s">
        <v>423</v>
      </c>
      <c r="IA180" t="s">
        <v>424</v>
      </c>
      <c r="IB180" t="s">
        <v>424</v>
      </c>
      <c r="IC180" t="s">
        <v>424</v>
      </c>
      <c r="ID180" t="s">
        <v>424</v>
      </c>
      <c r="IE180">
        <v>0</v>
      </c>
      <c r="IF180">
        <v>100</v>
      </c>
      <c r="IG180">
        <v>100</v>
      </c>
      <c r="IH180">
        <v>10.19</v>
      </c>
      <c r="II180">
        <v>0.5705</v>
      </c>
      <c r="IJ180">
        <v>4.02706509432224</v>
      </c>
      <c r="IK180">
        <v>0.00601174518973114</v>
      </c>
      <c r="IL180">
        <v>2.77886958061485e-07</v>
      </c>
      <c r="IM180">
        <v>-3.54636231360687e-10</v>
      </c>
      <c r="IN180">
        <v>-0.0404303883988718</v>
      </c>
      <c r="IO180">
        <v>-0.0177815531441476</v>
      </c>
      <c r="IP180">
        <v>0.00205572605671414</v>
      </c>
      <c r="IQ180">
        <v>-1.65519735432211e-05</v>
      </c>
      <c r="IR180">
        <v>-4</v>
      </c>
      <c r="IS180">
        <v>1848</v>
      </c>
      <c r="IT180">
        <v>1</v>
      </c>
      <c r="IU180">
        <v>25</v>
      </c>
      <c r="IV180">
        <v>24568.6</v>
      </c>
      <c r="IW180">
        <v>24568.5</v>
      </c>
      <c r="IX180">
        <v>2.29492</v>
      </c>
      <c r="IY180">
        <v>2.60254</v>
      </c>
      <c r="IZ180">
        <v>1.54785</v>
      </c>
      <c r="JA180">
        <v>2.30591</v>
      </c>
      <c r="JB180">
        <v>1.34644</v>
      </c>
      <c r="JC180">
        <v>2.27417</v>
      </c>
      <c r="JD180">
        <v>33.9413</v>
      </c>
      <c r="JE180">
        <v>24.2188</v>
      </c>
      <c r="JF180">
        <v>18</v>
      </c>
      <c r="JG180">
        <v>498.07</v>
      </c>
      <c r="JH180">
        <v>412.301</v>
      </c>
      <c r="JI180">
        <v>24.9999</v>
      </c>
      <c r="JJ180">
        <v>26.8134</v>
      </c>
      <c r="JK180">
        <v>30.0002</v>
      </c>
      <c r="JL180">
        <v>26.7401</v>
      </c>
      <c r="JM180">
        <v>26.6779</v>
      </c>
      <c r="JN180">
        <v>45.967</v>
      </c>
      <c r="JO180">
        <v>32.9153</v>
      </c>
      <c r="JP180">
        <v>95.1621</v>
      </c>
      <c r="JQ180">
        <v>25</v>
      </c>
      <c r="JR180">
        <v>1139.82</v>
      </c>
      <c r="JS180">
        <v>20.4427</v>
      </c>
      <c r="JT180">
        <v>102.321</v>
      </c>
      <c r="JU180">
        <v>103.07</v>
      </c>
    </row>
    <row r="181" spans="1:281">
      <c r="A181">
        <v>165</v>
      </c>
      <c r="B181">
        <v>1659025744.6</v>
      </c>
      <c r="C181">
        <v>2061.5</v>
      </c>
      <c r="D181" t="s">
        <v>754</v>
      </c>
      <c r="E181" t="s">
        <v>755</v>
      </c>
      <c r="F181">
        <v>5</v>
      </c>
      <c r="G181" t="s">
        <v>619</v>
      </c>
      <c r="H181" t="s">
        <v>417</v>
      </c>
      <c r="I181">
        <v>1659025737.1</v>
      </c>
      <c r="J181">
        <f>(K181)/1000</f>
        <v>0</v>
      </c>
      <c r="K181">
        <f>IF(CZ181, AN181, AH181)</f>
        <v>0</v>
      </c>
      <c r="L181">
        <f>IF(CZ181, AI181, AG181)</f>
        <v>0</v>
      </c>
      <c r="M181">
        <f>DB181 - IF(AU181&gt;1, L181*CV181*100.0/(AW181*DP181), 0)</f>
        <v>0</v>
      </c>
      <c r="N181">
        <f>((T181-J181/2)*M181-L181)/(T181+J181/2)</f>
        <v>0</v>
      </c>
      <c r="O181">
        <f>N181*(DI181+DJ181)/1000.0</f>
        <v>0</v>
      </c>
      <c r="P181">
        <f>(DB181 - IF(AU181&gt;1, L181*CV181*100.0/(AW181*DP181), 0))*(DI181+DJ181)/1000.0</f>
        <v>0</v>
      </c>
      <c r="Q181">
        <f>2.0/((1/S181-1/R181)+SIGN(S181)*SQRT((1/S181-1/R181)*(1/S181-1/R181) + 4*CW181/((CW181+1)*(CW181+1))*(2*1/S181*1/R181-1/R181*1/R181)))</f>
        <v>0</v>
      </c>
      <c r="R181">
        <f>IF(LEFT(CX181,1)&lt;&gt;"0",IF(LEFT(CX181,1)="1",3.0,CY181),$D$5+$E$5*(DP181*DI181/($K$5*1000))+$F$5*(DP181*DI181/($K$5*1000))*MAX(MIN(CV181,$J$5),$I$5)*MAX(MIN(CV181,$J$5),$I$5)+$G$5*MAX(MIN(CV181,$J$5),$I$5)*(DP181*DI181/($K$5*1000))+$H$5*(DP181*DI181/($K$5*1000))*(DP181*DI181/($K$5*1000)))</f>
        <v>0</v>
      </c>
      <c r="S181">
        <f>J181*(1000-(1000*0.61365*exp(17.502*W181/(240.97+W181))/(DI181+DJ181)+DD181)/2)/(1000*0.61365*exp(17.502*W181/(240.97+W181))/(DI181+DJ181)-DD181)</f>
        <v>0</v>
      </c>
      <c r="T181">
        <f>1/((CW181+1)/(Q181/1.6)+1/(R181/1.37)) + CW181/((CW181+1)/(Q181/1.6) + CW181/(R181/1.37))</f>
        <v>0</v>
      </c>
      <c r="U181">
        <f>(CR181*CU181)</f>
        <v>0</v>
      </c>
      <c r="V181">
        <f>(DK181+(U181+2*0.95*5.67E-8*(((DK181+$B$7)+273)^4-(DK181+273)^4)-44100*J181)/(1.84*29.3*R181+8*0.95*5.67E-8*(DK181+273)^3))</f>
        <v>0</v>
      </c>
      <c r="W181">
        <f>($C$7*DL181+$D$7*DM181+$E$7*V181)</f>
        <v>0</v>
      </c>
      <c r="X181">
        <f>0.61365*exp(17.502*W181/(240.97+W181))</f>
        <v>0</v>
      </c>
      <c r="Y181">
        <f>(Z181/AA181*100)</f>
        <v>0</v>
      </c>
      <c r="Z181">
        <f>DD181*(DI181+DJ181)/1000</f>
        <v>0</v>
      </c>
      <c r="AA181">
        <f>0.61365*exp(17.502*DK181/(240.97+DK181))</f>
        <v>0</v>
      </c>
      <c r="AB181">
        <f>(X181-DD181*(DI181+DJ181)/1000)</f>
        <v>0</v>
      </c>
      <c r="AC181">
        <f>(-J181*44100)</f>
        <v>0</v>
      </c>
      <c r="AD181">
        <f>2*29.3*R181*0.92*(DK181-W181)</f>
        <v>0</v>
      </c>
      <c r="AE181">
        <f>2*0.95*5.67E-8*(((DK181+$B$7)+273)^4-(W181+273)^4)</f>
        <v>0</v>
      </c>
      <c r="AF181">
        <f>U181+AE181+AC181+AD181</f>
        <v>0</v>
      </c>
      <c r="AG181">
        <f>DH181*AU181*(DC181-DB181*(1000-AU181*DE181)/(1000-AU181*DD181))/(100*CV181)</f>
        <v>0</v>
      </c>
      <c r="AH181">
        <f>1000*DH181*AU181*(DD181-DE181)/(100*CV181*(1000-AU181*DD181))</f>
        <v>0</v>
      </c>
      <c r="AI181">
        <f>(AJ181 - AK181 - DI181*1E3/(8.314*(DK181+273.15)) * AM181/DH181 * AL181) * DH181/(100*CV181) * (1000 - DE181)/1000</f>
        <v>0</v>
      </c>
      <c r="AJ181">
        <v>1158.54644638335</v>
      </c>
      <c r="AK181">
        <v>1096.03078787879</v>
      </c>
      <c r="AL181">
        <v>3.47960643095155</v>
      </c>
      <c r="AM181">
        <v>66.0504921813524</v>
      </c>
      <c r="AN181">
        <f>(AP181 - AO181 + DI181*1E3/(8.314*(DK181+273.15)) * AR181/DH181 * AQ181) * DH181/(100*CV181) * 1000/(1000 - AP181)</f>
        <v>0</v>
      </c>
      <c r="AO181">
        <v>20.5460990235931</v>
      </c>
      <c r="AP181">
        <v>26.0601867132867</v>
      </c>
      <c r="AQ181">
        <v>-0.00738909090907176</v>
      </c>
      <c r="AR181">
        <v>92.47</v>
      </c>
      <c r="AS181">
        <v>0</v>
      </c>
      <c r="AT181">
        <v>0</v>
      </c>
      <c r="AU181">
        <f>IF(AS181*$H$13&gt;=AW181,1.0,(AW181/(AW181-AS181*$H$13)))</f>
        <v>0</v>
      </c>
      <c r="AV181">
        <f>(AU181-1)*100</f>
        <v>0</v>
      </c>
      <c r="AW181">
        <f>MAX(0,($B$13+$C$13*DP181)/(1+$D$13*DP181)*DI181/(DK181+273)*$E$13)</f>
        <v>0</v>
      </c>
      <c r="AX181" t="s">
        <v>418</v>
      </c>
      <c r="AY181" t="s">
        <v>418</v>
      </c>
      <c r="AZ181">
        <v>0</v>
      </c>
      <c r="BA181">
        <v>0</v>
      </c>
      <c r="BB181">
        <f>1-AZ181/BA181</f>
        <v>0</v>
      </c>
      <c r="BC181">
        <v>0</v>
      </c>
      <c r="BD181" t="s">
        <v>418</v>
      </c>
      <c r="BE181" t="s">
        <v>418</v>
      </c>
      <c r="BF181">
        <v>0</v>
      </c>
      <c r="BG181">
        <v>0</v>
      </c>
      <c r="BH181">
        <f>1-BF181/BG181</f>
        <v>0</v>
      </c>
      <c r="BI181">
        <v>0.5</v>
      </c>
      <c r="BJ181">
        <f>CS181</f>
        <v>0</v>
      </c>
      <c r="BK181">
        <f>L181</f>
        <v>0</v>
      </c>
      <c r="BL181">
        <f>BH181*BI181*BJ181</f>
        <v>0</v>
      </c>
      <c r="BM181">
        <f>(BK181-BC181)/BJ181</f>
        <v>0</v>
      </c>
      <c r="BN181">
        <f>(BA181-BG181)/BG181</f>
        <v>0</v>
      </c>
      <c r="BO181">
        <f>AZ181/(BB181+AZ181/BG181)</f>
        <v>0</v>
      </c>
      <c r="BP181" t="s">
        <v>418</v>
      </c>
      <c r="BQ181">
        <v>0</v>
      </c>
      <c r="BR181">
        <f>IF(BQ181&lt;&gt;0, BQ181, BO181)</f>
        <v>0</v>
      </c>
      <c r="BS181">
        <f>1-BR181/BG181</f>
        <v>0</v>
      </c>
      <c r="BT181">
        <f>(BG181-BF181)/(BG181-BR181)</f>
        <v>0</v>
      </c>
      <c r="BU181">
        <f>(BA181-BG181)/(BA181-BR181)</f>
        <v>0</v>
      </c>
      <c r="BV181">
        <f>(BG181-BF181)/(BG181-AZ181)</f>
        <v>0</v>
      </c>
      <c r="BW181">
        <f>(BA181-BG181)/(BA181-AZ181)</f>
        <v>0</v>
      </c>
      <c r="BX181">
        <f>(BT181*BR181/BF181)</f>
        <v>0</v>
      </c>
      <c r="BY181">
        <f>(1-BX181)</f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f>$B$11*DQ181+$C$11*DR181+$F$11*EC181*(1-EF181)</f>
        <v>0</v>
      </c>
      <c r="CS181">
        <f>CR181*CT181</f>
        <v>0</v>
      </c>
      <c r="CT181">
        <f>($B$11*$D$9+$C$11*$D$9+$F$11*((EP181+EH181)/MAX(EP181+EH181+EQ181, 0.1)*$I$9+EQ181/MAX(EP181+EH181+EQ181, 0.1)*$J$9))/($B$11+$C$11+$F$11)</f>
        <v>0</v>
      </c>
      <c r="CU181">
        <f>($B$11*$K$9+$C$11*$K$9+$F$11*((EP181+EH181)/MAX(EP181+EH181+EQ181, 0.1)*$P$9+EQ181/MAX(EP181+EH181+EQ181, 0.1)*$Q$9))/($B$11+$C$11+$F$11)</f>
        <v>0</v>
      </c>
      <c r="CV181">
        <v>6</v>
      </c>
      <c r="CW181">
        <v>0.5</v>
      </c>
      <c r="CX181" t="s">
        <v>419</v>
      </c>
      <c r="CY181">
        <v>2</v>
      </c>
      <c r="CZ181" t="b">
        <v>1</v>
      </c>
      <c r="DA181">
        <v>1659025737.1</v>
      </c>
      <c r="DB181">
        <v>1043.81703703704</v>
      </c>
      <c r="DC181">
        <v>1118.54148148148</v>
      </c>
      <c r="DD181">
        <v>26.1143296296296</v>
      </c>
      <c r="DE181">
        <v>20.6154555555556</v>
      </c>
      <c r="DF181">
        <v>1033.67111111111</v>
      </c>
      <c r="DG181">
        <v>25.5435185185185</v>
      </c>
      <c r="DH181">
        <v>500.046740740741</v>
      </c>
      <c r="DI181">
        <v>90.4039592592593</v>
      </c>
      <c r="DJ181">
        <v>0.0463236851851852</v>
      </c>
      <c r="DK181">
        <v>27.4813703703704</v>
      </c>
      <c r="DL181">
        <v>27.5121481481481</v>
      </c>
      <c r="DM181">
        <v>999.9</v>
      </c>
      <c r="DN181">
        <v>0</v>
      </c>
      <c r="DO181">
        <v>0</v>
      </c>
      <c r="DP181">
        <v>10018.7037037037</v>
      </c>
      <c r="DQ181">
        <v>0</v>
      </c>
      <c r="DR181">
        <v>18.4432</v>
      </c>
      <c r="DS181">
        <v>-74.7233777777778</v>
      </c>
      <c r="DT181">
        <v>1071.80666666667</v>
      </c>
      <c r="DU181">
        <v>1142.0837037037</v>
      </c>
      <c r="DV181">
        <v>5.49887296296296</v>
      </c>
      <c r="DW181">
        <v>1118.54148148148</v>
      </c>
      <c r="DX181">
        <v>20.6154555555556</v>
      </c>
      <c r="DY181">
        <v>2.36083814814815</v>
      </c>
      <c r="DZ181">
        <v>1.86371888888889</v>
      </c>
      <c r="EA181">
        <v>20.0976259259259</v>
      </c>
      <c r="EB181">
        <v>16.3316074074074</v>
      </c>
      <c r="EC181">
        <v>2000.01185185185</v>
      </c>
      <c r="ED181">
        <v>0.979993555555556</v>
      </c>
      <c r="EE181">
        <v>0.020006537037037</v>
      </c>
      <c r="EF181">
        <v>0</v>
      </c>
      <c r="EG181">
        <v>853.092481481482</v>
      </c>
      <c r="EH181">
        <v>5.00063</v>
      </c>
      <c r="EI181">
        <v>16823.3222222222</v>
      </c>
      <c r="EJ181">
        <v>17256.9555555556</v>
      </c>
      <c r="EK181">
        <v>38.9232222222222</v>
      </c>
      <c r="EL181">
        <v>38.875</v>
      </c>
      <c r="EM181">
        <v>38.375</v>
      </c>
      <c r="EN181">
        <v>38.25</v>
      </c>
      <c r="EO181">
        <v>39.875</v>
      </c>
      <c r="EP181">
        <v>1955.10296296296</v>
      </c>
      <c r="EQ181">
        <v>39.9088888888889</v>
      </c>
      <c r="ER181">
        <v>0</v>
      </c>
      <c r="ES181">
        <v>1659025743.7</v>
      </c>
      <c r="ET181">
        <v>0</v>
      </c>
      <c r="EU181">
        <v>853.077884615385</v>
      </c>
      <c r="EV181">
        <v>-3.85849571965677</v>
      </c>
      <c r="EW181">
        <v>-88.4888889469438</v>
      </c>
      <c r="EX181">
        <v>16822.9653846154</v>
      </c>
      <c r="EY181">
        <v>15</v>
      </c>
      <c r="EZ181">
        <v>0</v>
      </c>
      <c r="FA181" t="s">
        <v>420</v>
      </c>
      <c r="FB181">
        <v>1657551626.5</v>
      </c>
      <c r="FC181">
        <v>1657551629</v>
      </c>
      <c r="FD181">
        <v>0</v>
      </c>
      <c r="FE181">
        <v>0.403</v>
      </c>
      <c r="FF181">
        <v>0.009</v>
      </c>
      <c r="FG181">
        <v>9.41</v>
      </c>
      <c r="FH181">
        <v>0.087</v>
      </c>
      <c r="FI181">
        <v>417</v>
      </c>
      <c r="FJ181">
        <v>17</v>
      </c>
      <c r="FK181">
        <v>1.61</v>
      </c>
      <c r="FL181">
        <v>0.59</v>
      </c>
      <c r="FM181">
        <v>-74.461575</v>
      </c>
      <c r="FN181">
        <v>-4.81610206378988</v>
      </c>
      <c r="FO181">
        <v>0.623888601735118</v>
      </c>
      <c r="FP181">
        <v>0</v>
      </c>
      <c r="FQ181">
        <v>853.401382352941</v>
      </c>
      <c r="FR181">
        <v>-4.34641710185577</v>
      </c>
      <c r="FS181">
        <v>0.469117194357144</v>
      </c>
      <c r="FT181">
        <v>0</v>
      </c>
      <c r="FU181">
        <v>5.4706075</v>
      </c>
      <c r="FV181">
        <v>0.542729831144455</v>
      </c>
      <c r="FW181">
        <v>0.0577384927821121</v>
      </c>
      <c r="FX181">
        <v>0</v>
      </c>
      <c r="FY181">
        <v>0</v>
      </c>
      <c r="FZ181">
        <v>3</v>
      </c>
      <c r="GA181" t="s">
        <v>427</v>
      </c>
      <c r="GB181">
        <v>2.97253</v>
      </c>
      <c r="GC181">
        <v>2.70053</v>
      </c>
      <c r="GD181">
        <v>0.173543</v>
      </c>
      <c r="GE181">
        <v>0.181906</v>
      </c>
      <c r="GF181">
        <v>0.109091</v>
      </c>
      <c r="GG181">
        <v>0.0933713</v>
      </c>
      <c r="GH181">
        <v>32181.8</v>
      </c>
      <c r="GI181">
        <v>34824.5</v>
      </c>
      <c r="GJ181">
        <v>35286.1</v>
      </c>
      <c r="GK181">
        <v>38605.3</v>
      </c>
      <c r="GL181">
        <v>44569</v>
      </c>
      <c r="GM181">
        <v>50551.1</v>
      </c>
      <c r="GN181">
        <v>55159.6</v>
      </c>
      <c r="GO181">
        <v>61919.8</v>
      </c>
      <c r="GP181">
        <v>1.9796</v>
      </c>
      <c r="GQ181">
        <v>1.8474</v>
      </c>
      <c r="GR181">
        <v>0.124723</v>
      </c>
      <c r="GS181">
        <v>0</v>
      </c>
      <c r="GT181">
        <v>25.468</v>
      </c>
      <c r="GU181">
        <v>999.9</v>
      </c>
      <c r="GV181">
        <v>59.187</v>
      </c>
      <c r="GW181">
        <v>29.336</v>
      </c>
      <c r="GX181">
        <v>26.8469</v>
      </c>
      <c r="GY181">
        <v>56.5964</v>
      </c>
      <c r="GZ181">
        <v>43.0889</v>
      </c>
      <c r="HA181">
        <v>1</v>
      </c>
      <c r="HB181">
        <v>-0.030061</v>
      </c>
      <c r="HC181">
        <v>0.242484</v>
      </c>
      <c r="HD181">
        <v>20.1138</v>
      </c>
      <c r="HE181">
        <v>5.19932</v>
      </c>
      <c r="HF181">
        <v>12.004</v>
      </c>
      <c r="HG181">
        <v>4.976</v>
      </c>
      <c r="HH181">
        <v>3.2938</v>
      </c>
      <c r="HI181">
        <v>9999</v>
      </c>
      <c r="HJ181">
        <v>9999</v>
      </c>
      <c r="HK181">
        <v>9999</v>
      </c>
      <c r="HL181">
        <v>628.2</v>
      </c>
      <c r="HM181">
        <v>1.86325</v>
      </c>
      <c r="HN181">
        <v>1.86801</v>
      </c>
      <c r="HO181">
        <v>1.86783</v>
      </c>
      <c r="HP181">
        <v>1.86905</v>
      </c>
      <c r="HQ181">
        <v>1.86981</v>
      </c>
      <c r="HR181">
        <v>1.86584</v>
      </c>
      <c r="HS181">
        <v>1.86694</v>
      </c>
      <c r="HT181">
        <v>1.86832</v>
      </c>
      <c r="HU181">
        <v>5</v>
      </c>
      <c r="HV181">
        <v>0</v>
      </c>
      <c r="HW181">
        <v>0</v>
      </c>
      <c r="HX181">
        <v>0</v>
      </c>
      <c r="HY181" t="s">
        <v>422</v>
      </c>
      <c r="HZ181" t="s">
        <v>423</v>
      </c>
      <c r="IA181" t="s">
        <v>424</v>
      </c>
      <c r="IB181" t="s">
        <v>424</v>
      </c>
      <c r="IC181" t="s">
        <v>424</v>
      </c>
      <c r="ID181" t="s">
        <v>424</v>
      </c>
      <c r="IE181">
        <v>0</v>
      </c>
      <c r="IF181">
        <v>100</v>
      </c>
      <c r="IG181">
        <v>100</v>
      </c>
      <c r="IH181">
        <v>10.28</v>
      </c>
      <c r="II181">
        <v>0.5681</v>
      </c>
      <c r="IJ181">
        <v>4.02706509432224</v>
      </c>
      <c r="IK181">
        <v>0.00601174518973114</v>
      </c>
      <c r="IL181">
        <v>2.77886958061485e-07</v>
      </c>
      <c r="IM181">
        <v>-3.54636231360687e-10</v>
      </c>
      <c r="IN181">
        <v>-0.0404303883988718</v>
      </c>
      <c r="IO181">
        <v>-0.0177815531441476</v>
      </c>
      <c r="IP181">
        <v>0.00205572605671414</v>
      </c>
      <c r="IQ181">
        <v>-1.65519735432211e-05</v>
      </c>
      <c r="IR181">
        <v>-4</v>
      </c>
      <c r="IS181">
        <v>1848</v>
      </c>
      <c r="IT181">
        <v>1</v>
      </c>
      <c r="IU181">
        <v>25</v>
      </c>
      <c r="IV181">
        <v>24568.6</v>
      </c>
      <c r="IW181">
        <v>24568.6</v>
      </c>
      <c r="IX181">
        <v>2.31934</v>
      </c>
      <c r="IY181">
        <v>2.58545</v>
      </c>
      <c r="IZ181">
        <v>1.54785</v>
      </c>
      <c r="JA181">
        <v>2.30591</v>
      </c>
      <c r="JB181">
        <v>1.34644</v>
      </c>
      <c r="JC181">
        <v>2.42432</v>
      </c>
      <c r="JD181">
        <v>33.9413</v>
      </c>
      <c r="JE181">
        <v>24.2188</v>
      </c>
      <c r="JF181">
        <v>18</v>
      </c>
      <c r="JG181">
        <v>497.808</v>
      </c>
      <c r="JH181">
        <v>412.431</v>
      </c>
      <c r="JI181">
        <v>24.9998</v>
      </c>
      <c r="JJ181">
        <v>26.8156</v>
      </c>
      <c r="JK181">
        <v>30.0002</v>
      </c>
      <c r="JL181">
        <v>26.7401</v>
      </c>
      <c r="JM181">
        <v>26.6801</v>
      </c>
      <c r="JN181">
        <v>46.5304</v>
      </c>
      <c r="JO181">
        <v>33.192</v>
      </c>
      <c r="JP181">
        <v>95.1621</v>
      </c>
      <c r="JQ181">
        <v>25</v>
      </c>
      <c r="JR181">
        <v>1160.05</v>
      </c>
      <c r="JS181">
        <v>20.4232</v>
      </c>
      <c r="JT181">
        <v>102.322</v>
      </c>
      <c r="JU181">
        <v>103.068</v>
      </c>
    </row>
    <row r="182" spans="1:281">
      <c r="A182">
        <v>166</v>
      </c>
      <c r="B182">
        <v>1659025749.6</v>
      </c>
      <c r="C182">
        <v>2066.5</v>
      </c>
      <c r="D182" t="s">
        <v>756</v>
      </c>
      <c r="E182" t="s">
        <v>757</v>
      </c>
      <c r="F182">
        <v>5</v>
      </c>
      <c r="G182" t="s">
        <v>619</v>
      </c>
      <c r="H182" t="s">
        <v>417</v>
      </c>
      <c r="I182">
        <v>1659025741.81429</v>
      </c>
      <c r="J182">
        <f>(K182)/1000</f>
        <v>0</v>
      </c>
      <c r="K182">
        <f>IF(CZ182, AN182, AH182)</f>
        <v>0</v>
      </c>
      <c r="L182">
        <f>IF(CZ182, AI182, AG182)</f>
        <v>0</v>
      </c>
      <c r="M182">
        <f>DB182 - IF(AU182&gt;1, L182*CV182*100.0/(AW182*DP182), 0)</f>
        <v>0</v>
      </c>
      <c r="N182">
        <f>((T182-J182/2)*M182-L182)/(T182+J182/2)</f>
        <v>0</v>
      </c>
      <c r="O182">
        <f>N182*(DI182+DJ182)/1000.0</f>
        <v>0</v>
      </c>
      <c r="P182">
        <f>(DB182 - IF(AU182&gt;1, L182*CV182*100.0/(AW182*DP182), 0))*(DI182+DJ182)/1000.0</f>
        <v>0</v>
      </c>
      <c r="Q182">
        <f>2.0/((1/S182-1/R182)+SIGN(S182)*SQRT((1/S182-1/R182)*(1/S182-1/R182) + 4*CW182/((CW182+1)*(CW182+1))*(2*1/S182*1/R182-1/R182*1/R182)))</f>
        <v>0</v>
      </c>
      <c r="R182">
        <f>IF(LEFT(CX182,1)&lt;&gt;"0",IF(LEFT(CX182,1)="1",3.0,CY182),$D$5+$E$5*(DP182*DI182/($K$5*1000))+$F$5*(DP182*DI182/($K$5*1000))*MAX(MIN(CV182,$J$5),$I$5)*MAX(MIN(CV182,$J$5),$I$5)+$G$5*MAX(MIN(CV182,$J$5),$I$5)*(DP182*DI182/($K$5*1000))+$H$5*(DP182*DI182/($K$5*1000))*(DP182*DI182/($K$5*1000)))</f>
        <v>0</v>
      </c>
      <c r="S182">
        <f>J182*(1000-(1000*0.61365*exp(17.502*W182/(240.97+W182))/(DI182+DJ182)+DD182)/2)/(1000*0.61365*exp(17.502*W182/(240.97+W182))/(DI182+DJ182)-DD182)</f>
        <v>0</v>
      </c>
      <c r="T182">
        <f>1/((CW182+1)/(Q182/1.6)+1/(R182/1.37)) + CW182/((CW182+1)/(Q182/1.6) + CW182/(R182/1.37))</f>
        <v>0</v>
      </c>
      <c r="U182">
        <f>(CR182*CU182)</f>
        <v>0</v>
      </c>
      <c r="V182">
        <f>(DK182+(U182+2*0.95*5.67E-8*(((DK182+$B$7)+273)^4-(DK182+273)^4)-44100*J182)/(1.84*29.3*R182+8*0.95*5.67E-8*(DK182+273)^3))</f>
        <v>0</v>
      </c>
      <c r="W182">
        <f>($C$7*DL182+$D$7*DM182+$E$7*V182)</f>
        <v>0</v>
      </c>
      <c r="X182">
        <f>0.61365*exp(17.502*W182/(240.97+W182))</f>
        <v>0</v>
      </c>
      <c r="Y182">
        <f>(Z182/AA182*100)</f>
        <v>0</v>
      </c>
      <c r="Z182">
        <f>DD182*(DI182+DJ182)/1000</f>
        <v>0</v>
      </c>
      <c r="AA182">
        <f>0.61365*exp(17.502*DK182/(240.97+DK182))</f>
        <v>0</v>
      </c>
      <c r="AB182">
        <f>(X182-DD182*(DI182+DJ182)/1000)</f>
        <v>0</v>
      </c>
      <c r="AC182">
        <f>(-J182*44100)</f>
        <v>0</v>
      </c>
      <c r="AD182">
        <f>2*29.3*R182*0.92*(DK182-W182)</f>
        <v>0</v>
      </c>
      <c r="AE182">
        <f>2*0.95*5.67E-8*(((DK182+$B$7)+273)^4-(W182+273)^4)</f>
        <v>0</v>
      </c>
      <c r="AF182">
        <f>U182+AE182+AC182+AD182</f>
        <v>0</v>
      </c>
      <c r="AG182">
        <f>DH182*AU182*(DC182-DB182*(1000-AU182*DE182)/(1000-AU182*DD182))/(100*CV182)</f>
        <v>0</v>
      </c>
      <c r="AH182">
        <f>1000*DH182*AU182*(DD182-DE182)/(100*CV182*(1000-AU182*DD182))</f>
        <v>0</v>
      </c>
      <c r="AI182">
        <f>(AJ182 - AK182 - DI182*1E3/(8.314*(DK182+273.15)) * AM182/DH182 * AL182) * DH182/(100*CV182) * (1000 - DE182)/1000</f>
        <v>0</v>
      </c>
      <c r="AJ182">
        <v>1175.4482459275</v>
      </c>
      <c r="AK182">
        <v>1112.99133333333</v>
      </c>
      <c r="AL182">
        <v>3.44275113072526</v>
      </c>
      <c r="AM182">
        <v>66.0504921813524</v>
      </c>
      <c r="AN182">
        <f>(AP182 - AO182 + DI182*1E3/(8.314*(DK182+273.15)) * AR182/DH182 * AQ182) * DH182/(100*CV182) * 1000/(1000 - AP182)</f>
        <v>0</v>
      </c>
      <c r="AO182">
        <v>20.4811123205628</v>
      </c>
      <c r="AP182">
        <v>26.0297804195804</v>
      </c>
      <c r="AQ182">
        <v>-0.00743139393938415</v>
      </c>
      <c r="AR182">
        <v>92.47</v>
      </c>
      <c r="AS182">
        <v>0</v>
      </c>
      <c r="AT182">
        <v>0</v>
      </c>
      <c r="AU182">
        <f>IF(AS182*$H$13&gt;=AW182,1.0,(AW182/(AW182-AS182*$H$13)))</f>
        <v>0</v>
      </c>
      <c r="AV182">
        <f>(AU182-1)*100</f>
        <v>0</v>
      </c>
      <c r="AW182">
        <f>MAX(0,($B$13+$C$13*DP182)/(1+$D$13*DP182)*DI182/(DK182+273)*$E$13)</f>
        <v>0</v>
      </c>
      <c r="AX182" t="s">
        <v>418</v>
      </c>
      <c r="AY182" t="s">
        <v>418</v>
      </c>
      <c r="AZ182">
        <v>0</v>
      </c>
      <c r="BA182">
        <v>0</v>
      </c>
      <c r="BB182">
        <f>1-AZ182/BA182</f>
        <v>0</v>
      </c>
      <c r="BC182">
        <v>0</v>
      </c>
      <c r="BD182" t="s">
        <v>418</v>
      </c>
      <c r="BE182" t="s">
        <v>418</v>
      </c>
      <c r="BF182">
        <v>0</v>
      </c>
      <c r="BG182">
        <v>0</v>
      </c>
      <c r="BH182">
        <f>1-BF182/BG182</f>
        <v>0</v>
      </c>
      <c r="BI182">
        <v>0.5</v>
      </c>
      <c r="BJ182">
        <f>CS182</f>
        <v>0</v>
      </c>
      <c r="BK182">
        <f>L182</f>
        <v>0</v>
      </c>
      <c r="BL182">
        <f>BH182*BI182*BJ182</f>
        <v>0</v>
      </c>
      <c r="BM182">
        <f>(BK182-BC182)/BJ182</f>
        <v>0</v>
      </c>
      <c r="BN182">
        <f>(BA182-BG182)/BG182</f>
        <v>0</v>
      </c>
      <c r="BO182">
        <f>AZ182/(BB182+AZ182/BG182)</f>
        <v>0</v>
      </c>
      <c r="BP182" t="s">
        <v>418</v>
      </c>
      <c r="BQ182">
        <v>0</v>
      </c>
      <c r="BR182">
        <f>IF(BQ182&lt;&gt;0, BQ182, BO182)</f>
        <v>0</v>
      </c>
      <c r="BS182">
        <f>1-BR182/BG182</f>
        <v>0</v>
      </c>
      <c r="BT182">
        <f>(BG182-BF182)/(BG182-BR182)</f>
        <v>0</v>
      </c>
      <c r="BU182">
        <f>(BA182-BG182)/(BA182-BR182)</f>
        <v>0</v>
      </c>
      <c r="BV182">
        <f>(BG182-BF182)/(BG182-AZ182)</f>
        <v>0</v>
      </c>
      <c r="BW182">
        <f>(BA182-BG182)/(BA182-AZ182)</f>
        <v>0</v>
      </c>
      <c r="BX182">
        <f>(BT182*BR182/BF182)</f>
        <v>0</v>
      </c>
      <c r="BY182">
        <f>(1-BX182)</f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f>$B$11*DQ182+$C$11*DR182+$F$11*EC182*(1-EF182)</f>
        <v>0</v>
      </c>
      <c r="CS182">
        <f>CR182*CT182</f>
        <v>0</v>
      </c>
      <c r="CT182">
        <f>($B$11*$D$9+$C$11*$D$9+$F$11*((EP182+EH182)/MAX(EP182+EH182+EQ182, 0.1)*$I$9+EQ182/MAX(EP182+EH182+EQ182, 0.1)*$J$9))/($B$11+$C$11+$F$11)</f>
        <v>0</v>
      </c>
      <c r="CU182">
        <f>($B$11*$K$9+$C$11*$K$9+$F$11*((EP182+EH182)/MAX(EP182+EH182+EQ182, 0.1)*$P$9+EQ182/MAX(EP182+EH182+EQ182, 0.1)*$Q$9))/($B$11+$C$11+$F$11)</f>
        <v>0</v>
      </c>
      <c r="CV182">
        <v>6</v>
      </c>
      <c r="CW182">
        <v>0.5</v>
      </c>
      <c r="CX182" t="s">
        <v>419</v>
      </c>
      <c r="CY182">
        <v>2</v>
      </c>
      <c r="CZ182" t="b">
        <v>1</v>
      </c>
      <c r="DA182">
        <v>1659025741.81429</v>
      </c>
      <c r="DB182">
        <v>1059.57357142857</v>
      </c>
      <c r="DC182">
        <v>1134.52642857143</v>
      </c>
      <c r="DD182">
        <v>26.0855071428571</v>
      </c>
      <c r="DE182">
        <v>20.5440678571429</v>
      </c>
      <c r="DF182">
        <v>1049.34321428571</v>
      </c>
      <c r="DG182">
        <v>25.5161928571429</v>
      </c>
      <c r="DH182">
        <v>500.01975</v>
      </c>
      <c r="DI182">
        <v>90.4038821428571</v>
      </c>
      <c r="DJ182">
        <v>0.0464352071428571</v>
      </c>
      <c r="DK182">
        <v>27.484775</v>
      </c>
      <c r="DL182">
        <v>27.512425</v>
      </c>
      <c r="DM182">
        <v>999.9</v>
      </c>
      <c r="DN182">
        <v>0</v>
      </c>
      <c r="DO182">
        <v>0</v>
      </c>
      <c r="DP182">
        <v>9998.39285714286</v>
      </c>
      <c r="DQ182">
        <v>0</v>
      </c>
      <c r="DR182">
        <v>18.4484571428571</v>
      </c>
      <c r="DS182">
        <v>-74.9522714285714</v>
      </c>
      <c r="DT182">
        <v>1087.95357142857</v>
      </c>
      <c r="DU182">
        <v>1158.32214285714</v>
      </c>
      <c r="DV182">
        <v>5.54143392857143</v>
      </c>
      <c r="DW182">
        <v>1134.52642857143</v>
      </c>
      <c r="DX182">
        <v>20.5440678571429</v>
      </c>
      <c r="DY182">
        <v>2.35823035714286</v>
      </c>
      <c r="DZ182">
        <v>1.85726357142857</v>
      </c>
      <c r="EA182">
        <v>20.0797607142857</v>
      </c>
      <c r="EB182">
        <v>16.2771857142857</v>
      </c>
      <c r="EC182">
        <v>2000.00535714286</v>
      </c>
      <c r="ED182">
        <v>0.979996214285714</v>
      </c>
      <c r="EE182">
        <v>0.0200039142857143</v>
      </c>
      <c r="EF182">
        <v>0</v>
      </c>
      <c r="EG182">
        <v>852.780392857143</v>
      </c>
      <c r="EH182">
        <v>5.00063</v>
      </c>
      <c r="EI182">
        <v>16816.6964285714</v>
      </c>
      <c r="EJ182">
        <v>17256.9321428571</v>
      </c>
      <c r="EK182">
        <v>38.9237142857143</v>
      </c>
      <c r="EL182">
        <v>38.875</v>
      </c>
      <c r="EM182">
        <v>38.375</v>
      </c>
      <c r="EN182">
        <v>38.25</v>
      </c>
      <c r="EO182">
        <v>39.875</v>
      </c>
      <c r="EP182">
        <v>1955.10178571428</v>
      </c>
      <c r="EQ182">
        <v>39.9035714285714</v>
      </c>
      <c r="ER182">
        <v>0</v>
      </c>
      <c r="ES182">
        <v>1659025748.5</v>
      </c>
      <c r="ET182">
        <v>0</v>
      </c>
      <c r="EU182">
        <v>852.754846153846</v>
      </c>
      <c r="EV182">
        <v>-4.28998289567178</v>
      </c>
      <c r="EW182">
        <v>-79.8085469063064</v>
      </c>
      <c r="EX182">
        <v>16816.2307692308</v>
      </c>
      <c r="EY182">
        <v>15</v>
      </c>
      <c r="EZ182">
        <v>0</v>
      </c>
      <c r="FA182" t="s">
        <v>420</v>
      </c>
      <c r="FB182">
        <v>1657551626.5</v>
      </c>
      <c r="FC182">
        <v>1657551629</v>
      </c>
      <c r="FD182">
        <v>0</v>
      </c>
      <c r="FE182">
        <v>0.403</v>
      </c>
      <c r="FF182">
        <v>0.009</v>
      </c>
      <c r="FG182">
        <v>9.41</v>
      </c>
      <c r="FH182">
        <v>0.087</v>
      </c>
      <c r="FI182">
        <v>417</v>
      </c>
      <c r="FJ182">
        <v>17</v>
      </c>
      <c r="FK182">
        <v>1.61</v>
      </c>
      <c r="FL182">
        <v>0.59</v>
      </c>
      <c r="FM182">
        <v>-74.7343925</v>
      </c>
      <c r="FN182">
        <v>-2.14257073170723</v>
      </c>
      <c r="FO182">
        <v>0.432515457173209</v>
      </c>
      <c r="FP182">
        <v>0</v>
      </c>
      <c r="FQ182">
        <v>853.027352941176</v>
      </c>
      <c r="FR182">
        <v>-4.2425668431752</v>
      </c>
      <c r="FS182">
        <v>0.458201399486454</v>
      </c>
      <c r="FT182">
        <v>0</v>
      </c>
      <c r="FU182">
        <v>5.5071685</v>
      </c>
      <c r="FV182">
        <v>0.586793470919311</v>
      </c>
      <c r="FW182">
        <v>0.0609170262960201</v>
      </c>
      <c r="FX182">
        <v>0</v>
      </c>
      <c r="FY182">
        <v>0</v>
      </c>
      <c r="FZ182">
        <v>3</v>
      </c>
      <c r="GA182" t="s">
        <v>427</v>
      </c>
      <c r="GB182">
        <v>2.97421</v>
      </c>
      <c r="GC182">
        <v>2.70079</v>
      </c>
      <c r="GD182">
        <v>0.175259</v>
      </c>
      <c r="GE182">
        <v>0.183667</v>
      </c>
      <c r="GF182">
        <v>0.108995</v>
      </c>
      <c r="GG182">
        <v>0.0933189</v>
      </c>
      <c r="GH182">
        <v>32115.4</v>
      </c>
      <c r="GI182">
        <v>34749.7</v>
      </c>
      <c r="GJ182">
        <v>35286.5</v>
      </c>
      <c r="GK182">
        <v>38605.5</v>
      </c>
      <c r="GL182">
        <v>44574</v>
      </c>
      <c r="GM182">
        <v>50554.6</v>
      </c>
      <c r="GN182">
        <v>55159.6</v>
      </c>
      <c r="GO182">
        <v>61920.3</v>
      </c>
      <c r="GP182">
        <v>1.98</v>
      </c>
      <c r="GQ182">
        <v>1.8472</v>
      </c>
      <c r="GR182">
        <v>0.127226</v>
      </c>
      <c r="GS182">
        <v>0</v>
      </c>
      <c r="GT182">
        <v>25.4702</v>
      </c>
      <c r="GU182">
        <v>999.9</v>
      </c>
      <c r="GV182">
        <v>59.162</v>
      </c>
      <c r="GW182">
        <v>29.336</v>
      </c>
      <c r="GX182">
        <v>26.8339</v>
      </c>
      <c r="GY182">
        <v>56.4564</v>
      </c>
      <c r="GZ182">
        <v>43.3814</v>
      </c>
      <c r="HA182">
        <v>1</v>
      </c>
      <c r="HB182">
        <v>-0.0298781</v>
      </c>
      <c r="HC182">
        <v>0.242484</v>
      </c>
      <c r="HD182">
        <v>20.1139</v>
      </c>
      <c r="HE182">
        <v>5.19932</v>
      </c>
      <c r="HF182">
        <v>12.0052</v>
      </c>
      <c r="HG182">
        <v>4.976</v>
      </c>
      <c r="HH182">
        <v>3.2938</v>
      </c>
      <c r="HI182">
        <v>9999</v>
      </c>
      <c r="HJ182">
        <v>9999</v>
      </c>
      <c r="HK182">
        <v>9999</v>
      </c>
      <c r="HL182">
        <v>628.2</v>
      </c>
      <c r="HM182">
        <v>1.86322</v>
      </c>
      <c r="HN182">
        <v>1.86801</v>
      </c>
      <c r="HO182">
        <v>1.86783</v>
      </c>
      <c r="HP182">
        <v>1.86899</v>
      </c>
      <c r="HQ182">
        <v>1.86981</v>
      </c>
      <c r="HR182">
        <v>1.86587</v>
      </c>
      <c r="HS182">
        <v>1.86694</v>
      </c>
      <c r="HT182">
        <v>1.86832</v>
      </c>
      <c r="HU182">
        <v>5</v>
      </c>
      <c r="HV182">
        <v>0</v>
      </c>
      <c r="HW182">
        <v>0</v>
      </c>
      <c r="HX182">
        <v>0</v>
      </c>
      <c r="HY182" t="s">
        <v>422</v>
      </c>
      <c r="HZ182" t="s">
        <v>423</v>
      </c>
      <c r="IA182" t="s">
        <v>424</v>
      </c>
      <c r="IB182" t="s">
        <v>424</v>
      </c>
      <c r="IC182" t="s">
        <v>424</v>
      </c>
      <c r="ID182" t="s">
        <v>424</v>
      </c>
      <c r="IE182">
        <v>0</v>
      </c>
      <c r="IF182">
        <v>100</v>
      </c>
      <c r="IG182">
        <v>100</v>
      </c>
      <c r="IH182">
        <v>10.37</v>
      </c>
      <c r="II182">
        <v>0.5664</v>
      </c>
      <c r="IJ182">
        <v>4.02706509432224</v>
      </c>
      <c r="IK182">
        <v>0.00601174518973114</v>
      </c>
      <c r="IL182">
        <v>2.77886958061485e-07</v>
      </c>
      <c r="IM182">
        <v>-3.54636231360687e-10</v>
      </c>
      <c r="IN182">
        <v>-0.0404303883988718</v>
      </c>
      <c r="IO182">
        <v>-0.0177815531441476</v>
      </c>
      <c r="IP182">
        <v>0.00205572605671414</v>
      </c>
      <c r="IQ182">
        <v>-1.65519735432211e-05</v>
      </c>
      <c r="IR182">
        <v>-4</v>
      </c>
      <c r="IS182">
        <v>1848</v>
      </c>
      <c r="IT182">
        <v>1</v>
      </c>
      <c r="IU182">
        <v>25</v>
      </c>
      <c r="IV182">
        <v>24568.7</v>
      </c>
      <c r="IW182">
        <v>24568.7</v>
      </c>
      <c r="IX182">
        <v>2.34863</v>
      </c>
      <c r="IY182">
        <v>2.60132</v>
      </c>
      <c r="IZ182">
        <v>1.54785</v>
      </c>
      <c r="JA182">
        <v>2.30591</v>
      </c>
      <c r="JB182">
        <v>1.34644</v>
      </c>
      <c r="JC182">
        <v>2.34497</v>
      </c>
      <c r="JD182">
        <v>33.9413</v>
      </c>
      <c r="JE182">
        <v>24.2188</v>
      </c>
      <c r="JF182">
        <v>18</v>
      </c>
      <c r="JG182">
        <v>498.09</v>
      </c>
      <c r="JH182">
        <v>412.318</v>
      </c>
      <c r="JI182">
        <v>24.9998</v>
      </c>
      <c r="JJ182">
        <v>26.8156</v>
      </c>
      <c r="JK182">
        <v>30.0004</v>
      </c>
      <c r="JL182">
        <v>26.7423</v>
      </c>
      <c r="JM182">
        <v>26.6801</v>
      </c>
      <c r="JN182">
        <v>47.0495</v>
      </c>
      <c r="JO182">
        <v>33.192</v>
      </c>
      <c r="JP182">
        <v>95.1621</v>
      </c>
      <c r="JQ182">
        <v>25</v>
      </c>
      <c r="JR182">
        <v>1173.48</v>
      </c>
      <c r="JS182">
        <v>20.4058</v>
      </c>
      <c r="JT182">
        <v>102.322</v>
      </c>
      <c r="JU182">
        <v>103.068</v>
      </c>
    </row>
    <row r="183" spans="1:281">
      <c r="A183">
        <v>167</v>
      </c>
      <c r="B183">
        <v>1659025754.6</v>
      </c>
      <c r="C183">
        <v>2071.5</v>
      </c>
      <c r="D183" t="s">
        <v>758</v>
      </c>
      <c r="E183" t="s">
        <v>759</v>
      </c>
      <c r="F183">
        <v>5</v>
      </c>
      <c r="G183" t="s">
        <v>619</v>
      </c>
      <c r="H183" t="s">
        <v>417</v>
      </c>
      <c r="I183">
        <v>1659025747.1</v>
      </c>
      <c r="J183">
        <f>(K183)/1000</f>
        <v>0</v>
      </c>
      <c r="K183">
        <f>IF(CZ183, AN183, AH183)</f>
        <v>0</v>
      </c>
      <c r="L183">
        <f>IF(CZ183, AI183, AG183)</f>
        <v>0</v>
      </c>
      <c r="M183">
        <f>DB183 - IF(AU183&gt;1, L183*CV183*100.0/(AW183*DP183), 0)</f>
        <v>0</v>
      </c>
      <c r="N183">
        <f>((T183-J183/2)*M183-L183)/(T183+J183/2)</f>
        <v>0</v>
      </c>
      <c r="O183">
        <f>N183*(DI183+DJ183)/1000.0</f>
        <v>0</v>
      </c>
      <c r="P183">
        <f>(DB183 - IF(AU183&gt;1, L183*CV183*100.0/(AW183*DP183), 0))*(DI183+DJ183)/1000.0</f>
        <v>0</v>
      </c>
      <c r="Q183">
        <f>2.0/((1/S183-1/R183)+SIGN(S183)*SQRT((1/S183-1/R183)*(1/S183-1/R183) + 4*CW183/((CW183+1)*(CW183+1))*(2*1/S183*1/R183-1/R183*1/R183)))</f>
        <v>0</v>
      </c>
      <c r="R183">
        <f>IF(LEFT(CX183,1)&lt;&gt;"0",IF(LEFT(CX183,1)="1",3.0,CY183),$D$5+$E$5*(DP183*DI183/($K$5*1000))+$F$5*(DP183*DI183/($K$5*1000))*MAX(MIN(CV183,$J$5),$I$5)*MAX(MIN(CV183,$J$5),$I$5)+$G$5*MAX(MIN(CV183,$J$5),$I$5)*(DP183*DI183/($K$5*1000))+$H$5*(DP183*DI183/($K$5*1000))*(DP183*DI183/($K$5*1000)))</f>
        <v>0</v>
      </c>
      <c r="S183">
        <f>J183*(1000-(1000*0.61365*exp(17.502*W183/(240.97+W183))/(DI183+DJ183)+DD183)/2)/(1000*0.61365*exp(17.502*W183/(240.97+W183))/(DI183+DJ183)-DD183)</f>
        <v>0</v>
      </c>
      <c r="T183">
        <f>1/((CW183+1)/(Q183/1.6)+1/(R183/1.37)) + CW183/((CW183+1)/(Q183/1.6) + CW183/(R183/1.37))</f>
        <v>0</v>
      </c>
      <c r="U183">
        <f>(CR183*CU183)</f>
        <v>0</v>
      </c>
      <c r="V183">
        <f>(DK183+(U183+2*0.95*5.67E-8*(((DK183+$B$7)+273)^4-(DK183+273)^4)-44100*J183)/(1.84*29.3*R183+8*0.95*5.67E-8*(DK183+273)^3))</f>
        <v>0</v>
      </c>
      <c r="W183">
        <f>($C$7*DL183+$D$7*DM183+$E$7*V183)</f>
        <v>0</v>
      </c>
      <c r="X183">
        <f>0.61365*exp(17.502*W183/(240.97+W183))</f>
        <v>0</v>
      </c>
      <c r="Y183">
        <f>(Z183/AA183*100)</f>
        <v>0</v>
      </c>
      <c r="Z183">
        <f>DD183*(DI183+DJ183)/1000</f>
        <v>0</v>
      </c>
      <c r="AA183">
        <f>0.61365*exp(17.502*DK183/(240.97+DK183))</f>
        <v>0</v>
      </c>
      <c r="AB183">
        <f>(X183-DD183*(DI183+DJ183)/1000)</f>
        <v>0</v>
      </c>
      <c r="AC183">
        <f>(-J183*44100)</f>
        <v>0</v>
      </c>
      <c r="AD183">
        <f>2*29.3*R183*0.92*(DK183-W183)</f>
        <v>0</v>
      </c>
      <c r="AE183">
        <f>2*0.95*5.67E-8*(((DK183+$B$7)+273)^4-(W183+273)^4)</f>
        <v>0</v>
      </c>
      <c r="AF183">
        <f>U183+AE183+AC183+AD183</f>
        <v>0</v>
      </c>
      <c r="AG183">
        <f>DH183*AU183*(DC183-DB183*(1000-AU183*DE183)/(1000-AU183*DD183))/(100*CV183)</f>
        <v>0</v>
      </c>
      <c r="AH183">
        <f>1000*DH183*AU183*(DD183-DE183)/(100*CV183*(1000-AU183*DD183))</f>
        <v>0</v>
      </c>
      <c r="AI183">
        <f>(AJ183 - AK183 - DI183*1E3/(8.314*(DK183+273.15)) * AM183/DH183 * AL183) * DH183/(100*CV183) * (1000 - DE183)/1000</f>
        <v>0</v>
      </c>
      <c r="AJ183">
        <v>1192.81486010127</v>
      </c>
      <c r="AK183">
        <v>1130.20678787879</v>
      </c>
      <c r="AL183">
        <v>3.37264359018692</v>
      </c>
      <c r="AM183">
        <v>66.0504921813524</v>
      </c>
      <c r="AN183">
        <f>(AP183 - AO183 + DI183*1E3/(8.314*(DK183+273.15)) * AR183/DH183 * AQ183) * DH183/(100*CV183) * 1000/(1000 - AP183)</f>
        <v>0</v>
      </c>
      <c r="AO183">
        <v>20.4706328429437</v>
      </c>
      <c r="AP183">
        <v>26.0124076923077</v>
      </c>
      <c r="AQ183">
        <v>-0.0079642424242246</v>
      </c>
      <c r="AR183">
        <v>92.47</v>
      </c>
      <c r="AS183">
        <v>0</v>
      </c>
      <c r="AT183">
        <v>0</v>
      </c>
      <c r="AU183">
        <f>IF(AS183*$H$13&gt;=AW183,1.0,(AW183/(AW183-AS183*$H$13)))</f>
        <v>0</v>
      </c>
      <c r="AV183">
        <f>(AU183-1)*100</f>
        <v>0</v>
      </c>
      <c r="AW183">
        <f>MAX(0,($B$13+$C$13*DP183)/(1+$D$13*DP183)*DI183/(DK183+273)*$E$13)</f>
        <v>0</v>
      </c>
      <c r="AX183" t="s">
        <v>418</v>
      </c>
      <c r="AY183" t="s">
        <v>418</v>
      </c>
      <c r="AZ183">
        <v>0</v>
      </c>
      <c r="BA183">
        <v>0</v>
      </c>
      <c r="BB183">
        <f>1-AZ183/BA183</f>
        <v>0</v>
      </c>
      <c r="BC183">
        <v>0</v>
      </c>
      <c r="BD183" t="s">
        <v>418</v>
      </c>
      <c r="BE183" t="s">
        <v>418</v>
      </c>
      <c r="BF183">
        <v>0</v>
      </c>
      <c r="BG183">
        <v>0</v>
      </c>
      <c r="BH183">
        <f>1-BF183/BG183</f>
        <v>0</v>
      </c>
      <c r="BI183">
        <v>0.5</v>
      </c>
      <c r="BJ183">
        <f>CS183</f>
        <v>0</v>
      </c>
      <c r="BK183">
        <f>L183</f>
        <v>0</v>
      </c>
      <c r="BL183">
        <f>BH183*BI183*BJ183</f>
        <v>0</v>
      </c>
      <c r="BM183">
        <f>(BK183-BC183)/BJ183</f>
        <v>0</v>
      </c>
      <c r="BN183">
        <f>(BA183-BG183)/BG183</f>
        <v>0</v>
      </c>
      <c r="BO183">
        <f>AZ183/(BB183+AZ183/BG183)</f>
        <v>0</v>
      </c>
      <c r="BP183" t="s">
        <v>418</v>
      </c>
      <c r="BQ183">
        <v>0</v>
      </c>
      <c r="BR183">
        <f>IF(BQ183&lt;&gt;0, BQ183, BO183)</f>
        <v>0</v>
      </c>
      <c r="BS183">
        <f>1-BR183/BG183</f>
        <v>0</v>
      </c>
      <c r="BT183">
        <f>(BG183-BF183)/(BG183-BR183)</f>
        <v>0</v>
      </c>
      <c r="BU183">
        <f>(BA183-BG183)/(BA183-BR183)</f>
        <v>0</v>
      </c>
      <c r="BV183">
        <f>(BG183-BF183)/(BG183-AZ183)</f>
        <v>0</v>
      </c>
      <c r="BW183">
        <f>(BA183-BG183)/(BA183-AZ183)</f>
        <v>0</v>
      </c>
      <c r="BX183">
        <f>(BT183*BR183/BF183)</f>
        <v>0</v>
      </c>
      <c r="BY183">
        <f>(1-BX183)</f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f>$B$11*DQ183+$C$11*DR183+$F$11*EC183*(1-EF183)</f>
        <v>0</v>
      </c>
      <c r="CS183">
        <f>CR183*CT183</f>
        <v>0</v>
      </c>
      <c r="CT183">
        <f>($B$11*$D$9+$C$11*$D$9+$F$11*((EP183+EH183)/MAX(EP183+EH183+EQ183, 0.1)*$I$9+EQ183/MAX(EP183+EH183+EQ183, 0.1)*$J$9))/($B$11+$C$11+$F$11)</f>
        <v>0</v>
      </c>
      <c r="CU183">
        <f>($B$11*$K$9+$C$11*$K$9+$F$11*((EP183+EH183)/MAX(EP183+EH183+EQ183, 0.1)*$P$9+EQ183/MAX(EP183+EH183+EQ183, 0.1)*$Q$9))/($B$11+$C$11+$F$11)</f>
        <v>0</v>
      </c>
      <c r="CV183">
        <v>6</v>
      </c>
      <c r="CW183">
        <v>0.5</v>
      </c>
      <c r="CX183" t="s">
        <v>419</v>
      </c>
      <c r="CY183">
        <v>2</v>
      </c>
      <c r="CZ183" t="b">
        <v>1</v>
      </c>
      <c r="DA183">
        <v>1659025747.1</v>
      </c>
      <c r="DB183">
        <v>1077.40851851852</v>
      </c>
      <c r="DC183">
        <v>1152.3137037037</v>
      </c>
      <c r="DD183">
        <v>26.0469111111111</v>
      </c>
      <c r="DE183">
        <v>20.4918222222222</v>
      </c>
      <c r="DF183">
        <v>1067.08222222222</v>
      </c>
      <c r="DG183">
        <v>25.4795962962963</v>
      </c>
      <c r="DH183">
        <v>500.007444444445</v>
      </c>
      <c r="DI183">
        <v>90.4038777777778</v>
      </c>
      <c r="DJ183">
        <v>0.0465462592592593</v>
      </c>
      <c r="DK183">
        <v>27.4911259259259</v>
      </c>
      <c r="DL183">
        <v>27.5260925925926</v>
      </c>
      <c r="DM183">
        <v>999.9</v>
      </c>
      <c r="DN183">
        <v>0</v>
      </c>
      <c r="DO183">
        <v>0</v>
      </c>
      <c r="DP183">
        <v>9991.66666666667</v>
      </c>
      <c r="DQ183">
        <v>0</v>
      </c>
      <c r="DR183">
        <v>18.4513777777778</v>
      </c>
      <c r="DS183">
        <v>-74.9043703703704</v>
      </c>
      <c r="DT183">
        <v>1106.22259259259</v>
      </c>
      <c r="DU183">
        <v>1176.42</v>
      </c>
      <c r="DV183">
        <v>5.55507814814815</v>
      </c>
      <c r="DW183">
        <v>1152.3137037037</v>
      </c>
      <c r="DX183">
        <v>20.4918222222222</v>
      </c>
      <c r="DY183">
        <v>2.35474</v>
      </c>
      <c r="DZ183">
        <v>1.85254</v>
      </c>
      <c r="EA183">
        <v>20.055837037037</v>
      </c>
      <c r="EB183">
        <v>16.2372888888889</v>
      </c>
      <c r="EC183">
        <v>2000.00111111111</v>
      </c>
      <c r="ED183">
        <v>0.979998</v>
      </c>
      <c r="EE183">
        <v>0.0200021592592593</v>
      </c>
      <c r="EF183">
        <v>0</v>
      </c>
      <c r="EG183">
        <v>852.440888888889</v>
      </c>
      <c r="EH183">
        <v>5.00063</v>
      </c>
      <c r="EI183">
        <v>16809.7925925926</v>
      </c>
      <c r="EJ183">
        <v>17256.9</v>
      </c>
      <c r="EK183">
        <v>38.9278148148148</v>
      </c>
      <c r="EL183">
        <v>38.875</v>
      </c>
      <c r="EM183">
        <v>38.375</v>
      </c>
      <c r="EN183">
        <v>38.25</v>
      </c>
      <c r="EO183">
        <v>39.875</v>
      </c>
      <c r="EP183">
        <v>1955.10111111111</v>
      </c>
      <c r="EQ183">
        <v>39.9</v>
      </c>
      <c r="ER183">
        <v>0</v>
      </c>
      <c r="ES183">
        <v>1659025753.3</v>
      </c>
      <c r="ET183">
        <v>0</v>
      </c>
      <c r="EU183">
        <v>852.421961538462</v>
      </c>
      <c r="EV183">
        <v>-3.58711110776118</v>
      </c>
      <c r="EW183">
        <v>-74.0923077553654</v>
      </c>
      <c r="EX183">
        <v>16810.0307692308</v>
      </c>
      <c r="EY183">
        <v>15</v>
      </c>
      <c r="EZ183">
        <v>0</v>
      </c>
      <c r="FA183" t="s">
        <v>420</v>
      </c>
      <c r="FB183">
        <v>1657551626.5</v>
      </c>
      <c r="FC183">
        <v>1657551629</v>
      </c>
      <c r="FD183">
        <v>0</v>
      </c>
      <c r="FE183">
        <v>0.403</v>
      </c>
      <c r="FF183">
        <v>0.009</v>
      </c>
      <c r="FG183">
        <v>9.41</v>
      </c>
      <c r="FH183">
        <v>0.087</v>
      </c>
      <c r="FI183">
        <v>417</v>
      </c>
      <c r="FJ183">
        <v>17</v>
      </c>
      <c r="FK183">
        <v>1.61</v>
      </c>
      <c r="FL183">
        <v>0.59</v>
      </c>
      <c r="FM183">
        <v>-74.90985</v>
      </c>
      <c r="FN183">
        <v>-1.17217711069397</v>
      </c>
      <c r="FO183">
        <v>0.403087174814582</v>
      </c>
      <c r="FP183">
        <v>0</v>
      </c>
      <c r="FQ183">
        <v>852.677235294118</v>
      </c>
      <c r="FR183">
        <v>-4.05430099009382</v>
      </c>
      <c r="FS183">
        <v>0.452214099399283</v>
      </c>
      <c r="FT183">
        <v>0</v>
      </c>
      <c r="FU183">
        <v>5.5390645</v>
      </c>
      <c r="FV183">
        <v>0.248517748592873</v>
      </c>
      <c r="FW183">
        <v>0.0367530842209195</v>
      </c>
      <c r="FX183">
        <v>0</v>
      </c>
      <c r="FY183">
        <v>0</v>
      </c>
      <c r="FZ183">
        <v>3</v>
      </c>
      <c r="GA183" t="s">
        <v>427</v>
      </c>
      <c r="GB183">
        <v>2.97262</v>
      </c>
      <c r="GC183">
        <v>2.70037</v>
      </c>
      <c r="GD183">
        <v>0.176982</v>
      </c>
      <c r="GE183">
        <v>0.185189</v>
      </c>
      <c r="GF183">
        <v>0.108939</v>
      </c>
      <c r="GG183">
        <v>0.09329</v>
      </c>
      <c r="GH183">
        <v>32048.1</v>
      </c>
      <c r="GI183">
        <v>34684.4</v>
      </c>
      <c r="GJ183">
        <v>35286.2</v>
      </c>
      <c r="GK183">
        <v>38604.8</v>
      </c>
      <c r="GL183">
        <v>44576.7</v>
      </c>
      <c r="GM183">
        <v>50555.2</v>
      </c>
      <c r="GN183">
        <v>55159.3</v>
      </c>
      <c r="GO183">
        <v>61919</v>
      </c>
      <c r="GP183">
        <v>1.9792</v>
      </c>
      <c r="GQ183">
        <v>1.8482</v>
      </c>
      <c r="GR183">
        <v>0.127703</v>
      </c>
      <c r="GS183">
        <v>0</v>
      </c>
      <c r="GT183">
        <v>25.4702</v>
      </c>
      <c r="GU183">
        <v>999.9</v>
      </c>
      <c r="GV183">
        <v>59.162</v>
      </c>
      <c r="GW183">
        <v>29.336</v>
      </c>
      <c r="GX183">
        <v>26.8373</v>
      </c>
      <c r="GY183">
        <v>56.3764</v>
      </c>
      <c r="GZ183">
        <v>43.5537</v>
      </c>
      <c r="HA183">
        <v>1</v>
      </c>
      <c r="HB183">
        <v>-0.0295528</v>
      </c>
      <c r="HC183">
        <v>0.243791</v>
      </c>
      <c r="HD183">
        <v>20.1135</v>
      </c>
      <c r="HE183">
        <v>5.19932</v>
      </c>
      <c r="HF183">
        <v>12.004</v>
      </c>
      <c r="HG183">
        <v>4.9756</v>
      </c>
      <c r="HH183">
        <v>3.2938</v>
      </c>
      <c r="HI183">
        <v>9999</v>
      </c>
      <c r="HJ183">
        <v>9999</v>
      </c>
      <c r="HK183">
        <v>9999</v>
      </c>
      <c r="HL183">
        <v>628.2</v>
      </c>
      <c r="HM183">
        <v>1.86325</v>
      </c>
      <c r="HN183">
        <v>1.86801</v>
      </c>
      <c r="HO183">
        <v>1.86783</v>
      </c>
      <c r="HP183">
        <v>1.86902</v>
      </c>
      <c r="HQ183">
        <v>1.86981</v>
      </c>
      <c r="HR183">
        <v>1.86584</v>
      </c>
      <c r="HS183">
        <v>1.86691</v>
      </c>
      <c r="HT183">
        <v>1.86829</v>
      </c>
      <c r="HU183">
        <v>5</v>
      </c>
      <c r="HV183">
        <v>0</v>
      </c>
      <c r="HW183">
        <v>0</v>
      </c>
      <c r="HX183">
        <v>0</v>
      </c>
      <c r="HY183" t="s">
        <v>422</v>
      </c>
      <c r="HZ183" t="s">
        <v>423</v>
      </c>
      <c r="IA183" t="s">
        <v>424</v>
      </c>
      <c r="IB183" t="s">
        <v>424</v>
      </c>
      <c r="IC183" t="s">
        <v>424</v>
      </c>
      <c r="ID183" t="s">
        <v>424</v>
      </c>
      <c r="IE183">
        <v>0</v>
      </c>
      <c r="IF183">
        <v>100</v>
      </c>
      <c r="IG183">
        <v>100</v>
      </c>
      <c r="IH183">
        <v>10.47</v>
      </c>
      <c r="II183">
        <v>0.5655</v>
      </c>
      <c r="IJ183">
        <v>4.02706509432224</v>
      </c>
      <c r="IK183">
        <v>0.00601174518973114</v>
      </c>
      <c r="IL183">
        <v>2.77886958061485e-07</v>
      </c>
      <c r="IM183">
        <v>-3.54636231360687e-10</v>
      </c>
      <c r="IN183">
        <v>-0.0404303883988718</v>
      </c>
      <c r="IO183">
        <v>-0.0177815531441476</v>
      </c>
      <c r="IP183">
        <v>0.00205572605671414</v>
      </c>
      <c r="IQ183">
        <v>-1.65519735432211e-05</v>
      </c>
      <c r="IR183">
        <v>-4</v>
      </c>
      <c r="IS183">
        <v>1848</v>
      </c>
      <c r="IT183">
        <v>1</v>
      </c>
      <c r="IU183">
        <v>25</v>
      </c>
      <c r="IV183">
        <v>24568.8</v>
      </c>
      <c r="IW183">
        <v>24568.8</v>
      </c>
      <c r="IX183">
        <v>2.37305</v>
      </c>
      <c r="IY183">
        <v>2.58911</v>
      </c>
      <c r="IZ183">
        <v>1.54785</v>
      </c>
      <c r="JA183">
        <v>2.30591</v>
      </c>
      <c r="JB183">
        <v>1.34644</v>
      </c>
      <c r="JC183">
        <v>2.38647</v>
      </c>
      <c r="JD183">
        <v>33.9413</v>
      </c>
      <c r="JE183">
        <v>24.2188</v>
      </c>
      <c r="JF183">
        <v>18</v>
      </c>
      <c r="JG183">
        <v>497.565</v>
      </c>
      <c r="JH183">
        <v>412.899</v>
      </c>
      <c r="JI183">
        <v>25.0001</v>
      </c>
      <c r="JJ183">
        <v>26.8179</v>
      </c>
      <c r="JK183">
        <v>30.0003</v>
      </c>
      <c r="JL183">
        <v>26.7423</v>
      </c>
      <c r="JM183">
        <v>26.6824</v>
      </c>
      <c r="JN183">
        <v>47.6193</v>
      </c>
      <c r="JO183">
        <v>33.192</v>
      </c>
      <c r="JP183">
        <v>94.7852</v>
      </c>
      <c r="JQ183">
        <v>25</v>
      </c>
      <c r="JR183">
        <v>1193.56</v>
      </c>
      <c r="JS183">
        <v>20.3894</v>
      </c>
      <c r="JT183">
        <v>102.321</v>
      </c>
      <c r="JU183">
        <v>103.066</v>
      </c>
    </row>
    <row r="184" spans="1:281">
      <c r="A184">
        <v>168</v>
      </c>
      <c r="B184">
        <v>1659025759.6</v>
      </c>
      <c r="C184">
        <v>2076.5</v>
      </c>
      <c r="D184" t="s">
        <v>760</v>
      </c>
      <c r="E184" t="s">
        <v>761</v>
      </c>
      <c r="F184">
        <v>5</v>
      </c>
      <c r="G184" t="s">
        <v>619</v>
      </c>
      <c r="H184" t="s">
        <v>417</v>
      </c>
      <c r="I184">
        <v>1659025751.81429</v>
      </c>
      <c r="J184">
        <f>(K184)/1000</f>
        <v>0</v>
      </c>
      <c r="K184">
        <f>IF(CZ184, AN184, AH184)</f>
        <v>0</v>
      </c>
      <c r="L184">
        <f>IF(CZ184, AI184, AG184)</f>
        <v>0</v>
      </c>
      <c r="M184">
        <f>DB184 - IF(AU184&gt;1, L184*CV184*100.0/(AW184*DP184), 0)</f>
        <v>0</v>
      </c>
      <c r="N184">
        <f>((T184-J184/2)*M184-L184)/(T184+J184/2)</f>
        <v>0</v>
      </c>
      <c r="O184">
        <f>N184*(DI184+DJ184)/1000.0</f>
        <v>0</v>
      </c>
      <c r="P184">
        <f>(DB184 - IF(AU184&gt;1, L184*CV184*100.0/(AW184*DP184), 0))*(DI184+DJ184)/1000.0</f>
        <v>0</v>
      </c>
      <c r="Q184">
        <f>2.0/((1/S184-1/R184)+SIGN(S184)*SQRT((1/S184-1/R184)*(1/S184-1/R184) + 4*CW184/((CW184+1)*(CW184+1))*(2*1/S184*1/R184-1/R184*1/R184)))</f>
        <v>0</v>
      </c>
      <c r="R184">
        <f>IF(LEFT(CX184,1)&lt;&gt;"0",IF(LEFT(CX184,1)="1",3.0,CY184),$D$5+$E$5*(DP184*DI184/($K$5*1000))+$F$5*(DP184*DI184/($K$5*1000))*MAX(MIN(CV184,$J$5),$I$5)*MAX(MIN(CV184,$J$5),$I$5)+$G$5*MAX(MIN(CV184,$J$5),$I$5)*(DP184*DI184/($K$5*1000))+$H$5*(DP184*DI184/($K$5*1000))*(DP184*DI184/($K$5*1000)))</f>
        <v>0</v>
      </c>
      <c r="S184">
        <f>J184*(1000-(1000*0.61365*exp(17.502*W184/(240.97+W184))/(DI184+DJ184)+DD184)/2)/(1000*0.61365*exp(17.502*W184/(240.97+W184))/(DI184+DJ184)-DD184)</f>
        <v>0</v>
      </c>
      <c r="T184">
        <f>1/((CW184+1)/(Q184/1.6)+1/(R184/1.37)) + CW184/((CW184+1)/(Q184/1.6) + CW184/(R184/1.37))</f>
        <v>0</v>
      </c>
      <c r="U184">
        <f>(CR184*CU184)</f>
        <v>0</v>
      </c>
      <c r="V184">
        <f>(DK184+(U184+2*0.95*5.67E-8*(((DK184+$B$7)+273)^4-(DK184+273)^4)-44100*J184)/(1.84*29.3*R184+8*0.95*5.67E-8*(DK184+273)^3))</f>
        <v>0</v>
      </c>
      <c r="W184">
        <f>($C$7*DL184+$D$7*DM184+$E$7*V184)</f>
        <v>0</v>
      </c>
      <c r="X184">
        <f>0.61365*exp(17.502*W184/(240.97+W184))</f>
        <v>0</v>
      </c>
      <c r="Y184">
        <f>(Z184/AA184*100)</f>
        <v>0</v>
      </c>
      <c r="Z184">
        <f>DD184*(DI184+DJ184)/1000</f>
        <v>0</v>
      </c>
      <c r="AA184">
        <f>0.61365*exp(17.502*DK184/(240.97+DK184))</f>
        <v>0</v>
      </c>
      <c r="AB184">
        <f>(X184-DD184*(DI184+DJ184)/1000)</f>
        <v>0</v>
      </c>
      <c r="AC184">
        <f>(-J184*44100)</f>
        <v>0</v>
      </c>
      <c r="AD184">
        <f>2*29.3*R184*0.92*(DK184-W184)</f>
        <v>0</v>
      </c>
      <c r="AE184">
        <f>2*0.95*5.67E-8*(((DK184+$B$7)+273)^4-(W184+273)^4)</f>
        <v>0</v>
      </c>
      <c r="AF184">
        <f>U184+AE184+AC184+AD184</f>
        <v>0</v>
      </c>
      <c r="AG184">
        <f>DH184*AU184*(DC184-DB184*(1000-AU184*DE184)/(1000-AU184*DD184))/(100*CV184)</f>
        <v>0</v>
      </c>
      <c r="AH184">
        <f>1000*DH184*AU184*(DD184-DE184)/(100*CV184*(1000-AU184*DD184))</f>
        <v>0</v>
      </c>
      <c r="AI184">
        <f>(AJ184 - AK184 - DI184*1E3/(8.314*(DK184+273.15)) * AM184/DH184 * AL184) * DH184/(100*CV184) * (1000 - DE184)/1000</f>
        <v>0</v>
      </c>
      <c r="AJ184">
        <v>1209.82111491357</v>
      </c>
      <c r="AK184">
        <v>1147.49987878788</v>
      </c>
      <c r="AL184">
        <v>3.46855874870774</v>
      </c>
      <c r="AM184">
        <v>66.0504921813524</v>
      </c>
      <c r="AN184">
        <f>(AP184 - AO184 + DI184*1E3/(8.314*(DK184+273.15)) * AR184/DH184 * AQ184) * DH184/(100*CV184) * 1000/(1000 - AP184)</f>
        <v>0</v>
      </c>
      <c r="AO184">
        <v>20.452293819697</v>
      </c>
      <c r="AP184">
        <v>25.9967832167832</v>
      </c>
      <c r="AQ184">
        <v>-0.00740060606058961</v>
      </c>
      <c r="AR184">
        <v>92.47</v>
      </c>
      <c r="AS184">
        <v>0</v>
      </c>
      <c r="AT184">
        <v>0</v>
      </c>
      <c r="AU184">
        <f>IF(AS184*$H$13&gt;=AW184,1.0,(AW184/(AW184-AS184*$H$13)))</f>
        <v>0</v>
      </c>
      <c r="AV184">
        <f>(AU184-1)*100</f>
        <v>0</v>
      </c>
      <c r="AW184">
        <f>MAX(0,($B$13+$C$13*DP184)/(1+$D$13*DP184)*DI184/(DK184+273)*$E$13)</f>
        <v>0</v>
      </c>
      <c r="AX184" t="s">
        <v>418</v>
      </c>
      <c r="AY184" t="s">
        <v>418</v>
      </c>
      <c r="AZ184">
        <v>0</v>
      </c>
      <c r="BA184">
        <v>0</v>
      </c>
      <c r="BB184">
        <f>1-AZ184/BA184</f>
        <v>0</v>
      </c>
      <c r="BC184">
        <v>0</v>
      </c>
      <c r="BD184" t="s">
        <v>418</v>
      </c>
      <c r="BE184" t="s">
        <v>418</v>
      </c>
      <c r="BF184">
        <v>0</v>
      </c>
      <c r="BG184">
        <v>0</v>
      </c>
      <c r="BH184">
        <f>1-BF184/BG184</f>
        <v>0</v>
      </c>
      <c r="BI184">
        <v>0.5</v>
      </c>
      <c r="BJ184">
        <f>CS184</f>
        <v>0</v>
      </c>
      <c r="BK184">
        <f>L184</f>
        <v>0</v>
      </c>
      <c r="BL184">
        <f>BH184*BI184*BJ184</f>
        <v>0</v>
      </c>
      <c r="BM184">
        <f>(BK184-BC184)/BJ184</f>
        <v>0</v>
      </c>
      <c r="BN184">
        <f>(BA184-BG184)/BG184</f>
        <v>0</v>
      </c>
      <c r="BO184">
        <f>AZ184/(BB184+AZ184/BG184)</f>
        <v>0</v>
      </c>
      <c r="BP184" t="s">
        <v>418</v>
      </c>
      <c r="BQ184">
        <v>0</v>
      </c>
      <c r="BR184">
        <f>IF(BQ184&lt;&gt;0, BQ184, BO184)</f>
        <v>0</v>
      </c>
      <c r="BS184">
        <f>1-BR184/BG184</f>
        <v>0</v>
      </c>
      <c r="BT184">
        <f>(BG184-BF184)/(BG184-BR184)</f>
        <v>0</v>
      </c>
      <c r="BU184">
        <f>(BA184-BG184)/(BA184-BR184)</f>
        <v>0</v>
      </c>
      <c r="BV184">
        <f>(BG184-BF184)/(BG184-AZ184)</f>
        <v>0</v>
      </c>
      <c r="BW184">
        <f>(BA184-BG184)/(BA184-AZ184)</f>
        <v>0</v>
      </c>
      <c r="BX184">
        <f>(BT184*BR184/BF184)</f>
        <v>0</v>
      </c>
      <c r="BY184">
        <f>(1-BX184)</f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f>$B$11*DQ184+$C$11*DR184+$F$11*EC184*(1-EF184)</f>
        <v>0</v>
      </c>
      <c r="CS184">
        <f>CR184*CT184</f>
        <v>0</v>
      </c>
      <c r="CT184">
        <f>($B$11*$D$9+$C$11*$D$9+$F$11*((EP184+EH184)/MAX(EP184+EH184+EQ184, 0.1)*$I$9+EQ184/MAX(EP184+EH184+EQ184, 0.1)*$J$9))/($B$11+$C$11+$F$11)</f>
        <v>0</v>
      </c>
      <c r="CU184">
        <f>($B$11*$K$9+$C$11*$K$9+$F$11*((EP184+EH184)/MAX(EP184+EH184+EQ184, 0.1)*$P$9+EQ184/MAX(EP184+EH184+EQ184, 0.1)*$Q$9))/($B$11+$C$11+$F$11)</f>
        <v>0</v>
      </c>
      <c r="CV184">
        <v>6</v>
      </c>
      <c r="CW184">
        <v>0.5</v>
      </c>
      <c r="CX184" t="s">
        <v>419</v>
      </c>
      <c r="CY184">
        <v>2</v>
      </c>
      <c r="CZ184" t="b">
        <v>1</v>
      </c>
      <c r="DA184">
        <v>1659025751.81429</v>
      </c>
      <c r="DB184">
        <v>1093.17714285714</v>
      </c>
      <c r="DC184">
        <v>1168.16035714286</v>
      </c>
      <c r="DD184">
        <v>26.0199142857143</v>
      </c>
      <c r="DE184">
        <v>20.4663678571429</v>
      </c>
      <c r="DF184">
        <v>1082.76607142857</v>
      </c>
      <c r="DG184">
        <v>25.4540071428571</v>
      </c>
      <c r="DH184">
        <v>500.049392857143</v>
      </c>
      <c r="DI184">
        <v>90.4043785714286</v>
      </c>
      <c r="DJ184">
        <v>0.046677225</v>
      </c>
      <c r="DK184">
        <v>27.4938321428571</v>
      </c>
      <c r="DL184">
        <v>27.537025</v>
      </c>
      <c r="DM184">
        <v>999.9</v>
      </c>
      <c r="DN184">
        <v>0</v>
      </c>
      <c r="DO184">
        <v>0</v>
      </c>
      <c r="DP184">
        <v>9994.10714285714</v>
      </c>
      <c r="DQ184">
        <v>0</v>
      </c>
      <c r="DR184">
        <v>18.4504285714286</v>
      </c>
      <c r="DS184">
        <v>-74.9834821428571</v>
      </c>
      <c r="DT184">
        <v>1122.38107142857</v>
      </c>
      <c r="DU184">
        <v>1192.56821428571</v>
      </c>
      <c r="DV184">
        <v>5.55353821428572</v>
      </c>
      <c r="DW184">
        <v>1168.16035714286</v>
      </c>
      <c r="DX184">
        <v>20.4663678571429</v>
      </c>
      <c r="DY184">
        <v>2.35231285714286</v>
      </c>
      <c r="DZ184">
        <v>1.85024892857143</v>
      </c>
      <c r="EA184">
        <v>20.0391714285714</v>
      </c>
      <c r="EB184">
        <v>16.2178892857143</v>
      </c>
      <c r="EC184">
        <v>1999.99821428571</v>
      </c>
      <c r="ED184">
        <v>0.980001535714286</v>
      </c>
      <c r="EE184">
        <v>0.0199986642857143</v>
      </c>
      <c r="EF184">
        <v>0</v>
      </c>
      <c r="EG184">
        <v>852.130678571429</v>
      </c>
      <c r="EH184">
        <v>5.00063</v>
      </c>
      <c r="EI184">
        <v>16804.4321428571</v>
      </c>
      <c r="EJ184">
        <v>17256.9</v>
      </c>
      <c r="EK184">
        <v>38.9325714285714</v>
      </c>
      <c r="EL184">
        <v>38.875</v>
      </c>
      <c r="EM184">
        <v>38.375</v>
      </c>
      <c r="EN184">
        <v>38.25</v>
      </c>
      <c r="EO184">
        <v>39.875</v>
      </c>
      <c r="EP184">
        <v>1955.105</v>
      </c>
      <c r="EQ184">
        <v>39.8932142857143</v>
      </c>
      <c r="ER184">
        <v>0</v>
      </c>
      <c r="ES184">
        <v>1659025758.7</v>
      </c>
      <c r="ET184">
        <v>0</v>
      </c>
      <c r="EU184">
        <v>852.07856</v>
      </c>
      <c r="EV184">
        <v>-3.0682307614711</v>
      </c>
      <c r="EW184">
        <v>-64.238461543345</v>
      </c>
      <c r="EX184">
        <v>16803.536</v>
      </c>
      <c r="EY184">
        <v>15</v>
      </c>
      <c r="EZ184">
        <v>0</v>
      </c>
      <c r="FA184" t="s">
        <v>420</v>
      </c>
      <c r="FB184">
        <v>1657551626.5</v>
      </c>
      <c r="FC184">
        <v>1657551629</v>
      </c>
      <c r="FD184">
        <v>0</v>
      </c>
      <c r="FE184">
        <v>0.403</v>
      </c>
      <c r="FF184">
        <v>0.009</v>
      </c>
      <c r="FG184">
        <v>9.41</v>
      </c>
      <c r="FH184">
        <v>0.087</v>
      </c>
      <c r="FI184">
        <v>417</v>
      </c>
      <c r="FJ184">
        <v>17</v>
      </c>
      <c r="FK184">
        <v>1.61</v>
      </c>
      <c r="FL184">
        <v>0.59</v>
      </c>
      <c r="FM184">
        <v>-74.941725</v>
      </c>
      <c r="FN184">
        <v>-0.13859887429645</v>
      </c>
      <c r="FO184">
        <v>0.389785191323376</v>
      </c>
      <c r="FP184">
        <v>1</v>
      </c>
      <c r="FQ184">
        <v>852.352470588235</v>
      </c>
      <c r="FR184">
        <v>-3.48305576159455</v>
      </c>
      <c r="FS184">
        <v>0.391457024558417</v>
      </c>
      <c r="FT184">
        <v>0</v>
      </c>
      <c r="FU184">
        <v>5.5541935</v>
      </c>
      <c r="FV184">
        <v>-0.0389311069418594</v>
      </c>
      <c r="FW184">
        <v>0.00883480773701393</v>
      </c>
      <c r="FX184">
        <v>1</v>
      </c>
      <c r="FY184">
        <v>2</v>
      </c>
      <c r="FZ184">
        <v>3</v>
      </c>
      <c r="GA184" t="s">
        <v>474</v>
      </c>
      <c r="GB184">
        <v>2.97383</v>
      </c>
      <c r="GC184">
        <v>2.7005</v>
      </c>
      <c r="GD184">
        <v>0.178668</v>
      </c>
      <c r="GE184">
        <v>0.186949</v>
      </c>
      <c r="GF184">
        <v>0.108876</v>
      </c>
      <c r="GG184">
        <v>0.0932265</v>
      </c>
      <c r="GH184">
        <v>31982.5</v>
      </c>
      <c r="GI184">
        <v>34609</v>
      </c>
      <c r="GJ184">
        <v>35286.3</v>
      </c>
      <c r="GK184">
        <v>38604.3</v>
      </c>
      <c r="GL184">
        <v>44579.3</v>
      </c>
      <c r="GM184">
        <v>50559.3</v>
      </c>
      <c r="GN184">
        <v>55158.6</v>
      </c>
      <c r="GO184">
        <v>61919.7</v>
      </c>
      <c r="GP184">
        <v>1.9804</v>
      </c>
      <c r="GQ184">
        <v>1.8474</v>
      </c>
      <c r="GR184">
        <v>0.124782</v>
      </c>
      <c r="GS184">
        <v>0</v>
      </c>
      <c r="GT184">
        <v>25.4702</v>
      </c>
      <c r="GU184">
        <v>999.9</v>
      </c>
      <c r="GV184">
        <v>59.138</v>
      </c>
      <c r="GW184">
        <v>29.336</v>
      </c>
      <c r="GX184">
        <v>26.8259</v>
      </c>
      <c r="GY184">
        <v>56.4764</v>
      </c>
      <c r="GZ184">
        <v>42.9968</v>
      </c>
      <c r="HA184">
        <v>1</v>
      </c>
      <c r="HB184">
        <v>-0.0297561</v>
      </c>
      <c r="HC184">
        <v>0.242484</v>
      </c>
      <c r="HD184">
        <v>20.1138</v>
      </c>
      <c r="HE184">
        <v>5.20052</v>
      </c>
      <c r="HF184">
        <v>12.004</v>
      </c>
      <c r="HG184">
        <v>4.9752</v>
      </c>
      <c r="HH184">
        <v>3.294</v>
      </c>
      <c r="HI184">
        <v>9999</v>
      </c>
      <c r="HJ184">
        <v>9999</v>
      </c>
      <c r="HK184">
        <v>9999</v>
      </c>
      <c r="HL184">
        <v>628.2</v>
      </c>
      <c r="HM184">
        <v>1.86325</v>
      </c>
      <c r="HN184">
        <v>1.86801</v>
      </c>
      <c r="HO184">
        <v>1.86783</v>
      </c>
      <c r="HP184">
        <v>1.86902</v>
      </c>
      <c r="HQ184">
        <v>1.86981</v>
      </c>
      <c r="HR184">
        <v>1.86584</v>
      </c>
      <c r="HS184">
        <v>1.86691</v>
      </c>
      <c r="HT184">
        <v>1.86829</v>
      </c>
      <c r="HU184">
        <v>5</v>
      </c>
      <c r="HV184">
        <v>0</v>
      </c>
      <c r="HW184">
        <v>0</v>
      </c>
      <c r="HX184">
        <v>0</v>
      </c>
      <c r="HY184" t="s">
        <v>422</v>
      </c>
      <c r="HZ184" t="s">
        <v>423</v>
      </c>
      <c r="IA184" t="s">
        <v>424</v>
      </c>
      <c r="IB184" t="s">
        <v>424</v>
      </c>
      <c r="IC184" t="s">
        <v>424</v>
      </c>
      <c r="ID184" t="s">
        <v>424</v>
      </c>
      <c r="IE184">
        <v>0</v>
      </c>
      <c r="IF184">
        <v>100</v>
      </c>
      <c r="IG184">
        <v>100</v>
      </c>
      <c r="IH184">
        <v>10.55</v>
      </c>
      <c r="II184">
        <v>0.5644</v>
      </c>
      <c r="IJ184">
        <v>4.02706509432224</v>
      </c>
      <c r="IK184">
        <v>0.00601174518973114</v>
      </c>
      <c r="IL184">
        <v>2.77886958061485e-07</v>
      </c>
      <c r="IM184">
        <v>-3.54636231360687e-10</v>
      </c>
      <c r="IN184">
        <v>-0.0404303883988718</v>
      </c>
      <c r="IO184">
        <v>-0.0177815531441476</v>
      </c>
      <c r="IP184">
        <v>0.00205572605671414</v>
      </c>
      <c r="IQ184">
        <v>-1.65519735432211e-05</v>
      </c>
      <c r="IR184">
        <v>-4</v>
      </c>
      <c r="IS184">
        <v>1848</v>
      </c>
      <c r="IT184">
        <v>1</v>
      </c>
      <c r="IU184">
        <v>25</v>
      </c>
      <c r="IV184">
        <v>24568.9</v>
      </c>
      <c r="IW184">
        <v>24568.8</v>
      </c>
      <c r="IX184">
        <v>2.40356</v>
      </c>
      <c r="IY184">
        <v>2.59399</v>
      </c>
      <c r="IZ184">
        <v>1.54785</v>
      </c>
      <c r="JA184">
        <v>2.30469</v>
      </c>
      <c r="JB184">
        <v>1.34644</v>
      </c>
      <c r="JC184">
        <v>2.4292</v>
      </c>
      <c r="JD184">
        <v>33.9413</v>
      </c>
      <c r="JE184">
        <v>24.2188</v>
      </c>
      <c r="JF184">
        <v>18</v>
      </c>
      <c r="JG184">
        <v>498.375</v>
      </c>
      <c r="JH184">
        <v>412.447</v>
      </c>
      <c r="JI184">
        <v>24.9998</v>
      </c>
      <c r="JJ184">
        <v>26.8179</v>
      </c>
      <c r="JK184">
        <v>30.0001</v>
      </c>
      <c r="JL184">
        <v>26.7446</v>
      </c>
      <c r="JM184">
        <v>26.6824</v>
      </c>
      <c r="JN184">
        <v>48.1342</v>
      </c>
      <c r="JO184">
        <v>33.192</v>
      </c>
      <c r="JP184">
        <v>94.7852</v>
      </c>
      <c r="JQ184">
        <v>25</v>
      </c>
      <c r="JR184">
        <v>1207.05</v>
      </c>
      <c r="JS184">
        <v>20.3762</v>
      </c>
      <c r="JT184">
        <v>102.321</v>
      </c>
      <c r="JU184">
        <v>103.066</v>
      </c>
    </row>
    <row r="185" spans="1:281">
      <c r="A185">
        <v>169</v>
      </c>
      <c r="B185">
        <v>1659025764.6</v>
      </c>
      <c r="C185">
        <v>2081.5</v>
      </c>
      <c r="D185" t="s">
        <v>762</v>
      </c>
      <c r="E185" t="s">
        <v>763</v>
      </c>
      <c r="F185">
        <v>5</v>
      </c>
      <c r="G185" t="s">
        <v>619</v>
      </c>
      <c r="H185" t="s">
        <v>417</v>
      </c>
      <c r="I185">
        <v>1659025757.1</v>
      </c>
      <c r="J185">
        <f>(K185)/1000</f>
        <v>0</v>
      </c>
      <c r="K185">
        <f>IF(CZ185, AN185, AH185)</f>
        <v>0</v>
      </c>
      <c r="L185">
        <f>IF(CZ185, AI185, AG185)</f>
        <v>0</v>
      </c>
      <c r="M185">
        <f>DB185 - IF(AU185&gt;1, L185*CV185*100.0/(AW185*DP185), 0)</f>
        <v>0</v>
      </c>
      <c r="N185">
        <f>((T185-J185/2)*M185-L185)/(T185+J185/2)</f>
        <v>0</v>
      </c>
      <c r="O185">
        <f>N185*(DI185+DJ185)/1000.0</f>
        <v>0</v>
      </c>
      <c r="P185">
        <f>(DB185 - IF(AU185&gt;1, L185*CV185*100.0/(AW185*DP185), 0))*(DI185+DJ185)/1000.0</f>
        <v>0</v>
      </c>
      <c r="Q185">
        <f>2.0/((1/S185-1/R185)+SIGN(S185)*SQRT((1/S185-1/R185)*(1/S185-1/R185) + 4*CW185/((CW185+1)*(CW185+1))*(2*1/S185*1/R185-1/R185*1/R185)))</f>
        <v>0</v>
      </c>
      <c r="R185">
        <f>IF(LEFT(CX185,1)&lt;&gt;"0",IF(LEFT(CX185,1)="1",3.0,CY185),$D$5+$E$5*(DP185*DI185/($K$5*1000))+$F$5*(DP185*DI185/($K$5*1000))*MAX(MIN(CV185,$J$5),$I$5)*MAX(MIN(CV185,$J$5),$I$5)+$G$5*MAX(MIN(CV185,$J$5),$I$5)*(DP185*DI185/($K$5*1000))+$H$5*(DP185*DI185/($K$5*1000))*(DP185*DI185/($K$5*1000)))</f>
        <v>0</v>
      </c>
      <c r="S185">
        <f>J185*(1000-(1000*0.61365*exp(17.502*W185/(240.97+W185))/(DI185+DJ185)+DD185)/2)/(1000*0.61365*exp(17.502*W185/(240.97+W185))/(DI185+DJ185)-DD185)</f>
        <v>0</v>
      </c>
      <c r="T185">
        <f>1/((CW185+1)/(Q185/1.6)+1/(R185/1.37)) + CW185/((CW185+1)/(Q185/1.6) + CW185/(R185/1.37))</f>
        <v>0</v>
      </c>
      <c r="U185">
        <f>(CR185*CU185)</f>
        <v>0</v>
      </c>
      <c r="V185">
        <f>(DK185+(U185+2*0.95*5.67E-8*(((DK185+$B$7)+273)^4-(DK185+273)^4)-44100*J185)/(1.84*29.3*R185+8*0.95*5.67E-8*(DK185+273)^3))</f>
        <v>0</v>
      </c>
      <c r="W185">
        <f>($C$7*DL185+$D$7*DM185+$E$7*V185)</f>
        <v>0</v>
      </c>
      <c r="X185">
        <f>0.61365*exp(17.502*W185/(240.97+W185))</f>
        <v>0</v>
      </c>
      <c r="Y185">
        <f>(Z185/AA185*100)</f>
        <v>0</v>
      </c>
      <c r="Z185">
        <f>DD185*(DI185+DJ185)/1000</f>
        <v>0</v>
      </c>
      <c r="AA185">
        <f>0.61365*exp(17.502*DK185/(240.97+DK185))</f>
        <v>0</v>
      </c>
      <c r="AB185">
        <f>(X185-DD185*(DI185+DJ185)/1000)</f>
        <v>0</v>
      </c>
      <c r="AC185">
        <f>(-J185*44100)</f>
        <v>0</v>
      </c>
      <c r="AD185">
        <f>2*29.3*R185*0.92*(DK185-W185)</f>
        <v>0</v>
      </c>
      <c r="AE185">
        <f>2*0.95*5.67E-8*(((DK185+$B$7)+273)^4-(W185+273)^4)</f>
        <v>0</v>
      </c>
      <c r="AF185">
        <f>U185+AE185+AC185+AD185</f>
        <v>0</v>
      </c>
      <c r="AG185">
        <f>DH185*AU185*(DC185-DB185*(1000-AU185*DE185)/(1000-AU185*DD185))/(100*CV185)</f>
        <v>0</v>
      </c>
      <c r="AH185">
        <f>1000*DH185*AU185*(DD185-DE185)/(100*CV185*(1000-AU185*DD185))</f>
        <v>0</v>
      </c>
      <c r="AI185">
        <f>(AJ185 - AK185 - DI185*1E3/(8.314*(DK185+273.15)) * AM185/DH185 * AL185) * DH185/(100*CV185) * (1000 - DE185)/1000</f>
        <v>0</v>
      </c>
      <c r="AJ185">
        <v>1227.38399839481</v>
      </c>
      <c r="AK185">
        <v>1164.95357575758</v>
      </c>
      <c r="AL185">
        <v>3.52679583895423</v>
      </c>
      <c r="AM185">
        <v>66.0504921813524</v>
      </c>
      <c r="AN185">
        <f>(AP185 - AO185 + DI185*1E3/(8.314*(DK185+273.15)) * AR185/DH185 * AQ185) * DH185/(100*CV185) * 1000/(1000 - AP185)</f>
        <v>0</v>
      </c>
      <c r="AO185">
        <v>20.4459014429437</v>
      </c>
      <c r="AP185">
        <v>25.9836363636364</v>
      </c>
      <c r="AQ185">
        <v>-0.000372699300694862</v>
      </c>
      <c r="AR185">
        <v>92.47</v>
      </c>
      <c r="AS185">
        <v>0</v>
      </c>
      <c r="AT185">
        <v>0</v>
      </c>
      <c r="AU185">
        <f>IF(AS185*$H$13&gt;=AW185,1.0,(AW185/(AW185-AS185*$H$13)))</f>
        <v>0</v>
      </c>
      <c r="AV185">
        <f>(AU185-1)*100</f>
        <v>0</v>
      </c>
      <c r="AW185">
        <f>MAX(0,($B$13+$C$13*DP185)/(1+$D$13*DP185)*DI185/(DK185+273)*$E$13)</f>
        <v>0</v>
      </c>
      <c r="AX185" t="s">
        <v>418</v>
      </c>
      <c r="AY185" t="s">
        <v>418</v>
      </c>
      <c r="AZ185">
        <v>0</v>
      </c>
      <c r="BA185">
        <v>0</v>
      </c>
      <c r="BB185">
        <f>1-AZ185/BA185</f>
        <v>0</v>
      </c>
      <c r="BC185">
        <v>0</v>
      </c>
      <c r="BD185" t="s">
        <v>418</v>
      </c>
      <c r="BE185" t="s">
        <v>418</v>
      </c>
      <c r="BF185">
        <v>0</v>
      </c>
      <c r="BG185">
        <v>0</v>
      </c>
      <c r="BH185">
        <f>1-BF185/BG185</f>
        <v>0</v>
      </c>
      <c r="BI185">
        <v>0.5</v>
      </c>
      <c r="BJ185">
        <f>CS185</f>
        <v>0</v>
      </c>
      <c r="BK185">
        <f>L185</f>
        <v>0</v>
      </c>
      <c r="BL185">
        <f>BH185*BI185*BJ185</f>
        <v>0</v>
      </c>
      <c r="BM185">
        <f>(BK185-BC185)/BJ185</f>
        <v>0</v>
      </c>
      <c r="BN185">
        <f>(BA185-BG185)/BG185</f>
        <v>0</v>
      </c>
      <c r="BO185">
        <f>AZ185/(BB185+AZ185/BG185)</f>
        <v>0</v>
      </c>
      <c r="BP185" t="s">
        <v>418</v>
      </c>
      <c r="BQ185">
        <v>0</v>
      </c>
      <c r="BR185">
        <f>IF(BQ185&lt;&gt;0, BQ185, BO185)</f>
        <v>0</v>
      </c>
      <c r="BS185">
        <f>1-BR185/BG185</f>
        <v>0</v>
      </c>
      <c r="BT185">
        <f>(BG185-BF185)/(BG185-BR185)</f>
        <v>0</v>
      </c>
      <c r="BU185">
        <f>(BA185-BG185)/(BA185-BR185)</f>
        <v>0</v>
      </c>
      <c r="BV185">
        <f>(BG185-BF185)/(BG185-AZ185)</f>
        <v>0</v>
      </c>
      <c r="BW185">
        <f>(BA185-BG185)/(BA185-AZ185)</f>
        <v>0</v>
      </c>
      <c r="BX185">
        <f>(BT185*BR185/BF185)</f>
        <v>0</v>
      </c>
      <c r="BY185">
        <f>(1-BX185)</f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f>$B$11*DQ185+$C$11*DR185+$F$11*EC185*(1-EF185)</f>
        <v>0</v>
      </c>
      <c r="CS185">
        <f>CR185*CT185</f>
        <v>0</v>
      </c>
      <c r="CT185">
        <f>($B$11*$D$9+$C$11*$D$9+$F$11*((EP185+EH185)/MAX(EP185+EH185+EQ185, 0.1)*$I$9+EQ185/MAX(EP185+EH185+EQ185, 0.1)*$J$9))/($B$11+$C$11+$F$11)</f>
        <v>0</v>
      </c>
      <c r="CU185">
        <f>($B$11*$K$9+$C$11*$K$9+$F$11*((EP185+EH185)/MAX(EP185+EH185+EQ185, 0.1)*$P$9+EQ185/MAX(EP185+EH185+EQ185, 0.1)*$Q$9))/($B$11+$C$11+$F$11)</f>
        <v>0</v>
      </c>
      <c r="CV185">
        <v>6</v>
      </c>
      <c r="CW185">
        <v>0.5</v>
      </c>
      <c r="CX185" t="s">
        <v>419</v>
      </c>
      <c r="CY185">
        <v>2</v>
      </c>
      <c r="CZ185" t="b">
        <v>1</v>
      </c>
      <c r="DA185">
        <v>1659025757.1</v>
      </c>
      <c r="DB185">
        <v>1110.96185185185</v>
      </c>
      <c r="DC185">
        <v>1186.00777777778</v>
      </c>
      <c r="DD185">
        <v>26.0000333333333</v>
      </c>
      <c r="DE185">
        <v>20.4476259259259</v>
      </c>
      <c r="DF185">
        <v>1100.45592592593</v>
      </c>
      <c r="DG185">
        <v>25.4351518518519</v>
      </c>
      <c r="DH185">
        <v>500.068</v>
      </c>
      <c r="DI185">
        <v>90.4042962962963</v>
      </c>
      <c r="DJ185">
        <v>0.0465811111111111</v>
      </c>
      <c r="DK185">
        <v>27.4941148148148</v>
      </c>
      <c r="DL185">
        <v>27.5349814814815</v>
      </c>
      <c r="DM185">
        <v>999.9</v>
      </c>
      <c r="DN185">
        <v>0</v>
      </c>
      <c r="DO185">
        <v>0</v>
      </c>
      <c r="DP185">
        <v>9999.44444444445</v>
      </c>
      <c r="DQ185">
        <v>0</v>
      </c>
      <c r="DR185">
        <v>18.4370666666667</v>
      </c>
      <c r="DS185">
        <v>-75.0463296296296</v>
      </c>
      <c r="DT185">
        <v>1140.61777777778</v>
      </c>
      <c r="DU185">
        <v>1210.76518518519</v>
      </c>
      <c r="DV185">
        <v>5.55240259259259</v>
      </c>
      <c r="DW185">
        <v>1186.00777777778</v>
      </c>
      <c r="DX185">
        <v>20.4476259259259</v>
      </c>
      <c r="DY185">
        <v>2.3505137037037</v>
      </c>
      <c r="DZ185">
        <v>1.84855333333333</v>
      </c>
      <c r="EA185">
        <v>20.0268185185185</v>
      </c>
      <c r="EB185">
        <v>16.2035</v>
      </c>
      <c r="EC185">
        <v>2000.00148148148</v>
      </c>
      <c r="ED185">
        <v>0.980004074074074</v>
      </c>
      <c r="EE185">
        <v>0.0199961592592593</v>
      </c>
      <c r="EF185">
        <v>0</v>
      </c>
      <c r="EG185">
        <v>851.844555555556</v>
      </c>
      <c r="EH185">
        <v>5.00063</v>
      </c>
      <c r="EI185">
        <v>16799.1518518518</v>
      </c>
      <c r="EJ185">
        <v>17256.9296296296</v>
      </c>
      <c r="EK185">
        <v>38.937</v>
      </c>
      <c r="EL185">
        <v>38.875</v>
      </c>
      <c r="EM185">
        <v>38.375</v>
      </c>
      <c r="EN185">
        <v>38.25</v>
      </c>
      <c r="EO185">
        <v>39.875</v>
      </c>
      <c r="EP185">
        <v>1955.11333333333</v>
      </c>
      <c r="EQ185">
        <v>39.8881481481481</v>
      </c>
      <c r="ER185">
        <v>0</v>
      </c>
      <c r="ES185">
        <v>1659025763.5</v>
      </c>
      <c r="ET185">
        <v>0</v>
      </c>
      <c r="EU185">
        <v>851.82284</v>
      </c>
      <c r="EV185">
        <v>-3.09900000176172</v>
      </c>
      <c r="EW185">
        <v>-53.2923076199566</v>
      </c>
      <c r="EX185">
        <v>16798.836</v>
      </c>
      <c r="EY185">
        <v>15</v>
      </c>
      <c r="EZ185">
        <v>0</v>
      </c>
      <c r="FA185" t="s">
        <v>420</v>
      </c>
      <c r="FB185">
        <v>1657551626.5</v>
      </c>
      <c r="FC185">
        <v>1657551629</v>
      </c>
      <c r="FD185">
        <v>0</v>
      </c>
      <c r="FE185">
        <v>0.403</v>
      </c>
      <c r="FF185">
        <v>0.009</v>
      </c>
      <c r="FG185">
        <v>9.41</v>
      </c>
      <c r="FH185">
        <v>0.087</v>
      </c>
      <c r="FI185">
        <v>417</v>
      </c>
      <c r="FJ185">
        <v>17</v>
      </c>
      <c r="FK185">
        <v>1.61</v>
      </c>
      <c r="FL185">
        <v>0.59</v>
      </c>
      <c r="FM185">
        <v>-75.03839</v>
      </c>
      <c r="FN185">
        <v>-1.03347917448413</v>
      </c>
      <c r="FO185">
        <v>0.414752637001865</v>
      </c>
      <c r="FP185">
        <v>0</v>
      </c>
      <c r="FQ185">
        <v>852.0005</v>
      </c>
      <c r="FR185">
        <v>-3.24264324129626</v>
      </c>
      <c r="FS185">
        <v>0.372151317263779</v>
      </c>
      <c r="FT185">
        <v>0</v>
      </c>
      <c r="FU185">
        <v>5.55542</v>
      </c>
      <c r="FV185">
        <v>-0.00896195121953101</v>
      </c>
      <c r="FW185">
        <v>0.0137302754888604</v>
      </c>
      <c r="FX185">
        <v>1</v>
      </c>
      <c r="FY185">
        <v>1</v>
      </c>
      <c r="FZ185">
        <v>3</v>
      </c>
      <c r="GA185" t="s">
        <v>421</v>
      </c>
      <c r="GB185">
        <v>2.97316</v>
      </c>
      <c r="GC185">
        <v>2.70047</v>
      </c>
      <c r="GD185">
        <v>0.180344</v>
      </c>
      <c r="GE185">
        <v>0.188503</v>
      </c>
      <c r="GF185">
        <v>0.108851</v>
      </c>
      <c r="GG185">
        <v>0.0929685</v>
      </c>
      <c r="GH185">
        <v>31916.9</v>
      </c>
      <c r="GI185">
        <v>34543.5</v>
      </c>
      <c r="GJ185">
        <v>35285.9</v>
      </c>
      <c r="GK185">
        <v>38605</v>
      </c>
      <c r="GL185">
        <v>44580.2</v>
      </c>
      <c r="GM185">
        <v>50573.7</v>
      </c>
      <c r="GN185">
        <v>55158.1</v>
      </c>
      <c r="GO185">
        <v>61919.6</v>
      </c>
      <c r="GP185">
        <v>1.9802</v>
      </c>
      <c r="GQ185">
        <v>1.8468</v>
      </c>
      <c r="GR185">
        <v>0.124991</v>
      </c>
      <c r="GS185">
        <v>0</v>
      </c>
      <c r="GT185">
        <v>25.468</v>
      </c>
      <c r="GU185">
        <v>999.9</v>
      </c>
      <c r="GV185">
        <v>59.138</v>
      </c>
      <c r="GW185">
        <v>29.336</v>
      </c>
      <c r="GX185">
        <v>26.8278</v>
      </c>
      <c r="GY185">
        <v>56.7264</v>
      </c>
      <c r="GZ185">
        <v>43.4535</v>
      </c>
      <c r="HA185">
        <v>1</v>
      </c>
      <c r="HB185">
        <v>-0.0296341</v>
      </c>
      <c r="HC185">
        <v>0.242702</v>
      </c>
      <c r="HD185">
        <v>20.1136</v>
      </c>
      <c r="HE185">
        <v>5.19812</v>
      </c>
      <c r="HF185">
        <v>12.004</v>
      </c>
      <c r="HG185">
        <v>4.9752</v>
      </c>
      <c r="HH185">
        <v>3.2936</v>
      </c>
      <c r="HI185">
        <v>9999</v>
      </c>
      <c r="HJ185">
        <v>9999</v>
      </c>
      <c r="HK185">
        <v>9999</v>
      </c>
      <c r="HL185">
        <v>628.2</v>
      </c>
      <c r="HM185">
        <v>1.86322</v>
      </c>
      <c r="HN185">
        <v>1.86798</v>
      </c>
      <c r="HO185">
        <v>1.86783</v>
      </c>
      <c r="HP185">
        <v>1.86902</v>
      </c>
      <c r="HQ185">
        <v>1.86981</v>
      </c>
      <c r="HR185">
        <v>1.86584</v>
      </c>
      <c r="HS185">
        <v>1.86691</v>
      </c>
      <c r="HT185">
        <v>1.86829</v>
      </c>
      <c r="HU185">
        <v>5</v>
      </c>
      <c r="HV185">
        <v>0</v>
      </c>
      <c r="HW185">
        <v>0</v>
      </c>
      <c r="HX185">
        <v>0</v>
      </c>
      <c r="HY185" t="s">
        <v>422</v>
      </c>
      <c r="HZ185" t="s">
        <v>423</v>
      </c>
      <c r="IA185" t="s">
        <v>424</v>
      </c>
      <c r="IB185" t="s">
        <v>424</v>
      </c>
      <c r="IC185" t="s">
        <v>424</v>
      </c>
      <c r="ID185" t="s">
        <v>424</v>
      </c>
      <c r="IE185">
        <v>0</v>
      </c>
      <c r="IF185">
        <v>100</v>
      </c>
      <c r="IG185">
        <v>100</v>
      </c>
      <c r="IH185">
        <v>10.64</v>
      </c>
      <c r="II185">
        <v>0.5639</v>
      </c>
      <c r="IJ185">
        <v>4.02706509432224</v>
      </c>
      <c r="IK185">
        <v>0.00601174518973114</v>
      </c>
      <c r="IL185">
        <v>2.77886958061485e-07</v>
      </c>
      <c r="IM185">
        <v>-3.54636231360687e-10</v>
      </c>
      <c r="IN185">
        <v>-0.0404303883988718</v>
      </c>
      <c r="IO185">
        <v>-0.0177815531441476</v>
      </c>
      <c r="IP185">
        <v>0.00205572605671414</v>
      </c>
      <c r="IQ185">
        <v>-1.65519735432211e-05</v>
      </c>
      <c r="IR185">
        <v>-4</v>
      </c>
      <c r="IS185">
        <v>1848</v>
      </c>
      <c r="IT185">
        <v>1</v>
      </c>
      <c r="IU185">
        <v>25</v>
      </c>
      <c r="IV185">
        <v>24569</v>
      </c>
      <c r="IW185">
        <v>24568.9</v>
      </c>
      <c r="IX185">
        <v>2.42676</v>
      </c>
      <c r="IY185">
        <v>2.59399</v>
      </c>
      <c r="IZ185">
        <v>1.54785</v>
      </c>
      <c r="JA185">
        <v>2.30469</v>
      </c>
      <c r="JB185">
        <v>1.34644</v>
      </c>
      <c r="JC185">
        <v>2.3999</v>
      </c>
      <c r="JD185">
        <v>33.9413</v>
      </c>
      <c r="JE185">
        <v>24.2188</v>
      </c>
      <c r="JF185">
        <v>18</v>
      </c>
      <c r="JG185">
        <v>498.244</v>
      </c>
      <c r="JH185">
        <v>412.108</v>
      </c>
      <c r="JI185">
        <v>24.9999</v>
      </c>
      <c r="JJ185">
        <v>26.8179</v>
      </c>
      <c r="JK185">
        <v>30.0004</v>
      </c>
      <c r="JL185">
        <v>26.7446</v>
      </c>
      <c r="JM185">
        <v>26.6824</v>
      </c>
      <c r="JN185">
        <v>48.6834</v>
      </c>
      <c r="JO185">
        <v>33.4761</v>
      </c>
      <c r="JP185">
        <v>94.7852</v>
      </c>
      <c r="JQ185">
        <v>25</v>
      </c>
      <c r="JR185">
        <v>1227.19</v>
      </c>
      <c r="JS185">
        <v>20.3651</v>
      </c>
      <c r="JT185">
        <v>102.32</v>
      </c>
      <c r="JU185">
        <v>103.067</v>
      </c>
    </row>
    <row r="186" spans="1:281">
      <c r="A186">
        <v>170</v>
      </c>
      <c r="B186">
        <v>1659025769.6</v>
      </c>
      <c r="C186">
        <v>2086.5</v>
      </c>
      <c r="D186" t="s">
        <v>764</v>
      </c>
      <c r="E186" t="s">
        <v>765</v>
      </c>
      <c r="F186">
        <v>5</v>
      </c>
      <c r="G186" t="s">
        <v>619</v>
      </c>
      <c r="H186" t="s">
        <v>417</v>
      </c>
      <c r="I186">
        <v>1659025761.81429</v>
      </c>
      <c r="J186">
        <f>(K186)/1000</f>
        <v>0</v>
      </c>
      <c r="K186">
        <f>IF(CZ186, AN186, AH186)</f>
        <v>0</v>
      </c>
      <c r="L186">
        <f>IF(CZ186, AI186, AG186)</f>
        <v>0</v>
      </c>
      <c r="M186">
        <f>DB186 - IF(AU186&gt;1, L186*CV186*100.0/(AW186*DP186), 0)</f>
        <v>0</v>
      </c>
      <c r="N186">
        <f>((T186-J186/2)*M186-L186)/(T186+J186/2)</f>
        <v>0</v>
      </c>
      <c r="O186">
        <f>N186*(DI186+DJ186)/1000.0</f>
        <v>0</v>
      </c>
      <c r="P186">
        <f>(DB186 - IF(AU186&gt;1, L186*CV186*100.0/(AW186*DP186), 0))*(DI186+DJ186)/1000.0</f>
        <v>0</v>
      </c>
      <c r="Q186">
        <f>2.0/((1/S186-1/R186)+SIGN(S186)*SQRT((1/S186-1/R186)*(1/S186-1/R186) + 4*CW186/((CW186+1)*(CW186+1))*(2*1/S186*1/R186-1/R186*1/R186)))</f>
        <v>0</v>
      </c>
      <c r="R186">
        <f>IF(LEFT(CX186,1)&lt;&gt;"0",IF(LEFT(CX186,1)="1",3.0,CY186),$D$5+$E$5*(DP186*DI186/($K$5*1000))+$F$5*(DP186*DI186/($K$5*1000))*MAX(MIN(CV186,$J$5),$I$5)*MAX(MIN(CV186,$J$5),$I$5)+$G$5*MAX(MIN(CV186,$J$5),$I$5)*(DP186*DI186/($K$5*1000))+$H$5*(DP186*DI186/($K$5*1000))*(DP186*DI186/($K$5*1000)))</f>
        <v>0</v>
      </c>
      <c r="S186">
        <f>J186*(1000-(1000*0.61365*exp(17.502*W186/(240.97+W186))/(DI186+DJ186)+DD186)/2)/(1000*0.61365*exp(17.502*W186/(240.97+W186))/(DI186+DJ186)-DD186)</f>
        <v>0</v>
      </c>
      <c r="T186">
        <f>1/((CW186+1)/(Q186/1.6)+1/(R186/1.37)) + CW186/((CW186+1)/(Q186/1.6) + CW186/(R186/1.37))</f>
        <v>0</v>
      </c>
      <c r="U186">
        <f>(CR186*CU186)</f>
        <v>0</v>
      </c>
      <c r="V186">
        <f>(DK186+(U186+2*0.95*5.67E-8*(((DK186+$B$7)+273)^4-(DK186+273)^4)-44100*J186)/(1.84*29.3*R186+8*0.95*5.67E-8*(DK186+273)^3))</f>
        <v>0</v>
      </c>
      <c r="W186">
        <f>($C$7*DL186+$D$7*DM186+$E$7*V186)</f>
        <v>0</v>
      </c>
      <c r="X186">
        <f>0.61365*exp(17.502*W186/(240.97+W186))</f>
        <v>0</v>
      </c>
      <c r="Y186">
        <f>(Z186/AA186*100)</f>
        <v>0</v>
      </c>
      <c r="Z186">
        <f>DD186*(DI186+DJ186)/1000</f>
        <v>0</v>
      </c>
      <c r="AA186">
        <f>0.61365*exp(17.502*DK186/(240.97+DK186))</f>
        <v>0</v>
      </c>
      <c r="AB186">
        <f>(X186-DD186*(DI186+DJ186)/1000)</f>
        <v>0</v>
      </c>
      <c r="AC186">
        <f>(-J186*44100)</f>
        <v>0</v>
      </c>
      <c r="AD186">
        <f>2*29.3*R186*0.92*(DK186-W186)</f>
        <v>0</v>
      </c>
      <c r="AE186">
        <f>2*0.95*5.67E-8*(((DK186+$B$7)+273)^4-(W186+273)^4)</f>
        <v>0</v>
      </c>
      <c r="AF186">
        <f>U186+AE186+AC186+AD186</f>
        <v>0</v>
      </c>
      <c r="AG186">
        <f>DH186*AU186*(DC186-DB186*(1000-AU186*DE186)/(1000-AU186*DD186))/(100*CV186)</f>
        <v>0</v>
      </c>
      <c r="AH186">
        <f>1000*DH186*AU186*(DD186-DE186)/(100*CV186*(1000-AU186*DD186))</f>
        <v>0</v>
      </c>
      <c r="AI186">
        <f>(AJ186 - AK186 - DI186*1E3/(8.314*(DK186+273.15)) * AM186/DH186 * AL186) * DH186/(100*CV186) * (1000 - DE186)/1000</f>
        <v>0</v>
      </c>
      <c r="AJ186">
        <v>1244.05087978438</v>
      </c>
      <c r="AK186">
        <v>1181.97224242424</v>
      </c>
      <c r="AL186">
        <v>3.4336918581634</v>
      </c>
      <c r="AM186">
        <v>66.0504921813524</v>
      </c>
      <c r="AN186">
        <f>(AP186 - AO186 + DI186*1E3/(8.314*(DK186+273.15)) * AR186/DH186 * AQ186) * DH186/(100*CV186) * 1000/(1000 - AP186)</f>
        <v>0</v>
      </c>
      <c r="AO186">
        <v>20.348216631645</v>
      </c>
      <c r="AP186">
        <v>25.9437517482518</v>
      </c>
      <c r="AQ186">
        <v>-0.00618521212120663</v>
      </c>
      <c r="AR186">
        <v>92.47</v>
      </c>
      <c r="AS186">
        <v>0</v>
      </c>
      <c r="AT186">
        <v>0</v>
      </c>
      <c r="AU186">
        <f>IF(AS186*$H$13&gt;=AW186,1.0,(AW186/(AW186-AS186*$H$13)))</f>
        <v>0</v>
      </c>
      <c r="AV186">
        <f>(AU186-1)*100</f>
        <v>0</v>
      </c>
      <c r="AW186">
        <f>MAX(0,($B$13+$C$13*DP186)/(1+$D$13*DP186)*DI186/(DK186+273)*$E$13)</f>
        <v>0</v>
      </c>
      <c r="AX186" t="s">
        <v>418</v>
      </c>
      <c r="AY186" t="s">
        <v>418</v>
      </c>
      <c r="AZ186">
        <v>0</v>
      </c>
      <c r="BA186">
        <v>0</v>
      </c>
      <c r="BB186">
        <f>1-AZ186/BA186</f>
        <v>0</v>
      </c>
      <c r="BC186">
        <v>0</v>
      </c>
      <c r="BD186" t="s">
        <v>418</v>
      </c>
      <c r="BE186" t="s">
        <v>418</v>
      </c>
      <c r="BF186">
        <v>0</v>
      </c>
      <c r="BG186">
        <v>0</v>
      </c>
      <c r="BH186">
        <f>1-BF186/BG186</f>
        <v>0</v>
      </c>
      <c r="BI186">
        <v>0.5</v>
      </c>
      <c r="BJ186">
        <f>CS186</f>
        <v>0</v>
      </c>
      <c r="BK186">
        <f>L186</f>
        <v>0</v>
      </c>
      <c r="BL186">
        <f>BH186*BI186*BJ186</f>
        <v>0</v>
      </c>
      <c r="BM186">
        <f>(BK186-BC186)/BJ186</f>
        <v>0</v>
      </c>
      <c r="BN186">
        <f>(BA186-BG186)/BG186</f>
        <v>0</v>
      </c>
      <c r="BO186">
        <f>AZ186/(BB186+AZ186/BG186)</f>
        <v>0</v>
      </c>
      <c r="BP186" t="s">
        <v>418</v>
      </c>
      <c r="BQ186">
        <v>0</v>
      </c>
      <c r="BR186">
        <f>IF(BQ186&lt;&gt;0, BQ186, BO186)</f>
        <v>0</v>
      </c>
      <c r="BS186">
        <f>1-BR186/BG186</f>
        <v>0</v>
      </c>
      <c r="BT186">
        <f>(BG186-BF186)/(BG186-BR186)</f>
        <v>0</v>
      </c>
      <c r="BU186">
        <f>(BA186-BG186)/(BA186-BR186)</f>
        <v>0</v>
      </c>
      <c r="BV186">
        <f>(BG186-BF186)/(BG186-AZ186)</f>
        <v>0</v>
      </c>
      <c r="BW186">
        <f>(BA186-BG186)/(BA186-AZ186)</f>
        <v>0</v>
      </c>
      <c r="BX186">
        <f>(BT186*BR186/BF186)</f>
        <v>0</v>
      </c>
      <c r="BY186">
        <f>(1-BX186)</f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f>$B$11*DQ186+$C$11*DR186+$F$11*EC186*(1-EF186)</f>
        <v>0</v>
      </c>
      <c r="CS186">
        <f>CR186*CT186</f>
        <v>0</v>
      </c>
      <c r="CT186">
        <f>($B$11*$D$9+$C$11*$D$9+$F$11*((EP186+EH186)/MAX(EP186+EH186+EQ186, 0.1)*$I$9+EQ186/MAX(EP186+EH186+EQ186, 0.1)*$J$9))/($B$11+$C$11+$F$11)</f>
        <v>0</v>
      </c>
      <c r="CU186">
        <f>($B$11*$K$9+$C$11*$K$9+$F$11*((EP186+EH186)/MAX(EP186+EH186+EQ186, 0.1)*$P$9+EQ186/MAX(EP186+EH186+EQ186, 0.1)*$Q$9))/($B$11+$C$11+$F$11)</f>
        <v>0</v>
      </c>
      <c r="CV186">
        <v>6</v>
      </c>
      <c r="CW186">
        <v>0.5</v>
      </c>
      <c r="CX186" t="s">
        <v>419</v>
      </c>
      <c r="CY186">
        <v>2</v>
      </c>
      <c r="CZ186" t="b">
        <v>1</v>
      </c>
      <c r="DA186">
        <v>1659025761.81429</v>
      </c>
      <c r="DB186">
        <v>1126.76964285714</v>
      </c>
      <c r="DC186">
        <v>1201.87071428571</v>
      </c>
      <c r="DD186">
        <v>25.98345</v>
      </c>
      <c r="DE186">
        <v>20.4076107142857</v>
      </c>
      <c r="DF186">
        <v>1116.17964285714</v>
      </c>
      <c r="DG186">
        <v>25.4194357142857</v>
      </c>
      <c r="DH186">
        <v>500.068892857143</v>
      </c>
      <c r="DI186">
        <v>90.4029178571428</v>
      </c>
      <c r="DJ186">
        <v>0.0465309142857143</v>
      </c>
      <c r="DK186">
        <v>27.4910535714286</v>
      </c>
      <c r="DL186">
        <v>27.5256892857143</v>
      </c>
      <c r="DM186">
        <v>999.9</v>
      </c>
      <c r="DN186">
        <v>0</v>
      </c>
      <c r="DO186">
        <v>0</v>
      </c>
      <c r="DP186">
        <v>9991.60714285714</v>
      </c>
      <c r="DQ186">
        <v>0</v>
      </c>
      <c r="DR186">
        <v>18.4287428571429</v>
      </c>
      <c r="DS186">
        <v>-75.1021964285714</v>
      </c>
      <c r="DT186">
        <v>1156.82714285714</v>
      </c>
      <c r="DU186">
        <v>1226.90964285714</v>
      </c>
      <c r="DV186">
        <v>5.57583928571429</v>
      </c>
      <c r="DW186">
        <v>1201.87071428571</v>
      </c>
      <c r="DX186">
        <v>20.4076107142857</v>
      </c>
      <c r="DY186">
        <v>2.34897892857143</v>
      </c>
      <c r="DZ186">
        <v>1.8449075</v>
      </c>
      <c r="EA186">
        <v>20.0162714285714</v>
      </c>
      <c r="EB186">
        <v>16.1725178571429</v>
      </c>
      <c r="EC186">
        <v>2000.00285714286</v>
      </c>
      <c r="ED186">
        <v>0.980007428571429</v>
      </c>
      <c r="EE186">
        <v>0.0199928428571429</v>
      </c>
      <c r="EF186">
        <v>0</v>
      </c>
      <c r="EG186">
        <v>851.621321428571</v>
      </c>
      <c r="EH186">
        <v>5.00063</v>
      </c>
      <c r="EI186">
        <v>16794.8214285714</v>
      </c>
      <c r="EJ186">
        <v>17256.95</v>
      </c>
      <c r="EK186">
        <v>38.9347857142857</v>
      </c>
      <c r="EL186">
        <v>38.875</v>
      </c>
      <c r="EM186">
        <v>38.375</v>
      </c>
      <c r="EN186">
        <v>38.25</v>
      </c>
      <c r="EO186">
        <v>39.875</v>
      </c>
      <c r="EP186">
        <v>1955.12142857143</v>
      </c>
      <c r="EQ186">
        <v>39.8814285714286</v>
      </c>
      <c r="ER186">
        <v>0</v>
      </c>
      <c r="ES186">
        <v>1659025768.3</v>
      </c>
      <c r="ET186">
        <v>0</v>
      </c>
      <c r="EU186">
        <v>851.60416</v>
      </c>
      <c r="EV186">
        <v>-2.64830770631676</v>
      </c>
      <c r="EW186">
        <v>-53.2153847021636</v>
      </c>
      <c r="EX186">
        <v>16794.484</v>
      </c>
      <c r="EY186">
        <v>15</v>
      </c>
      <c r="EZ186">
        <v>0</v>
      </c>
      <c r="FA186" t="s">
        <v>420</v>
      </c>
      <c r="FB186">
        <v>1657551626.5</v>
      </c>
      <c r="FC186">
        <v>1657551629</v>
      </c>
      <c r="FD186">
        <v>0</v>
      </c>
      <c r="FE186">
        <v>0.403</v>
      </c>
      <c r="FF186">
        <v>0.009</v>
      </c>
      <c r="FG186">
        <v>9.41</v>
      </c>
      <c r="FH186">
        <v>0.087</v>
      </c>
      <c r="FI186">
        <v>417</v>
      </c>
      <c r="FJ186">
        <v>17</v>
      </c>
      <c r="FK186">
        <v>1.61</v>
      </c>
      <c r="FL186">
        <v>0.59</v>
      </c>
      <c r="FM186">
        <v>-75.0679325</v>
      </c>
      <c r="FN186">
        <v>-0.522431144465312</v>
      </c>
      <c r="FO186">
        <v>0.399621079516272</v>
      </c>
      <c r="FP186">
        <v>0</v>
      </c>
      <c r="FQ186">
        <v>851.7995</v>
      </c>
      <c r="FR186">
        <v>-3.04447670299307</v>
      </c>
      <c r="FS186">
        <v>0.355937969645394</v>
      </c>
      <c r="FT186">
        <v>0</v>
      </c>
      <c r="FU186">
        <v>5.5661125</v>
      </c>
      <c r="FV186">
        <v>0.233637523452146</v>
      </c>
      <c r="FW186">
        <v>0.0301450779357095</v>
      </c>
      <c r="FX186">
        <v>0</v>
      </c>
      <c r="FY186">
        <v>0</v>
      </c>
      <c r="FZ186">
        <v>3</v>
      </c>
      <c r="GA186" t="s">
        <v>427</v>
      </c>
      <c r="GB186">
        <v>2.97275</v>
      </c>
      <c r="GC186">
        <v>2.70046</v>
      </c>
      <c r="GD186">
        <v>0.182012</v>
      </c>
      <c r="GE186">
        <v>0.190094</v>
      </c>
      <c r="GF186">
        <v>0.108751</v>
      </c>
      <c r="GG186">
        <v>0.0928709</v>
      </c>
      <c r="GH186">
        <v>31852.4</v>
      </c>
      <c r="GI186">
        <v>34475.3</v>
      </c>
      <c r="GJ186">
        <v>35286.4</v>
      </c>
      <c r="GK186">
        <v>38604.5</v>
      </c>
      <c r="GL186">
        <v>44586.1</v>
      </c>
      <c r="GM186">
        <v>50579.2</v>
      </c>
      <c r="GN186">
        <v>55159</v>
      </c>
      <c r="GO186">
        <v>61919.6</v>
      </c>
      <c r="GP186">
        <v>1.9796</v>
      </c>
      <c r="GQ186">
        <v>1.8476</v>
      </c>
      <c r="GR186">
        <v>0.124961</v>
      </c>
      <c r="GS186">
        <v>0</v>
      </c>
      <c r="GT186">
        <v>25.4659</v>
      </c>
      <c r="GU186">
        <v>999.9</v>
      </c>
      <c r="GV186">
        <v>59.114</v>
      </c>
      <c r="GW186">
        <v>29.336</v>
      </c>
      <c r="GX186">
        <v>26.8171</v>
      </c>
      <c r="GY186">
        <v>56.8864</v>
      </c>
      <c r="GZ186">
        <v>43.3534</v>
      </c>
      <c r="HA186">
        <v>1</v>
      </c>
      <c r="HB186">
        <v>-0.0298171</v>
      </c>
      <c r="HC186">
        <v>0.242702</v>
      </c>
      <c r="HD186">
        <v>20.1138</v>
      </c>
      <c r="HE186">
        <v>5.19932</v>
      </c>
      <c r="HF186">
        <v>12.004</v>
      </c>
      <c r="HG186">
        <v>4.9756</v>
      </c>
      <c r="HH186">
        <v>3.2938</v>
      </c>
      <c r="HI186">
        <v>9999</v>
      </c>
      <c r="HJ186">
        <v>9999</v>
      </c>
      <c r="HK186">
        <v>9999</v>
      </c>
      <c r="HL186">
        <v>628.2</v>
      </c>
      <c r="HM186">
        <v>1.86325</v>
      </c>
      <c r="HN186">
        <v>1.86798</v>
      </c>
      <c r="HO186">
        <v>1.86783</v>
      </c>
      <c r="HP186">
        <v>1.86896</v>
      </c>
      <c r="HQ186">
        <v>1.86981</v>
      </c>
      <c r="HR186">
        <v>1.86584</v>
      </c>
      <c r="HS186">
        <v>1.86691</v>
      </c>
      <c r="HT186">
        <v>1.86829</v>
      </c>
      <c r="HU186">
        <v>5</v>
      </c>
      <c r="HV186">
        <v>0</v>
      </c>
      <c r="HW186">
        <v>0</v>
      </c>
      <c r="HX186">
        <v>0</v>
      </c>
      <c r="HY186" t="s">
        <v>422</v>
      </c>
      <c r="HZ186" t="s">
        <v>423</v>
      </c>
      <c r="IA186" t="s">
        <v>424</v>
      </c>
      <c r="IB186" t="s">
        <v>424</v>
      </c>
      <c r="IC186" t="s">
        <v>424</v>
      </c>
      <c r="ID186" t="s">
        <v>424</v>
      </c>
      <c r="IE186">
        <v>0</v>
      </c>
      <c r="IF186">
        <v>100</v>
      </c>
      <c r="IG186">
        <v>100</v>
      </c>
      <c r="IH186">
        <v>10.73</v>
      </c>
      <c r="II186">
        <v>0.5621</v>
      </c>
      <c r="IJ186">
        <v>4.02706509432224</v>
      </c>
      <c r="IK186">
        <v>0.00601174518973114</v>
      </c>
      <c r="IL186">
        <v>2.77886958061485e-07</v>
      </c>
      <c r="IM186">
        <v>-3.54636231360687e-10</v>
      </c>
      <c r="IN186">
        <v>-0.0404303883988718</v>
      </c>
      <c r="IO186">
        <v>-0.0177815531441476</v>
      </c>
      <c r="IP186">
        <v>0.00205572605671414</v>
      </c>
      <c r="IQ186">
        <v>-1.65519735432211e-05</v>
      </c>
      <c r="IR186">
        <v>-4</v>
      </c>
      <c r="IS186">
        <v>1848</v>
      </c>
      <c r="IT186">
        <v>1</v>
      </c>
      <c r="IU186">
        <v>25</v>
      </c>
      <c r="IV186">
        <v>24569.1</v>
      </c>
      <c r="IW186">
        <v>24569</v>
      </c>
      <c r="IX186">
        <v>2.45361</v>
      </c>
      <c r="IY186">
        <v>2.59155</v>
      </c>
      <c r="IZ186">
        <v>1.54785</v>
      </c>
      <c r="JA186">
        <v>2.30591</v>
      </c>
      <c r="JB186">
        <v>1.34644</v>
      </c>
      <c r="JC186">
        <v>2.39014</v>
      </c>
      <c r="JD186">
        <v>33.9413</v>
      </c>
      <c r="JE186">
        <v>24.2188</v>
      </c>
      <c r="JF186">
        <v>18</v>
      </c>
      <c r="JG186">
        <v>497.854</v>
      </c>
      <c r="JH186">
        <v>412.576</v>
      </c>
      <c r="JI186">
        <v>24.9999</v>
      </c>
      <c r="JJ186">
        <v>26.8202</v>
      </c>
      <c r="JK186">
        <v>30</v>
      </c>
      <c r="JL186">
        <v>26.7455</v>
      </c>
      <c r="JM186">
        <v>26.6846</v>
      </c>
      <c r="JN186">
        <v>49.1562</v>
      </c>
      <c r="JO186">
        <v>33.4761</v>
      </c>
      <c r="JP186">
        <v>94.7852</v>
      </c>
      <c r="JQ186">
        <v>25</v>
      </c>
      <c r="JR186">
        <v>1240.73</v>
      </c>
      <c r="JS186">
        <v>20.3764</v>
      </c>
      <c r="JT186">
        <v>102.321</v>
      </c>
      <c r="JU186">
        <v>103.066</v>
      </c>
    </row>
    <row r="187" spans="1:281">
      <c r="A187">
        <v>171</v>
      </c>
      <c r="B187">
        <v>1659025774.6</v>
      </c>
      <c r="C187">
        <v>2091.5</v>
      </c>
      <c r="D187" t="s">
        <v>766</v>
      </c>
      <c r="E187" t="s">
        <v>767</v>
      </c>
      <c r="F187">
        <v>5</v>
      </c>
      <c r="G187" t="s">
        <v>619</v>
      </c>
      <c r="H187" t="s">
        <v>417</v>
      </c>
      <c r="I187">
        <v>1659025767.1</v>
      </c>
      <c r="J187">
        <f>(K187)/1000</f>
        <v>0</v>
      </c>
      <c r="K187">
        <f>IF(CZ187, AN187, AH187)</f>
        <v>0</v>
      </c>
      <c r="L187">
        <f>IF(CZ187, AI187, AG187)</f>
        <v>0</v>
      </c>
      <c r="M187">
        <f>DB187 - IF(AU187&gt;1, L187*CV187*100.0/(AW187*DP187), 0)</f>
        <v>0</v>
      </c>
      <c r="N187">
        <f>((T187-J187/2)*M187-L187)/(T187+J187/2)</f>
        <v>0</v>
      </c>
      <c r="O187">
        <f>N187*(DI187+DJ187)/1000.0</f>
        <v>0</v>
      </c>
      <c r="P187">
        <f>(DB187 - IF(AU187&gt;1, L187*CV187*100.0/(AW187*DP187), 0))*(DI187+DJ187)/1000.0</f>
        <v>0</v>
      </c>
      <c r="Q187">
        <f>2.0/((1/S187-1/R187)+SIGN(S187)*SQRT((1/S187-1/R187)*(1/S187-1/R187) + 4*CW187/((CW187+1)*(CW187+1))*(2*1/S187*1/R187-1/R187*1/R187)))</f>
        <v>0</v>
      </c>
      <c r="R187">
        <f>IF(LEFT(CX187,1)&lt;&gt;"0",IF(LEFT(CX187,1)="1",3.0,CY187),$D$5+$E$5*(DP187*DI187/($K$5*1000))+$F$5*(DP187*DI187/($K$5*1000))*MAX(MIN(CV187,$J$5),$I$5)*MAX(MIN(CV187,$J$5),$I$5)+$G$5*MAX(MIN(CV187,$J$5),$I$5)*(DP187*DI187/($K$5*1000))+$H$5*(DP187*DI187/($K$5*1000))*(DP187*DI187/($K$5*1000)))</f>
        <v>0</v>
      </c>
      <c r="S187">
        <f>J187*(1000-(1000*0.61365*exp(17.502*W187/(240.97+W187))/(DI187+DJ187)+DD187)/2)/(1000*0.61365*exp(17.502*W187/(240.97+W187))/(DI187+DJ187)-DD187)</f>
        <v>0</v>
      </c>
      <c r="T187">
        <f>1/((CW187+1)/(Q187/1.6)+1/(R187/1.37)) + CW187/((CW187+1)/(Q187/1.6) + CW187/(R187/1.37))</f>
        <v>0</v>
      </c>
      <c r="U187">
        <f>(CR187*CU187)</f>
        <v>0</v>
      </c>
      <c r="V187">
        <f>(DK187+(U187+2*0.95*5.67E-8*(((DK187+$B$7)+273)^4-(DK187+273)^4)-44100*J187)/(1.84*29.3*R187+8*0.95*5.67E-8*(DK187+273)^3))</f>
        <v>0</v>
      </c>
      <c r="W187">
        <f>($C$7*DL187+$D$7*DM187+$E$7*V187)</f>
        <v>0</v>
      </c>
      <c r="X187">
        <f>0.61365*exp(17.502*W187/(240.97+W187))</f>
        <v>0</v>
      </c>
      <c r="Y187">
        <f>(Z187/AA187*100)</f>
        <v>0</v>
      </c>
      <c r="Z187">
        <f>DD187*(DI187+DJ187)/1000</f>
        <v>0</v>
      </c>
      <c r="AA187">
        <f>0.61365*exp(17.502*DK187/(240.97+DK187))</f>
        <v>0</v>
      </c>
      <c r="AB187">
        <f>(X187-DD187*(DI187+DJ187)/1000)</f>
        <v>0</v>
      </c>
      <c r="AC187">
        <f>(-J187*44100)</f>
        <v>0</v>
      </c>
      <c r="AD187">
        <f>2*29.3*R187*0.92*(DK187-W187)</f>
        <v>0</v>
      </c>
      <c r="AE187">
        <f>2*0.95*5.67E-8*(((DK187+$B$7)+273)^4-(W187+273)^4)</f>
        <v>0</v>
      </c>
      <c r="AF187">
        <f>U187+AE187+AC187+AD187</f>
        <v>0</v>
      </c>
      <c r="AG187">
        <f>DH187*AU187*(DC187-DB187*(1000-AU187*DE187)/(1000-AU187*DD187))/(100*CV187)</f>
        <v>0</v>
      </c>
      <c r="AH187">
        <f>1000*DH187*AU187*(DD187-DE187)/(100*CV187*(1000-AU187*DD187))</f>
        <v>0</v>
      </c>
      <c r="AI187">
        <f>(AJ187 - AK187 - DI187*1E3/(8.314*(DK187+273.15)) * AM187/DH187 * AL187) * DH187/(100*CV187) * (1000 - DE187)/1000</f>
        <v>0</v>
      </c>
      <c r="AJ187">
        <v>1260.37480585621</v>
      </c>
      <c r="AK187">
        <v>1198.78163636364</v>
      </c>
      <c r="AL187">
        <v>3.35106845499564</v>
      </c>
      <c r="AM187">
        <v>66.0504921813524</v>
      </c>
      <c r="AN187">
        <f>(AP187 - AO187 + DI187*1E3/(8.314*(DK187+273.15)) * AR187/DH187 * AQ187) * DH187/(100*CV187) * 1000/(1000 - AP187)</f>
        <v>0</v>
      </c>
      <c r="AO187">
        <v>20.3295377589177</v>
      </c>
      <c r="AP187">
        <v>25.9262328671329</v>
      </c>
      <c r="AQ187">
        <v>-0.00644193939392258</v>
      </c>
      <c r="AR187">
        <v>92.47</v>
      </c>
      <c r="AS187">
        <v>0</v>
      </c>
      <c r="AT187">
        <v>0</v>
      </c>
      <c r="AU187">
        <f>IF(AS187*$H$13&gt;=AW187,1.0,(AW187/(AW187-AS187*$H$13)))</f>
        <v>0</v>
      </c>
      <c r="AV187">
        <f>(AU187-1)*100</f>
        <v>0</v>
      </c>
      <c r="AW187">
        <f>MAX(0,($B$13+$C$13*DP187)/(1+$D$13*DP187)*DI187/(DK187+273)*$E$13)</f>
        <v>0</v>
      </c>
      <c r="AX187" t="s">
        <v>418</v>
      </c>
      <c r="AY187" t="s">
        <v>418</v>
      </c>
      <c r="AZ187">
        <v>0</v>
      </c>
      <c r="BA187">
        <v>0</v>
      </c>
      <c r="BB187">
        <f>1-AZ187/BA187</f>
        <v>0</v>
      </c>
      <c r="BC187">
        <v>0</v>
      </c>
      <c r="BD187" t="s">
        <v>418</v>
      </c>
      <c r="BE187" t="s">
        <v>418</v>
      </c>
      <c r="BF187">
        <v>0</v>
      </c>
      <c r="BG187">
        <v>0</v>
      </c>
      <c r="BH187">
        <f>1-BF187/BG187</f>
        <v>0</v>
      </c>
      <c r="BI187">
        <v>0.5</v>
      </c>
      <c r="BJ187">
        <f>CS187</f>
        <v>0</v>
      </c>
      <c r="BK187">
        <f>L187</f>
        <v>0</v>
      </c>
      <c r="BL187">
        <f>BH187*BI187*BJ187</f>
        <v>0</v>
      </c>
      <c r="BM187">
        <f>(BK187-BC187)/BJ187</f>
        <v>0</v>
      </c>
      <c r="BN187">
        <f>(BA187-BG187)/BG187</f>
        <v>0</v>
      </c>
      <c r="BO187">
        <f>AZ187/(BB187+AZ187/BG187)</f>
        <v>0</v>
      </c>
      <c r="BP187" t="s">
        <v>418</v>
      </c>
      <c r="BQ187">
        <v>0</v>
      </c>
      <c r="BR187">
        <f>IF(BQ187&lt;&gt;0, BQ187, BO187)</f>
        <v>0</v>
      </c>
      <c r="BS187">
        <f>1-BR187/BG187</f>
        <v>0</v>
      </c>
      <c r="BT187">
        <f>(BG187-BF187)/(BG187-BR187)</f>
        <v>0</v>
      </c>
      <c r="BU187">
        <f>(BA187-BG187)/(BA187-BR187)</f>
        <v>0</v>
      </c>
      <c r="BV187">
        <f>(BG187-BF187)/(BG187-AZ187)</f>
        <v>0</v>
      </c>
      <c r="BW187">
        <f>(BA187-BG187)/(BA187-AZ187)</f>
        <v>0</v>
      </c>
      <c r="BX187">
        <f>(BT187*BR187/BF187)</f>
        <v>0</v>
      </c>
      <c r="BY187">
        <f>(1-BX187)</f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f>$B$11*DQ187+$C$11*DR187+$F$11*EC187*(1-EF187)</f>
        <v>0</v>
      </c>
      <c r="CS187">
        <f>CR187*CT187</f>
        <v>0</v>
      </c>
      <c r="CT187">
        <f>($B$11*$D$9+$C$11*$D$9+$F$11*((EP187+EH187)/MAX(EP187+EH187+EQ187, 0.1)*$I$9+EQ187/MAX(EP187+EH187+EQ187, 0.1)*$J$9))/($B$11+$C$11+$F$11)</f>
        <v>0</v>
      </c>
      <c r="CU187">
        <f>($B$11*$K$9+$C$11*$K$9+$F$11*((EP187+EH187)/MAX(EP187+EH187+EQ187, 0.1)*$P$9+EQ187/MAX(EP187+EH187+EQ187, 0.1)*$Q$9))/($B$11+$C$11+$F$11)</f>
        <v>0</v>
      </c>
      <c r="CV187">
        <v>6</v>
      </c>
      <c r="CW187">
        <v>0.5</v>
      </c>
      <c r="CX187" t="s">
        <v>419</v>
      </c>
      <c r="CY187">
        <v>2</v>
      </c>
      <c r="CZ187" t="b">
        <v>1</v>
      </c>
      <c r="DA187">
        <v>1659025767.1</v>
      </c>
      <c r="DB187">
        <v>1144.50740740741</v>
      </c>
      <c r="DC187">
        <v>1219.45222222222</v>
      </c>
      <c r="DD187">
        <v>25.9600962962963</v>
      </c>
      <c r="DE187">
        <v>20.3652</v>
      </c>
      <c r="DF187">
        <v>1133.82296296296</v>
      </c>
      <c r="DG187">
        <v>25.3972851851852</v>
      </c>
      <c r="DH187">
        <v>500.057037037037</v>
      </c>
      <c r="DI187">
        <v>90.4017296296296</v>
      </c>
      <c r="DJ187">
        <v>0.0466357074074074</v>
      </c>
      <c r="DK187">
        <v>27.4887518518518</v>
      </c>
      <c r="DL187">
        <v>27.5102703703704</v>
      </c>
      <c r="DM187">
        <v>999.9</v>
      </c>
      <c r="DN187">
        <v>0</v>
      </c>
      <c r="DO187">
        <v>0</v>
      </c>
      <c r="DP187">
        <v>9983.51851851852</v>
      </c>
      <c r="DQ187">
        <v>0</v>
      </c>
      <c r="DR187">
        <v>18.4248</v>
      </c>
      <c r="DS187">
        <v>-74.9463740740741</v>
      </c>
      <c r="DT187">
        <v>1175.00925925926</v>
      </c>
      <c r="DU187">
        <v>1244.8037037037</v>
      </c>
      <c r="DV187">
        <v>5.5949037037037</v>
      </c>
      <c r="DW187">
        <v>1219.45222222222</v>
      </c>
      <c r="DX187">
        <v>20.3652</v>
      </c>
      <c r="DY187">
        <v>2.34683703703704</v>
      </c>
      <c r="DZ187">
        <v>1.84104851851852</v>
      </c>
      <c r="EA187">
        <v>20.0015296296296</v>
      </c>
      <c r="EB187">
        <v>16.1396962962963</v>
      </c>
      <c r="EC187">
        <v>2000.00703703704</v>
      </c>
      <c r="ED187">
        <v>0.980008</v>
      </c>
      <c r="EE187">
        <v>0.0199923</v>
      </c>
      <c r="EF187">
        <v>0</v>
      </c>
      <c r="EG187">
        <v>851.368407407407</v>
      </c>
      <c r="EH187">
        <v>5.00063</v>
      </c>
      <c r="EI187">
        <v>16790.2222222222</v>
      </c>
      <c r="EJ187">
        <v>17256.9888888889</v>
      </c>
      <c r="EK187">
        <v>38.9301111111111</v>
      </c>
      <c r="EL187">
        <v>38.875</v>
      </c>
      <c r="EM187">
        <v>38.375</v>
      </c>
      <c r="EN187">
        <v>38.25</v>
      </c>
      <c r="EO187">
        <v>39.875</v>
      </c>
      <c r="EP187">
        <v>1955.12555555556</v>
      </c>
      <c r="EQ187">
        <v>39.8814814814815</v>
      </c>
      <c r="ER187">
        <v>0</v>
      </c>
      <c r="ES187">
        <v>1659025773.7</v>
      </c>
      <c r="ET187">
        <v>0</v>
      </c>
      <c r="EU187">
        <v>851.369038461538</v>
      </c>
      <c r="EV187">
        <v>-2.89343591232322</v>
      </c>
      <c r="EW187">
        <v>-53.3606838054639</v>
      </c>
      <c r="EX187">
        <v>16790.0923076923</v>
      </c>
      <c r="EY187">
        <v>15</v>
      </c>
      <c r="EZ187">
        <v>0</v>
      </c>
      <c r="FA187" t="s">
        <v>420</v>
      </c>
      <c r="FB187">
        <v>1657551626.5</v>
      </c>
      <c r="FC187">
        <v>1657551629</v>
      </c>
      <c r="FD187">
        <v>0</v>
      </c>
      <c r="FE187">
        <v>0.403</v>
      </c>
      <c r="FF187">
        <v>0.009</v>
      </c>
      <c r="FG187">
        <v>9.41</v>
      </c>
      <c r="FH187">
        <v>0.087</v>
      </c>
      <c r="FI187">
        <v>417</v>
      </c>
      <c r="FJ187">
        <v>17</v>
      </c>
      <c r="FK187">
        <v>1.61</v>
      </c>
      <c r="FL187">
        <v>0.59</v>
      </c>
      <c r="FM187">
        <v>-74.982395</v>
      </c>
      <c r="FN187">
        <v>1.62599324577887</v>
      </c>
      <c r="FO187">
        <v>0.398634375681526</v>
      </c>
      <c r="FP187">
        <v>0</v>
      </c>
      <c r="FQ187">
        <v>851.487588235294</v>
      </c>
      <c r="FR187">
        <v>-2.86689076278914</v>
      </c>
      <c r="FS187">
        <v>0.341502400098969</v>
      </c>
      <c r="FT187">
        <v>0</v>
      </c>
      <c r="FU187">
        <v>5.58288125</v>
      </c>
      <c r="FV187">
        <v>0.261132945590976</v>
      </c>
      <c r="FW187">
        <v>0.0316036961594289</v>
      </c>
      <c r="FX187">
        <v>0</v>
      </c>
      <c r="FY187">
        <v>0</v>
      </c>
      <c r="FZ187">
        <v>3</v>
      </c>
      <c r="GA187" t="s">
        <v>427</v>
      </c>
      <c r="GB187">
        <v>2.9734</v>
      </c>
      <c r="GC187">
        <v>2.70046</v>
      </c>
      <c r="GD187">
        <v>0.183621</v>
      </c>
      <c r="GE187">
        <v>0.191608</v>
      </c>
      <c r="GF187">
        <v>0.108681</v>
      </c>
      <c r="GG187">
        <v>0.0928344</v>
      </c>
      <c r="GH187">
        <v>31789.8</v>
      </c>
      <c r="GI187">
        <v>34411.3</v>
      </c>
      <c r="GJ187">
        <v>35286.4</v>
      </c>
      <c r="GK187">
        <v>38604.9</v>
      </c>
      <c r="GL187">
        <v>44589.8</v>
      </c>
      <c r="GM187">
        <v>50581.1</v>
      </c>
      <c r="GN187">
        <v>55159.1</v>
      </c>
      <c r="GO187">
        <v>61919.4</v>
      </c>
      <c r="GP187">
        <v>1.9798</v>
      </c>
      <c r="GQ187">
        <v>1.8468</v>
      </c>
      <c r="GR187">
        <v>0.124931</v>
      </c>
      <c r="GS187">
        <v>0</v>
      </c>
      <c r="GT187">
        <v>25.4659</v>
      </c>
      <c r="GU187">
        <v>999.9</v>
      </c>
      <c r="GV187">
        <v>59.114</v>
      </c>
      <c r="GW187">
        <v>29.336</v>
      </c>
      <c r="GX187">
        <v>26.814</v>
      </c>
      <c r="GY187">
        <v>56.5364</v>
      </c>
      <c r="GZ187">
        <v>43.4415</v>
      </c>
      <c r="HA187">
        <v>1</v>
      </c>
      <c r="HB187">
        <v>-0.0295122</v>
      </c>
      <c r="HC187">
        <v>0.242484</v>
      </c>
      <c r="HD187">
        <v>20.1135</v>
      </c>
      <c r="HE187">
        <v>5.19932</v>
      </c>
      <c r="HF187">
        <v>12.004</v>
      </c>
      <c r="HG187">
        <v>4.976</v>
      </c>
      <c r="HH187">
        <v>3.294</v>
      </c>
      <c r="HI187">
        <v>9999</v>
      </c>
      <c r="HJ187">
        <v>9999</v>
      </c>
      <c r="HK187">
        <v>9999</v>
      </c>
      <c r="HL187">
        <v>628.2</v>
      </c>
      <c r="HM187">
        <v>1.86325</v>
      </c>
      <c r="HN187">
        <v>1.86804</v>
      </c>
      <c r="HO187">
        <v>1.86783</v>
      </c>
      <c r="HP187">
        <v>1.86905</v>
      </c>
      <c r="HQ187">
        <v>1.86981</v>
      </c>
      <c r="HR187">
        <v>1.86584</v>
      </c>
      <c r="HS187">
        <v>1.86691</v>
      </c>
      <c r="HT187">
        <v>1.86835</v>
      </c>
      <c r="HU187">
        <v>5</v>
      </c>
      <c r="HV187">
        <v>0</v>
      </c>
      <c r="HW187">
        <v>0</v>
      </c>
      <c r="HX187">
        <v>0</v>
      </c>
      <c r="HY187" t="s">
        <v>422</v>
      </c>
      <c r="HZ187" t="s">
        <v>423</v>
      </c>
      <c r="IA187" t="s">
        <v>424</v>
      </c>
      <c r="IB187" t="s">
        <v>424</v>
      </c>
      <c r="IC187" t="s">
        <v>424</v>
      </c>
      <c r="ID187" t="s">
        <v>424</v>
      </c>
      <c r="IE187">
        <v>0</v>
      </c>
      <c r="IF187">
        <v>100</v>
      </c>
      <c r="IG187">
        <v>100</v>
      </c>
      <c r="IH187">
        <v>10.82</v>
      </c>
      <c r="II187">
        <v>0.5607</v>
      </c>
      <c r="IJ187">
        <v>4.02706509432224</v>
      </c>
      <c r="IK187">
        <v>0.00601174518973114</v>
      </c>
      <c r="IL187">
        <v>2.77886958061485e-07</v>
      </c>
      <c r="IM187">
        <v>-3.54636231360687e-10</v>
      </c>
      <c r="IN187">
        <v>-0.0404303883988718</v>
      </c>
      <c r="IO187">
        <v>-0.0177815531441476</v>
      </c>
      <c r="IP187">
        <v>0.00205572605671414</v>
      </c>
      <c r="IQ187">
        <v>-1.65519735432211e-05</v>
      </c>
      <c r="IR187">
        <v>-4</v>
      </c>
      <c r="IS187">
        <v>1848</v>
      </c>
      <c r="IT187">
        <v>1</v>
      </c>
      <c r="IU187">
        <v>25</v>
      </c>
      <c r="IV187">
        <v>24569.1</v>
      </c>
      <c r="IW187">
        <v>24569.1</v>
      </c>
      <c r="IX187">
        <v>2.48047</v>
      </c>
      <c r="IY187">
        <v>2.58423</v>
      </c>
      <c r="IZ187">
        <v>1.54785</v>
      </c>
      <c r="JA187">
        <v>2.30591</v>
      </c>
      <c r="JB187">
        <v>1.34644</v>
      </c>
      <c r="JC187">
        <v>2.43286</v>
      </c>
      <c r="JD187">
        <v>33.9413</v>
      </c>
      <c r="JE187">
        <v>24.2188</v>
      </c>
      <c r="JF187">
        <v>18</v>
      </c>
      <c r="JG187">
        <v>498</v>
      </c>
      <c r="JH187">
        <v>412.125</v>
      </c>
      <c r="JI187">
        <v>24.9998</v>
      </c>
      <c r="JJ187">
        <v>26.8202</v>
      </c>
      <c r="JK187">
        <v>30.0003</v>
      </c>
      <c r="JL187">
        <v>26.7469</v>
      </c>
      <c r="JM187">
        <v>26.6846</v>
      </c>
      <c r="JN187">
        <v>49.6406</v>
      </c>
      <c r="JO187">
        <v>33.4761</v>
      </c>
      <c r="JP187">
        <v>94.4096</v>
      </c>
      <c r="JQ187">
        <v>25</v>
      </c>
      <c r="JR187">
        <v>1260.9</v>
      </c>
      <c r="JS187">
        <v>20.3892</v>
      </c>
      <c r="JT187">
        <v>102.321</v>
      </c>
      <c r="JU187">
        <v>103.067</v>
      </c>
    </row>
    <row r="188" spans="1:281">
      <c r="A188">
        <v>172</v>
      </c>
      <c r="B188">
        <v>1659025779.6</v>
      </c>
      <c r="C188">
        <v>2096.5</v>
      </c>
      <c r="D188" t="s">
        <v>768</v>
      </c>
      <c r="E188" t="s">
        <v>769</v>
      </c>
      <c r="F188">
        <v>5</v>
      </c>
      <c r="G188" t="s">
        <v>619</v>
      </c>
      <c r="H188" t="s">
        <v>417</v>
      </c>
      <c r="I188">
        <v>1659025771.81429</v>
      </c>
      <c r="J188">
        <f>(K188)/1000</f>
        <v>0</v>
      </c>
      <c r="K188">
        <f>IF(CZ188, AN188, AH188)</f>
        <v>0</v>
      </c>
      <c r="L188">
        <f>IF(CZ188, AI188, AG188)</f>
        <v>0</v>
      </c>
      <c r="M188">
        <f>DB188 - IF(AU188&gt;1, L188*CV188*100.0/(AW188*DP188), 0)</f>
        <v>0</v>
      </c>
      <c r="N188">
        <f>((T188-J188/2)*M188-L188)/(T188+J188/2)</f>
        <v>0</v>
      </c>
      <c r="O188">
        <f>N188*(DI188+DJ188)/1000.0</f>
        <v>0</v>
      </c>
      <c r="P188">
        <f>(DB188 - IF(AU188&gt;1, L188*CV188*100.0/(AW188*DP188), 0))*(DI188+DJ188)/1000.0</f>
        <v>0</v>
      </c>
      <c r="Q188">
        <f>2.0/((1/S188-1/R188)+SIGN(S188)*SQRT((1/S188-1/R188)*(1/S188-1/R188) + 4*CW188/((CW188+1)*(CW188+1))*(2*1/S188*1/R188-1/R188*1/R188)))</f>
        <v>0</v>
      </c>
      <c r="R188">
        <f>IF(LEFT(CX188,1)&lt;&gt;"0",IF(LEFT(CX188,1)="1",3.0,CY188),$D$5+$E$5*(DP188*DI188/($K$5*1000))+$F$5*(DP188*DI188/($K$5*1000))*MAX(MIN(CV188,$J$5),$I$5)*MAX(MIN(CV188,$J$5),$I$5)+$G$5*MAX(MIN(CV188,$J$5),$I$5)*(DP188*DI188/($K$5*1000))+$H$5*(DP188*DI188/($K$5*1000))*(DP188*DI188/($K$5*1000)))</f>
        <v>0</v>
      </c>
      <c r="S188">
        <f>J188*(1000-(1000*0.61365*exp(17.502*W188/(240.97+W188))/(DI188+DJ188)+DD188)/2)/(1000*0.61365*exp(17.502*W188/(240.97+W188))/(DI188+DJ188)-DD188)</f>
        <v>0</v>
      </c>
      <c r="T188">
        <f>1/((CW188+1)/(Q188/1.6)+1/(R188/1.37)) + CW188/((CW188+1)/(Q188/1.6) + CW188/(R188/1.37))</f>
        <v>0</v>
      </c>
      <c r="U188">
        <f>(CR188*CU188)</f>
        <v>0</v>
      </c>
      <c r="V188">
        <f>(DK188+(U188+2*0.95*5.67E-8*(((DK188+$B$7)+273)^4-(DK188+273)^4)-44100*J188)/(1.84*29.3*R188+8*0.95*5.67E-8*(DK188+273)^3))</f>
        <v>0</v>
      </c>
      <c r="W188">
        <f>($C$7*DL188+$D$7*DM188+$E$7*V188)</f>
        <v>0</v>
      </c>
      <c r="X188">
        <f>0.61365*exp(17.502*W188/(240.97+W188))</f>
        <v>0</v>
      </c>
      <c r="Y188">
        <f>(Z188/AA188*100)</f>
        <v>0</v>
      </c>
      <c r="Z188">
        <f>DD188*(DI188+DJ188)/1000</f>
        <v>0</v>
      </c>
      <c r="AA188">
        <f>0.61365*exp(17.502*DK188/(240.97+DK188))</f>
        <v>0</v>
      </c>
      <c r="AB188">
        <f>(X188-DD188*(DI188+DJ188)/1000)</f>
        <v>0</v>
      </c>
      <c r="AC188">
        <f>(-J188*44100)</f>
        <v>0</v>
      </c>
      <c r="AD188">
        <f>2*29.3*R188*0.92*(DK188-W188)</f>
        <v>0</v>
      </c>
      <c r="AE188">
        <f>2*0.95*5.67E-8*(((DK188+$B$7)+273)^4-(W188+273)^4)</f>
        <v>0</v>
      </c>
      <c r="AF188">
        <f>U188+AE188+AC188+AD188</f>
        <v>0</v>
      </c>
      <c r="AG188">
        <f>DH188*AU188*(DC188-DB188*(1000-AU188*DE188)/(1000-AU188*DD188))/(100*CV188)</f>
        <v>0</v>
      </c>
      <c r="AH188">
        <f>1000*DH188*AU188*(DD188-DE188)/(100*CV188*(1000-AU188*DD188))</f>
        <v>0</v>
      </c>
      <c r="AI188">
        <f>(AJ188 - AK188 - DI188*1E3/(8.314*(DK188+273.15)) * AM188/DH188 * AL188) * DH188/(100*CV188) * (1000 - DE188)/1000</f>
        <v>0</v>
      </c>
      <c r="AJ188">
        <v>1277.27502636903</v>
      </c>
      <c r="AK188">
        <v>1215.72563636364</v>
      </c>
      <c r="AL188">
        <v>3.4002178663806</v>
      </c>
      <c r="AM188">
        <v>66.0504921813524</v>
      </c>
      <c r="AN188">
        <f>(AP188 - AO188 + DI188*1E3/(8.314*(DK188+273.15)) * AR188/DH188 * AQ188) * DH188/(100*CV188) * 1000/(1000 - AP188)</f>
        <v>0</v>
      </c>
      <c r="AO188">
        <v>20.3210991163636</v>
      </c>
      <c r="AP188">
        <v>25.9044174825175</v>
      </c>
      <c r="AQ188">
        <v>0.000261264069265649</v>
      </c>
      <c r="AR188">
        <v>92.47</v>
      </c>
      <c r="AS188">
        <v>0</v>
      </c>
      <c r="AT188">
        <v>0</v>
      </c>
      <c r="AU188">
        <f>IF(AS188*$H$13&gt;=AW188,1.0,(AW188/(AW188-AS188*$H$13)))</f>
        <v>0</v>
      </c>
      <c r="AV188">
        <f>(AU188-1)*100</f>
        <v>0</v>
      </c>
      <c r="AW188">
        <f>MAX(0,($B$13+$C$13*DP188)/(1+$D$13*DP188)*DI188/(DK188+273)*$E$13)</f>
        <v>0</v>
      </c>
      <c r="AX188" t="s">
        <v>418</v>
      </c>
      <c r="AY188" t="s">
        <v>418</v>
      </c>
      <c r="AZ188">
        <v>0</v>
      </c>
      <c r="BA188">
        <v>0</v>
      </c>
      <c r="BB188">
        <f>1-AZ188/BA188</f>
        <v>0</v>
      </c>
      <c r="BC188">
        <v>0</v>
      </c>
      <c r="BD188" t="s">
        <v>418</v>
      </c>
      <c r="BE188" t="s">
        <v>418</v>
      </c>
      <c r="BF188">
        <v>0</v>
      </c>
      <c r="BG188">
        <v>0</v>
      </c>
      <c r="BH188">
        <f>1-BF188/BG188</f>
        <v>0</v>
      </c>
      <c r="BI188">
        <v>0.5</v>
      </c>
      <c r="BJ188">
        <f>CS188</f>
        <v>0</v>
      </c>
      <c r="BK188">
        <f>L188</f>
        <v>0</v>
      </c>
      <c r="BL188">
        <f>BH188*BI188*BJ188</f>
        <v>0</v>
      </c>
      <c r="BM188">
        <f>(BK188-BC188)/BJ188</f>
        <v>0</v>
      </c>
      <c r="BN188">
        <f>(BA188-BG188)/BG188</f>
        <v>0</v>
      </c>
      <c r="BO188">
        <f>AZ188/(BB188+AZ188/BG188)</f>
        <v>0</v>
      </c>
      <c r="BP188" t="s">
        <v>418</v>
      </c>
      <c r="BQ188">
        <v>0</v>
      </c>
      <c r="BR188">
        <f>IF(BQ188&lt;&gt;0, BQ188, BO188)</f>
        <v>0</v>
      </c>
      <c r="BS188">
        <f>1-BR188/BG188</f>
        <v>0</v>
      </c>
      <c r="BT188">
        <f>(BG188-BF188)/(BG188-BR188)</f>
        <v>0</v>
      </c>
      <c r="BU188">
        <f>(BA188-BG188)/(BA188-BR188)</f>
        <v>0</v>
      </c>
      <c r="BV188">
        <f>(BG188-BF188)/(BG188-AZ188)</f>
        <v>0</v>
      </c>
      <c r="BW188">
        <f>(BA188-BG188)/(BA188-AZ188)</f>
        <v>0</v>
      </c>
      <c r="BX188">
        <f>(BT188*BR188/BF188)</f>
        <v>0</v>
      </c>
      <c r="BY188">
        <f>(1-BX188)</f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f>$B$11*DQ188+$C$11*DR188+$F$11*EC188*(1-EF188)</f>
        <v>0</v>
      </c>
      <c r="CS188">
        <f>CR188*CT188</f>
        <v>0</v>
      </c>
      <c r="CT188">
        <f>($B$11*$D$9+$C$11*$D$9+$F$11*((EP188+EH188)/MAX(EP188+EH188+EQ188, 0.1)*$I$9+EQ188/MAX(EP188+EH188+EQ188, 0.1)*$J$9))/($B$11+$C$11+$F$11)</f>
        <v>0</v>
      </c>
      <c r="CU188">
        <f>($B$11*$K$9+$C$11*$K$9+$F$11*((EP188+EH188)/MAX(EP188+EH188+EQ188, 0.1)*$P$9+EQ188/MAX(EP188+EH188+EQ188, 0.1)*$Q$9))/($B$11+$C$11+$F$11)</f>
        <v>0</v>
      </c>
      <c r="CV188">
        <v>6</v>
      </c>
      <c r="CW188">
        <v>0.5</v>
      </c>
      <c r="CX188" t="s">
        <v>419</v>
      </c>
      <c r="CY188">
        <v>2</v>
      </c>
      <c r="CZ188" t="b">
        <v>1</v>
      </c>
      <c r="DA188">
        <v>1659025771.81429</v>
      </c>
      <c r="DB188">
        <v>1160.15428571429</v>
      </c>
      <c r="DC188">
        <v>1234.89178571429</v>
      </c>
      <c r="DD188">
        <v>25.9373392857143</v>
      </c>
      <c r="DE188">
        <v>20.330375</v>
      </c>
      <c r="DF188">
        <v>1149.38785714286</v>
      </c>
      <c r="DG188">
        <v>25.3757107142857</v>
      </c>
      <c r="DH188">
        <v>500.052392857143</v>
      </c>
      <c r="DI188">
        <v>90.4013642857143</v>
      </c>
      <c r="DJ188">
        <v>0.0465300678571429</v>
      </c>
      <c r="DK188">
        <v>27.4896392857143</v>
      </c>
      <c r="DL188">
        <v>27.5073928571429</v>
      </c>
      <c r="DM188">
        <v>999.9</v>
      </c>
      <c r="DN188">
        <v>0</v>
      </c>
      <c r="DO188">
        <v>0</v>
      </c>
      <c r="DP188">
        <v>9994.10714285714</v>
      </c>
      <c r="DQ188">
        <v>0</v>
      </c>
      <c r="DR188">
        <v>18.4248</v>
      </c>
      <c r="DS188">
        <v>-74.7388607142857</v>
      </c>
      <c r="DT188">
        <v>1191.04571428571</v>
      </c>
      <c r="DU188">
        <v>1260.52</v>
      </c>
      <c r="DV188">
        <v>5.60696892857143</v>
      </c>
      <c r="DW188">
        <v>1234.89178571429</v>
      </c>
      <c r="DX188">
        <v>20.330375</v>
      </c>
      <c r="DY188">
        <v>2.34477071428571</v>
      </c>
      <c r="DZ188">
        <v>1.83789285714286</v>
      </c>
      <c r="EA188">
        <v>19.9873035714286</v>
      </c>
      <c r="EB188">
        <v>16.1128392857143</v>
      </c>
      <c r="EC188">
        <v>2000.01035714286</v>
      </c>
      <c r="ED188">
        <v>0.980008</v>
      </c>
      <c r="EE188">
        <v>0.0199923</v>
      </c>
      <c r="EF188">
        <v>0</v>
      </c>
      <c r="EG188">
        <v>851.17225</v>
      </c>
      <c r="EH188">
        <v>5.00063</v>
      </c>
      <c r="EI188">
        <v>16786.1535714286</v>
      </c>
      <c r="EJ188">
        <v>17257.0178571429</v>
      </c>
      <c r="EK188">
        <v>38.9237142857143</v>
      </c>
      <c r="EL188">
        <v>38.875</v>
      </c>
      <c r="EM188">
        <v>38.375</v>
      </c>
      <c r="EN188">
        <v>38.25</v>
      </c>
      <c r="EO188">
        <v>39.875</v>
      </c>
      <c r="EP188">
        <v>1955.1275</v>
      </c>
      <c r="EQ188">
        <v>39.8828571428572</v>
      </c>
      <c r="ER188">
        <v>0</v>
      </c>
      <c r="ES188">
        <v>1659025778.5</v>
      </c>
      <c r="ET188">
        <v>0</v>
      </c>
      <c r="EU188">
        <v>851.146461538462</v>
      </c>
      <c r="EV188">
        <v>-2.78051281640653</v>
      </c>
      <c r="EW188">
        <v>-49.3333332888908</v>
      </c>
      <c r="EX188">
        <v>16785.9692307692</v>
      </c>
      <c r="EY188">
        <v>15</v>
      </c>
      <c r="EZ188">
        <v>0</v>
      </c>
      <c r="FA188" t="s">
        <v>420</v>
      </c>
      <c r="FB188">
        <v>1657551626.5</v>
      </c>
      <c r="FC188">
        <v>1657551629</v>
      </c>
      <c r="FD188">
        <v>0</v>
      </c>
      <c r="FE188">
        <v>0.403</v>
      </c>
      <c r="FF188">
        <v>0.009</v>
      </c>
      <c r="FG188">
        <v>9.41</v>
      </c>
      <c r="FH188">
        <v>0.087</v>
      </c>
      <c r="FI188">
        <v>417</v>
      </c>
      <c r="FJ188">
        <v>17</v>
      </c>
      <c r="FK188">
        <v>1.61</v>
      </c>
      <c r="FL188">
        <v>0.59</v>
      </c>
      <c r="FM188">
        <v>-74.8907707317073</v>
      </c>
      <c r="FN188">
        <v>2.70023205574911</v>
      </c>
      <c r="FO188">
        <v>0.388526052266394</v>
      </c>
      <c r="FP188">
        <v>0</v>
      </c>
      <c r="FQ188">
        <v>851.300352941176</v>
      </c>
      <c r="FR188">
        <v>-2.75572193086093</v>
      </c>
      <c r="FS188">
        <v>0.351166030980908</v>
      </c>
      <c r="FT188">
        <v>0</v>
      </c>
      <c r="FU188">
        <v>5.59309902439024</v>
      </c>
      <c r="FV188">
        <v>0.146421742160287</v>
      </c>
      <c r="FW188">
        <v>0.0262503992819694</v>
      </c>
      <c r="FX188">
        <v>0</v>
      </c>
      <c r="FY188">
        <v>0</v>
      </c>
      <c r="FZ188">
        <v>3</v>
      </c>
      <c r="GA188" t="s">
        <v>427</v>
      </c>
      <c r="GB188">
        <v>2.97397</v>
      </c>
      <c r="GC188">
        <v>2.69973</v>
      </c>
      <c r="GD188">
        <v>0.185223</v>
      </c>
      <c r="GE188">
        <v>0.193229</v>
      </c>
      <c r="GF188">
        <v>0.108628</v>
      </c>
      <c r="GG188">
        <v>0.0927777</v>
      </c>
      <c r="GH188">
        <v>31727.1</v>
      </c>
      <c r="GI188">
        <v>34342.1</v>
      </c>
      <c r="GJ188">
        <v>35286</v>
      </c>
      <c r="GK188">
        <v>38604.7</v>
      </c>
      <c r="GL188">
        <v>44592.1</v>
      </c>
      <c r="GM188">
        <v>50584.2</v>
      </c>
      <c r="GN188">
        <v>55158.6</v>
      </c>
      <c r="GO188">
        <v>61919.3</v>
      </c>
      <c r="GP188">
        <v>1.98</v>
      </c>
      <c r="GQ188">
        <v>1.847</v>
      </c>
      <c r="GR188">
        <v>0.123948</v>
      </c>
      <c r="GS188">
        <v>0</v>
      </c>
      <c r="GT188">
        <v>25.468</v>
      </c>
      <c r="GU188">
        <v>999.9</v>
      </c>
      <c r="GV188">
        <v>59.089</v>
      </c>
      <c r="GW188">
        <v>29.336</v>
      </c>
      <c r="GX188">
        <v>26.8008</v>
      </c>
      <c r="GY188">
        <v>55.7964</v>
      </c>
      <c r="GZ188">
        <v>43.4175</v>
      </c>
      <c r="HA188">
        <v>1</v>
      </c>
      <c r="HB188">
        <v>-0.0293902</v>
      </c>
      <c r="HC188">
        <v>0.242484</v>
      </c>
      <c r="HD188">
        <v>20.1138</v>
      </c>
      <c r="HE188">
        <v>5.19932</v>
      </c>
      <c r="HF188">
        <v>12.004</v>
      </c>
      <c r="HG188">
        <v>4.976</v>
      </c>
      <c r="HH188">
        <v>3.2938</v>
      </c>
      <c r="HI188">
        <v>9999</v>
      </c>
      <c r="HJ188">
        <v>9999</v>
      </c>
      <c r="HK188">
        <v>9999</v>
      </c>
      <c r="HL188">
        <v>628.2</v>
      </c>
      <c r="HM188">
        <v>1.86322</v>
      </c>
      <c r="HN188">
        <v>1.86804</v>
      </c>
      <c r="HO188">
        <v>1.86783</v>
      </c>
      <c r="HP188">
        <v>1.86905</v>
      </c>
      <c r="HQ188">
        <v>1.86981</v>
      </c>
      <c r="HR188">
        <v>1.86587</v>
      </c>
      <c r="HS188">
        <v>1.86691</v>
      </c>
      <c r="HT188">
        <v>1.86829</v>
      </c>
      <c r="HU188">
        <v>5</v>
      </c>
      <c r="HV188">
        <v>0</v>
      </c>
      <c r="HW188">
        <v>0</v>
      </c>
      <c r="HX188">
        <v>0</v>
      </c>
      <c r="HY188" t="s">
        <v>422</v>
      </c>
      <c r="HZ188" t="s">
        <v>423</v>
      </c>
      <c r="IA188" t="s">
        <v>424</v>
      </c>
      <c r="IB188" t="s">
        <v>424</v>
      </c>
      <c r="IC188" t="s">
        <v>424</v>
      </c>
      <c r="ID188" t="s">
        <v>424</v>
      </c>
      <c r="IE188">
        <v>0</v>
      </c>
      <c r="IF188">
        <v>100</v>
      </c>
      <c r="IG188">
        <v>100</v>
      </c>
      <c r="IH188">
        <v>10.9</v>
      </c>
      <c r="II188">
        <v>0.5598</v>
      </c>
      <c r="IJ188">
        <v>4.02706509432224</v>
      </c>
      <c r="IK188">
        <v>0.00601174518973114</v>
      </c>
      <c r="IL188">
        <v>2.77886958061485e-07</v>
      </c>
      <c r="IM188">
        <v>-3.54636231360687e-10</v>
      </c>
      <c r="IN188">
        <v>-0.0404303883988718</v>
      </c>
      <c r="IO188">
        <v>-0.0177815531441476</v>
      </c>
      <c r="IP188">
        <v>0.00205572605671414</v>
      </c>
      <c r="IQ188">
        <v>-1.65519735432211e-05</v>
      </c>
      <c r="IR188">
        <v>-4</v>
      </c>
      <c r="IS188">
        <v>1848</v>
      </c>
      <c r="IT188">
        <v>1</v>
      </c>
      <c r="IU188">
        <v>25</v>
      </c>
      <c r="IV188">
        <v>24569.2</v>
      </c>
      <c r="IW188">
        <v>24569.2</v>
      </c>
      <c r="IX188">
        <v>2.50732</v>
      </c>
      <c r="IY188">
        <v>2.59888</v>
      </c>
      <c r="IZ188">
        <v>1.54785</v>
      </c>
      <c r="JA188">
        <v>2.30469</v>
      </c>
      <c r="JB188">
        <v>1.34644</v>
      </c>
      <c r="JC188">
        <v>2.35474</v>
      </c>
      <c r="JD188">
        <v>33.9413</v>
      </c>
      <c r="JE188">
        <v>24.2188</v>
      </c>
      <c r="JF188">
        <v>18</v>
      </c>
      <c r="JG188">
        <v>498.132</v>
      </c>
      <c r="JH188">
        <v>412.254</v>
      </c>
      <c r="JI188">
        <v>24.9999</v>
      </c>
      <c r="JJ188">
        <v>26.8225</v>
      </c>
      <c r="JK188">
        <v>30.0003</v>
      </c>
      <c r="JL188">
        <v>26.7469</v>
      </c>
      <c r="JM188">
        <v>26.6868</v>
      </c>
      <c r="JN188">
        <v>50.2091</v>
      </c>
      <c r="JO188">
        <v>33.4761</v>
      </c>
      <c r="JP188">
        <v>94.4096</v>
      </c>
      <c r="JQ188">
        <v>25</v>
      </c>
      <c r="JR188">
        <v>1274.4</v>
      </c>
      <c r="JS188">
        <v>20.3892</v>
      </c>
      <c r="JT188">
        <v>102.32</v>
      </c>
      <c r="JU188">
        <v>103.066</v>
      </c>
    </row>
    <row r="189" spans="1:281">
      <c r="A189">
        <v>173</v>
      </c>
      <c r="B189">
        <v>1659025784.6</v>
      </c>
      <c r="C189">
        <v>2101.5</v>
      </c>
      <c r="D189" t="s">
        <v>770</v>
      </c>
      <c r="E189" t="s">
        <v>771</v>
      </c>
      <c r="F189">
        <v>5</v>
      </c>
      <c r="G189" t="s">
        <v>619</v>
      </c>
      <c r="H189" t="s">
        <v>417</v>
      </c>
      <c r="I189">
        <v>1659025777.1</v>
      </c>
      <c r="J189">
        <f>(K189)/1000</f>
        <v>0</v>
      </c>
      <c r="K189">
        <f>IF(CZ189, AN189, AH189)</f>
        <v>0</v>
      </c>
      <c r="L189">
        <f>IF(CZ189, AI189, AG189)</f>
        <v>0</v>
      </c>
      <c r="M189">
        <f>DB189 - IF(AU189&gt;1, L189*CV189*100.0/(AW189*DP189), 0)</f>
        <v>0</v>
      </c>
      <c r="N189">
        <f>((T189-J189/2)*M189-L189)/(T189+J189/2)</f>
        <v>0</v>
      </c>
      <c r="O189">
        <f>N189*(DI189+DJ189)/1000.0</f>
        <v>0</v>
      </c>
      <c r="P189">
        <f>(DB189 - IF(AU189&gt;1, L189*CV189*100.0/(AW189*DP189), 0))*(DI189+DJ189)/1000.0</f>
        <v>0</v>
      </c>
      <c r="Q189">
        <f>2.0/((1/S189-1/R189)+SIGN(S189)*SQRT((1/S189-1/R189)*(1/S189-1/R189) + 4*CW189/((CW189+1)*(CW189+1))*(2*1/S189*1/R189-1/R189*1/R189)))</f>
        <v>0</v>
      </c>
      <c r="R189">
        <f>IF(LEFT(CX189,1)&lt;&gt;"0",IF(LEFT(CX189,1)="1",3.0,CY189),$D$5+$E$5*(DP189*DI189/($K$5*1000))+$F$5*(DP189*DI189/($K$5*1000))*MAX(MIN(CV189,$J$5),$I$5)*MAX(MIN(CV189,$J$5),$I$5)+$G$5*MAX(MIN(CV189,$J$5),$I$5)*(DP189*DI189/($K$5*1000))+$H$5*(DP189*DI189/($K$5*1000))*(DP189*DI189/($K$5*1000)))</f>
        <v>0</v>
      </c>
      <c r="S189">
        <f>J189*(1000-(1000*0.61365*exp(17.502*W189/(240.97+W189))/(DI189+DJ189)+DD189)/2)/(1000*0.61365*exp(17.502*W189/(240.97+W189))/(DI189+DJ189)-DD189)</f>
        <v>0</v>
      </c>
      <c r="T189">
        <f>1/((CW189+1)/(Q189/1.6)+1/(R189/1.37)) + CW189/((CW189+1)/(Q189/1.6) + CW189/(R189/1.37))</f>
        <v>0</v>
      </c>
      <c r="U189">
        <f>(CR189*CU189)</f>
        <v>0</v>
      </c>
      <c r="V189">
        <f>(DK189+(U189+2*0.95*5.67E-8*(((DK189+$B$7)+273)^4-(DK189+273)^4)-44100*J189)/(1.84*29.3*R189+8*0.95*5.67E-8*(DK189+273)^3))</f>
        <v>0</v>
      </c>
      <c r="W189">
        <f>($C$7*DL189+$D$7*DM189+$E$7*V189)</f>
        <v>0</v>
      </c>
      <c r="X189">
        <f>0.61365*exp(17.502*W189/(240.97+W189))</f>
        <v>0</v>
      </c>
      <c r="Y189">
        <f>(Z189/AA189*100)</f>
        <v>0</v>
      </c>
      <c r="Z189">
        <f>DD189*(DI189+DJ189)/1000</f>
        <v>0</v>
      </c>
      <c r="AA189">
        <f>0.61365*exp(17.502*DK189/(240.97+DK189))</f>
        <v>0</v>
      </c>
      <c r="AB189">
        <f>(X189-DD189*(DI189+DJ189)/1000)</f>
        <v>0</v>
      </c>
      <c r="AC189">
        <f>(-J189*44100)</f>
        <v>0</v>
      </c>
      <c r="AD189">
        <f>2*29.3*R189*0.92*(DK189-W189)</f>
        <v>0</v>
      </c>
      <c r="AE189">
        <f>2*0.95*5.67E-8*(((DK189+$B$7)+273)^4-(W189+273)^4)</f>
        <v>0</v>
      </c>
      <c r="AF189">
        <f>U189+AE189+AC189+AD189</f>
        <v>0</v>
      </c>
      <c r="AG189">
        <f>DH189*AU189*(DC189-DB189*(1000-AU189*DE189)/(1000-AU189*DD189))/(100*CV189)</f>
        <v>0</v>
      </c>
      <c r="AH189">
        <f>1000*DH189*AU189*(DD189-DE189)/(100*CV189*(1000-AU189*DD189))</f>
        <v>0</v>
      </c>
      <c r="AI189">
        <f>(AJ189 - AK189 - DI189*1E3/(8.314*(DK189+273.15)) * AM189/DH189 * AL189) * DH189/(100*CV189) * (1000 - DE189)/1000</f>
        <v>0</v>
      </c>
      <c r="AJ189">
        <v>1294.28023200628</v>
      </c>
      <c r="AK189">
        <v>1232.61157575758</v>
      </c>
      <c r="AL189">
        <v>3.42645048580432</v>
      </c>
      <c r="AM189">
        <v>66.0504921813524</v>
      </c>
      <c r="AN189">
        <f>(AP189 - AO189 + DI189*1E3/(8.314*(DK189+273.15)) * AR189/DH189 * AQ189) * DH189/(100*CV189) * 1000/(1000 - AP189)</f>
        <v>0</v>
      </c>
      <c r="AO189">
        <v>20.3026659802597</v>
      </c>
      <c r="AP189">
        <v>25.9010685314685</v>
      </c>
      <c r="AQ189">
        <v>-0.000842545454537509</v>
      </c>
      <c r="AR189">
        <v>92.47</v>
      </c>
      <c r="AS189">
        <v>0</v>
      </c>
      <c r="AT189">
        <v>0</v>
      </c>
      <c r="AU189">
        <f>IF(AS189*$H$13&gt;=AW189,1.0,(AW189/(AW189-AS189*$H$13)))</f>
        <v>0</v>
      </c>
      <c r="AV189">
        <f>(AU189-1)*100</f>
        <v>0</v>
      </c>
      <c r="AW189">
        <f>MAX(0,($B$13+$C$13*DP189)/(1+$D$13*DP189)*DI189/(DK189+273)*$E$13)</f>
        <v>0</v>
      </c>
      <c r="AX189" t="s">
        <v>418</v>
      </c>
      <c r="AY189" t="s">
        <v>418</v>
      </c>
      <c r="AZ189">
        <v>0</v>
      </c>
      <c r="BA189">
        <v>0</v>
      </c>
      <c r="BB189">
        <f>1-AZ189/BA189</f>
        <v>0</v>
      </c>
      <c r="BC189">
        <v>0</v>
      </c>
      <c r="BD189" t="s">
        <v>418</v>
      </c>
      <c r="BE189" t="s">
        <v>418</v>
      </c>
      <c r="BF189">
        <v>0</v>
      </c>
      <c r="BG189">
        <v>0</v>
      </c>
      <c r="BH189">
        <f>1-BF189/BG189</f>
        <v>0</v>
      </c>
      <c r="BI189">
        <v>0.5</v>
      </c>
      <c r="BJ189">
        <f>CS189</f>
        <v>0</v>
      </c>
      <c r="BK189">
        <f>L189</f>
        <v>0</v>
      </c>
      <c r="BL189">
        <f>BH189*BI189*BJ189</f>
        <v>0</v>
      </c>
      <c r="BM189">
        <f>(BK189-BC189)/BJ189</f>
        <v>0</v>
      </c>
      <c r="BN189">
        <f>(BA189-BG189)/BG189</f>
        <v>0</v>
      </c>
      <c r="BO189">
        <f>AZ189/(BB189+AZ189/BG189)</f>
        <v>0</v>
      </c>
      <c r="BP189" t="s">
        <v>418</v>
      </c>
      <c r="BQ189">
        <v>0</v>
      </c>
      <c r="BR189">
        <f>IF(BQ189&lt;&gt;0, BQ189, BO189)</f>
        <v>0</v>
      </c>
      <c r="BS189">
        <f>1-BR189/BG189</f>
        <v>0</v>
      </c>
      <c r="BT189">
        <f>(BG189-BF189)/(BG189-BR189)</f>
        <v>0</v>
      </c>
      <c r="BU189">
        <f>(BA189-BG189)/(BA189-BR189)</f>
        <v>0</v>
      </c>
      <c r="BV189">
        <f>(BG189-BF189)/(BG189-AZ189)</f>
        <v>0</v>
      </c>
      <c r="BW189">
        <f>(BA189-BG189)/(BA189-AZ189)</f>
        <v>0</v>
      </c>
      <c r="BX189">
        <f>(BT189*BR189/BF189)</f>
        <v>0</v>
      </c>
      <c r="BY189">
        <f>(1-BX189)</f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f>$B$11*DQ189+$C$11*DR189+$F$11*EC189*(1-EF189)</f>
        <v>0</v>
      </c>
      <c r="CS189">
        <f>CR189*CT189</f>
        <v>0</v>
      </c>
      <c r="CT189">
        <f>($B$11*$D$9+$C$11*$D$9+$F$11*((EP189+EH189)/MAX(EP189+EH189+EQ189, 0.1)*$I$9+EQ189/MAX(EP189+EH189+EQ189, 0.1)*$J$9))/($B$11+$C$11+$F$11)</f>
        <v>0</v>
      </c>
      <c r="CU189">
        <f>($B$11*$K$9+$C$11*$K$9+$F$11*((EP189+EH189)/MAX(EP189+EH189+EQ189, 0.1)*$P$9+EQ189/MAX(EP189+EH189+EQ189, 0.1)*$Q$9))/($B$11+$C$11+$F$11)</f>
        <v>0</v>
      </c>
      <c r="CV189">
        <v>6</v>
      </c>
      <c r="CW189">
        <v>0.5</v>
      </c>
      <c r="CX189" t="s">
        <v>419</v>
      </c>
      <c r="CY189">
        <v>2</v>
      </c>
      <c r="CZ189" t="b">
        <v>1</v>
      </c>
      <c r="DA189">
        <v>1659025777.1</v>
      </c>
      <c r="DB189">
        <v>1177.57592592593</v>
      </c>
      <c r="DC189">
        <v>1252.32666666667</v>
      </c>
      <c r="DD189">
        <v>25.9155592592593</v>
      </c>
      <c r="DE189">
        <v>20.3155074074074</v>
      </c>
      <c r="DF189">
        <v>1166.72</v>
      </c>
      <c r="DG189">
        <v>25.3550518518518</v>
      </c>
      <c r="DH189">
        <v>500.035111111111</v>
      </c>
      <c r="DI189">
        <v>90.4019703703704</v>
      </c>
      <c r="DJ189">
        <v>0.0464959592592593</v>
      </c>
      <c r="DK189">
        <v>27.4895592592593</v>
      </c>
      <c r="DL189">
        <v>27.5030185185185</v>
      </c>
      <c r="DM189">
        <v>999.9</v>
      </c>
      <c r="DN189">
        <v>0</v>
      </c>
      <c r="DO189">
        <v>0</v>
      </c>
      <c r="DP189">
        <v>9994.07407407407</v>
      </c>
      <c r="DQ189">
        <v>0</v>
      </c>
      <c r="DR189">
        <v>18.4248</v>
      </c>
      <c r="DS189">
        <v>-74.7507888888889</v>
      </c>
      <c r="DT189">
        <v>1208.90555555556</v>
      </c>
      <c r="DU189">
        <v>1278.29555555556</v>
      </c>
      <c r="DV189">
        <v>5.60005666666667</v>
      </c>
      <c r="DW189">
        <v>1252.32666666667</v>
      </c>
      <c r="DX189">
        <v>20.3155074074074</v>
      </c>
      <c r="DY189">
        <v>2.34281814814815</v>
      </c>
      <c r="DZ189">
        <v>1.83656185185185</v>
      </c>
      <c r="EA189">
        <v>19.9738444444444</v>
      </c>
      <c r="EB189">
        <v>16.1014814814815</v>
      </c>
      <c r="EC189">
        <v>1999.99259259259</v>
      </c>
      <c r="ED189">
        <v>0.980007148148148</v>
      </c>
      <c r="EE189">
        <v>0.0199930925925926</v>
      </c>
      <c r="EF189">
        <v>0</v>
      </c>
      <c r="EG189">
        <v>850.975481481481</v>
      </c>
      <c r="EH189">
        <v>5.00063</v>
      </c>
      <c r="EI189">
        <v>16781.4888888889</v>
      </c>
      <c r="EJ189">
        <v>17256.862962963</v>
      </c>
      <c r="EK189">
        <v>38.9209259259259</v>
      </c>
      <c r="EL189">
        <v>38.875</v>
      </c>
      <c r="EM189">
        <v>38.375</v>
      </c>
      <c r="EN189">
        <v>38.25</v>
      </c>
      <c r="EO189">
        <v>39.875</v>
      </c>
      <c r="EP189">
        <v>1955.1062962963</v>
      </c>
      <c r="EQ189">
        <v>39.8862962962963</v>
      </c>
      <c r="ER189">
        <v>0</v>
      </c>
      <c r="ES189">
        <v>1659025783.3</v>
      </c>
      <c r="ET189">
        <v>0</v>
      </c>
      <c r="EU189">
        <v>850.958692307692</v>
      </c>
      <c r="EV189">
        <v>-1.68321368012915</v>
      </c>
      <c r="EW189">
        <v>-50.4444445081596</v>
      </c>
      <c r="EX189">
        <v>16781.8038461538</v>
      </c>
      <c r="EY189">
        <v>15</v>
      </c>
      <c r="EZ189">
        <v>0</v>
      </c>
      <c r="FA189" t="s">
        <v>420</v>
      </c>
      <c r="FB189">
        <v>1657551626.5</v>
      </c>
      <c r="FC189">
        <v>1657551629</v>
      </c>
      <c r="FD189">
        <v>0</v>
      </c>
      <c r="FE189">
        <v>0.403</v>
      </c>
      <c r="FF189">
        <v>0.009</v>
      </c>
      <c r="FG189">
        <v>9.41</v>
      </c>
      <c r="FH189">
        <v>0.087</v>
      </c>
      <c r="FI189">
        <v>417</v>
      </c>
      <c r="FJ189">
        <v>17</v>
      </c>
      <c r="FK189">
        <v>1.61</v>
      </c>
      <c r="FL189">
        <v>0.59</v>
      </c>
      <c r="FM189">
        <v>-74.8061925</v>
      </c>
      <c r="FN189">
        <v>0.00872532833056307</v>
      </c>
      <c r="FO189">
        <v>0.311001842749765</v>
      </c>
      <c r="FP189">
        <v>1</v>
      </c>
      <c r="FQ189">
        <v>851.104323529412</v>
      </c>
      <c r="FR189">
        <v>-2.3316577564709</v>
      </c>
      <c r="FS189">
        <v>0.303854427276908</v>
      </c>
      <c r="FT189">
        <v>0</v>
      </c>
      <c r="FU189">
        <v>5.6051925</v>
      </c>
      <c r="FV189">
        <v>-0.0674440525328513</v>
      </c>
      <c r="FW189">
        <v>0.00979246974720875</v>
      </c>
      <c r="FX189">
        <v>1</v>
      </c>
      <c r="FY189">
        <v>2</v>
      </c>
      <c r="FZ189">
        <v>3</v>
      </c>
      <c r="GA189" t="s">
        <v>474</v>
      </c>
      <c r="GB189">
        <v>2.9721</v>
      </c>
      <c r="GC189">
        <v>2.70046</v>
      </c>
      <c r="GD189">
        <v>0.186839</v>
      </c>
      <c r="GE189">
        <v>0.194766</v>
      </c>
      <c r="GF189">
        <v>0.108616</v>
      </c>
      <c r="GG189">
        <v>0.0927672</v>
      </c>
      <c r="GH189">
        <v>31664.3</v>
      </c>
      <c r="GI189">
        <v>34276.6</v>
      </c>
      <c r="GJ189">
        <v>35286.1</v>
      </c>
      <c r="GK189">
        <v>38604.6</v>
      </c>
      <c r="GL189">
        <v>44592.6</v>
      </c>
      <c r="GM189">
        <v>50584.8</v>
      </c>
      <c r="GN189">
        <v>55158.4</v>
      </c>
      <c r="GO189">
        <v>61919.2</v>
      </c>
      <c r="GP189">
        <v>1.9788</v>
      </c>
      <c r="GQ189">
        <v>1.848</v>
      </c>
      <c r="GR189">
        <v>0.124454</v>
      </c>
      <c r="GS189">
        <v>0</v>
      </c>
      <c r="GT189">
        <v>25.468</v>
      </c>
      <c r="GU189">
        <v>999.9</v>
      </c>
      <c r="GV189">
        <v>59.089</v>
      </c>
      <c r="GW189">
        <v>29.336</v>
      </c>
      <c r="GX189">
        <v>26.8007</v>
      </c>
      <c r="GY189">
        <v>56.7664</v>
      </c>
      <c r="GZ189">
        <v>43.4054</v>
      </c>
      <c r="HA189">
        <v>1</v>
      </c>
      <c r="HB189">
        <v>-0.0295732</v>
      </c>
      <c r="HC189">
        <v>0.240675</v>
      </c>
      <c r="HD189">
        <v>20.1134</v>
      </c>
      <c r="HE189">
        <v>5.19812</v>
      </c>
      <c r="HF189">
        <v>12.004</v>
      </c>
      <c r="HG189">
        <v>4.9756</v>
      </c>
      <c r="HH189">
        <v>3.2938</v>
      </c>
      <c r="HI189">
        <v>9999</v>
      </c>
      <c r="HJ189">
        <v>9999</v>
      </c>
      <c r="HK189">
        <v>9999</v>
      </c>
      <c r="HL189">
        <v>628.2</v>
      </c>
      <c r="HM189">
        <v>1.86325</v>
      </c>
      <c r="HN189">
        <v>1.86804</v>
      </c>
      <c r="HO189">
        <v>1.86783</v>
      </c>
      <c r="HP189">
        <v>1.86899</v>
      </c>
      <c r="HQ189">
        <v>1.86981</v>
      </c>
      <c r="HR189">
        <v>1.86584</v>
      </c>
      <c r="HS189">
        <v>1.86691</v>
      </c>
      <c r="HT189">
        <v>1.86829</v>
      </c>
      <c r="HU189">
        <v>5</v>
      </c>
      <c r="HV189">
        <v>0</v>
      </c>
      <c r="HW189">
        <v>0</v>
      </c>
      <c r="HX189">
        <v>0</v>
      </c>
      <c r="HY189" t="s">
        <v>422</v>
      </c>
      <c r="HZ189" t="s">
        <v>423</v>
      </c>
      <c r="IA189" t="s">
        <v>424</v>
      </c>
      <c r="IB189" t="s">
        <v>424</v>
      </c>
      <c r="IC189" t="s">
        <v>424</v>
      </c>
      <c r="ID189" t="s">
        <v>424</v>
      </c>
      <c r="IE189">
        <v>0</v>
      </c>
      <c r="IF189">
        <v>100</v>
      </c>
      <c r="IG189">
        <v>100</v>
      </c>
      <c r="IH189">
        <v>10.98</v>
      </c>
      <c r="II189">
        <v>0.5595</v>
      </c>
      <c r="IJ189">
        <v>4.02706509432224</v>
      </c>
      <c r="IK189">
        <v>0.00601174518973114</v>
      </c>
      <c r="IL189">
        <v>2.77886958061485e-07</v>
      </c>
      <c r="IM189">
        <v>-3.54636231360687e-10</v>
      </c>
      <c r="IN189">
        <v>-0.0404303883988718</v>
      </c>
      <c r="IO189">
        <v>-0.0177815531441476</v>
      </c>
      <c r="IP189">
        <v>0.00205572605671414</v>
      </c>
      <c r="IQ189">
        <v>-1.65519735432211e-05</v>
      </c>
      <c r="IR189">
        <v>-4</v>
      </c>
      <c r="IS189">
        <v>1848</v>
      </c>
      <c r="IT189">
        <v>1</v>
      </c>
      <c r="IU189">
        <v>25</v>
      </c>
      <c r="IV189">
        <v>24569.3</v>
      </c>
      <c r="IW189">
        <v>24569.3</v>
      </c>
      <c r="IX189">
        <v>2.53174</v>
      </c>
      <c r="IY189">
        <v>2.59033</v>
      </c>
      <c r="IZ189">
        <v>1.54785</v>
      </c>
      <c r="JA189">
        <v>2.30591</v>
      </c>
      <c r="JB189">
        <v>1.34644</v>
      </c>
      <c r="JC189">
        <v>2.35718</v>
      </c>
      <c r="JD189">
        <v>33.9413</v>
      </c>
      <c r="JE189">
        <v>24.2188</v>
      </c>
      <c r="JF189">
        <v>18</v>
      </c>
      <c r="JG189">
        <v>497.364</v>
      </c>
      <c r="JH189">
        <v>412.819</v>
      </c>
      <c r="JI189">
        <v>24.9998</v>
      </c>
      <c r="JJ189">
        <v>26.8225</v>
      </c>
      <c r="JK189">
        <v>30.0001</v>
      </c>
      <c r="JL189">
        <v>26.7491</v>
      </c>
      <c r="JM189">
        <v>26.6868</v>
      </c>
      <c r="JN189">
        <v>50.7038</v>
      </c>
      <c r="JO189">
        <v>33.205</v>
      </c>
      <c r="JP189">
        <v>94.4096</v>
      </c>
      <c r="JQ189">
        <v>25</v>
      </c>
      <c r="JR189">
        <v>1287.98</v>
      </c>
      <c r="JS189">
        <v>20.3892</v>
      </c>
      <c r="JT189">
        <v>102.32</v>
      </c>
      <c r="JU189">
        <v>103.066</v>
      </c>
    </row>
    <row r="190" spans="1:281">
      <c r="A190">
        <v>174</v>
      </c>
      <c r="B190">
        <v>1659025789.6</v>
      </c>
      <c r="C190">
        <v>2106.5</v>
      </c>
      <c r="D190" t="s">
        <v>772</v>
      </c>
      <c r="E190" t="s">
        <v>773</v>
      </c>
      <c r="F190">
        <v>5</v>
      </c>
      <c r="G190" t="s">
        <v>619</v>
      </c>
      <c r="H190" t="s">
        <v>417</v>
      </c>
      <c r="I190">
        <v>1659025781.81429</v>
      </c>
      <c r="J190">
        <f>(K190)/1000</f>
        <v>0</v>
      </c>
      <c r="K190">
        <f>IF(CZ190, AN190, AH190)</f>
        <v>0</v>
      </c>
      <c r="L190">
        <f>IF(CZ190, AI190, AG190)</f>
        <v>0</v>
      </c>
      <c r="M190">
        <f>DB190 - IF(AU190&gt;1, L190*CV190*100.0/(AW190*DP190), 0)</f>
        <v>0</v>
      </c>
      <c r="N190">
        <f>((T190-J190/2)*M190-L190)/(T190+J190/2)</f>
        <v>0</v>
      </c>
      <c r="O190">
        <f>N190*(DI190+DJ190)/1000.0</f>
        <v>0</v>
      </c>
      <c r="P190">
        <f>(DB190 - IF(AU190&gt;1, L190*CV190*100.0/(AW190*DP190), 0))*(DI190+DJ190)/1000.0</f>
        <v>0</v>
      </c>
      <c r="Q190">
        <f>2.0/((1/S190-1/R190)+SIGN(S190)*SQRT((1/S190-1/R190)*(1/S190-1/R190) + 4*CW190/((CW190+1)*(CW190+1))*(2*1/S190*1/R190-1/R190*1/R190)))</f>
        <v>0</v>
      </c>
      <c r="R190">
        <f>IF(LEFT(CX190,1)&lt;&gt;"0",IF(LEFT(CX190,1)="1",3.0,CY190),$D$5+$E$5*(DP190*DI190/($K$5*1000))+$F$5*(DP190*DI190/($K$5*1000))*MAX(MIN(CV190,$J$5),$I$5)*MAX(MIN(CV190,$J$5),$I$5)+$G$5*MAX(MIN(CV190,$J$5),$I$5)*(DP190*DI190/($K$5*1000))+$H$5*(DP190*DI190/($K$5*1000))*(DP190*DI190/($K$5*1000)))</f>
        <v>0</v>
      </c>
      <c r="S190">
        <f>J190*(1000-(1000*0.61365*exp(17.502*W190/(240.97+W190))/(DI190+DJ190)+DD190)/2)/(1000*0.61365*exp(17.502*W190/(240.97+W190))/(DI190+DJ190)-DD190)</f>
        <v>0</v>
      </c>
      <c r="T190">
        <f>1/((CW190+1)/(Q190/1.6)+1/(R190/1.37)) + CW190/((CW190+1)/(Q190/1.6) + CW190/(R190/1.37))</f>
        <v>0</v>
      </c>
      <c r="U190">
        <f>(CR190*CU190)</f>
        <v>0</v>
      </c>
      <c r="V190">
        <f>(DK190+(U190+2*0.95*5.67E-8*(((DK190+$B$7)+273)^4-(DK190+273)^4)-44100*J190)/(1.84*29.3*R190+8*0.95*5.67E-8*(DK190+273)^3))</f>
        <v>0</v>
      </c>
      <c r="W190">
        <f>($C$7*DL190+$D$7*DM190+$E$7*V190)</f>
        <v>0</v>
      </c>
      <c r="X190">
        <f>0.61365*exp(17.502*W190/(240.97+W190))</f>
        <v>0</v>
      </c>
      <c r="Y190">
        <f>(Z190/AA190*100)</f>
        <v>0</v>
      </c>
      <c r="Z190">
        <f>DD190*(DI190+DJ190)/1000</f>
        <v>0</v>
      </c>
      <c r="AA190">
        <f>0.61365*exp(17.502*DK190/(240.97+DK190))</f>
        <v>0</v>
      </c>
      <c r="AB190">
        <f>(X190-DD190*(DI190+DJ190)/1000)</f>
        <v>0</v>
      </c>
      <c r="AC190">
        <f>(-J190*44100)</f>
        <v>0</v>
      </c>
      <c r="AD190">
        <f>2*29.3*R190*0.92*(DK190-W190)</f>
        <v>0</v>
      </c>
      <c r="AE190">
        <f>2*0.95*5.67E-8*(((DK190+$B$7)+273)^4-(W190+273)^4)</f>
        <v>0</v>
      </c>
      <c r="AF190">
        <f>U190+AE190+AC190+AD190</f>
        <v>0</v>
      </c>
      <c r="AG190">
        <f>DH190*AU190*(DC190-DB190*(1000-AU190*DE190)/(1000-AU190*DD190))/(100*CV190)</f>
        <v>0</v>
      </c>
      <c r="AH190">
        <f>1000*DH190*AU190*(DD190-DE190)/(100*CV190*(1000-AU190*DD190))</f>
        <v>0</v>
      </c>
      <c r="AI190">
        <f>(AJ190 - AK190 - DI190*1E3/(8.314*(DK190+273.15)) * AM190/DH190 * AL190) * DH190/(100*CV190) * (1000 - DE190)/1000</f>
        <v>0</v>
      </c>
      <c r="AJ190">
        <v>1311.00577092298</v>
      </c>
      <c r="AK190">
        <v>1249.63993939394</v>
      </c>
      <c r="AL190">
        <v>3.39295861072981</v>
      </c>
      <c r="AM190">
        <v>66.0504921813524</v>
      </c>
      <c r="AN190">
        <f>(AP190 - AO190 + DI190*1E3/(8.314*(DK190+273.15)) * AR190/DH190 * AQ190) * DH190/(100*CV190) * 1000/(1000 - AP190)</f>
        <v>0</v>
      </c>
      <c r="AO190">
        <v>20.3025983035931</v>
      </c>
      <c r="AP190">
        <v>25.8899391608392</v>
      </c>
      <c r="AQ190">
        <v>-0.000692579124574945</v>
      </c>
      <c r="AR190">
        <v>92.47</v>
      </c>
      <c r="AS190">
        <v>0</v>
      </c>
      <c r="AT190">
        <v>0</v>
      </c>
      <c r="AU190">
        <f>IF(AS190*$H$13&gt;=AW190,1.0,(AW190/(AW190-AS190*$H$13)))</f>
        <v>0</v>
      </c>
      <c r="AV190">
        <f>(AU190-1)*100</f>
        <v>0</v>
      </c>
      <c r="AW190">
        <f>MAX(0,($B$13+$C$13*DP190)/(1+$D$13*DP190)*DI190/(DK190+273)*$E$13)</f>
        <v>0</v>
      </c>
      <c r="AX190" t="s">
        <v>418</v>
      </c>
      <c r="AY190" t="s">
        <v>418</v>
      </c>
      <c r="AZ190">
        <v>0</v>
      </c>
      <c r="BA190">
        <v>0</v>
      </c>
      <c r="BB190">
        <f>1-AZ190/BA190</f>
        <v>0</v>
      </c>
      <c r="BC190">
        <v>0</v>
      </c>
      <c r="BD190" t="s">
        <v>418</v>
      </c>
      <c r="BE190" t="s">
        <v>418</v>
      </c>
      <c r="BF190">
        <v>0</v>
      </c>
      <c r="BG190">
        <v>0</v>
      </c>
      <c r="BH190">
        <f>1-BF190/BG190</f>
        <v>0</v>
      </c>
      <c r="BI190">
        <v>0.5</v>
      </c>
      <c r="BJ190">
        <f>CS190</f>
        <v>0</v>
      </c>
      <c r="BK190">
        <f>L190</f>
        <v>0</v>
      </c>
      <c r="BL190">
        <f>BH190*BI190*BJ190</f>
        <v>0</v>
      </c>
      <c r="BM190">
        <f>(BK190-BC190)/BJ190</f>
        <v>0</v>
      </c>
      <c r="BN190">
        <f>(BA190-BG190)/BG190</f>
        <v>0</v>
      </c>
      <c r="BO190">
        <f>AZ190/(BB190+AZ190/BG190)</f>
        <v>0</v>
      </c>
      <c r="BP190" t="s">
        <v>418</v>
      </c>
      <c r="BQ190">
        <v>0</v>
      </c>
      <c r="BR190">
        <f>IF(BQ190&lt;&gt;0, BQ190, BO190)</f>
        <v>0</v>
      </c>
      <c r="BS190">
        <f>1-BR190/BG190</f>
        <v>0</v>
      </c>
      <c r="BT190">
        <f>(BG190-BF190)/(BG190-BR190)</f>
        <v>0</v>
      </c>
      <c r="BU190">
        <f>(BA190-BG190)/(BA190-BR190)</f>
        <v>0</v>
      </c>
      <c r="BV190">
        <f>(BG190-BF190)/(BG190-AZ190)</f>
        <v>0</v>
      </c>
      <c r="BW190">
        <f>(BA190-BG190)/(BA190-AZ190)</f>
        <v>0</v>
      </c>
      <c r="BX190">
        <f>(BT190*BR190/BF190)</f>
        <v>0</v>
      </c>
      <c r="BY190">
        <f>(1-BX190)</f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f>$B$11*DQ190+$C$11*DR190+$F$11*EC190*(1-EF190)</f>
        <v>0</v>
      </c>
      <c r="CS190">
        <f>CR190*CT190</f>
        <v>0</v>
      </c>
      <c r="CT190">
        <f>($B$11*$D$9+$C$11*$D$9+$F$11*((EP190+EH190)/MAX(EP190+EH190+EQ190, 0.1)*$I$9+EQ190/MAX(EP190+EH190+EQ190, 0.1)*$J$9))/($B$11+$C$11+$F$11)</f>
        <v>0</v>
      </c>
      <c r="CU190">
        <f>($B$11*$K$9+$C$11*$K$9+$F$11*((EP190+EH190)/MAX(EP190+EH190+EQ190, 0.1)*$P$9+EQ190/MAX(EP190+EH190+EQ190, 0.1)*$Q$9))/($B$11+$C$11+$F$11)</f>
        <v>0</v>
      </c>
      <c r="CV190">
        <v>6</v>
      </c>
      <c r="CW190">
        <v>0.5</v>
      </c>
      <c r="CX190" t="s">
        <v>419</v>
      </c>
      <c r="CY190">
        <v>2</v>
      </c>
      <c r="CZ190" t="b">
        <v>1</v>
      </c>
      <c r="DA190">
        <v>1659025781.81429</v>
      </c>
      <c r="DB190">
        <v>1193.12928571429</v>
      </c>
      <c r="DC190">
        <v>1267.82785714286</v>
      </c>
      <c r="DD190">
        <v>25.9035285714286</v>
      </c>
      <c r="DE190">
        <v>20.3086107142857</v>
      </c>
      <c r="DF190">
        <v>1182.19321428571</v>
      </c>
      <c r="DG190">
        <v>25.3436464285714</v>
      </c>
      <c r="DH190">
        <v>500.042892857143</v>
      </c>
      <c r="DI190">
        <v>90.4021857142857</v>
      </c>
      <c r="DJ190">
        <v>0.0464047857142857</v>
      </c>
      <c r="DK190">
        <v>27.4897607142857</v>
      </c>
      <c r="DL190">
        <v>27.5012571428571</v>
      </c>
      <c r="DM190">
        <v>999.9</v>
      </c>
      <c r="DN190">
        <v>0</v>
      </c>
      <c r="DO190">
        <v>0</v>
      </c>
      <c r="DP190">
        <v>9998.39285714286</v>
      </c>
      <c r="DQ190">
        <v>0</v>
      </c>
      <c r="DR190">
        <v>18.4248</v>
      </c>
      <c r="DS190">
        <v>-74.6982964285714</v>
      </c>
      <c r="DT190">
        <v>1224.85821428571</v>
      </c>
      <c r="DU190">
        <v>1294.10857142857</v>
      </c>
      <c r="DV190">
        <v>5.59492214285714</v>
      </c>
      <c r="DW190">
        <v>1267.82785714286</v>
      </c>
      <c r="DX190">
        <v>20.3086107142857</v>
      </c>
      <c r="DY190">
        <v>2.34173607142857</v>
      </c>
      <c r="DZ190">
        <v>1.83594357142857</v>
      </c>
      <c r="EA190">
        <v>19.9663964285714</v>
      </c>
      <c r="EB190">
        <v>16.0962071428571</v>
      </c>
      <c r="EC190">
        <v>1999.99107142857</v>
      </c>
      <c r="ED190">
        <v>0.980007178571429</v>
      </c>
      <c r="EE190">
        <v>0.0199930642857143</v>
      </c>
      <c r="EF190">
        <v>0</v>
      </c>
      <c r="EG190">
        <v>850.773428571429</v>
      </c>
      <c r="EH190">
        <v>5.00063</v>
      </c>
      <c r="EI190">
        <v>16777.5571428571</v>
      </c>
      <c r="EJ190">
        <v>17256.8571428571</v>
      </c>
      <c r="EK190">
        <v>38.9148571428571</v>
      </c>
      <c r="EL190">
        <v>38.875</v>
      </c>
      <c r="EM190">
        <v>38.375</v>
      </c>
      <c r="EN190">
        <v>38.25</v>
      </c>
      <c r="EO190">
        <v>39.875</v>
      </c>
      <c r="EP190">
        <v>1955.10535714286</v>
      </c>
      <c r="EQ190">
        <v>39.8857142857143</v>
      </c>
      <c r="ER190">
        <v>0</v>
      </c>
      <c r="ES190">
        <v>1659025788.7</v>
      </c>
      <c r="ET190">
        <v>0</v>
      </c>
      <c r="EU190">
        <v>850.70104</v>
      </c>
      <c r="EV190">
        <v>-2.73230769331575</v>
      </c>
      <c r="EW190">
        <v>-52.123076940172</v>
      </c>
      <c r="EX190">
        <v>16776.956</v>
      </c>
      <c r="EY190">
        <v>15</v>
      </c>
      <c r="EZ190">
        <v>0</v>
      </c>
      <c r="FA190" t="s">
        <v>420</v>
      </c>
      <c r="FB190">
        <v>1657551626.5</v>
      </c>
      <c r="FC190">
        <v>1657551629</v>
      </c>
      <c r="FD190">
        <v>0</v>
      </c>
      <c r="FE190">
        <v>0.403</v>
      </c>
      <c r="FF190">
        <v>0.009</v>
      </c>
      <c r="FG190">
        <v>9.41</v>
      </c>
      <c r="FH190">
        <v>0.087</v>
      </c>
      <c r="FI190">
        <v>417</v>
      </c>
      <c r="FJ190">
        <v>17</v>
      </c>
      <c r="FK190">
        <v>1.61</v>
      </c>
      <c r="FL190">
        <v>0.59</v>
      </c>
      <c r="FM190">
        <v>-74.7718275</v>
      </c>
      <c r="FN190">
        <v>-0.627889305816161</v>
      </c>
      <c r="FO190">
        <v>0.467646930914498</v>
      </c>
      <c r="FP190">
        <v>0</v>
      </c>
      <c r="FQ190">
        <v>850.893411764706</v>
      </c>
      <c r="FR190">
        <v>-2.37610389428495</v>
      </c>
      <c r="FS190">
        <v>0.318126419344767</v>
      </c>
      <c r="FT190">
        <v>0</v>
      </c>
      <c r="FU190">
        <v>5.598812</v>
      </c>
      <c r="FV190">
        <v>-0.0566012757973817</v>
      </c>
      <c r="FW190">
        <v>0.00729604351686583</v>
      </c>
      <c r="FX190">
        <v>1</v>
      </c>
      <c r="FY190">
        <v>1</v>
      </c>
      <c r="FZ190">
        <v>3</v>
      </c>
      <c r="GA190" t="s">
        <v>421</v>
      </c>
      <c r="GB190">
        <v>2.97365</v>
      </c>
      <c r="GC190">
        <v>2.70084</v>
      </c>
      <c r="GD190">
        <v>0.188394</v>
      </c>
      <c r="GE190">
        <v>0.196176</v>
      </c>
      <c r="GF190">
        <v>0.108608</v>
      </c>
      <c r="GG190">
        <v>0.0927964</v>
      </c>
      <c r="GH190">
        <v>31603.4</v>
      </c>
      <c r="GI190">
        <v>34216.6</v>
      </c>
      <c r="GJ190">
        <v>35285.7</v>
      </c>
      <c r="GK190">
        <v>38604.6</v>
      </c>
      <c r="GL190">
        <v>44593.8</v>
      </c>
      <c r="GM190">
        <v>50583.1</v>
      </c>
      <c r="GN190">
        <v>55159.3</v>
      </c>
      <c r="GO190">
        <v>61919.1</v>
      </c>
      <c r="GP190">
        <v>1.9798</v>
      </c>
      <c r="GQ190">
        <v>1.848</v>
      </c>
      <c r="GR190">
        <v>0.12365</v>
      </c>
      <c r="GS190">
        <v>0</v>
      </c>
      <c r="GT190">
        <v>25.4659</v>
      </c>
      <c r="GU190">
        <v>999.9</v>
      </c>
      <c r="GV190">
        <v>59.065</v>
      </c>
      <c r="GW190">
        <v>29.346</v>
      </c>
      <c r="GX190">
        <v>26.8071</v>
      </c>
      <c r="GY190">
        <v>56.2064</v>
      </c>
      <c r="GZ190">
        <v>43.0409</v>
      </c>
      <c r="HA190">
        <v>1</v>
      </c>
      <c r="HB190">
        <v>-0.029065</v>
      </c>
      <c r="HC190">
        <v>0.239651</v>
      </c>
      <c r="HD190">
        <v>20.1137</v>
      </c>
      <c r="HE190">
        <v>5.19812</v>
      </c>
      <c r="HF190">
        <v>12.004</v>
      </c>
      <c r="HG190">
        <v>4.9756</v>
      </c>
      <c r="HH190">
        <v>3.2938</v>
      </c>
      <c r="HI190">
        <v>9999</v>
      </c>
      <c r="HJ190">
        <v>9999</v>
      </c>
      <c r="HK190">
        <v>9999</v>
      </c>
      <c r="HL190">
        <v>628.2</v>
      </c>
      <c r="HM190">
        <v>1.86322</v>
      </c>
      <c r="HN190">
        <v>1.86804</v>
      </c>
      <c r="HO190">
        <v>1.86783</v>
      </c>
      <c r="HP190">
        <v>1.86905</v>
      </c>
      <c r="HQ190">
        <v>1.86981</v>
      </c>
      <c r="HR190">
        <v>1.86587</v>
      </c>
      <c r="HS190">
        <v>1.86691</v>
      </c>
      <c r="HT190">
        <v>1.86832</v>
      </c>
      <c r="HU190">
        <v>5</v>
      </c>
      <c r="HV190">
        <v>0</v>
      </c>
      <c r="HW190">
        <v>0</v>
      </c>
      <c r="HX190">
        <v>0</v>
      </c>
      <c r="HY190" t="s">
        <v>422</v>
      </c>
      <c r="HZ190" t="s">
        <v>423</v>
      </c>
      <c r="IA190" t="s">
        <v>424</v>
      </c>
      <c r="IB190" t="s">
        <v>424</v>
      </c>
      <c r="IC190" t="s">
        <v>424</v>
      </c>
      <c r="ID190" t="s">
        <v>424</v>
      </c>
      <c r="IE190">
        <v>0</v>
      </c>
      <c r="IF190">
        <v>100</v>
      </c>
      <c r="IG190">
        <v>100</v>
      </c>
      <c r="IH190">
        <v>11.07</v>
      </c>
      <c r="II190">
        <v>0.5594</v>
      </c>
      <c r="IJ190">
        <v>4.02706509432224</v>
      </c>
      <c r="IK190">
        <v>0.00601174518973114</v>
      </c>
      <c r="IL190">
        <v>2.77886958061485e-07</v>
      </c>
      <c r="IM190">
        <v>-3.54636231360687e-10</v>
      </c>
      <c r="IN190">
        <v>-0.0404303883988718</v>
      </c>
      <c r="IO190">
        <v>-0.0177815531441476</v>
      </c>
      <c r="IP190">
        <v>0.00205572605671414</v>
      </c>
      <c r="IQ190">
        <v>-1.65519735432211e-05</v>
      </c>
      <c r="IR190">
        <v>-4</v>
      </c>
      <c r="IS190">
        <v>1848</v>
      </c>
      <c r="IT190">
        <v>1</v>
      </c>
      <c r="IU190">
        <v>25</v>
      </c>
      <c r="IV190">
        <v>24569.4</v>
      </c>
      <c r="IW190">
        <v>24569.3</v>
      </c>
      <c r="IX190">
        <v>2.55981</v>
      </c>
      <c r="IY190">
        <v>2.58179</v>
      </c>
      <c r="IZ190">
        <v>1.54785</v>
      </c>
      <c r="JA190">
        <v>2.30591</v>
      </c>
      <c r="JB190">
        <v>1.34644</v>
      </c>
      <c r="JC190">
        <v>2.43164</v>
      </c>
      <c r="JD190">
        <v>33.9413</v>
      </c>
      <c r="JE190">
        <v>24.2188</v>
      </c>
      <c r="JF190">
        <v>18</v>
      </c>
      <c r="JG190">
        <v>498.02</v>
      </c>
      <c r="JH190">
        <v>412.835</v>
      </c>
      <c r="JI190">
        <v>24.9998</v>
      </c>
      <c r="JJ190">
        <v>26.8247</v>
      </c>
      <c r="JK190">
        <v>30.0001</v>
      </c>
      <c r="JL190">
        <v>26.7491</v>
      </c>
      <c r="JM190">
        <v>26.6891</v>
      </c>
      <c r="JN190">
        <v>51.2817</v>
      </c>
      <c r="JO190">
        <v>33.205</v>
      </c>
      <c r="JP190">
        <v>94.4096</v>
      </c>
      <c r="JQ190">
        <v>25</v>
      </c>
      <c r="JR190">
        <v>1308.33</v>
      </c>
      <c r="JS190">
        <v>20.3892</v>
      </c>
      <c r="JT190">
        <v>102.321</v>
      </c>
      <c r="JU190">
        <v>103.066</v>
      </c>
    </row>
    <row r="191" spans="1:281">
      <c r="A191">
        <v>175</v>
      </c>
      <c r="B191">
        <v>1659025794.6</v>
      </c>
      <c r="C191">
        <v>2111.5</v>
      </c>
      <c r="D191" t="s">
        <v>774</v>
      </c>
      <c r="E191" t="s">
        <v>775</v>
      </c>
      <c r="F191">
        <v>5</v>
      </c>
      <c r="G191" t="s">
        <v>619</v>
      </c>
      <c r="H191" t="s">
        <v>417</v>
      </c>
      <c r="I191">
        <v>1659025787.1</v>
      </c>
      <c r="J191">
        <f>(K191)/1000</f>
        <v>0</v>
      </c>
      <c r="K191">
        <f>IF(CZ191, AN191, AH191)</f>
        <v>0</v>
      </c>
      <c r="L191">
        <f>IF(CZ191, AI191, AG191)</f>
        <v>0</v>
      </c>
      <c r="M191">
        <f>DB191 - IF(AU191&gt;1, L191*CV191*100.0/(AW191*DP191), 0)</f>
        <v>0</v>
      </c>
      <c r="N191">
        <f>((T191-J191/2)*M191-L191)/(T191+J191/2)</f>
        <v>0</v>
      </c>
      <c r="O191">
        <f>N191*(DI191+DJ191)/1000.0</f>
        <v>0</v>
      </c>
      <c r="P191">
        <f>(DB191 - IF(AU191&gt;1, L191*CV191*100.0/(AW191*DP191), 0))*(DI191+DJ191)/1000.0</f>
        <v>0</v>
      </c>
      <c r="Q191">
        <f>2.0/((1/S191-1/R191)+SIGN(S191)*SQRT((1/S191-1/R191)*(1/S191-1/R191) + 4*CW191/((CW191+1)*(CW191+1))*(2*1/S191*1/R191-1/R191*1/R191)))</f>
        <v>0</v>
      </c>
      <c r="R191">
        <f>IF(LEFT(CX191,1)&lt;&gt;"0",IF(LEFT(CX191,1)="1",3.0,CY191),$D$5+$E$5*(DP191*DI191/($K$5*1000))+$F$5*(DP191*DI191/($K$5*1000))*MAX(MIN(CV191,$J$5),$I$5)*MAX(MIN(CV191,$J$5),$I$5)+$G$5*MAX(MIN(CV191,$J$5),$I$5)*(DP191*DI191/($K$5*1000))+$H$5*(DP191*DI191/($K$5*1000))*(DP191*DI191/($K$5*1000)))</f>
        <v>0</v>
      </c>
      <c r="S191">
        <f>J191*(1000-(1000*0.61365*exp(17.502*W191/(240.97+W191))/(DI191+DJ191)+DD191)/2)/(1000*0.61365*exp(17.502*W191/(240.97+W191))/(DI191+DJ191)-DD191)</f>
        <v>0</v>
      </c>
      <c r="T191">
        <f>1/((CW191+1)/(Q191/1.6)+1/(R191/1.37)) + CW191/((CW191+1)/(Q191/1.6) + CW191/(R191/1.37))</f>
        <v>0</v>
      </c>
      <c r="U191">
        <f>(CR191*CU191)</f>
        <v>0</v>
      </c>
      <c r="V191">
        <f>(DK191+(U191+2*0.95*5.67E-8*(((DK191+$B$7)+273)^4-(DK191+273)^4)-44100*J191)/(1.84*29.3*R191+8*0.95*5.67E-8*(DK191+273)^3))</f>
        <v>0</v>
      </c>
      <c r="W191">
        <f>($C$7*DL191+$D$7*DM191+$E$7*V191)</f>
        <v>0</v>
      </c>
      <c r="X191">
        <f>0.61365*exp(17.502*W191/(240.97+W191))</f>
        <v>0</v>
      </c>
      <c r="Y191">
        <f>(Z191/AA191*100)</f>
        <v>0</v>
      </c>
      <c r="Z191">
        <f>DD191*(DI191+DJ191)/1000</f>
        <v>0</v>
      </c>
      <c r="AA191">
        <f>0.61365*exp(17.502*DK191/(240.97+DK191))</f>
        <v>0</v>
      </c>
      <c r="AB191">
        <f>(X191-DD191*(DI191+DJ191)/1000)</f>
        <v>0</v>
      </c>
      <c r="AC191">
        <f>(-J191*44100)</f>
        <v>0</v>
      </c>
      <c r="AD191">
        <f>2*29.3*R191*0.92*(DK191-W191)</f>
        <v>0</v>
      </c>
      <c r="AE191">
        <f>2*0.95*5.67E-8*(((DK191+$B$7)+273)^4-(W191+273)^4)</f>
        <v>0</v>
      </c>
      <c r="AF191">
        <f>U191+AE191+AC191+AD191</f>
        <v>0</v>
      </c>
      <c r="AG191">
        <f>DH191*AU191*(DC191-DB191*(1000-AU191*DE191)/(1000-AU191*DD191))/(100*CV191)</f>
        <v>0</v>
      </c>
      <c r="AH191">
        <f>1000*DH191*AU191*(DD191-DE191)/(100*CV191*(1000-AU191*DD191))</f>
        <v>0</v>
      </c>
      <c r="AI191">
        <f>(AJ191 - AK191 - DI191*1E3/(8.314*(DK191+273.15)) * AM191/DH191 * AL191) * DH191/(100*CV191) * (1000 - DE191)/1000</f>
        <v>0</v>
      </c>
      <c r="AJ191">
        <v>1328.57986902146</v>
      </c>
      <c r="AK191">
        <v>1266.48606060606</v>
      </c>
      <c r="AL191">
        <v>3.49508307140627</v>
      </c>
      <c r="AM191">
        <v>66.0504921813524</v>
      </c>
      <c r="AN191">
        <f>(AP191 - AO191 + DI191*1E3/(8.314*(DK191+273.15)) * AR191/DH191 * AQ191) * DH191/(100*CV191) * 1000/(1000 - AP191)</f>
        <v>0</v>
      </c>
      <c r="AO191">
        <v>20.3095925118615</v>
      </c>
      <c r="AP191">
        <v>25.8907244755245</v>
      </c>
      <c r="AQ191">
        <v>0.00046332467532757</v>
      </c>
      <c r="AR191">
        <v>92.47</v>
      </c>
      <c r="AS191">
        <v>0</v>
      </c>
      <c r="AT191">
        <v>0</v>
      </c>
      <c r="AU191">
        <f>IF(AS191*$H$13&gt;=AW191,1.0,(AW191/(AW191-AS191*$H$13)))</f>
        <v>0</v>
      </c>
      <c r="AV191">
        <f>(AU191-1)*100</f>
        <v>0</v>
      </c>
      <c r="AW191">
        <f>MAX(0,($B$13+$C$13*DP191)/(1+$D$13*DP191)*DI191/(DK191+273)*$E$13)</f>
        <v>0</v>
      </c>
      <c r="AX191" t="s">
        <v>418</v>
      </c>
      <c r="AY191" t="s">
        <v>418</v>
      </c>
      <c r="AZ191">
        <v>0</v>
      </c>
      <c r="BA191">
        <v>0</v>
      </c>
      <c r="BB191">
        <f>1-AZ191/BA191</f>
        <v>0</v>
      </c>
      <c r="BC191">
        <v>0</v>
      </c>
      <c r="BD191" t="s">
        <v>418</v>
      </c>
      <c r="BE191" t="s">
        <v>418</v>
      </c>
      <c r="BF191">
        <v>0</v>
      </c>
      <c r="BG191">
        <v>0</v>
      </c>
      <c r="BH191">
        <f>1-BF191/BG191</f>
        <v>0</v>
      </c>
      <c r="BI191">
        <v>0.5</v>
      </c>
      <c r="BJ191">
        <f>CS191</f>
        <v>0</v>
      </c>
      <c r="BK191">
        <f>L191</f>
        <v>0</v>
      </c>
      <c r="BL191">
        <f>BH191*BI191*BJ191</f>
        <v>0</v>
      </c>
      <c r="BM191">
        <f>(BK191-BC191)/BJ191</f>
        <v>0</v>
      </c>
      <c r="BN191">
        <f>(BA191-BG191)/BG191</f>
        <v>0</v>
      </c>
      <c r="BO191">
        <f>AZ191/(BB191+AZ191/BG191)</f>
        <v>0</v>
      </c>
      <c r="BP191" t="s">
        <v>418</v>
      </c>
      <c r="BQ191">
        <v>0</v>
      </c>
      <c r="BR191">
        <f>IF(BQ191&lt;&gt;0, BQ191, BO191)</f>
        <v>0</v>
      </c>
      <c r="BS191">
        <f>1-BR191/BG191</f>
        <v>0</v>
      </c>
      <c r="BT191">
        <f>(BG191-BF191)/(BG191-BR191)</f>
        <v>0</v>
      </c>
      <c r="BU191">
        <f>(BA191-BG191)/(BA191-BR191)</f>
        <v>0</v>
      </c>
      <c r="BV191">
        <f>(BG191-BF191)/(BG191-AZ191)</f>
        <v>0</v>
      </c>
      <c r="BW191">
        <f>(BA191-BG191)/(BA191-AZ191)</f>
        <v>0</v>
      </c>
      <c r="BX191">
        <f>(BT191*BR191/BF191)</f>
        <v>0</v>
      </c>
      <c r="BY191">
        <f>(1-BX191)</f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f>$B$11*DQ191+$C$11*DR191+$F$11*EC191*(1-EF191)</f>
        <v>0</v>
      </c>
      <c r="CS191">
        <f>CR191*CT191</f>
        <v>0</v>
      </c>
      <c r="CT191">
        <f>($B$11*$D$9+$C$11*$D$9+$F$11*((EP191+EH191)/MAX(EP191+EH191+EQ191, 0.1)*$I$9+EQ191/MAX(EP191+EH191+EQ191, 0.1)*$J$9))/($B$11+$C$11+$F$11)</f>
        <v>0</v>
      </c>
      <c r="CU191">
        <f>($B$11*$K$9+$C$11*$K$9+$F$11*((EP191+EH191)/MAX(EP191+EH191+EQ191, 0.1)*$P$9+EQ191/MAX(EP191+EH191+EQ191, 0.1)*$Q$9))/($B$11+$C$11+$F$11)</f>
        <v>0</v>
      </c>
      <c r="CV191">
        <v>6</v>
      </c>
      <c r="CW191">
        <v>0.5</v>
      </c>
      <c r="CX191" t="s">
        <v>419</v>
      </c>
      <c r="CY191">
        <v>2</v>
      </c>
      <c r="CZ191" t="b">
        <v>1</v>
      </c>
      <c r="DA191">
        <v>1659025787.1</v>
      </c>
      <c r="DB191">
        <v>1210.50222222222</v>
      </c>
      <c r="DC191">
        <v>1285.57851851852</v>
      </c>
      <c r="DD191">
        <v>25.8963555555556</v>
      </c>
      <c r="DE191">
        <v>20.3056148148148</v>
      </c>
      <c r="DF191">
        <v>1199.47740740741</v>
      </c>
      <c r="DG191">
        <v>25.3368481481481</v>
      </c>
      <c r="DH191">
        <v>500.064518518518</v>
      </c>
      <c r="DI191">
        <v>90.401762962963</v>
      </c>
      <c r="DJ191">
        <v>0.0464469111111111</v>
      </c>
      <c r="DK191">
        <v>27.4939925925926</v>
      </c>
      <c r="DL191">
        <v>27.5083296296296</v>
      </c>
      <c r="DM191">
        <v>999.9</v>
      </c>
      <c r="DN191">
        <v>0</v>
      </c>
      <c r="DO191">
        <v>0</v>
      </c>
      <c r="DP191">
        <v>9978.33333333333</v>
      </c>
      <c r="DQ191">
        <v>0</v>
      </c>
      <c r="DR191">
        <v>18.4248</v>
      </c>
      <c r="DS191">
        <v>-75.0760925925926</v>
      </c>
      <c r="DT191">
        <v>1242.6837037037</v>
      </c>
      <c r="DU191">
        <v>1312.22333333333</v>
      </c>
      <c r="DV191">
        <v>5.59074888888889</v>
      </c>
      <c r="DW191">
        <v>1285.57851851852</v>
      </c>
      <c r="DX191">
        <v>20.3056148148148</v>
      </c>
      <c r="DY191">
        <v>2.34107666666667</v>
      </c>
      <c r="DZ191">
        <v>1.8356637037037</v>
      </c>
      <c r="EA191">
        <v>19.9618592592593</v>
      </c>
      <c r="EB191">
        <v>16.0938222222222</v>
      </c>
      <c r="EC191">
        <v>1999.99296296296</v>
      </c>
      <c r="ED191">
        <v>0.980007148148148</v>
      </c>
      <c r="EE191">
        <v>0.0199930925925926</v>
      </c>
      <c r="EF191">
        <v>0</v>
      </c>
      <c r="EG191">
        <v>850.546703703704</v>
      </c>
      <c r="EH191">
        <v>5.00063</v>
      </c>
      <c r="EI191">
        <v>16772.9037037037</v>
      </c>
      <c r="EJ191">
        <v>17256.8814814815</v>
      </c>
      <c r="EK191">
        <v>38.9209259259259</v>
      </c>
      <c r="EL191">
        <v>38.875</v>
      </c>
      <c r="EM191">
        <v>38.375</v>
      </c>
      <c r="EN191">
        <v>38.25</v>
      </c>
      <c r="EO191">
        <v>39.875</v>
      </c>
      <c r="EP191">
        <v>1955.10592592593</v>
      </c>
      <c r="EQ191">
        <v>39.887037037037</v>
      </c>
      <c r="ER191">
        <v>0</v>
      </c>
      <c r="ES191">
        <v>1659025793.5</v>
      </c>
      <c r="ET191">
        <v>0</v>
      </c>
      <c r="EU191">
        <v>850.53352</v>
      </c>
      <c r="EV191">
        <v>-2.75669229932393</v>
      </c>
      <c r="EW191">
        <v>-48.5999999432058</v>
      </c>
      <c r="EX191">
        <v>16772.764</v>
      </c>
      <c r="EY191">
        <v>15</v>
      </c>
      <c r="EZ191">
        <v>0</v>
      </c>
      <c r="FA191" t="s">
        <v>420</v>
      </c>
      <c r="FB191">
        <v>1657551626.5</v>
      </c>
      <c r="FC191">
        <v>1657551629</v>
      </c>
      <c r="FD191">
        <v>0</v>
      </c>
      <c r="FE191">
        <v>0.403</v>
      </c>
      <c r="FF191">
        <v>0.009</v>
      </c>
      <c r="FG191">
        <v>9.41</v>
      </c>
      <c r="FH191">
        <v>0.087</v>
      </c>
      <c r="FI191">
        <v>417</v>
      </c>
      <c r="FJ191">
        <v>17</v>
      </c>
      <c r="FK191">
        <v>1.61</v>
      </c>
      <c r="FL191">
        <v>0.59</v>
      </c>
      <c r="FM191">
        <v>-74.8544575</v>
      </c>
      <c r="FN191">
        <v>-1.40031782363965</v>
      </c>
      <c r="FO191">
        <v>0.657089749915299</v>
      </c>
      <c r="FP191">
        <v>0</v>
      </c>
      <c r="FQ191">
        <v>850.701117647059</v>
      </c>
      <c r="FR191">
        <v>-2.56168067368611</v>
      </c>
      <c r="FS191">
        <v>0.316005748710369</v>
      </c>
      <c r="FT191">
        <v>0</v>
      </c>
      <c r="FU191">
        <v>5.593501</v>
      </c>
      <c r="FV191">
        <v>-0.057675196998131</v>
      </c>
      <c r="FW191">
        <v>0.0074303589415317</v>
      </c>
      <c r="FX191">
        <v>1</v>
      </c>
      <c r="FY191">
        <v>1</v>
      </c>
      <c r="FZ191">
        <v>3</v>
      </c>
      <c r="GA191" t="s">
        <v>421</v>
      </c>
      <c r="GB191">
        <v>2.97338</v>
      </c>
      <c r="GC191">
        <v>2.69984</v>
      </c>
      <c r="GD191">
        <v>0.190008</v>
      </c>
      <c r="GE191">
        <v>0.197902</v>
      </c>
      <c r="GF191">
        <v>0.108595</v>
      </c>
      <c r="GG191">
        <v>0.0927782</v>
      </c>
      <c r="GH191">
        <v>31540.6</v>
      </c>
      <c r="GI191">
        <v>34143.1</v>
      </c>
      <c r="GJ191">
        <v>35285.7</v>
      </c>
      <c r="GK191">
        <v>38604.4</v>
      </c>
      <c r="GL191">
        <v>44593.7</v>
      </c>
      <c r="GM191">
        <v>50583.8</v>
      </c>
      <c r="GN191">
        <v>55158.3</v>
      </c>
      <c r="GO191">
        <v>61918.6</v>
      </c>
      <c r="GP191">
        <v>1.9798</v>
      </c>
      <c r="GQ191">
        <v>1.848</v>
      </c>
      <c r="GR191">
        <v>0.126004</v>
      </c>
      <c r="GS191">
        <v>0</v>
      </c>
      <c r="GT191">
        <v>25.4638</v>
      </c>
      <c r="GU191">
        <v>999.9</v>
      </c>
      <c r="GV191">
        <v>59.065</v>
      </c>
      <c r="GW191">
        <v>29.346</v>
      </c>
      <c r="GX191">
        <v>26.8046</v>
      </c>
      <c r="GY191">
        <v>56.6064</v>
      </c>
      <c r="GZ191">
        <v>43.4095</v>
      </c>
      <c r="HA191">
        <v>1</v>
      </c>
      <c r="HB191">
        <v>-0.0297561</v>
      </c>
      <c r="HC191">
        <v>0.239869</v>
      </c>
      <c r="HD191">
        <v>20.1137</v>
      </c>
      <c r="HE191">
        <v>5.19812</v>
      </c>
      <c r="HF191">
        <v>12.0064</v>
      </c>
      <c r="HG191">
        <v>4.9756</v>
      </c>
      <c r="HH191">
        <v>3.2938</v>
      </c>
      <c r="HI191">
        <v>9999</v>
      </c>
      <c r="HJ191">
        <v>9999</v>
      </c>
      <c r="HK191">
        <v>9999</v>
      </c>
      <c r="HL191">
        <v>628.2</v>
      </c>
      <c r="HM191">
        <v>1.86325</v>
      </c>
      <c r="HN191">
        <v>1.86801</v>
      </c>
      <c r="HO191">
        <v>1.86783</v>
      </c>
      <c r="HP191">
        <v>1.86905</v>
      </c>
      <c r="HQ191">
        <v>1.86984</v>
      </c>
      <c r="HR191">
        <v>1.86587</v>
      </c>
      <c r="HS191">
        <v>1.86691</v>
      </c>
      <c r="HT191">
        <v>1.86832</v>
      </c>
      <c r="HU191">
        <v>5</v>
      </c>
      <c r="HV191">
        <v>0</v>
      </c>
      <c r="HW191">
        <v>0</v>
      </c>
      <c r="HX191">
        <v>0</v>
      </c>
      <c r="HY191" t="s">
        <v>422</v>
      </c>
      <c r="HZ191" t="s">
        <v>423</v>
      </c>
      <c r="IA191" t="s">
        <v>424</v>
      </c>
      <c r="IB191" t="s">
        <v>424</v>
      </c>
      <c r="IC191" t="s">
        <v>424</v>
      </c>
      <c r="ID191" t="s">
        <v>424</v>
      </c>
      <c r="IE191">
        <v>0</v>
      </c>
      <c r="IF191">
        <v>100</v>
      </c>
      <c r="IG191">
        <v>100</v>
      </c>
      <c r="IH191">
        <v>11.15</v>
      </c>
      <c r="II191">
        <v>0.5592</v>
      </c>
      <c r="IJ191">
        <v>4.02706509432224</v>
      </c>
      <c r="IK191">
        <v>0.00601174518973114</v>
      </c>
      <c r="IL191">
        <v>2.77886958061485e-07</v>
      </c>
      <c r="IM191">
        <v>-3.54636231360687e-10</v>
      </c>
      <c r="IN191">
        <v>-0.0404303883988718</v>
      </c>
      <c r="IO191">
        <v>-0.0177815531441476</v>
      </c>
      <c r="IP191">
        <v>0.00205572605671414</v>
      </c>
      <c r="IQ191">
        <v>-1.65519735432211e-05</v>
      </c>
      <c r="IR191">
        <v>-4</v>
      </c>
      <c r="IS191">
        <v>1848</v>
      </c>
      <c r="IT191">
        <v>1</v>
      </c>
      <c r="IU191">
        <v>25</v>
      </c>
      <c r="IV191">
        <v>24569.5</v>
      </c>
      <c r="IW191">
        <v>24569.4</v>
      </c>
      <c r="IX191">
        <v>2.58545</v>
      </c>
      <c r="IY191">
        <v>2.59521</v>
      </c>
      <c r="IZ191">
        <v>1.54785</v>
      </c>
      <c r="JA191">
        <v>2.30591</v>
      </c>
      <c r="JB191">
        <v>1.34644</v>
      </c>
      <c r="JC191">
        <v>2.36206</v>
      </c>
      <c r="JD191">
        <v>33.9413</v>
      </c>
      <c r="JE191">
        <v>24.2101</v>
      </c>
      <c r="JF191">
        <v>18</v>
      </c>
      <c r="JG191">
        <v>498.042</v>
      </c>
      <c r="JH191">
        <v>412.836</v>
      </c>
      <c r="JI191">
        <v>24.9999</v>
      </c>
      <c r="JJ191">
        <v>26.8247</v>
      </c>
      <c r="JK191">
        <v>30</v>
      </c>
      <c r="JL191">
        <v>26.7514</v>
      </c>
      <c r="JM191">
        <v>26.6891</v>
      </c>
      <c r="JN191">
        <v>51.7667</v>
      </c>
      <c r="JO191">
        <v>32.9295</v>
      </c>
      <c r="JP191">
        <v>94.4096</v>
      </c>
      <c r="JQ191">
        <v>25</v>
      </c>
      <c r="JR191">
        <v>1321.76</v>
      </c>
      <c r="JS191">
        <v>20.3892</v>
      </c>
      <c r="JT191">
        <v>102.32</v>
      </c>
      <c r="JU191">
        <v>103.065</v>
      </c>
    </row>
    <row r="192" spans="1:281">
      <c r="A192">
        <v>176</v>
      </c>
      <c r="B192">
        <v>1659025799.6</v>
      </c>
      <c r="C192">
        <v>2116.5</v>
      </c>
      <c r="D192" t="s">
        <v>776</v>
      </c>
      <c r="E192" t="s">
        <v>777</v>
      </c>
      <c r="F192">
        <v>5</v>
      </c>
      <c r="G192" t="s">
        <v>619</v>
      </c>
      <c r="H192" t="s">
        <v>417</v>
      </c>
      <c r="I192">
        <v>1659025791.81429</v>
      </c>
      <c r="J192">
        <f>(K192)/1000</f>
        <v>0</v>
      </c>
      <c r="K192">
        <f>IF(CZ192, AN192, AH192)</f>
        <v>0</v>
      </c>
      <c r="L192">
        <f>IF(CZ192, AI192, AG192)</f>
        <v>0</v>
      </c>
      <c r="M192">
        <f>DB192 - IF(AU192&gt;1, L192*CV192*100.0/(AW192*DP192), 0)</f>
        <v>0</v>
      </c>
      <c r="N192">
        <f>((T192-J192/2)*M192-L192)/(T192+J192/2)</f>
        <v>0</v>
      </c>
      <c r="O192">
        <f>N192*(DI192+DJ192)/1000.0</f>
        <v>0</v>
      </c>
      <c r="P192">
        <f>(DB192 - IF(AU192&gt;1, L192*CV192*100.0/(AW192*DP192), 0))*(DI192+DJ192)/1000.0</f>
        <v>0</v>
      </c>
      <c r="Q192">
        <f>2.0/((1/S192-1/R192)+SIGN(S192)*SQRT((1/S192-1/R192)*(1/S192-1/R192) + 4*CW192/((CW192+1)*(CW192+1))*(2*1/S192*1/R192-1/R192*1/R192)))</f>
        <v>0</v>
      </c>
      <c r="R192">
        <f>IF(LEFT(CX192,1)&lt;&gt;"0",IF(LEFT(CX192,1)="1",3.0,CY192),$D$5+$E$5*(DP192*DI192/($K$5*1000))+$F$5*(DP192*DI192/($K$5*1000))*MAX(MIN(CV192,$J$5),$I$5)*MAX(MIN(CV192,$J$5),$I$5)+$G$5*MAX(MIN(CV192,$J$5),$I$5)*(DP192*DI192/($K$5*1000))+$H$5*(DP192*DI192/($K$5*1000))*(DP192*DI192/($K$5*1000)))</f>
        <v>0</v>
      </c>
      <c r="S192">
        <f>J192*(1000-(1000*0.61365*exp(17.502*W192/(240.97+W192))/(DI192+DJ192)+DD192)/2)/(1000*0.61365*exp(17.502*W192/(240.97+W192))/(DI192+DJ192)-DD192)</f>
        <v>0</v>
      </c>
      <c r="T192">
        <f>1/((CW192+1)/(Q192/1.6)+1/(R192/1.37)) + CW192/((CW192+1)/(Q192/1.6) + CW192/(R192/1.37))</f>
        <v>0</v>
      </c>
      <c r="U192">
        <f>(CR192*CU192)</f>
        <v>0</v>
      </c>
      <c r="V192">
        <f>(DK192+(U192+2*0.95*5.67E-8*(((DK192+$B$7)+273)^4-(DK192+273)^4)-44100*J192)/(1.84*29.3*R192+8*0.95*5.67E-8*(DK192+273)^3))</f>
        <v>0</v>
      </c>
      <c r="W192">
        <f>($C$7*DL192+$D$7*DM192+$E$7*V192)</f>
        <v>0</v>
      </c>
      <c r="X192">
        <f>0.61365*exp(17.502*W192/(240.97+W192))</f>
        <v>0</v>
      </c>
      <c r="Y192">
        <f>(Z192/AA192*100)</f>
        <v>0</v>
      </c>
      <c r="Z192">
        <f>DD192*(DI192+DJ192)/1000</f>
        <v>0</v>
      </c>
      <c r="AA192">
        <f>0.61365*exp(17.502*DK192/(240.97+DK192))</f>
        <v>0</v>
      </c>
      <c r="AB192">
        <f>(X192-DD192*(DI192+DJ192)/1000)</f>
        <v>0</v>
      </c>
      <c r="AC192">
        <f>(-J192*44100)</f>
        <v>0</v>
      </c>
      <c r="AD192">
        <f>2*29.3*R192*0.92*(DK192-W192)</f>
        <v>0</v>
      </c>
      <c r="AE192">
        <f>2*0.95*5.67E-8*(((DK192+$B$7)+273)^4-(W192+273)^4)</f>
        <v>0</v>
      </c>
      <c r="AF192">
        <f>U192+AE192+AC192+AD192</f>
        <v>0</v>
      </c>
      <c r="AG192">
        <f>DH192*AU192*(DC192-DB192*(1000-AU192*DE192)/(1000-AU192*DD192))/(100*CV192)</f>
        <v>0</v>
      </c>
      <c r="AH192">
        <f>1000*DH192*AU192*(DD192-DE192)/(100*CV192*(1000-AU192*DD192))</f>
        <v>0</v>
      </c>
      <c r="AI192">
        <f>(AJ192 - AK192 - DI192*1E3/(8.314*(DK192+273.15)) * AM192/DH192 * AL192) * DH192/(100*CV192) * (1000 - DE192)/1000</f>
        <v>0</v>
      </c>
      <c r="AJ192">
        <v>1345.90415885243</v>
      </c>
      <c r="AK192">
        <v>1283.73466666667</v>
      </c>
      <c r="AL192">
        <v>3.36682280052394</v>
      </c>
      <c r="AM192">
        <v>66.0504921813524</v>
      </c>
      <c r="AN192">
        <f>(AP192 - AO192 + DI192*1E3/(8.314*(DK192+273.15)) * AR192/DH192 * AQ192) * DH192/(100*CV192) * 1000/(1000 - AP192)</f>
        <v>0</v>
      </c>
      <c r="AO192">
        <v>20.310374845974</v>
      </c>
      <c r="AP192">
        <v>25.8988258741259</v>
      </c>
      <c r="AQ192">
        <v>0.000124669856461146</v>
      </c>
      <c r="AR192">
        <v>92.47</v>
      </c>
      <c r="AS192">
        <v>0</v>
      </c>
      <c r="AT192">
        <v>0</v>
      </c>
      <c r="AU192">
        <f>IF(AS192*$H$13&gt;=AW192,1.0,(AW192/(AW192-AS192*$H$13)))</f>
        <v>0</v>
      </c>
      <c r="AV192">
        <f>(AU192-1)*100</f>
        <v>0</v>
      </c>
      <c r="AW192">
        <f>MAX(0,($B$13+$C$13*DP192)/(1+$D$13*DP192)*DI192/(DK192+273)*$E$13)</f>
        <v>0</v>
      </c>
      <c r="AX192" t="s">
        <v>418</v>
      </c>
      <c r="AY192" t="s">
        <v>418</v>
      </c>
      <c r="AZ192">
        <v>0</v>
      </c>
      <c r="BA192">
        <v>0</v>
      </c>
      <c r="BB192">
        <f>1-AZ192/BA192</f>
        <v>0</v>
      </c>
      <c r="BC192">
        <v>0</v>
      </c>
      <c r="BD192" t="s">
        <v>418</v>
      </c>
      <c r="BE192" t="s">
        <v>418</v>
      </c>
      <c r="BF192">
        <v>0</v>
      </c>
      <c r="BG192">
        <v>0</v>
      </c>
      <c r="BH192">
        <f>1-BF192/BG192</f>
        <v>0</v>
      </c>
      <c r="BI192">
        <v>0.5</v>
      </c>
      <c r="BJ192">
        <f>CS192</f>
        <v>0</v>
      </c>
      <c r="BK192">
        <f>L192</f>
        <v>0</v>
      </c>
      <c r="BL192">
        <f>BH192*BI192*BJ192</f>
        <v>0</v>
      </c>
      <c r="BM192">
        <f>(BK192-BC192)/BJ192</f>
        <v>0</v>
      </c>
      <c r="BN192">
        <f>(BA192-BG192)/BG192</f>
        <v>0</v>
      </c>
      <c r="BO192">
        <f>AZ192/(BB192+AZ192/BG192)</f>
        <v>0</v>
      </c>
      <c r="BP192" t="s">
        <v>418</v>
      </c>
      <c r="BQ192">
        <v>0</v>
      </c>
      <c r="BR192">
        <f>IF(BQ192&lt;&gt;0, BQ192, BO192)</f>
        <v>0</v>
      </c>
      <c r="BS192">
        <f>1-BR192/BG192</f>
        <v>0</v>
      </c>
      <c r="BT192">
        <f>(BG192-BF192)/(BG192-BR192)</f>
        <v>0</v>
      </c>
      <c r="BU192">
        <f>(BA192-BG192)/(BA192-BR192)</f>
        <v>0</v>
      </c>
      <c r="BV192">
        <f>(BG192-BF192)/(BG192-AZ192)</f>
        <v>0</v>
      </c>
      <c r="BW192">
        <f>(BA192-BG192)/(BA192-AZ192)</f>
        <v>0</v>
      </c>
      <c r="BX192">
        <f>(BT192*BR192/BF192)</f>
        <v>0</v>
      </c>
      <c r="BY192">
        <f>(1-BX192)</f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f>$B$11*DQ192+$C$11*DR192+$F$11*EC192*(1-EF192)</f>
        <v>0</v>
      </c>
      <c r="CS192">
        <f>CR192*CT192</f>
        <v>0</v>
      </c>
      <c r="CT192">
        <f>($B$11*$D$9+$C$11*$D$9+$F$11*((EP192+EH192)/MAX(EP192+EH192+EQ192, 0.1)*$I$9+EQ192/MAX(EP192+EH192+EQ192, 0.1)*$J$9))/($B$11+$C$11+$F$11)</f>
        <v>0</v>
      </c>
      <c r="CU192">
        <f>($B$11*$K$9+$C$11*$K$9+$F$11*((EP192+EH192)/MAX(EP192+EH192+EQ192, 0.1)*$P$9+EQ192/MAX(EP192+EH192+EQ192, 0.1)*$Q$9))/($B$11+$C$11+$F$11)</f>
        <v>0</v>
      </c>
      <c r="CV192">
        <v>6</v>
      </c>
      <c r="CW192">
        <v>0.5</v>
      </c>
      <c r="CX192" t="s">
        <v>419</v>
      </c>
      <c r="CY192">
        <v>2</v>
      </c>
      <c r="CZ192" t="b">
        <v>1</v>
      </c>
      <c r="DA192">
        <v>1659025791.81429</v>
      </c>
      <c r="DB192">
        <v>1226.22392857143</v>
      </c>
      <c r="DC192">
        <v>1301.29321428571</v>
      </c>
      <c r="DD192">
        <v>25.8938071428571</v>
      </c>
      <c r="DE192">
        <v>20.3173178571429</v>
      </c>
      <c r="DF192">
        <v>1215.11821428571</v>
      </c>
      <c r="DG192">
        <v>25.3344321428571</v>
      </c>
      <c r="DH192">
        <v>500.055464285714</v>
      </c>
      <c r="DI192">
        <v>90.4012785714286</v>
      </c>
      <c r="DJ192">
        <v>0.0464405678571429</v>
      </c>
      <c r="DK192">
        <v>27.4929892857143</v>
      </c>
      <c r="DL192">
        <v>27.5155678571429</v>
      </c>
      <c r="DM192">
        <v>999.9</v>
      </c>
      <c r="DN192">
        <v>0</v>
      </c>
      <c r="DO192">
        <v>0</v>
      </c>
      <c r="DP192">
        <v>9985.17857142857</v>
      </c>
      <c r="DQ192">
        <v>0</v>
      </c>
      <c r="DR192">
        <v>18.4248</v>
      </c>
      <c r="DS192">
        <v>-75.0695642857143</v>
      </c>
      <c r="DT192">
        <v>1258.81964285714</v>
      </c>
      <c r="DU192">
        <v>1328.28071428571</v>
      </c>
      <c r="DV192">
        <v>5.57649071428571</v>
      </c>
      <c r="DW192">
        <v>1301.29321428571</v>
      </c>
      <c r="DX192">
        <v>20.3173178571429</v>
      </c>
      <c r="DY192">
        <v>2.3408325</v>
      </c>
      <c r="DZ192">
        <v>1.83671178571429</v>
      </c>
      <c r="EA192">
        <v>19.9601892857143</v>
      </c>
      <c r="EB192">
        <v>16.1027642857143</v>
      </c>
      <c r="EC192">
        <v>2000.00928571429</v>
      </c>
      <c r="ED192">
        <v>0.980006785714286</v>
      </c>
      <c r="EE192">
        <v>0.0199934785714286</v>
      </c>
      <c r="EF192">
        <v>0</v>
      </c>
      <c r="EG192">
        <v>850.320678571429</v>
      </c>
      <c r="EH192">
        <v>5.00063</v>
      </c>
      <c r="EI192">
        <v>16768.8928571429</v>
      </c>
      <c r="EJ192">
        <v>17257.0214285714</v>
      </c>
      <c r="EK192">
        <v>38.9215</v>
      </c>
      <c r="EL192">
        <v>38.875</v>
      </c>
      <c r="EM192">
        <v>38.375</v>
      </c>
      <c r="EN192">
        <v>38.25</v>
      </c>
      <c r="EO192">
        <v>39.875</v>
      </c>
      <c r="EP192">
        <v>1955.12035714286</v>
      </c>
      <c r="EQ192">
        <v>39.8889285714286</v>
      </c>
      <c r="ER192">
        <v>0</v>
      </c>
      <c r="ES192">
        <v>1659025798.3</v>
      </c>
      <c r="ET192">
        <v>0</v>
      </c>
      <c r="EU192">
        <v>850.29672</v>
      </c>
      <c r="EV192">
        <v>-2.20607692656566</v>
      </c>
      <c r="EW192">
        <v>-54.1307692568328</v>
      </c>
      <c r="EX192">
        <v>16768.512</v>
      </c>
      <c r="EY192">
        <v>15</v>
      </c>
      <c r="EZ192">
        <v>0</v>
      </c>
      <c r="FA192" t="s">
        <v>420</v>
      </c>
      <c r="FB192">
        <v>1657551626.5</v>
      </c>
      <c r="FC192">
        <v>1657551629</v>
      </c>
      <c r="FD192">
        <v>0</v>
      </c>
      <c r="FE192">
        <v>0.403</v>
      </c>
      <c r="FF192">
        <v>0.009</v>
      </c>
      <c r="FG192">
        <v>9.41</v>
      </c>
      <c r="FH192">
        <v>0.087</v>
      </c>
      <c r="FI192">
        <v>417</v>
      </c>
      <c r="FJ192">
        <v>17</v>
      </c>
      <c r="FK192">
        <v>1.61</v>
      </c>
      <c r="FL192">
        <v>0.59</v>
      </c>
      <c r="FM192">
        <v>-75.1135175</v>
      </c>
      <c r="FN192">
        <v>-2.29314484052536</v>
      </c>
      <c r="FO192">
        <v>0.817799887774357</v>
      </c>
      <c r="FP192">
        <v>0</v>
      </c>
      <c r="FQ192">
        <v>850.495529411765</v>
      </c>
      <c r="FR192">
        <v>-2.55804431113032</v>
      </c>
      <c r="FS192">
        <v>0.304285685740748</v>
      </c>
      <c r="FT192">
        <v>0</v>
      </c>
      <c r="FU192">
        <v>5.58663575</v>
      </c>
      <c r="FV192">
        <v>-0.11160574108819</v>
      </c>
      <c r="FW192">
        <v>0.0143697644183021</v>
      </c>
      <c r="FX192">
        <v>0</v>
      </c>
      <c r="FY192">
        <v>0</v>
      </c>
      <c r="FZ192">
        <v>3</v>
      </c>
      <c r="GA192" t="s">
        <v>427</v>
      </c>
      <c r="GB192">
        <v>2.97215</v>
      </c>
      <c r="GC192">
        <v>2.70061</v>
      </c>
      <c r="GD192">
        <v>0.191602</v>
      </c>
      <c r="GE192">
        <v>0.199258</v>
      </c>
      <c r="GF192">
        <v>0.108615</v>
      </c>
      <c r="GG192">
        <v>0.0930528</v>
      </c>
      <c r="GH192">
        <v>31478.9</v>
      </c>
      <c r="GI192">
        <v>34085.3</v>
      </c>
      <c r="GJ192">
        <v>35286.1</v>
      </c>
      <c r="GK192">
        <v>38604.4</v>
      </c>
      <c r="GL192">
        <v>44592.7</v>
      </c>
      <c r="GM192">
        <v>50568.6</v>
      </c>
      <c r="GN192">
        <v>55158.3</v>
      </c>
      <c r="GO192">
        <v>61918.7</v>
      </c>
      <c r="GP192">
        <v>1.9788</v>
      </c>
      <c r="GQ192">
        <v>1.8478</v>
      </c>
      <c r="GR192">
        <v>0.1252</v>
      </c>
      <c r="GS192">
        <v>0</v>
      </c>
      <c r="GT192">
        <v>25.4638</v>
      </c>
      <c r="GU192">
        <v>999.9</v>
      </c>
      <c r="GV192">
        <v>59.065</v>
      </c>
      <c r="GW192">
        <v>29.346</v>
      </c>
      <c r="GX192">
        <v>26.8044</v>
      </c>
      <c r="GY192">
        <v>56.7664</v>
      </c>
      <c r="GZ192">
        <v>43.4375</v>
      </c>
      <c r="HA192">
        <v>1</v>
      </c>
      <c r="HB192">
        <v>-0.0289837</v>
      </c>
      <c r="HC192">
        <v>0.240305</v>
      </c>
      <c r="HD192">
        <v>20.1136</v>
      </c>
      <c r="HE192">
        <v>5.19812</v>
      </c>
      <c r="HF192">
        <v>12.004</v>
      </c>
      <c r="HG192">
        <v>4.9756</v>
      </c>
      <c r="HH192">
        <v>3.2936</v>
      </c>
      <c r="HI192">
        <v>9999</v>
      </c>
      <c r="HJ192">
        <v>9999</v>
      </c>
      <c r="HK192">
        <v>9999</v>
      </c>
      <c r="HL192">
        <v>628.2</v>
      </c>
      <c r="HM192">
        <v>1.86325</v>
      </c>
      <c r="HN192">
        <v>1.86804</v>
      </c>
      <c r="HO192">
        <v>1.86783</v>
      </c>
      <c r="HP192">
        <v>1.86905</v>
      </c>
      <c r="HQ192">
        <v>1.86981</v>
      </c>
      <c r="HR192">
        <v>1.86587</v>
      </c>
      <c r="HS192">
        <v>1.86691</v>
      </c>
      <c r="HT192">
        <v>1.86832</v>
      </c>
      <c r="HU192">
        <v>5</v>
      </c>
      <c r="HV192">
        <v>0</v>
      </c>
      <c r="HW192">
        <v>0</v>
      </c>
      <c r="HX192">
        <v>0</v>
      </c>
      <c r="HY192" t="s">
        <v>422</v>
      </c>
      <c r="HZ192" t="s">
        <v>423</v>
      </c>
      <c r="IA192" t="s">
        <v>424</v>
      </c>
      <c r="IB192" t="s">
        <v>424</v>
      </c>
      <c r="IC192" t="s">
        <v>424</v>
      </c>
      <c r="ID192" t="s">
        <v>424</v>
      </c>
      <c r="IE192">
        <v>0</v>
      </c>
      <c r="IF192">
        <v>100</v>
      </c>
      <c r="IG192">
        <v>100</v>
      </c>
      <c r="IH192">
        <v>11.24</v>
      </c>
      <c r="II192">
        <v>0.5596</v>
      </c>
      <c r="IJ192">
        <v>4.02706509432224</v>
      </c>
      <c r="IK192">
        <v>0.00601174518973114</v>
      </c>
      <c r="IL192">
        <v>2.77886958061485e-07</v>
      </c>
      <c r="IM192">
        <v>-3.54636231360687e-10</v>
      </c>
      <c r="IN192">
        <v>-0.0404303883988718</v>
      </c>
      <c r="IO192">
        <v>-0.0177815531441476</v>
      </c>
      <c r="IP192">
        <v>0.00205572605671414</v>
      </c>
      <c r="IQ192">
        <v>-1.65519735432211e-05</v>
      </c>
      <c r="IR192">
        <v>-4</v>
      </c>
      <c r="IS192">
        <v>1848</v>
      </c>
      <c r="IT192">
        <v>1</v>
      </c>
      <c r="IU192">
        <v>25</v>
      </c>
      <c r="IV192">
        <v>24569.6</v>
      </c>
      <c r="IW192">
        <v>24569.5</v>
      </c>
      <c r="IX192">
        <v>2.6062</v>
      </c>
      <c r="IY192">
        <v>2.59277</v>
      </c>
      <c r="IZ192">
        <v>1.54785</v>
      </c>
      <c r="JA192">
        <v>2.30591</v>
      </c>
      <c r="JB192">
        <v>1.34644</v>
      </c>
      <c r="JC192">
        <v>2.33521</v>
      </c>
      <c r="JD192">
        <v>33.9413</v>
      </c>
      <c r="JE192">
        <v>24.2188</v>
      </c>
      <c r="JF192">
        <v>18</v>
      </c>
      <c r="JG192">
        <v>497.385</v>
      </c>
      <c r="JH192">
        <v>412.739</v>
      </c>
      <c r="JI192">
        <v>25</v>
      </c>
      <c r="JJ192">
        <v>26.8257</v>
      </c>
      <c r="JK192">
        <v>30.0002</v>
      </c>
      <c r="JL192">
        <v>26.7514</v>
      </c>
      <c r="JM192">
        <v>26.6914</v>
      </c>
      <c r="JN192">
        <v>52.3324</v>
      </c>
      <c r="JO192">
        <v>32.9295</v>
      </c>
      <c r="JP192">
        <v>94.031</v>
      </c>
      <c r="JQ192">
        <v>25</v>
      </c>
      <c r="JR192">
        <v>1341.86</v>
      </c>
      <c r="JS192">
        <v>20.3892</v>
      </c>
      <c r="JT192">
        <v>102.32</v>
      </c>
      <c r="JU192">
        <v>103.066</v>
      </c>
    </row>
    <row r="193" spans="1:281">
      <c r="A193">
        <v>177</v>
      </c>
      <c r="B193">
        <v>1659025804.6</v>
      </c>
      <c r="C193">
        <v>2121.5</v>
      </c>
      <c r="D193" t="s">
        <v>778</v>
      </c>
      <c r="E193" t="s">
        <v>779</v>
      </c>
      <c r="F193">
        <v>5</v>
      </c>
      <c r="G193" t="s">
        <v>619</v>
      </c>
      <c r="H193" t="s">
        <v>417</v>
      </c>
      <c r="I193">
        <v>1659025797.1</v>
      </c>
      <c r="J193">
        <f>(K193)/1000</f>
        <v>0</v>
      </c>
      <c r="K193">
        <f>IF(CZ193, AN193, AH193)</f>
        <v>0</v>
      </c>
      <c r="L193">
        <f>IF(CZ193, AI193, AG193)</f>
        <v>0</v>
      </c>
      <c r="M193">
        <f>DB193 - IF(AU193&gt;1, L193*CV193*100.0/(AW193*DP193), 0)</f>
        <v>0</v>
      </c>
      <c r="N193">
        <f>((T193-J193/2)*M193-L193)/(T193+J193/2)</f>
        <v>0</v>
      </c>
      <c r="O193">
        <f>N193*(DI193+DJ193)/1000.0</f>
        <v>0</v>
      </c>
      <c r="P193">
        <f>(DB193 - IF(AU193&gt;1, L193*CV193*100.0/(AW193*DP193), 0))*(DI193+DJ193)/1000.0</f>
        <v>0</v>
      </c>
      <c r="Q193">
        <f>2.0/((1/S193-1/R193)+SIGN(S193)*SQRT((1/S193-1/R193)*(1/S193-1/R193) + 4*CW193/((CW193+1)*(CW193+1))*(2*1/S193*1/R193-1/R193*1/R193)))</f>
        <v>0</v>
      </c>
      <c r="R193">
        <f>IF(LEFT(CX193,1)&lt;&gt;"0",IF(LEFT(CX193,1)="1",3.0,CY193),$D$5+$E$5*(DP193*DI193/($K$5*1000))+$F$5*(DP193*DI193/($K$5*1000))*MAX(MIN(CV193,$J$5),$I$5)*MAX(MIN(CV193,$J$5),$I$5)+$G$5*MAX(MIN(CV193,$J$5),$I$5)*(DP193*DI193/($K$5*1000))+$H$5*(DP193*DI193/($K$5*1000))*(DP193*DI193/($K$5*1000)))</f>
        <v>0</v>
      </c>
      <c r="S193">
        <f>J193*(1000-(1000*0.61365*exp(17.502*W193/(240.97+W193))/(DI193+DJ193)+DD193)/2)/(1000*0.61365*exp(17.502*W193/(240.97+W193))/(DI193+DJ193)-DD193)</f>
        <v>0</v>
      </c>
      <c r="T193">
        <f>1/((CW193+1)/(Q193/1.6)+1/(R193/1.37)) + CW193/((CW193+1)/(Q193/1.6) + CW193/(R193/1.37))</f>
        <v>0</v>
      </c>
      <c r="U193">
        <f>(CR193*CU193)</f>
        <v>0</v>
      </c>
      <c r="V193">
        <f>(DK193+(U193+2*0.95*5.67E-8*(((DK193+$B$7)+273)^4-(DK193+273)^4)-44100*J193)/(1.84*29.3*R193+8*0.95*5.67E-8*(DK193+273)^3))</f>
        <v>0</v>
      </c>
      <c r="W193">
        <f>($C$7*DL193+$D$7*DM193+$E$7*V193)</f>
        <v>0</v>
      </c>
      <c r="X193">
        <f>0.61365*exp(17.502*W193/(240.97+W193))</f>
        <v>0</v>
      </c>
      <c r="Y193">
        <f>(Z193/AA193*100)</f>
        <v>0</v>
      </c>
      <c r="Z193">
        <f>DD193*(DI193+DJ193)/1000</f>
        <v>0</v>
      </c>
      <c r="AA193">
        <f>0.61365*exp(17.502*DK193/(240.97+DK193))</f>
        <v>0</v>
      </c>
      <c r="AB193">
        <f>(X193-DD193*(DI193+DJ193)/1000)</f>
        <v>0</v>
      </c>
      <c r="AC193">
        <f>(-J193*44100)</f>
        <v>0</v>
      </c>
      <c r="AD193">
        <f>2*29.3*R193*0.92*(DK193-W193)</f>
        <v>0</v>
      </c>
      <c r="AE193">
        <f>2*0.95*5.67E-8*(((DK193+$B$7)+273)^4-(W193+273)^4)</f>
        <v>0</v>
      </c>
      <c r="AF193">
        <f>U193+AE193+AC193+AD193</f>
        <v>0</v>
      </c>
      <c r="AG193">
        <f>DH193*AU193*(DC193-DB193*(1000-AU193*DE193)/(1000-AU193*DD193))/(100*CV193)</f>
        <v>0</v>
      </c>
      <c r="AH193">
        <f>1000*DH193*AU193*(DD193-DE193)/(100*CV193*(1000-AU193*DD193))</f>
        <v>0</v>
      </c>
      <c r="AI193">
        <f>(AJ193 - AK193 - DI193*1E3/(8.314*(DK193+273.15)) * AM193/DH193 * AL193) * DH193/(100*CV193) * (1000 - DE193)/1000</f>
        <v>0</v>
      </c>
      <c r="AJ193">
        <v>1363.22495494324</v>
      </c>
      <c r="AK193">
        <v>1301.0283030303</v>
      </c>
      <c r="AL193">
        <v>3.50884924804081</v>
      </c>
      <c r="AM193">
        <v>66.0504921813524</v>
      </c>
      <c r="AN193">
        <f>(AP193 - AO193 + DI193*1E3/(8.314*(DK193+273.15)) * AR193/DH193 * AQ193) * DH193/(100*CV193) * 1000/(1000 - AP193)</f>
        <v>0</v>
      </c>
      <c r="AO193">
        <v>20.3963576875325</v>
      </c>
      <c r="AP193">
        <v>25.9265125874126</v>
      </c>
      <c r="AQ193">
        <v>0.00837842424245184</v>
      </c>
      <c r="AR193">
        <v>92.47</v>
      </c>
      <c r="AS193">
        <v>0</v>
      </c>
      <c r="AT193">
        <v>0</v>
      </c>
      <c r="AU193">
        <f>IF(AS193*$H$13&gt;=AW193,1.0,(AW193/(AW193-AS193*$H$13)))</f>
        <v>0</v>
      </c>
      <c r="AV193">
        <f>(AU193-1)*100</f>
        <v>0</v>
      </c>
      <c r="AW193">
        <f>MAX(0,($B$13+$C$13*DP193)/(1+$D$13*DP193)*DI193/(DK193+273)*$E$13)</f>
        <v>0</v>
      </c>
      <c r="AX193" t="s">
        <v>418</v>
      </c>
      <c r="AY193" t="s">
        <v>418</v>
      </c>
      <c r="AZ193">
        <v>0</v>
      </c>
      <c r="BA193">
        <v>0</v>
      </c>
      <c r="BB193">
        <f>1-AZ193/BA193</f>
        <v>0</v>
      </c>
      <c r="BC193">
        <v>0</v>
      </c>
      <c r="BD193" t="s">
        <v>418</v>
      </c>
      <c r="BE193" t="s">
        <v>418</v>
      </c>
      <c r="BF193">
        <v>0</v>
      </c>
      <c r="BG193">
        <v>0</v>
      </c>
      <c r="BH193">
        <f>1-BF193/BG193</f>
        <v>0</v>
      </c>
      <c r="BI193">
        <v>0.5</v>
      </c>
      <c r="BJ193">
        <f>CS193</f>
        <v>0</v>
      </c>
      <c r="BK193">
        <f>L193</f>
        <v>0</v>
      </c>
      <c r="BL193">
        <f>BH193*BI193*BJ193</f>
        <v>0</v>
      </c>
      <c r="BM193">
        <f>(BK193-BC193)/BJ193</f>
        <v>0</v>
      </c>
      <c r="BN193">
        <f>(BA193-BG193)/BG193</f>
        <v>0</v>
      </c>
      <c r="BO193">
        <f>AZ193/(BB193+AZ193/BG193)</f>
        <v>0</v>
      </c>
      <c r="BP193" t="s">
        <v>418</v>
      </c>
      <c r="BQ193">
        <v>0</v>
      </c>
      <c r="BR193">
        <f>IF(BQ193&lt;&gt;0, BQ193, BO193)</f>
        <v>0</v>
      </c>
      <c r="BS193">
        <f>1-BR193/BG193</f>
        <v>0</v>
      </c>
      <c r="BT193">
        <f>(BG193-BF193)/(BG193-BR193)</f>
        <v>0</v>
      </c>
      <c r="BU193">
        <f>(BA193-BG193)/(BA193-BR193)</f>
        <v>0</v>
      </c>
      <c r="BV193">
        <f>(BG193-BF193)/(BG193-AZ193)</f>
        <v>0</v>
      </c>
      <c r="BW193">
        <f>(BA193-BG193)/(BA193-AZ193)</f>
        <v>0</v>
      </c>
      <c r="BX193">
        <f>(BT193*BR193/BF193)</f>
        <v>0</v>
      </c>
      <c r="BY193">
        <f>(1-BX193)</f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f>$B$11*DQ193+$C$11*DR193+$F$11*EC193*(1-EF193)</f>
        <v>0</v>
      </c>
      <c r="CS193">
        <f>CR193*CT193</f>
        <v>0</v>
      </c>
      <c r="CT193">
        <f>($B$11*$D$9+$C$11*$D$9+$F$11*((EP193+EH193)/MAX(EP193+EH193+EQ193, 0.1)*$I$9+EQ193/MAX(EP193+EH193+EQ193, 0.1)*$J$9))/($B$11+$C$11+$F$11)</f>
        <v>0</v>
      </c>
      <c r="CU193">
        <f>($B$11*$K$9+$C$11*$K$9+$F$11*((EP193+EH193)/MAX(EP193+EH193+EQ193, 0.1)*$P$9+EQ193/MAX(EP193+EH193+EQ193, 0.1)*$Q$9))/($B$11+$C$11+$F$11)</f>
        <v>0</v>
      </c>
      <c r="CV193">
        <v>6</v>
      </c>
      <c r="CW193">
        <v>0.5</v>
      </c>
      <c r="CX193" t="s">
        <v>419</v>
      </c>
      <c r="CY193">
        <v>2</v>
      </c>
      <c r="CZ193" t="b">
        <v>1</v>
      </c>
      <c r="DA193">
        <v>1659025797.1</v>
      </c>
      <c r="DB193">
        <v>1243.76222222222</v>
      </c>
      <c r="DC193">
        <v>1319.28962962963</v>
      </c>
      <c r="DD193">
        <v>25.9014592592593</v>
      </c>
      <c r="DE193">
        <v>20.3484481481481</v>
      </c>
      <c r="DF193">
        <v>1232.56814814815</v>
      </c>
      <c r="DG193">
        <v>25.3416925925926</v>
      </c>
      <c r="DH193">
        <v>500.095185185185</v>
      </c>
      <c r="DI193">
        <v>90.4012222222222</v>
      </c>
      <c r="DJ193">
        <v>0.0462973259259259</v>
      </c>
      <c r="DK193">
        <v>27.4920592592593</v>
      </c>
      <c r="DL193">
        <v>27.5193740740741</v>
      </c>
      <c r="DM193">
        <v>999.9</v>
      </c>
      <c r="DN193">
        <v>0</v>
      </c>
      <c r="DO193">
        <v>0</v>
      </c>
      <c r="DP193">
        <v>9998.7037037037</v>
      </c>
      <c r="DQ193">
        <v>0</v>
      </c>
      <c r="DR193">
        <v>18.3908777777778</v>
      </c>
      <c r="DS193">
        <v>-75.5274037037037</v>
      </c>
      <c r="DT193">
        <v>1276.83444444444</v>
      </c>
      <c r="DU193">
        <v>1346.6937037037</v>
      </c>
      <c r="DV193">
        <v>5.55301148148148</v>
      </c>
      <c r="DW193">
        <v>1319.28962962963</v>
      </c>
      <c r="DX193">
        <v>20.3484481481481</v>
      </c>
      <c r="DY193">
        <v>2.3415237037037</v>
      </c>
      <c r="DZ193">
        <v>1.83952444444444</v>
      </c>
      <c r="EA193">
        <v>19.9649481481481</v>
      </c>
      <c r="EB193">
        <v>16.1267296296296</v>
      </c>
      <c r="EC193">
        <v>2000.00851851852</v>
      </c>
      <c r="ED193">
        <v>0.980006740740741</v>
      </c>
      <c r="EE193">
        <v>0.0199935222222222</v>
      </c>
      <c r="EF193">
        <v>0</v>
      </c>
      <c r="EG193">
        <v>850.107148148148</v>
      </c>
      <c r="EH193">
        <v>5.00063</v>
      </c>
      <c r="EI193">
        <v>16764.3222222222</v>
      </c>
      <c r="EJ193">
        <v>17257.0111111111</v>
      </c>
      <c r="EK193">
        <v>38.9278148148148</v>
      </c>
      <c r="EL193">
        <v>38.8818888888889</v>
      </c>
      <c r="EM193">
        <v>38.375</v>
      </c>
      <c r="EN193">
        <v>38.25</v>
      </c>
      <c r="EO193">
        <v>39.875</v>
      </c>
      <c r="EP193">
        <v>1955.12037037037</v>
      </c>
      <c r="EQ193">
        <v>39.8881481481482</v>
      </c>
      <c r="ER193">
        <v>0</v>
      </c>
      <c r="ES193">
        <v>1659025803.7</v>
      </c>
      <c r="ET193">
        <v>0</v>
      </c>
      <c r="EU193">
        <v>850.108923076923</v>
      </c>
      <c r="EV193">
        <v>-2.62837607296315</v>
      </c>
      <c r="EW193">
        <v>-51.4871794718294</v>
      </c>
      <c r="EX193">
        <v>16764.1076923077</v>
      </c>
      <c r="EY193">
        <v>15</v>
      </c>
      <c r="EZ193">
        <v>0</v>
      </c>
      <c r="FA193" t="s">
        <v>420</v>
      </c>
      <c r="FB193">
        <v>1657551626.5</v>
      </c>
      <c r="FC193">
        <v>1657551629</v>
      </c>
      <c r="FD193">
        <v>0</v>
      </c>
      <c r="FE193">
        <v>0.403</v>
      </c>
      <c r="FF193">
        <v>0.009</v>
      </c>
      <c r="FG193">
        <v>9.41</v>
      </c>
      <c r="FH193">
        <v>0.087</v>
      </c>
      <c r="FI193">
        <v>417</v>
      </c>
      <c r="FJ193">
        <v>17</v>
      </c>
      <c r="FK193">
        <v>1.61</v>
      </c>
      <c r="FL193">
        <v>0.59</v>
      </c>
      <c r="FM193">
        <v>-75.1718275</v>
      </c>
      <c r="FN193">
        <v>-2.22863752345187</v>
      </c>
      <c r="FO193">
        <v>0.933200395945989</v>
      </c>
      <c r="FP193">
        <v>0</v>
      </c>
      <c r="FQ193">
        <v>850.271558823529</v>
      </c>
      <c r="FR193">
        <v>-2.5718716572564</v>
      </c>
      <c r="FS193">
        <v>0.300408074534747</v>
      </c>
      <c r="FT193">
        <v>0</v>
      </c>
      <c r="FU193">
        <v>5.56572325</v>
      </c>
      <c r="FV193">
        <v>-0.283158011257053</v>
      </c>
      <c r="FW193">
        <v>0.0319514184651871</v>
      </c>
      <c r="FX193">
        <v>0</v>
      </c>
      <c r="FY193">
        <v>0</v>
      </c>
      <c r="FZ193">
        <v>3</v>
      </c>
      <c r="GA193" t="s">
        <v>427</v>
      </c>
      <c r="GB193">
        <v>2.97344</v>
      </c>
      <c r="GC193">
        <v>2.70013</v>
      </c>
      <c r="GD193">
        <v>0.193182</v>
      </c>
      <c r="GE193">
        <v>0.200909</v>
      </c>
      <c r="GF193">
        <v>0.108695</v>
      </c>
      <c r="GG193">
        <v>0.0930788</v>
      </c>
      <c r="GH193">
        <v>31417.1</v>
      </c>
      <c r="GI193">
        <v>34015.7</v>
      </c>
      <c r="GJ193">
        <v>35285.8</v>
      </c>
      <c r="GK193">
        <v>38605.1</v>
      </c>
      <c r="GL193">
        <v>44589</v>
      </c>
      <c r="GM193">
        <v>50567.6</v>
      </c>
      <c r="GN193">
        <v>55158.7</v>
      </c>
      <c r="GO193">
        <v>61919.3</v>
      </c>
      <c r="GP193">
        <v>1.9796</v>
      </c>
      <c r="GQ193">
        <v>1.8474</v>
      </c>
      <c r="GR193">
        <v>0.125438</v>
      </c>
      <c r="GS193">
        <v>0</v>
      </c>
      <c r="GT193">
        <v>25.4616</v>
      </c>
      <c r="GU193">
        <v>999.9</v>
      </c>
      <c r="GV193">
        <v>59.04</v>
      </c>
      <c r="GW193">
        <v>29.346</v>
      </c>
      <c r="GX193">
        <v>26.7963</v>
      </c>
      <c r="GY193">
        <v>56.6564</v>
      </c>
      <c r="GZ193">
        <v>43.0248</v>
      </c>
      <c r="HA193">
        <v>1</v>
      </c>
      <c r="HB193">
        <v>-0.029065</v>
      </c>
      <c r="HC193">
        <v>0.239651</v>
      </c>
      <c r="HD193">
        <v>20.114</v>
      </c>
      <c r="HE193">
        <v>5.19812</v>
      </c>
      <c r="HF193">
        <v>12.0052</v>
      </c>
      <c r="HG193">
        <v>4.9756</v>
      </c>
      <c r="HH193">
        <v>3.294</v>
      </c>
      <c r="HI193">
        <v>9999</v>
      </c>
      <c r="HJ193">
        <v>9999</v>
      </c>
      <c r="HK193">
        <v>9999</v>
      </c>
      <c r="HL193">
        <v>628.2</v>
      </c>
      <c r="HM193">
        <v>1.86325</v>
      </c>
      <c r="HN193">
        <v>1.86801</v>
      </c>
      <c r="HO193">
        <v>1.86783</v>
      </c>
      <c r="HP193">
        <v>1.86905</v>
      </c>
      <c r="HQ193">
        <v>1.86981</v>
      </c>
      <c r="HR193">
        <v>1.86584</v>
      </c>
      <c r="HS193">
        <v>1.86691</v>
      </c>
      <c r="HT193">
        <v>1.86835</v>
      </c>
      <c r="HU193">
        <v>5</v>
      </c>
      <c r="HV193">
        <v>0</v>
      </c>
      <c r="HW193">
        <v>0</v>
      </c>
      <c r="HX193">
        <v>0</v>
      </c>
      <c r="HY193" t="s">
        <v>422</v>
      </c>
      <c r="HZ193" t="s">
        <v>423</v>
      </c>
      <c r="IA193" t="s">
        <v>424</v>
      </c>
      <c r="IB193" t="s">
        <v>424</v>
      </c>
      <c r="IC193" t="s">
        <v>424</v>
      </c>
      <c r="ID193" t="s">
        <v>424</v>
      </c>
      <c r="IE193">
        <v>0</v>
      </c>
      <c r="IF193">
        <v>100</v>
      </c>
      <c r="IG193">
        <v>100</v>
      </c>
      <c r="IH193">
        <v>11.32</v>
      </c>
      <c r="II193">
        <v>0.561</v>
      </c>
      <c r="IJ193">
        <v>4.02706509432224</v>
      </c>
      <c r="IK193">
        <v>0.00601174518973114</v>
      </c>
      <c r="IL193">
        <v>2.77886958061485e-07</v>
      </c>
      <c r="IM193">
        <v>-3.54636231360687e-10</v>
      </c>
      <c r="IN193">
        <v>-0.0404303883988718</v>
      </c>
      <c r="IO193">
        <v>-0.0177815531441476</v>
      </c>
      <c r="IP193">
        <v>0.00205572605671414</v>
      </c>
      <c r="IQ193">
        <v>-1.65519735432211e-05</v>
      </c>
      <c r="IR193">
        <v>-4</v>
      </c>
      <c r="IS193">
        <v>1848</v>
      </c>
      <c r="IT193">
        <v>1</v>
      </c>
      <c r="IU193">
        <v>25</v>
      </c>
      <c r="IV193">
        <v>24569.6</v>
      </c>
      <c r="IW193">
        <v>24569.6</v>
      </c>
      <c r="IX193">
        <v>2.63794</v>
      </c>
      <c r="IY193">
        <v>2.58179</v>
      </c>
      <c r="IZ193">
        <v>1.54785</v>
      </c>
      <c r="JA193">
        <v>2.30469</v>
      </c>
      <c r="JB193">
        <v>1.34644</v>
      </c>
      <c r="JC193">
        <v>2.42065</v>
      </c>
      <c r="JD193">
        <v>33.9413</v>
      </c>
      <c r="JE193">
        <v>24.2188</v>
      </c>
      <c r="JF193">
        <v>18</v>
      </c>
      <c r="JG193">
        <v>497.93</v>
      </c>
      <c r="JH193">
        <v>412.513</v>
      </c>
      <c r="JI193">
        <v>24.9999</v>
      </c>
      <c r="JJ193">
        <v>26.827</v>
      </c>
      <c r="JK193">
        <v>30.0001</v>
      </c>
      <c r="JL193">
        <v>26.7537</v>
      </c>
      <c r="JM193">
        <v>26.6914</v>
      </c>
      <c r="JN193">
        <v>52.823</v>
      </c>
      <c r="JO193">
        <v>32.9295</v>
      </c>
      <c r="JP193">
        <v>94.031</v>
      </c>
      <c r="JQ193">
        <v>25</v>
      </c>
      <c r="JR193">
        <v>1355.36</v>
      </c>
      <c r="JS193">
        <v>20.3891</v>
      </c>
      <c r="JT193">
        <v>102.32</v>
      </c>
      <c r="JU193">
        <v>103.067</v>
      </c>
    </row>
    <row r="194" spans="1:281">
      <c r="A194">
        <v>178</v>
      </c>
      <c r="B194">
        <v>1659025809.6</v>
      </c>
      <c r="C194">
        <v>2126.5</v>
      </c>
      <c r="D194" t="s">
        <v>780</v>
      </c>
      <c r="E194" t="s">
        <v>781</v>
      </c>
      <c r="F194">
        <v>5</v>
      </c>
      <c r="G194" t="s">
        <v>619</v>
      </c>
      <c r="H194" t="s">
        <v>417</v>
      </c>
      <c r="I194">
        <v>1659025801.81429</v>
      </c>
      <c r="J194">
        <f>(K194)/1000</f>
        <v>0</v>
      </c>
      <c r="K194">
        <f>IF(CZ194, AN194, AH194)</f>
        <v>0</v>
      </c>
      <c r="L194">
        <f>IF(CZ194, AI194, AG194)</f>
        <v>0</v>
      </c>
      <c r="M194">
        <f>DB194 - IF(AU194&gt;1, L194*CV194*100.0/(AW194*DP194), 0)</f>
        <v>0</v>
      </c>
      <c r="N194">
        <f>((T194-J194/2)*M194-L194)/(T194+J194/2)</f>
        <v>0</v>
      </c>
      <c r="O194">
        <f>N194*(DI194+DJ194)/1000.0</f>
        <v>0</v>
      </c>
      <c r="P194">
        <f>(DB194 - IF(AU194&gt;1, L194*CV194*100.0/(AW194*DP194), 0))*(DI194+DJ194)/1000.0</f>
        <v>0</v>
      </c>
      <c r="Q194">
        <f>2.0/((1/S194-1/R194)+SIGN(S194)*SQRT((1/S194-1/R194)*(1/S194-1/R194) + 4*CW194/((CW194+1)*(CW194+1))*(2*1/S194*1/R194-1/R194*1/R194)))</f>
        <v>0</v>
      </c>
      <c r="R194">
        <f>IF(LEFT(CX194,1)&lt;&gt;"0",IF(LEFT(CX194,1)="1",3.0,CY194),$D$5+$E$5*(DP194*DI194/($K$5*1000))+$F$5*(DP194*DI194/($K$5*1000))*MAX(MIN(CV194,$J$5),$I$5)*MAX(MIN(CV194,$J$5),$I$5)+$G$5*MAX(MIN(CV194,$J$5),$I$5)*(DP194*DI194/($K$5*1000))+$H$5*(DP194*DI194/($K$5*1000))*(DP194*DI194/($K$5*1000)))</f>
        <v>0</v>
      </c>
      <c r="S194">
        <f>J194*(1000-(1000*0.61365*exp(17.502*W194/(240.97+W194))/(DI194+DJ194)+DD194)/2)/(1000*0.61365*exp(17.502*W194/(240.97+W194))/(DI194+DJ194)-DD194)</f>
        <v>0</v>
      </c>
      <c r="T194">
        <f>1/((CW194+1)/(Q194/1.6)+1/(R194/1.37)) + CW194/((CW194+1)/(Q194/1.6) + CW194/(R194/1.37))</f>
        <v>0</v>
      </c>
      <c r="U194">
        <f>(CR194*CU194)</f>
        <v>0</v>
      </c>
      <c r="V194">
        <f>(DK194+(U194+2*0.95*5.67E-8*(((DK194+$B$7)+273)^4-(DK194+273)^4)-44100*J194)/(1.84*29.3*R194+8*0.95*5.67E-8*(DK194+273)^3))</f>
        <v>0</v>
      </c>
      <c r="W194">
        <f>($C$7*DL194+$D$7*DM194+$E$7*V194)</f>
        <v>0</v>
      </c>
      <c r="X194">
        <f>0.61365*exp(17.502*W194/(240.97+W194))</f>
        <v>0</v>
      </c>
      <c r="Y194">
        <f>(Z194/AA194*100)</f>
        <v>0</v>
      </c>
      <c r="Z194">
        <f>DD194*(DI194+DJ194)/1000</f>
        <v>0</v>
      </c>
      <c r="AA194">
        <f>0.61365*exp(17.502*DK194/(240.97+DK194))</f>
        <v>0</v>
      </c>
      <c r="AB194">
        <f>(X194-DD194*(DI194+DJ194)/1000)</f>
        <v>0</v>
      </c>
      <c r="AC194">
        <f>(-J194*44100)</f>
        <v>0</v>
      </c>
      <c r="AD194">
        <f>2*29.3*R194*0.92*(DK194-W194)</f>
        <v>0</v>
      </c>
      <c r="AE194">
        <f>2*0.95*5.67E-8*(((DK194+$B$7)+273)^4-(W194+273)^4)</f>
        <v>0</v>
      </c>
      <c r="AF194">
        <f>U194+AE194+AC194+AD194</f>
        <v>0</v>
      </c>
      <c r="AG194">
        <f>DH194*AU194*(DC194-DB194*(1000-AU194*DE194)/(1000-AU194*DD194))/(100*CV194)</f>
        <v>0</v>
      </c>
      <c r="AH194">
        <f>1000*DH194*AU194*(DD194-DE194)/(100*CV194*(1000-AU194*DD194))</f>
        <v>0</v>
      </c>
      <c r="AI194">
        <f>(AJ194 - AK194 - DI194*1E3/(8.314*(DK194+273.15)) * AM194/DH194 * AL194) * DH194/(100*CV194) * (1000 - DE194)/1000</f>
        <v>0</v>
      </c>
      <c r="AJ194">
        <v>1380.21716324627</v>
      </c>
      <c r="AK194">
        <v>1318.58460606061</v>
      </c>
      <c r="AL194">
        <v>3.53803105497181</v>
      </c>
      <c r="AM194">
        <v>66.0504921813524</v>
      </c>
      <c r="AN194">
        <f>(AP194 - AO194 + DI194*1E3/(8.314*(DK194+273.15)) * AR194/DH194 * AQ194) * DH194/(100*CV194) * 1000/(1000 - AP194)</f>
        <v>0</v>
      </c>
      <c r="AO194">
        <v>20.3979936832467</v>
      </c>
      <c r="AP194">
        <v>25.9446034965035</v>
      </c>
      <c r="AQ194">
        <v>0.00893478787880277</v>
      </c>
      <c r="AR194">
        <v>92.47</v>
      </c>
      <c r="AS194">
        <v>0</v>
      </c>
      <c r="AT194">
        <v>0</v>
      </c>
      <c r="AU194">
        <f>IF(AS194*$H$13&gt;=AW194,1.0,(AW194/(AW194-AS194*$H$13)))</f>
        <v>0</v>
      </c>
      <c r="AV194">
        <f>(AU194-1)*100</f>
        <v>0</v>
      </c>
      <c r="AW194">
        <f>MAX(0,($B$13+$C$13*DP194)/(1+$D$13*DP194)*DI194/(DK194+273)*$E$13)</f>
        <v>0</v>
      </c>
      <c r="AX194" t="s">
        <v>418</v>
      </c>
      <c r="AY194" t="s">
        <v>418</v>
      </c>
      <c r="AZ194">
        <v>0</v>
      </c>
      <c r="BA194">
        <v>0</v>
      </c>
      <c r="BB194">
        <f>1-AZ194/BA194</f>
        <v>0</v>
      </c>
      <c r="BC194">
        <v>0</v>
      </c>
      <c r="BD194" t="s">
        <v>418</v>
      </c>
      <c r="BE194" t="s">
        <v>418</v>
      </c>
      <c r="BF194">
        <v>0</v>
      </c>
      <c r="BG194">
        <v>0</v>
      </c>
      <c r="BH194">
        <f>1-BF194/BG194</f>
        <v>0</v>
      </c>
      <c r="BI194">
        <v>0.5</v>
      </c>
      <c r="BJ194">
        <f>CS194</f>
        <v>0</v>
      </c>
      <c r="BK194">
        <f>L194</f>
        <v>0</v>
      </c>
      <c r="BL194">
        <f>BH194*BI194*BJ194</f>
        <v>0</v>
      </c>
      <c r="BM194">
        <f>(BK194-BC194)/BJ194</f>
        <v>0</v>
      </c>
      <c r="BN194">
        <f>(BA194-BG194)/BG194</f>
        <v>0</v>
      </c>
      <c r="BO194">
        <f>AZ194/(BB194+AZ194/BG194)</f>
        <v>0</v>
      </c>
      <c r="BP194" t="s">
        <v>418</v>
      </c>
      <c r="BQ194">
        <v>0</v>
      </c>
      <c r="BR194">
        <f>IF(BQ194&lt;&gt;0, BQ194, BO194)</f>
        <v>0</v>
      </c>
      <c r="BS194">
        <f>1-BR194/BG194</f>
        <v>0</v>
      </c>
      <c r="BT194">
        <f>(BG194-BF194)/(BG194-BR194)</f>
        <v>0</v>
      </c>
      <c r="BU194">
        <f>(BA194-BG194)/(BA194-BR194)</f>
        <v>0</v>
      </c>
      <c r="BV194">
        <f>(BG194-BF194)/(BG194-AZ194)</f>
        <v>0</v>
      </c>
      <c r="BW194">
        <f>(BA194-BG194)/(BA194-AZ194)</f>
        <v>0</v>
      </c>
      <c r="BX194">
        <f>(BT194*BR194/BF194)</f>
        <v>0</v>
      </c>
      <c r="BY194">
        <f>(1-BX194)</f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f>$B$11*DQ194+$C$11*DR194+$F$11*EC194*(1-EF194)</f>
        <v>0</v>
      </c>
      <c r="CS194">
        <f>CR194*CT194</f>
        <v>0</v>
      </c>
      <c r="CT194">
        <f>($B$11*$D$9+$C$11*$D$9+$F$11*((EP194+EH194)/MAX(EP194+EH194+EQ194, 0.1)*$I$9+EQ194/MAX(EP194+EH194+EQ194, 0.1)*$J$9))/($B$11+$C$11+$F$11)</f>
        <v>0</v>
      </c>
      <c r="CU194">
        <f>($B$11*$K$9+$C$11*$K$9+$F$11*((EP194+EH194)/MAX(EP194+EH194+EQ194, 0.1)*$P$9+EQ194/MAX(EP194+EH194+EQ194, 0.1)*$Q$9))/($B$11+$C$11+$F$11)</f>
        <v>0</v>
      </c>
      <c r="CV194">
        <v>6</v>
      </c>
      <c r="CW194">
        <v>0.5</v>
      </c>
      <c r="CX194" t="s">
        <v>419</v>
      </c>
      <c r="CY194">
        <v>2</v>
      </c>
      <c r="CZ194" t="b">
        <v>1</v>
      </c>
      <c r="DA194">
        <v>1659025801.81429</v>
      </c>
      <c r="DB194">
        <v>1259.67928571429</v>
      </c>
      <c r="DC194">
        <v>1335.04357142857</v>
      </c>
      <c r="DD194">
        <v>25.9161321428571</v>
      </c>
      <c r="DE194">
        <v>20.3759678571429</v>
      </c>
      <c r="DF194">
        <v>1248.40464285714</v>
      </c>
      <c r="DG194">
        <v>25.3556</v>
      </c>
      <c r="DH194">
        <v>500.085607142857</v>
      </c>
      <c r="DI194">
        <v>90.401225</v>
      </c>
      <c r="DJ194">
        <v>0.0463806892857143</v>
      </c>
      <c r="DK194">
        <v>27.4847428571429</v>
      </c>
      <c r="DL194">
        <v>27.5135642857143</v>
      </c>
      <c r="DM194">
        <v>999.9</v>
      </c>
      <c r="DN194">
        <v>0</v>
      </c>
      <c r="DO194">
        <v>0</v>
      </c>
      <c r="DP194">
        <v>10008.0357142857</v>
      </c>
      <c r="DQ194">
        <v>0</v>
      </c>
      <c r="DR194">
        <v>18.3932714285714</v>
      </c>
      <c r="DS194">
        <v>-75.364275</v>
      </c>
      <c r="DT194">
        <v>1293.19428571429</v>
      </c>
      <c r="DU194">
        <v>1362.8125</v>
      </c>
      <c r="DV194">
        <v>5.540165</v>
      </c>
      <c r="DW194">
        <v>1335.04357142857</v>
      </c>
      <c r="DX194">
        <v>20.3759678571429</v>
      </c>
      <c r="DY194">
        <v>2.34285</v>
      </c>
      <c r="DZ194">
        <v>1.84201214285714</v>
      </c>
      <c r="EA194">
        <v>19.9740821428571</v>
      </c>
      <c r="EB194">
        <v>16.1479178571429</v>
      </c>
      <c r="EC194">
        <v>2000.00357142857</v>
      </c>
      <c r="ED194">
        <v>0.980006785714286</v>
      </c>
      <c r="EE194">
        <v>0.0199934785714286</v>
      </c>
      <c r="EF194">
        <v>0</v>
      </c>
      <c r="EG194">
        <v>849.899392857143</v>
      </c>
      <c r="EH194">
        <v>5.00063</v>
      </c>
      <c r="EI194">
        <v>16760.2785714286</v>
      </c>
      <c r="EJ194">
        <v>17256.9678571429</v>
      </c>
      <c r="EK194">
        <v>38.9192857142857</v>
      </c>
      <c r="EL194">
        <v>38.8816428571429</v>
      </c>
      <c r="EM194">
        <v>38.375</v>
      </c>
      <c r="EN194">
        <v>38.25</v>
      </c>
      <c r="EO194">
        <v>39.875</v>
      </c>
      <c r="EP194">
        <v>1955.11785714286</v>
      </c>
      <c r="EQ194">
        <v>39.8857142857143</v>
      </c>
      <c r="ER194">
        <v>0</v>
      </c>
      <c r="ES194">
        <v>1659025808.5</v>
      </c>
      <c r="ET194">
        <v>0</v>
      </c>
      <c r="EU194">
        <v>849.862923076923</v>
      </c>
      <c r="EV194">
        <v>-3.15535042853364</v>
      </c>
      <c r="EW194">
        <v>-49.0427349311791</v>
      </c>
      <c r="EX194">
        <v>16759.95</v>
      </c>
      <c r="EY194">
        <v>15</v>
      </c>
      <c r="EZ194">
        <v>0</v>
      </c>
      <c r="FA194" t="s">
        <v>420</v>
      </c>
      <c r="FB194">
        <v>1657551626.5</v>
      </c>
      <c r="FC194">
        <v>1657551629</v>
      </c>
      <c r="FD194">
        <v>0</v>
      </c>
      <c r="FE194">
        <v>0.403</v>
      </c>
      <c r="FF194">
        <v>0.009</v>
      </c>
      <c r="FG194">
        <v>9.41</v>
      </c>
      <c r="FH194">
        <v>0.087</v>
      </c>
      <c r="FI194">
        <v>417</v>
      </c>
      <c r="FJ194">
        <v>17</v>
      </c>
      <c r="FK194">
        <v>1.61</v>
      </c>
      <c r="FL194">
        <v>0.59</v>
      </c>
      <c r="FM194">
        <v>-75.376935</v>
      </c>
      <c r="FN194">
        <v>1.2188803001877</v>
      </c>
      <c r="FO194">
        <v>0.830250554215414</v>
      </c>
      <c r="FP194">
        <v>0</v>
      </c>
      <c r="FQ194">
        <v>850.010294117647</v>
      </c>
      <c r="FR194">
        <v>-2.81164247380967</v>
      </c>
      <c r="FS194">
        <v>0.324063494995846</v>
      </c>
      <c r="FT194">
        <v>0</v>
      </c>
      <c r="FU194">
        <v>5.55048825</v>
      </c>
      <c r="FV194">
        <v>-0.204696472795505</v>
      </c>
      <c r="FW194">
        <v>0.0290035009858724</v>
      </c>
      <c r="FX194">
        <v>0</v>
      </c>
      <c r="FY194">
        <v>0</v>
      </c>
      <c r="FZ194">
        <v>3</v>
      </c>
      <c r="GA194" t="s">
        <v>427</v>
      </c>
      <c r="GB194">
        <v>2.97348</v>
      </c>
      <c r="GC194">
        <v>2.70022</v>
      </c>
      <c r="GD194">
        <v>0.194757</v>
      </c>
      <c r="GE194">
        <v>0.202375</v>
      </c>
      <c r="GF194">
        <v>0.108747</v>
      </c>
      <c r="GG194">
        <v>0.0930822</v>
      </c>
      <c r="GH194">
        <v>31355.7</v>
      </c>
      <c r="GI194">
        <v>33953.3</v>
      </c>
      <c r="GJ194">
        <v>35285.7</v>
      </c>
      <c r="GK194">
        <v>38605</v>
      </c>
      <c r="GL194">
        <v>44585.9</v>
      </c>
      <c r="GM194">
        <v>50567.5</v>
      </c>
      <c r="GN194">
        <v>55158.1</v>
      </c>
      <c r="GO194">
        <v>61919.3</v>
      </c>
      <c r="GP194">
        <v>1.9794</v>
      </c>
      <c r="GQ194">
        <v>1.8474</v>
      </c>
      <c r="GR194">
        <v>0.12517</v>
      </c>
      <c r="GS194">
        <v>0</v>
      </c>
      <c r="GT194">
        <v>25.4616</v>
      </c>
      <c r="GU194">
        <v>999.9</v>
      </c>
      <c r="GV194">
        <v>59.04</v>
      </c>
      <c r="GW194">
        <v>29.346</v>
      </c>
      <c r="GX194">
        <v>26.7958</v>
      </c>
      <c r="GY194">
        <v>56.7564</v>
      </c>
      <c r="GZ194">
        <v>43.3694</v>
      </c>
      <c r="HA194">
        <v>1</v>
      </c>
      <c r="HB194">
        <v>-0.0291463</v>
      </c>
      <c r="HC194">
        <v>0.239216</v>
      </c>
      <c r="HD194">
        <v>20.1132</v>
      </c>
      <c r="HE194">
        <v>5.19453</v>
      </c>
      <c r="HF194">
        <v>12.004</v>
      </c>
      <c r="HG194">
        <v>4.9748</v>
      </c>
      <c r="HH194">
        <v>3.2938</v>
      </c>
      <c r="HI194">
        <v>9999</v>
      </c>
      <c r="HJ194">
        <v>9999</v>
      </c>
      <c r="HK194">
        <v>9999</v>
      </c>
      <c r="HL194">
        <v>628.2</v>
      </c>
      <c r="HM194">
        <v>1.86325</v>
      </c>
      <c r="HN194">
        <v>1.86807</v>
      </c>
      <c r="HO194">
        <v>1.86783</v>
      </c>
      <c r="HP194">
        <v>1.86902</v>
      </c>
      <c r="HQ194">
        <v>1.86981</v>
      </c>
      <c r="HR194">
        <v>1.86587</v>
      </c>
      <c r="HS194">
        <v>1.86694</v>
      </c>
      <c r="HT194">
        <v>1.86835</v>
      </c>
      <c r="HU194">
        <v>5</v>
      </c>
      <c r="HV194">
        <v>0</v>
      </c>
      <c r="HW194">
        <v>0</v>
      </c>
      <c r="HX194">
        <v>0</v>
      </c>
      <c r="HY194" t="s">
        <v>422</v>
      </c>
      <c r="HZ194" t="s">
        <v>423</v>
      </c>
      <c r="IA194" t="s">
        <v>424</v>
      </c>
      <c r="IB194" t="s">
        <v>424</v>
      </c>
      <c r="IC194" t="s">
        <v>424</v>
      </c>
      <c r="ID194" t="s">
        <v>424</v>
      </c>
      <c r="IE194">
        <v>0</v>
      </c>
      <c r="IF194">
        <v>100</v>
      </c>
      <c r="IG194">
        <v>100</v>
      </c>
      <c r="IH194">
        <v>11.41</v>
      </c>
      <c r="II194">
        <v>0.5619</v>
      </c>
      <c r="IJ194">
        <v>4.02706509432224</v>
      </c>
      <c r="IK194">
        <v>0.00601174518973114</v>
      </c>
      <c r="IL194">
        <v>2.77886958061485e-07</v>
      </c>
      <c r="IM194">
        <v>-3.54636231360687e-10</v>
      </c>
      <c r="IN194">
        <v>-0.0404303883988718</v>
      </c>
      <c r="IO194">
        <v>-0.0177815531441476</v>
      </c>
      <c r="IP194">
        <v>0.00205572605671414</v>
      </c>
      <c r="IQ194">
        <v>-1.65519735432211e-05</v>
      </c>
      <c r="IR194">
        <v>-4</v>
      </c>
      <c r="IS194">
        <v>1848</v>
      </c>
      <c r="IT194">
        <v>1</v>
      </c>
      <c r="IU194">
        <v>25</v>
      </c>
      <c r="IV194">
        <v>24569.7</v>
      </c>
      <c r="IW194">
        <v>24569.7</v>
      </c>
      <c r="IX194">
        <v>2.65991</v>
      </c>
      <c r="IY194">
        <v>2.59033</v>
      </c>
      <c r="IZ194">
        <v>1.54785</v>
      </c>
      <c r="JA194">
        <v>2.30469</v>
      </c>
      <c r="JB194">
        <v>1.34644</v>
      </c>
      <c r="JC194">
        <v>2.34985</v>
      </c>
      <c r="JD194">
        <v>33.9413</v>
      </c>
      <c r="JE194">
        <v>24.2101</v>
      </c>
      <c r="JF194">
        <v>18</v>
      </c>
      <c r="JG194">
        <v>497.8</v>
      </c>
      <c r="JH194">
        <v>412.53</v>
      </c>
      <c r="JI194">
        <v>24.9998</v>
      </c>
      <c r="JJ194">
        <v>26.827</v>
      </c>
      <c r="JK194">
        <v>30.0001</v>
      </c>
      <c r="JL194">
        <v>26.7537</v>
      </c>
      <c r="JM194">
        <v>26.6936</v>
      </c>
      <c r="JN194">
        <v>53.3793</v>
      </c>
      <c r="JO194">
        <v>32.9295</v>
      </c>
      <c r="JP194">
        <v>94.031</v>
      </c>
      <c r="JQ194">
        <v>25</v>
      </c>
      <c r="JR194">
        <v>1375.49</v>
      </c>
      <c r="JS194">
        <v>20.3698</v>
      </c>
      <c r="JT194">
        <v>102.319</v>
      </c>
      <c r="JU194">
        <v>103.067</v>
      </c>
    </row>
    <row r="195" spans="1:281">
      <c r="A195">
        <v>179</v>
      </c>
      <c r="B195">
        <v>1659025814.6</v>
      </c>
      <c r="C195">
        <v>2131.5</v>
      </c>
      <c r="D195" t="s">
        <v>782</v>
      </c>
      <c r="E195" t="s">
        <v>783</v>
      </c>
      <c r="F195">
        <v>5</v>
      </c>
      <c r="G195" t="s">
        <v>619</v>
      </c>
      <c r="H195" t="s">
        <v>417</v>
      </c>
      <c r="I195">
        <v>1659025807.1</v>
      </c>
      <c r="J195">
        <f>(K195)/1000</f>
        <v>0</v>
      </c>
      <c r="K195">
        <f>IF(CZ195, AN195, AH195)</f>
        <v>0</v>
      </c>
      <c r="L195">
        <f>IF(CZ195, AI195, AG195)</f>
        <v>0</v>
      </c>
      <c r="M195">
        <f>DB195 - IF(AU195&gt;1, L195*CV195*100.0/(AW195*DP195), 0)</f>
        <v>0</v>
      </c>
      <c r="N195">
        <f>((T195-J195/2)*M195-L195)/(T195+J195/2)</f>
        <v>0</v>
      </c>
      <c r="O195">
        <f>N195*(DI195+DJ195)/1000.0</f>
        <v>0</v>
      </c>
      <c r="P195">
        <f>(DB195 - IF(AU195&gt;1, L195*CV195*100.0/(AW195*DP195), 0))*(DI195+DJ195)/1000.0</f>
        <v>0</v>
      </c>
      <c r="Q195">
        <f>2.0/((1/S195-1/R195)+SIGN(S195)*SQRT((1/S195-1/R195)*(1/S195-1/R195) + 4*CW195/((CW195+1)*(CW195+1))*(2*1/S195*1/R195-1/R195*1/R195)))</f>
        <v>0</v>
      </c>
      <c r="R195">
        <f>IF(LEFT(CX195,1)&lt;&gt;"0",IF(LEFT(CX195,1)="1",3.0,CY195),$D$5+$E$5*(DP195*DI195/($K$5*1000))+$F$5*(DP195*DI195/($K$5*1000))*MAX(MIN(CV195,$J$5),$I$5)*MAX(MIN(CV195,$J$5),$I$5)+$G$5*MAX(MIN(CV195,$J$5),$I$5)*(DP195*DI195/($K$5*1000))+$H$5*(DP195*DI195/($K$5*1000))*(DP195*DI195/($K$5*1000)))</f>
        <v>0</v>
      </c>
      <c r="S195">
        <f>J195*(1000-(1000*0.61365*exp(17.502*W195/(240.97+W195))/(DI195+DJ195)+DD195)/2)/(1000*0.61365*exp(17.502*W195/(240.97+W195))/(DI195+DJ195)-DD195)</f>
        <v>0</v>
      </c>
      <c r="T195">
        <f>1/((CW195+1)/(Q195/1.6)+1/(R195/1.37)) + CW195/((CW195+1)/(Q195/1.6) + CW195/(R195/1.37))</f>
        <v>0</v>
      </c>
      <c r="U195">
        <f>(CR195*CU195)</f>
        <v>0</v>
      </c>
      <c r="V195">
        <f>(DK195+(U195+2*0.95*5.67E-8*(((DK195+$B$7)+273)^4-(DK195+273)^4)-44100*J195)/(1.84*29.3*R195+8*0.95*5.67E-8*(DK195+273)^3))</f>
        <v>0</v>
      </c>
      <c r="W195">
        <f>($C$7*DL195+$D$7*DM195+$E$7*V195)</f>
        <v>0</v>
      </c>
      <c r="X195">
        <f>0.61365*exp(17.502*W195/(240.97+W195))</f>
        <v>0</v>
      </c>
      <c r="Y195">
        <f>(Z195/AA195*100)</f>
        <v>0</v>
      </c>
      <c r="Z195">
        <f>DD195*(DI195+DJ195)/1000</f>
        <v>0</v>
      </c>
      <c r="AA195">
        <f>0.61365*exp(17.502*DK195/(240.97+DK195))</f>
        <v>0</v>
      </c>
      <c r="AB195">
        <f>(X195-DD195*(DI195+DJ195)/1000)</f>
        <v>0</v>
      </c>
      <c r="AC195">
        <f>(-J195*44100)</f>
        <v>0</v>
      </c>
      <c r="AD195">
        <f>2*29.3*R195*0.92*(DK195-W195)</f>
        <v>0</v>
      </c>
      <c r="AE195">
        <f>2*0.95*5.67E-8*(((DK195+$B$7)+273)^4-(W195+273)^4)</f>
        <v>0</v>
      </c>
      <c r="AF195">
        <f>U195+AE195+AC195+AD195</f>
        <v>0</v>
      </c>
      <c r="AG195">
        <f>DH195*AU195*(DC195-DB195*(1000-AU195*DE195)/(1000-AU195*DD195))/(100*CV195)</f>
        <v>0</v>
      </c>
      <c r="AH195">
        <f>1000*DH195*AU195*(DD195-DE195)/(100*CV195*(1000-AU195*DD195))</f>
        <v>0</v>
      </c>
      <c r="AI195">
        <f>(AJ195 - AK195 - DI195*1E3/(8.314*(DK195+273.15)) * AM195/DH195 * AL195) * DH195/(100*CV195) * (1000 - DE195)/1000</f>
        <v>0</v>
      </c>
      <c r="AJ195">
        <v>1397.62690705139</v>
      </c>
      <c r="AK195">
        <v>1335.59575757576</v>
      </c>
      <c r="AL195">
        <v>3.51067488594721</v>
      </c>
      <c r="AM195">
        <v>66.0504921813524</v>
      </c>
      <c r="AN195">
        <f>(AP195 - AO195 + DI195*1E3/(8.314*(DK195+273.15)) * AR195/DH195 * AQ195) * DH195/(100*CV195) * 1000/(1000 - AP195)</f>
        <v>0</v>
      </c>
      <c r="AO195">
        <v>20.3984618825541</v>
      </c>
      <c r="AP195">
        <v>25.9511692307692</v>
      </c>
      <c r="AQ195">
        <v>0.00666569696970461</v>
      </c>
      <c r="AR195">
        <v>92.47</v>
      </c>
      <c r="AS195">
        <v>0</v>
      </c>
      <c r="AT195">
        <v>0</v>
      </c>
      <c r="AU195">
        <f>IF(AS195*$H$13&gt;=AW195,1.0,(AW195/(AW195-AS195*$H$13)))</f>
        <v>0</v>
      </c>
      <c r="AV195">
        <f>(AU195-1)*100</f>
        <v>0</v>
      </c>
      <c r="AW195">
        <f>MAX(0,($B$13+$C$13*DP195)/(1+$D$13*DP195)*DI195/(DK195+273)*$E$13)</f>
        <v>0</v>
      </c>
      <c r="AX195" t="s">
        <v>418</v>
      </c>
      <c r="AY195" t="s">
        <v>418</v>
      </c>
      <c r="AZ195">
        <v>0</v>
      </c>
      <c r="BA195">
        <v>0</v>
      </c>
      <c r="BB195">
        <f>1-AZ195/BA195</f>
        <v>0</v>
      </c>
      <c r="BC195">
        <v>0</v>
      </c>
      <c r="BD195" t="s">
        <v>418</v>
      </c>
      <c r="BE195" t="s">
        <v>418</v>
      </c>
      <c r="BF195">
        <v>0</v>
      </c>
      <c r="BG195">
        <v>0</v>
      </c>
      <c r="BH195">
        <f>1-BF195/BG195</f>
        <v>0</v>
      </c>
      <c r="BI195">
        <v>0.5</v>
      </c>
      <c r="BJ195">
        <f>CS195</f>
        <v>0</v>
      </c>
      <c r="BK195">
        <f>L195</f>
        <v>0</v>
      </c>
      <c r="BL195">
        <f>BH195*BI195*BJ195</f>
        <v>0</v>
      </c>
      <c r="BM195">
        <f>(BK195-BC195)/BJ195</f>
        <v>0</v>
      </c>
      <c r="BN195">
        <f>(BA195-BG195)/BG195</f>
        <v>0</v>
      </c>
      <c r="BO195">
        <f>AZ195/(BB195+AZ195/BG195)</f>
        <v>0</v>
      </c>
      <c r="BP195" t="s">
        <v>418</v>
      </c>
      <c r="BQ195">
        <v>0</v>
      </c>
      <c r="BR195">
        <f>IF(BQ195&lt;&gt;0, BQ195, BO195)</f>
        <v>0</v>
      </c>
      <c r="BS195">
        <f>1-BR195/BG195</f>
        <v>0</v>
      </c>
      <c r="BT195">
        <f>(BG195-BF195)/(BG195-BR195)</f>
        <v>0</v>
      </c>
      <c r="BU195">
        <f>(BA195-BG195)/(BA195-BR195)</f>
        <v>0</v>
      </c>
      <c r="BV195">
        <f>(BG195-BF195)/(BG195-AZ195)</f>
        <v>0</v>
      </c>
      <c r="BW195">
        <f>(BA195-BG195)/(BA195-AZ195)</f>
        <v>0</v>
      </c>
      <c r="BX195">
        <f>(BT195*BR195/BF195)</f>
        <v>0</v>
      </c>
      <c r="BY195">
        <f>(1-BX195)</f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f>$B$11*DQ195+$C$11*DR195+$F$11*EC195*(1-EF195)</f>
        <v>0</v>
      </c>
      <c r="CS195">
        <f>CR195*CT195</f>
        <v>0</v>
      </c>
      <c r="CT195">
        <f>($B$11*$D$9+$C$11*$D$9+$F$11*((EP195+EH195)/MAX(EP195+EH195+EQ195, 0.1)*$I$9+EQ195/MAX(EP195+EH195+EQ195, 0.1)*$J$9))/($B$11+$C$11+$F$11)</f>
        <v>0</v>
      </c>
      <c r="CU195">
        <f>($B$11*$K$9+$C$11*$K$9+$F$11*((EP195+EH195)/MAX(EP195+EH195+EQ195, 0.1)*$P$9+EQ195/MAX(EP195+EH195+EQ195, 0.1)*$Q$9))/($B$11+$C$11+$F$11)</f>
        <v>0</v>
      </c>
      <c r="CV195">
        <v>6</v>
      </c>
      <c r="CW195">
        <v>0.5</v>
      </c>
      <c r="CX195" t="s">
        <v>419</v>
      </c>
      <c r="CY195">
        <v>2</v>
      </c>
      <c r="CZ195" t="b">
        <v>1</v>
      </c>
      <c r="DA195">
        <v>1659025807.1</v>
      </c>
      <c r="DB195">
        <v>1277.34185185185</v>
      </c>
      <c r="DC195">
        <v>1352.95407407407</v>
      </c>
      <c r="DD195">
        <v>25.9367962962963</v>
      </c>
      <c r="DE195">
        <v>20.3980666666667</v>
      </c>
      <c r="DF195">
        <v>1265.97888888889</v>
      </c>
      <c r="DG195">
        <v>25.3752037037037</v>
      </c>
      <c r="DH195">
        <v>500.089666666667</v>
      </c>
      <c r="DI195">
        <v>90.4025851851852</v>
      </c>
      <c r="DJ195">
        <v>0.0463723740740741</v>
      </c>
      <c r="DK195">
        <v>27.4840888888889</v>
      </c>
      <c r="DL195">
        <v>27.5062259259259</v>
      </c>
      <c r="DM195">
        <v>999.9</v>
      </c>
      <c r="DN195">
        <v>0</v>
      </c>
      <c r="DO195">
        <v>0</v>
      </c>
      <c r="DP195">
        <v>10021.1111111111</v>
      </c>
      <c r="DQ195">
        <v>0</v>
      </c>
      <c r="DR195">
        <v>18.4105037037037</v>
      </c>
      <c r="DS195">
        <v>-75.6117481481482</v>
      </c>
      <c r="DT195">
        <v>1311.35444444444</v>
      </c>
      <c r="DU195">
        <v>1381.12518518519</v>
      </c>
      <c r="DV195">
        <v>5.5387362962963</v>
      </c>
      <c r="DW195">
        <v>1352.95407407407</v>
      </c>
      <c r="DX195">
        <v>20.3980666666667</v>
      </c>
      <c r="DY195">
        <v>2.34475481481481</v>
      </c>
      <c r="DZ195">
        <v>1.84403814814815</v>
      </c>
      <c r="EA195">
        <v>19.9871962962963</v>
      </c>
      <c r="EB195">
        <v>16.165162962963</v>
      </c>
      <c r="EC195">
        <v>2000.00148148148</v>
      </c>
      <c r="ED195">
        <v>0.980008</v>
      </c>
      <c r="EE195">
        <v>0.0199923</v>
      </c>
      <c r="EF195">
        <v>0</v>
      </c>
      <c r="EG195">
        <v>849.626444444444</v>
      </c>
      <c r="EH195">
        <v>5.00063</v>
      </c>
      <c r="EI195">
        <v>16756</v>
      </c>
      <c r="EJ195">
        <v>17256.9592592593</v>
      </c>
      <c r="EK195">
        <v>38.9209259259259</v>
      </c>
      <c r="EL195">
        <v>38.8818888888889</v>
      </c>
      <c r="EM195">
        <v>38.375</v>
      </c>
      <c r="EN195">
        <v>38.2568888888889</v>
      </c>
      <c r="EO195">
        <v>39.875</v>
      </c>
      <c r="EP195">
        <v>1955.12148148148</v>
      </c>
      <c r="EQ195">
        <v>39.88</v>
      </c>
      <c r="ER195">
        <v>0</v>
      </c>
      <c r="ES195">
        <v>1659025813.3</v>
      </c>
      <c r="ET195">
        <v>0</v>
      </c>
      <c r="EU195">
        <v>849.623230769231</v>
      </c>
      <c r="EV195">
        <v>-2.80540171754975</v>
      </c>
      <c r="EW195">
        <v>-50.4341880583569</v>
      </c>
      <c r="EX195">
        <v>16756.0615384615</v>
      </c>
      <c r="EY195">
        <v>15</v>
      </c>
      <c r="EZ195">
        <v>0</v>
      </c>
      <c r="FA195" t="s">
        <v>420</v>
      </c>
      <c r="FB195">
        <v>1657551626.5</v>
      </c>
      <c r="FC195">
        <v>1657551629</v>
      </c>
      <c r="FD195">
        <v>0</v>
      </c>
      <c r="FE195">
        <v>0.403</v>
      </c>
      <c r="FF195">
        <v>0.009</v>
      </c>
      <c r="FG195">
        <v>9.41</v>
      </c>
      <c r="FH195">
        <v>0.087</v>
      </c>
      <c r="FI195">
        <v>417</v>
      </c>
      <c r="FJ195">
        <v>17</v>
      </c>
      <c r="FK195">
        <v>1.61</v>
      </c>
      <c r="FL195">
        <v>0.59</v>
      </c>
      <c r="FM195">
        <v>-75.4481325</v>
      </c>
      <c r="FN195">
        <v>0.206241275797353</v>
      </c>
      <c r="FO195">
        <v>0.819732136550563</v>
      </c>
      <c r="FP195">
        <v>1</v>
      </c>
      <c r="FQ195">
        <v>849.790705882353</v>
      </c>
      <c r="FR195">
        <v>-3.37527884534137</v>
      </c>
      <c r="FS195">
        <v>0.379409179197762</v>
      </c>
      <c r="FT195">
        <v>0</v>
      </c>
      <c r="FU195">
        <v>5.5439875</v>
      </c>
      <c r="FV195">
        <v>-0.0411181238273925</v>
      </c>
      <c r="FW195">
        <v>0.023504340317269</v>
      </c>
      <c r="FX195">
        <v>1</v>
      </c>
      <c r="FY195">
        <v>2</v>
      </c>
      <c r="FZ195">
        <v>3</v>
      </c>
      <c r="GA195" t="s">
        <v>474</v>
      </c>
      <c r="GB195">
        <v>2.97249</v>
      </c>
      <c r="GC195">
        <v>2.70005</v>
      </c>
      <c r="GD195">
        <v>0.196316</v>
      </c>
      <c r="GE195">
        <v>0.203996</v>
      </c>
      <c r="GF195">
        <v>0.108776</v>
      </c>
      <c r="GG195">
        <v>0.0930671</v>
      </c>
      <c r="GH195">
        <v>31294.9</v>
      </c>
      <c r="GI195">
        <v>33884.8</v>
      </c>
      <c r="GJ195">
        <v>35285.6</v>
      </c>
      <c r="GK195">
        <v>38605.6</v>
      </c>
      <c r="GL195">
        <v>44584.2</v>
      </c>
      <c r="GM195">
        <v>50568.8</v>
      </c>
      <c r="GN195">
        <v>55157.7</v>
      </c>
      <c r="GO195">
        <v>61919.9</v>
      </c>
      <c r="GP195">
        <v>1.9792</v>
      </c>
      <c r="GQ195">
        <v>1.848</v>
      </c>
      <c r="GR195">
        <v>0.12514</v>
      </c>
      <c r="GS195">
        <v>0</v>
      </c>
      <c r="GT195">
        <v>25.4638</v>
      </c>
      <c r="GU195">
        <v>999.9</v>
      </c>
      <c r="GV195">
        <v>59.016</v>
      </c>
      <c r="GW195">
        <v>29.346</v>
      </c>
      <c r="GX195">
        <v>26.7839</v>
      </c>
      <c r="GY195">
        <v>56.6164</v>
      </c>
      <c r="GZ195">
        <v>43.2893</v>
      </c>
      <c r="HA195">
        <v>1</v>
      </c>
      <c r="HB195">
        <v>-0.0290244</v>
      </c>
      <c r="HC195">
        <v>0.242048</v>
      </c>
      <c r="HD195">
        <v>20.1137</v>
      </c>
      <c r="HE195">
        <v>5.19692</v>
      </c>
      <c r="HF195">
        <v>12.004</v>
      </c>
      <c r="HG195">
        <v>4.9756</v>
      </c>
      <c r="HH195">
        <v>3.2936</v>
      </c>
      <c r="HI195">
        <v>9999</v>
      </c>
      <c r="HJ195">
        <v>9999</v>
      </c>
      <c r="HK195">
        <v>9999</v>
      </c>
      <c r="HL195">
        <v>628.2</v>
      </c>
      <c r="HM195">
        <v>1.86325</v>
      </c>
      <c r="HN195">
        <v>1.86807</v>
      </c>
      <c r="HO195">
        <v>1.86783</v>
      </c>
      <c r="HP195">
        <v>1.86905</v>
      </c>
      <c r="HQ195">
        <v>1.86981</v>
      </c>
      <c r="HR195">
        <v>1.86587</v>
      </c>
      <c r="HS195">
        <v>1.86694</v>
      </c>
      <c r="HT195">
        <v>1.86838</v>
      </c>
      <c r="HU195">
        <v>5</v>
      </c>
      <c r="HV195">
        <v>0</v>
      </c>
      <c r="HW195">
        <v>0</v>
      </c>
      <c r="HX195">
        <v>0</v>
      </c>
      <c r="HY195" t="s">
        <v>422</v>
      </c>
      <c r="HZ195" t="s">
        <v>423</v>
      </c>
      <c r="IA195" t="s">
        <v>424</v>
      </c>
      <c r="IB195" t="s">
        <v>424</v>
      </c>
      <c r="IC195" t="s">
        <v>424</v>
      </c>
      <c r="ID195" t="s">
        <v>424</v>
      </c>
      <c r="IE195">
        <v>0</v>
      </c>
      <c r="IF195">
        <v>100</v>
      </c>
      <c r="IG195">
        <v>100</v>
      </c>
      <c r="IH195">
        <v>11.49</v>
      </c>
      <c r="II195">
        <v>0.5624</v>
      </c>
      <c r="IJ195">
        <v>4.02706509432224</v>
      </c>
      <c r="IK195">
        <v>0.00601174518973114</v>
      </c>
      <c r="IL195">
        <v>2.77886958061485e-07</v>
      </c>
      <c r="IM195">
        <v>-3.54636231360687e-10</v>
      </c>
      <c r="IN195">
        <v>-0.0404303883988718</v>
      </c>
      <c r="IO195">
        <v>-0.0177815531441476</v>
      </c>
      <c r="IP195">
        <v>0.00205572605671414</v>
      </c>
      <c r="IQ195">
        <v>-1.65519735432211e-05</v>
      </c>
      <c r="IR195">
        <v>-4</v>
      </c>
      <c r="IS195">
        <v>1848</v>
      </c>
      <c r="IT195">
        <v>1</v>
      </c>
      <c r="IU195">
        <v>25</v>
      </c>
      <c r="IV195">
        <v>24569.8</v>
      </c>
      <c r="IW195">
        <v>24569.8</v>
      </c>
      <c r="IX195">
        <v>2.69043</v>
      </c>
      <c r="IY195">
        <v>2.59399</v>
      </c>
      <c r="IZ195">
        <v>1.54785</v>
      </c>
      <c r="JA195">
        <v>2.30591</v>
      </c>
      <c r="JB195">
        <v>1.34644</v>
      </c>
      <c r="JC195">
        <v>2.30469</v>
      </c>
      <c r="JD195">
        <v>33.9413</v>
      </c>
      <c r="JE195">
        <v>24.2188</v>
      </c>
      <c r="JF195">
        <v>18</v>
      </c>
      <c r="JG195">
        <v>497.688</v>
      </c>
      <c r="JH195">
        <v>412.869</v>
      </c>
      <c r="JI195">
        <v>25.0001</v>
      </c>
      <c r="JJ195">
        <v>26.8293</v>
      </c>
      <c r="JK195">
        <v>30.0002</v>
      </c>
      <c r="JL195">
        <v>26.7559</v>
      </c>
      <c r="JM195">
        <v>26.6936</v>
      </c>
      <c r="JN195">
        <v>53.8585</v>
      </c>
      <c r="JO195">
        <v>32.9295</v>
      </c>
      <c r="JP195">
        <v>94.031</v>
      </c>
      <c r="JQ195">
        <v>25</v>
      </c>
      <c r="JR195">
        <v>1388.88</v>
      </c>
      <c r="JS195">
        <v>20.3541</v>
      </c>
      <c r="JT195">
        <v>102.319</v>
      </c>
      <c r="JU195">
        <v>103.068</v>
      </c>
    </row>
    <row r="196" spans="1:281">
      <c r="A196">
        <v>180</v>
      </c>
      <c r="B196">
        <v>1659025819.1</v>
      </c>
      <c r="C196">
        <v>2136</v>
      </c>
      <c r="D196" t="s">
        <v>784</v>
      </c>
      <c r="E196" t="s">
        <v>785</v>
      </c>
      <c r="F196">
        <v>5</v>
      </c>
      <c r="G196" t="s">
        <v>619</v>
      </c>
      <c r="H196" t="s">
        <v>417</v>
      </c>
      <c r="I196">
        <v>1659025811.54444</v>
      </c>
      <c r="J196">
        <f>(K196)/1000</f>
        <v>0</v>
      </c>
      <c r="K196">
        <f>IF(CZ196, AN196, AH196)</f>
        <v>0</v>
      </c>
      <c r="L196">
        <f>IF(CZ196, AI196, AG196)</f>
        <v>0</v>
      </c>
      <c r="M196">
        <f>DB196 - IF(AU196&gt;1, L196*CV196*100.0/(AW196*DP196), 0)</f>
        <v>0</v>
      </c>
      <c r="N196">
        <f>((T196-J196/2)*M196-L196)/(T196+J196/2)</f>
        <v>0</v>
      </c>
      <c r="O196">
        <f>N196*(DI196+DJ196)/1000.0</f>
        <v>0</v>
      </c>
      <c r="P196">
        <f>(DB196 - IF(AU196&gt;1, L196*CV196*100.0/(AW196*DP196), 0))*(DI196+DJ196)/1000.0</f>
        <v>0</v>
      </c>
      <c r="Q196">
        <f>2.0/((1/S196-1/R196)+SIGN(S196)*SQRT((1/S196-1/R196)*(1/S196-1/R196) + 4*CW196/((CW196+1)*(CW196+1))*(2*1/S196*1/R196-1/R196*1/R196)))</f>
        <v>0</v>
      </c>
      <c r="R196">
        <f>IF(LEFT(CX196,1)&lt;&gt;"0",IF(LEFT(CX196,1)="1",3.0,CY196),$D$5+$E$5*(DP196*DI196/($K$5*1000))+$F$5*(DP196*DI196/($K$5*1000))*MAX(MIN(CV196,$J$5),$I$5)*MAX(MIN(CV196,$J$5),$I$5)+$G$5*MAX(MIN(CV196,$J$5),$I$5)*(DP196*DI196/($K$5*1000))+$H$5*(DP196*DI196/($K$5*1000))*(DP196*DI196/($K$5*1000)))</f>
        <v>0</v>
      </c>
      <c r="S196">
        <f>J196*(1000-(1000*0.61365*exp(17.502*W196/(240.97+W196))/(DI196+DJ196)+DD196)/2)/(1000*0.61365*exp(17.502*W196/(240.97+W196))/(DI196+DJ196)-DD196)</f>
        <v>0</v>
      </c>
      <c r="T196">
        <f>1/((CW196+1)/(Q196/1.6)+1/(R196/1.37)) + CW196/((CW196+1)/(Q196/1.6) + CW196/(R196/1.37))</f>
        <v>0</v>
      </c>
      <c r="U196">
        <f>(CR196*CU196)</f>
        <v>0</v>
      </c>
      <c r="V196">
        <f>(DK196+(U196+2*0.95*5.67E-8*(((DK196+$B$7)+273)^4-(DK196+273)^4)-44100*J196)/(1.84*29.3*R196+8*0.95*5.67E-8*(DK196+273)^3))</f>
        <v>0</v>
      </c>
      <c r="W196">
        <f>($C$7*DL196+$D$7*DM196+$E$7*V196)</f>
        <v>0</v>
      </c>
      <c r="X196">
        <f>0.61365*exp(17.502*W196/(240.97+W196))</f>
        <v>0</v>
      </c>
      <c r="Y196">
        <f>(Z196/AA196*100)</f>
        <v>0</v>
      </c>
      <c r="Z196">
        <f>DD196*(DI196+DJ196)/1000</f>
        <v>0</v>
      </c>
      <c r="AA196">
        <f>0.61365*exp(17.502*DK196/(240.97+DK196))</f>
        <v>0</v>
      </c>
      <c r="AB196">
        <f>(X196-DD196*(DI196+DJ196)/1000)</f>
        <v>0</v>
      </c>
      <c r="AC196">
        <f>(-J196*44100)</f>
        <v>0</v>
      </c>
      <c r="AD196">
        <f>2*29.3*R196*0.92*(DK196-W196)</f>
        <v>0</v>
      </c>
      <c r="AE196">
        <f>2*0.95*5.67E-8*(((DK196+$B$7)+273)^4-(W196+273)^4)</f>
        <v>0</v>
      </c>
      <c r="AF196">
        <f>U196+AE196+AC196+AD196</f>
        <v>0</v>
      </c>
      <c r="AG196">
        <f>DH196*AU196*(DC196-DB196*(1000-AU196*DE196)/(1000-AU196*DD196))/(100*CV196)</f>
        <v>0</v>
      </c>
      <c r="AH196">
        <f>1000*DH196*AU196*(DD196-DE196)/(100*CV196*(1000-AU196*DD196))</f>
        <v>0</v>
      </c>
      <c r="AI196">
        <f>(AJ196 - AK196 - DI196*1E3/(8.314*(DK196+273.15)) * AM196/DH196 * AL196) * DH196/(100*CV196) * (1000 - DE196)/1000</f>
        <v>0</v>
      </c>
      <c r="AJ196">
        <v>1413.3437372692</v>
      </c>
      <c r="AK196">
        <v>1351.2863030303</v>
      </c>
      <c r="AL196">
        <v>3.44979929454557</v>
      </c>
      <c r="AM196">
        <v>66.0504921813524</v>
      </c>
      <c r="AN196">
        <f>(AP196 - AO196 + DI196*1E3/(8.314*(DK196+273.15)) * AR196/DH196 * AQ196) * DH196/(100*CV196) * 1000/(1000 - AP196)</f>
        <v>0</v>
      </c>
      <c r="AO196">
        <v>20.3955077855411</v>
      </c>
      <c r="AP196">
        <v>25.9548223776224</v>
      </c>
      <c r="AQ196">
        <v>0.00144246464647181</v>
      </c>
      <c r="AR196">
        <v>92.47</v>
      </c>
      <c r="AS196">
        <v>0</v>
      </c>
      <c r="AT196">
        <v>0</v>
      </c>
      <c r="AU196">
        <f>IF(AS196*$H$13&gt;=AW196,1.0,(AW196/(AW196-AS196*$H$13)))</f>
        <v>0</v>
      </c>
      <c r="AV196">
        <f>(AU196-1)*100</f>
        <v>0</v>
      </c>
      <c r="AW196">
        <f>MAX(0,($B$13+$C$13*DP196)/(1+$D$13*DP196)*DI196/(DK196+273)*$E$13)</f>
        <v>0</v>
      </c>
      <c r="AX196" t="s">
        <v>418</v>
      </c>
      <c r="AY196" t="s">
        <v>418</v>
      </c>
      <c r="AZ196">
        <v>0</v>
      </c>
      <c r="BA196">
        <v>0</v>
      </c>
      <c r="BB196">
        <f>1-AZ196/BA196</f>
        <v>0</v>
      </c>
      <c r="BC196">
        <v>0</v>
      </c>
      <c r="BD196" t="s">
        <v>418</v>
      </c>
      <c r="BE196" t="s">
        <v>418</v>
      </c>
      <c r="BF196">
        <v>0</v>
      </c>
      <c r="BG196">
        <v>0</v>
      </c>
      <c r="BH196">
        <f>1-BF196/BG196</f>
        <v>0</v>
      </c>
      <c r="BI196">
        <v>0.5</v>
      </c>
      <c r="BJ196">
        <f>CS196</f>
        <v>0</v>
      </c>
      <c r="BK196">
        <f>L196</f>
        <v>0</v>
      </c>
      <c r="BL196">
        <f>BH196*BI196*BJ196</f>
        <v>0</v>
      </c>
      <c r="BM196">
        <f>(BK196-BC196)/BJ196</f>
        <v>0</v>
      </c>
      <c r="BN196">
        <f>(BA196-BG196)/BG196</f>
        <v>0</v>
      </c>
      <c r="BO196">
        <f>AZ196/(BB196+AZ196/BG196)</f>
        <v>0</v>
      </c>
      <c r="BP196" t="s">
        <v>418</v>
      </c>
      <c r="BQ196">
        <v>0</v>
      </c>
      <c r="BR196">
        <f>IF(BQ196&lt;&gt;0, BQ196, BO196)</f>
        <v>0</v>
      </c>
      <c r="BS196">
        <f>1-BR196/BG196</f>
        <v>0</v>
      </c>
      <c r="BT196">
        <f>(BG196-BF196)/(BG196-BR196)</f>
        <v>0</v>
      </c>
      <c r="BU196">
        <f>(BA196-BG196)/(BA196-BR196)</f>
        <v>0</v>
      </c>
      <c r="BV196">
        <f>(BG196-BF196)/(BG196-AZ196)</f>
        <v>0</v>
      </c>
      <c r="BW196">
        <f>(BA196-BG196)/(BA196-AZ196)</f>
        <v>0</v>
      </c>
      <c r="BX196">
        <f>(BT196*BR196/BF196)</f>
        <v>0</v>
      </c>
      <c r="BY196">
        <f>(1-BX196)</f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f>$B$11*DQ196+$C$11*DR196+$F$11*EC196*(1-EF196)</f>
        <v>0</v>
      </c>
      <c r="CS196">
        <f>CR196*CT196</f>
        <v>0</v>
      </c>
      <c r="CT196">
        <f>($B$11*$D$9+$C$11*$D$9+$F$11*((EP196+EH196)/MAX(EP196+EH196+EQ196, 0.1)*$I$9+EQ196/MAX(EP196+EH196+EQ196, 0.1)*$J$9))/($B$11+$C$11+$F$11)</f>
        <v>0</v>
      </c>
      <c r="CU196">
        <f>($B$11*$K$9+$C$11*$K$9+$F$11*((EP196+EH196)/MAX(EP196+EH196+EQ196, 0.1)*$P$9+EQ196/MAX(EP196+EH196+EQ196, 0.1)*$Q$9))/($B$11+$C$11+$F$11)</f>
        <v>0</v>
      </c>
      <c r="CV196">
        <v>6</v>
      </c>
      <c r="CW196">
        <v>0.5</v>
      </c>
      <c r="CX196" t="s">
        <v>419</v>
      </c>
      <c r="CY196">
        <v>2</v>
      </c>
      <c r="CZ196" t="b">
        <v>1</v>
      </c>
      <c r="DA196">
        <v>1659025811.54444</v>
      </c>
      <c r="DB196">
        <v>1292.40407407407</v>
      </c>
      <c r="DC196">
        <v>1367.89259259259</v>
      </c>
      <c r="DD196">
        <v>25.9492333333333</v>
      </c>
      <c r="DE196">
        <v>20.3974481481482</v>
      </c>
      <c r="DF196">
        <v>1280.96592592593</v>
      </c>
      <c r="DG196">
        <v>25.3869925925926</v>
      </c>
      <c r="DH196">
        <v>500.036185185185</v>
      </c>
      <c r="DI196">
        <v>90.4032481481481</v>
      </c>
      <c r="DJ196">
        <v>0.0465780407407407</v>
      </c>
      <c r="DK196">
        <v>27.4839851851852</v>
      </c>
      <c r="DL196">
        <v>27.5070777777778</v>
      </c>
      <c r="DM196">
        <v>999.9</v>
      </c>
      <c r="DN196">
        <v>0</v>
      </c>
      <c r="DO196">
        <v>0</v>
      </c>
      <c r="DP196">
        <v>10005.1851851852</v>
      </c>
      <c r="DQ196">
        <v>0</v>
      </c>
      <c r="DR196">
        <v>18.4546518518519</v>
      </c>
      <c r="DS196">
        <v>-75.4885296296296</v>
      </c>
      <c r="DT196">
        <v>1326.83444444444</v>
      </c>
      <c r="DU196">
        <v>1396.37481481481</v>
      </c>
      <c r="DV196">
        <v>5.55178740740741</v>
      </c>
      <c r="DW196">
        <v>1367.89259259259</v>
      </c>
      <c r="DX196">
        <v>20.3974481481482</v>
      </c>
      <c r="DY196">
        <v>2.34589518518519</v>
      </c>
      <c r="DZ196">
        <v>1.84399592592593</v>
      </c>
      <c r="EA196">
        <v>19.9950555555556</v>
      </c>
      <c r="EB196">
        <v>16.1648037037037</v>
      </c>
      <c r="EC196">
        <v>1999.99666666667</v>
      </c>
      <c r="ED196">
        <v>0.980008</v>
      </c>
      <c r="EE196">
        <v>0.0199923</v>
      </c>
      <c r="EF196">
        <v>0</v>
      </c>
      <c r="EG196">
        <v>849.393555555555</v>
      </c>
      <c r="EH196">
        <v>5.00063</v>
      </c>
      <c r="EI196">
        <v>16752.2259259259</v>
      </c>
      <c r="EJ196">
        <v>17256.9185185185</v>
      </c>
      <c r="EK196">
        <v>38.9255185185185</v>
      </c>
      <c r="EL196">
        <v>38.8772962962963</v>
      </c>
      <c r="EM196">
        <v>38.375</v>
      </c>
      <c r="EN196">
        <v>38.2568888888889</v>
      </c>
      <c r="EO196">
        <v>39.875</v>
      </c>
      <c r="EP196">
        <v>1955.11666666667</v>
      </c>
      <c r="EQ196">
        <v>39.88</v>
      </c>
      <c r="ER196">
        <v>0</v>
      </c>
      <c r="ES196">
        <v>1659025818.1</v>
      </c>
      <c r="ET196">
        <v>0</v>
      </c>
      <c r="EU196">
        <v>849.368769230769</v>
      </c>
      <c r="EV196">
        <v>-3.09340171644585</v>
      </c>
      <c r="EW196">
        <v>-49.3435897384841</v>
      </c>
      <c r="EX196">
        <v>16752.0269230769</v>
      </c>
      <c r="EY196">
        <v>15</v>
      </c>
      <c r="EZ196">
        <v>0</v>
      </c>
      <c r="FA196" t="s">
        <v>420</v>
      </c>
      <c r="FB196">
        <v>1657551626.5</v>
      </c>
      <c r="FC196">
        <v>1657551629</v>
      </c>
      <c r="FD196">
        <v>0</v>
      </c>
      <c r="FE196">
        <v>0.403</v>
      </c>
      <c r="FF196">
        <v>0.009</v>
      </c>
      <c r="FG196">
        <v>9.41</v>
      </c>
      <c r="FH196">
        <v>0.087</v>
      </c>
      <c r="FI196">
        <v>417</v>
      </c>
      <c r="FJ196">
        <v>17</v>
      </c>
      <c r="FK196">
        <v>1.61</v>
      </c>
      <c r="FL196">
        <v>0.59</v>
      </c>
      <c r="FM196">
        <v>-75.4495225</v>
      </c>
      <c r="FN196">
        <v>-1.90055797373355</v>
      </c>
      <c r="FO196">
        <v>0.762055448601839</v>
      </c>
      <c r="FP196">
        <v>0</v>
      </c>
      <c r="FQ196">
        <v>849.569352941176</v>
      </c>
      <c r="FR196">
        <v>-3.05234530446885</v>
      </c>
      <c r="FS196">
        <v>0.362023064129821</v>
      </c>
      <c r="FT196">
        <v>0</v>
      </c>
      <c r="FU196">
        <v>5.54104275</v>
      </c>
      <c r="FV196">
        <v>0.179894521575974</v>
      </c>
      <c r="FW196">
        <v>0.0181149410691148</v>
      </c>
      <c r="FX196">
        <v>0</v>
      </c>
      <c r="FY196">
        <v>0</v>
      </c>
      <c r="FZ196">
        <v>3</v>
      </c>
      <c r="GA196" t="s">
        <v>427</v>
      </c>
      <c r="GB196">
        <v>2.97341</v>
      </c>
      <c r="GC196">
        <v>2.70092</v>
      </c>
      <c r="GD196">
        <v>0.197714</v>
      </c>
      <c r="GE196">
        <v>0.205151</v>
      </c>
      <c r="GF196">
        <v>0.108803</v>
      </c>
      <c r="GG196">
        <v>0.0930603</v>
      </c>
      <c r="GH196">
        <v>31240.4</v>
      </c>
      <c r="GI196">
        <v>33835.5</v>
      </c>
      <c r="GJ196">
        <v>35285.4</v>
      </c>
      <c r="GK196">
        <v>38605.4</v>
      </c>
      <c r="GL196">
        <v>44583.4</v>
      </c>
      <c r="GM196">
        <v>50569.1</v>
      </c>
      <c r="GN196">
        <v>55158.4</v>
      </c>
      <c r="GO196">
        <v>61919.6</v>
      </c>
      <c r="GP196">
        <v>1.9794</v>
      </c>
      <c r="GQ196">
        <v>1.8478</v>
      </c>
      <c r="GR196">
        <v>0.125468</v>
      </c>
      <c r="GS196">
        <v>0</v>
      </c>
      <c r="GT196">
        <v>25.4638</v>
      </c>
      <c r="GU196">
        <v>999.9</v>
      </c>
      <c r="GV196">
        <v>59.016</v>
      </c>
      <c r="GW196">
        <v>29.346</v>
      </c>
      <c r="GX196">
        <v>26.7875</v>
      </c>
      <c r="GY196">
        <v>56.6264</v>
      </c>
      <c r="GZ196">
        <v>43.5016</v>
      </c>
      <c r="HA196">
        <v>1</v>
      </c>
      <c r="HB196">
        <v>-0.0287805</v>
      </c>
      <c r="HC196">
        <v>0.242919</v>
      </c>
      <c r="HD196">
        <v>20.1138</v>
      </c>
      <c r="HE196">
        <v>5.19812</v>
      </c>
      <c r="HF196">
        <v>12.004</v>
      </c>
      <c r="HG196">
        <v>4.9752</v>
      </c>
      <c r="HH196">
        <v>3.2938</v>
      </c>
      <c r="HI196">
        <v>9999</v>
      </c>
      <c r="HJ196">
        <v>9999</v>
      </c>
      <c r="HK196">
        <v>9999</v>
      </c>
      <c r="HL196">
        <v>628.2</v>
      </c>
      <c r="HM196">
        <v>1.86325</v>
      </c>
      <c r="HN196">
        <v>1.86804</v>
      </c>
      <c r="HO196">
        <v>1.86783</v>
      </c>
      <c r="HP196">
        <v>1.86905</v>
      </c>
      <c r="HQ196">
        <v>1.86981</v>
      </c>
      <c r="HR196">
        <v>1.86584</v>
      </c>
      <c r="HS196">
        <v>1.86691</v>
      </c>
      <c r="HT196">
        <v>1.86829</v>
      </c>
      <c r="HU196">
        <v>5</v>
      </c>
      <c r="HV196">
        <v>0</v>
      </c>
      <c r="HW196">
        <v>0</v>
      </c>
      <c r="HX196">
        <v>0</v>
      </c>
      <c r="HY196" t="s">
        <v>422</v>
      </c>
      <c r="HZ196" t="s">
        <v>423</v>
      </c>
      <c r="IA196" t="s">
        <v>424</v>
      </c>
      <c r="IB196" t="s">
        <v>424</v>
      </c>
      <c r="IC196" t="s">
        <v>424</v>
      </c>
      <c r="ID196" t="s">
        <v>424</v>
      </c>
      <c r="IE196">
        <v>0</v>
      </c>
      <c r="IF196">
        <v>100</v>
      </c>
      <c r="IG196">
        <v>100</v>
      </c>
      <c r="IH196">
        <v>11.57</v>
      </c>
      <c r="II196">
        <v>0.563</v>
      </c>
      <c r="IJ196">
        <v>4.02706509432224</v>
      </c>
      <c r="IK196">
        <v>0.00601174518973114</v>
      </c>
      <c r="IL196">
        <v>2.77886958061485e-07</v>
      </c>
      <c r="IM196">
        <v>-3.54636231360687e-10</v>
      </c>
      <c r="IN196">
        <v>-0.0404303883988718</v>
      </c>
      <c r="IO196">
        <v>-0.0177815531441476</v>
      </c>
      <c r="IP196">
        <v>0.00205572605671414</v>
      </c>
      <c r="IQ196">
        <v>-1.65519735432211e-05</v>
      </c>
      <c r="IR196">
        <v>-4</v>
      </c>
      <c r="IS196">
        <v>1848</v>
      </c>
      <c r="IT196">
        <v>1</v>
      </c>
      <c r="IU196">
        <v>25</v>
      </c>
      <c r="IV196">
        <v>24569.9</v>
      </c>
      <c r="IW196">
        <v>24569.8</v>
      </c>
      <c r="IX196">
        <v>2.71118</v>
      </c>
      <c r="IY196">
        <v>2.57935</v>
      </c>
      <c r="IZ196">
        <v>1.54785</v>
      </c>
      <c r="JA196">
        <v>2.30591</v>
      </c>
      <c r="JB196">
        <v>1.34644</v>
      </c>
      <c r="JC196">
        <v>2.41821</v>
      </c>
      <c r="JD196">
        <v>33.9413</v>
      </c>
      <c r="JE196">
        <v>24.2188</v>
      </c>
      <c r="JF196">
        <v>18</v>
      </c>
      <c r="JG196">
        <v>497.819</v>
      </c>
      <c r="JH196">
        <v>412.772</v>
      </c>
      <c r="JI196">
        <v>25.0002</v>
      </c>
      <c r="JJ196">
        <v>26.8293</v>
      </c>
      <c r="JK196">
        <v>30.0003</v>
      </c>
      <c r="JL196">
        <v>26.7559</v>
      </c>
      <c r="JM196">
        <v>26.6958</v>
      </c>
      <c r="JN196">
        <v>54.2533</v>
      </c>
      <c r="JO196">
        <v>32.9295</v>
      </c>
      <c r="JP196">
        <v>93.6541</v>
      </c>
      <c r="JQ196">
        <v>25</v>
      </c>
      <c r="JR196">
        <v>1409</v>
      </c>
      <c r="JS196">
        <v>20.3366</v>
      </c>
      <c r="JT196">
        <v>102.319</v>
      </c>
      <c r="JU196">
        <v>103.068</v>
      </c>
    </row>
    <row r="197" spans="1:281">
      <c r="A197">
        <v>181</v>
      </c>
      <c r="B197">
        <v>1659025824.6</v>
      </c>
      <c r="C197">
        <v>2141.5</v>
      </c>
      <c r="D197" t="s">
        <v>786</v>
      </c>
      <c r="E197" t="s">
        <v>787</v>
      </c>
      <c r="F197">
        <v>5</v>
      </c>
      <c r="G197" t="s">
        <v>619</v>
      </c>
      <c r="H197" t="s">
        <v>417</v>
      </c>
      <c r="I197">
        <v>1659025816.83214</v>
      </c>
      <c r="J197">
        <f>(K197)/1000</f>
        <v>0</v>
      </c>
      <c r="K197">
        <f>IF(CZ197, AN197, AH197)</f>
        <v>0</v>
      </c>
      <c r="L197">
        <f>IF(CZ197, AI197, AG197)</f>
        <v>0</v>
      </c>
      <c r="M197">
        <f>DB197 - IF(AU197&gt;1, L197*CV197*100.0/(AW197*DP197), 0)</f>
        <v>0</v>
      </c>
      <c r="N197">
        <f>((T197-J197/2)*M197-L197)/(T197+J197/2)</f>
        <v>0</v>
      </c>
      <c r="O197">
        <f>N197*(DI197+DJ197)/1000.0</f>
        <v>0</v>
      </c>
      <c r="P197">
        <f>(DB197 - IF(AU197&gt;1, L197*CV197*100.0/(AW197*DP197), 0))*(DI197+DJ197)/1000.0</f>
        <v>0</v>
      </c>
      <c r="Q197">
        <f>2.0/((1/S197-1/R197)+SIGN(S197)*SQRT((1/S197-1/R197)*(1/S197-1/R197) + 4*CW197/((CW197+1)*(CW197+1))*(2*1/S197*1/R197-1/R197*1/R197)))</f>
        <v>0</v>
      </c>
      <c r="R197">
        <f>IF(LEFT(CX197,1)&lt;&gt;"0",IF(LEFT(CX197,1)="1",3.0,CY197),$D$5+$E$5*(DP197*DI197/($K$5*1000))+$F$5*(DP197*DI197/($K$5*1000))*MAX(MIN(CV197,$J$5),$I$5)*MAX(MIN(CV197,$J$5),$I$5)+$G$5*MAX(MIN(CV197,$J$5),$I$5)*(DP197*DI197/($K$5*1000))+$H$5*(DP197*DI197/($K$5*1000))*(DP197*DI197/($K$5*1000)))</f>
        <v>0</v>
      </c>
      <c r="S197">
        <f>J197*(1000-(1000*0.61365*exp(17.502*W197/(240.97+W197))/(DI197+DJ197)+DD197)/2)/(1000*0.61365*exp(17.502*W197/(240.97+W197))/(DI197+DJ197)-DD197)</f>
        <v>0</v>
      </c>
      <c r="T197">
        <f>1/((CW197+1)/(Q197/1.6)+1/(R197/1.37)) + CW197/((CW197+1)/(Q197/1.6) + CW197/(R197/1.37))</f>
        <v>0</v>
      </c>
      <c r="U197">
        <f>(CR197*CU197)</f>
        <v>0</v>
      </c>
      <c r="V197">
        <f>(DK197+(U197+2*0.95*5.67E-8*(((DK197+$B$7)+273)^4-(DK197+273)^4)-44100*J197)/(1.84*29.3*R197+8*0.95*5.67E-8*(DK197+273)^3))</f>
        <v>0</v>
      </c>
      <c r="W197">
        <f>($C$7*DL197+$D$7*DM197+$E$7*V197)</f>
        <v>0</v>
      </c>
      <c r="X197">
        <f>0.61365*exp(17.502*W197/(240.97+W197))</f>
        <v>0</v>
      </c>
      <c r="Y197">
        <f>(Z197/AA197*100)</f>
        <v>0</v>
      </c>
      <c r="Z197">
        <f>DD197*(DI197+DJ197)/1000</f>
        <v>0</v>
      </c>
      <c r="AA197">
        <f>0.61365*exp(17.502*DK197/(240.97+DK197))</f>
        <v>0</v>
      </c>
      <c r="AB197">
        <f>(X197-DD197*(DI197+DJ197)/1000)</f>
        <v>0</v>
      </c>
      <c r="AC197">
        <f>(-J197*44100)</f>
        <v>0</v>
      </c>
      <c r="AD197">
        <f>2*29.3*R197*0.92*(DK197-W197)</f>
        <v>0</v>
      </c>
      <c r="AE197">
        <f>2*0.95*5.67E-8*(((DK197+$B$7)+273)^4-(W197+273)^4)</f>
        <v>0</v>
      </c>
      <c r="AF197">
        <f>U197+AE197+AC197+AD197</f>
        <v>0</v>
      </c>
      <c r="AG197">
        <f>DH197*AU197*(DC197-DB197*(1000-AU197*DE197)/(1000-AU197*DD197))/(100*CV197)</f>
        <v>0</v>
      </c>
      <c r="AH197">
        <f>1000*DH197*AU197*(DD197-DE197)/(100*CV197*(1000-AU197*DD197))</f>
        <v>0</v>
      </c>
      <c r="AI197">
        <f>(AJ197 - AK197 - DI197*1E3/(8.314*(DK197+273.15)) * AM197/DH197 * AL197) * DH197/(100*CV197) * (1000 - DE197)/1000</f>
        <v>0</v>
      </c>
      <c r="AJ197">
        <v>1430.70672527624</v>
      </c>
      <c r="AK197">
        <v>1369.55393939394</v>
      </c>
      <c r="AL197">
        <v>3.35325478482779</v>
      </c>
      <c r="AM197">
        <v>66.0504921813524</v>
      </c>
      <c r="AN197">
        <f>(AP197 - AO197 + DI197*1E3/(8.314*(DK197+273.15)) * AR197/DH197 * AQ197) * DH197/(100*CV197) * 1000/(1000 - AP197)</f>
        <v>0</v>
      </c>
      <c r="AO197">
        <v>20.3848903865368</v>
      </c>
      <c r="AP197">
        <v>25.9659272727273</v>
      </c>
      <c r="AQ197">
        <v>-0.000411720685110996</v>
      </c>
      <c r="AR197">
        <v>92.47</v>
      </c>
      <c r="AS197">
        <v>0</v>
      </c>
      <c r="AT197">
        <v>0</v>
      </c>
      <c r="AU197">
        <f>IF(AS197*$H$13&gt;=AW197,1.0,(AW197/(AW197-AS197*$H$13)))</f>
        <v>0</v>
      </c>
      <c r="AV197">
        <f>(AU197-1)*100</f>
        <v>0</v>
      </c>
      <c r="AW197">
        <f>MAX(0,($B$13+$C$13*DP197)/(1+$D$13*DP197)*DI197/(DK197+273)*$E$13)</f>
        <v>0</v>
      </c>
      <c r="AX197" t="s">
        <v>418</v>
      </c>
      <c r="AY197" t="s">
        <v>418</v>
      </c>
      <c r="AZ197">
        <v>0</v>
      </c>
      <c r="BA197">
        <v>0</v>
      </c>
      <c r="BB197">
        <f>1-AZ197/BA197</f>
        <v>0</v>
      </c>
      <c r="BC197">
        <v>0</v>
      </c>
      <c r="BD197" t="s">
        <v>418</v>
      </c>
      <c r="BE197" t="s">
        <v>418</v>
      </c>
      <c r="BF197">
        <v>0</v>
      </c>
      <c r="BG197">
        <v>0</v>
      </c>
      <c r="BH197">
        <f>1-BF197/BG197</f>
        <v>0</v>
      </c>
      <c r="BI197">
        <v>0.5</v>
      </c>
      <c r="BJ197">
        <f>CS197</f>
        <v>0</v>
      </c>
      <c r="BK197">
        <f>L197</f>
        <v>0</v>
      </c>
      <c r="BL197">
        <f>BH197*BI197*BJ197</f>
        <v>0</v>
      </c>
      <c r="BM197">
        <f>(BK197-BC197)/BJ197</f>
        <v>0</v>
      </c>
      <c r="BN197">
        <f>(BA197-BG197)/BG197</f>
        <v>0</v>
      </c>
      <c r="BO197">
        <f>AZ197/(BB197+AZ197/BG197)</f>
        <v>0</v>
      </c>
      <c r="BP197" t="s">
        <v>418</v>
      </c>
      <c r="BQ197">
        <v>0</v>
      </c>
      <c r="BR197">
        <f>IF(BQ197&lt;&gt;0, BQ197, BO197)</f>
        <v>0</v>
      </c>
      <c r="BS197">
        <f>1-BR197/BG197</f>
        <v>0</v>
      </c>
      <c r="BT197">
        <f>(BG197-BF197)/(BG197-BR197)</f>
        <v>0</v>
      </c>
      <c r="BU197">
        <f>(BA197-BG197)/(BA197-BR197)</f>
        <v>0</v>
      </c>
      <c r="BV197">
        <f>(BG197-BF197)/(BG197-AZ197)</f>
        <v>0</v>
      </c>
      <c r="BW197">
        <f>(BA197-BG197)/(BA197-AZ197)</f>
        <v>0</v>
      </c>
      <c r="BX197">
        <f>(BT197*BR197/BF197)</f>
        <v>0</v>
      </c>
      <c r="BY197">
        <f>(1-BX197)</f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f>$B$11*DQ197+$C$11*DR197+$F$11*EC197*(1-EF197)</f>
        <v>0</v>
      </c>
      <c r="CS197">
        <f>CR197*CT197</f>
        <v>0</v>
      </c>
      <c r="CT197">
        <f>($B$11*$D$9+$C$11*$D$9+$F$11*((EP197+EH197)/MAX(EP197+EH197+EQ197, 0.1)*$I$9+EQ197/MAX(EP197+EH197+EQ197, 0.1)*$J$9))/($B$11+$C$11+$F$11)</f>
        <v>0</v>
      </c>
      <c r="CU197">
        <f>($B$11*$K$9+$C$11*$K$9+$F$11*((EP197+EH197)/MAX(EP197+EH197+EQ197, 0.1)*$P$9+EQ197/MAX(EP197+EH197+EQ197, 0.1)*$Q$9))/($B$11+$C$11+$F$11)</f>
        <v>0</v>
      </c>
      <c r="CV197">
        <v>6</v>
      </c>
      <c r="CW197">
        <v>0.5</v>
      </c>
      <c r="CX197" t="s">
        <v>419</v>
      </c>
      <c r="CY197">
        <v>2</v>
      </c>
      <c r="CZ197" t="b">
        <v>1</v>
      </c>
      <c r="DA197">
        <v>1659025816.83214</v>
      </c>
      <c r="DB197">
        <v>1310.03928571429</v>
      </c>
      <c r="DC197">
        <v>1385.32857142857</v>
      </c>
      <c r="DD197">
        <v>25.95725</v>
      </c>
      <c r="DE197">
        <v>20.3917821428571</v>
      </c>
      <c r="DF197">
        <v>1298.51392857143</v>
      </c>
      <c r="DG197">
        <v>25.3945964285714</v>
      </c>
      <c r="DH197">
        <v>500.03875</v>
      </c>
      <c r="DI197">
        <v>90.4035</v>
      </c>
      <c r="DJ197">
        <v>0.0464873571428571</v>
      </c>
      <c r="DK197">
        <v>27.4886571428571</v>
      </c>
      <c r="DL197">
        <v>27.5084821428571</v>
      </c>
      <c r="DM197">
        <v>999.9</v>
      </c>
      <c r="DN197">
        <v>0</v>
      </c>
      <c r="DO197">
        <v>0</v>
      </c>
      <c r="DP197">
        <v>10003.5714285714</v>
      </c>
      <c r="DQ197">
        <v>0</v>
      </c>
      <c r="DR197">
        <v>18.4792107142857</v>
      </c>
      <c r="DS197">
        <v>-75.2892214285714</v>
      </c>
      <c r="DT197">
        <v>1344.95071428571</v>
      </c>
      <c r="DU197">
        <v>1414.16607142857</v>
      </c>
      <c r="DV197">
        <v>5.56546357142857</v>
      </c>
      <c r="DW197">
        <v>1385.32857142857</v>
      </c>
      <c r="DX197">
        <v>20.3917821428571</v>
      </c>
      <c r="DY197">
        <v>2.34662678571429</v>
      </c>
      <c r="DZ197">
        <v>1.84349</v>
      </c>
      <c r="EA197">
        <v>20.0000964285714</v>
      </c>
      <c r="EB197">
        <v>16.1605035714286</v>
      </c>
      <c r="EC197">
        <v>1999.98857142857</v>
      </c>
      <c r="ED197">
        <v>0.980008</v>
      </c>
      <c r="EE197">
        <v>0.0199923</v>
      </c>
      <c r="EF197">
        <v>0</v>
      </c>
      <c r="EG197">
        <v>849.174464285714</v>
      </c>
      <c r="EH197">
        <v>5.00063</v>
      </c>
      <c r="EI197">
        <v>16747.7857142857</v>
      </c>
      <c r="EJ197">
        <v>17256.8392857143</v>
      </c>
      <c r="EK197">
        <v>38.9325714285714</v>
      </c>
      <c r="EL197">
        <v>38.8905</v>
      </c>
      <c r="EM197">
        <v>38.375</v>
      </c>
      <c r="EN197">
        <v>38.2632857142857</v>
      </c>
      <c r="EO197">
        <v>39.875</v>
      </c>
      <c r="EP197">
        <v>1955.10857142857</v>
      </c>
      <c r="EQ197">
        <v>39.88</v>
      </c>
      <c r="ER197">
        <v>0</v>
      </c>
      <c r="ES197">
        <v>1659025823.5</v>
      </c>
      <c r="ET197">
        <v>0</v>
      </c>
      <c r="EU197">
        <v>849.15532</v>
      </c>
      <c r="EV197">
        <v>-1.78969230281056</v>
      </c>
      <c r="EW197">
        <v>-50.2307691500655</v>
      </c>
      <c r="EX197">
        <v>16747.296</v>
      </c>
      <c r="EY197">
        <v>15</v>
      </c>
      <c r="EZ197">
        <v>0</v>
      </c>
      <c r="FA197" t="s">
        <v>420</v>
      </c>
      <c r="FB197">
        <v>1657551626.5</v>
      </c>
      <c r="FC197">
        <v>1657551629</v>
      </c>
      <c r="FD197">
        <v>0</v>
      </c>
      <c r="FE197">
        <v>0.403</v>
      </c>
      <c r="FF197">
        <v>0.009</v>
      </c>
      <c r="FG197">
        <v>9.41</v>
      </c>
      <c r="FH197">
        <v>0.087</v>
      </c>
      <c r="FI197">
        <v>417</v>
      </c>
      <c r="FJ197">
        <v>17</v>
      </c>
      <c r="FK197">
        <v>1.61</v>
      </c>
      <c r="FL197">
        <v>0.59</v>
      </c>
      <c r="FM197">
        <v>-75.269495</v>
      </c>
      <c r="FN197">
        <v>2.12151219512211</v>
      </c>
      <c r="FO197">
        <v>0.726656451822318</v>
      </c>
      <c r="FP197">
        <v>0</v>
      </c>
      <c r="FQ197">
        <v>849.287823529412</v>
      </c>
      <c r="FR197">
        <v>-2.50802138649905</v>
      </c>
      <c r="FS197">
        <v>0.339740252908551</v>
      </c>
      <c r="FT197">
        <v>0</v>
      </c>
      <c r="FU197">
        <v>5.5593035</v>
      </c>
      <c r="FV197">
        <v>0.15145823639775</v>
      </c>
      <c r="FW197">
        <v>0.015128055154249</v>
      </c>
      <c r="FX197">
        <v>0</v>
      </c>
      <c r="FY197">
        <v>0</v>
      </c>
      <c r="FZ197">
        <v>3</v>
      </c>
      <c r="GA197" t="s">
        <v>427</v>
      </c>
      <c r="GB197">
        <v>2.97409</v>
      </c>
      <c r="GC197">
        <v>2.70027</v>
      </c>
      <c r="GD197">
        <v>0.199342</v>
      </c>
      <c r="GE197">
        <v>0.206808</v>
      </c>
      <c r="GF197">
        <v>0.108788</v>
      </c>
      <c r="GG197">
        <v>0.093006</v>
      </c>
      <c r="GH197">
        <v>31177</v>
      </c>
      <c r="GI197">
        <v>33763.9</v>
      </c>
      <c r="GJ197">
        <v>35285.4</v>
      </c>
      <c r="GK197">
        <v>38604.2</v>
      </c>
      <c r="GL197">
        <v>44583.7</v>
      </c>
      <c r="GM197">
        <v>50571</v>
      </c>
      <c r="GN197">
        <v>55157.8</v>
      </c>
      <c r="GO197">
        <v>61918.2</v>
      </c>
      <c r="GP197">
        <v>1.9802</v>
      </c>
      <c r="GQ197">
        <v>1.8476</v>
      </c>
      <c r="GR197">
        <v>0.127137</v>
      </c>
      <c r="GS197">
        <v>0</v>
      </c>
      <c r="GT197">
        <v>25.4638</v>
      </c>
      <c r="GU197">
        <v>999.9</v>
      </c>
      <c r="GV197">
        <v>58.992</v>
      </c>
      <c r="GW197">
        <v>29.346</v>
      </c>
      <c r="GX197">
        <v>26.7736</v>
      </c>
      <c r="GY197">
        <v>56.5764</v>
      </c>
      <c r="GZ197">
        <v>43.5056</v>
      </c>
      <c r="HA197">
        <v>1</v>
      </c>
      <c r="HB197">
        <v>-0.0287805</v>
      </c>
      <c r="HC197">
        <v>0.24488</v>
      </c>
      <c r="HD197">
        <v>20.1138</v>
      </c>
      <c r="HE197">
        <v>5.19812</v>
      </c>
      <c r="HF197">
        <v>12.004</v>
      </c>
      <c r="HG197">
        <v>4.976</v>
      </c>
      <c r="HH197">
        <v>3.2938</v>
      </c>
      <c r="HI197">
        <v>9999</v>
      </c>
      <c r="HJ197">
        <v>9999</v>
      </c>
      <c r="HK197">
        <v>9999</v>
      </c>
      <c r="HL197">
        <v>628.2</v>
      </c>
      <c r="HM197">
        <v>1.86325</v>
      </c>
      <c r="HN197">
        <v>1.86804</v>
      </c>
      <c r="HO197">
        <v>1.86783</v>
      </c>
      <c r="HP197">
        <v>1.86905</v>
      </c>
      <c r="HQ197">
        <v>1.86981</v>
      </c>
      <c r="HR197">
        <v>1.86587</v>
      </c>
      <c r="HS197">
        <v>1.86691</v>
      </c>
      <c r="HT197">
        <v>1.86835</v>
      </c>
      <c r="HU197">
        <v>5</v>
      </c>
      <c r="HV197">
        <v>0</v>
      </c>
      <c r="HW197">
        <v>0</v>
      </c>
      <c r="HX197">
        <v>0</v>
      </c>
      <c r="HY197" t="s">
        <v>422</v>
      </c>
      <c r="HZ197" t="s">
        <v>423</v>
      </c>
      <c r="IA197" t="s">
        <v>424</v>
      </c>
      <c r="IB197" t="s">
        <v>424</v>
      </c>
      <c r="IC197" t="s">
        <v>424</v>
      </c>
      <c r="ID197" t="s">
        <v>424</v>
      </c>
      <c r="IE197">
        <v>0</v>
      </c>
      <c r="IF197">
        <v>100</v>
      </c>
      <c r="IG197">
        <v>100</v>
      </c>
      <c r="IH197">
        <v>11.65</v>
      </c>
      <c r="II197">
        <v>0.5627</v>
      </c>
      <c r="IJ197">
        <v>4.02706509432224</v>
      </c>
      <c r="IK197">
        <v>0.00601174518973114</v>
      </c>
      <c r="IL197">
        <v>2.77886958061485e-07</v>
      </c>
      <c r="IM197">
        <v>-3.54636231360687e-10</v>
      </c>
      <c r="IN197">
        <v>-0.0404303883988718</v>
      </c>
      <c r="IO197">
        <v>-0.0177815531441476</v>
      </c>
      <c r="IP197">
        <v>0.00205572605671414</v>
      </c>
      <c r="IQ197">
        <v>-1.65519735432211e-05</v>
      </c>
      <c r="IR197">
        <v>-4</v>
      </c>
      <c r="IS197">
        <v>1848</v>
      </c>
      <c r="IT197">
        <v>1</v>
      </c>
      <c r="IU197">
        <v>25</v>
      </c>
      <c r="IV197">
        <v>24570</v>
      </c>
      <c r="IW197">
        <v>24569.9</v>
      </c>
      <c r="IX197">
        <v>2.73926</v>
      </c>
      <c r="IY197">
        <v>2.59155</v>
      </c>
      <c r="IZ197">
        <v>1.54785</v>
      </c>
      <c r="JA197">
        <v>2.30591</v>
      </c>
      <c r="JB197">
        <v>1.34644</v>
      </c>
      <c r="JC197">
        <v>2.35596</v>
      </c>
      <c r="JD197">
        <v>33.9413</v>
      </c>
      <c r="JE197">
        <v>24.2101</v>
      </c>
      <c r="JF197">
        <v>18</v>
      </c>
      <c r="JG197">
        <v>498.365</v>
      </c>
      <c r="JH197">
        <v>412.659</v>
      </c>
      <c r="JI197">
        <v>25.0005</v>
      </c>
      <c r="JJ197">
        <v>26.8315</v>
      </c>
      <c r="JK197">
        <v>30.0003</v>
      </c>
      <c r="JL197">
        <v>26.7582</v>
      </c>
      <c r="JM197">
        <v>26.6958</v>
      </c>
      <c r="JN197">
        <v>54.8449</v>
      </c>
      <c r="JO197">
        <v>32.9295</v>
      </c>
      <c r="JP197">
        <v>93.6541</v>
      </c>
      <c r="JQ197">
        <v>25</v>
      </c>
      <c r="JR197">
        <v>1422.46</v>
      </c>
      <c r="JS197">
        <v>20.3231</v>
      </c>
      <c r="JT197">
        <v>102.319</v>
      </c>
      <c r="JU197">
        <v>103.065</v>
      </c>
    </row>
    <row r="198" spans="1:281">
      <c r="A198">
        <v>182</v>
      </c>
      <c r="B198">
        <v>1659025829.1</v>
      </c>
      <c r="C198">
        <v>2146</v>
      </c>
      <c r="D198" t="s">
        <v>788</v>
      </c>
      <c r="E198" t="s">
        <v>789</v>
      </c>
      <c r="F198">
        <v>5</v>
      </c>
      <c r="G198" t="s">
        <v>619</v>
      </c>
      <c r="H198" t="s">
        <v>417</v>
      </c>
      <c r="I198">
        <v>1659025821.27857</v>
      </c>
      <c r="J198">
        <f>(K198)/1000</f>
        <v>0</v>
      </c>
      <c r="K198">
        <f>IF(CZ198, AN198, AH198)</f>
        <v>0</v>
      </c>
      <c r="L198">
        <f>IF(CZ198, AI198, AG198)</f>
        <v>0</v>
      </c>
      <c r="M198">
        <f>DB198 - IF(AU198&gt;1, L198*CV198*100.0/(AW198*DP198), 0)</f>
        <v>0</v>
      </c>
      <c r="N198">
        <f>((T198-J198/2)*M198-L198)/(T198+J198/2)</f>
        <v>0</v>
      </c>
      <c r="O198">
        <f>N198*(DI198+DJ198)/1000.0</f>
        <v>0</v>
      </c>
      <c r="P198">
        <f>(DB198 - IF(AU198&gt;1, L198*CV198*100.0/(AW198*DP198), 0))*(DI198+DJ198)/1000.0</f>
        <v>0</v>
      </c>
      <c r="Q198">
        <f>2.0/((1/S198-1/R198)+SIGN(S198)*SQRT((1/S198-1/R198)*(1/S198-1/R198) + 4*CW198/((CW198+1)*(CW198+1))*(2*1/S198*1/R198-1/R198*1/R198)))</f>
        <v>0</v>
      </c>
      <c r="R198">
        <f>IF(LEFT(CX198,1)&lt;&gt;"0",IF(LEFT(CX198,1)="1",3.0,CY198),$D$5+$E$5*(DP198*DI198/($K$5*1000))+$F$5*(DP198*DI198/($K$5*1000))*MAX(MIN(CV198,$J$5),$I$5)*MAX(MIN(CV198,$J$5),$I$5)+$G$5*MAX(MIN(CV198,$J$5),$I$5)*(DP198*DI198/($K$5*1000))+$H$5*(DP198*DI198/($K$5*1000))*(DP198*DI198/($K$5*1000)))</f>
        <v>0</v>
      </c>
      <c r="S198">
        <f>J198*(1000-(1000*0.61365*exp(17.502*W198/(240.97+W198))/(DI198+DJ198)+DD198)/2)/(1000*0.61365*exp(17.502*W198/(240.97+W198))/(DI198+DJ198)-DD198)</f>
        <v>0</v>
      </c>
      <c r="T198">
        <f>1/((CW198+1)/(Q198/1.6)+1/(R198/1.37)) + CW198/((CW198+1)/(Q198/1.6) + CW198/(R198/1.37))</f>
        <v>0</v>
      </c>
      <c r="U198">
        <f>(CR198*CU198)</f>
        <v>0</v>
      </c>
      <c r="V198">
        <f>(DK198+(U198+2*0.95*5.67E-8*(((DK198+$B$7)+273)^4-(DK198+273)^4)-44100*J198)/(1.84*29.3*R198+8*0.95*5.67E-8*(DK198+273)^3))</f>
        <v>0</v>
      </c>
      <c r="W198">
        <f>($C$7*DL198+$D$7*DM198+$E$7*V198)</f>
        <v>0</v>
      </c>
      <c r="X198">
        <f>0.61365*exp(17.502*W198/(240.97+W198))</f>
        <v>0</v>
      </c>
      <c r="Y198">
        <f>(Z198/AA198*100)</f>
        <v>0</v>
      </c>
      <c r="Z198">
        <f>DD198*(DI198+DJ198)/1000</f>
        <v>0</v>
      </c>
      <c r="AA198">
        <f>0.61365*exp(17.502*DK198/(240.97+DK198))</f>
        <v>0</v>
      </c>
      <c r="AB198">
        <f>(X198-DD198*(DI198+DJ198)/1000)</f>
        <v>0</v>
      </c>
      <c r="AC198">
        <f>(-J198*44100)</f>
        <v>0</v>
      </c>
      <c r="AD198">
        <f>2*29.3*R198*0.92*(DK198-W198)</f>
        <v>0</v>
      </c>
      <c r="AE198">
        <f>2*0.95*5.67E-8*(((DK198+$B$7)+273)^4-(W198+273)^4)</f>
        <v>0</v>
      </c>
      <c r="AF198">
        <f>U198+AE198+AC198+AD198</f>
        <v>0</v>
      </c>
      <c r="AG198">
        <f>DH198*AU198*(DC198-DB198*(1000-AU198*DE198)/(1000-AU198*DD198))/(100*CV198)</f>
        <v>0</v>
      </c>
      <c r="AH198">
        <f>1000*DH198*AU198*(DD198-DE198)/(100*CV198*(1000-AU198*DD198))</f>
        <v>0</v>
      </c>
      <c r="AI198">
        <f>(AJ198 - AK198 - DI198*1E3/(8.314*(DK198+273.15)) * AM198/DH198 * AL198) * DH198/(100*CV198) * (1000 - DE198)/1000</f>
        <v>0</v>
      </c>
      <c r="AJ198">
        <v>1445.93746977399</v>
      </c>
      <c r="AK198">
        <v>1384.94763636364</v>
      </c>
      <c r="AL198">
        <v>3.41445846429647</v>
      </c>
      <c r="AM198">
        <v>66.0504921813524</v>
      </c>
      <c r="AN198">
        <f>(AP198 - AO198 + DI198*1E3/(8.314*(DK198+273.15)) * AR198/DH198 * AQ198) * DH198/(100*CV198) * 1000/(1000 - AP198)</f>
        <v>0</v>
      </c>
      <c r="AO198">
        <v>20.3770622477489</v>
      </c>
      <c r="AP198">
        <v>25.9565643356644</v>
      </c>
      <c r="AQ198">
        <v>-0.000400181818180467</v>
      </c>
      <c r="AR198">
        <v>92.47</v>
      </c>
      <c r="AS198">
        <v>0</v>
      </c>
      <c r="AT198">
        <v>0</v>
      </c>
      <c r="AU198">
        <f>IF(AS198*$H$13&gt;=AW198,1.0,(AW198/(AW198-AS198*$H$13)))</f>
        <v>0</v>
      </c>
      <c r="AV198">
        <f>(AU198-1)*100</f>
        <v>0</v>
      </c>
      <c r="AW198">
        <f>MAX(0,($B$13+$C$13*DP198)/(1+$D$13*DP198)*DI198/(DK198+273)*$E$13)</f>
        <v>0</v>
      </c>
      <c r="AX198" t="s">
        <v>418</v>
      </c>
      <c r="AY198" t="s">
        <v>418</v>
      </c>
      <c r="AZ198">
        <v>0</v>
      </c>
      <c r="BA198">
        <v>0</v>
      </c>
      <c r="BB198">
        <f>1-AZ198/BA198</f>
        <v>0</v>
      </c>
      <c r="BC198">
        <v>0</v>
      </c>
      <c r="BD198" t="s">
        <v>418</v>
      </c>
      <c r="BE198" t="s">
        <v>418</v>
      </c>
      <c r="BF198">
        <v>0</v>
      </c>
      <c r="BG198">
        <v>0</v>
      </c>
      <c r="BH198">
        <f>1-BF198/BG198</f>
        <v>0</v>
      </c>
      <c r="BI198">
        <v>0.5</v>
      </c>
      <c r="BJ198">
        <f>CS198</f>
        <v>0</v>
      </c>
      <c r="BK198">
        <f>L198</f>
        <v>0</v>
      </c>
      <c r="BL198">
        <f>BH198*BI198*BJ198</f>
        <v>0</v>
      </c>
      <c r="BM198">
        <f>(BK198-BC198)/BJ198</f>
        <v>0</v>
      </c>
      <c r="BN198">
        <f>(BA198-BG198)/BG198</f>
        <v>0</v>
      </c>
      <c r="BO198">
        <f>AZ198/(BB198+AZ198/BG198)</f>
        <v>0</v>
      </c>
      <c r="BP198" t="s">
        <v>418</v>
      </c>
      <c r="BQ198">
        <v>0</v>
      </c>
      <c r="BR198">
        <f>IF(BQ198&lt;&gt;0, BQ198, BO198)</f>
        <v>0</v>
      </c>
      <c r="BS198">
        <f>1-BR198/BG198</f>
        <v>0</v>
      </c>
      <c r="BT198">
        <f>(BG198-BF198)/(BG198-BR198)</f>
        <v>0</v>
      </c>
      <c r="BU198">
        <f>(BA198-BG198)/(BA198-BR198)</f>
        <v>0</v>
      </c>
      <c r="BV198">
        <f>(BG198-BF198)/(BG198-AZ198)</f>
        <v>0</v>
      </c>
      <c r="BW198">
        <f>(BA198-BG198)/(BA198-AZ198)</f>
        <v>0</v>
      </c>
      <c r="BX198">
        <f>(BT198*BR198/BF198)</f>
        <v>0</v>
      </c>
      <c r="BY198">
        <f>(1-BX198)</f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f>$B$11*DQ198+$C$11*DR198+$F$11*EC198*(1-EF198)</f>
        <v>0</v>
      </c>
      <c r="CS198">
        <f>CR198*CT198</f>
        <v>0</v>
      </c>
      <c r="CT198">
        <f>($B$11*$D$9+$C$11*$D$9+$F$11*((EP198+EH198)/MAX(EP198+EH198+EQ198, 0.1)*$I$9+EQ198/MAX(EP198+EH198+EQ198, 0.1)*$J$9))/($B$11+$C$11+$F$11)</f>
        <v>0</v>
      </c>
      <c r="CU198">
        <f>($B$11*$K$9+$C$11*$K$9+$F$11*((EP198+EH198)/MAX(EP198+EH198+EQ198, 0.1)*$P$9+EQ198/MAX(EP198+EH198+EQ198, 0.1)*$Q$9))/($B$11+$C$11+$F$11)</f>
        <v>0</v>
      </c>
      <c r="CV198">
        <v>6</v>
      </c>
      <c r="CW198">
        <v>0.5</v>
      </c>
      <c r="CX198" t="s">
        <v>419</v>
      </c>
      <c r="CY198">
        <v>2</v>
      </c>
      <c r="CZ198" t="b">
        <v>1</v>
      </c>
      <c r="DA198">
        <v>1659025821.27857</v>
      </c>
      <c r="DB198">
        <v>1324.84928571429</v>
      </c>
      <c r="DC198">
        <v>1399.89</v>
      </c>
      <c r="DD198">
        <v>25.9587</v>
      </c>
      <c r="DE198">
        <v>20.3857857142857</v>
      </c>
      <c r="DF198">
        <v>1313.25107142857</v>
      </c>
      <c r="DG198">
        <v>25.3959678571429</v>
      </c>
      <c r="DH198">
        <v>500.0155</v>
      </c>
      <c r="DI198">
        <v>90.4028</v>
      </c>
      <c r="DJ198">
        <v>0.0465270357142857</v>
      </c>
      <c r="DK198">
        <v>27.4910428571429</v>
      </c>
      <c r="DL198">
        <v>27.5198285714286</v>
      </c>
      <c r="DM198">
        <v>999.9</v>
      </c>
      <c r="DN198">
        <v>0</v>
      </c>
      <c r="DO198">
        <v>0</v>
      </c>
      <c r="DP198">
        <v>9982.85714285714</v>
      </c>
      <c r="DQ198">
        <v>0</v>
      </c>
      <c r="DR198">
        <v>18.48</v>
      </c>
      <c r="DS198">
        <v>-75.0418785714286</v>
      </c>
      <c r="DT198">
        <v>1360.15642857143</v>
      </c>
      <c r="DU198">
        <v>1429.02285714286</v>
      </c>
      <c r="DV198">
        <v>5.57290285714286</v>
      </c>
      <c r="DW198">
        <v>1399.89</v>
      </c>
      <c r="DX198">
        <v>20.3857857142857</v>
      </c>
      <c r="DY198">
        <v>2.34673964285714</v>
      </c>
      <c r="DZ198">
        <v>1.84293392857143</v>
      </c>
      <c r="EA198">
        <v>20.0008714285714</v>
      </c>
      <c r="EB198">
        <v>16.1557714285714</v>
      </c>
      <c r="EC198">
        <v>1999.98821428571</v>
      </c>
      <c r="ED198">
        <v>0.980005321428571</v>
      </c>
      <c r="EE198">
        <v>0.01999495</v>
      </c>
      <c r="EF198">
        <v>0</v>
      </c>
      <c r="EG198">
        <v>849.0185</v>
      </c>
      <c r="EH198">
        <v>5.00063</v>
      </c>
      <c r="EI198">
        <v>16744.175</v>
      </c>
      <c r="EJ198">
        <v>17256.8178571429</v>
      </c>
      <c r="EK198">
        <v>38.937</v>
      </c>
      <c r="EL198">
        <v>38.8993571428571</v>
      </c>
      <c r="EM198">
        <v>38.3772142857143</v>
      </c>
      <c r="EN198">
        <v>38.2610714285714</v>
      </c>
      <c r="EO198">
        <v>39.875</v>
      </c>
      <c r="EP198">
        <v>1955.10285714286</v>
      </c>
      <c r="EQ198">
        <v>39.8853571428572</v>
      </c>
      <c r="ER198">
        <v>0</v>
      </c>
      <c r="ES198">
        <v>1659025828.3</v>
      </c>
      <c r="ET198">
        <v>0</v>
      </c>
      <c r="EU198">
        <v>848.93296</v>
      </c>
      <c r="EV198">
        <v>-2.61376922319918</v>
      </c>
      <c r="EW198">
        <v>-47.1461539285491</v>
      </c>
      <c r="EX198">
        <v>16743.424</v>
      </c>
      <c r="EY198">
        <v>15</v>
      </c>
      <c r="EZ198">
        <v>0</v>
      </c>
      <c r="FA198" t="s">
        <v>420</v>
      </c>
      <c r="FB198">
        <v>1657551626.5</v>
      </c>
      <c r="FC198">
        <v>1657551629</v>
      </c>
      <c r="FD198">
        <v>0</v>
      </c>
      <c r="FE198">
        <v>0.403</v>
      </c>
      <c r="FF198">
        <v>0.009</v>
      </c>
      <c r="FG198">
        <v>9.41</v>
      </c>
      <c r="FH198">
        <v>0.087</v>
      </c>
      <c r="FI198">
        <v>417</v>
      </c>
      <c r="FJ198">
        <v>17</v>
      </c>
      <c r="FK198">
        <v>1.61</v>
      </c>
      <c r="FL198">
        <v>0.59</v>
      </c>
      <c r="FM198">
        <v>-75.1544675</v>
      </c>
      <c r="FN198">
        <v>2.60353058161372</v>
      </c>
      <c r="FO198">
        <v>0.685108657581956</v>
      </c>
      <c r="FP198">
        <v>0</v>
      </c>
      <c r="FQ198">
        <v>849.108147058824</v>
      </c>
      <c r="FR198">
        <v>-2.26036669395479</v>
      </c>
      <c r="FS198">
        <v>0.319421640243825</v>
      </c>
      <c r="FT198">
        <v>0</v>
      </c>
      <c r="FU198">
        <v>5.567351</v>
      </c>
      <c r="FV198">
        <v>0.12843309568479</v>
      </c>
      <c r="FW198">
        <v>0.0131944558053753</v>
      </c>
      <c r="FX198">
        <v>0</v>
      </c>
      <c r="FY198">
        <v>0</v>
      </c>
      <c r="FZ198">
        <v>3</v>
      </c>
      <c r="GA198" t="s">
        <v>427</v>
      </c>
      <c r="GB198">
        <v>2.97271</v>
      </c>
      <c r="GC198">
        <v>2.70053</v>
      </c>
      <c r="GD198">
        <v>0.200685</v>
      </c>
      <c r="GE198">
        <v>0.208068</v>
      </c>
      <c r="GF198">
        <v>0.108784</v>
      </c>
      <c r="GG198">
        <v>0.0930033</v>
      </c>
      <c r="GH198">
        <v>31124.7</v>
      </c>
      <c r="GI198">
        <v>33710.3</v>
      </c>
      <c r="GJ198">
        <v>35285.3</v>
      </c>
      <c r="GK198">
        <v>38604.2</v>
      </c>
      <c r="GL198">
        <v>44584.1</v>
      </c>
      <c r="GM198">
        <v>50571.5</v>
      </c>
      <c r="GN198">
        <v>55158</v>
      </c>
      <c r="GO198">
        <v>61918.6</v>
      </c>
      <c r="GP198">
        <v>1.9792</v>
      </c>
      <c r="GQ198">
        <v>1.8478</v>
      </c>
      <c r="GR198">
        <v>0.12666</v>
      </c>
      <c r="GS198">
        <v>0</v>
      </c>
      <c r="GT198">
        <v>25.4638</v>
      </c>
      <c r="GU198">
        <v>999.9</v>
      </c>
      <c r="GV198">
        <v>58.992</v>
      </c>
      <c r="GW198">
        <v>29.346</v>
      </c>
      <c r="GX198">
        <v>26.7735</v>
      </c>
      <c r="GY198">
        <v>57.2164</v>
      </c>
      <c r="GZ198">
        <v>43.5096</v>
      </c>
      <c r="HA198">
        <v>1</v>
      </c>
      <c r="HB198">
        <v>-0.0285772</v>
      </c>
      <c r="HC198">
        <v>0.244009</v>
      </c>
      <c r="HD198">
        <v>20.114</v>
      </c>
      <c r="HE198">
        <v>5.19692</v>
      </c>
      <c r="HF198">
        <v>12.004</v>
      </c>
      <c r="HG198">
        <v>4.976</v>
      </c>
      <c r="HH198">
        <v>3.2938</v>
      </c>
      <c r="HI198">
        <v>9999</v>
      </c>
      <c r="HJ198">
        <v>9999</v>
      </c>
      <c r="HK198">
        <v>9999</v>
      </c>
      <c r="HL198">
        <v>628.2</v>
      </c>
      <c r="HM198">
        <v>1.86325</v>
      </c>
      <c r="HN198">
        <v>1.86807</v>
      </c>
      <c r="HO198">
        <v>1.86783</v>
      </c>
      <c r="HP198">
        <v>1.86905</v>
      </c>
      <c r="HQ198">
        <v>1.86987</v>
      </c>
      <c r="HR198">
        <v>1.86584</v>
      </c>
      <c r="HS198">
        <v>1.86694</v>
      </c>
      <c r="HT198">
        <v>1.86829</v>
      </c>
      <c r="HU198">
        <v>5</v>
      </c>
      <c r="HV198">
        <v>0</v>
      </c>
      <c r="HW198">
        <v>0</v>
      </c>
      <c r="HX198">
        <v>0</v>
      </c>
      <c r="HY198" t="s">
        <v>422</v>
      </c>
      <c r="HZ198" t="s">
        <v>423</v>
      </c>
      <c r="IA198" t="s">
        <v>424</v>
      </c>
      <c r="IB198" t="s">
        <v>424</v>
      </c>
      <c r="IC198" t="s">
        <v>424</v>
      </c>
      <c r="ID198" t="s">
        <v>424</v>
      </c>
      <c r="IE198">
        <v>0</v>
      </c>
      <c r="IF198">
        <v>100</v>
      </c>
      <c r="IG198">
        <v>100</v>
      </c>
      <c r="IH198">
        <v>11.72</v>
      </c>
      <c r="II198">
        <v>0.5628</v>
      </c>
      <c r="IJ198">
        <v>4.02706509432224</v>
      </c>
      <c r="IK198">
        <v>0.00601174518973114</v>
      </c>
      <c r="IL198">
        <v>2.77886958061485e-07</v>
      </c>
      <c r="IM198">
        <v>-3.54636231360687e-10</v>
      </c>
      <c r="IN198">
        <v>-0.0404303883988718</v>
      </c>
      <c r="IO198">
        <v>-0.0177815531441476</v>
      </c>
      <c r="IP198">
        <v>0.00205572605671414</v>
      </c>
      <c r="IQ198">
        <v>-1.65519735432211e-05</v>
      </c>
      <c r="IR198">
        <v>-4</v>
      </c>
      <c r="IS198">
        <v>1848</v>
      </c>
      <c r="IT198">
        <v>1</v>
      </c>
      <c r="IU198">
        <v>25</v>
      </c>
      <c r="IV198">
        <v>24570</v>
      </c>
      <c r="IW198">
        <v>24570</v>
      </c>
      <c r="IX198">
        <v>2.76245</v>
      </c>
      <c r="IY198">
        <v>2.58301</v>
      </c>
      <c r="IZ198">
        <v>1.54785</v>
      </c>
      <c r="JA198">
        <v>2.30469</v>
      </c>
      <c r="JB198">
        <v>1.34644</v>
      </c>
      <c r="JC198">
        <v>2.40723</v>
      </c>
      <c r="JD198">
        <v>33.9413</v>
      </c>
      <c r="JE198">
        <v>24.2188</v>
      </c>
      <c r="JF198">
        <v>18</v>
      </c>
      <c r="JG198">
        <v>497.707</v>
      </c>
      <c r="JH198">
        <v>412.789</v>
      </c>
      <c r="JI198">
        <v>25</v>
      </c>
      <c r="JJ198">
        <v>26.8315</v>
      </c>
      <c r="JK198">
        <v>30</v>
      </c>
      <c r="JL198">
        <v>26.7582</v>
      </c>
      <c r="JM198">
        <v>26.6981</v>
      </c>
      <c r="JN198">
        <v>55.2757</v>
      </c>
      <c r="JO198">
        <v>32.9295</v>
      </c>
      <c r="JP198">
        <v>93.6541</v>
      </c>
      <c r="JQ198">
        <v>25</v>
      </c>
      <c r="JR198">
        <v>1442.58</v>
      </c>
      <c r="JS198">
        <v>20.3164</v>
      </c>
      <c r="JT198">
        <v>102.319</v>
      </c>
      <c r="JU198">
        <v>103.065</v>
      </c>
    </row>
    <row r="199" spans="1:281">
      <c r="A199">
        <v>183</v>
      </c>
      <c r="B199">
        <v>1659025834.6</v>
      </c>
      <c r="C199">
        <v>2151.5</v>
      </c>
      <c r="D199" t="s">
        <v>790</v>
      </c>
      <c r="E199" t="s">
        <v>791</v>
      </c>
      <c r="F199">
        <v>5</v>
      </c>
      <c r="G199" t="s">
        <v>619</v>
      </c>
      <c r="H199" t="s">
        <v>417</v>
      </c>
      <c r="I199">
        <v>1659025826.85</v>
      </c>
      <c r="J199">
        <f>(K199)/1000</f>
        <v>0</v>
      </c>
      <c r="K199">
        <f>IF(CZ199, AN199, AH199)</f>
        <v>0</v>
      </c>
      <c r="L199">
        <f>IF(CZ199, AI199, AG199)</f>
        <v>0</v>
      </c>
      <c r="M199">
        <f>DB199 - IF(AU199&gt;1, L199*CV199*100.0/(AW199*DP199), 0)</f>
        <v>0</v>
      </c>
      <c r="N199">
        <f>((T199-J199/2)*M199-L199)/(T199+J199/2)</f>
        <v>0</v>
      </c>
      <c r="O199">
        <f>N199*(DI199+DJ199)/1000.0</f>
        <v>0</v>
      </c>
      <c r="P199">
        <f>(DB199 - IF(AU199&gt;1, L199*CV199*100.0/(AW199*DP199), 0))*(DI199+DJ199)/1000.0</f>
        <v>0</v>
      </c>
      <c r="Q199">
        <f>2.0/((1/S199-1/R199)+SIGN(S199)*SQRT((1/S199-1/R199)*(1/S199-1/R199) + 4*CW199/((CW199+1)*(CW199+1))*(2*1/S199*1/R199-1/R199*1/R199)))</f>
        <v>0</v>
      </c>
      <c r="R199">
        <f>IF(LEFT(CX199,1)&lt;&gt;"0",IF(LEFT(CX199,1)="1",3.0,CY199),$D$5+$E$5*(DP199*DI199/($K$5*1000))+$F$5*(DP199*DI199/($K$5*1000))*MAX(MIN(CV199,$J$5),$I$5)*MAX(MIN(CV199,$J$5),$I$5)+$G$5*MAX(MIN(CV199,$J$5),$I$5)*(DP199*DI199/($K$5*1000))+$H$5*(DP199*DI199/($K$5*1000))*(DP199*DI199/($K$5*1000)))</f>
        <v>0</v>
      </c>
      <c r="S199">
        <f>J199*(1000-(1000*0.61365*exp(17.502*W199/(240.97+W199))/(DI199+DJ199)+DD199)/2)/(1000*0.61365*exp(17.502*W199/(240.97+W199))/(DI199+DJ199)-DD199)</f>
        <v>0</v>
      </c>
      <c r="T199">
        <f>1/((CW199+1)/(Q199/1.6)+1/(R199/1.37)) + CW199/((CW199+1)/(Q199/1.6) + CW199/(R199/1.37))</f>
        <v>0</v>
      </c>
      <c r="U199">
        <f>(CR199*CU199)</f>
        <v>0</v>
      </c>
      <c r="V199">
        <f>(DK199+(U199+2*0.95*5.67E-8*(((DK199+$B$7)+273)^4-(DK199+273)^4)-44100*J199)/(1.84*29.3*R199+8*0.95*5.67E-8*(DK199+273)^3))</f>
        <v>0</v>
      </c>
      <c r="W199">
        <f>($C$7*DL199+$D$7*DM199+$E$7*V199)</f>
        <v>0</v>
      </c>
      <c r="X199">
        <f>0.61365*exp(17.502*W199/(240.97+W199))</f>
        <v>0</v>
      </c>
      <c r="Y199">
        <f>(Z199/AA199*100)</f>
        <v>0</v>
      </c>
      <c r="Z199">
        <f>DD199*(DI199+DJ199)/1000</f>
        <v>0</v>
      </c>
      <c r="AA199">
        <f>0.61365*exp(17.502*DK199/(240.97+DK199))</f>
        <v>0</v>
      </c>
      <c r="AB199">
        <f>(X199-DD199*(DI199+DJ199)/1000)</f>
        <v>0</v>
      </c>
      <c r="AC199">
        <f>(-J199*44100)</f>
        <v>0</v>
      </c>
      <c r="AD199">
        <f>2*29.3*R199*0.92*(DK199-W199)</f>
        <v>0</v>
      </c>
      <c r="AE199">
        <f>2*0.95*5.67E-8*(((DK199+$B$7)+273)^4-(W199+273)^4)</f>
        <v>0</v>
      </c>
      <c r="AF199">
        <f>U199+AE199+AC199+AD199</f>
        <v>0</v>
      </c>
      <c r="AG199">
        <f>DH199*AU199*(DC199-DB199*(1000-AU199*DE199)/(1000-AU199*DD199))/(100*CV199)</f>
        <v>0</v>
      </c>
      <c r="AH199">
        <f>1000*DH199*AU199*(DD199-DE199)/(100*CV199*(1000-AU199*DD199))</f>
        <v>0</v>
      </c>
      <c r="AI199">
        <f>(AJ199 - AK199 - DI199*1E3/(8.314*(DK199+273.15)) * AM199/DH199 * AL199) * DH199/(100*CV199) * (1000 - DE199)/1000</f>
        <v>0</v>
      </c>
      <c r="AJ199">
        <v>1464.94171705934</v>
      </c>
      <c r="AK199">
        <v>1403.39503030303</v>
      </c>
      <c r="AL199">
        <v>3.43252951588671</v>
      </c>
      <c r="AM199">
        <v>66.0504921813524</v>
      </c>
      <c r="AN199">
        <f>(AP199 - AO199 + DI199*1E3/(8.314*(DK199+273.15)) * AR199/DH199 * AQ199) * DH199/(100*CV199) * 1000/(1000 - AP199)</f>
        <v>0</v>
      </c>
      <c r="AO199">
        <v>20.3742501848485</v>
      </c>
      <c r="AP199">
        <v>25.9636293706294</v>
      </c>
      <c r="AQ199">
        <v>-0.000142026779421425</v>
      </c>
      <c r="AR199">
        <v>92.47</v>
      </c>
      <c r="AS199">
        <v>0</v>
      </c>
      <c r="AT199">
        <v>0</v>
      </c>
      <c r="AU199">
        <f>IF(AS199*$H$13&gt;=AW199,1.0,(AW199/(AW199-AS199*$H$13)))</f>
        <v>0</v>
      </c>
      <c r="AV199">
        <f>(AU199-1)*100</f>
        <v>0</v>
      </c>
      <c r="AW199">
        <f>MAX(0,($B$13+$C$13*DP199)/(1+$D$13*DP199)*DI199/(DK199+273)*$E$13)</f>
        <v>0</v>
      </c>
      <c r="AX199" t="s">
        <v>418</v>
      </c>
      <c r="AY199" t="s">
        <v>418</v>
      </c>
      <c r="AZ199">
        <v>0</v>
      </c>
      <c r="BA199">
        <v>0</v>
      </c>
      <c r="BB199">
        <f>1-AZ199/BA199</f>
        <v>0</v>
      </c>
      <c r="BC199">
        <v>0</v>
      </c>
      <c r="BD199" t="s">
        <v>418</v>
      </c>
      <c r="BE199" t="s">
        <v>418</v>
      </c>
      <c r="BF199">
        <v>0</v>
      </c>
      <c r="BG199">
        <v>0</v>
      </c>
      <c r="BH199">
        <f>1-BF199/BG199</f>
        <v>0</v>
      </c>
      <c r="BI199">
        <v>0.5</v>
      </c>
      <c r="BJ199">
        <f>CS199</f>
        <v>0</v>
      </c>
      <c r="BK199">
        <f>L199</f>
        <v>0</v>
      </c>
      <c r="BL199">
        <f>BH199*BI199*BJ199</f>
        <v>0</v>
      </c>
      <c r="BM199">
        <f>(BK199-BC199)/BJ199</f>
        <v>0</v>
      </c>
      <c r="BN199">
        <f>(BA199-BG199)/BG199</f>
        <v>0</v>
      </c>
      <c r="BO199">
        <f>AZ199/(BB199+AZ199/BG199)</f>
        <v>0</v>
      </c>
      <c r="BP199" t="s">
        <v>418</v>
      </c>
      <c r="BQ199">
        <v>0</v>
      </c>
      <c r="BR199">
        <f>IF(BQ199&lt;&gt;0, BQ199, BO199)</f>
        <v>0</v>
      </c>
      <c r="BS199">
        <f>1-BR199/BG199</f>
        <v>0</v>
      </c>
      <c r="BT199">
        <f>(BG199-BF199)/(BG199-BR199)</f>
        <v>0</v>
      </c>
      <c r="BU199">
        <f>(BA199-BG199)/(BA199-BR199)</f>
        <v>0</v>
      </c>
      <c r="BV199">
        <f>(BG199-BF199)/(BG199-AZ199)</f>
        <v>0</v>
      </c>
      <c r="BW199">
        <f>(BA199-BG199)/(BA199-AZ199)</f>
        <v>0</v>
      </c>
      <c r="BX199">
        <f>(BT199*BR199/BF199)</f>
        <v>0</v>
      </c>
      <c r="BY199">
        <f>(1-BX199)</f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f>$B$11*DQ199+$C$11*DR199+$F$11*EC199*(1-EF199)</f>
        <v>0</v>
      </c>
      <c r="CS199">
        <f>CR199*CT199</f>
        <v>0</v>
      </c>
      <c r="CT199">
        <f>($B$11*$D$9+$C$11*$D$9+$F$11*((EP199+EH199)/MAX(EP199+EH199+EQ199, 0.1)*$I$9+EQ199/MAX(EP199+EH199+EQ199, 0.1)*$J$9))/($B$11+$C$11+$F$11)</f>
        <v>0</v>
      </c>
      <c r="CU199">
        <f>($B$11*$K$9+$C$11*$K$9+$F$11*((EP199+EH199)/MAX(EP199+EH199+EQ199, 0.1)*$P$9+EQ199/MAX(EP199+EH199+EQ199, 0.1)*$Q$9))/($B$11+$C$11+$F$11)</f>
        <v>0</v>
      </c>
      <c r="CV199">
        <v>6</v>
      </c>
      <c r="CW199">
        <v>0.5</v>
      </c>
      <c r="CX199" t="s">
        <v>419</v>
      </c>
      <c r="CY199">
        <v>2</v>
      </c>
      <c r="CZ199" t="b">
        <v>1</v>
      </c>
      <c r="DA199">
        <v>1659025826.85</v>
      </c>
      <c r="DB199">
        <v>1343.09857142857</v>
      </c>
      <c r="DC199">
        <v>1418.13928571429</v>
      </c>
      <c r="DD199">
        <v>25.9596428571429</v>
      </c>
      <c r="DE199">
        <v>20.3778714285714</v>
      </c>
      <c r="DF199">
        <v>1331.41142857143</v>
      </c>
      <c r="DG199">
        <v>25.3968642857143</v>
      </c>
      <c r="DH199">
        <v>500.033785714286</v>
      </c>
      <c r="DI199">
        <v>90.4017428571429</v>
      </c>
      <c r="DJ199">
        <v>0.0459919035714286</v>
      </c>
      <c r="DK199">
        <v>27.4913321428571</v>
      </c>
      <c r="DL199">
        <v>27.5240392857143</v>
      </c>
      <c r="DM199">
        <v>999.9</v>
      </c>
      <c r="DN199">
        <v>0</v>
      </c>
      <c r="DO199">
        <v>0</v>
      </c>
      <c r="DP199">
        <v>10009.6428571429</v>
      </c>
      <c r="DQ199">
        <v>0</v>
      </c>
      <c r="DR199">
        <v>18.48</v>
      </c>
      <c r="DS199">
        <v>-75.0418607142857</v>
      </c>
      <c r="DT199">
        <v>1378.89285714286</v>
      </c>
      <c r="DU199">
        <v>1447.64</v>
      </c>
      <c r="DV199">
        <v>5.58176428571429</v>
      </c>
      <c r="DW199">
        <v>1418.13928571429</v>
      </c>
      <c r="DX199">
        <v>20.3778714285714</v>
      </c>
      <c r="DY199">
        <v>2.34679785714286</v>
      </c>
      <c r="DZ199">
        <v>1.84219678571429</v>
      </c>
      <c r="EA199">
        <v>20.0012714285714</v>
      </c>
      <c r="EB199">
        <v>16.1495</v>
      </c>
      <c r="EC199">
        <v>1999.99071428571</v>
      </c>
      <c r="ED199">
        <v>0.980002107142857</v>
      </c>
      <c r="EE199">
        <v>0.0199981071428571</v>
      </c>
      <c r="EF199">
        <v>0</v>
      </c>
      <c r="EG199">
        <v>848.792178571429</v>
      </c>
      <c r="EH199">
        <v>5.00063</v>
      </c>
      <c r="EI199">
        <v>16739.7642857143</v>
      </c>
      <c r="EJ199">
        <v>17256.8178571429</v>
      </c>
      <c r="EK199">
        <v>38.937</v>
      </c>
      <c r="EL199">
        <v>38.9170714285714</v>
      </c>
      <c r="EM199">
        <v>38.3772142857143</v>
      </c>
      <c r="EN199">
        <v>38.2832142857143</v>
      </c>
      <c r="EO199">
        <v>39.875</v>
      </c>
      <c r="EP199">
        <v>1955.09892857143</v>
      </c>
      <c r="EQ199">
        <v>39.8917857142857</v>
      </c>
      <c r="ER199">
        <v>0</v>
      </c>
      <c r="ES199">
        <v>1659025833.7</v>
      </c>
      <c r="ET199">
        <v>0</v>
      </c>
      <c r="EU199">
        <v>848.776230769231</v>
      </c>
      <c r="EV199">
        <v>-2.60157263663393</v>
      </c>
      <c r="EW199">
        <v>-46.7555555928842</v>
      </c>
      <c r="EX199">
        <v>16739.3692307692</v>
      </c>
      <c r="EY199">
        <v>15</v>
      </c>
      <c r="EZ199">
        <v>0</v>
      </c>
      <c r="FA199" t="s">
        <v>420</v>
      </c>
      <c r="FB199">
        <v>1657551626.5</v>
      </c>
      <c r="FC199">
        <v>1657551629</v>
      </c>
      <c r="FD199">
        <v>0</v>
      </c>
      <c r="FE199">
        <v>0.403</v>
      </c>
      <c r="FF199">
        <v>0.009</v>
      </c>
      <c r="FG199">
        <v>9.41</v>
      </c>
      <c r="FH199">
        <v>0.087</v>
      </c>
      <c r="FI199">
        <v>417</v>
      </c>
      <c r="FJ199">
        <v>17</v>
      </c>
      <c r="FK199">
        <v>1.61</v>
      </c>
      <c r="FL199">
        <v>0.59</v>
      </c>
      <c r="FM199">
        <v>-75.1181</v>
      </c>
      <c r="FN199">
        <v>0.890026266416627</v>
      </c>
      <c r="FO199">
        <v>0.633244938787512</v>
      </c>
      <c r="FP199">
        <v>0</v>
      </c>
      <c r="FQ199">
        <v>848.936382352941</v>
      </c>
      <c r="FR199">
        <v>-2.62354468169516</v>
      </c>
      <c r="FS199">
        <v>0.341579550178795</v>
      </c>
      <c r="FT199">
        <v>0</v>
      </c>
      <c r="FU199">
        <v>5.575017</v>
      </c>
      <c r="FV199">
        <v>0.0903176735459514</v>
      </c>
      <c r="FW199">
        <v>0.0103996120600723</v>
      </c>
      <c r="FX199">
        <v>1</v>
      </c>
      <c r="FY199">
        <v>1</v>
      </c>
      <c r="FZ199">
        <v>3</v>
      </c>
      <c r="GA199" t="s">
        <v>421</v>
      </c>
      <c r="GB199">
        <v>2.97392</v>
      </c>
      <c r="GC199">
        <v>2.69976</v>
      </c>
      <c r="GD199">
        <v>0.202326</v>
      </c>
      <c r="GE199">
        <v>0.209787</v>
      </c>
      <c r="GF199">
        <v>0.10879</v>
      </c>
      <c r="GG199">
        <v>0.0929911</v>
      </c>
      <c r="GH199">
        <v>31060.6</v>
      </c>
      <c r="GI199">
        <v>33637.4</v>
      </c>
      <c r="GJ199">
        <v>35285</v>
      </c>
      <c r="GK199">
        <v>38604.4</v>
      </c>
      <c r="GL199">
        <v>44583.5</v>
      </c>
      <c r="GM199">
        <v>50572</v>
      </c>
      <c r="GN199">
        <v>55157.6</v>
      </c>
      <c r="GO199">
        <v>61918.4</v>
      </c>
      <c r="GP199">
        <v>1.9794</v>
      </c>
      <c r="GQ199">
        <v>1.8482</v>
      </c>
      <c r="GR199">
        <v>0.124872</v>
      </c>
      <c r="GS199">
        <v>0</v>
      </c>
      <c r="GT199">
        <v>25.4638</v>
      </c>
      <c r="GU199">
        <v>999.9</v>
      </c>
      <c r="GV199">
        <v>58.967</v>
      </c>
      <c r="GW199">
        <v>29.346</v>
      </c>
      <c r="GX199">
        <v>26.7616</v>
      </c>
      <c r="GY199">
        <v>56.4464</v>
      </c>
      <c r="GZ199">
        <v>43.149</v>
      </c>
      <c r="HA199">
        <v>1</v>
      </c>
      <c r="HB199">
        <v>-0.0284959</v>
      </c>
      <c r="HC199">
        <v>0.245795</v>
      </c>
      <c r="HD199">
        <v>20.1137</v>
      </c>
      <c r="HE199">
        <v>5.19812</v>
      </c>
      <c r="HF199">
        <v>12.0064</v>
      </c>
      <c r="HG199">
        <v>4.9752</v>
      </c>
      <c r="HH199">
        <v>3.294</v>
      </c>
      <c r="HI199">
        <v>9999</v>
      </c>
      <c r="HJ199">
        <v>9999</v>
      </c>
      <c r="HK199">
        <v>9999</v>
      </c>
      <c r="HL199">
        <v>628.2</v>
      </c>
      <c r="HM199">
        <v>1.86322</v>
      </c>
      <c r="HN199">
        <v>1.86801</v>
      </c>
      <c r="HO199">
        <v>1.86783</v>
      </c>
      <c r="HP199">
        <v>1.86902</v>
      </c>
      <c r="HQ199">
        <v>1.86981</v>
      </c>
      <c r="HR199">
        <v>1.86587</v>
      </c>
      <c r="HS199">
        <v>1.86691</v>
      </c>
      <c r="HT199">
        <v>1.86832</v>
      </c>
      <c r="HU199">
        <v>5</v>
      </c>
      <c r="HV199">
        <v>0</v>
      </c>
      <c r="HW199">
        <v>0</v>
      </c>
      <c r="HX199">
        <v>0</v>
      </c>
      <c r="HY199" t="s">
        <v>422</v>
      </c>
      <c r="HZ199" t="s">
        <v>423</v>
      </c>
      <c r="IA199" t="s">
        <v>424</v>
      </c>
      <c r="IB199" t="s">
        <v>424</v>
      </c>
      <c r="IC199" t="s">
        <v>424</v>
      </c>
      <c r="ID199" t="s">
        <v>424</v>
      </c>
      <c r="IE199">
        <v>0</v>
      </c>
      <c r="IF199">
        <v>100</v>
      </c>
      <c r="IG199">
        <v>100</v>
      </c>
      <c r="IH199">
        <v>11.81</v>
      </c>
      <c r="II199">
        <v>0.5628</v>
      </c>
      <c r="IJ199">
        <v>4.02706509432224</v>
      </c>
      <c r="IK199">
        <v>0.00601174518973114</v>
      </c>
      <c r="IL199">
        <v>2.77886958061485e-07</v>
      </c>
      <c r="IM199">
        <v>-3.54636231360687e-10</v>
      </c>
      <c r="IN199">
        <v>-0.0404303883988718</v>
      </c>
      <c r="IO199">
        <v>-0.0177815531441476</v>
      </c>
      <c r="IP199">
        <v>0.00205572605671414</v>
      </c>
      <c r="IQ199">
        <v>-1.65519735432211e-05</v>
      </c>
      <c r="IR199">
        <v>-4</v>
      </c>
      <c r="IS199">
        <v>1848</v>
      </c>
      <c r="IT199">
        <v>1</v>
      </c>
      <c r="IU199">
        <v>25</v>
      </c>
      <c r="IV199">
        <v>24570.1</v>
      </c>
      <c r="IW199">
        <v>24570.1</v>
      </c>
      <c r="IX199">
        <v>2.79053</v>
      </c>
      <c r="IY199">
        <v>2.57935</v>
      </c>
      <c r="IZ199">
        <v>1.54785</v>
      </c>
      <c r="JA199">
        <v>2.30469</v>
      </c>
      <c r="JB199">
        <v>1.34644</v>
      </c>
      <c r="JC199">
        <v>2.43896</v>
      </c>
      <c r="JD199">
        <v>33.9413</v>
      </c>
      <c r="JE199">
        <v>24.2188</v>
      </c>
      <c r="JF199">
        <v>18</v>
      </c>
      <c r="JG199">
        <v>497.86</v>
      </c>
      <c r="JH199">
        <v>413.015</v>
      </c>
      <c r="JI199">
        <v>25.0002</v>
      </c>
      <c r="JJ199">
        <v>26.8325</v>
      </c>
      <c r="JK199">
        <v>30.0001</v>
      </c>
      <c r="JL199">
        <v>26.7604</v>
      </c>
      <c r="JM199">
        <v>26.6981</v>
      </c>
      <c r="JN199">
        <v>55.8606</v>
      </c>
      <c r="JO199">
        <v>32.9295</v>
      </c>
      <c r="JP199">
        <v>93.6541</v>
      </c>
      <c r="JQ199">
        <v>25</v>
      </c>
      <c r="JR199">
        <v>1456.01</v>
      </c>
      <c r="JS199">
        <v>20.3017</v>
      </c>
      <c r="JT199">
        <v>102.318</v>
      </c>
      <c r="JU199">
        <v>103.065</v>
      </c>
    </row>
    <row r="200" spans="1:281">
      <c r="A200">
        <v>184</v>
      </c>
      <c r="B200">
        <v>1659025839.6</v>
      </c>
      <c r="C200">
        <v>2156.5</v>
      </c>
      <c r="D200" t="s">
        <v>792</v>
      </c>
      <c r="E200" t="s">
        <v>793</v>
      </c>
      <c r="F200">
        <v>5</v>
      </c>
      <c r="G200" t="s">
        <v>619</v>
      </c>
      <c r="H200" t="s">
        <v>417</v>
      </c>
      <c r="I200">
        <v>1659025832.11852</v>
      </c>
      <c r="J200">
        <f>(K200)/1000</f>
        <v>0</v>
      </c>
      <c r="K200">
        <f>IF(CZ200, AN200, AH200)</f>
        <v>0</v>
      </c>
      <c r="L200">
        <f>IF(CZ200, AI200, AG200)</f>
        <v>0</v>
      </c>
      <c r="M200">
        <f>DB200 - IF(AU200&gt;1, L200*CV200*100.0/(AW200*DP200), 0)</f>
        <v>0</v>
      </c>
      <c r="N200">
        <f>((T200-J200/2)*M200-L200)/(T200+J200/2)</f>
        <v>0</v>
      </c>
      <c r="O200">
        <f>N200*(DI200+DJ200)/1000.0</f>
        <v>0</v>
      </c>
      <c r="P200">
        <f>(DB200 - IF(AU200&gt;1, L200*CV200*100.0/(AW200*DP200), 0))*(DI200+DJ200)/1000.0</f>
        <v>0</v>
      </c>
      <c r="Q200">
        <f>2.0/((1/S200-1/R200)+SIGN(S200)*SQRT((1/S200-1/R200)*(1/S200-1/R200) + 4*CW200/((CW200+1)*(CW200+1))*(2*1/S200*1/R200-1/R200*1/R200)))</f>
        <v>0</v>
      </c>
      <c r="R200">
        <f>IF(LEFT(CX200,1)&lt;&gt;"0",IF(LEFT(CX200,1)="1",3.0,CY200),$D$5+$E$5*(DP200*DI200/($K$5*1000))+$F$5*(DP200*DI200/($K$5*1000))*MAX(MIN(CV200,$J$5),$I$5)*MAX(MIN(CV200,$J$5),$I$5)+$G$5*MAX(MIN(CV200,$J$5),$I$5)*(DP200*DI200/($K$5*1000))+$H$5*(DP200*DI200/($K$5*1000))*(DP200*DI200/($K$5*1000)))</f>
        <v>0</v>
      </c>
      <c r="S200">
        <f>J200*(1000-(1000*0.61365*exp(17.502*W200/(240.97+W200))/(DI200+DJ200)+DD200)/2)/(1000*0.61365*exp(17.502*W200/(240.97+W200))/(DI200+DJ200)-DD200)</f>
        <v>0</v>
      </c>
      <c r="T200">
        <f>1/((CW200+1)/(Q200/1.6)+1/(R200/1.37)) + CW200/((CW200+1)/(Q200/1.6) + CW200/(R200/1.37))</f>
        <v>0</v>
      </c>
      <c r="U200">
        <f>(CR200*CU200)</f>
        <v>0</v>
      </c>
      <c r="V200">
        <f>(DK200+(U200+2*0.95*5.67E-8*(((DK200+$B$7)+273)^4-(DK200+273)^4)-44100*J200)/(1.84*29.3*R200+8*0.95*5.67E-8*(DK200+273)^3))</f>
        <v>0</v>
      </c>
      <c r="W200">
        <f>($C$7*DL200+$D$7*DM200+$E$7*V200)</f>
        <v>0</v>
      </c>
      <c r="X200">
        <f>0.61365*exp(17.502*W200/(240.97+W200))</f>
        <v>0</v>
      </c>
      <c r="Y200">
        <f>(Z200/AA200*100)</f>
        <v>0</v>
      </c>
      <c r="Z200">
        <f>DD200*(DI200+DJ200)/1000</f>
        <v>0</v>
      </c>
      <c r="AA200">
        <f>0.61365*exp(17.502*DK200/(240.97+DK200))</f>
        <v>0</v>
      </c>
      <c r="AB200">
        <f>(X200-DD200*(DI200+DJ200)/1000)</f>
        <v>0</v>
      </c>
      <c r="AC200">
        <f>(-J200*44100)</f>
        <v>0</v>
      </c>
      <c r="AD200">
        <f>2*29.3*R200*0.92*(DK200-W200)</f>
        <v>0</v>
      </c>
      <c r="AE200">
        <f>2*0.95*5.67E-8*(((DK200+$B$7)+273)^4-(W200+273)^4)</f>
        <v>0</v>
      </c>
      <c r="AF200">
        <f>U200+AE200+AC200+AD200</f>
        <v>0</v>
      </c>
      <c r="AG200">
        <f>DH200*AU200*(DC200-DB200*(1000-AU200*DE200)/(1000-AU200*DD200))/(100*CV200)</f>
        <v>0</v>
      </c>
      <c r="AH200">
        <f>1000*DH200*AU200*(DD200-DE200)/(100*CV200*(1000-AU200*DD200))</f>
        <v>0</v>
      </c>
      <c r="AI200">
        <f>(AJ200 - AK200 - DI200*1E3/(8.314*(DK200+273.15)) * AM200/DH200 * AL200) * DH200/(100*CV200) * (1000 - DE200)/1000</f>
        <v>0</v>
      </c>
      <c r="AJ200">
        <v>1481.87226975414</v>
      </c>
      <c r="AK200">
        <v>1420.61278787879</v>
      </c>
      <c r="AL200">
        <v>3.44126107780158</v>
      </c>
      <c r="AM200">
        <v>66.0504921813524</v>
      </c>
      <c r="AN200">
        <f>(AP200 - AO200 + DI200*1E3/(8.314*(DK200+273.15)) * AR200/DH200 * AQ200) * DH200/(100*CV200) * 1000/(1000 - AP200)</f>
        <v>0</v>
      </c>
      <c r="AO200">
        <v>20.3717503000866</v>
      </c>
      <c r="AP200">
        <v>25.9607265734266</v>
      </c>
      <c r="AQ200">
        <v>-0.000293543739278246</v>
      </c>
      <c r="AR200">
        <v>92.47</v>
      </c>
      <c r="AS200">
        <v>0</v>
      </c>
      <c r="AT200">
        <v>0</v>
      </c>
      <c r="AU200">
        <f>IF(AS200*$H$13&gt;=AW200,1.0,(AW200/(AW200-AS200*$H$13)))</f>
        <v>0</v>
      </c>
      <c r="AV200">
        <f>(AU200-1)*100</f>
        <v>0</v>
      </c>
      <c r="AW200">
        <f>MAX(0,($B$13+$C$13*DP200)/(1+$D$13*DP200)*DI200/(DK200+273)*$E$13)</f>
        <v>0</v>
      </c>
      <c r="AX200" t="s">
        <v>418</v>
      </c>
      <c r="AY200" t="s">
        <v>418</v>
      </c>
      <c r="AZ200">
        <v>0</v>
      </c>
      <c r="BA200">
        <v>0</v>
      </c>
      <c r="BB200">
        <f>1-AZ200/BA200</f>
        <v>0</v>
      </c>
      <c r="BC200">
        <v>0</v>
      </c>
      <c r="BD200" t="s">
        <v>418</v>
      </c>
      <c r="BE200" t="s">
        <v>418</v>
      </c>
      <c r="BF200">
        <v>0</v>
      </c>
      <c r="BG200">
        <v>0</v>
      </c>
      <c r="BH200">
        <f>1-BF200/BG200</f>
        <v>0</v>
      </c>
      <c r="BI200">
        <v>0.5</v>
      </c>
      <c r="BJ200">
        <f>CS200</f>
        <v>0</v>
      </c>
      <c r="BK200">
        <f>L200</f>
        <v>0</v>
      </c>
      <c r="BL200">
        <f>BH200*BI200*BJ200</f>
        <v>0</v>
      </c>
      <c r="BM200">
        <f>(BK200-BC200)/BJ200</f>
        <v>0</v>
      </c>
      <c r="BN200">
        <f>(BA200-BG200)/BG200</f>
        <v>0</v>
      </c>
      <c r="BO200">
        <f>AZ200/(BB200+AZ200/BG200)</f>
        <v>0</v>
      </c>
      <c r="BP200" t="s">
        <v>418</v>
      </c>
      <c r="BQ200">
        <v>0</v>
      </c>
      <c r="BR200">
        <f>IF(BQ200&lt;&gt;0, BQ200, BO200)</f>
        <v>0</v>
      </c>
      <c r="BS200">
        <f>1-BR200/BG200</f>
        <v>0</v>
      </c>
      <c r="BT200">
        <f>(BG200-BF200)/(BG200-BR200)</f>
        <v>0</v>
      </c>
      <c r="BU200">
        <f>(BA200-BG200)/(BA200-BR200)</f>
        <v>0</v>
      </c>
      <c r="BV200">
        <f>(BG200-BF200)/(BG200-AZ200)</f>
        <v>0</v>
      </c>
      <c r="BW200">
        <f>(BA200-BG200)/(BA200-AZ200)</f>
        <v>0</v>
      </c>
      <c r="BX200">
        <f>(BT200*BR200/BF200)</f>
        <v>0</v>
      </c>
      <c r="BY200">
        <f>(1-BX200)</f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f>$B$11*DQ200+$C$11*DR200+$F$11*EC200*(1-EF200)</f>
        <v>0</v>
      </c>
      <c r="CS200">
        <f>CR200*CT200</f>
        <v>0</v>
      </c>
      <c r="CT200">
        <f>($B$11*$D$9+$C$11*$D$9+$F$11*((EP200+EH200)/MAX(EP200+EH200+EQ200, 0.1)*$I$9+EQ200/MAX(EP200+EH200+EQ200, 0.1)*$J$9))/($B$11+$C$11+$F$11)</f>
        <v>0</v>
      </c>
      <c r="CU200">
        <f>($B$11*$K$9+$C$11*$K$9+$F$11*((EP200+EH200)/MAX(EP200+EH200+EQ200, 0.1)*$P$9+EQ200/MAX(EP200+EH200+EQ200, 0.1)*$Q$9))/($B$11+$C$11+$F$11)</f>
        <v>0</v>
      </c>
      <c r="CV200">
        <v>6</v>
      </c>
      <c r="CW200">
        <v>0.5</v>
      </c>
      <c r="CX200" t="s">
        <v>419</v>
      </c>
      <c r="CY200">
        <v>2</v>
      </c>
      <c r="CZ200" t="b">
        <v>1</v>
      </c>
      <c r="DA200">
        <v>1659025832.11852</v>
      </c>
      <c r="DB200">
        <v>1360.51925925926</v>
      </c>
      <c r="DC200">
        <v>1435.74111111111</v>
      </c>
      <c r="DD200">
        <v>25.9575259259259</v>
      </c>
      <c r="DE200">
        <v>20.3742333333333</v>
      </c>
      <c r="DF200">
        <v>1348.74814814815</v>
      </c>
      <c r="DG200">
        <v>25.3948555555556</v>
      </c>
      <c r="DH200">
        <v>500.03937037037</v>
      </c>
      <c r="DI200">
        <v>90.4018296296296</v>
      </c>
      <c r="DJ200">
        <v>0.0459850518518519</v>
      </c>
      <c r="DK200">
        <v>27.4906592592593</v>
      </c>
      <c r="DL200">
        <v>27.5255481481481</v>
      </c>
      <c r="DM200">
        <v>999.9</v>
      </c>
      <c r="DN200">
        <v>0</v>
      </c>
      <c r="DO200">
        <v>0</v>
      </c>
      <c r="DP200">
        <v>10005</v>
      </c>
      <c r="DQ200">
        <v>0</v>
      </c>
      <c r="DR200">
        <v>18.48</v>
      </c>
      <c r="DS200">
        <v>-75.2231592592593</v>
      </c>
      <c r="DT200">
        <v>1396.77407407407</v>
      </c>
      <c r="DU200">
        <v>1465.60148148148</v>
      </c>
      <c r="DV200">
        <v>5.58328296296296</v>
      </c>
      <c r="DW200">
        <v>1435.74111111111</v>
      </c>
      <c r="DX200">
        <v>20.3742333333333</v>
      </c>
      <c r="DY200">
        <v>2.34660814814815</v>
      </c>
      <c r="DZ200">
        <v>1.84186925925926</v>
      </c>
      <c r="EA200">
        <v>19.999962962963</v>
      </c>
      <c r="EB200">
        <v>16.1467148148148</v>
      </c>
      <c r="EC200">
        <v>2000.00111111111</v>
      </c>
      <c r="ED200">
        <v>0.979999111111111</v>
      </c>
      <c r="EE200">
        <v>0.0200010481481481</v>
      </c>
      <c r="EF200">
        <v>0</v>
      </c>
      <c r="EG200">
        <v>848.535703703704</v>
      </c>
      <c r="EH200">
        <v>5.00063</v>
      </c>
      <c r="EI200">
        <v>16735.5074074074</v>
      </c>
      <c r="EJ200">
        <v>17256.9074074074</v>
      </c>
      <c r="EK200">
        <v>38.937</v>
      </c>
      <c r="EL200">
        <v>38.9232222222222</v>
      </c>
      <c r="EM200">
        <v>38.3772962962963</v>
      </c>
      <c r="EN200">
        <v>38.2936296296296</v>
      </c>
      <c r="EO200">
        <v>39.875</v>
      </c>
      <c r="EP200">
        <v>1955.10333333333</v>
      </c>
      <c r="EQ200">
        <v>39.8977777777778</v>
      </c>
      <c r="ER200">
        <v>0</v>
      </c>
      <c r="ES200">
        <v>1659025838.5</v>
      </c>
      <c r="ET200">
        <v>0</v>
      </c>
      <c r="EU200">
        <v>848.5355</v>
      </c>
      <c r="EV200">
        <v>-2.87305981944672</v>
      </c>
      <c r="EW200">
        <v>-50.9846153204391</v>
      </c>
      <c r="EX200">
        <v>16735.4423076923</v>
      </c>
      <c r="EY200">
        <v>15</v>
      </c>
      <c r="EZ200">
        <v>0</v>
      </c>
      <c r="FA200" t="s">
        <v>420</v>
      </c>
      <c r="FB200">
        <v>1657551626.5</v>
      </c>
      <c r="FC200">
        <v>1657551629</v>
      </c>
      <c r="FD200">
        <v>0</v>
      </c>
      <c r="FE200">
        <v>0.403</v>
      </c>
      <c r="FF200">
        <v>0.009</v>
      </c>
      <c r="FG200">
        <v>9.41</v>
      </c>
      <c r="FH200">
        <v>0.087</v>
      </c>
      <c r="FI200">
        <v>417</v>
      </c>
      <c r="FJ200">
        <v>17</v>
      </c>
      <c r="FK200">
        <v>1.61</v>
      </c>
      <c r="FL200">
        <v>0.59</v>
      </c>
      <c r="FM200">
        <v>-75.09237</v>
      </c>
      <c r="FN200">
        <v>-3.81624540337689</v>
      </c>
      <c r="FO200">
        <v>0.577141418198348</v>
      </c>
      <c r="FP200">
        <v>0</v>
      </c>
      <c r="FQ200">
        <v>848.710705882353</v>
      </c>
      <c r="FR200">
        <v>-2.24971733733851</v>
      </c>
      <c r="FS200">
        <v>0.317280960053477</v>
      </c>
      <c r="FT200">
        <v>0</v>
      </c>
      <c r="FU200">
        <v>5.58159925</v>
      </c>
      <c r="FV200">
        <v>0.0396136210131258</v>
      </c>
      <c r="FW200">
        <v>0.00608953626621109</v>
      </c>
      <c r="FX200">
        <v>1</v>
      </c>
      <c r="FY200">
        <v>1</v>
      </c>
      <c r="FZ200">
        <v>3</v>
      </c>
      <c r="GA200" t="s">
        <v>421</v>
      </c>
      <c r="GB200">
        <v>2.97265</v>
      </c>
      <c r="GC200">
        <v>2.69993</v>
      </c>
      <c r="GD200">
        <v>0.203819</v>
      </c>
      <c r="GE200">
        <v>0.211109</v>
      </c>
      <c r="GF200">
        <v>0.108782</v>
      </c>
      <c r="GG200">
        <v>0.0929904</v>
      </c>
      <c r="GH200">
        <v>31003</v>
      </c>
      <c r="GI200">
        <v>33580.7</v>
      </c>
      <c r="GJ200">
        <v>35285.7</v>
      </c>
      <c r="GK200">
        <v>38604</v>
      </c>
      <c r="GL200">
        <v>44584.5</v>
      </c>
      <c r="GM200">
        <v>50571.8</v>
      </c>
      <c r="GN200">
        <v>55158.2</v>
      </c>
      <c r="GO200">
        <v>61918</v>
      </c>
      <c r="GP200">
        <v>1.9794</v>
      </c>
      <c r="GQ200">
        <v>1.8484</v>
      </c>
      <c r="GR200">
        <v>0.127226</v>
      </c>
      <c r="GS200">
        <v>0</v>
      </c>
      <c r="GT200">
        <v>25.4616</v>
      </c>
      <c r="GU200">
        <v>999.9</v>
      </c>
      <c r="GV200">
        <v>58.967</v>
      </c>
      <c r="GW200">
        <v>29.346</v>
      </c>
      <c r="GX200">
        <v>26.7616</v>
      </c>
      <c r="GY200">
        <v>56.6364</v>
      </c>
      <c r="GZ200">
        <v>43.4215</v>
      </c>
      <c r="HA200">
        <v>1</v>
      </c>
      <c r="HB200">
        <v>-0.0284959</v>
      </c>
      <c r="HC200">
        <v>0.245381</v>
      </c>
      <c r="HD200">
        <v>20.113</v>
      </c>
      <c r="HE200">
        <v>5.19692</v>
      </c>
      <c r="HF200">
        <v>12.004</v>
      </c>
      <c r="HG200">
        <v>4.9748</v>
      </c>
      <c r="HH200">
        <v>3.2928</v>
      </c>
      <c r="HI200">
        <v>9999</v>
      </c>
      <c r="HJ200">
        <v>9999</v>
      </c>
      <c r="HK200">
        <v>9999</v>
      </c>
      <c r="HL200">
        <v>628.2</v>
      </c>
      <c r="HM200">
        <v>1.86319</v>
      </c>
      <c r="HN200">
        <v>1.86807</v>
      </c>
      <c r="HO200">
        <v>1.86783</v>
      </c>
      <c r="HP200">
        <v>1.86905</v>
      </c>
      <c r="HQ200">
        <v>1.86981</v>
      </c>
      <c r="HR200">
        <v>1.86587</v>
      </c>
      <c r="HS200">
        <v>1.86691</v>
      </c>
      <c r="HT200">
        <v>1.86829</v>
      </c>
      <c r="HU200">
        <v>5</v>
      </c>
      <c r="HV200">
        <v>0</v>
      </c>
      <c r="HW200">
        <v>0</v>
      </c>
      <c r="HX200">
        <v>0</v>
      </c>
      <c r="HY200" t="s">
        <v>422</v>
      </c>
      <c r="HZ200" t="s">
        <v>423</v>
      </c>
      <c r="IA200" t="s">
        <v>424</v>
      </c>
      <c r="IB200" t="s">
        <v>424</v>
      </c>
      <c r="IC200" t="s">
        <v>424</v>
      </c>
      <c r="ID200" t="s">
        <v>424</v>
      </c>
      <c r="IE200">
        <v>0</v>
      </c>
      <c r="IF200">
        <v>100</v>
      </c>
      <c r="IG200">
        <v>100</v>
      </c>
      <c r="IH200">
        <v>11.88</v>
      </c>
      <c r="II200">
        <v>0.5626</v>
      </c>
      <c r="IJ200">
        <v>4.02706509432224</v>
      </c>
      <c r="IK200">
        <v>0.00601174518973114</v>
      </c>
      <c r="IL200">
        <v>2.77886958061485e-07</v>
      </c>
      <c r="IM200">
        <v>-3.54636231360687e-10</v>
      </c>
      <c r="IN200">
        <v>-0.0404303883988718</v>
      </c>
      <c r="IO200">
        <v>-0.0177815531441476</v>
      </c>
      <c r="IP200">
        <v>0.00205572605671414</v>
      </c>
      <c r="IQ200">
        <v>-1.65519735432211e-05</v>
      </c>
      <c r="IR200">
        <v>-4</v>
      </c>
      <c r="IS200">
        <v>1848</v>
      </c>
      <c r="IT200">
        <v>1</v>
      </c>
      <c r="IU200">
        <v>25</v>
      </c>
      <c r="IV200">
        <v>24570.2</v>
      </c>
      <c r="IW200">
        <v>24570.2</v>
      </c>
      <c r="IX200">
        <v>2.81372</v>
      </c>
      <c r="IY200">
        <v>2.59399</v>
      </c>
      <c r="IZ200">
        <v>1.54785</v>
      </c>
      <c r="JA200">
        <v>2.30591</v>
      </c>
      <c r="JB200">
        <v>1.34644</v>
      </c>
      <c r="JC200">
        <v>2.29248</v>
      </c>
      <c r="JD200">
        <v>33.9413</v>
      </c>
      <c r="JE200">
        <v>24.2101</v>
      </c>
      <c r="JF200">
        <v>18</v>
      </c>
      <c r="JG200">
        <v>497.86</v>
      </c>
      <c r="JH200">
        <v>413.145</v>
      </c>
      <c r="JI200">
        <v>25.0001</v>
      </c>
      <c r="JJ200">
        <v>26.8338</v>
      </c>
      <c r="JK200">
        <v>30.0001</v>
      </c>
      <c r="JL200">
        <v>26.7604</v>
      </c>
      <c r="JM200">
        <v>26.7003</v>
      </c>
      <c r="JN200">
        <v>56.4043</v>
      </c>
      <c r="JO200">
        <v>32.9295</v>
      </c>
      <c r="JP200">
        <v>93.2769</v>
      </c>
      <c r="JQ200">
        <v>25</v>
      </c>
      <c r="JR200">
        <v>1476.18</v>
      </c>
      <c r="JS200">
        <v>20.2924</v>
      </c>
      <c r="JT200">
        <v>102.32</v>
      </c>
      <c r="JU200">
        <v>103.064</v>
      </c>
    </row>
    <row r="201" spans="1:281">
      <c r="A201">
        <v>185</v>
      </c>
      <c r="B201">
        <v>1659025844.6</v>
      </c>
      <c r="C201">
        <v>2161.5</v>
      </c>
      <c r="D201" t="s">
        <v>794</v>
      </c>
      <c r="E201" t="s">
        <v>795</v>
      </c>
      <c r="F201">
        <v>5</v>
      </c>
      <c r="G201" t="s">
        <v>619</v>
      </c>
      <c r="H201" t="s">
        <v>417</v>
      </c>
      <c r="I201">
        <v>1659025836.83214</v>
      </c>
      <c r="J201">
        <f>(K201)/1000</f>
        <v>0</v>
      </c>
      <c r="K201">
        <f>IF(CZ201, AN201, AH201)</f>
        <v>0</v>
      </c>
      <c r="L201">
        <f>IF(CZ201, AI201, AG201)</f>
        <v>0</v>
      </c>
      <c r="M201">
        <f>DB201 - IF(AU201&gt;1, L201*CV201*100.0/(AW201*DP201), 0)</f>
        <v>0</v>
      </c>
      <c r="N201">
        <f>((T201-J201/2)*M201-L201)/(T201+J201/2)</f>
        <v>0</v>
      </c>
      <c r="O201">
        <f>N201*(DI201+DJ201)/1000.0</f>
        <v>0</v>
      </c>
      <c r="P201">
        <f>(DB201 - IF(AU201&gt;1, L201*CV201*100.0/(AW201*DP201), 0))*(DI201+DJ201)/1000.0</f>
        <v>0</v>
      </c>
      <c r="Q201">
        <f>2.0/((1/S201-1/R201)+SIGN(S201)*SQRT((1/S201-1/R201)*(1/S201-1/R201) + 4*CW201/((CW201+1)*(CW201+1))*(2*1/S201*1/R201-1/R201*1/R201)))</f>
        <v>0</v>
      </c>
      <c r="R201">
        <f>IF(LEFT(CX201,1)&lt;&gt;"0",IF(LEFT(CX201,1)="1",3.0,CY201),$D$5+$E$5*(DP201*DI201/($K$5*1000))+$F$5*(DP201*DI201/($K$5*1000))*MAX(MIN(CV201,$J$5),$I$5)*MAX(MIN(CV201,$J$5),$I$5)+$G$5*MAX(MIN(CV201,$J$5),$I$5)*(DP201*DI201/($K$5*1000))+$H$5*(DP201*DI201/($K$5*1000))*(DP201*DI201/($K$5*1000)))</f>
        <v>0</v>
      </c>
      <c r="S201">
        <f>J201*(1000-(1000*0.61365*exp(17.502*W201/(240.97+W201))/(DI201+DJ201)+DD201)/2)/(1000*0.61365*exp(17.502*W201/(240.97+W201))/(DI201+DJ201)-DD201)</f>
        <v>0</v>
      </c>
      <c r="T201">
        <f>1/((CW201+1)/(Q201/1.6)+1/(R201/1.37)) + CW201/((CW201+1)/(Q201/1.6) + CW201/(R201/1.37))</f>
        <v>0</v>
      </c>
      <c r="U201">
        <f>(CR201*CU201)</f>
        <v>0</v>
      </c>
      <c r="V201">
        <f>(DK201+(U201+2*0.95*5.67E-8*(((DK201+$B$7)+273)^4-(DK201+273)^4)-44100*J201)/(1.84*29.3*R201+8*0.95*5.67E-8*(DK201+273)^3))</f>
        <v>0</v>
      </c>
      <c r="W201">
        <f>($C$7*DL201+$D$7*DM201+$E$7*V201)</f>
        <v>0</v>
      </c>
      <c r="X201">
        <f>0.61365*exp(17.502*W201/(240.97+W201))</f>
        <v>0</v>
      </c>
      <c r="Y201">
        <f>(Z201/AA201*100)</f>
        <v>0</v>
      </c>
      <c r="Z201">
        <f>DD201*(DI201+DJ201)/1000</f>
        <v>0</v>
      </c>
      <c r="AA201">
        <f>0.61365*exp(17.502*DK201/(240.97+DK201))</f>
        <v>0</v>
      </c>
      <c r="AB201">
        <f>(X201-DD201*(DI201+DJ201)/1000)</f>
        <v>0</v>
      </c>
      <c r="AC201">
        <f>(-J201*44100)</f>
        <v>0</v>
      </c>
      <c r="AD201">
        <f>2*29.3*R201*0.92*(DK201-W201)</f>
        <v>0</v>
      </c>
      <c r="AE201">
        <f>2*0.95*5.67E-8*(((DK201+$B$7)+273)^4-(W201+273)^4)</f>
        <v>0</v>
      </c>
      <c r="AF201">
        <f>U201+AE201+AC201+AD201</f>
        <v>0</v>
      </c>
      <c r="AG201">
        <f>DH201*AU201*(DC201-DB201*(1000-AU201*DE201)/(1000-AU201*DD201))/(100*CV201)</f>
        <v>0</v>
      </c>
      <c r="AH201">
        <f>1000*DH201*AU201*(DD201-DE201)/(100*CV201*(1000-AU201*DD201))</f>
        <v>0</v>
      </c>
      <c r="AI201">
        <f>(AJ201 - AK201 - DI201*1E3/(8.314*(DK201+273.15)) * AM201/DH201 * AL201) * DH201/(100*CV201) * (1000 - DE201)/1000</f>
        <v>0</v>
      </c>
      <c r="AJ201">
        <v>1498.99013100798</v>
      </c>
      <c r="AK201">
        <v>1437.82090909091</v>
      </c>
      <c r="AL201">
        <v>3.4913352596403</v>
      </c>
      <c r="AM201">
        <v>66.0504921813524</v>
      </c>
      <c r="AN201">
        <f>(AP201 - AO201 + DI201*1E3/(8.314*(DK201+273.15)) * AR201/DH201 * AQ201) * DH201/(100*CV201) * 1000/(1000 - AP201)</f>
        <v>0</v>
      </c>
      <c r="AO201">
        <v>20.3674961396104</v>
      </c>
      <c r="AP201">
        <v>25.9547321678322</v>
      </c>
      <c r="AQ201">
        <v>-0.000177785473785276</v>
      </c>
      <c r="AR201">
        <v>92.47</v>
      </c>
      <c r="AS201">
        <v>0</v>
      </c>
      <c r="AT201">
        <v>0</v>
      </c>
      <c r="AU201">
        <f>IF(AS201*$H$13&gt;=AW201,1.0,(AW201/(AW201-AS201*$H$13)))</f>
        <v>0</v>
      </c>
      <c r="AV201">
        <f>(AU201-1)*100</f>
        <v>0</v>
      </c>
      <c r="AW201">
        <f>MAX(0,($B$13+$C$13*DP201)/(1+$D$13*DP201)*DI201/(DK201+273)*$E$13)</f>
        <v>0</v>
      </c>
      <c r="AX201" t="s">
        <v>418</v>
      </c>
      <c r="AY201" t="s">
        <v>418</v>
      </c>
      <c r="AZ201">
        <v>0</v>
      </c>
      <c r="BA201">
        <v>0</v>
      </c>
      <c r="BB201">
        <f>1-AZ201/BA201</f>
        <v>0</v>
      </c>
      <c r="BC201">
        <v>0</v>
      </c>
      <c r="BD201" t="s">
        <v>418</v>
      </c>
      <c r="BE201" t="s">
        <v>418</v>
      </c>
      <c r="BF201">
        <v>0</v>
      </c>
      <c r="BG201">
        <v>0</v>
      </c>
      <c r="BH201">
        <f>1-BF201/BG201</f>
        <v>0</v>
      </c>
      <c r="BI201">
        <v>0.5</v>
      </c>
      <c r="BJ201">
        <f>CS201</f>
        <v>0</v>
      </c>
      <c r="BK201">
        <f>L201</f>
        <v>0</v>
      </c>
      <c r="BL201">
        <f>BH201*BI201*BJ201</f>
        <v>0</v>
      </c>
      <c r="BM201">
        <f>(BK201-BC201)/BJ201</f>
        <v>0</v>
      </c>
      <c r="BN201">
        <f>(BA201-BG201)/BG201</f>
        <v>0</v>
      </c>
      <c r="BO201">
        <f>AZ201/(BB201+AZ201/BG201)</f>
        <v>0</v>
      </c>
      <c r="BP201" t="s">
        <v>418</v>
      </c>
      <c r="BQ201">
        <v>0</v>
      </c>
      <c r="BR201">
        <f>IF(BQ201&lt;&gt;0, BQ201, BO201)</f>
        <v>0</v>
      </c>
      <c r="BS201">
        <f>1-BR201/BG201</f>
        <v>0</v>
      </c>
      <c r="BT201">
        <f>(BG201-BF201)/(BG201-BR201)</f>
        <v>0</v>
      </c>
      <c r="BU201">
        <f>(BA201-BG201)/(BA201-BR201)</f>
        <v>0</v>
      </c>
      <c r="BV201">
        <f>(BG201-BF201)/(BG201-AZ201)</f>
        <v>0</v>
      </c>
      <c r="BW201">
        <f>(BA201-BG201)/(BA201-AZ201)</f>
        <v>0</v>
      </c>
      <c r="BX201">
        <f>(BT201*BR201/BF201)</f>
        <v>0</v>
      </c>
      <c r="BY201">
        <f>(1-BX201)</f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f>$B$11*DQ201+$C$11*DR201+$F$11*EC201*(1-EF201)</f>
        <v>0</v>
      </c>
      <c r="CS201">
        <f>CR201*CT201</f>
        <v>0</v>
      </c>
      <c r="CT201">
        <f>($B$11*$D$9+$C$11*$D$9+$F$11*((EP201+EH201)/MAX(EP201+EH201+EQ201, 0.1)*$I$9+EQ201/MAX(EP201+EH201+EQ201, 0.1)*$J$9))/($B$11+$C$11+$F$11)</f>
        <v>0</v>
      </c>
      <c r="CU201">
        <f>($B$11*$K$9+$C$11*$K$9+$F$11*((EP201+EH201)/MAX(EP201+EH201+EQ201, 0.1)*$P$9+EQ201/MAX(EP201+EH201+EQ201, 0.1)*$Q$9))/($B$11+$C$11+$F$11)</f>
        <v>0</v>
      </c>
      <c r="CV201">
        <v>6</v>
      </c>
      <c r="CW201">
        <v>0.5</v>
      </c>
      <c r="CX201" t="s">
        <v>419</v>
      </c>
      <c r="CY201">
        <v>2</v>
      </c>
      <c r="CZ201" t="b">
        <v>1</v>
      </c>
      <c r="DA201">
        <v>1659025836.83214</v>
      </c>
      <c r="DB201">
        <v>1376.11285714286</v>
      </c>
      <c r="DC201">
        <v>1451.62035714286</v>
      </c>
      <c r="DD201">
        <v>25.9565892857143</v>
      </c>
      <c r="DE201">
        <v>20.3691821428571</v>
      </c>
      <c r="DF201">
        <v>1364.2675</v>
      </c>
      <c r="DG201">
        <v>25.3939607142857</v>
      </c>
      <c r="DH201">
        <v>500.031107142857</v>
      </c>
      <c r="DI201">
        <v>90.4027714285714</v>
      </c>
      <c r="DJ201">
        <v>0.0461564535714286</v>
      </c>
      <c r="DK201">
        <v>27.49135</v>
      </c>
      <c r="DL201">
        <v>27.5251392857143</v>
      </c>
      <c r="DM201">
        <v>999.9</v>
      </c>
      <c r="DN201">
        <v>0</v>
      </c>
      <c r="DO201">
        <v>0</v>
      </c>
      <c r="DP201">
        <v>10007.5</v>
      </c>
      <c r="DQ201">
        <v>0</v>
      </c>
      <c r="DR201">
        <v>18.4780285714286</v>
      </c>
      <c r="DS201">
        <v>-75.5077928571429</v>
      </c>
      <c r="DT201">
        <v>1412.78321428571</v>
      </c>
      <c r="DU201">
        <v>1481.80285714286</v>
      </c>
      <c r="DV201">
        <v>5.58739428571429</v>
      </c>
      <c r="DW201">
        <v>1451.62035714286</v>
      </c>
      <c r="DX201">
        <v>20.3691821428571</v>
      </c>
      <c r="DY201">
        <v>2.34654678571429</v>
      </c>
      <c r="DZ201">
        <v>1.84143107142857</v>
      </c>
      <c r="EA201">
        <v>19.9995392857143</v>
      </c>
      <c r="EB201">
        <v>16.1429928571429</v>
      </c>
      <c r="EC201">
        <v>2000.00571428571</v>
      </c>
      <c r="ED201">
        <v>0.980002107142857</v>
      </c>
      <c r="EE201">
        <v>0.0199980857142857</v>
      </c>
      <c r="EF201">
        <v>0</v>
      </c>
      <c r="EG201">
        <v>848.377642857143</v>
      </c>
      <c r="EH201">
        <v>5.00063</v>
      </c>
      <c r="EI201">
        <v>16731.4464285714</v>
      </c>
      <c r="EJ201">
        <v>17256.9714285714</v>
      </c>
      <c r="EK201">
        <v>38.937</v>
      </c>
      <c r="EL201">
        <v>38.9281428571429</v>
      </c>
      <c r="EM201">
        <v>38.375</v>
      </c>
      <c r="EN201">
        <v>38.3075714285714</v>
      </c>
      <c r="EO201">
        <v>39.8794285714286</v>
      </c>
      <c r="EP201">
        <v>1955.11357142857</v>
      </c>
      <c r="EQ201">
        <v>39.8921428571429</v>
      </c>
      <c r="ER201">
        <v>0</v>
      </c>
      <c r="ES201">
        <v>1659025843.3</v>
      </c>
      <c r="ET201">
        <v>0</v>
      </c>
      <c r="EU201">
        <v>848.362576923077</v>
      </c>
      <c r="EV201">
        <v>-2.01241025309724</v>
      </c>
      <c r="EW201">
        <v>-53.7811966350462</v>
      </c>
      <c r="EX201">
        <v>16731.3423076923</v>
      </c>
      <c r="EY201">
        <v>15</v>
      </c>
      <c r="EZ201">
        <v>0</v>
      </c>
      <c r="FA201" t="s">
        <v>420</v>
      </c>
      <c r="FB201">
        <v>1657551626.5</v>
      </c>
      <c r="FC201">
        <v>1657551629</v>
      </c>
      <c r="FD201">
        <v>0</v>
      </c>
      <c r="FE201">
        <v>0.403</v>
      </c>
      <c r="FF201">
        <v>0.009</v>
      </c>
      <c r="FG201">
        <v>9.41</v>
      </c>
      <c r="FH201">
        <v>0.087</v>
      </c>
      <c r="FI201">
        <v>417</v>
      </c>
      <c r="FJ201">
        <v>17</v>
      </c>
      <c r="FK201">
        <v>1.61</v>
      </c>
      <c r="FL201">
        <v>0.59</v>
      </c>
      <c r="FM201">
        <v>-75.2919825</v>
      </c>
      <c r="FN201">
        <v>-2.47645440900556</v>
      </c>
      <c r="FO201">
        <v>0.524217223051427</v>
      </c>
      <c r="FP201">
        <v>0</v>
      </c>
      <c r="FQ201">
        <v>848.498794117647</v>
      </c>
      <c r="FR201">
        <v>-2.60209320117869</v>
      </c>
      <c r="FS201">
        <v>0.32277517028673</v>
      </c>
      <c r="FT201">
        <v>0</v>
      </c>
      <c r="FU201">
        <v>5.584902</v>
      </c>
      <c r="FV201">
        <v>0.0292903564727908</v>
      </c>
      <c r="FW201">
        <v>0.00523385336057479</v>
      </c>
      <c r="FX201">
        <v>1</v>
      </c>
      <c r="FY201">
        <v>1</v>
      </c>
      <c r="FZ201">
        <v>3</v>
      </c>
      <c r="GA201" t="s">
        <v>421</v>
      </c>
      <c r="GB201">
        <v>2.9739</v>
      </c>
      <c r="GC201">
        <v>2.70068</v>
      </c>
      <c r="GD201">
        <v>0.205323</v>
      </c>
      <c r="GE201">
        <v>0.212661</v>
      </c>
      <c r="GF201">
        <v>0.108781</v>
      </c>
      <c r="GG201">
        <v>0.0929129</v>
      </c>
      <c r="GH201">
        <v>30943.9</v>
      </c>
      <c r="GI201">
        <v>33514.4</v>
      </c>
      <c r="GJ201">
        <v>35285</v>
      </c>
      <c r="GK201">
        <v>38603.7</v>
      </c>
      <c r="GL201">
        <v>44583.9</v>
      </c>
      <c r="GM201">
        <v>50575.8</v>
      </c>
      <c r="GN201">
        <v>55157.5</v>
      </c>
      <c r="GO201">
        <v>61917.5</v>
      </c>
      <c r="GP201">
        <v>1.9792</v>
      </c>
      <c r="GQ201">
        <v>1.8482</v>
      </c>
      <c r="GR201">
        <v>0.126392</v>
      </c>
      <c r="GS201">
        <v>0</v>
      </c>
      <c r="GT201">
        <v>25.4595</v>
      </c>
      <c r="GU201">
        <v>999.9</v>
      </c>
      <c r="GV201">
        <v>58.967</v>
      </c>
      <c r="GW201">
        <v>29.346</v>
      </c>
      <c r="GX201">
        <v>26.7608</v>
      </c>
      <c r="GY201">
        <v>56.9764</v>
      </c>
      <c r="GZ201">
        <v>43.2252</v>
      </c>
      <c r="HA201">
        <v>1</v>
      </c>
      <c r="HB201">
        <v>-0.028374</v>
      </c>
      <c r="HC201">
        <v>0.244662</v>
      </c>
      <c r="HD201">
        <v>20.1135</v>
      </c>
      <c r="HE201">
        <v>5.19573</v>
      </c>
      <c r="HF201">
        <v>12.004</v>
      </c>
      <c r="HG201">
        <v>4.9752</v>
      </c>
      <c r="HH201">
        <v>3.2936</v>
      </c>
      <c r="HI201">
        <v>9999</v>
      </c>
      <c r="HJ201">
        <v>9999</v>
      </c>
      <c r="HK201">
        <v>9999</v>
      </c>
      <c r="HL201">
        <v>628.2</v>
      </c>
      <c r="HM201">
        <v>1.86325</v>
      </c>
      <c r="HN201">
        <v>1.8681</v>
      </c>
      <c r="HO201">
        <v>1.86783</v>
      </c>
      <c r="HP201">
        <v>1.86905</v>
      </c>
      <c r="HQ201">
        <v>1.86981</v>
      </c>
      <c r="HR201">
        <v>1.86584</v>
      </c>
      <c r="HS201">
        <v>1.86694</v>
      </c>
      <c r="HT201">
        <v>1.86829</v>
      </c>
      <c r="HU201">
        <v>5</v>
      </c>
      <c r="HV201">
        <v>0</v>
      </c>
      <c r="HW201">
        <v>0</v>
      </c>
      <c r="HX201">
        <v>0</v>
      </c>
      <c r="HY201" t="s">
        <v>422</v>
      </c>
      <c r="HZ201" t="s">
        <v>423</v>
      </c>
      <c r="IA201" t="s">
        <v>424</v>
      </c>
      <c r="IB201" t="s">
        <v>424</v>
      </c>
      <c r="IC201" t="s">
        <v>424</v>
      </c>
      <c r="ID201" t="s">
        <v>424</v>
      </c>
      <c r="IE201">
        <v>0</v>
      </c>
      <c r="IF201">
        <v>100</v>
      </c>
      <c r="IG201">
        <v>100</v>
      </c>
      <c r="IH201">
        <v>11.97</v>
      </c>
      <c r="II201">
        <v>0.5626</v>
      </c>
      <c r="IJ201">
        <v>4.02706509432224</v>
      </c>
      <c r="IK201">
        <v>0.00601174518973114</v>
      </c>
      <c r="IL201">
        <v>2.77886958061485e-07</v>
      </c>
      <c r="IM201">
        <v>-3.54636231360687e-10</v>
      </c>
      <c r="IN201">
        <v>-0.0404303883988718</v>
      </c>
      <c r="IO201">
        <v>-0.0177815531441476</v>
      </c>
      <c r="IP201">
        <v>0.00205572605671414</v>
      </c>
      <c r="IQ201">
        <v>-1.65519735432211e-05</v>
      </c>
      <c r="IR201">
        <v>-4</v>
      </c>
      <c r="IS201">
        <v>1848</v>
      </c>
      <c r="IT201">
        <v>1</v>
      </c>
      <c r="IU201">
        <v>25</v>
      </c>
      <c r="IV201">
        <v>24570.3</v>
      </c>
      <c r="IW201">
        <v>24570.3</v>
      </c>
      <c r="IX201">
        <v>2.8418</v>
      </c>
      <c r="IY201">
        <v>2.57935</v>
      </c>
      <c r="IZ201">
        <v>1.54785</v>
      </c>
      <c r="JA201">
        <v>2.30591</v>
      </c>
      <c r="JB201">
        <v>1.34644</v>
      </c>
      <c r="JC201">
        <v>2.42676</v>
      </c>
      <c r="JD201">
        <v>33.9413</v>
      </c>
      <c r="JE201">
        <v>24.2188</v>
      </c>
      <c r="JF201">
        <v>18</v>
      </c>
      <c r="JG201">
        <v>497.751</v>
      </c>
      <c r="JH201">
        <v>413.031</v>
      </c>
      <c r="JI201">
        <v>24.9999</v>
      </c>
      <c r="JJ201">
        <v>26.8338</v>
      </c>
      <c r="JK201">
        <v>30.0002</v>
      </c>
      <c r="JL201">
        <v>26.7627</v>
      </c>
      <c r="JM201">
        <v>26.7003</v>
      </c>
      <c r="JN201">
        <v>56.8927</v>
      </c>
      <c r="JO201">
        <v>33.2075</v>
      </c>
      <c r="JP201">
        <v>93.2769</v>
      </c>
      <c r="JQ201">
        <v>25</v>
      </c>
      <c r="JR201">
        <v>1489.76</v>
      </c>
      <c r="JS201">
        <v>20.2829</v>
      </c>
      <c r="JT201">
        <v>102.318</v>
      </c>
      <c r="JU201">
        <v>103.064</v>
      </c>
    </row>
    <row r="202" spans="1:281">
      <c r="A202">
        <v>186</v>
      </c>
      <c r="B202">
        <v>1659025849.6</v>
      </c>
      <c r="C202">
        <v>2166.5</v>
      </c>
      <c r="D202" t="s">
        <v>796</v>
      </c>
      <c r="E202" t="s">
        <v>797</v>
      </c>
      <c r="F202">
        <v>5</v>
      </c>
      <c r="G202" t="s">
        <v>619</v>
      </c>
      <c r="H202" t="s">
        <v>417</v>
      </c>
      <c r="I202">
        <v>1659025842.1</v>
      </c>
      <c r="J202">
        <f>(K202)/1000</f>
        <v>0</v>
      </c>
      <c r="K202">
        <f>IF(CZ202, AN202, AH202)</f>
        <v>0</v>
      </c>
      <c r="L202">
        <f>IF(CZ202, AI202, AG202)</f>
        <v>0</v>
      </c>
      <c r="M202">
        <f>DB202 - IF(AU202&gt;1, L202*CV202*100.0/(AW202*DP202), 0)</f>
        <v>0</v>
      </c>
      <c r="N202">
        <f>((T202-J202/2)*M202-L202)/(T202+J202/2)</f>
        <v>0</v>
      </c>
      <c r="O202">
        <f>N202*(DI202+DJ202)/1000.0</f>
        <v>0</v>
      </c>
      <c r="P202">
        <f>(DB202 - IF(AU202&gt;1, L202*CV202*100.0/(AW202*DP202), 0))*(DI202+DJ202)/1000.0</f>
        <v>0</v>
      </c>
      <c r="Q202">
        <f>2.0/((1/S202-1/R202)+SIGN(S202)*SQRT((1/S202-1/R202)*(1/S202-1/R202) + 4*CW202/((CW202+1)*(CW202+1))*(2*1/S202*1/R202-1/R202*1/R202)))</f>
        <v>0</v>
      </c>
      <c r="R202">
        <f>IF(LEFT(CX202,1)&lt;&gt;"0",IF(LEFT(CX202,1)="1",3.0,CY202),$D$5+$E$5*(DP202*DI202/($K$5*1000))+$F$5*(DP202*DI202/($K$5*1000))*MAX(MIN(CV202,$J$5),$I$5)*MAX(MIN(CV202,$J$5),$I$5)+$G$5*MAX(MIN(CV202,$J$5),$I$5)*(DP202*DI202/($K$5*1000))+$H$5*(DP202*DI202/($K$5*1000))*(DP202*DI202/($K$5*1000)))</f>
        <v>0</v>
      </c>
      <c r="S202">
        <f>J202*(1000-(1000*0.61365*exp(17.502*W202/(240.97+W202))/(DI202+DJ202)+DD202)/2)/(1000*0.61365*exp(17.502*W202/(240.97+W202))/(DI202+DJ202)-DD202)</f>
        <v>0</v>
      </c>
      <c r="T202">
        <f>1/((CW202+1)/(Q202/1.6)+1/(R202/1.37)) + CW202/((CW202+1)/(Q202/1.6) + CW202/(R202/1.37))</f>
        <v>0</v>
      </c>
      <c r="U202">
        <f>(CR202*CU202)</f>
        <v>0</v>
      </c>
      <c r="V202">
        <f>(DK202+(U202+2*0.95*5.67E-8*(((DK202+$B$7)+273)^4-(DK202+273)^4)-44100*J202)/(1.84*29.3*R202+8*0.95*5.67E-8*(DK202+273)^3))</f>
        <v>0</v>
      </c>
      <c r="W202">
        <f>($C$7*DL202+$D$7*DM202+$E$7*V202)</f>
        <v>0</v>
      </c>
      <c r="X202">
        <f>0.61365*exp(17.502*W202/(240.97+W202))</f>
        <v>0</v>
      </c>
      <c r="Y202">
        <f>(Z202/AA202*100)</f>
        <v>0</v>
      </c>
      <c r="Z202">
        <f>DD202*(DI202+DJ202)/1000</f>
        <v>0</v>
      </c>
      <c r="AA202">
        <f>0.61365*exp(17.502*DK202/(240.97+DK202))</f>
        <v>0</v>
      </c>
      <c r="AB202">
        <f>(X202-DD202*(DI202+DJ202)/1000)</f>
        <v>0</v>
      </c>
      <c r="AC202">
        <f>(-J202*44100)</f>
        <v>0</v>
      </c>
      <c r="AD202">
        <f>2*29.3*R202*0.92*(DK202-W202)</f>
        <v>0</v>
      </c>
      <c r="AE202">
        <f>2*0.95*5.67E-8*(((DK202+$B$7)+273)^4-(W202+273)^4)</f>
        <v>0</v>
      </c>
      <c r="AF202">
        <f>U202+AE202+AC202+AD202</f>
        <v>0</v>
      </c>
      <c r="AG202">
        <f>DH202*AU202*(DC202-DB202*(1000-AU202*DE202)/(1000-AU202*DD202))/(100*CV202)</f>
        <v>0</v>
      </c>
      <c r="AH202">
        <f>1000*DH202*AU202*(DD202-DE202)/(100*CV202*(1000-AU202*DD202))</f>
        <v>0</v>
      </c>
      <c r="AI202">
        <f>(AJ202 - AK202 - DI202*1E3/(8.314*(DK202+273.15)) * AM202/DH202 * AL202) * DH202/(100*CV202) * (1000 - DE202)/1000</f>
        <v>0</v>
      </c>
      <c r="AJ202">
        <v>1516.5364816073</v>
      </c>
      <c r="AK202">
        <v>1455.144</v>
      </c>
      <c r="AL202">
        <v>3.47442342007839</v>
      </c>
      <c r="AM202">
        <v>66.0504921813524</v>
      </c>
      <c r="AN202">
        <f>(AP202 - AO202 + DI202*1E3/(8.314*(DK202+273.15)) * AR202/DH202 * AQ202) * DH202/(100*CV202) * 1000/(1000 - AP202)</f>
        <v>0</v>
      </c>
      <c r="AO202">
        <v>20.3271697775758</v>
      </c>
      <c r="AP202">
        <v>25.9381468531469</v>
      </c>
      <c r="AQ202">
        <v>-0.000133499377333833</v>
      </c>
      <c r="AR202">
        <v>92.47</v>
      </c>
      <c r="AS202">
        <v>0</v>
      </c>
      <c r="AT202">
        <v>0</v>
      </c>
      <c r="AU202">
        <f>IF(AS202*$H$13&gt;=AW202,1.0,(AW202/(AW202-AS202*$H$13)))</f>
        <v>0</v>
      </c>
      <c r="AV202">
        <f>(AU202-1)*100</f>
        <v>0</v>
      </c>
      <c r="AW202">
        <f>MAX(0,($B$13+$C$13*DP202)/(1+$D$13*DP202)*DI202/(DK202+273)*$E$13)</f>
        <v>0</v>
      </c>
      <c r="AX202" t="s">
        <v>418</v>
      </c>
      <c r="AY202" t="s">
        <v>418</v>
      </c>
      <c r="AZ202">
        <v>0</v>
      </c>
      <c r="BA202">
        <v>0</v>
      </c>
      <c r="BB202">
        <f>1-AZ202/BA202</f>
        <v>0</v>
      </c>
      <c r="BC202">
        <v>0</v>
      </c>
      <c r="BD202" t="s">
        <v>418</v>
      </c>
      <c r="BE202" t="s">
        <v>418</v>
      </c>
      <c r="BF202">
        <v>0</v>
      </c>
      <c r="BG202">
        <v>0</v>
      </c>
      <c r="BH202">
        <f>1-BF202/BG202</f>
        <v>0</v>
      </c>
      <c r="BI202">
        <v>0.5</v>
      </c>
      <c r="BJ202">
        <f>CS202</f>
        <v>0</v>
      </c>
      <c r="BK202">
        <f>L202</f>
        <v>0</v>
      </c>
      <c r="BL202">
        <f>BH202*BI202*BJ202</f>
        <v>0</v>
      </c>
      <c r="BM202">
        <f>(BK202-BC202)/BJ202</f>
        <v>0</v>
      </c>
      <c r="BN202">
        <f>(BA202-BG202)/BG202</f>
        <v>0</v>
      </c>
      <c r="BO202">
        <f>AZ202/(BB202+AZ202/BG202)</f>
        <v>0</v>
      </c>
      <c r="BP202" t="s">
        <v>418</v>
      </c>
      <c r="BQ202">
        <v>0</v>
      </c>
      <c r="BR202">
        <f>IF(BQ202&lt;&gt;0, BQ202, BO202)</f>
        <v>0</v>
      </c>
      <c r="BS202">
        <f>1-BR202/BG202</f>
        <v>0</v>
      </c>
      <c r="BT202">
        <f>(BG202-BF202)/(BG202-BR202)</f>
        <v>0</v>
      </c>
      <c r="BU202">
        <f>(BA202-BG202)/(BA202-BR202)</f>
        <v>0</v>
      </c>
      <c r="BV202">
        <f>(BG202-BF202)/(BG202-AZ202)</f>
        <v>0</v>
      </c>
      <c r="BW202">
        <f>(BA202-BG202)/(BA202-AZ202)</f>
        <v>0</v>
      </c>
      <c r="BX202">
        <f>(BT202*BR202/BF202)</f>
        <v>0</v>
      </c>
      <c r="BY202">
        <f>(1-BX202)</f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f>$B$11*DQ202+$C$11*DR202+$F$11*EC202*(1-EF202)</f>
        <v>0</v>
      </c>
      <c r="CS202">
        <f>CR202*CT202</f>
        <v>0</v>
      </c>
      <c r="CT202">
        <f>($B$11*$D$9+$C$11*$D$9+$F$11*((EP202+EH202)/MAX(EP202+EH202+EQ202, 0.1)*$I$9+EQ202/MAX(EP202+EH202+EQ202, 0.1)*$J$9))/($B$11+$C$11+$F$11)</f>
        <v>0</v>
      </c>
      <c r="CU202">
        <f>($B$11*$K$9+$C$11*$K$9+$F$11*((EP202+EH202)/MAX(EP202+EH202+EQ202, 0.1)*$P$9+EQ202/MAX(EP202+EH202+EQ202, 0.1)*$Q$9))/($B$11+$C$11+$F$11)</f>
        <v>0</v>
      </c>
      <c r="CV202">
        <v>6</v>
      </c>
      <c r="CW202">
        <v>0.5</v>
      </c>
      <c r="CX202" t="s">
        <v>419</v>
      </c>
      <c r="CY202">
        <v>2</v>
      </c>
      <c r="CZ202" t="b">
        <v>1</v>
      </c>
      <c r="DA202">
        <v>1659025842.1</v>
      </c>
      <c r="DB202">
        <v>1393.78666666667</v>
      </c>
      <c r="DC202">
        <v>1469.35037037037</v>
      </c>
      <c r="DD202">
        <v>25.9523074074074</v>
      </c>
      <c r="DE202">
        <v>20.3515592592593</v>
      </c>
      <c r="DF202">
        <v>1381.85703703704</v>
      </c>
      <c r="DG202">
        <v>25.3899037037037</v>
      </c>
      <c r="DH202">
        <v>500.042851851852</v>
      </c>
      <c r="DI202">
        <v>90.4034074074074</v>
      </c>
      <c r="DJ202">
        <v>0.0463548222222222</v>
      </c>
      <c r="DK202">
        <v>27.4951592592593</v>
      </c>
      <c r="DL202">
        <v>27.5320037037037</v>
      </c>
      <c r="DM202">
        <v>999.9</v>
      </c>
      <c r="DN202">
        <v>0</v>
      </c>
      <c r="DO202">
        <v>0</v>
      </c>
      <c r="DP202">
        <v>10005.5555555556</v>
      </c>
      <c r="DQ202">
        <v>0</v>
      </c>
      <c r="DR202">
        <v>18.4370740740741</v>
      </c>
      <c r="DS202">
        <v>-75.5642074074074</v>
      </c>
      <c r="DT202">
        <v>1430.92222222222</v>
      </c>
      <c r="DU202">
        <v>1499.87407407407</v>
      </c>
      <c r="DV202">
        <v>5.60074555555556</v>
      </c>
      <c r="DW202">
        <v>1469.35037037037</v>
      </c>
      <c r="DX202">
        <v>20.3515592592593</v>
      </c>
      <c r="DY202">
        <v>2.34617703703704</v>
      </c>
      <c r="DZ202">
        <v>1.83985037037037</v>
      </c>
      <c r="EA202">
        <v>19.9969925925926</v>
      </c>
      <c r="EB202">
        <v>16.1295259259259</v>
      </c>
      <c r="EC202">
        <v>2000.00703703704</v>
      </c>
      <c r="ED202">
        <v>0.980005222222222</v>
      </c>
      <c r="EE202">
        <v>0.0199950259259259</v>
      </c>
      <c r="EF202">
        <v>0</v>
      </c>
      <c r="EG202">
        <v>848.195296296296</v>
      </c>
      <c r="EH202">
        <v>5.00063</v>
      </c>
      <c r="EI202">
        <v>16726.8148148148</v>
      </c>
      <c r="EJ202">
        <v>17256.9962962963</v>
      </c>
      <c r="EK202">
        <v>38.937</v>
      </c>
      <c r="EL202">
        <v>38.9324074074074</v>
      </c>
      <c r="EM202">
        <v>38.3864814814815</v>
      </c>
      <c r="EN202">
        <v>38.3028148148148</v>
      </c>
      <c r="EO202">
        <v>39.8841851851852</v>
      </c>
      <c r="EP202">
        <v>1955.12111111111</v>
      </c>
      <c r="EQ202">
        <v>39.8859259259259</v>
      </c>
      <c r="ER202">
        <v>0</v>
      </c>
      <c r="ES202">
        <v>1659025848.7</v>
      </c>
      <c r="ET202">
        <v>0</v>
      </c>
      <c r="EU202">
        <v>848.14704</v>
      </c>
      <c r="EV202">
        <v>-1.58707691213883</v>
      </c>
      <c r="EW202">
        <v>-51.7230769334616</v>
      </c>
      <c r="EX202">
        <v>16726.34</v>
      </c>
      <c r="EY202">
        <v>15</v>
      </c>
      <c r="EZ202">
        <v>0</v>
      </c>
      <c r="FA202" t="s">
        <v>420</v>
      </c>
      <c r="FB202">
        <v>1657551626.5</v>
      </c>
      <c r="FC202">
        <v>1657551629</v>
      </c>
      <c r="FD202">
        <v>0</v>
      </c>
      <c r="FE202">
        <v>0.403</v>
      </c>
      <c r="FF202">
        <v>0.009</v>
      </c>
      <c r="FG202">
        <v>9.41</v>
      </c>
      <c r="FH202">
        <v>0.087</v>
      </c>
      <c r="FI202">
        <v>417</v>
      </c>
      <c r="FJ202">
        <v>17</v>
      </c>
      <c r="FK202">
        <v>1.61</v>
      </c>
      <c r="FL202">
        <v>0.59</v>
      </c>
      <c r="FM202">
        <v>-75.521045</v>
      </c>
      <c r="FN202">
        <v>-2.12408330206368</v>
      </c>
      <c r="FO202">
        <v>0.517300252247183</v>
      </c>
      <c r="FP202">
        <v>0</v>
      </c>
      <c r="FQ202">
        <v>848.323294117647</v>
      </c>
      <c r="FR202">
        <v>-1.77234529252572</v>
      </c>
      <c r="FS202">
        <v>0.279462775529359</v>
      </c>
      <c r="FT202">
        <v>0</v>
      </c>
      <c r="FU202">
        <v>5.59383975</v>
      </c>
      <c r="FV202">
        <v>0.132619699812371</v>
      </c>
      <c r="FW202">
        <v>0.0156168690023801</v>
      </c>
      <c r="FX202">
        <v>0</v>
      </c>
      <c r="FY202">
        <v>0</v>
      </c>
      <c r="FZ202">
        <v>3</v>
      </c>
      <c r="GA202" t="s">
        <v>427</v>
      </c>
      <c r="GB202">
        <v>2.97374</v>
      </c>
      <c r="GC202">
        <v>2.7005</v>
      </c>
      <c r="GD202">
        <v>0.206792</v>
      </c>
      <c r="GE202">
        <v>0.214004</v>
      </c>
      <c r="GF202">
        <v>0.108733</v>
      </c>
      <c r="GG202">
        <v>0.0927937</v>
      </c>
      <c r="GH202">
        <v>30886.6</v>
      </c>
      <c r="GI202">
        <v>33457.5</v>
      </c>
      <c r="GJ202">
        <v>35284.9</v>
      </c>
      <c r="GK202">
        <v>38603.9</v>
      </c>
      <c r="GL202">
        <v>44586.7</v>
      </c>
      <c r="GM202">
        <v>50582.6</v>
      </c>
      <c r="GN202">
        <v>55157.8</v>
      </c>
      <c r="GO202">
        <v>61917.7</v>
      </c>
      <c r="GP202">
        <v>1.9792</v>
      </c>
      <c r="GQ202">
        <v>1.8482</v>
      </c>
      <c r="GR202">
        <v>0.129193</v>
      </c>
      <c r="GS202">
        <v>0</v>
      </c>
      <c r="GT202">
        <v>25.4573</v>
      </c>
      <c r="GU202">
        <v>999.9</v>
      </c>
      <c r="GV202">
        <v>58.943</v>
      </c>
      <c r="GW202">
        <v>29.346</v>
      </c>
      <c r="GX202">
        <v>26.7523</v>
      </c>
      <c r="GY202">
        <v>56.4164</v>
      </c>
      <c r="GZ202">
        <v>43.4295</v>
      </c>
      <c r="HA202">
        <v>1</v>
      </c>
      <c r="HB202">
        <v>-0.0281707</v>
      </c>
      <c r="HC202">
        <v>0.243573</v>
      </c>
      <c r="HD202">
        <v>20.1138</v>
      </c>
      <c r="HE202">
        <v>5.19932</v>
      </c>
      <c r="HF202">
        <v>12.004</v>
      </c>
      <c r="HG202">
        <v>4.976</v>
      </c>
      <c r="HH202">
        <v>3.2938</v>
      </c>
      <c r="HI202">
        <v>9999</v>
      </c>
      <c r="HJ202">
        <v>9999</v>
      </c>
      <c r="HK202">
        <v>9999</v>
      </c>
      <c r="HL202">
        <v>628.2</v>
      </c>
      <c r="HM202">
        <v>1.86322</v>
      </c>
      <c r="HN202">
        <v>1.86804</v>
      </c>
      <c r="HO202">
        <v>1.86783</v>
      </c>
      <c r="HP202">
        <v>1.86905</v>
      </c>
      <c r="HQ202">
        <v>1.86981</v>
      </c>
      <c r="HR202">
        <v>1.86584</v>
      </c>
      <c r="HS202">
        <v>1.86691</v>
      </c>
      <c r="HT202">
        <v>1.86832</v>
      </c>
      <c r="HU202">
        <v>5</v>
      </c>
      <c r="HV202">
        <v>0</v>
      </c>
      <c r="HW202">
        <v>0</v>
      </c>
      <c r="HX202">
        <v>0</v>
      </c>
      <c r="HY202" t="s">
        <v>422</v>
      </c>
      <c r="HZ202" t="s">
        <v>423</v>
      </c>
      <c r="IA202" t="s">
        <v>424</v>
      </c>
      <c r="IB202" t="s">
        <v>424</v>
      </c>
      <c r="IC202" t="s">
        <v>424</v>
      </c>
      <c r="ID202" t="s">
        <v>424</v>
      </c>
      <c r="IE202">
        <v>0</v>
      </c>
      <c r="IF202">
        <v>100</v>
      </c>
      <c r="IG202">
        <v>100</v>
      </c>
      <c r="IH202">
        <v>12.05</v>
      </c>
      <c r="II202">
        <v>0.5619</v>
      </c>
      <c r="IJ202">
        <v>4.02706509432224</v>
      </c>
      <c r="IK202">
        <v>0.00601174518973114</v>
      </c>
      <c r="IL202">
        <v>2.77886958061485e-07</v>
      </c>
      <c r="IM202">
        <v>-3.54636231360687e-10</v>
      </c>
      <c r="IN202">
        <v>-0.0404303883988718</v>
      </c>
      <c r="IO202">
        <v>-0.0177815531441476</v>
      </c>
      <c r="IP202">
        <v>0.00205572605671414</v>
      </c>
      <c r="IQ202">
        <v>-1.65519735432211e-05</v>
      </c>
      <c r="IR202">
        <v>-4</v>
      </c>
      <c r="IS202">
        <v>1848</v>
      </c>
      <c r="IT202">
        <v>1</v>
      </c>
      <c r="IU202">
        <v>25</v>
      </c>
      <c r="IV202">
        <v>24570.4</v>
      </c>
      <c r="IW202">
        <v>24570.3</v>
      </c>
      <c r="IX202">
        <v>2.86499</v>
      </c>
      <c r="IY202">
        <v>2.59155</v>
      </c>
      <c r="IZ202">
        <v>1.54785</v>
      </c>
      <c r="JA202">
        <v>2.30591</v>
      </c>
      <c r="JB202">
        <v>1.34644</v>
      </c>
      <c r="JC202">
        <v>2.29736</v>
      </c>
      <c r="JD202">
        <v>33.9413</v>
      </c>
      <c r="JE202">
        <v>24.2188</v>
      </c>
      <c r="JF202">
        <v>18</v>
      </c>
      <c r="JG202">
        <v>497.749</v>
      </c>
      <c r="JH202">
        <v>413.048</v>
      </c>
      <c r="JI202">
        <v>24.9998</v>
      </c>
      <c r="JJ202">
        <v>26.8361</v>
      </c>
      <c r="JK202">
        <v>30.0003</v>
      </c>
      <c r="JL202">
        <v>26.7627</v>
      </c>
      <c r="JM202">
        <v>26.7026</v>
      </c>
      <c r="JN202">
        <v>57.4279</v>
      </c>
      <c r="JO202">
        <v>33.2075</v>
      </c>
      <c r="JP202">
        <v>93.2769</v>
      </c>
      <c r="JQ202">
        <v>25</v>
      </c>
      <c r="JR202">
        <v>1510.02</v>
      </c>
      <c r="JS202">
        <v>20.2852</v>
      </c>
      <c r="JT202">
        <v>102.318</v>
      </c>
      <c r="JU202">
        <v>103.064</v>
      </c>
    </row>
    <row r="203" spans="1:281">
      <c r="A203">
        <v>187</v>
      </c>
      <c r="B203">
        <v>1659025854.6</v>
      </c>
      <c r="C203">
        <v>2171.5</v>
      </c>
      <c r="D203" t="s">
        <v>798</v>
      </c>
      <c r="E203" t="s">
        <v>799</v>
      </c>
      <c r="F203">
        <v>5</v>
      </c>
      <c r="G203" t="s">
        <v>619</v>
      </c>
      <c r="H203" t="s">
        <v>417</v>
      </c>
      <c r="I203">
        <v>1659025846.81429</v>
      </c>
      <c r="J203">
        <f>(K203)/1000</f>
        <v>0</v>
      </c>
      <c r="K203">
        <f>IF(CZ203, AN203, AH203)</f>
        <v>0</v>
      </c>
      <c r="L203">
        <f>IF(CZ203, AI203, AG203)</f>
        <v>0</v>
      </c>
      <c r="M203">
        <f>DB203 - IF(AU203&gt;1, L203*CV203*100.0/(AW203*DP203), 0)</f>
        <v>0</v>
      </c>
      <c r="N203">
        <f>((T203-J203/2)*M203-L203)/(T203+J203/2)</f>
        <v>0</v>
      </c>
      <c r="O203">
        <f>N203*(DI203+DJ203)/1000.0</f>
        <v>0</v>
      </c>
      <c r="P203">
        <f>(DB203 - IF(AU203&gt;1, L203*CV203*100.0/(AW203*DP203), 0))*(DI203+DJ203)/1000.0</f>
        <v>0</v>
      </c>
      <c r="Q203">
        <f>2.0/((1/S203-1/R203)+SIGN(S203)*SQRT((1/S203-1/R203)*(1/S203-1/R203) + 4*CW203/((CW203+1)*(CW203+1))*(2*1/S203*1/R203-1/R203*1/R203)))</f>
        <v>0</v>
      </c>
      <c r="R203">
        <f>IF(LEFT(CX203,1)&lt;&gt;"0",IF(LEFT(CX203,1)="1",3.0,CY203),$D$5+$E$5*(DP203*DI203/($K$5*1000))+$F$5*(DP203*DI203/($K$5*1000))*MAX(MIN(CV203,$J$5),$I$5)*MAX(MIN(CV203,$J$5),$I$5)+$G$5*MAX(MIN(CV203,$J$5),$I$5)*(DP203*DI203/($K$5*1000))+$H$5*(DP203*DI203/($K$5*1000))*(DP203*DI203/($K$5*1000)))</f>
        <v>0</v>
      </c>
      <c r="S203">
        <f>J203*(1000-(1000*0.61365*exp(17.502*W203/(240.97+W203))/(DI203+DJ203)+DD203)/2)/(1000*0.61365*exp(17.502*W203/(240.97+W203))/(DI203+DJ203)-DD203)</f>
        <v>0</v>
      </c>
      <c r="T203">
        <f>1/((CW203+1)/(Q203/1.6)+1/(R203/1.37)) + CW203/((CW203+1)/(Q203/1.6) + CW203/(R203/1.37))</f>
        <v>0</v>
      </c>
      <c r="U203">
        <f>(CR203*CU203)</f>
        <v>0</v>
      </c>
      <c r="V203">
        <f>(DK203+(U203+2*0.95*5.67E-8*(((DK203+$B$7)+273)^4-(DK203+273)^4)-44100*J203)/(1.84*29.3*R203+8*0.95*5.67E-8*(DK203+273)^3))</f>
        <v>0</v>
      </c>
      <c r="W203">
        <f>($C$7*DL203+$D$7*DM203+$E$7*V203)</f>
        <v>0</v>
      </c>
      <c r="X203">
        <f>0.61365*exp(17.502*W203/(240.97+W203))</f>
        <v>0</v>
      </c>
      <c r="Y203">
        <f>(Z203/AA203*100)</f>
        <v>0</v>
      </c>
      <c r="Z203">
        <f>DD203*(DI203+DJ203)/1000</f>
        <v>0</v>
      </c>
      <c r="AA203">
        <f>0.61365*exp(17.502*DK203/(240.97+DK203))</f>
        <v>0</v>
      </c>
      <c r="AB203">
        <f>(X203-DD203*(DI203+DJ203)/1000)</f>
        <v>0</v>
      </c>
      <c r="AC203">
        <f>(-J203*44100)</f>
        <v>0</v>
      </c>
      <c r="AD203">
        <f>2*29.3*R203*0.92*(DK203-W203)</f>
        <v>0</v>
      </c>
      <c r="AE203">
        <f>2*0.95*5.67E-8*(((DK203+$B$7)+273)^4-(W203+273)^4)</f>
        <v>0</v>
      </c>
      <c r="AF203">
        <f>U203+AE203+AC203+AD203</f>
        <v>0</v>
      </c>
      <c r="AG203">
        <f>DH203*AU203*(DC203-DB203*(1000-AU203*DE203)/(1000-AU203*DD203))/(100*CV203)</f>
        <v>0</v>
      </c>
      <c r="AH203">
        <f>1000*DH203*AU203*(DD203-DE203)/(100*CV203*(1000-AU203*DD203))</f>
        <v>0</v>
      </c>
      <c r="AI203">
        <f>(AJ203 - AK203 - DI203*1E3/(8.314*(DK203+273.15)) * AM203/DH203 * AL203) * DH203/(100*CV203) * (1000 - DE203)/1000</f>
        <v>0</v>
      </c>
      <c r="AJ203">
        <v>1533.75906885642</v>
      </c>
      <c r="AK203">
        <v>1472.27884848485</v>
      </c>
      <c r="AL203">
        <v>3.49373041005113</v>
      </c>
      <c r="AM203">
        <v>66.0504921813524</v>
      </c>
      <c r="AN203">
        <f>(AP203 - AO203 + DI203*1E3/(8.314*(DK203+273.15)) * AR203/DH203 * AQ203) * DH203/(100*CV203) * 1000/(1000 - AP203)</f>
        <v>0</v>
      </c>
      <c r="AO203">
        <v>20.3129248499567</v>
      </c>
      <c r="AP203">
        <v>25.9308363636364</v>
      </c>
      <c r="AQ203">
        <v>-0.000447911845724502</v>
      </c>
      <c r="AR203">
        <v>92.47</v>
      </c>
      <c r="AS203">
        <v>0</v>
      </c>
      <c r="AT203">
        <v>0</v>
      </c>
      <c r="AU203">
        <f>IF(AS203*$H$13&gt;=AW203,1.0,(AW203/(AW203-AS203*$H$13)))</f>
        <v>0</v>
      </c>
      <c r="AV203">
        <f>(AU203-1)*100</f>
        <v>0</v>
      </c>
      <c r="AW203">
        <f>MAX(0,($B$13+$C$13*DP203)/(1+$D$13*DP203)*DI203/(DK203+273)*$E$13)</f>
        <v>0</v>
      </c>
      <c r="AX203" t="s">
        <v>418</v>
      </c>
      <c r="AY203" t="s">
        <v>418</v>
      </c>
      <c r="AZ203">
        <v>0</v>
      </c>
      <c r="BA203">
        <v>0</v>
      </c>
      <c r="BB203">
        <f>1-AZ203/BA203</f>
        <v>0</v>
      </c>
      <c r="BC203">
        <v>0</v>
      </c>
      <c r="BD203" t="s">
        <v>418</v>
      </c>
      <c r="BE203" t="s">
        <v>418</v>
      </c>
      <c r="BF203">
        <v>0</v>
      </c>
      <c r="BG203">
        <v>0</v>
      </c>
      <c r="BH203">
        <f>1-BF203/BG203</f>
        <v>0</v>
      </c>
      <c r="BI203">
        <v>0.5</v>
      </c>
      <c r="BJ203">
        <f>CS203</f>
        <v>0</v>
      </c>
      <c r="BK203">
        <f>L203</f>
        <v>0</v>
      </c>
      <c r="BL203">
        <f>BH203*BI203*BJ203</f>
        <v>0</v>
      </c>
      <c r="BM203">
        <f>(BK203-BC203)/BJ203</f>
        <v>0</v>
      </c>
      <c r="BN203">
        <f>(BA203-BG203)/BG203</f>
        <v>0</v>
      </c>
      <c r="BO203">
        <f>AZ203/(BB203+AZ203/BG203)</f>
        <v>0</v>
      </c>
      <c r="BP203" t="s">
        <v>418</v>
      </c>
      <c r="BQ203">
        <v>0</v>
      </c>
      <c r="BR203">
        <f>IF(BQ203&lt;&gt;0, BQ203, BO203)</f>
        <v>0</v>
      </c>
      <c r="BS203">
        <f>1-BR203/BG203</f>
        <v>0</v>
      </c>
      <c r="BT203">
        <f>(BG203-BF203)/(BG203-BR203)</f>
        <v>0</v>
      </c>
      <c r="BU203">
        <f>(BA203-BG203)/(BA203-BR203)</f>
        <v>0</v>
      </c>
      <c r="BV203">
        <f>(BG203-BF203)/(BG203-AZ203)</f>
        <v>0</v>
      </c>
      <c r="BW203">
        <f>(BA203-BG203)/(BA203-AZ203)</f>
        <v>0</v>
      </c>
      <c r="BX203">
        <f>(BT203*BR203/BF203)</f>
        <v>0</v>
      </c>
      <c r="BY203">
        <f>(1-BX203)</f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f>$B$11*DQ203+$C$11*DR203+$F$11*EC203*(1-EF203)</f>
        <v>0</v>
      </c>
      <c r="CS203">
        <f>CR203*CT203</f>
        <v>0</v>
      </c>
      <c r="CT203">
        <f>($B$11*$D$9+$C$11*$D$9+$F$11*((EP203+EH203)/MAX(EP203+EH203+EQ203, 0.1)*$I$9+EQ203/MAX(EP203+EH203+EQ203, 0.1)*$J$9))/($B$11+$C$11+$F$11)</f>
        <v>0</v>
      </c>
      <c r="CU203">
        <f>($B$11*$K$9+$C$11*$K$9+$F$11*((EP203+EH203)/MAX(EP203+EH203+EQ203, 0.1)*$P$9+EQ203/MAX(EP203+EH203+EQ203, 0.1)*$Q$9))/($B$11+$C$11+$F$11)</f>
        <v>0</v>
      </c>
      <c r="CV203">
        <v>6</v>
      </c>
      <c r="CW203">
        <v>0.5</v>
      </c>
      <c r="CX203" t="s">
        <v>419</v>
      </c>
      <c r="CY203">
        <v>2</v>
      </c>
      <c r="CZ203" t="b">
        <v>1</v>
      </c>
      <c r="DA203">
        <v>1659025846.81429</v>
      </c>
      <c r="DB203">
        <v>1409.56857142857</v>
      </c>
      <c r="DC203">
        <v>1485.38964285714</v>
      </c>
      <c r="DD203">
        <v>25.945725</v>
      </c>
      <c r="DE203">
        <v>20.3329321428571</v>
      </c>
      <c r="DF203">
        <v>1397.56535714286</v>
      </c>
      <c r="DG203">
        <v>25.3836607142857</v>
      </c>
      <c r="DH203">
        <v>500.014071428571</v>
      </c>
      <c r="DI203">
        <v>90.4023607142857</v>
      </c>
      <c r="DJ203">
        <v>0.0464061535714286</v>
      </c>
      <c r="DK203">
        <v>27.5029821428571</v>
      </c>
      <c r="DL203">
        <v>27.5534464285714</v>
      </c>
      <c r="DM203">
        <v>999.9</v>
      </c>
      <c r="DN203">
        <v>0</v>
      </c>
      <c r="DO203">
        <v>0</v>
      </c>
      <c r="DP203">
        <v>10016.4285714286</v>
      </c>
      <c r="DQ203">
        <v>0</v>
      </c>
      <c r="DR203">
        <v>18.4169214285714</v>
      </c>
      <c r="DS203">
        <v>-75.8203642857143</v>
      </c>
      <c r="DT203">
        <v>1447.11571428571</v>
      </c>
      <c r="DU203">
        <v>1516.21785714286</v>
      </c>
      <c r="DV203">
        <v>5.61278928571429</v>
      </c>
      <c r="DW203">
        <v>1485.38964285714</v>
      </c>
      <c r="DX203">
        <v>20.3329321428571</v>
      </c>
      <c r="DY203">
        <v>2.345555</v>
      </c>
      <c r="DZ203">
        <v>1.838145</v>
      </c>
      <c r="EA203">
        <v>19.9927035714286</v>
      </c>
      <c r="EB203">
        <v>16.1149964285714</v>
      </c>
      <c r="EC203">
        <v>2000.00464285714</v>
      </c>
      <c r="ED203">
        <v>0.980008</v>
      </c>
      <c r="EE203">
        <v>0.0199923</v>
      </c>
      <c r="EF203">
        <v>0</v>
      </c>
      <c r="EG203">
        <v>847.965214285714</v>
      </c>
      <c r="EH203">
        <v>5.00063</v>
      </c>
      <c r="EI203">
        <v>16722.9785714286</v>
      </c>
      <c r="EJ203">
        <v>17256.9785714286</v>
      </c>
      <c r="EK203">
        <v>38.937</v>
      </c>
      <c r="EL203">
        <v>38.9325714285714</v>
      </c>
      <c r="EM203">
        <v>38.3993571428571</v>
      </c>
      <c r="EN203">
        <v>38.3031428571429</v>
      </c>
      <c r="EO203">
        <v>39.8838571428571</v>
      </c>
      <c r="EP203">
        <v>1955.12428571429</v>
      </c>
      <c r="EQ203">
        <v>39.8803571428572</v>
      </c>
      <c r="ER203">
        <v>0</v>
      </c>
      <c r="ES203">
        <v>1659025853.5</v>
      </c>
      <c r="ET203">
        <v>0</v>
      </c>
      <c r="EU203">
        <v>847.94732</v>
      </c>
      <c r="EV203">
        <v>-3.34753844841845</v>
      </c>
      <c r="EW203">
        <v>-46.753846083758</v>
      </c>
      <c r="EX203">
        <v>16722.44</v>
      </c>
      <c r="EY203">
        <v>15</v>
      </c>
      <c r="EZ203">
        <v>0</v>
      </c>
      <c r="FA203" t="s">
        <v>420</v>
      </c>
      <c r="FB203">
        <v>1657551626.5</v>
      </c>
      <c r="FC203">
        <v>1657551629</v>
      </c>
      <c r="FD203">
        <v>0</v>
      </c>
      <c r="FE203">
        <v>0.403</v>
      </c>
      <c r="FF203">
        <v>0.009</v>
      </c>
      <c r="FG203">
        <v>9.41</v>
      </c>
      <c r="FH203">
        <v>0.087</v>
      </c>
      <c r="FI203">
        <v>417</v>
      </c>
      <c r="FJ203">
        <v>17</v>
      </c>
      <c r="FK203">
        <v>1.61</v>
      </c>
      <c r="FL203">
        <v>0.59</v>
      </c>
      <c r="FM203">
        <v>-75.66133</v>
      </c>
      <c r="FN203">
        <v>-1.7812412757972</v>
      </c>
      <c r="FO203">
        <v>0.505209736248223</v>
      </c>
      <c r="FP203">
        <v>0</v>
      </c>
      <c r="FQ203">
        <v>848.116882352941</v>
      </c>
      <c r="FR203">
        <v>-2.72146676519462</v>
      </c>
      <c r="FS203">
        <v>0.34572896258621</v>
      </c>
      <c r="FT203">
        <v>0</v>
      </c>
      <c r="FU203">
        <v>5.6045515</v>
      </c>
      <c r="FV203">
        <v>0.171980487804874</v>
      </c>
      <c r="FW203">
        <v>0.0184994779047951</v>
      </c>
      <c r="FX203">
        <v>0</v>
      </c>
      <c r="FY203">
        <v>0</v>
      </c>
      <c r="FZ203">
        <v>3</v>
      </c>
      <c r="GA203" t="s">
        <v>427</v>
      </c>
      <c r="GB203">
        <v>2.97424</v>
      </c>
      <c r="GC203">
        <v>2.70066</v>
      </c>
      <c r="GD203">
        <v>0.208278</v>
      </c>
      <c r="GE203">
        <v>0.215575</v>
      </c>
      <c r="GF203">
        <v>0.108685</v>
      </c>
      <c r="GG203">
        <v>0.0927872</v>
      </c>
      <c r="GH203">
        <v>30829</v>
      </c>
      <c r="GI203">
        <v>33390.7</v>
      </c>
      <c r="GJ203">
        <v>35285.1</v>
      </c>
      <c r="GK203">
        <v>38604</v>
      </c>
      <c r="GL203">
        <v>44588.8</v>
      </c>
      <c r="GM203">
        <v>50583.2</v>
      </c>
      <c r="GN203">
        <v>55157.3</v>
      </c>
      <c r="GO203">
        <v>61917.9</v>
      </c>
      <c r="GP203">
        <v>1.98</v>
      </c>
      <c r="GQ203">
        <v>1.8476</v>
      </c>
      <c r="GR203">
        <v>0.129282</v>
      </c>
      <c r="GS203">
        <v>0</v>
      </c>
      <c r="GT203">
        <v>25.4573</v>
      </c>
      <c r="GU203">
        <v>999.9</v>
      </c>
      <c r="GV203">
        <v>58.918</v>
      </c>
      <c r="GW203">
        <v>29.346</v>
      </c>
      <c r="GX203">
        <v>26.7386</v>
      </c>
      <c r="GY203">
        <v>56.7264</v>
      </c>
      <c r="GZ203">
        <v>43.3494</v>
      </c>
      <c r="HA203">
        <v>1</v>
      </c>
      <c r="HB203">
        <v>-0.0277642</v>
      </c>
      <c r="HC203">
        <v>0.243137</v>
      </c>
      <c r="HD203">
        <v>20.1139</v>
      </c>
      <c r="HE203">
        <v>5.19932</v>
      </c>
      <c r="HF203">
        <v>12.004</v>
      </c>
      <c r="HG203">
        <v>4.976</v>
      </c>
      <c r="HH203">
        <v>3.2934</v>
      </c>
      <c r="HI203">
        <v>9999</v>
      </c>
      <c r="HJ203">
        <v>9999</v>
      </c>
      <c r="HK203">
        <v>9999</v>
      </c>
      <c r="HL203">
        <v>628.2</v>
      </c>
      <c r="HM203">
        <v>1.86325</v>
      </c>
      <c r="HN203">
        <v>1.86801</v>
      </c>
      <c r="HO203">
        <v>1.86783</v>
      </c>
      <c r="HP203">
        <v>1.86902</v>
      </c>
      <c r="HQ203">
        <v>1.86981</v>
      </c>
      <c r="HR203">
        <v>1.86584</v>
      </c>
      <c r="HS203">
        <v>1.86691</v>
      </c>
      <c r="HT203">
        <v>1.86829</v>
      </c>
      <c r="HU203">
        <v>5</v>
      </c>
      <c r="HV203">
        <v>0</v>
      </c>
      <c r="HW203">
        <v>0</v>
      </c>
      <c r="HX203">
        <v>0</v>
      </c>
      <c r="HY203" t="s">
        <v>422</v>
      </c>
      <c r="HZ203" t="s">
        <v>423</v>
      </c>
      <c r="IA203" t="s">
        <v>424</v>
      </c>
      <c r="IB203" t="s">
        <v>424</v>
      </c>
      <c r="IC203" t="s">
        <v>424</v>
      </c>
      <c r="ID203" t="s">
        <v>424</v>
      </c>
      <c r="IE203">
        <v>0</v>
      </c>
      <c r="IF203">
        <v>100</v>
      </c>
      <c r="IG203">
        <v>100</v>
      </c>
      <c r="IH203">
        <v>12.13</v>
      </c>
      <c r="II203">
        <v>0.5609</v>
      </c>
      <c r="IJ203">
        <v>4.02706509432224</v>
      </c>
      <c r="IK203">
        <v>0.00601174518973114</v>
      </c>
      <c r="IL203">
        <v>2.77886958061485e-07</v>
      </c>
      <c r="IM203">
        <v>-3.54636231360687e-10</v>
      </c>
      <c r="IN203">
        <v>-0.0404303883988718</v>
      </c>
      <c r="IO203">
        <v>-0.0177815531441476</v>
      </c>
      <c r="IP203">
        <v>0.00205572605671414</v>
      </c>
      <c r="IQ203">
        <v>-1.65519735432211e-05</v>
      </c>
      <c r="IR203">
        <v>-4</v>
      </c>
      <c r="IS203">
        <v>1848</v>
      </c>
      <c r="IT203">
        <v>1</v>
      </c>
      <c r="IU203">
        <v>25</v>
      </c>
      <c r="IV203">
        <v>24570.5</v>
      </c>
      <c r="IW203">
        <v>24570.4</v>
      </c>
      <c r="IX203">
        <v>2.89185</v>
      </c>
      <c r="IY203">
        <v>2.57935</v>
      </c>
      <c r="IZ203">
        <v>1.54785</v>
      </c>
      <c r="JA203">
        <v>2.30591</v>
      </c>
      <c r="JB203">
        <v>1.34644</v>
      </c>
      <c r="JC203">
        <v>2.41089</v>
      </c>
      <c r="JD203">
        <v>33.9413</v>
      </c>
      <c r="JE203">
        <v>24.2188</v>
      </c>
      <c r="JF203">
        <v>18</v>
      </c>
      <c r="JG203">
        <v>498.294</v>
      </c>
      <c r="JH203">
        <v>412.708</v>
      </c>
      <c r="JI203">
        <v>24.9998</v>
      </c>
      <c r="JJ203">
        <v>26.8361</v>
      </c>
      <c r="JK203">
        <v>30.0002</v>
      </c>
      <c r="JL203">
        <v>26.7649</v>
      </c>
      <c r="JM203">
        <v>26.7026</v>
      </c>
      <c r="JN203">
        <v>57.8968</v>
      </c>
      <c r="JO203">
        <v>33.2075</v>
      </c>
      <c r="JP203">
        <v>93.2769</v>
      </c>
      <c r="JQ203">
        <v>25</v>
      </c>
      <c r="JR203">
        <v>1523.52</v>
      </c>
      <c r="JS203">
        <v>20.2948</v>
      </c>
      <c r="JT203">
        <v>102.318</v>
      </c>
      <c r="JU203">
        <v>103.064</v>
      </c>
    </row>
    <row r="204" spans="1:281">
      <c r="A204">
        <v>188</v>
      </c>
      <c r="B204">
        <v>1659025859.6</v>
      </c>
      <c r="C204">
        <v>2176.5</v>
      </c>
      <c r="D204" t="s">
        <v>800</v>
      </c>
      <c r="E204" t="s">
        <v>801</v>
      </c>
      <c r="F204">
        <v>5</v>
      </c>
      <c r="G204" t="s">
        <v>619</v>
      </c>
      <c r="H204" t="s">
        <v>417</v>
      </c>
      <c r="I204">
        <v>1659025852.1</v>
      </c>
      <c r="J204">
        <f>(K204)/1000</f>
        <v>0</v>
      </c>
      <c r="K204">
        <f>IF(CZ204, AN204, AH204)</f>
        <v>0</v>
      </c>
      <c r="L204">
        <f>IF(CZ204, AI204, AG204)</f>
        <v>0</v>
      </c>
      <c r="M204">
        <f>DB204 - IF(AU204&gt;1, L204*CV204*100.0/(AW204*DP204), 0)</f>
        <v>0</v>
      </c>
      <c r="N204">
        <f>((T204-J204/2)*M204-L204)/(T204+J204/2)</f>
        <v>0</v>
      </c>
      <c r="O204">
        <f>N204*(DI204+DJ204)/1000.0</f>
        <v>0</v>
      </c>
      <c r="P204">
        <f>(DB204 - IF(AU204&gt;1, L204*CV204*100.0/(AW204*DP204), 0))*(DI204+DJ204)/1000.0</f>
        <v>0</v>
      </c>
      <c r="Q204">
        <f>2.0/((1/S204-1/R204)+SIGN(S204)*SQRT((1/S204-1/R204)*(1/S204-1/R204) + 4*CW204/((CW204+1)*(CW204+1))*(2*1/S204*1/R204-1/R204*1/R204)))</f>
        <v>0</v>
      </c>
      <c r="R204">
        <f>IF(LEFT(CX204,1)&lt;&gt;"0",IF(LEFT(CX204,1)="1",3.0,CY204),$D$5+$E$5*(DP204*DI204/($K$5*1000))+$F$5*(DP204*DI204/($K$5*1000))*MAX(MIN(CV204,$J$5),$I$5)*MAX(MIN(CV204,$J$5),$I$5)+$G$5*MAX(MIN(CV204,$J$5),$I$5)*(DP204*DI204/($K$5*1000))+$H$5*(DP204*DI204/($K$5*1000))*(DP204*DI204/($K$5*1000)))</f>
        <v>0</v>
      </c>
      <c r="S204">
        <f>J204*(1000-(1000*0.61365*exp(17.502*W204/(240.97+W204))/(DI204+DJ204)+DD204)/2)/(1000*0.61365*exp(17.502*W204/(240.97+W204))/(DI204+DJ204)-DD204)</f>
        <v>0</v>
      </c>
      <c r="T204">
        <f>1/((CW204+1)/(Q204/1.6)+1/(R204/1.37)) + CW204/((CW204+1)/(Q204/1.6) + CW204/(R204/1.37))</f>
        <v>0</v>
      </c>
      <c r="U204">
        <f>(CR204*CU204)</f>
        <v>0</v>
      </c>
      <c r="V204">
        <f>(DK204+(U204+2*0.95*5.67E-8*(((DK204+$B$7)+273)^4-(DK204+273)^4)-44100*J204)/(1.84*29.3*R204+8*0.95*5.67E-8*(DK204+273)^3))</f>
        <v>0</v>
      </c>
      <c r="W204">
        <f>($C$7*DL204+$D$7*DM204+$E$7*V204)</f>
        <v>0</v>
      </c>
      <c r="X204">
        <f>0.61365*exp(17.502*W204/(240.97+W204))</f>
        <v>0</v>
      </c>
      <c r="Y204">
        <f>(Z204/AA204*100)</f>
        <v>0</v>
      </c>
      <c r="Z204">
        <f>DD204*(DI204+DJ204)/1000</f>
        <v>0</v>
      </c>
      <c r="AA204">
        <f>0.61365*exp(17.502*DK204/(240.97+DK204))</f>
        <v>0</v>
      </c>
      <c r="AB204">
        <f>(X204-DD204*(DI204+DJ204)/1000)</f>
        <v>0</v>
      </c>
      <c r="AC204">
        <f>(-J204*44100)</f>
        <v>0</v>
      </c>
      <c r="AD204">
        <f>2*29.3*R204*0.92*(DK204-W204)</f>
        <v>0</v>
      </c>
      <c r="AE204">
        <f>2*0.95*5.67E-8*(((DK204+$B$7)+273)^4-(W204+273)^4)</f>
        <v>0</v>
      </c>
      <c r="AF204">
        <f>U204+AE204+AC204+AD204</f>
        <v>0</v>
      </c>
      <c r="AG204">
        <f>DH204*AU204*(DC204-DB204*(1000-AU204*DE204)/(1000-AU204*DD204))/(100*CV204)</f>
        <v>0</v>
      </c>
      <c r="AH204">
        <f>1000*DH204*AU204*(DD204-DE204)/(100*CV204*(1000-AU204*DD204))</f>
        <v>0</v>
      </c>
      <c r="AI204">
        <f>(AJ204 - AK204 - DI204*1E3/(8.314*(DK204+273.15)) * AM204/DH204 * AL204) * DH204/(100*CV204) * (1000 - DE204)/1000</f>
        <v>0</v>
      </c>
      <c r="AJ204">
        <v>1550.66956583343</v>
      </c>
      <c r="AK204">
        <v>1489.68606060606</v>
      </c>
      <c r="AL204">
        <v>3.44261796919117</v>
      </c>
      <c r="AM204">
        <v>66.0504921813524</v>
      </c>
      <c r="AN204">
        <f>(AP204 - AO204 + DI204*1E3/(8.314*(DK204+273.15)) * AR204/DH204 * AQ204) * DH204/(100*CV204) * 1000/(1000 - AP204)</f>
        <v>0</v>
      </c>
      <c r="AO204">
        <v>20.308956895974</v>
      </c>
      <c r="AP204">
        <v>25.9177328671329</v>
      </c>
      <c r="AQ204">
        <v>0.000429090909105252</v>
      </c>
      <c r="AR204">
        <v>92.47</v>
      </c>
      <c r="AS204">
        <v>0</v>
      </c>
      <c r="AT204">
        <v>0</v>
      </c>
      <c r="AU204">
        <f>IF(AS204*$H$13&gt;=AW204,1.0,(AW204/(AW204-AS204*$H$13)))</f>
        <v>0</v>
      </c>
      <c r="AV204">
        <f>(AU204-1)*100</f>
        <v>0</v>
      </c>
      <c r="AW204">
        <f>MAX(0,($B$13+$C$13*DP204)/(1+$D$13*DP204)*DI204/(DK204+273)*$E$13)</f>
        <v>0</v>
      </c>
      <c r="AX204" t="s">
        <v>418</v>
      </c>
      <c r="AY204" t="s">
        <v>418</v>
      </c>
      <c r="AZ204">
        <v>0</v>
      </c>
      <c r="BA204">
        <v>0</v>
      </c>
      <c r="BB204">
        <f>1-AZ204/BA204</f>
        <v>0</v>
      </c>
      <c r="BC204">
        <v>0</v>
      </c>
      <c r="BD204" t="s">
        <v>418</v>
      </c>
      <c r="BE204" t="s">
        <v>418</v>
      </c>
      <c r="BF204">
        <v>0</v>
      </c>
      <c r="BG204">
        <v>0</v>
      </c>
      <c r="BH204">
        <f>1-BF204/BG204</f>
        <v>0</v>
      </c>
      <c r="BI204">
        <v>0.5</v>
      </c>
      <c r="BJ204">
        <f>CS204</f>
        <v>0</v>
      </c>
      <c r="BK204">
        <f>L204</f>
        <v>0</v>
      </c>
      <c r="BL204">
        <f>BH204*BI204*BJ204</f>
        <v>0</v>
      </c>
      <c r="BM204">
        <f>(BK204-BC204)/BJ204</f>
        <v>0</v>
      </c>
      <c r="BN204">
        <f>(BA204-BG204)/BG204</f>
        <v>0</v>
      </c>
      <c r="BO204">
        <f>AZ204/(BB204+AZ204/BG204)</f>
        <v>0</v>
      </c>
      <c r="BP204" t="s">
        <v>418</v>
      </c>
      <c r="BQ204">
        <v>0</v>
      </c>
      <c r="BR204">
        <f>IF(BQ204&lt;&gt;0, BQ204, BO204)</f>
        <v>0</v>
      </c>
      <c r="BS204">
        <f>1-BR204/BG204</f>
        <v>0</v>
      </c>
      <c r="BT204">
        <f>(BG204-BF204)/(BG204-BR204)</f>
        <v>0</v>
      </c>
      <c r="BU204">
        <f>(BA204-BG204)/(BA204-BR204)</f>
        <v>0</v>
      </c>
      <c r="BV204">
        <f>(BG204-BF204)/(BG204-AZ204)</f>
        <v>0</v>
      </c>
      <c r="BW204">
        <f>(BA204-BG204)/(BA204-AZ204)</f>
        <v>0</v>
      </c>
      <c r="BX204">
        <f>(BT204*BR204/BF204)</f>
        <v>0</v>
      </c>
      <c r="BY204">
        <f>(1-BX204)</f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f>$B$11*DQ204+$C$11*DR204+$F$11*EC204*(1-EF204)</f>
        <v>0</v>
      </c>
      <c r="CS204">
        <f>CR204*CT204</f>
        <v>0</v>
      </c>
      <c r="CT204">
        <f>($B$11*$D$9+$C$11*$D$9+$F$11*((EP204+EH204)/MAX(EP204+EH204+EQ204, 0.1)*$I$9+EQ204/MAX(EP204+EH204+EQ204, 0.1)*$J$9))/($B$11+$C$11+$F$11)</f>
        <v>0</v>
      </c>
      <c r="CU204">
        <f>($B$11*$K$9+$C$11*$K$9+$F$11*((EP204+EH204)/MAX(EP204+EH204+EQ204, 0.1)*$P$9+EQ204/MAX(EP204+EH204+EQ204, 0.1)*$Q$9))/($B$11+$C$11+$F$11)</f>
        <v>0</v>
      </c>
      <c r="CV204">
        <v>6</v>
      </c>
      <c r="CW204">
        <v>0.5</v>
      </c>
      <c r="CX204" t="s">
        <v>419</v>
      </c>
      <c r="CY204">
        <v>2</v>
      </c>
      <c r="CZ204" t="b">
        <v>1</v>
      </c>
      <c r="DA204">
        <v>1659025852.1</v>
      </c>
      <c r="DB204">
        <v>1427.43074074074</v>
      </c>
      <c r="DC204">
        <v>1503.27259259259</v>
      </c>
      <c r="DD204">
        <v>25.9346703703704</v>
      </c>
      <c r="DE204">
        <v>20.3138851851852</v>
      </c>
      <c r="DF204">
        <v>1415.34481481481</v>
      </c>
      <c r="DG204">
        <v>25.3731851851852</v>
      </c>
      <c r="DH204">
        <v>500.044814814815</v>
      </c>
      <c r="DI204">
        <v>90.4013148148148</v>
      </c>
      <c r="DJ204">
        <v>0.0462393</v>
      </c>
      <c r="DK204">
        <v>27.5001259259259</v>
      </c>
      <c r="DL204">
        <v>27.5544037037037</v>
      </c>
      <c r="DM204">
        <v>999.9</v>
      </c>
      <c r="DN204">
        <v>0</v>
      </c>
      <c r="DO204">
        <v>0</v>
      </c>
      <c r="DP204">
        <v>10020.3703703704</v>
      </c>
      <c r="DQ204">
        <v>0</v>
      </c>
      <c r="DR204">
        <v>18.3880074074074</v>
      </c>
      <c r="DS204">
        <v>-75.8408333333334</v>
      </c>
      <c r="DT204">
        <v>1465.43666666667</v>
      </c>
      <c r="DU204">
        <v>1534.44222222222</v>
      </c>
      <c r="DV204">
        <v>5.62078814814815</v>
      </c>
      <c r="DW204">
        <v>1503.27259259259</v>
      </c>
      <c r="DX204">
        <v>20.3138851851852</v>
      </c>
      <c r="DY204">
        <v>2.34452962962963</v>
      </c>
      <c r="DZ204">
        <v>1.83640259259259</v>
      </c>
      <c r="EA204">
        <v>19.9856407407407</v>
      </c>
      <c r="EB204">
        <v>16.1001333333333</v>
      </c>
      <c r="EC204">
        <v>2000.00074074074</v>
      </c>
      <c r="ED204">
        <v>0.980008</v>
      </c>
      <c r="EE204">
        <v>0.0199923</v>
      </c>
      <c r="EF204">
        <v>0</v>
      </c>
      <c r="EG204">
        <v>847.733</v>
      </c>
      <c r="EH204">
        <v>5.00063</v>
      </c>
      <c r="EI204">
        <v>16719.0148148148</v>
      </c>
      <c r="EJ204">
        <v>17256.9444444444</v>
      </c>
      <c r="EK204">
        <v>38.937</v>
      </c>
      <c r="EL204">
        <v>38.937</v>
      </c>
      <c r="EM204">
        <v>38.4071481481481</v>
      </c>
      <c r="EN204">
        <v>38.289037037037</v>
      </c>
      <c r="EO204">
        <v>39.8887777777778</v>
      </c>
      <c r="EP204">
        <v>1955.12074074074</v>
      </c>
      <c r="EQ204">
        <v>39.88</v>
      </c>
      <c r="ER204">
        <v>0</v>
      </c>
      <c r="ES204">
        <v>1659025858.3</v>
      </c>
      <c r="ET204">
        <v>0</v>
      </c>
      <c r="EU204">
        <v>847.74292</v>
      </c>
      <c r="EV204">
        <v>-2.41153845183049</v>
      </c>
      <c r="EW204">
        <v>-43.8384615838205</v>
      </c>
      <c r="EX204">
        <v>16718.796</v>
      </c>
      <c r="EY204">
        <v>15</v>
      </c>
      <c r="EZ204">
        <v>0</v>
      </c>
      <c r="FA204" t="s">
        <v>420</v>
      </c>
      <c r="FB204">
        <v>1657551626.5</v>
      </c>
      <c r="FC204">
        <v>1657551629</v>
      </c>
      <c r="FD204">
        <v>0</v>
      </c>
      <c r="FE204">
        <v>0.403</v>
      </c>
      <c r="FF204">
        <v>0.009</v>
      </c>
      <c r="FG204">
        <v>9.41</v>
      </c>
      <c r="FH204">
        <v>0.087</v>
      </c>
      <c r="FI204">
        <v>417</v>
      </c>
      <c r="FJ204">
        <v>17</v>
      </c>
      <c r="FK204">
        <v>1.61</v>
      </c>
      <c r="FL204">
        <v>0.59</v>
      </c>
      <c r="FM204">
        <v>-75.783065</v>
      </c>
      <c r="FN204">
        <v>-0.870835272044928</v>
      </c>
      <c r="FO204">
        <v>0.501396802717168</v>
      </c>
      <c r="FP204">
        <v>0</v>
      </c>
      <c r="FQ204">
        <v>847.882294117647</v>
      </c>
      <c r="FR204">
        <v>-2.73579831518599</v>
      </c>
      <c r="FS204">
        <v>0.334849968986275</v>
      </c>
      <c r="FT204">
        <v>0</v>
      </c>
      <c r="FU204">
        <v>5.61337325</v>
      </c>
      <c r="FV204">
        <v>0.0803258161350647</v>
      </c>
      <c r="FW204">
        <v>0.0139918039200633</v>
      </c>
      <c r="FX204">
        <v>1</v>
      </c>
      <c r="FY204">
        <v>1</v>
      </c>
      <c r="FZ204">
        <v>3</v>
      </c>
      <c r="GA204" t="s">
        <v>421</v>
      </c>
      <c r="GB204">
        <v>2.97259</v>
      </c>
      <c r="GC204">
        <v>2.70003</v>
      </c>
      <c r="GD204">
        <v>0.209741</v>
      </c>
      <c r="GE204">
        <v>0.216834</v>
      </c>
      <c r="GF204">
        <v>0.108676</v>
      </c>
      <c r="GG204">
        <v>0.0927837</v>
      </c>
      <c r="GH204">
        <v>30771.7</v>
      </c>
      <c r="GI204">
        <v>33337</v>
      </c>
      <c r="GJ204">
        <v>35284.8</v>
      </c>
      <c r="GK204">
        <v>38603.9</v>
      </c>
      <c r="GL204">
        <v>44589.1</v>
      </c>
      <c r="GM204">
        <v>50583.2</v>
      </c>
      <c r="GN204">
        <v>55157.1</v>
      </c>
      <c r="GO204">
        <v>61917.6</v>
      </c>
      <c r="GP204">
        <v>1.9794</v>
      </c>
      <c r="GQ204">
        <v>1.848</v>
      </c>
      <c r="GR204">
        <v>0.126809</v>
      </c>
      <c r="GS204">
        <v>0</v>
      </c>
      <c r="GT204">
        <v>25.4552</v>
      </c>
      <c r="GU204">
        <v>999.9</v>
      </c>
      <c r="GV204">
        <v>58.918</v>
      </c>
      <c r="GW204">
        <v>29.346</v>
      </c>
      <c r="GX204">
        <v>26.7408</v>
      </c>
      <c r="GY204">
        <v>56.4664</v>
      </c>
      <c r="GZ204">
        <v>43.4175</v>
      </c>
      <c r="HA204">
        <v>1</v>
      </c>
      <c r="HB204">
        <v>-0.0280081</v>
      </c>
      <c r="HC204">
        <v>0.243791</v>
      </c>
      <c r="HD204">
        <v>20.1137</v>
      </c>
      <c r="HE204">
        <v>5.19932</v>
      </c>
      <c r="HF204">
        <v>12.004</v>
      </c>
      <c r="HG204">
        <v>4.9756</v>
      </c>
      <c r="HH204">
        <v>3.2934</v>
      </c>
      <c r="HI204">
        <v>9999</v>
      </c>
      <c r="HJ204">
        <v>9999</v>
      </c>
      <c r="HK204">
        <v>9999</v>
      </c>
      <c r="HL204">
        <v>628.3</v>
      </c>
      <c r="HM204">
        <v>1.86325</v>
      </c>
      <c r="HN204">
        <v>1.86804</v>
      </c>
      <c r="HO204">
        <v>1.86783</v>
      </c>
      <c r="HP204">
        <v>1.86896</v>
      </c>
      <c r="HQ204">
        <v>1.86981</v>
      </c>
      <c r="HR204">
        <v>1.86587</v>
      </c>
      <c r="HS204">
        <v>1.86691</v>
      </c>
      <c r="HT204">
        <v>1.86829</v>
      </c>
      <c r="HU204">
        <v>5</v>
      </c>
      <c r="HV204">
        <v>0</v>
      </c>
      <c r="HW204">
        <v>0</v>
      </c>
      <c r="HX204">
        <v>0</v>
      </c>
      <c r="HY204" t="s">
        <v>422</v>
      </c>
      <c r="HZ204" t="s">
        <v>423</v>
      </c>
      <c r="IA204" t="s">
        <v>424</v>
      </c>
      <c r="IB204" t="s">
        <v>424</v>
      </c>
      <c r="IC204" t="s">
        <v>424</v>
      </c>
      <c r="ID204" t="s">
        <v>424</v>
      </c>
      <c r="IE204">
        <v>0</v>
      </c>
      <c r="IF204">
        <v>100</v>
      </c>
      <c r="IG204">
        <v>100</v>
      </c>
      <c r="IH204">
        <v>12.21</v>
      </c>
      <c r="II204">
        <v>0.5607</v>
      </c>
      <c r="IJ204">
        <v>4.02706509432224</v>
      </c>
      <c r="IK204">
        <v>0.00601174518973114</v>
      </c>
      <c r="IL204">
        <v>2.77886958061485e-07</v>
      </c>
      <c r="IM204">
        <v>-3.54636231360687e-10</v>
      </c>
      <c r="IN204">
        <v>-0.0404303883988718</v>
      </c>
      <c r="IO204">
        <v>-0.0177815531441476</v>
      </c>
      <c r="IP204">
        <v>0.00205572605671414</v>
      </c>
      <c r="IQ204">
        <v>-1.65519735432211e-05</v>
      </c>
      <c r="IR204">
        <v>-4</v>
      </c>
      <c r="IS204">
        <v>1848</v>
      </c>
      <c r="IT204">
        <v>1</v>
      </c>
      <c r="IU204">
        <v>25</v>
      </c>
      <c r="IV204">
        <v>24570.6</v>
      </c>
      <c r="IW204">
        <v>24570.5</v>
      </c>
      <c r="IX204">
        <v>2.91504</v>
      </c>
      <c r="IY204">
        <v>2.59277</v>
      </c>
      <c r="IZ204">
        <v>1.54785</v>
      </c>
      <c r="JA204">
        <v>2.30591</v>
      </c>
      <c r="JB204">
        <v>1.34644</v>
      </c>
      <c r="JC204">
        <v>2.2876</v>
      </c>
      <c r="JD204">
        <v>33.9413</v>
      </c>
      <c r="JE204">
        <v>24.2188</v>
      </c>
      <c r="JF204">
        <v>18</v>
      </c>
      <c r="JG204">
        <v>497.9</v>
      </c>
      <c r="JH204">
        <v>412.935</v>
      </c>
      <c r="JI204">
        <v>24.9999</v>
      </c>
      <c r="JJ204">
        <v>26.8383</v>
      </c>
      <c r="JK204">
        <v>30</v>
      </c>
      <c r="JL204">
        <v>26.7649</v>
      </c>
      <c r="JM204">
        <v>26.7026</v>
      </c>
      <c r="JN204">
        <v>58.4341</v>
      </c>
      <c r="JO204">
        <v>33.2075</v>
      </c>
      <c r="JP204">
        <v>93.2769</v>
      </c>
      <c r="JQ204">
        <v>25</v>
      </c>
      <c r="JR204">
        <v>1543.63</v>
      </c>
      <c r="JS204">
        <v>20.2945</v>
      </c>
      <c r="JT204">
        <v>102.317</v>
      </c>
      <c r="JU204">
        <v>103.064</v>
      </c>
    </row>
    <row r="205" spans="1:281">
      <c r="A205">
        <v>189</v>
      </c>
      <c r="B205">
        <v>1659025864.6</v>
      </c>
      <c r="C205">
        <v>2181.5</v>
      </c>
      <c r="D205" t="s">
        <v>802</v>
      </c>
      <c r="E205" t="s">
        <v>803</v>
      </c>
      <c r="F205">
        <v>5</v>
      </c>
      <c r="G205" t="s">
        <v>619</v>
      </c>
      <c r="H205" t="s">
        <v>417</v>
      </c>
      <c r="I205">
        <v>1659025856.81429</v>
      </c>
      <c r="J205">
        <f>(K205)/1000</f>
        <v>0</v>
      </c>
      <c r="K205">
        <f>IF(CZ205, AN205, AH205)</f>
        <v>0</v>
      </c>
      <c r="L205">
        <f>IF(CZ205, AI205, AG205)</f>
        <v>0</v>
      </c>
      <c r="M205">
        <f>DB205 - IF(AU205&gt;1, L205*CV205*100.0/(AW205*DP205), 0)</f>
        <v>0</v>
      </c>
      <c r="N205">
        <f>((T205-J205/2)*M205-L205)/(T205+J205/2)</f>
        <v>0</v>
      </c>
      <c r="O205">
        <f>N205*(DI205+DJ205)/1000.0</f>
        <v>0</v>
      </c>
      <c r="P205">
        <f>(DB205 - IF(AU205&gt;1, L205*CV205*100.0/(AW205*DP205), 0))*(DI205+DJ205)/1000.0</f>
        <v>0</v>
      </c>
      <c r="Q205">
        <f>2.0/((1/S205-1/R205)+SIGN(S205)*SQRT((1/S205-1/R205)*(1/S205-1/R205) + 4*CW205/((CW205+1)*(CW205+1))*(2*1/S205*1/R205-1/R205*1/R205)))</f>
        <v>0</v>
      </c>
      <c r="R205">
        <f>IF(LEFT(CX205,1)&lt;&gt;"0",IF(LEFT(CX205,1)="1",3.0,CY205),$D$5+$E$5*(DP205*DI205/($K$5*1000))+$F$5*(DP205*DI205/($K$5*1000))*MAX(MIN(CV205,$J$5),$I$5)*MAX(MIN(CV205,$J$5),$I$5)+$G$5*MAX(MIN(CV205,$J$5),$I$5)*(DP205*DI205/($K$5*1000))+$H$5*(DP205*DI205/($K$5*1000))*(DP205*DI205/($K$5*1000)))</f>
        <v>0</v>
      </c>
      <c r="S205">
        <f>J205*(1000-(1000*0.61365*exp(17.502*W205/(240.97+W205))/(DI205+DJ205)+DD205)/2)/(1000*0.61365*exp(17.502*W205/(240.97+W205))/(DI205+DJ205)-DD205)</f>
        <v>0</v>
      </c>
      <c r="T205">
        <f>1/((CW205+1)/(Q205/1.6)+1/(R205/1.37)) + CW205/((CW205+1)/(Q205/1.6) + CW205/(R205/1.37))</f>
        <v>0</v>
      </c>
      <c r="U205">
        <f>(CR205*CU205)</f>
        <v>0</v>
      </c>
      <c r="V205">
        <f>(DK205+(U205+2*0.95*5.67E-8*(((DK205+$B$7)+273)^4-(DK205+273)^4)-44100*J205)/(1.84*29.3*R205+8*0.95*5.67E-8*(DK205+273)^3))</f>
        <v>0</v>
      </c>
      <c r="W205">
        <f>($C$7*DL205+$D$7*DM205+$E$7*V205)</f>
        <v>0</v>
      </c>
      <c r="X205">
        <f>0.61365*exp(17.502*W205/(240.97+W205))</f>
        <v>0</v>
      </c>
      <c r="Y205">
        <f>(Z205/AA205*100)</f>
        <v>0</v>
      </c>
      <c r="Z205">
        <f>DD205*(DI205+DJ205)/1000</f>
        <v>0</v>
      </c>
      <c r="AA205">
        <f>0.61365*exp(17.502*DK205/(240.97+DK205))</f>
        <v>0</v>
      </c>
      <c r="AB205">
        <f>(X205-DD205*(DI205+DJ205)/1000)</f>
        <v>0</v>
      </c>
      <c r="AC205">
        <f>(-J205*44100)</f>
        <v>0</v>
      </c>
      <c r="AD205">
        <f>2*29.3*R205*0.92*(DK205-W205)</f>
        <v>0</v>
      </c>
      <c r="AE205">
        <f>2*0.95*5.67E-8*(((DK205+$B$7)+273)^4-(W205+273)^4)</f>
        <v>0</v>
      </c>
      <c r="AF205">
        <f>U205+AE205+AC205+AD205</f>
        <v>0</v>
      </c>
      <c r="AG205">
        <f>DH205*AU205*(DC205-DB205*(1000-AU205*DE205)/(1000-AU205*DD205))/(100*CV205)</f>
        <v>0</v>
      </c>
      <c r="AH205">
        <f>1000*DH205*AU205*(DD205-DE205)/(100*CV205*(1000-AU205*DD205))</f>
        <v>0</v>
      </c>
      <c r="AI205">
        <f>(AJ205 - AK205 - DI205*1E3/(8.314*(DK205+273.15)) * AM205/DH205 * AL205) * DH205/(100*CV205) * (1000 - DE205)/1000</f>
        <v>0</v>
      </c>
      <c r="AJ205">
        <v>1567.83491335883</v>
      </c>
      <c r="AK205">
        <v>1506.85751515152</v>
      </c>
      <c r="AL205">
        <v>3.46622065168514</v>
      </c>
      <c r="AM205">
        <v>66.0504921813524</v>
      </c>
      <c r="AN205">
        <f>(AP205 - AO205 + DI205*1E3/(8.314*(DK205+273.15)) * AR205/DH205 * AQ205) * DH205/(100*CV205) * 1000/(1000 - AP205)</f>
        <v>0</v>
      </c>
      <c r="AO205">
        <v>20.3099040169264</v>
      </c>
      <c r="AP205">
        <v>25.9147804195804</v>
      </c>
      <c r="AQ205">
        <v>-0.000112541889480716</v>
      </c>
      <c r="AR205">
        <v>92.47</v>
      </c>
      <c r="AS205">
        <v>0</v>
      </c>
      <c r="AT205">
        <v>0</v>
      </c>
      <c r="AU205">
        <f>IF(AS205*$H$13&gt;=AW205,1.0,(AW205/(AW205-AS205*$H$13)))</f>
        <v>0</v>
      </c>
      <c r="AV205">
        <f>(AU205-1)*100</f>
        <v>0</v>
      </c>
      <c r="AW205">
        <f>MAX(0,($B$13+$C$13*DP205)/(1+$D$13*DP205)*DI205/(DK205+273)*$E$13)</f>
        <v>0</v>
      </c>
      <c r="AX205" t="s">
        <v>418</v>
      </c>
      <c r="AY205" t="s">
        <v>418</v>
      </c>
      <c r="AZ205">
        <v>0</v>
      </c>
      <c r="BA205">
        <v>0</v>
      </c>
      <c r="BB205">
        <f>1-AZ205/BA205</f>
        <v>0</v>
      </c>
      <c r="BC205">
        <v>0</v>
      </c>
      <c r="BD205" t="s">
        <v>418</v>
      </c>
      <c r="BE205" t="s">
        <v>418</v>
      </c>
      <c r="BF205">
        <v>0</v>
      </c>
      <c r="BG205">
        <v>0</v>
      </c>
      <c r="BH205">
        <f>1-BF205/BG205</f>
        <v>0</v>
      </c>
      <c r="BI205">
        <v>0.5</v>
      </c>
      <c r="BJ205">
        <f>CS205</f>
        <v>0</v>
      </c>
      <c r="BK205">
        <f>L205</f>
        <v>0</v>
      </c>
      <c r="BL205">
        <f>BH205*BI205*BJ205</f>
        <v>0</v>
      </c>
      <c r="BM205">
        <f>(BK205-BC205)/BJ205</f>
        <v>0</v>
      </c>
      <c r="BN205">
        <f>(BA205-BG205)/BG205</f>
        <v>0</v>
      </c>
      <c r="BO205">
        <f>AZ205/(BB205+AZ205/BG205)</f>
        <v>0</v>
      </c>
      <c r="BP205" t="s">
        <v>418</v>
      </c>
      <c r="BQ205">
        <v>0</v>
      </c>
      <c r="BR205">
        <f>IF(BQ205&lt;&gt;0, BQ205, BO205)</f>
        <v>0</v>
      </c>
      <c r="BS205">
        <f>1-BR205/BG205</f>
        <v>0</v>
      </c>
      <c r="BT205">
        <f>(BG205-BF205)/(BG205-BR205)</f>
        <v>0</v>
      </c>
      <c r="BU205">
        <f>(BA205-BG205)/(BA205-BR205)</f>
        <v>0</v>
      </c>
      <c r="BV205">
        <f>(BG205-BF205)/(BG205-AZ205)</f>
        <v>0</v>
      </c>
      <c r="BW205">
        <f>(BA205-BG205)/(BA205-AZ205)</f>
        <v>0</v>
      </c>
      <c r="BX205">
        <f>(BT205*BR205/BF205)</f>
        <v>0</v>
      </c>
      <c r="BY205">
        <f>(1-BX205)</f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f>$B$11*DQ205+$C$11*DR205+$F$11*EC205*(1-EF205)</f>
        <v>0</v>
      </c>
      <c r="CS205">
        <f>CR205*CT205</f>
        <v>0</v>
      </c>
      <c r="CT205">
        <f>($B$11*$D$9+$C$11*$D$9+$F$11*((EP205+EH205)/MAX(EP205+EH205+EQ205, 0.1)*$I$9+EQ205/MAX(EP205+EH205+EQ205, 0.1)*$J$9))/($B$11+$C$11+$F$11)</f>
        <v>0</v>
      </c>
      <c r="CU205">
        <f>($B$11*$K$9+$C$11*$K$9+$F$11*((EP205+EH205)/MAX(EP205+EH205+EQ205, 0.1)*$P$9+EQ205/MAX(EP205+EH205+EQ205, 0.1)*$Q$9))/($B$11+$C$11+$F$11)</f>
        <v>0</v>
      </c>
      <c r="CV205">
        <v>6</v>
      </c>
      <c r="CW205">
        <v>0.5</v>
      </c>
      <c r="CX205" t="s">
        <v>419</v>
      </c>
      <c r="CY205">
        <v>2</v>
      </c>
      <c r="CZ205" t="b">
        <v>1</v>
      </c>
      <c r="DA205">
        <v>1659025856.81429</v>
      </c>
      <c r="DB205">
        <v>1443.28</v>
      </c>
      <c r="DC205">
        <v>1519.14142857143</v>
      </c>
      <c r="DD205">
        <v>25.9261821428571</v>
      </c>
      <c r="DE205">
        <v>20.3088428571429</v>
      </c>
      <c r="DF205">
        <v>1431.12107142857</v>
      </c>
      <c r="DG205">
        <v>25.3651285714286</v>
      </c>
      <c r="DH205">
        <v>500.023107142857</v>
      </c>
      <c r="DI205">
        <v>90.400225</v>
      </c>
      <c r="DJ205">
        <v>0.0462153857142857</v>
      </c>
      <c r="DK205">
        <v>27.4962285714286</v>
      </c>
      <c r="DL205">
        <v>27.55265</v>
      </c>
      <c r="DM205">
        <v>999.9</v>
      </c>
      <c r="DN205">
        <v>0</v>
      </c>
      <c r="DO205">
        <v>0</v>
      </c>
      <c r="DP205">
        <v>10013.5714285714</v>
      </c>
      <c r="DQ205">
        <v>0</v>
      </c>
      <c r="DR205">
        <v>18.4287392857143</v>
      </c>
      <c r="DS205">
        <v>-75.8594321428571</v>
      </c>
      <c r="DT205">
        <v>1481.69464285714</v>
      </c>
      <c r="DU205">
        <v>1550.63142857143</v>
      </c>
      <c r="DV205">
        <v>5.61733464285714</v>
      </c>
      <c r="DW205">
        <v>1519.14142857143</v>
      </c>
      <c r="DX205">
        <v>20.3088428571429</v>
      </c>
      <c r="DY205">
        <v>2.34373357142857</v>
      </c>
      <c r="DZ205">
        <v>1.83592464285714</v>
      </c>
      <c r="EA205">
        <v>19.9801607142857</v>
      </c>
      <c r="EB205">
        <v>16.0960571428571</v>
      </c>
      <c r="EC205">
        <v>2000.00321428571</v>
      </c>
      <c r="ED205">
        <v>0.980008</v>
      </c>
      <c r="EE205">
        <v>0.0199923</v>
      </c>
      <c r="EF205">
        <v>0</v>
      </c>
      <c r="EG205">
        <v>847.54225</v>
      </c>
      <c r="EH205">
        <v>5.00063</v>
      </c>
      <c r="EI205">
        <v>16715.5678571429</v>
      </c>
      <c r="EJ205">
        <v>17256.9642857143</v>
      </c>
      <c r="EK205">
        <v>38.937</v>
      </c>
      <c r="EL205">
        <v>38.9281428571429</v>
      </c>
      <c r="EM205">
        <v>38.4104285714286</v>
      </c>
      <c r="EN205">
        <v>38.2765714285714</v>
      </c>
      <c r="EO205">
        <v>39.8927142857143</v>
      </c>
      <c r="EP205">
        <v>1955.12285714286</v>
      </c>
      <c r="EQ205">
        <v>39.8803571428572</v>
      </c>
      <c r="ER205">
        <v>0</v>
      </c>
      <c r="ES205">
        <v>1659025863.7</v>
      </c>
      <c r="ET205">
        <v>0</v>
      </c>
      <c r="EU205">
        <v>847.562576923077</v>
      </c>
      <c r="EV205">
        <v>-0.765162391158322</v>
      </c>
      <c r="EW205">
        <v>-41.7470085685495</v>
      </c>
      <c r="EX205">
        <v>16715.1346153846</v>
      </c>
      <c r="EY205">
        <v>15</v>
      </c>
      <c r="EZ205">
        <v>0</v>
      </c>
      <c r="FA205" t="s">
        <v>420</v>
      </c>
      <c r="FB205">
        <v>1657551626.5</v>
      </c>
      <c r="FC205">
        <v>1657551629</v>
      </c>
      <c r="FD205">
        <v>0</v>
      </c>
      <c r="FE205">
        <v>0.403</v>
      </c>
      <c r="FF205">
        <v>0.009</v>
      </c>
      <c r="FG205">
        <v>9.41</v>
      </c>
      <c r="FH205">
        <v>0.087</v>
      </c>
      <c r="FI205">
        <v>417</v>
      </c>
      <c r="FJ205">
        <v>17</v>
      </c>
      <c r="FK205">
        <v>1.61</v>
      </c>
      <c r="FL205">
        <v>0.59</v>
      </c>
      <c r="FM205">
        <v>-75.802135</v>
      </c>
      <c r="FN205">
        <v>0.296676923077149</v>
      </c>
      <c r="FO205">
        <v>0.494209702732553</v>
      </c>
      <c r="FP205">
        <v>1</v>
      </c>
      <c r="FQ205">
        <v>847.729823529412</v>
      </c>
      <c r="FR205">
        <v>-2.28562260549555</v>
      </c>
      <c r="FS205">
        <v>0.308260057379774</v>
      </c>
      <c r="FT205">
        <v>0</v>
      </c>
      <c r="FU205">
        <v>5.61772725</v>
      </c>
      <c r="FV205">
        <v>-0.028146303939979</v>
      </c>
      <c r="FW205">
        <v>0.0078785188923744</v>
      </c>
      <c r="FX205">
        <v>1</v>
      </c>
      <c r="FY205">
        <v>2</v>
      </c>
      <c r="FZ205">
        <v>3</v>
      </c>
      <c r="GA205" t="s">
        <v>474</v>
      </c>
      <c r="GB205">
        <v>2.97365</v>
      </c>
      <c r="GC205">
        <v>2.7007</v>
      </c>
      <c r="GD205">
        <v>0.211197</v>
      </c>
      <c r="GE205">
        <v>0.218374</v>
      </c>
      <c r="GF205">
        <v>0.108658</v>
      </c>
      <c r="GG205">
        <v>0.0927352</v>
      </c>
      <c r="GH205">
        <v>30715.5</v>
      </c>
      <c r="GI205">
        <v>33271.6</v>
      </c>
      <c r="GJ205">
        <v>35285.4</v>
      </c>
      <c r="GK205">
        <v>38604.1</v>
      </c>
      <c r="GL205">
        <v>44591</v>
      </c>
      <c r="GM205">
        <v>50585.7</v>
      </c>
      <c r="GN205">
        <v>55158.3</v>
      </c>
      <c r="GO205">
        <v>61917.3</v>
      </c>
      <c r="GP205">
        <v>1.979</v>
      </c>
      <c r="GQ205">
        <v>1.848</v>
      </c>
      <c r="GR205">
        <v>0.127047</v>
      </c>
      <c r="GS205">
        <v>0</v>
      </c>
      <c r="GT205">
        <v>25.4552</v>
      </c>
      <c r="GU205">
        <v>999.9</v>
      </c>
      <c r="GV205">
        <v>58.9</v>
      </c>
      <c r="GW205">
        <v>29.346</v>
      </c>
      <c r="GX205">
        <v>26.7316</v>
      </c>
      <c r="GY205">
        <v>56.6264</v>
      </c>
      <c r="GZ205">
        <v>43.1611</v>
      </c>
      <c r="HA205">
        <v>1</v>
      </c>
      <c r="HB205">
        <v>-0.0278862</v>
      </c>
      <c r="HC205">
        <v>0.24488</v>
      </c>
      <c r="HD205">
        <v>20.1139</v>
      </c>
      <c r="HE205">
        <v>5.19932</v>
      </c>
      <c r="HF205">
        <v>12.004</v>
      </c>
      <c r="HG205">
        <v>4.976</v>
      </c>
      <c r="HH205">
        <v>3.2938</v>
      </c>
      <c r="HI205">
        <v>9999</v>
      </c>
      <c r="HJ205">
        <v>9999</v>
      </c>
      <c r="HK205">
        <v>9999</v>
      </c>
      <c r="HL205">
        <v>628.3</v>
      </c>
      <c r="HM205">
        <v>1.86319</v>
      </c>
      <c r="HN205">
        <v>1.86804</v>
      </c>
      <c r="HO205">
        <v>1.86783</v>
      </c>
      <c r="HP205">
        <v>1.86899</v>
      </c>
      <c r="HQ205">
        <v>1.86981</v>
      </c>
      <c r="HR205">
        <v>1.86584</v>
      </c>
      <c r="HS205">
        <v>1.86691</v>
      </c>
      <c r="HT205">
        <v>1.86829</v>
      </c>
      <c r="HU205">
        <v>5</v>
      </c>
      <c r="HV205">
        <v>0</v>
      </c>
      <c r="HW205">
        <v>0</v>
      </c>
      <c r="HX205">
        <v>0</v>
      </c>
      <c r="HY205" t="s">
        <v>422</v>
      </c>
      <c r="HZ205" t="s">
        <v>423</v>
      </c>
      <c r="IA205" t="s">
        <v>424</v>
      </c>
      <c r="IB205" t="s">
        <v>424</v>
      </c>
      <c r="IC205" t="s">
        <v>424</v>
      </c>
      <c r="ID205" t="s">
        <v>424</v>
      </c>
      <c r="IE205">
        <v>0</v>
      </c>
      <c r="IF205">
        <v>100</v>
      </c>
      <c r="IG205">
        <v>100</v>
      </c>
      <c r="IH205">
        <v>12.28</v>
      </c>
      <c r="II205">
        <v>0.5605</v>
      </c>
      <c r="IJ205">
        <v>4.02706509432224</v>
      </c>
      <c r="IK205">
        <v>0.00601174518973114</v>
      </c>
      <c r="IL205">
        <v>2.77886958061485e-07</v>
      </c>
      <c r="IM205">
        <v>-3.54636231360687e-10</v>
      </c>
      <c r="IN205">
        <v>-0.0404303883988718</v>
      </c>
      <c r="IO205">
        <v>-0.0177815531441476</v>
      </c>
      <c r="IP205">
        <v>0.00205572605671414</v>
      </c>
      <c r="IQ205">
        <v>-1.65519735432211e-05</v>
      </c>
      <c r="IR205">
        <v>-4</v>
      </c>
      <c r="IS205">
        <v>1848</v>
      </c>
      <c r="IT205">
        <v>1</v>
      </c>
      <c r="IU205">
        <v>25</v>
      </c>
      <c r="IV205">
        <v>24570.6</v>
      </c>
      <c r="IW205">
        <v>24570.6</v>
      </c>
      <c r="IX205">
        <v>2.94312</v>
      </c>
      <c r="IY205">
        <v>2.57202</v>
      </c>
      <c r="IZ205">
        <v>1.54785</v>
      </c>
      <c r="JA205">
        <v>2.30469</v>
      </c>
      <c r="JB205">
        <v>1.34644</v>
      </c>
      <c r="JC205">
        <v>2.41089</v>
      </c>
      <c r="JD205">
        <v>33.9413</v>
      </c>
      <c r="JE205">
        <v>24.2188</v>
      </c>
      <c r="JF205">
        <v>18</v>
      </c>
      <c r="JG205">
        <v>497.637</v>
      </c>
      <c r="JH205">
        <v>412.952</v>
      </c>
      <c r="JI205">
        <v>25.0002</v>
      </c>
      <c r="JJ205">
        <v>26.8383</v>
      </c>
      <c r="JK205">
        <v>30.0001</v>
      </c>
      <c r="JL205">
        <v>26.7649</v>
      </c>
      <c r="JM205">
        <v>26.7048</v>
      </c>
      <c r="JN205">
        <v>58.9131</v>
      </c>
      <c r="JO205">
        <v>33.2075</v>
      </c>
      <c r="JP205">
        <v>92.9024</v>
      </c>
      <c r="JQ205">
        <v>25</v>
      </c>
      <c r="JR205">
        <v>1557.09</v>
      </c>
      <c r="JS205">
        <v>20.2945</v>
      </c>
      <c r="JT205">
        <v>102.319</v>
      </c>
      <c r="JU205">
        <v>103.064</v>
      </c>
    </row>
    <row r="206" spans="1:281">
      <c r="A206">
        <v>190</v>
      </c>
      <c r="B206">
        <v>1659025869.6</v>
      </c>
      <c r="C206">
        <v>2186.5</v>
      </c>
      <c r="D206" t="s">
        <v>804</v>
      </c>
      <c r="E206" t="s">
        <v>805</v>
      </c>
      <c r="F206">
        <v>5</v>
      </c>
      <c r="G206" t="s">
        <v>619</v>
      </c>
      <c r="H206" t="s">
        <v>417</v>
      </c>
      <c r="I206">
        <v>1659025862.1</v>
      </c>
      <c r="J206">
        <f>(K206)/1000</f>
        <v>0</v>
      </c>
      <c r="K206">
        <f>IF(CZ206, AN206, AH206)</f>
        <v>0</v>
      </c>
      <c r="L206">
        <f>IF(CZ206, AI206, AG206)</f>
        <v>0</v>
      </c>
      <c r="M206">
        <f>DB206 - IF(AU206&gt;1, L206*CV206*100.0/(AW206*DP206), 0)</f>
        <v>0</v>
      </c>
      <c r="N206">
        <f>((T206-J206/2)*M206-L206)/(T206+J206/2)</f>
        <v>0</v>
      </c>
      <c r="O206">
        <f>N206*(DI206+DJ206)/1000.0</f>
        <v>0</v>
      </c>
      <c r="P206">
        <f>(DB206 - IF(AU206&gt;1, L206*CV206*100.0/(AW206*DP206), 0))*(DI206+DJ206)/1000.0</f>
        <v>0</v>
      </c>
      <c r="Q206">
        <f>2.0/((1/S206-1/R206)+SIGN(S206)*SQRT((1/S206-1/R206)*(1/S206-1/R206) + 4*CW206/((CW206+1)*(CW206+1))*(2*1/S206*1/R206-1/R206*1/R206)))</f>
        <v>0</v>
      </c>
      <c r="R206">
        <f>IF(LEFT(CX206,1)&lt;&gt;"0",IF(LEFT(CX206,1)="1",3.0,CY206),$D$5+$E$5*(DP206*DI206/($K$5*1000))+$F$5*(DP206*DI206/($K$5*1000))*MAX(MIN(CV206,$J$5),$I$5)*MAX(MIN(CV206,$J$5),$I$5)+$G$5*MAX(MIN(CV206,$J$5),$I$5)*(DP206*DI206/($K$5*1000))+$H$5*(DP206*DI206/($K$5*1000))*(DP206*DI206/($K$5*1000)))</f>
        <v>0</v>
      </c>
      <c r="S206">
        <f>J206*(1000-(1000*0.61365*exp(17.502*W206/(240.97+W206))/(DI206+DJ206)+DD206)/2)/(1000*0.61365*exp(17.502*W206/(240.97+W206))/(DI206+DJ206)-DD206)</f>
        <v>0</v>
      </c>
      <c r="T206">
        <f>1/((CW206+1)/(Q206/1.6)+1/(R206/1.37)) + CW206/((CW206+1)/(Q206/1.6) + CW206/(R206/1.37))</f>
        <v>0</v>
      </c>
      <c r="U206">
        <f>(CR206*CU206)</f>
        <v>0</v>
      </c>
      <c r="V206">
        <f>(DK206+(U206+2*0.95*5.67E-8*(((DK206+$B$7)+273)^4-(DK206+273)^4)-44100*J206)/(1.84*29.3*R206+8*0.95*5.67E-8*(DK206+273)^3))</f>
        <v>0</v>
      </c>
      <c r="W206">
        <f>($C$7*DL206+$D$7*DM206+$E$7*V206)</f>
        <v>0</v>
      </c>
      <c r="X206">
        <f>0.61365*exp(17.502*W206/(240.97+W206))</f>
        <v>0</v>
      </c>
      <c r="Y206">
        <f>(Z206/AA206*100)</f>
        <v>0</v>
      </c>
      <c r="Z206">
        <f>DD206*(DI206+DJ206)/1000</f>
        <v>0</v>
      </c>
      <c r="AA206">
        <f>0.61365*exp(17.502*DK206/(240.97+DK206))</f>
        <v>0</v>
      </c>
      <c r="AB206">
        <f>(X206-DD206*(DI206+DJ206)/1000)</f>
        <v>0</v>
      </c>
      <c r="AC206">
        <f>(-J206*44100)</f>
        <v>0</v>
      </c>
      <c r="AD206">
        <f>2*29.3*R206*0.92*(DK206-W206)</f>
        <v>0</v>
      </c>
      <c r="AE206">
        <f>2*0.95*5.67E-8*(((DK206+$B$7)+273)^4-(W206+273)^4)</f>
        <v>0</v>
      </c>
      <c r="AF206">
        <f>U206+AE206+AC206+AD206</f>
        <v>0</v>
      </c>
      <c r="AG206">
        <f>DH206*AU206*(DC206-DB206*(1000-AU206*DE206)/(1000-AU206*DD206))/(100*CV206)</f>
        <v>0</v>
      </c>
      <c r="AH206">
        <f>1000*DH206*AU206*(DD206-DE206)/(100*CV206*(1000-AU206*DD206))</f>
        <v>0</v>
      </c>
      <c r="AI206">
        <f>(AJ206 - AK206 - DI206*1E3/(8.314*(DK206+273.15)) * AM206/DH206 * AL206) * DH206/(100*CV206) * (1000 - DE206)/1000</f>
        <v>0</v>
      </c>
      <c r="AJ206">
        <v>1585.51550556806</v>
      </c>
      <c r="AK206">
        <v>1524.21327272727</v>
      </c>
      <c r="AL206">
        <v>3.47999202150752</v>
      </c>
      <c r="AM206">
        <v>66.0504921813524</v>
      </c>
      <c r="AN206">
        <f>(AP206 - AO206 + DI206*1E3/(8.314*(DK206+273.15)) * AR206/DH206 * AQ206) * DH206/(100*CV206) * 1000/(1000 - AP206)</f>
        <v>0</v>
      </c>
      <c r="AO206">
        <v>20.2901308806061</v>
      </c>
      <c r="AP206">
        <v>25.9075755244755</v>
      </c>
      <c r="AQ206">
        <v>-0.000100363636361758</v>
      </c>
      <c r="AR206">
        <v>92.47</v>
      </c>
      <c r="AS206">
        <v>0</v>
      </c>
      <c r="AT206">
        <v>0</v>
      </c>
      <c r="AU206">
        <f>IF(AS206*$H$13&gt;=AW206,1.0,(AW206/(AW206-AS206*$H$13)))</f>
        <v>0</v>
      </c>
      <c r="AV206">
        <f>(AU206-1)*100</f>
        <v>0</v>
      </c>
      <c r="AW206">
        <f>MAX(0,($B$13+$C$13*DP206)/(1+$D$13*DP206)*DI206/(DK206+273)*$E$13)</f>
        <v>0</v>
      </c>
      <c r="AX206" t="s">
        <v>418</v>
      </c>
      <c r="AY206" t="s">
        <v>418</v>
      </c>
      <c r="AZ206">
        <v>0</v>
      </c>
      <c r="BA206">
        <v>0</v>
      </c>
      <c r="BB206">
        <f>1-AZ206/BA206</f>
        <v>0</v>
      </c>
      <c r="BC206">
        <v>0</v>
      </c>
      <c r="BD206" t="s">
        <v>418</v>
      </c>
      <c r="BE206" t="s">
        <v>418</v>
      </c>
      <c r="BF206">
        <v>0</v>
      </c>
      <c r="BG206">
        <v>0</v>
      </c>
      <c r="BH206">
        <f>1-BF206/BG206</f>
        <v>0</v>
      </c>
      <c r="BI206">
        <v>0.5</v>
      </c>
      <c r="BJ206">
        <f>CS206</f>
        <v>0</v>
      </c>
      <c r="BK206">
        <f>L206</f>
        <v>0</v>
      </c>
      <c r="BL206">
        <f>BH206*BI206*BJ206</f>
        <v>0</v>
      </c>
      <c r="BM206">
        <f>(BK206-BC206)/BJ206</f>
        <v>0</v>
      </c>
      <c r="BN206">
        <f>(BA206-BG206)/BG206</f>
        <v>0</v>
      </c>
      <c r="BO206">
        <f>AZ206/(BB206+AZ206/BG206)</f>
        <v>0</v>
      </c>
      <c r="BP206" t="s">
        <v>418</v>
      </c>
      <c r="BQ206">
        <v>0</v>
      </c>
      <c r="BR206">
        <f>IF(BQ206&lt;&gt;0, BQ206, BO206)</f>
        <v>0</v>
      </c>
      <c r="BS206">
        <f>1-BR206/BG206</f>
        <v>0</v>
      </c>
      <c r="BT206">
        <f>(BG206-BF206)/(BG206-BR206)</f>
        <v>0</v>
      </c>
      <c r="BU206">
        <f>(BA206-BG206)/(BA206-BR206)</f>
        <v>0</v>
      </c>
      <c r="BV206">
        <f>(BG206-BF206)/(BG206-AZ206)</f>
        <v>0</v>
      </c>
      <c r="BW206">
        <f>(BA206-BG206)/(BA206-AZ206)</f>
        <v>0</v>
      </c>
      <c r="BX206">
        <f>(BT206*BR206/BF206)</f>
        <v>0</v>
      </c>
      <c r="BY206">
        <f>(1-BX206)</f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f>$B$11*DQ206+$C$11*DR206+$F$11*EC206*(1-EF206)</f>
        <v>0</v>
      </c>
      <c r="CS206">
        <f>CR206*CT206</f>
        <v>0</v>
      </c>
      <c r="CT206">
        <f>($B$11*$D$9+$C$11*$D$9+$F$11*((EP206+EH206)/MAX(EP206+EH206+EQ206, 0.1)*$I$9+EQ206/MAX(EP206+EH206+EQ206, 0.1)*$J$9))/($B$11+$C$11+$F$11)</f>
        <v>0</v>
      </c>
      <c r="CU206">
        <f>($B$11*$K$9+$C$11*$K$9+$F$11*((EP206+EH206)/MAX(EP206+EH206+EQ206, 0.1)*$P$9+EQ206/MAX(EP206+EH206+EQ206, 0.1)*$Q$9))/($B$11+$C$11+$F$11)</f>
        <v>0</v>
      </c>
      <c r="CV206">
        <v>6</v>
      </c>
      <c r="CW206">
        <v>0.5</v>
      </c>
      <c r="CX206" t="s">
        <v>419</v>
      </c>
      <c r="CY206">
        <v>2</v>
      </c>
      <c r="CZ206" t="b">
        <v>1</v>
      </c>
      <c r="DA206">
        <v>1659025862.1</v>
      </c>
      <c r="DB206">
        <v>1461.11259259259</v>
      </c>
      <c r="DC206">
        <v>1536.96259259259</v>
      </c>
      <c r="DD206">
        <v>25.9173259259259</v>
      </c>
      <c r="DE206">
        <v>20.3008666666667</v>
      </c>
      <c r="DF206">
        <v>1448.87111111111</v>
      </c>
      <c r="DG206">
        <v>25.3567333333333</v>
      </c>
      <c r="DH206">
        <v>500.032333333333</v>
      </c>
      <c r="DI206">
        <v>90.4005259259259</v>
      </c>
      <c r="DJ206">
        <v>0.046296162962963</v>
      </c>
      <c r="DK206">
        <v>27.4923666666667</v>
      </c>
      <c r="DL206">
        <v>27.5452148148148</v>
      </c>
      <c r="DM206">
        <v>999.9</v>
      </c>
      <c r="DN206">
        <v>0</v>
      </c>
      <c r="DO206">
        <v>0</v>
      </c>
      <c r="DP206">
        <v>9998.51851851852</v>
      </c>
      <c r="DQ206">
        <v>0</v>
      </c>
      <c r="DR206">
        <v>18.4615814814815</v>
      </c>
      <c r="DS206">
        <v>-75.8490925925926</v>
      </c>
      <c r="DT206">
        <v>1499.98740740741</v>
      </c>
      <c r="DU206">
        <v>1568.80925925926</v>
      </c>
      <c r="DV206">
        <v>5.61645777777778</v>
      </c>
      <c r="DW206">
        <v>1536.96259259259</v>
      </c>
      <c r="DX206">
        <v>20.3008666666667</v>
      </c>
      <c r="DY206">
        <v>2.34294074074074</v>
      </c>
      <c r="DZ206">
        <v>1.83520925925926</v>
      </c>
      <c r="EA206">
        <v>19.9747</v>
      </c>
      <c r="EB206">
        <v>16.0899518518519</v>
      </c>
      <c r="EC206">
        <v>1999.99925925926</v>
      </c>
      <c r="ED206">
        <v>0.980008</v>
      </c>
      <c r="EE206">
        <v>0.0199923</v>
      </c>
      <c r="EF206">
        <v>0</v>
      </c>
      <c r="EG206">
        <v>847.429259259259</v>
      </c>
      <c r="EH206">
        <v>5.00063</v>
      </c>
      <c r="EI206">
        <v>16711.6777777778</v>
      </c>
      <c r="EJ206">
        <v>17256.9333333333</v>
      </c>
      <c r="EK206">
        <v>38.937</v>
      </c>
      <c r="EL206">
        <v>38.9278148148148</v>
      </c>
      <c r="EM206">
        <v>38.414037037037</v>
      </c>
      <c r="EN206">
        <v>38.2752592592593</v>
      </c>
      <c r="EO206">
        <v>39.8956666666667</v>
      </c>
      <c r="EP206">
        <v>1955.11888888889</v>
      </c>
      <c r="EQ206">
        <v>39.8803703703704</v>
      </c>
      <c r="ER206">
        <v>0</v>
      </c>
      <c r="ES206">
        <v>1659025868.5</v>
      </c>
      <c r="ET206">
        <v>0</v>
      </c>
      <c r="EU206">
        <v>847.442461538461</v>
      </c>
      <c r="EV206">
        <v>-2.05586323918463</v>
      </c>
      <c r="EW206">
        <v>-44.8752136097855</v>
      </c>
      <c r="EX206">
        <v>16711.5769230769</v>
      </c>
      <c r="EY206">
        <v>15</v>
      </c>
      <c r="EZ206">
        <v>0</v>
      </c>
      <c r="FA206" t="s">
        <v>420</v>
      </c>
      <c r="FB206">
        <v>1657551626.5</v>
      </c>
      <c r="FC206">
        <v>1657551629</v>
      </c>
      <c r="FD206">
        <v>0</v>
      </c>
      <c r="FE206">
        <v>0.403</v>
      </c>
      <c r="FF206">
        <v>0.009</v>
      </c>
      <c r="FG206">
        <v>9.41</v>
      </c>
      <c r="FH206">
        <v>0.087</v>
      </c>
      <c r="FI206">
        <v>417</v>
      </c>
      <c r="FJ206">
        <v>17</v>
      </c>
      <c r="FK206">
        <v>1.61</v>
      </c>
      <c r="FL206">
        <v>0.59</v>
      </c>
      <c r="FM206">
        <v>-75.9196525</v>
      </c>
      <c r="FN206">
        <v>-0.0551043151967468</v>
      </c>
      <c r="FO206">
        <v>0.491617356277979</v>
      </c>
      <c r="FP206">
        <v>1</v>
      </c>
      <c r="FQ206">
        <v>847.498294117647</v>
      </c>
      <c r="FR206">
        <v>-1.55425515465451</v>
      </c>
      <c r="FS206">
        <v>0.23058104730694</v>
      </c>
      <c r="FT206">
        <v>0</v>
      </c>
      <c r="FU206">
        <v>5.618316</v>
      </c>
      <c r="FV206">
        <v>-0.00980240150094498</v>
      </c>
      <c r="FW206">
        <v>0.00587352696426948</v>
      </c>
      <c r="FX206">
        <v>1</v>
      </c>
      <c r="FY206">
        <v>2</v>
      </c>
      <c r="FZ206">
        <v>3</v>
      </c>
      <c r="GA206" t="s">
        <v>474</v>
      </c>
      <c r="GB206">
        <v>2.97342</v>
      </c>
      <c r="GC206">
        <v>2.7002</v>
      </c>
      <c r="GD206">
        <v>0.212657</v>
      </c>
      <c r="GE206">
        <v>0.219662</v>
      </c>
      <c r="GF206">
        <v>0.108629</v>
      </c>
      <c r="GG206">
        <v>0.0927108</v>
      </c>
      <c r="GH206">
        <v>30658.4</v>
      </c>
      <c r="GI206">
        <v>33216.8</v>
      </c>
      <c r="GJ206">
        <v>35285</v>
      </c>
      <c r="GK206">
        <v>38604</v>
      </c>
      <c r="GL206">
        <v>44591.5</v>
      </c>
      <c r="GM206">
        <v>50587</v>
      </c>
      <c r="GN206">
        <v>55157</v>
      </c>
      <c r="GO206">
        <v>61917.3</v>
      </c>
      <c r="GP206">
        <v>1.9802</v>
      </c>
      <c r="GQ206">
        <v>1.848</v>
      </c>
      <c r="GR206">
        <v>0.129342</v>
      </c>
      <c r="GS206">
        <v>0</v>
      </c>
      <c r="GT206">
        <v>25.4552</v>
      </c>
      <c r="GU206">
        <v>999.9</v>
      </c>
      <c r="GV206">
        <v>58.9</v>
      </c>
      <c r="GW206">
        <v>29.356</v>
      </c>
      <c r="GX206">
        <v>26.7487</v>
      </c>
      <c r="GY206">
        <v>56.3964</v>
      </c>
      <c r="GZ206">
        <v>43.4255</v>
      </c>
      <c r="HA206">
        <v>1</v>
      </c>
      <c r="HB206">
        <v>-0.0277642</v>
      </c>
      <c r="HC206">
        <v>0.244009</v>
      </c>
      <c r="HD206">
        <v>20.1138</v>
      </c>
      <c r="HE206">
        <v>5.19932</v>
      </c>
      <c r="HF206">
        <v>12.004</v>
      </c>
      <c r="HG206">
        <v>4.9756</v>
      </c>
      <c r="HH206">
        <v>3.2936</v>
      </c>
      <c r="HI206">
        <v>9999</v>
      </c>
      <c r="HJ206">
        <v>9999</v>
      </c>
      <c r="HK206">
        <v>9999</v>
      </c>
      <c r="HL206">
        <v>628.3</v>
      </c>
      <c r="HM206">
        <v>1.86322</v>
      </c>
      <c r="HN206">
        <v>1.86804</v>
      </c>
      <c r="HO206">
        <v>1.86783</v>
      </c>
      <c r="HP206">
        <v>1.86905</v>
      </c>
      <c r="HQ206">
        <v>1.86981</v>
      </c>
      <c r="HR206">
        <v>1.86584</v>
      </c>
      <c r="HS206">
        <v>1.86691</v>
      </c>
      <c r="HT206">
        <v>1.86832</v>
      </c>
      <c r="HU206">
        <v>5</v>
      </c>
      <c r="HV206">
        <v>0</v>
      </c>
      <c r="HW206">
        <v>0</v>
      </c>
      <c r="HX206">
        <v>0</v>
      </c>
      <c r="HY206" t="s">
        <v>422</v>
      </c>
      <c r="HZ206" t="s">
        <v>423</v>
      </c>
      <c r="IA206" t="s">
        <v>424</v>
      </c>
      <c r="IB206" t="s">
        <v>424</v>
      </c>
      <c r="IC206" t="s">
        <v>424</v>
      </c>
      <c r="ID206" t="s">
        <v>424</v>
      </c>
      <c r="IE206">
        <v>0</v>
      </c>
      <c r="IF206">
        <v>100</v>
      </c>
      <c r="IG206">
        <v>100</v>
      </c>
      <c r="IH206">
        <v>12.36</v>
      </c>
      <c r="II206">
        <v>0.56</v>
      </c>
      <c r="IJ206">
        <v>4.02706509432224</v>
      </c>
      <c r="IK206">
        <v>0.00601174518973114</v>
      </c>
      <c r="IL206">
        <v>2.77886958061485e-07</v>
      </c>
      <c r="IM206">
        <v>-3.54636231360687e-10</v>
      </c>
      <c r="IN206">
        <v>-0.0404303883988718</v>
      </c>
      <c r="IO206">
        <v>-0.0177815531441476</v>
      </c>
      <c r="IP206">
        <v>0.00205572605671414</v>
      </c>
      <c r="IQ206">
        <v>-1.65519735432211e-05</v>
      </c>
      <c r="IR206">
        <v>-4</v>
      </c>
      <c r="IS206">
        <v>1848</v>
      </c>
      <c r="IT206">
        <v>1</v>
      </c>
      <c r="IU206">
        <v>25</v>
      </c>
      <c r="IV206">
        <v>24570.7</v>
      </c>
      <c r="IW206">
        <v>24570.7</v>
      </c>
      <c r="IX206">
        <v>2.96509</v>
      </c>
      <c r="IY206">
        <v>2.58911</v>
      </c>
      <c r="IZ206">
        <v>1.54785</v>
      </c>
      <c r="JA206">
        <v>2.30591</v>
      </c>
      <c r="JB206">
        <v>1.34644</v>
      </c>
      <c r="JC206">
        <v>2.33521</v>
      </c>
      <c r="JD206">
        <v>33.9413</v>
      </c>
      <c r="JE206">
        <v>24.2101</v>
      </c>
      <c r="JF206">
        <v>18</v>
      </c>
      <c r="JG206">
        <v>498.447</v>
      </c>
      <c r="JH206">
        <v>412.952</v>
      </c>
      <c r="JI206">
        <v>24.9999</v>
      </c>
      <c r="JJ206">
        <v>26.8383</v>
      </c>
      <c r="JK206">
        <v>30.0002</v>
      </c>
      <c r="JL206">
        <v>26.7672</v>
      </c>
      <c r="JM206">
        <v>26.7048</v>
      </c>
      <c r="JN206">
        <v>59.4315</v>
      </c>
      <c r="JO206">
        <v>33.2075</v>
      </c>
      <c r="JP206">
        <v>92.9024</v>
      </c>
      <c r="JQ206">
        <v>25</v>
      </c>
      <c r="JR206">
        <v>1577.24</v>
      </c>
      <c r="JS206">
        <v>20.2945</v>
      </c>
      <c r="JT206">
        <v>102.317</v>
      </c>
      <c r="JU206">
        <v>103.064</v>
      </c>
    </row>
    <row r="207" spans="1:281">
      <c r="A207">
        <v>191</v>
      </c>
      <c r="B207">
        <v>1659025874.6</v>
      </c>
      <c r="C207">
        <v>2191.5</v>
      </c>
      <c r="D207" t="s">
        <v>806</v>
      </c>
      <c r="E207" t="s">
        <v>807</v>
      </c>
      <c r="F207">
        <v>5</v>
      </c>
      <c r="G207" t="s">
        <v>619</v>
      </c>
      <c r="H207" t="s">
        <v>417</v>
      </c>
      <c r="I207">
        <v>1659025866.81429</v>
      </c>
      <c r="J207">
        <f>(K207)/1000</f>
        <v>0</v>
      </c>
      <c r="K207">
        <f>IF(CZ207, AN207, AH207)</f>
        <v>0</v>
      </c>
      <c r="L207">
        <f>IF(CZ207, AI207, AG207)</f>
        <v>0</v>
      </c>
      <c r="M207">
        <f>DB207 - IF(AU207&gt;1, L207*CV207*100.0/(AW207*DP207), 0)</f>
        <v>0</v>
      </c>
      <c r="N207">
        <f>((T207-J207/2)*M207-L207)/(T207+J207/2)</f>
        <v>0</v>
      </c>
      <c r="O207">
        <f>N207*(DI207+DJ207)/1000.0</f>
        <v>0</v>
      </c>
      <c r="P207">
        <f>(DB207 - IF(AU207&gt;1, L207*CV207*100.0/(AW207*DP207), 0))*(DI207+DJ207)/1000.0</f>
        <v>0</v>
      </c>
      <c r="Q207">
        <f>2.0/((1/S207-1/R207)+SIGN(S207)*SQRT((1/S207-1/R207)*(1/S207-1/R207) + 4*CW207/((CW207+1)*(CW207+1))*(2*1/S207*1/R207-1/R207*1/R207)))</f>
        <v>0</v>
      </c>
      <c r="R207">
        <f>IF(LEFT(CX207,1)&lt;&gt;"0",IF(LEFT(CX207,1)="1",3.0,CY207),$D$5+$E$5*(DP207*DI207/($K$5*1000))+$F$5*(DP207*DI207/($K$5*1000))*MAX(MIN(CV207,$J$5),$I$5)*MAX(MIN(CV207,$J$5),$I$5)+$G$5*MAX(MIN(CV207,$J$5),$I$5)*(DP207*DI207/($K$5*1000))+$H$5*(DP207*DI207/($K$5*1000))*(DP207*DI207/($K$5*1000)))</f>
        <v>0</v>
      </c>
      <c r="S207">
        <f>J207*(1000-(1000*0.61365*exp(17.502*W207/(240.97+W207))/(DI207+DJ207)+DD207)/2)/(1000*0.61365*exp(17.502*W207/(240.97+W207))/(DI207+DJ207)-DD207)</f>
        <v>0</v>
      </c>
      <c r="T207">
        <f>1/((CW207+1)/(Q207/1.6)+1/(R207/1.37)) + CW207/((CW207+1)/(Q207/1.6) + CW207/(R207/1.37))</f>
        <v>0</v>
      </c>
      <c r="U207">
        <f>(CR207*CU207)</f>
        <v>0</v>
      </c>
      <c r="V207">
        <f>(DK207+(U207+2*0.95*5.67E-8*(((DK207+$B$7)+273)^4-(DK207+273)^4)-44100*J207)/(1.84*29.3*R207+8*0.95*5.67E-8*(DK207+273)^3))</f>
        <v>0</v>
      </c>
      <c r="W207">
        <f>($C$7*DL207+$D$7*DM207+$E$7*V207)</f>
        <v>0</v>
      </c>
      <c r="X207">
        <f>0.61365*exp(17.502*W207/(240.97+W207))</f>
        <v>0</v>
      </c>
      <c r="Y207">
        <f>(Z207/AA207*100)</f>
        <v>0</v>
      </c>
      <c r="Z207">
        <f>DD207*(DI207+DJ207)/1000</f>
        <v>0</v>
      </c>
      <c r="AA207">
        <f>0.61365*exp(17.502*DK207/(240.97+DK207))</f>
        <v>0</v>
      </c>
      <c r="AB207">
        <f>(X207-DD207*(DI207+DJ207)/1000)</f>
        <v>0</v>
      </c>
      <c r="AC207">
        <f>(-J207*44100)</f>
        <v>0</v>
      </c>
      <c r="AD207">
        <f>2*29.3*R207*0.92*(DK207-W207)</f>
        <v>0</v>
      </c>
      <c r="AE207">
        <f>2*0.95*5.67E-8*(((DK207+$B$7)+273)^4-(W207+273)^4)</f>
        <v>0</v>
      </c>
      <c r="AF207">
        <f>U207+AE207+AC207+AD207</f>
        <v>0</v>
      </c>
      <c r="AG207">
        <f>DH207*AU207*(DC207-DB207*(1000-AU207*DE207)/(1000-AU207*DD207))/(100*CV207)</f>
        <v>0</v>
      </c>
      <c r="AH207">
        <f>1000*DH207*AU207*(DD207-DE207)/(100*CV207*(1000-AU207*DD207))</f>
        <v>0</v>
      </c>
      <c r="AI207">
        <f>(AJ207 - AK207 - DI207*1E3/(8.314*(DK207+273.15)) * AM207/DH207 * AL207) * DH207/(100*CV207) * (1000 - DE207)/1000</f>
        <v>0</v>
      </c>
      <c r="AJ207">
        <v>1602.24305829964</v>
      </c>
      <c r="AK207">
        <v>1541.34193939394</v>
      </c>
      <c r="AL207">
        <v>3.448986398821</v>
      </c>
      <c r="AM207">
        <v>66.0504921813524</v>
      </c>
      <c r="AN207">
        <f>(AP207 - AO207 + DI207*1E3/(8.314*(DK207+273.15)) * AR207/DH207 * AQ207) * DH207/(100*CV207) * 1000/(1000 - AP207)</f>
        <v>0</v>
      </c>
      <c r="AO207">
        <v>20.2884279606493</v>
      </c>
      <c r="AP207">
        <v>25.8998174825175</v>
      </c>
      <c r="AQ207">
        <v>-9.06011465992607e-05</v>
      </c>
      <c r="AR207">
        <v>92.47</v>
      </c>
      <c r="AS207">
        <v>0</v>
      </c>
      <c r="AT207">
        <v>0</v>
      </c>
      <c r="AU207">
        <f>IF(AS207*$H$13&gt;=AW207,1.0,(AW207/(AW207-AS207*$H$13)))</f>
        <v>0</v>
      </c>
      <c r="AV207">
        <f>(AU207-1)*100</f>
        <v>0</v>
      </c>
      <c r="AW207">
        <f>MAX(0,($B$13+$C$13*DP207)/(1+$D$13*DP207)*DI207/(DK207+273)*$E$13)</f>
        <v>0</v>
      </c>
      <c r="AX207" t="s">
        <v>418</v>
      </c>
      <c r="AY207" t="s">
        <v>418</v>
      </c>
      <c r="AZ207">
        <v>0</v>
      </c>
      <c r="BA207">
        <v>0</v>
      </c>
      <c r="BB207">
        <f>1-AZ207/BA207</f>
        <v>0</v>
      </c>
      <c r="BC207">
        <v>0</v>
      </c>
      <c r="BD207" t="s">
        <v>418</v>
      </c>
      <c r="BE207" t="s">
        <v>418</v>
      </c>
      <c r="BF207">
        <v>0</v>
      </c>
      <c r="BG207">
        <v>0</v>
      </c>
      <c r="BH207">
        <f>1-BF207/BG207</f>
        <v>0</v>
      </c>
      <c r="BI207">
        <v>0.5</v>
      </c>
      <c r="BJ207">
        <f>CS207</f>
        <v>0</v>
      </c>
      <c r="BK207">
        <f>L207</f>
        <v>0</v>
      </c>
      <c r="BL207">
        <f>BH207*BI207*BJ207</f>
        <v>0</v>
      </c>
      <c r="BM207">
        <f>(BK207-BC207)/BJ207</f>
        <v>0</v>
      </c>
      <c r="BN207">
        <f>(BA207-BG207)/BG207</f>
        <v>0</v>
      </c>
      <c r="BO207">
        <f>AZ207/(BB207+AZ207/BG207)</f>
        <v>0</v>
      </c>
      <c r="BP207" t="s">
        <v>418</v>
      </c>
      <c r="BQ207">
        <v>0</v>
      </c>
      <c r="BR207">
        <f>IF(BQ207&lt;&gt;0, BQ207, BO207)</f>
        <v>0</v>
      </c>
      <c r="BS207">
        <f>1-BR207/BG207</f>
        <v>0</v>
      </c>
      <c r="BT207">
        <f>(BG207-BF207)/(BG207-BR207)</f>
        <v>0</v>
      </c>
      <c r="BU207">
        <f>(BA207-BG207)/(BA207-BR207)</f>
        <v>0</v>
      </c>
      <c r="BV207">
        <f>(BG207-BF207)/(BG207-AZ207)</f>
        <v>0</v>
      </c>
      <c r="BW207">
        <f>(BA207-BG207)/(BA207-AZ207)</f>
        <v>0</v>
      </c>
      <c r="BX207">
        <f>(BT207*BR207/BF207)</f>
        <v>0</v>
      </c>
      <c r="BY207">
        <f>(1-BX207)</f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f>$B$11*DQ207+$C$11*DR207+$F$11*EC207*(1-EF207)</f>
        <v>0</v>
      </c>
      <c r="CS207">
        <f>CR207*CT207</f>
        <v>0</v>
      </c>
      <c r="CT207">
        <f>($B$11*$D$9+$C$11*$D$9+$F$11*((EP207+EH207)/MAX(EP207+EH207+EQ207, 0.1)*$I$9+EQ207/MAX(EP207+EH207+EQ207, 0.1)*$J$9))/($B$11+$C$11+$F$11)</f>
        <v>0</v>
      </c>
      <c r="CU207">
        <f>($B$11*$K$9+$C$11*$K$9+$F$11*((EP207+EH207)/MAX(EP207+EH207+EQ207, 0.1)*$P$9+EQ207/MAX(EP207+EH207+EQ207, 0.1)*$Q$9))/($B$11+$C$11+$F$11)</f>
        <v>0</v>
      </c>
      <c r="CV207">
        <v>6</v>
      </c>
      <c r="CW207">
        <v>0.5</v>
      </c>
      <c r="CX207" t="s">
        <v>419</v>
      </c>
      <c r="CY207">
        <v>2</v>
      </c>
      <c r="CZ207" t="b">
        <v>1</v>
      </c>
      <c r="DA207">
        <v>1659025866.81429</v>
      </c>
      <c r="DB207">
        <v>1476.91964285714</v>
      </c>
      <c r="DC207">
        <v>1552.83428571429</v>
      </c>
      <c r="DD207">
        <v>25.9109821428571</v>
      </c>
      <c r="DE207">
        <v>20.2945892857143</v>
      </c>
      <c r="DF207">
        <v>1464.60642857143</v>
      </c>
      <c r="DG207">
        <v>25.3507142857143</v>
      </c>
      <c r="DH207">
        <v>500.015857142857</v>
      </c>
      <c r="DI207">
        <v>90.4003392857143</v>
      </c>
      <c r="DJ207">
        <v>0.0463464928571429</v>
      </c>
      <c r="DK207">
        <v>27.4933928571429</v>
      </c>
      <c r="DL207">
        <v>27.5520357142857</v>
      </c>
      <c r="DM207">
        <v>999.9</v>
      </c>
      <c r="DN207">
        <v>0</v>
      </c>
      <c r="DO207">
        <v>0</v>
      </c>
      <c r="DP207">
        <v>10004.4642857143</v>
      </c>
      <c r="DQ207">
        <v>0</v>
      </c>
      <c r="DR207">
        <v>18.493775</v>
      </c>
      <c r="DS207">
        <v>-75.9142964285714</v>
      </c>
      <c r="DT207">
        <v>1516.20464285714</v>
      </c>
      <c r="DU207">
        <v>1585</v>
      </c>
      <c r="DV207">
        <v>5.6163875</v>
      </c>
      <c r="DW207">
        <v>1552.83428571429</v>
      </c>
      <c r="DX207">
        <v>20.2945892857143</v>
      </c>
      <c r="DY207">
        <v>2.34236142857143</v>
      </c>
      <c r="DZ207">
        <v>1.8346375</v>
      </c>
      <c r="EA207">
        <v>19.9707178571429</v>
      </c>
      <c r="EB207">
        <v>16.0850678571429</v>
      </c>
      <c r="EC207">
        <v>2000.00321428571</v>
      </c>
      <c r="ED207">
        <v>0.980008</v>
      </c>
      <c r="EE207">
        <v>0.0199923</v>
      </c>
      <c r="EF207">
        <v>0</v>
      </c>
      <c r="EG207">
        <v>847.267714285714</v>
      </c>
      <c r="EH207">
        <v>5.00063</v>
      </c>
      <c r="EI207">
        <v>16708.1035714286</v>
      </c>
      <c r="EJ207">
        <v>17256.9642857143</v>
      </c>
      <c r="EK207">
        <v>38.937</v>
      </c>
      <c r="EL207">
        <v>38.9281428571429</v>
      </c>
      <c r="EM207">
        <v>38.4259285714286</v>
      </c>
      <c r="EN207">
        <v>38.2787857142857</v>
      </c>
      <c r="EO207">
        <v>39.9015714285714</v>
      </c>
      <c r="EP207">
        <v>1955.12214285714</v>
      </c>
      <c r="EQ207">
        <v>39.8810714285714</v>
      </c>
      <c r="ER207">
        <v>0</v>
      </c>
      <c r="ES207">
        <v>1659025873.3</v>
      </c>
      <c r="ET207">
        <v>0</v>
      </c>
      <c r="EU207">
        <v>847.270423076923</v>
      </c>
      <c r="EV207">
        <v>-2.42581197449389</v>
      </c>
      <c r="EW207">
        <v>-45.1111111365881</v>
      </c>
      <c r="EX207">
        <v>16707.9961538462</v>
      </c>
      <c r="EY207">
        <v>15</v>
      </c>
      <c r="EZ207">
        <v>0</v>
      </c>
      <c r="FA207" t="s">
        <v>420</v>
      </c>
      <c r="FB207">
        <v>1657551626.5</v>
      </c>
      <c r="FC207">
        <v>1657551629</v>
      </c>
      <c r="FD207">
        <v>0</v>
      </c>
      <c r="FE207">
        <v>0.403</v>
      </c>
      <c r="FF207">
        <v>0.009</v>
      </c>
      <c r="FG207">
        <v>9.41</v>
      </c>
      <c r="FH207">
        <v>0.087</v>
      </c>
      <c r="FI207">
        <v>417</v>
      </c>
      <c r="FJ207">
        <v>17</v>
      </c>
      <c r="FK207">
        <v>1.61</v>
      </c>
      <c r="FL207">
        <v>0.59</v>
      </c>
      <c r="FM207">
        <v>-75.8591175</v>
      </c>
      <c r="FN207">
        <v>-0.0676311444653194</v>
      </c>
      <c r="FO207">
        <v>0.521709534553231</v>
      </c>
      <c r="FP207">
        <v>1</v>
      </c>
      <c r="FQ207">
        <v>847.380147058823</v>
      </c>
      <c r="FR207">
        <v>-2.00884645023209</v>
      </c>
      <c r="FS207">
        <v>0.266513671689144</v>
      </c>
      <c r="FT207">
        <v>0</v>
      </c>
      <c r="FU207">
        <v>5.6164925</v>
      </c>
      <c r="FV207">
        <v>0.0118869793620906</v>
      </c>
      <c r="FW207">
        <v>0.00483485198842743</v>
      </c>
      <c r="FX207">
        <v>1</v>
      </c>
      <c r="FY207">
        <v>2</v>
      </c>
      <c r="FZ207">
        <v>3</v>
      </c>
      <c r="GA207" t="s">
        <v>474</v>
      </c>
      <c r="GB207">
        <v>2.9741</v>
      </c>
      <c r="GC207">
        <v>2.70089</v>
      </c>
      <c r="GD207">
        <v>0.214075</v>
      </c>
      <c r="GE207">
        <v>0.221093</v>
      </c>
      <c r="GF207">
        <v>0.108617</v>
      </c>
      <c r="GG207">
        <v>0.0927103</v>
      </c>
      <c r="GH207">
        <v>30603</v>
      </c>
      <c r="GI207">
        <v>33155.1</v>
      </c>
      <c r="GJ207">
        <v>35284.8</v>
      </c>
      <c r="GK207">
        <v>38603.1</v>
      </c>
      <c r="GL207">
        <v>44592.5</v>
      </c>
      <c r="GM207">
        <v>50586.8</v>
      </c>
      <c r="GN207">
        <v>55157.4</v>
      </c>
      <c r="GO207">
        <v>61917</v>
      </c>
      <c r="GP207">
        <v>1.9794</v>
      </c>
      <c r="GQ207">
        <v>1.848</v>
      </c>
      <c r="GR207">
        <v>0.127465</v>
      </c>
      <c r="GS207">
        <v>0</v>
      </c>
      <c r="GT207">
        <v>25.453</v>
      </c>
      <c r="GU207">
        <v>999.9</v>
      </c>
      <c r="GV207">
        <v>58.876</v>
      </c>
      <c r="GW207">
        <v>29.346</v>
      </c>
      <c r="GX207">
        <v>26.7211</v>
      </c>
      <c r="GY207">
        <v>56.9464</v>
      </c>
      <c r="GZ207">
        <v>43.0088</v>
      </c>
      <c r="HA207">
        <v>1</v>
      </c>
      <c r="HB207">
        <v>-0.0277236</v>
      </c>
      <c r="HC207">
        <v>0.244662</v>
      </c>
      <c r="HD207">
        <v>20.1137</v>
      </c>
      <c r="HE207">
        <v>5.19932</v>
      </c>
      <c r="HF207">
        <v>12.0052</v>
      </c>
      <c r="HG207">
        <v>4.976</v>
      </c>
      <c r="HH207">
        <v>3.2936</v>
      </c>
      <c r="HI207">
        <v>9999</v>
      </c>
      <c r="HJ207">
        <v>9999</v>
      </c>
      <c r="HK207">
        <v>9999</v>
      </c>
      <c r="HL207">
        <v>628.3</v>
      </c>
      <c r="HM207">
        <v>1.86325</v>
      </c>
      <c r="HN207">
        <v>1.86801</v>
      </c>
      <c r="HO207">
        <v>1.86783</v>
      </c>
      <c r="HP207">
        <v>1.86902</v>
      </c>
      <c r="HQ207">
        <v>1.86981</v>
      </c>
      <c r="HR207">
        <v>1.86584</v>
      </c>
      <c r="HS207">
        <v>1.86691</v>
      </c>
      <c r="HT207">
        <v>1.86835</v>
      </c>
      <c r="HU207">
        <v>5</v>
      </c>
      <c r="HV207">
        <v>0</v>
      </c>
      <c r="HW207">
        <v>0</v>
      </c>
      <c r="HX207">
        <v>0</v>
      </c>
      <c r="HY207" t="s">
        <v>422</v>
      </c>
      <c r="HZ207" t="s">
        <v>423</v>
      </c>
      <c r="IA207" t="s">
        <v>424</v>
      </c>
      <c r="IB207" t="s">
        <v>424</v>
      </c>
      <c r="IC207" t="s">
        <v>424</v>
      </c>
      <c r="ID207" t="s">
        <v>424</v>
      </c>
      <c r="IE207">
        <v>0</v>
      </c>
      <c r="IF207">
        <v>100</v>
      </c>
      <c r="IG207">
        <v>100</v>
      </c>
      <c r="IH207">
        <v>12.43</v>
      </c>
      <c r="II207">
        <v>0.5596</v>
      </c>
      <c r="IJ207">
        <v>4.02706509432224</v>
      </c>
      <c r="IK207">
        <v>0.00601174518973114</v>
      </c>
      <c r="IL207">
        <v>2.77886958061485e-07</v>
      </c>
      <c r="IM207">
        <v>-3.54636231360687e-10</v>
      </c>
      <c r="IN207">
        <v>-0.0404303883988718</v>
      </c>
      <c r="IO207">
        <v>-0.0177815531441476</v>
      </c>
      <c r="IP207">
        <v>0.00205572605671414</v>
      </c>
      <c r="IQ207">
        <v>-1.65519735432211e-05</v>
      </c>
      <c r="IR207">
        <v>-4</v>
      </c>
      <c r="IS207">
        <v>1848</v>
      </c>
      <c r="IT207">
        <v>1</v>
      </c>
      <c r="IU207">
        <v>25</v>
      </c>
      <c r="IV207">
        <v>24570.8</v>
      </c>
      <c r="IW207">
        <v>24570.8</v>
      </c>
      <c r="IX207">
        <v>2.9895</v>
      </c>
      <c r="IY207">
        <v>2.57324</v>
      </c>
      <c r="IZ207">
        <v>1.54785</v>
      </c>
      <c r="JA207">
        <v>2.30591</v>
      </c>
      <c r="JB207">
        <v>1.34644</v>
      </c>
      <c r="JC207">
        <v>2.4231</v>
      </c>
      <c r="JD207">
        <v>33.9413</v>
      </c>
      <c r="JE207">
        <v>24.2188</v>
      </c>
      <c r="JF207">
        <v>18</v>
      </c>
      <c r="JG207">
        <v>497.921</v>
      </c>
      <c r="JH207">
        <v>412.968</v>
      </c>
      <c r="JI207">
        <v>25</v>
      </c>
      <c r="JJ207">
        <v>26.8406</v>
      </c>
      <c r="JK207">
        <v>30.0003</v>
      </c>
      <c r="JL207">
        <v>26.7672</v>
      </c>
      <c r="JM207">
        <v>26.707</v>
      </c>
      <c r="JN207">
        <v>59.866</v>
      </c>
      <c r="JO207">
        <v>33.2075</v>
      </c>
      <c r="JP207">
        <v>92.9024</v>
      </c>
      <c r="JQ207">
        <v>25</v>
      </c>
      <c r="JR207">
        <v>1590.67</v>
      </c>
      <c r="JS207">
        <v>20.2945</v>
      </c>
      <c r="JT207">
        <v>102.318</v>
      </c>
      <c r="JU207">
        <v>103.062</v>
      </c>
    </row>
    <row r="208" spans="1:281">
      <c r="A208">
        <v>192</v>
      </c>
      <c r="B208">
        <v>1659025879.6</v>
      </c>
      <c r="C208">
        <v>2196.5</v>
      </c>
      <c r="D208" t="s">
        <v>808</v>
      </c>
      <c r="E208" t="s">
        <v>809</v>
      </c>
      <c r="F208">
        <v>5</v>
      </c>
      <c r="G208" t="s">
        <v>619</v>
      </c>
      <c r="H208" t="s">
        <v>417</v>
      </c>
      <c r="I208">
        <v>1659025872.1</v>
      </c>
      <c r="J208">
        <f>(K208)/1000</f>
        <v>0</v>
      </c>
      <c r="K208">
        <f>IF(CZ208, AN208, AH208)</f>
        <v>0</v>
      </c>
      <c r="L208">
        <f>IF(CZ208, AI208, AG208)</f>
        <v>0</v>
      </c>
      <c r="M208">
        <f>DB208 - IF(AU208&gt;1, L208*CV208*100.0/(AW208*DP208), 0)</f>
        <v>0</v>
      </c>
      <c r="N208">
        <f>((T208-J208/2)*M208-L208)/(T208+J208/2)</f>
        <v>0</v>
      </c>
      <c r="O208">
        <f>N208*(DI208+DJ208)/1000.0</f>
        <v>0</v>
      </c>
      <c r="P208">
        <f>(DB208 - IF(AU208&gt;1, L208*CV208*100.0/(AW208*DP208), 0))*(DI208+DJ208)/1000.0</f>
        <v>0</v>
      </c>
      <c r="Q208">
        <f>2.0/((1/S208-1/R208)+SIGN(S208)*SQRT((1/S208-1/R208)*(1/S208-1/R208) + 4*CW208/((CW208+1)*(CW208+1))*(2*1/S208*1/R208-1/R208*1/R208)))</f>
        <v>0</v>
      </c>
      <c r="R208">
        <f>IF(LEFT(CX208,1)&lt;&gt;"0",IF(LEFT(CX208,1)="1",3.0,CY208),$D$5+$E$5*(DP208*DI208/($K$5*1000))+$F$5*(DP208*DI208/($K$5*1000))*MAX(MIN(CV208,$J$5),$I$5)*MAX(MIN(CV208,$J$5),$I$5)+$G$5*MAX(MIN(CV208,$J$5),$I$5)*(DP208*DI208/($K$5*1000))+$H$5*(DP208*DI208/($K$5*1000))*(DP208*DI208/($K$5*1000)))</f>
        <v>0</v>
      </c>
      <c r="S208">
        <f>J208*(1000-(1000*0.61365*exp(17.502*W208/(240.97+W208))/(DI208+DJ208)+DD208)/2)/(1000*0.61365*exp(17.502*W208/(240.97+W208))/(DI208+DJ208)-DD208)</f>
        <v>0</v>
      </c>
      <c r="T208">
        <f>1/((CW208+1)/(Q208/1.6)+1/(R208/1.37)) + CW208/((CW208+1)/(Q208/1.6) + CW208/(R208/1.37))</f>
        <v>0</v>
      </c>
      <c r="U208">
        <f>(CR208*CU208)</f>
        <v>0</v>
      </c>
      <c r="V208">
        <f>(DK208+(U208+2*0.95*5.67E-8*(((DK208+$B$7)+273)^4-(DK208+273)^4)-44100*J208)/(1.84*29.3*R208+8*0.95*5.67E-8*(DK208+273)^3))</f>
        <v>0</v>
      </c>
      <c r="W208">
        <f>($C$7*DL208+$D$7*DM208+$E$7*V208)</f>
        <v>0</v>
      </c>
      <c r="X208">
        <f>0.61365*exp(17.502*W208/(240.97+W208))</f>
        <v>0</v>
      </c>
      <c r="Y208">
        <f>(Z208/AA208*100)</f>
        <v>0</v>
      </c>
      <c r="Z208">
        <f>DD208*(DI208+DJ208)/1000</f>
        <v>0</v>
      </c>
      <c r="AA208">
        <f>0.61365*exp(17.502*DK208/(240.97+DK208))</f>
        <v>0</v>
      </c>
      <c r="AB208">
        <f>(X208-DD208*(DI208+DJ208)/1000)</f>
        <v>0</v>
      </c>
      <c r="AC208">
        <f>(-J208*44100)</f>
        <v>0</v>
      </c>
      <c r="AD208">
        <f>2*29.3*R208*0.92*(DK208-W208)</f>
        <v>0</v>
      </c>
      <c r="AE208">
        <f>2*0.95*5.67E-8*(((DK208+$B$7)+273)^4-(W208+273)^4)</f>
        <v>0</v>
      </c>
      <c r="AF208">
        <f>U208+AE208+AC208+AD208</f>
        <v>0</v>
      </c>
      <c r="AG208">
        <f>DH208*AU208*(DC208-DB208*(1000-AU208*DE208)/(1000-AU208*DD208))/(100*CV208)</f>
        <v>0</v>
      </c>
      <c r="AH208">
        <f>1000*DH208*AU208*(DD208-DE208)/(100*CV208*(1000-AU208*DD208))</f>
        <v>0</v>
      </c>
      <c r="AI208">
        <f>(AJ208 - AK208 - DI208*1E3/(8.314*(DK208+273.15)) * AM208/DH208 * AL208) * DH208/(100*CV208) * (1000 - DE208)/1000</f>
        <v>0</v>
      </c>
      <c r="AJ208">
        <v>1618.14122357025</v>
      </c>
      <c r="AK208">
        <v>1558.04254545455</v>
      </c>
      <c r="AL208">
        <v>3.32894048665017</v>
      </c>
      <c r="AM208">
        <v>66.0504921813524</v>
      </c>
      <c r="AN208">
        <f>(AP208 - AO208 + DI208*1E3/(8.314*(DK208+273.15)) * AR208/DH208 * AQ208) * DH208/(100*CV208) * 1000/(1000 - AP208)</f>
        <v>0</v>
      </c>
      <c r="AO208">
        <v>20.2871565000866</v>
      </c>
      <c r="AP208">
        <v>25.890593006993</v>
      </c>
      <c r="AQ208">
        <v>5.38594455196028e-05</v>
      </c>
      <c r="AR208">
        <v>92.47</v>
      </c>
      <c r="AS208">
        <v>0</v>
      </c>
      <c r="AT208">
        <v>0</v>
      </c>
      <c r="AU208">
        <f>IF(AS208*$H$13&gt;=AW208,1.0,(AW208/(AW208-AS208*$H$13)))</f>
        <v>0</v>
      </c>
      <c r="AV208">
        <f>(AU208-1)*100</f>
        <v>0</v>
      </c>
      <c r="AW208">
        <f>MAX(0,($B$13+$C$13*DP208)/(1+$D$13*DP208)*DI208/(DK208+273)*$E$13)</f>
        <v>0</v>
      </c>
      <c r="AX208" t="s">
        <v>418</v>
      </c>
      <c r="AY208" t="s">
        <v>418</v>
      </c>
      <c r="AZ208">
        <v>0</v>
      </c>
      <c r="BA208">
        <v>0</v>
      </c>
      <c r="BB208">
        <f>1-AZ208/BA208</f>
        <v>0</v>
      </c>
      <c r="BC208">
        <v>0</v>
      </c>
      <c r="BD208" t="s">
        <v>418</v>
      </c>
      <c r="BE208" t="s">
        <v>418</v>
      </c>
      <c r="BF208">
        <v>0</v>
      </c>
      <c r="BG208">
        <v>0</v>
      </c>
      <c r="BH208">
        <f>1-BF208/BG208</f>
        <v>0</v>
      </c>
      <c r="BI208">
        <v>0.5</v>
      </c>
      <c r="BJ208">
        <f>CS208</f>
        <v>0</v>
      </c>
      <c r="BK208">
        <f>L208</f>
        <v>0</v>
      </c>
      <c r="BL208">
        <f>BH208*BI208*BJ208</f>
        <v>0</v>
      </c>
      <c r="BM208">
        <f>(BK208-BC208)/BJ208</f>
        <v>0</v>
      </c>
      <c r="BN208">
        <f>(BA208-BG208)/BG208</f>
        <v>0</v>
      </c>
      <c r="BO208">
        <f>AZ208/(BB208+AZ208/BG208)</f>
        <v>0</v>
      </c>
      <c r="BP208" t="s">
        <v>418</v>
      </c>
      <c r="BQ208">
        <v>0</v>
      </c>
      <c r="BR208">
        <f>IF(BQ208&lt;&gt;0, BQ208, BO208)</f>
        <v>0</v>
      </c>
      <c r="BS208">
        <f>1-BR208/BG208</f>
        <v>0</v>
      </c>
      <c r="BT208">
        <f>(BG208-BF208)/(BG208-BR208)</f>
        <v>0</v>
      </c>
      <c r="BU208">
        <f>(BA208-BG208)/(BA208-BR208)</f>
        <v>0</v>
      </c>
      <c r="BV208">
        <f>(BG208-BF208)/(BG208-AZ208)</f>
        <v>0</v>
      </c>
      <c r="BW208">
        <f>(BA208-BG208)/(BA208-AZ208)</f>
        <v>0</v>
      </c>
      <c r="BX208">
        <f>(BT208*BR208/BF208)</f>
        <v>0</v>
      </c>
      <c r="BY208">
        <f>(1-BX208)</f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f>$B$11*DQ208+$C$11*DR208+$F$11*EC208*(1-EF208)</f>
        <v>0</v>
      </c>
      <c r="CS208">
        <f>CR208*CT208</f>
        <v>0</v>
      </c>
      <c r="CT208">
        <f>($B$11*$D$9+$C$11*$D$9+$F$11*((EP208+EH208)/MAX(EP208+EH208+EQ208, 0.1)*$I$9+EQ208/MAX(EP208+EH208+EQ208, 0.1)*$J$9))/($B$11+$C$11+$F$11)</f>
        <v>0</v>
      </c>
      <c r="CU208">
        <f>($B$11*$K$9+$C$11*$K$9+$F$11*((EP208+EH208)/MAX(EP208+EH208+EQ208, 0.1)*$P$9+EQ208/MAX(EP208+EH208+EQ208, 0.1)*$Q$9))/($B$11+$C$11+$F$11)</f>
        <v>0</v>
      </c>
      <c r="CV208">
        <v>6</v>
      </c>
      <c r="CW208">
        <v>0.5</v>
      </c>
      <c r="CX208" t="s">
        <v>419</v>
      </c>
      <c r="CY208">
        <v>2</v>
      </c>
      <c r="CZ208" t="b">
        <v>1</v>
      </c>
      <c r="DA208">
        <v>1659025872.1</v>
      </c>
      <c r="DB208">
        <v>1494.59296296296</v>
      </c>
      <c r="DC208">
        <v>1570.30148148148</v>
      </c>
      <c r="DD208">
        <v>25.9027259259259</v>
      </c>
      <c r="DE208">
        <v>20.2877777777778</v>
      </c>
      <c r="DF208">
        <v>1482.20074074074</v>
      </c>
      <c r="DG208">
        <v>25.3428962962963</v>
      </c>
      <c r="DH208">
        <v>499.998962962963</v>
      </c>
      <c r="DI208">
        <v>90.4013444444444</v>
      </c>
      <c r="DJ208">
        <v>0.0465393037037037</v>
      </c>
      <c r="DK208">
        <v>27.4911074074074</v>
      </c>
      <c r="DL208">
        <v>27.551962962963</v>
      </c>
      <c r="DM208">
        <v>999.9</v>
      </c>
      <c r="DN208">
        <v>0</v>
      </c>
      <c r="DO208">
        <v>0</v>
      </c>
      <c r="DP208">
        <v>10004.0740740741</v>
      </c>
      <c r="DQ208">
        <v>0</v>
      </c>
      <c r="DR208">
        <v>18.4922444444444</v>
      </c>
      <c r="DS208">
        <v>-75.7094740740741</v>
      </c>
      <c r="DT208">
        <v>1534.33518518519</v>
      </c>
      <c r="DU208">
        <v>1602.81888888889</v>
      </c>
      <c r="DV208">
        <v>5.61495148148148</v>
      </c>
      <c r="DW208">
        <v>1570.30148148148</v>
      </c>
      <c r="DX208">
        <v>20.2877777777778</v>
      </c>
      <c r="DY208">
        <v>2.34164111111111</v>
      </c>
      <c r="DZ208">
        <v>1.83404222222222</v>
      </c>
      <c r="EA208">
        <v>19.9657555555556</v>
      </c>
      <c r="EB208">
        <v>16.0799851851852</v>
      </c>
      <c r="EC208">
        <v>1999.97518518519</v>
      </c>
      <c r="ED208">
        <v>0.980007</v>
      </c>
      <c r="EE208">
        <v>0.0199932037037037</v>
      </c>
      <c r="EF208">
        <v>0</v>
      </c>
      <c r="EG208">
        <v>847.09137037037</v>
      </c>
      <c r="EH208">
        <v>5.00063</v>
      </c>
      <c r="EI208">
        <v>16703.9222222222</v>
      </c>
      <c r="EJ208">
        <v>17256.7185185185</v>
      </c>
      <c r="EK208">
        <v>38.937</v>
      </c>
      <c r="EL208">
        <v>38.937</v>
      </c>
      <c r="EM208">
        <v>38.4278148148148</v>
      </c>
      <c r="EN208">
        <v>38.2775555555556</v>
      </c>
      <c r="EO208">
        <v>39.897962962963</v>
      </c>
      <c r="EP208">
        <v>1955.09</v>
      </c>
      <c r="EQ208">
        <v>39.8851851851852</v>
      </c>
      <c r="ER208">
        <v>0</v>
      </c>
      <c r="ES208">
        <v>1659025878.7</v>
      </c>
      <c r="ET208">
        <v>0</v>
      </c>
      <c r="EU208">
        <v>847.04476</v>
      </c>
      <c r="EV208">
        <v>-1.62369230918481</v>
      </c>
      <c r="EW208">
        <v>-45.5538461942092</v>
      </c>
      <c r="EX208">
        <v>16703.684</v>
      </c>
      <c r="EY208">
        <v>15</v>
      </c>
      <c r="EZ208">
        <v>0</v>
      </c>
      <c r="FA208" t="s">
        <v>420</v>
      </c>
      <c r="FB208">
        <v>1657551626.5</v>
      </c>
      <c r="FC208">
        <v>1657551629</v>
      </c>
      <c r="FD208">
        <v>0</v>
      </c>
      <c r="FE208">
        <v>0.403</v>
      </c>
      <c r="FF208">
        <v>0.009</v>
      </c>
      <c r="FG208">
        <v>9.41</v>
      </c>
      <c r="FH208">
        <v>0.087</v>
      </c>
      <c r="FI208">
        <v>417</v>
      </c>
      <c r="FJ208">
        <v>17</v>
      </c>
      <c r="FK208">
        <v>1.61</v>
      </c>
      <c r="FL208">
        <v>0.59</v>
      </c>
      <c r="FM208">
        <v>-75.70915</v>
      </c>
      <c r="FN208">
        <v>1.90399699812391</v>
      </c>
      <c r="FO208">
        <v>0.574280278696734</v>
      </c>
      <c r="FP208">
        <v>0</v>
      </c>
      <c r="FQ208">
        <v>847.176647058824</v>
      </c>
      <c r="FR208">
        <v>-2.31129106441171</v>
      </c>
      <c r="FS208">
        <v>0.292957724550322</v>
      </c>
      <c r="FT208">
        <v>0</v>
      </c>
      <c r="FU208">
        <v>5.61476375</v>
      </c>
      <c r="FV208">
        <v>-0.0224403377110811</v>
      </c>
      <c r="FW208">
        <v>0.00566833383257375</v>
      </c>
      <c r="FX208">
        <v>1</v>
      </c>
      <c r="FY208">
        <v>1</v>
      </c>
      <c r="FZ208">
        <v>3</v>
      </c>
      <c r="GA208" t="s">
        <v>421</v>
      </c>
      <c r="GB208">
        <v>2.97288</v>
      </c>
      <c r="GC208">
        <v>2.70001</v>
      </c>
      <c r="GD208">
        <v>0.215436</v>
      </c>
      <c r="GE208">
        <v>0.222377</v>
      </c>
      <c r="GF208">
        <v>0.108586</v>
      </c>
      <c r="GG208">
        <v>0.0927061</v>
      </c>
      <c r="GH208">
        <v>30550</v>
      </c>
      <c r="GI208">
        <v>33101.2</v>
      </c>
      <c r="GJ208">
        <v>35284.7</v>
      </c>
      <c r="GK208">
        <v>38603.9</v>
      </c>
      <c r="GL208">
        <v>44593.7</v>
      </c>
      <c r="GM208">
        <v>50587.4</v>
      </c>
      <c r="GN208">
        <v>55156.9</v>
      </c>
      <c r="GO208">
        <v>61917.3</v>
      </c>
      <c r="GP208">
        <v>1.9792</v>
      </c>
      <c r="GQ208">
        <v>1.8486</v>
      </c>
      <c r="GR208">
        <v>0.125855</v>
      </c>
      <c r="GS208">
        <v>0</v>
      </c>
      <c r="GT208">
        <v>25.4509</v>
      </c>
      <c r="GU208">
        <v>999.9</v>
      </c>
      <c r="GV208">
        <v>58.876</v>
      </c>
      <c r="GW208">
        <v>29.356</v>
      </c>
      <c r="GX208">
        <v>26.7388</v>
      </c>
      <c r="GY208">
        <v>56.8664</v>
      </c>
      <c r="GZ208">
        <v>43.3013</v>
      </c>
      <c r="HA208">
        <v>1</v>
      </c>
      <c r="HB208">
        <v>-0.0275</v>
      </c>
      <c r="HC208">
        <v>0.242702</v>
      </c>
      <c r="HD208">
        <v>20.113</v>
      </c>
      <c r="HE208">
        <v>5.19932</v>
      </c>
      <c r="HF208">
        <v>12.0052</v>
      </c>
      <c r="HG208">
        <v>4.9756</v>
      </c>
      <c r="HH208">
        <v>3.2936</v>
      </c>
      <c r="HI208">
        <v>9999</v>
      </c>
      <c r="HJ208">
        <v>9999</v>
      </c>
      <c r="HK208">
        <v>9999</v>
      </c>
      <c r="HL208">
        <v>628.3</v>
      </c>
      <c r="HM208">
        <v>1.86322</v>
      </c>
      <c r="HN208">
        <v>1.86801</v>
      </c>
      <c r="HO208">
        <v>1.86783</v>
      </c>
      <c r="HP208">
        <v>1.86902</v>
      </c>
      <c r="HQ208">
        <v>1.86981</v>
      </c>
      <c r="HR208">
        <v>1.86584</v>
      </c>
      <c r="HS208">
        <v>1.86691</v>
      </c>
      <c r="HT208">
        <v>1.86829</v>
      </c>
      <c r="HU208">
        <v>5</v>
      </c>
      <c r="HV208">
        <v>0</v>
      </c>
      <c r="HW208">
        <v>0</v>
      </c>
      <c r="HX208">
        <v>0</v>
      </c>
      <c r="HY208" t="s">
        <v>422</v>
      </c>
      <c r="HZ208" t="s">
        <v>423</v>
      </c>
      <c r="IA208" t="s">
        <v>424</v>
      </c>
      <c r="IB208" t="s">
        <v>424</v>
      </c>
      <c r="IC208" t="s">
        <v>424</v>
      </c>
      <c r="ID208" t="s">
        <v>424</v>
      </c>
      <c r="IE208">
        <v>0</v>
      </c>
      <c r="IF208">
        <v>100</v>
      </c>
      <c r="IG208">
        <v>100</v>
      </c>
      <c r="IH208">
        <v>12.5</v>
      </c>
      <c r="II208">
        <v>0.5592</v>
      </c>
      <c r="IJ208">
        <v>4.02706509432224</v>
      </c>
      <c r="IK208">
        <v>0.00601174518973114</v>
      </c>
      <c r="IL208">
        <v>2.77886958061485e-07</v>
      </c>
      <c r="IM208">
        <v>-3.54636231360687e-10</v>
      </c>
      <c r="IN208">
        <v>-0.0404303883988718</v>
      </c>
      <c r="IO208">
        <v>-0.0177815531441476</v>
      </c>
      <c r="IP208">
        <v>0.00205572605671414</v>
      </c>
      <c r="IQ208">
        <v>-1.65519735432211e-05</v>
      </c>
      <c r="IR208">
        <v>-4</v>
      </c>
      <c r="IS208">
        <v>1848</v>
      </c>
      <c r="IT208">
        <v>1</v>
      </c>
      <c r="IU208">
        <v>25</v>
      </c>
      <c r="IV208">
        <v>24570.9</v>
      </c>
      <c r="IW208">
        <v>24570.8</v>
      </c>
      <c r="IX208">
        <v>3.01514</v>
      </c>
      <c r="IY208">
        <v>2.58301</v>
      </c>
      <c r="IZ208">
        <v>1.54785</v>
      </c>
      <c r="JA208">
        <v>2.30591</v>
      </c>
      <c r="JB208">
        <v>1.34644</v>
      </c>
      <c r="JC208">
        <v>2.35596</v>
      </c>
      <c r="JD208">
        <v>33.9413</v>
      </c>
      <c r="JE208">
        <v>24.2188</v>
      </c>
      <c r="JF208">
        <v>18</v>
      </c>
      <c r="JG208">
        <v>497.81</v>
      </c>
      <c r="JH208">
        <v>413.307</v>
      </c>
      <c r="JI208">
        <v>24.9997</v>
      </c>
      <c r="JJ208">
        <v>26.8406</v>
      </c>
      <c r="JK208">
        <v>30.0003</v>
      </c>
      <c r="JL208">
        <v>26.7694</v>
      </c>
      <c r="JM208">
        <v>26.707</v>
      </c>
      <c r="JN208">
        <v>60.3245</v>
      </c>
      <c r="JO208">
        <v>33.2075</v>
      </c>
      <c r="JP208">
        <v>92.9024</v>
      </c>
      <c r="JQ208">
        <v>25</v>
      </c>
      <c r="JR208">
        <v>1610.83</v>
      </c>
      <c r="JS208">
        <v>20.2945</v>
      </c>
      <c r="JT208">
        <v>102.317</v>
      </c>
      <c r="JU208">
        <v>103.064</v>
      </c>
    </row>
    <row r="209" spans="1:281">
      <c r="A209">
        <v>193</v>
      </c>
      <c r="B209">
        <v>1659026556.1</v>
      </c>
      <c r="C209">
        <v>2873</v>
      </c>
      <c r="D209" t="s">
        <v>810</v>
      </c>
      <c r="E209" t="s">
        <v>811</v>
      </c>
      <c r="F209">
        <v>5</v>
      </c>
      <c r="G209" t="s">
        <v>812</v>
      </c>
      <c r="H209" t="s">
        <v>417</v>
      </c>
      <c r="I209">
        <v>1659026548.35</v>
      </c>
      <c r="J209">
        <f>(K209)/1000</f>
        <v>0</v>
      </c>
      <c r="K209">
        <f>IF(CZ209, AN209, AH209)</f>
        <v>0</v>
      </c>
      <c r="L209">
        <f>IF(CZ209, AI209, AG209)</f>
        <v>0</v>
      </c>
      <c r="M209">
        <f>DB209 - IF(AU209&gt;1, L209*CV209*100.0/(AW209*DP209), 0)</f>
        <v>0</v>
      </c>
      <c r="N209">
        <f>((T209-J209/2)*M209-L209)/(T209+J209/2)</f>
        <v>0</v>
      </c>
      <c r="O209">
        <f>N209*(DI209+DJ209)/1000.0</f>
        <v>0</v>
      </c>
      <c r="P209">
        <f>(DB209 - IF(AU209&gt;1, L209*CV209*100.0/(AW209*DP209), 0))*(DI209+DJ209)/1000.0</f>
        <v>0</v>
      </c>
      <c r="Q209">
        <f>2.0/((1/S209-1/R209)+SIGN(S209)*SQRT((1/S209-1/R209)*(1/S209-1/R209) + 4*CW209/((CW209+1)*(CW209+1))*(2*1/S209*1/R209-1/R209*1/R209)))</f>
        <v>0</v>
      </c>
      <c r="R209">
        <f>IF(LEFT(CX209,1)&lt;&gt;"0",IF(LEFT(CX209,1)="1",3.0,CY209),$D$5+$E$5*(DP209*DI209/($K$5*1000))+$F$5*(DP209*DI209/($K$5*1000))*MAX(MIN(CV209,$J$5),$I$5)*MAX(MIN(CV209,$J$5),$I$5)+$G$5*MAX(MIN(CV209,$J$5),$I$5)*(DP209*DI209/($K$5*1000))+$H$5*(DP209*DI209/($K$5*1000))*(DP209*DI209/($K$5*1000)))</f>
        <v>0</v>
      </c>
      <c r="S209">
        <f>J209*(1000-(1000*0.61365*exp(17.502*W209/(240.97+W209))/(DI209+DJ209)+DD209)/2)/(1000*0.61365*exp(17.502*W209/(240.97+W209))/(DI209+DJ209)-DD209)</f>
        <v>0</v>
      </c>
      <c r="T209">
        <f>1/((CW209+1)/(Q209/1.6)+1/(R209/1.37)) + CW209/((CW209+1)/(Q209/1.6) + CW209/(R209/1.37))</f>
        <v>0</v>
      </c>
      <c r="U209">
        <f>(CR209*CU209)</f>
        <v>0</v>
      </c>
      <c r="V209">
        <f>(DK209+(U209+2*0.95*5.67E-8*(((DK209+$B$7)+273)^4-(DK209+273)^4)-44100*J209)/(1.84*29.3*R209+8*0.95*5.67E-8*(DK209+273)^3))</f>
        <v>0</v>
      </c>
      <c r="W209">
        <f>($C$7*DL209+$D$7*DM209+$E$7*V209)</f>
        <v>0</v>
      </c>
      <c r="X209">
        <f>0.61365*exp(17.502*W209/(240.97+W209))</f>
        <v>0</v>
      </c>
      <c r="Y209">
        <f>(Z209/AA209*100)</f>
        <v>0</v>
      </c>
      <c r="Z209">
        <f>DD209*(DI209+DJ209)/1000</f>
        <v>0</v>
      </c>
      <c r="AA209">
        <f>0.61365*exp(17.502*DK209/(240.97+DK209))</f>
        <v>0</v>
      </c>
      <c r="AB209">
        <f>(X209-DD209*(DI209+DJ209)/1000)</f>
        <v>0</v>
      </c>
      <c r="AC209">
        <f>(-J209*44100)</f>
        <v>0</v>
      </c>
      <c r="AD209">
        <f>2*29.3*R209*0.92*(DK209-W209)</f>
        <v>0</v>
      </c>
      <c r="AE209">
        <f>2*0.95*5.67E-8*(((DK209+$B$7)+273)^4-(W209+273)^4)</f>
        <v>0</v>
      </c>
      <c r="AF209">
        <f>U209+AE209+AC209+AD209</f>
        <v>0</v>
      </c>
      <c r="AG209">
        <f>DH209*AU209*(DC209-DB209*(1000-AU209*DE209)/(1000-AU209*DD209))/(100*CV209)</f>
        <v>0</v>
      </c>
      <c r="AH209">
        <f>1000*DH209*AU209*(DD209-DE209)/(100*CV209*(1000-AU209*DD209))</f>
        <v>0</v>
      </c>
      <c r="AI209">
        <f>(AJ209 - AK209 - DI209*1E3/(8.314*(DK209+273.15)) * AM209/DH209 * AL209) * DH209/(100*CV209) * (1000 - DE209)/1000</f>
        <v>0</v>
      </c>
      <c r="AJ209">
        <v>428.752978001646</v>
      </c>
      <c r="AK209">
        <v>411.616763636364</v>
      </c>
      <c r="AL209">
        <v>0.00251510166406096</v>
      </c>
      <c r="AM209">
        <v>66.0504921813524</v>
      </c>
      <c r="AN209">
        <f>(AP209 - AO209 + DI209*1E3/(8.314*(DK209+273.15)) * AR209/DH209 * AQ209) * DH209/(100*CV209) * 1000/(1000 - AP209)</f>
        <v>0</v>
      </c>
      <c r="AO209">
        <v>20.4434016635065</v>
      </c>
      <c r="AP209">
        <v>24.048748951049</v>
      </c>
      <c r="AQ209">
        <v>-0.00140046280991341</v>
      </c>
      <c r="AR209">
        <v>92.47</v>
      </c>
      <c r="AS209">
        <v>0</v>
      </c>
      <c r="AT209">
        <v>0</v>
      </c>
      <c r="AU209">
        <f>IF(AS209*$H$13&gt;=AW209,1.0,(AW209/(AW209-AS209*$H$13)))</f>
        <v>0</v>
      </c>
      <c r="AV209">
        <f>(AU209-1)*100</f>
        <v>0</v>
      </c>
      <c r="AW209">
        <f>MAX(0,($B$13+$C$13*DP209)/(1+$D$13*DP209)*DI209/(DK209+273)*$E$13)</f>
        <v>0</v>
      </c>
      <c r="AX209" t="s">
        <v>418</v>
      </c>
      <c r="AY209" t="s">
        <v>418</v>
      </c>
      <c r="AZ209">
        <v>0</v>
      </c>
      <c r="BA209">
        <v>0</v>
      </c>
      <c r="BB209">
        <f>1-AZ209/BA209</f>
        <v>0</v>
      </c>
      <c r="BC209">
        <v>0</v>
      </c>
      <c r="BD209" t="s">
        <v>418</v>
      </c>
      <c r="BE209" t="s">
        <v>418</v>
      </c>
      <c r="BF209">
        <v>0</v>
      </c>
      <c r="BG209">
        <v>0</v>
      </c>
      <c r="BH209">
        <f>1-BF209/BG209</f>
        <v>0</v>
      </c>
      <c r="BI209">
        <v>0.5</v>
      </c>
      <c r="BJ209">
        <f>CS209</f>
        <v>0</v>
      </c>
      <c r="BK209">
        <f>L209</f>
        <v>0</v>
      </c>
      <c r="BL209">
        <f>BH209*BI209*BJ209</f>
        <v>0</v>
      </c>
      <c r="BM209">
        <f>(BK209-BC209)/BJ209</f>
        <v>0</v>
      </c>
      <c r="BN209">
        <f>(BA209-BG209)/BG209</f>
        <v>0</v>
      </c>
      <c r="BO209">
        <f>AZ209/(BB209+AZ209/BG209)</f>
        <v>0</v>
      </c>
      <c r="BP209" t="s">
        <v>418</v>
      </c>
      <c r="BQ209">
        <v>0</v>
      </c>
      <c r="BR209">
        <f>IF(BQ209&lt;&gt;0, BQ209, BO209)</f>
        <v>0</v>
      </c>
      <c r="BS209">
        <f>1-BR209/BG209</f>
        <v>0</v>
      </c>
      <c r="BT209">
        <f>(BG209-BF209)/(BG209-BR209)</f>
        <v>0</v>
      </c>
      <c r="BU209">
        <f>(BA209-BG209)/(BA209-BR209)</f>
        <v>0</v>
      </c>
      <c r="BV209">
        <f>(BG209-BF209)/(BG209-AZ209)</f>
        <v>0</v>
      </c>
      <c r="BW209">
        <f>(BA209-BG209)/(BA209-AZ209)</f>
        <v>0</v>
      </c>
      <c r="BX209">
        <f>(BT209*BR209/BF209)</f>
        <v>0</v>
      </c>
      <c r="BY209">
        <f>(1-BX209)</f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f>$B$11*DQ209+$C$11*DR209+$F$11*EC209*(1-EF209)</f>
        <v>0</v>
      </c>
      <c r="CS209">
        <f>CR209*CT209</f>
        <v>0</v>
      </c>
      <c r="CT209">
        <f>($B$11*$D$9+$C$11*$D$9+$F$11*((EP209+EH209)/MAX(EP209+EH209+EQ209, 0.1)*$I$9+EQ209/MAX(EP209+EH209+EQ209, 0.1)*$J$9))/($B$11+$C$11+$F$11)</f>
        <v>0</v>
      </c>
      <c r="CU209">
        <f>($B$11*$K$9+$C$11*$K$9+$F$11*((EP209+EH209)/MAX(EP209+EH209+EQ209, 0.1)*$P$9+EQ209/MAX(EP209+EH209+EQ209, 0.1)*$Q$9))/($B$11+$C$11+$F$11)</f>
        <v>0</v>
      </c>
      <c r="CV209">
        <v>6</v>
      </c>
      <c r="CW209">
        <v>0.5</v>
      </c>
      <c r="CX209" t="s">
        <v>419</v>
      </c>
      <c r="CY209">
        <v>2</v>
      </c>
      <c r="CZ209" t="b">
        <v>1</v>
      </c>
      <c r="DA209">
        <v>1659026548.35</v>
      </c>
      <c r="DB209">
        <v>401.768066666667</v>
      </c>
      <c r="DC209">
        <v>420.025966666667</v>
      </c>
      <c r="DD209">
        <v>24.0737166666667</v>
      </c>
      <c r="DE209">
        <v>20.4633766666667</v>
      </c>
      <c r="DF209">
        <v>395.342766666667</v>
      </c>
      <c r="DG209">
        <v>23.6060866666667</v>
      </c>
      <c r="DH209">
        <v>500.056633333333</v>
      </c>
      <c r="DI209">
        <v>90.38824</v>
      </c>
      <c r="DJ209">
        <v>0.0460180633333333</v>
      </c>
      <c r="DK209">
        <v>27.3987833333333</v>
      </c>
      <c r="DL209">
        <v>27.57981</v>
      </c>
      <c r="DM209">
        <v>999.9</v>
      </c>
      <c r="DN209">
        <v>0</v>
      </c>
      <c r="DO209">
        <v>0</v>
      </c>
      <c r="DP209">
        <v>10013.5</v>
      </c>
      <c r="DQ209">
        <v>0</v>
      </c>
      <c r="DR209">
        <v>17.99818</v>
      </c>
      <c r="DS209">
        <v>-18.2578666666667</v>
      </c>
      <c r="DT209">
        <v>411.678733333333</v>
      </c>
      <c r="DU209">
        <v>428.800566666667</v>
      </c>
      <c r="DV209">
        <v>3.610349</v>
      </c>
      <c r="DW209">
        <v>420.025966666667</v>
      </c>
      <c r="DX209">
        <v>20.4633766666667</v>
      </c>
      <c r="DY209">
        <v>2.17598133333333</v>
      </c>
      <c r="DZ209">
        <v>1.84964866666667</v>
      </c>
      <c r="EA209">
        <v>18.7865666666667</v>
      </c>
      <c r="EB209">
        <v>16.2127833333333</v>
      </c>
      <c r="EC209">
        <v>2000.01033333333</v>
      </c>
      <c r="ED209">
        <v>0.9799958</v>
      </c>
      <c r="EE209">
        <v>0.02000434</v>
      </c>
      <c r="EF209">
        <v>0</v>
      </c>
      <c r="EG209">
        <v>871.9213</v>
      </c>
      <c r="EH209">
        <v>5.00063</v>
      </c>
      <c r="EI209">
        <v>17187.4266666667</v>
      </c>
      <c r="EJ209">
        <v>17256.9633333333</v>
      </c>
      <c r="EK209">
        <v>38.3645</v>
      </c>
      <c r="EL209">
        <v>38.375</v>
      </c>
      <c r="EM209">
        <v>37.875</v>
      </c>
      <c r="EN209">
        <v>37.625</v>
      </c>
      <c r="EO209">
        <v>39.3519</v>
      </c>
      <c r="EP209">
        <v>1955.10033333333</v>
      </c>
      <c r="EQ209">
        <v>39.91</v>
      </c>
      <c r="ER209">
        <v>0</v>
      </c>
      <c r="ES209">
        <v>1659026554.9</v>
      </c>
      <c r="ET209">
        <v>0</v>
      </c>
      <c r="EU209">
        <v>871.896538461539</v>
      </c>
      <c r="EV209">
        <v>-3.86652991296711</v>
      </c>
      <c r="EW209">
        <v>-58.1025640417041</v>
      </c>
      <c r="EX209">
        <v>17187.4038461538</v>
      </c>
      <c r="EY209">
        <v>15</v>
      </c>
      <c r="EZ209">
        <v>0</v>
      </c>
      <c r="FA209" t="s">
        <v>420</v>
      </c>
      <c r="FB209">
        <v>1657551626.5</v>
      </c>
      <c r="FC209">
        <v>1657551629</v>
      </c>
      <c r="FD209">
        <v>0</v>
      </c>
      <c r="FE209">
        <v>0.403</v>
      </c>
      <c r="FF209">
        <v>0.009</v>
      </c>
      <c r="FG209">
        <v>9.41</v>
      </c>
      <c r="FH209">
        <v>0.087</v>
      </c>
      <c r="FI209">
        <v>417</v>
      </c>
      <c r="FJ209">
        <v>17</v>
      </c>
      <c r="FK209">
        <v>1.61</v>
      </c>
      <c r="FL209">
        <v>0.59</v>
      </c>
      <c r="FM209">
        <v>-18.2245317073171</v>
      </c>
      <c r="FN209">
        <v>-0.65620348432061</v>
      </c>
      <c r="FO209">
        <v>0.130536671679581</v>
      </c>
      <c r="FP209">
        <v>0</v>
      </c>
      <c r="FQ209">
        <v>871.990705882353</v>
      </c>
      <c r="FR209">
        <v>-2.53628723738714</v>
      </c>
      <c r="FS209">
        <v>0.348630811757331</v>
      </c>
      <c r="FT209">
        <v>0</v>
      </c>
      <c r="FU209">
        <v>3.59180390243902</v>
      </c>
      <c r="FV209">
        <v>0.275514564459931</v>
      </c>
      <c r="FW209">
        <v>0.0367656240474746</v>
      </c>
      <c r="FX209">
        <v>0</v>
      </c>
      <c r="FY209">
        <v>0</v>
      </c>
      <c r="FZ209">
        <v>3</v>
      </c>
      <c r="GA209" t="s">
        <v>427</v>
      </c>
      <c r="GB209">
        <v>2.97326</v>
      </c>
      <c r="GC209">
        <v>2.69907</v>
      </c>
      <c r="GD209">
        <v>0.0873473</v>
      </c>
      <c r="GE209">
        <v>0.0916235</v>
      </c>
      <c r="GF209">
        <v>0.103307</v>
      </c>
      <c r="GG209">
        <v>0.093247</v>
      </c>
      <c r="GH209">
        <v>35549.8</v>
      </c>
      <c r="GI209">
        <v>38687.8</v>
      </c>
      <c r="GJ209">
        <v>35298.5</v>
      </c>
      <c r="GK209">
        <v>38626</v>
      </c>
      <c r="GL209">
        <v>44873.2</v>
      </c>
      <c r="GM209">
        <v>50581.9</v>
      </c>
      <c r="GN209">
        <v>55174.8</v>
      </c>
      <c r="GO209">
        <v>61951.9</v>
      </c>
      <c r="GP209">
        <v>1.9844</v>
      </c>
      <c r="GQ209">
        <v>1.8474</v>
      </c>
      <c r="GR209">
        <v>0.140518</v>
      </c>
      <c r="GS209">
        <v>0</v>
      </c>
      <c r="GT209">
        <v>25.2735</v>
      </c>
      <c r="GU209">
        <v>999.9</v>
      </c>
      <c r="GV209">
        <v>58.296</v>
      </c>
      <c r="GW209">
        <v>29.306</v>
      </c>
      <c r="GX209">
        <v>26.4012</v>
      </c>
      <c r="GY209">
        <v>55.8564</v>
      </c>
      <c r="GZ209">
        <v>43.4335</v>
      </c>
      <c r="HA209">
        <v>1</v>
      </c>
      <c r="HB209">
        <v>-0.0511789</v>
      </c>
      <c r="HC209">
        <v>0.064488</v>
      </c>
      <c r="HD209">
        <v>20.1136</v>
      </c>
      <c r="HE209">
        <v>5.19932</v>
      </c>
      <c r="HF209">
        <v>12.004</v>
      </c>
      <c r="HG209">
        <v>4.9756</v>
      </c>
      <c r="HH209">
        <v>3.2936</v>
      </c>
      <c r="HI209">
        <v>9999</v>
      </c>
      <c r="HJ209">
        <v>9999</v>
      </c>
      <c r="HK209">
        <v>9999</v>
      </c>
      <c r="HL209">
        <v>628.4</v>
      </c>
      <c r="HM209">
        <v>1.86322</v>
      </c>
      <c r="HN209">
        <v>1.86807</v>
      </c>
      <c r="HO209">
        <v>1.86783</v>
      </c>
      <c r="HP209">
        <v>1.86899</v>
      </c>
      <c r="HQ209">
        <v>1.86981</v>
      </c>
      <c r="HR209">
        <v>1.86584</v>
      </c>
      <c r="HS209">
        <v>1.86691</v>
      </c>
      <c r="HT209">
        <v>1.86832</v>
      </c>
      <c r="HU209">
        <v>5</v>
      </c>
      <c r="HV209">
        <v>0</v>
      </c>
      <c r="HW209">
        <v>0</v>
      </c>
      <c r="HX209">
        <v>0</v>
      </c>
      <c r="HY209" t="s">
        <v>422</v>
      </c>
      <c r="HZ209" t="s">
        <v>423</v>
      </c>
      <c r="IA209" t="s">
        <v>424</v>
      </c>
      <c r="IB209" t="s">
        <v>424</v>
      </c>
      <c r="IC209" t="s">
        <v>424</v>
      </c>
      <c r="ID209" t="s">
        <v>424</v>
      </c>
      <c r="IE209">
        <v>0</v>
      </c>
      <c r="IF209">
        <v>100</v>
      </c>
      <c r="IG209">
        <v>100</v>
      </c>
      <c r="IH209">
        <v>6.425</v>
      </c>
      <c r="II209">
        <v>0.4664</v>
      </c>
      <c r="IJ209">
        <v>4.02706509432224</v>
      </c>
      <c r="IK209">
        <v>0.00601174518973114</v>
      </c>
      <c r="IL209">
        <v>2.77886958061485e-07</v>
      </c>
      <c r="IM209">
        <v>-3.54636231360687e-10</v>
      </c>
      <c r="IN209">
        <v>-0.0404303883988718</v>
      </c>
      <c r="IO209">
        <v>-0.0177815531441476</v>
      </c>
      <c r="IP209">
        <v>0.00205572605671414</v>
      </c>
      <c r="IQ209">
        <v>-1.65519735432211e-05</v>
      </c>
      <c r="IR209">
        <v>-4</v>
      </c>
      <c r="IS209">
        <v>1848</v>
      </c>
      <c r="IT209">
        <v>1</v>
      </c>
      <c r="IU209">
        <v>25</v>
      </c>
      <c r="IV209">
        <v>24582.2</v>
      </c>
      <c r="IW209">
        <v>24582.1</v>
      </c>
      <c r="IX209">
        <v>1.03271</v>
      </c>
      <c r="IY209">
        <v>2.60376</v>
      </c>
      <c r="IZ209">
        <v>1.54785</v>
      </c>
      <c r="JA209">
        <v>2.30347</v>
      </c>
      <c r="JB209">
        <v>1.34644</v>
      </c>
      <c r="JC209">
        <v>2.35107</v>
      </c>
      <c r="JD209">
        <v>33.7606</v>
      </c>
      <c r="JE209">
        <v>24.2188</v>
      </c>
      <c r="JF209">
        <v>18</v>
      </c>
      <c r="JG209">
        <v>499.379</v>
      </c>
      <c r="JH209">
        <v>411.169</v>
      </c>
      <c r="JI209">
        <v>24.9998</v>
      </c>
      <c r="JJ209">
        <v>26.5904</v>
      </c>
      <c r="JK209">
        <v>30</v>
      </c>
      <c r="JL209">
        <v>26.5649</v>
      </c>
      <c r="JM209">
        <v>26.5084</v>
      </c>
      <c r="JN209">
        <v>20.6142</v>
      </c>
      <c r="JO209">
        <v>31.5005</v>
      </c>
      <c r="JP209">
        <v>86.187</v>
      </c>
      <c r="JQ209">
        <v>25</v>
      </c>
      <c r="JR209">
        <v>413.214</v>
      </c>
      <c r="JS209">
        <v>20.4739</v>
      </c>
      <c r="JT209">
        <v>102.353</v>
      </c>
      <c r="JU209">
        <v>103.122</v>
      </c>
    </row>
    <row r="210" spans="1:281">
      <c r="A210">
        <v>194</v>
      </c>
      <c r="B210">
        <v>1659026561.1</v>
      </c>
      <c r="C210">
        <v>2878</v>
      </c>
      <c r="D210" t="s">
        <v>813</v>
      </c>
      <c r="E210" t="s">
        <v>814</v>
      </c>
      <c r="F210">
        <v>5</v>
      </c>
      <c r="G210" t="s">
        <v>812</v>
      </c>
      <c r="H210" t="s">
        <v>417</v>
      </c>
      <c r="I210">
        <v>1659026553.25517</v>
      </c>
      <c r="J210">
        <f>(K210)/1000</f>
        <v>0</v>
      </c>
      <c r="K210">
        <f>IF(CZ210, AN210, AH210)</f>
        <v>0</v>
      </c>
      <c r="L210">
        <f>IF(CZ210, AI210, AG210)</f>
        <v>0</v>
      </c>
      <c r="M210">
        <f>DB210 - IF(AU210&gt;1, L210*CV210*100.0/(AW210*DP210), 0)</f>
        <v>0</v>
      </c>
      <c r="N210">
        <f>((T210-J210/2)*M210-L210)/(T210+J210/2)</f>
        <v>0</v>
      </c>
      <c r="O210">
        <f>N210*(DI210+DJ210)/1000.0</f>
        <v>0</v>
      </c>
      <c r="P210">
        <f>(DB210 - IF(AU210&gt;1, L210*CV210*100.0/(AW210*DP210), 0))*(DI210+DJ210)/1000.0</f>
        <v>0</v>
      </c>
      <c r="Q210">
        <f>2.0/((1/S210-1/R210)+SIGN(S210)*SQRT((1/S210-1/R210)*(1/S210-1/R210) + 4*CW210/((CW210+1)*(CW210+1))*(2*1/S210*1/R210-1/R210*1/R210)))</f>
        <v>0</v>
      </c>
      <c r="R210">
        <f>IF(LEFT(CX210,1)&lt;&gt;"0",IF(LEFT(CX210,1)="1",3.0,CY210),$D$5+$E$5*(DP210*DI210/($K$5*1000))+$F$5*(DP210*DI210/($K$5*1000))*MAX(MIN(CV210,$J$5),$I$5)*MAX(MIN(CV210,$J$5),$I$5)+$G$5*MAX(MIN(CV210,$J$5),$I$5)*(DP210*DI210/($K$5*1000))+$H$5*(DP210*DI210/($K$5*1000))*(DP210*DI210/($K$5*1000)))</f>
        <v>0</v>
      </c>
      <c r="S210">
        <f>J210*(1000-(1000*0.61365*exp(17.502*W210/(240.97+W210))/(DI210+DJ210)+DD210)/2)/(1000*0.61365*exp(17.502*W210/(240.97+W210))/(DI210+DJ210)-DD210)</f>
        <v>0</v>
      </c>
      <c r="T210">
        <f>1/((CW210+1)/(Q210/1.6)+1/(R210/1.37)) + CW210/((CW210+1)/(Q210/1.6) + CW210/(R210/1.37))</f>
        <v>0</v>
      </c>
      <c r="U210">
        <f>(CR210*CU210)</f>
        <v>0</v>
      </c>
      <c r="V210">
        <f>(DK210+(U210+2*0.95*5.67E-8*(((DK210+$B$7)+273)^4-(DK210+273)^4)-44100*J210)/(1.84*29.3*R210+8*0.95*5.67E-8*(DK210+273)^3))</f>
        <v>0</v>
      </c>
      <c r="W210">
        <f>($C$7*DL210+$D$7*DM210+$E$7*V210)</f>
        <v>0</v>
      </c>
      <c r="X210">
        <f>0.61365*exp(17.502*W210/(240.97+W210))</f>
        <v>0</v>
      </c>
      <c r="Y210">
        <f>(Z210/AA210*100)</f>
        <v>0</v>
      </c>
      <c r="Z210">
        <f>DD210*(DI210+DJ210)/1000</f>
        <v>0</v>
      </c>
      <c r="AA210">
        <f>0.61365*exp(17.502*DK210/(240.97+DK210))</f>
        <v>0</v>
      </c>
      <c r="AB210">
        <f>(X210-DD210*(DI210+DJ210)/1000)</f>
        <v>0</v>
      </c>
      <c r="AC210">
        <f>(-J210*44100)</f>
        <v>0</v>
      </c>
      <c r="AD210">
        <f>2*29.3*R210*0.92*(DK210-W210)</f>
        <v>0</v>
      </c>
      <c r="AE210">
        <f>2*0.95*5.67E-8*(((DK210+$B$7)+273)^4-(W210+273)^4)</f>
        <v>0</v>
      </c>
      <c r="AF210">
        <f>U210+AE210+AC210+AD210</f>
        <v>0</v>
      </c>
      <c r="AG210">
        <f>DH210*AU210*(DC210-DB210*(1000-AU210*DE210)/(1000-AU210*DD210))/(100*CV210)</f>
        <v>0</v>
      </c>
      <c r="AH210">
        <f>1000*DH210*AU210*(DD210-DE210)/(100*CV210*(1000-AU210*DD210))</f>
        <v>0</v>
      </c>
      <c r="AI210">
        <f>(AJ210 - AK210 - DI210*1E3/(8.314*(DK210+273.15)) * AM210/DH210 * AL210) * DH210/(100*CV210) * (1000 - DE210)/1000</f>
        <v>0</v>
      </c>
      <c r="AJ210">
        <v>428.08015997256</v>
      </c>
      <c r="AK210">
        <v>411.209812121212</v>
      </c>
      <c r="AL210">
        <v>-0.128953418214926</v>
      </c>
      <c r="AM210">
        <v>66.0504921813524</v>
      </c>
      <c r="AN210">
        <f>(AP210 - AO210 + DI210*1E3/(8.314*(DK210+273.15)) * AR210/DH210 * AQ210) * DH210/(100*CV210) * 1000/(1000 - AP210)</f>
        <v>0</v>
      </c>
      <c r="AO210">
        <v>20.4313338300433</v>
      </c>
      <c r="AP210">
        <v>24.0457272727273</v>
      </c>
      <c r="AQ210">
        <v>-0.000164594516593347</v>
      </c>
      <c r="AR210">
        <v>92.47</v>
      </c>
      <c r="AS210">
        <v>0</v>
      </c>
      <c r="AT210">
        <v>0</v>
      </c>
      <c r="AU210">
        <f>IF(AS210*$H$13&gt;=AW210,1.0,(AW210/(AW210-AS210*$H$13)))</f>
        <v>0</v>
      </c>
      <c r="AV210">
        <f>(AU210-1)*100</f>
        <v>0</v>
      </c>
      <c r="AW210">
        <f>MAX(0,($B$13+$C$13*DP210)/(1+$D$13*DP210)*DI210/(DK210+273)*$E$13)</f>
        <v>0</v>
      </c>
      <c r="AX210" t="s">
        <v>418</v>
      </c>
      <c r="AY210" t="s">
        <v>418</v>
      </c>
      <c r="AZ210">
        <v>0</v>
      </c>
      <c r="BA210">
        <v>0</v>
      </c>
      <c r="BB210">
        <f>1-AZ210/BA210</f>
        <v>0</v>
      </c>
      <c r="BC210">
        <v>0</v>
      </c>
      <c r="BD210" t="s">
        <v>418</v>
      </c>
      <c r="BE210" t="s">
        <v>418</v>
      </c>
      <c r="BF210">
        <v>0</v>
      </c>
      <c r="BG210">
        <v>0</v>
      </c>
      <c r="BH210">
        <f>1-BF210/BG210</f>
        <v>0</v>
      </c>
      <c r="BI210">
        <v>0.5</v>
      </c>
      <c r="BJ210">
        <f>CS210</f>
        <v>0</v>
      </c>
      <c r="BK210">
        <f>L210</f>
        <v>0</v>
      </c>
      <c r="BL210">
        <f>BH210*BI210*BJ210</f>
        <v>0</v>
      </c>
      <c r="BM210">
        <f>(BK210-BC210)/BJ210</f>
        <v>0</v>
      </c>
      <c r="BN210">
        <f>(BA210-BG210)/BG210</f>
        <v>0</v>
      </c>
      <c r="BO210">
        <f>AZ210/(BB210+AZ210/BG210)</f>
        <v>0</v>
      </c>
      <c r="BP210" t="s">
        <v>418</v>
      </c>
      <c r="BQ210">
        <v>0</v>
      </c>
      <c r="BR210">
        <f>IF(BQ210&lt;&gt;0, BQ210, BO210)</f>
        <v>0</v>
      </c>
      <c r="BS210">
        <f>1-BR210/BG210</f>
        <v>0</v>
      </c>
      <c r="BT210">
        <f>(BG210-BF210)/(BG210-BR210)</f>
        <v>0</v>
      </c>
      <c r="BU210">
        <f>(BA210-BG210)/(BA210-BR210)</f>
        <v>0</v>
      </c>
      <c r="BV210">
        <f>(BG210-BF210)/(BG210-AZ210)</f>
        <v>0</v>
      </c>
      <c r="BW210">
        <f>(BA210-BG210)/(BA210-AZ210)</f>
        <v>0</v>
      </c>
      <c r="BX210">
        <f>(BT210*BR210/BF210)</f>
        <v>0</v>
      </c>
      <c r="BY210">
        <f>(1-BX210)</f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f>$B$11*DQ210+$C$11*DR210+$F$11*EC210*(1-EF210)</f>
        <v>0</v>
      </c>
      <c r="CS210">
        <f>CR210*CT210</f>
        <v>0</v>
      </c>
      <c r="CT210">
        <f>($B$11*$D$9+$C$11*$D$9+$F$11*((EP210+EH210)/MAX(EP210+EH210+EQ210, 0.1)*$I$9+EQ210/MAX(EP210+EH210+EQ210, 0.1)*$J$9))/($B$11+$C$11+$F$11)</f>
        <v>0</v>
      </c>
      <c r="CU210">
        <f>($B$11*$K$9+$C$11*$K$9+$F$11*((EP210+EH210)/MAX(EP210+EH210+EQ210, 0.1)*$P$9+EQ210/MAX(EP210+EH210+EQ210, 0.1)*$Q$9))/($B$11+$C$11+$F$11)</f>
        <v>0</v>
      </c>
      <c r="CV210">
        <v>6</v>
      </c>
      <c r="CW210">
        <v>0.5</v>
      </c>
      <c r="CX210" t="s">
        <v>419</v>
      </c>
      <c r="CY210">
        <v>2</v>
      </c>
      <c r="CZ210" t="b">
        <v>1</v>
      </c>
      <c r="DA210">
        <v>1659026553.25517</v>
      </c>
      <c r="DB210">
        <v>401.709896551724</v>
      </c>
      <c r="DC210">
        <v>419.447620689655</v>
      </c>
      <c r="DD210">
        <v>24.0571310344828</v>
      </c>
      <c r="DE210">
        <v>20.4393379310345</v>
      </c>
      <c r="DF210">
        <v>395.284965517241</v>
      </c>
      <c r="DG210">
        <v>23.590324137931</v>
      </c>
      <c r="DH210">
        <v>500.033448275862</v>
      </c>
      <c r="DI210">
        <v>90.3886827586207</v>
      </c>
      <c r="DJ210">
        <v>0.0459513551724138</v>
      </c>
      <c r="DK210">
        <v>27.3959482758621</v>
      </c>
      <c r="DL210">
        <v>27.5716931034483</v>
      </c>
      <c r="DM210">
        <v>999.9</v>
      </c>
      <c r="DN210">
        <v>0</v>
      </c>
      <c r="DO210">
        <v>0</v>
      </c>
      <c r="DP210">
        <v>9995.34482758621</v>
      </c>
      <c r="DQ210">
        <v>0</v>
      </c>
      <c r="DR210">
        <v>18.0359689655172</v>
      </c>
      <c r="DS210">
        <v>-17.7377310344828</v>
      </c>
      <c r="DT210">
        <v>411.612103448276</v>
      </c>
      <c r="DU210">
        <v>428.199655172414</v>
      </c>
      <c r="DV210">
        <v>3.61780379310345</v>
      </c>
      <c r="DW210">
        <v>419.447620689655</v>
      </c>
      <c r="DX210">
        <v>20.4393379310345</v>
      </c>
      <c r="DY210">
        <v>2.1744924137931</v>
      </c>
      <c r="DZ210">
        <v>1.84748551724138</v>
      </c>
      <c r="EA210">
        <v>18.7756206896552</v>
      </c>
      <c r="EB210">
        <v>16.1944413793103</v>
      </c>
      <c r="EC210">
        <v>1999.9975862069</v>
      </c>
      <c r="ED210">
        <v>0.979995655172414</v>
      </c>
      <c r="EE210">
        <v>0.0200044896551724</v>
      </c>
      <c r="EF210">
        <v>0</v>
      </c>
      <c r="EG210">
        <v>871.681206896552</v>
      </c>
      <c r="EH210">
        <v>5.00063</v>
      </c>
      <c r="EI210">
        <v>17182.7034482759</v>
      </c>
      <c r="EJ210">
        <v>17256.8448275862</v>
      </c>
      <c r="EK210">
        <v>38.3445862068965</v>
      </c>
      <c r="EL210">
        <v>38.375</v>
      </c>
      <c r="EM210">
        <v>37.875</v>
      </c>
      <c r="EN210">
        <v>37.625</v>
      </c>
      <c r="EO210">
        <v>39.3358965517241</v>
      </c>
      <c r="EP210">
        <v>1955.0875862069</v>
      </c>
      <c r="EQ210">
        <v>39.91</v>
      </c>
      <c r="ER210">
        <v>0</v>
      </c>
      <c r="ES210">
        <v>1659026559.7</v>
      </c>
      <c r="ET210">
        <v>0</v>
      </c>
      <c r="EU210">
        <v>871.666769230769</v>
      </c>
      <c r="EV210">
        <v>-1.50420512800988</v>
      </c>
      <c r="EW210">
        <v>-56.7692307511643</v>
      </c>
      <c r="EX210">
        <v>17182.7807692308</v>
      </c>
      <c r="EY210">
        <v>15</v>
      </c>
      <c r="EZ210">
        <v>0</v>
      </c>
      <c r="FA210" t="s">
        <v>420</v>
      </c>
      <c r="FB210">
        <v>1657551626.5</v>
      </c>
      <c r="FC210">
        <v>1657551629</v>
      </c>
      <c r="FD210">
        <v>0</v>
      </c>
      <c r="FE210">
        <v>0.403</v>
      </c>
      <c r="FF210">
        <v>0.009</v>
      </c>
      <c r="FG210">
        <v>9.41</v>
      </c>
      <c r="FH210">
        <v>0.087</v>
      </c>
      <c r="FI210">
        <v>417</v>
      </c>
      <c r="FJ210">
        <v>17</v>
      </c>
      <c r="FK210">
        <v>1.61</v>
      </c>
      <c r="FL210">
        <v>0.59</v>
      </c>
      <c r="FM210">
        <v>-18.1021341463415</v>
      </c>
      <c r="FN210">
        <v>2.03941463414633</v>
      </c>
      <c r="FO210">
        <v>0.583963658913453</v>
      </c>
      <c r="FP210">
        <v>0</v>
      </c>
      <c r="FQ210">
        <v>871.851617647059</v>
      </c>
      <c r="FR210">
        <v>-2.81737203769808</v>
      </c>
      <c r="FS210">
        <v>0.368773086193049</v>
      </c>
      <c r="FT210">
        <v>0</v>
      </c>
      <c r="FU210">
        <v>3.60634756097561</v>
      </c>
      <c r="FV210">
        <v>0.148311219512201</v>
      </c>
      <c r="FW210">
        <v>0.0283691954871432</v>
      </c>
      <c r="FX210">
        <v>0</v>
      </c>
      <c r="FY210">
        <v>0</v>
      </c>
      <c r="FZ210">
        <v>3</v>
      </c>
      <c r="GA210" t="s">
        <v>427</v>
      </c>
      <c r="GB210">
        <v>2.97267</v>
      </c>
      <c r="GC210">
        <v>2.69991</v>
      </c>
      <c r="GD210">
        <v>0.0872243</v>
      </c>
      <c r="GE210">
        <v>0.0904526</v>
      </c>
      <c r="GF210">
        <v>0.103286</v>
      </c>
      <c r="GG210">
        <v>0.0931645</v>
      </c>
      <c r="GH210">
        <v>35554.5</v>
      </c>
      <c r="GI210">
        <v>38737.7</v>
      </c>
      <c r="GJ210">
        <v>35298.4</v>
      </c>
      <c r="GK210">
        <v>38626</v>
      </c>
      <c r="GL210">
        <v>44874.1</v>
      </c>
      <c r="GM210">
        <v>50585.9</v>
      </c>
      <c r="GN210">
        <v>55174.6</v>
      </c>
      <c r="GO210">
        <v>61951.1</v>
      </c>
      <c r="GP210">
        <v>1.9844</v>
      </c>
      <c r="GQ210">
        <v>1.848</v>
      </c>
      <c r="GR210">
        <v>0.139773</v>
      </c>
      <c r="GS210">
        <v>0</v>
      </c>
      <c r="GT210">
        <v>25.2735</v>
      </c>
      <c r="GU210">
        <v>999.9</v>
      </c>
      <c r="GV210">
        <v>58.296</v>
      </c>
      <c r="GW210">
        <v>29.306</v>
      </c>
      <c r="GX210">
        <v>26.4007</v>
      </c>
      <c r="GY210">
        <v>56.3464</v>
      </c>
      <c r="GZ210">
        <v>43.5256</v>
      </c>
      <c r="HA210">
        <v>1</v>
      </c>
      <c r="HB210">
        <v>-0.0518699</v>
      </c>
      <c r="HC210">
        <v>0.0636166</v>
      </c>
      <c r="HD210">
        <v>20.1142</v>
      </c>
      <c r="HE210">
        <v>5.20291</v>
      </c>
      <c r="HF210">
        <v>12.004</v>
      </c>
      <c r="HG210">
        <v>4.976</v>
      </c>
      <c r="HH210">
        <v>3.294</v>
      </c>
      <c r="HI210">
        <v>9999</v>
      </c>
      <c r="HJ210">
        <v>9999</v>
      </c>
      <c r="HK210">
        <v>9999</v>
      </c>
      <c r="HL210">
        <v>628.4</v>
      </c>
      <c r="HM210">
        <v>1.86325</v>
      </c>
      <c r="HN210">
        <v>1.86801</v>
      </c>
      <c r="HO210">
        <v>1.86783</v>
      </c>
      <c r="HP210">
        <v>1.86896</v>
      </c>
      <c r="HQ210">
        <v>1.86981</v>
      </c>
      <c r="HR210">
        <v>1.86584</v>
      </c>
      <c r="HS210">
        <v>1.86694</v>
      </c>
      <c r="HT210">
        <v>1.86829</v>
      </c>
      <c r="HU210">
        <v>5</v>
      </c>
      <c r="HV210">
        <v>0</v>
      </c>
      <c r="HW210">
        <v>0</v>
      </c>
      <c r="HX210">
        <v>0</v>
      </c>
      <c r="HY210" t="s">
        <v>422</v>
      </c>
      <c r="HZ210" t="s">
        <v>423</v>
      </c>
      <c r="IA210" t="s">
        <v>424</v>
      </c>
      <c r="IB210" t="s">
        <v>424</v>
      </c>
      <c r="IC210" t="s">
        <v>424</v>
      </c>
      <c r="ID210" t="s">
        <v>424</v>
      </c>
      <c r="IE210">
        <v>0</v>
      </c>
      <c r="IF210">
        <v>100</v>
      </c>
      <c r="IG210">
        <v>100</v>
      </c>
      <c r="IH210">
        <v>6.421</v>
      </c>
      <c r="II210">
        <v>0.466</v>
      </c>
      <c r="IJ210">
        <v>4.02706509432224</v>
      </c>
      <c r="IK210">
        <v>0.00601174518973114</v>
      </c>
      <c r="IL210">
        <v>2.77886958061485e-07</v>
      </c>
      <c r="IM210">
        <v>-3.54636231360687e-10</v>
      </c>
      <c r="IN210">
        <v>-0.0404303883988718</v>
      </c>
      <c r="IO210">
        <v>-0.0177815531441476</v>
      </c>
      <c r="IP210">
        <v>0.00205572605671414</v>
      </c>
      <c r="IQ210">
        <v>-1.65519735432211e-05</v>
      </c>
      <c r="IR210">
        <v>-4</v>
      </c>
      <c r="IS210">
        <v>1848</v>
      </c>
      <c r="IT210">
        <v>1</v>
      </c>
      <c r="IU210">
        <v>25</v>
      </c>
      <c r="IV210">
        <v>24582.2</v>
      </c>
      <c r="IW210">
        <v>24582.2</v>
      </c>
      <c r="IX210">
        <v>1.00586</v>
      </c>
      <c r="IY210">
        <v>2.60254</v>
      </c>
      <c r="IZ210">
        <v>1.54785</v>
      </c>
      <c r="JA210">
        <v>2.30347</v>
      </c>
      <c r="JB210">
        <v>1.34644</v>
      </c>
      <c r="JC210">
        <v>2.29248</v>
      </c>
      <c r="JD210">
        <v>33.7606</v>
      </c>
      <c r="JE210">
        <v>24.2188</v>
      </c>
      <c r="JF210">
        <v>18</v>
      </c>
      <c r="JG210">
        <v>499.358</v>
      </c>
      <c r="JH210">
        <v>411.49</v>
      </c>
      <c r="JI210">
        <v>24.9997</v>
      </c>
      <c r="JJ210">
        <v>26.5877</v>
      </c>
      <c r="JK210">
        <v>29.9999</v>
      </c>
      <c r="JL210">
        <v>26.5627</v>
      </c>
      <c r="JM210">
        <v>26.5062</v>
      </c>
      <c r="JN210">
        <v>20.1064</v>
      </c>
      <c r="JO210">
        <v>31.5005</v>
      </c>
      <c r="JP210">
        <v>86.187</v>
      </c>
      <c r="JQ210">
        <v>25</v>
      </c>
      <c r="JR210">
        <v>399.703</v>
      </c>
      <c r="JS210">
        <v>20.4781</v>
      </c>
      <c r="JT210">
        <v>102.352</v>
      </c>
      <c r="JU210">
        <v>103.121</v>
      </c>
    </row>
    <row r="211" spans="1:281">
      <c r="A211">
        <v>195</v>
      </c>
      <c r="B211">
        <v>1659026566.1</v>
      </c>
      <c r="C211">
        <v>2883</v>
      </c>
      <c r="D211" t="s">
        <v>815</v>
      </c>
      <c r="E211" t="s">
        <v>816</v>
      </c>
      <c r="F211">
        <v>5</v>
      </c>
      <c r="G211" t="s">
        <v>812</v>
      </c>
      <c r="H211" t="s">
        <v>417</v>
      </c>
      <c r="I211">
        <v>1659026558.33214</v>
      </c>
      <c r="J211">
        <f>(K211)/1000</f>
        <v>0</v>
      </c>
      <c r="K211">
        <f>IF(CZ211, AN211, AH211)</f>
        <v>0</v>
      </c>
      <c r="L211">
        <f>IF(CZ211, AI211, AG211)</f>
        <v>0</v>
      </c>
      <c r="M211">
        <f>DB211 - IF(AU211&gt;1, L211*CV211*100.0/(AW211*DP211), 0)</f>
        <v>0</v>
      </c>
      <c r="N211">
        <f>((T211-J211/2)*M211-L211)/(T211+J211/2)</f>
        <v>0</v>
      </c>
      <c r="O211">
        <f>N211*(DI211+DJ211)/1000.0</f>
        <v>0</v>
      </c>
      <c r="P211">
        <f>(DB211 - IF(AU211&gt;1, L211*CV211*100.0/(AW211*DP211), 0))*(DI211+DJ211)/1000.0</f>
        <v>0</v>
      </c>
      <c r="Q211">
        <f>2.0/((1/S211-1/R211)+SIGN(S211)*SQRT((1/S211-1/R211)*(1/S211-1/R211) + 4*CW211/((CW211+1)*(CW211+1))*(2*1/S211*1/R211-1/R211*1/R211)))</f>
        <v>0</v>
      </c>
      <c r="R211">
        <f>IF(LEFT(CX211,1)&lt;&gt;"0",IF(LEFT(CX211,1)="1",3.0,CY211),$D$5+$E$5*(DP211*DI211/($K$5*1000))+$F$5*(DP211*DI211/($K$5*1000))*MAX(MIN(CV211,$J$5),$I$5)*MAX(MIN(CV211,$J$5),$I$5)+$G$5*MAX(MIN(CV211,$J$5),$I$5)*(DP211*DI211/($K$5*1000))+$H$5*(DP211*DI211/($K$5*1000))*(DP211*DI211/($K$5*1000)))</f>
        <v>0</v>
      </c>
      <c r="S211">
        <f>J211*(1000-(1000*0.61365*exp(17.502*W211/(240.97+W211))/(DI211+DJ211)+DD211)/2)/(1000*0.61365*exp(17.502*W211/(240.97+W211))/(DI211+DJ211)-DD211)</f>
        <v>0</v>
      </c>
      <c r="T211">
        <f>1/((CW211+1)/(Q211/1.6)+1/(R211/1.37)) + CW211/((CW211+1)/(Q211/1.6) + CW211/(R211/1.37))</f>
        <v>0</v>
      </c>
      <c r="U211">
        <f>(CR211*CU211)</f>
        <v>0</v>
      </c>
      <c r="V211">
        <f>(DK211+(U211+2*0.95*5.67E-8*(((DK211+$B$7)+273)^4-(DK211+273)^4)-44100*J211)/(1.84*29.3*R211+8*0.95*5.67E-8*(DK211+273)^3))</f>
        <v>0</v>
      </c>
      <c r="W211">
        <f>($C$7*DL211+$D$7*DM211+$E$7*V211)</f>
        <v>0</v>
      </c>
      <c r="X211">
        <f>0.61365*exp(17.502*W211/(240.97+W211))</f>
        <v>0</v>
      </c>
      <c r="Y211">
        <f>(Z211/AA211*100)</f>
        <v>0</v>
      </c>
      <c r="Z211">
        <f>DD211*(DI211+DJ211)/1000</f>
        <v>0</v>
      </c>
      <c r="AA211">
        <f>0.61365*exp(17.502*DK211/(240.97+DK211))</f>
        <v>0</v>
      </c>
      <c r="AB211">
        <f>(X211-DD211*(DI211+DJ211)/1000)</f>
        <v>0</v>
      </c>
      <c r="AC211">
        <f>(-J211*44100)</f>
        <v>0</v>
      </c>
      <c r="AD211">
        <f>2*29.3*R211*0.92*(DK211-W211)</f>
        <v>0</v>
      </c>
      <c r="AE211">
        <f>2*0.95*5.67E-8*(((DK211+$B$7)+273)^4-(W211+273)^4)</f>
        <v>0</v>
      </c>
      <c r="AF211">
        <f>U211+AE211+AC211+AD211</f>
        <v>0</v>
      </c>
      <c r="AG211">
        <f>DH211*AU211*(DC211-DB211*(1000-AU211*DE211)/(1000-AU211*DD211))/(100*CV211)</f>
        <v>0</v>
      </c>
      <c r="AH211">
        <f>1000*DH211*AU211*(DD211-DE211)/(100*CV211*(1000-AU211*DD211))</f>
        <v>0</v>
      </c>
      <c r="AI211">
        <f>(AJ211 - AK211 - DI211*1E3/(8.314*(DK211+273.15)) * AM211/DH211 * AL211) * DH211/(100*CV211) * (1000 - DE211)/1000</f>
        <v>0</v>
      </c>
      <c r="AJ211">
        <v>415.092412984563</v>
      </c>
      <c r="AK211">
        <v>404.967145454546</v>
      </c>
      <c r="AL211">
        <v>-1.46464877755267</v>
      </c>
      <c r="AM211">
        <v>66.0504921813524</v>
      </c>
      <c r="AN211">
        <f>(AP211 - AO211 + DI211*1E3/(8.314*(DK211+273.15)) * AR211/DH211 * AQ211) * DH211/(100*CV211) * 1000/(1000 - AP211)</f>
        <v>0</v>
      </c>
      <c r="AO211">
        <v>20.4143963897403</v>
      </c>
      <c r="AP211">
        <v>24.0377629370629</v>
      </c>
      <c r="AQ211">
        <v>-0.000344633431084705</v>
      </c>
      <c r="AR211">
        <v>92.47</v>
      </c>
      <c r="AS211">
        <v>0</v>
      </c>
      <c r="AT211">
        <v>0</v>
      </c>
      <c r="AU211">
        <f>IF(AS211*$H$13&gt;=AW211,1.0,(AW211/(AW211-AS211*$H$13)))</f>
        <v>0</v>
      </c>
      <c r="AV211">
        <f>(AU211-1)*100</f>
        <v>0</v>
      </c>
      <c r="AW211">
        <f>MAX(0,($B$13+$C$13*DP211)/(1+$D$13*DP211)*DI211/(DK211+273)*$E$13)</f>
        <v>0</v>
      </c>
      <c r="AX211" t="s">
        <v>418</v>
      </c>
      <c r="AY211" t="s">
        <v>418</v>
      </c>
      <c r="AZ211">
        <v>0</v>
      </c>
      <c r="BA211">
        <v>0</v>
      </c>
      <c r="BB211">
        <f>1-AZ211/BA211</f>
        <v>0</v>
      </c>
      <c r="BC211">
        <v>0</v>
      </c>
      <c r="BD211" t="s">
        <v>418</v>
      </c>
      <c r="BE211" t="s">
        <v>418</v>
      </c>
      <c r="BF211">
        <v>0</v>
      </c>
      <c r="BG211">
        <v>0</v>
      </c>
      <c r="BH211">
        <f>1-BF211/BG211</f>
        <v>0</v>
      </c>
      <c r="BI211">
        <v>0.5</v>
      </c>
      <c r="BJ211">
        <f>CS211</f>
        <v>0</v>
      </c>
      <c r="BK211">
        <f>L211</f>
        <v>0</v>
      </c>
      <c r="BL211">
        <f>BH211*BI211*BJ211</f>
        <v>0</v>
      </c>
      <c r="BM211">
        <f>(BK211-BC211)/BJ211</f>
        <v>0</v>
      </c>
      <c r="BN211">
        <f>(BA211-BG211)/BG211</f>
        <v>0</v>
      </c>
      <c r="BO211">
        <f>AZ211/(BB211+AZ211/BG211)</f>
        <v>0</v>
      </c>
      <c r="BP211" t="s">
        <v>418</v>
      </c>
      <c r="BQ211">
        <v>0</v>
      </c>
      <c r="BR211">
        <f>IF(BQ211&lt;&gt;0, BQ211, BO211)</f>
        <v>0</v>
      </c>
      <c r="BS211">
        <f>1-BR211/BG211</f>
        <v>0</v>
      </c>
      <c r="BT211">
        <f>(BG211-BF211)/(BG211-BR211)</f>
        <v>0</v>
      </c>
      <c r="BU211">
        <f>(BA211-BG211)/(BA211-BR211)</f>
        <v>0</v>
      </c>
      <c r="BV211">
        <f>(BG211-BF211)/(BG211-AZ211)</f>
        <v>0</v>
      </c>
      <c r="BW211">
        <f>(BA211-BG211)/(BA211-AZ211)</f>
        <v>0</v>
      </c>
      <c r="BX211">
        <f>(BT211*BR211/BF211)</f>
        <v>0</v>
      </c>
      <c r="BY211">
        <f>(1-BX211)</f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f>$B$11*DQ211+$C$11*DR211+$F$11*EC211*(1-EF211)</f>
        <v>0</v>
      </c>
      <c r="CS211">
        <f>CR211*CT211</f>
        <v>0</v>
      </c>
      <c r="CT211">
        <f>($B$11*$D$9+$C$11*$D$9+$F$11*((EP211+EH211)/MAX(EP211+EH211+EQ211, 0.1)*$I$9+EQ211/MAX(EP211+EH211+EQ211, 0.1)*$J$9))/($B$11+$C$11+$F$11)</f>
        <v>0</v>
      </c>
      <c r="CU211">
        <f>($B$11*$K$9+$C$11*$K$9+$F$11*((EP211+EH211)/MAX(EP211+EH211+EQ211, 0.1)*$P$9+EQ211/MAX(EP211+EH211+EQ211, 0.1)*$Q$9))/($B$11+$C$11+$F$11)</f>
        <v>0</v>
      </c>
      <c r="CV211">
        <v>6</v>
      </c>
      <c r="CW211">
        <v>0.5</v>
      </c>
      <c r="CX211" t="s">
        <v>419</v>
      </c>
      <c r="CY211">
        <v>2</v>
      </c>
      <c r="CZ211" t="b">
        <v>1</v>
      </c>
      <c r="DA211">
        <v>1659026558.33214</v>
      </c>
      <c r="DB211">
        <v>400.562607142857</v>
      </c>
      <c r="DC211">
        <v>414.910392857143</v>
      </c>
      <c r="DD211">
        <v>24.0461107142857</v>
      </c>
      <c r="DE211">
        <v>20.4278392857143</v>
      </c>
      <c r="DF211">
        <v>394.144678571429</v>
      </c>
      <c r="DG211">
        <v>23.5798357142857</v>
      </c>
      <c r="DH211">
        <v>500.043892857143</v>
      </c>
      <c r="DI211">
        <v>90.3890892857143</v>
      </c>
      <c r="DJ211">
        <v>0.046004425</v>
      </c>
      <c r="DK211">
        <v>27.390525</v>
      </c>
      <c r="DL211">
        <v>27.5602785714286</v>
      </c>
      <c r="DM211">
        <v>999.9</v>
      </c>
      <c r="DN211">
        <v>0</v>
      </c>
      <c r="DO211">
        <v>0</v>
      </c>
      <c r="DP211">
        <v>9984.82142857143</v>
      </c>
      <c r="DQ211">
        <v>0</v>
      </c>
      <c r="DR211">
        <v>18.1099464285714</v>
      </c>
      <c r="DS211">
        <v>-14.3477582142857</v>
      </c>
      <c r="DT211">
        <v>410.431857142857</v>
      </c>
      <c r="DU211">
        <v>423.562821428571</v>
      </c>
      <c r="DV211">
        <v>3.61826535714286</v>
      </c>
      <c r="DW211">
        <v>414.910392857143</v>
      </c>
      <c r="DX211">
        <v>20.4278392857143</v>
      </c>
      <c r="DY211">
        <v>2.17350535714286</v>
      </c>
      <c r="DZ211">
        <v>1.846455</v>
      </c>
      <c r="EA211">
        <v>18.7683571428571</v>
      </c>
      <c r="EB211">
        <v>16.1857035714286</v>
      </c>
      <c r="EC211">
        <v>1999.98857142857</v>
      </c>
      <c r="ED211">
        <v>0.9799955</v>
      </c>
      <c r="EE211">
        <v>0.02000465</v>
      </c>
      <c r="EF211">
        <v>0</v>
      </c>
      <c r="EG211">
        <v>871.599571428571</v>
      </c>
      <c r="EH211">
        <v>5.00063</v>
      </c>
      <c r="EI211">
        <v>17179.1</v>
      </c>
      <c r="EJ211">
        <v>17256.7821428571</v>
      </c>
      <c r="EK211">
        <v>38.32775</v>
      </c>
      <c r="EL211">
        <v>38.375</v>
      </c>
      <c r="EM211">
        <v>37.875</v>
      </c>
      <c r="EN211">
        <v>37.625</v>
      </c>
      <c r="EO211">
        <v>39.321</v>
      </c>
      <c r="EP211">
        <v>1955.07857142857</v>
      </c>
      <c r="EQ211">
        <v>39.91</v>
      </c>
      <c r="ER211">
        <v>0</v>
      </c>
      <c r="ES211">
        <v>1659026565.1</v>
      </c>
      <c r="ET211">
        <v>0</v>
      </c>
      <c r="EU211">
        <v>871.56928</v>
      </c>
      <c r="EV211">
        <v>-1.02907692875885</v>
      </c>
      <c r="EW211">
        <v>-29.7461538661964</v>
      </c>
      <c r="EX211">
        <v>17178.604</v>
      </c>
      <c r="EY211">
        <v>15</v>
      </c>
      <c r="EZ211">
        <v>0</v>
      </c>
      <c r="FA211" t="s">
        <v>420</v>
      </c>
      <c r="FB211">
        <v>1657551626.5</v>
      </c>
      <c r="FC211">
        <v>1657551629</v>
      </c>
      <c r="FD211">
        <v>0</v>
      </c>
      <c r="FE211">
        <v>0.403</v>
      </c>
      <c r="FF211">
        <v>0.009</v>
      </c>
      <c r="FG211">
        <v>9.41</v>
      </c>
      <c r="FH211">
        <v>0.087</v>
      </c>
      <c r="FI211">
        <v>417</v>
      </c>
      <c r="FJ211">
        <v>17</v>
      </c>
      <c r="FK211">
        <v>1.61</v>
      </c>
      <c r="FL211">
        <v>0.59</v>
      </c>
      <c r="FM211">
        <v>-16.054183902439</v>
      </c>
      <c r="FN211">
        <v>29.8995524738676</v>
      </c>
      <c r="FO211">
        <v>3.80941461196508</v>
      </c>
      <c r="FP211">
        <v>0</v>
      </c>
      <c r="FQ211">
        <v>871.667941176471</v>
      </c>
      <c r="FR211">
        <v>-1.4678686007058</v>
      </c>
      <c r="FS211">
        <v>0.261827282672294</v>
      </c>
      <c r="FT211">
        <v>0</v>
      </c>
      <c r="FU211">
        <v>3.61974</v>
      </c>
      <c r="FV211">
        <v>-0.00191331010451511</v>
      </c>
      <c r="FW211">
        <v>0.00829548216743571</v>
      </c>
      <c r="FX211">
        <v>1</v>
      </c>
      <c r="FY211">
        <v>1</v>
      </c>
      <c r="FZ211">
        <v>3</v>
      </c>
      <c r="GA211" t="s">
        <v>421</v>
      </c>
      <c r="GB211">
        <v>2.97392</v>
      </c>
      <c r="GC211">
        <v>2.69902</v>
      </c>
      <c r="GD211">
        <v>0.0861252</v>
      </c>
      <c r="GE211">
        <v>0.0880669</v>
      </c>
      <c r="GF211">
        <v>0.103277</v>
      </c>
      <c r="GG211">
        <v>0.0931547</v>
      </c>
      <c r="GH211">
        <v>35597.9</v>
      </c>
      <c r="GI211">
        <v>38839.9</v>
      </c>
      <c r="GJ211">
        <v>35299</v>
      </c>
      <c r="GK211">
        <v>38626.7</v>
      </c>
      <c r="GL211">
        <v>44874.6</v>
      </c>
      <c r="GM211">
        <v>50587.2</v>
      </c>
      <c r="GN211">
        <v>55174.7</v>
      </c>
      <c r="GO211">
        <v>61952.2</v>
      </c>
      <c r="GP211">
        <v>1.9852</v>
      </c>
      <c r="GQ211">
        <v>1.8476</v>
      </c>
      <c r="GR211">
        <v>0.139624</v>
      </c>
      <c r="GS211">
        <v>0</v>
      </c>
      <c r="GT211">
        <v>25.2713</v>
      </c>
      <c r="GU211">
        <v>999.9</v>
      </c>
      <c r="GV211">
        <v>58.296</v>
      </c>
      <c r="GW211">
        <v>29.306</v>
      </c>
      <c r="GX211">
        <v>26.4011</v>
      </c>
      <c r="GY211">
        <v>55.9964</v>
      </c>
      <c r="GZ211">
        <v>43.4816</v>
      </c>
      <c r="HA211">
        <v>1</v>
      </c>
      <c r="HB211">
        <v>-0.0517073</v>
      </c>
      <c r="HC211">
        <v>0.0620915</v>
      </c>
      <c r="HD211">
        <v>20.1135</v>
      </c>
      <c r="HE211">
        <v>5.19932</v>
      </c>
      <c r="HF211">
        <v>12.004</v>
      </c>
      <c r="HG211">
        <v>4.976</v>
      </c>
      <c r="HH211">
        <v>3.2936</v>
      </c>
      <c r="HI211">
        <v>9999</v>
      </c>
      <c r="HJ211">
        <v>9999</v>
      </c>
      <c r="HK211">
        <v>9999</v>
      </c>
      <c r="HL211">
        <v>628.4</v>
      </c>
      <c r="HM211">
        <v>1.86322</v>
      </c>
      <c r="HN211">
        <v>1.86804</v>
      </c>
      <c r="HO211">
        <v>1.86783</v>
      </c>
      <c r="HP211">
        <v>1.86905</v>
      </c>
      <c r="HQ211">
        <v>1.86981</v>
      </c>
      <c r="HR211">
        <v>1.86584</v>
      </c>
      <c r="HS211">
        <v>1.86691</v>
      </c>
      <c r="HT211">
        <v>1.86829</v>
      </c>
      <c r="HU211">
        <v>5</v>
      </c>
      <c r="HV211">
        <v>0</v>
      </c>
      <c r="HW211">
        <v>0</v>
      </c>
      <c r="HX211">
        <v>0</v>
      </c>
      <c r="HY211" t="s">
        <v>422</v>
      </c>
      <c r="HZ211" t="s">
        <v>423</v>
      </c>
      <c r="IA211" t="s">
        <v>424</v>
      </c>
      <c r="IB211" t="s">
        <v>424</v>
      </c>
      <c r="IC211" t="s">
        <v>424</v>
      </c>
      <c r="ID211" t="s">
        <v>424</v>
      </c>
      <c r="IE211">
        <v>0</v>
      </c>
      <c r="IF211">
        <v>100</v>
      </c>
      <c r="IG211">
        <v>100</v>
      </c>
      <c r="IH211">
        <v>6.381</v>
      </c>
      <c r="II211">
        <v>0.4658</v>
      </c>
      <c r="IJ211">
        <v>4.02706509432224</v>
      </c>
      <c r="IK211">
        <v>0.00601174518973114</v>
      </c>
      <c r="IL211">
        <v>2.77886958061485e-07</v>
      </c>
      <c r="IM211">
        <v>-3.54636231360687e-10</v>
      </c>
      <c r="IN211">
        <v>-0.0404303883988718</v>
      </c>
      <c r="IO211">
        <v>-0.0177815531441476</v>
      </c>
      <c r="IP211">
        <v>0.00205572605671414</v>
      </c>
      <c r="IQ211">
        <v>-1.65519735432211e-05</v>
      </c>
      <c r="IR211">
        <v>-4</v>
      </c>
      <c r="IS211">
        <v>1848</v>
      </c>
      <c r="IT211">
        <v>1</v>
      </c>
      <c r="IU211">
        <v>25</v>
      </c>
      <c r="IV211">
        <v>24582.3</v>
      </c>
      <c r="IW211">
        <v>24582.3</v>
      </c>
      <c r="IX211">
        <v>0.976562</v>
      </c>
      <c r="IY211">
        <v>2.59888</v>
      </c>
      <c r="IZ211">
        <v>1.54785</v>
      </c>
      <c r="JA211">
        <v>2.30347</v>
      </c>
      <c r="JB211">
        <v>1.34644</v>
      </c>
      <c r="JC211">
        <v>2.42065</v>
      </c>
      <c r="JD211">
        <v>33.7606</v>
      </c>
      <c r="JE211">
        <v>24.2276</v>
      </c>
      <c r="JF211">
        <v>18</v>
      </c>
      <c r="JG211">
        <v>499.865</v>
      </c>
      <c r="JH211">
        <v>411.249</v>
      </c>
      <c r="JI211">
        <v>24.9997</v>
      </c>
      <c r="JJ211">
        <v>26.5855</v>
      </c>
      <c r="JK211">
        <v>30</v>
      </c>
      <c r="JL211">
        <v>26.5605</v>
      </c>
      <c r="JM211">
        <v>26.504</v>
      </c>
      <c r="JN211">
        <v>19.4507</v>
      </c>
      <c r="JO211">
        <v>31.5005</v>
      </c>
      <c r="JP211">
        <v>86.187</v>
      </c>
      <c r="JQ211">
        <v>25</v>
      </c>
      <c r="JR211">
        <v>379.605</v>
      </c>
      <c r="JS211">
        <v>20.4781</v>
      </c>
      <c r="JT211">
        <v>102.353</v>
      </c>
      <c r="JU211">
        <v>103.123</v>
      </c>
    </row>
    <row r="212" spans="1:281">
      <c r="A212">
        <v>196</v>
      </c>
      <c r="B212">
        <v>1659026571.1</v>
      </c>
      <c r="C212">
        <v>2888</v>
      </c>
      <c r="D212" t="s">
        <v>817</v>
      </c>
      <c r="E212" t="s">
        <v>818</v>
      </c>
      <c r="F212">
        <v>5</v>
      </c>
      <c r="G212" t="s">
        <v>812</v>
      </c>
      <c r="H212" t="s">
        <v>417</v>
      </c>
      <c r="I212">
        <v>1659026563.6</v>
      </c>
      <c r="J212">
        <f>(K212)/1000</f>
        <v>0</v>
      </c>
      <c r="K212">
        <f>IF(CZ212, AN212, AH212)</f>
        <v>0</v>
      </c>
      <c r="L212">
        <f>IF(CZ212, AI212, AG212)</f>
        <v>0</v>
      </c>
      <c r="M212">
        <f>DB212 - IF(AU212&gt;1, L212*CV212*100.0/(AW212*DP212), 0)</f>
        <v>0</v>
      </c>
      <c r="N212">
        <f>((T212-J212/2)*M212-L212)/(T212+J212/2)</f>
        <v>0</v>
      </c>
      <c r="O212">
        <f>N212*(DI212+DJ212)/1000.0</f>
        <v>0</v>
      </c>
      <c r="P212">
        <f>(DB212 - IF(AU212&gt;1, L212*CV212*100.0/(AW212*DP212), 0))*(DI212+DJ212)/1000.0</f>
        <v>0</v>
      </c>
      <c r="Q212">
        <f>2.0/((1/S212-1/R212)+SIGN(S212)*SQRT((1/S212-1/R212)*(1/S212-1/R212) + 4*CW212/((CW212+1)*(CW212+1))*(2*1/S212*1/R212-1/R212*1/R212)))</f>
        <v>0</v>
      </c>
      <c r="R212">
        <f>IF(LEFT(CX212,1)&lt;&gt;"0",IF(LEFT(CX212,1)="1",3.0,CY212),$D$5+$E$5*(DP212*DI212/($K$5*1000))+$F$5*(DP212*DI212/($K$5*1000))*MAX(MIN(CV212,$J$5),$I$5)*MAX(MIN(CV212,$J$5),$I$5)+$G$5*MAX(MIN(CV212,$J$5),$I$5)*(DP212*DI212/($K$5*1000))+$H$5*(DP212*DI212/($K$5*1000))*(DP212*DI212/($K$5*1000)))</f>
        <v>0</v>
      </c>
      <c r="S212">
        <f>J212*(1000-(1000*0.61365*exp(17.502*W212/(240.97+W212))/(DI212+DJ212)+DD212)/2)/(1000*0.61365*exp(17.502*W212/(240.97+W212))/(DI212+DJ212)-DD212)</f>
        <v>0</v>
      </c>
      <c r="T212">
        <f>1/((CW212+1)/(Q212/1.6)+1/(R212/1.37)) + CW212/((CW212+1)/(Q212/1.6) + CW212/(R212/1.37))</f>
        <v>0</v>
      </c>
      <c r="U212">
        <f>(CR212*CU212)</f>
        <v>0</v>
      </c>
      <c r="V212">
        <f>(DK212+(U212+2*0.95*5.67E-8*(((DK212+$B$7)+273)^4-(DK212+273)^4)-44100*J212)/(1.84*29.3*R212+8*0.95*5.67E-8*(DK212+273)^3))</f>
        <v>0</v>
      </c>
      <c r="W212">
        <f>($C$7*DL212+$D$7*DM212+$E$7*V212)</f>
        <v>0</v>
      </c>
      <c r="X212">
        <f>0.61365*exp(17.502*W212/(240.97+W212))</f>
        <v>0</v>
      </c>
      <c r="Y212">
        <f>(Z212/AA212*100)</f>
        <v>0</v>
      </c>
      <c r="Z212">
        <f>DD212*(DI212+DJ212)/1000</f>
        <v>0</v>
      </c>
      <c r="AA212">
        <f>0.61365*exp(17.502*DK212/(240.97+DK212))</f>
        <v>0</v>
      </c>
      <c r="AB212">
        <f>(X212-DD212*(DI212+DJ212)/1000)</f>
        <v>0</v>
      </c>
      <c r="AC212">
        <f>(-J212*44100)</f>
        <v>0</v>
      </c>
      <c r="AD212">
        <f>2*29.3*R212*0.92*(DK212-W212)</f>
        <v>0</v>
      </c>
      <c r="AE212">
        <f>2*0.95*5.67E-8*(((DK212+$B$7)+273)^4-(W212+273)^4)</f>
        <v>0</v>
      </c>
      <c r="AF212">
        <f>U212+AE212+AC212+AD212</f>
        <v>0</v>
      </c>
      <c r="AG212">
        <f>DH212*AU212*(DC212-DB212*(1000-AU212*DE212)/(1000-AU212*DD212))/(100*CV212)</f>
        <v>0</v>
      </c>
      <c r="AH212">
        <f>1000*DH212*AU212*(DD212-DE212)/(100*CV212*(1000-AU212*DD212))</f>
        <v>0</v>
      </c>
      <c r="AI212">
        <f>(AJ212 - AK212 - DI212*1E3/(8.314*(DK212+273.15)) * AM212/DH212 * AL212) * DH212/(100*CV212) * (1000 - DE212)/1000</f>
        <v>0</v>
      </c>
      <c r="AJ212">
        <v>399.137556736477</v>
      </c>
      <c r="AK212">
        <v>393.786509090909</v>
      </c>
      <c r="AL212">
        <v>-2.40539369011547</v>
      </c>
      <c r="AM212">
        <v>66.0504921813524</v>
      </c>
      <c r="AN212">
        <f>(AP212 - AO212 + DI212*1E3/(8.314*(DK212+273.15)) * AR212/DH212 * AQ212) * DH212/(100*CV212) * 1000/(1000 - AP212)</f>
        <v>0</v>
      </c>
      <c r="AO212">
        <v>20.4114251677056</v>
      </c>
      <c r="AP212">
        <v>24.0362048951049</v>
      </c>
      <c r="AQ212">
        <v>0.000140121212123762</v>
      </c>
      <c r="AR212">
        <v>92.47</v>
      </c>
      <c r="AS212">
        <v>0</v>
      </c>
      <c r="AT212">
        <v>0</v>
      </c>
      <c r="AU212">
        <f>IF(AS212*$H$13&gt;=AW212,1.0,(AW212/(AW212-AS212*$H$13)))</f>
        <v>0</v>
      </c>
      <c r="AV212">
        <f>(AU212-1)*100</f>
        <v>0</v>
      </c>
      <c r="AW212">
        <f>MAX(0,($B$13+$C$13*DP212)/(1+$D$13*DP212)*DI212/(DK212+273)*$E$13)</f>
        <v>0</v>
      </c>
      <c r="AX212" t="s">
        <v>418</v>
      </c>
      <c r="AY212" t="s">
        <v>418</v>
      </c>
      <c r="AZ212">
        <v>0</v>
      </c>
      <c r="BA212">
        <v>0</v>
      </c>
      <c r="BB212">
        <f>1-AZ212/BA212</f>
        <v>0</v>
      </c>
      <c r="BC212">
        <v>0</v>
      </c>
      <c r="BD212" t="s">
        <v>418</v>
      </c>
      <c r="BE212" t="s">
        <v>418</v>
      </c>
      <c r="BF212">
        <v>0</v>
      </c>
      <c r="BG212">
        <v>0</v>
      </c>
      <c r="BH212">
        <f>1-BF212/BG212</f>
        <v>0</v>
      </c>
      <c r="BI212">
        <v>0.5</v>
      </c>
      <c r="BJ212">
        <f>CS212</f>
        <v>0</v>
      </c>
      <c r="BK212">
        <f>L212</f>
        <v>0</v>
      </c>
      <c r="BL212">
        <f>BH212*BI212*BJ212</f>
        <v>0</v>
      </c>
      <c r="BM212">
        <f>(BK212-BC212)/BJ212</f>
        <v>0</v>
      </c>
      <c r="BN212">
        <f>(BA212-BG212)/BG212</f>
        <v>0</v>
      </c>
      <c r="BO212">
        <f>AZ212/(BB212+AZ212/BG212)</f>
        <v>0</v>
      </c>
      <c r="BP212" t="s">
        <v>418</v>
      </c>
      <c r="BQ212">
        <v>0</v>
      </c>
      <c r="BR212">
        <f>IF(BQ212&lt;&gt;0, BQ212, BO212)</f>
        <v>0</v>
      </c>
      <c r="BS212">
        <f>1-BR212/BG212</f>
        <v>0</v>
      </c>
      <c r="BT212">
        <f>(BG212-BF212)/(BG212-BR212)</f>
        <v>0</v>
      </c>
      <c r="BU212">
        <f>(BA212-BG212)/(BA212-BR212)</f>
        <v>0</v>
      </c>
      <c r="BV212">
        <f>(BG212-BF212)/(BG212-AZ212)</f>
        <v>0</v>
      </c>
      <c r="BW212">
        <f>(BA212-BG212)/(BA212-AZ212)</f>
        <v>0</v>
      </c>
      <c r="BX212">
        <f>(BT212*BR212/BF212)</f>
        <v>0</v>
      </c>
      <c r="BY212">
        <f>(1-BX212)</f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f>$B$11*DQ212+$C$11*DR212+$F$11*EC212*(1-EF212)</f>
        <v>0</v>
      </c>
      <c r="CS212">
        <f>CR212*CT212</f>
        <v>0</v>
      </c>
      <c r="CT212">
        <f>($B$11*$D$9+$C$11*$D$9+$F$11*((EP212+EH212)/MAX(EP212+EH212+EQ212, 0.1)*$I$9+EQ212/MAX(EP212+EH212+EQ212, 0.1)*$J$9))/($B$11+$C$11+$F$11)</f>
        <v>0</v>
      </c>
      <c r="CU212">
        <f>($B$11*$K$9+$C$11*$K$9+$F$11*((EP212+EH212)/MAX(EP212+EH212+EQ212, 0.1)*$P$9+EQ212/MAX(EP212+EH212+EQ212, 0.1)*$Q$9))/($B$11+$C$11+$F$11)</f>
        <v>0</v>
      </c>
      <c r="CV212">
        <v>6</v>
      </c>
      <c r="CW212">
        <v>0.5</v>
      </c>
      <c r="CX212" t="s">
        <v>419</v>
      </c>
      <c r="CY212">
        <v>2</v>
      </c>
      <c r="CZ212" t="b">
        <v>1</v>
      </c>
      <c r="DA212">
        <v>1659026563.6</v>
      </c>
      <c r="DB212">
        <v>396.327814814815</v>
      </c>
      <c r="DC212">
        <v>404.72937037037</v>
      </c>
      <c r="DD212">
        <v>24.0407259259259</v>
      </c>
      <c r="DE212">
        <v>20.4164296296296</v>
      </c>
      <c r="DF212">
        <v>389.93537037037</v>
      </c>
      <c r="DG212">
        <v>23.5747111111111</v>
      </c>
      <c r="DH212">
        <v>500.042037037037</v>
      </c>
      <c r="DI212">
        <v>90.3892074074074</v>
      </c>
      <c r="DJ212">
        <v>0.0460521851851852</v>
      </c>
      <c r="DK212">
        <v>27.385562962963</v>
      </c>
      <c r="DL212">
        <v>27.5508407407407</v>
      </c>
      <c r="DM212">
        <v>999.9</v>
      </c>
      <c r="DN212">
        <v>0</v>
      </c>
      <c r="DO212">
        <v>0</v>
      </c>
      <c r="DP212">
        <v>9973.7037037037</v>
      </c>
      <c r="DQ212">
        <v>0</v>
      </c>
      <c r="DR212">
        <v>18.1763222222222</v>
      </c>
      <c r="DS212">
        <v>-8.40155355555556</v>
      </c>
      <c r="DT212">
        <v>406.090518518518</v>
      </c>
      <c r="DU212">
        <v>413.164777777778</v>
      </c>
      <c r="DV212">
        <v>3.62429296296296</v>
      </c>
      <c r="DW212">
        <v>404.72937037037</v>
      </c>
      <c r="DX212">
        <v>20.4164296296296</v>
      </c>
      <c r="DY212">
        <v>2.17302185185185</v>
      </c>
      <c r="DZ212">
        <v>1.84542481481482</v>
      </c>
      <c r="EA212">
        <v>18.7647962962963</v>
      </c>
      <c r="EB212">
        <v>16.1769666666667</v>
      </c>
      <c r="EC212">
        <v>2000.0162962963</v>
      </c>
      <c r="ED212">
        <v>0.979995666666667</v>
      </c>
      <c r="EE212">
        <v>0.0200044777777778</v>
      </c>
      <c r="EF212">
        <v>0</v>
      </c>
      <c r="EG212">
        <v>871.495037037037</v>
      </c>
      <c r="EH212">
        <v>5.00063</v>
      </c>
      <c r="EI212">
        <v>17177.0074074074</v>
      </c>
      <c r="EJ212">
        <v>17257.0111111111</v>
      </c>
      <c r="EK212">
        <v>38.3166666666667</v>
      </c>
      <c r="EL212">
        <v>38.375</v>
      </c>
      <c r="EM212">
        <v>37.875</v>
      </c>
      <c r="EN212">
        <v>37.618</v>
      </c>
      <c r="EO212">
        <v>39.3166666666667</v>
      </c>
      <c r="EP212">
        <v>1955.1062962963</v>
      </c>
      <c r="EQ212">
        <v>39.91</v>
      </c>
      <c r="ER212">
        <v>0</v>
      </c>
      <c r="ES212">
        <v>1659026569.9</v>
      </c>
      <c r="ET212">
        <v>0</v>
      </c>
      <c r="EU212">
        <v>871.47072</v>
      </c>
      <c r="EV212">
        <v>-1.5903076867974</v>
      </c>
      <c r="EW212">
        <v>-14.2307692544467</v>
      </c>
      <c r="EX212">
        <v>17176.6</v>
      </c>
      <c r="EY212">
        <v>15</v>
      </c>
      <c r="EZ212">
        <v>0</v>
      </c>
      <c r="FA212" t="s">
        <v>420</v>
      </c>
      <c r="FB212">
        <v>1657551626.5</v>
      </c>
      <c r="FC212">
        <v>1657551629</v>
      </c>
      <c r="FD212">
        <v>0</v>
      </c>
      <c r="FE212">
        <v>0.403</v>
      </c>
      <c r="FF212">
        <v>0.009</v>
      </c>
      <c r="FG212">
        <v>9.41</v>
      </c>
      <c r="FH212">
        <v>0.087</v>
      </c>
      <c r="FI212">
        <v>417</v>
      </c>
      <c r="FJ212">
        <v>17</v>
      </c>
      <c r="FK212">
        <v>1.61</v>
      </c>
      <c r="FL212">
        <v>0.59</v>
      </c>
      <c r="FM212">
        <v>-12.2127207073171</v>
      </c>
      <c r="FN212">
        <v>63.5994189825784</v>
      </c>
      <c r="FO212">
        <v>6.67434012151198</v>
      </c>
      <c r="FP212">
        <v>0</v>
      </c>
      <c r="FQ212">
        <v>871.543735294118</v>
      </c>
      <c r="FR212">
        <v>-1.25642475530816</v>
      </c>
      <c r="FS212">
        <v>0.223642744102328</v>
      </c>
      <c r="FT212">
        <v>0</v>
      </c>
      <c r="FU212">
        <v>3.61964365853659</v>
      </c>
      <c r="FV212">
        <v>0.0577321254355419</v>
      </c>
      <c r="FW212">
        <v>0.00806887145858141</v>
      </c>
      <c r="FX212">
        <v>1</v>
      </c>
      <c r="FY212">
        <v>1</v>
      </c>
      <c r="FZ212">
        <v>3</v>
      </c>
      <c r="GA212" t="s">
        <v>421</v>
      </c>
      <c r="GB212">
        <v>2.97431</v>
      </c>
      <c r="GC212">
        <v>2.69993</v>
      </c>
      <c r="GD212">
        <v>0.0841624</v>
      </c>
      <c r="GE212">
        <v>0.0851066</v>
      </c>
      <c r="GF212">
        <v>0.103287</v>
      </c>
      <c r="GG212">
        <v>0.093144</v>
      </c>
      <c r="GH212">
        <v>35674.1</v>
      </c>
      <c r="GI212">
        <v>38964.9</v>
      </c>
      <c r="GJ212">
        <v>35298.8</v>
      </c>
      <c r="GK212">
        <v>38625.7</v>
      </c>
      <c r="GL212">
        <v>44874.8</v>
      </c>
      <c r="GM212">
        <v>50586.1</v>
      </c>
      <c r="GN212">
        <v>55175.6</v>
      </c>
      <c r="GO212">
        <v>61950.2</v>
      </c>
      <c r="GP212">
        <v>1.9848</v>
      </c>
      <c r="GQ212">
        <v>1.8476</v>
      </c>
      <c r="GR212">
        <v>0.139624</v>
      </c>
      <c r="GS212">
        <v>0</v>
      </c>
      <c r="GT212">
        <v>25.2693</v>
      </c>
      <c r="GU212">
        <v>999.9</v>
      </c>
      <c r="GV212">
        <v>58.271</v>
      </c>
      <c r="GW212">
        <v>29.306</v>
      </c>
      <c r="GX212">
        <v>26.3942</v>
      </c>
      <c r="GY212">
        <v>56.0364</v>
      </c>
      <c r="GZ212">
        <v>43.3333</v>
      </c>
      <c r="HA212">
        <v>1</v>
      </c>
      <c r="HB212">
        <v>-0.0518699</v>
      </c>
      <c r="HC212">
        <v>0.0583878</v>
      </c>
      <c r="HD212">
        <v>20.1141</v>
      </c>
      <c r="HE212">
        <v>5.20172</v>
      </c>
      <c r="HF212">
        <v>12.004</v>
      </c>
      <c r="HG212">
        <v>4.976</v>
      </c>
      <c r="HH212">
        <v>3.294</v>
      </c>
      <c r="HI212">
        <v>9999</v>
      </c>
      <c r="HJ212">
        <v>9999</v>
      </c>
      <c r="HK212">
        <v>9999</v>
      </c>
      <c r="HL212">
        <v>628.4</v>
      </c>
      <c r="HM212">
        <v>1.86319</v>
      </c>
      <c r="HN212">
        <v>1.8681</v>
      </c>
      <c r="HO212">
        <v>1.86783</v>
      </c>
      <c r="HP212">
        <v>1.86896</v>
      </c>
      <c r="HQ212">
        <v>1.86981</v>
      </c>
      <c r="HR212">
        <v>1.86584</v>
      </c>
      <c r="HS212">
        <v>1.86694</v>
      </c>
      <c r="HT212">
        <v>1.86832</v>
      </c>
      <c r="HU212">
        <v>5</v>
      </c>
      <c r="HV212">
        <v>0</v>
      </c>
      <c r="HW212">
        <v>0</v>
      </c>
      <c r="HX212">
        <v>0</v>
      </c>
      <c r="HY212" t="s">
        <v>422</v>
      </c>
      <c r="HZ212" t="s">
        <v>423</v>
      </c>
      <c r="IA212" t="s">
        <v>424</v>
      </c>
      <c r="IB212" t="s">
        <v>424</v>
      </c>
      <c r="IC212" t="s">
        <v>424</v>
      </c>
      <c r="ID212" t="s">
        <v>424</v>
      </c>
      <c r="IE212">
        <v>0</v>
      </c>
      <c r="IF212">
        <v>100</v>
      </c>
      <c r="IG212">
        <v>100</v>
      </c>
      <c r="IH212">
        <v>6.313</v>
      </c>
      <c r="II212">
        <v>0.4662</v>
      </c>
      <c r="IJ212">
        <v>4.02706509432224</v>
      </c>
      <c r="IK212">
        <v>0.00601174518973114</v>
      </c>
      <c r="IL212">
        <v>2.77886958061485e-07</v>
      </c>
      <c r="IM212">
        <v>-3.54636231360687e-10</v>
      </c>
      <c r="IN212">
        <v>-0.0404303883988718</v>
      </c>
      <c r="IO212">
        <v>-0.0177815531441476</v>
      </c>
      <c r="IP212">
        <v>0.00205572605671414</v>
      </c>
      <c r="IQ212">
        <v>-1.65519735432211e-05</v>
      </c>
      <c r="IR212">
        <v>-4</v>
      </c>
      <c r="IS212">
        <v>1848</v>
      </c>
      <c r="IT212">
        <v>1</v>
      </c>
      <c r="IU212">
        <v>25</v>
      </c>
      <c r="IV212">
        <v>24582.4</v>
      </c>
      <c r="IW212">
        <v>24582.4</v>
      </c>
      <c r="IX212">
        <v>0.941162</v>
      </c>
      <c r="IY212">
        <v>2.60864</v>
      </c>
      <c r="IZ212">
        <v>1.54785</v>
      </c>
      <c r="JA212">
        <v>2.30347</v>
      </c>
      <c r="JB212">
        <v>1.34644</v>
      </c>
      <c r="JC212">
        <v>2.39868</v>
      </c>
      <c r="JD212">
        <v>33.7606</v>
      </c>
      <c r="JE212">
        <v>24.2188</v>
      </c>
      <c r="JF212">
        <v>18</v>
      </c>
      <c r="JG212">
        <v>499.582</v>
      </c>
      <c r="JH212">
        <v>411.232</v>
      </c>
      <c r="JI212">
        <v>24.9993</v>
      </c>
      <c r="JJ212">
        <v>26.5832</v>
      </c>
      <c r="JK212">
        <v>29.9999</v>
      </c>
      <c r="JL212">
        <v>26.5582</v>
      </c>
      <c r="JM212">
        <v>26.5017</v>
      </c>
      <c r="JN212">
        <v>18.8161</v>
      </c>
      <c r="JO212">
        <v>31.5005</v>
      </c>
      <c r="JP212">
        <v>86.187</v>
      </c>
      <c r="JQ212">
        <v>25</v>
      </c>
      <c r="JR212">
        <v>366.182</v>
      </c>
      <c r="JS212">
        <v>20.4778</v>
      </c>
      <c r="JT212">
        <v>102.354</v>
      </c>
      <c r="JU212">
        <v>103.12</v>
      </c>
    </row>
    <row r="213" spans="1:281">
      <c r="A213">
        <v>197</v>
      </c>
      <c r="B213">
        <v>1659026576.1</v>
      </c>
      <c r="C213">
        <v>2893</v>
      </c>
      <c r="D213" t="s">
        <v>819</v>
      </c>
      <c r="E213" t="s">
        <v>820</v>
      </c>
      <c r="F213">
        <v>5</v>
      </c>
      <c r="G213" t="s">
        <v>812</v>
      </c>
      <c r="H213" t="s">
        <v>417</v>
      </c>
      <c r="I213">
        <v>1659026568.31429</v>
      </c>
      <c r="J213">
        <f>(K213)/1000</f>
        <v>0</v>
      </c>
      <c r="K213">
        <f>IF(CZ213, AN213, AH213)</f>
        <v>0</v>
      </c>
      <c r="L213">
        <f>IF(CZ213, AI213, AG213)</f>
        <v>0</v>
      </c>
      <c r="M213">
        <f>DB213 - IF(AU213&gt;1, L213*CV213*100.0/(AW213*DP213), 0)</f>
        <v>0</v>
      </c>
      <c r="N213">
        <f>((T213-J213/2)*M213-L213)/(T213+J213/2)</f>
        <v>0</v>
      </c>
      <c r="O213">
        <f>N213*(DI213+DJ213)/1000.0</f>
        <v>0</v>
      </c>
      <c r="P213">
        <f>(DB213 - IF(AU213&gt;1, L213*CV213*100.0/(AW213*DP213), 0))*(DI213+DJ213)/1000.0</f>
        <v>0</v>
      </c>
      <c r="Q213">
        <f>2.0/((1/S213-1/R213)+SIGN(S213)*SQRT((1/S213-1/R213)*(1/S213-1/R213) + 4*CW213/((CW213+1)*(CW213+1))*(2*1/S213*1/R213-1/R213*1/R213)))</f>
        <v>0</v>
      </c>
      <c r="R213">
        <f>IF(LEFT(CX213,1)&lt;&gt;"0",IF(LEFT(CX213,1)="1",3.0,CY213),$D$5+$E$5*(DP213*DI213/($K$5*1000))+$F$5*(DP213*DI213/($K$5*1000))*MAX(MIN(CV213,$J$5),$I$5)*MAX(MIN(CV213,$J$5),$I$5)+$G$5*MAX(MIN(CV213,$J$5),$I$5)*(DP213*DI213/($K$5*1000))+$H$5*(DP213*DI213/($K$5*1000))*(DP213*DI213/($K$5*1000)))</f>
        <v>0</v>
      </c>
      <c r="S213">
        <f>J213*(1000-(1000*0.61365*exp(17.502*W213/(240.97+W213))/(DI213+DJ213)+DD213)/2)/(1000*0.61365*exp(17.502*W213/(240.97+W213))/(DI213+DJ213)-DD213)</f>
        <v>0</v>
      </c>
      <c r="T213">
        <f>1/((CW213+1)/(Q213/1.6)+1/(R213/1.37)) + CW213/((CW213+1)/(Q213/1.6) + CW213/(R213/1.37))</f>
        <v>0</v>
      </c>
      <c r="U213">
        <f>(CR213*CU213)</f>
        <v>0</v>
      </c>
      <c r="V213">
        <f>(DK213+(U213+2*0.95*5.67E-8*(((DK213+$B$7)+273)^4-(DK213+273)^4)-44100*J213)/(1.84*29.3*R213+8*0.95*5.67E-8*(DK213+273)^3))</f>
        <v>0</v>
      </c>
      <c r="W213">
        <f>($C$7*DL213+$D$7*DM213+$E$7*V213)</f>
        <v>0</v>
      </c>
      <c r="X213">
        <f>0.61365*exp(17.502*W213/(240.97+W213))</f>
        <v>0</v>
      </c>
      <c r="Y213">
        <f>(Z213/AA213*100)</f>
        <v>0</v>
      </c>
      <c r="Z213">
        <f>DD213*(DI213+DJ213)/1000</f>
        <v>0</v>
      </c>
      <c r="AA213">
        <f>0.61365*exp(17.502*DK213/(240.97+DK213))</f>
        <v>0</v>
      </c>
      <c r="AB213">
        <f>(X213-DD213*(DI213+DJ213)/1000)</f>
        <v>0</v>
      </c>
      <c r="AC213">
        <f>(-J213*44100)</f>
        <v>0</v>
      </c>
      <c r="AD213">
        <f>2*29.3*R213*0.92*(DK213-W213)</f>
        <v>0</v>
      </c>
      <c r="AE213">
        <f>2*0.95*5.67E-8*(((DK213+$B$7)+273)^4-(W213+273)^4)</f>
        <v>0</v>
      </c>
      <c r="AF213">
        <f>U213+AE213+AC213+AD213</f>
        <v>0</v>
      </c>
      <c r="AG213">
        <f>DH213*AU213*(DC213-DB213*(1000-AU213*DE213)/(1000-AU213*DD213))/(100*CV213)</f>
        <v>0</v>
      </c>
      <c r="AH213">
        <f>1000*DH213*AU213*(DD213-DE213)/(100*CV213*(1000-AU213*DD213))</f>
        <v>0</v>
      </c>
      <c r="AI213">
        <f>(AJ213 - AK213 - DI213*1E3/(8.314*(DK213+273.15)) * AM213/DH213 * AL213) * DH213/(100*CV213) * (1000 - DE213)/1000</f>
        <v>0</v>
      </c>
      <c r="AJ213">
        <v>382.069805273168</v>
      </c>
      <c r="AK213">
        <v>379.735448484849</v>
      </c>
      <c r="AL213">
        <v>-2.87289246013453</v>
      </c>
      <c r="AM213">
        <v>66.0504921813524</v>
      </c>
      <c r="AN213">
        <f>(AP213 - AO213 + DI213*1E3/(8.314*(DK213+273.15)) * AR213/DH213 * AQ213) * DH213/(100*CV213) * 1000/(1000 - AP213)</f>
        <v>0</v>
      </c>
      <c r="AO213">
        <v>20.410794462684</v>
      </c>
      <c r="AP213">
        <v>24.045148951049</v>
      </c>
      <c r="AQ213">
        <v>4.53951277488834e-05</v>
      </c>
      <c r="AR213">
        <v>92.47</v>
      </c>
      <c r="AS213">
        <v>0</v>
      </c>
      <c r="AT213">
        <v>0</v>
      </c>
      <c r="AU213">
        <f>IF(AS213*$H$13&gt;=AW213,1.0,(AW213/(AW213-AS213*$H$13)))</f>
        <v>0</v>
      </c>
      <c r="AV213">
        <f>(AU213-1)*100</f>
        <v>0</v>
      </c>
      <c r="AW213">
        <f>MAX(0,($B$13+$C$13*DP213)/(1+$D$13*DP213)*DI213/(DK213+273)*$E$13)</f>
        <v>0</v>
      </c>
      <c r="AX213" t="s">
        <v>418</v>
      </c>
      <c r="AY213" t="s">
        <v>418</v>
      </c>
      <c r="AZ213">
        <v>0</v>
      </c>
      <c r="BA213">
        <v>0</v>
      </c>
      <c r="BB213">
        <f>1-AZ213/BA213</f>
        <v>0</v>
      </c>
      <c r="BC213">
        <v>0</v>
      </c>
      <c r="BD213" t="s">
        <v>418</v>
      </c>
      <c r="BE213" t="s">
        <v>418</v>
      </c>
      <c r="BF213">
        <v>0</v>
      </c>
      <c r="BG213">
        <v>0</v>
      </c>
      <c r="BH213">
        <f>1-BF213/BG213</f>
        <v>0</v>
      </c>
      <c r="BI213">
        <v>0.5</v>
      </c>
      <c r="BJ213">
        <f>CS213</f>
        <v>0</v>
      </c>
      <c r="BK213">
        <f>L213</f>
        <v>0</v>
      </c>
      <c r="BL213">
        <f>BH213*BI213*BJ213</f>
        <v>0</v>
      </c>
      <c r="BM213">
        <f>(BK213-BC213)/BJ213</f>
        <v>0</v>
      </c>
      <c r="BN213">
        <f>(BA213-BG213)/BG213</f>
        <v>0</v>
      </c>
      <c r="BO213">
        <f>AZ213/(BB213+AZ213/BG213)</f>
        <v>0</v>
      </c>
      <c r="BP213" t="s">
        <v>418</v>
      </c>
      <c r="BQ213">
        <v>0</v>
      </c>
      <c r="BR213">
        <f>IF(BQ213&lt;&gt;0, BQ213, BO213)</f>
        <v>0</v>
      </c>
      <c r="BS213">
        <f>1-BR213/BG213</f>
        <v>0</v>
      </c>
      <c r="BT213">
        <f>(BG213-BF213)/(BG213-BR213)</f>
        <v>0</v>
      </c>
      <c r="BU213">
        <f>(BA213-BG213)/(BA213-BR213)</f>
        <v>0</v>
      </c>
      <c r="BV213">
        <f>(BG213-BF213)/(BG213-AZ213)</f>
        <v>0</v>
      </c>
      <c r="BW213">
        <f>(BA213-BG213)/(BA213-AZ213)</f>
        <v>0</v>
      </c>
      <c r="BX213">
        <f>(BT213*BR213/BF213)</f>
        <v>0</v>
      </c>
      <c r="BY213">
        <f>(1-BX213)</f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f>$B$11*DQ213+$C$11*DR213+$F$11*EC213*(1-EF213)</f>
        <v>0</v>
      </c>
      <c r="CS213">
        <f>CR213*CT213</f>
        <v>0</v>
      </c>
      <c r="CT213">
        <f>($B$11*$D$9+$C$11*$D$9+$F$11*((EP213+EH213)/MAX(EP213+EH213+EQ213, 0.1)*$I$9+EQ213/MAX(EP213+EH213+EQ213, 0.1)*$J$9))/($B$11+$C$11+$F$11)</f>
        <v>0</v>
      </c>
      <c r="CU213">
        <f>($B$11*$K$9+$C$11*$K$9+$F$11*((EP213+EH213)/MAX(EP213+EH213+EQ213, 0.1)*$P$9+EQ213/MAX(EP213+EH213+EQ213, 0.1)*$Q$9))/($B$11+$C$11+$F$11)</f>
        <v>0</v>
      </c>
      <c r="CV213">
        <v>6</v>
      </c>
      <c r="CW213">
        <v>0.5</v>
      </c>
      <c r="CX213" t="s">
        <v>419</v>
      </c>
      <c r="CY213">
        <v>2</v>
      </c>
      <c r="CZ213" t="b">
        <v>1</v>
      </c>
      <c r="DA213">
        <v>1659026568.31429</v>
      </c>
      <c r="DB213">
        <v>388.341178571429</v>
      </c>
      <c r="DC213">
        <v>390.706357142857</v>
      </c>
      <c r="DD213">
        <v>24.0397678571429</v>
      </c>
      <c r="DE213">
        <v>20.4122107142857</v>
      </c>
      <c r="DF213">
        <v>381.996857142857</v>
      </c>
      <c r="DG213">
        <v>23.5738035714286</v>
      </c>
      <c r="DH213">
        <v>500.062821428571</v>
      </c>
      <c r="DI213">
        <v>90.3892428571429</v>
      </c>
      <c r="DJ213">
        <v>0.0458713607142857</v>
      </c>
      <c r="DK213">
        <v>27.3811714285714</v>
      </c>
      <c r="DL213">
        <v>27.5456142857143</v>
      </c>
      <c r="DM213">
        <v>999.9</v>
      </c>
      <c r="DN213">
        <v>0</v>
      </c>
      <c r="DO213">
        <v>0</v>
      </c>
      <c r="DP213">
        <v>9997.32142857143</v>
      </c>
      <c r="DQ213">
        <v>0</v>
      </c>
      <c r="DR213">
        <v>18.2041</v>
      </c>
      <c r="DS213">
        <v>-2.36518878571429</v>
      </c>
      <c r="DT213">
        <v>397.90675</v>
      </c>
      <c r="DU213">
        <v>398.84775</v>
      </c>
      <c r="DV213">
        <v>3.6275575</v>
      </c>
      <c r="DW213">
        <v>390.706357142857</v>
      </c>
      <c r="DX213">
        <v>20.4122107142857</v>
      </c>
      <c r="DY213">
        <v>2.17293642857143</v>
      </c>
      <c r="DZ213">
        <v>1.84504357142857</v>
      </c>
      <c r="EA213">
        <v>18.7641607142857</v>
      </c>
      <c r="EB213">
        <v>16.1737285714286</v>
      </c>
      <c r="EC213">
        <v>2000.03607142857</v>
      </c>
      <c r="ED213">
        <v>0.979995714285715</v>
      </c>
      <c r="EE213">
        <v>0.0200044285714286</v>
      </c>
      <c r="EF213">
        <v>0</v>
      </c>
      <c r="EG213">
        <v>871.310785714286</v>
      </c>
      <c r="EH213">
        <v>5.00063</v>
      </c>
      <c r="EI213">
        <v>17174.4142857143</v>
      </c>
      <c r="EJ213">
        <v>17257.1928571429</v>
      </c>
      <c r="EK213">
        <v>38.3165</v>
      </c>
      <c r="EL213">
        <v>38.37275</v>
      </c>
      <c r="EM213">
        <v>37.8705</v>
      </c>
      <c r="EN213">
        <v>37.6025</v>
      </c>
      <c r="EO213">
        <v>39.3165</v>
      </c>
      <c r="EP213">
        <v>1955.12607142857</v>
      </c>
      <c r="EQ213">
        <v>39.91</v>
      </c>
      <c r="ER213">
        <v>0</v>
      </c>
      <c r="ES213">
        <v>1659026575.3</v>
      </c>
      <c r="ET213">
        <v>0</v>
      </c>
      <c r="EU213">
        <v>871.279346153846</v>
      </c>
      <c r="EV213">
        <v>-2.74362392452533</v>
      </c>
      <c r="EW213">
        <v>-46.803418827337</v>
      </c>
      <c r="EX213">
        <v>17173.6076923077</v>
      </c>
      <c r="EY213">
        <v>15</v>
      </c>
      <c r="EZ213">
        <v>0</v>
      </c>
      <c r="FA213" t="s">
        <v>420</v>
      </c>
      <c r="FB213">
        <v>1657551626.5</v>
      </c>
      <c r="FC213">
        <v>1657551629</v>
      </c>
      <c r="FD213">
        <v>0</v>
      </c>
      <c r="FE213">
        <v>0.403</v>
      </c>
      <c r="FF213">
        <v>0.009</v>
      </c>
      <c r="FG213">
        <v>9.41</v>
      </c>
      <c r="FH213">
        <v>0.087</v>
      </c>
      <c r="FI213">
        <v>417</v>
      </c>
      <c r="FJ213">
        <v>17</v>
      </c>
      <c r="FK213">
        <v>1.61</v>
      </c>
      <c r="FL213">
        <v>0.59</v>
      </c>
      <c r="FM213">
        <v>-6.18311404878049</v>
      </c>
      <c r="FN213">
        <v>76.8108715609756</v>
      </c>
      <c r="FO213">
        <v>7.70342177801535</v>
      </c>
      <c r="FP213">
        <v>0</v>
      </c>
      <c r="FQ213">
        <v>871.359705882353</v>
      </c>
      <c r="FR213">
        <v>-2.07938884415669</v>
      </c>
      <c r="FS213">
        <v>0.283275227775539</v>
      </c>
      <c r="FT213">
        <v>0</v>
      </c>
      <c r="FU213">
        <v>3.62477292682927</v>
      </c>
      <c r="FV213">
        <v>0.0517266898954624</v>
      </c>
      <c r="FW213">
        <v>0.0073131586195464</v>
      </c>
      <c r="FX213">
        <v>1</v>
      </c>
      <c r="FY213">
        <v>1</v>
      </c>
      <c r="FZ213">
        <v>3</v>
      </c>
      <c r="GA213" t="s">
        <v>421</v>
      </c>
      <c r="GB213">
        <v>2.97337</v>
      </c>
      <c r="GC213">
        <v>2.69941</v>
      </c>
      <c r="GD213">
        <v>0.0817223</v>
      </c>
      <c r="GE213">
        <v>0.0823584</v>
      </c>
      <c r="GF213">
        <v>0.103297</v>
      </c>
      <c r="GG213">
        <v>0.0931429</v>
      </c>
      <c r="GH213">
        <v>35769.3</v>
      </c>
      <c r="GI213">
        <v>39082.4</v>
      </c>
      <c r="GJ213">
        <v>35298.9</v>
      </c>
      <c r="GK213">
        <v>38626.1</v>
      </c>
      <c r="GL213">
        <v>44873.9</v>
      </c>
      <c r="GM213">
        <v>50587</v>
      </c>
      <c r="GN213">
        <v>55175.1</v>
      </c>
      <c r="GO213">
        <v>61951.3</v>
      </c>
      <c r="GP213">
        <v>1.9848</v>
      </c>
      <c r="GQ213">
        <v>1.8476</v>
      </c>
      <c r="GR213">
        <v>0.138521</v>
      </c>
      <c r="GS213">
        <v>0</v>
      </c>
      <c r="GT213">
        <v>25.2663</v>
      </c>
      <c r="GU213">
        <v>999.9</v>
      </c>
      <c r="GV213">
        <v>58.271</v>
      </c>
      <c r="GW213">
        <v>29.306</v>
      </c>
      <c r="GX213">
        <v>26.3881</v>
      </c>
      <c r="GY213">
        <v>55.9264</v>
      </c>
      <c r="GZ213">
        <v>43.1571</v>
      </c>
      <c r="HA213">
        <v>1</v>
      </c>
      <c r="HB213">
        <v>-0.0517886</v>
      </c>
      <c r="HC213">
        <v>0.0570806</v>
      </c>
      <c r="HD213">
        <v>20.114</v>
      </c>
      <c r="HE213">
        <v>5.19932</v>
      </c>
      <c r="HF213">
        <v>12.0052</v>
      </c>
      <c r="HG213">
        <v>4.9756</v>
      </c>
      <c r="HH213">
        <v>3.2938</v>
      </c>
      <c r="HI213">
        <v>9999</v>
      </c>
      <c r="HJ213">
        <v>9999</v>
      </c>
      <c r="HK213">
        <v>9999</v>
      </c>
      <c r="HL213">
        <v>628.5</v>
      </c>
      <c r="HM213">
        <v>1.86316</v>
      </c>
      <c r="HN213">
        <v>1.86807</v>
      </c>
      <c r="HO213">
        <v>1.86783</v>
      </c>
      <c r="HP213">
        <v>1.86899</v>
      </c>
      <c r="HQ213">
        <v>1.86981</v>
      </c>
      <c r="HR213">
        <v>1.86584</v>
      </c>
      <c r="HS213">
        <v>1.86691</v>
      </c>
      <c r="HT213">
        <v>1.86829</v>
      </c>
      <c r="HU213">
        <v>5</v>
      </c>
      <c r="HV213">
        <v>0</v>
      </c>
      <c r="HW213">
        <v>0</v>
      </c>
      <c r="HX213">
        <v>0</v>
      </c>
      <c r="HY213" t="s">
        <v>422</v>
      </c>
      <c r="HZ213" t="s">
        <v>423</v>
      </c>
      <c r="IA213" t="s">
        <v>424</v>
      </c>
      <c r="IB213" t="s">
        <v>424</v>
      </c>
      <c r="IC213" t="s">
        <v>424</v>
      </c>
      <c r="ID213" t="s">
        <v>424</v>
      </c>
      <c r="IE213">
        <v>0</v>
      </c>
      <c r="IF213">
        <v>100</v>
      </c>
      <c r="IG213">
        <v>100</v>
      </c>
      <c r="IH213">
        <v>6.228</v>
      </c>
      <c r="II213">
        <v>0.4662</v>
      </c>
      <c r="IJ213">
        <v>4.02706509432224</v>
      </c>
      <c r="IK213">
        <v>0.00601174518973114</v>
      </c>
      <c r="IL213">
        <v>2.77886958061485e-07</v>
      </c>
      <c r="IM213">
        <v>-3.54636231360687e-10</v>
      </c>
      <c r="IN213">
        <v>-0.0404303883988718</v>
      </c>
      <c r="IO213">
        <v>-0.0177815531441476</v>
      </c>
      <c r="IP213">
        <v>0.00205572605671414</v>
      </c>
      <c r="IQ213">
        <v>-1.65519735432211e-05</v>
      </c>
      <c r="IR213">
        <v>-4</v>
      </c>
      <c r="IS213">
        <v>1848</v>
      </c>
      <c r="IT213">
        <v>1</v>
      </c>
      <c r="IU213">
        <v>25</v>
      </c>
      <c r="IV213">
        <v>24582.5</v>
      </c>
      <c r="IW213">
        <v>24582.5</v>
      </c>
      <c r="IX213">
        <v>0.910645</v>
      </c>
      <c r="IY213">
        <v>2.60742</v>
      </c>
      <c r="IZ213">
        <v>1.54785</v>
      </c>
      <c r="JA213">
        <v>2.30347</v>
      </c>
      <c r="JB213">
        <v>1.34644</v>
      </c>
      <c r="JC213">
        <v>2.30957</v>
      </c>
      <c r="JD213">
        <v>33.7606</v>
      </c>
      <c r="JE213">
        <v>24.2101</v>
      </c>
      <c r="JF213">
        <v>18</v>
      </c>
      <c r="JG213">
        <v>499.561</v>
      </c>
      <c r="JH213">
        <v>411.216</v>
      </c>
      <c r="JI213">
        <v>24.9994</v>
      </c>
      <c r="JJ213">
        <v>26.581</v>
      </c>
      <c r="JK213">
        <v>30</v>
      </c>
      <c r="JL213">
        <v>26.556</v>
      </c>
      <c r="JM213">
        <v>26.4995</v>
      </c>
      <c r="JN213">
        <v>18.129</v>
      </c>
      <c r="JO213">
        <v>31.5005</v>
      </c>
      <c r="JP213">
        <v>86.187</v>
      </c>
      <c r="JQ213">
        <v>25</v>
      </c>
      <c r="JR213">
        <v>346.035</v>
      </c>
      <c r="JS213">
        <v>20.4744</v>
      </c>
      <c r="JT213">
        <v>102.354</v>
      </c>
      <c r="JU213">
        <v>103.121</v>
      </c>
    </row>
    <row r="214" spans="1:281">
      <c r="A214">
        <v>198</v>
      </c>
      <c r="B214">
        <v>1659026581.1</v>
      </c>
      <c r="C214">
        <v>2898</v>
      </c>
      <c r="D214" t="s">
        <v>821</v>
      </c>
      <c r="E214" t="s">
        <v>822</v>
      </c>
      <c r="F214">
        <v>5</v>
      </c>
      <c r="G214" t="s">
        <v>812</v>
      </c>
      <c r="H214" t="s">
        <v>417</v>
      </c>
      <c r="I214">
        <v>1659026573.6</v>
      </c>
      <c r="J214">
        <f>(K214)/1000</f>
        <v>0</v>
      </c>
      <c r="K214">
        <f>IF(CZ214, AN214, AH214)</f>
        <v>0</v>
      </c>
      <c r="L214">
        <f>IF(CZ214, AI214, AG214)</f>
        <v>0</v>
      </c>
      <c r="M214">
        <f>DB214 - IF(AU214&gt;1, L214*CV214*100.0/(AW214*DP214), 0)</f>
        <v>0</v>
      </c>
      <c r="N214">
        <f>((T214-J214/2)*M214-L214)/(T214+J214/2)</f>
        <v>0</v>
      </c>
      <c r="O214">
        <f>N214*(DI214+DJ214)/1000.0</f>
        <v>0</v>
      </c>
      <c r="P214">
        <f>(DB214 - IF(AU214&gt;1, L214*CV214*100.0/(AW214*DP214), 0))*(DI214+DJ214)/1000.0</f>
        <v>0</v>
      </c>
      <c r="Q214">
        <f>2.0/((1/S214-1/R214)+SIGN(S214)*SQRT((1/S214-1/R214)*(1/S214-1/R214) + 4*CW214/((CW214+1)*(CW214+1))*(2*1/S214*1/R214-1/R214*1/R214)))</f>
        <v>0</v>
      </c>
      <c r="R214">
        <f>IF(LEFT(CX214,1)&lt;&gt;"0",IF(LEFT(CX214,1)="1",3.0,CY214),$D$5+$E$5*(DP214*DI214/($K$5*1000))+$F$5*(DP214*DI214/($K$5*1000))*MAX(MIN(CV214,$J$5),$I$5)*MAX(MIN(CV214,$J$5),$I$5)+$G$5*MAX(MIN(CV214,$J$5),$I$5)*(DP214*DI214/($K$5*1000))+$H$5*(DP214*DI214/($K$5*1000))*(DP214*DI214/($K$5*1000)))</f>
        <v>0</v>
      </c>
      <c r="S214">
        <f>J214*(1000-(1000*0.61365*exp(17.502*W214/(240.97+W214))/(DI214+DJ214)+DD214)/2)/(1000*0.61365*exp(17.502*W214/(240.97+W214))/(DI214+DJ214)-DD214)</f>
        <v>0</v>
      </c>
      <c r="T214">
        <f>1/((CW214+1)/(Q214/1.6)+1/(R214/1.37)) + CW214/((CW214+1)/(Q214/1.6) + CW214/(R214/1.37))</f>
        <v>0</v>
      </c>
      <c r="U214">
        <f>(CR214*CU214)</f>
        <v>0</v>
      </c>
      <c r="V214">
        <f>(DK214+(U214+2*0.95*5.67E-8*(((DK214+$B$7)+273)^4-(DK214+273)^4)-44100*J214)/(1.84*29.3*R214+8*0.95*5.67E-8*(DK214+273)^3))</f>
        <v>0</v>
      </c>
      <c r="W214">
        <f>($C$7*DL214+$D$7*DM214+$E$7*V214)</f>
        <v>0</v>
      </c>
      <c r="X214">
        <f>0.61365*exp(17.502*W214/(240.97+W214))</f>
        <v>0</v>
      </c>
      <c r="Y214">
        <f>(Z214/AA214*100)</f>
        <v>0</v>
      </c>
      <c r="Z214">
        <f>DD214*(DI214+DJ214)/1000</f>
        <v>0</v>
      </c>
      <c r="AA214">
        <f>0.61365*exp(17.502*DK214/(240.97+DK214))</f>
        <v>0</v>
      </c>
      <c r="AB214">
        <f>(X214-DD214*(DI214+DJ214)/1000)</f>
        <v>0</v>
      </c>
      <c r="AC214">
        <f>(-J214*44100)</f>
        <v>0</v>
      </c>
      <c r="AD214">
        <f>2*29.3*R214*0.92*(DK214-W214)</f>
        <v>0</v>
      </c>
      <c r="AE214">
        <f>2*0.95*5.67E-8*(((DK214+$B$7)+273)^4-(W214+273)^4)</f>
        <v>0</v>
      </c>
      <c r="AF214">
        <f>U214+AE214+AC214+AD214</f>
        <v>0</v>
      </c>
      <c r="AG214">
        <f>DH214*AU214*(DC214-DB214*(1000-AU214*DE214)/(1000-AU214*DD214))/(100*CV214)</f>
        <v>0</v>
      </c>
      <c r="AH214">
        <f>1000*DH214*AU214*(DD214-DE214)/(100*CV214*(1000-AU214*DD214))</f>
        <v>0</v>
      </c>
      <c r="AI214">
        <f>(AJ214 - AK214 - DI214*1E3/(8.314*(DK214+273.15)) * AM214/DH214 * AL214) * DH214/(100*CV214) * (1000 - DE214)/1000</f>
        <v>0</v>
      </c>
      <c r="AJ214">
        <v>365.430784762953</v>
      </c>
      <c r="AK214">
        <v>364.533812121212</v>
      </c>
      <c r="AL214">
        <v>-3.08590750279628</v>
      </c>
      <c r="AM214">
        <v>66.0504921813524</v>
      </c>
      <c r="AN214">
        <f>(AP214 - AO214 + DI214*1E3/(8.314*(DK214+273.15)) * AR214/DH214 * AQ214) * DH214/(100*CV214) * 1000/(1000 - AP214)</f>
        <v>0</v>
      </c>
      <c r="AO214">
        <v>20.4111380483117</v>
      </c>
      <c r="AP214">
        <v>24.0510181818182</v>
      </c>
      <c r="AQ214">
        <v>0.000110275211128809</v>
      </c>
      <c r="AR214">
        <v>92.47</v>
      </c>
      <c r="AS214">
        <v>0</v>
      </c>
      <c r="AT214">
        <v>0</v>
      </c>
      <c r="AU214">
        <f>IF(AS214*$H$13&gt;=AW214,1.0,(AW214/(AW214-AS214*$H$13)))</f>
        <v>0</v>
      </c>
      <c r="AV214">
        <f>(AU214-1)*100</f>
        <v>0</v>
      </c>
      <c r="AW214">
        <f>MAX(0,($B$13+$C$13*DP214)/(1+$D$13*DP214)*DI214/(DK214+273)*$E$13)</f>
        <v>0</v>
      </c>
      <c r="AX214" t="s">
        <v>418</v>
      </c>
      <c r="AY214" t="s">
        <v>418</v>
      </c>
      <c r="AZ214">
        <v>0</v>
      </c>
      <c r="BA214">
        <v>0</v>
      </c>
      <c r="BB214">
        <f>1-AZ214/BA214</f>
        <v>0</v>
      </c>
      <c r="BC214">
        <v>0</v>
      </c>
      <c r="BD214" t="s">
        <v>418</v>
      </c>
      <c r="BE214" t="s">
        <v>418</v>
      </c>
      <c r="BF214">
        <v>0</v>
      </c>
      <c r="BG214">
        <v>0</v>
      </c>
      <c r="BH214">
        <f>1-BF214/BG214</f>
        <v>0</v>
      </c>
      <c r="BI214">
        <v>0.5</v>
      </c>
      <c r="BJ214">
        <f>CS214</f>
        <v>0</v>
      </c>
      <c r="BK214">
        <f>L214</f>
        <v>0</v>
      </c>
      <c r="BL214">
        <f>BH214*BI214*BJ214</f>
        <v>0</v>
      </c>
      <c r="BM214">
        <f>(BK214-BC214)/BJ214</f>
        <v>0</v>
      </c>
      <c r="BN214">
        <f>(BA214-BG214)/BG214</f>
        <v>0</v>
      </c>
      <c r="BO214">
        <f>AZ214/(BB214+AZ214/BG214)</f>
        <v>0</v>
      </c>
      <c r="BP214" t="s">
        <v>418</v>
      </c>
      <c r="BQ214">
        <v>0</v>
      </c>
      <c r="BR214">
        <f>IF(BQ214&lt;&gt;0, BQ214, BO214)</f>
        <v>0</v>
      </c>
      <c r="BS214">
        <f>1-BR214/BG214</f>
        <v>0</v>
      </c>
      <c r="BT214">
        <f>(BG214-BF214)/(BG214-BR214)</f>
        <v>0</v>
      </c>
      <c r="BU214">
        <f>(BA214-BG214)/(BA214-BR214)</f>
        <v>0</v>
      </c>
      <c r="BV214">
        <f>(BG214-BF214)/(BG214-AZ214)</f>
        <v>0</v>
      </c>
      <c r="BW214">
        <f>(BA214-BG214)/(BA214-AZ214)</f>
        <v>0</v>
      </c>
      <c r="BX214">
        <f>(BT214*BR214/BF214)</f>
        <v>0</v>
      </c>
      <c r="BY214">
        <f>(1-BX214)</f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f>$B$11*DQ214+$C$11*DR214+$F$11*EC214*(1-EF214)</f>
        <v>0</v>
      </c>
      <c r="CS214">
        <f>CR214*CT214</f>
        <v>0</v>
      </c>
      <c r="CT214">
        <f>($B$11*$D$9+$C$11*$D$9+$F$11*((EP214+EH214)/MAX(EP214+EH214+EQ214, 0.1)*$I$9+EQ214/MAX(EP214+EH214+EQ214, 0.1)*$J$9))/($B$11+$C$11+$F$11)</f>
        <v>0</v>
      </c>
      <c r="CU214">
        <f>($B$11*$K$9+$C$11*$K$9+$F$11*((EP214+EH214)/MAX(EP214+EH214+EQ214, 0.1)*$P$9+EQ214/MAX(EP214+EH214+EQ214, 0.1)*$Q$9))/($B$11+$C$11+$F$11)</f>
        <v>0</v>
      </c>
      <c r="CV214">
        <v>6</v>
      </c>
      <c r="CW214">
        <v>0.5</v>
      </c>
      <c r="CX214" t="s">
        <v>419</v>
      </c>
      <c r="CY214">
        <v>2</v>
      </c>
      <c r="CZ214" t="b">
        <v>1</v>
      </c>
      <c r="DA214">
        <v>1659026573.6</v>
      </c>
      <c r="DB214">
        <v>375.738518518518</v>
      </c>
      <c r="DC214">
        <v>373.542185185185</v>
      </c>
      <c r="DD214">
        <v>24.0431555555556</v>
      </c>
      <c r="DE214">
        <v>20.4113925925926</v>
      </c>
      <c r="DF214">
        <v>369.470185185185</v>
      </c>
      <c r="DG214">
        <v>23.5770185185185</v>
      </c>
      <c r="DH214">
        <v>500.043444444444</v>
      </c>
      <c r="DI214">
        <v>90.3890962962963</v>
      </c>
      <c r="DJ214">
        <v>0.0458397851851852</v>
      </c>
      <c r="DK214">
        <v>27.3786740740741</v>
      </c>
      <c r="DL214">
        <v>27.5375444444444</v>
      </c>
      <c r="DM214">
        <v>999.9</v>
      </c>
      <c r="DN214">
        <v>0</v>
      </c>
      <c r="DO214">
        <v>0</v>
      </c>
      <c r="DP214">
        <v>9997.03703703704</v>
      </c>
      <c r="DQ214">
        <v>0</v>
      </c>
      <c r="DR214">
        <v>18.2041</v>
      </c>
      <c r="DS214">
        <v>2.19638718518519</v>
      </c>
      <c r="DT214">
        <v>384.994962962963</v>
      </c>
      <c r="DU214">
        <v>381.325555555556</v>
      </c>
      <c r="DV214">
        <v>3.63177074074074</v>
      </c>
      <c r="DW214">
        <v>373.542185185185</v>
      </c>
      <c r="DX214">
        <v>20.4113925925926</v>
      </c>
      <c r="DY214">
        <v>2.17323925925926</v>
      </c>
      <c r="DZ214">
        <v>1.84496518518519</v>
      </c>
      <c r="EA214">
        <v>18.7663888888889</v>
      </c>
      <c r="EB214">
        <v>16.1730555555556</v>
      </c>
      <c r="EC214">
        <v>2000.06185185185</v>
      </c>
      <c r="ED214">
        <v>0.979995888888889</v>
      </c>
      <c r="EE214">
        <v>0.0200042481481481</v>
      </c>
      <c r="EF214">
        <v>0</v>
      </c>
      <c r="EG214">
        <v>871.004</v>
      </c>
      <c r="EH214">
        <v>5.00063</v>
      </c>
      <c r="EI214">
        <v>17169.0925925926</v>
      </c>
      <c r="EJ214">
        <v>17257.4074074074</v>
      </c>
      <c r="EK214">
        <v>38.312</v>
      </c>
      <c r="EL214">
        <v>38.3656666666667</v>
      </c>
      <c r="EM214">
        <v>37.861</v>
      </c>
      <c r="EN214">
        <v>37.5806666666667</v>
      </c>
      <c r="EO214">
        <v>39.312</v>
      </c>
      <c r="EP214">
        <v>1955.15185185185</v>
      </c>
      <c r="EQ214">
        <v>39.91</v>
      </c>
      <c r="ER214">
        <v>0</v>
      </c>
      <c r="ES214">
        <v>1659026580.1</v>
      </c>
      <c r="ET214">
        <v>0</v>
      </c>
      <c r="EU214">
        <v>870.990192307692</v>
      </c>
      <c r="EV214">
        <v>-3.95928204832409</v>
      </c>
      <c r="EW214">
        <v>-89.8837606247407</v>
      </c>
      <c r="EX214">
        <v>17168.4346153846</v>
      </c>
      <c r="EY214">
        <v>15</v>
      </c>
      <c r="EZ214">
        <v>0</v>
      </c>
      <c r="FA214" t="s">
        <v>420</v>
      </c>
      <c r="FB214">
        <v>1657551626.5</v>
      </c>
      <c r="FC214">
        <v>1657551629</v>
      </c>
      <c r="FD214">
        <v>0</v>
      </c>
      <c r="FE214">
        <v>0.403</v>
      </c>
      <c r="FF214">
        <v>0.009</v>
      </c>
      <c r="FG214">
        <v>9.41</v>
      </c>
      <c r="FH214">
        <v>0.087</v>
      </c>
      <c r="FI214">
        <v>417</v>
      </c>
      <c r="FJ214">
        <v>17</v>
      </c>
      <c r="FK214">
        <v>1.61</v>
      </c>
      <c r="FL214">
        <v>0.59</v>
      </c>
      <c r="FM214">
        <v>-1.82114843902439</v>
      </c>
      <c r="FN214">
        <v>58.218520369338</v>
      </c>
      <c r="FO214">
        <v>5.97125581798465</v>
      </c>
      <c r="FP214">
        <v>0</v>
      </c>
      <c r="FQ214">
        <v>871.200176470588</v>
      </c>
      <c r="FR214">
        <v>-3.0137203913385</v>
      </c>
      <c r="FS214">
        <v>0.355982027850072</v>
      </c>
      <c r="FT214">
        <v>0</v>
      </c>
      <c r="FU214">
        <v>3.62914268292683</v>
      </c>
      <c r="FV214">
        <v>0.0401280836237013</v>
      </c>
      <c r="FW214">
        <v>0.00509484053911178</v>
      </c>
      <c r="FX214">
        <v>1</v>
      </c>
      <c r="FY214">
        <v>1</v>
      </c>
      <c r="FZ214">
        <v>3</v>
      </c>
      <c r="GA214" t="s">
        <v>421</v>
      </c>
      <c r="GB214">
        <v>2.97318</v>
      </c>
      <c r="GC214">
        <v>2.69983</v>
      </c>
      <c r="GD214">
        <v>0.0790897</v>
      </c>
      <c r="GE214">
        <v>0.0792481</v>
      </c>
      <c r="GF214">
        <v>0.103336</v>
      </c>
      <c r="GG214">
        <v>0.0931577</v>
      </c>
      <c r="GH214">
        <v>35871.9</v>
      </c>
      <c r="GI214">
        <v>39215</v>
      </c>
      <c r="GJ214">
        <v>35299.1</v>
      </c>
      <c r="GK214">
        <v>38626.4</v>
      </c>
      <c r="GL214">
        <v>44871.9</v>
      </c>
      <c r="GM214">
        <v>50586.9</v>
      </c>
      <c r="GN214">
        <v>55175.2</v>
      </c>
      <c r="GO214">
        <v>61952.3</v>
      </c>
      <c r="GP214">
        <v>1.986</v>
      </c>
      <c r="GQ214">
        <v>1.8478</v>
      </c>
      <c r="GR214">
        <v>0.137091</v>
      </c>
      <c r="GS214">
        <v>0</v>
      </c>
      <c r="GT214">
        <v>25.2611</v>
      </c>
      <c r="GU214">
        <v>999.9</v>
      </c>
      <c r="GV214">
        <v>58.271</v>
      </c>
      <c r="GW214">
        <v>29.306</v>
      </c>
      <c r="GX214">
        <v>26.3909</v>
      </c>
      <c r="GY214">
        <v>56.3264</v>
      </c>
      <c r="GZ214">
        <v>43.145</v>
      </c>
      <c r="HA214">
        <v>1</v>
      </c>
      <c r="HB214">
        <v>-0.052439</v>
      </c>
      <c r="HC214">
        <v>0.0543791</v>
      </c>
      <c r="HD214">
        <v>20.1142</v>
      </c>
      <c r="HE214">
        <v>5.19932</v>
      </c>
      <c r="HF214">
        <v>12.004</v>
      </c>
      <c r="HG214">
        <v>4.9756</v>
      </c>
      <c r="HH214">
        <v>3.2936</v>
      </c>
      <c r="HI214">
        <v>9999</v>
      </c>
      <c r="HJ214">
        <v>9999</v>
      </c>
      <c r="HK214">
        <v>9999</v>
      </c>
      <c r="HL214">
        <v>628.5</v>
      </c>
      <c r="HM214">
        <v>1.86325</v>
      </c>
      <c r="HN214">
        <v>1.86807</v>
      </c>
      <c r="HO214">
        <v>1.86783</v>
      </c>
      <c r="HP214">
        <v>1.86905</v>
      </c>
      <c r="HQ214">
        <v>1.86981</v>
      </c>
      <c r="HR214">
        <v>1.86584</v>
      </c>
      <c r="HS214">
        <v>1.86697</v>
      </c>
      <c r="HT214">
        <v>1.86829</v>
      </c>
      <c r="HU214">
        <v>5</v>
      </c>
      <c r="HV214">
        <v>0</v>
      </c>
      <c r="HW214">
        <v>0</v>
      </c>
      <c r="HX214">
        <v>0</v>
      </c>
      <c r="HY214" t="s">
        <v>422</v>
      </c>
      <c r="HZ214" t="s">
        <v>423</v>
      </c>
      <c r="IA214" t="s">
        <v>424</v>
      </c>
      <c r="IB214" t="s">
        <v>424</v>
      </c>
      <c r="IC214" t="s">
        <v>424</v>
      </c>
      <c r="ID214" t="s">
        <v>424</v>
      </c>
      <c r="IE214">
        <v>0</v>
      </c>
      <c r="IF214">
        <v>100</v>
      </c>
      <c r="IG214">
        <v>100</v>
      </c>
      <c r="IH214">
        <v>6.139</v>
      </c>
      <c r="II214">
        <v>0.4669</v>
      </c>
      <c r="IJ214">
        <v>4.02706509432224</v>
      </c>
      <c r="IK214">
        <v>0.00601174518973114</v>
      </c>
      <c r="IL214">
        <v>2.77886958061485e-07</v>
      </c>
      <c r="IM214">
        <v>-3.54636231360687e-10</v>
      </c>
      <c r="IN214">
        <v>-0.0404303883988718</v>
      </c>
      <c r="IO214">
        <v>-0.0177815531441476</v>
      </c>
      <c r="IP214">
        <v>0.00205572605671414</v>
      </c>
      <c r="IQ214">
        <v>-1.65519735432211e-05</v>
      </c>
      <c r="IR214">
        <v>-4</v>
      </c>
      <c r="IS214">
        <v>1848</v>
      </c>
      <c r="IT214">
        <v>1</v>
      </c>
      <c r="IU214">
        <v>25</v>
      </c>
      <c r="IV214">
        <v>24582.6</v>
      </c>
      <c r="IW214">
        <v>24582.5</v>
      </c>
      <c r="IX214">
        <v>0.874023</v>
      </c>
      <c r="IY214">
        <v>2.60254</v>
      </c>
      <c r="IZ214">
        <v>1.54785</v>
      </c>
      <c r="JA214">
        <v>2.30347</v>
      </c>
      <c r="JB214">
        <v>1.34644</v>
      </c>
      <c r="JC214">
        <v>2.3938</v>
      </c>
      <c r="JD214">
        <v>33.7381</v>
      </c>
      <c r="JE214">
        <v>24.2188</v>
      </c>
      <c r="JF214">
        <v>18</v>
      </c>
      <c r="JG214">
        <v>500.331</v>
      </c>
      <c r="JH214">
        <v>411.312</v>
      </c>
      <c r="JI214">
        <v>24.9994</v>
      </c>
      <c r="JJ214">
        <v>26.5788</v>
      </c>
      <c r="JK214">
        <v>29.9999</v>
      </c>
      <c r="JL214">
        <v>26.5538</v>
      </c>
      <c r="JM214">
        <v>26.4973</v>
      </c>
      <c r="JN214">
        <v>17.4721</v>
      </c>
      <c r="JO214">
        <v>31.5005</v>
      </c>
      <c r="JP214">
        <v>86.187</v>
      </c>
      <c r="JQ214">
        <v>25</v>
      </c>
      <c r="JR214">
        <v>332.622</v>
      </c>
      <c r="JS214">
        <v>20.465</v>
      </c>
      <c r="JT214">
        <v>102.354</v>
      </c>
      <c r="JU214">
        <v>103.122</v>
      </c>
    </row>
    <row r="215" spans="1:281">
      <c r="A215">
        <v>199</v>
      </c>
      <c r="B215">
        <v>1659026586.1</v>
      </c>
      <c r="C215">
        <v>2903</v>
      </c>
      <c r="D215" t="s">
        <v>823</v>
      </c>
      <c r="E215" t="s">
        <v>824</v>
      </c>
      <c r="F215">
        <v>5</v>
      </c>
      <c r="G215" t="s">
        <v>812</v>
      </c>
      <c r="H215" t="s">
        <v>417</v>
      </c>
      <c r="I215">
        <v>1659026578.31429</v>
      </c>
      <c r="J215">
        <f>(K215)/1000</f>
        <v>0</v>
      </c>
      <c r="K215">
        <f>IF(CZ215, AN215, AH215)</f>
        <v>0</v>
      </c>
      <c r="L215">
        <f>IF(CZ215, AI215, AG215)</f>
        <v>0</v>
      </c>
      <c r="M215">
        <f>DB215 - IF(AU215&gt;1, L215*CV215*100.0/(AW215*DP215), 0)</f>
        <v>0</v>
      </c>
      <c r="N215">
        <f>((T215-J215/2)*M215-L215)/(T215+J215/2)</f>
        <v>0</v>
      </c>
      <c r="O215">
        <f>N215*(DI215+DJ215)/1000.0</f>
        <v>0</v>
      </c>
      <c r="P215">
        <f>(DB215 - IF(AU215&gt;1, L215*CV215*100.0/(AW215*DP215), 0))*(DI215+DJ215)/1000.0</f>
        <v>0</v>
      </c>
      <c r="Q215">
        <f>2.0/((1/S215-1/R215)+SIGN(S215)*SQRT((1/S215-1/R215)*(1/S215-1/R215) + 4*CW215/((CW215+1)*(CW215+1))*(2*1/S215*1/R215-1/R215*1/R215)))</f>
        <v>0</v>
      </c>
      <c r="R215">
        <f>IF(LEFT(CX215,1)&lt;&gt;"0",IF(LEFT(CX215,1)="1",3.0,CY215),$D$5+$E$5*(DP215*DI215/($K$5*1000))+$F$5*(DP215*DI215/($K$5*1000))*MAX(MIN(CV215,$J$5),$I$5)*MAX(MIN(CV215,$J$5),$I$5)+$G$5*MAX(MIN(CV215,$J$5),$I$5)*(DP215*DI215/($K$5*1000))+$H$5*(DP215*DI215/($K$5*1000))*(DP215*DI215/($K$5*1000)))</f>
        <v>0</v>
      </c>
      <c r="S215">
        <f>J215*(1000-(1000*0.61365*exp(17.502*W215/(240.97+W215))/(DI215+DJ215)+DD215)/2)/(1000*0.61365*exp(17.502*W215/(240.97+W215))/(DI215+DJ215)-DD215)</f>
        <v>0</v>
      </c>
      <c r="T215">
        <f>1/((CW215+1)/(Q215/1.6)+1/(R215/1.37)) + CW215/((CW215+1)/(Q215/1.6) + CW215/(R215/1.37))</f>
        <v>0</v>
      </c>
      <c r="U215">
        <f>(CR215*CU215)</f>
        <v>0</v>
      </c>
      <c r="V215">
        <f>(DK215+(U215+2*0.95*5.67E-8*(((DK215+$B$7)+273)^4-(DK215+273)^4)-44100*J215)/(1.84*29.3*R215+8*0.95*5.67E-8*(DK215+273)^3))</f>
        <v>0</v>
      </c>
      <c r="W215">
        <f>($C$7*DL215+$D$7*DM215+$E$7*V215)</f>
        <v>0</v>
      </c>
      <c r="X215">
        <f>0.61365*exp(17.502*W215/(240.97+W215))</f>
        <v>0</v>
      </c>
      <c r="Y215">
        <f>(Z215/AA215*100)</f>
        <v>0</v>
      </c>
      <c r="Z215">
        <f>DD215*(DI215+DJ215)/1000</f>
        <v>0</v>
      </c>
      <c r="AA215">
        <f>0.61365*exp(17.502*DK215/(240.97+DK215))</f>
        <v>0</v>
      </c>
      <c r="AB215">
        <f>(X215-DD215*(DI215+DJ215)/1000)</f>
        <v>0</v>
      </c>
      <c r="AC215">
        <f>(-J215*44100)</f>
        <v>0</v>
      </c>
      <c r="AD215">
        <f>2*29.3*R215*0.92*(DK215-W215)</f>
        <v>0</v>
      </c>
      <c r="AE215">
        <f>2*0.95*5.67E-8*(((DK215+$B$7)+273)^4-(W215+273)^4)</f>
        <v>0</v>
      </c>
      <c r="AF215">
        <f>U215+AE215+AC215+AD215</f>
        <v>0</v>
      </c>
      <c r="AG215">
        <f>DH215*AU215*(DC215-DB215*(1000-AU215*DE215)/(1000-AU215*DD215))/(100*CV215)</f>
        <v>0</v>
      </c>
      <c r="AH215">
        <f>1000*DH215*AU215*(DD215-DE215)/(100*CV215*(1000-AU215*DD215))</f>
        <v>0</v>
      </c>
      <c r="AI215">
        <f>(AJ215 - AK215 - DI215*1E3/(8.314*(DK215+273.15)) * AM215/DH215 * AL215) * DH215/(100*CV215) * (1000 - DE215)/1000</f>
        <v>0</v>
      </c>
      <c r="AJ215">
        <v>348.073044255355</v>
      </c>
      <c r="AK215">
        <v>348.594424242424</v>
      </c>
      <c r="AL215">
        <v>-3.21082792539598</v>
      </c>
      <c r="AM215">
        <v>66.0504921813524</v>
      </c>
      <c r="AN215">
        <f>(AP215 - AO215 + DI215*1E3/(8.314*(DK215+273.15)) * AR215/DH215 * AQ215) * DH215/(100*CV215) * 1000/(1000 - AP215)</f>
        <v>0</v>
      </c>
      <c r="AO215">
        <v>20.4121797560173</v>
      </c>
      <c r="AP215">
        <v>24.0649552447553</v>
      </c>
      <c r="AQ215">
        <v>3.02654716181952e-05</v>
      </c>
      <c r="AR215">
        <v>92.47</v>
      </c>
      <c r="AS215">
        <v>0</v>
      </c>
      <c r="AT215">
        <v>0</v>
      </c>
      <c r="AU215">
        <f>IF(AS215*$H$13&gt;=AW215,1.0,(AW215/(AW215-AS215*$H$13)))</f>
        <v>0</v>
      </c>
      <c r="AV215">
        <f>(AU215-1)*100</f>
        <v>0</v>
      </c>
      <c r="AW215">
        <f>MAX(0,($B$13+$C$13*DP215)/(1+$D$13*DP215)*DI215/(DK215+273)*$E$13)</f>
        <v>0</v>
      </c>
      <c r="AX215" t="s">
        <v>418</v>
      </c>
      <c r="AY215" t="s">
        <v>418</v>
      </c>
      <c r="AZ215">
        <v>0</v>
      </c>
      <c r="BA215">
        <v>0</v>
      </c>
      <c r="BB215">
        <f>1-AZ215/BA215</f>
        <v>0</v>
      </c>
      <c r="BC215">
        <v>0</v>
      </c>
      <c r="BD215" t="s">
        <v>418</v>
      </c>
      <c r="BE215" t="s">
        <v>418</v>
      </c>
      <c r="BF215">
        <v>0</v>
      </c>
      <c r="BG215">
        <v>0</v>
      </c>
      <c r="BH215">
        <f>1-BF215/BG215</f>
        <v>0</v>
      </c>
      <c r="BI215">
        <v>0.5</v>
      </c>
      <c r="BJ215">
        <f>CS215</f>
        <v>0</v>
      </c>
      <c r="BK215">
        <f>L215</f>
        <v>0</v>
      </c>
      <c r="BL215">
        <f>BH215*BI215*BJ215</f>
        <v>0</v>
      </c>
      <c r="BM215">
        <f>(BK215-BC215)/BJ215</f>
        <v>0</v>
      </c>
      <c r="BN215">
        <f>(BA215-BG215)/BG215</f>
        <v>0</v>
      </c>
      <c r="BO215">
        <f>AZ215/(BB215+AZ215/BG215)</f>
        <v>0</v>
      </c>
      <c r="BP215" t="s">
        <v>418</v>
      </c>
      <c r="BQ215">
        <v>0</v>
      </c>
      <c r="BR215">
        <f>IF(BQ215&lt;&gt;0, BQ215, BO215)</f>
        <v>0</v>
      </c>
      <c r="BS215">
        <f>1-BR215/BG215</f>
        <v>0</v>
      </c>
      <c r="BT215">
        <f>(BG215-BF215)/(BG215-BR215)</f>
        <v>0</v>
      </c>
      <c r="BU215">
        <f>(BA215-BG215)/(BA215-BR215)</f>
        <v>0</v>
      </c>
      <c r="BV215">
        <f>(BG215-BF215)/(BG215-AZ215)</f>
        <v>0</v>
      </c>
      <c r="BW215">
        <f>(BA215-BG215)/(BA215-AZ215)</f>
        <v>0</v>
      </c>
      <c r="BX215">
        <f>(BT215*BR215/BF215)</f>
        <v>0</v>
      </c>
      <c r="BY215">
        <f>(1-BX215)</f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f>$B$11*DQ215+$C$11*DR215+$F$11*EC215*(1-EF215)</f>
        <v>0</v>
      </c>
      <c r="CS215">
        <f>CR215*CT215</f>
        <v>0</v>
      </c>
      <c r="CT215">
        <f>($B$11*$D$9+$C$11*$D$9+$F$11*((EP215+EH215)/MAX(EP215+EH215+EQ215, 0.1)*$I$9+EQ215/MAX(EP215+EH215+EQ215, 0.1)*$J$9))/($B$11+$C$11+$F$11)</f>
        <v>0</v>
      </c>
      <c r="CU215">
        <f>($B$11*$K$9+$C$11*$K$9+$F$11*((EP215+EH215)/MAX(EP215+EH215+EQ215, 0.1)*$P$9+EQ215/MAX(EP215+EH215+EQ215, 0.1)*$Q$9))/($B$11+$C$11+$F$11)</f>
        <v>0</v>
      </c>
      <c r="CV215">
        <v>6</v>
      </c>
      <c r="CW215">
        <v>0.5</v>
      </c>
      <c r="CX215" t="s">
        <v>419</v>
      </c>
      <c r="CY215">
        <v>2</v>
      </c>
      <c r="CZ215" t="b">
        <v>1</v>
      </c>
      <c r="DA215">
        <v>1659026578.31429</v>
      </c>
      <c r="DB215">
        <v>362.340214285714</v>
      </c>
      <c r="DC215">
        <v>357.871214285714</v>
      </c>
      <c r="DD215">
        <v>24.0496142857143</v>
      </c>
      <c r="DE215">
        <v>20.4107642857143</v>
      </c>
      <c r="DF215">
        <v>356.152857142857</v>
      </c>
      <c r="DG215">
        <v>23.5831607142857</v>
      </c>
      <c r="DH215">
        <v>500.055142857143</v>
      </c>
      <c r="DI215">
        <v>90.3885678571429</v>
      </c>
      <c r="DJ215">
        <v>0.04586665</v>
      </c>
      <c r="DK215">
        <v>27.3753678571429</v>
      </c>
      <c r="DL215">
        <v>27.5303464285714</v>
      </c>
      <c r="DM215">
        <v>999.9</v>
      </c>
      <c r="DN215">
        <v>0</v>
      </c>
      <c r="DO215">
        <v>0</v>
      </c>
      <c r="DP215">
        <v>10003.9285714286</v>
      </c>
      <c r="DQ215">
        <v>0</v>
      </c>
      <c r="DR215">
        <v>18.2041</v>
      </c>
      <c r="DS215">
        <v>4.46910678571429</v>
      </c>
      <c r="DT215">
        <v>371.269035714286</v>
      </c>
      <c r="DU215">
        <v>365.327821428571</v>
      </c>
      <c r="DV215">
        <v>3.63885642857143</v>
      </c>
      <c r="DW215">
        <v>357.871214285714</v>
      </c>
      <c r="DX215">
        <v>20.4107642857143</v>
      </c>
      <c r="DY215">
        <v>2.17381035714286</v>
      </c>
      <c r="DZ215">
        <v>1.84489821428571</v>
      </c>
      <c r="EA215">
        <v>18.7705928571429</v>
      </c>
      <c r="EB215">
        <v>16.1724821428571</v>
      </c>
      <c r="EC215">
        <v>2000.02214285714</v>
      </c>
      <c r="ED215">
        <v>0.979995821428571</v>
      </c>
      <c r="EE215">
        <v>0.0200043178571429</v>
      </c>
      <c r="EF215">
        <v>0</v>
      </c>
      <c r="EG215">
        <v>870.732107142857</v>
      </c>
      <c r="EH215">
        <v>5.00063</v>
      </c>
      <c r="EI215">
        <v>17161.8892857143</v>
      </c>
      <c r="EJ215">
        <v>17257.0678571429</v>
      </c>
      <c r="EK215">
        <v>38.312</v>
      </c>
      <c r="EL215">
        <v>38.35925</v>
      </c>
      <c r="EM215">
        <v>37.857</v>
      </c>
      <c r="EN215">
        <v>37.5665</v>
      </c>
      <c r="EO215">
        <v>39.312</v>
      </c>
      <c r="EP215">
        <v>1955.11214285714</v>
      </c>
      <c r="EQ215">
        <v>39.91</v>
      </c>
      <c r="ER215">
        <v>0</v>
      </c>
      <c r="ES215">
        <v>1659026584.9</v>
      </c>
      <c r="ET215">
        <v>0</v>
      </c>
      <c r="EU215">
        <v>870.730615384615</v>
      </c>
      <c r="EV215">
        <v>-3.05613674589828</v>
      </c>
      <c r="EW215">
        <v>-95.7025640169003</v>
      </c>
      <c r="EX215">
        <v>17161.3192307692</v>
      </c>
      <c r="EY215">
        <v>15</v>
      </c>
      <c r="EZ215">
        <v>0</v>
      </c>
      <c r="FA215" t="s">
        <v>420</v>
      </c>
      <c r="FB215">
        <v>1657551626.5</v>
      </c>
      <c r="FC215">
        <v>1657551629</v>
      </c>
      <c r="FD215">
        <v>0</v>
      </c>
      <c r="FE215">
        <v>0.403</v>
      </c>
      <c r="FF215">
        <v>0.009</v>
      </c>
      <c r="FG215">
        <v>9.41</v>
      </c>
      <c r="FH215">
        <v>0.087</v>
      </c>
      <c r="FI215">
        <v>417</v>
      </c>
      <c r="FJ215">
        <v>17</v>
      </c>
      <c r="FK215">
        <v>1.61</v>
      </c>
      <c r="FL215">
        <v>0.59</v>
      </c>
      <c r="FM215">
        <v>2.86490863414634</v>
      </c>
      <c r="FN215">
        <v>30.809416369338</v>
      </c>
      <c r="FO215">
        <v>3.18106006967451</v>
      </c>
      <c r="FP215">
        <v>0</v>
      </c>
      <c r="FQ215">
        <v>870.896117647059</v>
      </c>
      <c r="FR215">
        <v>-3.39963330791956</v>
      </c>
      <c r="FS215">
        <v>0.379347951770012</v>
      </c>
      <c r="FT215">
        <v>0</v>
      </c>
      <c r="FU215">
        <v>3.63556731707317</v>
      </c>
      <c r="FV215">
        <v>0.0852721254355457</v>
      </c>
      <c r="FW215">
        <v>0.00951463110146817</v>
      </c>
      <c r="FX215">
        <v>1</v>
      </c>
      <c r="FY215">
        <v>1</v>
      </c>
      <c r="FZ215">
        <v>3</v>
      </c>
      <c r="GA215" t="s">
        <v>421</v>
      </c>
      <c r="GB215">
        <v>2.97417</v>
      </c>
      <c r="GC215">
        <v>2.7002</v>
      </c>
      <c r="GD215">
        <v>0.0762727</v>
      </c>
      <c r="GE215">
        <v>0.0763925</v>
      </c>
      <c r="GF215">
        <v>0.103357</v>
      </c>
      <c r="GG215">
        <v>0.0930951</v>
      </c>
      <c r="GH215">
        <v>35981.8</v>
      </c>
      <c r="GI215">
        <v>39336.6</v>
      </c>
      <c r="GJ215">
        <v>35299.3</v>
      </c>
      <c r="GK215">
        <v>38626.4</v>
      </c>
      <c r="GL215">
        <v>44870.9</v>
      </c>
      <c r="GM215">
        <v>50589.8</v>
      </c>
      <c r="GN215">
        <v>55175.4</v>
      </c>
      <c r="GO215">
        <v>61951.7</v>
      </c>
      <c r="GP215">
        <v>1.985</v>
      </c>
      <c r="GQ215">
        <v>1.8478</v>
      </c>
      <c r="GR215">
        <v>0.13724</v>
      </c>
      <c r="GS215">
        <v>0</v>
      </c>
      <c r="GT215">
        <v>25.2573</v>
      </c>
      <c r="GU215">
        <v>999.9</v>
      </c>
      <c r="GV215">
        <v>58.247</v>
      </c>
      <c r="GW215">
        <v>29.306</v>
      </c>
      <c r="GX215">
        <v>26.378</v>
      </c>
      <c r="GY215">
        <v>55.4064</v>
      </c>
      <c r="GZ215">
        <v>43.0689</v>
      </c>
      <c r="HA215">
        <v>1</v>
      </c>
      <c r="HB215">
        <v>-0.052378</v>
      </c>
      <c r="HC215">
        <v>0.0535948</v>
      </c>
      <c r="HD215">
        <v>20.114</v>
      </c>
      <c r="HE215">
        <v>5.20052</v>
      </c>
      <c r="HF215">
        <v>12.0052</v>
      </c>
      <c r="HG215">
        <v>4.976</v>
      </c>
      <c r="HH215">
        <v>3.2936</v>
      </c>
      <c r="HI215">
        <v>9999</v>
      </c>
      <c r="HJ215">
        <v>9999</v>
      </c>
      <c r="HK215">
        <v>9999</v>
      </c>
      <c r="HL215">
        <v>628.5</v>
      </c>
      <c r="HM215">
        <v>1.86319</v>
      </c>
      <c r="HN215">
        <v>1.86801</v>
      </c>
      <c r="HO215">
        <v>1.86783</v>
      </c>
      <c r="HP215">
        <v>1.86899</v>
      </c>
      <c r="HQ215">
        <v>1.86981</v>
      </c>
      <c r="HR215">
        <v>1.86584</v>
      </c>
      <c r="HS215">
        <v>1.86691</v>
      </c>
      <c r="HT215">
        <v>1.86829</v>
      </c>
      <c r="HU215">
        <v>5</v>
      </c>
      <c r="HV215">
        <v>0</v>
      </c>
      <c r="HW215">
        <v>0</v>
      </c>
      <c r="HX215">
        <v>0</v>
      </c>
      <c r="HY215" t="s">
        <v>422</v>
      </c>
      <c r="HZ215" t="s">
        <v>423</v>
      </c>
      <c r="IA215" t="s">
        <v>424</v>
      </c>
      <c r="IB215" t="s">
        <v>424</v>
      </c>
      <c r="IC215" t="s">
        <v>424</v>
      </c>
      <c r="ID215" t="s">
        <v>424</v>
      </c>
      <c r="IE215">
        <v>0</v>
      </c>
      <c r="IF215">
        <v>100</v>
      </c>
      <c r="IG215">
        <v>100</v>
      </c>
      <c r="IH215">
        <v>6.045</v>
      </c>
      <c r="II215">
        <v>0.4671</v>
      </c>
      <c r="IJ215">
        <v>4.02706509432224</v>
      </c>
      <c r="IK215">
        <v>0.00601174518973114</v>
      </c>
      <c r="IL215">
        <v>2.77886958061485e-07</v>
      </c>
      <c r="IM215">
        <v>-3.54636231360687e-10</v>
      </c>
      <c r="IN215">
        <v>-0.0404303883988718</v>
      </c>
      <c r="IO215">
        <v>-0.0177815531441476</v>
      </c>
      <c r="IP215">
        <v>0.00205572605671414</v>
      </c>
      <c r="IQ215">
        <v>-1.65519735432211e-05</v>
      </c>
      <c r="IR215">
        <v>-4</v>
      </c>
      <c r="IS215">
        <v>1848</v>
      </c>
      <c r="IT215">
        <v>1</v>
      </c>
      <c r="IU215">
        <v>25</v>
      </c>
      <c r="IV215">
        <v>24582.7</v>
      </c>
      <c r="IW215">
        <v>24582.6</v>
      </c>
      <c r="IX215">
        <v>0.843506</v>
      </c>
      <c r="IY215">
        <v>2.6062</v>
      </c>
      <c r="IZ215">
        <v>1.54785</v>
      </c>
      <c r="JA215">
        <v>2.30347</v>
      </c>
      <c r="JB215">
        <v>1.34644</v>
      </c>
      <c r="JC215">
        <v>2.43408</v>
      </c>
      <c r="JD215">
        <v>33.7381</v>
      </c>
      <c r="JE215">
        <v>24.2188</v>
      </c>
      <c r="JF215">
        <v>18</v>
      </c>
      <c r="JG215">
        <v>499.652</v>
      </c>
      <c r="JH215">
        <v>411.296</v>
      </c>
      <c r="JI215">
        <v>24.9995</v>
      </c>
      <c r="JJ215">
        <v>26.5765</v>
      </c>
      <c r="JK215">
        <v>30</v>
      </c>
      <c r="JL215">
        <v>26.5515</v>
      </c>
      <c r="JM215">
        <v>26.4951</v>
      </c>
      <c r="JN215">
        <v>16.7774</v>
      </c>
      <c r="JO215">
        <v>31.5005</v>
      </c>
      <c r="JP215">
        <v>85.814</v>
      </c>
      <c r="JQ215">
        <v>25</v>
      </c>
      <c r="JR215">
        <v>312.513</v>
      </c>
      <c r="JS215">
        <v>20.4531</v>
      </c>
      <c r="JT215">
        <v>102.354</v>
      </c>
      <c r="JU215">
        <v>103.122</v>
      </c>
    </row>
    <row r="216" spans="1:281">
      <c r="A216">
        <v>200</v>
      </c>
      <c r="B216">
        <v>1659026591.1</v>
      </c>
      <c r="C216">
        <v>2908</v>
      </c>
      <c r="D216" t="s">
        <v>825</v>
      </c>
      <c r="E216" t="s">
        <v>826</v>
      </c>
      <c r="F216">
        <v>5</v>
      </c>
      <c r="G216" t="s">
        <v>812</v>
      </c>
      <c r="H216" t="s">
        <v>417</v>
      </c>
      <c r="I216">
        <v>1659026583.6</v>
      </c>
      <c r="J216">
        <f>(K216)/1000</f>
        <v>0</v>
      </c>
      <c r="K216">
        <f>IF(CZ216, AN216, AH216)</f>
        <v>0</v>
      </c>
      <c r="L216">
        <f>IF(CZ216, AI216, AG216)</f>
        <v>0</v>
      </c>
      <c r="M216">
        <f>DB216 - IF(AU216&gt;1, L216*CV216*100.0/(AW216*DP216), 0)</f>
        <v>0</v>
      </c>
      <c r="N216">
        <f>((T216-J216/2)*M216-L216)/(T216+J216/2)</f>
        <v>0</v>
      </c>
      <c r="O216">
        <f>N216*(DI216+DJ216)/1000.0</f>
        <v>0</v>
      </c>
      <c r="P216">
        <f>(DB216 - IF(AU216&gt;1, L216*CV216*100.0/(AW216*DP216), 0))*(DI216+DJ216)/1000.0</f>
        <v>0</v>
      </c>
      <c r="Q216">
        <f>2.0/((1/S216-1/R216)+SIGN(S216)*SQRT((1/S216-1/R216)*(1/S216-1/R216) + 4*CW216/((CW216+1)*(CW216+1))*(2*1/S216*1/R216-1/R216*1/R216)))</f>
        <v>0</v>
      </c>
      <c r="R216">
        <f>IF(LEFT(CX216,1)&lt;&gt;"0",IF(LEFT(CX216,1)="1",3.0,CY216),$D$5+$E$5*(DP216*DI216/($K$5*1000))+$F$5*(DP216*DI216/($K$5*1000))*MAX(MIN(CV216,$J$5),$I$5)*MAX(MIN(CV216,$J$5),$I$5)+$G$5*MAX(MIN(CV216,$J$5),$I$5)*(DP216*DI216/($K$5*1000))+$H$5*(DP216*DI216/($K$5*1000))*(DP216*DI216/($K$5*1000)))</f>
        <v>0</v>
      </c>
      <c r="S216">
        <f>J216*(1000-(1000*0.61365*exp(17.502*W216/(240.97+W216))/(DI216+DJ216)+DD216)/2)/(1000*0.61365*exp(17.502*W216/(240.97+W216))/(DI216+DJ216)-DD216)</f>
        <v>0</v>
      </c>
      <c r="T216">
        <f>1/((CW216+1)/(Q216/1.6)+1/(R216/1.37)) + CW216/((CW216+1)/(Q216/1.6) + CW216/(R216/1.37))</f>
        <v>0</v>
      </c>
      <c r="U216">
        <f>(CR216*CU216)</f>
        <v>0</v>
      </c>
      <c r="V216">
        <f>(DK216+(U216+2*0.95*5.67E-8*(((DK216+$B$7)+273)^4-(DK216+273)^4)-44100*J216)/(1.84*29.3*R216+8*0.95*5.67E-8*(DK216+273)^3))</f>
        <v>0</v>
      </c>
      <c r="W216">
        <f>($C$7*DL216+$D$7*DM216+$E$7*V216)</f>
        <v>0</v>
      </c>
      <c r="X216">
        <f>0.61365*exp(17.502*W216/(240.97+W216))</f>
        <v>0</v>
      </c>
      <c r="Y216">
        <f>(Z216/AA216*100)</f>
        <v>0</v>
      </c>
      <c r="Z216">
        <f>DD216*(DI216+DJ216)/1000</f>
        <v>0</v>
      </c>
      <c r="AA216">
        <f>0.61365*exp(17.502*DK216/(240.97+DK216))</f>
        <v>0</v>
      </c>
      <c r="AB216">
        <f>(X216-DD216*(DI216+DJ216)/1000)</f>
        <v>0</v>
      </c>
      <c r="AC216">
        <f>(-J216*44100)</f>
        <v>0</v>
      </c>
      <c r="AD216">
        <f>2*29.3*R216*0.92*(DK216-W216)</f>
        <v>0</v>
      </c>
      <c r="AE216">
        <f>2*0.95*5.67E-8*(((DK216+$B$7)+273)^4-(W216+273)^4)</f>
        <v>0</v>
      </c>
      <c r="AF216">
        <f>U216+AE216+AC216+AD216</f>
        <v>0</v>
      </c>
      <c r="AG216">
        <f>DH216*AU216*(DC216-DB216*(1000-AU216*DE216)/(1000-AU216*DD216))/(100*CV216)</f>
        <v>0</v>
      </c>
      <c r="AH216">
        <f>1000*DH216*AU216*(DD216-DE216)/(100*CV216*(1000-AU216*DD216))</f>
        <v>0</v>
      </c>
      <c r="AI216">
        <f>(AJ216 - AK216 - DI216*1E3/(8.314*(DK216+273.15)) * AM216/DH216 * AL216) * DH216/(100*CV216) * (1000 - DE216)/1000</f>
        <v>0</v>
      </c>
      <c r="AJ216">
        <v>331.285701073882</v>
      </c>
      <c r="AK216">
        <v>332.622915151515</v>
      </c>
      <c r="AL216">
        <v>-3.23211508561157</v>
      </c>
      <c r="AM216">
        <v>66.0504921813524</v>
      </c>
      <c r="AN216">
        <f>(AP216 - AO216 + DI216*1E3/(8.314*(DK216+273.15)) * AR216/DH216 * AQ216) * DH216/(100*CV216) * 1000/(1000 - AP216)</f>
        <v>0</v>
      </c>
      <c r="AO216">
        <v>20.3878412922511</v>
      </c>
      <c r="AP216">
        <v>24.058934965035</v>
      </c>
      <c r="AQ216">
        <v>6.95787504683042e-05</v>
      </c>
      <c r="AR216">
        <v>92.47</v>
      </c>
      <c r="AS216">
        <v>0</v>
      </c>
      <c r="AT216">
        <v>0</v>
      </c>
      <c r="AU216">
        <f>IF(AS216*$H$13&gt;=AW216,1.0,(AW216/(AW216-AS216*$H$13)))</f>
        <v>0</v>
      </c>
      <c r="AV216">
        <f>(AU216-1)*100</f>
        <v>0</v>
      </c>
      <c r="AW216">
        <f>MAX(0,($B$13+$C$13*DP216)/(1+$D$13*DP216)*DI216/(DK216+273)*$E$13)</f>
        <v>0</v>
      </c>
      <c r="AX216" t="s">
        <v>418</v>
      </c>
      <c r="AY216" t="s">
        <v>418</v>
      </c>
      <c r="AZ216">
        <v>0</v>
      </c>
      <c r="BA216">
        <v>0</v>
      </c>
      <c r="BB216">
        <f>1-AZ216/BA216</f>
        <v>0</v>
      </c>
      <c r="BC216">
        <v>0</v>
      </c>
      <c r="BD216" t="s">
        <v>418</v>
      </c>
      <c r="BE216" t="s">
        <v>418</v>
      </c>
      <c r="BF216">
        <v>0</v>
      </c>
      <c r="BG216">
        <v>0</v>
      </c>
      <c r="BH216">
        <f>1-BF216/BG216</f>
        <v>0</v>
      </c>
      <c r="BI216">
        <v>0.5</v>
      </c>
      <c r="BJ216">
        <f>CS216</f>
        <v>0</v>
      </c>
      <c r="BK216">
        <f>L216</f>
        <v>0</v>
      </c>
      <c r="BL216">
        <f>BH216*BI216*BJ216</f>
        <v>0</v>
      </c>
      <c r="BM216">
        <f>(BK216-BC216)/BJ216</f>
        <v>0</v>
      </c>
      <c r="BN216">
        <f>(BA216-BG216)/BG216</f>
        <v>0</v>
      </c>
      <c r="BO216">
        <f>AZ216/(BB216+AZ216/BG216)</f>
        <v>0</v>
      </c>
      <c r="BP216" t="s">
        <v>418</v>
      </c>
      <c r="BQ216">
        <v>0</v>
      </c>
      <c r="BR216">
        <f>IF(BQ216&lt;&gt;0, BQ216, BO216)</f>
        <v>0</v>
      </c>
      <c r="BS216">
        <f>1-BR216/BG216</f>
        <v>0</v>
      </c>
      <c r="BT216">
        <f>(BG216-BF216)/(BG216-BR216)</f>
        <v>0</v>
      </c>
      <c r="BU216">
        <f>(BA216-BG216)/(BA216-BR216)</f>
        <v>0</v>
      </c>
      <c r="BV216">
        <f>(BG216-BF216)/(BG216-AZ216)</f>
        <v>0</v>
      </c>
      <c r="BW216">
        <f>(BA216-BG216)/(BA216-AZ216)</f>
        <v>0</v>
      </c>
      <c r="BX216">
        <f>(BT216*BR216/BF216)</f>
        <v>0</v>
      </c>
      <c r="BY216">
        <f>(1-BX216)</f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f>$B$11*DQ216+$C$11*DR216+$F$11*EC216*(1-EF216)</f>
        <v>0</v>
      </c>
      <c r="CS216">
        <f>CR216*CT216</f>
        <v>0</v>
      </c>
      <c r="CT216">
        <f>($B$11*$D$9+$C$11*$D$9+$F$11*((EP216+EH216)/MAX(EP216+EH216+EQ216, 0.1)*$I$9+EQ216/MAX(EP216+EH216+EQ216, 0.1)*$J$9))/($B$11+$C$11+$F$11)</f>
        <v>0</v>
      </c>
      <c r="CU216">
        <f>($B$11*$K$9+$C$11*$K$9+$F$11*((EP216+EH216)/MAX(EP216+EH216+EQ216, 0.1)*$P$9+EQ216/MAX(EP216+EH216+EQ216, 0.1)*$Q$9))/($B$11+$C$11+$F$11)</f>
        <v>0</v>
      </c>
      <c r="CV216">
        <v>6</v>
      </c>
      <c r="CW216">
        <v>0.5</v>
      </c>
      <c r="CX216" t="s">
        <v>419</v>
      </c>
      <c r="CY216">
        <v>2</v>
      </c>
      <c r="CZ216" t="b">
        <v>1</v>
      </c>
      <c r="DA216">
        <v>1659026583.6</v>
      </c>
      <c r="DB216">
        <v>346.418962962963</v>
      </c>
      <c r="DC216">
        <v>340.324851851852</v>
      </c>
      <c r="DD216">
        <v>24.0569777777778</v>
      </c>
      <c r="DE216">
        <v>20.401762962963</v>
      </c>
      <c r="DF216">
        <v>340.327777777778</v>
      </c>
      <c r="DG216">
        <v>23.590162962963</v>
      </c>
      <c r="DH216">
        <v>500.038259259259</v>
      </c>
      <c r="DI216">
        <v>90.3880592592593</v>
      </c>
      <c r="DJ216">
        <v>0.0460376814814815</v>
      </c>
      <c r="DK216">
        <v>27.3713925925926</v>
      </c>
      <c r="DL216">
        <v>27.5162518518519</v>
      </c>
      <c r="DM216">
        <v>999.9</v>
      </c>
      <c r="DN216">
        <v>0</v>
      </c>
      <c r="DO216">
        <v>0</v>
      </c>
      <c r="DP216">
        <v>9992.59259259259</v>
      </c>
      <c r="DQ216">
        <v>0</v>
      </c>
      <c r="DR216">
        <v>18.2041</v>
      </c>
      <c r="DS216">
        <v>6.09416185185185</v>
      </c>
      <c r="DT216">
        <v>354.958074074074</v>
      </c>
      <c r="DU216">
        <v>347.412851851852</v>
      </c>
      <c r="DV216">
        <v>3.65522222222222</v>
      </c>
      <c r="DW216">
        <v>340.324851851852</v>
      </c>
      <c r="DX216">
        <v>20.401762962963</v>
      </c>
      <c r="DY216">
        <v>2.1744637037037</v>
      </c>
      <c r="DZ216">
        <v>1.84407407407407</v>
      </c>
      <c r="EA216">
        <v>18.7754074074074</v>
      </c>
      <c r="EB216">
        <v>16.1654814814815</v>
      </c>
      <c r="EC216">
        <v>2000.01074074074</v>
      </c>
      <c r="ED216">
        <v>0.979995888888889</v>
      </c>
      <c r="EE216">
        <v>0.0200042481481481</v>
      </c>
      <c r="EF216">
        <v>0</v>
      </c>
      <c r="EG216">
        <v>870.445814814815</v>
      </c>
      <c r="EH216">
        <v>5.00063</v>
      </c>
      <c r="EI216">
        <v>17154.6296296296</v>
      </c>
      <c r="EJ216">
        <v>17256.962962963</v>
      </c>
      <c r="EK216">
        <v>38.312</v>
      </c>
      <c r="EL216">
        <v>38.3446666666667</v>
      </c>
      <c r="EM216">
        <v>37.84</v>
      </c>
      <c r="EN216">
        <v>37.562</v>
      </c>
      <c r="EO216">
        <v>39.312</v>
      </c>
      <c r="EP216">
        <v>1955.10074074074</v>
      </c>
      <c r="EQ216">
        <v>39.91</v>
      </c>
      <c r="ER216">
        <v>0</v>
      </c>
      <c r="ES216">
        <v>1659026589.7</v>
      </c>
      <c r="ET216">
        <v>0</v>
      </c>
      <c r="EU216">
        <v>870.476692307692</v>
      </c>
      <c r="EV216">
        <v>-2.70160684513944</v>
      </c>
      <c r="EW216">
        <v>-72.8683760435388</v>
      </c>
      <c r="EX216">
        <v>17154.9153846154</v>
      </c>
      <c r="EY216">
        <v>15</v>
      </c>
      <c r="EZ216">
        <v>0</v>
      </c>
      <c r="FA216" t="s">
        <v>420</v>
      </c>
      <c r="FB216">
        <v>1657551626.5</v>
      </c>
      <c r="FC216">
        <v>1657551629</v>
      </c>
      <c r="FD216">
        <v>0</v>
      </c>
      <c r="FE216">
        <v>0.403</v>
      </c>
      <c r="FF216">
        <v>0.009</v>
      </c>
      <c r="FG216">
        <v>9.41</v>
      </c>
      <c r="FH216">
        <v>0.087</v>
      </c>
      <c r="FI216">
        <v>417</v>
      </c>
      <c r="FJ216">
        <v>17</v>
      </c>
      <c r="FK216">
        <v>1.61</v>
      </c>
      <c r="FL216">
        <v>0.59</v>
      </c>
      <c r="FM216">
        <v>4.71059463414634</v>
      </c>
      <c r="FN216">
        <v>20.2842542090592</v>
      </c>
      <c r="FO216">
        <v>2.05892155768273</v>
      </c>
      <c r="FP216">
        <v>0</v>
      </c>
      <c r="FQ216">
        <v>870.694852941176</v>
      </c>
      <c r="FR216">
        <v>-3.05272727089911</v>
      </c>
      <c r="FS216">
        <v>0.351831605137595</v>
      </c>
      <c r="FT216">
        <v>0</v>
      </c>
      <c r="FU216">
        <v>3.64550390243902</v>
      </c>
      <c r="FV216">
        <v>0.16559707317074</v>
      </c>
      <c r="FW216">
        <v>0.0179176426038217</v>
      </c>
      <c r="FX216">
        <v>0</v>
      </c>
      <c r="FY216">
        <v>0</v>
      </c>
      <c r="FZ216">
        <v>3</v>
      </c>
      <c r="GA216" t="s">
        <v>427</v>
      </c>
      <c r="GB216">
        <v>2.97371</v>
      </c>
      <c r="GC216">
        <v>2.70042</v>
      </c>
      <c r="GD216">
        <v>0.0733933</v>
      </c>
      <c r="GE216">
        <v>0.0731601</v>
      </c>
      <c r="GF216">
        <v>0.103345</v>
      </c>
      <c r="GG216">
        <v>0.0930533</v>
      </c>
      <c r="GH216">
        <v>36093.6</v>
      </c>
      <c r="GI216">
        <v>39474.9</v>
      </c>
      <c r="GJ216">
        <v>35299</v>
      </c>
      <c r="GK216">
        <v>38627</v>
      </c>
      <c r="GL216">
        <v>44871.1</v>
      </c>
      <c r="GM216">
        <v>50592.3</v>
      </c>
      <c r="GN216">
        <v>55175.1</v>
      </c>
      <c r="GO216">
        <v>61952</v>
      </c>
      <c r="GP216">
        <v>1.9846</v>
      </c>
      <c r="GQ216">
        <v>1.848</v>
      </c>
      <c r="GR216">
        <v>0.137538</v>
      </c>
      <c r="GS216">
        <v>0</v>
      </c>
      <c r="GT216">
        <v>25.2522</v>
      </c>
      <c r="GU216">
        <v>999.9</v>
      </c>
      <c r="GV216">
        <v>58.247</v>
      </c>
      <c r="GW216">
        <v>29.306</v>
      </c>
      <c r="GX216">
        <v>26.382</v>
      </c>
      <c r="GY216">
        <v>55.7164</v>
      </c>
      <c r="GZ216">
        <v>43.4776</v>
      </c>
      <c r="HA216">
        <v>1</v>
      </c>
      <c r="HB216">
        <v>-0.052439</v>
      </c>
      <c r="HC216">
        <v>0.0520697</v>
      </c>
      <c r="HD216">
        <v>20.1141</v>
      </c>
      <c r="HE216">
        <v>5.20172</v>
      </c>
      <c r="HF216">
        <v>12.004</v>
      </c>
      <c r="HG216">
        <v>4.9756</v>
      </c>
      <c r="HH216">
        <v>3.294</v>
      </c>
      <c r="HI216">
        <v>9999</v>
      </c>
      <c r="HJ216">
        <v>9999</v>
      </c>
      <c r="HK216">
        <v>9999</v>
      </c>
      <c r="HL216">
        <v>628.5</v>
      </c>
      <c r="HM216">
        <v>1.86316</v>
      </c>
      <c r="HN216">
        <v>1.86801</v>
      </c>
      <c r="HO216">
        <v>1.86783</v>
      </c>
      <c r="HP216">
        <v>1.86905</v>
      </c>
      <c r="HQ216">
        <v>1.86981</v>
      </c>
      <c r="HR216">
        <v>1.86584</v>
      </c>
      <c r="HS216">
        <v>1.86691</v>
      </c>
      <c r="HT216">
        <v>1.86829</v>
      </c>
      <c r="HU216">
        <v>5</v>
      </c>
      <c r="HV216">
        <v>0</v>
      </c>
      <c r="HW216">
        <v>0</v>
      </c>
      <c r="HX216">
        <v>0</v>
      </c>
      <c r="HY216" t="s">
        <v>422</v>
      </c>
      <c r="HZ216" t="s">
        <v>423</v>
      </c>
      <c r="IA216" t="s">
        <v>424</v>
      </c>
      <c r="IB216" t="s">
        <v>424</v>
      </c>
      <c r="IC216" t="s">
        <v>424</v>
      </c>
      <c r="ID216" t="s">
        <v>424</v>
      </c>
      <c r="IE216">
        <v>0</v>
      </c>
      <c r="IF216">
        <v>100</v>
      </c>
      <c r="IG216">
        <v>100</v>
      </c>
      <c r="IH216">
        <v>5.95</v>
      </c>
      <c r="II216">
        <v>0.4671</v>
      </c>
      <c r="IJ216">
        <v>4.02706509432224</v>
      </c>
      <c r="IK216">
        <v>0.00601174518973114</v>
      </c>
      <c r="IL216">
        <v>2.77886958061485e-07</v>
      </c>
      <c r="IM216">
        <v>-3.54636231360687e-10</v>
      </c>
      <c r="IN216">
        <v>-0.0404303883988718</v>
      </c>
      <c r="IO216">
        <v>-0.0177815531441476</v>
      </c>
      <c r="IP216">
        <v>0.00205572605671414</v>
      </c>
      <c r="IQ216">
        <v>-1.65519735432211e-05</v>
      </c>
      <c r="IR216">
        <v>-4</v>
      </c>
      <c r="IS216">
        <v>1848</v>
      </c>
      <c r="IT216">
        <v>1</v>
      </c>
      <c r="IU216">
        <v>25</v>
      </c>
      <c r="IV216">
        <v>24582.7</v>
      </c>
      <c r="IW216">
        <v>24582.7</v>
      </c>
      <c r="IX216">
        <v>0.805664</v>
      </c>
      <c r="IY216">
        <v>2.61597</v>
      </c>
      <c r="IZ216">
        <v>1.54785</v>
      </c>
      <c r="JA216">
        <v>2.30347</v>
      </c>
      <c r="JB216">
        <v>1.34644</v>
      </c>
      <c r="JC216">
        <v>2.35962</v>
      </c>
      <c r="JD216">
        <v>33.7381</v>
      </c>
      <c r="JE216">
        <v>24.2188</v>
      </c>
      <c r="JF216">
        <v>18</v>
      </c>
      <c r="JG216">
        <v>499.368</v>
      </c>
      <c r="JH216">
        <v>411.383</v>
      </c>
      <c r="JI216">
        <v>24.9996</v>
      </c>
      <c r="JJ216">
        <v>26.5743</v>
      </c>
      <c r="JK216">
        <v>29.9999</v>
      </c>
      <c r="JL216">
        <v>26.5493</v>
      </c>
      <c r="JM216">
        <v>26.4911</v>
      </c>
      <c r="JN216">
        <v>16.1116</v>
      </c>
      <c r="JO216">
        <v>31.2255</v>
      </c>
      <c r="JP216">
        <v>85.814</v>
      </c>
      <c r="JQ216">
        <v>25</v>
      </c>
      <c r="JR216">
        <v>299.053</v>
      </c>
      <c r="JS216">
        <v>20.4469</v>
      </c>
      <c r="JT216">
        <v>102.354</v>
      </c>
      <c r="JU216">
        <v>103.123</v>
      </c>
    </row>
    <row r="217" spans="1:281">
      <c r="A217">
        <v>201</v>
      </c>
      <c r="B217">
        <v>1659026596.1</v>
      </c>
      <c r="C217">
        <v>2913</v>
      </c>
      <c r="D217" t="s">
        <v>827</v>
      </c>
      <c r="E217" t="s">
        <v>828</v>
      </c>
      <c r="F217">
        <v>5</v>
      </c>
      <c r="G217" t="s">
        <v>812</v>
      </c>
      <c r="H217" t="s">
        <v>417</v>
      </c>
      <c r="I217">
        <v>1659026588.31429</v>
      </c>
      <c r="J217">
        <f>(K217)/1000</f>
        <v>0</v>
      </c>
      <c r="K217">
        <f>IF(CZ217, AN217, AH217)</f>
        <v>0</v>
      </c>
      <c r="L217">
        <f>IF(CZ217, AI217, AG217)</f>
        <v>0</v>
      </c>
      <c r="M217">
        <f>DB217 - IF(AU217&gt;1, L217*CV217*100.0/(AW217*DP217), 0)</f>
        <v>0</v>
      </c>
      <c r="N217">
        <f>((T217-J217/2)*M217-L217)/(T217+J217/2)</f>
        <v>0</v>
      </c>
      <c r="O217">
        <f>N217*(DI217+DJ217)/1000.0</f>
        <v>0</v>
      </c>
      <c r="P217">
        <f>(DB217 - IF(AU217&gt;1, L217*CV217*100.0/(AW217*DP217), 0))*(DI217+DJ217)/1000.0</f>
        <v>0</v>
      </c>
      <c r="Q217">
        <f>2.0/((1/S217-1/R217)+SIGN(S217)*SQRT((1/S217-1/R217)*(1/S217-1/R217) + 4*CW217/((CW217+1)*(CW217+1))*(2*1/S217*1/R217-1/R217*1/R217)))</f>
        <v>0</v>
      </c>
      <c r="R217">
        <f>IF(LEFT(CX217,1)&lt;&gt;"0",IF(LEFT(CX217,1)="1",3.0,CY217),$D$5+$E$5*(DP217*DI217/($K$5*1000))+$F$5*(DP217*DI217/($K$5*1000))*MAX(MIN(CV217,$J$5),$I$5)*MAX(MIN(CV217,$J$5),$I$5)+$G$5*MAX(MIN(CV217,$J$5),$I$5)*(DP217*DI217/($K$5*1000))+$H$5*(DP217*DI217/($K$5*1000))*(DP217*DI217/($K$5*1000)))</f>
        <v>0</v>
      </c>
      <c r="S217">
        <f>J217*(1000-(1000*0.61365*exp(17.502*W217/(240.97+W217))/(DI217+DJ217)+DD217)/2)/(1000*0.61365*exp(17.502*W217/(240.97+W217))/(DI217+DJ217)-DD217)</f>
        <v>0</v>
      </c>
      <c r="T217">
        <f>1/((CW217+1)/(Q217/1.6)+1/(R217/1.37)) + CW217/((CW217+1)/(Q217/1.6) + CW217/(R217/1.37))</f>
        <v>0</v>
      </c>
      <c r="U217">
        <f>(CR217*CU217)</f>
        <v>0</v>
      </c>
      <c r="V217">
        <f>(DK217+(U217+2*0.95*5.67E-8*(((DK217+$B$7)+273)^4-(DK217+273)^4)-44100*J217)/(1.84*29.3*R217+8*0.95*5.67E-8*(DK217+273)^3))</f>
        <v>0</v>
      </c>
      <c r="W217">
        <f>($C$7*DL217+$D$7*DM217+$E$7*V217)</f>
        <v>0</v>
      </c>
      <c r="X217">
        <f>0.61365*exp(17.502*W217/(240.97+W217))</f>
        <v>0</v>
      </c>
      <c r="Y217">
        <f>(Z217/AA217*100)</f>
        <v>0</v>
      </c>
      <c r="Z217">
        <f>DD217*(DI217+DJ217)/1000</f>
        <v>0</v>
      </c>
      <c r="AA217">
        <f>0.61365*exp(17.502*DK217/(240.97+DK217))</f>
        <v>0</v>
      </c>
      <c r="AB217">
        <f>(X217-DD217*(DI217+DJ217)/1000)</f>
        <v>0</v>
      </c>
      <c r="AC217">
        <f>(-J217*44100)</f>
        <v>0</v>
      </c>
      <c r="AD217">
        <f>2*29.3*R217*0.92*(DK217-W217)</f>
        <v>0</v>
      </c>
      <c r="AE217">
        <f>2*0.95*5.67E-8*(((DK217+$B$7)+273)^4-(W217+273)^4)</f>
        <v>0</v>
      </c>
      <c r="AF217">
        <f>U217+AE217+AC217+AD217</f>
        <v>0</v>
      </c>
      <c r="AG217">
        <f>DH217*AU217*(DC217-DB217*(1000-AU217*DE217)/(1000-AU217*DD217))/(100*CV217)</f>
        <v>0</v>
      </c>
      <c r="AH217">
        <f>1000*DH217*AU217*(DD217-DE217)/(100*CV217*(1000-AU217*DD217))</f>
        <v>0</v>
      </c>
      <c r="AI217">
        <f>(AJ217 - AK217 - DI217*1E3/(8.314*(DK217+273.15)) * AM217/DH217 * AL217) * DH217/(100*CV217) * (1000 - DE217)/1000</f>
        <v>0</v>
      </c>
      <c r="AJ217">
        <v>313.897809405558</v>
      </c>
      <c r="AK217">
        <v>316.327096969697</v>
      </c>
      <c r="AL217">
        <v>-3.28392832952844</v>
      </c>
      <c r="AM217">
        <v>66.0504921813524</v>
      </c>
      <c r="AN217">
        <f>(AP217 - AO217 + DI217*1E3/(8.314*(DK217+273.15)) * AR217/DH217 * AQ217) * DH217/(100*CV217) * 1000/(1000 - AP217)</f>
        <v>0</v>
      </c>
      <c r="AO217">
        <v>20.3899366906494</v>
      </c>
      <c r="AP217">
        <v>24.0730244755245</v>
      </c>
      <c r="AQ217">
        <v>0.000114909090910001</v>
      </c>
      <c r="AR217">
        <v>92.47</v>
      </c>
      <c r="AS217">
        <v>0</v>
      </c>
      <c r="AT217">
        <v>0</v>
      </c>
      <c r="AU217">
        <f>IF(AS217*$H$13&gt;=AW217,1.0,(AW217/(AW217-AS217*$H$13)))</f>
        <v>0</v>
      </c>
      <c r="AV217">
        <f>(AU217-1)*100</f>
        <v>0</v>
      </c>
      <c r="AW217">
        <f>MAX(0,($B$13+$C$13*DP217)/(1+$D$13*DP217)*DI217/(DK217+273)*$E$13)</f>
        <v>0</v>
      </c>
      <c r="AX217" t="s">
        <v>418</v>
      </c>
      <c r="AY217" t="s">
        <v>418</v>
      </c>
      <c r="AZ217">
        <v>0</v>
      </c>
      <c r="BA217">
        <v>0</v>
      </c>
      <c r="BB217">
        <f>1-AZ217/BA217</f>
        <v>0</v>
      </c>
      <c r="BC217">
        <v>0</v>
      </c>
      <c r="BD217" t="s">
        <v>418</v>
      </c>
      <c r="BE217" t="s">
        <v>418</v>
      </c>
      <c r="BF217">
        <v>0</v>
      </c>
      <c r="BG217">
        <v>0</v>
      </c>
      <c r="BH217">
        <f>1-BF217/BG217</f>
        <v>0</v>
      </c>
      <c r="BI217">
        <v>0.5</v>
      </c>
      <c r="BJ217">
        <f>CS217</f>
        <v>0</v>
      </c>
      <c r="BK217">
        <f>L217</f>
        <v>0</v>
      </c>
      <c r="BL217">
        <f>BH217*BI217*BJ217</f>
        <v>0</v>
      </c>
      <c r="BM217">
        <f>(BK217-BC217)/BJ217</f>
        <v>0</v>
      </c>
      <c r="BN217">
        <f>(BA217-BG217)/BG217</f>
        <v>0</v>
      </c>
      <c r="BO217">
        <f>AZ217/(BB217+AZ217/BG217)</f>
        <v>0</v>
      </c>
      <c r="BP217" t="s">
        <v>418</v>
      </c>
      <c r="BQ217">
        <v>0</v>
      </c>
      <c r="BR217">
        <f>IF(BQ217&lt;&gt;0, BQ217, BO217)</f>
        <v>0</v>
      </c>
      <c r="BS217">
        <f>1-BR217/BG217</f>
        <v>0</v>
      </c>
      <c r="BT217">
        <f>(BG217-BF217)/(BG217-BR217)</f>
        <v>0</v>
      </c>
      <c r="BU217">
        <f>(BA217-BG217)/(BA217-BR217)</f>
        <v>0</v>
      </c>
      <c r="BV217">
        <f>(BG217-BF217)/(BG217-AZ217)</f>
        <v>0</v>
      </c>
      <c r="BW217">
        <f>(BA217-BG217)/(BA217-AZ217)</f>
        <v>0</v>
      </c>
      <c r="BX217">
        <f>(BT217*BR217/BF217)</f>
        <v>0</v>
      </c>
      <c r="BY217">
        <f>(1-BX217)</f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f>$B$11*DQ217+$C$11*DR217+$F$11*EC217*(1-EF217)</f>
        <v>0</v>
      </c>
      <c r="CS217">
        <f>CR217*CT217</f>
        <v>0</v>
      </c>
      <c r="CT217">
        <f>($B$11*$D$9+$C$11*$D$9+$F$11*((EP217+EH217)/MAX(EP217+EH217+EQ217, 0.1)*$I$9+EQ217/MAX(EP217+EH217+EQ217, 0.1)*$J$9))/($B$11+$C$11+$F$11)</f>
        <v>0</v>
      </c>
      <c r="CU217">
        <f>($B$11*$K$9+$C$11*$K$9+$F$11*((EP217+EH217)/MAX(EP217+EH217+EQ217, 0.1)*$P$9+EQ217/MAX(EP217+EH217+EQ217, 0.1)*$Q$9))/($B$11+$C$11+$F$11)</f>
        <v>0</v>
      </c>
      <c r="CV217">
        <v>6</v>
      </c>
      <c r="CW217">
        <v>0.5</v>
      </c>
      <c r="CX217" t="s">
        <v>419</v>
      </c>
      <c r="CY217">
        <v>2</v>
      </c>
      <c r="CZ217" t="b">
        <v>1</v>
      </c>
      <c r="DA217">
        <v>1659026588.31429</v>
      </c>
      <c r="DB217">
        <v>331.740178571429</v>
      </c>
      <c r="DC217">
        <v>324.52125</v>
      </c>
      <c r="DD217">
        <v>24.062675</v>
      </c>
      <c r="DE217">
        <v>20.3971535714286</v>
      </c>
      <c r="DF217">
        <v>325.737642857143</v>
      </c>
      <c r="DG217">
        <v>23.5955857142857</v>
      </c>
      <c r="DH217">
        <v>500.019928571429</v>
      </c>
      <c r="DI217">
        <v>90.3872357142857</v>
      </c>
      <c r="DJ217">
        <v>0.046178475</v>
      </c>
      <c r="DK217">
        <v>27.3679607142857</v>
      </c>
      <c r="DL217">
        <v>27.5061785714286</v>
      </c>
      <c r="DM217">
        <v>999.9</v>
      </c>
      <c r="DN217">
        <v>0</v>
      </c>
      <c r="DO217">
        <v>0</v>
      </c>
      <c r="DP217">
        <v>9994.64285714286</v>
      </c>
      <c r="DQ217">
        <v>0</v>
      </c>
      <c r="DR217">
        <v>18.2041</v>
      </c>
      <c r="DS217">
        <v>7.21891357142857</v>
      </c>
      <c r="DT217">
        <v>339.919428571428</v>
      </c>
      <c r="DU217">
        <v>331.278571428571</v>
      </c>
      <c r="DV217">
        <v>3.6655325</v>
      </c>
      <c r="DW217">
        <v>324.52125</v>
      </c>
      <c r="DX217">
        <v>20.3971535714286</v>
      </c>
      <c r="DY217">
        <v>2.17495928571429</v>
      </c>
      <c r="DZ217">
        <v>1.84364107142857</v>
      </c>
      <c r="EA217">
        <v>18.7790464285714</v>
      </c>
      <c r="EB217">
        <v>16.1618035714286</v>
      </c>
      <c r="EC217">
        <v>1999.99571428571</v>
      </c>
      <c r="ED217">
        <v>0.979995607142857</v>
      </c>
      <c r="EE217">
        <v>0.0200045392857143</v>
      </c>
      <c r="EF217">
        <v>0</v>
      </c>
      <c r="EG217">
        <v>870.307321428571</v>
      </c>
      <c r="EH217">
        <v>5.00063</v>
      </c>
      <c r="EI217">
        <v>17150.6928571429</v>
      </c>
      <c r="EJ217">
        <v>17256.8321428571</v>
      </c>
      <c r="EK217">
        <v>38.312</v>
      </c>
      <c r="EL217">
        <v>38.33225</v>
      </c>
      <c r="EM217">
        <v>37.82775</v>
      </c>
      <c r="EN217">
        <v>37.562</v>
      </c>
      <c r="EO217">
        <v>39.312</v>
      </c>
      <c r="EP217">
        <v>1955.08535714286</v>
      </c>
      <c r="EQ217">
        <v>39.9103571428571</v>
      </c>
      <c r="ER217">
        <v>0</v>
      </c>
      <c r="ES217">
        <v>1659026595.1</v>
      </c>
      <c r="ET217">
        <v>0</v>
      </c>
      <c r="EU217">
        <v>870.29956</v>
      </c>
      <c r="EV217">
        <v>-1.67653846578976</v>
      </c>
      <c r="EW217">
        <v>-24.2230769108999</v>
      </c>
      <c r="EX217">
        <v>17150.236</v>
      </c>
      <c r="EY217">
        <v>15</v>
      </c>
      <c r="EZ217">
        <v>0</v>
      </c>
      <c r="FA217" t="s">
        <v>420</v>
      </c>
      <c r="FB217">
        <v>1657551626.5</v>
      </c>
      <c r="FC217">
        <v>1657551629</v>
      </c>
      <c r="FD217">
        <v>0</v>
      </c>
      <c r="FE217">
        <v>0.403</v>
      </c>
      <c r="FF217">
        <v>0.009</v>
      </c>
      <c r="FG217">
        <v>9.41</v>
      </c>
      <c r="FH217">
        <v>0.087</v>
      </c>
      <c r="FI217">
        <v>417</v>
      </c>
      <c r="FJ217">
        <v>17</v>
      </c>
      <c r="FK217">
        <v>1.61</v>
      </c>
      <c r="FL217">
        <v>0.59</v>
      </c>
      <c r="FM217">
        <v>6.50718243902439</v>
      </c>
      <c r="FN217">
        <v>14.4810777700348</v>
      </c>
      <c r="FO217">
        <v>1.47183521329877</v>
      </c>
      <c r="FP217">
        <v>0</v>
      </c>
      <c r="FQ217">
        <v>870.404352941177</v>
      </c>
      <c r="FR217">
        <v>-2.13527883871126</v>
      </c>
      <c r="FS217">
        <v>0.291246194860567</v>
      </c>
      <c r="FT217">
        <v>0</v>
      </c>
      <c r="FU217">
        <v>3.65848195121951</v>
      </c>
      <c r="FV217">
        <v>0.15321595818816</v>
      </c>
      <c r="FW217">
        <v>0.0173887963958171</v>
      </c>
      <c r="FX217">
        <v>0</v>
      </c>
      <c r="FY217">
        <v>0</v>
      </c>
      <c r="FZ217">
        <v>3</v>
      </c>
      <c r="GA217" t="s">
        <v>427</v>
      </c>
      <c r="GB217">
        <v>2.973</v>
      </c>
      <c r="GC217">
        <v>2.70023</v>
      </c>
      <c r="GD217">
        <v>0.0704009</v>
      </c>
      <c r="GE217">
        <v>0.0701449</v>
      </c>
      <c r="GF217">
        <v>0.103382</v>
      </c>
      <c r="GG217">
        <v>0.0931128</v>
      </c>
      <c r="GH217">
        <v>36210.5</v>
      </c>
      <c r="GI217">
        <v>39602.8</v>
      </c>
      <c r="GJ217">
        <v>35299.3</v>
      </c>
      <c r="GK217">
        <v>38626.6</v>
      </c>
      <c r="GL217">
        <v>44869.3</v>
      </c>
      <c r="GM217">
        <v>50588.9</v>
      </c>
      <c r="GN217">
        <v>55175.2</v>
      </c>
      <c r="GO217">
        <v>61952.1</v>
      </c>
      <c r="GP217">
        <v>1.9852</v>
      </c>
      <c r="GQ217">
        <v>1.8478</v>
      </c>
      <c r="GR217">
        <v>0.138134</v>
      </c>
      <c r="GS217">
        <v>0</v>
      </c>
      <c r="GT217">
        <v>25.2458</v>
      </c>
      <c r="GU217">
        <v>999.9</v>
      </c>
      <c r="GV217">
        <v>58.222</v>
      </c>
      <c r="GW217">
        <v>29.306</v>
      </c>
      <c r="GX217">
        <v>26.3663</v>
      </c>
      <c r="GY217">
        <v>55.6364</v>
      </c>
      <c r="GZ217">
        <v>43.4095</v>
      </c>
      <c r="HA217">
        <v>1</v>
      </c>
      <c r="HB217">
        <v>-0.0530488</v>
      </c>
      <c r="HC217">
        <v>0.0490196</v>
      </c>
      <c r="HD217">
        <v>20.1139</v>
      </c>
      <c r="HE217">
        <v>5.20052</v>
      </c>
      <c r="HF217">
        <v>12.004</v>
      </c>
      <c r="HG217">
        <v>4.976</v>
      </c>
      <c r="HH217">
        <v>3.2934</v>
      </c>
      <c r="HI217">
        <v>9999</v>
      </c>
      <c r="HJ217">
        <v>9999</v>
      </c>
      <c r="HK217">
        <v>9999</v>
      </c>
      <c r="HL217">
        <v>628.5</v>
      </c>
      <c r="HM217">
        <v>1.86322</v>
      </c>
      <c r="HN217">
        <v>1.86804</v>
      </c>
      <c r="HO217">
        <v>1.86783</v>
      </c>
      <c r="HP217">
        <v>1.86905</v>
      </c>
      <c r="HQ217">
        <v>1.86981</v>
      </c>
      <c r="HR217">
        <v>1.86584</v>
      </c>
      <c r="HS217">
        <v>1.86694</v>
      </c>
      <c r="HT217">
        <v>1.86829</v>
      </c>
      <c r="HU217">
        <v>5</v>
      </c>
      <c r="HV217">
        <v>0</v>
      </c>
      <c r="HW217">
        <v>0</v>
      </c>
      <c r="HX217">
        <v>0</v>
      </c>
      <c r="HY217" t="s">
        <v>422</v>
      </c>
      <c r="HZ217" t="s">
        <v>423</v>
      </c>
      <c r="IA217" t="s">
        <v>424</v>
      </c>
      <c r="IB217" t="s">
        <v>424</v>
      </c>
      <c r="IC217" t="s">
        <v>424</v>
      </c>
      <c r="ID217" t="s">
        <v>424</v>
      </c>
      <c r="IE217">
        <v>0</v>
      </c>
      <c r="IF217">
        <v>100</v>
      </c>
      <c r="IG217">
        <v>100</v>
      </c>
      <c r="IH217">
        <v>5.854</v>
      </c>
      <c r="II217">
        <v>0.4675</v>
      </c>
      <c r="IJ217">
        <v>4.02706509432224</v>
      </c>
      <c r="IK217">
        <v>0.00601174518973114</v>
      </c>
      <c r="IL217">
        <v>2.77886958061485e-07</v>
      </c>
      <c r="IM217">
        <v>-3.54636231360687e-10</v>
      </c>
      <c r="IN217">
        <v>-0.0404303883988718</v>
      </c>
      <c r="IO217">
        <v>-0.0177815531441476</v>
      </c>
      <c r="IP217">
        <v>0.00205572605671414</v>
      </c>
      <c r="IQ217">
        <v>-1.65519735432211e-05</v>
      </c>
      <c r="IR217">
        <v>-4</v>
      </c>
      <c r="IS217">
        <v>1848</v>
      </c>
      <c r="IT217">
        <v>1</v>
      </c>
      <c r="IU217">
        <v>25</v>
      </c>
      <c r="IV217">
        <v>24582.8</v>
      </c>
      <c r="IW217">
        <v>24582.8</v>
      </c>
      <c r="IX217">
        <v>0.776367</v>
      </c>
      <c r="IY217">
        <v>2.61719</v>
      </c>
      <c r="IZ217">
        <v>1.54785</v>
      </c>
      <c r="JA217">
        <v>2.30347</v>
      </c>
      <c r="JB217">
        <v>1.34644</v>
      </c>
      <c r="JC217">
        <v>2.32544</v>
      </c>
      <c r="JD217">
        <v>33.7606</v>
      </c>
      <c r="JE217">
        <v>24.2188</v>
      </c>
      <c r="JF217">
        <v>18</v>
      </c>
      <c r="JG217">
        <v>499.743</v>
      </c>
      <c r="JH217">
        <v>411.253</v>
      </c>
      <c r="JI217">
        <v>24.9994</v>
      </c>
      <c r="JJ217">
        <v>26.572</v>
      </c>
      <c r="JK217">
        <v>29.9999</v>
      </c>
      <c r="JL217">
        <v>26.5471</v>
      </c>
      <c r="JM217">
        <v>26.4888</v>
      </c>
      <c r="JN217">
        <v>15.5168</v>
      </c>
      <c r="JO217">
        <v>31.2255</v>
      </c>
      <c r="JP217">
        <v>85.814</v>
      </c>
      <c r="JQ217">
        <v>25</v>
      </c>
      <c r="JR217">
        <v>285.564</v>
      </c>
      <c r="JS217">
        <v>20.4308</v>
      </c>
      <c r="JT217">
        <v>102.354</v>
      </c>
      <c r="JU217">
        <v>103.122</v>
      </c>
    </row>
    <row r="218" spans="1:281">
      <c r="A218">
        <v>202</v>
      </c>
      <c r="B218">
        <v>1659026601.1</v>
      </c>
      <c r="C218">
        <v>2918</v>
      </c>
      <c r="D218" t="s">
        <v>829</v>
      </c>
      <c r="E218" t="s">
        <v>830</v>
      </c>
      <c r="F218">
        <v>5</v>
      </c>
      <c r="G218" t="s">
        <v>812</v>
      </c>
      <c r="H218" t="s">
        <v>417</v>
      </c>
      <c r="I218">
        <v>1659026593.6</v>
      </c>
      <c r="J218">
        <f>(K218)/1000</f>
        <v>0</v>
      </c>
      <c r="K218">
        <f>IF(CZ218, AN218, AH218)</f>
        <v>0</v>
      </c>
      <c r="L218">
        <f>IF(CZ218, AI218, AG218)</f>
        <v>0</v>
      </c>
      <c r="M218">
        <f>DB218 - IF(AU218&gt;1, L218*CV218*100.0/(AW218*DP218), 0)</f>
        <v>0</v>
      </c>
      <c r="N218">
        <f>((T218-J218/2)*M218-L218)/(T218+J218/2)</f>
        <v>0</v>
      </c>
      <c r="O218">
        <f>N218*(DI218+DJ218)/1000.0</f>
        <v>0</v>
      </c>
      <c r="P218">
        <f>(DB218 - IF(AU218&gt;1, L218*CV218*100.0/(AW218*DP218), 0))*(DI218+DJ218)/1000.0</f>
        <v>0</v>
      </c>
      <c r="Q218">
        <f>2.0/((1/S218-1/R218)+SIGN(S218)*SQRT((1/S218-1/R218)*(1/S218-1/R218) + 4*CW218/((CW218+1)*(CW218+1))*(2*1/S218*1/R218-1/R218*1/R218)))</f>
        <v>0</v>
      </c>
      <c r="R218">
        <f>IF(LEFT(CX218,1)&lt;&gt;"0",IF(LEFT(CX218,1)="1",3.0,CY218),$D$5+$E$5*(DP218*DI218/($K$5*1000))+$F$5*(DP218*DI218/($K$5*1000))*MAX(MIN(CV218,$J$5),$I$5)*MAX(MIN(CV218,$J$5),$I$5)+$G$5*MAX(MIN(CV218,$J$5),$I$5)*(DP218*DI218/($K$5*1000))+$H$5*(DP218*DI218/($K$5*1000))*(DP218*DI218/($K$5*1000)))</f>
        <v>0</v>
      </c>
      <c r="S218">
        <f>J218*(1000-(1000*0.61365*exp(17.502*W218/(240.97+W218))/(DI218+DJ218)+DD218)/2)/(1000*0.61365*exp(17.502*W218/(240.97+W218))/(DI218+DJ218)-DD218)</f>
        <v>0</v>
      </c>
      <c r="T218">
        <f>1/((CW218+1)/(Q218/1.6)+1/(R218/1.37)) + CW218/((CW218+1)/(Q218/1.6) + CW218/(R218/1.37))</f>
        <v>0</v>
      </c>
      <c r="U218">
        <f>(CR218*CU218)</f>
        <v>0</v>
      </c>
      <c r="V218">
        <f>(DK218+(U218+2*0.95*5.67E-8*(((DK218+$B$7)+273)^4-(DK218+273)^4)-44100*J218)/(1.84*29.3*R218+8*0.95*5.67E-8*(DK218+273)^3))</f>
        <v>0</v>
      </c>
      <c r="W218">
        <f>($C$7*DL218+$D$7*DM218+$E$7*V218)</f>
        <v>0</v>
      </c>
      <c r="X218">
        <f>0.61365*exp(17.502*W218/(240.97+W218))</f>
        <v>0</v>
      </c>
      <c r="Y218">
        <f>(Z218/AA218*100)</f>
        <v>0</v>
      </c>
      <c r="Z218">
        <f>DD218*(DI218+DJ218)/1000</f>
        <v>0</v>
      </c>
      <c r="AA218">
        <f>0.61365*exp(17.502*DK218/(240.97+DK218))</f>
        <v>0</v>
      </c>
      <c r="AB218">
        <f>(X218-DD218*(DI218+DJ218)/1000)</f>
        <v>0</v>
      </c>
      <c r="AC218">
        <f>(-J218*44100)</f>
        <v>0</v>
      </c>
      <c r="AD218">
        <f>2*29.3*R218*0.92*(DK218-W218)</f>
        <v>0</v>
      </c>
      <c r="AE218">
        <f>2*0.95*5.67E-8*(((DK218+$B$7)+273)^4-(W218+273)^4)</f>
        <v>0</v>
      </c>
      <c r="AF218">
        <f>U218+AE218+AC218+AD218</f>
        <v>0</v>
      </c>
      <c r="AG218">
        <f>DH218*AU218*(DC218-DB218*(1000-AU218*DE218)/(1000-AU218*DD218))/(100*CV218)</f>
        <v>0</v>
      </c>
      <c r="AH218">
        <f>1000*DH218*AU218*(DD218-DE218)/(100*CV218*(1000-AU218*DD218))</f>
        <v>0</v>
      </c>
      <c r="AI218">
        <f>(AJ218 - AK218 - DI218*1E3/(8.314*(DK218+273.15)) * AM218/DH218 * AL218) * DH218/(100*CV218) * (1000 - DE218)/1000</f>
        <v>0</v>
      </c>
      <c r="AJ218">
        <v>298.655489303134</v>
      </c>
      <c r="AK218">
        <v>300.726624242424</v>
      </c>
      <c r="AL218">
        <v>-3.10009240805651</v>
      </c>
      <c r="AM218">
        <v>66.0504921813524</v>
      </c>
      <c r="AN218">
        <f>(AP218 - AO218 + DI218*1E3/(8.314*(DK218+273.15)) * AR218/DH218 * AQ218) * DH218/(100*CV218) * 1000/(1000 - AP218)</f>
        <v>0</v>
      </c>
      <c r="AO218">
        <v>20.4024280196104</v>
      </c>
      <c r="AP218">
        <v>24.0904377622378</v>
      </c>
      <c r="AQ218">
        <v>0.000116008400840403</v>
      </c>
      <c r="AR218">
        <v>92.47</v>
      </c>
      <c r="AS218">
        <v>0</v>
      </c>
      <c r="AT218">
        <v>0</v>
      </c>
      <c r="AU218">
        <f>IF(AS218*$H$13&gt;=AW218,1.0,(AW218/(AW218-AS218*$H$13)))</f>
        <v>0</v>
      </c>
      <c r="AV218">
        <f>(AU218-1)*100</f>
        <v>0</v>
      </c>
      <c r="AW218">
        <f>MAX(0,($B$13+$C$13*DP218)/(1+$D$13*DP218)*DI218/(DK218+273)*$E$13)</f>
        <v>0</v>
      </c>
      <c r="AX218" t="s">
        <v>418</v>
      </c>
      <c r="AY218" t="s">
        <v>418</v>
      </c>
      <c r="AZ218">
        <v>0</v>
      </c>
      <c r="BA218">
        <v>0</v>
      </c>
      <c r="BB218">
        <f>1-AZ218/BA218</f>
        <v>0</v>
      </c>
      <c r="BC218">
        <v>0</v>
      </c>
      <c r="BD218" t="s">
        <v>418</v>
      </c>
      <c r="BE218" t="s">
        <v>418</v>
      </c>
      <c r="BF218">
        <v>0</v>
      </c>
      <c r="BG218">
        <v>0</v>
      </c>
      <c r="BH218">
        <f>1-BF218/BG218</f>
        <v>0</v>
      </c>
      <c r="BI218">
        <v>0.5</v>
      </c>
      <c r="BJ218">
        <f>CS218</f>
        <v>0</v>
      </c>
      <c r="BK218">
        <f>L218</f>
        <v>0</v>
      </c>
      <c r="BL218">
        <f>BH218*BI218*BJ218</f>
        <v>0</v>
      </c>
      <c r="BM218">
        <f>(BK218-BC218)/BJ218</f>
        <v>0</v>
      </c>
      <c r="BN218">
        <f>(BA218-BG218)/BG218</f>
        <v>0</v>
      </c>
      <c r="BO218">
        <f>AZ218/(BB218+AZ218/BG218)</f>
        <v>0</v>
      </c>
      <c r="BP218" t="s">
        <v>418</v>
      </c>
      <c r="BQ218">
        <v>0</v>
      </c>
      <c r="BR218">
        <f>IF(BQ218&lt;&gt;0, BQ218, BO218)</f>
        <v>0</v>
      </c>
      <c r="BS218">
        <f>1-BR218/BG218</f>
        <v>0</v>
      </c>
      <c r="BT218">
        <f>(BG218-BF218)/(BG218-BR218)</f>
        <v>0</v>
      </c>
      <c r="BU218">
        <f>(BA218-BG218)/(BA218-BR218)</f>
        <v>0</v>
      </c>
      <c r="BV218">
        <f>(BG218-BF218)/(BG218-AZ218)</f>
        <v>0</v>
      </c>
      <c r="BW218">
        <f>(BA218-BG218)/(BA218-AZ218)</f>
        <v>0</v>
      </c>
      <c r="BX218">
        <f>(BT218*BR218/BF218)</f>
        <v>0</v>
      </c>
      <c r="BY218">
        <f>(1-BX218)</f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f>$B$11*DQ218+$C$11*DR218+$F$11*EC218*(1-EF218)</f>
        <v>0</v>
      </c>
      <c r="CS218">
        <f>CR218*CT218</f>
        <v>0</v>
      </c>
      <c r="CT218">
        <f>($B$11*$D$9+$C$11*$D$9+$F$11*((EP218+EH218)/MAX(EP218+EH218+EQ218, 0.1)*$I$9+EQ218/MAX(EP218+EH218+EQ218, 0.1)*$J$9))/($B$11+$C$11+$F$11)</f>
        <v>0</v>
      </c>
      <c r="CU218">
        <f>($B$11*$K$9+$C$11*$K$9+$F$11*((EP218+EH218)/MAX(EP218+EH218+EQ218, 0.1)*$P$9+EQ218/MAX(EP218+EH218+EQ218, 0.1)*$Q$9))/($B$11+$C$11+$F$11)</f>
        <v>0</v>
      </c>
      <c r="CV218">
        <v>6</v>
      </c>
      <c r="CW218">
        <v>0.5</v>
      </c>
      <c r="CX218" t="s">
        <v>419</v>
      </c>
      <c r="CY218">
        <v>2</v>
      </c>
      <c r="CZ218" t="b">
        <v>1</v>
      </c>
      <c r="DA218">
        <v>1659026593.6</v>
      </c>
      <c r="DB218">
        <v>315.194333333333</v>
      </c>
      <c r="DC218">
        <v>307.394407407407</v>
      </c>
      <c r="DD218">
        <v>24.0707740740741</v>
      </c>
      <c r="DE218">
        <v>20.3944481481481</v>
      </c>
      <c r="DF218">
        <v>309.291777777778</v>
      </c>
      <c r="DG218">
        <v>23.6032851851852</v>
      </c>
      <c r="DH218">
        <v>500.043444444444</v>
      </c>
      <c r="DI218">
        <v>90.3867518518519</v>
      </c>
      <c r="DJ218">
        <v>0.0460838888888889</v>
      </c>
      <c r="DK218">
        <v>27.3652777777778</v>
      </c>
      <c r="DL218">
        <v>27.4986814814815</v>
      </c>
      <c r="DM218">
        <v>999.9</v>
      </c>
      <c r="DN218">
        <v>0</v>
      </c>
      <c r="DO218">
        <v>0</v>
      </c>
      <c r="DP218">
        <v>9999.25925925926</v>
      </c>
      <c r="DQ218">
        <v>0</v>
      </c>
      <c r="DR218">
        <v>18.2041</v>
      </c>
      <c r="DS218">
        <v>7.79991592592593</v>
      </c>
      <c r="DT218">
        <v>322.968185185185</v>
      </c>
      <c r="DU218">
        <v>313.794037037037</v>
      </c>
      <c r="DV218">
        <v>3.67633555555556</v>
      </c>
      <c r="DW218">
        <v>307.394407407407</v>
      </c>
      <c r="DX218">
        <v>20.3944481481481</v>
      </c>
      <c r="DY218">
        <v>2.17568</v>
      </c>
      <c r="DZ218">
        <v>1.84338777777778</v>
      </c>
      <c r="EA218">
        <v>18.7843407407407</v>
      </c>
      <c r="EB218">
        <v>16.1596407407407</v>
      </c>
      <c r="EC218">
        <v>2000.01925925926</v>
      </c>
      <c r="ED218">
        <v>0.979995777777778</v>
      </c>
      <c r="EE218">
        <v>0.020004362962963</v>
      </c>
      <c r="EF218">
        <v>0</v>
      </c>
      <c r="EG218">
        <v>870.26437037037</v>
      </c>
      <c r="EH218">
        <v>5.00063</v>
      </c>
      <c r="EI218">
        <v>17149.8851851852</v>
      </c>
      <c r="EJ218">
        <v>17257.0407407407</v>
      </c>
      <c r="EK218">
        <v>38.312</v>
      </c>
      <c r="EL218">
        <v>38.3166666666667</v>
      </c>
      <c r="EM218">
        <v>37.812</v>
      </c>
      <c r="EN218">
        <v>37.562</v>
      </c>
      <c r="EO218">
        <v>39.312</v>
      </c>
      <c r="EP218">
        <v>1955.10888888889</v>
      </c>
      <c r="EQ218">
        <v>39.9103703703704</v>
      </c>
      <c r="ER218">
        <v>0</v>
      </c>
      <c r="ES218">
        <v>1659026599.9</v>
      </c>
      <c r="ET218">
        <v>0</v>
      </c>
      <c r="EU218">
        <v>870.27536</v>
      </c>
      <c r="EV218">
        <v>1.01407692598972</v>
      </c>
      <c r="EW218">
        <v>12.3769230623104</v>
      </c>
      <c r="EX218">
        <v>17149.724</v>
      </c>
      <c r="EY218">
        <v>15</v>
      </c>
      <c r="EZ218">
        <v>0</v>
      </c>
      <c r="FA218" t="s">
        <v>420</v>
      </c>
      <c r="FB218">
        <v>1657551626.5</v>
      </c>
      <c r="FC218">
        <v>1657551629</v>
      </c>
      <c r="FD218">
        <v>0</v>
      </c>
      <c r="FE218">
        <v>0.403</v>
      </c>
      <c r="FF218">
        <v>0.009</v>
      </c>
      <c r="FG218">
        <v>9.41</v>
      </c>
      <c r="FH218">
        <v>0.087</v>
      </c>
      <c r="FI218">
        <v>417</v>
      </c>
      <c r="FJ218">
        <v>17</v>
      </c>
      <c r="FK218">
        <v>1.61</v>
      </c>
      <c r="FL218">
        <v>0.59</v>
      </c>
      <c r="FM218">
        <v>7.21335024390244</v>
      </c>
      <c r="FN218">
        <v>8.62012891986062</v>
      </c>
      <c r="FO218">
        <v>0.987832936827087</v>
      </c>
      <c r="FP218">
        <v>0</v>
      </c>
      <c r="FQ218">
        <v>870.328911764706</v>
      </c>
      <c r="FR218">
        <v>-0.869350651483294</v>
      </c>
      <c r="FS218">
        <v>0.221359883666588</v>
      </c>
      <c r="FT218">
        <v>1</v>
      </c>
      <c r="FU218">
        <v>3.66623365853658</v>
      </c>
      <c r="FV218">
        <v>0.114023832752619</v>
      </c>
      <c r="FW218">
        <v>0.0146055685598533</v>
      </c>
      <c r="FX218">
        <v>0</v>
      </c>
      <c r="FY218">
        <v>1</v>
      </c>
      <c r="FZ218">
        <v>3</v>
      </c>
      <c r="GA218" t="s">
        <v>421</v>
      </c>
      <c r="GB218">
        <v>2.97381</v>
      </c>
      <c r="GC218">
        <v>2.70001</v>
      </c>
      <c r="GD218">
        <v>0.067512</v>
      </c>
      <c r="GE218">
        <v>0.0671433</v>
      </c>
      <c r="GF218">
        <v>0.103419</v>
      </c>
      <c r="GG218">
        <v>0.0931289</v>
      </c>
      <c r="GH218">
        <v>36323.3</v>
      </c>
      <c r="GI218">
        <v>39731.4</v>
      </c>
      <c r="GJ218">
        <v>35299.6</v>
      </c>
      <c r="GK218">
        <v>38627.3</v>
      </c>
      <c r="GL218">
        <v>44867.5</v>
      </c>
      <c r="GM218">
        <v>50588.4</v>
      </c>
      <c r="GN218">
        <v>55175.5</v>
      </c>
      <c r="GO218">
        <v>61952.6</v>
      </c>
      <c r="GP218">
        <v>1.9846</v>
      </c>
      <c r="GQ218">
        <v>1.8474</v>
      </c>
      <c r="GR218">
        <v>0.138134</v>
      </c>
      <c r="GS218">
        <v>0</v>
      </c>
      <c r="GT218">
        <v>25.2416</v>
      </c>
      <c r="GU218">
        <v>999.9</v>
      </c>
      <c r="GV218">
        <v>58.222</v>
      </c>
      <c r="GW218">
        <v>29.285</v>
      </c>
      <c r="GX218">
        <v>26.336</v>
      </c>
      <c r="GY218">
        <v>56.2464</v>
      </c>
      <c r="GZ218">
        <v>43.0689</v>
      </c>
      <c r="HA218">
        <v>1</v>
      </c>
      <c r="HB218">
        <v>-0.0529878</v>
      </c>
      <c r="HC218">
        <v>0.0477124</v>
      </c>
      <c r="HD218">
        <v>20.1139</v>
      </c>
      <c r="HE218">
        <v>5.20052</v>
      </c>
      <c r="HF218">
        <v>12.0052</v>
      </c>
      <c r="HG218">
        <v>4.976</v>
      </c>
      <c r="HH218">
        <v>3.2938</v>
      </c>
      <c r="HI218">
        <v>9999</v>
      </c>
      <c r="HJ218">
        <v>9999</v>
      </c>
      <c r="HK218">
        <v>9999</v>
      </c>
      <c r="HL218">
        <v>628.5</v>
      </c>
      <c r="HM218">
        <v>1.86325</v>
      </c>
      <c r="HN218">
        <v>1.86804</v>
      </c>
      <c r="HO218">
        <v>1.86783</v>
      </c>
      <c r="HP218">
        <v>1.86905</v>
      </c>
      <c r="HQ218">
        <v>1.86981</v>
      </c>
      <c r="HR218">
        <v>1.86584</v>
      </c>
      <c r="HS218">
        <v>1.86691</v>
      </c>
      <c r="HT218">
        <v>1.86829</v>
      </c>
      <c r="HU218">
        <v>5</v>
      </c>
      <c r="HV218">
        <v>0</v>
      </c>
      <c r="HW218">
        <v>0</v>
      </c>
      <c r="HX218">
        <v>0</v>
      </c>
      <c r="HY218" t="s">
        <v>422</v>
      </c>
      <c r="HZ218" t="s">
        <v>423</v>
      </c>
      <c r="IA218" t="s">
        <v>424</v>
      </c>
      <c r="IB218" t="s">
        <v>424</v>
      </c>
      <c r="IC218" t="s">
        <v>424</v>
      </c>
      <c r="ID218" t="s">
        <v>424</v>
      </c>
      <c r="IE218">
        <v>0</v>
      </c>
      <c r="IF218">
        <v>100</v>
      </c>
      <c r="IG218">
        <v>100</v>
      </c>
      <c r="IH218">
        <v>5.763</v>
      </c>
      <c r="II218">
        <v>0.4682</v>
      </c>
      <c r="IJ218">
        <v>4.02706509432224</v>
      </c>
      <c r="IK218">
        <v>0.00601174518973114</v>
      </c>
      <c r="IL218">
        <v>2.77886958061485e-07</v>
      </c>
      <c r="IM218">
        <v>-3.54636231360687e-10</v>
      </c>
      <c r="IN218">
        <v>-0.0404303883988718</v>
      </c>
      <c r="IO218">
        <v>-0.0177815531441476</v>
      </c>
      <c r="IP218">
        <v>0.00205572605671414</v>
      </c>
      <c r="IQ218">
        <v>-1.65519735432211e-05</v>
      </c>
      <c r="IR218">
        <v>-4</v>
      </c>
      <c r="IS218">
        <v>1848</v>
      </c>
      <c r="IT218">
        <v>1</v>
      </c>
      <c r="IU218">
        <v>25</v>
      </c>
      <c r="IV218">
        <v>24582.9</v>
      </c>
      <c r="IW218">
        <v>24582.9</v>
      </c>
      <c r="IX218">
        <v>0.739746</v>
      </c>
      <c r="IY218">
        <v>2.61108</v>
      </c>
      <c r="IZ218">
        <v>1.54785</v>
      </c>
      <c r="JA218">
        <v>2.30347</v>
      </c>
      <c r="JB218">
        <v>1.34644</v>
      </c>
      <c r="JC218">
        <v>2.43896</v>
      </c>
      <c r="JD218">
        <v>33.7381</v>
      </c>
      <c r="JE218">
        <v>24.2188</v>
      </c>
      <c r="JF218">
        <v>18</v>
      </c>
      <c r="JG218">
        <v>499.308</v>
      </c>
      <c r="JH218">
        <v>411.012</v>
      </c>
      <c r="JI218">
        <v>24.9995</v>
      </c>
      <c r="JJ218">
        <v>26.5698</v>
      </c>
      <c r="JK218">
        <v>30</v>
      </c>
      <c r="JL218">
        <v>26.5426</v>
      </c>
      <c r="JM218">
        <v>26.4866</v>
      </c>
      <c r="JN218">
        <v>14.7833</v>
      </c>
      <c r="JO218">
        <v>31.2255</v>
      </c>
      <c r="JP218">
        <v>85.814</v>
      </c>
      <c r="JQ218">
        <v>25</v>
      </c>
      <c r="JR218">
        <v>265.083</v>
      </c>
      <c r="JS218">
        <v>20.4064</v>
      </c>
      <c r="JT218">
        <v>102.355</v>
      </c>
      <c r="JU218">
        <v>103.124</v>
      </c>
    </row>
    <row r="219" spans="1:281">
      <c r="A219">
        <v>203</v>
      </c>
      <c r="B219">
        <v>1659026606.1</v>
      </c>
      <c r="C219">
        <v>2923</v>
      </c>
      <c r="D219" t="s">
        <v>831</v>
      </c>
      <c r="E219" t="s">
        <v>832</v>
      </c>
      <c r="F219">
        <v>5</v>
      </c>
      <c r="G219" t="s">
        <v>812</v>
      </c>
      <c r="H219" t="s">
        <v>417</v>
      </c>
      <c r="I219">
        <v>1659026598.31429</v>
      </c>
      <c r="J219">
        <f>(K219)/1000</f>
        <v>0</v>
      </c>
      <c r="K219">
        <f>IF(CZ219, AN219, AH219)</f>
        <v>0</v>
      </c>
      <c r="L219">
        <f>IF(CZ219, AI219, AG219)</f>
        <v>0</v>
      </c>
      <c r="M219">
        <f>DB219 - IF(AU219&gt;1, L219*CV219*100.0/(AW219*DP219), 0)</f>
        <v>0</v>
      </c>
      <c r="N219">
        <f>((T219-J219/2)*M219-L219)/(T219+J219/2)</f>
        <v>0</v>
      </c>
      <c r="O219">
        <f>N219*(DI219+DJ219)/1000.0</f>
        <v>0</v>
      </c>
      <c r="P219">
        <f>(DB219 - IF(AU219&gt;1, L219*CV219*100.0/(AW219*DP219), 0))*(DI219+DJ219)/1000.0</f>
        <v>0</v>
      </c>
      <c r="Q219">
        <f>2.0/((1/S219-1/R219)+SIGN(S219)*SQRT((1/S219-1/R219)*(1/S219-1/R219) + 4*CW219/((CW219+1)*(CW219+1))*(2*1/S219*1/R219-1/R219*1/R219)))</f>
        <v>0</v>
      </c>
      <c r="R219">
        <f>IF(LEFT(CX219,1)&lt;&gt;"0",IF(LEFT(CX219,1)="1",3.0,CY219),$D$5+$E$5*(DP219*DI219/($K$5*1000))+$F$5*(DP219*DI219/($K$5*1000))*MAX(MIN(CV219,$J$5),$I$5)*MAX(MIN(CV219,$J$5),$I$5)+$G$5*MAX(MIN(CV219,$J$5),$I$5)*(DP219*DI219/($K$5*1000))+$H$5*(DP219*DI219/($K$5*1000))*(DP219*DI219/($K$5*1000)))</f>
        <v>0</v>
      </c>
      <c r="S219">
        <f>J219*(1000-(1000*0.61365*exp(17.502*W219/(240.97+W219))/(DI219+DJ219)+DD219)/2)/(1000*0.61365*exp(17.502*W219/(240.97+W219))/(DI219+DJ219)-DD219)</f>
        <v>0</v>
      </c>
      <c r="T219">
        <f>1/((CW219+1)/(Q219/1.6)+1/(R219/1.37)) + CW219/((CW219+1)/(Q219/1.6) + CW219/(R219/1.37))</f>
        <v>0</v>
      </c>
      <c r="U219">
        <f>(CR219*CU219)</f>
        <v>0</v>
      </c>
      <c r="V219">
        <f>(DK219+(U219+2*0.95*5.67E-8*(((DK219+$B$7)+273)^4-(DK219+273)^4)-44100*J219)/(1.84*29.3*R219+8*0.95*5.67E-8*(DK219+273)^3))</f>
        <v>0</v>
      </c>
      <c r="W219">
        <f>($C$7*DL219+$D$7*DM219+$E$7*V219)</f>
        <v>0</v>
      </c>
      <c r="X219">
        <f>0.61365*exp(17.502*W219/(240.97+W219))</f>
        <v>0</v>
      </c>
      <c r="Y219">
        <f>(Z219/AA219*100)</f>
        <v>0</v>
      </c>
      <c r="Z219">
        <f>DD219*(DI219+DJ219)/1000</f>
        <v>0</v>
      </c>
      <c r="AA219">
        <f>0.61365*exp(17.502*DK219/(240.97+DK219))</f>
        <v>0</v>
      </c>
      <c r="AB219">
        <f>(X219-DD219*(DI219+DJ219)/1000)</f>
        <v>0</v>
      </c>
      <c r="AC219">
        <f>(-J219*44100)</f>
        <v>0</v>
      </c>
      <c r="AD219">
        <f>2*29.3*R219*0.92*(DK219-W219)</f>
        <v>0</v>
      </c>
      <c r="AE219">
        <f>2*0.95*5.67E-8*(((DK219+$B$7)+273)^4-(W219+273)^4)</f>
        <v>0</v>
      </c>
      <c r="AF219">
        <f>U219+AE219+AC219+AD219</f>
        <v>0</v>
      </c>
      <c r="AG219">
        <f>DH219*AU219*(DC219-DB219*(1000-AU219*DE219)/(1000-AU219*DD219))/(100*CV219)</f>
        <v>0</v>
      </c>
      <c r="AH219">
        <f>1000*DH219*AU219*(DD219-DE219)/(100*CV219*(1000-AU219*DD219))</f>
        <v>0</v>
      </c>
      <c r="AI219">
        <f>(AJ219 - AK219 - DI219*1E3/(8.314*(DK219+273.15)) * AM219/DH219 * AL219) * DH219/(100*CV219) * (1000 - DE219)/1000</f>
        <v>0</v>
      </c>
      <c r="AJ219">
        <v>281.358956365793</v>
      </c>
      <c r="AK219">
        <v>284.936836363636</v>
      </c>
      <c r="AL219">
        <v>-3.23413511841497</v>
      </c>
      <c r="AM219">
        <v>66.0504921813524</v>
      </c>
      <c r="AN219">
        <f>(AP219 - AO219 + DI219*1E3/(8.314*(DK219+273.15)) * AR219/DH219 * AQ219) * DH219/(100*CV219) * 1000/(1000 - AP219)</f>
        <v>0</v>
      </c>
      <c r="AO219">
        <v>20.4053370169697</v>
      </c>
      <c r="AP219">
        <v>24.0997398601399</v>
      </c>
      <c r="AQ219">
        <v>0.00151511421911915</v>
      </c>
      <c r="AR219">
        <v>92.47</v>
      </c>
      <c r="AS219">
        <v>0</v>
      </c>
      <c r="AT219">
        <v>0</v>
      </c>
      <c r="AU219">
        <f>IF(AS219*$H$13&gt;=AW219,1.0,(AW219/(AW219-AS219*$H$13)))</f>
        <v>0</v>
      </c>
      <c r="AV219">
        <f>(AU219-1)*100</f>
        <v>0</v>
      </c>
      <c r="AW219">
        <f>MAX(0,($B$13+$C$13*DP219)/(1+$D$13*DP219)*DI219/(DK219+273)*$E$13)</f>
        <v>0</v>
      </c>
      <c r="AX219" t="s">
        <v>418</v>
      </c>
      <c r="AY219" t="s">
        <v>418</v>
      </c>
      <c r="AZ219">
        <v>0</v>
      </c>
      <c r="BA219">
        <v>0</v>
      </c>
      <c r="BB219">
        <f>1-AZ219/BA219</f>
        <v>0</v>
      </c>
      <c r="BC219">
        <v>0</v>
      </c>
      <c r="BD219" t="s">
        <v>418</v>
      </c>
      <c r="BE219" t="s">
        <v>418</v>
      </c>
      <c r="BF219">
        <v>0</v>
      </c>
      <c r="BG219">
        <v>0</v>
      </c>
      <c r="BH219">
        <f>1-BF219/BG219</f>
        <v>0</v>
      </c>
      <c r="BI219">
        <v>0.5</v>
      </c>
      <c r="BJ219">
        <f>CS219</f>
        <v>0</v>
      </c>
      <c r="BK219">
        <f>L219</f>
        <v>0</v>
      </c>
      <c r="BL219">
        <f>BH219*BI219*BJ219</f>
        <v>0</v>
      </c>
      <c r="BM219">
        <f>(BK219-BC219)/BJ219</f>
        <v>0</v>
      </c>
      <c r="BN219">
        <f>(BA219-BG219)/BG219</f>
        <v>0</v>
      </c>
      <c r="BO219">
        <f>AZ219/(BB219+AZ219/BG219)</f>
        <v>0</v>
      </c>
      <c r="BP219" t="s">
        <v>418</v>
      </c>
      <c r="BQ219">
        <v>0</v>
      </c>
      <c r="BR219">
        <f>IF(BQ219&lt;&gt;0, BQ219, BO219)</f>
        <v>0</v>
      </c>
      <c r="BS219">
        <f>1-BR219/BG219</f>
        <v>0</v>
      </c>
      <c r="BT219">
        <f>(BG219-BF219)/(BG219-BR219)</f>
        <v>0</v>
      </c>
      <c r="BU219">
        <f>(BA219-BG219)/(BA219-BR219)</f>
        <v>0</v>
      </c>
      <c r="BV219">
        <f>(BG219-BF219)/(BG219-AZ219)</f>
        <v>0</v>
      </c>
      <c r="BW219">
        <f>(BA219-BG219)/(BA219-AZ219)</f>
        <v>0</v>
      </c>
      <c r="BX219">
        <f>(BT219*BR219/BF219)</f>
        <v>0</v>
      </c>
      <c r="BY219">
        <f>(1-BX219)</f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f>$B$11*DQ219+$C$11*DR219+$F$11*EC219*(1-EF219)</f>
        <v>0</v>
      </c>
      <c r="CS219">
        <f>CR219*CT219</f>
        <v>0</v>
      </c>
      <c r="CT219">
        <f>($B$11*$D$9+$C$11*$D$9+$F$11*((EP219+EH219)/MAX(EP219+EH219+EQ219, 0.1)*$I$9+EQ219/MAX(EP219+EH219+EQ219, 0.1)*$J$9))/($B$11+$C$11+$F$11)</f>
        <v>0</v>
      </c>
      <c r="CU219">
        <f>($B$11*$K$9+$C$11*$K$9+$F$11*((EP219+EH219)/MAX(EP219+EH219+EQ219, 0.1)*$P$9+EQ219/MAX(EP219+EH219+EQ219, 0.1)*$Q$9))/($B$11+$C$11+$F$11)</f>
        <v>0</v>
      </c>
      <c r="CV219">
        <v>6</v>
      </c>
      <c r="CW219">
        <v>0.5</v>
      </c>
      <c r="CX219" t="s">
        <v>419</v>
      </c>
      <c r="CY219">
        <v>2</v>
      </c>
      <c r="CZ219" t="b">
        <v>1</v>
      </c>
      <c r="DA219">
        <v>1659026598.31429</v>
      </c>
      <c r="DB219">
        <v>300.57575</v>
      </c>
      <c r="DC219">
        <v>291.984821428571</v>
      </c>
      <c r="DD219">
        <v>24.0813571428571</v>
      </c>
      <c r="DE219">
        <v>20.4002178571429</v>
      </c>
      <c r="DF219">
        <v>294.761607142857</v>
      </c>
      <c r="DG219">
        <v>23.6133464285714</v>
      </c>
      <c r="DH219">
        <v>500.02625</v>
      </c>
      <c r="DI219">
        <v>90.386225</v>
      </c>
      <c r="DJ219">
        <v>0.0460220571428571</v>
      </c>
      <c r="DK219">
        <v>27.3639428571429</v>
      </c>
      <c r="DL219">
        <v>27.4935142857143</v>
      </c>
      <c r="DM219">
        <v>999.9</v>
      </c>
      <c r="DN219">
        <v>0</v>
      </c>
      <c r="DO219">
        <v>0</v>
      </c>
      <c r="DP219">
        <v>10010.3571428571</v>
      </c>
      <c r="DQ219">
        <v>0</v>
      </c>
      <c r="DR219">
        <v>18.2041</v>
      </c>
      <c r="DS219">
        <v>8.59105535714286</v>
      </c>
      <c r="DT219">
        <v>307.992392857143</v>
      </c>
      <c r="DU219">
        <v>298.065321428571</v>
      </c>
      <c r="DV219">
        <v>3.68114642857143</v>
      </c>
      <c r="DW219">
        <v>291.984821428571</v>
      </c>
      <c r="DX219">
        <v>20.4002178571429</v>
      </c>
      <c r="DY219">
        <v>2.17662357142857</v>
      </c>
      <c r="DZ219">
        <v>1.84389892857143</v>
      </c>
      <c r="EA219">
        <v>18.7912821428571</v>
      </c>
      <c r="EB219">
        <v>16.1639857142857</v>
      </c>
      <c r="EC219">
        <v>2000.00678571429</v>
      </c>
      <c r="ED219">
        <v>0.979995392857143</v>
      </c>
      <c r="EE219">
        <v>0.0200047607142857</v>
      </c>
      <c r="EF219">
        <v>0</v>
      </c>
      <c r="EG219">
        <v>870.424607142857</v>
      </c>
      <c r="EH219">
        <v>5.00063</v>
      </c>
      <c r="EI219">
        <v>17152.2928571429</v>
      </c>
      <c r="EJ219">
        <v>17256.9321428571</v>
      </c>
      <c r="EK219">
        <v>38.3097857142857</v>
      </c>
      <c r="EL219">
        <v>38.312</v>
      </c>
      <c r="EM219">
        <v>37.812</v>
      </c>
      <c r="EN219">
        <v>37.562</v>
      </c>
      <c r="EO219">
        <v>39.312</v>
      </c>
      <c r="EP219">
        <v>1955.09571428571</v>
      </c>
      <c r="EQ219">
        <v>39.9110714285714</v>
      </c>
      <c r="ER219">
        <v>0</v>
      </c>
      <c r="ES219">
        <v>1659026604.7</v>
      </c>
      <c r="ET219">
        <v>0</v>
      </c>
      <c r="EU219">
        <v>870.45248</v>
      </c>
      <c r="EV219">
        <v>3.57253846834757</v>
      </c>
      <c r="EW219">
        <v>50.4461538486008</v>
      </c>
      <c r="EX219">
        <v>17152.3</v>
      </c>
      <c r="EY219">
        <v>15</v>
      </c>
      <c r="EZ219">
        <v>0</v>
      </c>
      <c r="FA219" t="s">
        <v>420</v>
      </c>
      <c r="FB219">
        <v>1657551626.5</v>
      </c>
      <c r="FC219">
        <v>1657551629</v>
      </c>
      <c r="FD219">
        <v>0</v>
      </c>
      <c r="FE219">
        <v>0.403</v>
      </c>
      <c r="FF219">
        <v>0.009</v>
      </c>
      <c r="FG219">
        <v>9.41</v>
      </c>
      <c r="FH219">
        <v>0.087</v>
      </c>
      <c r="FI219">
        <v>417</v>
      </c>
      <c r="FJ219">
        <v>17</v>
      </c>
      <c r="FK219">
        <v>1.61</v>
      </c>
      <c r="FL219">
        <v>0.59</v>
      </c>
      <c r="FM219">
        <v>7.97443317073171</v>
      </c>
      <c r="FN219">
        <v>8.13709714285714</v>
      </c>
      <c r="FO219">
        <v>0.980546454016876</v>
      </c>
      <c r="FP219">
        <v>0</v>
      </c>
      <c r="FQ219">
        <v>870.3745</v>
      </c>
      <c r="FR219">
        <v>1.28780749081637</v>
      </c>
      <c r="FS219">
        <v>0.272375524727514</v>
      </c>
      <c r="FT219">
        <v>0</v>
      </c>
      <c r="FU219">
        <v>3.67748219512195</v>
      </c>
      <c r="FV219">
        <v>0.0678976306620194</v>
      </c>
      <c r="FW219">
        <v>0.0096202688751521</v>
      </c>
      <c r="FX219">
        <v>1</v>
      </c>
      <c r="FY219">
        <v>1</v>
      </c>
      <c r="FZ219">
        <v>3</v>
      </c>
      <c r="GA219" t="s">
        <v>421</v>
      </c>
      <c r="GB219">
        <v>2.9741</v>
      </c>
      <c r="GC219">
        <v>2.69974</v>
      </c>
      <c r="GD219">
        <v>0.0644612</v>
      </c>
      <c r="GE219">
        <v>0.0637149</v>
      </c>
      <c r="GF219">
        <v>0.103465</v>
      </c>
      <c r="GG219">
        <v>0.0931224</v>
      </c>
      <c r="GH219">
        <v>36442.4</v>
      </c>
      <c r="GI219">
        <v>39877.2</v>
      </c>
      <c r="GJ219">
        <v>35299.9</v>
      </c>
      <c r="GK219">
        <v>38627.2</v>
      </c>
      <c r="GL219">
        <v>44865.1</v>
      </c>
      <c r="GM219">
        <v>50589</v>
      </c>
      <c r="GN219">
        <v>55175.5</v>
      </c>
      <c r="GO219">
        <v>61953</v>
      </c>
      <c r="GP219">
        <v>1.9856</v>
      </c>
      <c r="GQ219">
        <v>1.8472</v>
      </c>
      <c r="GR219">
        <v>0.135303</v>
      </c>
      <c r="GS219">
        <v>0</v>
      </c>
      <c r="GT219">
        <v>25.2377</v>
      </c>
      <c r="GU219">
        <v>999.9</v>
      </c>
      <c r="GV219">
        <v>58.222</v>
      </c>
      <c r="GW219">
        <v>29.306</v>
      </c>
      <c r="GX219">
        <v>26.3683</v>
      </c>
      <c r="GY219">
        <v>56.0464</v>
      </c>
      <c r="GZ219">
        <v>43.3894</v>
      </c>
      <c r="HA219">
        <v>1</v>
      </c>
      <c r="HB219">
        <v>-0.0530488</v>
      </c>
      <c r="HC219">
        <v>0.0466231</v>
      </c>
      <c r="HD219">
        <v>20.114</v>
      </c>
      <c r="HE219">
        <v>5.19932</v>
      </c>
      <c r="HF219">
        <v>12.004</v>
      </c>
      <c r="HG219">
        <v>4.9756</v>
      </c>
      <c r="HH219">
        <v>3.294</v>
      </c>
      <c r="HI219">
        <v>9999</v>
      </c>
      <c r="HJ219">
        <v>9999</v>
      </c>
      <c r="HK219">
        <v>9999</v>
      </c>
      <c r="HL219">
        <v>628.5</v>
      </c>
      <c r="HM219">
        <v>1.86325</v>
      </c>
      <c r="HN219">
        <v>1.86804</v>
      </c>
      <c r="HO219">
        <v>1.86783</v>
      </c>
      <c r="HP219">
        <v>1.86902</v>
      </c>
      <c r="HQ219">
        <v>1.86981</v>
      </c>
      <c r="HR219">
        <v>1.86584</v>
      </c>
      <c r="HS219">
        <v>1.86691</v>
      </c>
      <c r="HT219">
        <v>1.86829</v>
      </c>
      <c r="HU219">
        <v>5</v>
      </c>
      <c r="HV219">
        <v>0</v>
      </c>
      <c r="HW219">
        <v>0</v>
      </c>
      <c r="HX219">
        <v>0</v>
      </c>
      <c r="HY219" t="s">
        <v>422</v>
      </c>
      <c r="HZ219" t="s">
        <v>423</v>
      </c>
      <c r="IA219" t="s">
        <v>424</v>
      </c>
      <c r="IB219" t="s">
        <v>424</v>
      </c>
      <c r="IC219" t="s">
        <v>424</v>
      </c>
      <c r="ID219" t="s">
        <v>424</v>
      </c>
      <c r="IE219">
        <v>0</v>
      </c>
      <c r="IF219">
        <v>100</v>
      </c>
      <c r="IG219">
        <v>100</v>
      </c>
      <c r="IH219">
        <v>5.668</v>
      </c>
      <c r="II219">
        <v>0.469</v>
      </c>
      <c r="IJ219">
        <v>4.02706509432224</v>
      </c>
      <c r="IK219">
        <v>0.00601174518973114</v>
      </c>
      <c r="IL219">
        <v>2.77886958061485e-07</v>
      </c>
      <c r="IM219">
        <v>-3.54636231360687e-10</v>
      </c>
      <c r="IN219">
        <v>-0.0404303883988718</v>
      </c>
      <c r="IO219">
        <v>-0.0177815531441476</v>
      </c>
      <c r="IP219">
        <v>0.00205572605671414</v>
      </c>
      <c r="IQ219">
        <v>-1.65519735432211e-05</v>
      </c>
      <c r="IR219">
        <v>-4</v>
      </c>
      <c r="IS219">
        <v>1848</v>
      </c>
      <c r="IT219">
        <v>1</v>
      </c>
      <c r="IU219">
        <v>25</v>
      </c>
      <c r="IV219">
        <v>24583</v>
      </c>
      <c r="IW219">
        <v>24583</v>
      </c>
      <c r="IX219">
        <v>0.706787</v>
      </c>
      <c r="IY219">
        <v>2.61475</v>
      </c>
      <c r="IZ219">
        <v>1.54785</v>
      </c>
      <c r="JA219">
        <v>2.30347</v>
      </c>
      <c r="JB219">
        <v>1.34644</v>
      </c>
      <c r="JC219">
        <v>2.40356</v>
      </c>
      <c r="JD219">
        <v>33.7606</v>
      </c>
      <c r="JE219">
        <v>24.2188</v>
      </c>
      <c r="JF219">
        <v>18</v>
      </c>
      <c r="JG219">
        <v>499.946</v>
      </c>
      <c r="JH219">
        <v>410.876</v>
      </c>
      <c r="JI219">
        <v>24.9997</v>
      </c>
      <c r="JJ219">
        <v>26.5675</v>
      </c>
      <c r="JK219">
        <v>29.9999</v>
      </c>
      <c r="JL219">
        <v>26.5403</v>
      </c>
      <c r="JM219">
        <v>26.4839</v>
      </c>
      <c r="JN219">
        <v>14.1267</v>
      </c>
      <c r="JO219">
        <v>31.2255</v>
      </c>
      <c r="JP219">
        <v>85.814</v>
      </c>
      <c r="JQ219">
        <v>25</v>
      </c>
      <c r="JR219">
        <v>251.595</v>
      </c>
      <c r="JS219">
        <v>20.3771</v>
      </c>
      <c r="JT219">
        <v>102.355</v>
      </c>
      <c r="JU219">
        <v>103.124</v>
      </c>
    </row>
    <row r="220" spans="1:281">
      <c r="A220">
        <v>204</v>
      </c>
      <c r="B220">
        <v>1659026611.1</v>
      </c>
      <c r="C220">
        <v>2928</v>
      </c>
      <c r="D220" t="s">
        <v>833</v>
      </c>
      <c r="E220" t="s">
        <v>834</v>
      </c>
      <c r="F220">
        <v>5</v>
      </c>
      <c r="G220" t="s">
        <v>812</v>
      </c>
      <c r="H220" t="s">
        <v>417</v>
      </c>
      <c r="I220">
        <v>1659026603.6</v>
      </c>
      <c r="J220">
        <f>(K220)/1000</f>
        <v>0</v>
      </c>
      <c r="K220">
        <f>IF(CZ220, AN220, AH220)</f>
        <v>0</v>
      </c>
      <c r="L220">
        <f>IF(CZ220, AI220, AG220)</f>
        <v>0</v>
      </c>
      <c r="M220">
        <f>DB220 - IF(AU220&gt;1, L220*CV220*100.0/(AW220*DP220), 0)</f>
        <v>0</v>
      </c>
      <c r="N220">
        <f>((T220-J220/2)*M220-L220)/(T220+J220/2)</f>
        <v>0</v>
      </c>
      <c r="O220">
        <f>N220*(DI220+DJ220)/1000.0</f>
        <v>0</v>
      </c>
      <c r="P220">
        <f>(DB220 - IF(AU220&gt;1, L220*CV220*100.0/(AW220*DP220), 0))*(DI220+DJ220)/1000.0</f>
        <v>0</v>
      </c>
      <c r="Q220">
        <f>2.0/((1/S220-1/R220)+SIGN(S220)*SQRT((1/S220-1/R220)*(1/S220-1/R220) + 4*CW220/((CW220+1)*(CW220+1))*(2*1/S220*1/R220-1/R220*1/R220)))</f>
        <v>0</v>
      </c>
      <c r="R220">
        <f>IF(LEFT(CX220,1)&lt;&gt;"0",IF(LEFT(CX220,1)="1",3.0,CY220),$D$5+$E$5*(DP220*DI220/($K$5*1000))+$F$5*(DP220*DI220/($K$5*1000))*MAX(MIN(CV220,$J$5),$I$5)*MAX(MIN(CV220,$J$5),$I$5)+$G$5*MAX(MIN(CV220,$J$5),$I$5)*(DP220*DI220/($K$5*1000))+$H$5*(DP220*DI220/($K$5*1000))*(DP220*DI220/($K$5*1000)))</f>
        <v>0</v>
      </c>
      <c r="S220">
        <f>J220*(1000-(1000*0.61365*exp(17.502*W220/(240.97+W220))/(DI220+DJ220)+DD220)/2)/(1000*0.61365*exp(17.502*W220/(240.97+W220))/(DI220+DJ220)-DD220)</f>
        <v>0</v>
      </c>
      <c r="T220">
        <f>1/((CW220+1)/(Q220/1.6)+1/(R220/1.37)) + CW220/((CW220+1)/(Q220/1.6) + CW220/(R220/1.37))</f>
        <v>0</v>
      </c>
      <c r="U220">
        <f>(CR220*CU220)</f>
        <v>0</v>
      </c>
      <c r="V220">
        <f>(DK220+(U220+2*0.95*5.67E-8*(((DK220+$B$7)+273)^4-(DK220+273)^4)-44100*J220)/(1.84*29.3*R220+8*0.95*5.67E-8*(DK220+273)^3))</f>
        <v>0</v>
      </c>
      <c r="W220">
        <f>($C$7*DL220+$D$7*DM220+$E$7*V220)</f>
        <v>0</v>
      </c>
      <c r="X220">
        <f>0.61365*exp(17.502*W220/(240.97+W220))</f>
        <v>0</v>
      </c>
      <c r="Y220">
        <f>(Z220/AA220*100)</f>
        <v>0</v>
      </c>
      <c r="Z220">
        <f>DD220*(DI220+DJ220)/1000</f>
        <v>0</v>
      </c>
      <c r="AA220">
        <f>0.61365*exp(17.502*DK220/(240.97+DK220))</f>
        <v>0</v>
      </c>
      <c r="AB220">
        <f>(X220-DD220*(DI220+DJ220)/1000)</f>
        <v>0</v>
      </c>
      <c r="AC220">
        <f>(-J220*44100)</f>
        <v>0</v>
      </c>
      <c r="AD220">
        <f>2*29.3*R220*0.92*(DK220-W220)</f>
        <v>0</v>
      </c>
      <c r="AE220">
        <f>2*0.95*5.67E-8*(((DK220+$B$7)+273)^4-(W220+273)^4)</f>
        <v>0</v>
      </c>
      <c r="AF220">
        <f>U220+AE220+AC220+AD220</f>
        <v>0</v>
      </c>
      <c r="AG220">
        <f>DH220*AU220*(DC220-DB220*(1000-AU220*DE220)/(1000-AU220*DD220))/(100*CV220)</f>
        <v>0</v>
      </c>
      <c r="AH220">
        <f>1000*DH220*AU220*(DD220-DE220)/(100*CV220*(1000-AU220*DD220))</f>
        <v>0</v>
      </c>
      <c r="AI220">
        <f>(AJ220 - AK220 - DI220*1E3/(8.314*(DK220+273.15)) * AM220/DH220 * AL220) * DH220/(100*CV220) * (1000 - DE220)/1000</f>
        <v>0</v>
      </c>
      <c r="AJ220">
        <v>264.621699935547</v>
      </c>
      <c r="AK220">
        <v>268.913563636364</v>
      </c>
      <c r="AL220">
        <v>-3.17608552285464</v>
      </c>
      <c r="AM220">
        <v>66.0504921813524</v>
      </c>
      <c r="AN220">
        <f>(AP220 - AO220 + DI220*1E3/(8.314*(DK220+273.15)) * AR220/DH220 * AQ220) * DH220/(100*CV220) * 1000/(1000 - AP220)</f>
        <v>0</v>
      </c>
      <c r="AO220">
        <v>20.4029299275325</v>
      </c>
      <c r="AP220">
        <v>24.1152755244755</v>
      </c>
      <c r="AQ220">
        <v>0.000100139860143493</v>
      </c>
      <c r="AR220">
        <v>92.47</v>
      </c>
      <c r="AS220">
        <v>0</v>
      </c>
      <c r="AT220">
        <v>0</v>
      </c>
      <c r="AU220">
        <f>IF(AS220*$H$13&gt;=AW220,1.0,(AW220/(AW220-AS220*$H$13)))</f>
        <v>0</v>
      </c>
      <c r="AV220">
        <f>(AU220-1)*100</f>
        <v>0</v>
      </c>
      <c r="AW220">
        <f>MAX(0,($B$13+$C$13*DP220)/(1+$D$13*DP220)*DI220/(DK220+273)*$E$13)</f>
        <v>0</v>
      </c>
      <c r="AX220" t="s">
        <v>418</v>
      </c>
      <c r="AY220" t="s">
        <v>418</v>
      </c>
      <c r="AZ220">
        <v>0</v>
      </c>
      <c r="BA220">
        <v>0</v>
      </c>
      <c r="BB220">
        <f>1-AZ220/BA220</f>
        <v>0</v>
      </c>
      <c r="BC220">
        <v>0</v>
      </c>
      <c r="BD220" t="s">
        <v>418</v>
      </c>
      <c r="BE220" t="s">
        <v>418</v>
      </c>
      <c r="BF220">
        <v>0</v>
      </c>
      <c r="BG220">
        <v>0</v>
      </c>
      <c r="BH220">
        <f>1-BF220/BG220</f>
        <v>0</v>
      </c>
      <c r="BI220">
        <v>0.5</v>
      </c>
      <c r="BJ220">
        <f>CS220</f>
        <v>0</v>
      </c>
      <c r="BK220">
        <f>L220</f>
        <v>0</v>
      </c>
      <c r="BL220">
        <f>BH220*BI220*BJ220</f>
        <v>0</v>
      </c>
      <c r="BM220">
        <f>(BK220-BC220)/BJ220</f>
        <v>0</v>
      </c>
      <c r="BN220">
        <f>(BA220-BG220)/BG220</f>
        <v>0</v>
      </c>
      <c r="BO220">
        <f>AZ220/(BB220+AZ220/BG220)</f>
        <v>0</v>
      </c>
      <c r="BP220" t="s">
        <v>418</v>
      </c>
      <c r="BQ220">
        <v>0</v>
      </c>
      <c r="BR220">
        <f>IF(BQ220&lt;&gt;0, BQ220, BO220)</f>
        <v>0</v>
      </c>
      <c r="BS220">
        <f>1-BR220/BG220</f>
        <v>0</v>
      </c>
      <c r="BT220">
        <f>(BG220-BF220)/(BG220-BR220)</f>
        <v>0</v>
      </c>
      <c r="BU220">
        <f>(BA220-BG220)/(BA220-BR220)</f>
        <v>0</v>
      </c>
      <c r="BV220">
        <f>(BG220-BF220)/(BG220-AZ220)</f>
        <v>0</v>
      </c>
      <c r="BW220">
        <f>(BA220-BG220)/(BA220-AZ220)</f>
        <v>0</v>
      </c>
      <c r="BX220">
        <f>(BT220*BR220/BF220)</f>
        <v>0</v>
      </c>
      <c r="BY220">
        <f>(1-BX220)</f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f>$B$11*DQ220+$C$11*DR220+$F$11*EC220*(1-EF220)</f>
        <v>0</v>
      </c>
      <c r="CS220">
        <f>CR220*CT220</f>
        <v>0</v>
      </c>
      <c r="CT220">
        <f>($B$11*$D$9+$C$11*$D$9+$F$11*((EP220+EH220)/MAX(EP220+EH220+EQ220, 0.1)*$I$9+EQ220/MAX(EP220+EH220+EQ220, 0.1)*$J$9))/($B$11+$C$11+$F$11)</f>
        <v>0</v>
      </c>
      <c r="CU220">
        <f>($B$11*$K$9+$C$11*$K$9+$F$11*((EP220+EH220)/MAX(EP220+EH220+EQ220, 0.1)*$P$9+EQ220/MAX(EP220+EH220+EQ220, 0.1)*$Q$9))/($B$11+$C$11+$F$11)</f>
        <v>0</v>
      </c>
      <c r="CV220">
        <v>6</v>
      </c>
      <c r="CW220">
        <v>0.5</v>
      </c>
      <c r="CX220" t="s">
        <v>419</v>
      </c>
      <c r="CY220">
        <v>2</v>
      </c>
      <c r="CZ220" t="b">
        <v>1</v>
      </c>
      <c r="DA220">
        <v>1659026603.6</v>
      </c>
      <c r="DB220">
        <v>284.171333333333</v>
      </c>
      <c r="DC220">
        <v>274.97637037037</v>
      </c>
      <c r="DD220">
        <v>24.095337037037</v>
      </c>
      <c r="DE220">
        <v>20.4033888888889</v>
      </c>
      <c r="DF220">
        <v>278.45637037037</v>
      </c>
      <c r="DG220">
        <v>23.6266407407407</v>
      </c>
      <c r="DH220">
        <v>500.037888888889</v>
      </c>
      <c r="DI220">
        <v>90.3855703703704</v>
      </c>
      <c r="DJ220">
        <v>0.0461141</v>
      </c>
      <c r="DK220">
        <v>27.3557481481481</v>
      </c>
      <c r="DL220">
        <v>27.4691259259259</v>
      </c>
      <c r="DM220">
        <v>999.9</v>
      </c>
      <c r="DN220">
        <v>0</v>
      </c>
      <c r="DO220">
        <v>0</v>
      </c>
      <c r="DP220">
        <v>9990.92592592593</v>
      </c>
      <c r="DQ220">
        <v>0</v>
      </c>
      <c r="DR220">
        <v>18.2041</v>
      </c>
      <c r="DS220">
        <v>9.1950362962963</v>
      </c>
      <c r="DT220">
        <v>291.18737037037</v>
      </c>
      <c r="DU220">
        <v>280.703592592593</v>
      </c>
      <c r="DV220">
        <v>3.69194814814815</v>
      </c>
      <c r="DW220">
        <v>274.97637037037</v>
      </c>
      <c r="DX220">
        <v>20.4033888888889</v>
      </c>
      <c r="DY220">
        <v>2.17787111111111</v>
      </c>
      <c r="DZ220">
        <v>1.84417333333333</v>
      </c>
      <c r="EA220">
        <v>18.8004518518519</v>
      </c>
      <c r="EB220">
        <v>16.1663185185185</v>
      </c>
      <c r="EC220">
        <v>2000.03703703704</v>
      </c>
      <c r="ED220">
        <v>0.979995555555556</v>
      </c>
      <c r="EE220">
        <v>0.0200045925925926</v>
      </c>
      <c r="EF220">
        <v>0</v>
      </c>
      <c r="EG220">
        <v>870.801407407407</v>
      </c>
      <c r="EH220">
        <v>5.00063</v>
      </c>
      <c r="EI220">
        <v>17159.1</v>
      </c>
      <c r="EJ220">
        <v>17257.2</v>
      </c>
      <c r="EK220">
        <v>38.3097037037037</v>
      </c>
      <c r="EL220">
        <v>38.312</v>
      </c>
      <c r="EM220">
        <v>37.812</v>
      </c>
      <c r="EN220">
        <v>37.562</v>
      </c>
      <c r="EO220">
        <v>39.3051111111111</v>
      </c>
      <c r="EP220">
        <v>1955.12555555556</v>
      </c>
      <c r="EQ220">
        <v>39.9107407407407</v>
      </c>
      <c r="ER220">
        <v>0</v>
      </c>
      <c r="ES220">
        <v>1659026610.1</v>
      </c>
      <c r="ET220">
        <v>0</v>
      </c>
      <c r="EU220">
        <v>870.801076923077</v>
      </c>
      <c r="EV220">
        <v>4.56957265158885</v>
      </c>
      <c r="EW220">
        <v>99.5418803326955</v>
      </c>
      <c r="EX220">
        <v>17159.1615384615</v>
      </c>
      <c r="EY220">
        <v>15</v>
      </c>
      <c r="EZ220">
        <v>0</v>
      </c>
      <c r="FA220" t="s">
        <v>420</v>
      </c>
      <c r="FB220">
        <v>1657551626.5</v>
      </c>
      <c r="FC220">
        <v>1657551629</v>
      </c>
      <c r="FD220">
        <v>0</v>
      </c>
      <c r="FE220">
        <v>0.403</v>
      </c>
      <c r="FF220">
        <v>0.009</v>
      </c>
      <c r="FG220">
        <v>9.41</v>
      </c>
      <c r="FH220">
        <v>0.087</v>
      </c>
      <c r="FI220">
        <v>417</v>
      </c>
      <c r="FJ220">
        <v>17</v>
      </c>
      <c r="FK220">
        <v>1.61</v>
      </c>
      <c r="FL220">
        <v>0.59</v>
      </c>
      <c r="FM220">
        <v>8.8164387804878</v>
      </c>
      <c r="FN220">
        <v>8.41992898954704</v>
      </c>
      <c r="FO220">
        <v>1.03789453765478</v>
      </c>
      <c r="FP220">
        <v>0</v>
      </c>
      <c r="FQ220">
        <v>870.547058823529</v>
      </c>
      <c r="FR220">
        <v>3.82032085354595</v>
      </c>
      <c r="FS220">
        <v>0.425244562241848</v>
      </c>
      <c r="FT220">
        <v>0</v>
      </c>
      <c r="FU220">
        <v>3.68466195121951</v>
      </c>
      <c r="FV220">
        <v>0.101501602787459</v>
      </c>
      <c r="FW220">
        <v>0.011537683586154</v>
      </c>
      <c r="FX220">
        <v>0</v>
      </c>
      <c r="FY220">
        <v>0</v>
      </c>
      <c r="FZ220">
        <v>3</v>
      </c>
      <c r="GA220" t="s">
        <v>427</v>
      </c>
      <c r="GB220">
        <v>2.97273</v>
      </c>
      <c r="GC220">
        <v>2.70019</v>
      </c>
      <c r="GD220">
        <v>0.0613537</v>
      </c>
      <c r="GE220">
        <v>0.0605221</v>
      </c>
      <c r="GF220">
        <v>0.103514</v>
      </c>
      <c r="GG220">
        <v>0.0931174</v>
      </c>
      <c r="GH220">
        <v>36563.2</v>
      </c>
      <c r="GI220">
        <v>40013.5</v>
      </c>
      <c r="GJ220">
        <v>35299.7</v>
      </c>
      <c r="GK220">
        <v>38627.5</v>
      </c>
      <c r="GL220">
        <v>44863.4</v>
      </c>
      <c r="GM220">
        <v>50589</v>
      </c>
      <c r="GN220">
        <v>55176.5</v>
      </c>
      <c r="GO220">
        <v>61952.8</v>
      </c>
      <c r="GP220">
        <v>1.9838</v>
      </c>
      <c r="GQ220">
        <v>1.8478</v>
      </c>
      <c r="GR220">
        <v>0.133067</v>
      </c>
      <c r="GS220">
        <v>0</v>
      </c>
      <c r="GT220">
        <v>25.2373</v>
      </c>
      <c r="GU220">
        <v>999.9</v>
      </c>
      <c r="GV220">
        <v>58.222</v>
      </c>
      <c r="GW220">
        <v>29.306</v>
      </c>
      <c r="GX220">
        <v>26.3669</v>
      </c>
      <c r="GY220">
        <v>55.9964</v>
      </c>
      <c r="GZ220">
        <v>43.6418</v>
      </c>
      <c r="HA220">
        <v>1</v>
      </c>
      <c r="HB220">
        <v>-0.0532317</v>
      </c>
      <c r="HC220">
        <v>0.0455338</v>
      </c>
      <c r="HD220">
        <v>20.1143</v>
      </c>
      <c r="HE220">
        <v>5.20172</v>
      </c>
      <c r="HF220">
        <v>12.004</v>
      </c>
      <c r="HG220">
        <v>4.976</v>
      </c>
      <c r="HH220">
        <v>3.2938</v>
      </c>
      <c r="HI220">
        <v>9999</v>
      </c>
      <c r="HJ220">
        <v>9999</v>
      </c>
      <c r="HK220">
        <v>9999</v>
      </c>
      <c r="HL220">
        <v>628.5</v>
      </c>
      <c r="HM220">
        <v>1.86322</v>
      </c>
      <c r="HN220">
        <v>1.86798</v>
      </c>
      <c r="HO220">
        <v>1.86783</v>
      </c>
      <c r="HP220">
        <v>1.86893</v>
      </c>
      <c r="HQ220">
        <v>1.86981</v>
      </c>
      <c r="HR220">
        <v>1.86584</v>
      </c>
      <c r="HS220">
        <v>1.86691</v>
      </c>
      <c r="HT220">
        <v>1.86829</v>
      </c>
      <c r="HU220">
        <v>5</v>
      </c>
      <c r="HV220">
        <v>0</v>
      </c>
      <c r="HW220">
        <v>0</v>
      </c>
      <c r="HX220">
        <v>0</v>
      </c>
      <c r="HY220" t="s">
        <v>422</v>
      </c>
      <c r="HZ220" t="s">
        <v>423</v>
      </c>
      <c r="IA220" t="s">
        <v>424</v>
      </c>
      <c r="IB220" t="s">
        <v>424</v>
      </c>
      <c r="IC220" t="s">
        <v>424</v>
      </c>
      <c r="ID220" t="s">
        <v>424</v>
      </c>
      <c r="IE220">
        <v>0</v>
      </c>
      <c r="IF220">
        <v>100</v>
      </c>
      <c r="IG220">
        <v>100</v>
      </c>
      <c r="IH220">
        <v>5.575</v>
      </c>
      <c r="II220">
        <v>0.4698</v>
      </c>
      <c r="IJ220">
        <v>4.02706509432224</v>
      </c>
      <c r="IK220">
        <v>0.00601174518973114</v>
      </c>
      <c r="IL220">
        <v>2.77886958061485e-07</v>
      </c>
      <c r="IM220">
        <v>-3.54636231360687e-10</v>
      </c>
      <c r="IN220">
        <v>-0.0404303883988718</v>
      </c>
      <c r="IO220">
        <v>-0.0177815531441476</v>
      </c>
      <c r="IP220">
        <v>0.00205572605671414</v>
      </c>
      <c r="IQ220">
        <v>-1.65519735432211e-05</v>
      </c>
      <c r="IR220">
        <v>-4</v>
      </c>
      <c r="IS220">
        <v>1848</v>
      </c>
      <c r="IT220">
        <v>1</v>
      </c>
      <c r="IU220">
        <v>25</v>
      </c>
      <c r="IV220">
        <v>24583.1</v>
      </c>
      <c r="IW220">
        <v>24583</v>
      </c>
      <c r="IX220">
        <v>0.671387</v>
      </c>
      <c r="IY220">
        <v>2.62451</v>
      </c>
      <c r="IZ220">
        <v>1.54785</v>
      </c>
      <c r="JA220">
        <v>2.30347</v>
      </c>
      <c r="JB220">
        <v>1.34644</v>
      </c>
      <c r="JC220">
        <v>2.29858</v>
      </c>
      <c r="JD220">
        <v>33.7381</v>
      </c>
      <c r="JE220">
        <v>24.2188</v>
      </c>
      <c r="JF220">
        <v>18</v>
      </c>
      <c r="JG220">
        <v>498.74</v>
      </c>
      <c r="JH220">
        <v>411.198</v>
      </c>
      <c r="JI220">
        <v>24.9998</v>
      </c>
      <c r="JJ220">
        <v>26.5653</v>
      </c>
      <c r="JK220">
        <v>29.9998</v>
      </c>
      <c r="JL220">
        <v>26.5381</v>
      </c>
      <c r="JM220">
        <v>26.4818</v>
      </c>
      <c r="JN220">
        <v>13.3986</v>
      </c>
      <c r="JO220">
        <v>31.2255</v>
      </c>
      <c r="JP220">
        <v>85.44</v>
      </c>
      <c r="JQ220">
        <v>25</v>
      </c>
      <c r="JR220">
        <v>231.339</v>
      </c>
      <c r="JS220">
        <v>20.3449</v>
      </c>
      <c r="JT220">
        <v>102.356</v>
      </c>
      <c r="JU220">
        <v>103.124</v>
      </c>
    </row>
    <row r="221" spans="1:281">
      <c r="A221">
        <v>205</v>
      </c>
      <c r="B221">
        <v>1659026616.1</v>
      </c>
      <c r="C221">
        <v>2933</v>
      </c>
      <c r="D221" t="s">
        <v>835</v>
      </c>
      <c r="E221" t="s">
        <v>836</v>
      </c>
      <c r="F221">
        <v>5</v>
      </c>
      <c r="G221" t="s">
        <v>812</v>
      </c>
      <c r="H221" t="s">
        <v>417</v>
      </c>
      <c r="I221">
        <v>1659026608.31429</v>
      </c>
      <c r="J221">
        <f>(K221)/1000</f>
        <v>0</v>
      </c>
      <c r="K221">
        <f>IF(CZ221, AN221, AH221)</f>
        <v>0</v>
      </c>
      <c r="L221">
        <f>IF(CZ221, AI221, AG221)</f>
        <v>0</v>
      </c>
      <c r="M221">
        <f>DB221 - IF(AU221&gt;1, L221*CV221*100.0/(AW221*DP221), 0)</f>
        <v>0</v>
      </c>
      <c r="N221">
        <f>((T221-J221/2)*M221-L221)/(T221+J221/2)</f>
        <v>0</v>
      </c>
      <c r="O221">
        <f>N221*(DI221+DJ221)/1000.0</f>
        <v>0</v>
      </c>
      <c r="P221">
        <f>(DB221 - IF(AU221&gt;1, L221*CV221*100.0/(AW221*DP221), 0))*(DI221+DJ221)/1000.0</f>
        <v>0</v>
      </c>
      <c r="Q221">
        <f>2.0/((1/S221-1/R221)+SIGN(S221)*SQRT((1/S221-1/R221)*(1/S221-1/R221) + 4*CW221/((CW221+1)*(CW221+1))*(2*1/S221*1/R221-1/R221*1/R221)))</f>
        <v>0</v>
      </c>
      <c r="R221">
        <f>IF(LEFT(CX221,1)&lt;&gt;"0",IF(LEFT(CX221,1)="1",3.0,CY221),$D$5+$E$5*(DP221*DI221/($K$5*1000))+$F$5*(DP221*DI221/($K$5*1000))*MAX(MIN(CV221,$J$5),$I$5)*MAX(MIN(CV221,$J$5),$I$5)+$G$5*MAX(MIN(CV221,$J$5),$I$5)*(DP221*DI221/($K$5*1000))+$H$5*(DP221*DI221/($K$5*1000))*(DP221*DI221/($K$5*1000)))</f>
        <v>0</v>
      </c>
      <c r="S221">
        <f>J221*(1000-(1000*0.61365*exp(17.502*W221/(240.97+W221))/(DI221+DJ221)+DD221)/2)/(1000*0.61365*exp(17.502*W221/(240.97+W221))/(DI221+DJ221)-DD221)</f>
        <v>0</v>
      </c>
      <c r="T221">
        <f>1/((CW221+1)/(Q221/1.6)+1/(R221/1.37)) + CW221/((CW221+1)/(Q221/1.6) + CW221/(R221/1.37))</f>
        <v>0</v>
      </c>
      <c r="U221">
        <f>(CR221*CU221)</f>
        <v>0</v>
      </c>
      <c r="V221">
        <f>(DK221+(U221+2*0.95*5.67E-8*(((DK221+$B$7)+273)^4-(DK221+273)^4)-44100*J221)/(1.84*29.3*R221+8*0.95*5.67E-8*(DK221+273)^3))</f>
        <v>0</v>
      </c>
      <c r="W221">
        <f>($C$7*DL221+$D$7*DM221+$E$7*V221)</f>
        <v>0</v>
      </c>
      <c r="X221">
        <f>0.61365*exp(17.502*W221/(240.97+W221))</f>
        <v>0</v>
      </c>
      <c r="Y221">
        <f>(Z221/AA221*100)</f>
        <v>0</v>
      </c>
      <c r="Z221">
        <f>DD221*(DI221+DJ221)/1000</f>
        <v>0</v>
      </c>
      <c r="AA221">
        <f>0.61365*exp(17.502*DK221/(240.97+DK221))</f>
        <v>0</v>
      </c>
      <c r="AB221">
        <f>(X221-DD221*(DI221+DJ221)/1000)</f>
        <v>0</v>
      </c>
      <c r="AC221">
        <f>(-J221*44100)</f>
        <v>0</v>
      </c>
      <c r="AD221">
        <f>2*29.3*R221*0.92*(DK221-W221)</f>
        <v>0</v>
      </c>
      <c r="AE221">
        <f>2*0.95*5.67E-8*(((DK221+$B$7)+273)^4-(W221+273)^4)</f>
        <v>0</v>
      </c>
      <c r="AF221">
        <f>U221+AE221+AC221+AD221</f>
        <v>0</v>
      </c>
      <c r="AG221">
        <f>DH221*AU221*(DC221-DB221*(1000-AU221*DE221)/(1000-AU221*DD221))/(100*CV221)</f>
        <v>0</v>
      </c>
      <c r="AH221">
        <f>1000*DH221*AU221*(DD221-DE221)/(100*CV221*(1000-AU221*DD221))</f>
        <v>0</v>
      </c>
      <c r="AI221">
        <f>(AJ221 - AK221 - DI221*1E3/(8.314*(DK221+273.15)) * AM221/DH221 * AL221) * DH221/(100*CV221) * (1000 - DE221)/1000</f>
        <v>0</v>
      </c>
      <c r="AJ221">
        <v>247.538909671513</v>
      </c>
      <c r="AK221">
        <v>252.9184</v>
      </c>
      <c r="AL221">
        <v>-3.25904970878648</v>
      </c>
      <c r="AM221">
        <v>66.0504921813524</v>
      </c>
      <c r="AN221">
        <f>(AP221 - AO221 + DI221*1E3/(8.314*(DK221+273.15)) * AR221/DH221 * AQ221) * DH221/(100*CV221) * 1000/(1000 - AP221)</f>
        <v>0</v>
      </c>
      <c r="AO221">
        <v>20.3867018232468</v>
      </c>
      <c r="AP221">
        <v>24.1218811188811</v>
      </c>
      <c r="AQ221">
        <v>0.000398868686874284</v>
      </c>
      <c r="AR221">
        <v>92.47</v>
      </c>
      <c r="AS221">
        <v>0</v>
      </c>
      <c r="AT221">
        <v>0</v>
      </c>
      <c r="AU221">
        <f>IF(AS221*$H$13&gt;=AW221,1.0,(AW221/(AW221-AS221*$H$13)))</f>
        <v>0</v>
      </c>
      <c r="AV221">
        <f>(AU221-1)*100</f>
        <v>0</v>
      </c>
      <c r="AW221">
        <f>MAX(0,($B$13+$C$13*DP221)/(1+$D$13*DP221)*DI221/(DK221+273)*$E$13)</f>
        <v>0</v>
      </c>
      <c r="AX221" t="s">
        <v>418</v>
      </c>
      <c r="AY221" t="s">
        <v>418</v>
      </c>
      <c r="AZ221">
        <v>0</v>
      </c>
      <c r="BA221">
        <v>0</v>
      </c>
      <c r="BB221">
        <f>1-AZ221/BA221</f>
        <v>0</v>
      </c>
      <c r="BC221">
        <v>0</v>
      </c>
      <c r="BD221" t="s">
        <v>418</v>
      </c>
      <c r="BE221" t="s">
        <v>418</v>
      </c>
      <c r="BF221">
        <v>0</v>
      </c>
      <c r="BG221">
        <v>0</v>
      </c>
      <c r="BH221">
        <f>1-BF221/BG221</f>
        <v>0</v>
      </c>
      <c r="BI221">
        <v>0.5</v>
      </c>
      <c r="BJ221">
        <f>CS221</f>
        <v>0</v>
      </c>
      <c r="BK221">
        <f>L221</f>
        <v>0</v>
      </c>
      <c r="BL221">
        <f>BH221*BI221*BJ221</f>
        <v>0</v>
      </c>
      <c r="BM221">
        <f>(BK221-BC221)/BJ221</f>
        <v>0</v>
      </c>
      <c r="BN221">
        <f>(BA221-BG221)/BG221</f>
        <v>0</v>
      </c>
      <c r="BO221">
        <f>AZ221/(BB221+AZ221/BG221)</f>
        <v>0</v>
      </c>
      <c r="BP221" t="s">
        <v>418</v>
      </c>
      <c r="BQ221">
        <v>0</v>
      </c>
      <c r="BR221">
        <f>IF(BQ221&lt;&gt;0, BQ221, BO221)</f>
        <v>0</v>
      </c>
      <c r="BS221">
        <f>1-BR221/BG221</f>
        <v>0</v>
      </c>
      <c r="BT221">
        <f>(BG221-BF221)/(BG221-BR221)</f>
        <v>0</v>
      </c>
      <c r="BU221">
        <f>(BA221-BG221)/(BA221-BR221)</f>
        <v>0</v>
      </c>
      <c r="BV221">
        <f>(BG221-BF221)/(BG221-AZ221)</f>
        <v>0</v>
      </c>
      <c r="BW221">
        <f>(BA221-BG221)/(BA221-AZ221)</f>
        <v>0</v>
      </c>
      <c r="BX221">
        <f>(BT221*BR221/BF221)</f>
        <v>0</v>
      </c>
      <c r="BY221">
        <f>(1-BX221)</f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f>$B$11*DQ221+$C$11*DR221+$F$11*EC221*(1-EF221)</f>
        <v>0</v>
      </c>
      <c r="CS221">
        <f>CR221*CT221</f>
        <v>0</v>
      </c>
      <c r="CT221">
        <f>($B$11*$D$9+$C$11*$D$9+$F$11*((EP221+EH221)/MAX(EP221+EH221+EQ221, 0.1)*$I$9+EQ221/MAX(EP221+EH221+EQ221, 0.1)*$J$9))/($B$11+$C$11+$F$11)</f>
        <v>0</v>
      </c>
      <c r="CU221">
        <f>($B$11*$K$9+$C$11*$K$9+$F$11*((EP221+EH221)/MAX(EP221+EH221+EQ221, 0.1)*$P$9+EQ221/MAX(EP221+EH221+EQ221, 0.1)*$Q$9))/($B$11+$C$11+$F$11)</f>
        <v>0</v>
      </c>
      <c r="CV221">
        <v>6</v>
      </c>
      <c r="CW221">
        <v>0.5</v>
      </c>
      <c r="CX221" t="s">
        <v>419</v>
      </c>
      <c r="CY221">
        <v>2</v>
      </c>
      <c r="CZ221" t="b">
        <v>1</v>
      </c>
      <c r="DA221">
        <v>1659026608.31429</v>
      </c>
      <c r="DB221">
        <v>269.620214285714</v>
      </c>
      <c r="DC221">
        <v>259.256107142857</v>
      </c>
      <c r="DD221">
        <v>24.1072428571429</v>
      </c>
      <c r="DE221">
        <v>20.3958464285714</v>
      </c>
      <c r="DF221">
        <v>263.993214285714</v>
      </c>
      <c r="DG221">
        <v>23.6379642857143</v>
      </c>
      <c r="DH221">
        <v>500.065428571429</v>
      </c>
      <c r="DI221">
        <v>90.3845571428571</v>
      </c>
      <c r="DJ221">
        <v>0.0460393535714286</v>
      </c>
      <c r="DK221">
        <v>27.3566607142857</v>
      </c>
      <c r="DL221">
        <v>27.4545071428571</v>
      </c>
      <c r="DM221">
        <v>999.9</v>
      </c>
      <c r="DN221">
        <v>0</v>
      </c>
      <c r="DO221">
        <v>0</v>
      </c>
      <c r="DP221">
        <v>10005</v>
      </c>
      <c r="DQ221">
        <v>0</v>
      </c>
      <c r="DR221">
        <v>18.2041</v>
      </c>
      <c r="DS221">
        <v>10.3641446428571</v>
      </c>
      <c r="DT221">
        <v>276.280428571429</v>
      </c>
      <c r="DU221">
        <v>264.654035714286</v>
      </c>
      <c r="DV221">
        <v>3.7113975</v>
      </c>
      <c r="DW221">
        <v>259.256107142857</v>
      </c>
      <c r="DX221">
        <v>20.3958464285714</v>
      </c>
      <c r="DY221">
        <v>2.1789225</v>
      </c>
      <c r="DZ221">
        <v>1.84346964285714</v>
      </c>
      <c r="EA221">
        <v>18.8081714285714</v>
      </c>
      <c r="EB221">
        <v>16.1603428571429</v>
      </c>
      <c r="EC221">
        <v>2000.00535714286</v>
      </c>
      <c r="ED221">
        <v>0.979995285714286</v>
      </c>
      <c r="EE221">
        <v>0.0200048714285714</v>
      </c>
      <c r="EF221">
        <v>0</v>
      </c>
      <c r="EG221">
        <v>871.379642857143</v>
      </c>
      <c r="EH221">
        <v>5.00063</v>
      </c>
      <c r="EI221">
        <v>17167.8392857143</v>
      </c>
      <c r="EJ221">
        <v>17256.9285714286</v>
      </c>
      <c r="EK221">
        <v>38.2987142857143</v>
      </c>
      <c r="EL221">
        <v>38.312</v>
      </c>
      <c r="EM221">
        <v>37.812</v>
      </c>
      <c r="EN221">
        <v>37.562</v>
      </c>
      <c r="EO221">
        <v>39.2987142857143</v>
      </c>
      <c r="EP221">
        <v>1955.09392857143</v>
      </c>
      <c r="EQ221">
        <v>39.9107142857143</v>
      </c>
      <c r="ER221">
        <v>0</v>
      </c>
      <c r="ES221">
        <v>1659026614.9</v>
      </c>
      <c r="ET221">
        <v>0</v>
      </c>
      <c r="EU221">
        <v>871.365615384615</v>
      </c>
      <c r="EV221">
        <v>7.64977778386362</v>
      </c>
      <c r="EW221">
        <v>138.406837635386</v>
      </c>
      <c r="EX221">
        <v>17168.3230769231</v>
      </c>
      <c r="EY221">
        <v>15</v>
      </c>
      <c r="EZ221">
        <v>0</v>
      </c>
      <c r="FA221" t="s">
        <v>420</v>
      </c>
      <c r="FB221">
        <v>1657551626.5</v>
      </c>
      <c r="FC221">
        <v>1657551629</v>
      </c>
      <c r="FD221">
        <v>0</v>
      </c>
      <c r="FE221">
        <v>0.403</v>
      </c>
      <c r="FF221">
        <v>0.009</v>
      </c>
      <c r="FG221">
        <v>9.41</v>
      </c>
      <c r="FH221">
        <v>0.087</v>
      </c>
      <c r="FI221">
        <v>417</v>
      </c>
      <c r="FJ221">
        <v>17</v>
      </c>
      <c r="FK221">
        <v>1.61</v>
      </c>
      <c r="FL221">
        <v>0.59</v>
      </c>
      <c r="FM221">
        <v>9.52049</v>
      </c>
      <c r="FN221">
        <v>11.828883554007</v>
      </c>
      <c r="FO221">
        <v>1.30916608109989</v>
      </c>
      <c r="FP221">
        <v>0</v>
      </c>
      <c r="FQ221">
        <v>870.999264705882</v>
      </c>
      <c r="FR221">
        <v>5.89618029657341</v>
      </c>
      <c r="FS221">
        <v>0.638942937193623</v>
      </c>
      <c r="FT221">
        <v>0</v>
      </c>
      <c r="FU221">
        <v>3.6979643902439</v>
      </c>
      <c r="FV221">
        <v>0.212163972125442</v>
      </c>
      <c r="FW221">
        <v>0.0220386735523097</v>
      </c>
      <c r="FX221">
        <v>0</v>
      </c>
      <c r="FY221">
        <v>0</v>
      </c>
      <c r="FZ221">
        <v>3</v>
      </c>
      <c r="GA221" t="s">
        <v>427</v>
      </c>
      <c r="GB221">
        <v>2.97283</v>
      </c>
      <c r="GC221">
        <v>2.69986</v>
      </c>
      <c r="GD221">
        <v>0.058137</v>
      </c>
      <c r="GE221">
        <v>0.0569219</v>
      </c>
      <c r="GF221">
        <v>0.103519</v>
      </c>
      <c r="GG221">
        <v>0.0930123</v>
      </c>
      <c r="GH221">
        <v>36688</v>
      </c>
      <c r="GI221">
        <v>40166.8</v>
      </c>
      <c r="GJ221">
        <v>35299.2</v>
      </c>
      <c r="GK221">
        <v>38627.6</v>
      </c>
      <c r="GL221">
        <v>44862</v>
      </c>
      <c r="GM221">
        <v>50595.1</v>
      </c>
      <c r="GN221">
        <v>55175.2</v>
      </c>
      <c r="GO221">
        <v>61953.1</v>
      </c>
      <c r="GP221">
        <v>1.9862</v>
      </c>
      <c r="GQ221">
        <v>1.8476</v>
      </c>
      <c r="GR221">
        <v>0.136495</v>
      </c>
      <c r="GS221">
        <v>0</v>
      </c>
      <c r="GT221">
        <v>25.2352</v>
      </c>
      <c r="GU221">
        <v>999.9</v>
      </c>
      <c r="GV221">
        <v>58.198</v>
      </c>
      <c r="GW221">
        <v>29.306</v>
      </c>
      <c r="GX221">
        <v>26.3564</v>
      </c>
      <c r="GY221">
        <v>55.7364</v>
      </c>
      <c r="GZ221">
        <v>43.1971</v>
      </c>
      <c r="HA221">
        <v>1</v>
      </c>
      <c r="HB221">
        <v>-0.0535976</v>
      </c>
      <c r="HC221">
        <v>0.0453159</v>
      </c>
      <c r="HD221">
        <v>20.1141</v>
      </c>
      <c r="HE221">
        <v>5.19932</v>
      </c>
      <c r="HF221">
        <v>12.0052</v>
      </c>
      <c r="HG221">
        <v>4.9756</v>
      </c>
      <c r="HH221">
        <v>3.2938</v>
      </c>
      <c r="HI221">
        <v>9999</v>
      </c>
      <c r="HJ221">
        <v>9999</v>
      </c>
      <c r="HK221">
        <v>9999</v>
      </c>
      <c r="HL221">
        <v>628.5</v>
      </c>
      <c r="HM221">
        <v>1.86316</v>
      </c>
      <c r="HN221">
        <v>1.86804</v>
      </c>
      <c r="HO221">
        <v>1.86783</v>
      </c>
      <c r="HP221">
        <v>1.86896</v>
      </c>
      <c r="HQ221">
        <v>1.86981</v>
      </c>
      <c r="HR221">
        <v>1.86584</v>
      </c>
      <c r="HS221">
        <v>1.86691</v>
      </c>
      <c r="HT221">
        <v>1.86832</v>
      </c>
      <c r="HU221">
        <v>5</v>
      </c>
      <c r="HV221">
        <v>0</v>
      </c>
      <c r="HW221">
        <v>0</v>
      </c>
      <c r="HX221">
        <v>0</v>
      </c>
      <c r="HY221" t="s">
        <v>422</v>
      </c>
      <c r="HZ221" t="s">
        <v>423</v>
      </c>
      <c r="IA221" t="s">
        <v>424</v>
      </c>
      <c r="IB221" t="s">
        <v>424</v>
      </c>
      <c r="IC221" t="s">
        <v>424</v>
      </c>
      <c r="ID221" t="s">
        <v>424</v>
      </c>
      <c r="IE221">
        <v>0</v>
      </c>
      <c r="IF221">
        <v>100</v>
      </c>
      <c r="IG221">
        <v>100</v>
      </c>
      <c r="IH221">
        <v>5.48</v>
      </c>
      <c r="II221">
        <v>0.4699</v>
      </c>
      <c r="IJ221">
        <v>4.02706509432224</v>
      </c>
      <c r="IK221">
        <v>0.00601174518973114</v>
      </c>
      <c r="IL221">
        <v>2.77886958061485e-07</v>
      </c>
      <c r="IM221">
        <v>-3.54636231360687e-10</v>
      </c>
      <c r="IN221">
        <v>-0.0404303883988718</v>
      </c>
      <c r="IO221">
        <v>-0.0177815531441476</v>
      </c>
      <c r="IP221">
        <v>0.00205572605671414</v>
      </c>
      <c r="IQ221">
        <v>-1.65519735432211e-05</v>
      </c>
      <c r="IR221">
        <v>-4</v>
      </c>
      <c r="IS221">
        <v>1848</v>
      </c>
      <c r="IT221">
        <v>1</v>
      </c>
      <c r="IU221">
        <v>25</v>
      </c>
      <c r="IV221">
        <v>24583.2</v>
      </c>
      <c r="IW221">
        <v>24583.1</v>
      </c>
      <c r="IX221">
        <v>0.635986</v>
      </c>
      <c r="IY221">
        <v>2.61841</v>
      </c>
      <c r="IZ221">
        <v>1.54785</v>
      </c>
      <c r="JA221">
        <v>2.30347</v>
      </c>
      <c r="JB221">
        <v>1.34644</v>
      </c>
      <c r="JC221">
        <v>2.37793</v>
      </c>
      <c r="JD221">
        <v>33.7381</v>
      </c>
      <c r="JE221">
        <v>24.2188</v>
      </c>
      <c r="JF221">
        <v>18</v>
      </c>
      <c r="JG221">
        <v>500.299</v>
      </c>
      <c r="JH221">
        <v>411.069</v>
      </c>
      <c r="JI221">
        <v>24.9997</v>
      </c>
      <c r="JJ221">
        <v>26.5608</v>
      </c>
      <c r="JK221">
        <v>30</v>
      </c>
      <c r="JL221">
        <v>26.5359</v>
      </c>
      <c r="JM221">
        <v>26.4795</v>
      </c>
      <c r="JN221">
        <v>12.7173</v>
      </c>
      <c r="JO221">
        <v>31.2255</v>
      </c>
      <c r="JP221">
        <v>85.44</v>
      </c>
      <c r="JQ221">
        <v>25</v>
      </c>
      <c r="JR221">
        <v>217.872</v>
      </c>
      <c r="JS221">
        <v>20.315</v>
      </c>
      <c r="JT221">
        <v>102.354</v>
      </c>
      <c r="JU221">
        <v>103.125</v>
      </c>
    </row>
    <row r="222" spans="1:281">
      <c r="A222">
        <v>206</v>
      </c>
      <c r="B222">
        <v>1659026621.1</v>
      </c>
      <c r="C222">
        <v>2938</v>
      </c>
      <c r="D222" t="s">
        <v>837</v>
      </c>
      <c r="E222" t="s">
        <v>838</v>
      </c>
      <c r="F222">
        <v>5</v>
      </c>
      <c r="G222" t="s">
        <v>812</v>
      </c>
      <c r="H222" t="s">
        <v>417</v>
      </c>
      <c r="I222">
        <v>1659026613.6</v>
      </c>
      <c r="J222">
        <f>(K222)/1000</f>
        <v>0</v>
      </c>
      <c r="K222">
        <f>IF(CZ222, AN222, AH222)</f>
        <v>0</v>
      </c>
      <c r="L222">
        <f>IF(CZ222, AI222, AG222)</f>
        <v>0</v>
      </c>
      <c r="M222">
        <f>DB222 - IF(AU222&gt;1, L222*CV222*100.0/(AW222*DP222), 0)</f>
        <v>0</v>
      </c>
      <c r="N222">
        <f>((T222-J222/2)*M222-L222)/(T222+J222/2)</f>
        <v>0</v>
      </c>
      <c r="O222">
        <f>N222*(DI222+DJ222)/1000.0</f>
        <v>0</v>
      </c>
      <c r="P222">
        <f>(DB222 - IF(AU222&gt;1, L222*CV222*100.0/(AW222*DP222), 0))*(DI222+DJ222)/1000.0</f>
        <v>0</v>
      </c>
      <c r="Q222">
        <f>2.0/((1/S222-1/R222)+SIGN(S222)*SQRT((1/S222-1/R222)*(1/S222-1/R222) + 4*CW222/((CW222+1)*(CW222+1))*(2*1/S222*1/R222-1/R222*1/R222)))</f>
        <v>0</v>
      </c>
      <c r="R222">
        <f>IF(LEFT(CX222,1)&lt;&gt;"0",IF(LEFT(CX222,1)="1",3.0,CY222),$D$5+$E$5*(DP222*DI222/($K$5*1000))+$F$5*(DP222*DI222/($K$5*1000))*MAX(MIN(CV222,$J$5),$I$5)*MAX(MIN(CV222,$J$5),$I$5)+$G$5*MAX(MIN(CV222,$J$5),$I$5)*(DP222*DI222/($K$5*1000))+$H$5*(DP222*DI222/($K$5*1000))*(DP222*DI222/($K$5*1000)))</f>
        <v>0</v>
      </c>
      <c r="S222">
        <f>J222*(1000-(1000*0.61365*exp(17.502*W222/(240.97+W222))/(DI222+DJ222)+DD222)/2)/(1000*0.61365*exp(17.502*W222/(240.97+W222))/(DI222+DJ222)-DD222)</f>
        <v>0</v>
      </c>
      <c r="T222">
        <f>1/((CW222+1)/(Q222/1.6)+1/(R222/1.37)) + CW222/((CW222+1)/(Q222/1.6) + CW222/(R222/1.37))</f>
        <v>0</v>
      </c>
      <c r="U222">
        <f>(CR222*CU222)</f>
        <v>0</v>
      </c>
      <c r="V222">
        <f>(DK222+(U222+2*0.95*5.67E-8*(((DK222+$B$7)+273)^4-(DK222+273)^4)-44100*J222)/(1.84*29.3*R222+8*0.95*5.67E-8*(DK222+273)^3))</f>
        <v>0</v>
      </c>
      <c r="W222">
        <f>($C$7*DL222+$D$7*DM222+$E$7*V222)</f>
        <v>0</v>
      </c>
      <c r="X222">
        <f>0.61365*exp(17.502*W222/(240.97+W222))</f>
        <v>0</v>
      </c>
      <c r="Y222">
        <f>(Z222/AA222*100)</f>
        <v>0</v>
      </c>
      <c r="Z222">
        <f>DD222*(DI222+DJ222)/1000</f>
        <v>0</v>
      </c>
      <c r="AA222">
        <f>0.61365*exp(17.502*DK222/(240.97+DK222))</f>
        <v>0</v>
      </c>
      <c r="AB222">
        <f>(X222-DD222*(DI222+DJ222)/1000)</f>
        <v>0</v>
      </c>
      <c r="AC222">
        <f>(-J222*44100)</f>
        <v>0</v>
      </c>
      <c r="AD222">
        <f>2*29.3*R222*0.92*(DK222-W222)</f>
        <v>0</v>
      </c>
      <c r="AE222">
        <f>2*0.95*5.67E-8*(((DK222+$B$7)+273)^4-(W222+273)^4)</f>
        <v>0</v>
      </c>
      <c r="AF222">
        <f>U222+AE222+AC222+AD222</f>
        <v>0</v>
      </c>
      <c r="AG222">
        <f>DH222*AU222*(DC222-DB222*(1000-AU222*DE222)/(1000-AU222*DD222))/(100*CV222)</f>
        <v>0</v>
      </c>
      <c r="AH222">
        <f>1000*DH222*AU222*(DD222-DE222)/(100*CV222*(1000-AU222*DD222))</f>
        <v>0</v>
      </c>
      <c r="AI222">
        <f>(AJ222 - AK222 - DI222*1E3/(8.314*(DK222+273.15)) * AM222/DH222 * AL222) * DH222/(100*CV222) * (1000 - DE222)/1000</f>
        <v>0</v>
      </c>
      <c r="AJ222">
        <v>230.400827235978</v>
      </c>
      <c r="AK222">
        <v>236.695739393939</v>
      </c>
      <c r="AL222">
        <v>-3.22664326349887</v>
      </c>
      <c r="AM222">
        <v>66.0504921813524</v>
      </c>
      <c r="AN222">
        <f>(AP222 - AO222 + DI222*1E3/(8.314*(DK222+273.15)) * AR222/DH222 * AQ222) * DH222/(100*CV222) * 1000/(1000 - AP222)</f>
        <v>0</v>
      </c>
      <c r="AO222">
        <v>20.3673290835065</v>
      </c>
      <c r="AP222">
        <v>24.1245818181819</v>
      </c>
      <c r="AQ222">
        <v>-0.000406838915467754</v>
      </c>
      <c r="AR222">
        <v>92.47</v>
      </c>
      <c r="AS222">
        <v>0</v>
      </c>
      <c r="AT222">
        <v>0</v>
      </c>
      <c r="AU222">
        <f>IF(AS222*$H$13&gt;=AW222,1.0,(AW222/(AW222-AS222*$H$13)))</f>
        <v>0</v>
      </c>
      <c r="AV222">
        <f>(AU222-1)*100</f>
        <v>0</v>
      </c>
      <c r="AW222">
        <f>MAX(0,($B$13+$C$13*DP222)/(1+$D$13*DP222)*DI222/(DK222+273)*$E$13)</f>
        <v>0</v>
      </c>
      <c r="AX222" t="s">
        <v>418</v>
      </c>
      <c r="AY222" t="s">
        <v>418</v>
      </c>
      <c r="AZ222">
        <v>0</v>
      </c>
      <c r="BA222">
        <v>0</v>
      </c>
      <c r="BB222">
        <f>1-AZ222/BA222</f>
        <v>0</v>
      </c>
      <c r="BC222">
        <v>0</v>
      </c>
      <c r="BD222" t="s">
        <v>418</v>
      </c>
      <c r="BE222" t="s">
        <v>418</v>
      </c>
      <c r="BF222">
        <v>0</v>
      </c>
      <c r="BG222">
        <v>0</v>
      </c>
      <c r="BH222">
        <f>1-BF222/BG222</f>
        <v>0</v>
      </c>
      <c r="BI222">
        <v>0.5</v>
      </c>
      <c r="BJ222">
        <f>CS222</f>
        <v>0</v>
      </c>
      <c r="BK222">
        <f>L222</f>
        <v>0</v>
      </c>
      <c r="BL222">
        <f>BH222*BI222*BJ222</f>
        <v>0</v>
      </c>
      <c r="BM222">
        <f>(BK222-BC222)/BJ222</f>
        <v>0</v>
      </c>
      <c r="BN222">
        <f>(BA222-BG222)/BG222</f>
        <v>0</v>
      </c>
      <c r="BO222">
        <f>AZ222/(BB222+AZ222/BG222)</f>
        <v>0</v>
      </c>
      <c r="BP222" t="s">
        <v>418</v>
      </c>
      <c r="BQ222">
        <v>0</v>
      </c>
      <c r="BR222">
        <f>IF(BQ222&lt;&gt;0, BQ222, BO222)</f>
        <v>0</v>
      </c>
      <c r="BS222">
        <f>1-BR222/BG222</f>
        <v>0</v>
      </c>
      <c r="BT222">
        <f>(BG222-BF222)/(BG222-BR222)</f>
        <v>0</v>
      </c>
      <c r="BU222">
        <f>(BA222-BG222)/(BA222-BR222)</f>
        <v>0</v>
      </c>
      <c r="BV222">
        <f>(BG222-BF222)/(BG222-AZ222)</f>
        <v>0</v>
      </c>
      <c r="BW222">
        <f>(BA222-BG222)/(BA222-AZ222)</f>
        <v>0</v>
      </c>
      <c r="BX222">
        <f>(BT222*BR222/BF222)</f>
        <v>0</v>
      </c>
      <c r="BY222">
        <f>(1-BX222)</f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f>$B$11*DQ222+$C$11*DR222+$F$11*EC222*(1-EF222)</f>
        <v>0</v>
      </c>
      <c r="CS222">
        <f>CR222*CT222</f>
        <v>0</v>
      </c>
      <c r="CT222">
        <f>($B$11*$D$9+$C$11*$D$9+$F$11*((EP222+EH222)/MAX(EP222+EH222+EQ222, 0.1)*$I$9+EQ222/MAX(EP222+EH222+EQ222, 0.1)*$J$9))/($B$11+$C$11+$F$11)</f>
        <v>0</v>
      </c>
      <c r="CU222">
        <f>($B$11*$K$9+$C$11*$K$9+$F$11*((EP222+EH222)/MAX(EP222+EH222+EQ222, 0.1)*$P$9+EQ222/MAX(EP222+EH222+EQ222, 0.1)*$Q$9))/($B$11+$C$11+$F$11)</f>
        <v>0</v>
      </c>
      <c r="CV222">
        <v>6</v>
      </c>
      <c r="CW222">
        <v>0.5</v>
      </c>
      <c r="CX222" t="s">
        <v>419</v>
      </c>
      <c r="CY222">
        <v>2</v>
      </c>
      <c r="CZ222" t="b">
        <v>1</v>
      </c>
      <c r="DA222">
        <v>1659026613.6</v>
      </c>
      <c r="DB222">
        <v>253.020444444444</v>
      </c>
      <c r="DC222">
        <v>241.752037037037</v>
      </c>
      <c r="DD222">
        <v>24.1154148148148</v>
      </c>
      <c r="DE222">
        <v>20.3833666666667</v>
      </c>
      <c r="DF222">
        <v>247.493851851852</v>
      </c>
      <c r="DG222">
        <v>23.645737037037</v>
      </c>
      <c r="DH222">
        <v>500.049185185185</v>
      </c>
      <c r="DI222">
        <v>90.3845592592593</v>
      </c>
      <c r="DJ222">
        <v>0.0461039666666667</v>
      </c>
      <c r="DK222">
        <v>27.3579962962963</v>
      </c>
      <c r="DL222">
        <v>27.4437777777778</v>
      </c>
      <c r="DM222">
        <v>999.9</v>
      </c>
      <c r="DN222">
        <v>0</v>
      </c>
      <c r="DO222">
        <v>0</v>
      </c>
      <c r="DP222">
        <v>9990.18518518518</v>
      </c>
      <c r="DQ222">
        <v>0</v>
      </c>
      <c r="DR222">
        <v>18.2041</v>
      </c>
      <c r="DS222">
        <v>11.2683718518519</v>
      </c>
      <c r="DT222">
        <v>259.272851851852</v>
      </c>
      <c r="DU222">
        <v>246.782518518519</v>
      </c>
      <c r="DV222">
        <v>3.73204518518519</v>
      </c>
      <c r="DW222">
        <v>241.752037037037</v>
      </c>
      <c r="DX222">
        <v>20.3833666666667</v>
      </c>
      <c r="DY222">
        <v>2.17966111111111</v>
      </c>
      <c r="DZ222">
        <v>1.84234185185185</v>
      </c>
      <c r="EA222">
        <v>18.8135925925926</v>
      </c>
      <c r="EB222">
        <v>16.1507444444444</v>
      </c>
      <c r="EC222">
        <v>2000.00925925926</v>
      </c>
      <c r="ED222">
        <v>0.979995444444445</v>
      </c>
      <c r="EE222">
        <v>0.0200047074074074</v>
      </c>
      <c r="EF222">
        <v>0</v>
      </c>
      <c r="EG222">
        <v>872.115518518519</v>
      </c>
      <c r="EH222">
        <v>5.00063</v>
      </c>
      <c r="EI222">
        <v>17181.5666666667</v>
      </c>
      <c r="EJ222">
        <v>17256.9666666667</v>
      </c>
      <c r="EK222">
        <v>38.2844444444444</v>
      </c>
      <c r="EL222">
        <v>38.312</v>
      </c>
      <c r="EM222">
        <v>37.812</v>
      </c>
      <c r="EN222">
        <v>37.562</v>
      </c>
      <c r="EO222">
        <v>39.2821481481481</v>
      </c>
      <c r="EP222">
        <v>1955.09814814815</v>
      </c>
      <c r="EQ222">
        <v>39.9103703703704</v>
      </c>
      <c r="ER222">
        <v>0</v>
      </c>
      <c r="ES222">
        <v>1659026619.7</v>
      </c>
      <c r="ET222">
        <v>0</v>
      </c>
      <c r="EU222">
        <v>872.037692307692</v>
      </c>
      <c r="EV222">
        <v>10.1832478680736</v>
      </c>
      <c r="EW222">
        <v>167.336752306457</v>
      </c>
      <c r="EX222">
        <v>17180.8</v>
      </c>
      <c r="EY222">
        <v>15</v>
      </c>
      <c r="EZ222">
        <v>0</v>
      </c>
      <c r="FA222" t="s">
        <v>420</v>
      </c>
      <c r="FB222">
        <v>1657551626.5</v>
      </c>
      <c r="FC222">
        <v>1657551629</v>
      </c>
      <c r="FD222">
        <v>0</v>
      </c>
      <c r="FE222">
        <v>0.403</v>
      </c>
      <c r="FF222">
        <v>0.009</v>
      </c>
      <c r="FG222">
        <v>9.41</v>
      </c>
      <c r="FH222">
        <v>0.087</v>
      </c>
      <c r="FI222">
        <v>417</v>
      </c>
      <c r="FJ222">
        <v>17</v>
      </c>
      <c r="FK222">
        <v>1.61</v>
      </c>
      <c r="FL222">
        <v>0.59</v>
      </c>
      <c r="FM222">
        <v>10.7500709756098</v>
      </c>
      <c r="FN222">
        <v>11.0433045993031</v>
      </c>
      <c r="FO222">
        <v>1.21828763825538</v>
      </c>
      <c r="FP222">
        <v>0</v>
      </c>
      <c r="FQ222">
        <v>871.738088235294</v>
      </c>
      <c r="FR222">
        <v>8.63375095822927</v>
      </c>
      <c r="FS222">
        <v>0.894421810203371</v>
      </c>
      <c r="FT222">
        <v>0</v>
      </c>
      <c r="FU222">
        <v>3.72035390243902</v>
      </c>
      <c r="FV222">
        <v>0.252963554006964</v>
      </c>
      <c r="FW222">
        <v>0.0258784258840136</v>
      </c>
      <c r="FX222">
        <v>0</v>
      </c>
      <c r="FY222">
        <v>0</v>
      </c>
      <c r="FZ222">
        <v>3</v>
      </c>
      <c r="GA222" t="s">
        <v>427</v>
      </c>
      <c r="GB222">
        <v>2.97297</v>
      </c>
      <c r="GC222">
        <v>2.70039</v>
      </c>
      <c r="GD222">
        <v>0.0548405</v>
      </c>
      <c r="GE222">
        <v>0.0535737</v>
      </c>
      <c r="GF222">
        <v>0.103526</v>
      </c>
      <c r="GG222">
        <v>0.0929989</v>
      </c>
      <c r="GH222">
        <v>36816.5</v>
      </c>
      <c r="GI222">
        <v>40309.5</v>
      </c>
      <c r="GJ222">
        <v>35299.3</v>
      </c>
      <c r="GK222">
        <v>38627.6</v>
      </c>
      <c r="GL222">
        <v>44861.9</v>
      </c>
      <c r="GM222">
        <v>50595.5</v>
      </c>
      <c r="GN222">
        <v>55175.6</v>
      </c>
      <c r="GO222">
        <v>61952.9</v>
      </c>
      <c r="GP222">
        <v>1.9852</v>
      </c>
      <c r="GQ222">
        <v>1.8476</v>
      </c>
      <c r="GR222">
        <v>0.137538</v>
      </c>
      <c r="GS222">
        <v>0</v>
      </c>
      <c r="GT222">
        <v>25.2331</v>
      </c>
      <c r="GU222">
        <v>999.9</v>
      </c>
      <c r="GV222">
        <v>58.174</v>
      </c>
      <c r="GW222">
        <v>29.306</v>
      </c>
      <c r="GX222">
        <v>26.3448</v>
      </c>
      <c r="GY222">
        <v>56.0464</v>
      </c>
      <c r="GZ222">
        <v>43.117</v>
      </c>
      <c r="HA222">
        <v>1</v>
      </c>
      <c r="HB222">
        <v>-0.0536585</v>
      </c>
      <c r="HC222">
        <v>0.045098</v>
      </c>
      <c r="HD222">
        <v>20.1137</v>
      </c>
      <c r="HE222">
        <v>5.19932</v>
      </c>
      <c r="HF222">
        <v>12.0064</v>
      </c>
      <c r="HG222">
        <v>4.9752</v>
      </c>
      <c r="HH222">
        <v>3.2938</v>
      </c>
      <c r="HI222">
        <v>9999</v>
      </c>
      <c r="HJ222">
        <v>9999</v>
      </c>
      <c r="HK222">
        <v>9999</v>
      </c>
      <c r="HL222">
        <v>628.5</v>
      </c>
      <c r="HM222">
        <v>1.86319</v>
      </c>
      <c r="HN222">
        <v>1.86798</v>
      </c>
      <c r="HO222">
        <v>1.86783</v>
      </c>
      <c r="HP222">
        <v>1.86896</v>
      </c>
      <c r="HQ222">
        <v>1.86981</v>
      </c>
      <c r="HR222">
        <v>1.86584</v>
      </c>
      <c r="HS222">
        <v>1.86691</v>
      </c>
      <c r="HT222">
        <v>1.86829</v>
      </c>
      <c r="HU222">
        <v>5</v>
      </c>
      <c r="HV222">
        <v>0</v>
      </c>
      <c r="HW222">
        <v>0</v>
      </c>
      <c r="HX222">
        <v>0</v>
      </c>
      <c r="HY222" t="s">
        <v>422</v>
      </c>
      <c r="HZ222" t="s">
        <v>423</v>
      </c>
      <c r="IA222" t="s">
        <v>424</v>
      </c>
      <c r="IB222" t="s">
        <v>424</v>
      </c>
      <c r="IC222" t="s">
        <v>424</v>
      </c>
      <c r="ID222" t="s">
        <v>424</v>
      </c>
      <c r="IE222">
        <v>0</v>
      </c>
      <c r="IF222">
        <v>100</v>
      </c>
      <c r="IG222">
        <v>100</v>
      </c>
      <c r="IH222">
        <v>5.384</v>
      </c>
      <c r="II222">
        <v>0.4701</v>
      </c>
      <c r="IJ222">
        <v>4.02706509432224</v>
      </c>
      <c r="IK222">
        <v>0.00601174518973114</v>
      </c>
      <c r="IL222">
        <v>2.77886958061485e-07</v>
      </c>
      <c r="IM222">
        <v>-3.54636231360687e-10</v>
      </c>
      <c r="IN222">
        <v>-0.0404303883988718</v>
      </c>
      <c r="IO222">
        <v>-0.0177815531441476</v>
      </c>
      <c r="IP222">
        <v>0.00205572605671414</v>
      </c>
      <c r="IQ222">
        <v>-1.65519735432211e-05</v>
      </c>
      <c r="IR222">
        <v>-4</v>
      </c>
      <c r="IS222">
        <v>1848</v>
      </c>
      <c r="IT222">
        <v>1</v>
      </c>
      <c r="IU222">
        <v>25</v>
      </c>
      <c r="IV222">
        <v>24583.2</v>
      </c>
      <c r="IW222">
        <v>24583.2</v>
      </c>
      <c r="IX222">
        <v>0.600586</v>
      </c>
      <c r="IY222">
        <v>2.61597</v>
      </c>
      <c r="IZ222">
        <v>1.54785</v>
      </c>
      <c r="JA222">
        <v>2.30347</v>
      </c>
      <c r="JB222">
        <v>1.34644</v>
      </c>
      <c r="JC222">
        <v>2.43286</v>
      </c>
      <c r="JD222">
        <v>33.7381</v>
      </c>
      <c r="JE222">
        <v>24.2188</v>
      </c>
      <c r="JF222">
        <v>18</v>
      </c>
      <c r="JG222">
        <v>499.621</v>
      </c>
      <c r="JH222">
        <v>411.053</v>
      </c>
      <c r="JI222">
        <v>24.9998</v>
      </c>
      <c r="JJ222">
        <v>26.5586</v>
      </c>
      <c r="JK222">
        <v>29.9999</v>
      </c>
      <c r="JL222">
        <v>26.5336</v>
      </c>
      <c r="JM222">
        <v>26.4773</v>
      </c>
      <c r="JN222">
        <v>11.98</v>
      </c>
      <c r="JO222">
        <v>31.2255</v>
      </c>
      <c r="JP222">
        <v>85.44</v>
      </c>
      <c r="JQ222">
        <v>25</v>
      </c>
      <c r="JR222">
        <v>197.72</v>
      </c>
      <c r="JS222">
        <v>20.2877</v>
      </c>
      <c r="JT222">
        <v>102.355</v>
      </c>
      <c r="JU222">
        <v>103.124</v>
      </c>
    </row>
    <row r="223" spans="1:281">
      <c r="A223">
        <v>207</v>
      </c>
      <c r="B223">
        <v>1659026626.1</v>
      </c>
      <c r="C223">
        <v>2943</v>
      </c>
      <c r="D223" t="s">
        <v>839</v>
      </c>
      <c r="E223" t="s">
        <v>840</v>
      </c>
      <c r="F223">
        <v>5</v>
      </c>
      <c r="G223" t="s">
        <v>812</v>
      </c>
      <c r="H223" t="s">
        <v>417</v>
      </c>
      <c r="I223">
        <v>1659026618.31429</v>
      </c>
      <c r="J223">
        <f>(K223)/1000</f>
        <v>0</v>
      </c>
      <c r="K223">
        <f>IF(CZ223, AN223, AH223)</f>
        <v>0</v>
      </c>
      <c r="L223">
        <f>IF(CZ223, AI223, AG223)</f>
        <v>0</v>
      </c>
      <c r="M223">
        <f>DB223 - IF(AU223&gt;1, L223*CV223*100.0/(AW223*DP223), 0)</f>
        <v>0</v>
      </c>
      <c r="N223">
        <f>((T223-J223/2)*M223-L223)/(T223+J223/2)</f>
        <v>0</v>
      </c>
      <c r="O223">
        <f>N223*(DI223+DJ223)/1000.0</f>
        <v>0</v>
      </c>
      <c r="P223">
        <f>(DB223 - IF(AU223&gt;1, L223*CV223*100.0/(AW223*DP223), 0))*(DI223+DJ223)/1000.0</f>
        <v>0</v>
      </c>
      <c r="Q223">
        <f>2.0/((1/S223-1/R223)+SIGN(S223)*SQRT((1/S223-1/R223)*(1/S223-1/R223) + 4*CW223/((CW223+1)*(CW223+1))*(2*1/S223*1/R223-1/R223*1/R223)))</f>
        <v>0</v>
      </c>
      <c r="R223">
        <f>IF(LEFT(CX223,1)&lt;&gt;"0",IF(LEFT(CX223,1)="1",3.0,CY223),$D$5+$E$5*(DP223*DI223/($K$5*1000))+$F$5*(DP223*DI223/($K$5*1000))*MAX(MIN(CV223,$J$5),$I$5)*MAX(MIN(CV223,$J$5),$I$5)+$G$5*MAX(MIN(CV223,$J$5),$I$5)*(DP223*DI223/($K$5*1000))+$H$5*(DP223*DI223/($K$5*1000))*(DP223*DI223/($K$5*1000)))</f>
        <v>0</v>
      </c>
      <c r="S223">
        <f>J223*(1000-(1000*0.61365*exp(17.502*W223/(240.97+W223))/(DI223+DJ223)+DD223)/2)/(1000*0.61365*exp(17.502*W223/(240.97+W223))/(DI223+DJ223)-DD223)</f>
        <v>0</v>
      </c>
      <c r="T223">
        <f>1/((CW223+1)/(Q223/1.6)+1/(R223/1.37)) + CW223/((CW223+1)/(Q223/1.6) + CW223/(R223/1.37))</f>
        <v>0</v>
      </c>
      <c r="U223">
        <f>(CR223*CU223)</f>
        <v>0</v>
      </c>
      <c r="V223">
        <f>(DK223+(U223+2*0.95*5.67E-8*(((DK223+$B$7)+273)^4-(DK223+273)^4)-44100*J223)/(1.84*29.3*R223+8*0.95*5.67E-8*(DK223+273)^3))</f>
        <v>0</v>
      </c>
      <c r="W223">
        <f>($C$7*DL223+$D$7*DM223+$E$7*V223)</f>
        <v>0</v>
      </c>
      <c r="X223">
        <f>0.61365*exp(17.502*W223/(240.97+W223))</f>
        <v>0</v>
      </c>
      <c r="Y223">
        <f>(Z223/AA223*100)</f>
        <v>0</v>
      </c>
      <c r="Z223">
        <f>DD223*(DI223+DJ223)/1000</f>
        <v>0</v>
      </c>
      <c r="AA223">
        <f>0.61365*exp(17.502*DK223/(240.97+DK223))</f>
        <v>0</v>
      </c>
      <c r="AB223">
        <f>(X223-DD223*(DI223+DJ223)/1000)</f>
        <v>0</v>
      </c>
      <c r="AC223">
        <f>(-J223*44100)</f>
        <v>0</v>
      </c>
      <c r="AD223">
        <f>2*29.3*R223*0.92*(DK223-W223)</f>
        <v>0</v>
      </c>
      <c r="AE223">
        <f>2*0.95*5.67E-8*(((DK223+$B$7)+273)^4-(W223+273)^4)</f>
        <v>0</v>
      </c>
      <c r="AF223">
        <f>U223+AE223+AC223+AD223</f>
        <v>0</v>
      </c>
      <c r="AG223">
        <f>DH223*AU223*(DC223-DB223*(1000-AU223*DE223)/(1000-AU223*DD223))/(100*CV223)</f>
        <v>0</v>
      </c>
      <c r="AH223">
        <f>1000*DH223*AU223*(DD223-DE223)/(100*CV223*(1000-AU223*DD223))</f>
        <v>0</v>
      </c>
      <c r="AI223">
        <f>(AJ223 - AK223 - DI223*1E3/(8.314*(DK223+273.15)) * AM223/DH223 * AL223) * DH223/(100*CV223) * (1000 - DE223)/1000</f>
        <v>0</v>
      </c>
      <c r="AJ223">
        <v>213.631351399239</v>
      </c>
      <c r="AK223">
        <v>220.705545454545</v>
      </c>
      <c r="AL223">
        <v>-3.23148661681792</v>
      </c>
      <c r="AM223">
        <v>66.0504921813524</v>
      </c>
      <c r="AN223">
        <f>(AP223 - AO223 + DI223*1E3/(8.314*(DK223+273.15)) * AR223/DH223 * AQ223) * DH223/(100*CV223) * 1000/(1000 - AP223)</f>
        <v>0</v>
      </c>
      <c r="AO223">
        <v>20.3670898032035</v>
      </c>
      <c r="AP223">
        <v>24.1341328671329</v>
      </c>
      <c r="AQ223">
        <v>0.000230303030302834</v>
      </c>
      <c r="AR223">
        <v>92.47</v>
      </c>
      <c r="AS223">
        <v>0</v>
      </c>
      <c r="AT223">
        <v>0</v>
      </c>
      <c r="AU223">
        <f>IF(AS223*$H$13&gt;=AW223,1.0,(AW223/(AW223-AS223*$H$13)))</f>
        <v>0</v>
      </c>
      <c r="AV223">
        <f>(AU223-1)*100</f>
        <v>0</v>
      </c>
      <c r="AW223">
        <f>MAX(0,($B$13+$C$13*DP223)/(1+$D$13*DP223)*DI223/(DK223+273)*$E$13)</f>
        <v>0</v>
      </c>
      <c r="AX223" t="s">
        <v>418</v>
      </c>
      <c r="AY223" t="s">
        <v>418</v>
      </c>
      <c r="AZ223">
        <v>0</v>
      </c>
      <c r="BA223">
        <v>0</v>
      </c>
      <c r="BB223">
        <f>1-AZ223/BA223</f>
        <v>0</v>
      </c>
      <c r="BC223">
        <v>0</v>
      </c>
      <c r="BD223" t="s">
        <v>418</v>
      </c>
      <c r="BE223" t="s">
        <v>418</v>
      </c>
      <c r="BF223">
        <v>0</v>
      </c>
      <c r="BG223">
        <v>0</v>
      </c>
      <c r="BH223">
        <f>1-BF223/BG223</f>
        <v>0</v>
      </c>
      <c r="BI223">
        <v>0.5</v>
      </c>
      <c r="BJ223">
        <f>CS223</f>
        <v>0</v>
      </c>
      <c r="BK223">
        <f>L223</f>
        <v>0</v>
      </c>
      <c r="BL223">
        <f>BH223*BI223*BJ223</f>
        <v>0</v>
      </c>
      <c r="BM223">
        <f>(BK223-BC223)/BJ223</f>
        <v>0</v>
      </c>
      <c r="BN223">
        <f>(BA223-BG223)/BG223</f>
        <v>0</v>
      </c>
      <c r="BO223">
        <f>AZ223/(BB223+AZ223/BG223)</f>
        <v>0</v>
      </c>
      <c r="BP223" t="s">
        <v>418</v>
      </c>
      <c r="BQ223">
        <v>0</v>
      </c>
      <c r="BR223">
        <f>IF(BQ223&lt;&gt;0, BQ223, BO223)</f>
        <v>0</v>
      </c>
      <c r="BS223">
        <f>1-BR223/BG223</f>
        <v>0</v>
      </c>
      <c r="BT223">
        <f>(BG223-BF223)/(BG223-BR223)</f>
        <v>0</v>
      </c>
      <c r="BU223">
        <f>(BA223-BG223)/(BA223-BR223)</f>
        <v>0</v>
      </c>
      <c r="BV223">
        <f>(BG223-BF223)/(BG223-AZ223)</f>
        <v>0</v>
      </c>
      <c r="BW223">
        <f>(BA223-BG223)/(BA223-AZ223)</f>
        <v>0</v>
      </c>
      <c r="BX223">
        <f>(BT223*BR223/BF223)</f>
        <v>0</v>
      </c>
      <c r="BY223">
        <f>(1-BX223)</f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f>$B$11*DQ223+$C$11*DR223+$F$11*EC223*(1-EF223)</f>
        <v>0</v>
      </c>
      <c r="CS223">
        <f>CR223*CT223</f>
        <v>0</v>
      </c>
      <c r="CT223">
        <f>($B$11*$D$9+$C$11*$D$9+$F$11*((EP223+EH223)/MAX(EP223+EH223+EQ223, 0.1)*$I$9+EQ223/MAX(EP223+EH223+EQ223, 0.1)*$J$9))/($B$11+$C$11+$F$11)</f>
        <v>0</v>
      </c>
      <c r="CU223">
        <f>($B$11*$K$9+$C$11*$K$9+$F$11*((EP223+EH223)/MAX(EP223+EH223+EQ223, 0.1)*$P$9+EQ223/MAX(EP223+EH223+EQ223, 0.1)*$Q$9))/($B$11+$C$11+$F$11)</f>
        <v>0</v>
      </c>
      <c r="CV223">
        <v>6</v>
      </c>
      <c r="CW223">
        <v>0.5</v>
      </c>
      <c r="CX223" t="s">
        <v>419</v>
      </c>
      <c r="CY223">
        <v>2</v>
      </c>
      <c r="CZ223" t="b">
        <v>1</v>
      </c>
      <c r="DA223">
        <v>1659026618.31429</v>
      </c>
      <c r="DB223">
        <v>238.280821428571</v>
      </c>
      <c r="DC223">
        <v>226.005357142857</v>
      </c>
      <c r="DD223">
        <v>24.1226607142857</v>
      </c>
      <c r="DE223">
        <v>20.37205</v>
      </c>
      <c r="DF223">
        <v>232.843428571429</v>
      </c>
      <c r="DG223">
        <v>23.652625</v>
      </c>
      <c r="DH223">
        <v>500.04125</v>
      </c>
      <c r="DI223">
        <v>90.3843678571428</v>
      </c>
      <c r="DJ223">
        <v>0.0461439</v>
      </c>
      <c r="DK223">
        <v>27.366</v>
      </c>
      <c r="DL223">
        <v>27.4615321428571</v>
      </c>
      <c r="DM223">
        <v>999.9</v>
      </c>
      <c r="DN223">
        <v>0</v>
      </c>
      <c r="DO223">
        <v>0</v>
      </c>
      <c r="DP223">
        <v>9996.07142857143</v>
      </c>
      <c r="DQ223">
        <v>0</v>
      </c>
      <c r="DR223">
        <v>18.2041</v>
      </c>
      <c r="DS223">
        <v>12.2754725</v>
      </c>
      <c r="DT223">
        <v>244.170928571429</v>
      </c>
      <c r="DU223">
        <v>230.705464285714</v>
      </c>
      <c r="DV223">
        <v>3.75060892857143</v>
      </c>
      <c r="DW223">
        <v>226.005357142857</v>
      </c>
      <c r="DX223">
        <v>20.37205</v>
      </c>
      <c r="DY223">
        <v>2.18031178571429</v>
      </c>
      <c r="DZ223">
        <v>1.841315</v>
      </c>
      <c r="EA223">
        <v>18.8183714285714</v>
      </c>
      <c r="EB223">
        <v>16.142</v>
      </c>
      <c r="EC223">
        <v>1999.98392857143</v>
      </c>
      <c r="ED223">
        <v>0.979995285714286</v>
      </c>
      <c r="EE223">
        <v>0.0200048714285714</v>
      </c>
      <c r="EF223">
        <v>0</v>
      </c>
      <c r="EG223">
        <v>872.958607142857</v>
      </c>
      <c r="EH223">
        <v>5.00063</v>
      </c>
      <c r="EI223">
        <v>17195.775</v>
      </c>
      <c r="EJ223">
        <v>17256.7464285714</v>
      </c>
      <c r="EK223">
        <v>38.2655</v>
      </c>
      <c r="EL223">
        <v>38.312</v>
      </c>
      <c r="EM223">
        <v>37.812</v>
      </c>
      <c r="EN223">
        <v>37.562</v>
      </c>
      <c r="EO223">
        <v>39.2677142857143</v>
      </c>
      <c r="EP223">
        <v>1955.07321428571</v>
      </c>
      <c r="EQ223">
        <v>39.9107142857143</v>
      </c>
      <c r="ER223">
        <v>0</v>
      </c>
      <c r="ES223">
        <v>1659026625.1</v>
      </c>
      <c r="ET223">
        <v>0</v>
      </c>
      <c r="EU223">
        <v>873.07312</v>
      </c>
      <c r="EV223">
        <v>10.8043846298691</v>
      </c>
      <c r="EW223">
        <v>208.200000284863</v>
      </c>
      <c r="EX223">
        <v>17198.324</v>
      </c>
      <c r="EY223">
        <v>15</v>
      </c>
      <c r="EZ223">
        <v>0</v>
      </c>
      <c r="FA223" t="s">
        <v>420</v>
      </c>
      <c r="FB223">
        <v>1657551626.5</v>
      </c>
      <c r="FC223">
        <v>1657551629</v>
      </c>
      <c r="FD223">
        <v>0</v>
      </c>
      <c r="FE223">
        <v>0.403</v>
      </c>
      <c r="FF223">
        <v>0.009</v>
      </c>
      <c r="FG223">
        <v>9.41</v>
      </c>
      <c r="FH223">
        <v>0.087</v>
      </c>
      <c r="FI223">
        <v>417</v>
      </c>
      <c r="FJ223">
        <v>17</v>
      </c>
      <c r="FK223">
        <v>1.61</v>
      </c>
      <c r="FL223">
        <v>0.59</v>
      </c>
      <c r="FM223">
        <v>11.499042195122</v>
      </c>
      <c r="FN223">
        <v>10.883485923345</v>
      </c>
      <c r="FO223">
        <v>1.1928430368774</v>
      </c>
      <c r="FP223">
        <v>0</v>
      </c>
      <c r="FQ223">
        <v>872.280558823529</v>
      </c>
      <c r="FR223">
        <v>10.3746218488607</v>
      </c>
      <c r="FS223">
        <v>1.05238083553929</v>
      </c>
      <c r="FT223">
        <v>0</v>
      </c>
      <c r="FU223">
        <v>3.73446317073171</v>
      </c>
      <c r="FV223">
        <v>0.239956724738677</v>
      </c>
      <c r="FW223">
        <v>0.0248235033630379</v>
      </c>
      <c r="FX223">
        <v>0</v>
      </c>
      <c r="FY223">
        <v>0</v>
      </c>
      <c r="FZ223">
        <v>3</v>
      </c>
      <c r="GA223" t="s">
        <v>427</v>
      </c>
      <c r="GB223">
        <v>2.97418</v>
      </c>
      <c r="GC223">
        <v>2.69981</v>
      </c>
      <c r="GD223">
        <v>0.0514895</v>
      </c>
      <c r="GE223">
        <v>0.0497415</v>
      </c>
      <c r="GF223">
        <v>0.103553</v>
      </c>
      <c r="GG223">
        <v>0.0929925</v>
      </c>
      <c r="GH223">
        <v>36947</v>
      </c>
      <c r="GI223">
        <v>40473</v>
      </c>
      <c r="GJ223">
        <v>35299.4</v>
      </c>
      <c r="GK223">
        <v>38628</v>
      </c>
      <c r="GL223">
        <v>44860.4</v>
      </c>
      <c r="GM223">
        <v>50596</v>
      </c>
      <c r="GN223">
        <v>55175.6</v>
      </c>
      <c r="GO223">
        <v>61953.1</v>
      </c>
      <c r="GP223">
        <v>1.986</v>
      </c>
      <c r="GQ223">
        <v>1.8472</v>
      </c>
      <c r="GR223">
        <v>0.136942</v>
      </c>
      <c r="GS223">
        <v>0</v>
      </c>
      <c r="GT223">
        <v>25.2314</v>
      </c>
      <c r="GU223">
        <v>999.9</v>
      </c>
      <c r="GV223">
        <v>58.174</v>
      </c>
      <c r="GW223">
        <v>29.316</v>
      </c>
      <c r="GX223">
        <v>26.3624</v>
      </c>
      <c r="GY223">
        <v>56.0564</v>
      </c>
      <c r="GZ223">
        <v>43.4375</v>
      </c>
      <c r="HA223">
        <v>1</v>
      </c>
      <c r="HB223">
        <v>-0.0542683</v>
      </c>
      <c r="HC223">
        <v>0.0448802</v>
      </c>
      <c r="HD223">
        <v>20.114</v>
      </c>
      <c r="HE223">
        <v>5.20172</v>
      </c>
      <c r="HF223">
        <v>12.004</v>
      </c>
      <c r="HG223">
        <v>4.976</v>
      </c>
      <c r="HH223">
        <v>3.2938</v>
      </c>
      <c r="HI223">
        <v>9999</v>
      </c>
      <c r="HJ223">
        <v>9999</v>
      </c>
      <c r="HK223">
        <v>9999</v>
      </c>
      <c r="HL223">
        <v>628.5</v>
      </c>
      <c r="HM223">
        <v>1.86322</v>
      </c>
      <c r="HN223">
        <v>1.86798</v>
      </c>
      <c r="HO223">
        <v>1.86783</v>
      </c>
      <c r="HP223">
        <v>1.86896</v>
      </c>
      <c r="HQ223">
        <v>1.86981</v>
      </c>
      <c r="HR223">
        <v>1.86584</v>
      </c>
      <c r="HS223">
        <v>1.86691</v>
      </c>
      <c r="HT223">
        <v>1.86829</v>
      </c>
      <c r="HU223">
        <v>5</v>
      </c>
      <c r="HV223">
        <v>0</v>
      </c>
      <c r="HW223">
        <v>0</v>
      </c>
      <c r="HX223">
        <v>0</v>
      </c>
      <c r="HY223" t="s">
        <v>422</v>
      </c>
      <c r="HZ223" t="s">
        <v>423</v>
      </c>
      <c r="IA223" t="s">
        <v>424</v>
      </c>
      <c r="IB223" t="s">
        <v>424</v>
      </c>
      <c r="IC223" t="s">
        <v>424</v>
      </c>
      <c r="ID223" t="s">
        <v>424</v>
      </c>
      <c r="IE223">
        <v>0</v>
      </c>
      <c r="IF223">
        <v>100</v>
      </c>
      <c r="IG223">
        <v>100</v>
      </c>
      <c r="IH223">
        <v>5.289</v>
      </c>
      <c r="II223">
        <v>0.4704</v>
      </c>
      <c r="IJ223">
        <v>4.02706509432224</v>
      </c>
      <c r="IK223">
        <v>0.00601174518973114</v>
      </c>
      <c r="IL223">
        <v>2.77886958061485e-07</v>
      </c>
      <c r="IM223">
        <v>-3.54636231360687e-10</v>
      </c>
      <c r="IN223">
        <v>-0.0404303883988718</v>
      </c>
      <c r="IO223">
        <v>-0.0177815531441476</v>
      </c>
      <c r="IP223">
        <v>0.00205572605671414</v>
      </c>
      <c r="IQ223">
        <v>-1.65519735432211e-05</v>
      </c>
      <c r="IR223">
        <v>-4</v>
      </c>
      <c r="IS223">
        <v>1848</v>
      </c>
      <c r="IT223">
        <v>1</v>
      </c>
      <c r="IU223">
        <v>25</v>
      </c>
      <c r="IV223">
        <v>24583.3</v>
      </c>
      <c r="IW223">
        <v>24583.3</v>
      </c>
      <c r="IX223">
        <v>0.565186</v>
      </c>
      <c r="IY223">
        <v>2.62573</v>
      </c>
      <c r="IZ223">
        <v>1.54785</v>
      </c>
      <c r="JA223">
        <v>2.30347</v>
      </c>
      <c r="JB223">
        <v>1.34644</v>
      </c>
      <c r="JC223">
        <v>2.39258</v>
      </c>
      <c r="JD223">
        <v>33.7381</v>
      </c>
      <c r="JE223">
        <v>24.2188</v>
      </c>
      <c r="JF223">
        <v>18</v>
      </c>
      <c r="JG223">
        <v>500.128</v>
      </c>
      <c r="JH223">
        <v>410.812</v>
      </c>
      <c r="JI223">
        <v>24.9999</v>
      </c>
      <c r="JJ223">
        <v>26.5563</v>
      </c>
      <c r="JK223">
        <v>29.9999</v>
      </c>
      <c r="JL223">
        <v>26.5314</v>
      </c>
      <c r="JM223">
        <v>26.4751</v>
      </c>
      <c r="JN223">
        <v>11.2908</v>
      </c>
      <c r="JO223">
        <v>31.497</v>
      </c>
      <c r="JP223">
        <v>85.44</v>
      </c>
      <c r="JQ223">
        <v>25</v>
      </c>
      <c r="JR223">
        <v>184.34</v>
      </c>
      <c r="JS223">
        <v>20.2522</v>
      </c>
      <c r="JT223">
        <v>102.355</v>
      </c>
      <c r="JU223">
        <v>103.125</v>
      </c>
    </row>
    <row r="224" spans="1:281">
      <c r="A224">
        <v>208</v>
      </c>
      <c r="B224">
        <v>1659026631.1</v>
      </c>
      <c r="C224">
        <v>2948</v>
      </c>
      <c r="D224" t="s">
        <v>841</v>
      </c>
      <c r="E224" t="s">
        <v>842</v>
      </c>
      <c r="F224">
        <v>5</v>
      </c>
      <c r="G224" t="s">
        <v>812</v>
      </c>
      <c r="H224" t="s">
        <v>417</v>
      </c>
      <c r="I224">
        <v>1659026623.6</v>
      </c>
      <c r="J224">
        <f>(K224)/1000</f>
        <v>0</v>
      </c>
      <c r="K224">
        <f>IF(CZ224, AN224, AH224)</f>
        <v>0</v>
      </c>
      <c r="L224">
        <f>IF(CZ224, AI224, AG224)</f>
        <v>0</v>
      </c>
      <c r="M224">
        <f>DB224 - IF(AU224&gt;1, L224*CV224*100.0/(AW224*DP224), 0)</f>
        <v>0</v>
      </c>
      <c r="N224">
        <f>((T224-J224/2)*M224-L224)/(T224+J224/2)</f>
        <v>0</v>
      </c>
      <c r="O224">
        <f>N224*(DI224+DJ224)/1000.0</f>
        <v>0</v>
      </c>
      <c r="P224">
        <f>(DB224 - IF(AU224&gt;1, L224*CV224*100.0/(AW224*DP224), 0))*(DI224+DJ224)/1000.0</f>
        <v>0</v>
      </c>
      <c r="Q224">
        <f>2.0/((1/S224-1/R224)+SIGN(S224)*SQRT((1/S224-1/R224)*(1/S224-1/R224) + 4*CW224/((CW224+1)*(CW224+1))*(2*1/S224*1/R224-1/R224*1/R224)))</f>
        <v>0</v>
      </c>
      <c r="R224">
        <f>IF(LEFT(CX224,1)&lt;&gt;"0",IF(LEFT(CX224,1)="1",3.0,CY224),$D$5+$E$5*(DP224*DI224/($K$5*1000))+$F$5*(DP224*DI224/($K$5*1000))*MAX(MIN(CV224,$J$5),$I$5)*MAX(MIN(CV224,$J$5),$I$5)+$G$5*MAX(MIN(CV224,$J$5),$I$5)*(DP224*DI224/($K$5*1000))+$H$5*(DP224*DI224/($K$5*1000))*(DP224*DI224/($K$5*1000)))</f>
        <v>0</v>
      </c>
      <c r="S224">
        <f>J224*(1000-(1000*0.61365*exp(17.502*W224/(240.97+W224))/(DI224+DJ224)+DD224)/2)/(1000*0.61365*exp(17.502*W224/(240.97+W224))/(DI224+DJ224)-DD224)</f>
        <v>0</v>
      </c>
      <c r="T224">
        <f>1/((CW224+1)/(Q224/1.6)+1/(R224/1.37)) + CW224/((CW224+1)/(Q224/1.6) + CW224/(R224/1.37))</f>
        <v>0</v>
      </c>
      <c r="U224">
        <f>(CR224*CU224)</f>
        <v>0</v>
      </c>
      <c r="V224">
        <f>(DK224+(U224+2*0.95*5.67E-8*(((DK224+$B$7)+273)^4-(DK224+273)^4)-44100*J224)/(1.84*29.3*R224+8*0.95*5.67E-8*(DK224+273)^3))</f>
        <v>0</v>
      </c>
      <c r="W224">
        <f>($C$7*DL224+$D$7*DM224+$E$7*V224)</f>
        <v>0</v>
      </c>
      <c r="X224">
        <f>0.61365*exp(17.502*W224/(240.97+W224))</f>
        <v>0</v>
      </c>
      <c r="Y224">
        <f>(Z224/AA224*100)</f>
        <v>0</v>
      </c>
      <c r="Z224">
        <f>DD224*(DI224+DJ224)/1000</f>
        <v>0</v>
      </c>
      <c r="AA224">
        <f>0.61365*exp(17.502*DK224/(240.97+DK224))</f>
        <v>0</v>
      </c>
      <c r="AB224">
        <f>(X224-DD224*(DI224+DJ224)/1000)</f>
        <v>0</v>
      </c>
      <c r="AC224">
        <f>(-J224*44100)</f>
        <v>0</v>
      </c>
      <c r="AD224">
        <f>2*29.3*R224*0.92*(DK224-W224)</f>
        <v>0</v>
      </c>
      <c r="AE224">
        <f>2*0.95*5.67E-8*(((DK224+$B$7)+273)^4-(W224+273)^4)</f>
        <v>0</v>
      </c>
      <c r="AF224">
        <f>U224+AE224+AC224+AD224</f>
        <v>0</v>
      </c>
      <c r="AG224">
        <f>DH224*AU224*(DC224-DB224*(1000-AU224*DE224)/(1000-AU224*DD224))/(100*CV224)</f>
        <v>0</v>
      </c>
      <c r="AH224">
        <f>1000*DH224*AU224*(DD224-DE224)/(100*CV224*(1000-AU224*DD224))</f>
        <v>0</v>
      </c>
      <c r="AI224">
        <f>(AJ224 - AK224 - DI224*1E3/(8.314*(DK224+273.15)) * AM224/DH224 * AL224) * DH224/(100*CV224) * (1000 - DE224)/1000</f>
        <v>0</v>
      </c>
      <c r="AJ224">
        <v>196.411436378562</v>
      </c>
      <c r="AK224">
        <v>204.265909090909</v>
      </c>
      <c r="AL224">
        <v>-3.25577288936409</v>
      </c>
      <c r="AM224">
        <v>66.0504921813524</v>
      </c>
      <c r="AN224">
        <f>(AP224 - AO224 + DI224*1E3/(8.314*(DK224+273.15)) * AR224/DH224 * AQ224) * DH224/(100*CV224) * 1000/(1000 - AP224)</f>
        <v>0</v>
      </c>
      <c r="AO224">
        <v>20.3550812387013</v>
      </c>
      <c r="AP224">
        <v>24.1339244755245</v>
      </c>
      <c r="AQ224">
        <v>0.000123139083140523</v>
      </c>
      <c r="AR224">
        <v>92.47</v>
      </c>
      <c r="AS224">
        <v>0</v>
      </c>
      <c r="AT224">
        <v>0</v>
      </c>
      <c r="AU224">
        <f>IF(AS224*$H$13&gt;=AW224,1.0,(AW224/(AW224-AS224*$H$13)))</f>
        <v>0</v>
      </c>
      <c r="AV224">
        <f>(AU224-1)*100</f>
        <v>0</v>
      </c>
      <c r="AW224">
        <f>MAX(0,($B$13+$C$13*DP224)/(1+$D$13*DP224)*DI224/(DK224+273)*$E$13)</f>
        <v>0</v>
      </c>
      <c r="AX224" t="s">
        <v>418</v>
      </c>
      <c r="AY224" t="s">
        <v>418</v>
      </c>
      <c r="AZ224">
        <v>0</v>
      </c>
      <c r="BA224">
        <v>0</v>
      </c>
      <c r="BB224">
        <f>1-AZ224/BA224</f>
        <v>0</v>
      </c>
      <c r="BC224">
        <v>0</v>
      </c>
      <c r="BD224" t="s">
        <v>418</v>
      </c>
      <c r="BE224" t="s">
        <v>418</v>
      </c>
      <c r="BF224">
        <v>0</v>
      </c>
      <c r="BG224">
        <v>0</v>
      </c>
      <c r="BH224">
        <f>1-BF224/BG224</f>
        <v>0</v>
      </c>
      <c r="BI224">
        <v>0.5</v>
      </c>
      <c r="BJ224">
        <f>CS224</f>
        <v>0</v>
      </c>
      <c r="BK224">
        <f>L224</f>
        <v>0</v>
      </c>
      <c r="BL224">
        <f>BH224*BI224*BJ224</f>
        <v>0</v>
      </c>
      <c r="BM224">
        <f>(BK224-BC224)/BJ224</f>
        <v>0</v>
      </c>
      <c r="BN224">
        <f>(BA224-BG224)/BG224</f>
        <v>0</v>
      </c>
      <c r="BO224">
        <f>AZ224/(BB224+AZ224/BG224)</f>
        <v>0</v>
      </c>
      <c r="BP224" t="s">
        <v>418</v>
      </c>
      <c r="BQ224">
        <v>0</v>
      </c>
      <c r="BR224">
        <f>IF(BQ224&lt;&gt;0, BQ224, BO224)</f>
        <v>0</v>
      </c>
      <c r="BS224">
        <f>1-BR224/BG224</f>
        <v>0</v>
      </c>
      <c r="BT224">
        <f>(BG224-BF224)/(BG224-BR224)</f>
        <v>0</v>
      </c>
      <c r="BU224">
        <f>(BA224-BG224)/(BA224-BR224)</f>
        <v>0</v>
      </c>
      <c r="BV224">
        <f>(BG224-BF224)/(BG224-AZ224)</f>
        <v>0</v>
      </c>
      <c r="BW224">
        <f>(BA224-BG224)/(BA224-AZ224)</f>
        <v>0</v>
      </c>
      <c r="BX224">
        <f>(BT224*BR224/BF224)</f>
        <v>0</v>
      </c>
      <c r="BY224">
        <f>(1-BX224)</f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f>$B$11*DQ224+$C$11*DR224+$F$11*EC224*(1-EF224)</f>
        <v>0</v>
      </c>
      <c r="CS224">
        <f>CR224*CT224</f>
        <v>0</v>
      </c>
      <c r="CT224">
        <f>($B$11*$D$9+$C$11*$D$9+$F$11*((EP224+EH224)/MAX(EP224+EH224+EQ224, 0.1)*$I$9+EQ224/MAX(EP224+EH224+EQ224, 0.1)*$J$9))/($B$11+$C$11+$F$11)</f>
        <v>0</v>
      </c>
      <c r="CU224">
        <f>($B$11*$K$9+$C$11*$K$9+$F$11*((EP224+EH224)/MAX(EP224+EH224+EQ224, 0.1)*$P$9+EQ224/MAX(EP224+EH224+EQ224, 0.1)*$Q$9))/($B$11+$C$11+$F$11)</f>
        <v>0</v>
      </c>
      <c r="CV224">
        <v>6</v>
      </c>
      <c r="CW224">
        <v>0.5</v>
      </c>
      <c r="CX224" t="s">
        <v>419</v>
      </c>
      <c r="CY224">
        <v>2</v>
      </c>
      <c r="CZ224" t="b">
        <v>1</v>
      </c>
      <c r="DA224">
        <v>1659026623.6</v>
      </c>
      <c r="DB224">
        <v>221.53337037037</v>
      </c>
      <c r="DC224">
        <v>208.412740740741</v>
      </c>
      <c r="DD224">
        <v>24.1276296296296</v>
      </c>
      <c r="DE224">
        <v>20.3599592592593</v>
      </c>
      <c r="DF224">
        <v>216.197259259259</v>
      </c>
      <c r="DG224">
        <v>23.6573444444444</v>
      </c>
      <c r="DH224">
        <v>500.008111111111</v>
      </c>
      <c r="DI224">
        <v>90.3852592592593</v>
      </c>
      <c r="DJ224">
        <v>0.0463403777777778</v>
      </c>
      <c r="DK224">
        <v>27.3662444444444</v>
      </c>
      <c r="DL224">
        <v>27.4692592592593</v>
      </c>
      <c r="DM224">
        <v>999.9</v>
      </c>
      <c r="DN224">
        <v>0</v>
      </c>
      <c r="DO224">
        <v>0</v>
      </c>
      <c r="DP224">
        <v>9975.37037037037</v>
      </c>
      <c r="DQ224">
        <v>0</v>
      </c>
      <c r="DR224">
        <v>18.2041</v>
      </c>
      <c r="DS224">
        <v>13.1206777777778</v>
      </c>
      <c r="DT224">
        <v>227.01062962963</v>
      </c>
      <c r="DU224">
        <v>212.74437037037</v>
      </c>
      <c r="DV224">
        <v>3.76767518518519</v>
      </c>
      <c r="DW224">
        <v>208.412740740741</v>
      </c>
      <c r="DX224">
        <v>20.3599592592593</v>
      </c>
      <c r="DY224">
        <v>2.18078296296296</v>
      </c>
      <c r="DZ224">
        <v>1.84024037037037</v>
      </c>
      <c r="EA224">
        <v>18.8218333333333</v>
      </c>
      <c r="EB224">
        <v>16.1328407407407</v>
      </c>
      <c r="EC224">
        <v>1999.9837037037</v>
      </c>
      <c r="ED224">
        <v>0.979995111111111</v>
      </c>
      <c r="EE224">
        <v>0.0200050518518519</v>
      </c>
      <c r="EF224">
        <v>0</v>
      </c>
      <c r="EG224">
        <v>873.96862962963</v>
      </c>
      <c r="EH224">
        <v>5.00063</v>
      </c>
      <c r="EI224">
        <v>17215.1407407407</v>
      </c>
      <c r="EJ224">
        <v>17256.7333333333</v>
      </c>
      <c r="EK224">
        <v>38.2545925925926</v>
      </c>
      <c r="EL224">
        <v>38.312</v>
      </c>
      <c r="EM224">
        <v>37.812</v>
      </c>
      <c r="EN224">
        <v>37.562</v>
      </c>
      <c r="EO224">
        <v>39.2545925925926</v>
      </c>
      <c r="EP224">
        <v>1955.07259259259</v>
      </c>
      <c r="EQ224">
        <v>39.9111111111111</v>
      </c>
      <c r="ER224">
        <v>0</v>
      </c>
      <c r="ES224">
        <v>1659026629.9</v>
      </c>
      <c r="ET224">
        <v>0</v>
      </c>
      <c r="EU224">
        <v>874.011</v>
      </c>
      <c r="EV224">
        <v>12.9179999761483</v>
      </c>
      <c r="EW224">
        <v>239.423076567278</v>
      </c>
      <c r="EX224">
        <v>17216.26</v>
      </c>
      <c r="EY224">
        <v>15</v>
      </c>
      <c r="EZ224">
        <v>0</v>
      </c>
      <c r="FA224" t="s">
        <v>420</v>
      </c>
      <c r="FB224">
        <v>1657551626.5</v>
      </c>
      <c r="FC224">
        <v>1657551629</v>
      </c>
      <c r="FD224">
        <v>0</v>
      </c>
      <c r="FE224">
        <v>0.403</v>
      </c>
      <c r="FF224">
        <v>0.009</v>
      </c>
      <c r="FG224">
        <v>9.41</v>
      </c>
      <c r="FH224">
        <v>0.087</v>
      </c>
      <c r="FI224">
        <v>417</v>
      </c>
      <c r="FJ224">
        <v>17</v>
      </c>
      <c r="FK224">
        <v>1.61</v>
      </c>
      <c r="FL224">
        <v>0.59</v>
      </c>
      <c r="FM224">
        <v>12.6111641463415</v>
      </c>
      <c r="FN224">
        <v>10.2559191637631</v>
      </c>
      <c r="FO224">
        <v>1.13242493114894</v>
      </c>
      <c r="FP224">
        <v>0</v>
      </c>
      <c r="FQ224">
        <v>873.368176470588</v>
      </c>
      <c r="FR224">
        <v>11.9578915216746</v>
      </c>
      <c r="FS224">
        <v>1.20646061027795</v>
      </c>
      <c r="FT224">
        <v>0</v>
      </c>
      <c r="FU224">
        <v>3.75843195121951</v>
      </c>
      <c r="FV224">
        <v>0.197271637630666</v>
      </c>
      <c r="FW224">
        <v>0.0206231407108158</v>
      </c>
      <c r="FX224">
        <v>0</v>
      </c>
      <c r="FY224">
        <v>0</v>
      </c>
      <c r="FZ224">
        <v>3</v>
      </c>
      <c r="GA224" t="s">
        <v>427</v>
      </c>
      <c r="GB224">
        <v>2.97311</v>
      </c>
      <c r="GC224">
        <v>2.69943</v>
      </c>
      <c r="GD224">
        <v>0.0480327</v>
      </c>
      <c r="GE224">
        <v>0.0462509</v>
      </c>
      <c r="GF224">
        <v>0.10357</v>
      </c>
      <c r="GG224">
        <v>0.0929042</v>
      </c>
      <c r="GH224">
        <v>37081.6</v>
      </c>
      <c r="GI224">
        <v>40621.9</v>
      </c>
      <c r="GJ224">
        <v>35299.3</v>
      </c>
      <c r="GK224">
        <v>38628.3</v>
      </c>
      <c r="GL224">
        <v>44859.6</v>
      </c>
      <c r="GM224">
        <v>50601.5</v>
      </c>
      <c r="GN224">
        <v>55175.8</v>
      </c>
      <c r="GO224">
        <v>61954</v>
      </c>
      <c r="GP224">
        <v>1.9852</v>
      </c>
      <c r="GQ224">
        <v>1.847</v>
      </c>
      <c r="GR224">
        <v>0.137687</v>
      </c>
      <c r="GS224">
        <v>0</v>
      </c>
      <c r="GT224">
        <v>25.2309</v>
      </c>
      <c r="GU224">
        <v>999.9</v>
      </c>
      <c r="GV224">
        <v>58.174</v>
      </c>
      <c r="GW224">
        <v>29.306</v>
      </c>
      <c r="GX224">
        <v>26.3472</v>
      </c>
      <c r="GY224">
        <v>56.0664</v>
      </c>
      <c r="GZ224">
        <v>43.5537</v>
      </c>
      <c r="HA224">
        <v>1</v>
      </c>
      <c r="HB224">
        <v>-0.0542073</v>
      </c>
      <c r="HC224">
        <v>0.045098</v>
      </c>
      <c r="HD224">
        <v>20.1136</v>
      </c>
      <c r="HE224">
        <v>5.19932</v>
      </c>
      <c r="HF224">
        <v>12.004</v>
      </c>
      <c r="HG224">
        <v>4.9756</v>
      </c>
      <c r="HH224">
        <v>3.2938</v>
      </c>
      <c r="HI224">
        <v>9999</v>
      </c>
      <c r="HJ224">
        <v>9999</v>
      </c>
      <c r="HK224">
        <v>9999</v>
      </c>
      <c r="HL224">
        <v>628.5</v>
      </c>
      <c r="HM224">
        <v>1.86322</v>
      </c>
      <c r="HN224">
        <v>1.86801</v>
      </c>
      <c r="HO224">
        <v>1.86783</v>
      </c>
      <c r="HP224">
        <v>1.86899</v>
      </c>
      <c r="HQ224">
        <v>1.86981</v>
      </c>
      <c r="HR224">
        <v>1.86584</v>
      </c>
      <c r="HS224">
        <v>1.86691</v>
      </c>
      <c r="HT224">
        <v>1.86829</v>
      </c>
      <c r="HU224">
        <v>5</v>
      </c>
      <c r="HV224">
        <v>0</v>
      </c>
      <c r="HW224">
        <v>0</v>
      </c>
      <c r="HX224">
        <v>0</v>
      </c>
      <c r="HY224" t="s">
        <v>422</v>
      </c>
      <c r="HZ224" t="s">
        <v>423</v>
      </c>
      <c r="IA224" t="s">
        <v>424</v>
      </c>
      <c r="IB224" t="s">
        <v>424</v>
      </c>
      <c r="IC224" t="s">
        <v>424</v>
      </c>
      <c r="ID224" t="s">
        <v>424</v>
      </c>
      <c r="IE224">
        <v>0</v>
      </c>
      <c r="IF224">
        <v>100</v>
      </c>
      <c r="IG224">
        <v>100</v>
      </c>
      <c r="IH224">
        <v>5.193</v>
      </c>
      <c r="II224">
        <v>0.4707</v>
      </c>
      <c r="IJ224">
        <v>4.02706509432224</v>
      </c>
      <c r="IK224">
        <v>0.00601174518973114</v>
      </c>
      <c r="IL224">
        <v>2.77886958061485e-07</v>
      </c>
      <c r="IM224">
        <v>-3.54636231360687e-10</v>
      </c>
      <c r="IN224">
        <v>-0.0404303883988718</v>
      </c>
      <c r="IO224">
        <v>-0.0177815531441476</v>
      </c>
      <c r="IP224">
        <v>0.00205572605671414</v>
      </c>
      <c r="IQ224">
        <v>-1.65519735432211e-05</v>
      </c>
      <c r="IR224">
        <v>-4</v>
      </c>
      <c r="IS224">
        <v>1848</v>
      </c>
      <c r="IT224">
        <v>1</v>
      </c>
      <c r="IU224">
        <v>25</v>
      </c>
      <c r="IV224">
        <v>24583.4</v>
      </c>
      <c r="IW224">
        <v>24583.4</v>
      </c>
      <c r="IX224">
        <v>0.528564</v>
      </c>
      <c r="IY224">
        <v>2.63428</v>
      </c>
      <c r="IZ224">
        <v>1.54785</v>
      </c>
      <c r="JA224">
        <v>2.30347</v>
      </c>
      <c r="JB224">
        <v>1.34644</v>
      </c>
      <c r="JC224">
        <v>2.30469</v>
      </c>
      <c r="JD224">
        <v>33.7381</v>
      </c>
      <c r="JE224">
        <v>24.2101</v>
      </c>
      <c r="JF224">
        <v>18</v>
      </c>
      <c r="JG224">
        <v>499.58</v>
      </c>
      <c r="JH224">
        <v>410.683</v>
      </c>
      <c r="JI224">
        <v>24.9999</v>
      </c>
      <c r="JJ224">
        <v>26.554</v>
      </c>
      <c r="JK224">
        <v>30</v>
      </c>
      <c r="JL224">
        <v>26.5291</v>
      </c>
      <c r="JM224">
        <v>26.4729</v>
      </c>
      <c r="JN224">
        <v>10.5458</v>
      </c>
      <c r="JO224">
        <v>31.7898</v>
      </c>
      <c r="JP224">
        <v>85.44</v>
      </c>
      <c r="JQ224">
        <v>25</v>
      </c>
      <c r="JR224">
        <v>164.218</v>
      </c>
      <c r="JS224">
        <v>20.2167</v>
      </c>
      <c r="JT224">
        <v>102.355</v>
      </c>
      <c r="JU224">
        <v>103.126</v>
      </c>
    </row>
    <row r="225" spans="1:281">
      <c r="A225">
        <v>209</v>
      </c>
      <c r="B225">
        <v>1659026636.1</v>
      </c>
      <c r="C225">
        <v>2953</v>
      </c>
      <c r="D225" t="s">
        <v>843</v>
      </c>
      <c r="E225" t="s">
        <v>844</v>
      </c>
      <c r="F225">
        <v>5</v>
      </c>
      <c r="G225" t="s">
        <v>812</v>
      </c>
      <c r="H225" t="s">
        <v>417</v>
      </c>
      <c r="I225">
        <v>1659026628.31429</v>
      </c>
      <c r="J225">
        <f>(K225)/1000</f>
        <v>0</v>
      </c>
      <c r="K225">
        <f>IF(CZ225, AN225, AH225)</f>
        <v>0</v>
      </c>
      <c r="L225">
        <f>IF(CZ225, AI225, AG225)</f>
        <v>0</v>
      </c>
      <c r="M225">
        <f>DB225 - IF(AU225&gt;1, L225*CV225*100.0/(AW225*DP225), 0)</f>
        <v>0</v>
      </c>
      <c r="N225">
        <f>((T225-J225/2)*M225-L225)/(T225+J225/2)</f>
        <v>0</v>
      </c>
      <c r="O225">
        <f>N225*(DI225+DJ225)/1000.0</f>
        <v>0</v>
      </c>
      <c r="P225">
        <f>(DB225 - IF(AU225&gt;1, L225*CV225*100.0/(AW225*DP225), 0))*(DI225+DJ225)/1000.0</f>
        <v>0</v>
      </c>
      <c r="Q225">
        <f>2.0/((1/S225-1/R225)+SIGN(S225)*SQRT((1/S225-1/R225)*(1/S225-1/R225) + 4*CW225/((CW225+1)*(CW225+1))*(2*1/S225*1/R225-1/R225*1/R225)))</f>
        <v>0</v>
      </c>
      <c r="R225">
        <f>IF(LEFT(CX225,1)&lt;&gt;"0",IF(LEFT(CX225,1)="1",3.0,CY225),$D$5+$E$5*(DP225*DI225/($K$5*1000))+$F$5*(DP225*DI225/($K$5*1000))*MAX(MIN(CV225,$J$5),$I$5)*MAX(MIN(CV225,$J$5),$I$5)+$G$5*MAX(MIN(CV225,$J$5),$I$5)*(DP225*DI225/($K$5*1000))+$H$5*(DP225*DI225/($K$5*1000))*(DP225*DI225/($K$5*1000)))</f>
        <v>0</v>
      </c>
      <c r="S225">
        <f>J225*(1000-(1000*0.61365*exp(17.502*W225/(240.97+W225))/(DI225+DJ225)+DD225)/2)/(1000*0.61365*exp(17.502*W225/(240.97+W225))/(DI225+DJ225)-DD225)</f>
        <v>0</v>
      </c>
      <c r="T225">
        <f>1/((CW225+1)/(Q225/1.6)+1/(R225/1.37)) + CW225/((CW225+1)/(Q225/1.6) + CW225/(R225/1.37))</f>
        <v>0</v>
      </c>
      <c r="U225">
        <f>(CR225*CU225)</f>
        <v>0</v>
      </c>
      <c r="V225">
        <f>(DK225+(U225+2*0.95*5.67E-8*(((DK225+$B$7)+273)^4-(DK225+273)^4)-44100*J225)/(1.84*29.3*R225+8*0.95*5.67E-8*(DK225+273)^3))</f>
        <v>0</v>
      </c>
      <c r="W225">
        <f>($C$7*DL225+$D$7*DM225+$E$7*V225)</f>
        <v>0</v>
      </c>
      <c r="X225">
        <f>0.61365*exp(17.502*W225/(240.97+W225))</f>
        <v>0</v>
      </c>
      <c r="Y225">
        <f>(Z225/AA225*100)</f>
        <v>0</v>
      </c>
      <c r="Z225">
        <f>DD225*(DI225+DJ225)/1000</f>
        <v>0</v>
      </c>
      <c r="AA225">
        <f>0.61365*exp(17.502*DK225/(240.97+DK225))</f>
        <v>0</v>
      </c>
      <c r="AB225">
        <f>(X225-DD225*(DI225+DJ225)/1000)</f>
        <v>0</v>
      </c>
      <c r="AC225">
        <f>(-J225*44100)</f>
        <v>0</v>
      </c>
      <c r="AD225">
        <f>2*29.3*R225*0.92*(DK225-W225)</f>
        <v>0</v>
      </c>
      <c r="AE225">
        <f>2*0.95*5.67E-8*(((DK225+$B$7)+273)^4-(W225+273)^4)</f>
        <v>0</v>
      </c>
      <c r="AF225">
        <f>U225+AE225+AC225+AD225</f>
        <v>0</v>
      </c>
      <c r="AG225">
        <f>DH225*AU225*(DC225-DB225*(1000-AU225*DE225)/(1000-AU225*DD225))/(100*CV225)</f>
        <v>0</v>
      </c>
      <c r="AH225">
        <f>1000*DH225*AU225*(DD225-DE225)/(100*CV225*(1000-AU225*DD225))</f>
        <v>0</v>
      </c>
      <c r="AI225">
        <f>(AJ225 - AK225 - DI225*1E3/(8.314*(DK225+273.15)) * AM225/DH225 * AL225) * DH225/(100*CV225) * (1000 - DE225)/1000</f>
        <v>0</v>
      </c>
      <c r="AJ225">
        <v>179.663347956749</v>
      </c>
      <c r="AK225">
        <v>188.268957575758</v>
      </c>
      <c r="AL225">
        <v>-3.23703246845542</v>
      </c>
      <c r="AM225">
        <v>66.0504921813524</v>
      </c>
      <c r="AN225">
        <f>(AP225 - AO225 + DI225*1E3/(8.314*(DK225+273.15)) * AR225/DH225 * AQ225) * DH225/(100*CV225) * 1000/(1000 - AP225)</f>
        <v>0</v>
      </c>
      <c r="AO225">
        <v>20.3318064781818</v>
      </c>
      <c r="AP225">
        <v>24.1325195804196</v>
      </c>
      <c r="AQ225">
        <v>6.11898577624676e-05</v>
      </c>
      <c r="AR225">
        <v>92.47</v>
      </c>
      <c r="AS225">
        <v>0</v>
      </c>
      <c r="AT225">
        <v>0</v>
      </c>
      <c r="AU225">
        <f>IF(AS225*$H$13&gt;=AW225,1.0,(AW225/(AW225-AS225*$H$13)))</f>
        <v>0</v>
      </c>
      <c r="AV225">
        <f>(AU225-1)*100</f>
        <v>0</v>
      </c>
      <c r="AW225">
        <f>MAX(0,($B$13+$C$13*DP225)/(1+$D$13*DP225)*DI225/(DK225+273)*$E$13)</f>
        <v>0</v>
      </c>
      <c r="AX225" t="s">
        <v>418</v>
      </c>
      <c r="AY225" t="s">
        <v>418</v>
      </c>
      <c r="AZ225">
        <v>0</v>
      </c>
      <c r="BA225">
        <v>0</v>
      </c>
      <c r="BB225">
        <f>1-AZ225/BA225</f>
        <v>0</v>
      </c>
      <c r="BC225">
        <v>0</v>
      </c>
      <c r="BD225" t="s">
        <v>418</v>
      </c>
      <c r="BE225" t="s">
        <v>418</v>
      </c>
      <c r="BF225">
        <v>0</v>
      </c>
      <c r="BG225">
        <v>0</v>
      </c>
      <c r="BH225">
        <f>1-BF225/BG225</f>
        <v>0</v>
      </c>
      <c r="BI225">
        <v>0.5</v>
      </c>
      <c r="BJ225">
        <f>CS225</f>
        <v>0</v>
      </c>
      <c r="BK225">
        <f>L225</f>
        <v>0</v>
      </c>
      <c r="BL225">
        <f>BH225*BI225*BJ225</f>
        <v>0</v>
      </c>
      <c r="BM225">
        <f>(BK225-BC225)/BJ225</f>
        <v>0</v>
      </c>
      <c r="BN225">
        <f>(BA225-BG225)/BG225</f>
        <v>0</v>
      </c>
      <c r="BO225">
        <f>AZ225/(BB225+AZ225/BG225)</f>
        <v>0</v>
      </c>
      <c r="BP225" t="s">
        <v>418</v>
      </c>
      <c r="BQ225">
        <v>0</v>
      </c>
      <c r="BR225">
        <f>IF(BQ225&lt;&gt;0, BQ225, BO225)</f>
        <v>0</v>
      </c>
      <c r="BS225">
        <f>1-BR225/BG225</f>
        <v>0</v>
      </c>
      <c r="BT225">
        <f>(BG225-BF225)/(BG225-BR225)</f>
        <v>0</v>
      </c>
      <c r="BU225">
        <f>(BA225-BG225)/(BA225-BR225)</f>
        <v>0</v>
      </c>
      <c r="BV225">
        <f>(BG225-BF225)/(BG225-AZ225)</f>
        <v>0</v>
      </c>
      <c r="BW225">
        <f>(BA225-BG225)/(BA225-AZ225)</f>
        <v>0</v>
      </c>
      <c r="BX225">
        <f>(BT225*BR225/BF225)</f>
        <v>0</v>
      </c>
      <c r="BY225">
        <f>(1-BX225)</f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f>$B$11*DQ225+$C$11*DR225+$F$11*EC225*(1-EF225)</f>
        <v>0</v>
      </c>
      <c r="CS225">
        <f>CR225*CT225</f>
        <v>0</v>
      </c>
      <c r="CT225">
        <f>($B$11*$D$9+$C$11*$D$9+$F$11*((EP225+EH225)/MAX(EP225+EH225+EQ225, 0.1)*$I$9+EQ225/MAX(EP225+EH225+EQ225, 0.1)*$J$9))/($B$11+$C$11+$F$11)</f>
        <v>0</v>
      </c>
      <c r="CU225">
        <f>($B$11*$K$9+$C$11*$K$9+$F$11*((EP225+EH225)/MAX(EP225+EH225+EQ225, 0.1)*$P$9+EQ225/MAX(EP225+EH225+EQ225, 0.1)*$Q$9))/($B$11+$C$11+$F$11)</f>
        <v>0</v>
      </c>
      <c r="CV225">
        <v>6</v>
      </c>
      <c r="CW225">
        <v>0.5</v>
      </c>
      <c r="CX225" t="s">
        <v>419</v>
      </c>
      <c r="CY225">
        <v>2</v>
      </c>
      <c r="CZ225" t="b">
        <v>1</v>
      </c>
      <c r="DA225">
        <v>1659026628.31429</v>
      </c>
      <c r="DB225">
        <v>206.6965</v>
      </c>
      <c r="DC225">
        <v>192.714178571429</v>
      </c>
      <c r="DD225">
        <v>24.1320035714286</v>
      </c>
      <c r="DE225">
        <v>20.342375</v>
      </c>
      <c r="DF225">
        <v>201.450071428571</v>
      </c>
      <c r="DG225">
        <v>23.6615107142857</v>
      </c>
      <c r="DH225">
        <v>500.041642857143</v>
      </c>
      <c r="DI225">
        <v>90.3855</v>
      </c>
      <c r="DJ225">
        <v>0.0464159071428571</v>
      </c>
      <c r="DK225">
        <v>27.3650285714286</v>
      </c>
      <c r="DL225">
        <v>27.4691821428571</v>
      </c>
      <c r="DM225">
        <v>999.9</v>
      </c>
      <c r="DN225">
        <v>0</v>
      </c>
      <c r="DO225">
        <v>0</v>
      </c>
      <c r="DP225">
        <v>9978.92857142857</v>
      </c>
      <c r="DQ225">
        <v>0</v>
      </c>
      <c r="DR225">
        <v>18.2041</v>
      </c>
      <c r="DS225">
        <v>13.98245</v>
      </c>
      <c r="DT225">
        <v>211.807892857143</v>
      </c>
      <c r="DU225">
        <v>196.716178571429</v>
      </c>
      <c r="DV225">
        <v>3.78964678571429</v>
      </c>
      <c r="DW225">
        <v>192.714178571429</v>
      </c>
      <c r="DX225">
        <v>20.342375</v>
      </c>
      <c r="DY225">
        <v>2.18118464285714</v>
      </c>
      <c r="DZ225">
        <v>1.83865535714286</v>
      </c>
      <c r="EA225">
        <v>18.8247785714286</v>
      </c>
      <c r="EB225">
        <v>16.1193321428571</v>
      </c>
      <c r="EC225">
        <v>1999.99571428571</v>
      </c>
      <c r="ED225">
        <v>0.979995178571429</v>
      </c>
      <c r="EE225">
        <v>0.0200049821428571</v>
      </c>
      <c r="EF225">
        <v>0</v>
      </c>
      <c r="EG225">
        <v>875.000071428571</v>
      </c>
      <c r="EH225">
        <v>5.00063</v>
      </c>
      <c r="EI225">
        <v>17234.7428571429</v>
      </c>
      <c r="EJ225">
        <v>17256.8428571429</v>
      </c>
      <c r="EK225">
        <v>38.25</v>
      </c>
      <c r="EL225">
        <v>38.312</v>
      </c>
      <c r="EM225">
        <v>37.8097857142857</v>
      </c>
      <c r="EN225">
        <v>37.562</v>
      </c>
      <c r="EO225">
        <v>39.25</v>
      </c>
      <c r="EP225">
        <v>1955.08464285714</v>
      </c>
      <c r="EQ225">
        <v>39.9110714285714</v>
      </c>
      <c r="ER225">
        <v>0</v>
      </c>
      <c r="ES225">
        <v>1659026634.7</v>
      </c>
      <c r="ET225">
        <v>0</v>
      </c>
      <c r="EU225">
        <v>875.05988</v>
      </c>
      <c r="EV225">
        <v>13.6635384638478</v>
      </c>
      <c r="EW225">
        <v>266.392307733819</v>
      </c>
      <c r="EX225">
        <v>17236.14</v>
      </c>
      <c r="EY225">
        <v>15</v>
      </c>
      <c r="EZ225">
        <v>0</v>
      </c>
      <c r="FA225" t="s">
        <v>420</v>
      </c>
      <c r="FB225">
        <v>1657551626.5</v>
      </c>
      <c r="FC225">
        <v>1657551629</v>
      </c>
      <c r="FD225">
        <v>0</v>
      </c>
      <c r="FE225">
        <v>0.403</v>
      </c>
      <c r="FF225">
        <v>0.009</v>
      </c>
      <c r="FG225">
        <v>9.41</v>
      </c>
      <c r="FH225">
        <v>0.087</v>
      </c>
      <c r="FI225">
        <v>417</v>
      </c>
      <c r="FJ225">
        <v>17</v>
      </c>
      <c r="FK225">
        <v>1.61</v>
      </c>
      <c r="FL225">
        <v>0.59</v>
      </c>
      <c r="FM225">
        <v>13.3149146341463</v>
      </c>
      <c r="FN225">
        <v>9.61373101045295</v>
      </c>
      <c r="FO225">
        <v>1.05531940317265</v>
      </c>
      <c r="FP225">
        <v>0</v>
      </c>
      <c r="FQ225">
        <v>874.247411764706</v>
      </c>
      <c r="FR225">
        <v>12.5687089368573</v>
      </c>
      <c r="FS225">
        <v>1.25615328115002</v>
      </c>
      <c r="FT225">
        <v>0</v>
      </c>
      <c r="FU225">
        <v>3.77432268292683</v>
      </c>
      <c r="FV225">
        <v>0.230605714285714</v>
      </c>
      <c r="FW225">
        <v>0.024296352534083</v>
      </c>
      <c r="FX225">
        <v>0</v>
      </c>
      <c r="FY225">
        <v>0</v>
      </c>
      <c r="FZ225">
        <v>3</v>
      </c>
      <c r="GA225" t="s">
        <v>427</v>
      </c>
      <c r="GB225">
        <v>2.97296</v>
      </c>
      <c r="GC225">
        <v>2.70036</v>
      </c>
      <c r="GD225">
        <v>0.0445379</v>
      </c>
      <c r="GE225">
        <v>0.0422416</v>
      </c>
      <c r="GF225">
        <v>0.103538</v>
      </c>
      <c r="GG225">
        <v>0.092685</v>
      </c>
      <c r="GH225">
        <v>37218.3</v>
      </c>
      <c r="GI225">
        <v>40793.2</v>
      </c>
      <c r="GJ225">
        <v>35300</v>
      </c>
      <c r="GK225">
        <v>38628.9</v>
      </c>
      <c r="GL225">
        <v>44861.1</v>
      </c>
      <c r="GM225">
        <v>50614.3</v>
      </c>
      <c r="GN225">
        <v>55175.8</v>
      </c>
      <c r="GO225">
        <v>61954.7</v>
      </c>
      <c r="GP225">
        <v>1.9854</v>
      </c>
      <c r="GQ225">
        <v>1.8474</v>
      </c>
      <c r="GR225">
        <v>0.13575</v>
      </c>
      <c r="GS225">
        <v>0</v>
      </c>
      <c r="GT225">
        <v>25.2309</v>
      </c>
      <c r="GU225">
        <v>999.9</v>
      </c>
      <c r="GV225">
        <v>58.149</v>
      </c>
      <c r="GW225">
        <v>29.306</v>
      </c>
      <c r="GX225">
        <v>26.3368</v>
      </c>
      <c r="GY225">
        <v>56.6464</v>
      </c>
      <c r="GZ225">
        <v>43.1811</v>
      </c>
      <c r="HA225">
        <v>1</v>
      </c>
      <c r="HB225">
        <v>-0.0543293</v>
      </c>
      <c r="HC225">
        <v>0.0440087</v>
      </c>
      <c r="HD225">
        <v>20.1141</v>
      </c>
      <c r="HE225">
        <v>5.19932</v>
      </c>
      <c r="HF225">
        <v>12.004</v>
      </c>
      <c r="HG225">
        <v>4.9756</v>
      </c>
      <c r="HH225">
        <v>3.294</v>
      </c>
      <c r="HI225">
        <v>9999</v>
      </c>
      <c r="HJ225">
        <v>9999</v>
      </c>
      <c r="HK225">
        <v>9999</v>
      </c>
      <c r="HL225">
        <v>628.5</v>
      </c>
      <c r="HM225">
        <v>1.86319</v>
      </c>
      <c r="HN225">
        <v>1.86804</v>
      </c>
      <c r="HO225">
        <v>1.86783</v>
      </c>
      <c r="HP225">
        <v>1.86899</v>
      </c>
      <c r="HQ225">
        <v>1.86981</v>
      </c>
      <c r="HR225">
        <v>1.86584</v>
      </c>
      <c r="HS225">
        <v>1.86694</v>
      </c>
      <c r="HT225">
        <v>1.86832</v>
      </c>
      <c r="HU225">
        <v>5</v>
      </c>
      <c r="HV225">
        <v>0</v>
      </c>
      <c r="HW225">
        <v>0</v>
      </c>
      <c r="HX225">
        <v>0</v>
      </c>
      <c r="HY225" t="s">
        <v>422</v>
      </c>
      <c r="HZ225" t="s">
        <v>423</v>
      </c>
      <c r="IA225" t="s">
        <v>424</v>
      </c>
      <c r="IB225" t="s">
        <v>424</v>
      </c>
      <c r="IC225" t="s">
        <v>424</v>
      </c>
      <c r="ID225" t="s">
        <v>424</v>
      </c>
      <c r="IE225">
        <v>0</v>
      </c>
      <c r="IF225">
        <v>100</v>
      </c>
      <c r="IG225">
        <v>100</v>
      </c>
      <c r="IH225">
        <v>5.098</v>
      </c>
      <c r="II225">
        <v>0.4703</v>
      </c>
      <c r="IJ225">
        <v>4.02706509432224</v>
      </c>
      <c r="IK225">
        <v>0.00601174518973114</v>
      </c>
      <c r="IL225">
        <v>2.77886958061485e-07</v>
      </c>
      <c r="IM225">
        <v>-3.54636231360687e-10</v>
      </c>
      <c r="IN225">
        <v>-0.0404303883988718</v>
      </c>
      <c r="IO225">
        <v>-0.0177815531441476</v>
      </c>
      <c r="IP225">
        <v>0.00205572605671414</v>
      </c>
      <c r="IQ225">
        <v>-1.65519735432211e-05</v>
      </c>
      <c r="IR225">
        <v>-4</v>
      </c>
      <c r="IS225">
        <v>1848</v>
      </c>
      <c r="IT225">
        <v>1</v>
      </c>
      <c r="IU225">
        <v>25</v>
      </c>
      <c r="IV225">
        <v>24583.5</v>
      </c>
      <c r="IW225">
        <v>24583.5</v>
      </c>
      <c r="IX225">
        <v>0.491943</v>
      </c>
      <c r="IY225">
        <v>2.62573</v>
      </c>
      <c r="IZ225">
        <v>1.54785</v>
      </c>
      <c r="JA225">
        <v>2.30347</v>
      </c>
      <c r="JB225">
        <v>1.34644</v>
      </c>
      <c r="JC225">
        <v>2.38647</v>
      </c>
      <c r="JD225">
        <v>33.7381</v>
      </c>
      <c r="JE225">
        <v>24.2188</v>
      </c>
      <c r="JF225">
        <v>18</v>
      </c>
      <c r="JG225">
        <v>499.692</v>
      </c>
      <c r="JH225">
        <v>410.881</v>
      </c>
      <c r="JI225">
        <v>24.9999</v>
      </c>
      <c r="JJ225">
        <v>26.5518</v>
      </c>
      <c r="JK225">
        <v>29.9999</v>
      </c>
      <c r="JL225">
        <v>26.5269</v>
      </c>
      <c r="JM225">
        <v>26.4689</v>
      </c>
      <c r="JN225">
        <v>9.84427</v>
      </c>
      <c r="JO225">
        <v>31.7898</v>
      </c>
      <c r="JP225">
        <v>85.0668</v>
      </c>
      <c r="JQ225">
        <v>25</v>
      </c>
      <c r="JR225">
        <v>150.773</v>
      </c>
      <c r="JS225">
        <v>20.1919</v>
      </c>
      <c r="JT225">
        <v>102.356</v>
      </c>
      <c r="JU225">
        <v>103.128</v>
      </c>
    </row>
    <row r="226" spans="1:281">
      <c r="A226">
        <v>210</v>
      </c>
      <c r="B226">
        <v>1659026640.6</v>
      </c>
      <c r="C226">
        <v>2957.5</v>
      </c>
      <c r="D226" t="s">
        <v>845</v>
      </c>
      <c r="E226" t="s">
        <v>846</v>
      </c>
      <c r="F226">
        <v>5</v>
      </c>
      <c r="G226" t="s">
        <v>812</v>
      </c>
      <c r="H226" t="s">
        <v>417</v>
      </c>
      <c r="I226">
        <v>1659026632.76071</v>
      </c>
      <c r="J226">
        <f>(K226)/1000</f>
        <v>0</v>
      </c>
      <c r="K226">
        <f>IF(CZ226, AN226, AH226)</f>
        <v>0</v>
      </c>
      <c r="L226">
        <f>IF(CZ226, AI226, AG226)</f>
        <v>0</v>
      </c>
      <c r="M226">
        <f>DB226 - IF(AU226&gt;1, L226*CV226*100.0/(AW226*DP226), 0)</f>
        <v>0</v>
      </c>
      <c r="N226">
        <f>((T226-J226/2)*M226-L226)/(T226+J226/2)</f>
        <v>0</v>
      </c>
      <c r="O226">
        <f>N226*(DI226+DJ226)/1000.0</f>
        <v>0</v>
      </c>
      <c r="P226">
        <f>(DB226 - IF(AU226&gt;1, L226*CV226*100.0/(AW226*DP226), 0))*(DI226+DJ226)/1000.0</f>
        <v>0</v>
      </c>
      <c r="Q226">
        <f>2.0/((1/S226-1/R226)+SIGN(S226)*SQRT((1/S226-1/R226)*(1/S226-1/R226) + 4*CW226/((CW226+1)*(CW226+1))*(2*1/S226*1/R226-1/R226*1/R226)))</f>
        <v>0</v>
      </c>
      <c r="R226">
        <f>IF(LEFT(CX226,1)&lt;&gt;"0",IF(LEFT(CX226,1)="1",3.0,CY226),$D$5+$E$5*(DP226*DI226/($K$5*1000))+$F$5*(DP226*DI226/($K$5*1000))*MAX(MIN(CV226,$J$5),$I$5)*MAX(MIN(CV226,$J$5),$I$5)+$G$5*MAX(MIN(CV226,$J$5),$I$5)*(DP226*DI226/($K$5*1000))+$H$5*(DP226*DI226/($K$5*1000))*(DP226*DI226/($K$5*1000)))</f>
        <v>0</v>
      </c>
      <c r="S226">
        <f>J226*(1000-(1000*0.61365*exp(17.502*W226/(240.97+W226))/(DI226+DJ226)+DD226)/2)/(1000*0.61365*exp(17.502*W226/(240.97+W226))/(DI226+DJ226)-DD226)</f>
        <v>0</v>
      </c>
      <c r="T226">
        <f>1/((CW226+1)/(Q226/1.6)+1/(R226/1.37)) + CW226/((CW226+1)/(Q226/1.6) + CW226/(R226/1.37))</f>
        <v>0</v>
      </c>
      <c r="U226">
        <f>(CR226*CU226)</f>
        <v>0</v>
      </c>
      <c r="V226">
        <f>(DK226+(U226+2*0.95*5.67E-8*(((DK226+$B$7)+273)^4-(DK226+273)^4)-44100*J226)/(1.84*29.3*R226+8*0.95*5.67E-8*(DK226+273)^3))</f>
        <v>0</v>
      </c>
      <c r="W226">
        <f>($C$7*DL226+$D$7*DM226+$E$7*V226)</f>
        <v>0</v>
      </c>
      <c r="X226">
        <f>0.61365*exp(17.502*W226/(240.97+W226))</f>
        <v>0</v>
      </c>
      <c r="Y226">
        <f>(Z226/AA226*100)</f>
        <v>0</v>
      </c>
      <c r="Z226">
        <f>DD226*(DI226+DJ226)/1000</f>
        <v>0</v>
      </c>
      <c r="AA226">
        <f>0.61365*exp(17.502*DK226/(240.97+DK226))</f>
        <v>0</v>
      </c>
      <c r="AB226">
        <f>(X226-DD226*(DI226+DJ226)/1000)</f>
        <v>0</v>
      </c>
      <c r="AC226">
        <f>(-J226*44100)</f>
        <v>0</v>
      </c>
      <c r="AD226">
        <f>2*29.3*R226*0.92*(DK226-W226)</f>
        <v>0</v>
      </c>
      <c r="AE226">
        <f>2*0.95*5.67E-8*(((DK226+$B$7)+273)^4-(W226+273)^4)</f>
        <v>0</v>
      </c>
      <c r="AF226">
        <f>U226+AE226+AC226+AD226</f>
        <v>0</v>
      </c>
      <c r="AG226">
        <f>DH226*AU226*(DC226-DB226*(1000-AU226*DE226)/(1000-AU226*DD226))/(100*CV226)</f>
        <v>0</v>
      </c>
      <c r="AH226">
        <f>1000*DH226*AU226*(DD226-DE226)/(100*CV226*(1000-AU226*DD226))</f>
        <v>0</v>
      </c>
      <c r="AI226">
        <f>(AJ226 - AK226 - DI226*1E3/(8.314*(DK226+273.15)) * AM226/DH226 * AL226) * DH226/(100*CV226) * (1000 - DE226)/1000</f>
        <v>0</v>
      </c>
      <c r="AJ226">
        <v>163.810000764978</v>
      </c>
      <c r="AK226">
        <v>173.415006060606</v>
      </c>
      <c r="AL226">
        <v>-3.29590869564964</v>
      </c>
      <c r="AM226">
        <v>66.0504921813524</v>
      </c>
      <c r="AN226">
        <f>(AP226 - AO226 + DI226*1E3/(8.314*(DK226+273.15)) * AR226/DH226 * AQ226) * DH226/(100*CV226) * 1000/(1000 - AP226)</f>
        <v>0</v>
      </c>
      <c r="AO226">
        <v>20.2567610900433</v>
      </c>
      <c r="AP226">
        <v>24.108693006993</v>
      </c>
      <c r="AQ226">
        <v>-0.000135774294669861</v>
      </c>
      <c r="AR226">
        <v>92.47</v>
      </c>
      <c r="AS226">
        <v>0</v>
      </c>
      <c r="AT226">
        <v>0</v>
      </c>
      <c r="AU226">
        <f>IF(AS226*$H$13&gt;=AW226,1.0,(AW226/(AW226-AS226*$H$13)))</f>
        <v>0</v>
      </c>
      <c r="AV226">
        <f>(AU226-1)*100</f>
        <v>0</v>
      </c>
      <c r="AW226">
        <f>MAX(0,($B$13+$C$13*DP226)/(1+$D$13*DP226)*DI226/(DK226+273)*$E$13)</f>
        <v>0</v>
      </c>
      <c r="AX226" t="s">
        <v>418</v>
      </c>
      <c r="AY226" t="s">
        <v>418</v>
      </c>
      <c r="AZ226">
        <v>0</v>
      </c>
      <c r="BA226">
        <v>0</v>
      </c>
      <c r="BB226">
        <f>1-AZ226/BA226</f>
        <v>0</v>
      </c>
      <c r="BC226">
        <v>0</v>
      </c>
      <c r="BD226" t="s">
        <v>418</v>
      </c>
      <c r="BE226" t="s">
        <v>418</v>
      </c>
      <c r="BF226">
        <v>0</v>
      </c>
      <c r="BG226">
        <v>0</v>
      </c>
      <c r="BH226">
        <f>1-BF226/BG226</f>
        <v>0</v>
      </c>
      <c r="BI226">
        <v>0.5</v>
      </c>
      <c r="BJ226">
        <f>CS226</f>
        <v>0</v>
      </c>
      <c r="BK226">
        <f>L226</f>
        <v>0</v>
      </c>
      <c r="BL226">
        <f>BH226*BI226*BJ226</f>
        <v>0</v>
      </c>
      <c r="BM226">
        <f>(BK226-BC226)/BJ226</f>
        <v>0</v>
      </c>
      <c r="BN226">
        <f>(BA226-BG226)/BG226</f>
        <v>0</v>
      </c>
      <c r="BO226">
        <f>AZ226/(BB226+AZ226/BG226)</f>
        <v>0</v>
      </c>
      <c r="BP226" t="s">
        <v>418</v>
      </c>
      <c r="BQ226">
        <v>0</v>
      </c>
      <c r="BR226">
        <f>IF(BQ226&lt;&gt;0, BQ226, BO226)</f>
        <v>0</v>
      </c>
      <c r="BS226">
        <f>1-BR226/BG226</f>
        <v>0</v>
      </c>
      <c r="BT226">
        <f>(BG226-BF226)/(BG226-BR226)</f>
        <v>0</v>
      </c>
      <c r="BU226">
        <f>(BA226-BG226)/(BA226-BR226)</f>
        <v>0</v>
      </c>
      <c r="BV226">
        <f>(BG226-BF226)/(BG226-AZ226)</f>
        <v>0</v>
      </c>
      <c r="BW226">
        <f>(BA226-BG226)/(BA226-AZ226)</f>
        <v>0</v>
      </c>
      <c r="BX226">
        <f>(BT226*BR226/BF226)</f>
        <v>0</v>
      </c>
      <c r="BY226">
        <f>(1-BX226)</f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f>$B$11*DQ226+$C$11*DR226+$F$11*EC226*(1-EF226)</f>
        <v>0</v>
      </c>
      <c r="CS226">
        <f>CR226*CT226</f>
        <v>0</v>
      </c>
      <c r="CT226">
        <f>($B$11*$D$9+$C$11*$D$9+$F$11*((EP226+EH226)/MAX(EP226+EH226+EQ226, 0.1)*$I$9+EQ226/MAX(EP226+EH226+EQ226, 0.1)*$J$9))/($B$11+$C$11+$F$11)</f>
        <v>0</v>
      </c>
      <c r="CU226">
        <f>($B$11*$K$9+$C$11*$K$9+$F$11*((EP226+EH226)/MAX(EP226+EH226+EQ226, 0.1)*$P$9+EQ226/MAX(EP226+EH226+EQ226, 0.1)*$Q$9))/($B$11+$C$11+$F$11)</f>
        <v>0</v>
      </c>
      <c r="CV226">
        <v>6</v>
      </c>
      <c r="CW226">
        <v>0.5</v>
      </c>
      <c r="CX226" t="s">
        <v>419</v>
      </c>
      <c r="CY226">
        <v>2</v>
      </c>
      <c r="CZ226" t="b">
        <v>1</v>
      </c>
      <c r="DA226">
        <v>1659026632.76071</v>
      </c>
      <c r="DB226">
        <v>192.586178571429</v>
      </c>
      <c r="DC226">
        <v>177.821357142857</v>
      </c>
      <c r="DD226">
        <v>24.129625</v>
      </c>
      <c r="DE226">
        <v>20.308175</v>
      </c>
      <c r="DF226">
        <v>187.425</v>
      </c>
      <c r="DG226">
        <v>23.6592428571429</v>
      </c>
      <c r="DH226">
        <v>500.026107142857</v>
      </c>
      <c r="DI226">
        <v>90.3860714285714</v>
      </c>
      <c r="DJ226">
        <v>0.0463200642857143</v>
      </c>
      <c r="DK226">
        <v>27.3632892857143</v>
      </c>
      <c r="DL226">
        <v>27.4621964285714</v>
      </c>
      <c r="DM226">
        <v>999.9</v>
      </c>
      <c r="DN226">
        <v>0</v>
      </c>
      <c r="DO226">
        <v>0</v>
      </c>
      <c r="DP226">
        <v>9992.67857142857</v>
      </c>
      <c r="DQ226">
        <v>0</v>
      </c>
      <c r="DR226">
        <v>18.2041</v>
      </c>
      <c r="DS226">
        <v>14.7649571428571</v>
      </c>
      <c r="DT226">
        <v>197.34825</v>
      </c>
      <c r="DU226">
        <v>181.508035714286</v>
      </c>
      <c r="DV226">
        <v>3.82145642857143</v>
      </c>
      <c r="DW226">
        <v>177.821357142857</v>
      </c>
      <c r="DX226">
        <v>20.308175</v>
      </c>
      <c r="DY226">
        <v>2.1809825</v>
      </c>
      <c r="DZ226">
        <v>1.835575</v>
      </c>
      <c r="EA226">
        <v>18.8233</v>
      </c>
      <c r="EB226">
        <v>16.09305</v>
      </c>
      <c r="EC226">
        <v>2000.00178571429</v>
      </c>
      <c r="ED226">
        <v>0.979995071428572</v>
      </c>
      <c r="EE226">
        <v>0.0200050928571429</v>
      </c>
      <c r="EF226">
        <v>0</v>
      </c>
      <c r="EG226">
        <v>876.091607142857</v>
      </c>
      <c r="EH226">
        <v>5.00063</v>
      </c>
      <c r="EI226">
        <v>17254.8214285714</v>
      </c>
      <c r="EJ226">
        <v>17256.8892857143</v>
      </c>
      <c r="EK226">
        <v>38.25</v>
      </c>
      <c r="EL226">
        <v>38.312</v>
      </c>
      <c r="EM226">
        <v>37.8097857142857</v>
      </c>
      <c r="EN226">
        <v>37.562</v>
      </c>
      <c r="EO226">
        <v>39.25</v>
      </c>
      <c r="EP226">
        <v>1955.09035714286</v>
      </c>
      <c r="EQ226">
        <v>39.9114285714286</v>
      </c>
      <c r="ER226">
        <v>0</v>
      </c>
      <c r="ES226">
        <v>1659026639.5</v>
      </c>
      <c r="ET226">
        <v>0</v>
      </c>
      <c r="EU226">
        <v>876.25736</v>
      </c>
      <c r="EV226">
        <v>15.708461515972</v>
      </c>
      <c r="EW226">
        <v>283.092307342289</v>
      </c>
      <c r="EX226">
        <v>17258.072</v>
      </c>
      <c r="EY226">
        <v>15</v>
      </c>
      <c r="EZ226">
        <v>0</v>
      </c>
      <c r="FA226" t="s">
        <v>420</v>
      </c>
      <c r="FB226">
        <v>1657551626.5</v>
      </c>
      <c r="FC226">
        <v>1657551629</v>
      </c>
      <c r="FD226">
        <v>0</v>
      </c>
      <c r="FE226">
        <v>0.403</v>
      </c>
      <c r="FF226">
        <v>0.009</v>
      </c>
      <c r="FG226">
        <v>9.41</v>
      </c>
      <c r="FH226">
        <v>0.087</v>
      </c>
      <c r="FI226">
        <v>417</v>
      </c>
      <c r="FJ226">
        <v>17</v>
      </c>
      <c r="FK226">
        <v>1.61</v>
      </c>
      <c r="FL226">
        <v>0.59</v>
      </c>
      <c r="FM226">
        <v>14.1801487804878</v>
      </c>
      <c r="FN226">
        <v>11.524206271777</v>
      </c>
      <c r="FO226">
        <v>1.233009791689</v>
      </c>
      <c r="FP226">
        <v>0</v>
      </c>
      <c r="FQ226">
        <v>875.328382352941</v>
      </c>
      <c r="FR226">
        <v>14.2816653938217</v>
      </c>
      <c r="FS226">
        <v>1.42025745418188</v>
      </c>
      <c r="FT226">
        <v>0</v>
      </c>
      <c r="FU226">
        <v>3.80283170731707</v>
      </c>
      <c r="FV226">
        <v>0.411116864111504</v>
      </c>
      <c r="FW226">
        <v>0.0422709623507754</v>
      </c>
      <c r="FX226">
        <v>0</v>
      </c>
      <c r="FY226">
        <v>0</v>
      </c>
      <c r="FZ226">
        <v>3</v>
      </c>
      <c r="GA226" t="s">
        <v>427</v>
      </c>
      <c r="GB226">
        <v>2.97501</v>
      </c>
      <c r="GC226">
        <v>2.70015</v>
      </c>
      <c r="GD226">
        <v>0.0412818</v>
      </c>
      <c r="GE226">
        <v>0.0390507</v>
      </c>
      <c r="GF226">
        <v>0.103489</v>
      </c>
      <c r="GG226">
        <v>0.092599</v>
      </c>
      <c r="GH226">
        <v>37345.2</v>
      </c>
      <c r="GI226">
        <v>40928.7</v>
      </c>
      <c r="GJ226">
        <v>35300</v>
      </c>
      <c r="GK226">
        <v>38628.5</v>
      </c>
      <c r="GL226">
        <v>44864.5</v>
      </c>
      <c r="GM226">
        <v>50619.3</v>
      </c>
      <c r="GN226">
        <v>55176.9</v>
      </c>
      <c r="GO226">
        <v>61955.1</v>
      </c>
      <c r="GP226">
        <v>1.9864</v>
      </c>
      <c r="GQ226">
        <v>1.8466</v>
      </c>
      <c r="GR226">
        <v>0.135154</v>
      </c>
      <c r="GS226">
        <v>0</v>
      </c>
      <c r="GT226">
        <v>25.2288</v>
      </c>
      <c r="GU226">
        <v>999.9</v>
      </c>
      <c r="GV226">
        <v>58.125</v>
      </c>
      <c r="GW226">
        <v>29.316</v>
      </c>
      <c r="GX226">
        <v>26.3398</v>
      </c>
      <c r="GY226">
        <v>56.1564</v>
      </c>
      <c r="GZ226">
        <v>43.2732</v>
      </c>
      <c r="HA226">
        <v>1</v>
      </c>
      <c r="HB226">
        <v>-0.0549593</v>
      </c>
      <c r="HC226">
        <v>0.0427015</v>
      </c>
      <c r="HD226">
        <v>20.114</v>
      </c>
      <c r="HE226">
        <v>5.20172</v>
      </c>
      <c r="HF226">
        <v>12.004</v>
      </c>
      <c r="HG226">
        <v>4.9756</v>
      </c>
      <c r="HH226">
        <v>3.2936</v>
      </c>
      <c r="HI226">
        <v>9999</v>
      </c>
      <c r="HJ226">
        <v>9999</v>
      </c>
      <c r="HK226">
        <v>9999</v>
      </c>
      <c r="HL226">
        <v>628.5</v>
      </c>
      <c r="HM226">
        <v>1.86325</v>
      </c>
      <c r="HN226">
        <v>1.86804</v>
      </c>
      <c r="HO226">
        <v>1.86783</v>
      </c>
      <c r="HP226">
        <v>1.86896</v>
      </c>
      <c r="HQ226">
        <v>1.86981</v>
      </c>
      <c r="HR226">
        <v>1.86584</v>
      </c>
      <c r="HS226">
        <v>1.86694</v>
      </c>
      <c r="HT226">
        <v>1.86829</v>
      </c>
      <c r="HU226">
        <v>5</v>
      </c>
      <c r="HV226">
        <v>0</v>
      </c>
      <c r="HW226">
        <v>0</v>
      </c>
      <c r="HX226">
        <v>0</v>
      </c>
      <c r="HY226" t="s">
        <v>422</v>
      </c>
      <c r="HZ226" t="s">
        <v>423</v>
      </c>
      <c r="IA226" t="s">
        <v>424</v>
      </c>
      <c r="IB226" t="s">
        <v>424</v>
      </c>
      <c r="IC226" t="s">
        <v>424</v>
      </c>
      <c r="ID226" t="s">
        <v>424</v>
      </c>
      <c r="IE226">
        <v>0</v>
      </c>
      <c r="IF226">
        <v>100</v>
      </c>
      <c r="IG226">
        <v>100</v>
      </c>
      <c r="IH226">
        <v>5.012</v>
      </c>
      <c r="II226">
        <v>0.4694</v>
      </c>
      <c r="IJ226">
        <v>4.02706509432224</v>
      </c>
      <c r="IK226">
        <v>0.00601174518973114</v>
      </c>
      <c r="IL226">
        <v>2.77886958061485e-07</v>
      </c>
      <c r="IM226">
        <v>-3.54636231360687e-10</v>
      </c>
      <c r="IN226">
        <v>-0.0404303883988718</v>
      </c>
      <c r="IO226">
        <v>-0.0177815531441476</v>
      </c>
      <c r="IP226">
        <v>0.00205572605671414</v>
      </c>
      <c r="IQ226">
        <v>-1.65519735432211e-05</v>
      </c>
      <c r="IR226">
        <v>-4</v>
      </c>
      <c r="IS226">
        <v>1848</v>
      </c>
      <c r="IT226">
        <v>1</v>
      </c>
      <c r="IU226">
        <v>25</v>
      </c>
      <c r="IV226">
        <v>24583.6</v>
      </c>
      <c r="IW226">
        <v>24583.5</v>
      </c>
      <c r="IX226">
        <v>0.463867</v>
      </c>
      <c r="IY226">
        <v>2.63794</v>
      </c>
      <c r="IZ226">
        <v>1.54785</v>
      </c>
      <c r="JA226">
        <v>2.30347</v>
      </c>
      <c r="JB226">
        <v>1.34644</v>
      </c>
      <c r="JC226">
        <v>2.31689</v>
      </c>
      <c r="JD226">
        <v>33.7381</v>
      </c>
      <c r="JE226">
        <v>24.2101</v>
      </c>
      <c r="JF226">
        <v>18</v>
      </c>
      <c r="JG226">
        <v>500.33</v>
      </c>
      <c r="JH226">
        <v>410.425</v>
      </c>
      <c r="JI226">
        <v>24.9997</v>
      </c>
      <c r="JJ226">
        <v>26.5496</v>
      </c>
      <c r="JK226">
        <v>29.9998</v>
      </c>
      <c r="JL226">
        <v>26.5247</v>
      </c>
      <c r="JM226">
        <v>26.4684</v>
      </c>
      <c r="JN226">
        <v>9.26622</v>
      </c>
      <c r="JO226">
        <v>31.7898</v>
      </c>
      <c r="JP226">
        <v>85.0668</v>
      </c>
      <c r="JQ226">
        <v>25</v>
      </c>
      <c r="JR226">
        <v>130.654</v>
      </c>
      <c r="JS226">
        <v>20.1815</v>
      </c>
      <c r="JT226">
        <v>102.357</v>
      </c>
      <c r="JU226">
        <v>103.128</v>
      </c>
    </row>
    <row r="227" spans="1:281">
      <c r="A227">
        <v>211</v>
      </c>
      <c r="B227">
        <v>1659026646.1</v>
      </c>
      <c r="C227">
        <v>2963</v>
      </c>
      <c r="D227" t="s">
        <v>847</v>
      </c>
      <c r="E227" t="s">
        <v>848</v>
      </c>
      <c r="F227">
        <v>5</v>
      </c>
      <c r="G227" t="s">
        <v>812</v>
      </c>
      <c r="H227" t="s">
        <v>417</v>
      </c>
      <c r="I227">
        <v>1659026638.33214</v>
      </c>
      <c r="J227">
        <f>(K227)/1000</f>
        <v>0</v>
      </c>
      <c r="K227">
        <f>IF(CZ227, AN227, AH227)</f>
        <v>0</v>
      </c>
      <c r="L227">
        <f>IF(CZ227, AI227, AG227)</f>
        <v>0</v>
      </c>
      <c r="M227">
        <f>DB227 - IF(AU227&gt;1, L227*CV227*100.0/(AW227*DP227), 0)</f>
        <v>0</v>
      </c>
      <c r="N227">
        <f>((T227-J227/2)*M227-L227)/(T227+J227/2)</f>
        <v>0</v>
      </c>
      <c r="O227">
        <f>N227*(DI227+DJ227)/1000.0</f>
        <v>0</v>
      </c>
      <c r="P227">
        <f>(DB227 - IF(AU227&gt;1, L227*CV227*100.0/(AW227*DP227), 0))*(DI227+DJ227)/1000.0</f>
        <v>0</v>
      </c>
      <c r="Q227">
        <f>2.0/((1/S227-1/R227)+SIGN(S227)*SQRT((1/S227-1/R227)*(1/S227-1/R227) + 4*CW227/((CW227+1)*(CW227+1))*(2*1/S227*1/R227-1/R227*1/R227)))</f>
        <v>0</v>
      </c>
      <c r="R227">
        <f>IF(LEFT(CX227,1)&lt;&gt;"0",IF(LEFT(CX227,1)="1",3.0,CY227),$D$5+$E$5*(DP227*DI227/($K$5*1000))+$F$5*(DP227*DI227/($K$5*1000))*MAX(MIN(CV227,$J$5),$I$5)*MAX(MIN(CV227,$J$5),$I$5)+$G$5*MAX(MIN(CV227,$J$5),$I$5)*(DP227*DI227/($K$5*1000))+$H$5*(DP227*DI227/($K$5*1000))*(DP227*DI227/($K$5*1000)))</f>
        <v>0</v>
      </c>
      <c r="S227">
        <f>J227*(1000-(1000*0.61365*exp(17.502*W227/(240.97+W227))/(DI227+DJ227)+DD227)/2)/(1000*0.61365*exp(17.502*W227/(240.97+W227))/(DI227+DJ227)-DD227)</f>
        <v>0</v>
      </c>
      <c r="T227">
        <f>1/((CW227+1)/(Q227/1.6)+1/(R227/1.37)) + CW227/((CW227+1)/(Q227/1.6) + CW227/(R227/1.37))</f>
        <v>0</v>
      </c>
      <c r="U227">
        <f>(CR227*CU227)</f>
        <v>0</v>
      </c>
      <c r="V227">
        <f>(DK227+(U227+2*0.95*5.67E-8*(((DK227+$B$7)+273)^4-(DK227+273)^4)-44100*J227)/(1.84*29.3*R227+8*0.95*5.67E-8*(DK227+273)^3))</f>
        <v>0</v>
      </c>
      <c r="W227">
        <f>($C$7*DL227+$D$7*DM227+$E$7*V227)</f>
        <v>0</v>
      </c>
      <c r="X227">
        <f>0.61365*exp(17.502*W227/(240.97+W227))</f>
        <v>0</v>
      </c>
      <c r="Y227">
        <f>(Z227/AA227*100)</f>
        <v>0</v>
      </c>
      <c r="Z227">
        <f>DD227*(DI227+DJ227)/1000</f>
        <v>0</v>
      </c>
      <c r="AA227">
        <f>0.61365*exp(17.502*DK227/(240.97+DK227))</f>
        <v>0</v>
      </c>
      <c r="AB227">
        <f>(X227-DD227*(DI227+DJ227)/1000)</f>
        <v>0</v>
      </c>
      <c r="AC227">
        <f>(-J227*44100)</f>
        <v>0</v>
      </c>
      <c r="AD227">
        <f>2*29.3*R227*0.92*(DK227-W227)</f>
        <v>0</v>
      </c>
      <c r="AE227">
        <f>2*0.95*5.67E-8*(((DK227+$B$7)+273)^4-(W227+273)^4)</f>
        <v>0</v>
      </c>
      <c r="AF227">
        <f>U227+AE227+AC227+AD227</f>
        <v>0</v>
      </c>
      <c r="AG227">
        <f>DH227*AU227*(DC227-DB227*(1000-AU227*DE227)/(1000-AU227*DD227))/(100*CV227)</f>
        <v>0</v>
      </c>
      <c r="AH227">
        <f>1000*DH227*AU227*(DD227-DE227)/(100*CV227*(1000-AU227*DD227))</f>
        <v>0</v>
      </c>
      <c r="AI227">
        <f>(AJ227 - AK227 - DI227*1E3/(8.314*(DK227+273.15)) * AM227/DH227 * AL227) * DH227/(100*CV227) * (1000 - DE227)/1000</f>
        <v>0</v>
      </c>
      <c r="AJ227">
        <v>146.403030789699</v>
      </c>
      <c r="AK227">
        <v>156.128145454545</v>
      </c>
      <c r="AL227">
        <v>-3.17470981693939</v>
      </c>
      <c r="AM227">
        <v>66.0504921813524</v>
      </c>
      <c r="AN227">
        <f>(AP227 - AO227 + DI227*1E3/(8.314*(DK227+273.15)) * AR227/DH227 * AQ227) * DH227/(100*CV227) * 1000/(1000 - AP227)</f>
        <v>0</v>
      </c>
      <c r="AO227">
        <v>20.2384974272727</v>
      </c>
      <c r="AP227">
        <v>24.0956258741259</v>
      </c>
      <c r="AQ227">
        <v>-0.00186563636363125</v>
      </c>
      <c r="AR227">
        <v>92.47</v>
      </c>
      <c r="AS227">
        <v>0</v>
      </c>
      <c r="AT227">
        <v>0</v>
      </c>
      <c r="AU227">
        <f>IF(AS227*$H$13&gt;=AW227,1.0,(AW227/(AW227-AS227*$H$13)))</f>
        <v>0</v>
      </c>
      <c r="AV227">
        <f>(AU227-1)*100</f>
        <v>0</v>
      </c>
      <c r="AW227">
        <f>MAX(0,($B$13+$C$13*DP227)/(1+$D$13*DP227)*DI227/(DK227+273)*$E$13)</f>
        <v>0</v>
      </c>
      <c r="AX227" t="s">
        <v>418</v>
      </c>
      <c r="AY227" t="s">
        <v>418</v>
      </c>
      <c r="AZ227">
        <v>0</v>
      </c>
      <c r="BA227">
        <v>0</v>
      </c>
      <c r="BB227">
        <f>1-AZ227/BA227</f>
        <v>0</v>
      </c>
      <c r="BC227">
        <v>0</v>
      </c>
      <c r="BD227" t="s">
        <v>418</v>
      </c>
      <c r="BE227" t="s">
        <v>418</v>
      </c>
      <c r="BF227">
        <v>0</v>
      </c>
      <c r="BG227">
        <v>0</v>
      </c>
      <c r="BH227">
        <f>1-BF227/BG227</f>
        <v>0</v>
      </c>
      <c r="BI227">
        <v>0.5</v>
      </c>
      <c r="BJ227">
        <f>CS227</f>
        <v>0</v>
      </c>
      <c r="BK227">
        <f>L227</f>
        <v>0</v>
      </c>
      <c r="BL227">
        <f>BH227*BI227*BJ227</f>
        <v>0</v>
      </c>
      <c r="BM227">
        <f>(BK227-BC227)/BJ227</f>
        <v>0</v>
      </c>
      <c r="BN227">
        <f>(BA227-BG227)/BG227</f>
        <v>0</v>
      </c>
      <c r="BO227">
        <f>AZ227/(BB227+AZ227/BG227)</f>
        <v>0</v>
      </c>
      <c r="BP227" t="s">
        <v>418</v>
      </c>
      <c r="BQ227">
        <v>0</v>
      </c>
      <c r="BR227">
        <f>IF(BQ227&lt;&gt;0, BQ227, BO227)</f>
        <v>0</v>
      </c>
      <c r="BS227">
        <f>1-BR227/BG227</f>
        <v>0</v>
      </c>
      <c r="BT227">
        <f>(BG227-BF227)/(BG227-BR227)</f>
        <v>0</v>
      </c>
      <c r="BU227">
        <f>(BA227-BG227)/(BA227-BR227)</f>
        <v>0</v>
      </c>
      <c r="BV227">
        <f>(BG227-BF227)/(BG227-AZ227)</f>
        <v>0</v>
      </c>
      <c r="BW227">
        <f>(BA227-BG227)/(BA227-AZ227)</f>
        <v>0</v>
      </c>
      <c r="BX227">
        <f>(BT227*BR227/BF227)</f>
        <v>0</v>
      </c>
      <c r="BY227">
        <f>(1-BX227)</f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f>$B$11*DQ227+$C$11*DR227+$F$11*EC227*(1-EF227)</f>
        <v>0</v>
      </c>
      <c r="CS227">
        <f>CR227*CT227</f>
        <v>0</v>
      </c>
      <c r="CT227">
        <f>($B$11*$D$9+$C$11*$D$9+$F$11*((EP227+EH227)/MAX(EP227+EH227+EQ227, 0.1)*$I$9+EQ227/MAX(EP227+EH227+EQ227, 0.1)*$J$9))/($B$11+$C$11+$F$11)</f>
        <v>0</v>
      </c>
      <c r="CU227">
        <f>($B$11*$K$9+$C$11*$K$9+$F$11*((EP227+EH227)/MAX(EP227+EH227+EQ227, 0.1)*$P$9+EQ227/MAX(EP227+EH227+EQ227, 0.1)*$Q$9))/($B$11+$C$11+$F$11)</f>
        <v>0</v>
      </c>
      <c r="CV227">
        <v>6</v>
      </c>
      <c r="CW227">
        <v>0.5</v>
      </c>
      <c r="CX227" t="s">
        <v>419</v>
      </c>
      <c r="CY227">
        <v>2</v>
      </c>
      <c r="CZ227" t="b">
        <v>1</v>
      </c>
      <c r="DA227">
        <v>1659026638.33214</v>
      </c>
      <c r="DB227">
        <v>175.068607142857</v>
      </c>
      <c r="DC227">
        <v>159.579535714286</v>
      </c>
      <c r="DD227">
        <v>24.1178285714286</v>
      </c>
      <c r="DE227">
        <v>20.2677357142857</v>
      </c>
      <c r="DF227">
        <v>170.013142857143</v>
      </c>
      <c r="DG227">
        <v>23.6480321428571</v>
      </c>
      <c r="DH227">
        <v>500.042928571429</v>
      </c>
      <c r="DI227">
        <v>90.3861</v>
      </c>
      <c r="DJ227">
        <v>0.0459484214285714</v>
      </c>
      <c r="DK227">
        <v>27.3593678571429</v>
      </c>
      <c r="DL227">
        <v>27.453475</v>
      </c>
      <c r="DM227">
        <v>999.9</v>
      </c>
      <c r="DN227">
        <v>0</v>
      </c>
      <c r="DO227">
        <v>0</v>
      </c>
      <c r="DP227">
        <v>10017.1428571429</v>
      </c>
      <c r="DQ227">
        <v>0</v>
      </c>
      <c r="DR227">
        <v>18.2041</v>
      </c>
      <c r="DS227">
        <v>15.4891821428571</v>
      </c>
      <c r="DT227">
        <v>179.395464285714</v>
      </c>
      <c r="DU227">
        <v>162.881107142857</v>
      </c>
      <c r="DV227">
        <v>3.85010285714286</v>
      </c>
      <c r="DW227">
        <v>159.579535714286</v>
      </c>
      <c r="DX227">
        <v>20.2677357142857</v>
      </c>
      <c r="DY227">
        <v>2.17991678571429</v>
      </c>
      <c r="DZ227">
        <v>1.83192</v>
      </c>
      <c r="EA227">
        <v>18.8154785714286</v>
      </c>
      <c r="EB227">
        <v>16.0618428571429</v>
      </c>
      <c r="EC227">
        <v>1999.98</v>
      </c>
      <c r="ED227">
        <v>0.97999475</v>
      </c>
      <c r="EE227">
        <v>0.020005425</v>
      </c>
      <c r="EF227">
        <v>0</v>
      </c>
      <c r="EG227">
        <v>877.534785714286</v>
      </c>
      <c r="EH227">
        <v>5.00063</v>
      </c>
      <c r="EI227">
        <v>17281.4142857143</v>
      </c>
      <c r="EJ227">
        <v>17256.7107142857</v>
      </c>
      <c r="EK227">
        <v>38.25</v>
      </c>
      <c r="EL227">
        <v>38.312</v>
      </c>
      <c r="EM227">
        <v>37.7987142857143</v>
      </c>
      <c r="EN227">
        <v>37.5575714285714</v>
      </c>
      <c r="EO227">
        <v>39.25</v>
      </c>
      <c r="EP227">
        <v>1955.06857142857</v>
      </c>
      <c r="EQ227">
        <v>39.9114285714286</v>
      </c>
      <c r="ER227">
        <v>0</v>
      </c>
      <c r="ES227">
        <v>1659026644.9</v>
      </c>
      <c r="ET227">
        <v>0</v>
      </c>
      <c r="EU227">
        <v>877.583423076923</v>
      </c>
      <c r="EV227">
        <v>16.3214700965733</v>
      </c>
      <c r="EW227">
        <v>299.92820520126</v>
      </c>
      <c r="EX227">
        <v>17282.7269230769</v>
      </c>
      <c r="EY227">
        <v>15</v>
      </c>
      <c r="EZ227">
        <v>0</v>
      </c>
      <c r="FA227" t="s">
        <v>420</v>
      </c>
      <c r="FB227">
        <v>1657551626.5</v>
      </c>
      <c r="FC227">
        <v>1657551629</v>
      </c>
      <c r="FD227">
        <v>0</v>
      </c>
      <c r="FE227">
        <v>0.403</v>
      </c>
      <c r="FF227">
        <v>0.009</v>
      </c>
      <c r="FG227">
        <v>9.41</v>
      </c>
      <c r="FH227">
        <v>0.087</v>
      </c>
      <c r="FI227">
        <v>417</v>
      </c>
      <c r="FJ227">
        <v>17</v>
      </c>
      <c r="FK227">
        <v>1.61</v>
      </c>
      <c r="FL227">
        <v>0.59</v>
      </c>
      <c r="FM227">
        <v>15.0756585365854</v>
      </c>
      <c r="FN227">
        <v>7.97137630662024</v>
      </c>
      <c r="FO227">
        <v>0.916403947563548</v>
      </c>
      <c r="FP227">
        <v>0</v>
      </c>
      <c r="FQ227">
        <v>876.805823529412</v>
      </c>
      <c r="FR227">
        <v>15.6459893073693</v>
      </c>
      <c r="FS227">
        <v>1.55188574986138</v>
      </c>
      <c r="FT227">
        <v>0</v>
      </c>
      <c r="FU227">
        <v>3.83314902439024</v>
      </c>
      <c r="FV227">
        <v>0.341104808362371</v>
      </c>
      <c r="FW227">
        <v>0.0375814457207652</v>
      </c>
      <c r="FX227">
        <v>0</v>
      </c>
      <c r="FY227">
        <v>0</v>
      </c>
      <c r="FZ227">
        <v>3</v>
      </c>
      <c r="GA227" t="s">
        <v>427</v>
      </c>
      <c r="GB227">
        <v>2.97375</v>
      </c>
      <c r="GC227">
        <v>2.6995</v>
      </c>
      <c r="GD227">
        <v>0.0373514</v>
      </c>
      <c r="GE227">
        <v>0.0347061</v>
      </c>
      <c r="GF227">
        <v>0.103443</v>
      </c>
      <c r="GG227">
        <v>0.0925808</v>
      </c>
      <c r="GH227">
        <v>37498.7</v>
      </c>
      <c r="GI227">
        <v>41113.6</v>
      </c>
      <c r="GJ227">
        <v>35300.4</v>
      </c>
      <c r="GK227">
        <v>38628.4</v>
      </c>
      <c r="GL227">
        <v>44867</v>
      </c>
      <c r="GM227">
        <v>50620</v>
      </c>
      <c r="GN227">
        <v>55177.2</v>
      </c>
      <c r="GO227">
        <v>61954.8</v>
      </c>
      <c r="GP227">
        <v>1.9862</v>
      </c>
      <c r="GQ227">
        <v>1.8468</v>
      </c>
      <c r="GR227">
        <v>0.135005</v>
      </c>
      <c r="GS227">
        <v>0</v>
      </c>
      <c r="GT227">
        <v>25.2267</v>
      </c>
      <c r="GU227">
        <v>999.9</v>
      </c>
      <c r="GV227">
        <v>58.1</v>
      </c>
      <c r="GW227">
        <v>29.316</v>
      </c>
      <c r="GX227">
        <v>26.3277</v>
      </c>
      <c r="GY227">
        <v>55.6764</v>
      </c>
      <c r="GZ227">
        <v>43.5256</v>
      </c>
      <c r="HA227">
        <v>1</v>
      </c>
      <c r="HB227">
        <v>-0.054878</v>
      </c>
      <c r="HC227">
        <v>0.0422658</v>
      </c>
      <c r="HD227">
        <v>20.114</v>
      </c>
      <c r="HE227">
        <v>5.20052</v>
      </c>
      <c r="HF227">
        <v>12.004</v>
      </c>
      <c r="HG227">
        <v>4.976</v>
      </c>
      <c r="HH227">
        <v>3.2936</v>
      </c>
      <c r="HI227">
        <v>9999</v>
      </c>
      <c r="HJ227">
        <v>9999</v>
      </c>
      <c r="HK227">
        <v>9999</v>
      </c>
      <c r="HL227">
        <v>628.5</v>
      </c>
      <c r="HM227">
        <v>1.86325</v>
      </c>
      <c r="HN227">
        <v>1.86798</v>
      </c>
      <c r="HO227">
        <v>1.86783</v>
      </c>
      <c r="HP227">
        <v>1.86905</v>
      </c>
      <c r="HQ227">
        <v>1.86981</v>
      </c>
      <c r="HR227">
        <v>1.86584</v>
      </c>
      <c r="HS227">
        <v>1.86691</v>
      </c>
      <c r="HT227">
        <v>1.86832</v>
      </c>
      <c r="HU227">
        <v>5</v>
      </c>
      <c r="HV227">
        <v>0</v>
      </c>
      <c r="HW227">
        <v>0</v>
      </c>
      <c r="HX227">
        <v>0</v>
      </c>
      <c r="HY227" t="s">
        <v>422</v>
      </c>
      <c r="HZ227" t="s">
        <v>423</v>
      </c>
      <c r="IA227" t="s">
        <v>424</v>
      </c>
      <c r="IB227" t="s">
        <v>424</v>
      </c>
      <c r="IC227" t="s">
        <v>424</v>
      </c>
      <c r="ID227" t="s">
        <v>424</v>
      </c>
      <c r="IE227">
        <v>0</v>
      </c>
      <c r="IF227">
        <v>100</v>
      </c>
      <c r="IG227">
        <v>100</v>
      </c>
      <c r="IH227">
        <v>4.909</v>
      </c>
      <c r="II227">
        <v>0.4686</v>
      </c>
      <c r="IJ227">
        <v>4.02706509432224</v>
      </c>
      <c r="IK227">
        <v>0.00601174518973114</v>
      </c>
      <c r="IL227">
        <v>2.77886958061485e-07</v>
      </c>
      <c r="IM227">
        <v>-3.54636231360687e-10</v>
      </c>
      <c r="IN227">
        <v>-0.0404303883988718</v>
      </c>
      <c r="IO227">
        <v>-0.0177815531441476</v>
      </c>
      <c r="IP227">
        <v>0.00205572605671414</v>
      </c>
      <c r="IQ227">
        <v>-1.65519735432211e-05</v>
      </c>
      <c r="IR227">
        <v>-4</v>
      </c>
      <c r="IS227">
        <v>1848</v>
      </c>
      <c r="IT227">
        <v>1</v>
      </c>
      <c r="IU227">
        <v>25</v>
      </c>
      <c r="IV227">
        <v>24583.7</v>
      </c>
      <c r="IW227">
        <v>24583.6</v>
      </c>
      <c r="IX227">
        <v>0.423584</v>
      </c>
      <c r="IY227">
        <v>2.63672</v>
      </c>
      <c r="IZ227">
        <v>1.54785</v>
      </c>
      <c r="JA227">
        <v>2.30347</v>
      </c>
      <c r="JB227">
        <v>1.34644</v>
      </c>
      <c r="JC227">
        <v>2.3645</v>
      </c>
      <c r="JD227">
        <v>33.7381</v>
      </c>
      <c r="JE227">
        <v>24.2188</v>
      </c>
      <c r="JF227">
        <v>18</v>
      </c>
      <c r="JG227">
        <v>500.178</v>
      </c>
      <c r="JH227">
        <v>410.511</v>
      </c>
      <c r="JI227">
        <v>24.9998</v>
      </c>
      <c r="JJ227">
        <v>26.5473</v>
      </c>
      <c r="JK227">
        <v>29.9999</v>
      </c>
      <c r="JL227">
        <v>26.5225</v>
      </c>
      <c r="JM227">
        <v>26.4644</v>
      </c>
      <c r="JN227">
        <v>8.44436</v>
      </c>
      <c r="JO227">
        <v>31.7898</v>
      </c>
      <c r="JP227">
        <v>85.0668</v>
      </c>
      <c r="JQ227">
        <v>25</v>
      </c>
      <c r="JR227">
        <v>117.221</v>
      </c>
      <c r="JS227">
        <v>20.1709</v>
      </c>
      <c r="JT227">
        <v>102.358</v>
      </c>
      <c r="JU227">
        <v>103.127</v>
      </c>
    </row>
    <row r="228" spans="1:281">
      <c r="A228">
        <v>212</v>
      </c>
      <c r="B228">
        <v>1659026650.6</v>
      </c>
      <c r="C228">
        <v>2967.5</v>
      </c>
      <c r="D228" t="s">
        <v>849</v>
      </c>
      <c r="E228" t="s">
        <v>850</v>
      </c>
      <c r="F228">
        <v>5</v>
      </c>
      <c r="G228" t="s">
        <v>812</v>
      </c>
      <c r="H228" t="s">
        <v>417</v>
      </c>
      <c r="I228">
        <v>1659026642.77857</v>
      </c>
      <c r="J228">
        <f>(K228)/1000</f>
        <v>0</v>
      </c>
      <c r="K228">
        <f>IF(CZ228, AN228, AH228)</f>
        <v>0</v>
      </c>
      <c r="L228">
        <f>IF(CZ228, AI228, AG228)</f>
        <v>0</v>
      </c>
      <c r="M228">
        <f>DB228 - IF(AU228&gt;1, L228*CV228*100.0/(AW228*DP228), 0)</f>
        <v>0</v>
      </c>
      <c r="N228">
        <f>((T228-J228/2)*M228-L228)/(T228+J228/2)</f>
        <v>0</v>
      </c>
      <c r="O228">
        <f>N228*(DI228+DJ228)/1000.0</f>
        <v>0</v>
      </c>
      <c r="P228">
        <f>(DB228 - IF(AU228&gt;1, L228*CV228*100.0/(AW228*DP228), 0))*(DI228+DJ228)/1000.0</f>
        <v>0</v>
      </c>
      <c r="Q228">
        <f>2.0/((1/S228-1/R228)+SIGN(S228)*SQRT((1/S228-1/R228)*(1/S228-1/R228) + 4*CW228/((CW228+1)*(CW228+1))*(2*1/S228*1/R228-1/R228*1/R228)))</f>
        <v>0</v>
      </c>
      <c r="R228">
        <f>IF(LEFT(CX228,1)&lt;&gt;"0",IF(LEFT(CX228,1)="1",3.0,CY228),$D$5+$E$5*(DP228*DI228/($K$5*1000))+$F$5*(DP228*DI228/($K$5*1000))*MAX(MIN(CV228,$J$5),$I$5)*MAX(MIN(CV228,$J$5),$I$5)+$G$5*MAX(MIN(CV228,$J$5),$I$5)*(DP228*DI228/($K$5*1000))+$H$5*(DP228*DI228/($K$5*1000))*(DP228*DI228/($K$5*1000)))</f>
        <v>0</v>
      </c>
      <c r="S228">
        <f>J228*(1000-(1000*0.61365*exp(17.502*W228/(240.97+W228))/(DI228+DJ228)+DD228)/2)/(1000*0.61365*exp(17.502*W228/(240.97+W228))/(DI228+DJ228)-DD228)</f>
        <v>0</v>
      </c>
      <c r="T228">
        <f>1/((CW228+1)/(Q228/1.6)+1/(R228/1.37)) + CW228/((CW228+1)/(Q228/1.6) + CW228/(R228/1.37))</f>
        <v>0</v>
      </c>
      <c r="U228">
        <f>(CR228*CU228)</f>
        <v>0</v>
      </c>
      <c r="V228">
        <f>(DK228+(U228+2*0.95*5.67E-8*(((DK228+$B$7)+273)^4-(DK228+273)^4)-44100*J228)/(1.84*29.3*R228+8*0.95*5.67E-8*(DK228+273)^3))</f>
        <v>0</v>
      </c>
      <c r="W228">
        <f>($C$7*DL228+$D$7*DM228+$E$7*V228)</f>
        <v>0</v>
      </c>
      <c r="X228">
        <f>0.61365*exp(17.502*W228/(240.97+W228))</f>
        <v>0</v>
      </c>
      <c r="Y228">
        <f>(Z228/AA228*100)</f>
        <v>0</v>
      </c>
      <c r="Z228">
        <f>DD228*(DI228+DJ228)/1000</f>
        <v>0</v>
      </c>
      <c r="AA228">
        <f>0.61365*exp(17.502*DK228/(240.97+DK228))</f>
        <v>0</v>
      </c>
      <c r="AB228">
        <f>(X228-DD228*(DI228+DJ228)/1000)</f>
        <v>0</v>
      </c>
      <c r="AC228">
        <f>(-J228*44100)</f>
        <v>0</v>
      </c>
      <c r="AD228">
        <f>2*29.3*R228*0.92*(DK228-W228)</f>
        <v>0</v>
      </c>
      <c r="AE228">
        <f>2*0.95*5.67E-8*(((DK228+$B$7)+273)^4-(W228+273)^4)</f>
        <v>0</v>
      </c>
      <c r="AF228">
        <f>U228+AE228+AC228+AD228</f>
        <v>0</v>
      </c>
      <c r="AG228">
        <f>DH228*AU228*(DC228-DB228*(1000-AU228*DE228)/(1000-AU228*DD228))/(100*CV228)</f>
        <v>0</v>
      </c>
      <c r="AH228">
        <f>1000*DH228*AU228*(DD228-DE228)/(100*CV228*(1000-AU228*DD228))</f>
        <v>0</v>
      </c>
      <c r="AI228">
        <f>(AJ228 - AK228 - DI228*1E3/(8.314*(DK228+273.15)) * AM228/DH228 * AL228) * DH228/(100*CV228) * (1000 - DE228)/1000</f>
        <v>0</v>
      </c>
      <c r="AJ228">
        <v>131.202667571168</v>
      </c>
      <c r="AK228">
        <v>141.826187878788</v>
      </c>
      <c r="AL228">
        <v>-3.18863185282126</v>
      </c>
      <c r="AM228">
        <v>66.0504921813524</v>
      </c>
      <c r="AN228">
        <f>(AP228 - AO228 + DI228*1E3/(8.314*(DK228+273.15)) * AR228/DH228 * AQ228) * DH228/(100*CV228) * 1000/(1000 - AP228)</f>
        <v>0</v>
      </c>
      <c r="AO228">
        <v>20.2363214436364</v>
      </c>
      <c r="AP228">
        <v>24.0912097902098</v>
      </c>
      <c r="AQ228">
        <v>7.0046345815575e-05</v>
      </c>
      <c r="AR228">
        <v>92.47</v>
      </c>
      <c r="AS228">
        <v>0</v>
      </c>
      <c r="AT228">
        <v>0</v>
      </c>
      <c r="AU228">
        <f>IF(AS228*$H$13&gt;=AW228,1.0,(AW228/(AW228-AS228*$H$13)))</f>
        <v>0</v>
      </c>
      <c r="AV228">
        <f>(AU228-1)*100</f>
        <v>0</v>
      </c>
      <c r="AW228">
        <f>MAX(0,($B$13+$C$13*DP228)/(1+$D$13*DP228)*DI228/(DK228+273)*$E$13)</f>
        <v>0</v>
      </c>
      <c r="AX228" t="s">
        <v>418</v>
      </c>
      <c r="AY228" t="s">
        <v>418</v>
      </c>
      <c r="AZ228">
        <v>0</v>
      </c>
      <c r="BA228">
        <v>0</v>
      </c>
      <c r="BB228">
        <f>1-AZ228/BA228</f>
        <v>0</v>
      </c>
      <c r="BC228">
        <v>0</v>
      </c>
      <c r="BD228" t="s">
        <v>418</v>
      </c>
      <c r="BE228" t="s">
        <v>418</v>
      </c>
      <c r="BF228">
        <v>0</v>
      </c>
      <c r="BG228">
        <v>0</v>
      </c>
      <c r="BH228">
        <f>1-BF228/BG228</f>
        <v>0</v>
      </c>
      <c r="BI228">
        <v>0.5</v>
      </c>
      <c r="BJ228">
        <f>CS228</f>
        <v>0</v>
      </c>
      <c r="BK228">
        <f>L228</f>
        <v>0</v>
      </c>
      <c r="BL228">
        <f>BH228*BI228*BJ228</f>
        <v>0</v>
      </c>
      <c r="BM228">
        <f>(BK228-BC228)/BJ228</f>
        <v>0</v>
      </c>
      <c r="BN228">
        <f>(BA228-BG228)/BG228</f>
        <v>0</v>
      </c>
      <c r="BO228">
        <f>AZ228/(BB228+AZ228/BG228)</f>
        <v>0</v>
      </c>
      <c r="BP228" t="s">
        <v>418</v>
      </c>
      <c r="BQ228">
        <v>0</v>
      </c>
      <c r="BR228">
        <f>IF(BQ228&lt;&gt;0, BQ228, BO228)</f>
        <v>0</v>
      </c>
      <c r="BS228">
        <f>1-BR228/BG228</f>
        <v>0</v>
      </c>
      <c r="BT228">
        <f>(BG228-BF228)/(BG228-BR228)</f>
        <v>0</v>
      </c>
      <c r="BU228">
        <f>(BA228-BG228)/(BA228-BR228)</f>
        <v>0</v>
      </c>
      <c r="BV228">
        <f>(BG228-BF228)/(BG228-AZ228)</f>
        <v>0</v>
      </c>
      <c r="BW228">
        <f>(BA228-BG228)/(BA228-AZ228)</f>
        <v>0</v>
      </c>
      <c r="BX228">
        <f>(BT228*BR228/BF228)</f>
        <v>0</v>
      </c>
      <c r="BY228">
        <f>(1-BX228)</f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f>$B$11*DQ228+$C$11*DR228+$F$11*EC228*(1-EF228)</f>
        <v>0</v>
      </c>
      <c r="CS228">
        <f>CR228*CT228</f>
        <v>0</v>
      </c>
      <c r="CT228">
        <f>($B$11*$D$9+$C$11*$D$9+$F$11*((EP228+EH228)/MAX(EP228+EH228+EQ228, 0.1)*$I$9+EQ228/MAX(EP228+EH228+EQ228, 0.1)*$J$9))/($B$11+$C$11+$F$11)</f>
        <v>0</v>
      </c>
      <c r="CU228">
        <f>($B$11*$K$9+$C$11*$K$9+$F$11*((EP228+EH228)/MAX(EP228+EH228+EQ228, 0.1)*$P$9+EQ228/MAX(EP228+EH228+EQ228, 0.1)*$Q$9))/($B$11+$C$11+$F$11)</f>
        <v>0</v>
      </c>
      <c r="CV228">
        <v>6</v>
      </c>
      <c r="CW228">
        <v>0.5</v>
      </c>
      <c r="CX228" t="s">
        <v>419</v>
      </c>
      <c r="CY228">
        <v>2</v>
      </c>
      <c r="CZ228" t="b">
        <v>1</v>
      </c>
      <c r="DA228">
        <v>1659026642.77857</v>
      </c>
      <c r="DB228">
        <v>161.1435</v>
      </c>
      <c r="DC228">
        <v>145.033535714286</v>
      </c>
      <c r="DD228">
        <v>24.106325</v>
      </c>
      <c r="DE228">
        <v>20.2397607142857</v>
      </c>
      <c r="DF228">
        <v>156.172142857143</v>
      </c>
      <c r="DG228">
        <v>23.6370892857143</v>
      </c>
      <c r="DH228">
        <v>500.050178571429</v>
      </c>
      <c r="DI228">
        <v>90.385975</v>
      </c>
      <c r="DJ228">
        <v>0.0457495392857143</v>
      </c>
      <c r="DK228">
        <v>27.3568142857143</v>
      </c>
      <c r="DL228">
        <v>27.4478607142857</v>
      </c>
      <c r="DM228">
        <v>999.9</v>
      </c>
      <c r="DN228">
        <v>0</v>
      </c>
      <c r="DO228">
        <v>0</v>
      </c>
      <c r="DP228">
        <v>10006.4285714286</v>
      </c>
      <c r="DQ228">
        <v>0</v>
      </c>
      <c r="DR228">
        <v>18.2041</v>
      </c>
      <c r="DS228">
        <v>16.1100214285714</v>
      </c>
      <c r="DT228">
        <v>165.124214285714</v>
      </c>
      <c r="DU228">
        <v>148.029714285714</v>
      </c>
      <c r="DV228">
        <v>3.86656107142857</v>
      </c>
      <c r="DW228">
        <v>145.033535714286</v>
      </c>
      <c r="DX228">
        <v>20.2397607142857</v>
      </c>
      <c r="DY228">
        <v>2.17887357142857</v>
      </c>
      <c r="DZ228">
        <v>1.82938892857143</v>
      </c>
      <c r="EA228">
        <v>18.8078178571429</v>
      </c>
      <c r="EB228">
        <v>16.0402</v>
      </c>
      <c r="EC228">
        <v>1999.98678571429</v>
      </c>
      <c r="ED228">
        <v>0.979994857142857</v>
      </c>
      <c r="EE228">
        <v>0.0200053142857143</v>
      </c>
      <c r="EF228">
        <v>0</v>
      </c>
      <c r="EG228">
        <v>878.776785714286</v>
      </c>
      <c r="EH228">
        <v>5.00063</v>
      </c>
      <c r="EI228">
        <v>17304.3142857143</v>
      </c>
      <c r="EJ228">
        <v>17256.775</v>
      </c>
      <c r="EK228">
        <v>38.25</v>
      </c>
      <c r="EL228">
        <v>38.3075714285714</v>
      </c>
      <c r="EM228">
        <v>37.7854285714286</v>
      </c>
      <c r="EN228">
        <v>37.5442857142857</v>
      </c>
      <c r="EO228">
        <v>39.25</v>
      </c>
      <c r="EP228">
        <v>1955.07571428571</v>
      </c>
      <c r="EQ228">
        <v>39.9110714285714</v>
      </c>
      <c r="ER228">
        <v>0</v>
      </c>
      <c r="ES228">
        <v>1659026649.7</v>
      </c>
      <c r="ET228">
        <v>0</v>
      </c>
      <c r="EU228">
        <v>878.889307692308</v>
      </c>
      <c r="EV228">
        <v>16.1864615659327</v>
      </c>
      <c r="EW228">
        <v>313.733333511968</v>
      </c>
      <c r="EX228">
        <v>17307.2653846154</v>
      </c>
      <c r="EY228">
        <v>15</v>
      </c>
      <c r="EZ228">
        <v>0</v>
      </c>
      <c r="FA228" t="s">
        <v>420</v>
      </c>
      <c r="FB228">
        <v>1657551626.5</v>
      </c>
      <c r="FC228">
        <v>1657551629</v>
      </c>
      <c r="FD228">
        <v>0</v>
      </c>
      <c r="FE228">
        <v>0.403</v>
      </c>
      <c r="FF228">
        <v>0.009</v>
      </c>
      <c r="FG228">
        <v>9.41</v>
      </c>
      <c r="FH228">
        <v>0.087</v>
      </c>
      <c r="FI228">
        <v>417</v>
      </c>
      <c r="FJ228">
        <v>17</v>
      </c>
      <c r="FK228">
        <v>1.61</v>
      </c>
      <c r="FL228">
        <v>0.59</v>
      </c>
      <c r="FM228">
        <v>15.602543902439</v>
      </c>
      <c r="FN228">
        <v>8.73764320557489</v>
      </c>
      <c r="FO228">
        <v>0.969021518563148</v>
      </c>
      <c r="FP228">
        <v>0</v>
      </c>
      <c r="FQ228">
        <v>877.925911764706</v>
      </c>
      <c r="FR228">
        <v>16.1947288104632</v>
      </c>
      <c r="FS228">
        <v>1.60560051744706</v>
      </c>
      <c r="FT228">
        <v>0</v>
      </c>
      <c r="FU228">
        <v>3.84977902439024</v>
      </c>
      <c r="FV228">
        <v>0.205093379790946</v>
      </c>
      <c r="FW228">
        <v>0.0273403575373055</v>
      </c>
      <c r="FX228">
        <v>0</v>
      </c>
      <c r="FY228">
        <v>0</v>
      </c>
      <c r="FZ228">
        <v>3</v>
      </c>
      <c r="GA228" t="s">
        <v>427</v>
      </c>
      <c r="GB228">
        <v>2.97314</v>
      </c>
      <c r="GC228">
        <v>2.69987</v>
      </c>
      <c r="GD228">
        <v>0.0340562</v>
      </c>
      <c r="GE228">
        <v>0.0312493</v>
      </c>
      <c r="GF228">
        <v>0.103455</v>
      </c>
      <c r="GG228">
        <v>0.0924144</v>
      </c>
      <c r="GH228">
        <v>37626.7</v>
      </c>
      <c r="GI228">
        <v>41260.5</v>
      </c>
      <c r="GJ228">
        <v>35300.2</v>
      </c>
      <c r="GK228">
        <v>38628.2</v>
      </c>
      <c r="GL228">
        <v>44866</v>
      </c>
      <c r="GM228">
        <v>50629.6</v>
      </c>
      <c r="GN228">
        <v>55177</v>
      </c>
      <c r="GO228">
        <v>61955.3</v>
      </c>
      <c r="GP228">
        <v>1.9854</v>
      </c>
      <c r="GQ228">
        <v>1.8468</v>
      </c>
      <c r="GR228">
        <v>0.134915</v>
      </c>
      <c r="GS228">
        <v>0</v>
      </c>
      <c r="GT228">
        <v>25.2245</v>
      </c>
      <c r="GU228">
        <v>999.9</v>
      </c>
      <c r="GV228">
        <v>58.1</v>
      </c>
      <c r="GW228">
        <v>29.316</v>
      </c>
      <c r="GX228">
        <v>26.3274</v>
      </c>
      <c r="GY228">
        <v>56.3864</v>
      </c>
      <c r="GZ228">
        <v>43.097</v>
      </c>
      <c r="HA228">
        <v>1</v>
      </c>
      <c r="HB228">
        <v>-0.055</v>
      </c>
      <c r="HC228">
        <v>0.0405229</v>
      </c>
      <c r="HD228">
        <v>20.1141</v>
      </c>
      <c r="HE228">
        <v>5.20172</v>
      </c>
      <c r="HF228">
        <v>12.004</v>
      </c>
      <c r="HG228">
        <v>4.976</v>
      </c>
      <c r="HH228">
        <v>3.2938</v>
      </c>
      <c r="HI228">
        <v>9999</v>
      </c>
      <c r="HJ228">
        <v>9999</v>
      </c>
      <c r="HK228">
        <v>9999</v>
      </c>
      <c r="HL228">
        <v>628.5</v>
      </c>
      <c r="HM228">
        <v>1.86325</v>
      </c>
      <c r="HN228">
        <v>1.86798</v>
      </c>
      <c r="HO228">
        <v>1.86783</v>
      </c>
      <c r="HP228">
        <v>1.86899</v>
      </c>
      <c r="HQ228">
        <v>1.86981</v>
      </c>
      <c r="HR228">
        <v>1.86584</v>
      </c>
      <c r="HS228">
        <v>1.86694</v>
      </c>
      <c r="HT228">
        <v>1.86829</v>
      </c>
      <c r="HU228">
        <v>5</v>
      </c>
      <c r="HV228">
        <v>0</v>
      </c>
      <c r="HW228">
        <v>0</v>
      </c>
      <c r="HX228">
        <v>0</v>
      </c>
      <c r="HY228" t="s">
        <v>422</v>
      </c>
      <c r="HZ228" t="s">
        <v>423</v>
      </c>
      <c r="IA228" t="s">
        <v>424</v>
      </c>
      <c r="IB228" t="s">
        <v>424</v>
      </c>
      <c r="IC228" t="s">
        <v>424</v>
      </c>
      <c r="ID228" t="s">
        <v>424</v>
      </c>
      <c r="IE228">
        <v>0</v>
      </c>
      <c r="IF228">
        <v>100</v>
      </c>
      <c r="IG228">
        <v>100</v>
      </c>
      <c r="IH228">
        <v>4.825</v>
      </c>
      <c r="II228">
        <v>0.4688</v>
      </c>
      <c r="IJ228">
        <v>4.02706509432224</v>
      </c>
      <c r="IK228">
        <v>0.00601174518973114</v>
      </c>
      <c r="IL228">
        <v>2.77886958061485e-07</v>
      </c>
      <c r="IM228">
        <v>-3.54636231360687e-10</v>
      </c>
      <c r="IN228">
        <v>-0.0404303883988718</v>
      </c>
      <c r="IO228">
        <v>-0.0177815531441476</v>
      </c>
      <c r="IP228">
        <v>0.00205572605671414</v>
      </c>
      <c r="IQ228">
        <v>-1.65519735432211e-05</v>
      </c>
      <c r="IR228">
        <v>-4</v>
      </c>
      <c r="IS228">
        <v>1848</v>
      </c>
      <c r="IT228">
        <v>1</v>
      </c>
      <c r="IU228">
        <v>25</v>
      </c>
      <c r="IV228">
        <v>24583.7</v>
      </c>
      <c r="IW228">
        <v>24583.7</v>
      </c>
      <c r="IX228">
        <v>0.390625</v>
      </c>
      <c r="IY228">
        <v>2.63062</v>
      </c>
      <c r="IZ228">
        <v>1.54785</v>
      </c>
      <c r="JA228">
        <v>2.30347</v>
      </c>
      <c r="JB228">
        <v>1.34644</v>
      </c>
      <c r="JC228">
        <v>2.42432</v>
      </c>
      <c r="JD228">
        <v>33.7381</v>
      </c>
      <c r="JE228">
        <v>24.2276</v>
      </c>
      <c r="JF228">
        <v>18</v>
      </c>
      <c r="JG228">
        <v>499.631</v>
      </c>
      <c r="JH228">
        <v>410.505</v>
      </c>
      <c r="JI228">
        <v>24.9997</v>
      </c>
      <c r="JJ228">
        <v>26.5451</v>
      </c>
      <c r="JK228">
        <v>29.9998</v>
      </c>
      <c r="JL228">
        <v>26.5202</v>
      </c>
      <c r="JM228">
        <v>26.464</v>
      </c>
      <c r="JN228">
        <v>7.81842</v>
      </c>
      <c r="JO228">
        <v>32.0659</v>
      </c>
      <c r="JP228">
        <v>85.0668</v>
      </c>
      <c r="JQ228">
        <v>25</v>
      </c>
      <c r="JR228">
        <v>97.1243</v>
      </c>
      <c r="JS228">
        <v>20.1514</v>
      </c>
      <c r="JT228">
        <v>102.357</v>
      </c>
      <c r="JU228">
        <v>103.127</v>
      </c>
    </row>
    <row r="229" spans="1:281">
      <c r="A229">
        <v>213</v>
      </c>
      <c r="B229">
        <v>1659026656.1</v>
      </c>
      <c r="C229">
        <v>2973</v>
      </c>
      <c r="D229" t="s">
        <v>851</v>
      </c>
      <c r="E229" t="s">
        <v>852</v>
      </c>
      <c r="F229">
        <v>5</v>
      </c>
      <c r="G229" t="s">
        <v>812</v>
      </c>
      <c r="H229" t="s">
        <v>417</v>
      </c>
      <c r="I229">
        <v>1659026648.35</v>
      </c>
      <c r="J229">
        <f>(K229)/1000</f>
        <v>0</v>
      </c>
      <c r="K229">
        <f>IF(CZ229, AN229, AH229)</f>
        <v>0</v>
      </c>
      <c r="L229">
        <f>IF(CZ229, AI229, AG229)</f>
        <v>0</v>
      </c>
      <c r="M229">
        <f>DB229 - IF(AU229&gt;1, L229*CV229*100.0/(AW229*DP229), 0)</f>
        <v>0</v>
      </c>
      <c r="N229">
        <f>((T229-J229/2)*M229-L229)/(T229+J229/2)</f>
        <v>0</v>
      </c>
      <c r="O229">
        <f>N229*(DI229+DJ229)/1000.0</f>
        <v>0</v>
      </c>
      <c r="P229">
        <f>(DB229 - IF(AU229&gt;1, L229*CV229*100.0/(AW229*DP229), 0))*(DI229+DJ229)/1000.0</f>
        <v>0</v>
      </c>
      <c r="Q229">
        <f>2.0/((1/S229-1/R229)+SIGN(S229)*SQRT((1/S229-1/R229)*(1/S229-1/R229) + 4*CW229/((CW229+1)*(CW229+1))*(2*1/S229*1/R229-1/R229*1/R229)))</f>
        <v>0</v>
      </c>
      <c r="R229">
        <f>IF(LEFT(CX229,1)&lt;&gt;"0",IF(LEFT(CX229,1)="1",3.0,CY229),$D$5+$E$5*(DP229*DI229/($K$5*1000))+$F$5*(DP229*DI229/($K$5*1000))*MAX(MIN(CV229,$J$5),$I$5)*MAX(MIN(CV229,$J$5),$I$5)+$G$5*MAX(MIN(CV229,$J$5),$I$5)*(DP229*DI229/($K$5*1000))+$H$5*(DP229*DI229/($K$5*1000))*(DP229*DI229/($K$5*1000)))</f>
        <v>0</v>
      </c>
      <c r="S229">
        <f>J229*(1000-(1000*0.61365*exp(17.502*W229/(240.97+W229))/(DI229+DJ229)+DD229)/2)/(1000*0.61365*exp(17.502*W229/(240.97+W229))/(DI229+DJ229)-DD229)</f>
        <v>0</v>
      </c>
      <c r="T229">
        <f>1/((CW229+1)/(Q229/1.6)+1/(R229/1.37)) + CW229/((CW229+1)/(Q229/1.6) + CW229/(R229/1.37))</f>
        <v>0</v>
      </c>
      <c r="U229">
        <f>(CR229*CU229)</f>
        <v>0</v>
      </c>
      <c r="V229">
        <f>(DK229+(U229+2*0.95*5.67E-8*(((DK229+$B$7)+273)^4-(DK229+273)^4)-44100*J229)/(1.84*29.3*R229+8*0.95*5.67E-8*(DK229+273)^3))</f>
        <v>0</v>
      </c>
      <c r="W229">
        <f>($C$7*DL229+$D$7*DM229+$E$7*V229)</f>
        <v>0</v>
      </c>
      <c r="X229">
        <f>0.61365*exp(17.502*W229/(240.97+W229))</f>
        <v>0</v>
      </c>
      <c r="Y229">
        <f>(Z229/AA229*100)</f>
        <v>0</v>
      </c>
      <c r="Z229">
        <f>DD229*(DI229+DJ229)/1000</f>
        <v>0</v>
      </c>
      <c r="AA229">
        <f>0.61365*exp(17.502*DK229/(240.97+DK229))</f>
        <v>0</v>
      </c>
      <c r="AB229">
        <f>(X229-DD229*(DI229+DJ229)/1000)</f>
        <v>0</v>
      </c>
      <c r="AC229">
        <f>(-J229*44100)</f>
        <v>0</v>
      </c>
      <c r="AD229">
        <f>2*29.3*R229*0.92*(DK229-W229)</f>
        <v>0</v>
      </c>
      <c r="AE229">
        <f>2*0.95*5.67E-8*(((DK229+$B$7)+273)^4-(W229+273)^4)</f>
        <v>0</v>
      </c>
      <c r="AF229">
        <f>U229+AE229+AC229+AD229</f>
        <v>0</v>
      </c>
      <c r="AG229">
        <f>DH229*AU229*(DC229-DB229*(1000-AU229*DE229)/(1000-AU229*DD229))/(100*CV229)</f>
        <v>0</v>
      </c>
      <c r="AH229">
        <f>1000*DH229*AU229*(DD229-DE229)/(100*CV229*(1000-AU229*DD229))</f>
        <v>0</v>
      </c>
      <c r="AI229">
        <f>(AJ229 - AK229 - DI229*1E3/(8.314*(DK229+273.15)) * AM229/DH229 * AL229) * DH229/(100*CV229) * (1000 - DE229)/1000</f>
        <v>0</v>
      </c>
      <c r="AJ229">
        <v>112.718721849745</v>
      </c>
      <c r="AK229">
        <v>124.340654545455</v>
      </c>
      <c r="AL229">
        <v>-3.20829075770511</v>
      </c>
      <c r="AM229">
        <v>66.0504921813524</v>
      </c>
      <c r="AN229">
        <f>(AP229 - AO229 + DI229*1E3/(8.314*(DK229+273.15)) * AR229/DH229 * AQ229) * DH229/(100*CV229) * 1000/(1000 - AP229)</f>
        <v>0</v>
      </c>
      <c r="AO229">
        <v>20.1580906314719</v>
      </c>
      <c r="AP229">
        <v>24.0695636363636</v>
      </c>
      <c r="AQ229">
        <v>-0.00765539393937875</v>
      </c>
      <c r="AR229">
        <v>92.47</v>
      </c>
      <c r="AS229">
        <v>0</v>
      </c>
      <c r="AT229">
        <v>0</v>
      </c>
      <c r="AU229">
        <f>IF(AS229*$H$13&gt;=AW229,1.0,(AW229/(AW229-AS229*$H$13)))</f>
        <v>0</v>
      </c>
      <c r="AV229">
        <f>(AU229-1)*100</f>
        <v>0</v>
      </c>
      <c r="AW229">
        <f>MAX(0,($B$13+$C$13*DP229)/(1+$D$13*DP229)*DI229/(DK229+273)*$E$13)</f>
        <v>0</v>
      </c>
      <c r="AX229" t="s">
        <v>418</v>
      </c>
      <c r="AY229" t="s">
        <v>418</v>
      </c>
      <c r="AZ229">
        <v>0</v>
      </c>
      <c r="BA229">
        <v>0</v>
      </c>
      <c r="BB229">
        <f>1-AZ229/BA229</f>
        <v>0</v>
      </c>
      <c r="BC229">
        <v>0</v>
      </c>
      <c r="BD229" t="s">
        <v>418</v>
      </c>
      <c r="BE229" t="s">
        <v>418</v>
      </c>
      <c r="BF229">
        <v>0</v>
      </c>
      <c r="BG229">
        <v>0</v>
      </c>
      <c r="BH229">
        <f>1-BF229/BG229</f>
        <v>0</v>
      </c>
      <c r="BI229">
        <v>0.5</v>
      </c>
      <c r="BJ229">
        <f>CS229</f>
        <v>0</v>
      </c>
      <c r="BK229">
        <f>L229</f>
        <v>0</v>
      </c>
      <c r="BL229">
        <f>BH229*BI229*BJ229</f>
        <v>0</v>
      </c>
      <c r="BM229">
        <f>(BK229-BC229)/BJ229</f>
        <v>0</v>
      </c>
      <c r="BN229">
        <f>(BA229-BG229)/BG229</f>
        <v>0</v>
      </c>
      <c r="BO229">
        <f>AZ229/(BB229+AZ229/BG229)</f>
        <v>0</v>
      </c>
      <c r="BP229" t="s">
        <v>418</v>
      </c>
      <c r="BQ229">
        <v>0</v>
      </c>
      <c r="BR229">
        <f>IF(BQ229&lt;&gt;0, BQ229, BO229)</f>
        <v>0</v>
      </c>
      <c r="BS229">
        <f>1-BR229/BG229</f>
        <v>0</v>
      </c>
      <c r="BT229">
        <f>(BG229-BF229)/(BG229-BR229)</f>
        <v>0</v>
      </c>
      <c r="BU229">
        <f>(BA229-BG229)/(BA229-BR229)</f>
        <v>0</v>
      </c>
      <c r="BV229">
        <f>(BG229-BF229)/(BG229-AZ229)</f>
        <v>0</v>
      </c>
      <c r="BW229">
        <f>(BA229-BG229)/(BA229-AZ229)</f>
        <v>0</v>
      </c>
      <c r="BX229">
        <f>(BT229*BR229/BF229)</f>
        <v>0</v>
      </c>
      <c r="BY229">
        <f>(1-BX229)</f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f>$B$11*DQ229+$C$11*DR229+$F$11*EC229*(1-EF229)</f>
        <v>0</v>
      </c>
      <c r="CS229">
        <f>CR229*CT229</f>
        <v>0</v>
      </c>
      <c r="CT229">
        <f>($B$11*$D$9+$C$11*$D$9+$F$11*((EP229+EH229)/MAX(EP229+EH229+EQ229, 0.1)*$I$9+EQ229/MAX(EP229+EH229+EQ229, 0.1)*$J$9))/($B$11+$C$11+$F$11)</f>
        <v>0</v>
      </c>
      <c r="CU229">
        <f>($B$11*$K$9+$C$11*$K$9+$F$11*((EP229+EH229)/MAX(EP229+EH229+EQ229, 0.1)*$P$9+EQ229/MAX(EP229+EH229+EQ229, 0.1)*$Q$9))/($B$11+$C$11+$F$11)</f>
        <v>0</v>
      </c>
      <c r="CV229">
        <v>6</v>
      </c>
      <c r="CW229">
        <v>0.5</v>
      </c>
      <c r="CX229" t="s">
        <v>419</v>
      </c>
      <c r="CY229">
        <v>2</v>
      </c>
      <c r="CZ229" t="b">
        <v>1</v>
      </c>
      <c r="DA229">
        <v>1659026648.35</v>
      </c>
      <c r="DB229">
        <v>143.86725</v>
      </c>
      <c r="DC229">
        <v>126.939428571429</v>
      </c>
      <c r="DD229">
        <v>24.0909178571429</v>
      </c>
      <c r="DE229">
        <v>20.2043357142857</v>
      </c>
      <c r="DF229">
        <v>139.000107142857</v>
      </c>
      <c r="DG229">
        <v>23.6224321428571</v>
      </c>
      <c r="DH229">
        <v>500.062</v>
      </c>
      <c r="DI229">
        <v>90.3852071428571</v>
      </c>
      <c r="DJ229">
        <v>0.045480225</v>
      </c>
      <c r="DK229">
        <v>27.3530428571429</v>
      </c>
      <c r="DL229">
        <v>27.4372357142857</v>
      </c>
      <c r="DM229">
        <v>999.9</v>
      </c>
      <c r="DN229">
        <v>0</v>
      </c>
      <c r="DO229">
        <v>0</v>
      </c>
      <c r="DP229">
        <v>10003.5714285714</v>
      </c>
      <c r="DQ229">
        <v>0</v>
      </c>
      <c r="DR229">
        <v>18.2041</v>
      </c>
      <c r="DS229">
        <v>16.9278678571429</v>
      </c>
      <c r="DT229">
        <v>147.418857142857</v>
      </c>
      <c r="DU229">
        <v>129.557428571429</v>
      </c>
      <c r="DV229">
        <v>3.88657357142857</v>
      </c>
      <c r="DW229">
        <v>126.939428571429</v>
      </c>
      <c r="DX229">
        <v>20.2043357142857</v>
      </c>
      <c r="DY229">
        <v>2.17746214285714</v>
      </c>
      <c r="DZ229">
        <v>1.82617285714286</v>
      </c>
      <c r="EA229">
        <v>18.7974464285714</v>
      </c>
      <c r="EB229">
        <v>16.0126107142857</v>
      </c>
      <c r="EC229">
        <v>1999.95214285714</v>
      </c>
      <c r="ED229">
        <v>0.979994642857143</v>
      </c>
      <c r="EE229">
        <v>0.0200055357142857</v>
      </c>
      <c r="EF229">
        <v>0</v>
      </c>
      <c r="EG229">
        <v>880.32125</v>
      </c>
      <c r="EH229">
        <v>5.00063</v>
      </c>
      <c r="EI229">
        <v>17334.0142857143</v>
      </c>
      <c r="EJ229">
        <v>17256.4714285714</v>
      </c>
      <c r="EK229">
        <v>38.25</v>
      </c>
      <c r="EL229">
        <v>38.3075714285714</v>
      </c>
      <c r="EM229">
        <v>37.7655</v>
      </c>
      <c r="EN229">
        <v>37.5332142857143</v>
      </c>
      <c r="EO229">
        <v>39.25</v>
      </c>
      <c r="EP229">
        <v>1955.04178571429</v>
      </c>
      <c r="EQ229">
        <v>39.9103571428571</v>
      </c>
      <c r="ER229">
        <v>0</v>
      </c>
      <c r="ES229">
        <v>1659026655.1</v>
      </c>
      <c r="ET229">
        <v>0</v>
      </c>
      <c r="EU229">
        <v>880.4846</v>
      </c>
      <c r="EV229">
        <v>18.0000000448696</v>
      </c>
      <c r="EW229">
        <v>330.907692789116</v>
      </c>
      <c r="EX229">
        <v>17337.908</v>
      </c>
      <c r="EY229">
        <v>15</v>
      </c>
      <c r="EZ229">
        <v>0</v>
      </c>
      <c r="FA229" t="s">
        <v>420</v>
      </c>
      <c r="FB229">
        <v>1657551626.5</v>
      </c>
      <c r="FC229">
        <v>1657551629</v>
      </c>
      <c r="FD229">
        <v>0</v>
      </c>
      <c r="FE229">
        <v>0.403</v>
      </c>
      <c r="FF229">
        <v>0.009</v>
      </c>
      <c r="FG229">
        <v>9.41</v>
      </c>
      <c r="FH229">
        <v>0.087</v>
      </c>
      <c r="FI229">
        <v>417</v>
      </c>
      <c r="FJ229">
        <v>17</v>
      </c>
      <c r="FK229">
        <v>1.61</v>
      </c>
      <c r="FL229">
        <v>0.59</v>
      </c>
      <c r="FM229">
        <v>16.4261243902439</v>
      </c>
      <c r="FN229">
        <v>8.11399442508711</v>
      </c>
      <c r="FO229">
        <v>0.894760988873562</v>
      </c>
      <c r="FP229">
        <v>0</v>
      </c>
      <c r="FQ229">
        <v>879.402735294118</v>
      </c>
      <c r="FR229">
        <v>16.7366692079785</v>
      </c>
      <c r="FS229">
        <v>1.65618110172031</v>
      </c>
      <c r="FT229">
        <v>0</v>
      </c>
      <c r="FU229">
        <v>3.87812756097561</v>
      </c>
      <c r="FV229">
        <v>0.191951707317073</v>
      </c>
      <c r="FW229">
        <v>0.0258141175952596</v>
      </c>
      <c r="FX229">
        <v>0</v>
      </c>
      <c r="FY229">
        <v>0</v>
      </c>
      <c r="FZ229">
        <v>3</v>
      </c>
      <c r="GA229" t="s">
        <v>427</v>
      </c>
      <c r="GB229">
        <v>2.97333</v>
      </c>
      <c r="GC229">
        <v>2.69984</v>
      </c>
      <c r="GD229">
        <v>0.0299186</v>
      </c>
      <c r="GE229">
        <v>0.0265215</v>
      </c>
      <c r="GF229">
        <v>0.103364</v>
      </c>
      <c r="GG229">
        <v>0.0923061</v>
      </c>
      <c r="GH229">
        <v>37788.1</v>
      </c>
      <c r="GI229">
        <v>41462.4</v>
      </c>
      <c r="GJ229">
        <v>35300.4</v>
      </c>
      <c r="GK229">
        <v>38628.8</v>
      </c>
      <c r="GL229">
        <v>44870.7</v>
      </c>
      <c r="GM229">
        <v>50635.9</v>
      </c>
      <c r="GN229">
        <v>55177.1</v>
      </c>
      <c r="GO229">
        <v>61955.7</v>
      </c>
      <c r="GP229">
        <v>1.9856</v>
      </c>
      <c r="GQ229">
        <v>1.8474</v>
      </c>
      <c r="GR229">
        <v>0.133514</v>
      </c>
      <c r="GS229">
        <v>0</v>
      </c>
      <c r="GT229">
        <v>25.2186</v>
      </c>
      <c r="GU229">
        <v>999.9</v>
      </c>
      <c r="GV229">
        <v>58.1</v>
      </c>
      <c r="GW229">
        <v>29.316</v>
      </c>
      <c r="GX229">
        <v>26.3281</v>
      </c>
      <c r="GY229">
        <v>56.0864</v>
      </c>
      <c r="GZ229">
        <v>43.0208</v>
      </c>
      <c r="HA229">
        <v>1</v>
      </c>
      <c r="HB229">
        <v>-0.0554472</v>
      </c>
      <c r="HC229">
        <v>0.0388017</v>
      </c>
      <c r="HD229">
        <v>20.114</v>
      </c>
      <c r="HE229">
        <v>5.20052</v>
      </c>
      <c r="HF229">
        <v>12.004</v>
      </c>
      <c r="HG229">
        <v>4.9752</v>
      </c>
      <c r="HH229">
        <v>3.2938</v>
      </c>
      <c r="HI229">
        <v>9999</v>
      </c>
      <c r="HJ229">
        <v>9999</v>
      </c>
      <c r="HK229">
        <v>9999</v>
      </c>
      <c r="HL229">
        <v>628.5</v>
      </c>
      <c r="HM229">
        <v>1.86319</v>
      </c>
      <c r="HN229">
        <v>1.86804</v>
      </c>
      <c r="HO229">
        <v>1.86783</v>
      </c>
      <c r="HP229">
        <v>1.86893</v>
      </c>
      <c r="HQ229">
        <v>1.86981</v>
      </c>
      <c r="HR229">
        <v>1.86584</v>
      </c>
      <c r="HS229">
        <v>1.86694</v>
      </c>
      <c r="HT229">
        <v>1.86832</v>
      </c>
      <c r="HU229">
        <v>5</v>
      </c>
      <c r="HV229">
        <v>0</v>
      </c>
      <c r="HW229">
        <v>0</v>
      </c>
      <c r="HX229">
        <v>0</v>
      </c>
      <c r="HY229" t="s">
        <v>422</v>
      </c>
      <c r="HZ229" t="s">
        <v>423</v>
      </c>
      <c r="IA229" t="s">
        <v>424</v>
      </c>
      <c r="IB229" t="s">
        <v>424</v>
      </c>
      <c r="IC229" t="s">
        <v>424</v>
      </c>
      <c r="ID229" t="s">
        <v>424</v>
      </c>
      <c r="IE229">
        <v>0</v>
      </c>
      <c r="IF229">
        <v>100</v>
      </c>
      <c r="IG229">
        <v>100</v>
      </c>
      <c r="IH229">
        <v>4.722</v>
      </c>
      <c r="II229">
        <v>0.4673</v>
      </c>
      <c r="IJ229">
        <v>4.02706509432224</v>
      </c>
      <c r="IK229">
        <v>0.00601174518973114</v>
      </c>
      <c r="IL229">
        <v>2.77886958061485e-07</v>
      </c>
      <c r="IM229">
        <v>-3.54636231360687e-10</v>
      </c>
      <c r="IN229">
        <v>-0.0404303883988718</v>
      </c>
      <c r="IO229">
        <v>-0.0177815531441476</v>
      </c>
      <c r="IP229">
        <v>0.00205572605671414</v>
      </c>
      <c r="IQ229">
        <v>-1.65519735432211e-05</v>
      </c>
      <c r="IR229">
        <v>-4</v>
      </c>
      <c r="IS229">
        <v>1848</v>
      </c>
      <c r="IT229">
        <v>1</v>
      </c>
      <c r="IU229">
        <v>25</v>
      </c>
      <c r="IV229">
        <v>24583.8</v>
      </c>
      <c r="IW229">
        <v>24583.8</v>
      </c>
      <c r="IX229">
        <v>0.349121</v>
      </c>
      <c r="IY229">
        <v>2.64282</v>
      </c>
      <c r="IZ229">
        <v>1.54785</v>
      </c>
      <c r="JA229">
        <v>2.30347</v>
      </c>
      <c r="JB229">
        <v>1.34644</v>
      </c>
      <c r="JC229">
        <v>2.41333</v>
      </c>
      <c r="JD229">
        <v>33.7381</v>
      </c>
      <c r="JE229">
        <v>24.2188</v>
      </c>
      <c r="JF229">
        <v>18</v>
      </c>
      <c r="JG229">
        <v>499.742</v>
      </c>
      <c r="JH229">
        <v>410.816</v>
      </c>
      <c r="JI229">
        <v>24.9997</v>
      </c>
      <c r="JJ229">
        <v>26.5428</v>
      </c>
      <c r="JK229">
        <v>29.9998</v>
      </c>
      <c r="JL229">
        <v>26.518</v>
      </c>
      <c r="JM229">
        <v>26.46</v>
      </c>
      <c r="JN229">
        <v>6.97915</v>
      </c>
      <c r="JO229">
        <v>32.0659</v>
      </c>
      <c r="JP229">
        <v>85.0668</v>
      </c>
      <c r="JQ229">
        <v>25</v>
      </c>
      <c r="JR229">
        <v>83.6905</v>
      </c>
      <c r="JS229">
        <v>20.1595</v>
      </c>
      <c r="JT229">
        <v>102.358</v>
      </c>
      <c r="JU229">
        <v>103.128</v>
      </c>
    </row>
    <row r="230" spans="1:281">
      <c r="A230">
        <v>214</v>
      </c>
      <c r="B230">
        <v>1659026661.1</v>
      </c>
      <c r="C230">
        <v>2978</v>
      </c>
      <c r="D230" t="s">
        <v>853</v>
      </c>
      <c r="E230" t="s">
        <v>854</v>
      </c>
      <c r="F230">
        <v>5</v>
      </c>
      <c r="G230" t="s">
        <v>812</v>
      </c>
      <c r="H230" t="s">
        <v>417</v>
      </c>
      <c r="I230">
        <v>1659026653.61852</v>
      </c>
      <c r="J230">
        <f>(K230)/1000</f>
        <v>0</v>
      </c>
      <c r="K230">
        <f>IF(CZ230, AN230, AH230)</f>
        <v>0</v>
      </c>
      <c r="L230">
        <f>IF(CZ230, AI230, AG230)</f>
        <v>0</v>
      </c>
      <c r="M230">
        <f>DB230 - IF(AU230&gt;1, L230*CV230*100.0/(AW230*DP230), 0)</f>
        <v>0</v>
      </c>
      <c r="N230">
        <f>((T230-J230/2)*M230-L230)/(T230+J230/2)</f>
        <v>0</v>
      </c>
      <c r="O230">
        <f>N230*(DI230+DJ230)/1000.0</f>
        <v>0</v>
      </c>
      <c r="P230">
        <f>(DB230 - IF(AU230&gt;1, L230*CV230*100.0/(AW230*DP230), 0))*(DI230+DJ230)/1000.0</f>
        <v>0</v>
      </c>
      <c r="Q230">
        <f>2.0/((1/S230-1/R230)+SIGN(S230)*SQRT((1/S230-1/R230)*(1/S230-1/R230) + 4*CW230/((CW230+1)*(CW230+1))*(2*1/S230*1/R230-1/R230*1/R230)))</f>
        <v>0</v>
      </c>
      <c r="R230">
        <f>IF(LEFT(CX230,1)&lt;&gt;"0",IF(LEFT(CX230,1)="1",3.0,CY230),$D$5+$E$5*(DP230*DI230/($K$5*1000))+$F$5*(DP230*DI230/($K$5*1000))*MAX(MIN(CV230,$J$5),$I$5)*MAX(MIN(CV230,$J$5),$I$5)+$G$5*MAX(MIN(CV230,$J$5),$I$5)*(DP230*DI230/($K$5*1000))+$H$5*(DP230*DI230/($K$5*1000))*(DP230*DI230/($K$5*1000)))</f>
        <v>0</v>
      </c>
      <c r="S230">
        <f>J230*(1000-(1000*0.61365*exp(17.502*W230/(240.97+W230))/(DI230+DJ230)+DD230)/2)/(1000*0.61365*exp(17.502*W230/(240.97+W230))/(DI230+DJ230)-DD230)</f>
        <v>0</v>
      </c>
      <c r="T230">
        <f>1/((CW230+1)/(Q230/1.6)+1/(R230/1.37)) + CW230/((CW230+1)/(Q230/1.6) + CW230/(R230/1.37))</f>
        <v>0</v>
      </c>
      <c r="U230">
        <f>(CR230*CU230)</f>
        <v>0</v>
      </c>
      <c r="V230">
        <f>(DK230+(U230+2*0.95*5.67E-8*(((DK230+$B$7)+273)^4-(DK230+273)^4)-44100*J230)/(1.84*29.3*R230+8*0.95*5.67E-8*(DK230+273)^3))</f>
        <v>0</v>
      </c>
      <c r="W230">
        <f>($C$7*DL230+$D$7*DM230+$E$7*V230)</f>
        <v>0</v>
      </c>
      <c r="X230">
        <f>0.61365*exp(17.502*W230/(240.97+W230))</f>
        <v>0</v>
      </c>
      <c r="Y230">
        <f>(Z230/AA230*100)</f>
        <v>0</v>
      </c>
      <c r="Z230">
        <f>DD230*(DI230+DJ230)/1000</f>
        <v>0</v>
      </c>
      <c r="AA230">
        <f>0.61365*exp(17.502*DK230/(240.97+DK230))</f>
        <v>0</v>
      </c>
      <c r="AB230">
        <f>(X230-DD230*(DI230+DJ230)/1000)</f>
        <v>0</v>
      </c>
      <c r="AC230">
        <f>(-J230*44100)</f>
        <v>0</v>
      </c>
      <c r="AD230">
        <f>2*29.3*R230*0.92*(DK230-W230)</f>
        <v>0</v>
      </c>
      <c r="AE230">
        <f>2*0.95*5.67E-8*(((DK230+$B$7)+273)^4-(W230+273)^4)</f>
        <v>0</v>
      </c>
      <c r="AF230">
        <f>U230+AE230+AC230+AD230</f>
        <v>0</v>
      </c>
      <c r="AG230">
        <f>DH230*AU230*(DC230-DB230*(1000-AU230*DE230)/(1000-AU230*DD230))/(100*CV230)</f>
        <v>0</v>
      </c>
      <c r="AH230">
        <f>1000*DH230*AU230*(DD230-DE230)/(100*CV230*(1000-AU230*DD230))</f>
        <v>0</v>
      </c>
      <c r="AI230">
        <f>(AJ230 - AK230 - DI230*1E3/(8.314*(DK230+273.15)) * AM230/DH230 * AL230) * DH230/(100*CV230) * (1000 - DE230)/1000</f>
        <v>0</v>
      </c>
      <c r="AJ230">
        <v>95.4982119384607</v>
      </c>
      <c r="AK230">
        <v>108.145951515152</v>
      </c>
      <c r="AL230">
        <v>-3.24697526600096</v>
      </c>
      <c r="AM230">
        <v>66.0504921813524</v>
      </c>
      <c r="AN230">
        <f>(AP230 - AO230 + DI230*1E3/(8.314*(DK230+273.15)) * AR230/DH230 * AQ230) * DH230/(100*CV230) * 1000/(1000 - AP230)</f>
        <v>0</v>
      </c>
      <c r="AO230">
        <v>20.1455385021212</v>
      </c>
      <c r="AP230">
        <v>24.0514132867133</v>
      </c>
      <c r="AQ230">
        <v>-0.000760242424238521</v>
      </c>
      <c r="AR230">
        <v>92.47</v>
      </c>
      <c r="AS230">
        <v>0</v>
      </c>
      <c r="AT230">
        <v>0</v>
      </c>
      <c r="AU230">
        <f>IF(AS230*$H$13&gt;=AW230,1.0,(AW230/(AW230-AS230*$H$13)))</f>
        <v>0</v>
      </c>
      <c r="AV230">
        <f>(AU230-1)*100</f>
        <v>0</v>
      </c>
      <c r="AW230">
        <f>MAX(0,($B$13+$C$13*DP230)/(1+$D$13*DP230)*DI230/(DK230+273)*$E$13)</f>
        <v>0</v>
      </c>
      <c r="AX230" t="s">
        <v>418</v>
      </c>
      <c r="AY230" t="s">
        <v>418</v>
      </c>
      <c r="AZ230">
        <v>0</v>
      </c>
      <c r="BA230">
        <v>0</v>
      </c>
      <c r="BB230">
        <f>1-AZ230/BA230</f>
        <v>0</v>
      </c>
      <c r="BC230">
        <v>0</v>
      </c>
      <c r="BD230" t="s">
        <v>418</v>
      </c>
      <c r="BE230" t="s">
        <v>418</v>
      </c>
      <c r="BF230">
        <v>0</v>
      </c>
      <c r="BG230">
        <v>0</v>
      </c>
      <c r="BH230">
        <f>1-BF230/BG230</f>
        <v>0</v>
      </c>
      <c r="BI230">
        <v>0.5</v>
      </c>
      <c r="BJ230">
        <f>CS230</f>
        <v>0</v>
      </c>
      <c r="BK230">
        <f>L230</f>
        <v>0</v>
      </c>
      <c r="BL230">
        <f>BH230*BI230*BJ230</f>
        <v>0</v>
      </c>
      <c r="BM230">
        <f>(BK230-BC230)/BJ230</f>
        <v>0</v>
      </c>
      <c r="BN230">
        <f>(BA230-BG230)/BG230</f>
        <v>0</v>
      </c>
      <c r="BO230">
        <f>AZ230/(BB230+AZ230/BG230)</f>
        <v>0</v>
      </c>
      <c r="BP230" t="s">
        <v>418</v>
      </c>
      <c r="BQ230">
        <v>0</v>
      </c>
      <c r="BR230">
        <f>IF(BQ230&lt;&gt;0, BQ230, BO230)</f>
        <v>0</v>
      </c>
      <c r="BS230">
        <f>1-BR230/BG230</f>
        <v>0</v>
      </c>
      <c r="BT230">
        <f>(BG230-BF230)/(BG230-BR230)</f>
        <v>0</v>
      </c>
      <c r="BU230">
        <f>(BA230-BG230)/(BA230-BR230)</f>
        <v>0</v>
      </c>
      <c r="BV230">
        <f>(BG230-BF230)/(BG230-AZ230)</f>
        <v>0</v>
      </c>
      <c r="BW230">
        <f>(BA230-BG230)/(BA230-AZ230)</f>
        <v>0</v>
      </c>
      <c r="BX230">
        <f>(BT230*BR230/BF230)</f>
        <v>0</v>
      </c>
      <c r="BY230">
        <f>(1-BX230)</f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f>$B$11*DQ230+$C$11*DR230+$F$11*EC230*(1-EF230)</f>
        <v>0</v>
      </c>
      <c r="CS230">
        <f>CR230*CT230</f>
        <v>0</v>
      </c>
      <c r="CT230">
        <f>($B$11*$D$9+$C$11*$D$9+$F$11*((EP230+EH230)/MAX(EP230+EH230+EQ230, 0.1)*$I$9+EQ230/MAX(EP230+EH230+EQ230, 0.1)*$J$9))/($B$11+$C$11+$F$11)</f>
        <v>0</v>
      </c>
      <c r="CU230">
        <f>($B$11*$K$9+$C$11*$K$9+$F$11*((EP230+EH230)/MAX(EP230+EH230+EQ230, 0.1)*$P$9+EQ230/MAX(EP230+EH230+EQ230, 0.1)*$Q$9))/($B$11+$C$11+$F$11)</f>
        <v>0</v>
      </c>
      <c r="CV230">
        <v>6</v>
      </c>
      <c r="CW230">
        <v>0.5</v>
      </c>
      <c r="CX230" t="s">
        <v>419</v>
      </c>
      <c r="CY230">
        <v>2</v>
      </c>
      <c r="CZ230" t="b">
        <v>1</v>
      </c>
      <c r="DA230">
        <v>1659026653.61852</v>
      </c>
      <c r="DB230">
        <v>127.473703703704</v>
      </c>
      <c r="DC230">
        <v>109.49282962963</v>
      </c>
      <c r="DD230">
        <v>24.0769074074074</v>
      </c>
      <c r="DE230">
        <v>20.1706962962963</v>
      </c>
      <c r="DF230">
        <v>122.705555555556</v>
      </c>
      <c r="DG230">
        <v>23.6091148148148</v>
      </c>
      <c r="DH230">
        <v>500.043518518519</v>
      </c>
      <c r="DI230">
        <v>90.3846</v>
      </c>
      <c r="DJ230">
        <v>0.0456652074074074</v>
      </c>
      <c r="DK230">
        <v>27.3474333333333</v>
      </c>
      <c r="DL230">
        <v>27.4228851851852</v>
      </c>
      <c r="DM230">
        <v>999.9</v>
      </c>
      <c r="DN230">
        <v>0</v>
      </c>
      <c r="DO230">
        <v>0</v>
      </c>
      <c r="DP230">
        <v>9979.07407407407</v>
      </c>
      <c r="DQ230">
        <v>0</v>
      </c>
      <c r="DR230">
        <v>18.2041</v>
      </c>
      <c r="DS230">
        <v>17.9809777777778</v>
      </c>
      <c r="DT230">
        <v>130.618851851852</v>
      </c>
      <c r="DU230">
        <v>111.747248148148</v>
      </c>
      <c r="DV230">
        <v>3.9062</v>
      </c>
      <c r="DW230">
        <v>109.49282962963</v>
      </c>
      <c r="DX230">
        <v>20.1706962962963</v>
      </c>
      <c r="DY230">
        <v>2.17618185185185</v>
      </c>
      <c r="DZ230">
        <v>1.82312037037037</v>
      </c>
      <c r="EA230">
        <v>18.7880333333333</v>
      </c>
      <c r="EB230">
        <v>15.9864148148148</v>
      </c>
      <c r="EC230">
        <v>1999.99444444444</v>
      </c>
      <c r="ED230">
        <v>0.979994888888889</v>
      </c>
      <c r="EE230">
        <v>0.0200052814814815</v>
      </c>
      <c r="EF230">
        <v>0</v>
      </c>
      <c r="EG230">
        <v>881.92837037037</v>
      </c>
      <c r="EH230">
        <v>5.00063</v>
      </c>
      <c r="EI230">
        <v>17364.5074074074</v>
      </c>
      <c r="EJ230">
        <v>17256.8333333333</v>
      </c>
      <c r="EK230">
        <v>38.25</v>
      </c>
      <c r="EL230">
        <v>38.3074074074074</v>
      </c>
      <c r="EM230">
        <v>37.7545925925926</v>
      </c>
      <c r="EN230">
        <v>37.5160740740741</v>
      </c>
      <c r="EO230">
        <v>39.25</v>
      </c>
      <c r="EP230">
        <v>1955.0837037037</v>
      </c>
      <c r="EQ230">
        <v>39.9107407407407</v>
      </c>
      <c r="ER230">
        <v>0</v>
      </c>
      <c r="ES230">
        <v>1659026659.9</v>
      </c>
      <c r="ET230">
        <v>0</v>
      </c>
      <c r="EU230">
        <v>881.97404</v>
      </c>
      <c r="EV230">
        <v>19.3356153626874</v>
      </c>
      <c r="EW230">
        <v>360.099999530842</v>
      </c>
      <c r="EX230">
        <v>17365.836</v>
      </c>
      <c r="EY230">
        <v>15</v>
      </c>
      <c r="EZ230">
        <v>0</v>
      </c>
      <c r="FA230" t="s">
        <v>420</v>
      </c>
      <c r="FB230">
        <v>1657551626.5</v>
      </c>
      <c r="FC230">
        <v>1657551629</v>
      </c>
      <c r="FD230">
        <v>0</v>
      </c>
      <c r="FE230">
        <v>0.403</v>
      </c>
      <c r="FF230">
        <v>0.009</v>
      </c>
      <c r="FG230">
        <v>9.41</v>
      </c>
      <c r="FH230">
        <v>0.087</v>
      </c>
      <c r="FI230">
        <v>417</v>
      </c>
      <c r="FJ230">
        <v>17</v>
      </c>
      <c r="FK230">
        <v>1.61</v>
      </c>
      <c r="FL230">
        <v>0.59</v>
      </c>
      <c r="FM230">
        <v>17.2017170731707</v>
      </c>
      <c r="FN230">
        <v>12.536500348432</v>
      </c>
      <c r="FO230">
        <v>1.26046225336086</v>
      </c>
      <c r="FP230">
        <v>0</v>
      </c>
      <c r="FQ230">
        <v>880.821617647059</v>
      </c>
      <c r="FR230">
        <v>18.1936898549906</v>
      </c>
      <c r="FS230">
        <v>1.80077638509071</v>
      </c>
      <c r="FT230">
        <v>0</v>
      </c>
      <c r="FU230">
        <v>3.89163170731707</v>
      </c>
      <c r="FV230">
        <v>0.245360278745652</v>
      </c>
      <c r="FW230">
        <v>0.0286359297508362</v>
      </c>
      <c r="FX230">
        <v>0</v>
      </c>
      <c r="FY230">
        <v>0</v>
      </c>
      <c r="FZ230">
        <v>3</v>
      </c>
      <c r="GA230" t="s">
        <v>427</v>
      </c>
      <c r="GB230">
        <v>2.97413</v>
      </c>
      <c r="GC230">
        <v>2.69905</v>
      </c>
      <c r="GD230">
        <v>0.026037</v>
      </c>
      <c r="GE230">
        <v>0.0224639</v>
      </c>
      <c r="GF230">
        <v>0.103314</v>
      </c>
      <c r="GG230">
        <v>0.0922482</v>
      </c>
      <c r="GH230">
        <v>37939.3</v>
      </c>
      <c r="GI230">
        <v>41635.8</v>
      </c>
      <c r="GJ230">
        <v>35300.5</v>
      </c>
      <c r="GK230">
        <v>38629.3</v>
      </c>
      <c r="GL230">
        <v>44872.8</v>
      </c>
      <c r="GM230">
        <v>50639.2</v>
      </c>
      <c r="GN230">
        <v>55176.7</v>
      </c>
      <c r="GO230">
        <v>61956</v>
      </c>
      <c r="GP230">
        <v>1.987</v>
      </c>
      <c r="GQ230">
        <v>1.8464</v>
      </c>
      <c r="GR230">
        <v>0.131875</v>
      </c>
      <c r="GS230">
        <v>0</v>
      </c>
      <c r="GT230">
        <v>25.2139</v>
      </c>
      <c r="GU230">
        <v>999.9</v>
      </c>
      <c r="GV230">
        <v>58.076</v>
      </c>
      <c r="GW230">
        <v>29.306</v>
      </c>
      <c r="GX230">
        <v>26.3019</v>
      </c>
      <c r="GY230">
        <v>56.6064</v>
      </c>
      <c r="GZ230">
        <v>43.3253</v>
      </c>
      <c r="HA230">
        <v>1</v>
      </c>
      <c r="HB230">
        <v>-0.0555285</v>
      </c>
      <c r="HC230">
        <v>0.0381264</v>
      </c>
      <c r="HD230">
        <v>20.1134</v>
      </c>
      <c r="HE230">
        <v>5.19692</v>
      </c>
      <c r="HF230">
        <v>12.004</v>
      </c>
      <c r="HG230">
        <v>4.9748</v>
      </c>
      <c r="HH230">
        <v>3.2932</v>
      </c>
      <c r="HI230">
        <v>9999</v>
      </c>
      <c r="HJ230">
        <v>9999</v>
      </c>
      <c r="HK230">
        <v>9999</v>
      </c>
      <c r="HL230">
        <v>628.5</v>
      </c>
      <c r="HM230">
        <v>1.86325</v>
      </c>
      <c r="HN230">
        <v>1.86807</v>
      </c>
      <c r="HO230">
        <v>1.86783</v>
      </c>
      <c r="HP230">
        <v>1.86896</v>
      </c>
      <c r="HQ230">
        <v>1.86981</v>
      </c>
      <c r="HR230">
        <v>1.86584</v>
      </c>
      <c r="HS230">
        <v>1.86701</v>
      </c>
      <c r="HT230">
        <v>1.86832</v>
      </c>
      <c r="HU230">
        <v>5</v>
      </c>
      <c r="HV230">
        <v>0</v>
      </c>
      <c r="HW230">
        <v>0</v>
      </c>
      <c r="HX230">
        <v>0</v>
      </c>
      <c r="HY230" t="s">
        <v>422</v>
      </c>
      <c r="HZ230" t="s">
        <v>423</v>
      </c>
      <c r="IA230" t="s">
        <v>424</v>
      </c>
      <c r="IB230" t="s">
        <v>424</v>
      </c>
      <c r="IC230" t="s">
        <v>424</v>
      </c>
      <c r="ID230" t="s">
        <v>424</v>
      </c>
      <c r="IE230">
        <v>0</v>
      </c>
      <c r="IF230">
        <v>100</v>
      </c>
      <c r="IG230">
        <v>100</v>
      </c>
      <c r="IH230">
        <v>4.627</v>
      </c>
      <c r="II230">
        <v>0.4664</v>
      </c>
      <c r="IJ230">
        <v>4.02706509432224</v>
      </c>
      <c r="IK230">
        <v>0.00601174518973114</v>
      </c>
      <c r="IL230">
        <v>2.77886958061485e-07</v>
      </c>
      <c r="IM230">
        <v>-3.54636231360687e-10</v>
      </c>
      <c r="IN230">
        <v>-0.0404303883988718</v>
      </c>
      <c r="IO230">
        <v>-0.0177815531441476</v>
      </c>
      <c r="IP230">
        <v>0.00205572605671414</v>
      </c>
      <c r="IQ230">
        <v>-1.65519735432211e-05</v>
      </c>
      <c r="IR230">
        <v>-4</v>
      </c>
      <c r="IS230">
        <v>1848</v>
      </c>
      <c r="IT230">
        <v>1</v>
      </c>
      <c r="IU230">
        <v>25</v>
      </c>
      <c r="IV230">
        <v>24583.9</v>
      </c>
      <c r="IW230">
        <v>24583.9</v>
      </c>
      <c r="IX230">
        <v>0.314941</v>
      </c>
      <c r="IY230">
        <v>2.64771</v>
      </c>
      <c r="IZ230">
        <v>1.54785</v>
      </c>
      <c r="JA230">
        <v>2.30347</v>
      </c>
      <c r="JB230">
        <v>1.34644</v>
      </c>
      <c r="JC230">
        <v>2.42798</v>
      </c>
      <c r="JD230">
        <v>33.7381</v>
      </c>
      <c r="JE230">
        <v>24.2276</v>
      </c>
      <c r="JF230">
        <v>18</v>
      </c>
      <c r="JG230">
        <v>500.624</v>
      </c>
      <c r="JH230">
        <v>410.237</v>
      </c>
      <c r="JI230">
        <v>24.9997</v>
      </c>
      <c r="JJ230">
        <v>26.5406</v>
      </c>
      <c r="JK230">
        <v>29.9999</v>
      </c>
      <c r="JL230">
        <v>26.5136</v>
      </c>
      <c r="JM230">
        <v>26.4578</v>
      </c>
      <c r="JN230">
        <v>6.21725</v>
      </c>
      <c r="JO230">
        <v>32.0659</v>
      </c>
      <c r="JP230">
        <v>84.6938</v>
      </c>
      <c r="JQ230">
        <v>25</v>
      </c>
      <c r="JR230">
        <v>63.4045</v>
      </c>
      <c r="JS230">
        <v>20.1672</v>
      </c>
      <c r="JT230">
        <v>102.357</v>
      </c>
      <c r="JU230">
        <v>103.129</v>
      </c>
    </row>
    <row r="231" spans="1:281">
      <c r="A231">
        <v>215</v>
      </c>
      <c r="B231">
        <v>1659026666.1</v>
      </c>
      <c r="C231">
        <v>2983</v>
      </c>
      <c r="D231" t="s">
        <v>855</v>
      </c>
      <c r="E231" t="s">
        <v>856</v>
      </c>
      <c r="F231">
        <v>5</v>
      </c>
      <c r="G231" t="s">
        <v>812</v>
      </c>
      <c r="H231" t="s">
        <v>417</v>
      </c>
      <c r="I231">
        <v>1659026658.33214</v>
      </c>
      <c r="J231">
        <f>(K231)/1000</f>
        <v>0</v>
      </c>
      <c r="K231">
        <f>IF(CZ231, AN231, AH231)</f>
        <v>0</v>
      </c>
      <c r="L231">
        <f>IF(CZ231, AI231, AG231)</f>
        <v>0</v>
      </c>
      <c r="M231">
        <f>DB231 - IF(AU231&gt;1, L231*CV231*100.0/(AW231*DP231), 0)</f>
        <v>0</v>
      </c>
      <c r="N231">
        <f>((T231-J231/2)*M231-L231)/(T231+J231/2)</f>
        <v>0</v>
      </c>
      <c r="O231">
        <f>N231*(DI231+DJ231)/1000.0</f>
        <v>0</v>
      </c>
      <c r="P231">
        <f>(DB231 - IF(AU231&gt;1, L231*CV231*100.0/(AW231*DP231), 0))*(DI231+DJ231)/1000.0</f>
        <v>0</v>
      </c>
      <c r="Q231">
        <f>2.0/((1/S231-1/R231)+SIGN(S231)*SQRT((1/S231-1/R231)*(1/S231-1/R231) + 4*CW231/((CW231+1)*(CW231+1))*(2*1/S231*1/R231-1/R231*1/R231)))</f>
        <v>0</v>
      </c>
      <c r="R231">
        <f>IF(LEFT(CX231,1)&lt;&gt;"0",IF(LEFT(CX231,1)="1",3.0,CY231),$D$5+$E$5*(DP231*DI231/($K$5*1000))+$F$5*(DP231*DI231/($K$5*1000))*MAX(MIN(CV231,$J$5),$I$5)*MAX(MIN(CV231,$J$5),$I$5)+$G$5*MAX(MIN(CV231,$J$5),$I$5)*(DP231*DI231/($K$5*1000))+$H$5*(DP231*DI231/($K$5*1000))*(DP231*DI231/($K$5*1000)))</f>
        <v>0</v>
      </c>
      <c r="S231">
        <f>J231*(1000-(1000*0.61365*exp(17.502*W231/(240.97+W231))/(DI231+DJ231)+DD231)/2)/(1000*0.61365*exp(17.502*W231/(240.97+W231))/(DI231+DJ231)-DD231)</f>
        <v>0</v>
      </c>
      <c r="T231">
        <f>1/((CW231+1)/(Q231/1.6)+1/(R231/1.37)) + CW231/((CW231+1)/(Q231/1.6) + CW231/(R231/1.37))</f>
        <v>0</v>
      </c>
      <c r="U231">
        <f>(CR231*CU231)</f>
        <v>0</v>
      </c>
      <c r="V231">
        <f>(DK231+(U231+2*0.95*5.67E-8*(((DK231+$B$7)+273)^4-(DK231+273)^4)-44100*J231)/(1.84*29.3*R231+8*0.95*5.67E-8*(DK231+273)^3))</f>
        <v>0</v>
      </c>
      <c r="W231">
        <f>($C$7*DL231+$D$7*DM231+$E$7*V231)</f>
        <v>0</v>
      </c>
      <c r="X231">
        <f>0.61365*exp(17.502*W231/(240.97+W231))</f>
        <v>0</v>
      </c>
      <c r="Y231">
        <f>(Z231/AA231*100)</f>
        <v>0</v>
      </c>
      <c r="Z231">
        <f>DD231*(DI231+DJ231)/1000</f>
        <v>0</v>
      </c>
      <c r="AA231">
        <f>0.61365*exp(17.502*DK231/(240.97+DK231))</f>
        <v>0</v>
      </c>
      <c r="AB231">
        <f>(X231-DD231*(DI231+DJ231)/1000)</f>
        <v>0</v>
      </c>
      <c r="AC231">
        <f>(-J231*44100)</f>
        <v>0</v>
      </c>
      <c r="AD231">
        <f>2*29.3*R231*0.92*(DK231-W231)</f>
        <v>0</v>
      </c>
      <c r="AE231">
        <f>2*0.95*5.67E-8*(((DK231+$B$7)+273)^4-(W231+273)^4)</f>
        <v>0</v>
      </c>
      <c r="AF231">
        <f>U231+AE231+AC231+AD231</f>
        <v>0</v>
      </c>
      <c r="AG231">
        <f>DH231*AU231*(DC231-DB231*(1000-AU231*DE231)/(1000-AU231*DD231))/(100*CV231)</f>
        <v>0</v>
      </c>
      <c r="AH231">
        <f>1000*DH231*AU231*(DD231-DE231)/(100*CV231*(1000-AU231*DD231))</f>
        <v>0</v>
      </c>
      <c r="AI231">
        <f>(AJ231 - AK231 - DI231*1E3/(8.314*(DK231+273.15)) * AM231/DH231 * AL231) * DH231/(100*CV231) * (1000 - DE231)/1000</f>
        <v>0</v>
      </c>
      <c r="AJ231">
        <v>78.4978548400871</v>
      </c>
      <c r="AK231">
        <v>91.9766048484848</v>
      </c>
      <c r="AL231">
        <v>-3.27654493776218</v>
      </c>
      <c r="AM231">
        <v>66.0504921813524</v>
      </c>
      <c r="AN231">
        <f>(AP231 - AO231 + DI231*1E3/(8.314*(DK231+273.15)) * AR231/DH231 * AQ231) * DH231/(100*CV231) * 1000/(1000 - AP231)</f>
        <v>0</v>
      </c>
      <c r="AO231">
        <v>20.1283900312121</v>
      </c>
      <c r="AP231">
        <v>24.0428286713287</v>
      </c>
      <c r="AQ231">
        <v>0.000485956709964669</v>
      </c>
      <c r="AR231">
        <v>92.47</v>
      </c>
      <c r="AS231">
        <v>0</v>
      </c>
      <c r="AT231">
        <v>0</v>
      </c>
      <c r="AU231">
        <f>IF(AS231*$H$13&gt;=AW231,1.0,(AW231/(AW231-AS231*$H$13)))</f>
        <v>0</v>
      </c>
      <c r="AV231">
        <f>(AU231-1)*100</f>
        <v>0</v>
      </c>
      <c r="AW231">
        <f>MAX(0,($B$13+$C$13*DP231)/(1+$D$13*DP231)*DI231/(DK231+273)*$E$13)</f>
        <v>0</v>
      </c>
      <c r="AX231" t="s">
        <v>418</v>
      </c>
      <c r="AY231" t="s">
        <v>418</v>
      </c>
      <c r="AZ231">
        <v>0</v>
      </c>
      <c r="BA231">
        <v>0</v>
      </c>
      <c r="BB231">
        <f>1-AZ231/BA231</f>
        <v>0</v>
      </c>
      <c r="BC231">
        <v>0</v>
      </c>
      <c r="BD231" t="s">
        <v>418</v>
      </c>
      <c r="BE231" t="s">
        <v>418</v>
      </c>
      <c r="BF231">
        <v>0</v>
      </c>
      <c r="BG231">
        <v>0</v>
      </c>
      <c r="BH231">
        <f>1-BF231/BG231</f>
        <v>0</v>
      </c>
      <c r="BI231">
        <v>0.5</v>
      </c>
      <c r="BJ231">
        <f>CS231</f>
        <v>0</v>
      </c>
      <c r="BK231">
        <f>L231</f>
        <v>0</v>
      </c>
      <c r="BL231">
        <f>BH231*BI231*BJ231</f>
        <v>0</v>
      </c>
      <c r="BM231">
        <f>(BK231-BC231)/BJ231</f>
        <v>0</v>
      </c>
      <c r="BN231">
        <f>(BA231-BG231)/BG231</f>
        <v>0</v>
      </c>
      <c r="BO231">
        <f>AZ231/(BB231+AZ231/BG231)</f>
        <v>0</v>
      </c>
      <c r="BP231" t="s">
        <v>418</v>
      </c>
      <c r="BQ231">
        <v>0</v>
      </c>
      <c r="BR231">
        <f>IF(BQ231&lt;&gt;0, BQ231, BO231)</f>
        <v>0</v>
      </c>
      <c r="BS231">
        <f>1-BR231/BG231</f>
        <v>0</v>
      </c>
      <c r="BT231">
        <f>(BG231-BF231)/(BG231-BR231)</f>
        <v>0</v>
      </c>
      <c r="BU231">
        <f>(BA231-BG231)/(BA231-BR231)</f>
        <v>0</v>
      </c>
      <c r="BV231">
        <f>(BG231-BF231)/(BG231-AZ231)</f>
        <v>0</v>
      </c>
      <c r="BW231">
        <f>(BA231-BG231)/(BA231-AZ231)</f>
        <v>0</v>
      </c>
      <c r="BX231">
        <f>(BT231*BR231/BF231)</f>
        <v>0</v>
      </c>
      <c r="BY231">
        <f>(1-BX231)</f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f>$B$11*DQ231+$C$11*DR231+$F$11*EC231*(1-EF231)</f>
        <v>0</v>
      </c>
      <c r="CS231">
        <f>CR231*CT231</f>
        <v>0</v>
      </c>
      <c r="CT231">
        <f>($B$11*$D$9+$C$11*$D$9+$F$11*((EP231+EH231)/MAX(EP231+EH231+EQ231, 0.1)*$I$9+EQ231/MAX(EP231+EH231+EQ231, 0.1)*$J$9))/($B$11+$C$11+$F$11)</f>
        <v>0</v>
      </c>
      <c r="CU231">
        <f>($B$11*$K$9+$C$11*$K$9+$F$11*((EP231+EH231)/MAX(EP231+EH231+EQ231, 0.1)*$P$9+EQ231/MAX(EP231+EH231+EQ231, 0.1)*$Q$9))/($B$11+$C$11+$F$11)</f>
        <v>0</v>
      </c>
      <c r="CV231">
        <v>6</v>
      </c>
      <c r="CW231">
        <v>0.5</v>
      </c>
      <c r="CX231" t="s">
        <v>419</v>
      </c>
      <c r="CY231">
        <v>2</v>
      </c>
      <c r="CZ231" t="b">
        <v>1</v>
      </c>
      <c r="DA231">
        <v>1659026658.33214</v>
      </c>
      <c r="DB231">
        <v>112.737321428571</v>
      </c>
      <c r="DC231">
        <v>93.7102678571429</v>
      </c>
      <c r="DD231">
        <v>24.06275</v>
      </c>
      <c r="DE231">
        <v>20.1405035714286</v>
      </c>
      <c r="DF231">
        <v>108.057925</v>
      </c>
      <c r="DG231">
        <v>23.5956535714286</v>
      </c>
      <c r="DH231">
        <v>500.040357142857</v>
      </c>
      <c r="DI231">
        <v>90.3846214285714</v>
      </c>
      <c r="DJ231">
        <v>0.0455654035714286</v>
      </c>
      <c r="DK231">
        <v>27.3408857142857</v>
      </c>
      <c r="DL231">
        <v>27.4018285714286</v>
      </c>
      <c r="DM231">
        <v>999.9</v>
      </c>
      <c r="DN231">
        <v>0</v>
      </c>
      <c r="DO231">
        <v>0</v>
      </c>
      <c r="DP231">
        <v>10011.25</v>
      </c>
      <c r="DQ231">
        <v>0</v>
      </c>
      <c r="DR231">
        <v>18.2041</v>
      </c>
      <c r="DS231">
        <v>19.0271642857143</v>
      </c>
      <c r="DT231">
        <v>115.517278571429</v>
      </c>
      <c r="DU231">
        <v>95.6365428571429</v>
      </c>
      <c r="DV231">
        <v>3.92224071428571</v>
      </c>
      <c r="DW231">
        <v>93.7102678571429</v>
      </c>
      <c r="DX231">
        <v>20.1405035714286</v>
      </c>
      <c r="DY231">
        <v>2.17490321428571</v>
      </c>
      <c r="DZ231">
        <v>1.8203925</v>
      </c>
      <c r="EA231">
        <v>18.7786321428571</v>
      </c>
      <c r="EB231">
        <v>15.9629928571429</v>
      </c>
      <c r="EC231">
        <v>2000.00928571429</v>
      </c>
      <c r="ED231">
        <v>0.979994642857143</v>
      </c>
      <c r="EE231">
        <v>0.0200055357142857</v>
      </c>
      <c r="EF231">
        <v>0</v>
      </c>
      <c r="EG231">
        <v>883.431392857143</v>
      </c>
      <c r="EH231">
        <v>5.00063</v>
      </c>
      <c r="EI231">
        <v>17392.9892857143</v>
      </c>
      <c r="EJ231">
        <v>17256.9535714286</v>
      </c>
      <c r="EK231">
        <v>38.25</v>
      </c>
      <c r="EL231">
        <v>38.2965</v>
      </c>
      <c r="EM231">
        <v>37.75</v>
      </c>
      <c r="EN231">
        <v>37.5110714285714</v>
      </c>
      <c r="EO231">
        <v>39.25</v>
      </c>
      <c r="EP231">
        <v>1955.0975</v>
      </c>
      <c r="EQ231">
        <v>39.9117857142857</v>
      </c>
      <c r="ER231">
        <v>0</v>
      </c>
      <c r="ES231">
        <v>1659026664.7</v>
      </c>
      <c r="ET231">
        <v>0</v>
      </c>
      <c r="EU231">
        <v>883.5322</v>
      </c>
      <c r="EV231">
        <v>19.8152307664443</v>
      </c>
      <c r="EW231">
        <v>377.276923173551</v>
      </c>
      <c r="EX231">
        <v>17394.988</v>
      </c>
      <c r="EY231">
        <v>15</v>
      </c>
      <c r="EZ231">
        <v>0</v>
      </c>
      <c r="FA231" t="s">
        <v>420</v>
      </c>
      <c r="FB231">
        <v>1657551626.5</v>
      </c>
      <c r="FC231">
        <v>1657551629</v>
      </c>
      <c r="FD231">
        <v>0</v>
      </c>
      <c r="FE231">
        <v>0.403</v>
      </c>
      <c r="FF231">
        <v>0.009</v>
      </c>
      <c r="FG231">
        <v>9.41</v>
      </c>
      <c r="FH231">
        <v>0.087</v>
      </c>
      <c r="FI231">
        <v>417</v>
      </c>
      <c r="FJ231">
        <v>17</v>
      </c>
      <c r="FK231">
        <v>1.61</v>
      </c>
      <c r="FL231">
        <v>0.59</v>
      </c>
      <c r="FM231">
        <v>18.2060195121951</v>
      </c>
      <c r="FN231">
        <v>12.6678292682927</v>
      </c>
      <c r="FO231">
        <v>1.27898643029845</v>
      </c>
      <c r="FP231">
        <v>0</v>
      </c>
      <c r="FQ231">
        <v>882.295470588235</v>
      </c>
      <c r="FR231">
        <v>18.8808250587827</v>
      </c>
      <c r="FS231">
        <v>1.86483652075321</v>
      </c>
      <c r="FT231">
        <v>0</v>
      </c>
      <c r="FU231">
        <v>3.90541731707317</v>
      </c>
      <c r="FV231">
        <v>0.208106132404188</v>
      </c>
      <c r="FW231">
        <v>0.0262555672167842</v>
      </c>
      <c r="FX231">
        <v>0</v>
      </c>
      <c r="FY231">
        <v>0</v>
      </c>
      <c r="FZ231">
        <v>3</v>
      </c>
      <c r="GA231" t="s">
        <v>427</v>
      </c>
      <c r="GB231">
        <v>2.97387</v>
      </c>
      <c r="GC231">
        <v>2.69892</v>
      </c>
      <c r="GD231">
        <v>0.0220563</v>
      </c>
      <c r="GE231">
        <v>0.0178913</v>
      </c>
      <c r="GF231">
        <v>0.103317</v>
      </c>
      <c r="GG231">
        <v>0.0922129</v>
      </c>
      <c r="GH231">
        <v>38094.1</v>
      </c>
      <c r="GI231">
        <v>41829.9</v>
      </c>
      <c r="GJ231">
        <v>35300.3</v>
      </c>
      <c r="GK231">
        <v>38628.9</v>
      </c>
      <c r="GL231">
        <v>44873.4</v>
      </c>
      <c r="GM231">
        <v>50641</v>
      </c>
      <c r="GN231">
        <v>55177.7</v>
      </c>
      <c r="GO231">
        <v>61956</v>
      </c>
      <c r="GP231">
        <v>1.9862</v>
      </c>
      <c r="GQ231">
        <v>1.8462</v>
      </c>
      <c r="GR231">
        <v>0.13411</v>
      </c>
      <c r="GS231">
        <v>0</v>
      </c>
      <c r="GT231">
        <v>25.208</v>
      </c>
      <c r="GU231">
        <v>999.9</v>
      </c>
      <c r="GV231">
        <v>58.052</v>
      </c>
      <c r="GW231">
        <v>29.306</v>
      </c>
      <c r="GX231">
        <v>26.2904</v>
      </c>
      <c r="GY231">
        <v>55.9864</v>
      </c>
      <c r="GZ231">
        <v>43.5417</v>
      </c>
      <c r="HA231">
        <v>1</v>
      </c>
      <c r="HB231">
        <v>-0.0556707</v>
      </c>
      <c r="HC231">
        <v>0.0363834</v>
      </c>
      <c r="HD231">
        <v>20.1143</v>
      </c>
      <c r="HE231">
        <v>5.19932</v>
      </c>
      <c r="HF231">
        <v>12.004</v>
      </c>
      <c r="HG231">
        <v>4.9756</v>
      </c>
      <c r="HH231">
        <v>3.2934</v>
      </c>
      <c r="HI231">
        <v>9999</v>
      </c>
      <c r="HJ231">
        <v>9999</v>
      </c>
      <c r="HK231">
        <v>9999</v>
      </c>
      <c r="HL231">
        <v>628.5</v>
      </c>
      <c r="HM231">
        <v>1.86325</v>
      </c>
      <c r="HN231">
        <v>1.86804</v>
      </c>
      <c r="HO231">
        <v>1.86783</v>
      </c>
      <c r="HP231">
        <v>1.86902</v>
      </c>
      <c r="HQ231">
        <v>1.86981</v>
      </c>
      <c r="HR231">
        <v>1.86584</v>
      </c>
      <c r="HS231">
        <v>1.86691</v>
      </c>
      <c r="HT231">
        <v>1.86829</v>
      </c>
      <c r="HU231">
        <v>5</v>
      </c>
      <c r="HV231">
        <v>0</v>
      </c>
      <c r="HW231">
        <v>0</v>
      </c>
      <c r="HX231">
        <v>0</v>
      </c>
      <c r="HY231" t="s">
        <v>422</v>
      </c>
      <c r="HZ231" t="s">
        <v>423</v>
      </c>
      <c r="IA231" t="s">
        <v>424</v>
      </c>
      <c r="IB231" t="s">
        <v>424</v>
      </c>
      <c r="IC231" t="s">
        <v>424</v>
      </c>
      <c r="ID231" t="s">
        <v>424</v>
      </c>
      <c r="IE231">
        <v>0</v>
      </c>
      <c r="IF231">
        <v>100</v>
      </c>
      <c r="IG231">
        <v>100</v>
      </c>
      <c r="IH231">
        <v>4.532</v>
      </c>
      <c r="II231">
        <v>0.4665</v>
      </c>
      <c r="IJ231">
        <v>4.02706509432224</v>
      </c>
      <c r="IK231">
        <v>0.00601174518973114</v>
      </c>
      <c r="IL231">
        <v>2.77886958061485e-07</v>
      </c>
      <c r="IM231">
        <v>-3.54636231360687e-10</v>
      </c>
      <c r="IN231">
        <v>-0.0404303883988718</v>
      </c>
      <c r="IO231">
        <v>-0.0177815531441476</v>
      </c>
      <c r="IP231">
        <v>0.00205572605671414</v>
      </c>
      <c r="IQ231">
        <v>-1.65519735432211e-05</v>
      </c>
      <c r="IR231">
        <v>-4</v>
      </c>
      <c r="IS231">
        <v>1848</v>
      </c>
      <c r="IT231">
        <v>1</v>
      </c>
      <c r="IU231">
        <v>25</v>
      </c>
      <c r="IV231">
        <v>24584</v>
      </c>
      <c r="IW231">
        <v>24584</v>
      </c>
      <c r="IX231">
        <v>0.275879</v>
      </c>
      <c r="IY231">
        <v>2.66235</v>
      </c>
      <c r="IZ231">
        <v>1.54785</v>
      </c>
      <c r="JA231">
        <v>2.30347</v>
      </c>
      <c r="JB231">
        <v>1.34644</v>
      </c>
      <c r="JC231">
        <v>2.37549</v>
      </c>
      <c r="JD231">
        <v>33.7381</v>
      </c>
      <c r="JE231">
        <v>24.2188</v>
      </c>
      <c r="JF231">
        <v>18</v>
      </c>
      <c r="JG231">
        <v>500.076</v>
      </c>
      <c r="JH231">
        <v>410.109</v>
      </c>
      <c r="JI231">
        <v>24.9996</v>
      </c>
      <c r="JJ231">
        <v>26.5384</v>
      </c>
      <c r="JK231">
        <v>29.9998</v>
      </c>
      <c r="JL231">
        <v>26.5113</v>
      </c>
      <c r="JM231">
        <v>26.4556</v>
      </c>
      <c r="JN231">
        <v>5.49666</v>
      </c>
      <c r="JO231">
        <v>32.0659</v>
      </c>
      <c r="JP231">
        <v>84.6938</v>
      </c>
      <c r="JQ231">
        <v>25</v>
      </c>
      <c r="JR231">
        <v>49.8367</v>
      </c>
      <c r="JS231">
        <v>20.1649</v>
      </c>
      <c r="JT231">
        <v>102.358</v>
      </c>
      <c r="JU231">
        <v>103.129</v>
      </c>
    </row>
    <row r="232" spans="1:281">
      <c r="A232">
        <v>216</v>
      </c>
      <c r="B232">
        <v>1659026671.1</v>
      </c>
      <c r="C232">
        <v>2988</v>
      </c>
      <c r="D232" t="s">
        <v>857</v>
      </c>
      <c r="E232" t="s">
        <v>858</v>
      </c>
      <c r="F232">
        <v>5</v>
      </c>
      <c r="G232" t="s">
        <v>812</v>
      </c>
      <c r="H232" t="s">
        <v>417</v>
      </c>
      <c r="I232">
        <v>1659026663.6</v>
      </c>
      <c r="J232">
        <f>(K232)/1000</f>
        <v>0</v>
      </c>
      <c r="K232">
        <f>IF(CZ232, AN232, AH232)</f>
        <v>0</v>
      </c>
      <c r="L232">
        <f>IF(CZ232, AI232, AG232)</f>
        <v>0</v>
      </c>
      <c r="M232">
        <f>DB232 - IF(AU232&gt;1, L232*CV232*100.0/(AW232*DP232), 0)</f>
        <v>0</v>
      </c>
      <c r="N232">
        <f>((T232-J232/2)*M232-L232)/(T232+J232/2)</f>
        <v>0</v>
      </c>
      <c r="O232">
        <f>N232*(DI232+DJ232)/1000.0</f>
        <v>0</v>
      </c>
      <c r="P232">
        <f>(DB232 - IF(AU232&gt;1, L232*CV232*100.0/(AW232*DP232), 0))*(DI232+DJ232)/1000.0</f>
        <v>0</v>
      </c>
      <c r="Q232">
        <f>2.0/((1/S232-1/R232)+SIGN(S232)*SQRT((1/S232-1/R232)*(1/S232-1/R232) + 4*CW232/((CW232+1)*(CW232+1))*(2*1/S232*1/R232-1/R232*1/R232)))</f>
        <v>0</v>
      </c>
      <c r="R232">
        <f>IF(LEFT(CX232,1)&lt;&gt;"0",IF(LEFT(CX232,1)="1",3.0,CY232),$D$5+$E$5*(DP232*DI232/($K$5*1000))+$F$5*(DP232*DI232/($K$5*1000))*MAX(MIN(CV232,$J$5),$I$5)*MAX(MIN(CV232,$J$5),$I$5)+$G$5*MAX(MIN(CV232,$J$5),$I$5)*(DP232*DI232/($K$5*1000))+$H$5*(DP232*DI232/($K$5*1000))*(DP232*DI232/($K$5*1000)))</f>
        <v>0</v>
      </c>
      <c r="S232">
        <f>J232*(1000-(1000*0.61365*exp(17.502*W232/(240.97+W232))/(DI232+DJ232)+DD232)/2)/(1000*0.61365*exp(17.502*W232/(240.97+W232))/(DI232+DJ232)-DD232)</f>
        <v>0</v>
      </c>
      <c r="T232">
        <f>1/((CW232+1)/(Q232/1.6)+1/(R232/1.37)) + CW232/((CW232+1)/(Q232/1.6) + CW232/(R232/1.37))</f>
        <v>0</v>
      </c>
      <c r="U232">
        <f>(CR232*CU232)</f>
        <v>0</v>
      </c>
      <c r="V232">
        <f>(DK232+(U232+2*0.95*5.67E-8*(((DK232+$B$7)+273)^4-(DK232+273)^4)-44100*J232)/(1.84*29.3*R232+8*0.95*5.67E-8*(DK232+273)^3))</f>
        <v>0</v>
      </c>
      <c r="W232">
        <f>($C$7*DL232+$D$7*DM232+$E$7*V232)</f>
        <v>0</v>
      </c>
      <c r="X232">
        <f>0.61365*exp(17.502*W232/(240.97+W232))</f>
        <v>0</v>
      </c>
      <c r="Y232">
        <f>(Z232/AA232*100)</f>
        <v>0</v>
      </c>
      <c r="Z232">
        <f>DD232*(DI232+DJ232)/1000</f>
        <v>0</v>
      </c>
      <c r="AA232">
        <f>0.61365*exp(17.502*DK232/(240.97+DK232))</f>
        <v>0</v>
      </c>
      <c r="AB232">
        <f>(X232-DD232*(DI232+DJ232)/1000)</f>
        <v>0</v>
      </c>
      <c r="AC232">
        <f>(-J232*44100)</f>
        <v>0</v>
      </c>
      <c r="AD232">
        <f>2*29.3*R232*0.92*(DK232-W232)</f>
        <v>0</v>
      </c>
      <c r="AE232">
        <f>2*0.95*5.67E-8*(((DK232+$B$7)+273)^4-(W232+273)^4)</f>
        <v>0</v>
      </c>
      <c r="AF232">
        <f>U232+AE232+AC232+AD232</f>
        <v>0</v>
      </c>
      <c r="AG232">
        <f>DH232*AU232*(DC232-DB232*(1000-AU232*DE232)/(1000-AU232*DD232))/(100*CV232)</f>
        <v>0</v>
      </c>
      <c r="AH232">
        <f>1000*DH232*AU232*(DD232-DE232)/(100*CV232*(1000-AU232*DD232))</f>
        <v>0</v>
      </c>
      <c r="AI232">
        <f>(AJ232 - AK232 - DI232*1E3/(8.314*(DK232+273.15)) * AM232/DH232 * AL232) * DH232/(100*CV232) * (1000 - DE232)/1000</f>
        <v>0</v>
      </c>
      <c r="AJ232">
        <v>61.0498166851442</v>
      </c>
      <c r="AK232">
        <v>75.7028060606061</v>
      </c>
      <c r="AL232">
        <v>-3.26676367179757</v>
      </c>
      <c r="AM232">
        <v>66.0504921813524</v>
      </c>
      <c r="AN232">
        <f>(AP232 - AO232 + DI232*1E3/(8.314*(DK232+273.15)) * AR232/DH232 * AQ232) * DH232/(100*CV232) * 1000/(1000 - AP232)</f>
        <v>0</v>
      </c>
      <c r="AO232">
        <v>20.1206875467533</v>
      </c>
      <c r="AP232">
        <v>24.0436748251748</v>
      </c>
      <c r="AQ232">
        <v>0.000265982174691257</v>
      </c>
      <c r="AR232">
        <v>92.47</v>
      </c>
      <c r="AS232">
        <v>0</v>
      </c>
      <c r="AT232">
        <v>0</v>
      </c>
      <c r="AU232">
        <f>IF(AS232*$H$13&gt;=AW232,1.0,(AW232/(AW232-AS232*$H$13)))</f>
        <v>0</v>
      </c>
      <c r="AV232">
        <f>(AU232-1)*100</f>
        <v>0</v>
      </c>
      <c r="AW232">
        <f>MAX(0,($B$13+$C$13*DP232)/(1+$D$13*DP232)*DI232/(DK232+273)*$E$13)</f>
        <v>0</v>
      </c>
      <c r="AX232" t="s">
        <v>418</v>
      </c>
      <c r="AY232" t="s">
        <v>418</v>
      </c>
      <c r="AZ232">
        <v>0</v>
      </c>
      <c r="BA232">
        <v>0</v>
      </c>
      <c r="BB232">
        <f>1-AZ232/BA232</f>
        <v>0</v>
      </c>
      <c r="BC232">
        <v>0</v>
      </c>
      <c r="BD232" t="s">
        <v>418</v>
      </c>
      <c r="BE232" t="s">
        <v>418</v>
      </c>
      <c r="BF232">
        <v>0</v>
      </c>
      <c r="BG232">
        <v>0</v>
      </c>
      <c r="BH232">
        <f>1-BF232/BG232</f>
        <v>0</v>
      </c>
      <c r="BI232">
        <v>0.5</v>
      </c>
      <c r="BJ232">
        <f>CS232</f>
        <v>0</v>
      </c>
      <c r="BK232">
        <f>L232</f>
        <v>0</v>
      </c>
      <c r="BL232">
        <f>BH232*BI232*BJ232</f>
        <v>0</v>
      </c>
      <c r="BM232">
        <f>(BK232-BC232)/BJ232</f>
        <v>0</v>
      </c>
      <c r="BN232">
        <f>(BA232-BG232)/BG232</f>
        <v>0</v>
      </c>
      <c r="BO232">
        <f>AZ232/(BB232+AZ232/BG232)</f>
        <v>0</v>
      </c>
      <c r="BP232" t="s">
        <v>418</v>
      </c>
      <c r="BQ232">
        <v>0</v>
      </c>
      <c r="BR232">
        <f>IF(BQ232&lt;&gt;0, BQ232, BO232)</f>
        <v>0</v>
      </c>
      <c r="BS232">
        <f>1-BR232/BG232</f>
        <v>0</v>
      </c>
      <c r="BT232">
        <f>(BG232-BF232)/(BG232-BR232)</f>
        <v>0</v>
      </c>
      <c r="BU232">
        <f>(BA232-BG232)/(BA232-BR232)</f>
        <v>0</v>
      </c>
      <c r="BV232">
        <f>(BG232-BF232)/(BG232-AZ232)</f>
        <v>0</v>
      </c>
      <c r="BW232">
        <f>(BA232-BG232)/(BA232-AZ232)</f>
        <v>0</v>
      </c>
      <c r="BX232">
        <f>(BT232*BR232/BF232)</f>
        <v>0</v>
      </c>
      <c r="BY232">
        <f>(1-BX232)</f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f>$B$11*DQ232+$C$11*DR232+$F$11*EC232*(1-EF232)</f>
        <v>0</v>
      </c>
      <c r="CS232">
        <f>CR232*CT232</f>
        <v>0</v>
      </c>
      <c r="CT232">
        <f>($B$11*$D$9+$C$11*$D$9+$F$11*((EP232+EH232)/MAX(EP232+EH232+EQ232, 0.1)*$I$9+EQ232/MAX(EP232+EH232+EQ232, 0.1)*$J$9))/($B$11+$C$11+$F$11)</f>
        <v>0</v>
      </c>
      <c r="CU232">
        <f>($B$11*$K$9+$C$11*$K$9+$F$11*((EP232+EH232)/MAX(EP232+EH232+EQ232, 0.1)*$P$9+EQ232/MAX(EP232+EH232+EQ232, 0.1)*$Q$9))/($B$11+$C$11+$F$11)</f>
        <v>0</v>
      </c>
      <c r="CV232">
        <v>6</v>
      </c>
      <c r="CW232">
        <v>0.5</v>
      </c>
      <c r="CX232" t="s">
        <v>419</v>
      </c>
      <c r="CY232">
        <v>2</v>
      </c>
      <c r="CZ232" t="b">
        <v>1</v>
      </c>
      <c r="DA232">
        <v>1659026663.6</v>
      </c>
      <c r="DB232">
        <v>96.1024629629629</v>
      </c>
      <c r="DC232">
        <v>75.974362962963</v>
      </c>
      <c r="DD232">
        <v>24.0509222222222</v>
      </c>
      <c r="DE232">
        <v>20.1286555555556</v>
      </c>
      <c r="DF232">
        <v>91.5232148148148</v>
      </c>
      <c r="DG232">
        <v>23.5844185185185</v>
      </c>
      <c r="DH232">
        <v>500.007259259259</v>
      </c>
      <c r="DI232">
        <v>90.3850148148148</v>
      </c>
      <c r="DJ232">
        <v>0.0458817148148148</v>
      </c>
      <c r="DK232">
        <v>27.3377111111111</v>
      </c>
      <c r="DL232">
        <v>27.3916</v>
      </c>
      <c r="DM232">
        <v>999.9</v>
      </c>
      <c r="DN232">
        <v>0</v>
      </c>
      <c r="DO232">
        <v>0</v>
      </c>
      <c r="DP232">
        <v>9993.51851851852</v>
      </c>
      <c r="DQ232">
        <v>0</v>
      </c>
      <c r="DR232">
        <v>18.2041</v>
      </c>
      <c r="DS232">
        <v>20.1281814814815</v>
      </c>
      <c r="DT232">
        <v>98.4709703703704</v>
      </c>
      <c r="DU232">
        <v>77.535162962963</v>
      </c>
      <c r="DV232">
        <v>3.92227185185185</v>
      </c>
      <c r="DW232">
        <v>75.974362962963</v>
      </c>
      <c r="DX232">
        <v>20.1286555555556</v>
      </c>
      <c r="DY232">
        <v>2.17384407407407</v>
      </c>
      <c r="DZ232">
        <v>1.81932851851852</v>
      </c>
      <c r="EA232">
        <v>18.7708407407407</v>
      </c>
      <c r="EB232">
        <v>15.9538481481481</v>
      </c>
      <c r="EC232">
        <v>2000.05296296296</v>
      </c>
      <c r="ED232">
        <v>0.979994777777778</v>
      </c>
      <c r="EE232">
        <v>0.0200053962962963</v>
      </c>
      <c r="EF232">
        <v>0</v>
      </c>
      <c r="EG232">
        <v>885.161481481481</v>
      </c>
      <c r="EH232">
        <v>5.00063</v>
      </c>
      <c r="EI232">
        <v>17426.5888888889</v>
      </c>
      <c r="EJ232">
        <v>17257.3333333333</v>
      </c>
      <c r="EK232">
        <v>38.2453333333333</v>
      </c>
      <c r="EL232">
        <v>38.2775555555556</v>
      </c>
      <c r="EM232">
        <v>37.75</v>
      </c>
      <c r="EN232">
        <v>37.5</v>
      </c>
      <c r="EO232">
        <v>39.2453333333333</v>
      </c>
      <c r="EP232">
        <v>1955.14037037037</v>
      </c>
      <c r="EQ232">
        <v>39.9125925925926</v>
      </c>
      <c r="ER232">
        <v>0</v>
      </c>
      <c r="ES232">
        <v>1659026670.1</v>
      </c>
      <c r="ET232">
        <v>0</v>
      </c>
      <c r="EU232">
        <v>885.220615384615</v>
      </c>
      <c r="EV232">
        <v>19.8605128147736</v>
      </c>
      <c r="EW232">
        <v>388.082051345474</v>
      </c>
      <c r="EX232">
        <v>17427.5384615385</v>
      </c>
      <c r="EY232">
        <v>15</v>
      </c>
      <c r="EZ232">
        <v>0</v>
      </c>
      <c r="FA232" t="s">
        <v>420</v>
      </c>
      <c r="FB232">
        <v>1657551626.5</v>
      </c>
      <c r="FC232">
        <v>1657551629</v>
      </c>
      <c r="FD232">
        <v>0</v>
      </c>
      <c r="FE232">
        <v>0.403</v>
      </c>
      <c r="FF232">
        <v>0.009</v>
      </c>
      <c r="FG232">
        <v>9.41</v>
      </c>
      <c r="FH232">
        <v>0.087</v>
      </c>
      <c r="FI232">
        <v>417</v>
      </c>
      <c r="FJ232">
        <v>17</v>
      </c>
      <c r="FK232">
        <v>1.61</v>
      </c>
      <c r="FL232">
        <v>0.59</v>
      </c>
      <c r="FM232">
        <v>19.2748292682927</v>
      </c>
      <c r="FN232">
        <v>13.5362989547039</v>
      </c>
      <c r="FO232">
        <v>1.36356653441536</v>
      </c>
      <c r="FP232">
        <v>0</v>
      </c>
      <c r="FQ232">
        <v>883.813294117647</v>
      </c>
      <c r="FR232">
        <v>19.8182734912735</v>
      </c>
      <c r="FS232">
        <v>1.95556941503598</v>
      </c>
      <c r="FT232">
        <v>0</v>
      </c>
      <c r="FU232">
        <v>3.9209943902439</v>
      </c>
      <c r="FV232">
        <v>0.0388080836236935</v>
      </c>
      <c r="FW232">
        <v>0.00861608763254022</v>
      </c>
      <c r="FX232">
        <v>1</v>
      </c>
      <c r="FY232">
        <v>1</v>
      </c>
      <c r="FZ232">
        <v>3</v>
      </c>
      <c r="GA232" t="s">
        <v>421</v>
      </c>
      <c r="GB232">
        <v>2.973</v>
      </c>
      <c r="GC232">
        <v>2.69976</v>
      </c>
      <c r="GD232">
        <v>0.0179933</v>
      </c>
      <c r="GE232">
        <v>0.0136331</v>
      </c>
      <c r="GF232">
        <v>0.103308</v>
      </c>
      <c r="GG232">
        <v>0.0922083</v>
      </c>
      <c r="GH232">
        <v>38252.5</v>
      </c>
      <c r="GI232">
        <v>42012.4</v>
      </c>
      <c r="GJ232">
        <v>35300.5</v>
      </c>
      <c r="GK232">
        <v>38629.9</v>
      </c>
      <c r="GL232">
        <v>44873.4</v>
      </c>
      <c r="GM232">
        <v>50641.4</v>
      </c>
      <c r="GN232">
        <v>55177.4</v>
      </c>
      <c r="GO232">
        <v>61956.2</v>
      </c>
      <c r="GP232">
        <v>1.9864</v>
      </c>
      <c r="GQ232">
        <v>1.8468</v>
      </c>
      <c r="GR232">
        <v>0.133663</v>
      </c>
      <c r="GS232">
        <v>0</v>
      </c>
      <c r="GT232">
        <v>25.2033</v>
      </c>
      <c r="GU232">
        <v>999.9</v>
      </c>
      <c r="GV232">
        <v>58.052</v>
      </c>
      <c r="GW232">
        <v>29.285</v>
      </c>
      <c r="GX232">
        <v>26.2582</v>
      </c>
      <c r="GY232">
        <v>56.4164</v>
      </c>
      <c r="GZ232">
        <v>43.3614</v>
      </c>
      <c r="HA232">
        <v>1</v>
      </c>
      <c r="HB232">
        <v>-0.0559756</v>
      </c>
      <c r="HC232">
        <v>0.0352941</v>
      </c>
      <c r="HD232">
        <v>20.1135</v>
      </c>
      <c r="HE232">
        <v>5.19812</v>
      </c>
      <c r="HF232">
        <v>12.004</v>
      </c>
      <c r="HG232">
        <v>4.9756</v>
      </c>
      <c r="HH232">
        <v>3.2936</v>
      </c>
      <c r="HI232">
        <v>9999</v>
      </c>
      <c r="HJ232">
        <v>9999</v>
      </c>
      <c r="HK232">
        <v>9999</v>
      </c>
      <c r="HL232">
        <v>628.5</v>
      </c>
      <c r="HM232">
        <v>1.86322</v>
      </c>
      <c r="HN232">
        <v>1.86801</v>
      </c>
      <c r="HO232">
        <v>1.86783</v>
      </c>
      <c r="HP232">
        <v>1.86902</v>
      </c>
      <c r="HQ232">
        <v>1.86981</v>
      </c>
      <c r="HR232">
        <v>1.86584</v>
      </c>
      <c r="HS232">
        <v>1.86694</v>
      </c>
      <c r="HT232">
        <v>1.86829</v>
      </c>
      <c r="HU232">
        <v>5</v>
      </c>
      <c r="HV232">
        <v>0</v>
      </c>
      <c r="HW232">
        <v>0</v>
      </c>
      <c r="HX232">
        <v>0</v>
      </c>
      <c r="HY232" t="s">
        <v>422</v>
      </c>
      <c r="HZ232" t="s">
        <v>423</v>
      </c>
      <c r="IA232" t="s">
        <v>424</v>
      </c>
      <c r="IB232" t="s">
        <v>424</v>
      </c>
      <c r="IC232" t="s">
        <v>424</v>
      </c>
      <c r="ID232" t="s">
        <v>424</v>
      </c>
      <c r="IE232">
        <v>0</v>
      </c>
      <c r="IF232">
        <v>100</v>
      </c>
      <c r="IG232">
        <v>100</v>
      </c>
      <c r="IH232">
        <v>4.436</v>
      </c>
      <c r="II232">
        <v>0.4663</v>
      </c>
      <c r="IJ232">
        <v>4.02706509432224</v>
      </c>
      <c r="IK232">
        <v>0.00601174518973114</v>
      </c>
      <c r="IL232">
        <v>2.77886958061485e-07</v>
      </c>
      <c r="IM232">
        <v>-3.54636231360687e-10</v>
      </c>
      <c r="IN232">
        <v>-0.0404303883988718</v>
      </c>
      <c r="IO232">
        <v>-0.0177815531441476</v>
      </c>
      <c r="IP232">
        <v>0.00205572605671414</v>
      </c>
      <c r="IQ232">
        <v>-1.65519735432211e-05</v>
      </c>
      <c r="IR232">
        <v>-4</v>
      </c>
      <c r="IS232">
        <v>1848</v>
      </c>
      <c r="IT232">
        <v>1</v>
      </c>
      <c r="IU232">
        <v>25</v>
      </c>
      <c r="IV232">
        <v>24584.1</v>
      </c>
      <c r="IW232">
        <v>24584</v>
      </c>
      <c r="IX232">
        <v>0.241699</v>
      </c>
      <c r="IY232">
        <v>2.677</v>
      </c>
      <c r="IZ232">
        <v>1.54785</v>
      </c>
      <c r="JA232">
        <v>2.30347</v>
      </c>
      <c r="JB232">
        <v>1.34644</v>
      </c>
      <c r="JC232">
        <v>2.29126</v>
      </c>
      <c r="JD232">
        <v>33.7381</v>
      </c>
      <c r="JE232">
        <v>24.2101</v>
      </c>
      <c r="JF232">
        <v>18</v>
      </c>
      <c r="JG232">
        <v>500.21</v>
      </c>
      <c r="JH232">
        <v>410.44</v>
      </c>
      <c r="JI232">
        <v>24.9997</v>
      </c>
      <c r="JJ232">
        <v>26.5361</v>
      </c>
      <c r="JK232">
        <v>30</v>
      </c>
      <c r="JL232">
        <v>26.5113</v>
      </c>
      <c r="JM232">
        <v>26.4551</v>
      </c>
      <c r="JN232">
        <v>4.73763</v>
      </c>
      <c r="JO232">
        <v>32.0659</v>
      </c>
      <c r="JP232">
        <v>84.6938</v>
      </c>
      <c r="JQ232">
        <v>25</v>
      </c>
      <c r="JR232">
        <v>29.6677</v>
      </c>
      <c r="JS232">
        <v>20.1648</v>
      </c>
      <c r="JT232">
        <v>102.358</v>
      </c>
      <c r="JU232">
        <v>103.13</v>
      </c>
    </row>
    <row r="233" spans="1:281">
      <c r="A233">
        <v>217</v>
      </c>
      <c r="B233">
        <v>1659026768.1</v>
      </c>
      <c r="C233">
        <v>3085</v>
      </c>
      <c r="D233" t="s">
        <v>859</v>
      </c>
      <c r="E233" t="s">
        <v>860</v>
      </c>
      <c r="F233">
        <v>5</v>
      </c>
      <c r="G233" t="s">
        <v>812</v>
      </c>
      <c r="H233" t="s">
        <v>417</v>
      </c>
      <c r="I233">
        <v>1659026760.1</v>
      </c>
      <c r="J233">
        <f>(K233)/1000</f>
        <v>0</v>
      </c>
      <c r="K233">
        <f>IF(CZ233, AN233, AH233)</f>
        <v>0</v>
      </c>
      <c r="L233">
        <f>IF(CZ233, AI233, AG233)</f>
        <v>0</v>
      </c>
      <c r="M233">
        <f>DB233 - IF(AU233&gt;1, L233*CV233*100.0/(AW233*DP233), 0)</f>
        <v>0</v>
      </c>
      <c r="N233">
        <f>((T233-J233/2)*M233-L233)/(T233+J233/2)</f>
        <v>0</v>
      </c>
      <c r="O233">
        <f>N233*(DI233+DJ233)/1000.0</f>
        <v>0</v>
      </c>
      <c r="P233">
        <f>(DB233 - IF(AU233&gt;1, L233*CV233*100.0/(AW233*DP233), 0))*(DI233+DJ233)/1000.0</f>
        <v>0</v>
      </c>
      <c r="Q233">
        <f>2.0/((1/S233-1/R233)+SIGN(S233)*SQRT((1/S233-1/R233)*(1/S233-1/R233) + 4*CW233/((CW233+1)*(CW233+1))*(2*1/S233*1/R233-1/R233*1/R233)))</f>
        <v>0</v>
      </c>
      <c r="R233">
        <f>IF(LEFT(CX233,1)&lt;&gt;"0",IF(LEFT(CX233,1)="1",3.0,CY233),$D$5+$E$5*(DP233*DI233/($K$5*1000))+$F$5*(DP233*DI233/($K$5*1000))*MAX(MIN(CV233,$J$5),$I$5)*MAX(MIN(CV233,$J$5),$I$5)+$G$5*MAX(MIN(CV233,$J$5),$I$5)*(DP233*DI233/($K$5*1000))+$H$5*(DP233*DI233/($K$5*1000))*(DP233*DI233/($K$5*1000)))</f>
        <v>0</v>
      </c>
      <c r="S233">
        <f>J233*(1000-(1000*0.61365*exp(17.502*W233/(240.97+W233))/(DI233+DJ233)+DD233)/2)/(1000*0.61365*exp(17.502*W233/(240.97+W233))/(DI233+DJ233)-DD233)</f>
        <v>0</v>
      </c>
      <c r="T233">
        <f>1/((CW233+1)/(Q233/1.6)+1/(R233/1.37)) + CW233/((CW233+1)/(Q233/1.6) + CW233/(R233/1.37))</f>
        <v>0</v>
      </c>
      <c r="U233">
        <f>(CR233*CU233)</f>
        <v>0</v>
      </c>
      <c r="V233">
        <f>(DK233+(U233+2*0.95*5.67E-8*(((DK233+$B$7)+273)^4-(DK233+273)^4)-44100*J233)/(1.84*29.3*R233+8*0.95*5.67E-8*(DK233+273)^3))</f>
        <v>0</v>
      </c>
      <c r="W233">
        <f>($C$7*DL233+$D$7*DM233+$E$7*V233)</f>
        <v>0</v>
      </c>
      <c r="X233">
        <f>0.61365*exp(17.502*W233/(240.97+W233))</f>
        <v>0</v>
      </c>
      <c r="Y233">
        <f>(Z233/AA233*100)</f>
        <v>0</v>
      </c>
      <c r="Z233">
        <f>DD233*(DI233+DJ233)/1000</f>
        <v>0</v>
      </c>
      <c r="AA233">
        <f>0.61365*exp(17.502*DK233/(240.97+DK233))</f>
        <v>0</v>
      </c>
      <c r="AB233">
        <f>(X233-DD233*(DI233+DJ233)/1000)</f>
        <v>0</v>
      </c>
      <c r="AC233">
        <f>(-J233*44100)</f>
        <v>0</v>
      </c>
      <c r="AD233">
        <f>2*29.3*R233*0.92*(DK233-W233)</f>
        <v>0</v>
      </c>
      <c r="AE233">
        <f>2*0.95*5.67E-8*(((DK233+$B$7)+273)^4-(W233+273)^4)</f>
        <v>0</v>
      </c>
      <c r="AF233">
        <f>U233+AE233+AC233+AD233</f>
        <v>0</v>
      </c>
      <c r="AG233">
        <f>DH233*AU233*(DC233-DB233*(1000-AU233*DE233)/(1000-AU233*DD233))/(100*CV233)</f>
        <v>0</v>
      </c>
      <c r="AH233">
        <f>1000*DH233*AU233*(DD233-DE233)/(100*CV233*(1000-AU233*DD233))</f>
        <v>0</v>
      </c>
      <c r="AI233">
        <f>(AJ233 - AK233 - DI233*1E3/(8.314*(DK233+273.15)) * AM233/DH233 * AL233) * DH233/(100*CV233) * (1000 - DE233)/1000</f>
        <v>0</v>
      </c>
      <c r="AJ233">
        <v>428.655565217775</v>
      </c>
      <c r="AK233">
        <v>410.058054545454</v>
      </c>
      <c r="AL233">
        <v>0.000981845121597015</v>
      </c>
      <c r="AM233">
        <v>66.0504921813524</v>
      </c>
      <c r="AN233">
        <f>(AP233 - AO233 + DI233*1E3/(8.314*(DK233+273.15)) * AR233/DH233 * AQ233) * DH233/(100*CV233) * 1000/(1000 - AP233)</f>
        <v>0</v>
      </c>
      <c r="AO233">
        <v>19.9836371619913</v>
      </c>
      <c r="AP233">
        <v>24.0940293706294</v>
      </c>
      <c r="AQ233">
        <v>-3.62709447406076e-05</v>
      </c>
      <c r="AR233">
        <v>92.47</v>
      </c>
      <c r="AS233">
        <v>0</v>
      </c>
      <c r="AT233">
        <v>0</v>
      </c>
      <c r="AU233">
        <f>IF(AS233*$H$13&gt;=AW233,1.0,(AW233/(AW233-AS233*$H$13)))</f>
        <v>0</v>
      </c>
      <c r="AV233">
        <f>(AU233-1)*100</f>
        <v>0</v>
      </c>
      <c r="AW233">
        <f>MAX(0,($B$13+$C$13*DP233)/(1+$D$13*DP233)*DI233/(DK233+273)*$E$13)</f>
        <v>0</v>
      </c>
      <c r="AX233" t="s">
        <v>418</v>
      </c>
      <c r="AY233" t="s">
        <v>418</v>
      </c>
      <c r="AZ233">
        <v>0</v>
      </c>
      <c r="BA233">
        <v>0</v>
      </c>
      <c r="BB233">
        <f>1-AZ233/BA233</f>
        <v>0</v>
      </c>
      <c r="BC233">
        <v>0</v>
      </c>
      <c r="BD233" t="s">
        <v>418</v>
      </c>
      <c r="BE233" t="s">
        <v>418</v>
      </c>
      <c r="BF233">
        <v>0</v>
      </c>
      <c r="BG233">
        <v>0</v>
      </c>
      <c r="BH233">
        <f>1-BF233/BG233</f>
        <v>0</v>
      </c>
      <c r="BI233">
        <v>0.5</v>
      </c>
      <c r="BJ233">
        <f>CS233</f>
        <v>0</v>
      </c>
      <c r="BK233">
        <f>L233</f>
        <v>0</v>
      </c>
      <c r="BL233">
        <f>BH233*BI233*BJ233</f>
        <v>0</v>
      </c>
      <c r="BM233">
        <f>(BK233-BC233)/BJ233</f>
        <v>0</v>
      </c>
      <c r="BN233">
        <f>(BA233-BG233)/BG233</f>
        <v>0</v>
      </c>
      <c r="BO233">
        <f>AZ233/(BB233+AZ233/BG233)</f>
        <v>0</v>
      </c>
      <c r="BP233" t="s">
        <v>418</v>
      </c>
      <c r="BQ233">
        <v>0</v>
      </c>
      <c r="BR233">
        <f>IF(BQ233&lt;&gt;0, BQ233, BO233)</f>
        <v>0</v>
      </c>
      <c r="BS233">
        <f>1-BR233/BG233</f>
        <v>0</v>
      </c>
      <c r="BT233">
        <f>(BG233-BF233)/(BG233-BR233)</f>
        <v>0</v>
      </c>
      <c r="BU233">
        <f>(BA233-BG233)/(BA233-BR233)</f>
        <v>0</v>
      </c>
      <c r="BV233">
        <f>(BG233-BF233)/(BG233-AZ233)</f>
        <v>0</v>
      </c>
      <c r="BW233">
        <f>(BA233-BG233)/(BA233-AZ233)</f>
        <v>0</v>
      </c>
      <c r="BX233">
        <f>(BT233*BR233/BF233)</f>
        <v>0</v>
      </c>
      <c r="BY233">
        <f>(1-BX233)</f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f>$B$11*DQ233+$C$11*DR233+$F$11*EC233*(1-EF233)</f>
        <v>0</v>
      </c>
      <c r="CS233">
        <f>CR233*CT233</f>
        <v>0</v>
      </c>
      <c r="CT233">
        <f>($B$11*$D$9+$C$11*$D$9+$F$11*((EP233+EH233)/MAX(EP233+EH233+EQ233, 0.1)*$I$9+EQ233/MAX(EP233+EH233+EQ233, 0.1)*$J$9))/($B$11+$C$11+$F$11)</f>
        <v>0</v>
      </c>
      <c r="CU233">
        <f>($B$11*$K$9+$C$11*$K$9+$F$11*((EP233+EH233)/MAX(EP233+EH233+EQ233, 0.1)*$P$9+EQ233/MAX(EP233+EH233+EQ233, 0.1)*$Q$9))/($B$11+$C$11+$F$11)</f>
        <v>0</v>
      </c>
      <c r="CV233">
        <v>6</v>
      </c>
      <c r="CW233">
        <v>0.5</v>
      </c>
      <c r="CX233" t="s">
        <v>419</v>
      </c>
      <c r="CY233">
        <v>2</v>
      </c>
      <c r="CZ233" t="b">
        <v>1</v>
      </c>
      <c r="DA233">
        <v>1659026760.1</v>
      </c>
      <c r="DB233">
        <v>400.225161290323</v>
      </c>
      <c r="DC233">
        <v>420.028709677419</v>
      </c>
      <c r="DD233">
        <v>24.0877096774194</v>
      </c>
      <c r="DE233">
        <v>19.9923322580645</v>
      </c>
      <c r="DF233">
        <v>393.809161290323</v>
      </c>
      <c r="DG233">
        <v>23.6193838709677</v>
      </c>
      <c r="DH233">
        <v>500.016870967742</v>
      </c>
      <c r="DI233">
        <v>90.3836967741936</v>
      </c>
      <c r="DJ233">
        <v>0.0463802387096774</v>
      </c>
      <c r="DK233">
        <v>27.2926258064516</v>
      </c>
      <c r="DL233">
        <v>27.253935483871</v>
      </c>
      <c r="DM233">
        <v>999.9</v>
      </c>
      <c r="DN233">
        <v>0</v>
      </c>
      <c r="DO233">
        <v>0</v>
      </c>
      <c r="DP233">
        <v>10000.1612903226</v>
      </c>
      <c r="DQ233">
        <v>0</v>
      </c>
      <c r="DR233">
        <v>18.2005451612903</v>
      </c>
      <c r="DS233">
        <v>-19.8035193548387</v>
      </c>
      <c r="DT233">
        <v>410.103612903226</v>
      </c>
      <c r="DU233">
        <v>428.597387096774</v>
      </c>
      <c r="DV233">
        <v>4.09537290322581</v>
      </c>
      <c r="DW233">
        <v>420.028709677419</v>
      </c>
      <c r="DX233">
        <v>19.9923322580645</v>
      </c>
      <c r="DY233">
        <v>2.17713677419355</v>
      </c>
      <c r="DZ233">
        <v>1.80698161290323</v>
      </c>
      <c r="EA233">
        <v>18.7950580645161</v>
      </c>
      <c r="EB233">
        <v>15.8473032258065</v>
      </c>
      <c r="EC233">
        <v>1999.97258064516</v>
      </c>
      <c r="ED233">
        <v>0.979994193548387</v>
      </c>
      <c r="EE233">
        <v>0.020006</v>
      </c>
      <c r="EF233">
        <v>0</v>
      </c>
      <c r="EG233">
        <v>866.28964516129</v>
      </c>
      <c r="EH233">
        <v>5.00063</v>
      </c>
      <c r="EI233">
        <v>17070.4032258065</v>
      </c>
      <c r="EJ233">
        <v>17256.6322580645</v>
      </c>
      <c r="EK233">
        <v>38.125</v>
      </c>
      <c r="EL233">
        <v>38.191064516129</v>
      </c>
      <c r="EM233">
        <v>37.687</v>
      </c>
      <c r="EN233">
        <v>37.437</v>
      </c>
      <c r="EO233">
        <v>39.137</v>
      </c>
      <c r="EP233">
        <v>1955.06258064516</v>
      </c>
      <c r="EQ233">
        <v>39.91</v>
      </c>
      <c r="ER233">
        <v>0</v>
      </c>
      <c r="ES233">
        <v>1659026766.7</v>
      </c>
      <c r="ET233">
        <v>0</v>
      </c>
      <c r="EU233">
        <v>866.30072</v>
      </c>
      <c r="EV233">
        <v>-0.405461550340184</v>
      </c>
      <c r="EW233">
        <v>-24.0692307612215</v>
      </c>
      <c r="EX233">
        <v>17070.328</v>
      </c>
      <c r="EY233">
        <v>15</v>
      </c>
      <c r="EZ233">
        <v>0</v>
      </c>
      <c r="FA233" t="s">
        <v>420</v>
      </c>
      <c r="FB233">
        <v>1657551626.5</v>
      </c>
      <c r="FC233">
        <v>1657551629</v>
      </c>
      <c r="FD233">
        <v>0</v>
      </c>
      <c r="FE233">
        <v>0.403</v>
      </c>
      <c r="FF233">
        <v>0.009</v>
      </c>
      <c r="FG233">
        <v>9.41</v>
      </c>
      <c r="FH233">
        <v>0.087</v>
      </c>
      <c r="FI233">
        <v>417</v>
      </c>
      <c r="FJ233">
        <v>17</v>
      </c>
      <c r="FK233">
        <v>1.61</v>
      </c>
      <c r="FL233">
        <v>0.59</v>
      </c>
      <c r="FM233">
        <v>-19.769956097561</v>
      </c>
      <c r="FN233">
        <v>-0.743820209059261</v>
      </c>
      <c r="FO233">
        <v>0.115305452346663</v>
      </c>
      <c r="FP233">
        <v>0</v>
      </c>
      <c r="FQ233">
        <v>866.281794117647</v>
      </c>
      <c r="FR233">
        <v>0.197540103497208</v>
      </c>
      <c r="FS233">
        <v>0.222442957580512</v>
      </c>
      <c r="FT233">
        <v>1</v>
      </c>
      <c r="FU233">
        <v>4.0878956097561</v>
      </c>
      <c r="FV233">
        <v>0.165928222996518</v>
      </c>
      <c r="FW233">
        <v>0.0179787302583183</v>
      </c>
      <c r="FX233">
        <v>0</v>
      </c>
      <c r="FY233">
        <v>1</v>
      </c>
      <c r="FZ233">
        <v>3</v>
      </c>
      <c r="GA233" t="s">
        <v>421</v>
      </c>
      <c r="GB233">
        <v>2.97369</v>
      </c>
      <c r="GC233">
        <v>2.70003</v>
      </c>
      <c r="GD233">
        <v>0.087115</v>
      </c>
      <c r="GE233">
        <v>0.0916634</v>
      </c>
      <c r="GF233">
        <v>0.103438</v>
      </c>
      <c r="GG233">
        <v>0.0917772</v>
      </c>
      <c r="GH233">
        <v>35564</v>
      </c>
      <c r="GI233">
        <v>38693.6</v>
      </c>
      <c r="GJ233">
        <v>35303.1</v>
      </c>
      <c r="GK233">
        <v>38633.1</v>
      </c>
      <c r="GL233">
        <v>44870.7</v>
      </c>
      <c r="GM233">
        <v>50672.1</v>
      </c>
      <c r="GN233">
        <v>55180.2</v>
      </c>
      <c r="GO233">
        <v>61961.7</v>
      </c>
      <c r="GP233">
        <v>1.9868</v>
      </c>
      <c r="GQ233">
        <v>1.8474</v>
      </c>
      <c r="GR233">
        <v>0.127405</v>
      </c>
      <c r="GS233">
        <v>0</v>
      </c>
      <c r="GT233">
        <v>25.1588</v>
      </c>
      <c r="GU233">
        <v>999.9</v>
      </c>
      <c r="GV233">
        <v>57.807</v>
      </c>
      <c r="GW233">
        <v>29.306</v>
      </c>
      <c r="GX233">
        <v>26.1811</v>
      </c>
      <c r="GY233">
        <v>56.2564</v>
      </c>
      <c r="GZ233">
        <v>43.2131</v>
      </c>
      <c r="HA233">
        <v>1</v>
      </c>
      <c r="HB233">
        <v>-0.0591463</v>
      </c>
      <c r="HC233">
        <v>0.0169935</v>
      </c>
      <c r="HD233">
        <v>20.1135</v>
      </c>
      <c r="HE233">
        <v>5.19932</v>
      </c>
      <c r="HF233">
        <v>12.004</v>
      </c>
      <c r="HG233">
        <v>4.9756</v>
      </c>
      <c r="HH233">
        <v>3.2938</v>
      </c>
      <c r="HI233">
        <v>9999</v>
      </c>
      <c r="HJ233">
        <v>9999</v>
      </c>
      <c r="HK233">
        <v>9999</v>
      </c>
      <c r="HL233">
        <v>628.5</v>
      </c>
      <c r="HM233">
        <v>1.86322</v>
      </c>
      <c r="HN233">
        <v>1.86801</v>
      </c>
      <c r="HO233">
        <v>1.86783</v>
      </c>
      <c r="HP233">
        <v>1.86902</v>
      </c>
      <c r="HQ233">
        <v>1.86981</v>
      </c>
      <c r="HR233">
        <v>1.86584</v>
      </c>
      <c r="HS233">
        <v>1.86691</v>
      </c>
      <c r="HT233">
        <v>1.86832</v>
      </c>
      <c r="HU233">
        <v>5</v>
      </c>
      <c r="HV233">
        <v>0</v>
      </c>
      <c r="HW233">
        <v>0</v>
      </c>
      <c r="HX233">
        <v>0</v>
      </c>
      <c r="HY233" t="s">
        <v>422</v>
      </c>
      <c r="HZ233" t="s">
        <v>423</v>
      </c>
      <c r="IA233" t="s">
        <v>424</v>
      </c>
      <c r="IB233" t="s">
        <v>424</v>
      </c>
      <c r="IC233" t="s">
        <v>424</v>
      </c>
      <c r="ID233" t="s">
        <v>424</v>
      </c>
      <c r="IE233">
        <v>0</v>
      </c>
      <c r="IF233">
        <v>100</v>
      </c>
      <c r="IG233">
        <v>100</v>
      </c>
      <c r="IH233">
        <v>6.416</v>
      </c>
      <c r="II233">
        <v>0.4683</v>
      </c>
      <c r="IJ233">
        <v>4.02706509432224</v>
      </c>
      <c r="IK233">
        <v>0.00601174518973114</v>
      </c>
      <c r="IL233">
        <v>2.77886958061485e-07</v>
      </c>
      <c r="IM233">
        <v>-3.54636231360687e-10</v>
      </c>
      <c r="IN233">
        <v>-0.0404303883988718</v>
      </c>
      <c r="IO233">
        <v>-0.0177815531441476</v>
      </c>
      <c r="IP233">
        <v>0.00205572605671414</v>
      </c>
      <c r="IQ233">
        <v>-1.65519735432211e-05</v>
      </c>
      <c r="IR233">
        <v>-4</v>
      </c>
      <c r="IS233">
        <v>1848</v>
      </c>
      <c r="IT233">
        <v>1</v>
      </c>
      <c r="IU233">
        <v>25</v>
      </c>
      <c r="IV233">
        <v>24585.7</v>
      </c>
      <c r="IW233">
        <v>24585.7</v>
      </c>
      <c r="IX233">
        <v>1.03271</v>
      </c>
      <c r="IY233">
        <v>2.61963</v>
      </c>
      <c r="IZ233">
        <v>1.54785</v>
      </c>
      <c r="JA233">
        <v>2.30347</v>
      </c>
      <c r="JB233">
        <v>1.34644</v>
      </c>
      <c r="JC233">
        <v>2.43042</v>
      </c>
      <c r="JD233">
        <v>33.7155</v>
      </c>
      <c r="JE233">
        <v>24.2188</v>
      </c>
      <c r="JF233">
        <v>18</v>
      </c>
      <c r="JG233">
        <v>500.105</v>
      </c>
      <c r="JH233">
        <v>410.484</v>
      </c>
      <c r="JI233">
        <v>24.9998</v>
      </c>
      <c r="JJ233">
        <v>26.4958</v>
      </c>
      <c r="JK233">
        <v>29.9999</v>
      </c>
      <c r="JL233">
        <v>26.4711</v>
      </c>
      <c r="JM233">
        <v>26.4152</v>
      </c>
      <c r="JN233">
        <v>20.7684</v>
      </c>
      <c r="JO233">
        <v>32.0659</v>
      </c>
      <c r="JP233">
        <v>83.2025</v>
      </c>
      <c r="JQ233">
        <v>25</v>
      </c>
      <c r="JR233">
        <v>426.829</v>
      </c>
      <c r="JS233">
        <v>19.9542</v>
      </c>
      <c r="JT233">
        <v>102.364</v>
      </c>
      <c r="JU233">
        <v>103.139</v>
      </c>
    </row>
    <row r="234" spans="1:281">
      <c r="A234">
        <v>218</v>
      </c>
      <c r="B234">
        <v>1659026773.1</v>
      </c>
      <c r="C234">
        <v>3090</v>
      </c>
      <c r="D234" t="s">
        <v>861</v>
      </c>
      <c r="E234" t="s">
        <v>862</v>
      </c>
      <c r="F234">
        <v>5</v>
      </c>
      <c r="G234" t="s">
        <v>812</v>
      </c>
      <c r="H234" t="s">
        <v>417</v>
      </c>
      <c r="I234">
        <v>1659026765.25517</v>
      </c>
      <c r="J234">
        <f>(K234)/1000</f>
        <v>0</v>
      </c>
      <c r="K234">
        <f>IF(CZ234, AN234, AH234)</f>
        <v>0</v>
      </c>
      <c r="L234">
        <f>IF(CZ234, AI234, AG234)</f>
        <v>0</v>
      </c>
      <c r="M234">
        <f>DB234 - IF(AU234&gt;1, L234*CV234*100.0/(AW234*DP234), 0)</f>
        <v>0</v>
      </c>
      <c r="N234">
        <f>((T234-J234/2)*M234-L234)/(T234+J234/2)</f>
        <v>0</v>
      </c>
      <c r="O234">
        <f>N234*(DI234+DJ234)/1000.0</f>
        <v>0</v>
      </c>
      <c r="P234">
        <f>(DB234 - IF(AU234&gt;1, L234*CV234*100.0/(AW234*DP234), 0))*(DI234+DJ234)/1000.0</f>
        <v>0</v>
      </c>
      <c r="Q234">
        <f>2.0/((1/S234-1/R234)+SIGN(S234)*SQRT((1/S234-1/R234)*(1/S234-1/R234) + 4*CW234/((CW234+1)*(CW234+1))*(2*1/S234*1/R234-1/R234*1/R234)))</f>
        <v>0</v>
      </c>
      <c r="R234">
        <f>IF(LEFT(CX234,1)&lt;&gt;"0",IF(LEFT(CX234,1)="1",3.0,CY234),$D$5+$E$5*(DP234*DI234/($K$5*1000))+$F$5*(DP234*DI234/($K$5*1000))*MAX(MIN(CV234,$J$5),$I$5)*MAX(MIN(CV234,$J$5),$I$5)+$G$5*MAX(MIN(CV234,$J$5),$I$5)*(DP234*DI234/($K$5*1000))+$H$5*(DP234*DI234/($K$5*1000))*(DP234*DI234/($K$5*1000)))</f>
        <v>0</v>
      </c>
      <c r="S234">
        <f>J234*(1000-(1000*0.61365*exp(17.502*W234/(240.97+W234))/(DI234+DJ234)+DD234)/2)/(1000*0.61365*exp(17.502*W234/(240.97+W234))/(DI234+DJ234)-DD234)</f>
        <v>0</v>
      </c>
      <c r="T234">
        <f>1/((CW234+1)/(Q234/1.6)+1/(R234/1.37)) + CW234/((CW234+1)/(Q234/1.6) + CW234/(R234/1.37))</f>
        <v>0</v>
      </c>
      <c r="U234">
        <f>(CR234*CU234)</f>
        <v>0</v>
      </c>
      <c r="V234">
        <f>(DK234+(U234+2*0.95*5.67E-8*(((DK234+$B$7)+273)^4-(DK234+273)^4)-44100*J234)/(1.84*29.3*R234+8*0.95*5.67E-8*(DK234+273)^3))</f>
        <v>0</v>
      </c>
      <c r="W234">
        <f>($C$7*DL234+$D$7*DM234+$E$7*V234)</f>
        <v>0</v>
      </c>
      <c r="X234">
        <f>0.61365*exp(17.502*W234/(240.97+W234))</f>
        <v>0</v>
      </c>
      <c r="Y234">
        <f>(Z234/AA234*100)</f>
        <v>0</v>
      </c>
      <c r="Z234">
        <f>DD234*(DI234+DJ234)/1000</f>
        <v>0</v>
      </c>
      <c r="AA234">
        <f>0.61365*exp(17.502*DK234/(240.97+DK234))</f>
        <v>0</v>
      </c>
      <c r="AB234">
        <f>(X234-DD234*(DI234+DJ234)/1000)</f>
        <v>0</v>
      </c>
      <c r="AC234">
        <f>(-J234*44100)</f>
        <v>0</v>
      </c>
      <c r="AD234">
        <f>2*29.3*R234*0.92*(DK234-W234)</f>
        <v>0</v>
      </c>
      <c r="AE234">
        <f>2*0.95*5.67E-8*(((DK234+$B$7)+273)^4-(W234+273)^4)</f>
        <v>0</v>
      </c>
      <c r="AF234">
        <f>U234+AE234+AC234+AD234</f>
        <v>0</v>
      </c>
      <c r="AG234">
        <f>DH234*AU234*(DC234-DB234*(1000-AU234*DE234)/(1000-AU234*DD234))/(100*CV234)</f>
        <v>0</v>
      </c>
      <c r="AH234">
        <f>1000*DH234*AU234*(DD234-DE234)/(100*CV234*(1000-AU234*DD234))</f>
        <v>0</v>
      </c>
      <c r="AI234">
        <f>(AJ234 - AK234 - DI234*1E3/(8.314*(DK234+273.15)) * AM234/DH234 * AL234) * DH234/(100*CV234) * (1000 - DE234)/1000</f>
        <v>0</v>
      </c>
      <c r="AJ234">
        <v>429.453329529995</v>
      </c>
      <c r="AK234">
        <v>410.447236363637</v>
      </c>
      <c r="AL234">
        <v>0.125826577653916</v>
      </c>
      <c r="AM234">
        <v>66.0504921813524</v>
      </c>
      <c r="AN234">
        <f>(AP234 - AO234 + DI234*1E3/(8.314*(DK234+273.15)) * AR234/DH234 * AQ234) * DH234/(100*CV234) * 1000/(1000 - AP234)</f>
        <v>0</v>
      </c>
      <c r="AO234">
        <v>19.9832806345455</v>
      </c>
      <c r="AP234">
        <v>24.0931902097902</v>
      </c>
      <c r="AQ234">
        <v>3.92665112673074e-05</v>
      </c>
      <c r="AR234">
        <v>92.47</v>
      </c>
      <c r="AS234">
        <v>0</v>
      </c>
      <c r="AT234">
        <v>0</v>
      </c>
      <c r="AU234">
        <f>IF(AS234*$H$13&gt;=AW234,1.0,(AW234/(AW234-AS234*$H$13)))</f>
        <v>0</v>
      </c>
      <c r="AV234">
        <f>(AU234-1)*100</f>
        <v>0</v>
      </c>
      <c r="AW234">
        <f>MAX(0,($B$13+$C$13*DP234)/(1+$D$13*DP234)*DI234/(DK234+273)*$E$13)</f>
        <v>0</v>
      </c>
      <c r="AX234" t="s">
        <v>418</v>
      </c>
      <c r="AY234" t="s">
        <v>418</v>
      </c>
      <c r="AZ234">
        <v>0</v>
      </c>
      <c r="BA234">
        <v>0</v>
      </c>
      <c r="BB234">
        <f>1-AZ234/BA234</f>
        <v>0</v>
      </c>
      <c r="BC234">
        <v>0</v>
      </c>
      <c r="BD234" t="s">
        <v>418</v>
      </c>
      <c r="BE234" t="s">
        <v>418</v>
      </c>
      <c r="BF234">
        <v>0</v>
      </c>
      <c r="BG234">
        <v>0</v>
      </c>
      <c r="BH234">
        <f>1-BF234/BG234</f>
        <v>0</v>
      </c>
      <c r="BI234">
        <v>0.5</v>
      </c>
      <c r="BJ234">
        <f>CS234</f>
        <v>0</v>
      </c>
      <c r="BK234">
        <f>L234</f>
        <v>0</v>
      </c>
      <c r="BL234">
        <f>BH234*BI234*BJ234</f>
        <v>0</v>
      </c>
      <c r="BM234">
        <f>(BK234-BC234)/BJ234</f>
        <v>0</v>
      </c>
      <c r="BN234">
        <f>(BA234-BG234)/BG234</f>
        <v>0</v>
      </c>
      <c r="BO234">
        <f>AZ234/(BB234+AZ234/BG234)</f>
        <v>0</v>
      </c>
      <c r="BP234" t="s">
        <v>418</v>
      </c>
      <c r="BQ234">
        <v>0</v>
      </c>
      <c r="BR234">
        <f>IF(BQ234&lt;&gt;0, BQ234, BO234)</f>
        <v>0</v>
      </c>
      <c r="BS234">
        <f>1-BR234/BG234</f>
        <v>0</v>
      </c>
      <c r="BT234">
        <f>(BG234-BF234)/(BG234-BR234)</f>
        <v>0</v>
      </c>
      <c r="BU234">
        <f>(BA234-BG234)/(BA234-BR234)</f>
        <v>0</v>
      </c>
      <c r="BV234">
        <f>(BG234-BF234)/(BG234-AZ234)</f>
        <v>0</v>
      </c>
      <c r="BW234">
        <f>(BA234-BG234)/(BA234-AZ234)</f>
        <v>0</v>
      </c>
      <c r="BX234">
        <f>(BT234*BR234/BF234)</f>
        <v>0</v>
      </c>
      <c r="BY234">
        <f>(1-BX234)</f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f>$B$11*DQ234+$C$11*DR234+$F$11*EC234*(1-EF234)</f>
        <v>0</v>
      </c>
      <c r="CS234">
        <f>CR234*CT234</f>
        <v>0</v>
      </c>
      <c r="CT234">
        <f>($B$11*$D$9+$C$11*$D$9+$F$11*((EP234+EH234)/MAX(EP234+EH234+EQ234, 0.1)*$I$9+EQ234/MAX(EP234+EH234+EQ234, 0.1)*$J$9))/($B$11+$C$11+$F$11)</f>
        <v>0</v>
      </c>
      <c r="CU234">
        <f>($B$11*$K$9+$C$11*$K$9+$F$11*((EP234+EH234)/MAX(EP234+EH234+EQ234, 0.1)*$P$9+EQ234/MAX(EP234+EH234+EQ234, 0.1)*$Q$9))/($B$11+$C$11+$F$11)</f>
        <v>0</v>
      </c>
      <c r="CV234">
        <v>6</v>
      </c>
      <c r="CW234">
        <v>0.5</v>
      </c>
      <c r="CX234" t="s">
        <v>419</v>
      </c>
      <c r="CY234">
        <v>2</v>
      </c>
      <c r="CZ234" t="b">
        <v>1</v>
      </c>
      <c r="DA234">
        <v>1659026765.25517</v>
      </c>
      <c r="DB234">
        <v>400.229344827586</v>
      </c>
      <c r="DC234">
        <v>420.603482758621</v>
      </c>
      <c r="DD234">
        <v>24.0893137931034</v>
      </c>
      <c r="DE234">
        <v>19.9842517241379</v>
      </c>
      <c r="DF234">
        <v>393.813344827586</v>
      </c>
      <c r="DG234">
        <v>23.6209172413793</v>
      </c>
      <c r="DH234">
        <v>499.994310344828</v>
      </c>
      <c r="DI234">
        <v>90.3833931034483</v>
      </c>
      <c r="DJ234">
        <v>0.0464006034482759</v>
      </c>
      <c r="DK234">
        <v>27.2905172413793</v>
      </c>
      <c r="DL234">
        <v>27.2524206896552</v>
      </c>
      <c r="DM234">
        <v>999.9</v>
      </c>
      <c r="DN234">
        <v>0</v>
      </c>
      <c r="DO234">
        <v>0</v>
      </c>
      <c r="DP234">
        <v>10005.3448275862</v>
      </c>
      <c r="DQ234">
        <v>0</v>
      </c>
      <c r="DR234">
        <v>18.2003</v>
      </c>
      <c r="DS234">
        <v>-20.3740862068966</v>
      </c>
      <c r="DT234">
        <v>410.108551724138</v>
      </c>
      <c r="DU234">
        <v>429.18024137931</v>
      </c>
      <c r="DV234">
        <v>4.10506137931034</v>
      </c>
      <c r="DW234">
        <v>420.603482758621</v>
      </c>
      <c r="DX234">
        <v>19.9842517241379</v>
      </c>
      <c r="DY234">
        <v>2.17727517241379</v>
      </c>
      <c r="DZ234">
        <v>1.80624448275862</v>
      </c>
      <c r="EA234">
        <v>18.7960724137931</v>
      </c>
      <c r="EB234">
        <v>15.8409310344828</v>
      </c>
      <c r="EC234">
        <v>1999.99034482759</v>
      </c>
      <c r="ED234">
        <v>0.979994206896552</v>
      </c>
      <c r="EE234">
        <v>0.0200059862068965</v>
      </c>
      <c r="EF234">
        <v>0</v>
      </c>
      <c r="EG234">
        <v>866.201896551724</v>
      </c>
      <c r="EH234">
        <v>5.00063</v>
      </c>
      <c r="EI234">
        <v>17067.8862068965</v>
      </c>
      <c r="EJ234">
        <v>17256.7931034483</v>
      </c>
      <c r="EK234">
        <v>38.125</v>
      </c>
      <c r="EL234">
        <v>38.187</v>
      </c>
      <c r="EM234">
        <v>37.687</v>
      </c>
      <c r="EN234">
        <v>37.437</v>
      </c>
      <c r="EO234">
        <v>39.125</v>
      </c>
      <c r="EP234">
        <v>1955.08</v>
      </c>
      <c r="EQ234">
        <v>39.9103448275862</v>
      </c>
      <c r="ER234">
        <v>0</v>
      </c>
      <c r="ES234">
        <v>1659026772.1</v>
      </c>
      <c r="ET234">
        <v>0</v>
      </c>
      <c r="EU234">
        <v>866.197692307692</v>
      </c>
      <c r="EV234">
        <v>-2.41476923896321</v>
      </c>
      <c r="EW234">
        <v>-43.9247862907829</v>
      </c>
      <c r="EX234">
        <v>17067.5307692308</v>
      </c>
      <c r="EY234">
        <v>15</v>
      </c>
      <c r="EZ234">
        <v>0</v>
      </c>
      <c r="FA234" t="s">
        <v>420</v>
      </c>
      <c r="FB234">
        <v>1657551626.5</v>
      </c>
      <c r="FC234">
        <v>1657551629</v>
      </c>
      <c r="FD234">
        <v>0</v>
      </c>
      <c r="FE234">
        <v>0.403</v>
      </c>
      <c r="FF234">
        <v>0.009</v>
      </c>
      <c r="FG234">
        <v>9.41</v>
      </c>
      <c r="FH234">
        <v>0.087</v>
      </c>
      <c r="FI234">
        <v>417</v>
      </c>
      <c r="FJ234">
        <v>17</v>
      </c>
      <c r="FK234">
        <v>1.61</v>
      </c>
      <c r="FL234">
        <v>0.59</v>
      </c>
      <c r="FM234">
        <v>-19.9728097560976</v>
      </c>
      <c r="FN234">
        <v>-3.18352264808363</v>
      </c>
      <c r="FO234">
        <v>0.589276635853955</v>
      </c>
      <c r="FP234">
        <v>0</v>
      </c>
      <c r="FQ234">
        <v>866.262558823529</v>
      </c>
      <c r="FR234">
        <v>-1.07029794285966</v>
      </c>
      <c r="FS234">
        <v>0.227594736729238</v>
      </c>
      <c r="FT234">
        <v>0</v>
      </c>
      <c r="FU234">
        <v>4.09656536585366</v>
      </c>
      <c r="FV234">
        <v>0.126895400696866</v>
      </c>
      <c r="FW234">
        <v>0.014898236611574</v>
      </c>
      <c r="FX234">
        <v>0</v>
      </c>
      <c r="FY234">
        <v>0</v>
      </c>
      <c r="FZ234">
        <v>3</v>
      </c>
      <c r="GA234" t="s">
        <v>427</v>
      </c>
      <c r="GB234">
        <v>2.97332</v>
      </c>
      <c r="GC234">
        <v>2.7004</v>
      </c>
      <c r="GD234">
        <v>0.0872109</v>
      </c>
      <c r="GE234">
        <v>0.0927937</v>
      </c>
      <c r="GF234">
        <v>0.103455</v>
      </c>
      <c r="GG234">
        <v>0.0917729</v>
      </c>
      <c r="GH234">
        <v>35560.2</v>
      </c>
      <c r="GI234">
        <v>38645.5</v>
      </c>
      <c r="GJ234">
        <v>35303</v>
      </c>
      <c r="GK234">
        <v>38633.1</v>
      </c>
      <c r="GL234">
        <v>44869.8</v>
      </c>
      <c r="GM234">
        <v>50672.6</v>
      </c>
      <c r="GN234">
        <v>55180.2</v>
      </c>
      <c r="GO234">
        <v>61961.9</v>
      </c>
      <c r="GP234">
        <v>1.9866</v>
      </c>
      <c r="GQ234">
        <v>1.8476</v>
      </c>
      <c r="GR234">
        <v>0.127703</v>
      </c>
      <c r="GS234">
        <v>0</v>
      </c>
      <c r="GT234">
        <v>25.1566</v>
      </c>
      <c r="GU234">
        <v>999.9</v>
      </c>
      <c r="GV234">
        <v>57.807</v>
      </c>
      <c r="GW234">
        <v>29.306</v>
      </c>
      <c r="GX234">
        <v>26.1825</v>
      </c>
      <c r="GY234">
        <v>56.5364</v>
      </c>
      <c r="GZ234">
        <v>43.5617</v>
      </c>
      <c r="HA234">
        <v>1</v>
      </c>
      <c r="HB234">
        <v>-0.0591667</v>
      </c>
      <c r="HC234">
        <v>0.016122</v>
      </c>
      <c r="HD234">
        <v>20.1141</v>
      </c>
      <c r="HE234">
        <v>5.19812</v>
      </c>
      <c r="HF234">
        <v>12.004</v>
      </c>
      <c r="HG234">
        <v>4.9756</v>
      </c>
      <c r="HH234">
        <v>3.2938</v>
      </c>
      <c r="HI234">
        <v>9999</v>
      </c>
      <c r="HJ234">
        <v>9999</v>
      </c>
      <c r="HK234">
        <v>9999</v>
      </c>
      <c r="HL234">
        <v>628.5</v>
      </c>
      <c r="HM234">
        <v>1.86325</v>
      </c>
      <c r="HN234">
        <v>1.86807</v>
      </c>
      <c r="HO234">
        <v>1.86783</v>
      </c>
      <c r="HP234">
        <v>1.86905</v>
      </c>
      <c r="HQ234">
        <v>1.86981</v>
      </c>
      <c r="HR234">
        <v>1.86584</v>
      </c>
      <c r="HS234">
        <v>1.86691</v>
      </c>
      <c r="HT234">
        <v>1.86829</v>
      </c>
      <c r="HU234">
        <v>5</v>
      </c>
      <c r="HV234">
        <v>0</v>
      </c>
      <c r="HW234">
        <v>0</v>
      </c>
      <c r="HX234">
        <v>0</v>
      </c>
      <c r="HY234" t="s">
        <v>422</v>
      </c>
      <c r="HZ234" t="s">
        <v>423</v>
      </c>
      <c r="IA234" t="s">
        <v>424</v>
      </c>
      <c r="IB234" t="s">
        <v>424</v>
      </c>
      <c r="IC234" t="s">
        <v>424</v>
      </c>
      <c r="ID234" t="s">
        <v>424</v>
      </c>
      <c r="IE234">
        <v>0</v>
      </c>
      <c r="IF234">
        <v>100</v>
      </c>
      <c r="IG234">
        <v>100</v>
      </c>
      <c r="IH234">
        <v>6.419</v>
      </c>
      <c r="II234">
        <v>0.4687</v>
      </c>
      <c r="IJ234">
        <v>4.02706509432224</v>
      </c>
      <c r="IK234">
        <v>0.00601174518973114</v>
      </c>
      <c r="IL234">
        <v>2.77886958061485e-07</v>
      </c>
      <c r="IM234">
        <v>-3.54636231360687e-10</v>
      </c>
      <c r="IN234">
        <v>-0.0404303883988718</v>
      </c>
      <c r="IO234">
        <v>-0.0177815531441476</v>
      </c>
      <c r="IP234">
        <v>0.00205572605671414</v>
      </c>
      <c r="IQ234">
        <v>-1.65519735432211e-05</v>
      </c>
      <c r="IR234">
        <v>-4</v>
      </c>
      <c r="IS234">
        <v>1848</v>
      </c>
      <c r="IT234">
        <v>1</v>
      </c>
      <c r="IU234">
        <v>25</v>
      </c>
      <c r="IV234">
        <v>24585.8</v>
      </c>
      <c r="IW234">
        <v>24585.7</v>
      </c>
      <c r="IX234">
        <v>1.05957</v>
      </c>
      <c r="IY234">
        <v>2.62451</v>
      </c>
      <c r="IZ234">
        <v>1.54785</v>
      </c>
      <c r="JA234">
        <v>2.30347</v>
      </c>
      <c r="JB234">
        <v>1.34644</v>
      </c>
      <c r="JC234">
        <v>2.40723</v>
      </c>
      <c r="JD234">
        <v>33.7155</v>
      </c>
      <c r="JE234">
        <v>24.2188</v>
      </c>
      <c r="JF234">
        <v>18</v>
      </c>
      <c r="JG234">
        <v>499.953</v>
      </c>
      <c r="JH234">
        <v>410.586</v>
      </c>
      <c r="JI234">
        <v>24.9998</v>
      </c>
      <c r="JJ234">
        <v>26.4936</v>
      </c>
      <c r="JK234">
        <v>29.9999</v>
      </c>
      <c r="JL234">
        <v>26.4689</v>
      </c>
      <c r="JM234">
        <v>26.4135</v>
      </c>
      <c r="JN234">
        <v>21.2767</v>
      </c>
      <c r="JO234">
        <v>32.0659</v>
      </c>
      <c r="JP234">
        <v>83.2025</v>
      </c>
      <c r="JQ234">
        <v>25</v>
      </c>
      <c r="JR234">
        <v>440.246</v>
      </c>
      <c r="JS234">
        <v>19.9332</v>
      </c>
      <c r="JT234">
        <v>102.364</v>
      </c>
      <c r="JU234">
        <v>103.139</v>
      </c>
    </row>
    <row r="235" spans="1:281">
      <c r="A235">
        <v>219</v>
      </c>
      <c r="B235">
        <v>1659026778.1</v>
      </c>
      <c r="C235">
        <v>3095</v>
      </c>
      <c r="D235" t="s">
        <v>863</v>
      </c>
      <c r="E235" t="s">
        <v>864</v>
      </c>
      <c r="F235">
        <v>5</v>
      </c>
      <c r="G235" t="s">
        <v>812</v>
      </c>
      <c r="H235" t="s">
        <v>417</v>
      </c>
      <c r="I235">
        <v>1659026770.33214</v>
      </c>
      <c r="J235">
        <f>(K235)/1000</f>
        <v>0</v>
      </c>
      <c r="K235">
        <f>IF(CZ235, AN235, AH235)</f>
        <v>0</v>
      </c>
      <c r="L235">
        <f>IF(CZ235, AI235, AG235)</f>
        <v>0</v>
      </c>
      <c r="M235">
        <f>DB235 - IF(AU235&gt;1, L235*CV235*100.0/(AW235*DP235), 0)</f>
        <v>0</v>
      </c>
      <c r="N235">
        <f>((T235-J235/2)*M235-L235)/(T235+J235/2)</f>
        <v>0</v>
      </c>
      <c r="O235">
        <f>N235*(DI235+DJ235)/1000.0</f>
        <v>0</v>
      </c>
      <c r="P235">
        <f>(DB235 - IF(AU235&gt;1, L235*CV235*100.0/(AW235*DP235), 0))*(DI235+DJ235)/1000.0</f>
        <v>0</v>
      </c>
      <c r="Q235">
        <f>2.0/((1/S235-1/R235)+SIGN(S235)*SQRT((1/S235-1/R235)*(1/S235-1/R235) + 4*CW235/((CW235+1)*(CW235+1))*(2*1/S235*1/R235-1/R235*1/R235)))</f>
        <v>0</v>
      </c>
      <c r="R235">
        <f>IF(LEFT(CX235,1)&lt;&gt;"0",IF(LEFT(CX235,1)="1",3.0,CY235),$D$5+$E$5*(DP235*DI235/($K$5*1000))+$F$5*(DP235*DI235/($K$5*1000))*MAX(MIN(CV235,$J$5),$I$5)*MAX(MIN(CV235,$J$5),$I$5)+$G$5*MAX(MIN(CV235,$J$5),$I$5)*(DP235*DI235/($K$5*1000))+$H$5*(DP235*DI235/($K$5*1000))*(DP235*DI235/($K$5*1000)))</f>
        <v>0</v>
      </c>
      <c r="S235">
        <f>J235*(1000-(1000*0.61365*exp(17.502*W235/(240.97+W235))/(DI235+DJ235)+DD235)/2)/(1000*0.61365*exp(17.502*W235/(240.97+W235))/(DI235+DJ235)-DD235)</f>
        <v>0</v>
      </c>
      <c r="T235">
        <f>1/((CW235+1)/(Q235/1.6)+1/(R235/1.37)) + CW235/((CW235+1)/(Q235/1.6) + CW235/(R235/1.37))</f>
        <v>0</v>
      </c>
      <c r="U235">
        <f>(CR235*CU235)</f>
        <v>0</v>
      </c>
      <c r="V235">
        <f>(DK235+(U235+2*0.95*5.67E-8*(((DK235+$B$7)+273)^4-(DK235+273)^4)-44100*J235)/(1.84*29.3*R235+8*0.95*5.67E-8*(DK235+273)^3))</f>
        <v>0</v>
      </c>
      <c r="W235">
        <f>($C$7*DL235+$D$7*DM235+$E$7*V235)</f>
        <v>0</v>
      </c>
      <c r="X235">
        <f>0.61365*exp(17.502*W235/(240.97+W235))</f>
        <v>0</v>
      </c>
      <c r="Y235">
        <f>(Z235/AA235*100)</f>
        <v>0</v>
      </c>
      <c r="Z235">
        <f>DD235*(DI235+DJ235)/1000</f>
        <v>0</v>
      </c>
      <c r="AA235">
        <f>0.61365*exp(17.502*DK235/(240.97+DK235))</f>
        <v>0</v>
      </c>
      <c r="AB235">
        <f>(X235-DD235*(DI235+DJ235)/1000)</f>
        <v>0</v>
      </c>
      <c r="AC235">
        <f>(-J235*44100)</f>
        <v>0</v>
      </c>
      <c r="AD235">
        <f>2*29.3*R235*0.92*(DK235-W235)</f>
        <v>0</v>
      </c>
      <c r="AE235">
        <f>2*0.95*5.67E-8*(((DK235+$B$7)+273)^4-(W235+273)^4)</f>
        <v>0</v>
      </c>
      <c r="AF235">
        <f>U235+AE235+AC235+AD235</f>
        <v>0</v>
      </c>
      <c r="AG235">
        <f>DH235*AU235*(DC235-DB235*(1000-AU235*DE235)/(1000-AU235*DD235))/(100*CV235)</f>
        <v>0</v>
      </c>
      <c r="AH235">
        <f>1000*DH235*AU235*(DD235-DE235)/(100*CV235*(1000-AU235*DD235))</f>
        <v>0</v>
      </c>
      <c r="AI235">
        <f>(AJ235 - AK235 - DI235*1E3/(8.314*(DK235+273.15)) * AM235/DH235 * AL235) * DH235/(100*CV235) * (1000 - DE235)/1000</f>
        <v>0</v>
      </c>
      <c r="AJ235">
        <v>442.099212116176</v>
      </c>
      <c r="AK235">
        <v>416.289436363636</v>
      </c>
      <c r="AL235">
        <v>1.37500121827795</v>
      </c>
      <c r="AM235">
        <v>66.0504921813524</v>
      </c>
      <c r="AN235">
        <f>(AP235 - AO235 + DI235*1E3/(8.314*(DK235+273.15)) * AR235/DH235 * AQ235) * DH235/(100*CV235) * 1000/(1000 - AP235)</f>
        <v>0</v>
      </c>
      <c r="AO235">
        <v>19.9826419333766</v>
      </c>
      <c r="AP235">
        <v>24.0973097902098</v>
      </c>
      <c r="AQ235">
        <v>4.10303030308671e-05</v>
      </c>
      <c r="AR235">
        <v>92.47</v>
      </c>
      <c r="AS235">
        <v>0</v>
      </c>
      <c r="AT235">
        <v>0</v>
      </c>
      <c r="AU235">
        <f>IF(AS235*$H$13&gt;=AW235,1.0,(AW235/(AW235-AS235*$H$13)))</f>
        <v>0</v>
      </c>
      <c r="AV235">
        <f>(AU235-1)*100</f>
        <v>0</v>
      </c>
      <c r="AW235">
        <f>MAX(0,($B$13+$C$13*DP235)/(1+$D$13*DP235)*DI235/(DK235+273)*$E$13)</f>
        <v>0</v>
      </c>
      <c r="AX235" t="s">
        <v>418</v>
      </c>
      <c r="AY235" t="s">
        <v>418</v>
      </c>
      <c r="AZ235">
        <v>0</v>
      </c>
      <c r="BA235">
        <v>0</v>
      </c>
      <c r="BB235">
        <f>1-AZ235/BA235</f>
        <v>0</v>
      </c>
      <c r="BC235">
        <v>0</v>
      </c>
      <c r="BD235" t="s">
        <v>418</v>
      </c>
      <c r="BE235" t="s">
        <v>418</v>
      </c>
      <c r="BF235">
        <v>0</v>
      </c>
      <c r="BG235">
        <v>0</v>
      </c>
      <c r="BH235">
        <f>1-BF235/BG235</f>
        <v>0</v>
      </c>
      <c r="BI235">
        <v>0.5</v>
      </c>
      <c r="BJ235">
        <f>CS235</f>
        <v>0</v>
      </c>
      <c r="BK235">
        <f>L235</f>
        <v>0</v>
      </c>
      <c r="BL235">
        <f>BH235*BI235*BJ235</f>
        <v>0</v>
      </c>
      <c r="BM235">
        <f>(BK235-BC235)/BJ235</f>
        <v>0</v>
      </c>
      <c r="BN235">
        <f>(BA235-BG235)/BG235</f>
        <v>0</v>
      </c>
      <c r="BO235">
        <f>AZ235/(BB235+AZ235/BG235)</f>
        <v>0</v>
      </c>
      <c r="BP235" t="s">
        <v>418</v>
      </c>
      <c r="BQ235">
        <v>0</v>
      </c>
      <c r="BR235">
        <f>IF(BQ235&lt;&gt;0, BQ235, BO235)</f>
        <v>0</v>
      </c>
      <c r="BS235">
        <f>1-BR235/BG235</f>
        <v>0</v>
      </c>
      <c r="BT235">
        <f>(BG235-BF235)/(BG235-BR235)</f>
        <v>0</v>
      </c>
      <c r="BU235">
        <f>(BA235-BG235)/(BA235-BR235)</f>
        <v>0</v>
      </c>
      <c r="BV235">
        <f>(BG235-BF235)/(BG235-AZ235)</f>
        <v>0</v>
      </c>
      <c r="BW235">
        <f>(BA235-BG235)/(BA235-AZ235)</f>
        <v>0</v>
      </c>
      <c r="BX235">
        <f>(BT235*BR235/BF235)</f>
        <v>0</v>
      </c>
      <c r="BY235">
        <f>(1-BX235)</f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f>$B$11*DQ235+$C$11*DR235+$F$11*EC235*(1-EF235)</f>
        <v>0</v>
      </c>
      <c r="CS235">
        <f>CR235*CT235</f>
        <v>0</v>
      </c>
      <c r="CT235">
        <f>($B$11*$D$9+$C$11*$D$9+$F$11*((EP235+EH235)/MAX(EP235+EH235+EQ235, 0.1)*$I$9+EQ235/MAX(EP235+EH235+EQ235, 0.1)*$J$9))/($B$11+$C$11+$F$11)</f>
        <v>0</v>
      </c>
      <c r="CU235">
        <f>($B$11*$K$9+$C$11*$K$9+$F$11*((EP235+EH235)/MAX(EP235+EH235+EQ235, 0.1)*$P$9+EQ235/MAX(EP235+EH235+EQ235, 0.1)*$Q$9))/($B$11+$C$11+$F$11)</f>
        <v>0</v>
      </c>
      <c r="CV235">
        <v>6</v>
      </c>
      <c r="CW235">
        <v>0.5</v>
      </c>
      <c r="CX235" t="s">
        <v>419</v>
      </c>
      <c r="CY235">
        <v>2</v>
      </c>
      <c r="CZ235" t="b">
        <v>1</v>
      </c>
      <c r="DA235">
        <v>1659026770.33214</v>
      </c>
      <c r="DB235">
        <v>401.262785714286</v>
      </c>
      <c r="DC235">
        <v>425.099107142857</v>
      </c>
      <c r="DD235">
        <v>24.0922464285714</v>
      </c>
      <c r="DE235">
        <v>19.9828071428571</v>
      </c>
      <c r="DF235">
        <v>394.8405</v>
      </c>
      <c r="DG235">
        <v>23.6237035714286</v>
      </c>
      <c r="DH235">
        <v>500.043607142857</v>
      </c>
      <c r="DI235">
        <v>90.38395</v>
      </c>
      <c r="DJ235">
        <v>0.046402175</v>
      </c>
      <c r="DK235">
        <v>27.2891178571429</v>
      </c>
      <c r="DL235">
        <v>27.2475571428571</v>
      </c>
      <c r="DM235">
        <v>999.9</v>
      </c>
      <c r="DN235">
        <v>0</v>
      </c>
      <c r="DO235">
        <v>0</v>
      </c>
      <c r="DP235">
        <v>10001.6071428571</v>
      </c>
      <c r="DQ235">
        <v>0</v>
      </c>
      <c r="DR235">
        <v>18.2001642857143</v>
      </c>
      <c r="DS235">
        <v>-23.8362892857143</v>
      </c>
      <c r="DT235">
        <v>411.168785714286</v>
      </c>
      <c r="DU235">
        <v>433.766857142857</v>
      </c>
      <c r="DV235">
        <v>4.10943785714286</v>
      </c>
      <c r="DW235">
        <v>425.099107142857</v>
      </c>
      <c r="DX235">
        <v>19.9828071428571</v>
      </c>
      <c r="DY235">
        <v>2.17755214285714</v>
      </c>
      <c r="DZ235">
        <v>1.80612464285714</v>
      </c>
      <c r="EA235">
        <v>18.7981142857143</v>
      </c>
      <c r="EB235">
        <v>15.8399</v>
      </c>
      <c r="EC235">
        <v>2000.01107142857</v>
      </c>
      <c r="ED235">
        <v>0.979994321428572</v>
      </c>
      <c r="EE235">
        <v>0.0200058678571429</v>
      </c>
      <c r="EF235">
        <v>0</v>
      </c>
      <c r="EG235">
        <v>865.948321428571</v>
      </c>
      <c r="EH235">
        <v>5.00063</v>
      </c>
      <c r="EI235">
        <v>17063.05</v>
      </c>
      <c r="EJ235">
        <v>17256.9642857143</v>
      </c>
      <c r="EK235">
        <v>38.125</v>
      </c>
      <c r="EL235">
        <v>38.187</v>
      </c>
      <c r="EM235">
        <v>37.6715</v>
      </c>
      <c r="EN235">
        <v>37.437</v>
      </c>
      <c r="EO235">
        <v>39.125</v>
      </c>
      <c r="EP235">
        <v>1955.10071428571</v>
      </c>
      <c r="EQ235">
        <v>39.9103571428571</v>
      </c>
      <c r="ER235">
        <v>0</v>
      </c>
      <c r="ES235">
        <v>1659026776.9</v>
      </c>
      <c r="ET235">
        <v>0</v>
      </c>
      <c r="EU235">
        <v>865.939192307692</v>
      </c>
      <c r="EV235">
        <v>-3.78923077874038</v>
      </c>
      <c r="EW235">
        <v>-71.7709401699707</v>
      </c>
      <c r="EX235">
        <v>17062.6576923077</v>
      </c>
      <c r="EY235">
        <v>15</v>
      </c>
      <c r="EZ235">
        <v>0</v>
      </c>
      <c r="FA235" t="s">
        <v>420</v>
      </c>
      <c r="FB235">
        <v>1657551626.5</v>
      </c>
      <c r="FC235">
        <v>1657551629</v>
      </c>
      <c r="FD235">
        <v>0</v>
      </c>
      <c r="FE235">
        <v>0.403</v>
      </c>
      <c r="FF235">
        <v>0.009</v>
      </c>
      <c r="FG235">
        <v>9.41</v>
      </c>
      <c r="FH235">
        <v>0.087</v>
      </c>
      <c r="FI235">
        <v>417</v>
      </c>
      <c r="FJ235">
        <v>17</v>
      </c>
      <c r="FK235">
        <v>1.61</v>
      </c>
      <c r="FL235">
        <v>0.59</v>
      </c>
      <c r="FM235">
        <v>-22.0543707317073</v>
      </c>
      <c r="FN235">
        <v>-30.491981184669</v>
      </c>
      <c r="FO235">
        <v>3.82236293545797</v>
      </c>
      <c r="FP235">
        <v>0</v>
      </c>
      <c r="FQ235">
        <v>866.096029411765</v>
      </c>
      <c r="FR235">
        <v>-2.68508785931465</v>
      </c>
      <c r="FS235">
        <v>0.326365501104845</v>
      </c>
      <c r="FT235">
        <v>0</v>
      </c>
      <c r="FU235">
        <v>4.10636804878049</v>
      </c>
      <c r="FV235">
        <v>0.0460971428571404</v>
      </c>
      <c r="FW235">
        <v>0.00540153646592726</v>
      </c>
      <c r="FX235">
        <v>1</v>
      </c>
      <c r="FY235">
        <v>1</v>
      </c>
      <c r="FZ235">
        <v>3</v>
      </c>
      <c r="GA235" t="s">
        <v>421</v>
      </c>
      <c r="GB235">
        <v>2.97346</v>
      </c>
      <c r="GC235">
        <v>2.70015</v>
      </c>
      <c r="GD235">
        <v>0.0883024</v>
      </c>
      <c r="GE235">
        <v>0.0951257</v>
      </c>
      <c r="GF235">
        <v>0.103466</v>
      </c>
      <c r="GG235">
        <v>0.0917478</v>
      </c>
      <c r="GH235">
        <v>35517.7</v>
      </c>
      <c r="GI235">
        <v>38546.7</v>
      </c>
      <c r="GJ235">
        <v>35303</v>
      </c>
      <c r="GK235">
        <v>38633.5</v>
      </c>
      <c r="GL235">
        <v>44868.8</v>
      </c>
      <c r="GM235">
        <v>50674.5</v>
      </c>
      <c r="GN235">
        <v>55179.5</v>
      </c>
      <c r="GO235">
        <v>61962.5</v>
      </c>
      <c r="GP235">
        <v>1.986</v>
      </c>
      <c r="GQ235">
        <v>1.8486</v>
      </c>
      <c r="GR235">
        <v>0.127703</v>
      </c>
      <c r="GS235">
        <v>0</v>
      </c>
      <c r="GT235">
        <v>25.1566</v>
      </c>
      <c r="GU235">
        <v>999.9</v>
      </c>
      <c r="GV235">
        <v>57.783</v>
      </c>
      <c r="GW235">
        <v>29.285</v>
      </c>
      <c r="GX235">
        <v>26.1395</v>
      </c>
      <c r="GY235">
        <v>56.9364</v>
      </c>
      <c r="GZ235">
        <v>43.1851</v>
      </c>
      <c r="HA235">
        <v>1</v>
      </c>
      <c r="HB235">
        <v>-0.0596951</v>
      </c>
      <c r="HC235">
        <v>0.0143791</v>
      </c>
      <c r="HD235">
        <v>20.1143</v>
      </c>
      <c r="HE235">
        <v>5.19932</v>
      </c>
      <c r="HF235">
        <v>12.004</v>
      </c>
      <c r="HG235">
        <v>4.976</v>
      </c>
      <c r="HH235">
        <v>3.294</v>
      </c>
      <c r="HI235">
        <v>9999</v>
      </c>
      <c r="HJ235">
        <v>9999</v>
      </c>
      <c r="HK235">
        <v>9999</v>
      </c>
      <c r="HL235">
        <v>628.5</v>
      </c>
      <c r="HM235">
        <v>1.86322</v>
      </c>
      <c r="HN235">
        <v>1.86801</v>
      </c>
      <c r="HO235">
        <v>1.86783</v>
      </c>
      <c r="HP235">
        <v>1.86902</v>
      </c>
      <c r="HQ235">
        <v>1.86981</v>
      </c>
      <c r="HR235">
        <v>1.86584</v>
      </c>
      <c r="HS235">
        <v>1.86691</v>
      </c>
      <c r="HT235">
        <v>1.86829</v>
      </c>
      <c r="HU235">
        <v>5</v>
      </c>
      <c r="HV235">
        <v>0</v>
      </c>
      <c r="HW235">
        <v>0</v>
      </c>
      <c r="HX235">
        <v>0</v>
      </c>
      <c r="HY235" t="s">
        <v>422</v>
      </c>
      <c r="HZ235" t="s">
        <v>423</v>
      </c>
      <c r="IA235" t="s">
        <v>424</v>
      </c>
      <c r="IB235" t="s">
        <v>424</v>
      </c>
      <c r="IC235" t="s">
        <v>424</v>
      </c>
      <c r="ID235" t="s">
        <v>424</v>
      </c>
      <c r="IE235">
        <v>0</v>
      </c>
      <c r="IF235">
        <v>100</v>
      </c>
      <c r="IG235">
        <v>100</v>
      </c>
      <c r="IH235">
        <v>6.459</v>
      </c>
      <c r="II235">
        <v>0.4688</v>
      </c>
      <c r="IJ235">
        <v>4.02706509432224</v>
      </c>
      <c r="IK235">
        <v>0.00601174518973114</v>
      </c>
      <c r="IL235">
        <v>2.77886958061485e-07</v>
      </c>
      <c r="IM235">
        <v>-3.54636231360687e-10</v>
      </c>
      <c r="IN235">
        <v>-0.0404303883988718</v>
      </c>
      <c r="IO235">
        <v>-0.0177815531441476</v>
      </c>
      <c r="IP235">
        <v>0.00205572605671414</v>
      </c>
      <c r="IQ235">
        <v>-1.65519735432211e-05</v>
      </c>
      <c r="IR235">
        <v>-4</v>
      </c>
      <c r="IS235">
        <v>1848</v>
      </c>
      <c r="IT235">
        <v>1</v>
      </c>
      <c r="IU235">
        <v>25</v>
      </c>
      <c r="IV235">
        <v>24585.9</v>
      </c>
      <c r="IW235">
        <v>24585.8</v>
      </c>
      <c r="IX235">
        <v>1.08887</v>
      </c>
      <c r="IY235">
        <v>2.62939</v>
      </c>
      <c r="IZ235">
        <v>1.54785</v>
      </c>
      <c r="JA235">
        <v>2.30347</v>
      </c>
      <c r="JB235">
        <v>1.34644</v>
      </c>
      <c r="JC235">
        <v>2.31323</v>
      </c>
      <c r="JD235">
        <v>33.7155</v>
      </c>
      <c r="JE235">
        <v>24.2188</v>
      </c>
      <c r="JF235">
        <v>18</v>
      </c>
      <c r="JG235">
        <v>499.548</v>
      </c>
      <c r="JH235">
        <v>411.143</v>
      </c>
      <c r="JI235">
        <v>24.9997</v>
      </c>
      <c r="JJ235">
        <v>26.4913</v>
      </c>
      <c r="JK235">
        <v>30</v>
      </c>
      <c r="JL235">
        <v>26.4671</v>
      </c>
      <c r="JM235">
        <v>26.413</v>
      </c>
      <c r="JN235">
        <v>21.9307</v>
      </c>
      <c r="JO235">
        <v>32.0659</v>
      </c>
      <c r="JP235">
        <v>82.8254</v>
      </c>
      <c r="JQ235">
        <v>25</v>
      </c>
      <c r="JR235">
        <v>460.322</v>
      </c>
      <c r="JS235">
        <v>19.9122</v>
      </c>
      <c r="JT235">
        <v>102.363</v>
      </c>
      <c r="JU235">
        <v>103.14</v>
      </c>
    </row>
    <row r="236" spans="1:281">
      <c r="A236">
        <v>220</v>
      </c>
      <c r="B236">
        <v>1659026783.1</v>
      </c>
      <c r="C236">
        <v>3100</v>
      </c>
      <c r="D236" t="s">
        <v>865</v>
      </c>
      <c r="E236" t="s">
        <v>866</v>
      </c>
      <c r="F236">
        <v>5</v>
      </c>
      <c r="G236" t="s">
        <v>812</v>
      </c>
      <c r="H236" t="s">
        <v>417</v>
      </c>
      <c r="I236">
        <v>1659026775.6</v>
      </c>
      <c r="J236">
        <f>(K236)/1000</f>
        <v>0</v>
      </c>
      <c r="K236">
        <f>IF(CZ236, AN236, AH236)</f>
        <v>0</v>
      </c>
      <c r="L236">
        <f>IF(CZ236, AI236, AG236)</f>
        <v>0</v>
      </c>
      <c r="M236">
        <f>DB236 - IF(AU236&gt;1, L236*CV236*100.0/(AW236*DP236), 0)</f>
        <v>0</v>
      </c>
      <c r="N236">
        <f>((T236-J236/2)*M236-L236)/(T236+J236/2)</f>
        <v>0</v>
      </c>
      <c r="O236">
        <f>N236*(DI236+DJ236)/1000.0</f>
        <v>0</v>
      </c>
      <c r="P236">
        <f>(DB236 - IF(AU236&gt;1, L236*CV236*100.0/(AW236*DP236), 0))*(DI236+DJ236)/1000.0</f>
        <v>0</v>
      </c>
      <c r="Q236">
        <f>2.0/((1/S236-1/R236)+SIGN(S236)*SQRT((1/S236-1/R236)*(1/S236-1/R236) + 4*CW236/((CW236+1)*(CW236+1))*(2*1/S236*1/R236-1/R236*1/R236)))</f>
        <v>0</v>
      </c>
      <c r="R236">
        <f>IF(LEFT(CX236,1)&lt;&gt;"0",IF(LEFT(CX236,1)="1",3.0,CY236),$D$5+$E$5*(DP236*DI236/($K$5*1000))+$F$5*(DP236*DI236/($K$5*1000))*MAX(MIN(CV236,$J$5),$I$5)*MAX(MIN(CV236,$J$5),$I$5)+$G$5*MAX(MIN(CV236,$J$5),$I$5)*(DP236*DI236/($K$5*1000))+$H$5*(DP236*DI236/($K$5*1000))*(DP236*DI236/($K$5*1000)))</f>
        <v>0</v>
      </c>
      <c r="S236">
        <f>J236*(1000-(1000*0.61365*exp(17.502*W236/(240.97+W236))/(DI236+DJ236)+DD236)/2)/(1000*0.61365*exp(17.502*W236/(240.97+W236))/(DI236+DJ236)-DD236)</f>
        <v>0</v>
      </c>
      <c r="T236">
        <f>1/((CW236+1)/(Q236/1.6)+1/(R236/1.37)) + CW236/((CW236+1)/(Q236/1.6) + CW236/(R236/1.37))</f>
        <v>0</v>
      </c>
      <c r="U236">
        <f>(CR236*CU236)</f>
        <v>0</v>
      </c>
      <c r="V236">
        <f>(DK236+(U236+2*0.95*5.67E-8*(((DK236+$B$7)+273)^4-(DK236+273)^4)-44100*J236)/(1.84*29.3*R236+8*0.95*5.67E-8*(DK236+273)^3))</f>
        <v>0</v>
      </c>
      <c r="W236">
        <f>($C$7*DL236+$D$7*DM236+$E$7*V236)</f>
        <v>0</v>
      </c>
      <c r="X236">
        <f>0.61365*exp(17.502*W236/(240.97+W236))</f>
        <v>0</v>
      </c>
      <c r="Y236">
        <f>(Z236/AA236*100)</f>
        <v>0</v>
      </c>
      <c r="Z236">
        <f>DD236*(DI236+DJ236)/1000</f>
        <v>0</v>
      </c>
      <c r="AA236">
        <f>0.61365*exp(17.502*DK236/(240.97+DK236))</f>
        <v>0</v>
      </c>
      <c r="AB236">
        <f>(X236-DD236*(DI236+DJ236)/1000)</f>
        <v>0</v>
      </c>
      <c r="AC236">
        <f>(-J236*44100)</f>
        <v>0</v>
      </c>
      <c r="AD236">
        <f>2*29.3*R236*0.92*(DK236-W236)</f>
        <v>0</v>
      </c>
      <c r="AE236">
        <f>2*0.95*5.67E-8*(((DK236+$B$7)+273)^4-(W236+273)^4)</f>
        <v>0</v>
      </c>
      <c r="AF236">
        <f>U236+AE236+AC236+AD236</f>
        <v>0</v>
      </c>
      <c r="AG236">
        <f>DH236*AU236*(DC236-DB236*(1000-AU236*DE236)/(1000-AU236*DD236))/(100*CV236)</f>
        <v>0</v>
      </c>
      <c r="AH236">
        <f>1000*DH236*AU236*(DD236-DE236)/(100*CV236*(1000-AU236*DD236))</f>
        <v>0</v>
      </c>
      <c r="AI236">
        <f>(AJ236 - AK236 - DI236*1E3/(8.314*(DK236+273.15)) * AM236/DH236 * AL236) * DH236/(100*CV236) * (1000 - DE236)/1000</f>
        <v>0</v>
      </c>
      <c r="AJ236">
        <v>458.113279116444</v>
      </c>
      <c r="AK236">
        <v>427.509187878788</v>
      </c>
      <c r="AL236">
        <v>2.39362467285094</v>
      </c>
      <c r="AM236">
        <v>66.0504921813524</v>
      </c>
      <c r="AN236">
        <f>(AP236 - AO236 + DI236*1E3/(8.314*(DK236+273.15)) * AR236/DH236 * AQ236) * DH236/(100*CV236) * 1000/(1000 - AP236)</f>
        <v>0</v>
      </c>
      <c r="AO236">
        <v>19.9592730535065</v>
      </c>
      <c r="AP236">
        <v>24.0967251748252</v>
      </c>
      <c r="AQ236">
        <v>8.80445269026789e-05</v>
      </c>
      <c r="AR236">
        <v>92.47</v>
      </c>
      <c r="AS236">
        <v>0</v>
      </c>
      <c r="AT236">
        <v>0</v>
      </c>
      <c r="AU236">
        <f>IF(AS236*$H$13&gt;=AW236,1.0,(AW236/(AW236-AS236*$H$13)))</f>
        <v>0</v>
      </c>
      <c r="AV236">
        <f>(AU236-1)*100</f>
        <v>0</v>
      </c>
      <c r="AW236">
        <f>MAX(0,($B$13+$C$13*DP236)/(1+$D$13*DP236)*DI236/(DK236+273)*$E$13)</f>
        <v>0</v>
      </c>
      <c r="AX236" t="s">
        <v>418</v>
      </c>
      <c r="AY236" t="s">
        <v>418</v>
      </c>
      <c r="AZ236">
        <v>0</v>
      </c>
      <c r="BA236">
        <v>0</v>
      </c>
      <c r="BB236">
        <f>1-AZ236/BA236</f>
        <v>0</v>
      </c>
      <c r="BC236">
        <v>0</v>
      </c>
      <c r="BD236" t="s">
        <v>418</v>
      </c>
      <c r="BE236" t="s">
        <v>418</v>
      </c>
      <c r="BF236">
        <v>0</v>
      </c>
      <c r="BG236">
        <v>0</v>
      </c>
      <c r="BH236">
        <f>1-BF236/BG236</f>
        <v>0</v>
      </c>
      <c r="BI236">
        <v>0.5</v>
      </c>
      <c r="BJ236">
        <f>CS236</f>
        <v>0</v>
      </c>
      <c r="BK236">
        <f>L236</f>
        <v>0</v>
      </c>
      <c r="BL236">
        <f>BH236*BI236*BJ236</f>
        <v>0</v>
      </c>
      <c r="BM236">
        <f>(BK236-BC236)/BJ236</f>
        <v>0</v>
      </c>
      <c r="BN236">
        <f>(BA236-BG236)/BG236</f>
        <v>0</v>
      </c>
      <c r="BO236">
        <f>AZ236/(BB236+AZ236/BG236)</f>
        <v>0</v>
      </c>
      <c r="BP236" t="s">
        <v>418</v>
      </c>
      <c r="BQ236">
        <v>0</v>
      </c>
      <c r="BR236">
        <f>IF(BQ236&lt;&gt;0, BQ236, BO236)</f>
        <v>0</v>
      </c>
      <c r="BS236">
        <f>1-BR236/BG236</f>
        <v>0</v>
      </c>
      <c r="BT236">
        <f>(BG236-BF236)/(BG236-BR236)</f>
        <v>0</v>
      </c>
      <c r="BU236">
        <f>(BA236-BG236)/(BA236-BR236)</f>
        <v>0</v>
      </c>
      <c r="BV236">
        <f>(BG236-BF236)/(BG236-AZ236)</f>
        <v>0</v>
      </c>
      <c r="BW236">
        <f>(BA236-BG236)/(BA236-AZ236)</f>
        <v>0</v>
      </c>
      <c r="BX236">
        <f>(BT236*BR236/BF236)</f>
        <v>0</v>
      </c>
      <c r="BY236">
        <f>(1-BX236)</f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f>$B$11*DQ236+$C$11*DR236+$F$11*EC236*(1-EF236)</f>
        <v>0</v>
      </c>
      <c r="CS236">
        <f>CR236*CT236</f>
        <v>0</v>
      </c>
      <c r="CT236">
        <f>($B$11*$D$9+$C$11*$D$9+$F$11*((EP236+EH236)/MAX(EP236+EH236+EQ236, 0.1)*$I$9+EQ236/MAX(EP236+EH236+EQ236, 0.1)*$J$9))/($B$11+$C$11+$F$11)</f>
        <v>0</v>
      </c>
      <c r="CU236">
        <f>($B$11*$K$9+$C$11*$K$9+$F$11*((EP236+EH236)/MAX(EP236+EH236+EQ236, 0.1)*$P$9+EQ236/MAX(EP236+EH236+EQ236, 0.1)*$Q$9))/($B$11+$C$11+$F$11)</f>
        <v>0</v>
      </c>
      <c r="CV236">
        <v>6</v>
      </c>
      <c r="CW236">
        <v>0.5</v>
      </c>
      <c r="CX236" t="s">
        <v>419</v>
      </c>
      <c r="CY236">
        <v>2</v>
      </c>
      <c r="CZ236" t="b">
        <v>1</v>
      </c>
      <c r="DA236">
        <v>1659026775.6</v>
      </c>
      <c r="DB236">
        <v>405.388185185185</v>
      </c>
      <c r="DC236">
        <v>435.27037037037</v>
      </c>
      <c r="DD236">
        <v>24.0960481481481</v>
      </c>
      <c r="DE236">
        <v>19.9738</v>
      </c>
      <c r="DF236">
        <v>398.941037037037</v>
      </c>
      <c r="DG236">
        <v>23.6273259259259</v>
      </c>
      <c r="DH236">
        <v>500.040407407407</v>
      </c>
      <c r="DI236">
        <v>90.3840962962963</v>
      </c>
      <c r="DJ236">
        <v>0.0464431851851852</v>
      </c>
      <c r="DK236">
        <v>27.2856333333333</v>
      </c>
      <c r="DL236">
        <v>27.2445444444444</v>
      </c>
      <c r="DM236">
        <v>999.9</v>
      </c>
      <c r="DN236">
        <v>0</v>
      </c>
      <c r="DO236">
        <v>0</v>
      </c>
      <c r="DP236">
        <v>10000.7407407407</v>
      </c>
      <c r="DQ236">
        <v>0</v>
      </c>
      <c r="DR236">
        <v>18.2041</v>
      </c>
      <c r="DS236">
        <v>-29.8821555555556</v>
      </c>
      <c r="DT236">
        <v>415.397740740741</v>
      </c>
      <c r="DU236">
        <v>444.141259259259</v>
      </c>
      <c r="DV236">
        <v>4.12224814814815</v>
      </c>
      <c r="DW236">
        <v>435.27037037037</v>
      </c>
      <c r="DX236">
        <v>19.9738</v>
      </c>
      <c r="DY236">
        <v>2.17789925925926</v>
      </c>
      <c r="DZ236">
        <v>1.80531296296296</v>
      </c>
      <c r="EA236">
        <v>18.8006703703704</v>
      </c>
      <c r="EB236">
        <v>15.8328703703704</v>
      </c>
      <c r="EC236">
        <v>2000.01888888889</v>
      </c>
      <c r="ED236">
        <v>0.979994333333334</v>
      </c>
      <c r="EE236">
        <v>0.0200058555555555</v>
      </c>
      <c r="EF236">
        <v>0</v>
      </c>
      <c r="EG236">
        <v>865.597777777778</v>
      </c>
      <c r="EH236">
        <v>5.00063</v>
      </c>
      <c r="EI236">
        <v>17055.9074074074</v>
      </c>
      <c r="EJ236">
        <v>17257.037037037</v>
      </c>
      <c r="EK236">
        <v>38.125</v>
      </c>
      <c r="EL236">
        <v>38.187</v>
      </c>
      <c r="EM236">
        <v>37.6548518518519</v>
      </c>
      <c r="EN236">
        <v>37.437</v>
      </c>
      <c r="EO236">
        <v>39.125</v>
      </c>
      <c r="EP236">
        <v>1955.10851851852</v>
      </c>
      <c r="EQ236">
        <v>39.9103703703704</v>
      </c>
      <c r="ER236">
        <v>0</v>
      </c>
      <c r="ES236">
        <v>1659026781.7</v>
      </c>
      <c r="ET236">
        <v>0</v>
      </c>
      <c r="EU236">
        <v>865.614846153846</v>
      </c>
      <c r="EV236">
        <v>-4.47870085644855</v>
      </c>
      <c r="EW236">
        <v>-96.892307749367</v>
      </c>
      <c r="EX236">
        <v>17056.1653846154</v>
      </c>
      <c r="EY236">
        <v>15</v>
      </c>
      <c r="EZ236">
        <v>0</v>
      </c>
      <c r="FA236" t="s">
        <v>420</v>
      </c>
      <c r="FB236">
        <v>1657551626.5</v>
      </c>
      <c r="FC236">
        <v>1657551629</v>
      </c>
      <c r="FD236">
        <v>0</v>
      </c>
      <c r="FE236">
        <v>0.403</v>
      </c>
      <c r="FF236">
        <v>0.009</v>
      </c>
      <c r="FG236">
        <v>9.41</v>
      </c>
      <c r="FH236">
        <v>0.087</v>
      </c>
      <c r="FI236">
        <v>417</v>
      </c>
      <c r="FJ236">
        <v>17</v>
      </c>
      <c r="FK236">
        <v>1.61</v>
      </c>
      <c r="FL236">
        <v>0.59</v>
      </c>
      <c r="FM236">
        <v>-26.0001292682927</v>
      </c>
      <c r="FN236">
        <v>-64.5439024390244</v>
      </c>
      <c r="FO236">
        <v>6.76780105504046</v>
      </c>
      <c r="FP236">
        <v>0</v>
      </c>
      <c r="FQ236">
        <v>865.850411764706</v>
      </c>
      <c r="FR236">
        <v>-4.03715814016288</v>
      </c>
      <c r="FS236">
        <v>0.429734125576651</v>
      </c>
      <c r="FT236">
        <v>0</v>
      </c>
      <c r="FU236">
        <v>4.11505243902439</v>
      </c>
      <c r="FV236">
        <v>0.121097770034846</v>
      </c>
      <c r="FW236">
        <v>0.0140627679647944</v>
      </c>
      <c r="FX236">
        <v>0</v>
      </c>
      <c r="FY236">
        <v>0</v>
      </c>
      <c r="FZ236">
        <v>3</v>
      </c>
      <c r="GA236" t="s">
        <v>427</v>
      </c>
      <c r="GB236">
        <v>2.9743</v>
      </c>
      <c r="GC236">
        <v>2.70024</v>
      </c>
      <c r="GD236">
        <v>0.0901698</v>
      </c>
      <c r="GE236">
        <v>0.0979414</v>
      </c>
      <c r="GF236">
        <v>0.103475</v>
      </c>
      <c r="GG236">
        <v>0.0916864</v>
      </c>
      <c r="GH236">
        <v>35445.3</v>
      </c>
      <c r="GI236">
        <v>38427</v>
      </c>
      <c r="GJ236">
        <v>35303.3</v>
      </c>
      <c r="GK236">
        <v>38633.7</v>
      </c>
      <c r="GL236">
        <v>44869.3</v>
      </c>
      <c r="GM236">
        <v>50678.3</v>
      </c>
      <c r="GN236">
        <v>55180.7</v>
      </c>
      <c r="GO236">
        <v>61962.9</v>
      </c>
      <c r="GP236">
        <v>1.9874</v>
      </c>
      <c r="GQ236">
        <v>1.8482</v>
      </c>
      <c r="GR236">
        <v>0.126213</v>
      </c>
      <c r="GS236">
        <v>0</v>
      </c>
      <c r="GT236">
        <v>25.1566</v>
      </c>
      <c r="GU236">
        <v>999.9</v>
      </c>
      <c r="GV236">
        <v>57.759</v>
      </c>
      <c r="GW236">
        <v>29.306</v>
      </c>
      <c r="GX236">
        <v>26.1583</v>
      </c>
      <c r="GY236">
        <v>56.6164</v>
      </c>
      <c r="GZ236">
        <v>43.2332</v>
      </c>
      <c r="HA236">
        <v>1</v>
      </c>
      <c r="HB236">
        <v>-0.0596341</v>
      </c>
      <c r="HC236">
        <v>0.0135076</v>
      </c>
      <c r="HD236">
        <v>20.1139</v>
      </c>
      <c r="HE236">
        <v>5.19932</v>
      </c>
      <c r="HF236">
        <v>12.0052</v>
      </c>
      <c r="HG236">
        <v>4.9756</v>
      </c>
      <c r="HH236">
        <v>3.2938</v>
      </c>
      <c r="HI236">
        <v>9999</v>
      </c>
      <c r="HJ236">
        <v>9999</v>
      </c>
      <c r="HK236">
        <v>9999</v>
      </c>
      <c r="HL236">
        <v>628.5</v>
      </c>
      <c r="HM236">
        <v>1.86322</v>
      </c>
      <c r="HN236">
        <v>1.86798</v>
      </c>
      <c r="HO236">
        <v>1.86783</v>
      </c>
      <c r="HP236">
        <v>1.86902</v>
      </c>
      <c r="HQ236">
        <v>1.86981</v>
      </c>
      <c r="HR236">
        <v>1.86584</v>
      </c>
      <c r="HS236">
        <v>1.86691</v>
      </c>
      <c r="HT236">
        <v>1.86829</v>
      </c>
      <c r="HU236">
        <v>5</v>
      </c>
      <c r="HV236">
        <v>0</v>
      </c>
      <c r="HW236">
        <v>0</v>
      </c>
      <c r="HX236">
        <v>0</v>
      </c>
      <c r="HY236" t="s">
        <v>422</v>
      </c>
      <c r="HZ236" t="s">
        <v>423</v>
      </c>
      <c r="IA236" t="s">
        <v>424</v>
      </c>
      <c r="IB236" t="s">
        <v>424</v>
      </c>
      <c r="IC236" t="s">
        <v>424</v>
      </c>
      <c r="ID236" t="s">
        <v>424</v>
      </c>
      <c r="IE236">
        <v>0</v>
      </c>
      <c r="IF236">
        <v>100</v>
      </c>
      <c r="IG236">
        <v>100</v>
      </c>
      <c r="IH236">
        <v>6.526</v>
      </c>
      <c r="II236">
        <v>0.4689</v>
      </c>
      <c r="IJ236">
        <v>4.02706509432224</v>
      </c>
      <c r="IK236">
        <v>0.00601174518973114</v>
      </c>
      <c r="IL236">
        <v>2.77886958061485e-07</v>
      </c>
      <c r="IM236">
        <v>-3.54636231360687e-10</v>
      </c>
      <c r="IN236">
        <v>-0.0404303883988718</v>
      </c>
      <c r="IO236">
        <v>-0.0177815531441476</v>
      </c>
      <c r="IP236">
        <v>0.00205572605671414</v>
      </c>
      <c r="IQ236">
        <v>-1.65519735432211e-05</v>
      </c>
      <c r="IR236">
        <v>-4</v>
      </c>
      <c r="IS236">
        <v>1848</v>
      </c>
      <c r="IT236">
        <v>1</v>
      </c>
      <c r="IU236">
        <v>25</v>
      </c>
      <c r="IV236">
        <v>24585.9</v>
      </c>
      <c r="IW236">
        <v>24585.9</v>
      </c>
      <c r="IX236">
        <v>1.12305</v>
      </c>
      <c r="IY236">
        <v>2.61841</v>
      </c>
      <c r="IZ236">
        <v>1.54785</v>
      </c>
      <c r="JA236">
        <v>2.30347</v>
      </c>
      <c r="JB236">
        <v>1.34644</v>
      </c>
      <c r="JC236">
        <v>2.37671</v>
      </c>
      <c r="JD236">
        <v>33.7155</v>
      </c>
      <c r="JE236">
        <v>24.2188</v>
      </c>
      <c r="JF236">
        <v>18</v>
      </c>
      <c r="JG236">
        <v>500.46</v>
      </c>
      <c r="JH236">
        <v>410.901</v>
      </c>
      <c r="JI236">
        <v>24.9998</v>
      </c>
      <c r="JJ236">
        <v>26.4891</v>
      </c>
      <c r="JK236">
        <v>30</v>
      </c>
      <c r="JL236">
        <v>26.4666</v>
      </c>
      <c r="JM236">
        <v>26.4108</v>
      </c>
      <c r="JN236">
        <v>22.5603</v>
      </c>
      <c r="JO236">
        <v>32.0659</v>
      </c>
      <c r="JP236">
        <v>82.8254</v>
      </c>
      <c r="JQ236">
        <v>25</v>
      </c>
      <c r="JR236">
        <v>473.834</v>
      </c>
      <c r="JS236">
        <v>19.8901</v>
      </c>
      <c r="JT236">
        <v>102.365</v>
      </c>
      <c r="JU236">
        <v>103.141</v>
      </c>
    </row>
    <row r="237" spans="1:281">
      <c r="A237">
        <v>221</v>
      </c>
      <c r="B237">
        <v>1659026788.1</v>
      </c>
      <c r="C237">
        <v>3105</v>
      </c>
      <c r="D237" t="s">
        <v>867</v>
      </c>
      <c r="E237" t="s">
        <v>868</v>
      </c>
      <c r="F237">
        <v>5</v>
      </c>
      <c r="G237" t="s">
        <v>812</v>
      </c>
      <c r="H237" t="s">
        <v>417</v>
      </c>
      <c r="I237">
        <v>1659026780.31429</v>
      </c>
      <c r="J237">
        <f>(K237)/1000</f>
        <v>0</v>
      </c>
      <c r="K237">
        <f>IF(CZ237, AN237, AH237)</f>
        <v>0</v>
      </c>
      <c r="L237">
        <f>IF(CZ237, AI237, AG237)</f>
        <v>0</v>
      </c>
      <c r="M237">
        <f>DB237 - IF(AU237&gt;1, L237*CV237*100.0/(AW237*DP237), 0)</f>
        <v>0</v>
      </c>
      <c r="N237">
        <f>((T237-J237/2)*M237-L237)/(T237+J237/2)</f>
        <v>0</v>
      </c>
      <c r="O237">
        <f>N237*(DI237+DJ237)/1000.0</f>
        <v>0</v>
      </c>
      <c r="P237">
        <f>(DB237 - IF(AU237&gt;1, L237*CV237*100.0/(AW237*DP237), 0))*(DI237+DJ237)/1000.0</f>
        <v>0</v>
      </c>
      <c r="Q237">
        <f>2.0/((1/S237-1/R237)+SIGN(S237)*SQRT((1/S237-1/R237)*(1/S237-1/R237) + 4*CW237/((CW237+1)*(CW237+1))*(2*1/S237*1/R237-1/R237*1/R237)))</f>
        <v>0</v>
      </c>
      <c r="R237">
        <f>IF(LEFT(CX237,1)&lt;&gt;"0",IF(LEFT(CX237,1)="1",3.0,CY237),$D$5+$E$5*(DP237*DI237/($K$5*1000))+$F$5*(DP237*DI237/($K$5*1000))*MAX(MIN(CV237,$J$5),$I$5)*MAX(MIN(CV237,$J$5),$I$5)+$G$5*MAX(MIN(CV237,$J$5),$I$5)*(DP237*DI237/($K$5*1000))+$H$5*(DP237*DI237/($K$5*1000))*(DP237*DI237/($K$5*1000)))</f>
        <v>0</v>
      </c>
      <c r="S237">
        <f>J237*(1000-(1000*0.61365*exp(17.502*W237/(240.97+W237))/(DI237+DJ237)+DD237)/2)/(1000*0.61365*exp(17.502*W237/(240.97+W237))/(DI237+DJ237)-DD237)</f>
        <v>0</v>
      </c>
      <c r="T237">
        <f>1/((CW237+1)/(Q237/1.6)+1/(R237/1.37)) + CW237/((CW237+1)/(Q237/1.6) + CW237/(R237/1.37))</f>
        <v>0</v>
      </c>
      <c r="U237">
        <f>(CR237*CU237)</f>
        <v>0</v>
      </c>
      <c r="V237">
        <f>(DK237+(U237+2*0.95*5.67E-8*(((DK237+$B$7)+273)^4-(DK237+273)^4)-44100*J237)/(1.84*29.3*R237+8*0.95*5.67E-8*(DK237+273)^3))</f>
        <v>0</v>
      </c>
      <c r="W237">
        <f>($C$7*DL237+$D$7*DM237+$E$7*V237)</f>
        <v>0</v>
      </c>
      <c r="X237">
        <f>0.61365*exp(17.502*W237/(240.97+W237))</f>
        <v>0</v>
      </c>
      <c r="Y237">
        <f>(Z237/AA237*100)</f>
        <v>0</v>
      </c>
      <c r="Z237">
        <f>DD237*(DI237+DJ237)/1000</f>
        <v>0</v>
      </c>
      <c r="AA237">
        <f>0.61365*exp(17.502*DK237/(240.97+DK237))</f>
        <v>0</v>
      </c>
      <c r="AB237">
        <f>(X237-DD237*(DI237+DJ237)/1000)</f>
        <v>0</v>
      </c>
      <c r="AC237">
        <f>(-J237*44100)</f>
        <v>0</v>
      </c>
      <c r="AD237">
        <f>2*29.3*R237*0.92*(DK237-W237)</f>
        <v>0</v>
      </c>
      <c r="AE237">
        <f>2*0.95*5.67E-8*(((DK237+$B$7)+273)^4-(W237+273)^4)</f>
        <v>0</v>
      </c>
      <c r="AF237">
        <f>U237+AE237+AC237+AD237</f>
        <v>0</v>
      </c>
      <c r="AG237">
        <f>DH237*AU237*(DC237-DB237*(1000-AU237*DE237)/(1000-AU237*DD237))/(100*CV237)</f>
        <v>0</v>
      </c>
      <c r="AH237">
        <f>1000*DH237*AU237*(DD237-DE237)/(100*CV237*(1000-AU237*DD237))</f>
        <v>0</v>
      </c>
      <c r="AI237">
        <f>(AJ237 - AK237 - DI237*1E3/(8.314*(DK237+273.15)) * AM237/DH237 * AL237) * DH237/(100*CV237) * (1000 - DE237)/1000</f>
        <v>0</v>
      </c>
      <c r="AJ237">
        <v>475.628034193332</v>
      </c>
      <c r="AK237">
        <v>441.662212121212</v>
      </c>
      <c r="AL237">
        <v>2.90134994761461</v>
      </c>
      <c r="AM237">
        <v>66.0504921813524</v>
      </c>
      <c r="AN237">
        <f>(AP237 - AO237 + DI237*1E3/(8.314*(DK237+273.15)) * AR237/DH237 * AQ237) * DH237/(100*CV237) * 1000/(1000 - AP237)</f>
        <v>0</v>
      </c>
      <c r="AO237">
        <v>19.9507051512121</v>
      </c>
      <c r="AP237">
        <v>24.0960573426573</v>
      </c>
      <c r="AQ237">
        <v>4.8543209877164e-05</v>
      </c>
      <c r="AR237">
        <v>92.47</v>
      </c>
      <c r="AS237">
        <v>0</v>
      </c>
      <c r="AT237">
        <v>0</v>
      </c>
      <c r="AU237">
        <f>IF(AS237*$H$13&gt;=AW237,1.0,(AW237/(AW237-AS237*$H$13)))</f>
        <v>0</v>
      </c>
      <c r="AV237">
        <f>(AU237-1)*100</f>
        <v>0</v>
      </c>
      <c r="AW237">
        <f>MAX(0,($B$13+$C$13*DP237)/(1+$D$13*DP237)*DI237/(DK237+273)*$E$13)</f>
        <v>0</v>
      </c>
      <c r="AX237" t="s">
        <v>418</v>
      </c>
      <c r="AY237" t="s">
        <v>418</v>
      </c>
      <c r="AZ237">
        <v>0</v>
      </c>
      <c r="BA237">
        <v>0</v>
      </c>
      <c r="BB237">
        <f>1-AZ237/BA237</f>
        <v>0</v>
      </c>
      <c r="BC237">
        <v>0</v>
      </c>
      <c r="BD237" t="s">
        <v>418</v>
      </c>
      <c r="BE237" t="s">
        <v>418</v>
      </c>
      <c r="BF237">
        <v>0</v>
      </c>
      <c r="BG237">
        <v>0</v>
      </c>
      <c r="BH237">
        <f>1-BF237/BG237</f>
        <v>0</v>
      </c>
      <c r="BI237">
        <v>0.5</v>
      </c>
      <c r="BJ237">
        <f>CS237</f>
        <v>0</v>
      </c>
      <c r="BK237">
        <f>L237</f>
        <v>0</v>
      </c>
      <c r="BL237">
        <f>BH237*BI237*BJ237</f>
        <v>0</v>
      </c>
      <c r="BM237">
        <f>(BK237-BC237)/BJ237</f>
        <v>0</v>
      </c>
      <c r="BN237">
        <f>(BA237-BG237)/BG237</f>
        <v>0</v>
      </c>
      <c r="BO237">
        <f>AZ237/(BB237+AZ237/BG237)</f>
        <v>0</v>
      </c>
      <c r="BP237" t="s">
        <v>418</v>
      </c>
      <c r="BQ237">
        <v>0</v>
      </c>
      <c r="BR237">
        <f>IF(BQ237&lt;&gt;0, BQ237, BO237)</f>
        <v>0</v>
      </c>
      <c r="BS237">
        <f>1-BR237/BG237</f>
        <v>0</v>
      </c>
      <c r="BT237">
        <f>(BG237-BF237)/(BG237-BR237)</f>
        <v>0</v>
      </c>
      <c r="BU237">
        <f>(BA237-BG237)/(BA237-BR237)</f>
        <v>0</v>
      </c>
      <c r="BV237">
        <f>(BG237-BF237)/(BG237-AZ237)</f>
        <v>0</v>
      </c>
      <c r="BW237">
        <f>(BA237-BG237)/(BA237-AZ237)</f>
        <v>0</v>
      </c>
      <c r="BX237">
        <f>(BT237*BR237/BF237)</f>
        <v>0</v>
      </c>
      <c r="BY237">
        <f>(1-BX237)</f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f>$B$11*DQ237+$C$11*DR237+$F$11*EC237*(1-EF237)</f>
        <v>0</v>
      </c>
      <c r="CS237">
        <f>CR237*CT237</f>
        <v>0</v>
      </c>
      <c r="CT237">
        <f>($B$11*$D$9+$C$11*$D$9+$F$11*((EP237+EH237)/MAX(EP237+EH237+EQ237, 0.1)*$I$9+EQ237/MAX(EP237+EH237+EQ237, 0.1)*$J$9))/($B$11+$C$11+$F$11)</f>
        <v>0</v>
      </c>
      <c r="CU237">
        <f>($B$11*$K$9+$C$11*$K$9+$F$11*((EP237+EH237)/MAX(EP237+EH237+EQ237, 0.1)*$P$9+EQ237/MAX(EP237+EH237+EQ237, 0.1)*$Q$9))/($B$11+$C$11+$F$11)</f>
        <v>0</v>
      </c>
      <c r="CV237">
        <v>6</v>
      </c>
      <c r="CW237">
        <v>0.5</v>
      </c>
      <c r="CX237" t="s">
        <v>419</v>
      </c>
      <c r="CY237">
        <v>2</v>
      </c>
      <c r="CZ237" t="b">
        <v>1</v>
      </c>
      <c r="DA237">
        <v>1659026780.31429</v>
      </c>
      <c r="DB237">
        <v>413.280428571429</v>
      </c>
      <c r="DC237">
        <v>449.39725</v>
      </c>
      <c r="DD237">
        <v>24.0980428571429</v>
      </c>
      <c r="DE237">
        <v>19.9638</v>
      </c>
      <c r="DF237">
        <v>406.785714285714</v>
      </c>
      <c r="DG237">
        <v>23.6292178571429</v>
      </c>
      <c r="DH237">
        <v>500.052571428571</v>
      </c>
      <c r="DI237">
        <v>90.3848357142857</v>
      </c>
      <c r="DJ237">
        <v>0.0463701642857143</v>
      </c>
      <c r="DK237">
        <v>27.2817642857143</v>
      </c>
      <c r="DL237">
        <v>27.2337607142857</v>
      </c>
      <c r="DM237">
        <v>999.9</v>
      </c>
      <c r="DN237">
        <v>0</v>
      </c>
      <c r="DO237">
        <v>0</v>
      </c>
      <c r="DP237">
        <v>10010</v>
      </c>
      <c r="DQ237">
        <v>0</v>
      </c>
      <c r="DR237">
        <v>18.2041</v>
      </c>
      <c r="DS237">
        <v>-36.1168785714286</v>
      </c>
      <c r="DT237">
        <v>423.485642857143</v>
      </c>
      <c r="DU237">
        <v>458.551392857143</v>
      </c>
      <c r="DV237">
        <v>4.13424071428571</v>
      </c>
      <c r="DW237">
        <v>449.39725</v>
      </c>
      <c r="DX237">
        <v>19.9638</v>
      </c>
      <c r="DY237">
        <v>2.17809678571429</v>
      </c>
      <c r="DZ237">
        <v>1.80442392857143</v>
      </c>
      <c r="EA237">
        <v>18.8021321428571</v>
      </c>
      <c r="EB237">
        <v>15.8251714285714</v>
      </c>
      <c r="EC237">
        <v>2000.00107142857</v>
      </c>
      <c r="ED237">
        <v>0.979994214285715</v>
      </c>
      <c r="EE237">
        <v>0.0200059785714286</v>
      </c>
      <c r="EF237">
        <v>0</v>
      </c>
      <c r="EG237">
        <v>865.294285714286</v>
      </c>
      <c r="EH237">
        <v>5.00063</v>
      </c>
      <c r="EI237">
        <v>17050.9</v>
      </c>
      <c r="EJ237">
        <v>17256.875</v>
      </c>
      <c r="EK237">
        <v>38.125</v>
      </c>
      <c r="EL237">
        <v>38.187</v>
      </c>
      <c r="EM237">
        <v>37.6360714285714</v>
      </c>
      <c r="EN237">
        <v>37.437</v>
      </c>
      <c r="EO237">
        <v>39.125</v>
      </c>
      <c r="EP237">
        <v>1955.09107142857</v>
      </c>
      <c r="EQ237">
        <v>39.91</v>
      </c>
      <c r="ER237">
        <v>0</v>
      </c>
      <c r="ES237">
        <v>1659026787.1</v>
      </c>
      <c r="ET237">
        <v>0</v>
      </c>
      <c r="EU237">
        <v>865.27572</v>
      </c>
      <c r="EV237">
        <v>-2.32392308025235</v>
      </c>
      <c r="EW237">
        <v>-39.3846154548672</v>
      </c>
      <c r="EX237">
        <v>17050.184</v>
      </c>
      <c r="EY237">
        <v>15</v>
      </c>
      <c r="EZ237">
        <v>0</v>
      </c>
      <c r="FA237" t="s">
        <v>420</v>
      </c>
      <c r="FB237">
        <v>1657551626.5</v>
      </c>
      <c r="FC237">
        <v>1657551629</v>
      </c>
      <c r="FD237">
        <v>0</v>
      </c>
      <c r="FE237">
        <v>0.403</v>
      </c>
      <c r="FF237">
        <v>0.009</v>
      </c>
      <c r="FG237">
        <v>9.41</v>
      </c>
      <c r="FH237">
        <v>0.087</v>
      </c>
      <c r="FI237">
        <v>417</v>
      </c>
      <c r="FJ237">
        <v>17</v>
      </c>
      <c r="FK237">
        <v>1.61</v>
      </c>
      <c r="FL237">
        <v>0.59</v>
      </c>
      <c r="FM237">
        <v>-32.2243609756098</v>
      </c>
      <c r="FN237">
        <v>-79.3779616724738</v>
      </c>
      <c r="FO237">
        <v>7.94523908786609</v>
      </c>
      <c r="FP237">
        <v>0</v>
      </c>
      <c r="FQ237">
        <v>865.48044117647</v>
      </c>
      <c r="FR237">
        <v>-3.77642474969778</v>
      </c>
      <c r="FS237">
        <v>0.411116141538997</v>
      </c>
      <c r="FT237">
        <v>0</v>
      </c>
      <c r="FU237">
        <v>4.12780756097561</v>
      </c>
      <c r="FV237">
        <v>0.161909686411153</v>
      </c>
      <c r="FW237">
        <v>0.0173637384673738</v>
      </c>
      <c r="FX237">
        <v>0</v>
      </c>
      <c r="FY237">
        <v>0</v>
      </c>
      <c r="FZ237">
        <v>3</v>
      </c>
      <c r="GA237" t="s">
        <v>427</v>
      </c>
      <c r="GB237">
        <v>2.97374</v>
      </c>
      <c r="GC237">
        <v>2.70016</v>
      </c>
      <c r="GD237">
        <v>0.0925094</v>
      </c>
      <c r="GE237">
        <v>0.100462</v>
      </c>
      <c r="GF237">
        <v>0.103455</v>
      </c>
      <c r="GG237">
        <v>0.0916779</v>
      </c>
      <c r="GH237">
        <v>35354.6</v>
      </c>
      <c r="GI237">
        <v>38319.7</v>
      </c>
      <c r="GJ237">
        <v>35303.8</v>
      </c>
      <c r="GK237">
        <v>38633.8</v>
      </c>
      <c r="GL237">
        <v>44870.2</v>
      </c>
      <c r="GM237">
        <v>50679.3</v>
      </c>
      <c r="GN237">
        <v>55180.5</v>
      </c>
      <c r="GO237">
        <v>61963.4</v>
      </c>
      <c r="GP237">
        <v>1.9866</v>
      </c>
      <c r="GQ237">
        <v>1.8478</v>
      </c>
      <c r="GR237">
        <v>0.12666</v>
      </c>
      <c r="GS237">
        <v>0</v>
      </c>
      <c r="GT237">
        <v>25.1545</v>
      </c>
      <c r="GU237">
        <v>999.9</v>
      </c>
      <c r="GV237">
        <v>57.759</v>
      </c>
      <c r="GW237">
        <v>29.306</v>
      </c>
      <c r="GX237">
        <v>26.1601</v>
      </c>
      <c r="GY237">
        <v>56.4464</v>
      </c>
      <c r="GZ237">
        <v>43.6178</v>
      </c>
      <c r="HA237">
        <v>1</v>
      </c>
      <c r="HB237">
        <v>-0.0596748</v>
      </c>
      <c r="HC237">
        <v>0.012854</v>
      </c>
      <c r="HD237">
        <v>20.1139</v>
      </c>
      <c r="HE237">
        <v>5.19932</v>
      </c>
      <c r="HF237">
        <v>12.0052</v>
      </c>
      <c r="HG237">
        <v>4.9756</v>
      </c>
      <c r="HH237">
        <v>3.2936</v>
      </c>
      <c r="HI237">
        <v>9999</v>
      </c>
      <c r="HJ237">
        <v>9999</v>
      </c>
      <c r="HK237">
        <v>9999</v>
      </c>
      <c r="HL237">
        <v>628.5</v>
      </c>
      <c r="HM237">
        <v>1.86319</v>
      </c>
      <c r="HN237">
        <v>1.86801</v>
      </c>
      <c r="HO237">
        <v>1.86783</v>
      </c>
      <c r="HP237">
        <v>1.86896</v>
      </c>
      <c r="HQ237">
        <v>1.86981</v>
      </c>
      <c r="HR237">
        <v>1.86584</v>
      </c>
      <c r="HS237">
        <v>1.86691</v>
      </c>
      <c r="HT237">
        <v>1.86835</v>
      </c>
      <c r="HU237">
        <v>5</v>
      </c>
      <c r="HV237">
        <v>0</v>
      </c>
      <c r="HW237">
        <v>0</v>
      </c>
      <c r="HX237">
        <v>0</v>
      </c>
      <c r="HY237" t="s">
        <v>422</v>
      </c>
      <c r="HZ237" t="s">
        <v>423</v>
      </c>
      <c r="IA237" t="s">
        <v>424</v>
      </c>
      <c r="IB237" t="s">
        <v>424</v>
      </c>
      <c r="IC237" t="s">
        <v>424</v>
      </c>
      <c r="ID237" t="s">
        <v>424</v>
      </c>
      <c r="IE237">
        <v>0</v>
      </c>
      <c r="IF237">
        <v>100</v>
      </c>
      <c r="IG237">
        <v>100</v>
      </c>
      <c r="IH237">
        <v>6.611</v>
      </c>
      <c r="II237">
        <v>0.4686</v>
      </c>
      <c r="IJ237">
        <v>4.02706509432224</v>
      </c>
      <c r="IK237">
        <v>0.00601174518973114</v>
      </c>
      <c r="IL237">
        <v>2.77886958061485e-07</v>
      </c>
      <c r="IM237">
        <v>-3.54636231360687e-10</v>
      </c>
      <c r="IN237">
        <v>-0.0404303883988718</v>
      </c>
      <c r="IO237">
        <v>-0.0177815531441476</v>
      </c>
      <c r="IP237">
        <v>0.00205572605671414</v>
      </c>
      <c r="IQ237">
        <v>-1.65519735432211e-05</v>
      </c>
      <c r="IR237">
        <v>-4</v>
      </c>
      <c r="IS237">
        <v>1848</v>
      </c>
      <c r="IT237">
        <v>1</v>
      </c>
      <c r="IU237">
        <v>25</v>
      </c>
      <c r="IV237">
        <v>24586</v>
      </c>
      <c r="IW237">
        <v>24586</v>
      </c>
      <c r="IX237">
        <v>1.15356</v>
      </c>
      <c r="IY237">
        <v>2.61353</v>
      </c>
      <c r="IZ237">
        <v>1.54785</v>
      </c>
      <c r="JA237">
        <v>2.30347</v>
      </c>
      <c r="JB237">
        <v>1.34644</v>
      </c>
      <c r="JC237">
        <v>2.41333</v>
      </c>
      <c r="JD237">
        <v>33.7155</v>
      </c>
      <c r="JE237">
        <v>24.2188</v>
      </c>
      <c r="JF237">
        <v>18</v>
      </c>
      <c r="JG237">
        <v>499.914</v>
      </c>
      <c r="JH237">
        <v>410.66</v>
      </c>
      <c r="JI237">
        <v>24.9998</v>
      </c>
      <c r="JJ237">
        <v>26.4891</v>
      </c>
      <c r="JK237">
        <v>30</v>
      </c>
      <c r="JL237">
        <v>26.4645</v>
      </c>
      <c r="JM237">
        <v>26.4086</v>
      </c>
      <c r="JN237">
        <v>23.2282</v>
      </c>
      <c r="JO237">
        <v>32.0659</v>
      </c>
      <c r="JP237">
        <v>82.8254</v>
      </c>
      <c r="JQ237">
        <v>25</v>
      </c>
      <c r="JR237">
        <v>493.953</v>
      </c>
      <c r="JS237">
        <v>19.8731</v>
      </c>
      <c r="JT237">
        <v>102.365</v>
      </c>
      <c r="JU237">
        <v>103.141</v>
      </c>
    </row>
    <row r="238" spans="1:281">
      <c r="A238">
        <v>222</v>
      </c>
      <c r="B238">
        <v>1659026793.1</v>
      </c>
      <c r="C238">
        <v>3110</v>
      </c>
      <c r="D238" t="s">
        <v>869</v>
      </c>
      <c r="E238" t="s">
        <v>870</v>
      </c>
      <c r="F238">
        <v>5</v>
      </c>
      <c r="G238" t="s">
        <v>812</v>
      </c>
      <c r="H238" t="s">
        <v>417</v>
      </c>
      <c r="I238">
        <v>1659026785.6</v>
      </c>
      <c r="J238">
        <f>(K238)/1000</f>
        <v>0</v>
      </c>
      <c r="K238">
        <f>IF(CZ238, AN238, AH238)</f>
        <v>0</v>
      </c>
      <c r="L238">
        <f>IF(CZ238, AI238, AG238)</f>
        <v>0</v>
      </c>
      <c r="M238">
        <f>DB238 - IF(AU238&gt;1, L238*CV238*100.0/(AW238*DP238), 0)</f>
        <v>0</v>
      </c>
      <c r="N238">
        <f>((T238-J238/2)*M238-L238)/(T238+J238/2)</f>
        <v>0</v>
      </c>
      <c r="O238">
        <f>N238*(DI238+DJ238)/1000.0</f>
        <v>0</v>
      </c>
      <c r="P238">
        <f>(DB238 - IF(AU238&gt;1, L238*CV238*100.0/(AW238*DP238), 0))*(DI238+DJ238)/1000.0</f>
        <v>0</v>
      </c>
      <c r="Q238">
        <f>2.0/((1/S238-1/R238)+SIGN(S238)*SQRT((1/S238-1/R238)*(1/S238-1/R238) + 4*CW238/((CW238+1)*(CW238+1))*(2*1/S238*1/R238-1/R238*1/R238)))</f>
        <v>0</v>
      </c>
      <c r="R238">
        <f>IF(LEFT(CX238,1)&lt;&gt;"0",IF(LEFT(CX238,1)="1",3.0,CY238),$D$5+$E$5*(DP238*DI238/($K$5*1000))+$F$5*(DP238*DI238/($K$5*1000))*MAX(MIN(CV238,$J$5),$I$5)*MAX(MIN(CV238,$J$5),$I$5)+$G$5*MAX(MIN(CV238,$J$5),$I$5)*(DP238*DI238/($K$5*1000))+$H$5*(DP238*DI238/($K$5*1000))*(DP238*DI238/($K$5*1000)))</f>
        <v>0</v>
      </c>
      <c r="S238">
        <f>J238*(1000-(1000*0.61365*exp(17.502*W238/(240.97+W238))/(DI238+DJ238)+DD238)/2)/(1000*0.61365*exp(17.502*W238/(240.97+W238))/(DI238+DJ238)-DD238)</f>
        <v>0</v>
      </c>
      <c r="T238">
        <f>1/((CW238+1)/(Q238/1.6)+1/(R238/1.37)) + CW238/((CW238+1)/(Q238/1.6) + CW238/(R238/1.37))</f>
        <v>0</v>
      </c>
      <c r="U238">
        <f>(CR238*CU238)</f>
        <v>0</v>
      </c>
      <c r="V238">
        <f>(DK238+(U238+2*0.95*5.67E-8*(((DK238+$B$7)+273)^4-(DK238+273)^4)-44100*J238)/(1.84*29.3*R238+8*0.95*5.67E-8*(DK238+273)^3))</f>
        <v>0</v>
      </c>
      <c r="W238">
        <f>($C$7*DL238+$D$7*DM238+$E$7*V238)</f>
        <v>0</v>
      </c>
      <c r="X238">
        <f>0.61365*exp(17.502*W238/(240.97+W238))</f>
        <v>0</v>
      </c>
      <c r="Y238">
        <f>(Z238/AA238*100)</f>
        <v>0</v>
      </c>
      <c r="Z238">
        <f>DD238*(DI238+DJ238)/1000</f>
        <v>0</v>
      </c>
      <c r="AA238">
        <f>0.61365*exp(17.502*DK238/(240.97+DK238))</f>
        <v>0</v>
      </c>
      <c r="AB238">
        <f>(X238-DD238*(DI238+DJ238)/1000)</f>
        <v>0</v>
      </c>
      <c r="AC238">
        <f>(-J238*44100)</f>
        <v>0</v>
      </c>
      <c r="AD238">
        <f>2*29.3*R238*0.92*(DK238-W238)</f>
        <v>0</v>
      </c>
      <c r="AE238">
        <f>2*0.95*5.67E-8*(((DK238+$B$7)+273)^4-(W238+273)^4)</f>
        <v>0</v>
      </c>
      <c r="AF238">
        <f>U238+AE238+AC238+AD238</f>
        <v>0</v>
      </c>
      <c r="AG238">
        <f>DH238*AU238*(DC238-DB238*(1000-AU238*DE238)/(1000-AU238*DD238))/(100*CV238)</f>
        <v>0</v>
      </c>
      <c r="AH238">
        <f>1000*DH238*AU238*(DD238-DE238)/(100*CV238*(1000-AU238*DD238))</f>
        <v>0</v>
      </c>
      <c r="AI238">
        <f>(AJ238 - AK238 - DI238*1E3/(8.314*(DK238+273.15)) * AM238/DH238 * AL238) * DH238/(100*CV238) * (1000 - DE238)/1000</f>
        <v>0</v>
      </c>
      <c r="AJ238">
        <v>492.517785874302</v>
      </c>
      <c r="AK238">
        <v>456.903927272727</v>
      </c>
      <c r="AL238">
        <v>3.07717240846005</v>
      </c>
      <c r="AM238">
        <v>66.0504921813524</v>
      </c>
      <c r="AN238">
        <f>(AP238 - AO238 + DI238*1E3/(8.314*(DK238+273.15)) * AR238/DH238 * AQ238) * DH238/(100*CV238) * 1000/(1000 - AP238)</f>
        <v>0</v>
      </c>
      <c r="AO238">
        <v>19.9508248138961</v>
      </c>
      <c r="AP238">
        <v>24.1040580419581</v>
      </c>
      <c r="AQ238">
        <v>7.23204930668326e-05</v>
      </c>
      <c r="AR238">
        <v>92.47</v>
      </c>
      <c r="AS238">
        <v>0</v>
      </c>
      <c r="AT238">
        <v>0</v>
      </c>
      <c r="AU238">
        <f>IF(AS238*$H$13&gt;=AW238,1.0,(AW238/(AW238-AS238*$H$13)))</f>
        <v>0</v>
      </c>
      <c r="AV238">
        <f>(AU238-1)*100</f>
        <v>0</v>
      </c>
      <c r="AW238">
        <f>MAX(0,($B$13+$C$13*DP238)/(1+$D$13*DP238)*DI238/(DK238+273)*$E$13)</f>
        <v>0</v>
      </c>
      <c r="AX238" t="s">
        <v>418</v>
      </c>
      <c r="AY238" t="s">
        <v>418</v>
      </c>
      <c r="AZ238">
        <v>0</v>
      </c>
      <c r="BA238">
        <v>0</v>
      </c>
      <c r="BB238">
        <f>1-AZ238/BA238</f>
        <v>0</v>
      </c>
      <c r="BC238">
        <v>0</v>
      </c>
      <c r="BD238" t="s">
        <v>418</v>
      </c>
      <c r="BE238" t="s">
        <v>418</v>
      </c>
      <c r="BF238">
        <v>0</v>
      </c>
      <c r="BG238">
        <v>0</v>
      </c>
      <c r="BH238">
        <f>1-BF238/BG238</f>
        <v>0</v>
      </c>
      <c r="BI238">
        <v>0.5</v>
      </c>
      <c r="BJ238">
        <f>CS238</f>
        <v>0</v>
      </c>
      <c r="BK238">
        <f>L238</f>
        <v>0</v>
      </c>
      <c r="BL238">
        <f>BH238*BI238*BJ238</f>
        <v>0</v>
      </c>
      <c r="BM238">
        <f>(BK238-BC238)/BJ238</f>
        <v>0</v>
      </c>
      <c r="BN238">
        <f>(BA238-BG238)/BG238</f>
        <v>0</v>
      </c>
      <c r="BO238">
        <f>AZ238/(BB238+AZ238/BG238)</f>
        <v>0</v>
      </c>
      <c r="BP238" t="s">
        <v>418</v>
      </c>
      <c r="BQ238">
        <v>0</v>
      </c>
      <c r="BR238">
        <f>IF(BQ238&lt;&gt;0, BQ238, BO238)</f>
        <v>0</v>
      </c>
      <c r="BS238">
        <f>1-BR238/BG238</f>
        <v>0</v>
      </c>
      <c r="BT238">
        <f>(BG238-BF238)/(BG238-BR238)</f>
        <v>0</v>
      </c>
      <c r="BU238">
        <f>(BA238-BG238)/(BA238-BR238)</f>
        <v>0</v>
      </c>
      <c r="BV238">
        <f>(BG238-BF238)/(BG238-AZ238)</f>
        <v>0</v>
      </c>
      <c r="BW238">
        <f>(BA238-BG238)/(BA238-AZ238)</f>
        <v>0</v>
      </c>
      <c r="BX238">
        <f>(BT238*BR238/BF238)</f>
        <v>0</v>
      </c>
      <c r="BY238">
        <f>(1-BX238)</f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f>$B$11*DQ238+$C$11*DR238+$F$11*EC238*(1-EF238)</f>
        <v>0</v>
      </c>
      <c r="CS238">
        <f>CR238*CT238</f>
        <v>0</v>
      </c>
      <c r="CT238">
        <f>($B$11*$D$9+$C$11*$D$9+$F$11*((EP238+EH238)/MAX(EP238+EH238+EQ238, 0.1)*$I$9+EQ238/MAX(EP238+EH238+EQ238, 0.1)*$J$9))/($B$11+$C$11+$F$11)</f>
        <v>0</v>
      </c>
      <c r="CU238">
        <f>($B$11*$K$9+$C$11*$K$9+$F$11*((EP238+EH238)/MAX(EP238+EH238+EQ238, 0.1)*$P$9+EQ238/MAX(EP238+EH238+EQ238, 0.1)*$Q$9))/($B$11+$C$11+$F$11)</f>
        <v>0</v>
      </c>
      <c r="CV238">
        <v>6</v>
      </c>
      <c r="CW238">
        <v>0.5</v>
      </c>
      <c r="CX238" t="s">
        <v>419</v>
      </c>
      <c r="CY238">
        <v>2</v>
      </c>
      <c r="CZ238" t="b">
        <v>1</v>
      </c>
      <c r="DA238">
        <v>1659026785.6</v>
      </c>
      <c r="DB238">
        <v>425.878037037037</v>
      </c>
      <c r="DC238">
        <v>466.814407407407</v>
      </c>
      <c r="DD238">
        <v>24.1001592592593</v>
      </c>
      <c r="DE238">
        <v>19.9524740740741</v>
      </c>
      <c r="DF238">
        <v>419.307481481482</v>
      </c>
      <c r="DG238">
        <v>23.6312296296296</v>
      </c>
      <c r="DH238">
        <v>500.042740740741</v>
      </c>
      <c r="DI238">
        <v>90.3847888888889</v>
      </c>
      <c r="DJ238">
        <v>0.0461027185185185</v>
      </c>
      <c r="DK238">
        <v>27.2774703703704</v>
      </c>
      <c r="DL238">
        <v>27.2257518518519</v>
      </c>
      <c r="DM238">
        <v>999.9</v>
      </c>
      <c r="DN238">
        <v>0</v>
      </c>
      <c r="DO238">
        <v>0</v>
      </c>
      <c r="DP238">
        <v>10039.6296296296</v>
      </c>
      <c r="DQ238">
        <v>0</v>
      </c>
      <c r="DR238">
        <v>18.2041</v>
      </c>
      <c r="DS238">
        <v>-40.9363555555556</v>
      </c>
      <c r="DT238">
        <v>436.395296296296</v>
      </c>
      <c r="DU238">
        <v>476.318</v>
      </c>
      <c r="DV238">
        <v>4.14767666666667</v>
      </c>
      <c r="DW238">
        <v>466.814407407407</v>
      </c>
      <c r="DX238">
        <v>19.9524740740741</v>
      </c>
      <c r="DY238">
        <v>2.17828740740741</v>
      </c>
      <c r="DZ238">
        <v>1.8034</v>
      </c>
      <c r="EA238">
        <v>18.803537037037</v>
      </c>
      <c r="EB238">
        <v>15.8163</v>
      </c>
      <c r="EC238">
        <v>2000.00962962963</v>
      </c>
      <c r="ED238">
        <v>0.979994111111111</v>
      </c>
      <c r="EE238">
        <v>0.0200060851851852</v>
      </c>
      <c r="EF238">
        <v>0</v>
      </c>
      <c r="EG238">
        <v>865.309148148148</v>
      </c>
      <c r="EH238">
        <v>5.00063</v>
      </c>
      <c r="EI238">
        <v>17051.4259259259</v>
      </c>
      <c r="EJ238">
        <v>17256.9518518519</v>
      </c>
      <c r="EK238">
        <v>38.125</v>
      </c>
      <c r="EL238">
        <v>38.187</v>
      </c>
      <c r="EM238">
        <v>37.6295925925926</v>
      </c>
      <c r="EN238">
        <v>37.437</v>
      </c>
      <c r="EO238">
        <v>39.125</v>
      </c>
      <c r="EP238">
        <v>1955.09925925926</v>
      </c>
      <c r="EQ238">
        <v>39.9103703703704</v>
      </c>
      <c r="ER238">
        <v>0</v>
      </c>
      <c r="ES238">
        <v>1659026791.9</v>
      </c>
      <c r="ET238">
        <v>0</v>
      </c>
      <c r="EU238">
        <v>865.33936</v>
      </c>
      <c r="EV238">
        <v>3.37846154249507</v>
      </c>
      <c r="EW238">
        <v>73.3153845276268</v>
      </c>
      <c r="EX238">
        <v>17051.66</v>
      </c>
      <c r="EY238">
        <v>15</v>
      </c>
      <c r="EZ238">
        <v>0</v>
      </c>
      <c r="FA238" t="s">
        <v>420</v>
      </c>
      <c r="FB238">
        <v>1657551626.5</v>
      </c>
      <c r="FC238">
        <v>1657551629</v>
      </c>
      <c r="FD238">
        <v>0</v>
      </c>
      <c r="FE238">
        <v>0.403</v>
      </c>
      <c r="FF238">
        <v>0.009</v>
      </c>
      <c r="FG238">
        <v>9.41</v>
      </c>
      <c r="FH238">
        <v>0.087</v>
      </c>
      <c r="FI238">
        <v>417</v>
      </c>
      <c r="FJ238">
        <v>17</v>
      </c>
      <c r="FK238">
        <v>1.61</v>
      </c>
      <c r="FL238">
        <v>0.59</v>
      </c>
      <c r="FM238">
        <v>-36.717656097561</v>
      </c>
      <c r="FN238">
        <v>-61.5130264808362</v>
      </c>
      <c r="FO238">
        <v>6.29787642870542</v>
      </c>
      <c r="FP238">
        <v>0</v>
      </c>
      <c r="FQ238">
        <v>865.391558823529</v>
      </c>
      <c r="FR238">
        <v>-0.916684489449741</v>
      </c>
      <c r="FS238">
        <v>0.315846965100698</v>
      </c>
      <c r="FT238">
        <v>1</v>
      </c>
      <c r="FU238">
        <v>4.13581243902439</v>
      </c>
      <c r="FV238">
        <v>0.144504878048786</v>
      </c>
      <c r="FW238">
        <v>0.0161178921608782</v>
      </c>
      <c r="FX238">
        <v>0</v>
      </c>
      <c r="FY238">
        <v>1</v>
      </c>
      <c r="FZ238">
        <v>3</v>
      </c>
      <c r="GA238" t="s">
        <v>421</v>
      </c>
      <c r="GB238">
        <v>2.97314</v>
      </c>
      <c r="GC238">
        <v>2.70046</v>
      </c>
      <c r="GD238">
        <v>0.0949467</v>
      </c>
      <c r="GE238">
        <v>0.103202</v>
      </c>
      <c r="GF238">
        <v>0.103479</v>
      </c>
      <c r="GG238">
        <v>0.0916363</v>
      </c>
      <c r="GH238">
        <v>35259.7</v>
      </c>
      <c r="GI238">
        <v>38203.3</v>
      </c>
      <c r="GJ238">
        <v>35303.7</v>
      </c>
      <c r="GK238">
        <v>38634</v>
      </c>
      <c r="GL238">
        <v>44869.8</v>
      </c>
      <c r="GM238">
        <v>50681.3</v>
      </c>
      <c r="GN238">
        <v>55181.4</v>
      </c>
      <c r="GO238">
        <v>61963</v>
      </c>
      <c r="GP238">
        <v>1.9864</v>
      </c>
      <c r="GQ238">
        <v>1.8488</v>
      </c>
      <c r="GR238">
        <v>0.126362</v>
      </c>
      <c r="GS238">
        <v>0</v>
      </c>
      <c r="GT238">
        <v>25.1545</v>
      </c>
      <c r="GU238">
        <v>999.9</v>
      </c>
      <c r="GV238">
        <v>57.734</v>
      </c>
      <c r="GW238">
        <v>29.285</v>
      </c>
      <c r="GX238">
        <v>26.1169</v>
      </c>
      <c r="GY238">
        <v>55.7664</v>
      </c>
      <c r="GZ238">
        <v>43.3093</v>
      </c>
      <c r="HA238">
        <v>1</v>
      </c>
      <c r="HB238">
        <v>-0.0597154</v>
      </c>
      <c r="HC238">
        <v>0.0118083</v>
      </c>
      <c r="HD238">
        <v>20.114</v>
      </c>
      <c r="HE238">
        <v>5.19932</v>
      </c>
      <c r="HF238">
        <v>12.0052</v>
      </c>
      <c r="HG238">
        <v>4.976</v>
      </c>
      <c r="HH238">
        <v>3.2938</v>
      </c>
      <c r="HI238">
        <v>9999</v>
      </c>
      <c r="HJ238">
        <v>9999</v>
      </c>
      <c r="HK238">
        <v>9999</v>
      </c>
      <c r="HL238">
        <v>628.5</v>
      </c>
      <c r="HM238">
        <v>1.86325</v>
      </c>
      <c r="HN238">
        <v>1.86804</v>
      </c>
      <c r="HO238">
        <v>1.86783</v>
      </c>
      <c r="HP238">
        <v>1.86899</v>
      </c>
      <c r="HQ238">
        <v>1.86981</v>
      </c>
      <c r="HR238">
        <v>1.86584</v>
      </c>
      <c r="HS238">
        <v>1.86691</v>
      </c>
      <c r="HT238">
        <v>1.86829</v>
      </c>
      <c r="HU238">
        <v>5</v>
      </c>
      <c r="HV238">
        <v>0</v>
      </c>
      <c r="HW238">
        <v>0</v>
      </c>
      <c r="HX238">
        <v>0</v>
      </c>
      <c r="HY238" t="s">
        <v>422</v>
      </c>
      <c r="HZ238" t="s">
        <v>423</v>
      </c>
      <c r="IA238" t="s">
        <v>424</v>
      </c>
      <c r="IB238" t="s">
        <v>424</v>
      </c>
      <c r="IC238" t="s">
        <v>424</v>
      </c>
      <c r="ID238" t="s">
        <v>424</v>
      </c>
      <c r="IE238">
        <v>0</v>
      </c>
      <c r="IF238">
        <v>100</v>
      </c>
      <c r="IG238">
        <v>100</v>
      </c>
      <c r="IH238">
        <v>6.701</v>
      </c>
      <c r="II238">
        <v>0.469</v>
      </c>
      <c r="IJ238">
        <v>4.02706509432224</v>
      </c>
      <c r="IK238">
        <v>0.00601174518973114</v>
      </c>
      <c r="IL238">
        <v>2.77886958061485e-07</v>
      </c>
      <c r="IM238">
        <v>-3.54636231360687e-10</v>
      </c>
      <c r="IN238">
        <v>-0.0404303883988718</v>
      </c>
      <c r="IO238">
        <v>-0.0177815531441476</v>
      </c>
      <c r="IP238">
        <v>0.00205572605671414</v>
      </c>
      <c r="IQ238">
        <v>-1.65519735432211e-05</v>
      </c>
      <c r="IR238">
        <v>-4</v>
      </c>
      <c r="IS238">
        <v>1848</v>
      </c>
      <c r="IT238">
        <v>1</v>
      </c>
      <c r="IU238">
        <v>25</v>
      </c>
      <c r="IV238">
        <v>24586.1</v>
      </c>
      <c r="IW238">
        <v>24586.1</v>
      </c>
      <c r="IX238">
        <v>1.18774</v>
      </c>
      <c r="IY238">
        <v>2.62207</v>
      </c>
      <c r="IZ238">
        <v>1.54785</v>
      </c>
      <c r="JA238">
        <v>2.30347</v>
      </c>
      <c r="JB238">
        <v>1.34644</v>
      </c>
      <c r="JC238">
        <v>2.36694</v>
      </c>
      <c r="JD238">
        <v>33.7381</v>
      </c>
      <c r="JE238">
        <v>24.2188</v>
      </c>
      <c r="JF238">
        <v>18</v>
      </c>
      <c r="JG238">
        <v>499.763</v>
      </c>
      <c r="JH238">
        <v>411.206</v>
      </c>
      <c r="JI238">
        <v>24.9997</v>
      </c>
      <c r="JJ238">
        <v>26.4868</v>
      </c>
      <c r="JK238">
        <v>30</v>
      </c>
      <c r="JL238">
        <v>26.4622</v>
      </c>
      <c r="JM238">
        <v>26.4064</v>
      </c>
      <c r="JN238">
        <v>23.8305</v>
      </c>
      <c r="JO238">
        <v>32.3386</v>
      </c>
      <c r="JP238">
        <v>82.8254</v>
      </c>
      <c r="JQ238">
        <v>25</v>
      </c>
      <c r="JR238">
        <v>507.394</v>
      </c>
      <c r="JS238">
        <v>19.8493</v>
      </c>
      <c r="JT238">
        <v>102.366</v>
      </c>
      <c r="JU238">
        <v>103.141</v>
      </c>
    </row>
    <row r="239" spans="1:281">
      <c r="A239">
        <v>223</v>
      </c>
      <c r="B239">
        <v>1659026798.1</v>
      </c>
      <c r="C239">
        <v>3115</v>
      </c>
      <c r="D239" t="s">
        <v>871</v>
      </c>
      <c r="E239" t="s">
        <v>872</v>
      </c>
      <c r="F239">
        <v>5</v>
      </c>
      <c r="G239" t="s">
        <v>812</v>
      </c>
      <c r="H239" t="s">
        <v>417</v>
      </c>
      <c r="I239">
        <v>1659026790.31429</v>
      </c>
      <c r="J239">
        <f>(K239)/1000</f>
        <v>0</v>
      </c>
      <c r="K239">
        <f>IF(CZ239, AN239, AH239)</f>
        <v>0</v>
      </c>
      <c r="L239">
        <f>IF(CZ239, AI239, AG239)</f>
        <v>0</v>
      </c>
      <c r="M239">
        <f>DB239 - IF(AU239&gt;1, L239*CV239*100.0/(AW239*DP239), 0)</f>
        <v>0</v>
      </c>
      <c r="N239">
        <f>((T239-J239/2)*M239-L239)/(T239+J239/2)</f>
        <v>0</v>
      </c>
      <c r="O239">
        <f>N239*(DI239+DJ239)/1000.0</f>
        <v>0</v>
      </c>
      <c r="P239">
        <f>(DB239 - IF(AU239&gt;1, L239*CV239*100.0/(AW239*DP239), 0))*(DI239+DJ239)/1000.0</f>
        <v>0</v>
      </c>
      <c r="Q239">
        <f>2.0/((1/S239-1/R239)+SIGN(S239)*SQRT((1/S239-1/R239)*(1/S239-1/R239) + 4*CW239/((CW239+1)*(CW239+1))*(2*1/S239*1/R239-1/R239*1/R239)))</f>
        <v>0</v>
      </c>
      <c r="R239">
        <f>IF(LEFT(CX239,1)&lt;&gt;"0",IF(LEFT(CX239,1)="1",3.0,CY239),$D$5+$E$5*(DP239*DI239/($K$5*1000))+$F$5*(DP239*DI239/($K$5*1000))*MAX(MIN(CV239,$J$5),$I$5)*MAX(MIN(CV239,$J$5),$I$5)+$G$5*MAX(MIN(CV239,$J$5),$I$5)*(DP239*DI239/($K$5*1000))+$H$5*(DP239*DI239/($K$5*1000))*(DP239*DI239/($K$5*1000)))</f>
        <v>0</v>
      </c>
      <c r="S239">
        <f>J239*(1000-(1000*0.61365*exp(17.502*W239/(240.97+W239))/(DI239+DJ239)+DD239)/2)/(1000*0.61365*exp(17.502*W239/(240.97+W239))/(DI239+DJ239)-DD239)</f>
        <v>0</v>
      </c>
      <c r="T239">
        <f>1/((CW239+1)/(Q239/1.6)+1/(R239/1.37)) + CW239/((CW239+1)/(Q239/1.6) + CW239/(R239/1.37))</f>
        <v>0</v>
      </c>
      <c r="U239">
        <f>(CR239*CU239)</f>
        <v>0</v>
      </c>
      <c r="V239">
        <f>(DK239+(U239+2*0.95*5.67E-8*(((DK239+$B$7)+273)^4-(DK239+273)^4)-44100*J239)/(1.84*29.3*R239+8*0.95*5.67E-8*(DK239+273)^3))</f>
        <v>0</v>
      </c>
      <c r="W239">
        <f>($C$7*DL239+$D$7*DM239+$E$7*V239)</f>
        <v>0</v>
      </c>
      <c r="X239">
        <f>0.61365*exp(17.502*W239/(240.97+W239))</f>
        <v>0</v>
      </c>
      <c r="Y239">
        <f>(Z239/AA239*100)</f>
        <v>0</v>
      </c>
      <c r="Z239">
        <f>DD239*(DI239+DJ239)/1000</f>
        <v>0</v>
      </c>
      <c r="AA239">
        <f>0.61365*exp(17.502*DK239/(240.97+DK239))</f>
        <v>0</v>
      </c>
      <c r="AB239">
        <f>(X239-DD239*(DI239+DJ239)/1000)</f>
        <v>0</v>
      </c>
      <c r="AC239">
        <f>(-J239*44100)</f>
        <v>0</v>
      </c>
      <c r="AD239">
        <f>2*29.3*R239*0.92*(DK239-W239)</f>
        <v>0</v>
      </c>
      <c r="AE239">
        <f>2*0.95*5.67E-8*(((DK239+$B$7)+273)^4-(W239+273)^4)</f>
        <v>0</v>
      </c>
      <c r="AF239">
        <f>U239+AE239+AC239+AD239</f>
        <v>0</v>
      </c>
      <c r="AG239">
        <f>DH239*AU239*(DC239-DB239*(1000-AU239*DE239)/(1000-AU239*DD239))/(100*CV239)</f>
        <v>0</v>
      </c>
      <c r="AH239">
        <f>1000*DH239*AU239*(DD239-DE239)/(100*CV239*(1000-AU239*DD239))</f>
        <v>0</v>
      </c>
      <c r="AI239">
        <f>(AJ239 - AK239 - DI239*1E3/(8.314*(DK239+273.15)) * AM239/DH239 * AL239) * DH239/(100*CV239) * (1000 - DE239)/1000</f>
        <v>0</v>
      </c>
      <c r="AJ239">
        <v>509.745223410951</v>
      </c>
      <c r="AK239">
        <v>472.95296969697</v>
      </c>
      <c r="AL239">
        <v>3.21611256125395</v>
      </c>
      <c r="AM239">
        <v>66.0504921813524</v>
      </c>
      <c r="AN239">
        <f>(AP239 - AO239 + DI239*1E3/(8.314*(DK239+273.15)) * AR239/DH239 * AQ239) * DH239/(100*CV239) * 1000/(1000 - AP239)</f>
        <v>0</v>
      </c>
      <c r="AO239">
        <v>19.9107234899567</v>
      </c>
      <c r="AP239">
        <v>24.0934230769231</v>
      </c>
      <c r="AQ239">
        <v>1.16666666693101e-06</v>
      </c>
      <c r="AR239">
        <v>92.47</v>
      </c>
      <c r="AS239">
        <v>0</v>
      </c>
      <c r="AT239">
        <v>0</v>
      </c>
      <c r="AU239">
        <f>IF(AS239*$H$13&gt;=AW239,1.0,(AW239/(AW239-AS239*$H$13)))</f>
        <v>0</v>
      </c>
      <c r="AV239">
        <f>(AU239-1)*100</f>
        <v>0</v>
      </c>
      <c r="AW239">
        <f>MAX(0,($B$13+$C$13*DP239)/(1+$D$13*DP239)*DI239/(DK239+273)*$E$13)</f>
        <v>0</v>
      </c>
      <c r="AX239" t="s">
        <v>418</v>
      </c>
      <c r="AY239" t="s">
        <v>418</v>
      </c>
      <c r="AZ239">
        <v>0</v>
      </c>
      <c r="BA239">
        <v>0</v>
      </c>
      <c r="BB239">
        <f>1-AZ239/BA239</f>
        <v>0</v>
      </c>
      <c r="BC239">
        <v>0</v>
      </c>
      <c r="BD239" t="s">
        <v>418</v>
      </c>
      <c r="BE239" t="s">
        <v>418</v>
      </c>
      <c r="BF239">
        <v>0</v>
      </c>
      <c r="BG239">
        <v>0</v>
      </c>
      <c r="BH239">
        <f>1-BF239/BG239</f>
        <v>0</v>
      </c>
      <c r="BI239">
        <v>0.5</v>
      </c>
      <c r="BJ239">
        <f>CS239</f>
        <v>0</v>
      </c>
      <c r="BK239">
        <f>L239</f>
        <v>0</v>
      </c>
      <c r="BL239">
        <f>BH239*BI239*BJ239</f>
        <v>0</v>
      </c>
      <c r="BM239">
        <f>(BK239-BC239)/BJ239</f>
        <v>0</v>
      </c>
      <c r="BN239">
        <f>(BA239-BG239)/BG239</f>
        <v>0</v>
      </c>
      <c r="BO239">
        <f>AZ239/(BB239+AZ239/BG239)</f>
        <v>0</v>
      </c>
      <c r="BP239" t="s">
        <v>418</v>
      </c>
      <c r="BQ239">
        <v>0</v>
      </c>
      <c r="BR239">
        <f>IF(BQ239&lt;&gt;0, BQ239, BO239)</f>
        <v>0</v>
      </c>
      <c r="BS239">
        <f>1-BR239/BG239</f>
        <v>0</v>
      </c>
      <c r="BT239">
        <f>(BG239-BF239)/(BG239-BR239)</f>
        <v>0</v>
      </c>
      <c r="BU239">
        <f>(BA239-BG239)/(BA239-BR239)</f>
        <v>0</v>
      </c>
      <c r="BV239">
        <f>(BG239-BF239)/(BG239-AZ239)</f>
        <v>0</v>
      </c>
      <c r="BW239">
        <f>(BA239-BG239)/(BA239-AZ239)</f>
        <v>0</v>
      </c>
      <c r="BX239">
        <f>(BT239*BR239/BF239)</f>
        <v>0</v>
      </c>
      <c r="BY239">
        <f>(1-BX239)</f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f>$B$11*DQ239+$C$11*DR239+$F$11*EC239*(1-EF239)</f>
        <v>0</v>
      </c>
      <c r="CS239">
        <f>CR239*CT239</f>
        <v>0</v>
      </c>
      <c r="CT239">
        <f>($B$11*$D$9+$C$11*$D$9+$F$11*((EP239+EH239)/MAX(EP239+EH239+EQ239, 0.1)*$I$9+EQ239/MAX(EP239+EH239+EQ239, 0.1)*$J$9))/($B$11+$C$11+$F$11)</f>
        <v>0</v>
      </c>
      <c r="CU239">
        <f>($B$11*$K$9+$C$11*$K$9+$F$11*((EP239+EH239)/MAX(EP239+EH239+EQ239, 0.1)*$P$9+EQ239/MAX(EP239+EH239+EQ239, 0.1)*$Q$9))/($B$11+$C$11+$F$11)</f>
        <v>0</v>
      </c>
      <c r="CV239">
        <v>6</v>
      </c>
      <c r="CW239">
        <v>0.5</v>
      </c>
      <c r="CX239" t="s">
        <v>419</v>
      </c>
      <c r="CY239">
        <v>2</v>
      </c>
      <c r="CZ239" t="b">
        <v>1</v>
      </c>
      <c r="DA239">
        <v>1659026790.31429</v>
      </c>
      <c r="DB239">
        <v>439.339464285714</v>
      </c>
      <c r="DC239">
        <v>482.677642857143</v>
      </c>
      <c r="DD239">
        <v>24.1000142857143</v>
      </c>
      <c r="DE239">
        <v>19.93555</v>
      </c>
      <c r="DF239">
        <v>432.687964285714</v>
      </c>
      <c r="DG239">
        <v>23.6310892857143</v>
      </c>
      <c r="DH239">
        <v>500.076785714286</v>
      </c>
      <c r="DI239">
        <v>90.3845107142857</v>
      </c>
      <c r="DJ239">
        <v>0.0459740428571428</v>
      </c>
      <c r="DK239">
        <v>27.2752107142857</v>
      </c>
      <c r="DL239">
        <v>27.2179678571429</v>
      </c>
      <c r="DM239">
        <v>999.9</v>
      </c>
      <c r="DN239">
        <v>0</v>
      </c>
      <c r="DO239">
        <v>0</v>
      </c>
      <c r="DP239">
        <v>10027.8571428571</v>
      </c>
      <c r="DQ239">
        <v>0</v>
      </c>
      <c r="DR239">
        <v>18.2041</v>
      </c>
      <c r="DS239">
        <v>-43.3381714285714</v>
      </c>
      <c r="DT239">
        <v>450.189107142857</v>
      </c>
      <c r="DU239">
        <v>492.495535714286</v>
      </c>
      <c r="DV239">
        <v>4.16445857142857</v>
      </c>
      <c r="DW239">
        <v>482.677642857143</v>
      </c>
      <c r="DX239">
        <v>19.93555</v>
      </c>
      <c r="DY239">
        <v>2.17826714285714</v>
      </c>
      <c r="DZ239">
        <v>1.80186428571429</v>
      </c>
      <c r="EA239">
        <v>18.8033857142857</v>
      </c>
      <c r="EB239">
        <v>15.8029714285714</v>
      </c>
      <c r="EC239">
        <v>2000.01571428571</v>
      </c>
      <c r="ED239">
        <v>0.979994107142858</v>
      </c>
      <c r="EE239">
        <v>0.0200060892857143</v>
      </c>
      <c r="EF239">
        <v>0</v>
      </c>
      <c r="EG239">
        <v>865.640392857143</v>
      </c>
      <c r="EH239">
        <v>5.00063</v>
      </c>
      <c r="EI239">
        <v>17059.275</v>
      </c>
      <c r="EJ239">
        <v>17257.0035714286</v>
      </c>
      <c r="EK239">
        <v>38.116</v>
      </c>
      <c r="EL239">
        <v>38.187</v>
      </c>
      <c r="EM239">
        <v>37.625</v>
      </c>
      <c r="EN239">
        <v>37.4259285714286</v>
      </c>
      <c r="EO239">
        <v>39.1205</v>
      </c>
      <c r="EP239">
        <v>1955.10535714286</v>
      </c>
      <c r="EQ239">
        <v>39.9103571428571</v>
      </c>
      <c r="ER239">
        <v>0</v>
      </c>
      <c r="ES239">
        <v>1659026797.3</v>
      </c>
      <c r="ET239">
        <v>0</v>
      </c>
      <c r="EU239">
        <v>865.733153846154</v>
      </c>
      <c r="EV239">
        <v>7.40601710247196</v>
      </c>
      <c r="EW239">
        <v>145.976068493309</v>
      </c>
      <c r="EX239">
        <v>17060.5846153846</v>
      </c>
      <c r="EY239">
        <v>15</v>
      </c>
      <c r="EZ239">
        <v>0</v>
      </c>
      <c r="FA239" t="s">
        <v>420</v>
      </c>
      <c r="FB239">
        <v>1657551626.5</v>
      </c>
      <c r="FC239">
        <v>1657551629</v>
      </c>
      <c r="FD239">
        <v>0</v>
      </c>
      <c r="FE239">
        <v>0.403</v>
      </c>
      <c r="FF239">
        <v>0.009</v>
      </c>
      <c r="FG239">
        <v>9.41</v>
      </c>
      <c r="FH239">
        <v>0.087</v>
      </c>
      <c r="FI239">
        <v>417</v>
      </c>
      <c r="FJ239">
        <v>17</v>
      </c>
      <c r="FK239">
        <v>1.61</v>
      </c>
      <c r="FL239">
        <v>0.59</v>
      </c>
      <c r="FM239">
        <v>-41.6358268292683</v>
      </c>
      <c r="FN239">
        <v>-32.4501428571428</v>
      </c>
      <c r="FO239">
        <v>3.367859557354</v>
      </c>
      <c r="FP239">
        <v>0</v>
      </c>
      <c r="FQ239">
        <v>865.553764705882</v>
      </c>
      <c r="FR239">
        <v>4.4155233071092</v>
      </c>
      <c r="FS239">
        <v>0.511800630922957</v>
      </c>
      <c r="FT239">
        <v>0</v>
      </c>
      <c r="FU239">
        <v>4.15736121951219</v>
      </c>
      <c r="FV239">
        <v>0.187796655052276</v>
      </c>
      <c r="FW239">
        <v>0.0218455550197871</v>
      </c>
      <c r="FX239">
        <v>0</v>
      </c>
      <c r="FY239">
        <v>0</v>
      </c>
      <c r="FZ239">
        <v>3</v>
      </c>
      <c r="GA239" t="s">
        <v>427</v>
      </c>
      <c r="GB239">
        <v>2.97381</v>
      </c>
      <c r="GC239">
        <v>2.69978</v>
      </c>
      <c r="GD239">
        <v>0.0974204</v>
      </c>
      <c r="GE239">
        <v>0.105526</v>
      </c>
      <c r="GF239">
        <v>0.10346</v>
      </c>
      <c r="GG239">
        <v>0.0915073</v>
      </c>
      <c r="GH239">
        <v>35163.1</v>
      </c>
      <c r="GI239">
        <v>38104.1</v>
      </c>
      <c r="GJ239">
        <v>35303.5</v>
      </c>
      <c r="GK239">
        <v>38633.8</v>
      </c>
      <c r="GL239">
        <v>44870.6</v>
      </c>
      <c r="GM239">
        <v>50688.6</v>
      </c>
      <c r="GN239">
        <v>55181.2</v>
      </c>
      <c r="GO239">
        <v>61963</v>
      </c>
      <c r="GP239">
        <v>1.987</v>
      </c>
      <c r="GQ239">
        <v>1.849</v>
      </c>
      <c r="GR239">
        <v>0.125617</v>
      </c>
      <c r="GS239">
        <v>0</v>
      </c>
      <c r="GT239">
        <v>25.1507</v>
      </c>
      <c r="GU239">
        <v>999.9</v>
      </c>
      <c r="GV239">
        <v>57.734</v>
      </c>
      <c r="GW239">
        <v>29.306</v>
      </c>
      <c r="GX239">
        <v>26.1495</v>
      </c>
      <c r="GY239">
        <v>55.8664</v>
      </c>
      <c r="GZ239">
        <v>43.2332</v>
      </c>
      <c r="HA239">
        <v>1</v>
      </c>
      <c r="HB239">
        <v>-0.0604065</v>
      </c>
      <c r="HC239">
        <v>0.00936819</v>
      </c>
      <c r="HD239">
        <v>20.1138</v>
      </c>
      <c r="HE239">
        <v>5.19932</v>
      </c>
      <c r="HF239">
        <v>12.004</v>
      </c>
      <c r="HG239">
        <v>4.9756</v>
      </c>
      <c r="HH239">
        <v>3.2934</v>
      </c>
      <c r="HI239">
        <v>9999</v>
      </c>
      <c r="HJ239">
        <v>9999</v>
      </c>
      <c r="HK239">
        <v>9999</v>
      </c>
      <c r="HL239">
        <v>628.5</v>
      </c>
      <c r="HM239">
        <v>1.86325</v>
      </c>
      <c r="HN239">
        <v>1.86801</v>
      </c>
      <c r="HO239">
        <v>1.86783</v>
      </c>
      <c r="HP239">
        <v>1.86896</v>
      </c>
      <c r="HQ239">
        <v>1.86981</v>
      </c>
      <c r="HR239">
        <v>1.86584</v>
      </c>
      <c r="HS239">
        <v>1.86691</v>
      </c>
      <c r="HT239">
        <v>1.86829</v>
      </c>
      <c r="HU239">
        <v>5</v>
      </c>
      <c r="HV239">
        <v>0</v>
      </c>
      <c r="HW239">
        <v>0</v>
      </c>
      <c r="HX239">
        <v>0</v>
      </c>
      <c r="HY239" t="s">
        <v>422</v>
      </c>
      <c r="HZ239" t="s">
        <v>423</v>
      </c>
      <c r="IA239" t="s">
        <v>424</v>
      </c>
      <c r="IB239" t="s">
        <v>424</v>
      </c>
      <c r="IC239" t="s">
        <v>424</v>
      </c>
      <c r="ID239" t="s">
        <v>424</v>
      </c>
      <c r="IE239">
        <v>0</v>
      </c>
      <c r="IF239">
        <v>100</v>
      </c>
      <c r="IG239">
        <v>100</v>
      </c>
      <c r="IH239">
        <v>6.794</v>
      </c>
      <c r="II239">
        <v>0.4687</v>
      </c>
      <c r="IJ239">
        <v>4.02706509432224</v>
      </c>
      <c r="IK239">
        <v>0.00601174518973114</v>
      </c>
      <c r="IL239">
        <v>2.77886958061485e-07</v>
      </c>
      <c r="IM239">
        <v>-3.54636231360687e-10</v>
      </c>
      <c r="IN239">
        <v>-0.0404303883988718</v>
      </c>
      <c r="IO239">
        <v>-0.0177815531441476</v>
      </c>
      <c r="IP239">
        <v>0.00205572605671414</v>
      </c>
      <c r="IQ239">
        <v>-1.65519735432211e-05</v>
      </c>
      <c r="IR239">
        <v>-4</v>
      </c>
      <c r="IS239">
        <v>1848</v>
      </c>
      <c r="IT239">
        <v>1</v>
      </c>
      <c r="IU239">
        <v>25</v>
      </c>
      <c r="IV239">
        <v>24586.2</v>
      </c>
      <c r="IW239">
        <v>24586.2</v>
      </c>
      <c r="IX239">
        <v>1.21582</v>
      </c>
      <c r="IY239">
        <v>2.62085</v>
      </c>
      <c r="IZ239">
        <v>1.54785</v>
      </c>
      <c r="JA239">
        <v>2.30347</v>
      </c>
      <c r="JB239">
        <v>1.34644</v>
      </c>
      <c r="JC239">
        <v>2.28027</v>
      </c>
      <c r="JD239">
        <v>33.7381</v>
      </c>
      <c r="JE239">
        <v>24.2188</v>
      </c>
      <c r="JF239">
        <v>18</v>
      </c>
      <c r="JG239">
        <v>500.136</v>
      </c>
      <c r="JH239">
        <v>411.303</v>
      </c>
      <c r="JI239">
        <v>24.9996</v>
      </c>
      <c r="JJ239">
        <v>26.4846</v>
      </c>
      <c r="JK239">
        <v>29.9999</v>
      </c>
      <c r="JL239">
        <v>26.46</v>
      </c>
      <c r="JM239">
        <v>26.4042</v>
      </c>
      <c r="JN239">
        <v>24.3999</v>
      </c>
      <c r="JO239">
        <v>32.3386</v>
      </c>
      <c r="JP239">
        <v>82.4531</v>
      </c>
      <c r="JQ239">
        <v>25</v>
      </c>
      <c r="JR239">
        <v>527.595</v>
      </c>
      <c r="JS239">
        <v>19.8337</v>
      </c>
      <c r="JT239">
        <v>102.366</v>
      </c>
      <c r="JU239">
        <v>103.141</v>
      </c>
    </row>
    <row r="240" spans="1:281">
      <c r="A240">
        <v>224</v>
      </c>
      <c r="B240">
        <v>1659026803.1</v>
      </c>
      <c r="C240">
        <v>3120</v>
      </c>
      <c r="D240" t="s">
        <v>873</v>
      </c>
      <c r="E240" t="s">
        <v>874</v>
      </c>
      <c r="F240">
        <v>5</v>
      </c>
      <c r="G240" t="s">
        <v>812</v>
      </c>
      <c r="H240" t="s">
        <v>417</v>
      </c>
      <c r="I240">
        <v>1659026795.6</v>
      </c>
      <c r="J240">
        <f>(K240)/1000</f>
        <v>0</v>
      </c>
      <c r="K240">
        <f>IF(CZ240, AN240, AH240)</f>
        <v>0</v>
      </c>
      <c r="L240">
        <f>IF(CZ240, AI240, AG240)</f>
        <v>0</v>
      </c>
      <c r="M240">
        <f>DB240 - IF(AU240&gt;1, L240*CV240*100.0/(AW240*DP240), 0)</f>
        <v>0</v>
      </c>
      <c r="N240">
        <f>((T240-J240/2)*M240-L240)/(T240+J240/2)</f>
        <v>0</v>
      </c>
      <c r="O240">
        <f>N240*(DI240+DJ240)/1000.0</f>
        <v>0</v>
      </c>
      <c r="P240">
        <f>(DB240 - IF(AU240&gt;1, L240*CV240*100.0/(AW240*DP240), 0))*(DI240+DJ240)/1000.0</f>
        <v>0</v>
      </c>
      <c r="Q240">
        <f>2.0/((1/S240-1/R240)+SIGN(S240)*SQRT((1/S240-1/R240)*(1/S240-1/R240) + 4*CW240/((CW240+1)*(CW240+1))*(2*1/S240*1/R240-1/R240*1/R240)))</f>
        <v>0</v>
      </c>
      <c r="R240">
        <f>IF(LEFT(CX240,1)&lt;&gt;"0",IF(LEFT(CX240,1)="1",3.0,CY240),$D$5+$E$5*(DP240*DI240/($K$5*1000))+$F$5*(DP240*DI240/($K$5*1000))*MAX(MIN(CV240,$J$5),$I$5)*MAX(MIN(CV240,$J$5),$I$5)+$G$5*MAX(MIN(CV240,$J$5),$I$5)*(DP240*DI240/($K$5*1000))+$H$5*(DP240*DI240/($K$5*1000))*(DP240*DI240/($K$5*1000)))</f>
        <v>0</v>
      </c>
      <c r="S240">
        <f>J240*(1000-(1000*0.61365*exp(17.502*W240/(240.97+W240))/(DI240+DJ240)+DD240)/2)/(1000*0.61365*exp(17.502*W240/(240.97+W240))/(DI240+DJ240)-DD240)</f>
        <v>0</v>
      </c>
      <c r="T240">
        <f>1/((CW240+1)/(Q240/1.6)+1/(R240/1.37)) + CW240/((CW240+1)/(Q240/1.6) + CW240/(R240/1.37))</f>
        <v>0</v>
      </c>
      <c r="U240">
        <f>(CR240*CU240)</f>
        <v>0</v>
      </c>
      <c r="V240">
        <f>(DK240+(U240+2*0.95*5.67E-8*(((DK240+$B$7)+273)^4-(DK240+273)^4)-44100*J240)/(1.84*29.3*R240+8*0.95*5.67E-8*(DK240+273)^3))</f>
        <v>0</v>
      </c>
      <c r="W240">
        <f>($C$7*DL240+$D$7*DM240+$E$7*V240)</f>
        <v>0</v>
      </c>
      <c r="X240">
        <f>0.61365*exp(17.502*W240/(240.97+W240))</f>
        <v>0</v>
      </c>
      <c r="Y240">
        <f>(Z240/AA240*100)</f>
        <v>0</v>
      </c>
      <c r="Z240">
        <f>DD240*(DI240+DJ240)/1000</f>
        <v>0</v>
      </c>
      <c r="AA240">
        <f>0.61365*exp(17.502*DK240/(240.97+DK240))</f>
        <v>0</v>
      </c>
      <c r="AB240">
        <f>(X240-DD240*(DI240+DJ240)/1000)</f>
        <v>0</v>
      </c>
      <c r="AC240">
        <f>(-J240*44100)</f>
        <v>0</v>
      </c>
      <c r="AD240">
        <f>2*29.3*R240*0.92*(DK240-W240)</f>
        <v>0</v>
      </c>
      <c r="AE240">
        <f>2*0.95*5.67E-8*(((DK240+$B$7)+273)^4-(W240+273)^4)</f>
        <v>0</v>
      </c>
      <c r="AF240">
        <f>U240+AE240+AC240+AD240</f>
        <v>0</v>
      </c>
      <c r="AG240">
        <f>DH240*AU240*(DC240-DB240*(1000-AU240*DE240)/(1000-AU240*DD240))/(100*CV240)</f>
        <v>0</v>
      </c>
      <c r="AH240">
        <f>1000*DH240*AU240*(DD240-DE240)/(100*CV240*(1000-AU240*DD240))</f>
        <v>0</v>
      </c>
      <c r="AI240">
        <f>(AJ240 - AK240 - DI240*1E3/(8.314*(DK240+273.15)) * AM240/DH240 * AL240) * DH240/(100*CV240) * (1000 - DE240)/1000</f>
        <v>0</v>
      </c>
      <c r="AJ240">
        <v>525.963245290419</v>
      </c>
      <c r="AK240">
        <v>488.505884848485</v>
      </c>
      <c r="AL240">
        <v>3.1313140710527</v>
      </c>
      <c r="AM240">
        <v>66.0504921813524</v>
      </c>
      <c r="AN240">
        <f>(AP240 - AO240 + DI240*1E3/(8.314*(DK240+273.15)) * AR240/DH240 * AQ240) * DH240/(100*CV240) * 1000/(1000 - AP240)</f>
        <v>0</v>
      </c>
      <c r="AO240">
        <v>19.8831136741126</v>
      </c>
      <c r="AP240">
        <v>24.0817</v>
      </c>
      <c r="AQ240">
        <v>-0.000663111111102991</v>
      </c>
      <c r="AR240">
        <v>92.47</v>
      </c>
      <c r="AS240">
        <v>0</v>
      </c>
      <c r="AT240">
        <v>0</v>
      </c>
      <c r="AU240">
        <f>IF(AS240*$H$13&gt;=AW240,1.0,(AW240/(AW240-AS240*$H$13)))</f>
        <v>0</v>
      </c>
      <c r="AV240">
        <f>(AU240-1)*100</f>
        <v>0</v>
      </c>
      <c r="AW240">
        <f>MAX(0,($B$13+$C$13*DP240)/(1+$D$13*DP240)*DI240/(DK240+273)*$E$13)</f>
        <v>0</v>
      </c>
      <c r="AX240" t="s">
        <v>418</v>
      </c>
      <c r="AY240" t="s">
        <v>418</v>
      </c>
      <c r="AZ240">
        <v>0</v>
      </c>
      <c r="BA240">
        <v>0</v>
      </c>
      <c r="BB240">
        <f>1-AZ240/BA240</f>
        <v>0</v>
      </c>
      <c r="BC240">
        <v>0</v>
      </c>
      <c r="BD240" t="s">
        <v>418</v>
      </c>
      <c r="BE240" t="s">
        <v>418</v>
      </c>
      <c r="BF240">
        <v>0</v>
      </c>
      <c r="BG240">
        <v>0</v>
      </c>
      <c r="BH240">
        <f>1-BF240/BG240</f>
        <v>0</v>
      </c>
      <c r="BI240">
        <v>0.5</v>
      </c>
      <c r="BJ240">
        <f>CS240</f>
        <v>0</v>
      </c>
      <c r="BK240">
        <f>L240</f>
        <v>0</v>
      </c>
      <c r="BL240">
        <f>BH240*BI240*BJ240</f>
        <v>0</v>
      </c>
      <c r="BM240">
        <f>(BK240-BC240)/BJ240</f>
        <v>0</v>
      </c>
      <c r="BN240">
        <f>(BA240-BG240)/BG240</f>
        <v>0</v>
      </c>
      <c r="BO240">
        <f>AZ240/(BB240+AZ240/BG240)</f>
        <v>0</v>
      </c>
      <c r="BP240" t="s">
        <v>418</v>
      </c>
      <c r="BQ240">
        <v>0</v>
      </c>
      <c r="BR240">
        <f>IF(BQ240&lt;&gt;0, BQ240, BO240)</f>
        <v>0</v>
      </c>
      <c r="BS240">
        <f>1-BR240/BG240</f>
        <v>0</v>
      </c>
      <c r="BT240">
        <f>(BG240-BF240)/(BG240-BR240)</f>
        <v>0</v>
      </c>
      <c r="BU240">
        <f>(BA240-BG240)/(BA240-BR240)</f>
        <v>0</v>
      </c>
      <c r="BV240">
        <f>(BG240-BF240)/(BG240-AZ240)</f>
        <v>0</v>
      </c>
      <c r="BW240">
        <f>(BA240-BG240)/(BA240-AZ240)</f>
        <v>0</v>
      </c>
      <c r="BX240">
        <f>(BT240*BR240/BF240)</f>
        <v>0</v>
      </c>
      <c r="BY240">
        <f>(1-BX240)</f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f>$B$11*DQ240+$C$11*DR240+$F$11*EC240*(1-EF240)</f>
        <v>0</v>
      </c>
      <c r="CS240">
        <f>CR240*CT240</f>
        <v>0</v>
      </c>
      <c r="CT240">
        <f>($B$11*$D$9+$C$11*$D$9+$F$11*((EP240+EH240)/MAX(EP240+EH240+EQ240, 0.1)*$I$9+EQ240/MAX(EP240+EH240+EQ240, 0.1)*$J$9))/($B$11+$C$11+$F$11)</f>
        <v>0</v>
      </c>
      <c r="CU240">
        <f>($B$11*$K$9+$C$11*$K$9+$F$11*((EP240+EH240)/MAX(EP240+EH240+EQ240, 0.1)*$P$9+EQ240/MAX(EP240+EH240+EQ240, 0.1)*$Q$9))/($B$11+$C$11+$F$11)</f>
        <v>0</v>
      </c>
      <c r="CV240">
        <v>6</v>
      </c>
      <c r="CW240">
        <v>0.5</v>
      </c>
      <c r="CX240" t="s">
        <v>419</v>
      </c>
      <c r="CY240">
        <v>2</v>
      </c>
      <c r="CZ240" t="b">
        <v>1</v>
      </c>
      <c r="DA240">
        <v>1659026795.6</v>
      </c>
      <c r="DB240">
        <v>455.252444444444</v>
      </c>
      <c r="DC240">
        <v>500.114851851852</v>
      </c>
      <c r="DD240">
        <v>24.0960481481481</v>
      </c>
      <c r="DE240">
        <v>19.9094925925926</v>
      </c>
      <c r="DF240">
        <v>448.505259259259</v>
      </c>
      <c r="DG240">
        <v>23.6273111111111</v>
      </c>
      <c r="DH240">
        <v>500.06262962963</v>
      </c>
      <c r="DI240">
        <v>90.3847925925926</v>
      </c>
      <c r="DJ240">
        <v>0.0458345666666667</v>
      </c>
      <c r="DK240">
        <v>27.2745185185185</v>
      </c>
      <c r="DL240">
        <v>27.2137518518519</v>
      </c>
      <c r="DM240">
        <v>999.9</v>
      </c>
      <c r="DN240">
        <v>0</v>
      </c>
      <c r="DO240">
        <v>0</v>
      </c>
      <c r="DP240">
        <v>10013.8888888889</v>
      </c>
      <c r="DQ240">
        <v>0</v>
      </c>
      <c r="DR240">
        <v>18.2041</v>
      </c>
      <c r="DS240">
        <v>-44.8622962962963</v>
      </c>
      <c r="DT240">
        <v>466.493148148148</v>
      </c>
      <c r="DU240">
        <v>510.273666666667</v>
      </c>
      <c r="DV240">
        <v>4.18654407407407</v>
      </c>
      <c r="DW240">
        <v>500.114851851852</v>
      </c>
      <c r="DX240">
        <v>19.9094925925926</v>
      </c>
      <c r="DY240">
        <v>2.17791555555556</v>
      </c>
      <c r="DZ240">
        <v>1.79951518518518</v>
      </c>
      <c r="EA240">
        <v>18.8007925925926</v>
      </c>
      <c r="EB240">
        <v>15.7825666666667</v>
      </c>
      <c r="EC240">
        <v>2000.01962962963</v>
      </c>
      <c r="ED240">
        <v>0.979994111111111</v>
      </c>
      <c r="EE240">
        <v>0.0200060851851852</v>
      </c>
      <c r="EF240">
        <v>0</v>
      </c>
      <c r="EG240">
        <v>866.366555555556</v>
      </c>
      <c r="EH240">
        <v>5.00063</v>
      </c>
      <c r="EI240">
        <v>17073.2296296296</v>
      </c>
      <c r="EJ240">
        <v>17257.037037037</v>
      </c>
      <c r="EK240">
        <v>38.0993333333333</v>
      </c>
      <c r="EL240">
        <v>38.1824074074074</v>
      </c>
      <c r="EM240">
        <v>37.625</v>
      </c>
      <c r="EN240">
        <v>37.4209259259259</v>
      </c>
      <c r="EO240">
        <v>39.1203333333333</v>
      </c>
      <c r="EP240">
        <v>1955.10925925926</v>
      </c>
      <c r="EQ240">
        <v>39.9103703703704</v>
      </c>
      <c r="ER240">
        <v>0</v>
      </c>
      <c r="ES240">
        <v>1659026802.1</v>
      </c>
      <c r="ET240">
        <v>0</v>
      </c>
      <c r="EU240">
        <v>866.403961538462</v>
      </c>
      <c r="EV240">
        <v>8.53343590093225</v>
      </c>
      <c r="EW240">
        <v>177.651282075306</v>
      </c>
      <c r="EX240">
        <v>17073.6653846154</v>
      </c>
      <c r="EY240">
        <v>15</v>
      </c>
      <c r="EZ240">
        <v>0</v>
      </c>
      <c r="FA240" t="s">
        <v>420</v>
      </c>
      <c r="FB240">
        <v>1657551626.5</v>
      </c>
      <c r="FC240">
        <v>1657551629</v>
      </c>
      <c r="FD240">
        <v>0</v>
      </c>
      <c r="FE240">
        <v>0.403</v>
      </c>
      <c r="FF240">
        <v>0.009</v>
      </c>
      <c r="FG240">
        <v>9.41</v>
      </c>
      <c r="FH240">
        <v>0.087</v>
      </c>
      <c r="FI240">
        <v>417</v>
      </c>
      <c r="FJ240">
        <v>17</v>
      </c>
      <c r="FK240">
        <v>1.61</v>
      </c>
      <c r="FL240">
        <v>0.59</v>
      </c>
      <c r="FM240">
        <v>-43.4975219512195</v>
      </c>
      <c r="FN240">
        <v>-19.3911658536584</v>
      </c>
      <c r="FO240">
        <v>2.00777131672157</v>
      </c>
      <c r="FP240">
        <v>0</v>
      </c>
      <c r="FQ240">
        <v>865.876735294118</v>
      </c>
      <c r="FR240">
        <v>7.07304812941083</v>
      </c>
      <c r="FS240">
        <v>0.730684220392627</v>
      </c>
      <c r="FT240">
        <v>0</v>
      </c>
      <c r="FU240">
        <v>4.17115317073171</v>
      </c>
      <c r="FV240">
        <v>0.251275191637631</v>
      </c>
      <c r="FW240">
        <v>0.0269888738086392</v>
      </c>
      <c r="FX240">
        <v>0</v>
      </c>
      <c r="FY240">
        <v>0</v>
      </c>
      <c r="FZ240">
        <v>3</v>
      </c>
      <c r="GA240" t="s">
        <v>427</v>
      </c>
      <c r="GB240">
        <v>2.9737</v>
      </c>
      <c r="GC240">
        <v>2.70015</v>
      </c>
      <c r="GD240">
        <v>0.0998301</v>
      </c>
      <c r="GE240">
        <v>0.108078</v>
      </c>
      <c r="GF240">
        <v>0.103417</v>
      </c>
      <c r="GG240">
        <v>0.0914013</v>
      </c>
      <c r="GH240">
        <v>35069.8</v>
      </c>
      <c r="GI240">
        <v>37995.8</v>
      </c>
      <c r="GJ240">
        <v>35303.9</v>
      </c>
      <c r="GK240">
        <v>38634.1</v>
      </c>
      <c r="GL240">
        <v>44873.3</v>
      </c>
      <c r="GM240">
        <v>50695</v>
      </c>
      <c r="GN240">
        <v>55181.7</v>
      </c>
      <c r="GO240">
        <v>61963.4</v>
      </c>
      <c r="GP240">
        <v>1.9864</v>
      </c>
      <c r="GQ240">
        <v>1.849</v>
      </c>
      <c r="GR240">
        <v>0.126213</v>
      </c>
      <c r="GS240">
        <v>0</v>
      </c>
      <c r="GT240">
        <v>25.1482</v>
      </c>
      <c r="GU240">
        <v>999.9</v>
      </c>
      <c r="GV240">
        <v>57.716</v>
      </c>
      <c r="GW240">
        <v>29.306</v>
      </c>
      <c r="GX240">
        <v>26.1376</v>
      </c>
      <c r="GY240">
        <v>56.0864</v>
      </c>
      <c r="GZ240">
        <v>43.5377</v>
      </c>
      <c r="HA240">
        <v>1</v>
      </c>
      <c r="HB240">
        <v>-0.0602439</v>
      </c>
      <c r="HC240">
        <v>0.0087146</v>
      </c>
      <c r="HD240">
        <v>20.1141</v>
      </c>
      <c r="HE240">
        <v>5.19932</v>
      </c>
      <c r="HF240">
        <v>12.004</v>
      </c>
      <c r="HG240">
        <v>4.976</v>
      </c>
      <c r="HH240">
        <v>3.2936</v>
      </c>
      <c r="HI240">
        <v>9999</v>
      </c>
      <c r="HJ240">
        <v>9999</v>
      </c>
      <c r="HK240">
        <v>9999</v>
      </c>
      <c r="HL240">
        <v>628.5</v>
      </c>
      <c r="HM240">
        <v>1.86325</v>
      </c>
      <c r="HN240">
        <v>1.8681</v>
      </c>
      <c r="HO240">
        <v>1.86783</v>
      </c>
      <c r="HP240">
        <v>1.86893</v>
      </c>
      <c r="HQ240">
        <v>1.86981</v>
      </c>
      <c r="HR240">
        <v>1.86584</v>
      </c>
      <c r="HS240">
        <v>1.86691</v>
      </c>
      <c r="HT240">
        <v>1.86829</v>
      </c>
      <c r="HU240">
        <v>5</v>
      </c>
      <c r="HV240">
        <v>0</v>
      </c>
      <c r="HW240">
        <v>0</v>
      </c>
      <c r="HX240">
        <v>0</v>
      </c>
      <c r="HY240" t="s">
        <v>422</v>
      </c>
      <c r="HZ240" t="s">
        <v>423</v>
      </c>
      <c r="IA240" t="s">
        <v>424</v>
      </c>
      <c r="IB240" t="s">
        <v>424</v>
      </c>
      <c r="IC240" t="s">
        <v>424</v>
      </c>
      <c r="ID240" t="s">
        <v>424</v>
      </c>
      <c r="IE240">
        <v>0</v>
      </c>
      <c r="IF240">
        <v>100</v>
      </c>
      <c r="IG240">
        <v>100</v>
      </c>
      <c r="IH240">
        <v>6.886</v>
      </c>
      <c r="II240">
        <v>0.4678</v>
      </c>
      <c r="IJ240">
        <v>4.02706509432224</v>
      </c>
      <c r="IK240">
        <v>0.00601174518973114</v>
      </c>
      <c r="IL240">
        <v>2.77886958061485e-07</v>
      </c>
      <c r="IM240">
        <v>-3.54636231360687e-10</v>
      </c>
      <c r="IN240">
        <v>-0.0404303883988718</v>
      </c>
      <c r="IO240">
        <v>-0.0177815531441476</v>
      </c>
      <c r="IP240">
        <v>0.00205572605671414</v>
      </c>
      <c r="IQ240">
        <v>-1.65519735432211e-05</v>
      </c>
      <c r="IR240">
        <v>-4</v>
      </c>
      <c r="IS240">
        <v>1848</v>
      </c>
      <c r="IT240">
        <v>1</v>
      </c>
      <c r="IU240">
        <v>25</v>
      </c>
      <c r="IV240">
        <v>24586.3</v>
      </c>
      <c r="IW240">
        <v>24586.2</v>
      </c>
      <c r="IX240">
        <v>1.24878</v>
      </c>
      <c r="IY240">
        <v>2.61108</v>
      </c>
      <c r="IZ240">
        <v>1.54785</v>
      </c>
      <c r="JA240">
        <v>2.30347</v>
      </c>
      <c r="JB240">
        <v>1.34644</v>
      </c>
      <c r="JC240">
        <v>2.43042</v>
      </c>
      <c r="JD240">
        <v>33.7155</v>
      </c>
      <c r="JE240">
        <v>24.2276</v>
      </c>
      <c r="JF240">
        <v>18</v>
      </c>
      <c r="JG240">
        <v>499.741</v>
      </c>
      <c r="JH240">
        <v>411.293</v>
      </c>
      <c r="JI240">
        <v>24.9996</v>
      </c>
      <c r="JJ240">
        <v>26.4846</v>
      </c>
      <c r="JK240">
        <v>30</v>
      </c>
      <c r="JL240">
        <v>26.46</v>
      </c>
      <c r="JM240">
        <v>26.4024</v>
      </c>
      <c r="JN240">
        <v>25.0695</v>
      </c>
      <c r="JO240">
        <v>32.3386</v>
      </c>
      <c r="JP240">
        <v>82.4531</v>
      </c>
      <c r="JQ240">
        <v>25</v>
      </c>
      <c r="JR240">
        <v>540.992</v>
      </c>
      <c r="JS240">
        <v>19.8301</v>
      </c>
      <c r="JT240">
        <v>102.367</v>
      </c>
      <c r="JU240">
        <v>103.142</v>
      </c>
    </row>
    <row r="241" spans="1:281">
      <c r="A241">
        <v>225</v>
      </c>
      <c r="B241">
        <v>1659026808.1</v>
      </c>
      <c r="C241">
        <v>3125</v>
      </c>
      <c r="D241" t="s">
        <v>875</v>
      </c>
      <c r="E241" t="s">
        <v>876</v>
      </c>
      <c r="F241">
        <v>5</v>
      </c>
      <c r="G241" t="s">
        <v>812</v>
      </c>
      <c r="H241" t="s">
        <v>417</v>
      </c>
      <c r="I241">
        <v>1659026800.31429</v>
      </c>
      <c r="J241">
        <f>(K241)/1000</f>
        <v>0</v>
      </c>
      <c r="K241">
        <f>IF(CZ241, AN241, AH241)</f>
        <v>0</v>
      </c>
      <c r="L241">
        <f>IF(CZ241, AI241, AG241)</f>
        <v>0</v>
      </c>
      <c r="M241">
        <f>DB241 - IF(AU241&gt;1, L241*CV241*100.0/(AW241*DP241), 0)</f>
        <v>0</v>
      </c>
      <c r="N241">
        <f>((T241-J241/2)*M241-L241)/(T241+J241/2)</f>
        <v>0</v>
      </c>
      <c r="O241">
        <f>N241*(DI241+DJ241)/1000.0</f>
        <v>0</v>
      </c>
      <c r="P241">
        <f>(DB241 - IF(AU241&gt;1, L241*CV241*100.0/(AW241*DP241), 0))*(DI241+DJ241)/1000.0</f>
        <v>0</v>
      </c>
      <c r="Q241">
        <f>2.0/((1/S241-1/R241)+SIGN(S241)*SQRT((1/S241-1/R241)*(1/S241-1/R241) + 4*CW241/((CW241+1)*(CW241+1))*(2*1/S241*1/R241-1/R241*1/R241)))</f>
        <v>0</v>
      </c>
      <c r="R241">
        <f>IF(LEFT(CX241,1)&lt;&gt;"0",IF(LEFT(CX241,1)="1",3.0,CY241),$D$5+$E$5*(DP241*DI241/($K$5*1000))+$F$5*(DP241*DI241/($K$5*1000))*MAX(MIN(CV241,$J$5),$I$5)*MAX(MIN(CV241,$J$5),$I$5)+$G$5*MAX(MIN(CV241,$J$5),$I$5)*(DP241*DI241/($K$5*1000))+$H$5*(DP241*DI241/($K$5*1000))*(DP241*DI241/($K$5*1000)))</f>
        <v>0</v>
      </c>
      <c r="S241">
        <f>J241*(1000-(1000*0.61365*exp(17.502*W241/(240.97+W241))/(DI241+DJ241)+DD241)/2)/(1000*0.61365*exp(17.502*W241/(240.97+W241))/(DI241+DJ241)-DD241)</f>
        <v>0</v>
      </c>
      <c r="T241">
        <f>1/((CW241+1)/(Q241/1.6)+1/(R241/1.37)) + CW241/((CW241+1)/(Q241/1.6) + CW241/(R241/1.37))</f>
        <v>0</v>
      </c>
      <c r="U241">
        <f>(CR241*CU241)</f>
        <v>0</v>
      </c>
      <c r="V241">
        <f>(DK241+(U241+2*0.95*5.67E-8*(((DK241+$B$7)+273)^4-(DK241+273)^4)-44100*J241)/(1.84*29.3*R241+8*0.95*5.67E-8*(DK241+273)^3))</f>
        <v>0</v>
      </c>
      <c r="W241">
        <f>($C$7*DL241+$D$7*DM241+$E$7*V241)</f>
        <v>0</v>
      </c>
      <c r="X241">
        <f>0.61365*exp(17.502*W241/(240.97+W241))</f>
        <v>0</v>
      </c>
      <c r="Y241">
        <f>(Z241/AA241*100)</f>
        <v>0</v>
      </c>
      <c r="Z241">
        <f>DD241*(DI241+DJ241)/1000</f>
        <v>0</v>
      </c>
      <c r="AA241">
        <f>0.61365*exp(17.502*DK241/(240.97+DK241))</f>
        <v>0</v>
      </c>
      <c r="AB241">
        <f>(X241-DD241*(DI241+DJ241)/1000)</f>
        <v>0</v>
      </c>
      <c r="AC241">
        <f>(-J241*44100)</f>
        <v>0</v>
      </c>
      <c r="AD241">
        <f>2*29.3*R241*0.92*(DK241-W241)</f>
        <v>0</v>
      </c>
      <c r="AE241">
        <f>2*0.95*5.67E-8*(((DK241+$B$7)+273)^4-(W241+273)^4)</f>
        <v>0</v>
      </c>
      <c r="AF241">
        <f>U241+AE241+AC241+AD241</f>
        <v>0</v>
      </c>
      <c r="AG241">
        <f>DH241*AU241*(DC241-DB241*(1000-AU241*DE241)/(1000-AU241*DD241))/(100*CV241)</f>
        <v>0</v>
      </c>
      <c r="AH241">
        <f>1000*DH241*AU241*(DD241-DE241)/(100*CV241*(1000-AU241*DD241))</f>
        <v>0</v>
      </c>
      <c r="AI241">
        <f>(AJ241 - AK241 - DI241*1E3/(8.314*(DK241+273.15)) * AM241/DH241 * AL241) * DH241/(100*CV241) * (1000 - DE241)/1000</f>
        <v>0</v>
      </c>
      <c r="AJ241">
        <v>542.955690137431</v>
      </c>
      <c r="AK241">
        <v>504.511860606061</v>
      </c>
      <c r="AL241">
        <v>3.21960385518875</v>
      </c>
      <c r="AM241">
        <v>66.0504921813524</v>
      </c>
      <c r="AN241">
        <f>(AP241 - AO241 + DI241*1E3/(8.314*(DK241+273.15)) * AR241/DH241 * AQ241) * DH241/(100*CV241) * 1000/(1000 - AP241)</f>
        <v>0</v>
      </c>
      <c r="AO241">
        <v>19.862851541342</v>
      </c>
      <c r="AP241">
        <v>24.0759405594406</v>
      </c>
      <c r="AQ241">
        <v>-0.00117083982683876</v>
      </c>
      <c r="AR241">
        <v>92.47</v>
      </c>
      <c r="AS241">
        <v>0</v>
      </c>
      <c r="AT241">
        <v>0</v>
      </c>
      <c r="AU241">
        <f>IF(AS241*$H$13&gt;=AW241,1.0,(AW241/(AW241-AS241*$H$13)))</f>
        <v>0</v>
      </c>
      <c r="AV241">
        <f>(AU241-1)*100</f>
        <v>0</v>
      </c>
      <c r="AW241">
        <f>MAX(0,($B$13+$C$13*DP241)/(1+$D$13*DP241)*DI241/(DK241+273)*$E$13)</f>
        <v>0</v>
      </c>
      <c r="AX241" t="s">
        <v>418</v>
      </c>
      <c r="AY241" t="s">
        <v>418</v>
      </c>
      <c r="AZ241">
        <v>0</v>
      </c>
      <c r="BA241">
        <v>0</v>
      </c>
      <c r="BB241">
        <f>1-AZ241/BA241</f>
        <v>0</v>
      </c>
      <c r="BC241">
        <v>0</v>
      </c>
      <c r="BD241" t="s">
        <v>418</v>
      </c>
      <c r="BE241" t="s">
        <v>418</v>
      </c>
      <c r="BF241">
        <v>0</v>
      </c>
      <c r="BG241">
        <v>0</v>
      </c>
      <c r="BH241">
        <f>1-BF241/BG241</f>
        <v>0</v>
      </c>
      <c r="BI241">
        <v>0.5</v>
      </c>
      <c r="BJ241">
        <f>CS241</f>
        <v>0</v>
      </c>
      <c r="BK241">
        <f>L241</f>
        <v>0</v>
      </c>
      <c r="BL241">
        <f>BH241*BI241*BJ241</f>
        <v>0</v>
      </c>
      <c r="BM241">
        <f>(BK241-BC241)/BJ241</f>
        <v>0</v>
      </c>
      <c r="BN241">
        <f>(BA241-BG241)/BG241</f>
        <v>0</v>
      </c>
      <c r="BO241">
        <f>AZ241/(BB241+AZ241/BG241)</f>
        <v>0</v>
      </c>
      <c r="BP241" t="s">
        <v>418</v>
      </c>
      <c r="BQ241">
        <v>0</v>
      </c>
      <c r="BR241">
        <f>IF(BQ241&lt;&gt;0, BQ241, BO241)</f>
        <v>0</v>
      </c>
      <c r="BS241">
        <f>1-BR241/BG241</f>
        <v>0</v>
      </c>
      <c r="BT241">
        <f>(BG241-BF241)/(BG241-BR241)</f>
        <v>0</v>
      </c>
      <c r="BU241">
        <f>(BA241-BG241)/(BA241-BR241)</f>
        <v>0</v>
      </c>
      <c r="BV241">
        <f>(BG241-BF241)/(BG241-AZ241)</f>
        <v>0</v>
      </c>
      <c r="BW241">
        <f>(BA241-BG241)/(BA241-AZ241)</f>
        <v>0</v>
      </c>
      <c r="BX241">
        <f>(BT241*BR241/BF241)</f>
        <v>0</v>
      </c>
      <c r="BY241">
        <f>(1-BX241)</f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f>$B$11*DQ241+$C$11*DR241+$F$11*EC241*(1-EF241)</f>
        <v>0</v>
      </c>
      <c r="CS241">
        <f>CR241*CT241</f>
        <v>0</v>
      </c>
      <c r="CT241">
        <f>($B$11*$D$9+$C$11*$D$9+$F$11*((EP241+EH241)/MAX(EP241+EH241+EQ241, 0.1)*$I$9+EQ241/MAX(EP241+EH241+EQ241, 0.1)*$J$9))/($B$11+$C$11+$F$11)</f>
        <v>0</v>
      </c>
      <c r="CU241">
        <f>($B$11*$K$9+$C$11*$K$9+$F$11*((EP241+EH241)/MAX(EP241+EH241+EQ241, 0.1)*$P$9+EQ241/MAX(EP241+EH241+EQ241, 0.1)*$Q$9))/($B$11+$C$11+$F$11)</f>
        <v>0</v>
      </c>
      <c r="CV241">
        <v>6</v>
      </c>
      <c r="CW241">
        <v>0.5</v>
      </c>
      <c r="CX241" t="s">
        <v>419</v>
      </c>
      <c r="CY241">
        <v>2</v>
      </c>
      <c r="CZ241" t="b">
        <v>1</v>
      </c>
      <c r="DA241">
        <v>1659026800.31429</v>
      </c>
      <c r="DB241">
        <v>469.777392857143</v>
      </c>
      <c r="DC241">
        <v>515.685892857143</v>
      </c>
      <c r="DD241">
        <v>24.0884464285714</v>
      </c>
      <c r="DE241">
        <v>19.8824642857143</v>
      </c>
      <c r="DF241">
        <v>462.942964285714</v>
      </c>
      <c r="DG241">
        <v>23.6200892857143</v>
      </c>
      <c r="DH241">
        <v>500.046071428571</v>
      </c>
      <c r="DI241">
        <v>90.3853821428572</v>
      </c>
      <c r="DJ241">
        <v>0.0459562821428571</v>
      </c>
      <c r="DK241">
        <v>27.2752428571429</v>
      </c>
      <c r="DL241">
        <v>27.2113357142857</v>
      </c>
      <c r="DM241">
        <v>999.9</v>
      </c>
      <c r="DN241">
        <v>0</v>
      </c>
      <c r="DO241">
        <v>0</v>
      </c>
      <c r="DP241">
        <v>9994.64285714286</v>
      </c>
      <c r="DQ241">
        <v>0</v>
      </c>
      <c r="DR241">
        <v>18.2041</v>
      </c>
      <c r="DS241">
        <v>-45.9084</v>
      </c>
      <c r="DT241">
        <v>481.372928571429</v>
      </c>
      <c r="DU241">
        <v>526.146678571429</v>
      </c>
      <c r="DV241">
        <v>4.20598071428571</v>
      </c>
      <c r="DW241">
        <v>515.685892857143</v>
      </c>
      <c r="DX241">
        <v>19.8824642857143</v>
      </c>
      <c r="DY241">
        <v>2.17724357142857</v>
      </c>
      <c r="DZ241">
        <v>1.79708321428571</v>
      </c>
      <c r="EA241">
        <v>18.7958464285714</v>
      </c>
      <c r="EB241">
        <v>15.7614357142857</v>
      </c>
      <c r="EC241">
        <v>1999.99892857143</v>
      </c>
      <c r="ED241">
        <v>0.979994</v>
      </c>
      <c r="EE241">
        <v>0.0200062</v>
      </c>
      <c r="EF241">
        <v>0</v>
      </c>
      <c r="EG241">
        <v>867.081964285714</v>
      </c>
      <c r="EH241">
        <v>5.00063</v>
      </c>
      <c r="EI241">
        <v>17087.4392857143</v>
      </c>
      <c r="EJ241">
        <v>17256.85</v>
      </c>
      <c r="EK241">
        <v>38.08675</v>
      </c>
      <c r="EL241">
        <v>38.1692857142857</v>
      </c>
      <c r="EM241">
        <v>37.625</v>
      </c>
      <c r="EN241">
        <v>37.406</v>
      </c>
      <c r="EO241">
        <v>39.1205</v>
      </c>
      <c r="EP241">
        <v>1955.08892857143</v>
      </c>
      <c r="EQ241">
        <v>39.91</v>
      </c>
      <c r="ER241">
        <v>0</v>
      </c>
      <c r="ES241">
        <v>1659026806.9</v>
      </c>
      <c r="ET241">
        <v>0</v>
      </c>
      <c r="EU241">
        <v>867.131884615384</v>
      </c>
      <c r="EV241">
        <v>9.83777777660827</v>
      </c>
      <c r="EW241">
        <v>194.15042735519</v>
      </c>
      <c r="EX241">
        <v>17088.1653846154</v>
      </c>
      <c r="EY241">
        <v>15</v>
      </c>
      <c r="EZ241">
        <v>0</v>
      </c>
      <c r="FA241" t="s">
        <v>420</v>
      </c>
      <c r="FB241">
        <v>1657551626.5</v>
      </c>
      <c r="FC241">
        <v>1657551629</v>
      </c>
      <c r="FD241">
        <v>0</v>
      </c>
      <c r="FE241">
        <v>0.403</v>
      </c>
      <c r="FF241">
        <v>0.009</v>
      </c>
      <c r="FG241">
        <v>9.41</v>
      </c>
      <c r="FH241">
        <v>0.087</v>
      </c>
      <c r="FI241">
        <v>417</v>
      </c>
      <c r="FJ241">
        <v>17</v>
      </c>
      <c r="FK241">
        <v>1.61</v>
      </c>
      <c r="FL241">
        <v>0.59</v>
      </c>
      <c r="FM241">
        <v>-44.9887414634146</v>
      </c>
      <c r="FN241">
        <v>-13.8632048780489</v>
      </c>
      <c r="FO241">
        <v>1.4327071950742</v>
      </c>
      <c r="FP241">
        <v>0</v>
      </c>
      <c r="FQ241">
        <v>866.595176470588</v>
      </c>
      <c r="FR241">
        <v>8.96455309673674</v>
      </c>
      <c r="FS241">
        <v>0.897332991854136</v>
      </c>
      <c r="FT241">
        <v>0</v>
      </c>
      <c r="FU241">
        <v>4.1878787804878</v>
      </c>
      <c r="FV241">
        <v>0.265797909407672</v>
      </c>
      <c r="FW241">
        <v>0.0281005549980016</v>
      </c>
      <c r="FX241">
        <v>0</v>
      </c>
      <c r="FY241">
        <v>0</v>
      </c>
      <c r="FZ241">
        <v>3</v>
      </c>
      <c r="GA241" t="s">
        <v>427</v>
      </c>
      <c r="GB241">
        <v>2.97253</v>
      </c>
      <c r="GC241">
        <v>2.70035</v>
      </c>
      <c r="GD241">
        <v>0.102236</v>
      </c>
      <c r="GE241">
        <v>0.110509</v>
      </c>
      <c r="GF241">
        <v>0.103395</v>
      </c>
      <c r="GG241">
        <v>0.0913881</v>
      </c>
      <c r="GH241">
        <v>34975.9</v>
      </c>
      <c r="GI241">
        <v>37892.4</v>
      </c>
      <c r="GJ241">
        <v>35303.8</v>
      </c>
      <c r="GK241">
        <v>38634.3</v>
      </c>
      <c r="GL241">
        <v>44874</v>
      </c>
      <c r="GM241">
        <v>50695.9</v>
      </c>
      <c r="GN241">
        <v>55181.1</v>
      </c>
      <c r="GO241">
        <v>61963.6</v>
      </c>
      <c r="GP241">
        <v>1.9864</v>
      </c>
      <c r="GQ241">
        <v>1.8484</v>
      </c>
      <c r="GR241">
        <v>0.125766</v>
      </c>
      <c r="GS241">
        <v>0</v>
      </c>
      <c r="GT241">
        <v>25.1461</v>
      </c>
      <c r="GU241">
        <v>999.9</v>
      </c>
      <c r="GV241">
        <v>57.716</v>
      </c>
      <c r="GW241">
        <v>29.285</v>
      </c>
      <c r="GX241">
        <v>26.109</v>
      </c>
      <c r="GY241">
        <v>56.4564</v>
      </c>
      <c r="GZ241">
        <v>43.3734</v>
      </c>
      <c r="HA241">
        <v>1</v>
      </c>
      <c r="HB241">
        <v>-0.0603049</v>
      </c>
      <c r="HC241">
        <v>0.00827887</v>
      </c>
      <c r="HD241">
        <v>20.114</v>
      </c>
      <c r="HE241">
        <v>5.19932</v>
      </c>
      <c r="HF241">
        <v>12.004</v>
      </c>
      <c r="HG241">
        <v>4.9756</v>
      </c>
      <c r="HH241">
        <v>3.2938</v>
      </c>
      <c r="HI241">
        <v>9999</v>
      </c>
      <c r="HJ241">
        <v>9999</v>
      </c>
      <c r="HK241">
        <v>9999</v>
      </c>
      <c r="HL241">
        <v>628.5</v>
      </c>
      <c r="HM241">
        <v>1.86325</v>
      </c>
      <c r="HN241">
        <v>1.86804</v>
      </c>
      <c r="HO241">
        <v>1.86783</v>
      </c>
      <c r="HP241">
        <v>1.86899</v>
      </c>
      <c r="HQ241">
        <v>1.86981</v>
      </c>
      <c r="HR241">
        <v>1.86584</v>
      </c>
      <c r="HS241">
        <v>1.86691</v>
      </c>
      <c r="HT241">
        <v>1.86829</v>
      </c>
      <c r="HU241">
        <v>5</v>
      </c>
      <c r="HV241">
        <v>0</v>
      </c>
      <c r="HW241">
        <v>0</v>
      </c>
      <c r="HX241">
        <v>0</v>
      </c>
      <c r="HY241" t="s">
        <v>422</v>
      </c>
      <c r="HZ241" t="s">
        <v>423</v>
      </c>
      <c r="IA241" t="s">
        <v>424</v>
      </c>
      <c r="IB241" t="s">
        <v>424</v>
      </c>
      <c r="IC241" t="s">
        <v>424</v>
      </c>
      <c r="ID241" t="s">
        <v>424</v>
      </c>
      <c r="IE241">
        <v>0</v>
      </c>
      <c r="IF241">
        <v>100</v>
      </c>
      <c r="IG241">
        <v>100</v>
      </c>
      <c r="IH241">
        <v>6.978</v>
      </c>
      <c r="II241">
        <v>0.4675</v>
      </c>
      <c r="IJ241">
        <v>4.02706509432224</v>
      </c>
      <c r="IK241">
        <v>0.00601174518973114</v>
      </c>
      <c r="IL241">
        <v>2.77886958061485e-07</v>
      </c>
      <c r="IM241">
        <v>-3.54636231360687e-10</v>
      </c>
      <c r="IN241">
        <v>-0.0404303883988718</v>
      </c>
      <c r="IO241">
        <v>-0.0177815531441476</v>
      </c>
      <c r="IP241">
        <v>0.00205572605671414</v>
      </c>
      <c r="IQ241">
        <v>-1.65519735432211e-05</v>
      </c>
      <c r="IR241">
        <v>-4</v>
      </c>
      <c r="IS241">
        <v>1848</v>
      </c>
      <c r="IT241">
        <v>1</v>
      </c>
      <c r="IU241">
        <v>25</v>
      </c>
      <c r="IV241">
        <v>24586.4</v>
      </c>
      <c r="IW241">
        <v>24586.3</v>
      </c>
      <c r="IX241">
        <v>1.2793</v>
      </c>
      <c r="IY241">
        <v>2.61719</v>
      </c>
      <c r="IZ241">
        <v>1.54785</v>
      </c>
      <c r="JA241">
        <v>2.30347</v>
      </c>
      <c r="JB241">
        <v>1.34644</v>
      </c>
      <c r="JC241">
        <v>2.3999</v>
      </c>
      <c r="JD241">
        <v>33.7155</v>
      </c>
      <c r="JE241">
        <v>24.2188</v>
      </c>
      <c r="JF241">
        <v>18</v>
      </c>
      <c r="JG241">
        <v>499.721</v>
      </c>
      <c r="JH241">
        <v>410.949</v>
      </c>
      <c r="JI241">
        <v>24.9998</v>
      </c>
      <c r="JJ241">
        <v>26.4824</v>
      </c>
      <c r="JK241">
        <v>30</v>
      </c>
      <c r="JL241">
        <v>26.4578</v>
      </c>
      <c r="JM241">
        <v>26.4019</v>
      </c>
      <c r="JN241">
        <v>25.6643</v>
      </c>
      <c r="JO241">
        <v>32.3386</v>
      </c>
      <c r="JP241">
        <v>82.4531</v>
      </c>
      <c r="JQ241">
        <v>25</v>
      </c>
      <c r="JR241">
        <v>554.41</v>
      </c>
      <c r="JS241">
        <v>19.8255</v>
      </c>
      <c r="JT241">
        <v>102.366</v>
      </c>
      <c r="JU241">
        <v>103.142</v>
      </c>
    </row>
    <row r="242" spans="1:281">
      <c r="A242">
        <v>226</v>
      </c>
      <c r="B242">
        <v>1659026813.1</v>
      </c>
      <c r="C242">
        <v>3130</v>
      </c>
      <c r="D242" t="s">
        <v>877</v>
      </c>
      <c r="E242" t="s">
        <v>878</v>
      </c>
      <c r="F242">
        <v>5</v>
      </c>
      <c r="G242" t="s">
        <v>812</v>
      </c>
      <c r="H242" t="s">
        <v>417</v>
      </c>
      <c r="I242">
        <v>1659026805.6</v>
      </c>
      <c r="J242">
        <f>(K242)/1000</f>
        <v>0</v>
      </c>
      <c r="K242">
        <f>IF(CZ242, AN242, AH242)</f>
        <v>0</v>
      </c>
      <c r="L242">
        <f>IF(CZ242, AI242, AG242)</f>
        <v>0</v>
      </c>
      <c r="M242">
        <f>DB242 - IF(AU242&gt;1, L242*CV242*100.0/(AW242*DP242), 0)</f>
        <v>0</v>
      </c>
      <c r="N242">
        <f>((T242-J242/2)*M242-L242)/(T242+J242/2)</f>
        <v>0</v>
      </c>
      <c r="O242">
        <f>N242*(DI242+DJ242)/1000.0</f>
        <v>0</v>
      </c>
      <c r="P242">
        <f>(DB242 - IF(AU242&gt;1, L242*CV242*100.0/(AW242*DP242), 0))*(DI242+DJ242)/1000.0</f>
        <v>0</v>
      </c>
      <c r="Q242">
        <f>2.0/((1/S242-1/R242)+SIGN(S242)*SQRT((1/S242-1/R242)*(1/S242-1/R242) + 4*CW242/((CW242+1)*(CW242+1))*(2*1/S242*1/R242-1/R242*1/R242)))</f>
        <v>0</v>
      </c>
      <c r="R242">
        <f>IF(LEFT(CX242,1)&lt;&gt;"0",IF(LEFT(CX242,1)="1",3.0,CY242),$D$5+$E$5*(DP242*DI242/($K$5*1000))+$F$5*(DP242*DI242/($K$5*1000))*MAX(MIN(CV242,$J$5),$I$5)*MAX(MIN(CV242,$J$5),$I$5)+$G$5*MAX(MIN(CV242,$J$5),$I$5)*(DP242*DI242/($K$5*1000))+$H$5*(DP242*DI242/($K$5*1000))*(DP242*DI242/($K$5*1000)))</f>
        <v>0</v>
      </c>
      <c r="S242">
        <f>J242*(1000-(1000*0.61365*exp(17.502*W242/(240.97+W242))/(DI242+DJ242)+DD242)/2)/(1000*0.61365*exp(17.502*W242/(240.97+W242))/(DI242+DJ242)-DD242)</f>
        <v>0</v>
      </c>
      <c r="T242">
        <f>1/((CW242+1)/(Q242/1.6)+1/(R242/1.37)) + CW242/((CW242+1)/(Q242/1.6) + CW242/(R242/1.37))</f>
        <v>0</v>
      </c>
      <c r="U242">
        <f>(CR242*CU242)</f>
        <v>0</v>
      </c>
      <c r="V242">
        <f>(DK242+(U242+2*0.95*5.67E-8*(((DK242+$B$7)+273)^4-(DK242+273)^4)-44100*J242)/(1.84*29.3*R242+8*0.95*5.67E-8*(DK242+273)^3))</f>
        <v>0</v>
      </c>
      <c r="W242">
        <f>($C$7*DL242+$D$7*DM242+$E$7*V242)</f>
        <v>0</v>
      </c>
      <c r="X242">
        <f>0.61365*exp(17.502*W242/(240.97+W242))</f>
        <v>0</v>
      </c>
      <c r="Y242">
        <f>(Z242/AA242*100)</f>
        <v>0</v>
      </c>
      <c r="Z242">
        <f>DD242*(DI242+DJ242)/1000</f>
        <v>0</v>
      </c>
      <c r="AA242">
        <f>0.61365*exp(17.502*DK242/(240.97+DK242))</f>
        <v>0</v>
      </c>
      <c r="AB242">
        <f>(X242-DD242*(DI242+DJ242)/1000)</f>
        <v>0</v>
      </c>
      <c r="AC242">
        <f>(-J242*44100)</f>
        <v>0</v>
      </c>
      <c r="AD242">
        <f>2*29.3*R242*0.92*(DK242-W242)</f>
        <v>0</v>
      </c>
      <c r="AE242">
        <f>2*0.95*5.67E-8*(((DK242+$B$7)+273)^4-(W242+273)^4)</f>
        <v>0</v>
      </c>
      <c r="AF242">
        <f>U242+AE242+AC242+AD242</f>
        <v>0</v>
      </c>
      <c r="AG242">
        <f>DH242*AU242*(DC242-DB242*(1000-AU242*DE242)/(1000-AU242*DD242))/(100*CV242)</f>
        <v>0</v>
      </c>
      <c r="AH242">
        <f>1000*DH242*AU242*(DD242-DE242)/(100*CV242*(1000-AU242*DD242))</f>
        <v>0</v>
      </c>
      <c r="AI242">
        <f>(AJ242 - AK242 - DI242*1E3/(8.314*(DK242+273.15)) * AM242/DH242 * AL242) * DH242/(100*CV242) * (1000 - DE242)/1000</f>
        <v>0</v>
      </c>
      <c r="AJ242">
        <v>560.420738742992</v>
      </c>
      <c r="AK242">
        <v>520.793145454546</v>
      </c>
      <c r="AL242">
        <v>3.30238805634036</v>
      </c>
      <c r="AM242">
        <v>66.0504921813524</v>
      </c>
      <c r="AN242">
        <f>(AP242 - AO242 + DI242*1E3/(8.314*(DK242+273.15)) * AR242/DH242 * AQ242) * DH242/(100*CV242) * 1000/(1000 - AP242)</f>
        <v>0</v>
      </c>
      <c r="AO242">
        <v>19.8586360442857</v>
      </c>
      <c r="AP242">
        <v>24.0741461538462</v>
      </c>
      <c r="AQ242">
        <v>-0.000334060606056736</v>
      </c>
      <c r="AR242">
        <v>92.47</v>
      </c>
      <c r="AS242">
        <v>0</v>
      </c>
      <c r="AT242">
        <v>0</v>
      </c>
      <c r="AU242">
        <f>IF(AS242*$H$13&gt;=AW242,1.0,(AW242/(AW242-AS242*$H$13)))</f>
        <v>0</v>
      </c>
      <c r="AV242">
        <f>(AU242-1)*100</f>
        <v>0</v>
      </c>
      <c r="AW242">
        <f>MAX(0,($B$13+$C$13*DP242)/(1+$D$13*DP242)*DI242/(DK242+273)*$E$13)</f>
        <v>0</v>
      </c>
      <c r="AX242" t="s">
        <v>418</v>
      </c>
      <c r="AY242" t="s">
        <v>418</v>
      </c>
      <c r="AZ242">
        <v>0</v>
      </c>
      <c r="BA242">
        <v>0</v>
      </c>
      <c r="BB242">
        <f>1-AZ242/BA242</f>
        <v>0</v>
      </c>
      <c r="BC242">
        <v>0</v>
      </c>
      <c r="BD242" t="s">
        <v>418</v>
      </c>
      <c r="BE242" t="s">
        <v>418</v>
      </c>
      <c r="BF242">
        <v>0</v>
      </c>
      <c r="BG242">
        <v>0</v>
      </c>
      <c r="BH242">
        <f>1-BF242/BG242</f>
        <v>0</v>
      </c>
      <c r="BI242">
        <v>0.5</v>
      </c>
      <c r="BJ242">
        <f>CS242</f>
        <v>0</v>
      </c>
      <c r="BK242">
        <f>L242</f>
        <v>0</v>
      </c>
      <c r="BL242">
        <f>BH242*BI242*BJ242</f>
        <v>0</v>
      </c>
      <c r="BM242">
        <f>(BK242-BC242)/BJ242</f>
        <v>0</v>
      </c>
      <c r="BN242">
        <f>(BA242-BG242)/BG242</f>
        <v>0</v>
      </c>
      <c r="BO242">
        <f>AZ242/(BB242+AZ242/BG242)</f>
        <v>0</v>
      </c>
      <c r="BP242" t="s">
        <v>418</v>
      </c>
      <c r="BQ242">
        <v>0</v>
      </c>
      <c r="BR242">
        <f>IF(BQ242&lt;&gt;0, BQ242, BO242)</f>
        <v>0</v>
      </c>
      <c r="BS242">
        <f>1-BR242/BG242</f>
        <v>0</v>
      </c>
      <c r="BT242">
        <f>(BG242-BF242)/(BG242-BR242)</f>
        <v>0</v>
      </c>
      <c r="BU242">
        <f>(BA242-BG242)/(BA242-BR242)</f>
        <v>0</v>
      </c>
      <c r="BV242">
        <f>(BG242-BF242)/(BG242-AZ242)</f>
        <v>0</v>
      </c>
      <c r="BW242">
        <f>(BA242-BG242)/(BA242-AZ242)</f>
        <v>0</v>
      </c>
      <c r="BX242">
        <f>(BT242*BR242/BF242)</f>
        <v>0</v>
      </c>
      <c r="BY242">
        <f>(1-BX242)</f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f>$B$11*DQ242+$C$11*DR242+$F$11*EC242*(1-EF242)</f>
        <v>0</v>
      </c>
      <c r="CS242">
        <f>CR242*CT242</f>
        <v>0</v>
      </c>
      <c r="CT242">
        <f>($B$11*$D$9+$C$11*$D$9+$F$11*((EP242+EH242)/MAX(EP242+EH242+EQ242, 0.1)*$I$9+EQ242/MAX(EP242+EH242+EQ242, 0.1)*$J$9))/($B$11+$C$11+$F$11)</f>
        <v>0</v>
      </c>
      <c r="CU242">
        <f>($B$11*$K$9+$C$11*$K$9+$F$11*((EP242+EH242)/MAX(EP242+EH242+EQ242, 0.1)*$P$9+EQ242/MAX(EP242+EH242+EQ242, 0.1)*$Q$9))/($B$11+$C$11+$F$11)</f>
        <v>0</v>
      </c>
      <c r="CV242">
        <v>6</v>
      </c>
      <c r="CW242">
        <v>0.5</v>
      </c>
      <c r="CX242" t="s">
        <v>419</v>
      </c>
      <c r="CY242">
        <v>2</v>
      </c>
      <c r="CZ242" t="b">
        <v>1</v>
      </c>
      <c r="DA242">
        <v>1659026805.6</v>
      </c>
      <c r="DB242">
        <v>486.160888888889</v>
      </c>
      <c r="DC242">
        <v>533.127703703704</v>
      </c>
      <c r="DD242">
        <v>24.0787518518519</v>
      </c>
      <c r="DE242">
        <v>19.8647851851852</v>
      </c>
      <c r="DF242">
        <v>479.228148148148</v>
      </c>
      <c r="DG242">
        <v>23.6108703703704</v>
      </c>
      <c r="DH242">
        <v>500.084851851852</v>
      </c>
      <c r="DI242">
        <v>90.3857481481481</v>
      </c>
      <c r="DJ242">
        <v>0.0460514407407407</v>
      </c>
      <c r="DK242">
        <v>27.2753185185185</v>
      </c>
      <c r="DL242">
        <v>27.2091074074074</v>
      </c>
      <c r="DM242">
        <v>999.9</v>
      </c>
      <c r="DN242">
        <v>0</v>
      </c>
      <c r="DO242">
        <v>0</v>
      </c>
      <c r="DP242">
        <v>9988.51851851852</v>
      </c>
      <c r="DQ242">
        <v>0</v>
      </c>
      <c r="DR242">
        <v>18.2041</v>
      </c>
      <c r="DS242">
        <v>-46.9667703703704</v>
      </c>
      <c r="DT242">
        <v>498.155814814815</v>
      </c>
      <c r="DU242">
        <v>543.932740740741</v>
      </c>
      <c r="DV242">
        <v>4.2139637037037</v>
      </c>
      <c r="DW242">
        <v>533.127703703704</v>
      </c>
      <c r="DX242">
        <v>19.8647851851852</v>
      </c>
      <c r="DY242">
        <v>2.1763762962963</v>
      </c>
      <c r="DZ242">
        <v>1.79549222222222</v>
      </c>
      <c r="EA242">
        <v>18.7894666666667</v>
      </c>
      <c r="EB242">
        <v>15.7476074074074</v>
      </c>
      <c r="EC242">
        <v>2000.00111111111</v>
      </c>
      <c r="ED242">
        <v>0.979994</v>
      </c>
      <c r="EE242">
        <v>0.0200062</v>
      </c>
      <c r="EF242">
        <v>0</v>
      </c>
      <c r="EG242">
        <v>867.954037037037</v>
      </c>
      <c r="EH242">
        <v>5.00063</v>
      </c>
      <c r="EI242">
        <v>17104.2703703704</v>
      </c>
      <c r="EJ242">
        <v>17256.8703703704</v>
      </c>
      <c r="EK242">
        <v>38.0783333333333</v>
      </c>
      <c r="EL242">
        <v>38.1594444444444</v>
      </c>
      <c r="EM242">
        <v>37.625</v>
      </c>
      <c r="EN242">
        <v>37.4025555555556</v>
      </c>
      <c r="EO242">
        <v>39.1156666666667</v>
      </c>
      <c r="EP242">
        <v>1955.09111111111</v>
      </c>
      <c r="EQ242">
        <v>39.91</v>
      </c>
      <c r="ER242">
        <v>0</v>
      </c>
      <c r="ES242">
        <v>1659026811.7</v>
      </c>
      <c r="ET242">
        <v>0</v>
      </c>
      <c r="EU242">
        <v>867.928</v>
      </c>
      <c r="EV242">
        <v>9.55514529966547</v>
      </c>
      <c r="EW242">
        <v>190.420512960511</v>
      </c>
      <c r="EX242">
        <v>17103.4384615385</v>
      </c>
      <c r="EY242">
        <v>15</v>
      </c>
      <c r="EZ242">
        <v>0</v>
      </c>
      <c r="FA242" t="s">
        <v>420</v>
      </c>
      <c r="FB242">
        <v>1657551626.5</v>
      </c>
      <c r="FC242">
        <v>1657551629</v>
      </c>
      <c r="FD242">
        <v>0</v>
      </c>
      <c r="FE242">
        <v>0.403</v>
      </c>
      <c r="FF242">
        <v>0.009</v>
      </c>
      <c r="FG242">
        <v>9.41</v>
      </c>
      <c r="FH242">
        <v>0.087</v>
      </c>
      <c r="FI242">
        <v>417</v>
      </c>
      <c r="FJ242">
        <v>17</v>
      </c>
      <c r="FK242">
        <v>1.61</v>
      </c>
      <c r="FL242">
        <v>0.59</v>
      </c>
      <c r="FM242">
        <v>-46.2238609756098</v>
      </c>
      <c r="FN242">
        <v>-12.3069261324042</v>
      </c>
      <c r="FO242">
        <v>1.25463599907878</v>
      </c>
      <c r="FP242">
        <v>0</v>
      </c>
      <c r="FQ242">
        <v>867.348852941176</v>
      </c>
      <c r="FR242">
        <v>9.91903743275512</v>
      </c>
      <c r="FS242">
        <v>0.99012714965875</v>
      </c>
      <c r="FT242">
        <v>0</v>
      </c>
      <c r="FU242">
        <v>4.20399756097561</v>
      </c>
      <c r="FV242">
        <v>0.138715818815331</v>
      </c>
      <c r="FW242">
        <v>0.0177990603726354</v>
      </c>
      <c r="FX242">
        <v>0</v>
      </c>
      <c r="FY242">
        <v>0</v>
      </c>
      <c r="FZ242">
        <v>3</v>
      </c>
      <c r="GA242" t="s">
        <v>427</v>
      </c>
      <c r="GB242">
        <v>2.97323</v>
      </c>
      <c r="GC242">
        <v>2.69996</v>
      </c>
      <c r="GD242">
        <v>0.104665</v>
      </c>
      <c r="GE242">
        <v>0.112999</v>
      </c>
      <c r="GF242">
        <v>0.103401</v>
      </c>
      <c r="GG242">
        <v>0.0913849</v>
      </c>
      <c r="GH242">
        <v>34881.7</v>
      </c>
      <c r="GI242">
        <v>37786.8</v>
      </c>
      <c r="GJ242">
        <v>35304.1</v>
      </c>
      <c r="GK242">
        <v>38634.6</v>
      </c>
      <c r="GL242">
        <v>44874.2</v>
      </c>
      <c r="GM242">
        <v>50696.5</v>
      </c>
      <c r="GN242">
        <v>55181.6</v>
      </c>
      <c r="GO242">
        <v>61964</v>
      </c>
      <c r="GP242">
        <v>1.9872</v>
      </c>
      <c r="GQ242">
        <v>1.8486</v>
      </c>
      <c r="GR242">
        <v>0.125617</v>
      </c>
      <c r="GS242">
        <v>0</v>
      </c>
      <c r="GT242">
        <v>25.1461</v>
      </c>
      <c r="GU242">
        <v>999.9</v>
      </c>
      <c r="GV242">
        <v>57.691</v>
      </c>
      <c r="GW242">
        <v>29.306</v>
      </c>
      <c r="GX242">
        <v>26.1288</v>
      </c>
      <c r="GY242">
        <v>56.4364</v>
      </c>
      <c r="GZ242">
        <v>43.0609</v>
      </c>
      <c r="HA242">
        <v>1</v>
      </c>
      <c r="HB242">
        <v>-0.0603659</v>
      </c>
      <c r="HC242">
        <v>0.00893246</v>
      </c>
      <c r="HD242">
        <v>20.1142</v>
      </c>
      <c r="HE242">
        <v>5.19932</v>
      </c>
      <c r="HF242">
        <v>12.004</v>
      </c>
      <c r="HG242">
        <v>4.976</v>
      </c>
      <c r="HH242">
        <v>3.2936</v>
      </c>
      <c r="HI242">
        <v>9999</v>
      </c>
      <c r="HJ242">
        <v>9999</v>
      </c>
      <c r="HK242">
        <v>9999</v>
      </c>
      <c r="HL242">
        <v>628.5</v>
      </c>
      <c r="HM242">
        <v>1.86325</v>
      </c>
      <c r="HN242">
        <v>1.86807</v>
      </c>
      <c r="HO242">
        <v>1.86783</v>
      </c>
      <c r="HP242">
        <v>1.86905</v>
      </c>
      <c r="HQ242">
        <v>1.86981</v>
      </c>
      <c r="HR242">
        <v>1.86587</v>
      </c>
      <c r="HS242">
        <v>1.86691</v>
      </c>
      <c r="HT242">
        <v>1.86832</v>
      </c>
      <c r="HU242">
        <v>5</v>
      </c>
      <c r="HV242">
        <v>0</v>
      </c>
      <c r="HW242">
        <v>0</v>
      </c>
      <c r="HX242">
        <v>0</v>
      </c>
      <c r="HY242" t="s">
        <v>422</v>
      </c>
      <c r="HZ242" t="s">
        <v>423</v>
      </c>
      <c r="IA242" t="s">
        <v>424</v>
      </c>
      <c r="IB242" t="s">
        <v>424</v>
      </c>
      <c r="IC242" t="s">
        <v>424</v>
      </c>
      <c r="ID242" t="s">
        <v>424</v>
      </c>
      <c r="IE242">
        <v>0</v>
      </c>
      <c r="IF242">
        <v>100</v>
      </c>
      <c r="IG242">
        <v>100</v>
      </c>
      <c r="IH242">
        <v>7.074</v>
      </c>
      <c r="II242">
        <v>0.4676</v>
      </c>
      <c r="IJ242">
        <v>4.02706509432224</v>
      </c>
      <c r="IK242">
        <v>0.00601174518973114</v>
      </c>
      <c r="IL242">
        <v>2.77886958061485e-07</v>
      </c>
      <c r="IM242">
        <v>-3.54636231360687e-10</v>
      </c>
      <c r="IN242">
        <v>-0.0404303883988718</v>
      </c>
      <c r="IO242">
        <v>-0.0177815531441476</v>
      </c>
      <c r="IP242">
        <v>0.00205572605671414</v>
      </c>
      <c r="IQ242">
        <v>-1.65519735432211e-05</v>
      </c>
      <c r="IR242">
        <v>-4</v>
      </c>
      <c r="IS242">
        <v>1848</v>
      </c>
      <c r="IT242">
        <v>1</v>
      </c>
      <c r="IU242">
        <v>25</v>
      </c>
      <c r="IV242">
        <v>24586.4</v>
      </c>
      <c r="IW242">
        <v>24586.4</v>
      </c>
      <c r="IX242">
        <v>1.31226</v>
      </c>
      <c r="IY242">
        <v>2.61963</v>
      </c>
      <c r="IZ242">
        <v>1.54785</v>
      </c>
      <c r="JA242">
        <v>2.30347</v>
      </c>
      <c r="JB242">
        <v>1.34644</v>
      </c>
      <c r="JC242">
        <v>2.31445</v>
      </c>
      <c r="JD242">
        <v>33.7155</v>
      </c>
      <c r="JE242">
        <v>24.2188</v>
      </c>
      <c r="JF242">
        <v>18</v>
      </c>
      <c r="JG242">
        <v>500.227</v>
      </c>
      <c r="JH242">
        <v>411.045</v>
      </c>
      <c r="JI242">
        <v>25</v>
      </c>
      <c r="JJ242">
        <v>26.4802</v>
      </c>
      <c r="JK242">
        <v>29.9999</v>
      </c>
      <c r="JL242">
        <v>26.4555</v>
      </c>
      <c r="JM242">
        <v>26.3997</v>
      </c>
      <c r="JN242">
        <v>26.3368</v>
      </c>
      <c r="JO242">
        <v>32.3386</v>
      </c>
      <c r="JP242">
        <v>82.4531</v>
      </c>
      <c r="JQ242">
        <v>25</v>
      </c>
      <c r="JR242">
        <v>574.789</v>
      </c>
      <c r="JS242">
        <v>19.8122</v>
      </c>
      <c r="JT242">
        <v>102.367</v>
      </c>
      <c r="JU242">
        <v>103.143</v>
      </c>
    </row>
    <row r="243" spans="1:281">
      <c r="A243">
        <v>227</v>
      </c>
      <c r="B243">
        <v>1659026818.1</v>
      </c>
      <c r="C243">
        <v>3135</v>
      </c>
      <c r="D243" t="s">
        <v>879</v>
      </c>
      <c r="E243" t="s">
        <v>880</v>
      </c>
      <c r="F243">
        <v>5</v>
      </c>
      <c r="G243" t="s">
        <v>812</v>
      </c>
      <c r="H243" t="s">
        <v>417</v>
      </c>
      <c r="I243">
        <v>1659026810.31429</v>
      </c>
      <c r="J243">
        <f>(K243)/1000</f>
        <v>0</v>
      </c>
      <c r="K243">
        <f>IF(CZ243, AN243, AH243)</f>
        <v>0</v>
      </c>
      <c r="L243">
        <f>IF(CZ243, AI243, AG243)</f>
        <v>0</v>
      </c>
      <c r="M243">
        <f>DB243 - IF(AU243&gt;1, L243*CV243*100.0/(AW243*DP243), 0)</f>
        <v>0</v>
      </c>
      <c r="N243">
        <f>((T243-J243/2)*M243-L243)/(T243+J243/2)</f>
        <v>0</v>
      </c>
      <c r="O243">
        <f>N243*(DI243+DJ243)/1000.0</f>
        <v>0</v>
      </c>
      <c r="P243">
        <f>(DB243 - IF(AU243&gt;1, L243*CV243*100.0/(AW243*DP243), 0))*(DI243+DJ243)/1000.0</f>
        <v>0</v>
      </c>
      <c r="Q243">
        <f>2.0/((1/S243-1/R243)+SIGN(S243)*SQRT((1/S243-1/R243)*(1/S243-1/R243) + 4*CW243/((CW243+1)*(CW243+1))*(2*1/S243*1/R243-1/R243*1/R243)))</f>
        <v>0</v>
      </c>
      <c r="R243">
        <f>IF(LEFT(CX243,1)&lt;&gt;"0",IF(LEFT(CX243,1)="1",3.0,CY243),$D$5+$E$5*(DP243*DI243/($K$5*1000))+$F$5*(DP243*DI243/($K$5*1000))*MAX(MIN(CV243,$J$5),$I$5)*MAX(MIN(CV243,$J$5),$I$5)+$G$5*MAX(MIN(CV243,$J$5),$I$5)*(DP243*DI243/($K$5*1000))+$H$5*(DP243*DI243/($K$5*1000))*(DP243*DI243/($K$5*1000)))</f>
        <v>0</v>
      </c>
      <c r="S243">
        <f>J243*(1000-(1000*0.61365*exp(17.502*W243/(240.97+W243))/(DI243+DJ243)+DD243)/2)/(1000*0.61365*exp(17.502*W243/(240.97+W243))/(DI243+DJ243)-DD243)</f>
        <v>0</v>
      </c>
      <c r="T243">
        <f>1/((CW243+1)/(Q243/1.6)+1/(R243/1.37)) + CW243/((CW243+1)/(Q243/1.6) + CW243/(R243/1.37))</f>
        <v>0</v>
      </c>
      <c r="U243">
        <f>(CR243*CU243)</f>
        <v>0</v>
      </c>
      <c r="V243">
        <f>(DK243+(U243+2*0.95*5.67E-8*(((DK243+$B$7)+273)^4-(DK243+273)^4)-44100*J243)/(1.84*29.3*R243+8*0.95*5.67E-8*(DK243+273)^3))</f>
        <v>0</v>
      </c>
      <c r="W243">
        <f>($C$7*DL243+$D$7*DM243+$E$7*V243)</f>
        <v>0</v>
      </c>
      <c r="X243">
        <f>0.61365*exp(17.502*W243/(240.97+W243))</f>
        <v>0</v>
      </c>
      <c r="Y243">
        <f>(Z243/AA243*100)</f>
        <v>0</v>
      </c>
      <c r="Z243">
        <f>DD243*(DI243+DJ243)/1000</f>
        <v>0</v>
      </c>
      <c r="AA243">
        <f>0.61365*exp(17.502*DK243/(240.97+DK243))</f>
        <v>0</v>
      </c>
      <c r="AB243">
        <f>(X243-DD243*(DI243+DJ243)/1000)</f>
        <v>0</v>
      </c>
      <c r="AC243">
        <f>(-J243*44100)</f>
        <v>0</v>
      </c>
      <c r="AD243">
        <f>2*29.3*R243*0.92*(DK243-W243)</f>
        <v>0</v>
      </c>
      <c r="AE243">
        <f>2*0.95*5.67E-8*(((DK243+$B$7)+273)^4-(W243+273)^4)</f>
        <v>0</v>
      </c>
      <c r="AF243">
        <f>U243+AE243+AC243+AD243</f>
        <v>0</v>
      </c>
      <c r="AG243">
        <f>DH243*AU243*(DC243-DB243*(1000-AU243*DE243)/(1000-AU243*DD243))/(100*CV243)</f>
        <v>0</v>
      </c>
      <c r="AH243">
        <f>1000*DH243*AU243*(DD243-DE243)/(100*CV243*(1000-AU243*DD243))</f>
        <v>0</v>
      </c>
      <c r="AI243">
        <f>(AJ243 - AK243 - DI243*1E3/(8.314*(DK243+273.15)) * AM243/DH243 * AL243) * DH243/(100*CV243) * (1000 - DE243)/1000</f>
        <v>0</v>
      </c>
      <c r="AJ243">
        <v>577.369704003005</v>
      </c>
      <c r="AK243">
        <v>537.146272727272</v>
      </c>
      <c r="AL243">
        <v>3.29531659865778</v>
      </c>
      <c r="AM243">
        <v>66.0504921813524</v>
      </c>
      <c r="AN243">
        <f>(AP243 - AO243 + DI243*1E3/(8.314*(DK243+273.15)) * AR243/DH243 * AQ243) * DH243/(100*CV243) * 1000/(1000 - AP243)</f>
        <v>0</v>
      </c>
      <c r="AO243">
        <v>19.8576298261472</v>
      </c>
      <c r="AP243">
        <v>24.070041958042</v>
      </c>
      <c r="AQ243">
        <v>1.19416386101008e-05</v>
      </c>
      <c r="AR243">
        <v>92.47</v>
      </c>
      <c r="AS243">
        <v>0</v>
      </c>
      <c r="AT243">
        <v>0</v>
      </c>
      <c r="AU243">
        <f>IF(AS243*$H$13&gt;=AW243,1.0,(AW243/(AW243-AS243*$H$13)))</f>
        <v>0</v>
      </c>
      <c r="AV243">
        <f>(AU243-1)*100</f>
        <v>0</v>
      </c>
      <c r="AW243">
        <f>MAX(0,($B$13+$C$13*DP243)/(1+$D$13*DP243)*DI243/(DK243+273)*$E$13)</f>
        <v>0</v>
      </c>
      <c r="AX243" t="s">
        <v>418</v>
      </c>
      <c r="AY243" t="s">
        <v>418</v>
      </c>
      <c r="AZ243">
        <v>0</v>
      </c>
      <c r="BA243">
        <v>0</v>
      </c>
      <c r="BB243">
        <f>1-AZ243/BA243</f>
        <v>0</v>
      </c>
      <c r="BC243">
        <v>0</v>
      </c>
      <c r="BD243" t="s">
        <v>418</v>
      </c>
      <c r="BE243" t="s">
        <v>418</v>
      </c>
      <c r="BF243">
        <v>0</v>
      </c>
      <c r="BG243">
        <v>0</v>
      </c>
      <c r="BH243">
        <f>1-BF243/BG243</f>
        <v>0</v>
      </c>
      <c r="BI243">
        <v>0.5</v>
      </c>
      <c r="BJ243">
        <f>CS243</f>
        <v>0</v>
      </c>
      <c r="BK243">
        <f>L243</f>
        <v>0</v>
      </c>
      <c r="BL243">
        <f>BH243*BI243*BJ243</f>
        <v>0</v>
      </c>
      <c r="BM243">
        <f>(BK243-BC243)/BJ243</f>
        <v>0</v>
      </c>
      <c r="BN243">
        <f>(BA243-BG243)/BG243</f>
        <v>0</v>
      </c>
      <c r="BO243">
        <f>AZ243/(BB243+AZ243/BG243)</f>
        <v>0</v>
      </c>
      <c r="BP243" t="s">
        <v>418</v>
      </c>
      <c r="BQ243">
        <v>0</v>
      </c>
      <c r="BR243">
        <f>IF(BQ243&lt;&gt;0, BQ243, BO243)</f>
        <v>0</v>
      </c>
      <c r="BS243">
        <f>1-BR243/BG243</f>
        <v>0</v>
      </c>
      <c r="BT243">
        <f>(BG243-BF243)/(BG243-BR243)</f>
        <v>0</v>
      </c>
      <c r="BU243">
        <f>(BA243-BG243)/(BA243-BR243)</f>
        <v>0</v>
      </c>
      <c r="BV243">
        <f>(BG243-BF243)/(BG243-AZ243)</f>
        <v>0</v>
      </c>
      <c r="BW243">
        <f>(BA243-BG243)/(BA243-AZ243)</f>
        <v>0</v>
      </c>
      <c r="BX243">
        <f>(BT243*BR243/BF243)</f>
        <v>0</v>
      </c>
      <c r="BY243">
        <f>(1-BX243)</f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f>$B$11*DQ243+$C$11*DR243+$F$11*EC243*(1-EF243)</f>
        <v>0</v>
      </c>
      <c r="CS243">
        <f>CR243*CT243</f>
        <v>0</v>
      </c>
      <c r="CT243">
        <f>($B$11*$D$9+$C$11*$D$9+$F$11*((EP243+EH243)/MAX(EP243+EH243+EQ243, 0.1)*$I$9+EQ243/MAX(EP243+EH243+EQ243, 0.1)*$J$9))/($B$11+$C$11+$F$11)</f>
        <v>0</v>
      </c>
      <c r="CU243">
        <f>($B$11*$K$9+$C$11*$K$9+$F$11*((EP243+EH243)/MAX(EP243+EH243+EQ243, 0.1)*$P$9+EQ243/MAX(EP243+EH243+EQ243, 0.1)*$Q$9))/($B$11+$C$11+$F$11)</f>
        <v>0</v>
      </c>
      <c r="CV243">
        <v>6</v>
      </c>
      <c r="CW243">
        <v>0.5</v>
      </c>
      <c r="CX243" t="s">
        <v>419</v>
      </c>
      <c r="CY243">
        <v>2</v>
      </c>
      <c r="CZ243" t="b">
        <v>1</v>
      </c>
      <c r="DA243">
        <v>1659026810.31429</v>
      </c>
      <c r="DB243">
        <v>500.986642857143</v>
      </c>
      <c r="DC243">
        <v>549.008285714286</v>
      </c>
      <c r="DD243">
        <v>24.0742785714286</v>
      </c>
      <c r="DE243">
        <v>19.8590214285714</v>
      </c>
      <c r="DF243">
        <v>493.965035714286</v>
      </c>
      <c r="DG243">
        <v>23.6066178571429</v>
      </c>
      <c r="DH243">
        <v>500.092535714286</v>
      </c>
      <c r="DI243">
        <v>90.3857428571428</v>
      </c>
      <c r="DJ243">
        <v>0.0460311678571429</v>
      </c>
      <c r="DK243">
        <v>27.275075</v>
      </c>
      <c r="DL243">
        <v>27.2076857142857</v>
      </c>
      <c r="DM243">
        <v>999.9</v>
      </c>
      <c r="DN243">
        <v>0</v>
      </c>
      <c r="DO243">
        <v>0</v>
      </c>
      <c r="DP243">
        <v>9995.71428571429</v>
      </c>
      <c r="DQ243">
        <v>0</v>
      </c>
      <c r="DR243">
        <v>18.2041</v>
      </c>
      <c r="DS243">
        <v>-48.0216535714286</v>
      </c>
      <c r="DT243">
        <v>513.345</v>
      </c>
      <c r="DU243">
        <v>560.132</v>
      </c>
      <c r="DV243">
        <v>4.21525357142857</v>
      </c>
      <c r="DW243">
        <v>549.008285714286</v>
      </c>
      <c r="DX243">
        <v>19.8590214285714</v>
      </c>
      <c r="DY243">
        <v>2.17597107142857</v>
      </c>
      <c r="DZ243">
        <v>1.79497214285714</v>
      </c>
      <c r="EA243">
        <v>18.7864928571429</v>
      </c>
      <c r="EB243">
        <v>15.7430678571429</v>
      </c>
      <c r="EC243">
        <v>2000.00535714286</v>
      </c>
      <c r="ED243">
        <v>0.979994</v>
      </c>
      <c r="EE243">
        <v>0.0200062</v>
      </c>
      <c r="EF243">
        <v>0</v>
      </c>
      <c r="EG243">
        <v>868.682642857143</v>
      </c>
      <c r="EH243">
        <v>5.00063</v>
      </c>
      <c r="EI243">
        <v>17119.2</v>
      </c>
      <c r="EJ243">
        <v>17256.9071428571</v>
      </c>
      <c r="EK243">
        <v>38.08</v>
      </c>
      <c r="EL243">
        <v>38.1493571428571</v>
      </c>
      <c r="EM243">
        <v>37.625</v>
      </c>
      <c r="EN243">
        <v>37.3927142857143</v>
      </c>
      <c r="EO243">
        <v>39.107</v>
      </c>
      <c r="EP243">
        <v>1955.09535714286</v>
      </c>
      <c r="EQ243">
        <v>39.91</v>
      </c>
      <c r="ER243">
        <v>0</v>
      </c>
      <c r="ES243">
        <v>1659026817.1</v>
      </c>
      <c r="ET243">
        <v>0</v>
      </c>
      <c r="EU243">
        <v>868.80504</v>
      </c>
      <c r="EV243">
        <v>8.76592308466475</v>
      </c>
      <c r="EW243">
        <v>187.107692599672</v>
      </c>
      <c r="EX243">
        <v>17121.42</v>
      </c>
      <c r="EY243">
        <v>15</v>
      </c>
      <c r="EZ243">
        <v>0</v>
      </c>
      <c r="FA243" t="s">
        <v>420</v>
      </c>
      <c r="FB243">
        <v>1657551626.5</v>
      </c>
      <c r="FC243">
        <v>1657551629</v>
      </c>
      <c r="FD243">
        <v>0</v>
      </c>
      <c r="FE243">
        <v>0.403</v>
      </c>
      <c r="FF243">
        <v>0.009</v>
      </c>
      <c r="FG243">
        <v>9.41</v>
      </c>
      <c r="FH243">
        <v>0.087</v>
      </c>
      <c r="FI243">
        <v>417</v>
      </c>
      <c r="FJ243">
        <v>17</v>
      </c>
      <c r="FK243">
        <v>1.61</v>
      </c>
      <c r="FL243">
        <v>0.59</v>
      </c>
      <c r="FM243">
        <v>-47.1603804878049</v>
      </c>
      <c r="FN243">
        <v>-13.5014843205576</v>
      </c>
      <c r="FO243">
        <v>1.35279730679722</v>
      </c>
      <c r="FP243">
        <v>0</v>
      </c>
      <c r="FQ243">
        <v>868.086411764706</v>
      </c>
      <c r="FR243">
        <v>9.40861726388531</v>
      </c>
      <c r="FS243">
        <v>0.944205489774559</v>
      </c>
      <c r="FT243">
        <v>0</v>
      </c>
      <c r="FU243">
        <v>4.21293658536585</v>
      </c>
      <c r="FV243">
        <v>0.0353136585366003</v>
      </c>
      <c r="FW243">
        <v>0.00611495591981244</v>
      </c>
      <c r="FX243">
        <v>1</v>
      </c>
      <c r="FY243">
        <v>1</v>
      </c>
      <c r="FZ243">
        <v>3</v>
      </c>
      <c r="GA243" t="s">
        <v>421</v>
      </c>
      <c r="GB243">
        <v>2.97424</v>
      </c>
      <c r="GC243">
        <v>2.70027</v>
      </c>
      <c r="GD243">
        <v>0.107081</v>
      </c>
      <c r="GE243">
        <v>0.115442</v>
      </c>
      <c r="GF243">
        <v>0.103397</v>
      </c>
      <c r="GG243">
        <v>0.0913652</v>
      </c>
      <c r="GH243">
        <v>34787.8</v>
      </c>
      <c r="GI243">
        <v>37682.8</v>
      </c>
      <c r="GJ243">
        <v>35304.3</v>
      </c>
      <c r="GK243">
        <v>38634.7</v>
      </c>
      <c r="GL243">
        <v>44874.6</v>
      </c>
      <c r="GM243">
        <v>50697.2</v>
      </c>
      <c r="GN243">
        <v>55181.9</v>
      </c>
      <c r="GO243">
        <v>61963.4</v>
      </c>
      <c r="GP243">
        <v>1.987</v>
      </c>
      <c r="GQ243">
        <v>1.8488</v>
      </c>
      <c r="GR243">
        <v>0.125319</v>
      </c>
      <c r="GS243">
        <v>0</v>
      </c>
      <c r="GT243">
        <v>25.144</v>
      </c>
      <c r="GU243">
        <v>999.9</v>
      </c>
      <c r="GV243">
        <v>57.667</v>
      </c>
      <c r="GW243">
        <v>29.306</v>
      </c>
      <c r="GX243">
        <v>26.117</v>
      </c>
      <c r="GY243">
        <v>56.1164</v>
      </c>
      <c r="GZ243">
        <v>43.3494</v>
      </c>
      <c r="HA243">
        <v>1</v>
      </c>
      <c r="HB243">
        <v>-0.0603659</v>
      </c>
      <c r="HC243">
        <v>0.00849673</v>
      </c>
      <c r="HD243">
        <v>20.114</v>
      </c>
      <c r="HE243">
        <v>5.19812</v>
      </c>
      <c r="HF243">
        <v>12.004</v>
      </c>
      <c r="HG243">
        <v>4.976</v>
      </c>
      <c r="HH243">
        <v>3.2936</v>
      </c>
      <c r="HI243">
        <v>9999</v>
      </c>
      <c r="HJ243">
        <v>9999</v>
      </c>
      <c r="HK243">
        <v>9999</v>
      </c>
      <c r="HL243">
        <v>628.5</v>
      </c>
      <c r="HM243">
        <v>1.86322</v>
      </c>
      <c r="HN243">
        <v>1.86807</v>
      </c>
      <c r="HO243">
        <v>1.86783</v>
      </c>
      <c r="HP243">
        <v>1.86899</v>
      </c>
      <c r="HQ243">
        <v>1.86981</v>
      </c>
      <c r="HR243">
        <v>1.86584</v>
      </c>
      <c r="HS243">
        <v>1.86691</v>
      </c>
      <c r="HT243">
        <v>1.86829</v>
      </c>
      <c r="HU243">
        <v>5</v>
      </c>
      <c r="HV243">
        <v>0</v>
      </c>
      <c r="HW243">
        <v>0</v>
      </c>
      <c r="HX243">
        <v>0</v>
      </c>
      <c r="HY243" t="s">
        <v>422</v>
      </c>
      <c r="HZ243" t="s">
        <v>423</v>
      </c>
      <c r="IA243" t="s">
        <v>424</v>
      </c>
      <c r="IB243" t="s">
        <v>424</v>
      </c>
      <c r="IC243" t="s">
        <v>424</v>
      </c>
      <c r="ID243" t="s">
        <v>424</v>
      </c>
      <c r="IE243">
        <v>0</v>
      </c>
      <c r="IF243">
        <v>100</v>
      </c>
      <c r="IG243">
        <v>100</v>
      </c>
      <c r="IH243">
        <v>7.17</v>
      </c>
      <c r="II243">
        <v>0.4675</v>
      </c>
      <c r="IJ243">
        <v>4.02706509432224</v>
      </c>
      <c r="IK243">
        <v>0.00601174518973114</v>
      </c>
      <c r="IL243">
        <v>2.77886958061485e-07</v>
      </c>
      <c r="IM243">
        <v>-3.54636231360687e-10</v>
      </c>
      <c r="IN243">
        <v>-0.0404303883988718</v>
      </c>
      <c r="IO243">
        <v>-0.0177815531441476</v>
      </c>
      <c r="IP243">
        <v>0.00205572605671414</v>
      </c>
      <c r="IQ243">
        <v>-1.65519735432211e-05</v>
      </c>
      <c r="IR243">
        <v>-4</v>
      </c>
      <c r="IS243">
        <v>1848</v>
      </c>
      <c r="IT243">
        <v>1</v>
      </c>
      <c r="IU243">
        <v>25</v>
      </c>
      <c r="IV243">
        <v>24586.5</v>
      </c>
      <c r="IW243">
        <v>24586.5</v>
      </c>
      <c r="IX243">
        <v>1.34155</v>
      </c>
      <c r="IY243">
        <v>2.6062</v>
      </c>
      <c r="IZ243">
        <v>1.54785</v>
      </c>
      <c r="JA243">
        <v>2.30347</v>
      </c>
      <c r="JB243">
        <v>1.34644</v>
      </c>
      <c r="JC243">
        <v>2.39136</v>
      </c>
      <c r="JD243">
        <v>33.7155</v>
      </c>
      <c r="JE243">
        <v>24.2188</v>
      </c>
      <c r="JF243">
        <v>18</v>
      </c>
      <c r="JG243">
        <v>500.075</v>
      </c>
      <c r="JH243">
        <v>411.141</v>
      </c>
      <c r="JI243">
        <v>24.9998</v>
      </c>
      <c r="JJ243">
        <v>26.4802</v>
      </c>
      <c r="JK243">
        <v>29.9999</v>
      </c>
      <c r="JL243">
        <v>26.4533</v>
      </c>
      <c r="JM243">
        <v>26.3975</v>
      </c>
      <c r="JN243">
        <v>26.9272</v>
      </c>
      <c r="JO243">
        <v>32.3386</v>
      </c>
      <c r="JP243">
        <v>82.0745</v>
      </c>
      <c r="JQ243">
        <v>25</v>
      </c>
      <c r="JR243">
        <v>588.289</v>
      </c>
      <c r="JS243">
        <v>19.8022</v>
      </c>
      <c r="JT243">
        <v>102.367</v>
      </c>
      <c r="JU243">
        <v>103.142</v>
      </c>
    </row>
    <row r="244" spans="1:281">
      <c r="A244">
        <v>228</v>
      </c>
      <c r="B244">
        <v>1659026823.1</v>
      </c>
      <c r="C244">
        <v>3140</v>
      </c>
      <c r="D244" t="s">
        <v>881</v>
      </c>
      <c r="E244" t="s">
        <v>882</v>
      </c>
      <c r="F244">
        <v>5</v>
      </c>
      <c r="G244" t="s">
        <v>812</v>
      </c>
      <c r="H244" t="s">
        <v>417</v>
      </c>
      <c r="I244">
        <v>1659026815.6</v>
      </c>
      <c r="J244">
        <f>(K244)/1000</f>
        <v>0</v>
      </c>
      <c r="K244">
        <f>IF(CZ244, AN244, AH244)</f>
        <v>0</v>
      </c>
      <c r="L244">
        <f>IF(CZ244, AI244, AG244)</f>
        <v>0</v>
      </c>
      <c r="M244">
        <f>DB244 - IF(AU244&gt;1, L244*CV244*100.0/(AW244*DP244), 0)</f>
        <v>0</v>
      </c>
      <c r="N244">
        <f>((T244-J244/2)*M244-L244)/(T244+J244/2)</f>
        <v>0</v>
      </c>
      <c r="O244">
        <f>N244*(DI244+DJ244)/1000.0</f>
        <v>0</v>
      </c>
      <c r="P244">
        <f>(DB244 - IF(AU244&gt;1, L244*CV244*100.0/(AW244*DP244), 0))*(DI244+DJ244)/1000.0</f>
        <v>0</v>
      </c>
      <c r="Q244">
        <f>2.0/((1/S244-1/R244)+SIGN(S244)*SQRT((1/S244-1/R244)*(1/S244-1/R244) + 4*CW244/((CW244+1)*(CW244+1))*(2*1/S244*1/R244-1/R244*1/R244)))</f>
        <v>0</v>
      </c>
      <c r="R244">
        <f>IF(LEFT(CX244,1)&lt;&gt;"0",IF(LEFT(CX244,1)="1",3.0,CY244),$D$5+$E$5*(DP244*DI244/($K$5*1000))+$F$5*(DP244*DI244/($K$5*1000))*MAX(MIN(CV244,$J$5),$I$5)*MAX(MIN(CV244,$J$5),$I$5)+$G$5*MAX(MIN(CV244,$J$5),$I$5)*(DP244*DI244/($K$5*1000))+$H$5*(DP244*DI244/($K$5*1000))*(DP244*DI244/($K$5*1000)))</f>
        <v>0</v>
      </c>
      <c r="S244">
        <f>J244*(1000-(1000*0.61365*exp(17.502*W244/(240.97+W244))/(DI244+DJ244)+DD244)/2)/(1000*0.61365*exp(17.502*W244/(240.97+W244))/(DI244+DJ244)-DD244)</f>
        <v>0</v>
      </c>
      <c r="T244">
        <f>1/((CW244+1)/(Q244/1.6)+1/(R244/1.37)) + CW244/((CW244+1)/(Q244/1.6) + CW244/(R244/1.37))</f>
        <v>0</v>
      </c>
      <c r="U244">
        <f>(CR244*CU244)</f>
        <v>0</v>
      </c>
      <c r="V244">
        <f>(DK244+(U244+2*0.95*5.67E-8*(((DK244+$B$7)+273)^4-(DK244+273)^4)-44100*J244)/(1.84*29.3*R244+8*0.95*5.67E-8*(DK244+273)^3))</f>
        <v>0</v>
      </c>
      <c r="W244">
        <f>($C$7*DL244+$D$7*DM244+$E$7*V244)</f>
        <v>0</v>
      </c>
      <c r="X244">
        <f>0.61365*exp(17.502*W244/(240.97+W244))</f>
        <v>0</v>
      </c>
      <c r="Y244">
        <f>(Z244/AA244*100)</f>
        <v>0</v>
      </c>
      <c r="Z244">
        <f>DD244*(DI244+DJ244)/1000</f>
        <v>0</v>
      </c>
      <c r="AA244">
        <f>0.61365*exp(17.502*DK244/(240.97+DK244))</f>
        <v>0</v>
      </c>
      <c r="AB244">
        <f>(X244-DD244*(DI244+DJ244)/1000)</f>
        <v>0</v>
      </c>
      <c r="AC244">
        <f>(-J244*44100)</f>
        <v>0</v>
      </c>
      <c r="AD244">
        <f>2*29.3*R244*0.92*(DK244-W244)</f>
        <v>0</v>
      </c>
      <c r="AE244">
        <f>2*0.95*5.67E-8*(((DK244+$B$7)+273)^4-(W244+273)^4)</f>
        <v>0</v>
      </c>
      <c r="AF244">
        <f>U244+AE244+AC244+AD244</f>
        <v>0</v>
      </c>
      <c r="AG244">
        <f>DH244*AU244*(DC244-DB244*(1000-AU244*DE244)/(1000-AU244*DD244))/(100*CV244)</f>
        <v>0</v>
      </c>
      <c r="AH244">
        <f>1000*DH244*AU244*(DD244-DE244)/(100*CV244*(1000-AU244*DD244))</f>
        <v>0</v>
      </c>
      <c r="AI244">
        <f>(AJ244 - AK244 - DI244*1E3/(8.314*(DK244+273.15)) * AM244/DH244 * AL244) * DH244/(100*CV244) * (1000 - DE244)/1000</f>
        <v>0</v>
      </c>
      <c r="AJ244">
        <v>594.323315541794</v>
      </c>
      <c r="AK244">
        <v>553.501848484848</v>
      </c>
      <c r="AL244">
        <v>3.2475878806204</v>
      </c>
      <c r="AM244">
        <v>66.0504921813524</v>
      </c>
      <c r="AN244">
        <f>(AP244 - AO244 + DI244*1E3/(8.314*(DK244+273.15)) * AR244/DH244 * AQ244) * DH244/(100*CV244) * 1000/(1000 - AP244)</f>
        <v>0</v>
      </c>
      <c r="AO244">
        <v>19.8561672462338</v>
      </c>
      <c r="AP244">
        <v>24.0750153846154</v>
      </c>
      <c r="AQ244">
        <v>0.000280085176086308</v>
      </c>
      <c r="AR244">
        <v>92.47</v>
      </c>
      <c r="AS244">
        <v>0</v>
      </c>
      <c r="AT244">
        <v>0</v>
      </c>
      <c r="AU244">
        <f>IF(AS244*$H$13&gt;=AW244,1.0,(AW244/(AW244-AS244*$H$13)))</f>
        <v>0</v>
      </c>
      <c r="AV244">
        <f>(AU244-1)*100</f>
        <v>0</v>
      </c>
      <c r="AW244">
        <f>MAX(0,($B$13+$C$13*DP244)/(1+$D$13*DP244)*DI244/(DK244+273)*$E$13)</f>
        <v>0</v>
      </c>
      <c r="AX244" t="s">
        <v>418</v>
      </c>
      <c r="AY244" t="s">
        <v>418</v>
      </c>
      <c r="AZ244">
        <v>0</v>
      </c>
      <c r="BA244">
        <v>0</v>
      </c>
      <c r="BB244">
        <f>1-AZ244/BA244</f>
        <v>0</v>
      </c>
      <c r="BC244">
        <v>0</v>
      </c>
      <c r="BD244" t="s">
        <v>418</v>
      </c>
      <c r="BE244" t="s">
        <v>418</v>
      </c>
      <c r="BF244">
        <v>0</v>
      </c>
      <c r="BG244">
        <v>0</v>
      </c>
      <c r="BH244">
        <f>1-BF244/BG244</f>
        <v>0</v>
      </c>
      <c r="BI244">
        <v>0.5</v>
      </c>
      <c r="BJ244">
        <f>CS244</f>
        <v>0</v>
      </c>
      <c r="BK244">
        <f>L244</f>
        <v>0</v>
      </c>
      <c r="BL244">
        <f>BH244*BI244*BJ244</f>
        <v>0</v>
      </c>
      <c r="BM244">
        <f>(BK244-BC244)/BJ244</f>
        <v>0</v>
      </c>
      <c r="BN244">
        <f>(BA244-BG244)/BG244</f>
        <v>0</v>
      </c>
      <c r="BO244">
        <f>AZ244/(BB244+AZ244/BG244)</f>
        <v>0</v>
      </c>
      <c r="BP244" t="s">
        <v>418</v>
      </c>
      <c r="BQ244">
        <v>0</v>
      </c>
      <c r="BR244">
        <f>IF(BQ244&lt;&gt;0, BQ244, BO244)</f>
        <v>0</v>
      </c>
      <c r="BS244">
        <f>1-BR244/BG244</f>
        <v>0</v>
      </c>
      <c r="BT244">
        <f>(BG244-BF244)/(BG244-BR244)</f>
        <v>0</v>
      </c>
      <c r="BU244">
        <f>(BA244-BG244)/(BA244-BR244)</f>
        <v>0</v>
      </c>
      <c r="BV244">
        <f>(BG244-BF244)/(BG244-AZ244)</f>
        <v>0</v>
      </c>
      <c r="BW244">
        <f>(BA244-BG244)/(BA244-AZ244)</f>
        <v>0</v>
      </c>
      <c r="BX244">
        <f>(BT244*BR244/BF244)</f>
        <v>0</v>
      </c>
      <c r="BY244">
        <f>(1-BX244)</f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f>$B$11*DQ244+$C$11*DR244+$F$11*EC244*(1-EF244)</f>
        <v>0</v>
      </c>
      <c r="CS244">
        <f>CR244*CT244</f>
        <v>0</v>
      </c>
      <c r="CT244">
        <f>($B$11*$D$9+$C$11*$D$9+$F$11*((EP244+EH244)/MAX(EP244+EH244+EQ244, 0.1)*$I$9+EQ244/MAX(EP244+EH244+EQ244, 0.1)*$J$9))/($B$11+$C$11+$F$11)</f>
        <v>0</v>
      </c>
      <c r="CU244">
        <f>($B$11*$K$9+$C$11*$K$9+$F$11*((EP244+EH244)/MAX(EP244+EH244+EQ244, 0.1)*$P$9+EQ244/MAX(EP244+EH244+EQ244, 0.1)*$Q$9))/($B$11+$C$11+$F$11)</f>
        <v>0</v>
      </c>
      <c r="CV244">
        <v>6</v>
      </c>
      <c r="CW244">
        <v>0.5</v>
      </c>
      <c r="CX244" t="s">
        <v>419</v>
      </c>
      <c r="CY244">
        <v>2</v>
      </c>
      <c r="CZ244" t="b">
        <v>1</v>
      </c>
      <c r="DA244">
        <v>1659026815.6</v>
      </c>
      <c r="DB244">
        <v>517.804666666667</v>
      </c>
      <c r="DC244">
        <v>566.686666666667</v>
      </c>
      <c r="DD244">
        <v>24.0730111111111</v>
      </c>
      <c r="DE244">
        <v>19.8539074074074</v>
      </c>
      <c r="DF244">
        <v>510.682407407407</v>
      </c>
      <c r="DG244">
        <v>23.6054148148148</v>
      </c>
      <c r="DH244">
        <v>500.081481481481</v>
      </c>
      <c r="DI244">
        <v>90.3851666666667</v>
      </c>
      <c r="DJ244">
        <v>0.0459342444444444</v>
      </c>
      <c r="DK244">
        <v>27.2737814814815</v>
      </c>
      <c r="DL244">
        <v>27.1983111111111</v>
      </c>
      <c r="DM244">
        <v>999.9</v>
      </c>
      <c r="DN244">
        <v>0</v>
      </c>
      <c r="DO244">
        <v>0</v>
      </c>
      <c r="DP244">
        <v>10000.1851851852</v>
      </c>
      <c r="DQ244">
        <v>0</v>
      </c>
      <c r="DR244">
        <v>18.2041</v>
      </c>
      <c r="DS244">
        <v>-48.8819851851852</v>
      </c>
      <c r="DT244">
        <v>530.577148148148</v>
      </c>
      <c r="DU244">
        <v>578.165407407407</v>
      </c>
      <c r="DV244">
        <v>4.21910333333333</v>
      </c>
      <c r="DW244">
        <v>566.686666666667</v>
      </c>
      <c r="DX244">
        <v>19.8539074074074</v>
      </c>
      <c r="DY244">
        <v>2.17584185185185</v>
      </c>
      <c r="DZ244">
        <v>1.79449814814815</v>
      </c>
      <c r="EA244">
        <v>18.7855518518519</v>
      </c>
      <c r="EB244">
        <v>15.7389481481481</v>
      </c>
      <c r="EC244">
        <v>2000.00925925926</v>
      </c>
      <c r="ED244">
        <v>0.979994</v>
      </c>
      <c r="EE244">
        <v>0.0200062</v>
      </c>
      <c r="EF244">
        <v>0</v>
      </c>
      <c r="EG244">
        <v>869.470185185185</v>
      </c>
      <c r="EH244">
        <v>5.00063</v>
      </c>
      <c r="EI244">
        <v>17135.8074074074</v>
      </c>
      <c r="EJ244">
        <v>17256.9518518518</v>
      </c>
      <c r="EK244">
        <v>38.0736666666667</v>
      </c>
      <c r="EL244">
        <v>38.1410740740741</v>
      </c>
      <c r="EM244">
        <v>37.625</v>
      </c>
      <c r="EN244">
        <v>37.3864814814815</v>
      </c>
      <c r="EO244">
        <v>39.097</v>
      </c>
      <c r="EP244">
        <v>1955.09925925926</v>
      </c>
      <c r="EQ244">
        <v>39.91</v>
      </c>
      <c r="ER244">
        <v>0</v>
      </c>
      <c r="ES244">
        <v>1659026821.9</v>
      </c>
      <c r="ET244">
        <v>0</v>
      </c>
      <c r="EU244">
        <v>869.5286</v>
      </c>
      <c r="EV244">
        <v>8.72538460742234</v>
      </c>
      <c r="EW244">
        <v>192.676922779613</v>
      </c>
      <c r="EX244">
        <v>17136.592</v>
      </c>
      <c r="EY244">
        <v>15</v>
      </c>
      <c r="EZ244">
        <v>0</v>
      </c>
      <c r="FA244" t="s">
        <v>420</v>
      </c>
      <c r="FB244">
        <v>1657551626.5</v>
      </c>
      <c r="FC244">
        <v>1657551629</v>
      </c>
      <c r="FD244">
        <v>0</v>
      </c>
      <c r="FE244">
        <v>0.403</v>
      </c>
      <c r="FF244">
        <v>0.009</v>
      </c>
      <c r="FG244">
        <v>9.41</v>
      </c>
      <c r="FH244">
        <v>0.087</v>
      </c>
      <c r="FI244">
        <v>417</v>
      </c>
      <c r="FJ244">
        <v>17</v>
      </c>
      <c r="FK244">
        <v>1.61</v>
      </c>
      <c r="FL244">
        <v>0.59</v>
      </c>
      <c r="FM244">
        <v>-48.1916804878049</v>
      </c>
      <c r="FN244">
        <v>-11.2210724738678</v>
      </c>
      <c r="FO244">
        <v>1.1650733679859</v>
      </c>
      <c r="FP244">
        <v>0</v>
      </c>
      <c r="FQ244">
        <v>868.9325</v>
      </c>
      <c r="FR244">
        <v>8.91026738271295</v>
      </c>
      <c r="FS244">
        <v>0.893760372214601</v>
      </c>
      <c r="FT244">
        <v>0</v>
      </c>
      <c r="FU244">
        <v>4.21672512195122</v>
      </c>
      <c r="FV244">
        <v>0.0212742857142896</v>
      </c>
      <c r="FW244">
        <v>0.00539032200583518</v>
      </c>
      <c r="FX244">
        <v>1</v>
      </c>
      <c r="FY244">
        <v>1</v>
      </c>
      <c r="FZ244">
        <v>3</v>
      </c>
      <c r="GA244" t="s">
        <v>421</v>
      </c>
      <c r="GB244">
        <v>2.97341</v>
      </c>
      <c r="GC244">
        <v>2.69964</v>
      </c>
      <c r="GD244">
        <v>0.109434</v>
      </c>
      <c r="GE244">
        <v>0.117662</v>
      </c>
      <c r="GF244">
        <v>0.103406</v>
      </c>
      <c r="GG244">
        <v>0.0912925</v>
      </c>
      <c r="GH244">
        <v>34696.5</v>
      </c>
      <c r="GI244">
        <v>37588.9</v>
      </c>
      <c r="GJ244">
        <v>35304.6</v>
      </c>
      <c r="GK244">
        <v>38635.3</v>
      </c>
      <c r="GL244">
        <v>44874.1</v>
      </c>
      <c r="GM244">
        <v>50702.7</v>
      </c>
      <c r="GN244">
        <v>55181.7</v>
      </c>
      <c r="GO244">
        <v>61965.1</v>
      </c>
      <c r="GP244">
        <v>1.987</v>
      </c>
      <c r="GQ244">
        <v>1.849</v>
      </c>
      <c r="GR244">
        <v>0.124127</v>
      </c>
      <c r="GS244">
        <v>0</v>
      </c>
      <c r="GT244">
        <v>25.144</v>
      </c>
      <c r="GU244">
        <v>999.9</v>
      </c>
      <c r="GV244">
        <v>57.667</v>
      </c>
      <c r="GW244">
        <v>29.306</v>
      </c>
      <c r="GX244">
        <v>26.1193</v>
      </c>
      <c r="GY244">
        <v>56.0364</v>
      </c>
      <c r="GZ244">
        <v>43.4896</v>
      </c>
      <c r="HA244">
        <v>1</v>
      </c>
      <c r="HB244">
        <v>-0.0609146</v>
      </c>
      <c r="HC244">
        <v>0.00784314</v>
      </c>
      <c r="HD244">
        <v>20.1142</v>
      </c>
      <c r="HE244">
        <v>5.19932</v>
      </c>
      <c r="HF244">
        <v>12.0052</v>
      </c>
      <c r="HG244">
        <v>4.9756</v>
      </c>
      <c r="HH244">
        <v>3.2938</v>
      </c>
      <c r="HI244">
        <v>9999</v>
      </c>
      <c r="HJ244">
        <v>9999</v>
      </c>
      <c r="HK244">
        <v>9999</v>
      </c>
      <c r="HL244">
        <v>628.5</v>
      </c>
      <c r="HM244">
        <v>1.86325</v>
      </c>
      <c r="HN244">
        <v>1.86807</v>
      </c>
      <c r="HO244">
        <v>1.86783</v>
      </c>
      <c r="HP244">
        <v>1.86905</v>
      </c>
      <c r="HQ244">
        <v>1.86981</v>
      </c>
      <c r="HR244">
        <v>1.86584</v>
      </c>
      <c r="HS244">
        <v>1.86691</v>
      </c>
      <c r="HT244">
        <v>1.86829</v>
      </c>
      <c r="HU244">
        <v>5</v>
      </c>
      <c r="HV244">
        <v>0</v>
      </c>
      <c r="HW244">
        <v>0</v>
      </c>
      <c r="HX244">
        <v>0</v>
      </c>
      <c r="HY244" t="s">
        <v>422</v>
      </c>
      <c r="HZ244" t="s">
        <v>423</v>
      </c>
      <c r="IA244" t="s">
        <v>424</v>
      </c>
      <c r="IB244" t="s">
        <v>424</v>
      </c>
      <c r="IC244" t="s">
        <v>424</v>
      </c>
      <c r="ID244" t="s">
        <v>424</v>
      </c>
      <c r="IE244">
        <v>0</v>
      </c>
      <c r="IF244">
        <v>100</v>
      </c>
      <c r="IG244">
        <v>100</v>
      </c>
      <c r="IH244">
        <v>7.265</v>
      </c>
      <c r="II244">
        <v>0.4677</v>
      </c>
      <c r="IJ244">
        <v>4.02706509432224</v>
      </c>
      <c r="IK244">
        <v>0.00601174518973114</v>
      </c>
      <c r="IL244">
        <v>2.77886958061485e-07</v>
      </c>
      <c r="IM244">
        <v>-3.54636231360687e-10</v>
      </c>
      <c r="IN244">
        <v>-0.0404303883988718</v>
      </c>
      <c r="IO244">
        <v>-0.0177815531441476</v>
      </c>
      <c r="IP244">
        <v>0.00205572605671414</v>
      </c>
      <c r="IQ244">
        <v>-1.65519735432211e-05</v>
      </c>
      <c r="IR244">
        <v>-4</v>
      </c>
      <c r="IS244">
        <v>1848</v>
      </c>
      <c r="IT244">
        <v>1</v>
      </c>
      <c r="IU244">
        <v>25</v>
      </c>
      <c r="IV244">
        <v>24586.6</v>
      </c>
      <c r="IW244">
        <v>24586.6</v>
      </c>
      <c r="IX244">
        <v>1.37329</v>
      </c>
      <c r="IY244">
        <v>2.61719</v>
      </c>
      <c r="IZ244">
        <v>1.54785</v>
      </c>
      <c r="JA244">
        <v>2.30347</v>
      </c>
      <c r="JB244">
        <v>1.34644</v>
      </c>
      <c r="JC244">
        <v>2.40723</v>
      </c>
      <c r="JD244">
        <v>33.7155</v>
      </c>
      <c r="JE244">
        <v>24.2188</v>
      </c>
      <c r="JF244">
        <v>18</v>
      </c>
      <c r="JG244">
        <v>500.075</v>
      </c>
      <c r="JH244">
        <v>411.254</v>
      </c>
      <c r="JI244">
        <v>24.9998</v>
      </c>
      <c r="JJ244">
        <v>26.4779</v>
      </c>
      <c r="JK244">
        <v>30</v>
      </c>
      <c r="JL244">
        <v>26.4533</v>
      </c>
      <c r="JM244">
        <v>26.3975</v>
      </c>
      <c r="JN244">
        <v>27.5755</v>
      </c>
      <c r="JO244">
        <v>32.3386</v>
      </c>
      <c r="JP244">
        <v>82.0745</v>
      </c>
      <c r="JQ244">
        <v>25</v>
      </c>
      <c r="JR244">
        <v>608.392</v>
      </c>
      <c r="JS244">
        <v>19.7898</v>
      </c>
      <c r="JT244">
        <v>102.368</v>
      </c>
      <c r="JU244">
        <v>103.145</v>
      </c>
    </row>
    <row r="245" spans="1:281">
      <c r="A245">
        <v>229</v>
      </c>
      <c r="B245">
        <v>1659026828.1</v>
      </c>
      <c r="C245">
        <v>3145</v>
      </c>
      <c r="D245" t="s">
        <v>883</v>
      </c>
      <c r="E245" t="s">
        <v>884</v>
      </c>
      <c r="F245">
        <v>5</v>
      </c>
      <c r="G245" t="s">
        <v>812</v>
      </c>
      <c r="H245" t="s">
        <v>417</v>
      </c>
      <c r="I245">
        <v>1659026820.31429</v>
      </c>
      <c r="J245">
        <f>(K245)/1000</f>
        <v>0</v>
      </c>
      <c r="K245">
        <f>IF(CZ245, AN245, AH245)</f>
        <v>0</v>
      </c>
      <c r="L245">
        <f>IF(CZ245, AI245, AG245)</f>
        <v>0</v>
      </c>
      <c r="M245">
        <f>DB245 - IF(AU245&gt;1, L245*CV245*100.0/(AW245*DP245), 0)</f>
        <v>0</v>
      </c>
      <c r="N245">
        <f>((T245-J245/2)*M245-L245)/(T245+J245/2)</f>
        <v>0</v>
      </c>
      <c r="O245">
        <f>N245*(DI245+DJ245)/1000.0</f>
        <v>0</v>
      </c>
      <c r="P245">
        <f>(DB245 - IF(AU245&gt;1, L245*CV245*100.0/(AW245*DP245), 0))*(DI245+DJ245)/1000.0</f>
        <v>0</v>
      </c>
      <c r="Q245">
        <f>2.0/((1/S245-1/R245)+SIGN(S245)*SQRT((1/S245-1/R245)*(1/S245-1/R245) + 4*CW245/((CW245+1)*(CW245+1))*(2*1/S245*1/R245-1/R245*1/R245)))</f>
        <v>0</v>
      </c>
      <c r="R245">
        <f>IF(LEFT(CX245,1)&lt;&gt;"0",IF(LEFT(CX245,1)="1",3.0,CY245),$D$5+$E$5*(DP245*DI245/($K$5*1000))+$F$5*(DP245*DI245/($K$5*1000))*MAX(MIN(CV245,$J$5),$I$5)*MAX(MIN(CV245,$J$5),$I$5)+$G$5*MAX(MIN(CV245,$J$5),$I$5)*(DP245*DI245/($K$5*1000))+$H$5*(DP245*DI245/($K$5*1000))*(DP245*DI245/($K$5*1000)))</f>
        <v>0</v>
      </c>
      <c r="S245">
        <f>J245*(1000-(1000*0.61365*exp(17.502*W245/(240.97+W245))/(DI245+DJ245)+DD245)/2)/(1000*0.61365*exp(17.502*W245/(240.97+W245))/(DI245+DJ245)-DD245)</f>
        <v>0</v>
      </c>
      <c r="T245">
        <f>1/((CW245+1)/(Q245/1.6)+1/(R245/1.37)) + CW245/((CW245+1)/(Q245/1.6) + CW245/(R245/1.37))</f>
        <v>0</v>
      </c>
      <c r="U245">
        <f>(CR245*CU245)</f>
        <v>0</v>
      </c>
      <c r="V245">
        <f>(DK245+(U245+2*0.95*5.67E-8*(((DK245+$B$7)+273)^4-(DK245+273)^4)-44100*J245)/(1.84*29.3*R245+8*0.95*5.67E-8*(DK245+273)^3))</f>
        <v>0</v>
      </c>
      <c r="W245">
        <f>($C$7*DL245+$D$7*DM245+$E$7*V245)</f>
        <v>0</v>
      </c>
      <c r="X245">
        <f>0.61365*exp(17.502*W245/(240.97+W245))</f>
        <v>0</v>
      </c>
      <c r="Y245">
        <f>(Z245/AA245*100)</f>
        <v>0</v>
      </c>
      <c r="Z245">
        <f>DD245*(DI245+DJ245)/1000</f>
        <v>0</v>
      </c>
      <c r="AA245">
        <f>0.61365*exp(17.502*DK245/(240.97+DK245))</f>
        <v>0</v>
      </c>
      <c r="AB245">
        <f>(X245-DD245*(DI245+DJ245)/1000)</f>
        <v>0</v>
      </c>
      <c r="AC245">
        <f>(-J245*44100)</f>
        <v>0</v>
      </c>
      <c r="AD245">
        <f>2*29.3*R245*0.92*(DK245-W245)</f>
        <v>0</v>
      </c>
      <c r="AE245">
        <f>2*0.95*5.67E-8*(((DK245+$B$7)+273)^4-(W245+273)^4)</f>
        <v>0</v>
      </c>
      <c r="AF245">
        <f>U245+AE245+AC245+AD245</f>
        <v>0</v>
      </c>
      <c r="AG245">
        <f>DH245*AU245*(DC245-DB245*(1000-AU245*DE245)/(1000-AU245*DD245))/(100*CV245)</f>
        <v>0</v>
      </c>
      <c r="AH245">
        <f>1000*DH245*AU245*(DD245-DE245)/(100*CV245*(1000-AU245*DD245))</f>
        <v>0</v>
      </c>
      <c r="AI245">
        <f>(AJ245 - AK245 - DI245*1E3/(8.314*(DK245+273.15)) * AM245/DH245 * AL245) * DH245/(100*CV245) * (1000 - DE245)/1000</f>
        <v>0</v>
      </c>
      <c r="AJ245">
        <v>611.618754000875</v>
      </c>
      <c r="AK245">
        <v>569.612787878788</v>
      </c>
      <c r="AL245">
        <v>3.27469360875071</v>
      </c>
      <c r="AM245">
        <v>66.0504921813524</v>
      </c>
      <c r="AN245">
        <f>(AP245 - AO245 + DI245*1E3/(8.314*(DK245+273.15)) * AR245/DH245 * AQ245) * DH245/(100*CV245) * 1000/(1000 - AP245)</f>
        <v>0</v>
      </c>
      <c r="AO245">
        <v>19.8267999634632</v>
      </c>
      <c r="AP245">
        <v>24.070179020979</v>
      </c>
      <c r="AQ245">
        <v>-0.000192020631849163</v>
      </c>
      <c r="AR245">
        <v>92.47</v>
      </c>
      <c r="AS245">
        <v>0</v>
      </c>
      <c r="AT245">
        <v>0</v>
      </c>
      <c r="AU245">
        <f>IF(AS245*$H$13&gt;=AW245,1.0,(AW245/(AW245-AS245*$H$13)))</f>
        <v>0</v>
      </c>
      <c r="AV245">
        <f>(AU245-1)*100</f>
        <v>0</v>
      </c>
      <c r="AW245">
        <f>MAX(0,($B$13+$C$13*DP245)/(1+$D$13*DP245)*DI245/(DK245+273)*$E$13)</f>
        <v>0</v>
      </c>
      <c r="AX245" t="s">
        <v>418</v>
      </c>
      <c r="AY245" t="s">
        <v>418</v>
      </c>
      <c r="AZ245">
        <v>0</v>
      </c>
      <c r="BA245">
        <v>0</v>
      </c>
      <c r="BB245">
        <f>1-AZ245/BA245</f>
        <v>0</v>
      </c>
      <c r="BC245">
        <v>0</v>
      </c>
      <c r="BD245" t="s">
        <v>418</v>
      </c>
      <c r="BE245" t="s">
        <v>418</v>
      </c>
      <c r="BF245">
        <v>0</v>
      </c>
      <c r="BG245">
        <v>0</v>
      </c>
      <c r="BH245">
        <f>1-BF245/BG245</f>
        <v>0</v>
      </c>
      <c r="BI245">
        <v>0.5</v>
      </c>
      <c r="BJ245">
        <f>CS245</f>
        <v>0</v>
      </c>
      <c r="BK245">
        <f>L245</f>
        <v>0</v>
      </c>
      <c r="BL245">
        <f>BH245*BI245*BJ245</f>
        <v>0</v>
      </c>
      <c r="BM245">
        <f>(BK245-BC245)/BJ245</f>
        <v>0</v>
      </c>
      <c r="BN245">
        <f>(BA245-BG245)/BG245</f>
        <v>0</v>
      </c>
      <c r="BO245">
        <f>AZ245/(BB245+AZ245/BG245)</f>
        <v>0</v>
      </c>
      <c r="BP245" t="s">
        <v>418</v>
      </c>
      <c r="BQ245">
        <v>0</v>
      </c>
      <c r="BR245">
        <f>IF(BQ245&lt;&gt;0, BQ245, BO245)</f>
        <v>0</v>
      </c>
      <c r="BS245">
        <f>1-BR245/BG245</f>
        <v>0</v>
      </c>
      <c r="BT245">
        <f>(BG245-BF245)/(BG245-BR245)</f>
        <v>0</v>
      </c>
      <c r="BU245">
        <f>(BA245-BG245)/(BA245-BR245)</f>
        <v>0</v>
      </c>
      <c r="BV245">
        <f>(BG245-BF245)/(BG245-AZ245)</f>
        <v>0</v>
      </c>
      <c r="BW245">
        <f>(BA245-BG245)/(BA245-AZ245)</f>
        <v>0</v>
      </c>
      <c r="BX245">
        <f>(BT245*BR245/BF245)</f>
        <v>0</v>
      </c>
      <c r="BY245">
        <f>(1-BX245)</f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f>$B$11*DQ245+$C$11*DR245+$F$11*EC245*(1-EF245)</f>
        <v>0</v>
      </c>
      <c r="CS245">
        <f>CR245*CT245</f>
        <v>0</v>
      </c>
      <c r="CT245">
        <f>($B$11*$D$9+$C$11*$D$9+$F$11*((EP245+EH245)/MAX(EP245+EH245+EQ245, 0.1)*$I$9+EQ245/MAX(EP245+EH245+EQ245, 0.1)*$J$9))/($B$11+$C$11+$F$11)</f>
        <v>0</v>
      </c>
      <c r="CU245">
        <f>($B$11*$K$9+$C$11*$K$9+$F$11*((EP245+EH245)/MAX(EP245+EH245+EQ245, 0.1)*$P$9+EQ245/MAX(EP245+EH245+EQ245, 0.1)*$Q$9))/($B$11+$C$11+$F$11)</f>
        <v>0</v>
      </c>
      <c r="CV245">
        <v>6</v>
      </c>
      <c r="CW245">
        <v>0.5</v>
      </c>
      <c r="CX245" t="s">
        <v>419</v>
      </c>
      <c r="CY245">
        <v>2</v>
      </c>
      <c r="CZ245" t="b">
        <v>1</v>
      </c>
      <c r="DA245">
        <v>1659026820.31429</v>
      </c>
      <c r="DB245">
        <v>532.796642857143</v>
      </c>
      <c r="DC245">
        <v>582.5385</v>
      </c>
      <c r="DD245">
        <v>24.0728107142857</v>
      </c>
      <c r="DE245">
        <v>19.8436928571429</v>
      </c>
      <c r="DF245">
        <v>525.584714285714</v>
      </c>
      <c r="DG245">
        <v>23.6052214285714</v>
      </c>
      <c r="DH245">
        <v>500.047285714286</v>
      </c>
      <c r="DI245">
        <v>90.384875</v>
      </c>
      <c r="DJ245">
        <v>0.0461373678571429</v>
      </c>
      <c r="DK245">
        <v>27.2729785714286</v>
      </c>
      <c r="DL245">
        <v>27.1922357142857</v>
      </c>
      <c r="DM245">
        <v>999.9</v>
      </c>
      <c r="DN245">
        <v>0</v>
      </c>
      <c r="DO245">
        <v>0</v>
      </c>
      <c r="DP245">
        <v>9983.39285714286</v>
      </c>
      <c r="DQ245">
        <v>0</v>
      </c>
      <c r="DR245">
        <v>18.2041</v>
      </c>
      <c r="DS245">
        <v>-49.7418035714286</v>
      </c>
      <c r="DT245">
        <v>545.938928571429</v>
      </c>
      <c r="DU245">
        <v>594.332</v>
      </c>
      <c r="DV245">
        <v>4.22912142857143</v>
      </c>
      <c r="DW245">
        <v>582.5385</v>
      </c>
      <c r="DX245">
        <v>19.8436928571429</v>
      </c>
      <c r="DY245">
        <v>2.17581714285714</v>
      </c>
      <c r="DZ245">
        <v>1.79356928571429</v>
      </c>
      <c r="EA245">
        <v>18.7853714285714</v>
      </c>
      <c r="EB245">
        <v>15.7308571428571</v>
      </c>
      <c r="EC245">
        <v>2000.01</v>
      </c>
      <c r="ED245">
        <v>0.979995571428572</v>
      </c>
      <c r="EE245">
        <v>0.0200046214285714</v>
      </c>
      <c r="EF245">
        <v>0</v>
      </c>
      <c r="EG245">
        <v>870.164821428571</v>
      </c>
      <c r="EH245">
        <v>5.00063</v>
      </c>
      <c r="EI245">
        <v>17150.7821428571</v>
      </c>
      <c r="EJ245">
        <v>17256.9714285714</v>
      </c>
      <c r="EK245">
        <v>38.06875</v>
      </c>
      <c r="EL245">
        <v>38.1316428571429</v>
      </c>
      <c r="EM245">
        <v>37.6205</v>
      </c>
      <c r="EN245">
        <v>37.3816428571429</v>
      </c>
      <c r="EO245">
        <v>39.08675</v>
      </c>
      <c r="EP245">
        <v>1955.10321428571</v>
      </c>
      <c r="EQ245">
        <v>39.9067857142857</v>
      </c>
      <c r="ER245">
        <v>0</v>
      </c>
      <c r="ES245">
        <v>1659026826.7</v>
      </c>
      <c r="ET245">
        <v>0</v>
      </c>
      <c r="EU245">
        <v>870.24584</v>
      </c>
      <c r="EV245">
        <v>9.57884615225605</v>
      </c>
      <c r="EW245">
        <v>189.615384612359</v>
      </c>
      <c r="EX245">
        <v>17151.792</v>
      </c>
      <c r="EY245">
        <v>15</v>
      </c>
      <c r="EZ245">
        <v>0</v>
      </c>
      <c r="FA245" t="s">
        <v>420</v>
      </c>
      <c r="FB245">
        <v>1657551626.5</v>
      </c>
      <c r="FC245">
        <v>1657551629</v>
      </c>
      <c r="FD245">
        <v>0</v>
      </c>
      <c r="FE245">
        <v>0.403</v>
      </c>
      <c r="FF245">
        <v>0.009</v>
      </c>
      <c r="FG245">
        <v>9.41</v>
      </c>
      <c r="FH245">
        <v>0.087</v>
      </c>
      <c r="FI245">
        <v>417</v>
      </c>
      <c r="FJ245">
        <v>17</v>
      </c>
      <c r="FK245">
        <v>1.61</v>
      </c>
      <c r="FL245">
        <v>0.59</v>
      </c>
      <c r="FM245">
        <v>-49.0715585365854</v>
      </c>
      <c r="FN245">
        <v>-9.88765296167237</v>
      </c>
      <c r="FO245">
        <v>1.08839120342615</v>
      </c>
      <c r="FP245">
        <v>0</v>
      </c>
      <c r="FQ245">
        <v>869.651088235294</v>
      </c>
      <c r="FR245">
        <v>8.77948051944936</v>
      </c>
      <c r="FS245">
        <v>0.881187012522351</v>
      </c>
      <c r="FT245">
        <v>0</v>
      </c>
      <c r="FU245">
        <v>4.22386121951219</v>
      </c>
      <c r="FV245">
        <v>0.110791149825788</v>
      </c>
      <c r="FW245">
        <v>0.013252322980008</v>
      </c>
      <c r="FX245">
        <v>0</v>
      </c>
      <c r="FY245">
        <v>0</v>
      </c>
      <c r="FZ245">
        <v>3</v>
      </c>
      <c r="GA245" t="s">
        <v>427</v>
      </c>
      <c r="GB245">
        <v>2.9729</v>
      </c>
      <c r="GC245">
        <v>2.7007</v>
      </c>
      <c r="GD245">
        <v>0.111756</v>
      </c>
      <c r="GE245">
        <v>0.120137</v>
      </c>
      <c r="GF245">
        <v>0.103392</v>
      </c>
      <c r="GG245">
        <v>0.0912739</v>
      </c>
      <c r="GH245">
        <v>34605.8</v>
      </c>
      <c r="GI245">
        <v>37483.8</v>
      </c>
      <c r="GJ245">
        <v>35304.4</v>
      </c>
      <c r="GK245">
        <v>38635.6</v>
      </c>
      <c r="GL245">
        <v>44874.7</v>
      </c>
      <c r="GM245">
        <v>50703.5</v>
      </c>
      <c r="GN245">
        <v>55181.6</v>
      </c>
      <c r="GO245">
        <v>61964.7</v>
      </c>
      <c r="GP245">
        <v>1.9864</v>
      </c>
      <c r="GQ245">
        <v>1.849</v>
      </c>
      <c r="GR245">
        <v>0.12517</v>
      </c>
      <c r="GS245">
        <v>0</v>
      </c>
      <c r="GT245">
        <v>25.1418</v>
      </c>
      <c r="GU245">
        <v>999.9</v>
      </c>
      <c r="GV245">
        <v>57.643</v>
      </c>
      <c r="GW245">
        <v>29.306</v>
      </c>
      <c r="GX245">
        <v>26.1075</v>
      </c>
      <c r="GY245">
        <v>56.1664</v>
      </c>
      <c r="GZ245">
        <v>43.125</v>
      </c>
      <c r="HA245">
        <v>1</v>
      </c>
      <c r="HB245">
        <v>-0.0608333</v>
      </c>
      <c r="HC245">
        <v>0.00784314</v>
      </c>
      <c r="HD245">
        <v>20.1141</v>
      </c>
      <c r="HE245">
        <v>5.19932</v>
      </c>
      <c r="HF245">
        <v>12.004</v>
      </c>
      <c r="HG245">
        <v>4.976</v>
      </c>
      <c r="HH245">
        <v>3.2938</v>
      </c>
      <c r="HI245">
        <v>9999</v>
      </c>
      <c r="HJ245">
        <v>9999</v>
      </c>
      <c r="HK245">
        <v>9999</v>
      </c>
      <c r="HL245">
        <v>628.5</v>
      </c>
      <c r="HM245">
        <v>1.86325</v>
      </c>
      <c r="HN245">
        <v>1.86798</v>
      </c>
      <c r="HO245">
        <v>1.86783</v>
      </c>
      <c r="HP245">
        <v>1.86905</v>
      </c>
      <c r="HQ245">
        <v>1.86981</v>
      </c>
      <c r="HR245">
        <v>1.86584</v>
      </c>
      <c r="HS245">
        <v>1.86691</v>
      </c>
      <c r="HT245">
        <v>1.86829</v>
      </c>
      <c r="HU245">
        <v>5</v>
      </c>
      <c r="HV245">
        <v>0</v>
      </c>
      <c r="HW245">
        <v>0</v>
      </c>
      <c r="HX245">
        <v>0</v>
      </c>
      <c r="HY245" t="s">
        <v>422</v>
      </c>
      <c r="HZ245" t="s">
        <v>423</v>
      </c>
      <c r="IA245" t="s">
        <v>424</v>
      </c>
      <c r="IB245" t="s">
        <v>424</v>
      </c>
      <c r="IC245" t="s">
        <v>424</v>
      </c>
      <c r="ID245" t="s">
        <v>424</v>
      </c>
      <c r="IE245">
        <v>0</v>
      </c>
      <c r="IF245">
        <v>100</v>
      </c>
      <c r="IG245">
        <v>100</v>
      </c>
      <c r="IH245">
        <v>7.36</v>
      </c>
      <c r="II245">
        <v>0.4674</v>
      </c>
      <c r="IJ245">
        <v>4.02706509432224</v>
      </c>
      <c r="IK245">
        <v>0.00601174518973114</v>
      </c>
      <c r="IL245">
        <v>2.77886958061485e-07</v>
      </c>
      <c r="IM245">
        <v>-3.54636231360687e-10</v>
      </c>
      <c r="IN245">
        <v>-0.0404303883988718</v>
      </c>
      <c r="IO245">
        <v>-0.0177815531441476</v>
      </c>
      <c r="IP245">
        <v>0.00205572605671414</v>
      </c>
      <c r="IQ245">
        <v>-1.65519735432211e-05</v>
      </c>
      <c r="IR245">
        <v>-4</v>
      </c>
      <c r="IS245">
        <v>1848</v>
      </c>
      <c r="IT245">
        <v>1</v>
      </c>
      <c r="IU245">
        <v>25</v>
      </c>
      <c r="IV245">
        <v>24586.7</v>
      </c>
      <c r="IW245">
        <v>24586.7</v>
      </c>
      <c r="IX245">
        <v>1.40381</v>
      </c>
      <c r="IY245">
        <v>2.61597</v>
      </c>
      <c r="IZ245">
        <v>1.54785</v>
      </c>
      <c r="JA245">
        <v>2.30347</v>
      </c>
      <c r="JB245">
        <v>1.34644</v>
      </c>
      <c r="JC245">
        <v>2.35962</v>
      </c>
      <c r="JD245">
        <v>33.7155</v>
      </c>
      <c r="JE245">
        <v>24.2188</v>
      </c>
      <c r="JF245">
        <v>18</v>
      </c>
      <c r="JG245">
        <v>499.66</v>
      </c>
      <c r="JH245">
        <v>411.237</v>
      </c>
      <c r="JI245">
        <v>24.9997</v>
      </c>
      <c r="JJ245">
        <v>26.4757</v>
      </c>
      <c r="JK245">
        <v>30</v>
      </c>
      <c r="JL245">
        <v>26.4511</v>
      </c>
      <c r="JM245">
        <v>26.3953</v>
      </c>
      <c r="JN245">
        <v>28.1603</v>
      </c>
      <c r="JO245">
        <v>32.3386</v>
      </c>
      <c r="JP245">
        <v>82.0745</v>
      </c>
      <c r="JQ245">
        <v>25</v>
      </c>
      <c r="JR245">
        <v>621.857</v>
      </c>
      <c r="JS245">
        <v>19.785</v>
      </c>
      <c r="JT245">
        <v>102.367</v>
      </c>
      <c r="JU245">
        <v>103.145</v>
      </c>
    </row>
    <row r="246" spans="1:281">
      <c r="A246">
        <v>230</v>
      </c>
      <c r="B246">
        <v>1659026833.1</v>
      </c>
      <c r="C246">
        <v>3150</v>
      </c>
      <c r="D246" t="s">
        <v>885</v>
      </c>
      <c r="E246" t="s">
        <v>886</v>
      </c>
      <c r="F246">
        <v>5</v>
      </c>
      <c r="G246" t="s">
        <v>812</v>
      </c>
      <c r="H246" t="s">
        <v>417</v>
      </c>
      <c r="I246">
        <v>1659026825.6</v>
      </c>
      <c r="J246">
        <f>(K246)/1000</f>
        <v>0</v>
      </c>
      <c r="K246">
        <f>IF(CZ246, AN246, AH246)</f>
        <v>0</v>
      </c>
      <c r="L246">
        <f>IF(CZ246, AI246, AG246)</f>
        <v>0</v>
      </c>
      <c r="M246">
        <f>DB246 - IF(AU246&gt;1, L246*CV246*100.0/(AW246*DP246), 0)</f>
        <v>0</v>
      </c>
      <c r="N246">
        <f>((T246-J246/2)*M246-L246)/(T246+J246/2)</f>
        <v>0</v>
      </c>
      <c r="O246">
        <f>N246*(DI246+DJ246)/1000.0</f>
        <v>0</v>
      </c>
      <c r="P246">
        <f>(DB246 - IF(AU246&gt;1, L246*CV246*100.0/(AW246*DP246), 0))*(DI246+DJ246)/1000.0</f>
        <v>0</v>
      </c>
      <c r="Q246">
        <f>2.0/((1/S246-1/R246)+SIGN(S246)*SQRT((1/S246-1/R246)*(1/S246-1/R246) + 4*CW246/((CW246+1)*(CW246+1))*(2*1/S246*1/R246-1/R246*1/R246)))</f>
        <v>0</v>
      </c>
      <c r="R246">
        <f>IF(LEFT(CX246,1)&lt;&gt;"0",IF(LEFT(CX246,1)="1",3.0,CY246),$D$5+$E$5*(DP246*DI246/($K$5*1000))+$F$5*(DP246*DI246/($K$5*1000))*MAX(MIN(CV246,$J$5),$I$5)*MAX(MIN(CV246,$J$5),$I$5)+$G$5*MAX(MIN(CV246,$J$5),$I$5)*(DP246*DI246/($K$5*1000))+$H$5*(DP246*DI246/($K$5*1000))*(DP246*DI246/($K$5*1000)))</f>
        <v>0</v>
      </c>
      <c r="S246">
        <f>J246*(1000-(1000*0.61365*exp(17.502*W246/(240.97+W246))/(DI246+DJ246)+DD246)/2)/(1000*0.61365*exp(17.502*W246/(240.97+W246))/(DI246+DJ246)-DD246)</f>
        <v>0</v>
      </c>
      <c r="T246">
        <f>1/((CW246+1)/(Q246/1.6)+1/(R246/1.37)) + CW246/((CW246+1)/(Q246/1.6) + CW246/(R246/1.37))</f>
        <v>0</v>
      </c>
      <c r="U246">
        <f>(CR246*CU246)</f>
        <v>0</v>
      </c>
      <c r="V246">
        <f>(DK246+(U246+2*0.95*5.67E-8*(((DK246+$B$7)+273)^4-(DK246+273)^4)-44100*J246)/(1.84*29.3*R246+8*0.95*5.67E-8*(DK246+273)^3))</f>
        <v>0</v>
      </c>
      <c r="W246">
        <f>($C$7*DL246+$D$7*DM246+$E$7*V246)</f>
        <v>0</v>
      </c>
      <c r="X246">
        <f>0.61365*exp(17.502*W246/(240.97+W246))</f>
        <v>0</v>
      </c>
      <c r="Y246">
        <f>(Z246/AA246*100)</f>
        <v>0</v>
      </c>
      <c r="Z246">
        <f>DD246*(DI246+DJ246)/1000</f>
        <v>0</v>
      </c>
      <c r="AA246">
        <f>0.61365*exp(17.502*DK246/(240.97+DK246))</f>
        <v>0</v>
      </c>
      <c r="AB246">
        <f>(X246-DD246*(DI246+DJ246)/1000)</f>
        <v>0</v>
      </c>
      <c r="AC246">
        <f>(-J246*44100)</f>
        <v>0</v>
      </c>
      <c r="AD246">
        <f>2*29.3*R246*0.92*(DK246-W246)</f>
        <v>0</v>
      </c>
      <c r="AE246">
        <f>2*0.95*5.67E-8*(((DK246+$B$7)+273)^4-(W246+273)^4)</f>
        <v>0</v>
      </c>
      <c r="AF246">
        <f>U246+AE246+AC246+AD246</f>
        <v>0</v>
      </c>
      <c r="AG246">
        <f>DH246*AU246*(DC246-DB246*(1000-AU246*DE246)/(1000-AU246*DD246))/(100*CV246)</f>
        <v>0</v>
      </c>
      <c r="AH246">
        <f>1000*DH246*AU246*(DD246-DE246)/(100*CV246*(1000-AU246*DD246))</f>
        <v>0</v>
      </c>
      <c r="AI246">
        <f>(AJ246 - AK246 - DI246*1E3/(8.314*(DK246+273.15)) * AM246/DH246 * AL246) * DH246/(100*CV246) * (1000 - DE246)/1000</f>
        <v>0</v>
      </c>
      <c r="AJ246">
        <v>628.673634632598</v>
      </c>
      <c r="AK246">
        <v>586.095436363636</v>
      </c>
      <c r="AL246">
        <v>3.2766713437834</v>
      </c>
      <c r="AM246">
        <v>66.0504921813524</v>
      </c>
      <c r="AN246">
        <f>(AP246 - AO246 + DI246*1E3/(8.314*(DK246+273.15)) * AR246/DH246 * AQ246) * DH246/(100*CV246) * 1000/(1000 - AP246)</f>
        <v>0</v>
      </c>
      <c r="AO246">
        <v>19.8230964716883</v>
      </c>
      <c r="AP246">
        <v>24.0682972027972</v>
      </c>
      <c r="AQ246">
        <v>4.52270069119934e-05</v>
      </c>
      <c r="AR246">
        <v>92.47</v>
      </c>
      <c r="AS246">
        <v>0</v>
      </c>
      <c r="AT246">
        <v>0</v>
      </c>
      <c r="AU246">
        <f>IF(AS246*$H$13&gt;=AW246,1.0,(AW246/(AW246-AS246*$H$13)))</f>
        <v>0</v>
      </c>
      <c r="AV246">
        <f>(AU246-1)*100</f>
        <v>0</v>
      </c>
      <c r="AW246">
        <f>MAX(0,($B$13+$C$13*DP246)/(1+$D$13*DP246)*DI246/(DK246+273)*$E$13)</f>
        <v>0</v>
      </c>
      <c r="AX246" t="s">
        <v>418</v>
      </c>
      <c r="AY246" t="s">
        <v>418</v>
      </c>
      <c r="AZ246">
        <v>0</v>
      </c>
      <c r="BA246">
        <v>0</v>
      </c>
      <c r="BB246">
        <f>1-AZ246/BA246</f>
        <v>0</v>
      </c>
      <c r="BC246">
        <v>0</v>
      </c>
      <c r="BD246" t="s">
        <v>418</v>
      </c>
      <c r="BE246" t="s">
        <v>418</v>
      </c>
      <c r="BF246">
        <v>0</v>
      </c>
      <c r="BG246">
        <v>0</v>
      </c>
      <c r="BH246">
        <f>1-BF246/BG246</f>
        <v>0</v>
      </c>
      <c r="BI246">
        <v>0.5</v>
      </c>
      <c r="BJ246">
        <f>CS246</f>
        <v>0</v>
      </c>
      <c r="BK246">
        <f>L246</f>
        <v>0</v>
      </c>
      <c r="BL246">
        <f>BH246*BI246*BJ246</f>
        <v>0</v>
      </c>
      <c r="BM246">
        <f>(BK246-BC246)/BJ246</f>
        <v>0</v>
      </c>
      <c r="BN246">
        <f>(BA246-BG246)/BG246</f>
        <v>0</v>
      </c>
      <c r="BO246">
        <f>AZ246/(BB246+AZ246/BG246)</f>
        <v>0</v>
      </c>
      <c r="BP246" t="s">
        <v>418</v>
      </c>
      <c r="BQ246">
        <v>0</v>
      </c>
      <c r="BR246">
        <f>IF(BQ246&lt;&gt;0, BQ246, BO246)</f>
        <v>0</v>
      </c>
      <c r="BS246">
        <f>1-BR246/BG246</f>
        <v>0</v>
      </c>
      <c r="BT246">
        <f>(BG246-BF246)/(BG246-BR246)</f>
        <v>0</v>
      </c>
      <c r="BU246">
        <f>(BA246-BG246)/(BA246-BR246)</f>
        <v>0</v>
      </c>
      <c r="BV246">
        <f>(BG246-BF246)/(BG246-AZ246)</f>
        <v>0</v>
      </c>
      <c r="BW246">
        <f>(BA246-BG246)/(BA246-AZ246)</f>
        <v>0</v>
      </c>
      <c r="BX246">
        <f>(BT246*BR246/BF246)</f>
        <v>0</v>
      </c>
      <c r="BY246">
        <f>(1-BX246)</f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f>$B$11*DQ246+$C$11*DR246+$F$11*EC246*(1-EF246)</f>
        <v>0</v>
      </c>
      <c r="CS246">
        <f>CR246*CT246</f>
        <v>0</v>
      </c>
      <c r="CT246">
        <f>($B$11*$D$9+$C$11*$D$9+$F$11*((EP246+EH246)/MAX(EP246+EH246+EQ246, 0.1)*$I$9+EQ246/MAX(EP246+EH246+EQ246, 0.1)*$J$9))/($B$11+$C$11+$F$11)</f>
        <v>0</v>
      </c>
      <c r="CU246">
        <f>($B$11*$K$9+$C$11*$K$9+$F$11*((EP246+EH246)/MAX(EP246+EH246+EQ246, 0.1)*$P$9+EQ246/MAX(EP246+EH246+EQ246, 0.1)*$Q$9))/($B$11+$C$11+$F$11)</f>
        <v>0</v>
      </c>
      <c r="CV246">
        <v>6</v>
      </c>
      <c r="CW246">
        <v>0.5</v>
      </c>
      <c r="CX246" t="s">
        <v>419</v>
      </c>
      <c r="CY246">
        <v>2</v>
      </c>
      <c r="CZ246" t="b">
        <v>1</v>
      </c>
      <c r="DA246">
        <v>1659026825.6</v>
      </c>
      <c r="DB246">
        <v>549.638074074074</v>
      </c>
      <c r="DC246">
        <v>600.180259259259</v>
      </c>
      <c r="DD246">
        <v>24.0719222222222</v>
      </c>
      <c r="DE246">
        <v>19.8318851851852</v>
      </c>
      <c r="DF246">
        <v>542.325666666667</v>
      </c>
      <c r="DG246">
        <v>23.6043814814815</v>
      </c>
      <c r="DH246">
        <v>500.033444444444</v>
      </c>
      <c r="DI246">
        <v>90.3848851851852</v>
      </c>
      <c r="DJ246">
        <v>0.0462496185185185</v>
      </c>
      <c r="DK246">
        <v>27.2708555555556</v>
      </c>
      <c r="DL246">
        <v>27.1877185185185</v>
      </c>
      <c r="DM246">
        <v>999.9</v>
      </c>
      <c r="DN246">
        <v>0</v>
      </c>
      <c r="DO246">
        <v>0</v>
      </c>
      <c r="DP246">
        <v>9976.66666666667</v>
      </c>
      <c r="DQ246">
        <v>0</v>
      </c>
      <c r="DR246">
        <v>18.1701962962963</v>
      </c>
      <c r="DS246">
        <v>-50.5420851851852</v>
      </c>
      <c r="DT246">
        <v>563.195333333333</v>
      </c>
      <c r="DU246">
        <v>612.323555555556</v>
      </c>
      <c r="DV246">
        <v>4.24003925925926</v>
      </c>
      <c r="DW246">
        <v>600.180259259259</v>
      </c>
      <c r="DX246">
        <v>19.8318851851852</v>
      </c>
      <c r="DY246">
        <v>2.17573814814815</v>
      </c>
      <c r="DZ246">
        <v>1.79250222222222</v>
      </c>
      <c r="EA246">
        <v>18.7847925925926</v>
      </c>
      <c r="EB246">
        <v>15.7215740740741</v>
      </c>
      <c r="EC246">
        <v>2000.00777777778</v>
      </c>
      <c r="ED246">
        <v>0.979998333333333</v>
      </c>
      <c r="EE246">
        <v>0.0200018518518519</v>
      </c>
      <c r="EF246">
        <v>0</v>
      </c>
      <c r="EG246">
        <v>870.98837037037</v>
      </c>
      <c r="EH246">
        <v>5.00063</v>
      </c>
      <c r="EI246">
        <v>17166.762962963</v>
      </c>
      <c r="EJ246">
        <v>17256.9703703704</v>
      </c>
      <c r="EK246">
        <v>38.062</v>
      </c>
      <c r="EL246">
        <v>38.125</v>
      </c>
      <c r="EM246">
        <v>37.6203333333333</v>
      </c>
      <c r="EN246">
        <v>37.375</v>
      </c>
      <c r="EO246">
        <v>39.0736666666667</v>
      </c>
      <c r="EP246">
        <v>1955.10666666667</v>
      </c>
      <c r="EQ246">
        <v>39.9011111111111</v>
      </c>
      <c r="ER246">
        <v>0</v>
      </c>
      <c r="ES246">
        <v>1659026832.1</v>
      </c>
      <c r="ET246">
        <v>0</v>
      </c>
      <c r="EU246">
        <v>871.0175</v>
      </c>
      <c r="EV246">
        <v>8.99558975249598</v>
      </c>
      <c r="EW246">
        <v>176.153846155468</v>
      </c>
      <c r="EX246">
        <v>17167.2038461538</v>
      </c>
      <c r="EY246">
        <v>15</v>
      </c>
      <c r="EZ246">
        <v>0</v>
      </c>
      <c r="FA246" t="s">
        <v>420</v>
      </c>
      <c r="FB246">
        <v>1657551626.5</v>
      </c>
      <c r="FC246">
        <v>1657551629</v>
      </c>
      <c r="FD246">
        <v>0</v>
      </c>
      <c r="FE246">
        <v>0.403</v>
      </c>
      <c r="FF246">
        <v>0.009</v>
      </c>
      <c r="FG246">
        <v>9.41</v>
      </c>
      <c r="FH246">
        <v>0.087</v>
      </c>
      <c r="FI246">
        <v>417</v>
      </c>
      <c r="FJ246">
        <v>17</v>
      </c>
      <c r="FK246">
        <v>1.61</v>
      </c>
      <c r="FL246">
        <v>0.59</v>
      </c>
      <c r="FM246">
        <v>-49.9818829268293</v>
      </c>
      <c r="FN246">
        <v>-10.3476585365853</v>
      </c>
      <c r="FO246">
        <v>1.15326717313697</v>
      </c>
      <c r="FP246">
        <v>0</v>
      </c>
      <c r="FQ246">
        <v>870.369441176471</v>
      </c>
      <c r="FR246">
        <v>9.41495798480017</v>
      </c>
      <c r="FS246">
        <v>0.94061200950346</v>
      </c>
      <c r="FT246">
        <v>0</v>
      </c>
      <c r="FU246">
        <v>4.23195951219512</v>
      </c>
      <c r="FV246">
        <v>0.135102229965155</v>
      </c>
      <c r="FW246">
        <v>0.014799694781167</v>
      </c>
      <c r="FX246">
        <v>0</v>
      </c>
      <c r="FY246">
        <v>0</v>
      </c>
      <c r="FZ246">
        <v>3</v>
      </c>
      <c r="GA246" t="s">
        <v>427</v>
      </c>
      <c r="GB246">
        <v>2.97409</v>
      </c>
      <c r="GC246">
        <v>2.70052</v>
      </c>
      <c r="GD246">
        <v>0.114045</v>
      </c>
      <c r="GE246">
        <v>0.122317</v>
      </c>
      <c r="GF246">
        <v>0.103387</v>
      </c>
      <c r="GG246">
        <v>0.0912721</v>
      </c>
      <c r="GH246">
        <v>34516.8</v>
      </c>
      <c r="GI246">
        <v>37390.9</v>
      </c>
      <c r="GJ246">
        <v>35304.4</v>
      </c>
      <c r="GK246">
        <v>38635.5</v>
      </c>
      <c r="GL246">
        <v>44874.9</v>
      </c>
      <c r="GM246">
        <v>50703.7</v>
      </c>
      <c r="GN246">
        <v>55181.5</v>
      </c>
      <c r="GO246">
        <v>61964.8</v>
      </c>
      <c r="GP246">
        <v>1.9874</v>
      </c>
      <c r="GQ246">
        <v>1.8486</v>
      </c>
      <c r="GR246">
        <v>0.12368</v>
      </c>
      <c r="GS246">
        <v>0</v>
      </c>
      <c r="GT246">
        <v>25.1418</v>
      </c>
      <c r="GU246">
        <v>999.9</v>
      </c>
      <c r="GV246">
        <v>57.618</v>
      </c>
      <c r="GW246">
        <v>29.285</v>
      </c>
      <c r="GX246">
        <v>26.0611</v>
      </c>
      <c r="GY246">
        <v>56.2664</v>
      </c>
      <c r="GZ246">
        <v>43.2412</v>
      </c>
      <c r="HA246">
        <v>1</v>
      </c>
      <c r="HB246">
        <v>-0.0607114</v>
      </c>
      <c r="HC246">
        <v>0.008061</v>
      </c>
      <c r="HD246">
        <v>20.1138</v>
      </c>
      <c r="HE246">
        <v>5.19692</v>
      </c>
      <c r="HF246">
        <v>12.004</v>
      </c>
      <c r="HG246">
        <v>4.9756</v>
      </c>
      <c r="HH246">
        <v>3.293</v>
      </c>
      <c r="HI246">
        <v>9999</v>
      </c>
      <c r="HJ246">
        <v>9999</v>
      </c>
      <c r="HK246">
        <v>9999</v>
      </c>
      <c r="HL246">
        <v>628.5</v>
      </c>
      <c r="HM246">
        <v>1.86322</v>
      </c>
      <c r="HN246">
        <v>1.86804</v>
      </c>
      <c r="HO246">
        <v>1.86783</v>
      </c>
      <c r="HP246">
        <v>1.86905</v>
      </c>
      <c r="HQ246">
        <v>1.86981</v>
      </c>
      <c r="HR246">
        <v>1.86584</v>
      </c>
      <c r="HS246">
        <v>1.86691</v>
      </c>
      <c r="HT246">
        <v>1.86838</v>
      </c>
      <c r="HU246">
        <v>5</v>
      </c>
      <c r="HV246">
        <v>0</v>
      </c>
      <c r="HW246">
        <v>0</v>
      </c>
      <c r="HX246">
        <v>0</v>
      </c>
      <c r="HY246" t="s">
        <v>422</v>
      </c>
      <c r="HZ246" t="s">
        <v>423</v>
      </c>
      <c r="IA246" t="s">
        <v>424</v>
      </c>
      <c r="IB246" t="s">
        <v>424</v>
      </c>
      <c r="IC246" t="s">
        <v>424</v>
      </c>
      <c r="ID246" t="s">
        <v>424</v>
      </c>
      <c r="IE246">
        <v>0</v>
      </c>
      <c r="IF246">
        <v>100</v>
      </c>
      <c r="IG246">
        <v>100</v>
      </c>
      <c r="IH246">
        <v>7.454</v>
      </c>
      <c r="II246">
        <v>0.4673</v>
      </c>
      <c r="IJ246">
        <v>4.02706509432224</v>
      </c>
      <c r="IK246">
        <v>0.00601174518973114</v>
      </c>
      <c r="IL246">
        <v>2.77886958061485e-07</v>
      </c>
      <c r="IM246">
        <v>-3.54636231360687e-10</v>
      </c>
      <c r="IN246">
        <v>-0.0404303883988718</v>
      </c>
      <c r="IO246">
        <v>-0.0177815531441476</v>
      </c>
      <c r="IP246">
        <v>0.00205572605671414</v>
      </c>
      <c r="IQ246">
        <v>-1.65519735432211e-05</v>
      </c>
      <c r="IR246">
        <v>-4</v>
      </c>
      <c r="IS246">
        <v>1848</v>
      </c>
      <c r="IT246">
        <v>1</v>
      </c>
      <c r="IU246">
        <v>25</v>
      </c>
      <c r="IV246">
        <v>24586.8</v>
      </c>
      <c r="IW246">
        <v>24586.7</v>
      </c>
      <c r="IX246">
        <v>1.43555</v>
      </c>
      <c r="IY246">
        <v>2.61597</v>
      </c>
      <c r="IZ246">
        <v>1.54785</v>
      </c>
      <c r="JA246">
        <v>2.30347</v>
      </c>
      <c r="JB246">
        <v>1.34644</v>
      </c>
      <c r="JC246">
        <v>2.29004</v>
      </c>
      <c r="JD246">
        <v>33.7155</v>
      </c>
      <c r="JE246">
        <v>24.2188</v>
      </c>
      <c r="JF246">
        <v>18</v>
      </c>
      <c r="JG246">
        <v>500.297</v>
      </c>
      <c r="JH246">
        <v>410.996</v>
      </c>
      <c r="JI246">
        <v>24.9999</v>
      </c>
      <c r="JJ246">
        <v>26.4757</v>
      </c>
      <c r="JK246">
        <v>30.0001</v>
      </c>
      <c r="JL246">
        <v>26.4489</v>
      </c>
      <c r="JM246">
        <v>26.3931</v>
      </c>
      <c r="JN246">
        <v>28.8036</v>
      </c>
      <c r="JO246">
        <v>32.3386</v>
      </c>
      <c r="JP246">
        <v>82.0745</v>
      </c>
      <c r="JQ246">
        <v>25</v>
      </c>
      <c r="JR246">
        <v>641.939</v>
      </c>
      <c r="JS246">
        <v>19.7756</v>
      </c>
      <c r="JT246">
        <v>102.367</v>
      </c>
      <c r="JU246">
        <v>103.145</v>
      </c>
    </row>
    <row r="247" spans="1:281">
      <c r="A247">
        <v>231</v>
      </c>
      <c r="B247">
        <v>1659026838.1</v>
      </c>
      <c r="C247">
        <v>3155</v>
      </c>
      <c r="D247" t="s">
        <v>887</v>
      </c>
      <c r="E247" t="s">
        <v>888</v>
      </c>
      <c r="F247">
        <v>5</v>
      </c>
      <c r="G247" t="s">
        <v>812</v>
      </c>
      <c r="H247" t="s">
        <v>417</v>
      </c>
      <c r="I247">
        <v>1659026830.31429</v>
      </c>
      <c r="J247">
        <f>(K247)/1000</f>
        <v>0</v>
      </c>
      <c r="K247">
        <f>IF(CZ247, AN247, AH247)</f>
        <v>0</v>
      </c>
      <c r="L247">
        <f>IF(CZ247, AI247, AG247)</f>
        <v>0</v>
      </c>
      <c r="M247">
        <f>DB247 - IF(AU247&gt;1, L247*CV247*100.0/(AW247*DP247), 0)</f>
        <v>0</v>
      </c>
      <c r="N247">
        <f>((T247-J247/2)*M247-L247)/(T247+J247/2)</f>
        <v>0</v>
      </c>
      <c r="O247">
        <f>N247*(DI247+DJ247)/1000.0</f>
        <v>0</v>
      </c>
      <c r="P247">
        <f>(DB247 - IF(AU247&gt;1, L247*CV247*100.0/(AW247*DP247), 0))*(DI247+DJ247)/1000.0</f>
        <v>0</v>
      </c>
      <c r="Q247">
        <f>2.0/((1/S247-1/R247)+SIGN(S247)*SQRT((1/S247-1/R247)*(1/S247-1/R247) + 4*CW247/((CW247+1)*(CW247+1))*(2*1/S247*1/R247-1/R247*1/R247)))</f>
        <v>0</v>
      </c>
      <c r="R247">
        <f>IF(LEFT(CX247,1)&lt;&gt;"0",IF(LEFT(CX247,1)="1",3.0,CY247),$D$5+$E$5*(DP247*DI247/($K$5*1000))+$F$5*(DP247*DI247/($K$5*1000))*MAX(MIN(CV247,$J$5),$I$5)*MAX(MIN(CV247,$J$5),$I$5)+$G$5*MAX(MIN(CV247,$J$5),$I$5)*(DP247*DI247/($K$5*1000))+$H$5*(DP247*DI247/($K$5*1000))*(DP247*DI247/($K$5*1000)))</f>
        <v>0</v>
      </c>
      <c r="S247">
        <f>J247*(1000-(1000*0.61365*exp(17.502*W247/(240.97+W247))/(DI247+DJ247)+DD247)/2)/(1000*0.61365*exp(17.502*W247/(240.97+W247))/(DI247+DJ247)-DD247)</f>
        <v>0</v>
      </c>
      <c r="T247">
        <f>1/((CW247+1)/(Q247/1.6)+1/(R247/1.37)) + CW247/((CW247+1)/(Q247/1.6) + CW247/(R247/1.37))</f>
        <v>0</v>
      </c>
      <c r="U247">
        <f>(CR247*CU247)</f>
        <v>0</v>
      </c>
      <c r="V247">
        <f>(DK247+(U247+2*0.95*5.67E-8*(((DK247+$B$7)+273)^4-(DK247+273)^4)-44100*J247)/(1.84*29.3*R247+8*0.95*5.67E-8*(DK247+273)^3))</f>
        <v>0</v>
      </c>
      <c r="W247">
        <f>($C$7*DL247+$D$7*DM247+$E$7*V247)</f>
        <v>0</v>
      </c>
      <c r="X247">
        <f>0.61365*exp(17.502*W247/(240.97+W247))</f>
        <v>0</v>
      </c>
      <c r="Y247">
        <f>(Z247/AA247*100)</f>
        <v>0</v>
      </c>
      <c r="Z247">
        <f>DD247*(DI247+DJ247)/1000</f>
        <v>0</v>
      </c>
      <c r="AA247">
        <f>0.61365*exp(17.502*DK247/(240.97+DK247))</f>
        <v>0</v>
      </c>
      <c r="AB247">
        <f>(X247-DD247*(DI247+DJ247)/1000)</f>
        <v>0</v>
      </c>
      <c r="AC247">
        <f>(-J247*44100)</f>
        <v>0</v>
      </c>
      <c r="AD247">
        <f>2*29.3*R247*0.92*(DK247-W247)</f>
        <v>0</v>
      </c>
      <c r="AE247">
        <f>2*0.95*5.67E-8*(((DK247+$B$7)+273)^4-(W247+273)^4)</f>
        <v>0</v>
      </c>
      <c r="AF247">
        <f>U247+AE247+AC247+AD247</f>
        <v>0</v>
      </c>
      <c r="AG247">
        <f>DH247*AU247*(DC247-DB247*(1000-AU247*DE247)/(1000-AU247*DD247))/(100*CV247)</f>
        <v>0</v>
      </c>
      <c r="AH247">
        <f>1000*DH247*AU247*(DD247-DE247)/(100*CV247*(1000-AU247*DD247))</f>
        <v>0</v>
      </c>
      <c r="AI247">
        <f>(AJ247 - AK247 - DI247*1E3/(8.314*(DK247+273.15)) * AM247/DH247 * AL247) * DH247/(100*CV247) * (1000 - DE247)/1000</f>
        <v>0</v>
      </c>
      <c r="AJ247">
        <v>645.839372829937</v>
      </c>
      <c r="AK247">
        <v>602.338363636363</v>
      </c>
      <c r="AL247">
        <v>3.30980193997011</v>
      </c>
      <c r="AM247">
        <v>66.0504921813524</v>
      </c>
      <c r="AN247">
        <f>(AP247 - AO247 + DI247*1E3/(8.314*(DK247+273.15)) * AR247/DH247 * AQ247) * DH247/(100*CV247) * 1000/(1000 - AP247)</f>
        <v>0</v>
      </c>
      <c r="AO247">
        <v>19.8250725379654</v>
      </c>
      <c r="AP247">
        <v>24.0679510489511</v>
      </c>
      <c r="AQ247">
        <v>0.000245991858887941</v>
      </c>
      <c r="AR247">
        <v>92.47</v>
      </c>
      <c r="AS247">
        <v>0</v>
      </c>
      <c r="AT247">
        <v>0</v>
      </c>
      <c r="AU247">
        <f>IF(AS247*$H$13&gt;=AW247,1.0,(AW247/(AW247-AS247*$H$13)))</f>
        <v>0</v>
      </c>
      <c r="AV247">
        <f>(AU247-1)*100</f>
        <v>0</v>
      </c>
      <c r="AW247">
        <f>MAX(0,($B$13+$C$13*DP247)/(1+$D$13*DP247)*DI247/(DK247+273)*$E$13)</f>
        <v>0</v>
      </c>
      <c r="AX247" t="s">
        <v>418</v>
      </c>
      <c r="AY247" t="s">
        <v>418</v>
      </c>
      <c r="AZ247">
        <v>0</v>
      </c>
      <c r="BA247">
        <v>0</v>
      </c>
      <c r="BB247">
        <f>1-AZ247/BA247</f>
        <v>0</v>
      </c>
      <c r="BC247">
        <v>0</v>
      </c>
      <c r="BD247" t="s">
        <v>418</v>
      </c>
      <c r="BE247" t="s">
        <v>418</v>
      </c>
      <c r="BF247">
        <v>0</v>
      </c>
      <c r="BG247">
        <v>0</v>
      </c>
      <c r="BH247">
        <f>1-BF247/BG247</f>
        <v>0</v>
      </c>
      <c r="BI247">
        <v>0.5</v>
      </c>
      <c r="BJ247">
        <f>CS247</f>
        <v>0</v>
      </c>
      <c r="BK247">
        <f>L247</f>
        <v>0</v>
      </c>
      <c r="BL247">
        <f>BH247*BI247*BJ247</f>
        <v>0</v>
      </c>
      <c r="BM247">
        <f>(BK247-BC247)/BJ247</f>
        <v>0</v>
      </c>
      <c r="BN247">
        <f>(BA247-BG247)/BG247</f>
        <v>0</v>
      </c>
      <c r="BO247">
        <f>AZ247/(BB247+AZ247/BG247)</f>
        <v>0</v>
      </c>
      <c r="BP247" t="s">
        <v>418</v>
      </c>
      <c r="BQ247">
        <v>0</v>
      </c>
      <c r="BR247">
        <f>IF(BQ247&lt;&gt;0, BQ247, BO247)</f>
        <v>0</v>
      </c>
      <c r="BS247">
        <f>1-BR247/BG247</f>
        <v>0</v>
      </c>
      <c r="BT247">
        <f>(BG247-BF247)/(BG247-BR247)</f>
        <v>0</v>
      </c>
      <c r="BU247">
        <f>(BA247-BG247)/(BA247-BR247)</f>
        <v>0</v>
      </c>
      <c r="BV247">
        <f>(BG247-BF247)/(BG247-AZ247)</f>
        <v>0</v>
      </c>
      <c r="BW247">
        <f>(BA247-BG247)/(BA247-AZ247)</f>
        <v>0</v>
      </c>
      <c r="BX247">
        <f>(BT247*BR247/BF247)</f>
        <v>0</v>
      </c>
      <c r="BY247">
        <f>(1-BX247)</f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f>$B$11*DQ247+$C$11*DR247+$F$11*EC247*(1-EF247)</f>
        <v>0</v>
      </c>
      <c r="CS247">
        <f>CR247*CT247</f>
        <v>0</v>
      </c>
      <c r="CT247">
        <f>($B$11*$D$9+$C$11*$D$9+$F$11*((EP247+EH247)/MAX(EP247+EH247+EQ247, 0.1)*$I$9+EQ247/MAX(EP247+EH247+EQ247, 0.1)*$J$9))/($B$11+$C$11+$F$11)</f>
        <v>0</v>
      </c>
      <c r="CU247">
        <f>($B$11*$K$9+$C$11*$K$9+$F$11*((EP247+EH247)/MAX(EP247+EH247+EQ247, 0.1)*$P$9+EQ247/MAX(EP247+EH247+EQ247, 0.1)*$Q$9))/($B$11+$C$11+$F$11)</f>
        <v>0</v>
      </c>
      <c r="CV247">
        <v>6</v>
      </c>
      <c r="CW247">
        <v>0.5</v>
      </c>
      <c r="CX247" t="s">
        <v>419</v>
      </c>
      <c r="CY247">
        <v>2</v>
      </c>
      <c r="CZ247" t="b">
        <v>1</v>
      </c>
      <c r="DA247">
        <v>1659026830.31429</v>
      </c>
      <c r="DB247">
        <v>564.564642857143</v>
      </c>
      <c r="DC247">
        <v>616.100607142857</v>
      </c>
      <c r="DD247">
        <v>24.0715142857143</v>
      </c>
      <c r="DE247">
        <v>19.8244071428571</v>
      </c>
      <c r="DF247">
        <v>557.16325</v>
      </c>
      <c r="DG247">
        <v>23.6039964285714</v>
      </c>
      <c r="DH247">
        <v>500.040392857143</v>
      </c>
      <c r="DI247">
        <v>90.3847928571429</v>
      </c>
      <c r="DJ247">
        <v>0.0463425142857143</v>
      </c>
      <c r="DK247">
        <v>27.2700928571429</v>
      </c>
      <c r="DL247">
        <v>27.1857071428571</v>
      </c>
      <c r="DM247">
        <v>999.9</v>
      </c>
      <c r="DN247">
        <v>0</v>
      </c>
      <c r="DO247">
        <v>0</v>
      </c>
      <c r="DP247">
        <v>9985</v>
      </c>
      <c r="DQ247">
        <v>0</v>
      </c>
      <c r="DR247">
        <v>18.1359535714286</v>
      </c>
      <c r="DS247">
        <v>-51.53595</v>
      </c>
      <c r="DT247">
        <v>578.489928571429</v>
      </c>
      <c r="DU247">
        <v>628.561464285714</v>
      </c>
      <c r="DV247">
        <v>4.247115</v>
      </c>
      <c r="DW247">
        <v>616.100607142857</v>
      </c>
      <c r="DX247">
        <v>19.8244071428571</v>
      </c>
      <c r="DY247">
        <v>2.17569928571429</v>
      </c>
      <c r="DZ247">
        <v>1.79182428571429</v>
      </c>
      <c r="EA247">
        <v>18.7845035714286</v>
      </c>
      <c r="EB247">
        <v>15.7156571428571</v>
      </c>
      <c r="EC247">
        <v>2000.00357142857</v>
      </c>
      <c r="ED247">
        <v>0.980002428571428</v>
      </c>
      <c r="EE247">
        <v>0.0199977857142857</v>
      </c>
      <c r="EF247">
        <v>0</v>
      </c>
      <c r="EG247">
        <v>871.678678571428</v>
      </c>
      <c r="EH247">
        <v>5.00063</v>
      </c>
      <c r="EI247">
        <v>17180.5035714286</v>
      </c>
      <c r="EJ247">
        <v>17256.9535714286</v>
      </c>
      <c r="EK247">
        <v>38.062</v>
      </c>
      <c r="EL247">
        <v>38.125</v>
      </c>
      <c r="EM247">
        <v>37.6205</v>
      </c>
      <c r="EN247">
        <v>37.375</v>
      </c>
      <c r="EO247">
        <v>39.06425</v>
      </c>
      <c r="EP247">
        <v>1955.11071428571</v>
      </c>
      <c r="EQ247">
        <v>39.8928571428572</v>
      </c>
      <c r="ER247">
        <v>0</v>
      </c>
      <c r="ES247">
        <v>1659026836.9</v>
      </c>
      <c r="ET247">
        <v>0</v>
      </c>
      <c r="EU247">
        <v>871.7</v>
      </c>
      <c r="EV247">
        <v>8.03856409716897</v>
      </c>
      <c r="EW247">
        <v>168.557264953943</v>
      </c>
      <c r="EX247">
        <v>17181.2038461538</v>
      </c>
      <c r="EY247">
        <v>15</v>
      </c>
      <c r="EZ247">
        <v>0</v>
      </c>
      <c r="FA247" t="s">
        <v>420</v>
      </c>
      <c r="FB247">
        <v>1657551626.5</v>
      </c>
      <c r="FC247">
        <v>1657551629</v>
      </c>
      <c r="FD247">
        <v>0</v>
      </c>
      <c r="FE247">
        <v>0.403</v>
      </c>
      <c r="FF247">
        <v>0.009</v>
      </c>
      <c r="FG247">
        <v>9.41</v>
      </c>
      <c r="FH247">
        <v>0.087</v>
      </c>
      <c r="FI247">
        <v>417</v>
      </c>
      <c r="FJ247">
        <v>17</v>
      </c>
      <c r="FK247">
        <v>1.61</v>
      </c>
      <c r="FL247">
        <v>0.59</v>
      </c>
      <c r="FM247">
        <v>-50.7868365853659</v>
      </c>
      <c r="FN247">
        <v>-10.3444013937283</v>
      </c>
      <c r="FO247">
        <v>1.18456919940276</v>
      </c>
      <c r="FP247">
        <v>0</v>
      </c>
      <c r="FQ247">
        <v>871.180411764706</v>
      </c>
      <c r="FR247">
        <v>8.73928189916389</v>
      </c>
      <c r="FS247">
        <v>0.875152360437447</v>
      </c>
      <c r="FT247">
        <v>0</v>
      </c>
      <c r="FU247">
        <v>4.23960121951219</v>
      </c>
      <c r="FV247">
        <v>0.101065714285732</v>
      </c>
      <c r="FW247">
        <v>0.0126000201693842</v>
      </c>
      <c r="FX247">
        <v>0</v>
      </c>
      <c r="FY247">
        <v>0</v>
      </c>
      <c r="FZ247">
        <v>3</v>
      </c>
      <c r="GA247" t="s">
        <v>427</v>
      </c>
      <c r="GB247">
        <v>2.97352</v>
      </c>
      <c r="GC247">
        <v>2.70014</v>
      </c>
      <c r="GD247">
        <v>0.116331</v>
      </c>
      <c r="GE247">
        <v>0.124763</v>
      </c>
      <c r="GF247">
        <v>0.103402</v>
      </c>
      <c r="GG247">
        <v>0.0912783</v>
      </c>
      <c r="GH247">
        <v>34427.8</v>
      </c>
      <c r="GI247">
        <v>37287</v>
      </c>
      <c r="GJ247">
        <v>35304.5</v>
      </c>
      <c r="GK247">
        <v>38635.7</v>
      </c>
      <c r="GL247">
        <v>44874.5</v>
      </c>
      <c r="GM247">
        <v>50703.7</v>
      </c>
      <c r="GN247">
        <v>55181.8</v>
      </c>
      <c r="GO247">
        <v>61965.1</v>
      </c>
      <c r="GP247">
        <v>1.9874</v>
      </c>
      <c r="GQ247">
        <v>1.8484</v>
      </c>
      <c r="GR247">
        <v>0.123829</v>
      </c>
      <c r="GS247">
        <v>0</v>
      </c>
      <c r="GT247">
        <v>25.1418</v>
      </c>
      <c r="GU247">
        <v>999.9</v>
      </c>
      <c r="GV247">
        <v>57.618</v>
      </c>
      <c r="GW247">
        <v>29.306</v>
      </c>
      <c r="GX247">
        <v>26.0952</v>
      </c>
      <c r="GY247">
        <v>56.4564</v>
      </c>
      <c r="GZ247">
        <v>43.6178</v>
      </c>
      <c r="HA247">
        <v>1</v>
      </c>
      <c r="HB247">
        <v>-0.0609756</v>
      </c>
      <c r="HC247">
        <v>0.0087146</v>
      </c>
      <c r="HD247">
        <v>20.1139</v>
      </c>
      <c r="HE247">
        <v>5.19932</v>
      </c>
      <c r="HF247">
        <v>12.0052</v>
      </c>
      <c r="HG247">
        <v>4.9756</v>
      </c>
      <c r="HH247">
        <v>3.2934</v>
      </c>
      <c r="HI247">
        <v>9999</v>
      </c>
      <c r="HJ247">
        <v>9999</v>
      </c>
      <c r="HK247">
        <v>9999</v>
      </c>
      <c r="HL247">
        <v>628.5</v>
      </c>
      <c r="HM247">
        <v>1.86325</v>
      </c>
      <c r="HN247">
        <v>1.86807</v>
      </c>
      <c r="HO247">
        <v>1.86783</v>
      </c>
      <c r="HP247">
        <v>1.86896</v>
      </c>
      <c r="HQ247">
        <v>1.86981</v>
      </c>
      <c r="HR247">
        <v>1.86584</v>
      </c>
      <c r="HS247">
        <v>1.86691</v>
      </c>
      <c r="HT247">
        <v>1.86832</v>
      </c>
      <c r="HU247">
        <v>5</v>
      </c>
      <c r="HV247">
        <v>0</v>
      </c>
      <c r="HW247">
        <v>0</v>
      </c>
      <c r="HX247">
        <v>0</v>
      </c>
      <c r="HY247" t="s">
        <v>422</v>
      </c>
      <c r="HZ247" t="s">
        <v>423</v>
      </c>
      <c r="IA247" t="s">
        <v>424</v>
      </c>
      <c r="IB247" t="s">
        <v>424</v>
      </c>
      <c r="IC247" t="s">
        <v>424</v>
      </c>
      <c r="ID247" t="s">
        <v>424</v>
      </c>
      <c r="IE247">
        <v>0</v>
      </c>
      <c r="IF247">
        <v>100</v>
      </c>
      <c r="IG247">
        <v>100</v>
      </c>
      <c r="IH247">
        <v>7.551</v>
      </c>
      <c r="II247">
        <v>0.4677</v>
      </c>
      <c r="IJ247">
        <v>4.02706509432224</v>
      </c>
      <c r="IK247">
        <v>0.00601174518973114</v>
      </c>
      <c r="IL247">
        <v>2.77886958061485e-07</v>
      </c>
      <c r="IM247">
        <v>-3.54636231360687e-10</v>
      </c>
      <c r="IN247">
        <v>-0.0404303883988718</v>
      </c>
      <c r="IO247">
        <v>-0.0177815531441476</v>
      </c>
      <c r="IP247">
        <v>0.00205572605671414</v>
      </c>
      <c r="IQ247">
        <v>-1.65519735432211e-05</v>
      </c>
      <c r="IR247">
        <v>-4</v>
      </c>
      <c r="IS247">
        <v>1848</v>
      </c>
      <c r="IT247">
        <v>1</v>
      </c>
      <c r="IU247">
        <v>25</v>
      </c>
      <c r="IV247">
        <v>24586.9</v>
      </c>
      <c r="IW247">
        <v>24586.8</v>
      </c>
      <c r="IX247">
        <v>1.46484</v>
      </c>
      <c r="IY247">
        <v>2.60498</v>
      </c>
      <c r="IZ247">
        <v>1.54785</v>
      </c>
      <c r="JA247">
        <v>2.30347</v>
      </c>
      <c r="JB247">
        <v>1.34644</v>
      </c>
      <c r="JC247">
        <v>2.43408</v>
      </c>
      <c r="JD247">
        <v>33.7155</v>
      </c>
      <c r="JE247">
        <v>24.2276</v>
      </c>
      <c r="JF247">
        <v>18</v>
      </c>
      <c r="JG247">
        <v>500.297</v>
      </c>
      <c r="JH247">
        <v>410.874</v>
      </c>
      <c r="JI247">
        <v>25</v>
      </c>
      <c r="JJ247">
        <v>26.4734</v>
      </c>
      <c r="JK247">
        <v>29.9999</v>
      </c>
      <c r="JL247">
        <v>26.4489</v>
      </c>
      <c r="JM247">
        <v>26.3913</v>
      </c>
      <c r="JN247">
        <v>29.3846</v>
      </c>
      <c r="JO247">
        <v>32.3386</v>
      </c>
      <c r="JP247">
        <v>82.0745</v>
      </c>
      <c r="JQ247">
        <v>25</v>
      </c>
      <c r="JR247">
        <v>655.375</v>
      </c>
      <c r="JS247">
        <v>19.761</v>
      </c>
      <c r="JT247">
        <v>102.367</v>
      </c>
      <c r="JU247">
        <v>103.145</v>
      </c>
    </row>
    <row r="248" spans="1:281">
      <c r="A248">
        <v>232</v>
      </c>
      <c r="B248">
        <v>1659026843.1</v>
      </c>
      <c r="C248">
        <v>3160</v>
      </c>
      <c r="D248" t="s">
        <v>889</v>
      </c>
      <c r="E248" t="s">
        <v>890</v>
      </c>
      <c r="F248">
        <v>5</v>
      </c>
      <c r="G248" t="s">
        <v>812</v>
      </c>
      <c r="H248" t="s">
        <v>417</v>
      </c>
      <c r="I248">
        <v>1659026835.6</v>
      </c>
      <c r="J248">
        <f>(K248)/1000</f>
        <v>0</v>
      </c>
      <c r="K248">
        <f>IF(CZ248, AN248, AH248)</f>
        <v>0</v>
      </c>
      <c r="L248">
        <f>IF(CZ248, AI248, AG248)</f>
        <v>0</v>
      </c>
      <c r="M248">
        <f>DB248 - IF(AU248&gt;1, L248*CV248*100.0/(AW248*DP248), 0)</f>
        <v>0</v>
      </c>
      <c r="N248">
        <f>((T248-J248/2)*M248-L248)/(T248+J248/2)</f>
        <v>0</v>
      </c>
      <c r="O248">
        <f>N248*(DI248+DJ248)/1000.0</f>
        <v>0</v>
      </c>
      <c r="P248">
        <f>(DB248 - IF(AU248&gt;1, L248*CV248*100.0/(AW248*DP248), 0))*(DI248+DJ248)/1000.0</f>
        <v>0</v>
      </c>
      <c r="Q248">
        <f>2.0/((1/S248-1/R248)+SIGN(S248)*SQRT((1/S248-1/R248)*(1/S248-1/R248) + 4*CW248/((CW248+1)*(CW248+1))*(2*1/S248*1/R248-1/R248*1/R248)))</f>
        <v>0</v>
      </c>
      <c r="R248">
        <f>IF(LEFT(CX248,1)&lt;&gt;"0",IF(LEFT(CX248,1)="1",3.0,CY248),$D$5+$E$5*(DP248*DI248/($K$5*1000))+$F$5*(DP248*DI248/($K$5*1000))*MAX(MIN(CV248,$J$5),$I$5)*MAX(MIN(CV248,$J$5),$I$5)+$G$5*MAX(MIN(CV248,$J$5),$I$5)*(DP248*DI248/($K$5*1000))+$H$5*(DP248*DI248/($K$5*1000))*(DP248*DI248/($K$5*1000)))</f>
        <v>0</v>
      </c>
      <c r="S248">
        <f>J248*(1000-(1000*0.61365*exp(17.502*W248/(240.97+W248))/(DI248+DJ248)+DD248)/2)/(1000*0.61365*exp(17.502*W248/(240.97+W248))/(DI248+DJ248)-DD248)</f>
        <v>0</v>
      </c>
      <c r="T248">
        <f>1/((CW248+1)/(Q248/1.6)+1/(R248/1.37)) + CW248/((CW248+1)/(Q248/1.6) + CW248/(R248/1.37))</f>
        <v>0</v>
      </c>
      <c r="U248">
        <f>(CR248*CU248)</f>
        <v>0</v>
      </c>
      <c r="V248">
        <f>(DK248+(U248+2*0.95*5.67E-8*(((DK248+$B$7)+273)^4-(DK248+273)^4)-44100*J248)/(1.84*29.3*R248+8*0.95*5.67E-8*(DK248+273)^3))</f>
        <v>0</v>
      </c>
      <c r="W248">
        <f>($C$7*DL248+$D$7*DM248+$E$7*V248)</f>
        <v>0</v>
      </c>
      <c r="X248">
        <f>0.61365*exp(17.502*W248/(240.97+W248))</f>
        <v>0</v>
      </c>
      <c r="Y248">
        <f>(Z248/AA248*100)</f>
        <v>0</v>
      </c>
      <c r="Z248">
        <f>DD248*(DI248+DJ248)/1000</f>
        <v>0</v>
      </c>
      <c r="AA248">
        <f>0.61365*exp(17.502*DK248/(240.97+DK248))</f>
        <v>0</v>
      </c>
      <c r="AB248">
        <f>(X248-DD248*(DI248+DJ248)/1000)</f>
        <v>0</v>
      </c>
      <c r="AC248">
        <f>(-J248*44100)</f>
        <v>0</v>
      </c>
      <c r="AD248">
        <f>2*29.3*R248*0.92*(DK248-W248)</f>
        <v>0</v>
      </c>
      <c r="AE248">
        <f>2*0.95*5.67E-8*(((DK248+$B$7)+273)^4-(W248+273)^4)</f>
        <v>0</v>
      </c>
      <c r="AF248">
        <f>U248+AE248+AC248+AD248</f>
        <v>0</v>
      </c>
      <c r="AG248">
        <f>DH248*AU248*(DC248-DB248*(1000-AU248*DE248)/(1000-AU248*DD248))/(100*CV248)</f>
        <v>0</v>
      </c>
      <c r="AH248">
        <f>1000*DH248*AU248*(DD248-DE248)/(100*CV248*(1000-AU248*DD248))</f>
        <v>0</v>
      </c>
      <c r="AI248">
        <f>(AJ248 - AK248 - DI248*1E3/(8.314*(DK248+273.15)) * AM248/DH248 * AL248) * DH248/(100*CV248) * (1000 - DE248)/1000</f>
        <v>0</v>
      </c>
      <c r="AJ248">
        <v>663.165892747717</v>
      </c>
      <c r="AK248">
        <v>618.992757575758</v>
      </c>
      <c r="AL248">
        <v>3.30533370101099</v>
      </c>
      <c r="AM248">
        <v>66.0504921813524</v>
      </c>
      <c r="AN248">
        <f>(AP248 - AO248 + DI248*1E3/(8.314*(DK248+273.15)) * AR248/DH248 * AQ248) * DH248/(100*CV248) * 1000/(1000 - AP248)</f>
        <v>0</v>
      </c>
      <c r="AO248">
        <v>19.8259965566667</v>
      </c>
      <c r="AP248">
        <v>24.0802286713287</v>
      </c>
      <c r="AQ248">
        <v>0.000156020464384554</v>
      </c>
      <c r="AR248">
        <v>92.47</v>
      </c>
      <c r="AS248">
        <v>0</v>
      </c>
      <c r="AT248">
        <v>0</v>
      </c>
      <c r="AU248">
        <f>IF(AS248*$H$13&gt;=AW248,1.0,(AW248/(AW248-AS248*$H$13)))</f>
        <v>0</v>
      </c>
      <c r="AV248">
        <f>(AU248-1)*100</f>
        <v>0</v>
      </c>
      <c r="AW248">
        <f>MAX(0,($B$13+$C$13*DP248)/(1+$D$13*DP248)*DI248/(DK248+273)*$E$13)</f>
        <v>0</v>
      </c>
      <c r="AX248" t="s">
        <v>418</v>
      </c>
      <c r="AY248" t="s">
        <v>418</v>
      </c>
      <c r="AZ248">
        <v>0</v>
      </c>
      <c r="BA248">
        <v>0</v>
      </c>
      <c r="BB248">
        <f>1-AZ248/BA248</f>
        <v>0</v>
      </c>
      <c r="BC248">
        <v>0</v>
      </c>
      <c r="BD248" t="s">
        <v>418</v>
      </c>
      <c r="BE248" t="s">
        <v>418</v>
      </c>
      <c r="BF248">
        <v>0</v>
      </c>
      <c r="BG248">
        <v>0</v>
      </c>
      <c r="BH248">
        <f>1-BF248/BG248</f>
        <v>0</v>
      </c>
      <c r="BI248">
        <v>0.5</v>
      </c>
      <c r="BJ248">
        <f>CS248</f>
        <v>0</v>
      </c>
      <c r="BK248">
        <f>L248</f>
        <v>0</v>
      </c>
      <c r="BL248">
        <f>BH248*BI248*BJ248</f>
        <v>0</v>
      </c>
      <c r="BM248">
        <f>(BK248-BC248)/BJ248</f>
        <v>0</v>
      </c>
      <c r="BN248">
        <f>(BA248-BG248)/BG248</f>
        <v>0</v>
      </c>
      <c r="BO248">
        <f>AZ248/(BB248+AZ248/BG248)</f>
        <v>0</v>
      </c>
      <c r="BP248" t="s">
        <v>418</v>
      </c>
      <c r="BQ248">
        <v>0</v>
      </c>
      <c r="BR248">
        <f>IF(BQ248&lt;&gt;0, BQ248, BO248)</f>
        <v>0</v>
      </c>
      <c r="BS248">
        <f>1-BR248/BG248</f>
        <v>0</v>
      </c>
      <c r="BT248">
        <f>(BG248-BF248)/(BG248-BR248)</f>
        <v>0</v>
      </c>
      <c r="BU248">
        <f>(BA248-BG248)/(BA248-BR248)</f>
        <v>0</v>
      </c>
      <c r="BV248">
        <f>(BG248-BF248)/(BG248-AZ248)</f>
        <v>0</v>
      </c>
      <c r="BW248">
        <f>(BA248-BG248)/(BA248-AZ248)</f>
        <v>0</v>
      </c>
      <c r="BX248">
        <f>(BT248*BR248/BF248)</f>
        <v>0</v>
      </c>
      <c r="BY248">
        <f>(1-BX248)</f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f>$B$11*DQ248+$C$11*DR248+$F$11*EC248*(1-EF248)</f>
        <v>0</v>
      </c>
      <c r="CS248">
        <f>CR248*CT248</f>
        <v>0</v>
      </c>
      <c r="CT248">
        <f>($B$11*$D$9+$C$11*$D$9+$F$11*((EP248+EH248)/MAX(EP248+EH248+EQ248, 0.1)*$I$9+EQ248/MAX(EP248+EH248+EQ248, 0.1)*$J$9))/($B$11+$C$11+$F$11)</f>
        <v>0</v>
      </c>
      <c r="CU248">
        <f>($B$11*$K$9+$C$11*$K$9+$F$11*((EP248+EH248)/MAX(EP248+EH248+EQ248, 0.1)*$P$9+EQ248/MAX(EP248+EH248+EQ248, 0.1)*$Q$9))/($B$11+$C$11+$F$11)</f>
        <v>0</v>
      </c>
      <c r="CV248">
        <v>6</v>
      </c>
      <c r="CW248">
        <v>0.5</v>
      </c>
      <c r="CX248" t="s">
        <v>419</v>
      </c>
      <c r="CY248">
        <v>2</v>
      </c>
      <c r="CZ248" t="b">
        <v>1</v>
      </c>
      <c r="DA248">
        <v>1659026835.6</v>
      </c>
      <c r="DB248">
        <v>581.536555555556</v>
      </c>
      <c r="DC248">
        <v>633.821592592593</v>
      </c>
      <c r="DD248">
        <v>24.0735703703704</v>
      </c>
      <c r="DE248">
        <v>19.8232592592593</v>
      </c>
      <c r="DF248">
        <v>574.034222222222</v>
      </c>
      <c r="DG248">
        <v>23.6059555555556</v>
      </c>
      <c r="DH248">
        <v>500.091888888889</v>
      </c>
      <c r="DI248">
        <v>90.384862962963</v>
      </c>
      <c r="DJ248">
        <v>0.0460645481481481</v>
      </c>
      <c r="DK248">
        <v>27.2704777777778</v>
      </c>
      <c r="DL248">
        <v>27.1892444444444</v>
      </c>
      <c r="DM248">
        <v>999.9</v>
      </c>
      <c r="DN248">
        <v>0</v>
      </c>
      <c r="DO248">
        <v>0</v>
      </c>
      <c r="DP248">
        <v>10010.3703703704</v>
      </c>
      <c r="DQ248">
        <v>0</v>
      </c>
      <c r="DR248">
        <v>18.0844</v>
      </c>
      <c r="DS248">
        <v>-52.2849740740741</v>
      </c>
      <c r="DT248">
        <v>595.881703703704</v>
      </c>
      <c r="DU248">
        <v>646.640074074074</v>
      </c>
      <c r="DV248">
        <v>4.25032185185185</v>
      </c>
      <c r="DW248">
        <v>633.821592592593</v>
      </c>
      <c r="DX248">
        <v>19.8232592592593</v>
      </c>
      <c r="DY248">
        <v>2.17588740740741</v>
      </c>
      <c r="DZ248">
        <v>1.79172222222222</v>
      </c>
      <c r="EA248">
        <v>18.7858740740741</v>
      </c>
      <c r="EB248">
        <v>15.7147481481481</v>
      </c>
      <c r="EC248">
        <v>2000.00111111111</v>
      </c>
      <c r="ED248">
        <v>0.980004407407407</v>
      </c>
      <c r="EE248">
        <v>0.0199958296296296</v>
      </c>
      <c r="EF248">
        <v>0</v>
      </c>
      <c r="EG248">
        <v>872.438259259259</v>
      </c>
      <c r="EH248">
        <v>5.00063</v>
      </c>
      <c r="EI248">
        <v>17195.1481481481</v>
      </c>
      <c r="EJ248">
        <v>17256.9333333333</v>
      </c>
      <c r="EK248">
        <v>38.062</v>
      </c>
      <c r="EL248">
        <v>38.125</v>
      </c>
      <c r="EM248">
        <v>37.625</v>
      </c>
      <c r="EN248">
        <v>37.375</v>
      </c>
      <c r="EO248">
        <v>39.062</v>
      </c>
      <c r="EP248">
        <v>1955.11222222222</v>
      </c>
      <c r="EQ248">
        <v>39.8888888888889</v>
      </c>
      <c r="ER248">
        <v>0</v>
      </c>
      <c r="ES248">
        <v>1659026841.7</v>
      </c>
      <c r="ET248">
        <v>0</v>
      </c>
      <c r="EU248">
        <v>872.382576923077</v>
      </c>
      <c r="EV248">
        <v>8.31531625611029</v>
      </c>
      <c r="EW248">
        <v>165.059829165142</v>
      </c>
      <c r="EX248">
        <v>17194.4846153846</v>
      </c>
      <c r="EY248">
        <v>15</v>
      </c>
      <c r="EZ248">
        <v>0</v>
      </c>
      <c r="FA248" t="s">
        <v>420</v>
      </c>
      <c r="FB248">
        <v>1657551626.5</v>
      </c>
      <c r="FC248">
        <v>1657551629</v>
      </c>
      <c r="FD248">
        <v>0</v>
      </c>
      <c r="FE248">
        <v>0.403</v>
      </c>
      <c r="FF248">
        <v>0.009</v>
      </c>
      <c r="FG248">
        <v>9.41</v>
      </c>
      <c r="FH248">
        <v>0.087</v>
      </c>
      <c r="FI248">
        <v>417</v>
      </c>
      <c r="FJ248">
        <v>17</v>
      </c>
      <c r="FK248">
        <v>1.61</v>
      </c>
      <c r="FL248">
        <v>0.59</v>
      </c>
      <c r="FM248">
        <v>-51.8293707317073</v>
      </c>
      <c r="FN248">
        <v>-9.56862229965153</v>
      </c>
      <c r="FO248">
        <v>1.15158397981129</v>
      </c>
      <c r="FP248">
        <v>0</v>
      </c>
      <c r="FQ248">
        <v>872.045411764706</v>
      </c>
      <c r="FR248">
        <v>8.42108480354738</v>
      </c>
      <c r="FS248">
        <v>0.853660530326939</v>
      </c>
      <c r="FT248">
        <v>0</v>
      </c>
      <c r="FU248">
        <v>4.24888268292683</v>
      </c>
      <c r="FV248">
        <v>0.0330949128919954</v>
      </c>
      <c r="FW248">
        <v>0.00501256130642651</v>
      </c>
      <c r="FX248">
        <v>1</v>
      </c>
      <c r="FY248">
        <v>1</v>
      </c>
      <c r="FZ248">
        <v>3</v>
      </c>
      <c r="GA248" t="s">
        <v>421</v>
      </c>
      <c r="GB248">
        <v>2.9726</v>
      </c>
      <c r="GC248">
        <v>2.6995</v>
      </c>
      <c r="GD248">
        <v>0.118584</v>
      </c>
      <c r="GE248">
        <v>0.126833</v>
      </c>
      <c r="GF248">
        <v>0.103428</v>
      </c>
      <c r="GG248">
        <v>0.0912296</v>
      </c>
      <c r="GH248">
        <v>34340.7</v>
      </c>
      <c r="GI248">
        <v>37199</v>
      </c>
      <c r="GJ248">
        <v>35305.1</v>
      </c>
      <c r="GK248">
        <v>38635.9</v>
      </c>
      <c r="GL248">
        <v>44873.8</v>
      </c>
      <c r="GM248">
        <v>50707</v>
      </c>
      <c r="GN248">
        <v>55182.5</v>
      </c>
      <c r="GO248">
        <v>61965.8</v>
      </c>
      <c r="GP248">
        <v>1.9872</v>
      </c>
      <c r="GQ248">
        <v>1.8486</v>
      </c>
      <c r="GR248">
        <v>0.124723</v>
      </c>
      <c r="GS248">
        <v>0</v>
      </c>
      <c r="GT248">
        <v>25.1418</v>
      </c>
      <c r="GU248">
        <v>999.9</v>
      </c>
      <c r="GV248">
        <v>57.594</v>
      </c>
      <c r="GW248">
        <v>29.306</v>
      </c>
      <c r="GX248">
        <v>26.0841</v>
      </c>
      <c r="GY248">
        <v>55.9864</v>
      </c>
      <c r="GZ248">
        <v>43.1851</v>
      </c>
      <c r="HA248">
        <v>1</v>
      </c>
      <c r="HB248">
        <v>-0.0609756</v>
      </c>
      <c r="HC248">
        <v>0.00915033</v>
      </c>
      <c r="HD248">
        <v>20.1138</v>
      </c>
      <c r="HE248">
        <v>5.19932</v>
      </c>
      <c r="HF248">
        <v>12.0052</v>
      </c>
      <c r="HG248">
        <v>4.9756</v>
      </c>
      <c r="HH248">
        <v>3.2934</v>
      </c>
      <c r="HI248">
        <v>9999</v>
      </c>
      <c r="HJ248">
        <v>9999</v>
      </c>
      <c r="HK248">
        <v>9999</v>
      </c>
      <c r="HL248">
        <v>628.5</v>
      </c>
      <c r="HM248">
        <v>1.86325</v>
      </c>
      <c r="HN248">
        <v>1.86801</v>
      </c>
      <c r="HO248">
        <v>1.86783</v>
      </c>
      <c r="HP248">
        <v>1.86905</v>
      </c>
      <c r="HQ248">
        <v>1.86981</v>
      </c>
      <c r="HR248">
        <v>1.86584</v>
      </c>
      <c r="HS248">
        <v>1.86691</v>
      </c>
      <c r="HT248">
        <v>1.86829</v>
      </c>
      <c r="HU248">
        <v>5</v>
      </c>
      <c r="HV248">
        <v>0</v>
      </c>
      <c r="HW248">
        <v>0</v>
      </c>
      <c r="HX248">
        <v>0</v>
      </c>
      <c r="HY248" t="s">
        <v>422</v>
      </c>
      <c r="HZ248" t="s">
        <v>423</v>
      </c>
      <c r="IA248" t="s">
        <v>424</v>
      </c>
      <c r="IB248" t="s">
        <v>424</v>
      </c>
      <c r="IC248" t="s">
        <v>424</v>
      </c>
      <c r="ID248" t="s">
        <v>424</v>
      </c>
      <c r="IE248">
        <v>0</v>
      </c>
      <c r="IF248">
        <v>100</v>
      </c>
      <c r="IG248">
        <v>100</v>
      </c>
      <c r="IH248">
        <v>7.646</v>
      </c>
      <c r="II248">
        <v>0.468</v>
      </c>
      <c r="IJ248">
        <v>4.02706509432224</v>
      </c>
      <c r="IK248">
        <v>0.00601174518973114</v>
      </c>
      <c r="IL248">
        <v>2.77886958061485e-07</v>
      </c>
      <c r="IM248">
        <v>-3.54636231360687e-10</v>
      </c>
      <c r="IN248">
        <v>-0.0404303883988718</v>
      </c>
      <c r="IO248">
        <v>-0.0177815531441476</v>
      </c>
      <c r="IP248">
        <v>0.00205572605671414</v>
      </c>
      <c r="IQ248">
        <v>-1.65519735432211e-05</v>
      </c>
      <c r="IR248">
        <v>-4</v>
      </c>
      <c r="IS248">
        <v>1848</v>
      </c>
      <c r="IT248">
        <v>1</v>
      </c>
      <c r="IU248">
        <v>25</v>
      </c>
      <c r="IV248">
        <v>24586.9</v>
      </c>
      <c r="IW248">
        <v>24586.9</v>
      </c>
      <c r="IX248">
        <v>1.49658</v>
      </c>
      <c r="IY248">
        <v>2.60742</v>
      </c>
      <c r="IZ248">
        <v>1.54785</v>
      </c>
      <c r="JA248">
        <v>2.30347</v>
      </c>
      <c r="JB248">
        <v>1.34644</v>
      </c>
      <c r="JC248">
        <v>2.41333</v>
      </c>
      <c r="JD248">
        <v>33.7155</v>
      </c>
      <c r="JE248">
        <v>24.2188</v>
      </c>
      <c r="JF248">
        <v>18</v>
      </c>
      <c r="JG248">
        <v>500.146</v>
      </c>
      <c r="JH248">
        <v>410.979</v>
      </c>
      <c r="JI248">
        <v>24.9999</v>
      </c>
      <c r="JJ248">
        <v>26.4712</v>
      </c>
      <c r="JK248">
        <v>29.9999</v>
      </c>
      <c r="JL248">
        <v>26.4466</v>
      </c>
      <c r="JM248">
        <v>26.3909</v>
      </c>
      <c r="JN248">
        <v>30.0233</v>
      </c>
      <c r="JO248">
        <v>32.3386</v>
      </c>
      <c r="JP248">
        <v>81.6962</v>
      </c>
      <c r="JQ248">
        <v>25</v>
      </c>
      <c r="JR248">
        <v>675.465</v>
      </c>
      <c r="JS248">
        <v>19.7433</v>
      </c>
      <c r="JT248">
        <v>102.369</v>
      </c>
      <c r="JU248">
        <v>103.146</v>
      </c>
    </row>
    <row r="249" spans="1:281">
      <c r="A249">
        <v>233</v>
      </c>
      <c r="B249">
        <v>1659026848.1</v>
      </c>
      <c r="C249">
        <v>3165</v>
      </c>
      <c r="D249" t="s">
        <v>891</v>
      </c>
      <c r="E249" t="s">
        <v>892</v>
      </c>
      <c r="F249">
        <v>5</v>
      </c>
      <c r="G249" t="s">
        <v>812</v>
      </c>
      <c r="H249" t="s">
        <v>417</v>
      </c>
      <c r="I249">
        <v>1659026840.31429</v>
      </c>
      <c r="J249">
        <f>(K249)/1000</f>
        <v>0</v>
      </c>
      <c r="K249">
        <f>IF(CZ249, AN249, AH249)</f>
        <v>0</v>
      </c>
      <c r="L249">
        <f>IF(CZ249, AI249, AG249)</f>
        <v>0</v>
      </c>
      <c r="M249">
        <f>DB249 - IF(AU249&gt;1, L249*CV249*100.0/(AW249*DP249), 0)</f>
        <v>0</v>
      </c>
      <c r="N249">
        <f>((T249-J249/2)*M249-L249)/(T249+J249/2)</f>
        <v>0</v>
      </c>
      <c r="O249">
        <f>N249*(DI249+DJ249)/1000.0</f>
        <v>0</v>
      </c>
      <c r="P249">
        <f>(DB249 - IF(AU249&gt;1, L249*CV249*100.0/(AW249*DP249), 0))*(DI249+DJ249)/1000.0</f>
        <v>0</v>
      </c>
      <c r="Q249">
        <f>2.0/((1/S249-1/R249)+SIGN(S249)*SQRT((1/S249-1/R249)*(1/S249-1/R249) + 4*CW249/((CW249+1)*(CW249+1))*(2*1/S249*1/R249-1/R249*1/R249)))</f>
        <v>0</v>
      </c>
      <c r="R249">
        <f>IF(LEFT(CX249,1)&lt;&gt;"0",IF(LEFT(CX249,1)="1",3.0,CY249),$D$5+$E$5*(DP249*DI249/($K$5*1000))+$F$5*(DP249*DI249/($K$5*1000))*MAX(MIN(CV249,$J$5),$I$5)*MAX(MIN(CV249,$J$5),$I$5)+$G$5*MAX(MIN(CV249,$J$5),$I$5)*(DP249*DI249/($K$5*1000))+$H$5*(DP249*DI249/($K$5*1000))*(DP249*DI249/($K$5*1000)))</f>
        <v>0</v>
      </c>
      <c r="S249">
        <f>J249*(1000-(1000*0.61365*exp(17.502*W249/(240.97+W249))/(DI249+DJ249)+DD249)/2)/(1000*0.61365*exp(17.502*W249/(240.97+W249))/(DI249+DJ249)-DD249)</f>
        <v>0</v>
      </c>
      <c r="T249">
        <f>1/((CW249+1)/(Q249/1.6)+1/(R249/1.37)) + CW249/((CW249+1)/(Q249/1.6) + CW249/(R249/1.37))</f>
        <v>0</v>
      </c>
      <c r="U249">
        <f>(CR249*CU249)</f>
        <v>0</v>
      </c>
      <c r="V249">
        <f>(DK249+(U249+2*0.95*5.67E-8*(((DK249+$B$7)+273)^4-(DK249+273)^4)-44100*J249)/(1.84*29.3*R249+8*0.95*5.67E-8*(DK249+273)^3))</f>
        <v>0</v>
      </c>
      <c r="W249">
        <f>($C$7*DL249+$D$7*DM249+$E$7*V249)</f>
        <v>0</v>
      </c>
      <c r="X249">
        <f>0.61365*exp(17.502*W249/(240.97+W249))</f>
        <v>0</v>
      </c>
      <c r="Y249">
        <f>(Z249/AA249*100)</f>
        <v>0</v>
      </c>
      <c r="Z249">
        <f>DD249*(DI249+DJ249)/1000</f>
        <v>0</v>
      </c>
      <c r="AA249">
        <f>0.61365*exp(17.502*DK249/(240.97+DK249))</f>
        <v>0</v>
      </c>
      <c r="AB249">
        <f>(X249-DD249*(DI249+DJ249)/1000)</f>
        <v>0</v>
      </c>
      <c r="AC249">
        <f>(-J249*44100)</f>
        <v>0</v>
      </c>
      <c r="AD249">
        <f>2*29.3*R249*0.92*(DK249-W249)</f>
        <v>0</v>
      </c>
      <c r="AE249">
        <f>2*0.95*5.67E-8*(((DK249+$B$7)+273)^4-(W249+273)^4)</f>
        <v>0</v>
      </c>
      <c r="AF249">
        <f>U249+AE249+AC249+AD249</f>
        <v>0</v>
      </c>
      <c r="AG249">
        <f>DH249*AU249*(DC249-DB249*(1000-AU249*DE249)/(1000-AU249*DD249))/(100*CV249)</f>
        <v>0</v>
      </c>
      <c r="AH249">
        <f>1000*DH249*AU249*(DD249-DE249)/(100*CV249*(1000-AU249*DD249))</f>
        <v>0</v>
      </c>
      <c r="AI249">
        <f>(AJ249 - AK249 - DI249*1E3/(8.314*(DK249+273.15)) * AM249/DH249 * AL249) * DH249/(100*CV249) * (1000 - DE249)/1000</f>
        <v>0</v>
      </c>
      <c r="AJ249">
        <v>680.271969278706</v>
      </c>
      <c r="AK249">
        <v>635.405272727273</v>
      </c>
      <c r="AL249">
        <v>3.33979746914731</v>
      </c>
      <c r="AM249">
        <v>66.0504921813524</v>
      </c>
      <c r="AN249">
        <f>(AP249 - AO249 + DI249*1E3/(8.314*(DK249+273.15)) * AR249/DH249 * AQ249) * DH249/(100*CV249) * 1000/(1000 - AP249)</f>
        <v>0</v>
      </c>
      <c r="AO249">
        <v>19.8012396487013</v>
      </c>
      <c r="AP249">
        <v>24.0795370629371</v>
      </c>
      <c r="AQ249">
        <v>-2.29940787175054e-05</v>
      </c>
      <c r="AR249">
        <v>92.47</v>
      </c>
      <c r="AS249">
        <v>0</v>
      </c>
      <c r="AT249">
        <v>0</v>
      </c>
      <c r="AU249">
        <f>IF(AS249*$H$13&gt;=AW249,1.0,(AW249/(AW249-AS249*$H$13)))</f>
        <v>0</v>
      </c>
      <c r="AV249">
        <f>(AU249-1)*100</f>
        <v>0</v>
      </c>
      <c r="AW249">
        <f>MAX(0,($B$13+$C$13*DP249)/(1+$D$13*DP249)*DI249/(DK249+273)*$E$13)</f>
        <v>0</v>
      </c>
      <c r="AX249" t="s">
        <v>418</v>
      </c>
      <c r="AY249" t="s">
        <v>418</v>
      </c>
      <c r="AZ249">
        <v>0</v>
      </c>
      <c r="BA249">
        <v>0</v>
      </c>
      <c r="BB249">
        <f>1-AZ249/BA249</f>
        <v>0</v>
      </c>
      <c r="BC249">
        <v>0</v>
      </c>
      <c r="BD249" t="s">
        <v>418</v>
      </c>
      <c r="BE249" t="s">
        <v>418</v>
      </c>
      <c r="BF249">
        <v>0</v>
      </c>
      <c r="BG249">
        <v>0</v>
      </c>
      <c r="BH249">
        <f>1-BF249/BG249</f>
        <v>0</v>
      </c>
      <c r="BI249">
        <v>0.5</v>
      </c>
      <c r="BJ249">
        <f>CS249</f>
        <v>0</v>
      </c>
      <c r="BK249">
        <f>L249</f>
        <v>0</v>
      </c>
      <c r="BL249">
        <f>BH249*BI249*BJ249</f>
        <v>0</v>
      </c>
      <c r="BM249">
        <f>(BK249-BC249)/BJ249</f>
        <v>0</v>
      </c>
      <c r="BN249">
        <f>(BA249-BG249)/BG249</f>
        <v>0</v>
      </c>
      <c r="BO249">
        <f>AZ249/(BB249+AZ249/BG249)</f>
        <v>0</v>
      </c>
      <c r="BP249" t="s">
        <v>418</v>
      </c>
      <c r="BQ249">
        <v>0</v>
      </c>
      <c r="BR249">
        <f>IF(BQ249&lt;&gt;0, BQ249, BO249)</f>
        <v>0</v>
      </c>
      <c r="BS249">
        <f>1-BR249/BG249</f>
        <v>0</v>
      </c>
      <c r="BT249">
        <f>(BG249-BF249)/(BG249-BR249)</f>
        <v>0</v>
      </c>
      <c r="BU249">
        <f>(BA249-BG249)/(BA249-BR249)</f>
        <v>0</v>
      </c>
      <c r="BV249">
        <f>(BG249-BF249)/(BG249-AZ249)</f>
        <v>0</v>
      </c>
      <c r="BW249">
        <f>(BA249-BG249)/(BA249-AZ249)</f>
        <v>0</v>
      </c>
      <c r="BX249">
        <f>(BT249*BR249/BF249)</f>
        <v>0</v>
      </c>
      <c r="BY249">
        <f>(1-BX249)</f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f>$B$11*DQ249+$C$11*DR249+$F$11*EC249*(1-EF249)</f>
        <v>0</v>
      </c>
      <c r="CS249">
        <f>CR249*CT249</f>
        <v>0</v>
      </c>
      <c r="CT249">
        <f>($B$11*$D$9+$C$11*$D$9+$F$11*((EP249+EH249)/MAX(EP249+EH249+EQ249, 0.1)*$I$9+EQ249/MAX(EP249+EH249+EQ249, 0.1)*$J$9))/($B$11+$C$11+$F$11)</f>
        <v>0</v>
      </c>
      <c r="CU249">
        <f>($B$11*$K$9+$C$11*$K$9+$F$11*((EP249+EH249)/MAX(EP249+EH249+EQ249, 0.1)*$P$9+EQ249/MAX(EP249+EH249+EQ249, 0.1)*$Q$9))/($B$11+$C$11+$F$11)</f>
        <v>0</v>
      </c>
      <c r="CV249">
        <v>6</v>
      </c>
      <c r="CW249">
        <v>0.5</v>
      </c>
      <c r="CX249" t="s">
        <v>419</v>
      </c>
      <c r="CY249">
        <v>2</v>
      </c>
      <c r="CZ249" t="b">
        <v>1</v>
      </c>
      <c r="DA249">
        <v>1659026840.31429</v>
      </c>
      <c r="DB249">
        <v>596.609071428571</v>
      </c>
      <c r="DC249">
        <v>649.721214285714</v>
      </c>
      <c r="DD249">
        <v>24.076075</v>
      </c>
      <c r="DE249">
        <v>19.8152678571429</v>
      </c>
      <c r="DF249">
        <v>589.017071428571</v>
      </c>
      <c r="DG249">
        <v>23.6083321428571</v>
      </c>
      <c r="DH249">
        <v>500.077821428571</v>
      </c>
      <c r="DI249">
        <v>90.3847857142857</v>
      </c>
      <c r="DJ249">
        <v>0.0459490571428571</v>
      </c>
      <c r="DK249">
        <v>27.2718714285714</v>
      </c>
      <c r="DL249">
        <v>27.1910214285714</v>
      </c>
      <c r="DM249">
        <v>999.9</v>
      </c>
      <c r="DN249">
        <v>0</v>
      </c>
      <c r="DO249">
        <v>0</v>
      </c>
      <c r="DP249">
        <v>10016.9642857143</v>
      </c>
      <c r="DQ249">
        <v>0</v>
      </c>
      <c r="DR249">
        <v>18.1245321428571</v>
      </c>
      <c r="DS249">
        <v>-53.1122035714286</v>
      </c>
      <c r="DT249">
        <v>611.327535714286</v>
      </c>
      <c r="DU249">
        <v>662.855785714286</v>
      </c>
      <c r="DV249">
        <v>4.26082285714286</v>
      </c>
      <c r="DW249">
        <v>649.721214285714</v>
      </c>
      <c r="DX249">
        <v>19.8152678571429</v>
      </c>
      <c r="DY249">
        <v>2.17611214285714</v>
      </c>
      <c r="DZ249">
        <v>1.79099821428571</v>
      </c>
      <c r="EA249">
        <v>18.787525</v>
      </c>
      <c r="EB249">
        <v>15.7084285714286</v>
      </c>
      <c r="EC249">
        <v>2000.00321428571</v>
      </c>
      <c r="ED249">
        <v>0.980006785714286</v>
      </c>
      <c r="EE249">
        <v>0.0199935285714286</v>
      </c>
      <c r="EF249">
        <v>0</v>
      </c>
      <c r="EG249">
        <v>873.025928571428</v>
      </c>
      <c r="EH249">
        <v>5.00063</v>
      </c>
      <c r="EI249">
        <v>17207.8321428571</v>
      </c>
      <c r="EJ249">
        <v>17256.9607142857</v>
      </c>
      <c r="EK249">
        <v>38.062</v>
      </c>
      <c r="EL249">
        <v>38.125</v>
      </c>
      <c r="EM249">
        <v>37.6205</v>
      </c>
      <c r="EN249">
        <v>37.375</v>
      </c>
      <c r="EO249">
        <v>39.062</v>
      </c>
      <c r="EP249">
        <v>1955.11892857143</v>
      </c>
      <c r="EQ249">
        <v>39.8842857142857</v>
      </c>
      <c r="ER249">
        <v>0</v>
      </c>
      <c r="ES249">
        <v>1659026847.1</v>
      </c>
      <c r="ET249">
        <v>0</v>
      </c>
      <c r="EU249">
        <v>873.1172</v>
      </c>
      <c r="EV249">
        <v>8.04769231817111</v>
      </c>
      <c r="EW249">
        <v>154.853846385055</v>
      </c>
      <c r="EX249">
        <v>17209.772</v>
      </c>
      <c r="EY249">
        <v>15</v>
      </c>
      <c r="EZ249">
        <v>0</v>
      </c>
      <c r="FA249" t="s">
        <v>420</v>
      </c>
      <c r="FB249">
        <v>1657551626.5</v>
      </c>
      <c r="FC249">
        <v>1657551629</v>
      </c>
      <c r="FD249">
        <v>0</v>
      </c>
      <c r="FE249">
        <v>0.403</v>
      </c>
      <c r="FF249">
        <v>0.009</v>
      </c>
      <c r="FG249">
        <v>9.41</v>
      </c>
      <c r="FH249">
        <v>0.087</v>
      </c>
      <c r="FI249">
        <v>417</v>
      </c>
      <c r="FJ249">
        <v>17</v>
      </c>
      <c r="FK249">
        <v>1.61</v>
      </c>
      <c r="FL249">
        <v>0.59</v>
      </c>
      <c r="FM249">
        <v>-52.5153024390244</v>
      </c>
      <c r="FN249">
        <v>-8.77566480836231</v>
      </c>
      <c r="FO249">
        <v>1.06087797061238</v>
      </c>
      <c r="FP249">
        <v>0</v>
      </c>
      <c r="FQ249">
        <v>872.538147058824</v>
      </c>
      <c r="FR249">
        <v>7.67989305076548</v>
      </c>
      <c r="FS249">
        <v>0.781129240355534</v>
      </c>
      <c r="FT249">
        <v>0</v>
      </c>
      <c r="FU249">
        <v>4.25531463414634</v>
      </c>
      <c r="FV249">
        <v>0.107533170731706</v>
      </c>
      <c r="FW249">
        <v>0.0129856448129315</v>
      </c>
      <c r="FX249">
        <v>0</v>
      </c>
      <c r="FY249">
        <v>0</v>
      </c>
      <c r="FZ249">
        <v>3</v>
      </c>
      <c r="GA249" t="s">
        <v>427</v>
      </c>
      <c r="GB249">
        <v>2.9738</v>
      </c>
      <c r="GC249">
        <v>2.69979</v>
      </c>
      <c r="GD249">
        <v>0.120783</v>
      </c>
      <c r="GE249">
        <v>0.129115</v>
      </c>
      <c r="GF249">
        <v>0.103401</v>
      </c>
      <c r="GG249">
        <v>0.0911675</v>
      </c>
      <c r="GH249">
        <v>34254.1</v>
      </c>
      <c r="GI249">
        <v>37102</v>
      </c>
      <c r="GJ249">
        <v>35304.2</v>
      </c>
      <c r="GK249">
        <v>38636</v>
      </c>
      <c r="GL249">
        <v>44874.8</v>
      </c>
      <c r="GM249">
        <v>50710.3</v>
      </c>
      <c r="GN249">
        <v>55182</v>
      </c>
      <c r="GO249">
        <v>61965.4</v>
      </c>
      <c r="GP249">
        <v>1.987</v>
      </c>
      <c r="GQ249">
        <v>1.8494</v>
      </c>
      <c r="GR249">
        <v>0.126362</v>
      </c>
      <c r="GS249">
        <v>0</v>
      </c>
      <c r="GT249">
        <v>25.1418</v>
      </c>
      <c r="GU249">
        <v>999.9</v>
      </c>
      <c r="GV249">
        <v>57.594</v>
      </c>
      <c r="GW249">
        <v>29.306</v>
      </c>
      <c r="GX249">
        <v>26.082</v>
      </c>
      <c r="GY249">
        <v>56.3564</v>
      </c>
      <c r="GZ249">
        <v>43.133</v>
      </c>
      <c r="HA249">
        <v>1</v>
      </c>
      <c r="HB249">
        <v>-0.0608943</v>
      </c>
      <c r="HC249">
        <v>0.0104575</v>
      </c>
      <c r="HD249">
        <v>20.114</v>
      </c>
      <c r="HE249">
        <v>5.19932</v>
      </c>
      <c r="HF249">
        <v>12.004</v>
      </c>
      <c r="HG249">
        <v>4.9756</v>
      </c>
      <c r="HH249">
        <v>3.2934</v>
      </c>
      <c r="HI249">
        <v>9999</v>
      </c>
      <c r="HJ249">
        <v>9999</v>
      </c>
      <c r="HK249">
        <v>9999</v>
      </c>
      <c r="HL249">
        <v>628.5</v>
      </c>
      <c r="HM249">
        <v>1.86325</v>
      </c>
      <c r="HN249">
        <v>1.86801</v>
      </c>
      <c r="HO249">
        <v>1.86783</v>
      </c>
      <c r="HP249">
        <v>1.86905</v>
      </c>
      <c r="HQ249">
        <v>1.86981</v>
      </c>
      <c r="HR249">
        <v>1.86584</v>
      </c>
      <c r="HS249">
        <v>1.86691</v>
      </c>
      <c r="HT249">
        <v>1.86832</v>
      </c>
      <c r="HU249">
        <v>5</v>
      </c>
      <c r="HV249">
        <v>0</v>
      </c>
      <c r="HW249">
        <v>0</v>
      </c>
      <c r="HX249">
        <v>0</v>
      </c>
      <c r="HY249" t="s">
        <v>422</v>
      </c>
      <c r="HZ249" t="s">
        <v>423</v>
      </c>
      <c r="IA249" t="s">
        <v>424</v>
      </c>
      <c r="IB249" t="s">
        <v>424</v>
      </c>
      <c r="IC249" t="s">
        <v>424</v>
      </c>
      <c r="ID249" t="s">
        <v>424</v>
      </c>
      <c r="IE249">
        <v>0</v>
      </c>
      <c r="IF249">
        <v>100</v>
      </c>
      <c r="IG249">
        <v>100</v>
      </c>
      <c r="IH249">
        <v>7.74</v>
      </c>
      <c r="II249">
        <v>0.4676</v>
      </c>
      <c r="IJ249">
        <v>4.02706509432224</v>
      </c>
      <c r="IK249">
        <v>0.00601174518973114</v>
      </c>
      <c r="IL249">
        <v>2.77886958061485e-07</v>
      </c>
      <c r="IM249">
        <v>-3.54636231360687e-10</v>
      </c>
      <c r="IN249">
        <v>-0.0404303883988718</v>
      </c>
      <c r="IO249">
        <v>-0.0177815531441476</v>
      </c>
      <c r="IP249">
        <v>0.00205572605671414</v>
      </c>
      <c r="IQ249">
        <v>-1.65519735432211e-05</v>
      </c>
      <c r="IR249">
        <v>-4</v>
      </c>
      <c r="IS249">
        <v>1848</v>
      </c>
      <c r="IT249">
        <v>1</v>
      </c>
      <c r="IU249">
        <v>25</v>
      </c>
      <c r="IV249">
        <v>24587</v>
      </c>
      <c r="IW249">
        <v>24587</v>
      </c>
      <c r="IX249">
        <v>1.52466</v>
      </c>
      <c r="IY249">
        <v>2.61841</v>
      </c>
      <c r="IZ249">
        <v>1.54785</v>
      </c>
      <c r="JA249">
        <v>2.30347</v>
      </c>
      <c r="JB249">
        <v>1.34644</v>
      </c>
      <c r="JC249">
        <v>2.31445</v>
      </c>
      <c r="JD249">
        <v>33.7155</v>
      </c>
      <c r="JE249">
        <v>24.2101</v>
      </c>
      <c r="JF249">
        <v>18</v>
      </c>
      <c r="JG249">
        <v>499.994</v>
      </c>
      <c r="JH249">
        <v>411.413</v>
      </c>
      <c r="JI249">
        <v>25.0002</v>
      </c>
      <c r="JJ249">
        <v>26.4712</v>
      </c>
      <c r="JK249">
        <v>30</v>
      </c>
      <c r="JL249">
        <v>26.4444</v>
      </c>
      <c r="JM249">
        <v>26.3887</v>
      </c>
      <c r="JN249">
        <v>30.5818</v>
      </c>
      <c r="JO249">
        <v>32.3386</v>
      </c>
      <c r="JP249">
        <v>81.6962</v>
      </c>
      <c r="JQ249">
        <v>25</v>
      </c>
      <c r="JR249">
        <v>688.864</v>
      </c>
      <c r="JS249">
        <v>19.7356</v>
      </c>
      <c r="JT249">
        <v>102.367</v>
      </c>
      <c r="JU249">
        <v>103.146</v>
      </c>
    </row>
    <row r="250" spans="1:281">
      <c r="A250">
        <v>234</v>
      </c>
      <c r="B250">
        <v>1659026852.6</v>
      </c>
      <c r="C250">
        <v>3169.5</v>
      </c>
      <c r="D250" t="s">
        <v>893</v>
      </c>
      <c r="E250" t="s">
        <v>894</v>
      </c>
      <c r="F250">
        <v>5</v>
      </c>
      <c r="G250" t="s">
        <v>812</v>
      </c>
      <c r="H250" t="s">
        <v>417</v>
      </c>
      <c r="I250">
        <v>1659026844.76071</v>
      </c>
      <c r="J250">
        <f>(K250)/1000</f>
        <v>0</v>
      </c>
      <c r="K250">
        <f>IF(CZ250, AN250, AH250)</f>
        <v>0</v>
      </c>
      <c r="L250">
        <f>IF(CZ250, AI250, AG250)</f>
        <v>0</v>
      </c>
      <c r="M250">
        <f>DB250 - IF(AU250&gt;1, L250*CV250*100.0/(AW250*DP250), 0)</f>
        <v>0</v>
      </c>
      <c r="N250">
        <f>((T250-J250/2)*M250-L250)/(T250+J250/2)</f>
        <v>0</v>
      </c>
      <c r="O250">
        <f>N250*(DI250+DJ250)/1000.0</f>
        <v>0</v>
      </c>
      <c r="P250">
        <f>(DB250 - IF(AU250&gt;1, L250*CV250*100.0/(AW250*DP250), 0))*(DI250+DJ250)/1000.0</f>
        <v>0</v>
      </c>
      <c r="Q250">
        <f>2.0/((1/S250-1/R250)+SIGN(S250)*SQRT((1/S250-1/R250)*(1/S250-1/R250) + 4*CW250/((CW250+1)*(CW250+1))*(2*1/S250*1/R250-1/R250*1/R250)))</f>
        <v>0</v>
      </c>
      <c r="R250">
        <f>IF(LEFT(CX250,1)&lt;&gt;"0",IF(LEFT(CX250,1)="1",3.0,CY250),$D$5+$E$5*(DP250*DI250/($K$5*1000))+$F$5*(DP250*DI250/($K$5*1000))*MAX(MIN(CV250,$J$5),$I$5)*MAX(MIN(CV250,$J$5),$I$5)+$G$5*MAX(MIN(CV250,$J$5),$I$5)*(DP250*DI250/($K$5*1000))+$H$5*(DP250*DI250/($K$5*1000))*(DP250*DI250/($K$5*1000)))</f>
        <v>0</v>
      </c>
      <c r="S250">
        <f>J250*(1000-(1000*0.61365*exp(17.502*W250/(240.97+W250))/(DI250+DJ250)+DD250)/2)/(1000*0.61365*exp(17.502*W250/(240.97+W250))/(DI250+DJ250)-DD250)</f>
        <v>0</v>
      </c>
      <c r="T250">
        <f>1/((CW250+1)/(Q250/1.6)+1/(R250/1.37)) + CW250/((CW250+1)/(Q250/1.6) + CW250/(R250/1.37))</f>
        <v>0</v>
      </c>
      <c r="U250">
        <f>(CR250*CU250)</f>
        <v>0</v>
      </c>
      <c r="V250">
        <f>(DK250+(U250+2*0.95*5.67E-8*(((DK250+$B$7)+273)^4-(DK250+273)^4)-44100*J250)/(1.84*29.3*R250+8*0.95*5.67E-8*(DK250+273)^3))</f>
        <v>0</v>
      </c>
      <c r="W250">
        <f>($C$7*DL250+$D$7*DM250+$E$7*V250)</f>
        <v>0</v>
      </c>
      <c r="X250">
        <f>0.61365*exp(17.502*W250/(240.97+W250))</f>
        <v>0</v>
      </c>
      <c r="Y250">
        <f>(Z250/AA250*100)</f>
        <v>0</v>
      </c>
      <c r="Z250">
        <f>DD250*(DI250+DJ250)/1000</f>
        <v>0</v>
      </c>
      <c r="AA250">
        <f>0.61365*exp(17.502*DK250/(240.97+DK250))</f>
        <v>0</v>
      </c>
      <c r="AB250">
        <f>(X250-DD250*(DI250+DJ250)/1000)</f>
        <v>0</v>
      </c>
      <c r="AC250">
        <f>(-J250*44100)</f>
        <v>0</v>
      </c>
      <c r="AD250">
        <f>2*29.3*R250*0.92*(DK250-W250)</f>
        <v>0</v>
      </c>
      <c r="AE250">
        <f>2*0.95*5.67E-8*(((DK250+$B$7)+273)^4-(W250+273)^4)</f>
        <v>0</v>
      </c>
      <c r="AF250">
        <f>U250+AE250+AC250+AD250</f>
        <v>0</v>
      </c>
      <c r="AG250">
        <f>DH250*AU250*(DC250-DB250*(1000-AU250*DE250)/(1000-AU250*DD250))/(100*CV250)</f>
        <v>0</v>
      </c>
      <c r="AH250">
        <f>1000*DH250*AU250*(DD250-DE250)/(100*CV250*(1000-AU250*DD250))</f>
        <v>0</v>
      </c>
      <c r="AI250">
        <f>(AJ250 - AK250 - DI250*1E3/(8.314*(DK250+273.15)) * AM250/DH250 * AL250) * DH250/(100*CV250) * (1000 - DE250)/1000</f>
        <v>0</v>
      </c>
      <c r="AJ250">
        <v>695.526644242814</v>
      </c>
      <c r="AK250">
        <v>650.224527272727</v>
      </c>
      <c r="AL250">
        <v>3.31392607328565</v>
      </c>
      <c r="AM250">
        <v>66.0504921813524</v>
      </c>
      <c r="AN250">
        <f>(AP250 - AO250 + DI250*1E3/(8.314*(DK250+273.15)) * AR250/DH250 * AQ250) * DH250/(100*CV250) * 1000/(1000 - AP250)</f>
        <v>0</v>
      </c>
      <c r="AO250">
        <v>19.7936051242857</v>
      </c>
      <c r="AP250">
        <v>24.075341958042</v>
      </c>
      <c r="AQ250">
        <v>-0.00124816161615837</v>
      </c>
      <c r="AR250">
        <v>92.47</v>
      </c>
      <c r="AS250">
        <v>0</v>
      </c>
      <c r="AT250">
        <v>0</v>
      </c>
      <c r="AU250">
        <f>IF(AS250*$H$13&gt;=AW250,1.0,(AW250/(AW250-AS250*$H$13)))</f>
        <v>0</v>
      </c>
      <c r="AV250">
        <f>(AU250-1)*100</f>
        <v>0</v>
      </c>
      <c r="AW250">
        <f>MAX(0,($B$13+$C$13*DP250)/(1+$D$13*DP250)*DI250/(DK250+273)*$E$13)</f>
        <v>0</v>
      </c>
      <c r="AX250" t="s">
        <v>418</v>
      </c>
      <c r="AY250" t="s">
        <v>418</v>
      </c>
      <c r="AZ250">
        <v>0</v>
      </c>
      <c r="BA250">
        <v>0</v>
      </c>
      <c r="BB250">
        <f>1-AZ250/BA250</f>
        <v>0</v>
      </c>
      <c r="BC250">
        <v>0</v>
      </c>
      <c r="BD250" t="s">
        <v>418</v>
      </c>
      <c r="BE250" t="s">
        <v>418</v>
      </c>
      <c r="BF250">
        <v>0</v>
      </c>
      <c r="BG250">
        <v>0</v>
      </c>
      <c r="BH250">
        <f>1-BF250/BG250</f>
        <v>0</v>
      </c>
      <c r="BI250">
        <v>0.5</v>
      </c>
      <c r="BJ250">
        <f>CS250</f>
        <v>0</v>
      </c>
      <c r="BK250">
        <f>L250</f>
        <v>0</v>
      </c>
      <c r="BL250">
        <f>BH250*BI250*BJ250</f>
        <v>0</v>
      </c>
      <c r="BM250">
        <f>(BK250-BC250)/BJ250</f>
        <v>0</v>
      </c>
      <c r="BN250">
        <f>(BA250-BG250)/BG250</f>
        <v>0</v>
      </c>
      <c r="BO250">
        <f>AZ250/(BB250+AZ250/BG250)</f>
        <v>0</v>
      </c>
      <c r="BP250" t="s">
        <v>418</v>
      </c>
      <c r="BQ250">
        <v>0</v>
      </c>
      <c r="BR250">
        <f>IF(BQ250&lt;&gt;0, BQ250, BO250)</f>
        <v>0</v>
      </c>
      <c r="BS250">
        <f>1-BR250/BG250</f>
        <v>0</v>
      </c>
      <c r="BT250">
        <f>(BG250-BF250)/(BG250-BR250)</f>
        <v>0</v>
      </c>
      <c r="BU250">
        <f>(BA250-BG250)/(BA250-BR250)</f>
        <v>0</v>
      </c>
      <c r="BV250">
        <f>(BG250-BF250)/(BG250-AZ250)</f>
        <v>0</v>
      </c>
      <c r="BW250">
        <f>(BA250-BG250)/(BA250-AZ250)</f>
        <v>0</v>
      </c>
      <c r="BX250">
        <f>(BT250*BR250/BF250)</f>
        <v>0</v>
      </c>
      <c r="BY250">
        <f>(1-BX250)</f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f>$B$11*DQ250+$C$11*DR250+$F$11*EC250*(1-EF250)</f>
        <v>0</v>
      </c>
      <c r="CS250">
        <f>CR250*CT250</f>
        <v>0</v>
      </c>
      <c r="CT250">
        <f>($B$11*$D$9+$C$11*$D$9+$F$11*((EP250+EH250)/MAX(EP250+EH250+EQ250, 0.1)*$I$9+EQ250/MAX(EP250+EH250+EQ250, 0.1)*$J$9))/($B$11+$C$11+$F$11)</f>
        <v>0</v>
      </c>
      <c r="CU250">
        <f>($B$11*$K$9+$C$11*$K$9+$F$11*((EP250+EH250)/MAX(EP250+EH250+EQ250, 0.1)*$P$9+EQ250/MAX(EP250+EH250+EQ250, 0.1)*$Q$9))/($B$11+$C$11+$F$11)</f>
        <v>0</v>
      </c>
      <c r="CV250">
        <v>6</v>
      </c>
      <c r="CW250">
        <v>0.5</v>
      </c>
      <c r="CX250" t="s">
        <v>419</v>
      </c>
      <c r="CY250">
        <v>2</v>
      </c>
      <c r="CZ250" t="b">
        <v>1</v>
      </c>
      <c r="DA250">
        <v>1659026844.76071</v>
      </c>
      <c r="DB250">
        <v>610.946321428571</v>
      </c>
      <c r="DC250">
        <v>664.621107142857</v>
      </c>
      <c r="DD250">
        <v>24.0765642857143</v>
      </c>
      <c r="DE250">
        <v>19.8046071428571</v>
      </c>
      <c r="DF250">
        <v>603.269321428572</v>
      </c>
      <c r="DG250">
        <v>23.6087892857143</v>
      </c>
      <c r="DH250">
        <v>500.076107142857</v>
      </c>
      <c r="DI250">
        <v>90.3851392857143</v>
      </c>
      <c r="DJ250">
        <v>0.0457183892857143</v>
      </c>
      <c r="DK250">
        <v>27.2721214285714</v>
      </c>
      <c r="DL250">
        <v>27.1929964285714</v>
      </c>
      <c r="DM250">
        <v>999.9</v>
      </c>
      <c r="DN250">
        <v>0</v>
      </c>
      <c r="DO250">
        <v>0</v>
      </c>
      <c r="DP250">
        <v>10018.0357142857</v>
      </c>
      <c r="DQ250">
        <v>0</v>
      </c>
      <c r="DR250">
        <v>18.1737892857143</v>
      </c>
      <c r="DS250">
        <v>-53.6747428571429</v>
      </c>
      <c r="DT250">
        <v>626.018714285714</v>
      </c>
      <c r="DU250">
        <v>678.049321428571</v>
      </c>
      <c r="DV250">
        <v>4.27196464285714</v>
      </c>
      <c r="DW250">
        <v>664.621107142857</v>
      </c>
      <c r="DX250">
        <v>19.8046071428571</v>
      </c>
      <c r="DY250">
        <v>2.17616464285714</v>
      </c>
      <c r="DZ250">
        <v>1.7900425</v>
      </c>
      <c r="EA250">
        <v>18.7879071428571</v>
      </c>
      <c r="EB250">
        <v>15.7000892857143</v>
      </c>
      <c r="EC250">
        <v>2000.00071428571</v>
      </c>
      <c r="ED250">
        <v>0.980004428571429</v>
      </c>
      <c r="EE250">
        <v>0.0199958607142857</v>
      </c>
      <c r="EF250">
        <v>0</v>
      </c>
      <c r="EG250">
        <v>873.541892857143</v>
      </c>
      <c r="EH250">
        <v>5.00063</v>
      </c>
      <c r="EI250">
        <v>17218.9142857143</v>
      </c>
      <c r="EJ250">
        <v>17256.9285714286</v>
      </c>
      <c r="EK250">
        <v>38.062</v>
      </c>
      <c r="EL250">
        <v>38.125</v>
      </c>
      <c r="EM250">
        <v>37.607</v>
      </c>
      <c r="EN250">
        <v>37.375</v>
      </c>
      <c r="EO250">
        <v>39.062</v>
      </c>
      <c r="EP250">
        <v>1955.11178571429</v>
      </c>
      <c r="EQ250">
        <v>39.8889285714286</v>
      </c>
      <c r="ER250">
        <v>0</v>
      </c>
      <c r="ES250">
        <v>1659026851.3</v>
      </c>
      <c r="ET250">
        <v>0</v>
      </c>
      <c r="EU250">
        <v>873.548615384615</v>
      </c>
      <c r="EV250">
        <v>6.39753846800639</v>
      </c>
      <c r="EW250">
        <v>145.617094118054</v>
      </c>
      <c r="EX250">
        <v>17219.3807692308</v>
      </c>
      <c r="EY250">
        <v>15</v>
      </c>
      <c r="EZ250">
        <v>0</v>
      </c>
      <c r="FA250" t="s">
        <v>420</v>
      </c>
      <c r="FB250">
        <v>1657551626.5</v>
      </c>
      <c r="FC250">
        <v>1657551629</v>
      </c>
      <c r="FD250">
        <v>0</v>
      </c>
      <c r="FE250">
        <v>0.403</v>
      </c>
      <c r="FF250">
        <v>0.009</v>
      </c>
      <c r="FG250">
        <v>9.41</v>
      </c>
      <c r="FH250">
        <v>0.087</v>
      </c>
      <c r="FI250">
        <v>417</v>
      </c>
      <c r="FJ250">
        <v>17</v>
      </c>
      <c r="FK250">
        <v>1.61</v>
      </c>
      <c r="FL250">
        <v>0.59</v>
      </c>
      <c r="FM250">
        <v>-53.1825195121951</v>
      </c>
      <c r="FN250">
        <v>-9.10942578397228</v>
      </c>
      <c r="FO250">
        <v>1.07824663435474</v>
      </c>
      <c r="FP250">
        <v>0</v>
      </c>
      <c r="FQ250">
        <v>873.185264705882</v>
      </c>
      <c r="FR250">
        <v>7.26608097937183</v>
      </c>
      <c r="FS250">
        <v>0.740854407734877</v>
      </c>
      <c r="FT250">
        <v>0</v>
      </c>
      <c r="FU250">
        <v>4.26425243902439</v>
      </c>
      <c r="FV250">
        <v>0.152981602787462</v>
      </c>
      <c r="FW250">
        <v>0.0162265903095983</v>
      </c>
      <c r="FX250">
        <v>0</v>
      </c>
      <c r="FY250">
        <v>0</v>
      </c>
      <c r="FZ250">
        <v>3</v>
      </c>
      <c r="GA250" t="s">
        <v>427</v>
      </c>
      <c r="GB250">
        <v>2.97351</v>
      </c>
      <c r="GC250">
        <v>2.69999</v>
      </c>
      <c r="GD250">
        <v>0.122777</v>
      </c>
      <c r="GE250">
        <v>0.130937</v>
      </c>
      <c r="GF250">
        <v>0.10341</v>
      </c>
      <c r="GG250">
        <v>0.0910758</v>
      </c>
      <c r="GH250">
        <v>34177.5</v>
      </c>
      <c r="GI250">
        <v>37024.3</v>
      </c>
      <c r="GJ250">
        <v>35305.2</v>
      </c>
      <c r="GK250">
        <v>38635.9</v>
      </c>
      <c r="GL250">
        <v>44874.6</v>
      </c>
      <c r="GM250">
        <v>50716</v>
      </c>
      <c r="GN250">
        <v>55182.3</v>
      </c>
      <c r="GO250">
        <v>61966.2</v>
      </c>
      <c r="GP250">
        <v>1.9876</v>
      </c>
      <c r="GQ250">
        <v>1.8492</v>
      </c>
      <c r="GR250">
        <v>0.125319</v>
      </c>
      <c r="GS250">
        <v>0</v>
      </c>
      <c r="GT250">
        <v>25.1418</v>
      </c>
      <c r="GU250">
        <v>999.9</v>
      </c>
      <c r="GV250">
        <v>57.569</v>
      </c>
      <c r="GW250">
        <v>29.306</v>
      </c>
      <c r="GX250">
        <v>26.0741</v>
      </c>
      <c r="GY250">
        <v>55.9264</v>
      </c>
      <c r="GZ250">
        <v>43.0609</v>
      </c>
      <c r="HA250">
        <v>1</v>
      </c>
      <c r="HB250">
        <v>-0.060935</v>
      </c>
      <c r="HC250">
        <v>0.00915033</v>
      </c>
      <c r="HD250">
        <v>20.114</v>
      </c>
      <c r="HE250">
        <v>5.19932</v>
      </c>
      <c r="HF250">
        <v>12.004</v>
      </c>
      <c r="HG250">
        <v>4.9756</v>
      </c>
      <c r="HH250">
        <v>3.2936</v>
      </c>
      <c r="HI250">
        <v>9999</v>
      </c>
      <c r="HJ250">
        <v>9999</v>
      </c>
      <c r="HK250">
        <v>9999</v>
      </c>
      <c r="HL250">
        <v>628.5</v>
      </c>
      <c r="HM250">
        <v>1.86319</v>
      </c>
      <c r="HN250">
        <v>1.86798</v>
      </c>
      <c r="HO250">
        <v>1.86783</v>
      </c>
      <c r="HP250">
        <v>1.86899</v>
      </c>
      <c r="HQ250">
        <v>1.86981</v>
      </c>
      <c r="HR250">
        <v>1.86584</v>
      </c>
      <c r="HS250">
        <v>1.86691</v>
      </c>
      <c r="HT250">
        <v>1.86832</v>
      </c>
      <c r="HU250">
        <v>5</v>
      </c>
      <c r="HV250">
        <v>0</v>
      </c>
      <c r="HW250">
        <v>0</v>
      </c>
      <c r="HX250">
        <v>0</v>
      </c>
      <c r="HY250" t="s">
        <v>422</v>
      </c>
      <c r="HZ250" t="s">
        <v>423</v>
      </c>
      <c r="IA250" t="s">
        <v>424</v>
      </c>
      <c r="IB250" t="s">
        <v>424</v>
      </c>
      <c r="IC250" t="s">
        <v>424</v>
      </c>
      <c r="ID250" t="s">
        <v>424</v>
      </c>
      <c r="IE250">
        <v>0</v>
      </c>
      <c r="IF250">
        <v>100</v>
      </c>
      <c r="IG250">
        <v>100</v>
      </c>
      <c r="IH250">
        <v>7.827</v>
      </c>
      <c r="II250">
        <v>0.4678</v>
      </c>
      <c r="IJ250">
        <v>4.02706509432224</v>
      </c>
      <c r="IK250">
        <v>0.00601174518973114</v>
      </c>
      <c r="IL250">
        <v>2.77886958061485e-07</v>
      </c>
      <c r="IM250">
        <v>-3.54636231360687e-10</v>
      </c>
      <c r="IN250">
        <v>-0.0404303883988718</v>
      </c>
      <c r="IO250">
        <v>-0.0177815531441476</v>
      </c>
      <c r="IP250">
        <v>0.00205572605671414</v>
      </c>
      <c r="IQ250">
        <v>-1.65519735432211e-05</v>
      </c>
      <c r="IR250">
        <v>-4</v>
      </c>
      <c r="IS250">
        <v>1848</v>
      </c>
      <c r="IT250">
        <v>1</v>
      </c>
      <c r="IU250">
        <v>25</v>
      </c>
      <c r="IV250">
        <v>24587.1</v>
      </c>
      <c r="IW250">
        <v>24587.1</v>
      </c>
      <c r="IX250">
        <v>1.55029</v>
      </c>
      <c r="IY250">
        <v>2.60132</v>
      </c>
      <c r="IZ250">
        <v>1.54785</v>
      </c>
      <c r="JA250">
        <v>2.30347</v>
      </c>
      <c r="JB250">
        <v>1.34644</v>
      </c>
      <c r="JC250">
        <v>2.41699</v>
      </c>
      <c r="JD250">
        <v>33.7155</v>
      </c>
      <c r="JE250">
        <v>24.2276</v>
      </c>
      <c r="JF250">
        <v>18</v>
      </c>
      <c r="JG250">
        <v>500.388</v>
      </c>
      <c r="JH250">
        <v>411.285</v>
      </c>
      <c r="JI250">
        <v>24.9999</v>
      </c>
      <c r="JJ250">
        <v>26.469</v>
      </c>
      <c r="JK250">
        <v>30</v>
      </c>
      <c r="JL250">
        <v>26.4444</v>
      </c>
      <c r="JM250">
        <v>26.3864</v>
      </c>
      <c r="JN250">
        <v>31.1729</v>
      </c>
      <c r="JO250">
        <v>32.6129</v>
      </c>
      <c r="JP250">
        <v>81.6962</v>
      </c>
      <c r="JQ250">
        <v>25</v>
      </c>
      <c r="JR250">
        <v>709.032</v>
      </c>
      <c r="JS250">
        <v>19.7226</v>
      </c>
      <c r="JT250">
        <v>102.369</v>
      </c>
      <c r="JU250">
        <v>103.146</v>
      </c>
    </row>
    <row r="251" spans="1:281">
      <c r="A251">
        <v>235</v>
      </c>
      <c r="B251">
        <v>1659026858.1</v>
      </c>
      <c r="C251">
        <v>3175</v>
      </c>
      <c r="D251" t="s">
        <v>895</v>
      </c>
      <c r="E251" t="s">
        <v>896</v>
      </c>
      <c r="F251">
        <v>5</v>
      </c>
      <c r="G251" t="s">
        <v>812</v>
      </c>
      <c r="H251" t="s">
        <v>417</v>
      </c>
      <c r="I251">
        <v>1659026850.33214</v>
      </c>
      <c r="J251">
        <f>(K251)/1000</f>
        <v>0</v>
      </c>
      <c r="K251">
        <f>IF(CZ251, AN251, AH251)</f>
        <v>0</v>
      </c>
      <c r="L251">
        <f>IF(CZ251, AI251, AG251)</f>
        <v>0</v>
      </c>
      <c r="M251">
        <f>DB251 - IF(AU251&gt;1, L251*CV251*100.0/(AW251*DP251), 0)</f>
        <v>0</v>
      </c>
      <c r="N251">
        <f>((T251-J251/2)*M251-L251)/(T251+J251/2)</f>
        <v>0</v>
      </c>
      <c r="O251">
        <f>N251*(DI251+DJ251)/1000.0</f>
        <v>0</v>
      </c>
      <c r="P251">
        <f>(DB251 - IF(AU251&gt;1, L251*CV251*100.0/(AW251*DP251), 0))*(DI251+DJ251)/1000.0</f>
        <v>0</v>
      </c>
      <c r="Q251">
        <f>2.0/((1/S251-1/R251)+SIGN(S251)*SQRT((1/S251-1/R251)*(1/S251-1/R251) + 4*CW251/((CW251+1)*(CW251+1))*(2*1/S251*1/R251-1/R251*1/R251)))</f>
        <v>0</v>
      </c>
      <c r="R251">
        <f>IF(LEFT(CX251,1)&lt;&gt;"0",IF(LEFT(CX251,1)="1",3.0,CY251),$D$5+$E$5*(DP251*DI251/($K$5*1000))+$F$5*(DP251*DI251/($K$5*1000))*MAX(MIN(CV251,$J$5),$I$5)*MAX(MIN(CV251,$J$5),$I$5)+$G$5*MAX(MIN(CV251,$J$5),$I$5)*(DP251*DI251/($K$5*1000))+$H$5*(DP251*DI251/($K$5*1000))*(DP251*DI251/($K$5*1000)))</f>
        <v>0</v>
      </c>
      <c r="S251">
        <f>J251*(1000-(1000*0.61365*exp(17.502*W251/(240.97+W251))/(DI251+DJ251)+DD251)/2)/(1000*0.61365*exp(17.502*W251/(240.97+W251))/(DI251+DJ251)-DD251)</f>
        <v>0</v>
      </c>
      <c r="T251">
        <f>1/((CW251+1)/(Q251/1.6)+1/(R251/1.37)) + CW251/((CW251+1)/(Q251/1.6) + CW251/(R251/1.37))</f>
        <v>0</v>
      </c>
      <c r="U251">
        <f>(CR251*CU251)</f>
        <v>0</v>
      </c>
      <c r="V251">
        <f>(DK251+(U251+2*0.95*5.67E-8*(((DK251+$B$7)+273)^4-(DK251+273)^4)-44100*J251)/(1.84*29.3*R251+8*0.95*5.67E-8*(DK251+273)^3))</f>
        <v>0</v>
      </c>
      <c r="W251">
        <f>($C$7*DL251+$D$7*DM251+$E$7*V251)</f>
        <v>0</v>
      </c>
      <c r="X251">
        <f>0.61365*exp(17.502*W251/(240.97+W251))</f>
        <v>0</v>
      </c>
      <c r="Y251">
        <f>(Z251/AA251*100)</f>
        <v>0</v>
      </c>
      <c r="Z251">
        <f>DD251*(DI251+DJ251)/1000</f>
        <v>0</v>
      </c>
      <c r="AA251">
        <f>0.61365*exp(17.502*DK251/(240.97+DK251))</f>
        <v>0</v>
      </c>
      <c r="AB251">
        <f>(X251-DD251*(DI251+DJ251)/1000)</f>
        <v>0</v>
      </c>
      <c r="AC251">
        <f>(-J251*44100)</f>
        <v>0</v>
      </c>
      <c r="AD251">
        <f>2*29.3*R251*0.92*(DK251-W251)</f>
        <v>0</v>
      </c>
      <c r="AE251">
        <f>2*0.95*5.67E-8*(((DK251+$B$7)+273)^4-(W251+273)^4)</f>
        <v>0</v>
      </c>
      <c r="AF251">
        <f>U251+AE251+AC251+AD251</f>
        <v>0</v>
      </c>
      <c r="AG251">
        <f>DH251*AU251*(DC251-DB251*(1000-AU251*DE251)/(1000-AU251*DD251))/(100*CV251)</f>
        <v>0</v>
      </c>
      <c r="AH251">
        <f>1000*DH251*AU251*(DD251-DE251)/(100*CV251*(1000-AU251*DD251))</f>
        <v>0</v>
      </c>
      <c r="AI251">
        <f>(AJ251 - AK251 - DI251*1E3/(8.314*(DK251+273.15)) * AM251/DH251 * AL251) * DH251/(100*CV251) * (1000 - DE251)/1000</f>
        <v>0</v>
      </c>
      <c r="AJ251">
        <v>714.55651534813</v>
      </c>
      <c r="AK251">
        <v>668.345242424242</v>
      </c>
      <c r="AL251">
        <v>3.36035199756344</v>
      </c>
      <c r="AM251">
        <v>66.0504921813524</v>
      </c>
      <c r="AN251">
        <f>(AP251 - AO251 + DI251*1E3/(8.314*(DK251+273.15)) * AR251/DH251 * AQ251) * DH251/(100*CV251) * 1000/(1000 - AP251)</f>
        <v>0</v>
      </c>
      <c r="AO251">
        <v>19.7443048380087</v>
      </c>
      <c r="AP251">
        <v>24.0588818181818</v>
      </c>
      <c r="AQ251">
        <v>-0.000955065953652828</v>
      </c>
      <c r="AR251">
        <v>92.47</v>
      </c>
      <c r="AS251">
        <v>0</v>
      </c>
      <c r="AT251">
        <v>0</v>
      </c>
      <c r="AU251">
        <f>IF(AS251*$H$13&gt;=AW251,1.0,(AW251/(AW251-AS251*$H$13)))</f>
        <v>0</v>
      </c>
      <c r="AV251">
        <f>(AU251-1)*100</f>
        <v>0</v>
      </c>
      <c r="AW251">
        <f>MAX(0,($B$13+$C$13*DP251)/(1+$D$13*DP251)*DI251/(DK251+273)*$E$13)</f>
        <v>0</v>
      </c>
      <c r="AX251" t="s">
        <v>418</v>
      </c>
      <c r="AY251" t="s">
        <v>418</v>
      </c>
      <c r="AZ251">
        <v>0</v>
      </c>
      <c r="BA251">
        <v>0</v>
      </c>
      <c r="BB251">
        <f>1-AZ251/BA251</f>
        <v>0</v>
      </c>
      <c r="BC251">
        <v>0</v>
      </c>
      <c r="BD251" t="s">
        <v>418</v>
      </c>
      <c r="BE251" t="s">
        <v>418</v>
      </c>
      <c r="BF251">
        <v>0</v>
      </c>
      <c r="BG251">
        <v>0</v>
      </c>
      <c r="BH251">
        <f>1-BF251/BG251</f>
        <v>0</v>
      </c>
      <c r="BI251">
        <v>0.5</v>
      </c>
      <c r="BJ251">
        <f>CS251</f>
        <v>0</v>
      </c>
      <c r="BK251">
        <f>L251</f>
        <v>0</v>
      </c>
      <c r="BL251">
        <f>BH251*BI251*BJ251</f>
        <v>0</v>
      </c>
      <c r="BM251">
        <f>(BK251-BC251)/BJ251</f>
        <v>0</v>
      </c>
      <c r="BN251">
        <f>(BA251-BG251)/BG251</f>
        <v>0</v>
      </c>
      <c r="BO251">
        <f>AZ251/(BB251+AZ251/BG251)</f>
        <v>0</v>
      </c>
      <c r="BP251" t="s">
        <v>418</v>
      </c>
      <c r="BQ251">
        <v>0</v>
      </c>
      <c r="BR251">
        <f>IF(BQ251&lt;&gt;0, BQ251, BO251)</f>
        <v>0</v>
      </c>
      <c r="BS251">
        <f>1-BR251/BG251</f>
        <v>0</v>
      </c>
      <c r="BT251">
        <f>(BG251-BF251)/(BG251-BR251)</f>
        <v>0</v>
      </c>
      <c r="BU251">
        <f>(BA251-BG251)/(BA251-BR251)</f>
        <v>0</v>
      </c>
      <c r="BV251">
        <f>(BG251-BF251)/(BG251-AZ251)</f>
        <v>0</v>
      </c>
      <c r="BW251">
        <f>(BA251-BG251)/(BA251-AZ251)</f>
        <v>0</v>
      </c>
      <c r="BX251">
        <f>(BT251*BR251/BF251)</f>
        <v>0</v>
      </c>
      <c r="BY251">
        <f>(1-BX251)</f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f>$B$11*DQ251+$C$11*DR251+$F$11*EC251*(1-EF251)</f>
        <v>0</v>
      </c>
      <c r="CS251">
        <f>CR251*CT251</f>
        <v>0</v>
      </c>
      <c r="CT251">
        <f>($B$11*$D$9+$C$11*$D$9+$F$11*((EP251+EH251)/MAX(EP251+EH251+EQ251, 0.1)*$I$9+EQ251/MAX(EP251+EH251+EQ251, 0.1)*$J$9))/($B$11+$C$11+$F$11)</f>
        <v>0</v>
      </c>
      <c r="CU251">
        <f>($B$11*$K$9+$C$11*$K$9+$F$11*((EP251+EH251)/MAX(EP251+EH251+EQ251, 0.1)*$P$9+EQ251/MAX(EP251+EH251+EQ251, 0.1)*$Q$9))/($B$11+$C$11+$F$11)</f>
        <v>0</v>
      </c>
      <c r="CV251">
        <v>6</v>
      </c>
      <c r="CW251">
        <v>0.5</v>
      </c>
      <c r="CX251" t="s">
        <v>419</v>
      </c>
      <c r="CY251">
        <v>2</v>
      </c>
      <c r="CZ251" t="b">
        <v>1</v>
      </c>
      <c r="DA251">
        <v>1659026850.33214</v>
      </c>
      <c r="DB251">
        <v>628.788464285714</v>
      </c>
      <c r="DC251">
        <v>683.313392857143</v>
      </c>
      <c r="DD251">
        <v>24.0725071428571</v>
      </c>
      <c r="DE251">
        <v>19.7760642857143</v>
      </c>
      <c r="DF251">
        <v>621.005892857143</v>
      </c>
      <c r="DG251">
        <v>23.6049321428571</v>
      </c>
      <c r="DH251">
        <v>500.075928571429</v>
      </c>
      <c r="DI251">
        <v>90.3846178571428</v>
      </c>
      <c r="DJ251">
        <v>0.0457612142857143</v>
      </c>
      <c r="DK251">
        <v>27.2714964285714</v>
      </c>
      <c r="DL251">
        <v>27.1864214285714</v>
      </c>
      <c r="DM251">
        <v>999.9</v>
      </c>
      <c r="DN251">
        <v>0</v>
      </c>
      <c r="DO251">
        <v>0</v>
      </c>
      <c r="DP251">
        <v>10000.1785714286</v>
      </c>
      <c r="DQ251">
        <v>0</v>
      </c>
      <c r="DR251">
        <v>18.2447214285714</v>
      </c>
      <c r="DS251">
        <v>-54.5249214285714</v>
      </c>
      <c r="DT251">
        <v>644.29825</v>
      </c>
      <c r="DU251">
        <v>697.098857142857</v>
      </c>
      <c r="DV251">
        <v>4.29644785714286</v>
      </c>
      <c r="DW251">
        <v>683.313392857143</v>
      </c>
      <c r="DX251">
        <v>19.7760642857143</v>
      </c>
      <c r="DY251">
        <v>2.17578464285714</v>
      </c>
      <c r="DZ251">
        <v>1.7874525</v>
      </c>
      <c r="EA251">
        <v>18.785125</v>
      </c>
      <c r="EB251">
        <v>15.677475</v>
      </c>
      <c r="EC251">
        <v>2000.00857142857</v>
      </c>
      <c r="ED251">
        <v>0.980004392857143</v>
      </c>
      <c r="EE251">
        <v>0.0199958821428571</v>
      </c>
      <c r="EF251">
        <v>0</v>
      </c>
      <c r="EG251">
        <v>874.132642857143</v>
      </c>
      <c r="EH251">
        <v>5.00063</v>
      </c>
      <c r="EI251">
        <v>17232</v>
      </c>
      <c r="EJ251">
        <v>17256.9964285714</v>
      </c>
      <c r="EK251">
        <v>38.062</v>
      </c>
      <c r="EL251">
        <v>38.125</v>
      </c>
      <c r="EM251">
        <v>37.59575</v>
      </c>
      <c r="EN251">
        <v>37.375</v>
      </c>
      <c r="EO251">
        <v>39.062</v>
      </c>
      <c r="EP251">
        <v>1955.11964285714</v>
      </c>
      <c r="EQ251">
        <v>39.8889285714286</v>
      </c>
      <c r="ER251">
        <v>0</v>
      </c>
      <c r="ES251">
        <v>1659026856.7</v>
      </c>
      <c r="ET251">
        <v>0</v>
      </c>
      <c r="EU251">
        <v>874.14164</v>
      </c>
      <c r="EV251">
        <v>5.83892307663484</v>
      </c>
      <c r="EW251">
        <v>133.723076930435</v>
      </c>
      <c r="EX251">
        <v>17232.72</v>
      </c>
      <c r="EY251">
        <v>15</v>
      </c>
      <c r="EZ251">
        <v>0</v>
      </c>
      <c r="FA251" t="s">
        <v>420</v>
      </c>
      <c r="FB251">
        <v>1657551626.5</v>
      </c>
      <c r="FC251">
        <v>1657551629</v>
      </c>
      <c r="FD251">
        <v>0</v>
      </c>
      <c r="FE251">
        <v>0.403</v>
      </c>
      <c r="FF251">
        <v>0.009</v>
      </c>
      <c r="FG251">
        <v>9.41</v>
      </c>
      <c r="FH251">
        <v>0.087</v>
      </c>
      <c r="FI251">
        <v>417</v>
      </c>
      <c r="FJ251">
        <v>17</v>
      </c>
      <c r="FK251">
        <v>1.61</v>
      </c>
      <c r="FL251">
        <v>0.59</v>
      </c>
      <c r="FM251">
        <v>-54.1033341463415</v>
      </c>
      <c r="FN251">
        <v>-8.4729909407666</v>
      </c>
      <c r="FO251">
        <v>1.03136364872299</v>
      </c>
      <c r="FP251">
        <v>0</v>
      </c>
      <c r="FQ251">
        <v>873.860529411765</v>
      </c>
      <c r="FR251">
        <v>6.23077158664947</v>
      </c>
      <c r="FS251">
        <v>0.645828753267226</v>
      </c>
      <c r="FT251">
        <v>0</v>
      </c>
      <c r="FU251">
        <v>4.28534512195122</v>
      </c>
      <c r="FV251">
        <v>0.244708432055754</v>
      </c>
      <c r="FW251">
        <v>0.0252551962411748</v>
      </c>
      <c r="FX251">
        <v>0</v>
      </c>
      <c r="FY251">
        <v>0</v>
      </c>
      <c r="FZ251">
        <v>3</v>
      </c>
      <c r="GA251" t="s">
        <v>427</v>
      </c>
      <c r="GB251">
        <v>2.97314</v>
      </c>
      <c r="GC251">
        <v>2.69965</v>
      </c>
      <c r="GD251">
        <v>0.12516</v>
      </c>
      <c r="GE251">
        <v>0.1335</v>
      </c>
      <c r="GF251">
        <v>0.103351</v>
      </c>
      <c r="GG251">
        <v>0.0910047</v>
      </c>
      <c r="GH251">
        <v>34084.3</v>
      </c>
      <c r="GI251">
        <v>36915.2</v>
      </c>
      <c r="GJ251">
        <v>35304.7</v>
      </c>
      <c r="GK251">
        <v>38636</v>
      </c>
      <c r="GL251">
        <v>44878</v>
      </c>
      <c r="GM251">
        <v>50719.9</v>
      </c>
      <c r="GN251">
        <v>55182.6</v>
      </c>
      <c r="GO251">
        <v>61965.9</v>
      </c>
      <c r="GP251">
        <v>1.9878</v>
      </c>
      <c r="GQ251">
        <v>1.8486</v>
      </c>
      <c r="GR251">
        <v>0.125617</v>
      </c>
      <c r="GS251">
        <v>0</v>
      </c>
      <c r="GT251">
        <v>25.1376</v>
      </c>
      <c r="GU251">
        <v>999.9</v>
      </c>
      <c r="GV251">
        <v>57.569</v>
      </c>
      <c r="GW251">
        <v>29.316</v>
      </c>
      <c r="GX251">
        <v>26.0888</v>
      </c>
      <c r="GY251">
        <v>56.1064</v>
      </c>
      <c r="GZ251">
        <v>43.3213</v>
      </c>
      <c r="HA251">
        <v>1</v>
      </c>
      <c r="HB251">
        <v>-0.0614634</v>
      </c>
      <c r="HC251">
        <v>0.00849673</v>
      </c>
      <c r="HD251">
        <v>20.1141</v>
      </c>
      <c r="HE251">
        <v>5.19812</v>
      </c>
      <c r="HF251">
        <v>12.004</v>
      </c>
      <c r="HG251">
        <v>4.976</v>
      </c>
      <c r="HH251">
        <v>3.2938</v>
      </c>
      <c r="HI251">
        <v>9999</v>
      </c>
      <c r="HJ251">
        <v>9999</v>
      </c>
      <c r="HK251">
        <v>9999</v>
      </c>
      <c r="HL251">
        <v>628.5</v>
      </c>
      <c r="HM251">
        <v>1.86322</v>
      </c>
      <c r="HN251">
        <v>1.86804</v>
      </c>
      <c r="HO251">
        <v>1.86783</v>
      </c>
      <c r="HP251">
        <v>1.86902</v>
      </c>
      <c r="HQ251">
        <v>1.86981</v>
      </c>
      <c r="HR251">
        <v>1.86584</v>
      </c>
      <c r="HS251">
        <v>1.86691</v>
      </c>
      <c r="HT251">
        <v>1.86835</v>
      </c>
      <c r="HU251">
        <v>5</v>
      </c>
      <c r="HV251">
        <v>0</v>
      </c>
      <c r="HW251">
        <v>0</v>
      </c>
      <c r="HX251">
        <v>0</v>
      </c>
      <c r="HY251" t="s">
        <v>422</v>
      </c>
      <c r="HZ251" t="s">
        <v>423</v>
      </c>
      <c r="IA251" t="s">
        <v>424</v>
      </c>
      <c r="IB251" t="s">
        <v>424</v>
      </c>
      <c r="IC251" t="s">
        <v>424</v>
      </c>
      <c r="ID251" t="s">
        <v>424</v>
      </c>
      <c r="IE251">
        <v>0</v>
      </c>
      <c r="IF251">
        <v>100</v>
      </c>
      <c r="IG251">
        <v>100</v>
      </c>
      <c r="IH251">
        <v>7.931</v>
      </c>
      <c r="II251">
        <v>0.4667</v>
      </c>
      <c r="IJ251">
        <v>4.02706509432224</v>
      </c>
      <c r="IK251">
        <v>0.00601174518973114</v>
      </c>
      <c r="IL251">
        <v>2.77886958061485e-07</v>
      </c>
      <c r="IM251">
        <v>-3.54636231360687e-10</v>
      </c>
      <c r="IN251">
        <v>-0.0404303883988718</v>
      </c>
      <c r="IO251">
        <v>-0.0177815531441476</v>
      </c>
      <c r="IP251">
        <v>0.00205572605671414</v>
      </c>
      <c r="IQ251">
        <v>-1.65519735432211e-05</v>
      </c>
      <c r="IR251">
        <v>-4</v>
      </c>
      <c r="IS251">
        <v>1848</v>
      </c>
      <c r="IT251">
        <v>1</v>
      </c>
      <c r="IU251">
        <v>25</v>
      </c>
      <c r="IV251">
        <v>24587.2</v>
      </c>
      <c r="IW251">
        <v>24587.2</v>
      </c>
      <c r="IX251">
        <v>1.58325</v>
      </c>
      <c r="IY251">
        <v>2.60864</v>
      </c>
      <c r="IZ251">
        <v>1.54785</v>
      </c>
      <c r="JA251">
        <v>2.30347</v>
      </c>
      <c r="JB251">
        <v>1.34644</v>
      </c>
      <c r="JC251">
        <v>2.4353</v>
      </c>
      <c r="JD251">
        <v>33.7155</v>
      </c>
      <c r="JE251">
        <v>24.2188</v>
      </c>
      <c r="JF251">
        <v>18</v>
      </c>
      <c r="JG251">
        <v>500.5</v>
      </c>
      <c r="JH251">
        <v>410.947</v>
      </c>
      <c r="JI251">
        <v>24.9998</v>
      </c>
      <c r="JJ251">
        <v>26.469</v>
      </c>
      <c r="JK251">
        <v>30</v>
      </c>
      <c r="JL251">
        <v>26.4422</v>
      </c>
      <c r="JM251">
        <v>26.3864</v>
      </c>
      <c r="JN251">
        <v>31.7532</v>
      </c>
      <c r="JO251">
        <v>32.6129</v>
      </c>
      <c r="JP251">
        <v>81.6962</v>
      </c>
      <c r="JQ251">
        <v>25</v>
      </c>
      <c r="JR251">
        <v>722.535</v>
      </c>
      <c r="JS251">
        <v>19.7301</v>
      </c>
      <c r="JT251">
        <v>102.369</v>
      </c>
      <c r="JU251">
        <v>103.146</v>
      </c>
    </row>
    <row r="252" spans="1:281">
      <c r="A252">
        <v>236</v>
      </c>
      <c r="B252">
        <v>1659026862.6</v>
      </c>
      <c r="C252">
        <v>3179.5</v>
      </c>
      <c r="D252" t="s">
        <v>897</v>
      </c>
      <c r="E252" t="s">
        <v>898</v>
      </c>
      <c r="F252">
        <v>5</v>
      </c>
      <c r="G252" t="s">
        <v>812</v>
      </c>
      <c r="H252" t="s">
        <v>417</v>
      </c>
      <c r="I252">
        <v>1659026854.77857</v>
      </c>
      <c r="J252">
        <f>(K252)/1000</f>
        <v>0</v>
      </c>
      <c r="K252">
        <f>IF(CZ252, AN252, AH252)</f>
        <v>0</v>
      </c>
      <c r="L252">
        <f>IF(CZ252, AI252, AG252)</f>
        <v>0</v>
      </c>
      <c r="M252">
        <f>DB252 - IF(AU252&gt;1, L252*CV252*100.0/(AW252*DP252), 0)</f>
        <v>0</v>
      </c>
      <c r="N252">
        <f>((T252-J252/2)*M252-L252)/(T252+J252/2)</f>
        <v>0</v>
      </c>
      <c r="O252">
        <f>N252*(DI252+DJ252)/1000.0</f>
        <v>0</v>
      </c>
      <c r="P252">
        <f>(DB252 - IF(AU252&gt;1, L252*CV252*100.0/(AW252*DP252), 0))*(DI252+DJ252)/1000.0</f>
        <v>0</v>
      </c>
      <c r="Q252">
        <f>2.0/((1/S252-1/R252)+SIGN(S252)*SQRT((1/S252-1/R252)*(1/S252-1/R252) + 4*CW252/((CW252+1)*(CW252+1))*(2*1/S252*1/R252-1/R252*1/R252)))</f>
        <v>0</v>
      </c>
      <c r="R252">
        <f>IF(LEFT(CX252,1)&lt;&gt;"0",IF(LEFT(CX252,1)="1",3.0,CY252),$D$5+$E$5*(DP252*DI252/($K$5*1000))+$F$5*(DP252*DI252/($K$5*1000))*MAX(MIN(CV252,$J$5),$I$5)*MAX(MIN(CV252,$J$5),$I$5)+$G$5*MAX(MIN(CV252,$J$5),$I$5)*(DP252*DI252/($K$5*1000))+$H$5*(DP252*DI252/($K$5*1000))*(DP252*DI252/($K$5*1000)))</f>
        <v>0</v>
      </c>
      <c r="S252">
        <f>J252*(1000-(1000*0.61365*exp(17.502*W252/(240.97+W252))/(DI252+DJ252)+DD252)/2)/(1000*0.61365*exp(17.502*W252/(240.97+W252))/(DI252+DJ252)-DD252)</f>
        <v>0</v>
      </c>
      <c r="T252">
        <f>1/((CW252+1)/(Q252/1.6)+1/(R252/1.37)) + CW252/((CW252+1)/(Q252/1.6) + CW252/(R252/1.37))</f>
        <v>0</v>
      </c>
      <c r="U252">
        <f>(CR252*CU252)</f>
        <v>0</v>
      </c>
      <c r="V252">
        <f>(DK252+(U252+2*0.95*5.67E-8*(((DK252+$B$7)+273)^4-(DK252+273)^4)-44100*J252)/(1.84*29.3*R252+8*0.95*5.67E-8*(DK252+273)^3))</f>
        <v>0</v>
      </c>
      <c r="W252">
        <f>($C$7*DL252+$D$7*DM252+$E$7*V252)</f>
        <v>0</v>
      </c>
      <c r="X252">
        <f>0.61365*exp(17.502*W252/(240.97+W252))</f>
        <v>0</v>
      </c>
      <c r="Y252">
        <f>(Z252/AA252*100)</f>
        <v>0</v>
      </c>
      <c r="Z252">
        <f>DD252*(DI252+DJ252)/1000</f>
        <v>0</v>
      </c>
      <c r="AA252">
        <f>0.61365*exp(17.502*DK252/(240.97+DK252))</f>
        <v>0</v>
      </c>
      <c r="AB252">
        <f>(X252-DD252*(DI252+DJ252)/1000)</f>
        <v>0</v>
      </c>
      <c r="AC252">
        <f>(-J252*44100)</f>
        <v>0</v>
      </c>
      <c r="AD252">
        <f>2*29.3*R252*0.92*(DK252-W252)</f>
        <v>0</v>
      </c>
      <c r="AE252">
        <f>2*0.95*5.67E-8*(((DK252+$B$7)+273)^4-(W252+273)^4)</f>
        <v>0</v>
      </c>
      <c r="AF252">
        <f>U252+AE252+AC252+AD252</f>
        <v>0</v>
      </c>
      <c r="AG252">
        <f>DH252*AU252*(DC252-DB252*(1000-AU252*DE252)/(1000-AU252*DD252))/(100*CV252)</f>
        <v>0</v>
      </c>
      <c r="AH252">
        <f>1000*DH252*AU252*(DD252-DE252)/(100*CV252*(1000-AU252*DD252))</f>
        <v>0</v>
      </c>
      <c r="AI252">
        <f>(AJ252 - AK252 - DI252*1E3/(8.314*(DK252+273.15)) * AM252/DH252 * AL252) * DH252/(100*CV252) * (1000 - DE252)/1000</f>
        <v>0</v>
      </c>
      <c r="AJ252">
        <v>729.36006708972</v>
      </c>
      <c r="AK252">
        <v>683.14683030303</v>
      </c>
      <c r="AL252">
        <v>3.26630653572223</v>
      </c>
      <c r="AM252">
        <v>66.0504921813524</v>
      </c>
      <c r="AN252">
        <f>(AP252 - AO252 + DI252*1E3/(8.314*(DK252+273.15)) * AR252/DH252 * AQ252) * DH252/(100*CV252) * 1000/(1000 - AP252)</f>
        <v>0</v>
      </c>
      <c r="AO252">
        <v>19.7393444412121</v>
      </c>
      <c r="AP252">
        <v>24.0555524475525</v>
      </c>
      <c r="AQ252">
        <v>-0.00128290909089923</v>
      </c>
      <c r="AR252">
        <v>92.47</v>
      </c>
      <c r="AS252">
        <v>0</v>
      </c>
      <c r="AT252">
        <v>0</v>
      </c>
      <c r="AU252">
        <f>IF(AS252*$H$13&gt;=AW252,1.0,(AW252/(AW252-AS252*$H$13)))</f>
        <v>0</v>
      </c>
      <c r="AV252">
        <f>(AU252-1)*100</f>
        <v>0</v>
      </c>
      <c r="AW252">
        <f>MAX(0,($B$13+$C$13*DP252)/(1+$D$13*DP252)*DI252/(DK252+273)*$E$13)</f>
        <v>0</v>
      </c>
      <c r="AX252" t="s">
        <v>418</v>
      </c>
      <c r="AY252" t="s">
        <v>418</v>
      </c>
      <c r="AZ252">
        <v>0</v>
      </c>
      <c r="BA252">
        <v>0</v>
      </c>
      <c r="BB252">
        <f>1-AZ252/BA252</f>
        <v>0</v>
      </c>
      <c r="BC252">
        <v>0</v>
      </c>
      <c r="BD252" t="s">
        <v>418</v>
      </c>
      <c r="BE252" t="s">
        <v>418</v>
      </c>
      <c r="BF252">
        <v>0</v>
      </c>
      <c r="BG252">
        <v>0</v>
      </c>
      <c r="BH252">
        <f>1-BF252/BG252</f>
        <v>0</v>
      </c>
      <c r="BI252">
        <v>0.5</v>
      </c>
      <c r="BJ252">
        <f>CS252</f>
        <v>0</v>
      </c>
      <c r="BK252">
        <f>L252</f>
        <v>0</v>
      </c>
      <c r="BL252">
        <f>BH252*BI252*BJ252</f>
        <v>0</v>
      </c>
      <c r="BM252">
        <f>(BK252-BC252)/BJ252</f>
        <v>0</v>
      </c>
      <c r="BN252">
        <f>(BA252-BG252)/BG252</f>
        <v>0</v>
      </c>
      <c r="BO252">
        <f>AZ252/(BB252+AZ252/BG252)</f>
        <v>0</v>
      </c>
      <c r="BP252" t="s">
        <v>418</v>
      </c>
      <c r="BQ252">
        <v>0</v>
      </c>
      <c r="BR252">
        <f>IF(BQ252&lt;&gt;0, BQ252, BO252)</f>
        <v>0</v>
      </c>
      <c r="BS252">
        <f>1-BR252/BG252</f>
        <v>0</v>
      </c>
      <c r="BT252">
        <f>(BG252-BF252)/(BG252-BR252)</f>
        <v>0</v>
      </c>
      <c r="BU252">
        <f>(BA252-BG252)/(BA252-BR252)</f>
        <v>0</v>
      </c>
      <c r="BV252">
        <f>(BG252-BF252)/(BG252-AZ252)</f>
        <v>0</v>
      </c>
      <c r="BW252">
        <f>(BA252-BG252)/(BA252-AZ252)</f>
        <v>0</v>
      </c>
      <c r="BX252">
        <f>(BT252*BR252/BF252)</f>
        <v>0</v>
      </c>
      <c r="BY252">
        <f>(1-BX252)</f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f>$B$11*DQ252+$C$11*DR252+$F$11*EC252*(1-EF252)</f>
        <v>0</v>
      </c>
      <c r="CS252">
        <f>CR252*CT252</f>
        <v>0</v>
      </c>
      <c r="CT252">
        <f>($B$11*$D$9+$C$11*$D$9+$F$11*((EP252+EH252)/MAX(EP252+EH252+EQ252, 0.1)*$I$9+EQ252/MAX(EP252+EH252+EQ252, 0.1)*$J$9))/($B$11+$C$11+$F$11)</f>
        <v>0</v>
      </c>
      <c r="CU252">
        <f>($B$11*$K$9+$C$11*$K$9+$F$11*((EP252+EH252)/MAX(EP252+EH252+EQ252, 0.1)*$P$9+EQ252/MAX(EP252+EH252+EQ252, 0.1)*$Q$9))/($B$11+$C$11+$F$11)</f>
        <v>0</v>
      </c>
      <c r="CV252">
        <v>6</v>
      </c>
      <c r="CW252">
        <v>0.5</v>
      </c>
      <c r="CX252" t="s">
        <v>419</v>
      </c>
      <c r="CY252">
        <v>2</v>
      </c>
      <c r="CZ252" t="b">
        <v>1</v>
      </c>
      <c r="DA252">
        <v>1659026854.77857</v>
      </c>
      <c r="DB252">
        <v>643.145678571428</v>
      </c>
      <c r="DC252">
        <v>698.075178571428</v>
      </c>
      <c r="DD252">
        <v>24.0655178571429</v>
      </c>
      <c r="DE252">
        <v>19.7582642857143</v>
      </c>
      <c r="DF252">
        <v>635.278357142857</v>
      </c>
      <c r="DG252">
        <v>23.5982964285714</v>
      </c>
      <c r="DH252">
        <v>500.074964285714</v>
      </c>
      <c r="DI252">
        <v>90.3844464285714</v>
      </c>
      <c r="DJ252">
        <v>0.04586655</v>
      </c>
      <c r="DK252">
        <v>27.2706464285714</v>
      </c>
      <c r="DL252">
        <v>27.1808785714286</v>
      </c>
      <c r="DM252">
        <v>999.9</v>
      </c>
      <c r="DN252">
        <v>0</v>
      </c>
      <c r="DO252">
        <v>0</v>
      </c>
      <c r="DP252">
        <v>9990.35714285714</v>
      </c>
      <c r="DQ252">
        <v>0</v>
      </c>
      <c r="DR252">
        <v>18.2593</v>
      </c>
      <c r="DS252">
        <v>-54.9295321428571</v>
      </c>
      <c r="DT252">
        <v>659.004857142857</v>
      </c>
      <c r="DU252">
        <v>712.145607142857</v>
      </c>
      <c r="DV252">
        <v>4.30725714285714</v>
      </c>
      <c r="DW252">
        <v>698.075178571428</v>
      </c>
      <c r="DX252">
        <v>19.7582642857143</v>
      </c>
      <c r="DY252">
        <v>2.17514821428571</v>
      </c>
      <c r="DZ252">
        <v>1.78584035714286</v>
      </c>
      <c r="EA252">
        <v>18.7804464285714</v>
      </c>
      <c r="EB252">
        <v>15.6633928571429</v>
      </c>
      <c r="EC252">
        <v>2000.00892857143</v>
      </c>
      <c r="ED252">
        <v>0.980000928571429</v>
      </c>
      <c r="EE252">
        <v>0.0199992785714286</v>
      </c>
      <c r="EF252">
        <v>0</v>
      </c>
      <c r="EG252">
        <v>874.59125</v>
      </c>
      <c r="EH252">
        <v>5.00063</v>
      </c>
      <c r="EI252">
        <v>17241.3142857143</v>
      </c>
      <c r="EJ252">
        <v>17256.9892857143</v>
      </c>
      <c r="EK252">
        <v>38.062</v>
      </c>
      <c r="EL252">
        <v>38.125</v>
      </c>
      <c r="EM252">
        <v>37.58225</v>
      </c>
      <c r="EN252">
        <v>37.375</v>
      </c>
      <c r="EO252">
        <v>39.062</v>
      </c>
      <c r="EP252">
        <v>1955.11321428571</v>
      </c>
      <c r="EQ252">
        <v>39.8957142857143</v>
      </c>
      <c r="ER252">
        <v>0</v>
      </c>
      <c r="ES252">
        <v>1659026861.5</v>
      </c>
      <c r="ET252">
        <v>0</v>
      </c>
      <c r="EU252">
        <v>874.6518</v>
      </c>
      <c r="EV252">
        <v>6.69338459575862</v>
      </c>
      <c r="EW252">
        <v>120.961538257384</v>
      </c>
      <c r="EX252">
        <v>17242.696</v>
      </c>
      <c r="EY252">
        <v>15</v>
      </c>
      <c r="EZ252">
        <v>0</v>
      </c>
      <c r="FA252" t="s">
        <v>420</v>
      </c>
      <c r="FB252">
        <v>1657551626.5</v>
      </c>
      <c r="FC252">
        <v>1657551629</v>
      </c>
      <c r="FD252">
        <v>0</v>
      </c>
      <c r="FE252">
        <v>0.403</v>
      </c>
      <c r="FF252">
        <v>0.009</v>
      </c>
      <c r="FG252">
        <v>9.41</v>
      </c>
      <c r="FH252">
        <v>0.087</v>
      </c>
      <c r="FI252">
        <v>417</v>
      </c>
      <c r="FJ252">
        <v>17</v>
      </c>
      <c r="FK252">
        <v>1.61</v>
      </c>
      <c r="FL252">
        <v>0.59</v>
      </c>
      <c r="FM252">
        <v>-54.495843902439</v>
      </c>
      <c r="FN252">
        <v>-8.51629965156805</v>
      </c>
      <c r="FO252">
        <v>1.03214355544575</v>
      </c>
      <c r="FP252">
        <v>0</v>
      </c>
      <c r="FQ252">
        <v>874.270911764706</v>
      </c>
      <c r="FR252">
        <v>5.95188693487384</v>
      </c>
      <c r="FS252">
        <v>0.619081405254732</v>
      </c>
      <c r="FT252">
        <v>0</v>
      </c>
      <c r="FU252">
        <v>4.29789658536585</v>
      </c>
      <c r="FV252">
        <v>0.191284181184682</v>
      </c>
      <c r="FW252">
        <v>0.0210593578770563</v>
      </c>
      <c r="FX252">
        <v>0</v>
      </c>
      <c r="FY252">
        <v>0</v>
      </c>
      <c r="FZ252">
        <v>3</v>
      </c>
      <c r="GA252" t="s">
        <v>427</v>
      </c>
      <c r="GB252">
        <v>2.97405</v>
      </c>
      <c r="GC252">
        <v>2.69973</v>
      </c>
      <c r="GD252">
        <v>0.127066</v>
      </c>
      <c r="GE252">
        <v>0.135178</v>
      </c>
      <c r="GF252">
        <v>0.103334</v>
      </c>
      <c r="GG252">
        <v>0.0909981</v>
      </c>
      <c r="GH252">
        <v>34010.7</v>
      </c>
      <c r="GI252">
        <v>36844.1</v>
      </c>
      <c r="GJ252">
        <v>35305.4</v>
      </c>
      <c r="GK252">
        <v>38636.4</v>
      </c>
      <c r="GL252">
        <v>44879.1</v>
      </c>
      <c r="GM252">
        <v>50720.2</v>
      </c>
      <c r="GN252">
        <v>55182.9</v>
      </c>
      <c r="GO252">
        <v>61965.7</v>
      </c>
      <c r="GP252">
        <v>1.9874</v>
      </c>
      <c r="GQ252">
        <v>1.8482</v>
      </c>
      <c r="GR252">
        <v>0.1252</v>
      </c>
      <c r="GS252">
        <v>0</v>
      </c>
      <c r="GT252">
        <v>25.1355</v>
      </c>
      <c r="GU252">
        <v>999.9</v>
      </c>
      <c r="GV252">
        <v>57.545</v>
      </c>
      <c r="GW252">
        <v>29.306</v>
      </c>
      <c r="GX252">
        <v>26.0613</v>
      </c>
      <c r="GY252">
        <v>56.0964</v>
      </c>
      <c r="GZ252">
        <v>43.4295</v>
      </c>
      <c r="HA252">
        <v>1</v>
      </c>
      <c r="HB252">
        <v>-0.0614634</v>
      </c>
      <c r="HC252">
        <v>0.00827887</v>
      </c>
      <c r="HD252">
        <v>20.1142</v>
      </c>
      <c r="HE252">
        <v>5.19812</v>
      </c>
      <c r="HF252">
        <v>12.004</v>
      </c>
      <c r="HG252">
        <v>4.976</v>
      </c>
      <c r="HH252">
        <v>3.2938</v>
      </c>
      <c r="HI252">
        <v>9999</v>
      </c>
      <c r="HJ252">
        <v>9999</v>
      </c>
      <c r="HK252">
        <v>9999</v>
      </c>
      <c r="HL252">
        <v>628.5</v>
      </c>
      <c r="HM252">
        <v>1.86325</v>
      </c>
      <c r="HN252">
        <v>1.86798</v>
      </c>
      <c r="HO252">
        <v>1.86783</v>
      </c>
      <c r="HP252">
        <v>1.86905</v>
      </c>
      <c r="HQ252">
        <v>1.86981</v>
      </c>
      <c r="HR252">
        <v>1.86584</v>
      </c>
      <c r="HS252">
        <v>1.86694</v>
      </c>
      <c r="HT252">
        <v>1.86832</v>
      </c>
      <c r="HU252">
        <v>5</v>
      </c>
      <c r="HV252">
        <v>0</v>
      </c>
      <c r="HW252">
        <v>0</v>
      </c>
      <c r="HX252">
        <v>0</v>
      </c>
      <c r="HY252" t="s">
        <v>422</v>
      </c>
      <c r="HZ252" t="s">
        <v>423</v>
      </c>
      <c r="IA252" t="s">
        <v>424</v>
      </c>
      <c r="IB252" t="s">
        <v>424</v>
      </c>
      <c r="IC252" t="s">
        <v>424</v>
      </c>
      <c r="ID252" t="s">
        <v>424</v>
      </c>
      <c r="IE252">
        <v>0</v>
      </c>
      <c r="IF252">
        <v>100</v>
      </c>
      <c r="IG252">
        <v>100</v>
      </c>
      <c r="IH252">
        <v>8.015</v>
      </c>
      <c r="II252">
        <v>0.4664</v>
      </c>
      <c r="IJ252">
        <v>4.02706509432224</v>
      </c>
      <c r="IK252">
        <v>0.00601174518973114</v>
      </c>
      <c r="IL252">
        <v>2.77886958061485e-07</v>
      </c>
      <c r="IM252">
        <v>-3.54636231360687e-10</v>
      </c>
      <c r="IN252">
        <v>-0.0404303883988718</v>
      </c>
      <c r="IO252">
        <v>-0.0177815531441476</v>
      </c>
      <c r="IP252">
        <v>0.00205572605671414</v>
      </c>
      <c r="IQ252">
        <v>-1.65519735432211e-05</v>
      </c>
      <c r="IR252">
        <v>-4</v>
      </c>
      <c r="IS252">
        <v>1848</v>
      </c>
      <c r="IT252">
        <v>1</v>
      </c>
      <c r="IU252">
        <v>25</v>
      </c>
      <c r="IV252">
        <v>24587.3</v>
      </c>
      <c r="IW252">
        <v>24587.2</v>
      </c>
      <c r="IX252">
        <v>1.60889</v>
      </c>
      <c r="IY252">
        <v>2.61353</v>
      </c>
      <c r="IZ252">
        <v>1.54785</v>
      </c>
      <c r="JA252">
        <v>2.30347</v>
      </c>
      <c r="JB252">
        <v>1.34644</v>
      </c>
      <c r="JC252">
        <v>2.28638</v>
      </c>
      <c r="JD252">
        <v>33.7155</v>
      </c>
      <c r="JE252">
        <v>24.2188</v>
      </c>
      <c r="JF252">
        <v>18</v>
      </c>
      <c r="JG252">
        <v>500.217</v>
      </c>
      <c r="JH252">
        <v>410.706</v>
      </c>
      <c r="JI252">
        <v>24.9998</v>
      </c>
      <c r="JJ252">
        <v>26.4667</v>
      </c>
      <c r="JK252">
        <v>30</v>
      </c>
      <c r="JL252">
        <v>26.44</v>
      </c>
      <c r="JM252">
        <v>26.3842</v>
      </c>
      <c r="JN252">
        <v>32.2573</v>
      </c>
      <c r="JO252">
        <v>32.6129</v>
      </c>
      <c r="JP252">
        <v>81.3182</v>
      </c>
      <c r="JQ252">
        <v>25</v>
      </c>
      <c r="JR252">
        <v>742.61</v>
      </c>
      <c r="JS252">
        <v>19.7279</v>
      </c>
      <c r="JT252">
        <v>102.37</v>
      </c>
      <c r="JU252">
        <v>103.147</v>
      </c>
    </row>
    <row r="253" spans="1:281">
      <c r="A253">
        <v>237</v>
      </c>
      <c r="B253">
        <v>1659026868.1</v>
      </c>
      <c r="C253">
        <v>3185</v>
      </c>
      <c r="D253" t="s">
        <v>899</v>
      </c>
      <c r="E253" t="s">
        <v>900</v>
      </c>
      <c r="F253">
        <v>5</v>
      </c>
      <c r="G253" t="s">
        <v>812</v>
      </c>
      <c r="H253" t="s">
        <v>417</v>
      </c>
      <c r="I253">
        <v>1659026860.35</v>
      </c>
      <c r="J253">
        <f>(K253)/1000</f>
        <v>0</v>
      </c>
      <c r="K253">
        <f>IF(CZ253, AN253, AH253)</f>
        <v>0</v>
      </c>
      <c r="L253">
        <f>IF(CZ253, AI253, AG253)</f>
        <v>0</v>
      </c>
      <c r="M253">
        <f>DB253 - IF(AU253&gt;1, L253*CV253*100.0/(AW253*DP253), 0)</f>
        <v>0</v>
      </c>
      <c r="N253">
        <f>((T253-J253/2)*M253-L253)/(T253+J253/2)</f>
        <v>0</v>
      </c>
      <c r="O253">
        <f>N253*(DI253+DJ253)/1000.0</f>
        <v>0</v>
      </c>
      <c r="P253">
        <f>(DB253 - IF(AU253&gt;1, L253*CV253*100.0/(AW253*DP253), 0))*(DI253+DJ253)/1000.0</f>
        <v>0</v>
      </c>
      <c r="Q253">
        <f>2.0/((1/S253-1/R253)+SIGN(S253)*SQRT((1/S253-1/R253)*(1/S253-1/R253) + 4*CW253/((CW253+1)*(CW253+1))*(2*1/S253*1/R253-1/R253*1/R253)))</f>
        <v>0</v>
      </c>
      <c r="R253">
        <f>IF(LEFT(CX253,1)&lt;&gt;"0",IF(LEFT(CX253,1)="1",3.0,CY253),$D$5+$E$5*(DP253*DI253/($K$5*1000))+$F$5*(DP253*DI253/($K$5*1000))*MAX(MIN(CV253,$J$5),$I$5)*MAX(MIN(CV253,$J$5),$I$5)+$G$5*MAX(MIN(CV253,$J$5),$I$5)*(DP253*DI253/($K$5*1000))+$H$5*(DP253*DI253/($K$5*1000))*(DP253*DI253/($K$5*1000)))</f>
        <v>0</v>
      </c>
      <c r="S253">
        <f>J253*(1000-(1000*0.61365*exp(17.502*W253/(240.97+W253))/(DI253+DJ253)+DD253)/2)/(1000*0.61365*exp(17.502*W253/(240.97+W253))/(DI253+DJ253)-DD253)</f>
        <v>0</v>
      </c>
      <c r="T253">
        <f>1/((CW253+1)/(Q253/1.6)+1/(R253/1.37)) + CW253/((CW253+1)/(Q253/1.6) + CW253/(R253/1.37))</f>
        <v>0</v>
      </c>
      <c r="U253">
        <f>(CR253*CU253)</f>
        <v>0</v>
      </c>
      <c r="V253">
        <f>(DK253+(U253+2*0.95*5.67E-8*(((DK253+$B$7)+273)^4-(DK253+273)^4)-44100*J253)/(1.84*29.3*R253+8*0.95*5.67E-8*(DK253+273)^3))</f>
        <v>0</v>
      </c>
      <c r="W253">
        <f>($C$7*DL253+$D$7*DM253+$E$7*V253)</f>
        <v>0</v>
      </c>
      <c r="X253">
        <f>0.61365*exp(17.502*W253/(240.97+W253))</f>
        <v>0</v>
      </c>
      <c r="Y253">
        <f>(Z253/AA253*100)</f>
        <v>0</v>
      </c>
      <c r="Z253">
        <f>DD253*(DI253+DJ253)/1000</f>
        <v>0</v>
      </c>
      <c r="AA253">
        <f>0.61365*exp(17.502*DK253/(240.97+DK253))</f>
        <v>0</v>
      </c>
      <c r="AB253">
        <f>(X253-DD253*(DI253+DJ253)/1000)</f>
        <v>0</v>
      </c>
      <c r="AC253">
        <f>(-J253*44100)</f>
        <v>0</v>
      </c>
      <c r="AD253">
        <f>2*29.3*R253*0.92*(DK253-W253)</f>
        <v>0</v>
      </c>
      <c r="AE253">
        <f>2*0.95*5.67E-8*(((DK253+$B$7)+273)^4-(W253+273)^4)</f>
        <v>0</v>
      </c>
      <c r="AF253">
        <f>U253+AE253+AC253+AD253</f>
        <v>0</v>
      </c>
      <c r="AG253">
        <f>DH253*AU253*(DC253-DB253*(1000-AU253*DE253)/(1000-AU253*DD253))/(100*CV253)</f>
        <v>0</v>
      </c>
      <c r="AH253">
        <f>1000*DH253*AU253*(DD253-DE253)/(100*CV253*(1000-AU253*DD253))</f>
        <v>0</v>
      </c>
      <c r="AI253">
        <f>(AJ253 - AK253 - DI253*1E3/(8.314*(DK253+273.15)) * AM253/DH253 * AL253) * DH253/(100*CV253) * (1000 - DE253)/1000</f>
        <v>0</v>
      </c>
      <c r="AJ253">
        <v>747.697544862489</v>
      </c>
      <c r="AK253">
        <v>700.804466666666</v>
      </c>
      <c r="AL253">
        <v>3.24007312886496</v>
      </c>
      <c r="AM253">
        <v>66.0504921813524</v>
      </c>
      <c r="AN253">
        <f>(AP253 - AO253 + DI253*1E3/(8.314*(DK253+273.15)) * AR253/DH253 * AQ253) * DH253/(100*CV253) * 1000/(1000 - AP253)</f>
        <v>0</v>
      </c>
      <c r="AO253">
        <v>19.7220269332468</v>
      </c>
      <c r="AP253">
        <v>24.0454216783217</v>
      </c>
      <c r="AQ253">
        <v>7.66060606123909e-05</v>
      </c>
      <c r="AR253">
        <v>92.47</v>
      </c>
      <c r="AS253">
        <v>0</v>
      </c>
      <c r="AT253">
        <v>0</v>
      </c>
      <c r="AU253">
        <f>IF(AS253*$H$13&gt;=AW253,1.0,(AW253/(AW253-AS253*$H$13)))</f>
        <v>0</v>
      </c>
      <c r="AV253">
        <f>(AU253-1)*100</f>
        <v>0</v>
      </c>
      <c r="AW253">
        <f>MAX(0,($B$13+$C$13*DP253)/(1+$D$13*DP253)*DI253/(DK253+273)*$E$13)</f>
        <v>0</v>
      </c>
      <c r="AX253" t="s">
        <v>418</v>
      </c>
      <c r="AY253" t="s">
        <v>418</v>
      </c>
      <c r="AZ253">
        <v>0</v>
      </c>
      <c r="BA253">
        <v>0</v>
      </c>
      <c r="BB253">
        <f>1-AZ253/BA253</f>
        <v>0</v>
      </c>
      <c r="BC253">
        <v>0</v>
      </c>
      <c r="BD253" t="s">
        <v>418</v>
      </c>
      <c r="BE253" t="s">
        <v>418</v>
      </c>
      <c r="BF253">
        <v>0</v>
      </c>
      <c r="BG253">
        <v>0</v>
      </c>
      <c r="BH253">
        <f>1-BF253/BG253</f>
        <v>0</v>
      </c>
      <c r="BI253">
        <v>0.5</v>
      </c>
      <c r="BJ253">
        <f>CS253</f>
        <v>0</v>
      </c>
      <c r="BK253">
        <f>L253</f>
        <v>0</v>
      </c>
      <c r="BL253">
        <f>BH253*BI253*BJ253</f>
        <v>0</v>
      </c>
      <c r="BM253">
        <f>(BK253-BC253)/BJ253</f>
        <v>0</v>
      </c>
      <c r="BN253">
        <f>(BA253-BG253)/BG253</f>
        <v>0</v>
      </c>
      <c r="BO253">
        <f>AZ253/(BB253+AZ253/BG253)</f>
        <v>0</v>
      </c>
      <c r="BP253" t="s">
        <v>418</v>
      </c>
      <c r="BQ253">
        <v>0</v>
      </c>
      <c r="BR253">
        <f>IF(BQ253&lt;&gt;0, BQ253, BO253)</f>
        <v>0</v>
      </c>
      <c r="BS253">
        <f>1-BR253/BG253</f>
        <v>0</v>
      </c>
      <c r="BT253">
        <f>(BG253-BF253)/(BG253-BR253)</f>
        <v>0</v>
      </c>
      <c r="BU253">
        <f>(BA253-BG253)/(BA253-BR253)</f>
        <v>0</v>
      </c>
      <c r="BV253">
        <f>(BG253-BF253)/(BG253-AZ253)</f>
        <v>0</v>
      </c>
      <c r="BW253">
        <f>(BA253-BG253)/(BA253-AZ253)</f>
        <v>0</v>
      </c>
      <c r="BX253">
        <f>(BT253*BR253/BF253)</f>
        <v>0</v>
      </c>
      <c r="BY253">
        <f>(1-BX253)</f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f>$B$11*DQ253+$C$11*DR253+$F$11*EC253*(1-EF253)</f>
        <v>0</v>
      </c>
      <c r="CS253">
        <f>CR253*CT253</f>
        <v>0</v>
      </c>
      <c r="CT253">
        <f>($B$11*$D$9+$C$11*$D$9+$F$11*((EP253+EH253)/MAX(EP253+EH253+EQ253, 0.1)*$I$9+EQ253/MAX(EP253+EH253+EQ253, 0.1)*$J$9))/($B$11+$C$11+$F$11)</f>
        <v>0</v>
      </c>
      <c r="CU253">
        <f>($B$11*$K$9+$C$11*$K$9+$F$11*((EP253+EH253)/MAX(EP253+EH253+EQ253, 0.1)*$P$9+EQ253/MAX(EP253+EH253+EQ253, 0.1)*$Q$9))/($B$11+$C$11+$F$11)</f>
        <v>0</v>
      </c>
      <c r="CV253">
        <v>6</v>
      </c>
      <c r="CW253">
        <v>0.5</v>
      </c>
      <c r="CX253" t="s">
        <v>419</v>
      </c>
      <c r="CY253">
        <v>2</v>
      </c>
      <c r="CZ253" t="b">
        <v>1</v>
      </c>
      <c r="DA253">
        <v>1659026860.35</v>
      </c>
      <c r="DB253">
        <v>660.940285714286</v>
      </c>
      <c r="DC253">
        <v>716.559571428572</v>
      </c>
      <c r="DD253">
        <v>24.05545</v>
      </c>
      <c r="DE253">
        <v>19.7325035714286</v>
      </c>
      <c r="DF253">
        <v>652.968142857143</v>
      </c>
      <c r="DG253">
        <v>23.5887178571429</v>
      </c>
      <c r="DH253">
        <v>500.044821428571</v>
      </c>
      <c r="DI253">
        <v>90.384525</v>
      </c>
      <c r="DJ253">
        <v>0.0460922535714286</v>
      </c>
      <c r="DK253">
        <v>27.268525</v>
      </c>
      <c r="DL253">
        <v>27.1721714285714</v>
      </c>
      <c r="DM253">
        <v>999.9</v>
      </c>
      <c r="DN253">
        <v>0</v>
      </c>
      <c r="DO253">
        <v>0</v>
      </c>
      <c r="DP253">
        <v>9991.96428571429</v>
      </c>
      <c r="DQ253">
        <v>0</v>
      </c>
      <c r="DR253">
        <v>18.2593</v>
      </c>
      <c r="DS253">
        <v>-55.6193642857143</v>
      </c>
      <c r="DT253">
        <v>677.231392857143</v>
      </c>
      <c r="DU253">
        <v>730.983607142857</v>
      </c>
      <c r="DV253">
        <v>4.32295571428571</v>
      </c>
      <c r="DW253">
        <v>716.559571428572</v>
      </c>
      <c r="DX253">
        <v>19.7325035714286</v>
      </c>
      <c r="DY253">
        <v>2.17424</v>
      </c>
      <c r="DZ253">
        <v>1.7835125</v>
      </c>
      <c r="EA253">
        <v>18.7737678571429</v>
      </c>
      <c r="EB253">
        <v>15.6430285714286</v>
      </c>
      <c r="EC253">
        <v>2000.00535714286</v>
      </c>
      <c r="ED253">
        <v>0.980000892857143</v>
      </c>
      <c r="EE253">
        <v>0.0199992821428571</v>
      </c>
      <c r="EF253">
        <v>0</v>
      </c>
      <c r="EG253">
        <v>875.137035714286</v>
      </c>
      <c r="EH253">
        <v>5.00063</v>
      </c>
      <c r="EI253">
        <v>17252.35</v>
      </c>
      <c r="EJ253">
        <v>17256.9535714286</v>
      </c>
      <c r="EK253">
        <v>38.062</v>
      </c>
      <c r="EL253">
        <v>38.125</v>
      </c>
      <c r="EM253">
        <v>37.57775</v>
      </c>
      <c r="EN253">
        <v>37.375</v>
      </c>
      <c r="EO253">
        <v>39.062</v>
      </c>
      <c r="EP253">
        <v>1955.11</v>
      </c>
      <c r="EQ253">
        <v>39.8953571428572</v>
      </c>
      <c r="ER253">
        <v>0</v>
      </c>
      <c r="ES253">
        <v>1659026866.9</v>
      </c>
      <c r="ET253">
        <v>0</v>
      </c>
      <c r="EU253">
        <v>875.138653846154</v>
      </c>
      <c r="EV253">
        <v>5.37398290630219</v>
      </c>
      <c r="EW253">
        <v>110.581196509765</v>
      </c>
      <c r="EX253">
        <v>17252.6269230769</v>
      </c>
      <c r="EY253">
        <v>15</v>
      </c>
      <c r="EZ253">
        <v>0</v>
      </c>
      <c r="FA253" t="s">
        <v>420</v>
      </c>
      <c r="FB253">
        <v>1657551626.5</v>
      </c>
      <c r="FC253">
        <v>1657551629</v>
      </c>
      <c r="FD253">
        <v>0</v>
      </c>
      <c r="FE253">
        <v>0.403</v>
      </c>
      <c r="FF253">
        <v>0.009</v>
      </c>
      <c r="FG253">
        <v>9.41</v>
      </c>
      <c r="FH253">
        <v>0.087</v>
      </c>
      <c r="FI253">
        <v>417</v>
      </c>
      <c r="FJ253">
        <v>17</v>
      </c>
      <c r="FK253">
        <v>1.61</v>
      </c>
      <c r="FL253">
        <v>0.59</v>
      </c>
      <c r="FM253">
        <v>-55.2055487804878</v>
      </c>
      <c r="FN253">
        <v>-6.65472334494776</v>
      </c>
      <c r="FO253">
        <v>0.879554097983177</v>
      </c>
      <c r="FP253">
        <v>0</v>
      </c>
      <c r="FQ253">
        <v>874.837764705882</v>
      </c>
      <c r="FR253">
        <v>5.90096256648188</v>
      </c>
      <c r="FS253">
        <v>0.619330713651424</v>
      </c>
      <c r="FT253">
        <v>0</v>
      </c>
      <c r="FU253">
        <v>4.31318268292683</v>
      </c>
      <c r="FV253">
        <v>0.146822717770032</v>
      </c>
      <c r="FW253">
        <v>0.0177194393767493</v>
      </c>
      <c r="FX253">
        <v>0</v>
      </c>
      <c r="FY253">
        <v>0</v>
      </c>
      <c r="FZ253">
        <v>3</v>
      </c>
      <c r="GA253" t="s">
        <v>427</v>
      </c>
      <c r="GB253">
        <v>2.97421</v>
      </c>
      <c r="GC253">
        <v>2.70002</v>
      </c>
      <c r="GD253">
        <v>0.12936</v>
      </c>
      <c r="GE253">
        <v>0.13766</v>
      </c>
      <c r="GF253">
        <v>0.103309</v>
      </c>
      <c r="GG253">
        <v>0.090889</v>
      </c>
      <c r="GH253">
        <v>33921</v>
      </c>
      <c r="GI253">
        <v>36738.9</v>
      </c>
      <c r="GJ253">
        <v>35305</v>
      </c>
      <c r="GK253">
        <v>38636.8</v>
      </c>
      <c r="GL253">
        <v>44880.3</v>
      </c>
      <c r="GM253">
        <v>50726.8</v>
      </c>
      <c r="GN253">
        <v>55182.7</v>
      </c>
      <c r="GO253">
        <v>61966.3</v>
      </c>
      <c r="GP253">
        <v>1.9882</v>
      </c>
      <c r="GQ253">
        <v>1.8486</v>
      </c>
      <c r="GR253">
        <v>0.125021</v>
      </c>
      <c r="GS253">
        <v>0</v>
      </c>
      <c r="GT253">
        <v>25.1334</v>
      </c>
      <c r="GU253">
        <v>999.9</v>
      </c>
      <c r="GV253">
        <v>57.52</v>
      </c>
      <c r="GW253">
        <v>29.306</v>
      </c>
      <c r="GX253">
        <v>26.0513</v>
      </c>
      <c r="GY253">
        <v>56.0964</v>
      </c>
      <c r="GZ253">
        <v>43.4415</v>
      </c>
      <c r="HA253">
        <v>1</v>
      </c>
      <c r="HB253">
        <v>-0.0615447</v>
      </c>
      <c r="HC253">
        <v>0.00653595</v>
      </c>
      <c r="HD253">
        <v>20.114</v>
      </c>
      <c r="HE253">
        <v>5.19932</v>
      </c>
      <c r="HF253">
        <v>12.0052</v>
      </c>
      <c r="HG253">
        <v>4.976</v>
      </c>
      <c r="HH253">
        <v>3.2938</v>
      </c>
      <c r="HI253">
        <v>9999</v>
      </c>
      <c r="HJ253">
        <v>9999</v>
      </c>
      <c r="HK253">
        <v>9999</v>
      </c>
      <c r="HL253">
        <v>628.5</v>
      </c>
      <c r="HM253">
        <v>1.86325</v>
      </c>
      <c r="HN253">
        <v>1.86807</v>
      </c>
      <c r="HO253">
        <v>1.86783</v>
      </c>
      <c r="HP253">
        <v>1.86902</v>
      </c>
      <c r="HQ253">
        <v>1.86981</v>
      </c>
      <c r="HR253">
        <v>1.86584</v>
      </c>
      <c r="HS253">
        <v>1.86697</v>
      </c>
      <c r="HT253">
        <v>1.86829</v>
      </c>
      <c r="HU253">
        <v>5</v>
      </c>
      <c r="HV253">
        <v>0</v>
      </c>
      <c r="HW253">
        <v>0</v>
      </c>
      <c r="HX253">
        <v>0</v>
      </c>
      <c r="HY253" t="s">
        <v>422</v>
      </c>
      <c r="HZ253" t="s">
        <v>423</v>
      </c>
      <c r="IA253" t="s">
        <v>424</v>
      </c>
      <c r="IB253" t="s">
        <v>424</v>
      </c>
      <c r="IC253" t="s">
        <v>424</v>
      </c>
      <c r="ID253" t="s">
        <v>424</v>
      </c>
      <c r="IE253">
        <v>0</v>
      </c>
      <c r="IF253">
        <v>100</v>
      </c>
      <c r="IG253">
        <v>100</v>
      </c>
      <c r="IH253">
        <v>8.118</v>
      </c>
      <c r="II253">
        <v>0.4661</v>
      </c>
      <c r="IJ253">
        <v>4.02706509432224</v>
      </c>
      <c r="IK253">
        <v>0.00601174518973114</v>
      </c>
      <c r="IL253">
        <v>2.77886958061485e-07</v>
      </c>
      <c r="IM253">
        <v>-3.54636231360687e-10</v>
      </c>
      <c r="IN253">
        <v>-0.0404303883988718</v>
      </c>
      <c r="IO253">
        <v>-0.0177815531441476</v>
      </c>
      <c r="IP253">
        <v>0.00205572605671414</v>
      </c>
      <c r="IQ253">
        <v>-1.65519735432211e-05</v>
      </c>
      <c r="IR253">
        <v>-4</v>
      </c>
      <c r="IS253">
        <v>1848</v>
      </c>
      <c r="IT253">
        <v>1</v>
      </c>
      <c r="IU253">
        <v>25</v>
      </c>
      <c r="IV253">
        <v>24587.4</v>
      </c>
      <c r="IW253">
        <v>24587.3</v>
      </c>
      <c r="IX253">
        <v>1.64185</v>
      </c>
      <c r="IY253">
        <v>2.60376</v>
      </c>
      <c r="IZ253">
        <v>1.54785</v>
      </c>
      <c r="JA253">
        <v>2.30347</v>
      </c>
      <c r="JB253">
        <v>1.34644</v>
      </c>
      <c r="JC253">
        <v>2.34009</v>
      </c>
      <c r="JD253">
        <v>33.7155</v>
      </c>
      <c r="JE253">
        <v>24.2188</v>
      </c>
      <c r="JF253">
        <v>18</v>
      </c>
      <c r="JG253">
        <v>500.723</v>
      </c>
      <c r="JH253">
        <v>410.915</v>
      </c>
      <c r="JI253">
        <v>24.9997</v>
      </c>
      <c r="JJ253">
        <v>26.4667</v>
      </c>
      <c r="JK253">
        <v>30</v>
      </c>
      <c r="JL253">
        <v>26.4377</v>
      </c>
      <c r="JM253">
        <v>26.382</v>
      </c>
      <c r="JN253">
        <v>32.9295</v>
      </c>
      <c r="JO253">
        <v>32.6129</v>
      </c>
      <c r="JP253">
        <v>81.3182</v>
      </c>
      <c r="JQ253">
        <v>25</v>
      </c>
      <c r="JR253">
        <v>756.043</v>
      </c>
      <c r="JS253">
        <v>19.7332</v>
      </c>
      <c r="JT253">
        <v>102.369</v>
      </c>
      <c r="JU253">
        <v>103.148</v>
      </c>
    </row>
    <row r="254" spans="1:281">
      <c r="A254">
        <v>238</v>
      </c>
      <c r="B254">
        <v>1659026873.1</v>
      </c>
      <c r="C254">
        <v>3190</v>
      </c>
      <c r="D254" t="s">
        <v>901</v>
      </c>
      <c r="E254" t="s">
        <v>902</v>
      </c>
      <c r="F254">
        <v>5</v>
      </c>
      <c r="G254" t="s">
        <v>812</v>
      </c>
      <c r="H254" t="s">
        <v>417</v>
      </c>
      <c r="I254">
        <v>1659026865.61852</v>
      </c>
      <c r="J254">
        <f>(K254)/1000</f>
        <v>0</v>
      </c>
      <c r="K254">
        <f>IF(CZ254, AN254, AH254)</f>
        <v>0</v>
      </c>
      <c r="L254">
        <f>IF(CZ254, AI254, AG254)</f>
        <v>0</v>
      </c>
      <c r="M254">
        <f>DB254 - IF(AU254&gt;1, L254*CV254*100.0/(AW254*DP254), 0)</f>
        <v>0</v>
      </c>
      <c r="N254">
        <f>((T254-J254/2)*M254-L254)/(T254+J254/2)</f>
        <v>0</v>
      </c>
      <c r="O254">
        <f>N254*(DI254+DJ254)/1000.0</f>
        <v>0</v>
      </c>
      <c r="P254">
        <f>(DB254 - IF(AU254&gt;1, L254*CV254*100.0/(AW254*DP254), 0))*(DI254+DJ254)/1000.0</f>
        <v>0</v>
      </c>
      <c r="Q254">
        <f>2.0/((1/S254-1/R254)+SIGN(S254)*SQRT((1/S254-1/R254)*(1/S254-1/R254) + 4*CW254/((CW254+1)*(CW254+1))*(2*1/S254*1/R254-1/R254*1/R254)))</f>
        <v>0</v>
      </c>
      <c r="R254">
        <f>IF(LEFT(CX254,1)&lt;&gt;"0",IF(LEFT(CX254,1)="1",3.0,CY254),$D$5+$E$5*(DP254*DI254/($K$5*1000))+$F$5*(DP254*DI254/($K$5*1000))*MAX(MIN(CV254,$J$5),$I$5)*MAX(MIN(CV254,$J$5),$I$5)+$G$5*MAX(MIN(CV254,$J$5),$I$5)*(DP254*DI254/($K$5*1000))+$H$5*(DP254*DI254/($K$5*1000))*(DP254*DI254/($K$5*1000)))</f>
        <v>0</v>
      </c>
      <c r="S254">
        <f>J254*(1000-(1000*0.61365*exp(17.502*W254/(240.97+W254))/(DI254+DJ254)+DD254)/2)/(1000*0.61365*exp(17.502*W254/(240.97+W254))/(DI254+DJ254)-DD254)</f>
        <v>0</v>
      </c>
      <c r="T254">
        <f>1/((CW254+1)/(Q254/1.6)+1/(R254/1.37)) + CW254/((CW254+1)/(Q254/1.6) + CW254/(R254/1.37))</f>
        <v>0</v>
      </c>
      <c r="U254">
        <f>(CR254*CU254)</f>
        <v>0</v>
      </c>
      <c r="V254">
        <f>(DK254+(U254+2*0.95*5.67E-8*(((DK254+$B$7)+273)^4-(DK254+273)^4)-44100*J254)/(1.84*29.3*R254+8*0.95*5.67E-8*(DK254+273)^3))</f>
        <v>0</v>
      </c>
      <c r="W254">
        <f>($C$7*DL254+$D$7*DM254+$E$7*V254)</f>
        <v>0</v>
      </c>
      <c r="X254">
        <f>0.61365*exp(17.502*W254/(240.97+W254))</f>
        <v>0</v>
      </c>
      <c r="Y254">
        <f>(Z254/AA254*100)</f>
        <v>0</v>
      </c>
      <c r="Z254">
        <f>DD254*(DI254+DJ254)/1000</f>
        <v>0</v>
      </c>
      <c r="AA254">
        <f>0.61365*exp(17.502*DK254/(240.97+DK254))</f>
        <v>0</v>
      </c>
      <c r="AB254">
        <f>(X254-DD254*(DI254+DJ254)/1000)</f>
        <v>0</v>
      </c>
      <c r="AC254">
        <f>(-J254*44100)</f>
        <v>0</v>
      </c>
      <c r="AD254">
        <f>2*29.3*R254*0.92*(DK254-W254)</f>
        <v>0</v>
      </c>
      <c r="AE254">
        <f>2*0.95*5.67E-8*(((DK254+$B$7)+273)^4-(W254+273)^4)</f>
        <v>0</v>
      </c>
      <c r="AF254">
        <f>U254+AE254+AC254+AD254</f>
        <v>0</v>
      </c>
      <c r="AG254">
        <f>DH254*AU254*(DC254-DB254*(1000-AU254*DE254)/(1000-AU254*DD254))/(100*CV254)</f>
        <v>0</v>
      </c>
      <c r="AH254">
        <f>1000*DH254*AU254*(DD254-DE254)/(100*CV254*(1000-AU254*DD254))</f>
        <v>0</v>
      </c>
      <c r="AI254">
        <f>(AJ254 - AK254 - DI254*1E3/(8.314*(DK254+273.15)) * AM254/DH254 * AL254) * DH254/(100*CV254) * (1000 - DE254)/1000</f>
        <v>0</v>
      </c>
      <c r="AJ254">
        <v>764.729267731242</v>
      </c>
      <c r="AK254">
        <v>717.314503030303</v>
      </c>
      <c r="AL254">
        <v>3.27476923722167</v>
      </c>
      <c r="AM254">
        <v>66.0504921813524</v>
      </c>
      <c r="AN254">
        <f>(AP254 - AO254 + DI254*1E3/(8.314*(DK254+273.15)) * AR254/DH254 * AQ254) * DH254/(100*CV254) * 1000/(1000 - AP254)</f>
        <v>0</v>
      </c>
      <c r="AO254">
        <v>19.7061180781818</v>
      </c>
      <c r="AP254">
        <v>24.0421734265734</v>
      </c>
      <c r="AQ254">
        <v>-0.000280574162676208</v>
      </c>
      <c r="AR254">
        <v>92.47</v>
      </c>
      <c r="AS254">
        <v>0</v>
      </c>
      <c r="AT254">
        <v>0</v>
      </c>
      <c r="AU254">
        <f>IF(AS254*$H$13&gt;=AW254,1.0,(AW254/(AW254-AS254*$H$13)))</f>
        <v>0</v>
      </c>
      <c r="AV254">
        <f>(AU254-1)*100</f>
        <v>0</v>
      </c>
      <c r="AW254">
        <f>MAX(0,($B$13+$C$13*DP254)/(1+$D$13*DP254)*DI254/(DK254+273)*$E$13)</f>
        <v>0</v>
      </c>
      <c r="AX254" t="s">
        <v>418</v>
      </c>
      <c r="AY254" t="s">
        <v>418</v>
      </c>
      <c r="AZ254">
        <v>0</v>
      </c>
      <c r="BA254">
        <v>0</v>
      </c>
      <c r="BB254">
        <f>1-AZ254/BA254</f>
        <v>0</v>
      </c>
      <c r="BC254">
        <v>0</v>
      </c>
      <c r="BD254" t="s">
        <v>418</v>
      </c>
      <c r="BE254" t="s">
        <v>418</v>
      </c>
      <c r="BF254">
        <v>0</v>
      </c>
      <c r="BG254">
        <v>0</v>
      </c>
      <c r="BH254">
        <f>1-BF254/BG254</f>
        <v>0</v>
      </c>
      <c r="BI254">
        <v>0.5</v>
      </c>
      <c r="BJ254">
        <f>CS254</f>
        <v>0</v>
      </c>
      <c r="BK254">
        <f>L254</f>
        <v>0</v>
      </c>
      <c r="BL254">
        <f>BH254*BI254*BJ254</f>
        <v>0</v>
      </c>
      <c r="BM254">
        <f>(BK254-BC254)/BJ254</f>
        <v>0</v>
      </c>
      <c r="BN254">
        <f>(BA254-BG254)/BG254</f>
        <v>0</v>
      </c>
      <c r="BO254">
        <f>AZ254/(BB254+AZ254/BG254)</f>
        <v>0</v>
      </c>
      <c r="BP254" t="s">
        <v>418</v>
      </c>
      <c r="BQ254">
        <v>0</v>
      </c>
      <c r="BR254">
        <f>IF(BQ254&lt;&gt;0, BQ254, BO254)</f>
        <v>0</v>
      </c>
      <c r="BS254">
        <f>1-BR254/BG254</f>
        <v>0</v>
      </c>
      <c r="BT254">
        <f>(BG254-BF254)/(BG254-BR254)</f>
        <v>0</v>
      </c>
      <c r="BU254">
        <f>(BA254-BG254)/(BA254-BR254)</f>
        <v>0</v>
      </c>
      <c r="BV254">
        <f>(BG254-BF254)/(BG254-AZ254)</f>
        <v>0</v>
      </c>
      <c r="BW254">
        <f>(BA254-BG254)/(BA254-AZ254)</f>
        <v>0</v>
      </c>
      <c r="BX254">
        <f>(BT254*BR254/BF254)</f>
        <v>0</v>
      </c>
      <c r="BY254">
        <f>(1-BX254)</f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f>$B$11*DQ254+$C$11*DR254+$F$11*EC254*(1-EF254)</f>
        <v>0</v>
      </c>
      <c r="CS254">
        <f>CR254*CT254</f>
        <v>0</v>
      </c>
      <c r="CT254">
        <f>($B$11*$D$9+$C$11*$D$9+$F$11*((EP254+EH254)/MAX(EP254+EH254+EQ254, 0.1)*$I$9+EQ254/MAX(EP254+EH254+EQ254, 0.1)*$J$9))/($B$11+$C$11+$F$11)</f>
        <v>0</v>
      </c>
      <c r="CU254">
        <f>($B$11*$K$9+$C$11*$K$9+$F$11*((EP254+EH254)/MAX(EP254+EH254+EQ254, 0.1)*$P$9+EQ254/MAX(EP254+EH254+EQ254, 0.1)*$Q$9))/($B$11+$C$11+$F$11)</f>
        <v>0</v>
      </c>
      <c r="CV254">
        <v>6</v>
      </c>
      <c r="CW254">
        <v>0.5</v>
      </c>
      <c r="CX254" t="s">
        <v>419</v>
      </c>
      <c r="CY254">
        <v>2</v>
      </c>
      <c r="CZ254" t="b">
        <v>1</v>
      </c>
      <c r="DA254">
        <v>1659026865.61852</v>
      </c>
      <c r="DB254">
        <v>677.815481481481</v>
      </c>
      <c r="DC254">
        <v>733.850925925926</v>
      </c>
      <c r="DD254">
        <v>24.0472148148148</v>
      </c>
      <c r="DE254">
        <v>19.7192518518519</v>
      </c>
      <c r="DF254">
        <v>669.744037037037</v>
      </c>
      <c r="DG254">
        <v>23.5808851851852</v>
      </c>
      <c r="DH254">
        <v>500.013592592593</v>
      </c>
      <c r="DI254">
        <v>90.3850592592593</v>
      </c>
      <c r="DJ254">
        <v>0.0462489703703704</v>
      </c>
      <c r="DK254">
        <v>27.2648592592593</v>
      </c>
      <c r="DL254">
        <v>27.1703555555556</v>
      </c>
      <c r="DM254">
        <v>999.9</v>
      </c>
      <c r="DN254">
        <v>0</v>
      </c>
      <c r="DO254">
        <v>0</v>
      </c>
      <c r="DP254">
        <v>9996.2962962963</v>
      </c>
      <c r="DQ254">
        <v>0</v>
      </c>
      <c r="DR254">
        <v>18.2593</v>
      </c>
      <c r="DS254">
        <v>-56.0355740740741</v>
      </c>
      <c r="DT254">
        <v>694.516740740741</v>
      </c>
      <c r="DU254">
        <v>748.612888888889</v>
      </c>
      <c r="DV254">
        <v>4.32796444444444</v>
      </c>
      <c r="DW254">
        <v>733.850925925926</v>
      </c>
      <c r="DX254">
        <v>19.7192518518519</v>
      </c>
      <c r="DY254">
        <v>2.17350851851852</v>
      </c>
      <c r="DZ254">
        <v>1.78232592592593</v>
      </c>
      <c r="EA254">
        <v>18.7683851851852</v>
      </c>
      <c r="EB254">
        <v>15.632637037037</v>
      </c>
      <c r="EC254">
        <v>1999.99851851852</v>
      </c>
      <c r="ED254">
        <v>0.979999962962963</v>
      </c>
      <c r="EE254">
        <v>0.0200002111111111</v>
      </c>
      <c r="EF254">
        <v>0</v>
      </c>
      <c r="EG254">
        <v>875.537111111111</v>
      </c>
      <c r="EH254">
        <v>5.00063</v>
      </c>
      <c r="EI254">
        <v>17261.3740740741</v>
      </c>
      <c r="EJ254">
        <v>17256.8851851852</v>
      </c>
      <c r="EK254">
        <v>38.062</v>
      </c>
      <c r="EL254">
        <v>38.125</v>
      </c>
      <c r="EM254">
        <v>37.5666666666667</v>
      </c>
      <c r="EN254">
        <v>37.375</v>
      </c>
      <c r="EO254">
        <v>39.062</v>
      </c>
      <c r="EP254">
        <v>1955.10148148148</v>
      </c>
      <c r="EQ254">
        <v>39.897037037037</v>
      </c>
      <c r="ER254">
        <v>0</v>
      </c>
      <c r="ES254">
        <v>1659026871.7</v>
      </c>
      <c r="ET254">
        <v>0</v>
      </c>
      <c r="EU254">
        <v>875.4885</v>
      </c>
      <c r="EV254">
        <v>3.58314530314606</v>
      </c>
      <c r="EW254">
        <v>100.700854720347</v>
      </c>
      <c r="EX254">
        <v>17260.7961538462</v>
      </c>
      <c r="EY254">
        <v>15</v>
      </c>
      <c r="EZ254">
        <v>0</v>
      </c>
      <c r="FA254" t="s">
        <v>420</v>
      </c>
      <c r="FB254">
        <v>1657551626.5</v>
      </c>
      <c r="FC254">
        <v>1657551629</v>
      </c>
      <c r="FD254">
        <v>0</v>
      </c>
      <c r="FE254">
        <v>0.403</v>
      </c>
      <c r="FF254">
        <v>0.009</v>
      </c>
      <c r="FG254">
        <v>9.41</v>
      </c>
      <c r="FH254">
        <v>0.087</v>
      </c>
      <c r="FI254">
        <v>417</v>
      </c>
      <c r="FJ254">
        <v>17</v>
      </c>
      <c r="FK254">
        <v>1.61</v>
      </c>
      <c r="FL254">
        <v>0.59</v>
      </c>
      <c r="FM254">
        <v>-55.6877</v>
      </c>
      <c r="FN254">
        <v>-7.2793735191639</v>
      </c>
      <c r="FO254">
        <v>0.93693198675511</v>
      </c>
      <c r="FP254">
        <v>0</v>
      </c>
      <c r="FQ254">
        <v>875.194147058824</v>
      </c>
      <c r="FR254">
        <v>4.90693659484859</v>
      </c>
      <c r="FS254">
        <v>0.535632838049759</v>
      </c>
      <c r="FT254">
        <v>0</v>
      </c>
      <c r="FU254">
        <v>4.32363170731707</v>
      </c>
      <c r="FV254">
        <v>0.0820862717770038</v>
      </c>
      <c r="FW254">
        <v>0.0108106160340792</v>
      </c>
      <c r="FX254">
        <v>1</v>
      </c>
      <c r="FY254">
        <v>1</v>
      </c>
      <c r="FZ254">
        <v>3</v>
      </c>
      <c r="GA254" t="s">
        <v>421</v>
      </c>
      <c r="GB254">
        <v>2.97429</v>
      </c>
      <c r="GC254">
        <v>2.69956</v>
      </c>
      <c r="GD254">
        <v>0.131443</v>
      </c>
      <c r="GE254">
        <v>0.139619</v>
      </c>
      <c r="GF254">
        <v>0.10329</v>
      </c>
      <c r="GG254">
        <v>0.0908983</v>
      </c>
      <c r="GH254">
        <v>33839.7</v>
      </c>
      <c r="GI254">
        <v>36655.3</v>
      </c>
      <c r="GJ254">
        <v>35304.8</v>
      </c>
      <c r="GK254">
        <v>38636.7</v>
      </c>
      <c r="GL254">
        <v>44881</v>
      </c>
      <c r="GM254">
        <v>50726.7</v>
      </c>
      <c r="GN254">
        <v>55182.3</v>
      </c>
      <c r="GO254">
        <v>61966.7</v>
      </c>
      <c r="GP254">
        <v>1.9876</v>
      </c>
      <c r="GQ254">
        <v>1.8488</v>
      </c>
      <c r="GR254">
        <v>0.122935</v>
      </c>
      <c r="GS254">
        <v>0</v>
      </c>
      <c r="GT254">
        <v>25.1334</v>
      </c>
      <c r="GU254">
        <v>999.9</v>
      </c>
      <c r="GV254">
        <v>57.52</v>
      </c>
      <c r="GW254">
        <v>29.306</v>
      </c>
      <c r="GX254">
        <v>26.0523</v>
      </c>
      <c r="GY254">
        <v>56.4664</v>
      </c>
      <c r="GZ254">
        <v>43.1851</v>
      </c>
      <c r="HA254">
        <v>1</v>
      </c>
      <c r="HB254">
        <v>-0.0616057</v>
      </c>
      <c r="HC254">
        <v>0.00653595</v>
      </c>
      <c r="HD254">
        <v>20.1133</v>
      </c>
      <c r="HE254">
        <v>5.19692</v>
      </c>
      <c r="HF254">
        <v>12.0052</v>
      </c>
      <c r="HG254">
        <v>4.9756</v>
      </c>
      <c r="HH254">
        <v>3.2932</v>
      </c>
      <c r="HI254">
        <v>9999</v>
      </c>
      <c r="HJ254">
        <v>9999</v>
      </c>
      <c r="HK254">
        <v>9999</v>
      </c>
      <c r="HL254">
        <v>628.5</v>
      </c>
      <c r="HM254">
        <v>1.86322</v>
      </c>
      <c r="HN254">
        <v>1.86801</v>
      </c>
      <c r="HO254">
        <v>1.86783</v>
      </c>
      <c r="HP254">
        <v>1.86902</v>
      </c>
      <c r="HQ254">
        <v>1.86981</v>
      </c>
      <c r="HR254">
        <v>1.86584</v>
      </c>
      <c r="HS254">
        <v>1.86691</v>
      </c>
      <c r="HT254">
        <v>1.86829</v>
      </c>
      <c r="HU254">
        <v>5</v>
      </c>
      <c r="HV254">
        <v>0</v>
      </c>
      <c r="HW254">
        <v>0</v>
      </c>
      <c r="HX254">
        <v>0</v>
      </c>
      <c r="HY254" t="s">
        <v>422</v>
      </c>
      <c r="HZ254" t="s">
        <v>423</v>
      </c>
      <c r="IA254" t="s">
        <v>424</v>
      </c>
      <c r="IB254" t="s">
        <v>424</v>
      </c>
      <c r="IC254" t="s">
        <v>424</v>
      </c>
      <c r="ID254" t="s">
        <v>424</v>
      </c>
      <c r="IE254">
        <v>0</v>
      </c>
      <c r="IF254">
        <v>100</v>
      </c>
      <c r="IG254">
        <v>100</v>
      </c>
      <c r="IH254">
        <v>8.212</v>
      </c>
      <c r="II254">
        <v>0.4656</v>
      </c>
      <c r="IJ254">
        <v>4.02706509432224</v>
      </c>
      <c r="IK254">
        <v>0.00601174518973114</v>
      </c>
      <c r="IL254">
        <v>2.77886958061485e-07</v>
      </c>
      <c r="IM254">
        <v>-3.54636231360687e-10</v>
      </c>
      <c r="IN254">
        <v>-0.0404303883988718</v>
      </c>
      <c r="IO254">
        <v>-0.0177815531441476</v>
      </c>
      <c r="IP254">
        <v>0.00205572605671414</v>
      </c>
      <c r="IQ254">
        <v>-1.65519735432211e-05</v>
      </c>
      <c r="IR254">
        <v>-4</v>
      </c>
      <c r="IS254">
        <v>1848</v>
      </c>
      <c r="IT254">
        <v>1</v>
      </c>
      <c r="IU254">
        <v>25</v>
      </c>
      <c r="IV254">
        <v>24587.4</v>
      </c>
      <c r="IW254">
        <v>24587.4</v>
      </c>
      <c r="IX254">
        <v>1.66992</v>
      </c>
      <c r="IY254">
        <v>2.6001</v>
      </c>
      <c r="IZ254">
        <v>1.54785</v>
      </c>
      <c r="JA254">
        <v>2.30347</v>
      </c>
      <c r="JB254">
        <v>1.34644</v>
      </c>
      <c r="JC254">
        <v>2.41333</v>
      </c>
      <c r="JD254">
        <v>33.7155</v>
      </c>
      <c r="JE254">
        <v>24.2276</v>
      </c>
      <c r="JF254">
        <v>18</v>
      </c>
      <c r="JG254">
        <v>500.328</v>
      </c>
      <c r="JH254">
        <v>411.027</v>
      </c>
      <c r="JI254">
        <v>24.9998</v>
      </c>
      <c r="JJ254">
        <v>26.4645</v>
      </c>
      <c r="JK254">
        <v>29.9999</v>
      </c>
      <c r="JL254">
        <v>26.4377</v>
      </c>
      <c r="JM254">
        <v>26.382</v>
      </c>
      <c r="JN254">
        <v>33.551</v>
      </c>
      <c r="JO254">
        <v>32.6129</v>
      </c>
      <c r="JP254">
        <v>81.3182</v>
      </c>
      <c r="JQ254">
        <v>25</v>
      </c>
      <c r="JR254">
        <v>776.288</v>
      </c>
      <c r="JS254">
        <v>19.7333</v>
      </c>
      <c r="JT254">
        <v>102.368</v>
      </c>
      <c r="JU254">
        <v>103.148</v>
      </c>
    </row>
    <row r="255" spans="1:281">
      <c r="A255">
        <v>239</v>
      </c>
      <c r="B255">
        <v>1659026878.1</v>
      </c>
      <c r="C255">
        <v>3195</v>
      </c>
      <c r="D255" t="s">
        <v>903</v>
      </c>
      <c r="E255" t="s">
        <v>904</v>
      </c>
      <c r="F255">
        <v>5</v>
      </c>
      <c r="G255" t="s">
        <v>812</v>
      </c>
      <c r="H255" t="s">
        <v>417</v>
      </c>
      <c r="I255">
        <v>1659026870.33214</v>
      </c>
      <c r="J255">
        <f>(K255)/1000</f>
        <v>0</v>
      </c>
      <c r="K255">
        <f>IF(CZ255, AN255, AH255)</f>
        <v>0</v>
      </c>
      <c r="L255">
        <f>IF(CZ255, AI255, AG255)</f>
        <v>0</v>
      </c>
      <c r="M255">
        <f>DB255 - IF(AU255&gt;1, L255*CV255*100.0/(AW255*DP255), 0)</f>
        <v>0</v>
      </c>
      <c r="N255">
        <f>((T255-J255/2)*M255-L255)/(T255+J255/2)</f>
        <v>0</v>
      </c>
      <c r="O255">
        <f>N255*(DI255+DJ255)/1000.0</f>
        <v>0</v>
      </c>
      <c r="P255">
        <f>(DB255 - IF(AU255&gt;1, L255*CV255*100.0/(AW255*DP255), 0))*(DI255+DJ255)/1000.0</f>
        <v>0</v>
      </c>
      <c r="Q255">
        <f>2.0/((1/S255-1/R255)+SIGN(S255)*SQRT((1/S255-1/R255)*(1/S255-1/R255) + 4*CW255/((CW255+1)*(CW255+1))*(2*1/S255*1/R255-1/R255*1/R255)))</f>
        <v>0</v>
      </c>
      <c r="R255">
        <f>IF(LEFT(CX255,1)&lt;&gt;"0",IF(LEFT(CX255,1)="1",3.0,CY255),$D$5+$E$5*(DP255*DI255/($K$5*1000))+$F$5*(DP255*DI255/($K$5*1000))*MAX(MIN(CV255,$J$5),$I$5)*MAX(MIN(CV255,$J$5),$I$5)+$G$5*MAX(MIN(CV255,$J$5),$I$5)*(DP255*DI255/($K$5*1000))+$H$5*(DP255*DI255/($K$5*1000))*(DP255*DI255/($K$5*1000)))</f>
        <v>0</v>
      </c>
      <c r="S255">
        <f>J255*(1000-(1000*0.61365*exp(17.502*W255/(240.97+W255))/(DI255+DJ255)+DD255)/2)/(1000*0.61365*exp(17.502*W255/(240.97+W255))/(DI255+DJ255)-DD255)</f>
        <v>0</v>
      </c>
      <c r="T255">
        <f>1/((CW255+1)/(Q255/1.6)+1/(R255/1.37)) + CW255/((CW255+1)/(Q255/1.6) + CW255/(R255/1.37))</f>
        <v>0</v>
      </c>
      <c r="U255">
        <f>(CR255*CU255)</f>
        <v>0</v>
      </c>
      <c r="V255">
        <f>(DK255+(U255+2*0.95*5.67E-8*(((DK255+$B$7)+273)^4-(DK255+273)^4)-44100*J255)/(1.84*29.3*R255+8*0.95*5.67E-8*(DK255+273)^3))</f>
        <v>0</v>
      </c>
      <c r="W255">
        <f>($C$7*DL255+$D$7*DM255+$E$7*V255)</f>
        <v>0</v>
      </c>
      <c r="X255">
        <f>0.61365*exp(17.502*W255/(240.97+W255))</f>
        <v>0</v>
      </c>
      <c r="Y255">
        <f>(Z255/AA255*100)</f>
        <v>0</v>
      </c>
      <c r="Z255">
        <f>DD255*(DI255+DJ255)/1000</f>
        <v>0</v>
      </c>
      <c r="AA255">
        <f>0.61365*exp(17.502*DK255/(240.97+DK255))</f>
        <v>0</v>
      </c>
      <c r="AB255">
        <f>(X255-DD255*(DI255+DJ255)/1000)</f>
        <v>0</v>
      </c>
      <c r="AC255">
        <f>(-J255*44100)</f>
        <v>0</v>
      </c>
      <c r="AD255">
        <f>2*29.3*R255*0.92*(DK255-W255)</f>
        <v>0</v>
      </c>
      <c r="AE255">
        <f>2*0.95*5.67E-8*(((DK255+$B$7)+273)^4-(W255+273)^4)</f>
        <v>0</v>
      </c>
      <c r="AF255">
        <f>U255+AE255+AC255+AD255</f>
        <v>0</v>
      </c>
      <c r="AG255">
        <f>DH255*AU255*(DC255-DB255*(1000-AU255*DE255)/(1000-AU255*DD255))/(100*CV255)</f>
        <v>0</v>
      </c>
      <c r="AH255">
        <f>1000*DH255*AU255*(DD255-DE255)/(100*CV255*(1000-AU255*DD255))</f>
        <v>0</v>
      </c>
      <c r="AI255">
        <f>(AJ255 - AK255 - DI255*1E3/(8.314*(DK255+273.15)) * AM255/DH255 * AL255) * DH255/(100*CV255) * (1000 - DE255)/1000</f>
        <v>0</v>
      </c>
      <c r="AJ255">
        <v>781.629264032588</v>
      </c>
      <c r="AK255">
        <v>733.894254545455</v>
      </c>
      <c r="AL255">
        <v>3.3288559197809</v>
      </c>
      <c r="AM255">
        <v>66.0504921813524</v>
      </c>
      <c r="AN255">
        <f>(AP255 - AO255 + DI255*1E3/(8.314*(DK255+273.15)) * AR255/DH255 * AQ255) * DH255/(100*CV255) * 1000/(1000 - AP255)</f>
        <v>0</v>
      </c>
      <c r="AO255">
        <v>19.7037607954978</v>
      </c>
      <c r="AP255">
        <v>24.0373664335665</v>
      </c>
      <c r="AQ255">
        <v>-0.000241755485891089</v>
      </c>
      <c r="AR255">
        <v>92.47</v>
      </c>
      <c r="AS255">
        <v>0</v>
      </c>
      <c r="AT255">
        <v>0</v>
      </c>
      <c r="AU255">
        <f>IF(AS255*$H$13&gt;=AW255,1.0,(AW255/(AW255-AS255*$H$13)))</f>
        <v>0</v>
      </c>
      <c r="AV255">
        <f>(AU255-1)*100</f>
        <v>0</v>
      </c>
      <c r="AW255">
        <f>MAX(0,($B$13+$C$13*DP255)/(1+$D$13*DP255)*DI255/(DK255+273)*$E$13)</f>
        <v>0</v>
      </c>
      <c r="AX255" t="s">
        <v>418</v>
      </c>
      <c r="AY255" t="s">
        <v>418</v>
      </c>
      <c r="AZ255">
        <v>0</v>
      </c>
      <c r="BA255">
        <v>0</v>
      </c>
      <c r="BB255">
        <f>1-AZ255/BA255</f>
        <v>0</v>
      </c>
      <c r="BC255">
        <v>0</v>
      </c>
      <c r="BD255" t="s">
        <v>418</v>
      </c>
      <c r="BE255" t="s">
        <v>418</v>
      </c>
      <c r="BF255">
        <v>0</v>
      </c>
      <c r="BG255">
        <v>0</v>
      </c>
      <c r="BH255">
        <f>1-BF255/BG255</f>
        <v>0</v>
      </c>
      <c r="BI255">
        <v>0.5</v>
      </c>
      <c r="BJ255">
        <f>CS255</f>
        <v>0</v>
      </c>
      <c r="BK255">
        <f>L255</f>
        <v>0</v>
      </c>
      <c r="BL255">
        <f>BH255*BI255*BJ255</f>
        <v>0</v>
      </c>
      <c r="BM255">
        <f>(BK255-BC255)/BJ255</f>
        <v>0</v>
      </c>
      <c r="BN255">
        <f>(BA255-BG255)/BG255</f>
        <v>0</v>
      </c>
      <c r="BO255">
        <f>AZ255/(BB255+AZ255/BG255)</f>
        <v>0</v>
      </c>
      <c r="BP255" t="s">
        <v>418</v>
      </c>
      <c r="BQ255">
        <v>0</v>
      </c>
      <c r="BR255">
        <f>IF(BQ255&lt;&gt;0, BQ255, BO255)</f>
        <v>0</v>
      </c>
      <c r="BS255">
        <f>1-BR255/BG255</f>
        <v>0</v>
      </c>
      <c r="BT255">
        <f>(BG255-BF255)/(BG255-BR255)</f>
        <v>0</v>
      </c>
      <c r="BU255">
        <f>(BA255-BG255)/(BA255-BR255)</f>
        <v>0</v>
      </c>
      <c r="BV255">
        <f>(BG255-BF255)/(BG255-AZ255)</f>
        <v>0</v>
      </c>
      <c r="BW255">
        <f>(BA255-BG255)/(BA255-AZ255)</f>
        <v>0</v>
      </c>
      <c r="BX255">
        <f>(BT255*BR255/BF255)</f>
        <v>0</v>
      </c>
      <c r="BY255">
        <f>(1-BX255)</f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f>$B$11*DQ255+$C$11*DR255+$F$11*EC255*(1-EF255)</f>
        <v>0</v>
      </c>
      <c r="CS255">
        <f>CR255*CT255</f>
        <v>0</v>
      </c>
      <c r="CT255">
        <f>($B$11*$D$9+$C$11*$D$9+$F$11*((EP255+EH255)/MAX(EP255+EH255+EQ255, 0.1)*$I$9+EQ255/MAX(EP255+EH255+EQ255, 0.1)*$J$9))/($B$11+$C$11+$F$11)</f>
        <v>0</v>
      </c>
      <c r="CU255">
        <f>($B$11*$K$9+$C$11*$K$9+$F$11*((EP255+EH255)/MAX(EP255+EH255+EQ255, 0.1)*$P$9+EQ255/MAX(EP255+EH255+EQ255, 0.1)*$Q$9))/($B$11+$C$11+$F$11)</f>
        <v>0</v>
      </c>
      <c r="CV255">
        <v>6</v>
      </c>
      <c r="CW255">
        <v>0.5</v>
      </c>
      <c r="CX255" t="s">
        <v>419</v>
      </c>
      <c r="CY255">
        <v>2</v>
      </c>
      <c r="CZ255" t="b">
        <v>1</v>
      </c>
      <c r="DA255">
        <v>1659026870.33214</v>
      </c>
      <c r="DB255">
        <v>692.824857142857</v>
      </c>
      <c r="DC255">
        <v>749.596214285714</v>
      </c>
      <c r="DD255">
        <v>24.0414428571429</v>
      </c>
      <c r="DE255">
        <v>19.7085964285714</v>
      </c>
      <c r="DF255">
        <v>684.665392857143</v>
      </c>
      <c r="DG255">
        <v>23.5753892857143</v>
      </c>
      <c r="DH255">
        <v>500.046</v>
      </c>
      <c r="DI255">
        <v>90.3858535714286</v>
      </c>
      <c r="DJ255">
        <v>0.0463141892857143</v>
      </c>
      <c r="DK255">
        <v>27.26265</v>
      </c>
      <c r="DL255">
        <v>27.1668785714286</v>
      </c>
      <c r="DM255">
        <v>999.9</v>
      </c>
      <c r="DN255">
        <v>0</v>
      </c>
      <c r="DO255">
        <v>0</v>
      </c>
      <c r="DP255">
        <v>10010</v>
      </c>
      <c r="DQ255">
        <v>0</v>
      </c>
      <c r="DR255">
        <v>18.2593</v>
      </c>
      <c r="DS255">
        <v>-56.7714035714286</v>
      </c>
      <c r="DT255">
        <v>709.891714285714</v>
      </c>
      <c r="DU255">
        <v>764.666607142857</v>
      </c>
      <c r="DV255">
        <v>4.33284285714286</v>
      </c>
      <c r="DW255">
        <v>749.596214285714</v>
      </c>
      <c r="DX255">
        <v>19.7085964285714</v>
      </c>
      <c r="DY255">
        <v>2.17300571428571</v>
      </c>
      <c r="DZ255">
        <v>1.78137928571429</v>
      </c>
      <c r="EA255">
        <v>18.764675</v>
      </c>
      <c r="EB255">
        <v>15.6243357142857</v>
      </c>
      <c r="EC255">
        <v>1999.98642857143</v>
      </c>
      <c r="ED255">
        <v>0.980001178571429</v>
      </c>
      <c r="EE255">
        <v>0.0199989571428571</v>
      </c>
      <c r="EF255">
        <v>0</v>
      </c>
      <c r="EG255">
        <v>875.8675</v>
      </c>
      <c r="EH255">
        <v>5.00063</v>
      </c>
      <c r="EI255">
        <v>17268.3428571429</v>
      </c>
      <c r="EJ255">
        <v>17256.7857142857</v>
      </c>
      <c r="EK255">
        <v>38.062</v>
      </c>
      <c r="EL255">
        <v>38.125</v>
      </c>
      <c r="EM255">
        <v>37.5665</v>
      </c>
      <c r="EN255">
        <v>37.375</v>
      </c>
      <c r="EO255">
        <v>39.062</v>
      </c>
      <c r="EP255">
        <v>1955.09178571429</v>
      </c>
      <c r="EQ255">
        <v>39.8942857142857</v>
      </c>
      <c r="ER255">
        <v>0</v>
      </c>
      <c r="ES255">
        <v>1659026877.1</v>
      </c>
      <c r="ET255">
        <v>0</v>
      </c>
      <c r="EU255">
        <v>875.91052</v>
      </c>
      <c r="EV255">
        <v>4.25900000768216</v>
      </c>
      <c r="EW255">
        <v>79.8846154557956</v>
      </c>
      <c r="EX255">
        <v>17269.324</v>
      </c>
      <c r="EY255">
        <v>15</v>
      </c>
      <c r="EZ255">
        <v>0</v>
      </c>
      <c r="FA255" t="s">
        <v>420</v>
      </c>
      <c r="FB255">
        <v>1657551626.5</v>
      </c>
      <c r="FC255">
        <v>1657551629</v>
      </c>
      <c r="FD255">
        <v>0</v>
      </c>
      <c r="FE255">
        <v>0.403</v>
      </c>
      <c r="FF255">
        <v>0.009</v>
      </c>
      <c r="FG255">
        <v>9.41</v>
      </c>
      <c r="FH255">
        <v>0.087</v>
      </c>
      <c r="FI255">
        <v>417</v>
      </c>
      <c r="FJ255">
        <v>17</v>
      </c>
      <c r="FK255">
        <v>1.61</v>
      </c>
      <c r="FL255">
        <v>0.59</v>
      </c>
      <c r="FM255">
        <v>-56.255156097561</v>
      </c>
      <c r="FN255">
        <v>-7.04131149825793</v>
      </c>
      <c r="FO255">
        <v>0.853287906420399</v>
      </c>
      <c r="FP255">
        <v>0</v>
      </c>
      <c r="FQ255">
        <v>875.586676470588</v>
      </c>
      <c r="FR255">
        <v>4.19433155141647</v>
      </c>
      <c r="FS255">
        <v>0.465390267636828</v>
      </c>
      <c r="FT255">
        <v>0</v>
      </c>
      <c r="FU255">
        <v>4.32762219512195</v>
      </c>
      <c r="FV255">
        <v>0.0722404181184653</v>
      </c>
      <c r="FW255">
        <v>0.00960935456632964</v>
      </c>
      <c r="FX255">
        <v>1</v>
      </c>
      <c r="FY255">
        <v>1</v>
      </c>
      <c r="FZ255">
        <v>3</v>
      </c>
      <c r="GA255" t="s">
        <v>421</v>
      </c>
      <c r="GB255">
        <v>2.97288</v>
      </c>
      <c r="GC255">
        <v>2.70055</v>
      </c>
      <c r="GD255">
        <v>0.133504</v>
      </c>
      <c r="GE255">
        <v>0.141809</v>
      </c>
      <c r="GF255">
        <v>0.103303</v>
      </c>
      <c r="GG255">
        <v>0.0908852</v>
      </c>
      <c r="GH255">
        <v>33760.1</v>
      </c>
      <c r="GI255">
        <v>36562.1</v>
      </c>
      <c r="GJ255">
        <v>35305.4</v>
      </c>
      <c r="GK255">
        <v>38636.6</v>
      </c>
      <c r="GL255">
        <v>44881</v>
      </c>
      <c r="GM255">
        <v>50727.4</v>
      </c>
      <c r="GN255">
        <v>55183.1</v>
      </c>
      <c r="GO255">
        <v>61966.6</v>
      </c>
      <c r="GP255">
        <v>1.9864</v>
      </c>
      <c r="GQ255">
        <v>1.8492</v>
      </c>
      <c r="GR255">
        <v>0.123084</v>
      </c>
      <c r="GS255">
        <v>0</v>
      </c>
      <c r="GT255">
        <v>25.1334</v>
      </c>
      <c r="GU255">
        <v>999.9</v>
      </c>
      <c r="GV255">
        <v>57.496</v>
      </c>
      <c r="GW255">
        <v>29.306</v>
      </c>
      <c r="GX255">
        <v>26.041</v>
      </c>
      <c r="GY255">
        <v>55.7864</v>
      </c>
      <c r="GZ255">
        <v>43.0929</v>
      </c>
      <c r="HA255">
        <v>1</v>
      </c>
      <c r="HB255">
        <v>-0.0621748</v>
      </c>
      <c r="HC255">
        <v>0.008061</v>
      </c>
      <c r="HD255">
        <v>20.1139</v>
      </c>
      <c r="HE255">
        <v>5.20052</v>
      </c>
      <c r="HF255">
        <v>12.004</v>
      </c>
      <c r="HG255">
        <v>4.976</v>
      </c>
      <c r="HH255">
        <v>3.2936</v>
      </c>
      <c r="HI255">
        <v>9999</v>
      </c>
      <c r="HJ255">
        <v>9999</v>
      </c>
      <c r="HK255">
        <v>9999</v>
      </c>
      <c r="HL255">
        <v>628.5</v>
      </c>
      <c r="HM255">
        <v>1.86319</v>
      </c>
      <c r="HN255">
        <v>1.86804</v>
      </c>
      <c r="HO255">
        <v>1.86783</v>
      </c>
      <c r="HP255">
        <v>1.86905</v>
      </c>
      <c r="HQ255">
        <v>1.86984</v>
      </c>
      <c r="HR255">
        <v>1.86584</v>
      </c>
      <c r="HS255">
        <v>1.86691</v>
      </c>
      <c r="HT255">
        <v>1.86835</v>
      </c>
      <c r="HU255">
        <v>5</v>
      </c>
      <c r="HV255">
        <v>0</v>
      </c>
      <c r="HW255">
        <v>0</v>
      </c>
      <c r="HX255">
        <v>0</v>
      </c>
      <c r="HY255" t="s">
        <v>422</v>
      </c>
      <c r="HZ255" t="s">
        <v>423</v>
      </c>
      <c r="IA255" t="s">
        <v>424</v>
      </c>
      <c r="IB255" t="s">
        <v>424</v>
      </c>
      <c r="IC255" t="s">
        <v>424</v>
      </c>
      <c r="ID255" t="s">
        <v>424</v>
      </c>
      <c r="IE255">
        <v>0</v>
      </c>
      <c r="IF255">
        <v>100</v>
      </c>
      <c r="IG255">
        <v>100</v>
      </c>
      <c r="IH255">
        <v>8.306</v>
      </c>
      <c r="II255">
        <v>0.466</v>
      </c>
      <c r="IJ255">
        <v>4.02706509432224</v>
      </c>
      <c r="IK255">
        <v>0.00601174518973114</v>
      </c>
      <c r="IL255">
        <v>2.77886958061485e-07</v>
      </c>
      <c r="IM255">
        <v>-3.54636231360687e-10</v>
      </c>
      <c r="IN255">
        <v>-0.0404303883988718</v>
      </c>
      <c r="IO255">
        <v>-0.0177815531441476</v>
      </c>
      <c r="IP255">
        <v>0.00205572605671414</v>
      </c>
      <c r="IQ255">
        <v>-1.65519735432211e-05</v>
      </c>
      <c r="IR255">
        <v>-4</v>
      </c>
      <c r="IS255">
        <v>1848</v>
      </c>
      <c r="IT255">
        <v>1</v>
      </c>
      <c r="IU255">
        <v>25</v>
      </c>
      <c r="IV255">
        <v>24587.5</v>
      </c>
      <c r="IW255">
        <v>24587.5</v>
      </c>
      <c r="IX255">
        <v>1.70288</v>
      </c>
      <c r="IY255">
        <v>2.60864</v>
      </c>
      <c r="IZ255">
        <v>1.54785</v>
      </c>
      <c r="JA255">
        <v>2.30225</v>
      </c>
      <c r="JB255">
        <v>1.34644</v>
      </c>
      <c r="JC255">
        <v>2.37427</v>
      </c>
      <c r="JD255">
        <v>33.7155</v>
      </c>
      <c r="JE255">
        <v>24.2188</v>
      </c>
      <c r="JF255">
        <v>18</v>
      </c>
      <c r="JG255">
        <v>499.518</v>
      </c>
      <c r="JH255">
        <v>411.236</v>
      </c>
      <c r="JI255">
        <v>25</v>
      </c>
      <c r="JJ255">
        <v>26.4645</v>
      </c>
      <c r="JK255">
        <v>29.9999</v>
      </c>
      <c r="JL255">
        <v>26.4355</v>
      </c>
      <c r="JM255">
        <v>26.3798</v>
      </c>
      <c r="JN255">
        <v>34.1287</v>
      </c>
      <c r="JO255">
        <v>32.6129</v>
      </c>
      <c r="JP255">
        <v>81.3182</v>
      </c>
      <c r="JQ255">
        <v>25</v>
      </c>
      <c r="JR255">
        <v>789.952</v>
      </c>
      <c r="JS255">
        <v>19.7333</v>
      </c>
      <c r="JT255">
        <v>102.37</v>
      </c>
      <c r="JU255">
        <v>103.148</v>
      </c>
    </row>
    <row r="256" spans="1:281">
      <c r="A256">
        <v>240</v>
      </c>
      <c r="B256">
        <v>1659026883.1</v>
      </c>
      <c r="C256">
        <v>3200</v>
      </c>
      <c r="D256" t="s">
        <v>905</v>
      </c>
      <c r="E256" t="s">
        <v>906</v>
      </c>
      <c r="F256">
        <v>5</v>
      </c>
      <c r="G256" t="s">
        <v>812</v>
      </c>
      <c r="H256" t="s">
        <v>417</v>
      </c>
      <c r="I256">
        <v>1659026875.6</v>
      </c>
      <c r="J256">
        <f>(K256)/1000</f>
        <v>0</v>
      </c>
      <c r="K256">
        <f>IF(CZ256, AN256, AH256)</f>
        <v>0</v>
      </c>
      <c r="L256">
        <f>IF(CZ256, AI256, AG256)</f>
        <v>0</v>
      </c>
      <c r="M256">
        <f>DB256 - IF(AU256&gt;1, L256*CV256*100.0/(AW256*DP256), 0)</f>
        <v>0</v>
      </c>
      <c r="N256">
        <f>((T256-J256/2)*M256-L256)/(T256+J256/2)</f>
        <v>0</v>
      </c>
      <c r="O256">
        <f>N256*(DI256+DJ256)/1000.0</f>
        <v>0</v>
      </c>
      <c r="P256">
        <f>(DB256 - IF(AU256&gt;1, L256*CV256*100.0/(AW256*DP256), 0))*(DI256+DJ256)/1000.0</f>
        <v>0</v>
      </c>
      <c r="Q256">
        <f>2.0/((1/S256-1/R256)+SIGN(S256)*SQRT((1/S256-1/R256)*(1/S256-1/R256) + 4*CW256/((CW256+1)*(CW256+1))*(2*1/S256*1/R256-1/R256*1/R256)))</f>
        <v>0</v>
      </c>
      <c r="R256">
        <f>IF(LEFT(CX256,1)&lt;&gt;"0",IF(LEFT(CX256,1)="1",3.0,CY256),$D$5+$E$5*(DP256*DI256/($K$5*1000))+$F$5*(DP256*DI256/($K$5*1000))*MAX(MIN(CV256,$J$5),$I$5)*MAX(MIN(CV256,$J$5),$I$5)+$G$5*MAX(MIN(CV256,$J$5),$I$5)*(DP256*DI256/($K$5*1000))+$H$5*(DP256*DI256/($K$5*1000))*(DP256*DI256/($K$5*1000)))</f>
        <v>0</v>
      </c>
      <c r="S256">
        <f>J256*(1000-(1000*0.61365*exp(17.502*W256/(240.97+W256))/(DI256+DJ256)+DD256)/2)/(1000*0.61365*exp(17.502*W256/(240.97+W256))/(DI256+DJ256)-DD256)</f>
        <v>0</v>
      </c>
      <c r="T256">
        <f>1/((CW256+1)/(Q256/1.6)+1/(R256/1.37)) + CW256/((CW256+1)/(Q256/1.6) + CW256/(R256/1.37))</f>
        <v>0</v>
      </c>
      <c r="U256">
        <f>(CR256*CU256)</f>
        <v>0</v>
      </c>
      <c r="V256">
        <f>(DK256+(U256+2*0.95*5.67E-8*(((DK256+$B$7)+273)^4-(DK256+273)^4)-44100*J256)/(1.84*29.3*R256+8*0.95*5.67E-8*(DK256+273)^3))</f>
        <v>0</v>
      </c>
      <c r="W256">
        <f>($C$7*DL256+$D$7*DM256+$E$7*V256)</f>
        <v>0</v>
      </c>
      <c r="X256">
        <f>0.61365*exp(17.502*W256/(240.97+W256))</f>
        <v>0</v>
      </c>
      <c r="Y256">
        <f>(Z256/AA256*100)</f>
        <v>0</v>
      </c>
      <c r="Z256">
        <f>DD256*(DI256+DJ256)/1000</f>
        <v>0</v>
      </c>
      <c r="AA256">
        <f>0.61365*exp(17.502*DK256/(240.97+DK256))</f>
        <v>0</v>
      </c>
      <c r="AB256">
        <f>(X256-DD256*(DI256+DJ256)/1000)</f>
        <v>0</v>
      </c>
      <c r="AC256">
        <f>(-J256*44100)</f>
        <v>0</v>
      </c>
      <c r="AD256">
        <f>2*29.3*R256*0.92*(DK256-W256)</f>
        <v>0</v>
      </c>
      <c r="AE256">
        <f>2*0.95*5.67E-8*(((DK256+$B$7)+273)^4-(W256+273)^4)</f>
        <v>0</v>
      </c>
      <c r="AF256">
        <f>U256+AE256+AC256+AD256</f>
        <v>0</v>
      </c>
      <c r="AG256">
        <f>DH256*AU256*(DC256-DB256*(1000-AU256*DE256)/(1000-AU256*DD256))/(100*CV256)</f>
        <v>0</v>
      </c>
      <c r="AH256">
        <f>1000*DH256*AU256*(DD256-DE256)/(100*CV256*(1000-AU256*DD256))</f>
        <v>0</v>
      </c>
      <c r="AI256">
        <f>(AJ256 - AK256 - DI256*1E3/(8.314*(DK256+273.15)) * AM256/DH256 * AL256) * DH256/(100*CV256) * (1000 - DE256)/1000</f>
        <v>0</v>
      </c>
      <c r="AJ256">
        <v>799.318430357134</v>
      </c>
      <c r="AK256">
        <v>750.842375757575</v>
      </c>
      <c r="AL256">
        <v>3.37444755210664</v>
      </c>
      <c r="AM256">
        <v>66.0504921813524</v>
      </c>
      <c r="AN256">
        <f>(AP256 - AO256 + DI256*1E3/(8.314*(DK256+273.15)) * AR256/DH256 * AQ256) * DH256/(100*CV256) * 1000/(1000 - AP256)</f>
        <v>0</v>
      </c>
      <c r="AO256">
        <v>19.7031879861472</v>
      </c>
      <c r="AP256">
        <v>24.0393713286713</v>
      </c>
      <c r="AQ256">
        <v>0.000152379176380165</v>
      </c>
      <c r="AR256">
        <v>92.47</v>
      </c>
      <c r="AS256">
        <v>0</v>
      </c>
      <c r="AT256">
        <v>0</v>
      </c>
      <c r="AU256">
        <f>IF(AS256*$H$13&gt;=AW256,1.0,(AW256/(AW256-AS256*$H$13)))</f>
        <v>0</v>
      </c>
      <c r="AV256">
        <f>(AU256-1)*100</f>
        <v>0</v>
      </c>
      <c r="AW256">
        <f>MAX(0,($B$13+$C$13*DP256)/(1+$D$13*DP256)*DI256/(DK256+273)*$E$13)</f>
        <v>0</v>
      </c>
      <c r="AX256" t="s">
        <v>418</v>
      </c>
      <c r="AY256" t="s">
        <v>418</v>
      </c>
      <c r="AZ256">
        <v>0</v>
      </c>
      <c r="BA256">
        <v>0</v>
      </c>
      <c r="BB256">
        <f>1-AZ256/BA256</f>
        <v>0</v>
      </c>
      <c r="BC256">
        <v>0</v>
      </c>
      <c r="BD256" t="s">
        <v>418</v>
      </c>
      <c r="BE256" t="s">
        <v>418</v>
      </c>
      <c r="BF256">
        <v>0</v>
      </c>
      <c r="BG256">
        <v>0</v>
      </c>
      <c r="BH256">
        <f>1-BF256/BG256</f>
        <v>0</v>
      </c>
      <c r="BI256">
        <v>0.5</v>
      </c>
      <c r="BJ256">
        <f>CS256</f>
        <v>0</v>
      </c>
      <c r="BK256">
        <f>L256</f>
        <v>0</v>
      </c>
      <c r="BL256">
        <f>BH256*BI256*BJ256</f>
        <v>0</v>
      </c>
      <c r="BM256">
        <f>(BK256-BC256)/BJ256</f>
        <v>0</v>
      </c>
      <c r="BN256">
        <f>(BA256-BG256)/BG256</f>
        <v>0</v>
      </c>
      <c r="BO256">
        <f>AZ256/(BB256+AZ256/BG256)</f>
        <v>0</v>
      </c>
      <c r="BP256" t="s">
        <v>418</v>
      </c>
      <c r="BQ256">
        <v>0</v>
      </c>
      <c r="BR256">
        <f>IF(BQ256&lt;&gt;0, BQ256, BO256)</f>
        <v>0</v>
      </c>
      <c r="BS256">
        <f>1-BR256/BG256</f>
        <v>0</v>
      </c>
      <c r="BT256">
        <f>(BG256-BF256)/(BG256-BR256)</f>
        <v>0</v>
      </c>
      <c r="BU256">
        <f>(BA256-BG256)/(BA256-BR256)</f>
        <v>0</v>
      </c>
      <c r="BV256">
        <f>(BG256-BF256)/(BG256-AZ256)</f>
        <v>0</v>
      </c>
      <c r="BW256">
        <f>(BA256-BG256)/(BA256-AZ256)</f>
        <v>0</v>
      </c>
      <c r="BX256">
        <f>(BT256*BR256/BF256)</f>
        <v>0</v>
      </c>
      <c r="BY256">
        <f>(1-BX256)</f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f>$B$11*DQ256+$C$11*DR256+$F$11*EC256*(1-EF256)</f>
        <v>0</v>
      </c>
      <c r="CS256">
        <f>CR256*CT256</f>
        <v>0</v>
      </c>
      <c r="CT256">
        <f>($B$11*$D$9+$C$11*$D$9+$F$11*((EP256+EH256)/MAX(EP256+EH256+EQ256, 0.1)*$I$9+EQ256/MAX(EP256+EH256+EQ256, 0.1)*$J$9))/($B$11+$C$11+$F$11)</f>
        <v>0</v>
      </c>
      <c r="CU256">
        <f>($B$11*$K$9+$C$11*$K$9+$F$11*((EP256+EH256)/MAX(EP256+EH256+EQ256, 0.1)*$P$9+EQ256/MAX(EP256+EH256+EQ256, 0.1)*$Q$9))/($B$11+$C$11+$F$11)</f>
        <v>0</v>
      </c>
      <c r="CV256">
        <v>6</v>
      </c>
      <c r="CW256">
        <v>0.5</v>
      </c>
      <c r="CX256" t="s">
        <v>419</v>
      </c>
      <c r="CY256">
        <v>2</v>
      </c>
      <c r="CZ256" t="b">
        <v>1</v>
      </c>
      <c r="DA256">
        <v>1659026875.6</v>
      </c>
      <c r="DB256">
        <v>709.881074074074</v>
      </c>
      <c r="DC256">
        <v>767.337777777778</v>
      </c>
      <c r="DD256">
        <v>24.0390518518519</v>
      </c>
      <c r="DE256">
        <v>19.7036592592593</v>
      </c>
      <c r="DF256">
        <v>701.621814814815</v>
      </c>
      <c r="DG256">
        <v>23.5731259259259</v>
      </c>
      <c r="DH256">
        <v>500.070259259259</v>
      </c>
      <c r="DI256">
        <v>90.3862592592593</v>
      </c>
      <c r="DJ256">
        <v>0.0463268111111111</v>
      </c>
      <c r="DK256">
        <v>27.2630703703704</v>
      </c>
      <c r="DL256">
        <v>27.1618925925926</v>
      </c>
      <c r="DM256">
        <v>999.9</v>
      </c>
      <c r="DN256">
        <v>0</v>
      </c>
      <c r="DO256">
        <v>0</v>
      </c>
      <c r="DP256">
        <v>9999.25925925926</v>
      </c>
      <c r="DQ256">
        <v>0</v>
      </c>
      <c r="DR256">
        <v>18.2593</v>
      </c>
      <c r="DS256">
        <v>-57.4567111111111</v>
      </c>
      <c r="DT256">
        <v>727.366259259259</v>
      </c>
      <c r="DU256">
        <v>782.760962962963</v>
      </c>
      <c r="DV256">
        <v>4.33538851851852</v>
      </c>
      <c r="DW256">
        <v>767.337777777778</v>
      </c>
      <c r="DX256">
        <v>19.7036592592593</v>
      </c>
      <c r="DY256">
        <v>2.1728</v>
      </c>
      <c r="DZ256">
        <v>1.78094148148148</v>
      </c>
      <c r="EA256">
        <v>18.7631555555556</v>
      </c>
      <c r="EB256">
        <v>15.6205037037037</v>
      </c>
      <c r="EC256">
        <v>1999.96925925926</v>
      </c>
      <c r="ED256">
        <v>0.980001296296296</v>
      </c>
      <c r="EE256">
        <v>0.0199988074074074</v>
      </c>
      <c r="EF256">
        <v>0</v>
      </c>
      <c r="EG256">
        <v>876.160666666667</v>
      </c>
      <c r="EH256">
        <v>5.00063</v>
      </c>
      <c r="EI256">
        <v>17274.4</v>
      </c>
      <c r="EJ256">
        <v>17256.6407407407</v>
      </c>
      <c r="EK256">
        <v>38.062</v>
      </c>
      <c r="EL256">
        <v>38.125</v>
      </c>
      <c r="EM256">
        <v>37.562</v>
      </c>
      <c r="EN256">
        <v>37.375</v>
      </c>
      <c r="EO256">
        <v>39.062</v>
      </c>
      <c r="EP256">
        <v>1955.07518518519</v>
      </c>
      <c r="EQ256">
        <v>39.8937037037037</v>
      </c>
      <c r="ER256">
        <v>0</v>
      </c>
      <c r="ES256">
        <v>1659026881.9</v>
      </c>
      <c r="ET256">
        <v>0</v>
      </c>
      <c r="EU256">
        <v>876.19128</v>
      </c>
      <c r="EV256">
        <v>4.23176922649076</v>
      </c>
      <c r="EW256">
        <v>60.8538460565419</v>
      </c>
      <c r="EX256">
        <v>17274.848</v>
      </c>
      <c r="EY256">
        <v>15</v>
      </c>
      <c r="EZ256">
        <v>0</v>
      </c>
      <c r="FA256" t="s">
        <v>420</v>
      </c>
      <c r="FB256">
        <v>1657551626.5</v>
      </c>
      <c r="FC256">
        <v>1657551629</v>
      </c>
      <c r="FD256">
        <v>0</v>
      </c>
      <c r="FE256">
        <v>0.403</v>
      </c>
      <c r="FF256">
        <v>0.009</v>
      </c>
      <c r="FG256">
        <v>9.41</v>
      </c>
      <c r="FH256">
        <v>0.087</v>
      </c>
      <c r="FI256">
        <v>417</v>
      </c>
      <c r="FJ256">
        <v>17</v>
      </c>
      <c r="FK256">
        <v>1.61</v>
      </c>
      <c r="FL256">
        <v>0.59</v>
      </c>
      <c r="FM256">
        <v>-56.9051317073171</v>
      </c>
      <c r="FN256">
        <v>-9.75529128919866</v>
      </c>
      <c r="FO256">
        <v>1.04876417736608</v>
      </c>
      <c r="FP256">
        <v>0</v>
      </c>
      <c r="FQ256">
        <v>875.942058823529</v>
      </c>
      <c r="FR256">
        <v>3.84210848362108</v>
      </c>
      <c r="FS256">
        <v>0.421593750733372</v>
      </c>
      <c r="FT256">
        <v>0</v>
      </c>
      <c r="FU256">
        <v>4.33226317073171</v>
      </c>
      <c r="FV256">
        <v>0.0457064111498246</v>
      </c>
      <c r="FW256">
        <v>0.00789112543799479</v>
      </c>
      <c r="FX256">
        <v>1</v>
      </c>
      <c r="FY256">
        <v>1</v>
      </c>
      <c r="FZ256">
        <v>3</v>
      </c>
      <c r="GA256" t="s">
        <v>421</v>
      </c>
      <c r="GB256">
        <v>2.9738</v>
      </c>
      <c r="GC256">
        <v>2.69968</v>
      </c>
      <c r="GD256">
        <v>0.135606</v>
      </c>
      <c r="GE256">
        <v>0.143736</v>
      </c>
      <c r="GF256">
        <v>0.103307</v>
      </c>
      <c r="GG256">
        <v>0.0908912</v>
      </c>
      <c r="GH256">
        <v>33678.3</v>
      </c>
      <c r="GI256">
        <v>36480.1</v>
      </c>
      <c r="GJ256">
        <v>35305.5</v>
      </c>
      <c r="GK256">
        <v>38636.8</v>
      </c>
      <c r="GL256">
        <v>44880.1</v>
      </c>
      <c r="GM256">
        <v>50727.9</v>
      </c>
      <c r="GN256">
        <v>55182.1</v>
      </c>
      <c r="GO256">
        <v>61967.6</v>
      </c>
      <c r="GP256">
        <v>1.9876</v>
      </c>
      <c r="GQ256">
        <v>1.8486</v>
      </c>
      <c r="GR256">
        <v>0.122637</v>
      </c>
      <c r="GS256">
        <v>0</v>
      </c>
      <c r="GT256">
        <v>25.1304</v>
      </c>
      <c r="GU256">
        <v>999.9</v>
      </c>
      <c r="GV256">
        <v>57.472</v>
      </c>
      <c r="GW256">
        <v>29.306</v>
      </c>
      <c r="GX256">
        <v>26.0298</v>
      </c>
      <c r="GY256">
        <v>56.5464</v>
      </c>
      <c r="GZ256">
        <v>43.4615</v>
      </c>
      <c r="HA256">
        <v>1</v>
      </c>
      <c r="HB256">
        <v>-0.0618902</v>
      </c>
      <c r="HC256">
        <v>0.0117647</v>
      </c>
      <c r="HD256">
        <v>20.1143</v>
      </c>
      <c r="HE256">
        <v>5.19932</v>
      </c>
      <c r="HF256">
        <v>12.004</v>
      </c>
      <c r="HG256">
        <v>4.976</v>
      </c>
      <c r="HH256">
        <v>3.2936</v>
      </c>
      <c r="HI256">
        <v>9999</v>
      </c>
      <c r="HJ256">
        <v>9999</v>
      </c>
      <c r="HK256">
        <v>9999</v>
      </c>
      <c r="HL256">
        <v>628.5</v>
      </c>
      <c r="HM256">
        <v>1.86325</v>
      </c>
      <c r="HN256">
        <v>1.86801</v>
      </c>
      <c r="HO256">
        <v>1.86783</v>
      </c>
      <c r="HP256">
        <v>1.86905</v>
      </c>
      <c r="HQ256">
        <v>1.86981</v>
      </c>
      <c r="HR256">
        <v>1.86584</v>
      </c>
      <c r="HS256">
        <v>1.86691</v>
      </c>
      <c r="HT256">
        <v>1.86832</v>
      </c>
      <c r="HU256">
        <v>5</v>
      </c>
      <c r="HV256">
        <v>0</v>
      </c>
      <c r="HW256">
        <v>0</v>
      </c>
      <c r="HX256">
        <v>0</v>
      </c>
      <c r="HY256" t="s">
        <v>422</v>
      </c>
      <c r="HZ256" t="s">
        <v>423</v>
      </c>
      <c r="IA256" t="s">
        <v>424</v>
      </c>
      <c r="IB256" t="s">
        <v>424</v>
      </c>
      <c r="IC256" t="s">
        <v>424</v>
      </c>
      <c r="ID256" t="s">
        <v>424</v>
      </c>
      <c r="IE256">
        <v>0</v>
      </c>
      <c r="IF256">
        <v>100</v>
      </c>
      <c r="IG256">
        <v>100</v>
      </c>
      <c r="IH256">
        <v>8.402</v>
      </c>
      <c r="II256">
        <v>0.4661</v>
      </c>
      <c r="IJ256">
        <v>4.02706509432224</v>
      </c>
      <c r="IK256">
        <v>0.00601174518973114</v>
      </c>
      <c r="IL256">
        <v>2.77886958061485e-07</v>
      </c>
      <c r="IM256">
        <v>-3.54636231360687e-10</v>
      </c>
      <c r="IN256">
        <v>-0.0404303883988718</v>
      </c>
      <c r="IO256">
        <v>-0.0177815531441476</v>
      </c>
      <c r="IP256">
        <v>0.00205572605671414</v>
      </c>
      <c r="IQ256">
        <v>-1.65519735432211e-05</v>
      </c>
      <c r="IR256">
        <v>-4</v>
      </c>
      <c r="IS256">
        <v>1848</v>
      </c>
      <c r="IT256">
        <v>1</v>
      </c>
      <c r="IU256">
        <v>25</v>
      </c>
      <c r="IV256">
        <v>24587.6</v>
      </c>
      <c r="IW256">
        <v>24587.6</v>
      </c>
      <c r="IX256">
        <v>1.72974</v>
      </c>
      <c r="IY256">
        <v>2.60986</v>
      </c>
      <c r="IZ256">
        <v>1.54785</v>
      </c>
      <c r="JA256">
        <v>2.30347</v>
      </c>
      <c r="JB256">
        <v>1.34644</v>
      </c>
      <c r="JC256">
        <v>2.30835</v>
      </c>
      <c r="JD256">
        <v>33.7155</v>
      </c>
      <c r="JE256">
        <v>24.2188</v>
      </c>
      <c r="JF256">
        <v>18</v>
      </c>
      <c r="JG256">
        <v>500.308</v>
      </c>
      <c r="JH256">
        <v>410.895</v>
      </c>
      <c r="JI256">
        <v>25.0005</v>
      </c>
      <c r="JJ256">
        <v>26.4623</v>
      </c>
      <c r="JK256">
        <v>30.0001</v>
      </c>
      <c r="JL256">
        <v>26.4355</v>
      </c>
      <c r="JM256">
        <v>26.3789</v>
      </c>
      <c r="JN256">
        <v>34.7437</v>
      </c>
      <c r="JO256">
        <v>32.6129</v>
      </c>
      <c r="JP256">
        <v>80.9462</v>
      </c>
      <c r="JQ256">
        <v>25</v>
      </c>
      <c r="JR256">
        <v>810.044</v>
      </c>
      <c r="JS256">
        <v>19.7327</v>
      </c>
      <c r="JT256">
        <v>102.369</v>
      </c>
      <c r="JU256">
        <v>103.149</v>
      </c>
    </row>
    <row r="257" spans="1:281">
      <c r="A257">
        <v>241</v>
      </c>
      <c r="B257">
        <v>1659026888.1</v>
      </c>
      <c r="C257">
        <v>3205</v>
      </c>
      <c r="D257" t="s">
        <v>907</v>
      </c>
      <c r="E257" t="s">
        <v>908</v>
      </c>
      <c r="F257">
        <v>5</v>
      </c>
      <c r="G257" t="s">
        <v>812</v>
      </c>
      <c r="H257" t="s">
        <v>417</v>
      </c>
      <c r="I257">
        <v>1659026880.31429</v>
      </c>
      <c r="J257">
        <f>(K257)/1000</f>
        <v>0</v>
      </c>
      <c r="K257">
        <f>IF(CZ257, AN257, AH257)</f>
        <v>0</v>
      </c>
      <c r="L257">
        <f>IF(CZ257, AI257, AG257)</f>
        <v>0</v>
      </c>
      <c r="M257">
        <f>DB257 - IF(AU257&gt;1, L257*CV257*100.0/(AW257*DP257), 0)</f>
        <v>0</v>
      </c>
      <c r="N257">
        <f>((T257-J257/2)*M257-L257)/(T257+J257/2)</f>
        <v>0</v>
      </c>
      <c r="O257">
        <f>N257*(DI257+DJ257)/1000.0</f>
        <v>0</v>
      </c>
      <c r="P257">
        <f>(DB257 - IF(AU257&gt;1, L257*CV257*100.0/(AW257*DP257), 0))*(DI257+DJ257)/1000.0</f>
        <v>0</v>
      </c>
      <c r="Q257">
        <f>2.0/((1/S257-1/R257)+SIGN(S257)*SQRT((1/S257-1/R257)*(1/S257-1/R257) + 4*CW257/((CW257+1)*(CW257+1))*(2*1/S257*1/R257-1/R257*1/R257)))</f>
        <v>0</v>
      </c>
      <c r="R257">
        <f>IF(LEFT(CX257,1)&lt;&gt;"0",IF(LEFT(CX257,1)="1",3.0,CY257),$D$5+$E$5*(DP257*DI257/($K$5*1000))+$F$5*(DP257*DI257/($K$5*1000))*MAX(MIN(CV257,$J$5),$I$5)*MAX(MIN(CV257,$J$5),$I$5)+$G$5*MAX(MIN(CV257,$J$5),$I$5)*(DP257*DI257/($K$5*1000))+$H$5*(DP257*DI257/($K$5*1000))*(DP257*DI257/($K$5*1000)))</f>
        <v>0</v>
      </c>
      <c r="S257">
        <f>J257*(1000-(1000*0.61365*exp(17.502*W257/(240.97+W257))/(DI257+DJ257)+DD257)/2)/(1000*0.61365*exp(17.502*W257/(240.97+W257))/(DI257+DJ257)-DD257)</f>
        <v>0</v>
      </c>
      <c r="T257">
        <f>1/((CW257+1)/(Q257/1.6)+1/(R257/1.37)) + CW257/((CW257+1)/(Q257/1.6) + CW257/(R257/1.37))</f>
        <v>0</v>
      </c>
      <c r="U257">
        <f>(CR257*CU257)</f>
        <v>0</v>
      </c>
      <c r="V257">
        <f>(DK257+(U257+2*0.95*5.67E-8*(((DK257+$B$7)+273)^4-(DK257+273)^4)-44100*J257)/(1.84*29.3*R257+8*0.95*5.67E-8*(DK257+273)^3))</f>
        <v>0</v>
      </c>
      <c r="W257">
        <f>($C$7*DL257+$D$7*DM257+$E$7*V257)</f>
        <v>0</v>
      </c>
      <c r="X257">
        <f>0.61365*exp(17.502*W257/(240.97+W257))</f>
        <v>0</v>
      </c>
      <c r="Y257">
        <f>(Z257/AA257*100)</f>
        <v>0</v>
      </c>
      <c r="Z257">
        <f>DD257*(DI257+DJ257)/1000</f>
        <v>0</v>
      </c>
      <c r="AA257">
        <f>0.61365*exp(17.502*DK257/(240.97+DK257))</f>
        <v>0</v>
      </c>
      <c r="AB257">
        <f>(X257-DD257*(DI257+DJ257)/1000)</f>
        <v>0</v>
      </c>
      <c r="AC257">
        <f>(-J257*44100)</f>
        <v>0</v>
      </c>
      <c r="AD257">
        <f>2*29.3*R257*0.92*(DK257-W257)</f>
        <v>0</v>
      </c>
      <c r="AE257">
        <f>2*0.95*5.67E-8*(((DK257+$B$7)+273)^4-(W257+273)^4)</f>
        <v>0</v>
      </c>
      <c r="AF257">
        <f>U257+AE257+AC257+AD257</f>
        <v>0</v>
      </c>
      <c r="AG257">
        <f>DH257*AU257*(DC257-DB257*(1000-AU257*DE257)/(1000-AU257*DD257))/(100*CV257)</f>
        <v>0</v>
      </c>
      <c r="AH257">
        <f>1000*DH257*AU257*(DD257-DE257)/(100*CV257*(1000-AU257*DD257))</f>
        <v>0</v>
      </c>
      <c r="AI257">
        <f>(AJ257 - AK257 - DI257*1E3/(8.314*(DK257+273.15)) * AM257/DH257 * AL257) * DH257/(100*CV257) * (1000 - DE257)/1000</f>
        <v>0</v>
      </c>
      <c r="AJ257">
        <v>816.461518222814</v>
      </c>
      <c r="AK257">
        <v>767.769187878788</v>
      </c>
      <c r="AL257">
        <v>3.41750734790738</v>
      </c>
      <c r="AM257">
        <v>66.0504921813524</v>
      </c>
      <c r="AN257">
        <f>(AP257 - AO257 + DI257*1E3/(8.314*(DK257+273.15)) * AR257/DH257 * AQ257) * DH257/(100*CV257) * 1000/(1000 - AP257)</f>
        <v>0</v>
      </c>
      <c r="AO257">
        <v>19.7016350978788</v>
      </c>
      <c r="AP257">
        <v>24.0454286713287</v>
      </c>
      <c r="AQ257">
        <v>1.44761904776517e-05</v>
      </c>
      <c r="AR257">
        <v>92.47</v>
      </c>
      <c r="AS257">
        <v>0</v>
      </c>
      <c r="AT257">
        <v>0</v>
      </c>
      <c r="AU257">
        <f>IF(AS257*$H$13&gt;=AW257,1.0,(AW257/(AW257-AS257*$H$13)))</f>
        <v>0</v>
      </c>
      <c r="AV257">
        <f>(AU257-1)*100</f>
        <v>0</v>
      </c>
      <c r="AW257">
        <f>MAX(0,($B$13+$C$13*DP257)/(1+$D$13*DP257)*DI257/(DK257+273)*$E$13)</f>
        <v>0</v>
      </c>
      <c r="AX257" t="s">
        <v>418</v>
      </c>
      <c r="AY257" t="s">
        <v>418</v>
      </c>
      <c r="AZ257">
        <v>0</v>
      </c>
      <c r="BA257">
        <v>0</v>
      </c>
      <c r="BB257">
        <f>1-AZ257/BA257</f>
        <v>0</v>
      </c>
      <c r="BC257">
        <v>0</v>
      </c>
      <c r="BD257" t="s">
        <v>418</v>
      </c>
      <c r="BE257" t="s">
        <v>418</v>
      </c>
      <c r="BF257">
        <v>0</v>
      </c>
      <c r="BG257">
        <v>0</v>
      </c>
      <c r="BH257">
        <f>1-BF257/BG257</f>
        <v>0</v>
      </c>
      <c r="BI257">
        <v>0.5</v>
      </c>
      <c r="BJ257">
        <f>CS257</f>
        <v>0</v>
      </c>
      <c r="BK257">
        <f>L257</f>
        <v>0</v>
      </c>
      <c r="BL257">
        <f>BH257*BI257*BJ257</f>
        <v>0</v>
      </c>
      <c r="BM257">
        <f>(BK257-BC257)/BJ257</f>
        <v>0</v>
      </c>
      <c r="BN257">
        <f>(BA257-BG257)/BG257</f>
        <v>0</v>
      </c>
      <c r="BO257">
        <f>AZ257/(BB257+AZ257/BG257)</f>
        <v>0</v>
      </c>
      <c r="BP257" t="s">
        <v>418</v>
      </c>
      <c r="BQ257">
        <v>0</v>
      </c>
      <c r="BR257">
        <f>IF(BQ257&lt;&gt;0, BQ257, BO257)</f>
        <v>0</v>
      </c>
      <c r="BS257">
        <f>1-BR257/BG257</f>
        <v>0</v>
      </c>
      <c r="BT257">
        <f>(BG257-BF257)/(BG257-BR257)</f>
        <v>0</v>
      </c>
      <c r="BU257">
        <f>(BA257-BG257)/(BA257-BR257)</f>
        <v>0</v>
      </c>
      <c r="BV257">
        <f>(BG257-BF257)/(BG257-AZ257)</f>
        <v>0</v>
      </c>
      <c r="BW257">
        <f>(BA257-BG257)/(BA257-AZ257)</f>
        <v>0</v>
      </c>
      <c r="BX257">
        <f>(BT257*BR257/BF257)</f>
        <v>0</v>
      </c>
      <c r="BY257">
        <f>(1-BX257)</f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f>$B$11*DQ257+$C$11*DR257+$F$11*EC257*(1-EF257)</f>
        <v>0</v>
      </c>
      <c r="CS257">
        <f>CR257*CT257</f>
        <v>0</v>
      </c>
      <c r="CT257">
        <f>($B$11*$D$9+$C$11*$D$9+$F$11*((EP257+EH257)/MAX(EP257+EH257+EQ257, 0.1)*$I$9+EQ257/MAX(EP257+EH257+EQ257, 0.1)*$J$9))/($B$11+$C$11+$F$11)</f>
        <v>0</v>
      </c>
      <c r="CU257">
        <f>($B$11*$K$9+$C$11*$K$9+$F$11*((EP257+EH257)/MAX(EP257+EH257+EQ257, 0.1)*$P$9+EQ257/MAX(EP257+EH257+EQ257, 0.1)*$Q$9))/($B$11+$C$11+$F$11)</f>
        <v>0</v>
      </c>
      <c r="CV257">
        <v>6</v>
      </c>
      <c r="CW257">
        <v>0.5</v>
      </c>
      <c r="CX257" t="s">
        <v>419</v>
      </c>
      <c r="CY257">
        <v>2</v>
      </c>
      <c r="CZ257" t="b">
        <v>1</v>
      </c>
      <c r="DA257">
        <v>1659026880.31429</v>
      </c>
      <c r="DB257">
        <v>725.251285714286</v>
      </c>
      <c r="DC257">
        <v>783.31425</v>
      </c>
      <c r="DD257">
        <v>24.0398571428572</v>
      </c>
      <c r="DE257">
        <v>19.6999928571429</v>
      </c>
      <c r="DF257">
        <v>716.902357142857</v>
      </c>
      <c r="DG257">
        <v>23.5738964285714</v>
      </c>
      <c r="DH257">
        <v>500.038821428571</v>
      </c>
      <c r="DI257">
        <v>90.3867107142857</v>
      </c>
      <c r="DJ257">
        <v>0.0464254</v>
      </c>
      <c r="DK257">
        <v>27.2639428571429</v>
      </c>
      <c r="DL257">
        <v>27.1564714285714</v>
      </c>
      <c r="DM257">
        <v>999.9</v>
      </c>
      <c r="DN257">
        <v>0</v>
      </c>
      <c r="DO257">
        <v>0</v>
      </c>
      <c r="DP257">
        <v>9984.82142857143</v>
      </c>
      <c r="DQ257">
        <v>0</v>
      </c>
      <c r="DR257">
        <v>18.2593</v>
      </c>
      <c r="DS257">
        <v>-58.0629142857143</v>
      </c>
      <c r="DT257">
        <v>743.115678571429</v>
      </c>
      <c r="DU257">
        <v>799.055535714286</v>
      </c>
      <c r="DV257">
        <v>4.33986857142857</v>
      </c>
      <c r="DW257">
        <v>783.31425</v>
      </c>
      <c r="DX257">
        <v>19.6999928571429</v>
      </c>
      <c r="DY257">
        <v>2.17288428571429</v>
      </c>
      <c r="DZ257">
        <v>1.78061821428571</v>
      </c>
      <c r="EA257">
        <v>18.763775</v>
      </c>
      <c r="EB257">
        <v>15.617675</v>
      </c>
      <c r="EC257">
        <v>1999.96821428571</v>
      </c>
      <c r="ED257">
        <v>0.979999821428572</v>
      </c>
      <c r="EE257">
        <v>0.0200002428571429</v>
      </c>
      <c r="EF257">
        <v>0</v>
      </c>
      <c r="EG257">
        <v>876.4615</v>
      </c>
      <c r="EH257">
        <v>5.00063</v>
      </c>
      <c r="EI257">
        <v>17278.8107142857</v>
      </c>
      <c r="EJ257">
        <v>17256.6214285714</v>
      </c>
      <c r="EK257">
        <v>38.062</v>
      </c>
      <c r="EL257">
        <v>38.125</v>
      </c>
      <c r="EM257">
        <v>37.562</v>
      </c>
      <c r="EN257">
        <v>37.375</v>
      </c>
      <c r="EO257">
        <v>39.062</v>
      </c>
      <c r="EP257">
        <v>1955.07071428571</v>
      </c>
      <c r="EQ257">
        <v>39.8964285714286</v>
      </c>
      <c r="ER257">
        <v>0</v>
      </c>
      <c r="ES257">
        <v>1659026886.7</v>
      </c>
      <c r="ET257">
        <v>0</v>
      </c>
      <c r="EU257">
        <v>876.4924</v>
      </c>
      <c r="EV257">
        <v>2.49384615675192</v>
      </c>
      <c r="EW257">
        <v>46.6230768454061</v>
      </c>
      <c r="EX257">
        <v>17279.26</v>
      </c>
      <c r="EY257">
        <v>15</v>
      </c>
      <c r="EZ257">
        <v>0</v>
      </c>
      <c r="FA257" t="s">
        <v>420</v>
      </c>
      <c r="FB257">
        <v>1657551626.5</v>
      </c>
      <c r="FC257">
        <v>1657551629</v>
      </c>
      <c r="FD257">
        <v>0</v>
      </c>
      <c r="FE257">
        <v>0.403</v>
      </c>
      <c r="FF257">
        <v>0.009</v>
      </c>
      <c r="FG257">
        <v>9.41</v>
      </c>
      <c r="FH257">
        <v>0.087</v>
      </c>
      <c r="FI257">
        <v>417</v>
      </c>
      <c r="FJ257">
        <v>17</v>
      </c>
      <c r="FK257">
        <v>1.61</v>
      </c>
      <c r="FL257">
        <v>0.59</v>
      </c>
      <c r="FM257">
        <v>-57.6058219512195</v>
      </c>
      <c r="FN257">
        <v>-7.09959930313601</v>
      </c>
      <c r="FO257">
        <v>0.789416078893574</v>
      </c>
      <c r="FP257">
        <v>0</v>
      </c>
      <c r="FQ257">
        <v>876.256735294118</v>
      </c>
      <c r="FR257">
        <v>3.68765470260695</v>
      </c>
      <c r="FS257">
        <v>0.423892904678378</v>
      </c>
      <c r="FT257">
        <v>0</v>
      </c>
      <c r="FU257">
        <v>4.33729926829268</v>
      </c>
      <c r="FV257">
        <v>0.0252280139372897</v>
      </c>
      <c r="FW257">
        <v>0.00557759909456803</v>
      </c>
      <c r="FX257">
        <v>1</v>
      </c>
      <c r="FY257">
        <v>1</v>
      </c>
      <c r="FZ257">
        <v>3</v>
      </c>
      <c r="GA257" t="s">
        <v>421</v>
      </c>
      <c r="GB257">
        <v>2.97346</v>
      </c>
      <c r="GC257">
        <v>2.70002</v>
      </c>
      <c r="GD257">
        <v>0.137659</v>
      </c>
      <c r="GE257">
        <v>0.145885</v>
      </c>
      <c r="GF257">
        <v>0.103336</v>
      </c>
      <c r="GG257">
        <v>0.0907889</v>
      </c>
      <c r="GH257">
        <v>33597.6</v>
      </c>
      <c r="GI257">
        <v>36388.7</v>
      </c>
      <c r="GJ257">
        <v>35304.7</v>
      </c>
      <c r="GK257">
        <v>38636.8</v>
      </c>
      <c r="GL257">
        <v>44879.2</v>
      </c>
      <c r="GM257">
        <v>50733</v>
      </c>
      <c r="GN257">
        <v>55182.8</v>
      </c>
      <c r="GO257">
        <v>61966.7</v>
      </c>
      <c r="GP257">
        <v>1.9874</v>
      </c>
      <c r="GQ257">
        <v>1.8488</v>
      </c>
      <c r="GR257">
        <v>0.124276</v>
      </c>
      <c r="GS257">
        <v>0</v>
      </c>
      <c r="GT257">
        <v>25.127</v>
      </c>
      <c r="GU257">
        <v>999.9</v>
      </c>
      <c r="GV257">
        <v>57.472</v>
      </c>
      <c r="GW257">
        <v>29.306</v>
      </c>
      <c r="GX257">
        <v>26.0294</v>
      </c>
      <c r="GY257">
        <v>56.7664</v>
      </c>
      <c r="GZ257">
        <v>43.6178</v>
      </c>
      <c r="HA257">
        <v>1</v>
      </c>
      <c r="HB257">
        <v>-0.0618902</v>
      </c>
      <c r="HC257">
        <v>0.0104575</v>
      </c>
      <c r="HD257">
        <v>20.1138</v>
      </c>
      <c r="HE257">
        <v>5.19932</v>
      </c>
      <c r="HF257">
        <v>12.0052</v>
      </c>
      <c r="HG257">
        <v>4.9752</v>
      </c>
      <c r="HH257">
        <v>3.293</v>
      </c>
      <c r="HI257">
        <v>9999</v>
      </c>
      <c r="HJ257">
        <v>9999</v>
      </c>
      <c r="HK257">
        <v>9999</v>
      </c>
      <c r="HL257">
        <v>628.5</v>
      </c>
      <c r="HM257">
        <v>1.86325</v>
      </c>
      <c r="HN257">
        <v>1.86801</v>
      </c>
      <c r="HO257">
        <v>1.86783</v>
      </c>
      <c r="HP257">
        <v>1.86902</v>
      </c>
      <c r="HQ257">
        <v>1.86981</v>
      </c>
      <c r="HR257">
        <v>1.86584</v>
      </c>
      <c r="HS257">
        <v>1.86691</v>
      </c>
      <c r="HT257">
        <v>1.86832</v>
      </c>
      <c r="HU257">
        <v>5</v>
      </c>
      <c r="HV257">
        <v>0</v>
      </c>
      <c r="HW257">
        <v>0</v>
      </c>
      <c r="HX257">
        <v>0</v>
      </c>
      <c r="HY257" t="s">
        <v>422</v>
      </c>
      <c r="HZ257" t="s">
        <v>423</v>
      </c>
      <c r="IA257" t="s">
        <v>424</v>
      </c>
      <c r="IB257" t="s">
        <v>424</v>
      </c>
      <c r="IC257" t="s">
        <v>424</v>
      </c>
      <c r="ID257" t="s">
        <v>424</v>
      </c>
      <c r="IE257">
        <v>0</v>
      </c>
      <c r="IF257">
        <v>100</v>
      </c>
      <c r="IG257">
        <v>100</v>
      </c>
      <c r="IH257">
        <v>8.497</v>
      </c>
      <c r="II257">
        <v>0.4664</v>
      </c>
      <c r="IJ257">
        <v>4.02706509432224</v>
      </c>
      <c r="IK257">
        <v>0.00601174518973114</v>
      </c>
      <c r="IL257">
        <v>2.77886958061485e-07</v>
      </c>
      <c r="IM257">
        <v>-3.54636231360687e-10</v>
      </c>
      <c r="IN257">
        <v>-0.0404303883988718</v>
      </c>
      <c r="IO257">
        <v>-0.0177815531441476</v>
      </c>
      <c r="IP257">
        <v>0.00205572605671414</v>
      </c>
      <c r="IQ257">
        <v>-1.65519735432211e-05</v>
      </c>
      <c r="IR257">
        <v>-4</v>
      </c>
      <c r="IS257">
        <v>1848</v>
      </c>
      <c r="IT257">
        <v>1</v>
      </c>
      <c r="IU257">
        <v>25</v>
      </c>
      <c r="IV257">
        <v>24587.7</v>
      </c>
      <c r="IW257">
        <v>24587.7</v>
      </c>
      <c r="IX257">
        <v>1.76147</v>
      </c>
      <c r="IY257">
        <v>2.59766</v>
      </c>
      <c r="IZ257">
        <v>1.54785</v>
      </c>
      <c r="JA257">
        <v>2.30347</v>
      </c>
      <c r="JB257">
        <v>1.34644</v>
      </c>
      <c r="JC257">
        <v>2.38403</v>
      </c>
      <c r="JD257">
        <v>33.7155</v>
      </c>
      <c r="JE257">
        <v>24.2188</v>
      </c>
      <c r="JF257">
        <v>18</v>
      </c>
      <c r="JG257">
        <v>500.155</v>
      </c>
      <c r="JH257">
        <v>410.994</v>
      </c>
      <c r="JI257">
        <v>24.9999</v>
      </c>
      <c r="JJ257">
        <v>26.4623</v>
      </c>
      <c r="JK257">
        <v>30.0001</v>
      </c>
      <c r="JL257">
        <v>26.4333</v>
      </c>
      <c r="JM257">
        <v>26.3776</v>
      </c>
      <c r="JN257">
        <v>35.3067</v>
      </c>
      <c r="JO257">
        <v>32.6129</v>
      </c>
      <c r="JP257">
        <v>80.9462</v>
      </c>
      <c r="JQ257">
        <v>25</v>
      </c>
      <c r="JR257">
        <v>823.533</v>
      </c>
      <c r="JS257">
        <v>19.7285</v>
      </c>
      <c r="JT257">
        <v>102.369</v>
      </c>
      <c r="JU257">
        <v>103.148</v>
      </c>
    </row>
    <row r="258" spans="1:281">
      <c r="A258">
        <v>242</v>
      </c>
      <c r="B258">
        <v>1659026893.1</v>
      </c>
      <c r="C258">
        <v>3210</v>
      </c>
      <c r="D258" t="s">
        <v>909</v>
      </c>
      <c r="E258" t="s">
        <v>910</v>
      </c>
      <c r="F258">
        <v>5</v>
      </c>
      <c r="G258" t="s">
        <v>812</v>
      </c>
      <c r="H258" t="s">
        <v>417</v>
      </c>
      <c r="I258">
        <v>1659026885.6</v>
      </c>
      <c r="J258">
        <f>(K258)/1000</f>
        <v>0</v>
      </c>
      <c r="K258">
        <f>IF(CZ258, AN258, AH258)</f>
        <v>0</v>
      </c>
      <c r="L258">
        <f>IF(CZ258, AI258, AG258)</f>
        <v>0</v>
      </c>
      <c r="M258">
        <f>DB258 - IF(AU258&gt;1, L258*CV258*100.0/(AW258*DP258), 0)</f>
        <v>0</v>
      </c>
      <c r="N258">
        <f>((T258-J258/2)*M258-L258)/(T258+J258/2)</f>
        <v>0</v>
      </c>
      <c r="O258">
        <f>N258*(DI258+DJ258)/1000.0</f>
        <v>0</v>
      </c>
      <c r="P258">
        <f>(DB258 - IF(AU258&gt;1, L258*CV258*100.0/(AW258*DP258), 0))*(DI258+DJ258)/1000.0</f>
        <v>0</v>
      </c>
      <c r="Q258">
        <f>2.0/((1/S258-1/R258)+SIGN(S258)*SQRT((1/S258-1/R258)*(1/S258-1/R258) + 4*CW258/((CW258+1)*(CW258+1))*(2*1/S258*1/R258-1/R258*1/R258)))</f>
        <v>0</v>
      </c>
      <c r="R258">
        <f>IF(LEFT(CX258,1)&lt;&gt;"0",IF(LEFT(CX258,1)="1",3.0,CY258),$D$5+$E$5*(DP258*DI258/($K$5*1000))+$F$5*(DP258*DI258/($K$5*1000))*MAX(MIN(CV258,$J$5),$I$5)*MAX(MIN(CV258,$J$5),$I$5)+$G$5*MAX(MIN(CV258,$J$5),$I$5)*(DP258*DI258/($K$5*1000))+$H$5*(DP258*DI258/($K$5*1000))*(DP258*DI258/($K$5*1000)))</f>
        <v>0</v>
      </c>
      <c r="S258">
        <f>J258*(1000-(1000*0.61365*exp(17.502*W258/(240.97+W258))/(DI258+DJ258)+DD258)/2)/(1000*0.61365*exp(17.502*W258/(240.97+W258))/(DI258+DJ258)-DD258)</f>
        <v>0</v>
      </c>
      <c r="T258">
        <f>1/((CW258+1)/(Q258/1.6)+1/(R258/1.37)) + CW258/((CW258+1)/(Q258/1.6) + CW258/(R258/1.37))</f>
        <v>0</v>
      </c>
      <c r="U258">
        <f>(CR258*CU258)</f>
        <v>0</v>
      </c>
      <c r="V258">
        <f>(DK258+(U258+2*0.95*5.67E-8*(((DK258+$B$7)+273)^4-(DK258+273)^4)-44100*J258)/(1.84*29.3*R258+8*0.95*5.67E-8*(DK258+273)^3))</f>
        <v>0</v>
      </c>
      <c r="W258">
        <f>($C$7*DL258+$D$7*DM258+$E$7*V258)</f>
        <v>0</v>
      </c>
      <c r="X258">
        <f>0.61365*exp(17.502*W258/(240.97+W258))</f>
        <v>0</v>
      </c>
      <c r="Y258">
        <f>(Z258/AA258*100)</f>
        <v>0</v>
      </c>
      <c r="Z258">
        <f>DD258*(DI258+DJ258)/1000</f>
        <v>0</v>
      </c>
      <c r="AA258">
        <f>0.61365*exp(17.502*DK258/(240.97+DK258))</f>
        <v>0</v>
      </c>
      <c r="AB258">
        <f>(X258-DD258*(DI258+DJ258)/1000)</f>
        <v>0</v>
      </c>
      <c r="AC258">
        <f>(-J258*44100)</f>
        <v>0</v>
      </c>
      <c r="AD258">
        <f>2*29.3*R258*0.92*(DK258-W258)</f>
        <v>0</v>
      </c>
      <c r="AE258">
        <f>2*0.95*5.67E-8*(((DK258+$B$7)+273)^4-(W258+273)^4)</f>
        <v>0</v>
      </c>
      <c r="AF258">
        <f>U258+AE258+AC258+AD258</f>
        <v>0</v>
      </c>
      <c r="AG258">
        <f>DH258*AU258*(DC258-DB258*(1000-AU258*DE258)/(1000-AU258*DD258))/(100*CV258)</f>
        <v>0</v>
      </c>
      <c r="AH258">
        <f>1000*DH258*AU258*(DD258-DE258)/(100*CV258*(1000-AU258*DD258))</f>
        <v>0</v>
      </c>
      <c r="AI258">
        <f>(AJ258 - AK258 - DI258*1E3/(8.314*(DK258+273.15)) * AM258/DH258 * AL258) * DH258/(100*CV258) * (1000 - DE258)/1000</f>
        <v>0</v>
      </c>
      <c r="AJ258">
        <v>834.025860360547</v>
      </c>
      <c r="AK258">
        <v>784.842321212121</v>
      </c>
      <c r="AL258">
        <v>3.428908867449</v>
      </c>
      <c r="AM258">
        <v>66.0504921813524</v>
      </c>
      <c r="AN258">
        <f>(AP258 - AO258 + DI258*1E3/(8.314*(DK258+273.15)) * AR258/DH258 * AQ258) * DH258/(100*CV258) * 1000/(1000 - AP258)</f>
        <v>0</v>
      </c>
      <c r="AO258">
        <v>19.6705116424675</v>
      </c>
      <c r="AP258">
        <v>24.0366405594406</v>
      </c>
      <c r="AQ258">
        <v>-2.20400616323894e-05</v>
      </c>
      <c r="AR258">
        <v>92.47</v>
      </c>
      <c r="AS258">
        <v>0</v>
      </c>
      <c r="AT258">
        <v>0</v>
      </c>
      <c r="AU258">
        <f>IF(AS258*$H$13&gt;=AW258,1.0,(AW258/(AW258-AS258*$H$13)))</f>
        <v>0</v>
      </c>
      <c r="AV258">
        <f>(AU258-1)*100</f>
        <v>0</v>
      </c>
      <c r="AW258">
        <f>MAX(0,($B$13+$C$13*DP258)/(1+$D$13*DP258)*DI258/(DK258+273)*$E$13)</f>
        <v>0</v>
      </c>
      <c r="AX258" t="s">
        <v>418</v>
      </c>
      <c r="AY258" t="s">
        <v>418</v>
      </c>
      <c r="AZ258">
        <v>0</v>
      </c>
      <c r="BA258">
        <v>0</v>
      </c>
      <c r="BB258">
        <f>1-AZ258/BA258</f>
        <v>0</v>
      </c>
      <c r="BC258">
        <v>0</v>
      </c>
      <c r="BD258" t="s">
        <v>418</v>
      </c>
      <c r="BE258" t="s">
        <v>418</v>
      </c>
      <c r="BF258">
        <v>0</v>
      </c>
      <c r="BG258">
        <v>0</v>
      </c>
      <c r="BH258">
        <f>1-BF258/BG258</f>
        <v>0</v>
      </c>
      <c r="BI258">
        <v>0.5</v>
      </c>
      <c r="BJ258">
        <f>CS258</f>
        <v>0</v>
      </c>
      <c r="BK258">
        <f>L258</f>
        <v>0</v>
      </c>
      <c r="BL258">
        <f>BH258*BI258*BJ258</f>
        <v>0</v>
      </c>
      <c r="BM258">
        <f>(BK258-BC258)/BJ258</f>
        <v>0</v>
      </c>
      <c r="BN258">
        <f>(BA258-BG258)/BG258</f>
        <v>0</v>
      </c>
      <c r="BO258">
        <f>AZ258/(BB258+AZ258/BG258)</f>
        <v>0</v>
      </c>
      <c r="BP258" t="s">
        <v>418</v>
      </c>
      <c r="BQ258">
        <v>0</v>
      </c>
      <c r="BR258">
        <f>IF(BQ258&lt;&gt;0, BQ258, BO258)</f>
        <v>0</v>
      </c>
      <c r="BS258">
        <f>1-BR258/BG258</f>
        <v>0</v>
      </c>
      <c r="BT258">
        <f>(BG258-BF258)/(BG258-BR258)</f>
        <v>0</v>
      </c>
      <c r="BU258">
        <f>(BA258-BG258)/(BA258-BR258)</f>
        <v>0</v>
      </c>
      <c r="BV258">
        <f>(BG258-BF258)/(BG258-AZ258)</f>
        <v>0</v>
      </c>
      <c r="BW258">
        <f>(BA258-BG258)/(BA258-AZ258)</f>
        <v>0</v>
      </c>
      <c r="BX258">
        <f>(BT258*BR258/BF258)</f>
        <v>0</v>
      </c>
      <c r="BY258">
        <f>(1-BX258)</f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f>$B$11*DQ258+$C$11*DR258+$F$11*EC258*(1-EF258)</f>
        <v>0</v>
      </c>
      <c r="CS258">
        <f>CR258*CT258</f>
        <v>0</v>
      </c>
      <c r="CT258">
        <f>($B$11*$D$9+$C$11*$D$9+$F$11*((EP258+EH258)/MAX(EP258+EH258+EQ258, 0.1)*$I$9+EQ258/MAX(EP258+EH258+EQ258, 0.1)*$J$9))/($B$11+$C$11+$F$11)</f>
        <v>0</v>
      </c>
      <c r="CU258">
        <f>($B$11*$K$9+$C$11*$K$9+$F$11*((EP258+EH258)/MAX(EP258+EH258+EQ258, 0.1)*$P$9+EQ258/MAX(EP258+EH258+EQ258, 0.1)*$Q$9))/($B$11+$C$11+$F$11)</f>
        <v>0</v>
      </c>
      <c r="CV258">
        <v>6</v>
      </c>
      <c r="CW258">
        <v>0.5</v>
      </c>
      <c r="CX258" t="s">
        <v>419</v>
      </c>
      <c r="CY258">
        <v>2</v>
      </c>
      <c r="CZ258" t="b">
        <v>1</v>
      </c>
      <c r="DA258">
        <v>1659026885.6</v>
      </c>
      <c r="DB258">
        <v>742.710703703704</v>
      </c>
      <c r="DC258">
        <v>801.311518518518</v>
      </c>
      <c r="DD258">
        <v>24.0413592592593</v>
      </c>
      <c r="DE258">
        <v>19.6884703703704</v>
      </c>
      <c r="DF258">
        <v>734.260259259259</v>
      </c>
      <c r="DG258">
        <v>23.5753259259259</v>
      </c>
      <c r="DH258">
        <v>500.028888888889</v>
      </c>
      <c r="DI258">
        <v>90.386737037037</v>
      </c>
      <c r="DJ258">
        <v>0.046345537037037</v>
      </c>
      <c r="DK258">
        <v>27.2634</v>
      </c>
      <c r="DL258">
        <v>27.1531074074074</v>
      </c>
      <c r="DM258">
        <v>999.9</v>
      </c>
      <c r="DN258">
        <v>0</v>
      </c>
      <c r="DO258">
        <v>0</v>
      </c>
      <c r="DP258">
        <v>9983.88888888889</v>
      </c>
      <c r="DQ258">
        <v>0</v>
      </c>
      <c r="DR258">
        <v>18.2593</v>
      </c>
      <c r="DS258">
        <v>-58.600737037037</v>
      </c>
      <c r="DT258">
        <v>761.006333333333</v>
      </c>
      <c r="DU258">
        <v>817.404777777778</v>
      </c>
      <c r="DV258">
        <v>4.35290185185185</v>
      </c>
      <c r="DW258">
        <v>801.311518518518</v>
      </c>
      <c r="DX258">
        <v>19.6884703703704</v>
      </c>
      <c r="DY258">
        <v>2.17302111111111</v>
      </c>
      <c r="DZ258">
        <v>1.7795762962963</v>
      </c>
      <c r="EA258">
        <v>18.7647888888889</v>
      </c>
      <c r="EB258">
        <v>15.6085333333333</v>
      </c>
      <c r="EC258">
        <v>1999.95888888889</v>
      </c>
      <c r="ED258">
        <v>0.980000037037037</v>
      </c>
      <c r="EE258">
        <v>0.0200000222222222</v>
      </c>
      <c r="EF258">
        <v>0</v>
      </c>
      <c r="EG258">
        <v>876.64</v>
      </c>
      <c r="EH258">
        <v>5.00063</v>
      </c>
      <c r="EI258">
        <v>17282.8185185185</v>
      </c>
      <c r="EJ258">
        <v>17256.537037037</v>
      </c>
      <c r="EK258">
        <v>38.062</v>
      </c>
      <c r="EL258">
        <v>38.125</v>
      </c>
      <c r="EM258">
        <v>37.562</v>
      </c>
      <c r="EN258">
        <v>37.375</v>
      </c>
      <c r="EO258">
        <v>39.062</v>
      </c>
      <c r="EP258">
        <v>1955.06148148148</v>
      </c>
      <c r="EQ258">
        <v>39.8955555555556</v>
      </c>
      <c r="ER258">
        <v>0</v>
      </c>
      <c r="ES258">
        <v>1659026892.1</v>
      </c>
      <c r="ET258">
        <v>0</v>
      </c>
      <c r="EU258">
        <v>876.632961538461</v>
      </c>
      <c r="EV258">
        <v>1.09528206939905</v>
      </c>
      <c r="EW258">
        <v>40.4649572198549</v>
      </c>
      <c r="EX258">
        <v>17283.1538461538</v>
      </c>
      <c r="EY258">
        <v>15</v>
      </c>
      <c r="EZ258">
        <v>0</v>
      </c>
      <c r="FA258" t="s">
        <v>420</v>
      </c>
      <c r="FB258">
        <v>1657551626.5</v>
      </c>
      <c r="FC258">
        <v>1657551629</v>
      </c>
      <c r="FD258">
        <v>0</v>
      </c>
      <c r="FE258">
        <v>0.403</v>
      </c>
      <c r="FF258">
        <v>0.009</v>
      </c>
      <c r="FG258">
        <v>9.41</v>
      </c>
      <c r="FH258">
        <v>0.087</v>
      </c>
      <c r="FI258">
        <v>417</v>
      </c>
      <c r="FJ258">
        <v>17</v>
      </c>
      <c r="FK258">
        <v>1.61</v>
      </c>
      <c r="FL258">
        <v>0.59</v>
      </c>
      <c r="FM258">
        <v>-58.1681975609756</v>
      </c>
      <c r="FN258">
        <v>-7.54589059233446</v>
      </c>
      <c r="FO258">
        <v>0.830303143432597</v>
      </c>
      <c r="FP258">
        <v>0</v>
      </c>
      <c r="FQ258">
        <v>876.459176470588</v>
      </c>
      <c r="FR258">
        <v>2.58796028071289</v>
      </c>
      <c r="FS258">
        <v>0.348238210440883</v>
      </c>
      <c r="FT258">
        <v>0</v>
      </c>
      <c r="FU258">
        <v>4.34568804878049</v>
      </c>
      <c r="FV258">
        <v>0.1347012543554</v>
      </c>
      <c r="FW258">
        <v>0.0156649368008055</v>
      </c>
      <c r="FX258">
        <v>0</v>
      </c>
      <c r="FY258">
        <v>0</v>
      </c>
      <c r="FZ258">
        <v>3</v>
      </c>
      <c r="GA258" t="s">
        <v>427</v>
      </c>
      <c r="GB258">
        <v>2.97432</v>
      </c>
      <c r="GC258">
        <v>2.70023</v>
      </c>
      <c r="GD258">
        <v>0.139745</v>
      </c>
      <c r="GE258">
        <v>0.14775</v>
      </c>
      <c r="GF258">
        <v>0.103285</v>
      </c>
      <c r="GG258">
        <v>0.0907795</v>
      </c>
      <c r="GH258">
        <v>33516.5</v>
      </c>
      <c r="GI258">
        <v>36308.8</v>
      </c>
      <c r="GJ258">
        <v>35304.8</v>
      </c>
      <c r="GK258">
        <v>38636.3</v>
      </c>
      <c r="GL258">
        <v>44881.3</v>
      </c>
      <c r="GM258">
        <v>50733.3</v>
      </c>
      <c r="GN258">
        <v>55182.1</v>
      </c>
      <c r="GO258">
        <v>61966.4</v>
      </c>
      <c r="GP258">
        <v>1.9878</v>
      </c>
      <c r="GQ258">
        <v>1.8484</v>
      </c>
      <c r="GR258">
        <v>0.125021</v>
      </c>
      <c r="GS258">
        <v>0</v>
      </c>
      <c r="GT258">
        <v>25.1249</v>
      </c>
      <c r="GU258">
        <v>999.9</v>
      </c>
      <c r="GV258">
        <v>57.447</v>
      </c>
      <c r="GW258">
        <v>29.306</v>
      </c>
      <c r="GX258">
        <v>26.016</v>
      </c>
      <c r="GY258">
        <v>56.2964</v>
      </c>
      <c r="GZ258">
        <v>43.3774</v>
      </c>
      <c r="HA258">
        <v>1</v>
      </c>
      <c r="HB258">
        <v>-0.0620122</v>
      </c>
      <c r="HC258">
        <v>0.0106754</v>
      </c>
      <c r="HD258">
        <v>20.1134</v>
      </c>
      <c r="HE258">
        <v>5.19573</v>
      </c>
      <c r="HF258">
        <v>12.004</v>
      </c>
      <c r="HG258">
        <v>4.9752</v>
      </c>
      <c r="HH258">
        <v>3.2928</v>
      </c>
      <c r="HI258">
        <v>9999</v>
      </c>
      <c r="HJ258">
        <v>9999</v>
      </c>
      <c r="HK258">
        <v>9999</v>
      </c>
      <c r="HL258">
        <v>628.5</v>
      </c>
      <c r="HM258">
        <v>1.86322</v>
      </c>
      <c r="HN258">
        <v>1.86798</v>
      </c>
      <c r="HO258">
        <v>1.86783</v>
      </c>
      <c r="HP258">
        <v>1.86902</v>
      </c>
      <c r="HQ258">
        <v>1.86981</v>
      </c>
      <c r="HR258">
        <v>1.86584</v>
      </c>
      <c r="HS258">
        <v>1.86691</v>
      </c>
      <c r="HT258">
        <v>1.86829</v>
      </c>
      <c r="HU258">
        <v>5</v>
      </c>
      <c r="HV258">
        <v>0</v>
      </c>
      <c r="HW258">
        <v>0</v>
      </c>
      <c r="HX258">
        <v>0</v>
      </c>
      <c r="HY258" t="s">
        <v>422</v>
      </c>
      <c r="HZ258" t="s">
        <v>423</v>
      </c>
      <c r="IA258" t="s">
        <v>424</v>
      </c>
      <c r="IB258" t="s">
        <v>424</v>
      </c>
      <c r="IC258" t="s">
        <v>424</v>
      </c>
      <c r="ID258" t="s">
        <v>424</v>
      </c>
      <c r="IE258">
        <v>0</v>
      </c>
      <c r="IF258">
        <v>100</v>
      </c>
      <c r="IG258">
        <v>100</v>
      </c>
      <c r="IH258">
        <v>8.595</v>
      </c>
      <c r="II258">
        <v>0.4656</v>
      </c>
      <c r="IJ258">
        <v>4.02706509432224</v>
      </c>
      <c r="IK258">
        <v>0.00601174518973114</v>
      </c>
      <c r="IL258">
        <v>2.77886958061485e-07</v>
      </c>
      <c r="IM258">
        <v>-3.54636231360687e-10</v>
      </c>
      <c r="IN258">
        <v>-0.0404303883988718</v>
      </c>
      <c r="IO258">
        <v>-0.0177815531441476</v>
      </c>
      <c r="IP258">
        <v>0.00205572605671414</v>
      </c>
      <c r="IQ258">
        <v>-1.65519735432211e-05</v>
      </c>
      <c r="IR258">
        <v>-4</v>
      </c>
      <c r="IS258">
        <v>1848</v>
      </c>
      <c r="IT258">
        <v>1</v>
      </c>
      <c r="IU258">
        <v>25</v>
      </c>
      <c r="IV258">
        <v>24587.8</v>
      </c>
      <c r="IW258">
        <v>24587.7</v>
      </c>
      <c r="IX258">
        <v>1.78833</v>
      </c>
      <c r="IY258">
        <v>2.60132</v>
      </c>
      <c r="IZ258">
        <v>1.54785</v>
      </c>
      <c r="JA258">
        <v>2.30347</v>
      </c>
      <c r="JB258">
        <v>1.34644</v>
      </c>
      <c r="JC258">
        <v>2.4353</v>
      </c>
      <c r="JD258">
        <v>33.7155</v>
      </c>
      <c r="JE258">
        <v>24.2188</v>
      </c>
      <c r="JF258">
        <v>18</v>
      </c>
      <c r="JG258">
        <v>500.399</v>
      </c>
      <c r="JH258">
        <v>410.753</v>
      </c>
      <c r="JI258">
        <v>25</v>
      </c>
      <c r="JJ258">
        <v>26.46</v>
      </c>
      <c r="JK258">
        <v>30.0001</v>
      </c>
      <c r="JL258">
        <v>26.4311</v>
      </c>
      <c r="JM258">
        <v>26.3754</v>
      </c>
      <c r="JN258">
        <v>35.8297</v>
      </c>
      <c r="JO258">
        <v>29.8731</v>
      </c>
      <c r="JP258">
        <v>80.9462</v>
      </c>
      <c r="JQ258">
        <v>25</v>
      </c>
      <c r="JR258">
        <v>843.632</v>
      </c>
      <c r="JS258">
        <v>21.1219</v>
      </c>
      <c r="JT258">
        <v>102.368</v>
      </c>
      <c r="JU258">
        <v>103.147</v>
      </c>
    </row>
    <row r="259" spans="1:281">
      <c r="A259">
        <v>243</v>
      </c>
      <c r="B259">
        <v>1659026898.1</v>
      </c>
      <c r="C259">
        <v>3215</v>
      </c>
      <c r="D259" t="s">
        <v>911</v>
      </c>
      <c r="E259" t="s">
        <v>912</v>
      </c>
      <c r="F259">
        <v>5</v>
      </c>
      <c r="G259" t="s">
        <v>812</v>
      </c>
      <c r="H259" t="s">
        <v>417</v>
      </c>
      <c r="I259">
        <v>1659026890.31429</v>
      </c>
      <c r="J259">
        <f>(K259)/1000</f>
        <v>0</v>
      </c>
      <c r="K259">
        <f>IF(CZ259, AN259, AH259)</f>
        <v>0</v>
      </c>
      <c r="L259">
        <f>IF(CZ259, AI259, AG259)</f>
        <v>0</v>
      </c>
      <c r="M259">
        <f>DB259 - IF(AU259&gt;1, L259*CV259*100.0/(AW259*DP259), 0)</f>
        <v>0</v>
      </c>
      <c r="N259">
        <f>((T259-J259/2)*M259-L259)/(T259+J259/2)</f>
        <v>0</v>
      </c>
      <c r="O259">
        <f>N259*(DI259+DJ259)/1000.0</f>
        <v>0</v>
      </c>
      <c r="P259">
        <f>(DB259 - IF(AU259&gt;1, L259*CV259*100.0/(AW259*DP259), 0))*(DI259+DJ259)/1000.0</f>
        <v>0</v>
      </c>
      <c r="Q259">
        <f>2.0/((1/S259-1/R259)+SIGN(S259)*SQRT((1/S259-1/R259)*(1/S259-1/R259) + 4*CW259/((CW259+1)*(CW259+1))*(2*1/S259*1/R259-1/R259*1/R259)))</f>
        <v>0</v>
      </c>
      <c r="R259">
        <f>IF(LEFT(CX259,1)&lt;&gt;"0",IF(LEFT(CX259,1)="1",3.0,CY259),$D$5+$E$5*(DP259*DI259/($K$5*1000))+$F$5*(DP259*DI259/($K$5*1000))*MAX(MIN(CV259,$J$5),$I$5)*MAX(MIN(CV259,$J$5),$I$5)+$G$5*MAX(MIN(CV259,$J$5),$I$5)*(DP259*DI259/($K$5*1000))+$H$5*(DP259*DI259/($K$5*1000))*(DP259*DI259/($K$5*1000)))</f>
        <v>0</v>
      </c>
      <c r="S259">
        <f>J259*(1000-(1000*0.61365*exp(17.502*W259/(240.97+W259))/(DI259+DJ259)+DD259)/2)/(1000*0.61365*exp(17.502*W259/(240.97+W259))/(DI259+DJ259)-DD259)</f>
        <v>0</v>
      </c>
      <c r="T259">
        <f>1/((CW259+1)/(Q259/1.6)+1/(R259/1.37)) + CW259/((CW259+1)/(Q259/1.6) + CW259/(R259/1.37))</f>
        <v>0</v>
      </c>
      <c r="U259">
        <f>(CR259*CU259)</f>
        <v>0</v>
      </c>
      <c r="V259">
        <f>(DK259+(U259+2*0.95*5.67E-8*(((DK259+$B$7)+273)^4-(DK259+273)^4)-44100*J259)/(1.84*29.3*R259+8*0.95*5.67E-8*(DK259+273)^3))</f>
        <v>0</v>
      </c>
      <c r="W259">
        <f>($C$7*DL259+$D$7*DM259+$E$7*V259)</f>
        <v>0</v>
      </c>
      <c r="X259">
        <f>0.61365*exp(17.502*W259/(240.97+W259))</f>
        <v>0</v>
      </c>
      <c r="Y259">
        <f>(Z259/AA259*100)</f>
        <v>0</v>
      </c>
      <c r="Z259">
        <f>DD259*(DI259+DJ259)/1000</f>
        <v>0</v>
      </c>
      <c r="AA259">
        <f>0.61365*exp(17.502*DK259/(240.97+DK259))</f>
        <v>0</v>
      </c>
      <c r="AB259">
        <f>(X259-DD259*(DI259+DJ259)/1000)</f>
        <v>0</v>
      </c>
      <c r="AC259">
        <f>(-J259*44100)</f>
        <v>0</v>
      </c>
      <c r="AD259">
        <f>2*29.3*R259*0.92*(DK259-W259)</f>
        <v>0</v>
      </c>
      <c r="AE259">
        <f>2*0.95*5.67E-8*(((DK259+$B$7)+273)^4-(W259+273)^4)</f>
        <v>0</v>
      </c>
      <c r="AF259">
        <f>U259+AE259+AC259+AD259</f>
        <v>0</v>
      </c>
      <c r="AG259">
        <f>DH259*AU259*(DC259-DB259*(1000-AU259*DE259)/(1000-AU259*DD259))/(100*CV259)</f>
        <v>0</v>
      </c>
      <c r="AH259">
        <f>1000*DH259*AU259*(DD259-DE259)/(100*CV259*(1000-AU259*DD259))</f>
        <v>0</v>
      </c>
      <c r="AI259">
        <f>(AJ259 - AK259 - DI259*1E3/(8.314*(DK259+273.15)) * AM259/DH259 * AL259) * DH259/(100*CV259) * (1000 - DE259)/1000</f>
        <v>0</v>
      </c>
      <c r="AJ259">
        <v>849.868842432056</v>
      </c>
      <c r="AK259">
        <v>801.266696969697</v>
      </c>
      <c r="AL259">
        <v>3.27790563114194</v>
      </c>
      <c r="AM259">
        <v>66.0504921813524</v>
      </c>
      <c r="AN259">
        <f>(AP259 - AO259 + DI259*1E3/(8.314*(DK259+273.15)) * AR259/DH259 * AQ259) * DH259/(100*CV259) * 1000/(1000 - AP259)</f>
        <v>0</v>
      </c>
      <c r="AO259">
        <v>19.655969448355</v>
      </c>
      <c r="AP259">
        <v>24.0592797202797</v>
      </c>
      <c r="AQ259">
        <v>-0.00769939393938303</v>
      </c>
      <c r="AR259">
        <v>92.47</v>
      </c>
      <c r="AS259">
        <v>0</v>
      </c>
      <c r="AT259">
        <v>0</v>
      </c>
      <c r="AU259">
        <f>IF(AS259*$H$13&gt;=AW259,1.0,(AW259/(AW259-AS259*$H$13)))</f>
        <v>0</v>
      </c>
      <c r="AV259">
        <f>(AU259-1)*100</f>
        <v>0</v>
      </c>
      <c r="AW259">
        <f>MAX(0,($B$13+$C$13*DP259)/(1+$D$13*DP259)*DI259/(DK259+273)*$E$13)</f>
        <v>0</v>
      </c>
      <c r="AX259" t="s">
        <v>418</v>
      </c>
      <c r="AY259" t="s">
        <v>418</v>
      </c>
      <c r="AZ259">
        <v>0</v>
      </c>
      <c r="BA259">
        <v>0</v>
      </c>
      <c r="BB259">
        <f>1-AZ259/BA259</f>
        <v>0</v>
      </c>
      <c r="BC259">
        <v>0</v>
      </c>
      <c r="BD259" t="s">
        <v>418</v>
      </c>
      <c r="BE259" t="s">
        <v>418</v>
      </c>
      <c r="BF259">
        <v>0</v>
      </c>
      <c r="BG259">
        <v>0</v>
      </c>
      <c r="BH259">
        <f>1-BF259/BG259</f>
        <v>0</v>
      </c>
      <c r="BI259">
        <v>0.5</v>
      </c>
      <c r="BJ259">
        <f>CS259</f>
        <v>0</v>
      </c>
      <c r="BK259">
        <f>L259</f>
        <v>0</v>
      </c>
      <c r="BL259">
        <f>BH259*BI259*BJ259</f>
        <v>0</v>
      </c>
      <c r="BM259">
        <f>(BK259-BC259)/BJ259</f>
        <v>0</v>
      </c>
      <c r="BN259">
        <f>(BA259-BG259)/BG259</f>
        <v>0</v>
      </c>
      <c r="BO259">
        <f>AZ259/(BB259+AZ259/BG259)</f>
        <v>0</v>
      </c>
      <c r="BP259" t="s">
        <v>418</v>
      </c>
      <c r="BQ259">
        <v>0</v>
      </c>
      <c r="BR259">
        <f>IF(BQ259&lt;&gt;0, BQ259, BO259)</f>
        <v>0</v>
      </c>
      <c r="BS259">
        <f>1-BR259/BG259</f>
        <v>0</v>
      </c>
      <c r="BT259">
        <f>(BG259-BF259)/(BG259-BR259)</f>
        <v>0</v>
      </c>
      <c r="BU259">
        <f>(BA259-BG259)/(BA259-BR259)</f>
        <v>0</v>
      </c>
      <c r="BV259">
        <f>(BG259-BF259)/(BG259-AZ259)</f>
        <v>0</v>
      </c>
      <c r="BW259">
        <f>(BA259-BG259)/(BA259-AZ259)</f>
        <v>0</v>
      </c>
      <c r="BX259">
        <f>(BT259*BR259/BF259)</f>
        <v>0</v>
      </c>
      <c r="BY259">
        <f>(1-BX259)</f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f>$B$11*DQ259+$C$11*DR259+$F$11*EC259*(1-EF259)</f>
        <v>0</v>
      </c>
      <c r="CS259">
        <f>CR259*CT259</f>
        <v>0</v>
      </c>
      <c r="CT259">
        <f>($B$11*$D$9+$C$11*$D$9+$F$11*((EP259+EH259)/MAX(EP259+EH259+EQ259, 0.1)*$I$9+EQ259/MAX(EP259+EH259+EQ259, 0.1)*$J$9))/($B$11+$C$11+$F$11)</f>
        <v>0</v>
      </c>
      <c r="CU259">
        <f>($B$11*$K$9+$C$11*$K$9+$F$11*((EP259+EH259)/MAX(EP259+EH259+EQ259, 0.1)*$P$9+EQ259/MAX(EP259+EH259+EQ259, 0.1)*$Q$9))/($B$11+$C$11+$F$11)</f>
        <v>0</v>
      </c>
      <c r="CV259">
        <v>6</v>
      </c>
      <c r="CW259">
        <v>0.5</v>
      </c>
      <c r="CX259" t="s">
        <v>419</v>
      </c>
      <c r="CY259">
        <v>2</v>
      </c>
      <c r="CZ259" t="b">
        <v>1</v>
      </c>
      <c r="DA259">
        <v>1659026890.31429</v>
      </c>
      <c r="DB259">
        <v>758.246357142857</v>
      </c>
      <c r="DC259">
        <v>816.875071428571</v>
      </c>
      <c r="DD259">
        <v>24.0406428571429</v>
      </c>
      <c r="DE259">
        <v>19.7526785714286</v>
      </c>
      <c r="DF259">
        <v>749.705714285714</v>
      </c>
      <c r="DG259">
        <v>23.5746464285714</v>
      </c>
      <c r="DH259">
        <v>500.10675</v>
      </c>
      <c r="DI259">
        <v>90.3866321428572</v>
      </c>
      <c r="DJ259">
        <v>0.046073975</v>
      </c>
      <c r="DK259">
        <v>27.2625035714286</v>
      </c>
      <c r="DL259">
        <v>27.1553928571429</v>
      </c>
      <c r="DM259">
        <v>999.9</v>
      </c>
      <c r="DN259">
        <v>0</v>
      </c>
      <c r="DO259">
        <v>0</v>
      </c>
      <c r="DP259">
        <v>10002.1428571429</v>
      </c>
      <c r="DQ259">
        <v>0</v>
      </c>
      <c r="DR259">
        <v>18.2593</v>
      </c>
      <c r="DS259">
        <v>-58.6286714285714</v>
      </c>
      <c r="DT259">
        <v>776.924071428571</v>
      </c>
      <c r="DU259">
        <v>833.337214285714</v>
      </c>
      <c r="DV259">
        <v>4.28797928571429</v>
      </c>
      <c r="DW259">
        <v>816.875071428571</v>
      </c>
      <c r="DX259">
        <v>19.7526785714286</v>
      </c>
      <c r="DY259">
        <v>2.17295357142857</v>
      </c>
      <c r="DZ259">
        <v>1.7853775</v>
      </c>
      <c r="EA259">
        <v>18.7642892857143</v>
      </c>
      <c r="EB259">
        <v>15.6587821428571</v>
      </c>
      <c r="EC259">
        <v>1999.98071428571</v>
      </c>
      <c r="ED259">
        <v>0.979999428571429</v>
      </c>
      <c r="EE259">
        <v>0.0200006571428571</v>
      </c>
      <c r="EF259">
        <v>0</v>
      </c>
      <c r="EG259">
        <v>876.756071428571</v>
      </c>
      <c r="EH259">
        <v>5.00063</v>
      </c>
      <c r="EI259">
        <v>17286</v>
      </c>
      <c r="EJ259">
        <v>17256.7142857143</v>
      </c>
      <c r="EK259">
        <v>38.062</v>
      </c>
      <c r="EL259">
        <v>38.125</v>
      </c>
      <c r="EM259">
        <v>37.562</v>
      </c>
      <c r="EN259">
        <v>37.375</v>
      </c>
      <c r="EO259">
        <v>39.062</v>
      </c>
      <c r="EP259">
        <v>1955.08107142857</v>
      </c>
      <c r="EQ259">
        <v>39.8971428571429</v>
      </c>
      <c r="ER259">
        <v>0</v>
      </c>
      <c r="ES259">
        <v>1659026896.9</v>
      </c>
      <c r="ET259">
        <v>0</v>
      </c>
      <c r="EU259">
        <v>876.734769230769</v>
      </c>
      <c r="EV259">
        <v>0.0444444640264316</v>
      </c>
      <c r="EW259">
        <v>36.4854700676577</v>
      </c>
      <c r="EX259">
        <v>17286.2384615385</v>
      </c>
      <c r="EY259">
        <v>15</v>
      </c>
      <c r="EZ259">
        <v>0</v>
      </c>
      <c r="FA259" t="s">
        <v>420</v>
      </c>
      <c r="FB259">
        <v>1657551626.5</v>
      </c>
      <c r="FC259">
        <v>1657551629</v>
      </c>
      <c r="FD259">
        <v>0</v>
      </c>
      <c r="FE259">
        <v>0.403</v>
      </c>
      <c r="FF259">
        <v>0.009</v>
      </c>
      <c r="FG259">
        <v>9.41</v>
      </c>
      <c r="FH259">
        <v>0.087</v>
      </c>
      <c r="FI259">
        <v>417</v>
      </c>
      <c r="FJ259">
        <v>17</v>
      </c>
      <c r="FK259">
        <v>1.61</v>
      </c>
      <c r="FL259">
        <v>0.59</v>
      </c>
      <c r="FM259">
        <v>-58.5183146341463</v>
      </c>
      <c r="FN259">
        <v>-1.79990592334488</v>
      </c>
      <c r="FO259">
        <v>0.517833015066787</v>
      </c>
      <c r="FP259">
        <v>0</v>
      </c>
      <c r="FQ259">
        <v>876.6415</v>
      </c>
      <c r="FR259">
        <v>1.18522537108062</v>
      </c>
      <c r="FS259">
        <v>0.250281870509789</v>
      </c>
      <c r="FT259">
        <v>0</v>
      </c>
      <c r="FU259">
        <v>4.33435243902439</v>
      </c>
      <c r="FV259">
        <v>-0.18552961672475</v>
      </c>
      <c r="FW259">
        <v>0.0738501231658562</v>
      </c>
      <c r="FX259">
        <v>0</v>
      </c>
      <c r="FY259">
        <v>0</v>
      </c>
      <c r="FZ259">
        <v>3</v>
      </c>
      <c r="GA259" t="s">
        <v>427</v>
      </c>
      <c r="GB259">
        <v>2.97346</v>
      </c>
      <c r="GC259">
        <v>2.69969</v>
      </c>
      <c r="GD259">
        <v>0.141692</v>
      </c>
      <c r="GE259">
        <v>0.149652</v>
      </c>
      <c r="GF259">
        <v>0.103448</v>
      </c>
      <c r="GG259">
        <v>0.0936355</v>
      </c>
      <c r="GH259">
        <v>33441.2</v>
      </c>
      <c r="GI259">
        <v>36227.9</v>
      </c>
      <c r="GJ259">
        <v>35305.4</v>
      </c>
      <c r="GK259">
        <v>38636.1</v>
      </c>
      <c r="GL259">
        <v>44873.1</v>
      </c>
      <c r="GM259">
        <v>50573.7</v>
      </c>
      <c r="GN259">
        <v>55182.3</v>
      </c>
      <c r="GO259">
        <v>61966.5</v>
      </c>
      <c r="GP259">
        <v>1.9868</v>
      </c>
      <c r="GQ259">
        <v>1.8532</v>
      </c>
      <c r="GR259">
        <v>0.123829</v>
      </c>
      <c r="GS259">
        <v>0</v>
      </c>
      <c r="GT259">
        <v>25.1211</v>
      </c>
      <c r="GU259">
        <v>999.9</v>
      </c>
      <c r="GV259">
        <v>57.423</v>
      </c>
      <c r="GW259">
        <v>29.306</v>
      </c>
      <c r="GX259">
        <v>26.0063</v>
      </c>
      <c r="GY259">
        <v>55.8564</v>
      </c>
      <c r="GZ259">
        <v>42.9006</v>
      </c>
      <c r="HA259">
        <v>1</v>
      </c>
      <c r="HB259">
        <v>-0.0620122</v>
      </c>
      <c r="HC259">
        <v>0.0108932</v>
      </c>
      <c r="HD259">
        <v>20.114</v>
      </c>
      <c r="HE259">
        <v>5.19932</v>
      </c>
      <c r="HF259">
        <v>12.004</v>
      </c>
      <c r="HG259">
        <v>4.9756</v>
      </c>
      <c r="HH259">
        <v>3.2938</v>
      </c>
      <c r="HI259">
        <v>9999</v>
      </c>
      <c r="HJ259">
        <v>9999</v>
      </c>
      <c r="HK259">
        <v>9999</v>
      </c>
      <c r="HL259">
        <v>628.5</v>
      </c>
      <c r="HM259">
        <v>1.86322</v>
      </c>
      <c r="HN259">
        <v>1.86798</v>
      </c>
      <c r="HO259">
        <v>1.86783</v>
      </c>
      <c r="HP259">
        <v>1.86905</v>
      </c>
      <c r="HQ259">
        <v>1.86981</v>
      </c>
      <c r="HR259">
        <v>1.86584</v>
      </c>
      <c r="HS259">
        <v>1.86691</v>
      </c>
      <c r="HT259">
        <v>1.86829</v>
      </c>
      <c r="HU259">
        <v>5</v>
      </c>
      <c r="HV259">
        <v>0</v>
      </c>
      <c r="HW259">
        <v>0</v>
      </c>
      <c r="HX259">
        <v>0</v>
      </c>
      <c r="HY259" t="s">
        <v>422</v>
      </c>
      <c r="HZ259" t="s">
        <v>423</v>
      </c>
      <c r="IA259" t="s">
        <v>424</v>
      </c>
      <c r="IB259" t="s">
        <v>424</v>
      </c>
      <c r="IC259" t="s">
        <v>424</v>
      </c>
      <c r="ID259" t="s">
        <v>424</v>
      </c>
      <c r="IE259">
        <v>0</v>
      </c>
      <c r="IF259">
        <v>100</v>
      </c>
      <c r="IG259">
        <v>100</v>
      </c>
      <c r="IH259">
        <v>8.688</v>
      </c>
      <c r="II259">
        <v>0.4682</v>
      </c>
      <c r="IJ259">
        <v>4.02706509432224</v>
      </c>
      <c r="IK259">
        <v>0.00601174518973114</v>
      </c>
      <c r="IL259">
        <v>2.77886958061485e-07</v>
      </c>
      <c r="IM259">
        <v>-3.54636231360687e-10</v>
      </c>
      <c r="IN259">
        <v>-0.0404303883988718</v>
      </c>
      <c r="IO259">
        <v>-0.0177815531441476</v>
      </c>
      <c r="IP259">
        <v>0.00205572605671414</v>
      </c>
      <c r="IQ259">
        <v>-1.65519735432211e-05</v>
      </c>
      <c r="IR259">
        <v>-4</v>
      </c>
      <c r="IS259">
        <v>1848</v>
      </c>
      <c r="IT259">
        <v>1</v>
      </c>
      <c r="IU259">
        <v>25</v>
      </c>
      <c r="IV259">
        <v>24587.9</v>
      </c>
      <c r="IW259">
        <v>24587.8</v>
      </c>
      <c r="IX259">
        <v>1.82007</v>
      </c>
      <c r="IY259">
        <v>2.60742</v>
      </c>
      <c r="IZ259">
        <v>1.54785</v>
      </c>
      <c r="JA259">
        <v>2.30225</v>
      </c>
      <c r="JB259">
        <v>1.34644</v>
      </c>
      <c r="JC259">
        <v>2.36206</v>
      </c>
      <c r="JD259">
        <v>33.7155</v>
      </c>
      <c r="JE259">
        <v>24.2188</v>
      </c>
      <c r="JF259">
        <v>18</v>
      </c>
      <c r="JG259">
        <v>499.74</v>
      </c>
      <c r="JH259">
        <v>413.476</v>
      </c>
      <c r="JI259">
        <v>24.9999</v>
      </c>
      <c r="JJ259">
        <v>26.46</v>
      </c>
      <c r="JK259">
        <v>30.0001</v>
      </c>
      <c r="JL259">
        <v>26.4311</v>
      </c>
      <c r="JM259">
        <v>26.3776</v>
      </c>
      <c r="JN259">
        <v>36.4797</v>
      </c>
      <c r="JO259">
        <v>24.6361</v>
      </c>
      <c r="JP259">
        <v>80.9462</v>
      </c>
      <c r="JQ259">
        <v>25</v>
      </c>
      <c r="JR259">
        <v>857.635</v>
      </c>
      <c r="JS259">
        <v>21.7197</v>
      </c>
      <c r="JT259">
        <v>102.369</v>
      </c>
      <c r="JU259">
        <v>103.147</v>
      </c>
    </row>
    <row r="260" spans="1:281">
      <c r="A260">
        <v>244</v>
      </c>
      <c r="B260">
        <v>1659026903.1</v>
      </c>
      <c r="C260">
        <v>3220</v>
      </c>
      <c r="D260" t="s">
        <v>913</v>
      </c>
      <c r="E260" t="s">
        <v>914</v>
      </c>
      <c r="F260">
        <v>5</v>
      </c>
      <c r="G260" t="s">
        <v>812</v>
      </c>
      <c r="H260" t="s">
        <v>417</v>
      </c>
      <c r="I260">
        <v>1659026895.6</v>
      </c>
      <c r="J260">
        <f>(K260)/1000</f>
        <v>0</v>
      </c>
      <c r="K260">
        <f>IF(CZ260, AN260, AH260)</f>
        <v>0</v>
      </c>
      <c r="L260">
        <f>IF(CZ260, AI260, AG260)</f>
        <v>0</v>
      </c>
      <c r="M260">
        <f>DB260 - IF(AU260&gt;1, L260*CV260*100.0/(AW260*DP260), 0)</f>
        <v>0</v>
      </c>
      <c r="N260">
        <f>((T260-J260/2)*M260-L260)/(T260+J260/2)</f>
        <v>0</v>
      </c>
      <c r="O260">
        <f>N260*(DI260+DJ260)/1000.0</f>
        <v>0</v>
      </c>
      <c r="P260">
        <f>(DB260 - IF(AU260&gt;1, L260*CV260*100.0/(AW260*DP260), 0))*(DI260+DJ260)/1000.0</f>
        <v>0</v>
      </c>
      <c r="Q260">
        <f>2.0/((1/S260-1/R260)+SIGN(S260)*SQRT((1/S260-1/R260)*(1/S260-1/R260) + 4*CW260/((CW260+1)*(CW260+1))*(2*1/S260*1/R260-1/R260*1/R260)))</f>
        <v>0</v>
      </c>
      <c r="R260">
        <f>IF(LEFT(CX260,1)&lt;&gt;"0",IF(LEFT(CX260,1)="1",3.0,CY260),$D$5+$E$5*(DP260*DI260/($K$5*1000))+$F$5*(DP260*DI260/($K$5*1000))*MAX(MIN(CV260,$J$5),$I$5)*MAX(MIN(CV260,$J$5),$I$5)+$G$5*MAX(MIN(CV260,$J$5),$I$5)*(DP260*DI260/($K$5*1000))+$H$5*(DP260*DI260/($K$5*1000))*(DP260*DI260/($K$5*1000)))</f>
        <v>0</v>
      </c>
      <c r="S260">
        <f>J260*(1000-(1000*0.61365*exp(17.502*W260/(240.97+W260))/(DI260+DJ260)+DD260)/2)/(1000*0.61365*exp(17.502*W260/(240.97+W260))/(DI260+DJ260)-DD260)</f>
        <v>0</v>
      </c>
      <c r="T260">
        <f>1/((CW260+1)/(Q260/1.6)+1/(R260/1.37)) + CW260/((CW260+1)/(Q260/1.6) + CW260/(R260/1.37))</f>
        <v>0</v>
      </c>
      <c r="U260">
        <f>(CR260*CU260)</f>
        <v>0</v>
      </c>
      <c r="V260">
        <f>(DK260+(U260+2*0.95*5.67E-8*(((DK260+$B$7)+273)^4-(DK260+273)^4)-44100*J260)/(1.84*29.3*R260+8*0.95*5.67E-8*(DK260+273)^3))</f>
        <v>0</v>
      </c>
      <c r="W260">
        <f>($C$7*DL260+$D$7*DM260+$E$7*V260)</f>
        <v>0</v>
      </c>
      <c r="X260">
        <f>0.61365*exp(17.502*W260/(240.97+W260))</f>
        <v>0</v>
      </c>
      <c r="Y260">
        <f>(Z260/AA260*100)</f>
        <v>0</v>
      </c>
      <c r="Z260">
        <f>DD260*(DI260+DJ260)/1000</f>
        <v>0</v>
      </c>
      <c r="AA260">
        <f>0.61365*exp(17.502*DK260/(240.97+DK260))</f>
        <v>0</v>
      </c>
      <c r="AB260">
        <f>(X260-DD260*(DI260+DJ260)/1000)</f>
        <v>0</v>
      </c>
      <c r="AC260">
        <f>(-J260*44100)</f>
        <v>0</v>
      </c>
      <c r="AD260">
        <f>2*29.3*R260*0.92*(DK260-W260)</f>
        <v>0</v>
      </c>
      <c r="AE260">
        <f>2*0.95*5.67E-8*(((DK260+$B$7)+273)^4-(W260+273)^4)</f>
        <v>0</v>
      </c>
      <c r="AF260">
        <f>U260+AE260+AC260+AD260</f>
        <v>0</v>
      </c>
      <c r="AG260">
        <f>DH260*AU260*(DC260-DB260*(1000-AU260*DE260)/(1000-AU260*DD260))/(100*CV260)</f>
        <v>0</v>
      </c>
      <c r="AH260">
        <f>1000*DH260*AU260*(DD260-DE260)/(100*CV260*(1000-AU260*DD260))</f>
        <v>0</v>
      </c>
      <c r="AI260">
        <f>(AJ260 - AK260 - DI260*1E3/(8.314*(DK260+273.15)) * AM260/DH260 * AL260) * DH260/(100*CV260) * (1000 - DE260)/1000</f>
        <v>0</v>
      </c>
      <c r="AJ260">
        <v>867.913622369829</v>
      </c>
      <c r="AK260">
        <v>818.181115151515</v>
      </c>
      <c r="AL260">
        <v>3.43719562224469</v>
      </c>
      <c r="AM260">
        <v>66.0504921813524</v>
      </c>
      <c r="AN260">
        <f>(AP260 - AO260 + DI260*1E3/(8.314*(DK260+273.15)) * AR260/DH260 * AQ260) * DH260/(100*CV260) * 1000/(1000 - AP260)</f>
        <v>0</v>
      </c>
      <c r="AO260">
        <v>20.9203165319481</v>
      </c>
      <c r="AP260">
        <v>24.5228076923077</v>
      </c>
      <c r="AQ260">
        <v>0.0703949090909275</v>
      </c>
      <c r="AR260">
        <v>92.47</v>
      </c>
      <c r="AS260">
        <v>0</v>
      </c>
      <c r="AT260">
        <v>0</v>
      </c>
      <c r="AU260">
        <f>IF(AS260*$H$13&gt;=AW260,1.0,(AW260/(AW260-AS260*$H$13)))</f>
        <v>0</v>
      </c>
      <c r="AV260">
        <f>(AU260-1)*100</f>
        <v>0</v>
      </c>
      <c r="AW260">
        <f>MAX(0,($B$13+$C$13*DP260)/(1+$D$13*DP260)*DI260/(DK260+273)*$E$13)</f>
        <v>0</v>
      </c>
      <c r="AX260" t="s">
        <v>418</v>
      </c>
      <c r="AY260" t="s">
        <v>418</v>
      </c>
      <c r="AZ260">
        <v>0</v>
      </c>
      <c r="BA260">
        <v>0</v>
      </c>
      <c r="BB260">
        <f>1-AZ260/BA260</f>
        <v>0</v>
      </c>
      <c r="BC260">
        <v>0</v>
      </c>
      <c r="BD260" t="s">
        <v>418</v>
      </c>
      <c r="BE260" t="s">
        <v>418</v>
      </c>
      <c r="BF260">
        <v>0</v>
      </c>
      <c r="BG260">
        <v>0</v>
      </c>
      <c r="BH260">
        <f>1-BF260/BG260</f>
        <v>0</v>
      </c>
      <c r="BI260">
        <v>0.5</v>
      </c>
      <c r="BJ260">
        <f>CS260</f>
        <v>0</v>
      </c>
      <c r="BK260">
        <f>L260</f>
        <v>0</v>
      </c>
      <c r="BL260">
        <f>BH260*BI260*BJ260</f>
        <v>0</v>
      </c>
      <c r="BM260">
        <f>(BK260-BC260)/BJ260</f>
        <v>0</v>
      </c>
      <c r="BN260">
        <f>(BA260-BG260)/BG260</f>
        <v>0</v>
      </c>
      <c r="BO260">
        <f>AZ260/(BB260+AZ260/BG260)</f>
        <v>0</v>
      </c>
      <c r="BP260" t="s">
        <v>418</v>
      </c>
      <c r="BQ260">
        <v>0</v>
      </c>
      <c r="BR260">
        <f>IF(BQ260&lt;&gt;0, BQ260, BO260)</f>
        <v>0</v>
      </c>
      <c r="BS260">
        <f>1-BR260/BG260</f>
        <v>0</v>
      </c>
      <c r="BT260">
        <f>(BG260-BF260)/(BG260-BR260)</f>
        <v>0</v>
      </c>
      <c r="BU260">
        <f>(BA260-BG260)/(BA260-BR260)</f>
        <v>0</v>
      </c>
      <c r="BV260">
        <f>(BG260-BF260)/(BG260-AZ260)</f>
        <v>0</v>
      </c>
      <c r="BW260">
        <f>(BA260-BG260)/(BA260-AZ260)</f>
        <v>0</v>
      </c>
      <c r="BX260">
        <f>(BT260*BR260/BF260)</f>
        <v>0</v>
      </c>
      <c r="BY260">
        <f>(1-BX260)</f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f>$B$11*DQ260+$C$11*DR260+$F$11*EC260*(1-EF260)</f>
        <v>0</v>
      </c>
      <c r="CS260">
        <f>CR260*CT260</f>
        <v>0</v>
      </c>
      <c r="CT260">
        <f>($B$11*$D$9+$C$11*$D$9+$F$11*((EP260+EH260)/MAX(EP260+EH260+EQ260, 0.1)*$I$9+EQ260/MAX(EP260+EH260+EQ260, 0.1)*$J$9))/($B$11+$C$11+$F$11)</f>
        <v>0</v>
      </c>
      <c r="CU260">
        <f>($B$11*$K$9+$C$11*$K$9+$F$11*((EP260+EH260)/MAX(EP260+EH260+EQ260, 0.1)*$P$9+EQ260/MAX(EP260+EH260+EQ260, 0.1)*$Q$9))/($B$11+$C$11+$F$11)</f>
        <v>0</v>
      </c>
      <c r="CV260">
        <v>6</v>
      </c>
      <c r="CW260">
        <v>0.5</v>
      </c>
      <c r="CX260" t="s">
        <v>419</v>
      </c>
      <c r="CY260">
        <v>2</v>
      </c>
      <c r="CZ260" t="b">
        <v>1</v>
      </c>
      <c r="DA260">
        <v>1659026895.6</v>
      </c>
      <c r="DB260">
        <v>775.507148148148</v>
      </c>
      <c r="DC260">
        <v>834.173592592593</v>
      </c>
      <c r="DD260">
        <v>24.1290555555556</v>
      </c>
      <c r="DE260">
        <v>20.2354962962963</v>
      </c>
      <c r="DF260">
        <v>766.86662962963</v>
      </c>
      <c r="DG260">
        <v>23.6587</v>
      </c>
      <c r="DH260">
        <v>500.139888888889</v>
      </c>
      <c r="DI260">
        <v>90.3858703703704</v>
      </c>
      <c r="DJ260">
        <v>0.0455798333333333</v>
      </c>
      <c r="DK260">
        <v>27.2619814814815</v>
      </c>
      <c r="DL260">
        <v>27.1615851851852</v>
      </c>
      <c r="DM260">
        <v>999.9</v>
      </c>
      <c r="DN260">
        <v>0</v>
      </c>
      <c r="DO260">
        <v>0</v>
      </c>
      <c r="DP260">
        <v>10004.8148148148</v>
      </c>
      <c r="DQ260">
        <v>0</v>
      </c>
      <c r="DR260">
        <v>18.2593</v>
      </c>
      <c r="DS260">
        <v>-58.6663888888889</v>
      </c>
      <c r="DT260">
        <v>794.683777777778</v>
      </c>
      <c r="DU260">
        <v>851.411407407408</v>
      </c>
      <c r="DV260">
        <v>3.89357148148148</v>
      </c>
      <c r="DW260">
        <v>834.173592592593</v>
      </c>
      <c r="DX260">
        <v>20.2354962962963</v>
      </c>
      <c r="DY260">
        <v>2.18092666666667</v>
      </c>
      <c r="DZ260">
        <v>1.82900259259259</v>
      </c>
      <c r="EA260">
        <v>18.8226222222222</v>
      </c>
      <c r="EB260">
        <v>16.0293111111111</v>
      </c>
      <c r="EC260">
        <v>1999.97740740741</v>
      </c>
      <c r="ED260">
        <v>0.980001185185185</v>
      </c>
      <c r="EE260">
        <v>0.0199989185185185</v>
      </c>
      <c r="EF260">
        <v>0</v>
      </c>
      <c r="EG260">
        <v>876.847481481482</v>
      </c>
      <c r="EH260">
        <v>5.00063</v>
      </c>
      <c r="EI260">
        <v>17288.462962963</v>
      </c>
      <c r="EJ260">
        <v>17256.7037037037</v>
      </c>
      <c r="EK260">
        <v>38.062</v>
      </c>
      <c r="EL260">
        <v>38.125</v>
      </c>
      <c r="EM260">
        <v>37.562</v>
      </c>
      <c r="EN260">
        <v>37.375</v>
      </c>
      <c r="EO260">
        <v>39.062</v>
      </c>
      <c r="EP260">
        <v>1955.08111111111</v>
      </c>
      <c r="EQ260">
        <v>39.8937037037037</v>
      </c>
      <c r="ER260">
        <v>0</v>
      </c>
      <c r="ES260">
        <v>1659026901.7</v>
      </c>
      <c r="ET260">
        <v>0</v>
      </c>
      <c r="EU260">
        <v>876.802307692308</v>
      </c>
      <c r="EV260">
        <v>1.54632479110325</v>
      </c>
      <c r="EW260">
        <v>23.0837607139708</v>
      </c>
      <c r="EX260">
        <v>17288.6</v>
      </c>
      <c r="EY260">
        <v>15</v>
      </c>
      <c r="EZ260">
        <v>0</v>
      </c>
      <c r="FA260" t="s">
        <v>420</v>
      </c>
      <c r="FB260">
        <v>1657551626.5</v>
      </c>
      <c r="FC260">
        <v>1657551629</v>
      </c>
      <c r="FD260">
        <v>0</v>
      </c>
      <c r="FE260">
        <v>0.403</v>
      </c>
      <c r="FF260">
        <v>0.009</v>
      </c>
      <c r="FG260">
        <v>9.41</v>
      </c>
      <c r="FH260">
        <v>0.087</v>
      </c>
      <c r="FI260">
        <v>417</v>
      </c>
      <c r="FJ260">
        <v>17</v>
      </c>
      <c r="FK260">
        <v>1.61</v>
      </c>
      <c r="FL260">
        <v>0.59</v>
      </c>
      <c r="FM260">
        <v>-58.6239341463415</v>
      </c>
      <c r="FN260">
        <v>0.362318466899038</v>
      </c>
      <c r="FO260">
        <v>0.525268473333333</v>
      </c>
      <c r="FP260">
        <v>1</v>
      </c>
      <c r="FQ260">
        <v>876.790617647059</v>
      </c>
      <c r="FR260">
        <v>0.788983963302556</v>
      </c>
      <c r="FS260">
        <v>0.234043235662064</v>
      </c>
      <c r="FT260">
        <v>1</v>
      </c>
      <c r="FU260">
        <v>4.02964975609756</v>
      </c>
      <c r="FV260">
        <v>-4.14879407665504</v>
      </c>
      <c r="FW260">
        <v>0.495642726117916</v>
      </c>
      <c r="FX260">
        <v>0</v>
      </c>
      <c r="FY260">
        <v>2</v>
      </c>
      <c r="FZ260">
        <v>3</v>
      </c>
      <c r="GA260" t="s">
        <v>474</v>
      </c>
      <c r="GB260">
        <v>2.97455</v>
      </c>
      <c r="GC260">
        <v>2.69913</v>
      </c>
      <c r="GD260">
        <v>0.143635</v>
      </c>
      <c r="GE260">
        <v>0.151606</v>
      </c>
      <c r="GF260">
        <v>0.104867</v>
      </c>
      <c r="GG260">
        <v>0.0966211</v>
      </c>
      <c r="GH260">
        <v>33365.2</v>
      </c>
      <c r="GI260">
        <v>36145.3</v>
      </c>
      <c r="GJ260">
        <v>35304.9</v>
      </c>
      <c r="GK260">
        <v>38636.5</v>
      </c>
      <c r="GL260">
        <v>44801.1</v>
      </c>
      <c r="GM260">
        <v>50406.9</v>
      </c>
      <c r="GN260">
        <v>55182.6</v>
      </c>
      <c r="GO260">
        <v>61966.5</v>
      </c>
      <c r="GP260">
        <v>1.9874</v>
      </c>
      <c r="GQ260">
        <v>1.8534</v>
      </c>
      <c r="GR260">
        <v>0.126362</v>
      </c>
      <c r="GS260">
        <v>0</v>
      </c>
      <c r="GT260">
        <v>25.1186</v>
      </c>
      <c r="GU260">
        <v>999.9</v>
      </c>
      <c r="GV260">
        <v>57.423</v>
      </c>
      <c r="GW260">
        <v>29.306</v>
      </c>
      <c r="GX260">
        <v>26.0067</v>
      </c>
      <c r="GY260">
        <v>56.0764</v>
      </c>
      <c r="GZ260">
        <v>43.109</v>
      </c>
      <c r="HA260">
        <v>1</v>
      </c>
      <c r="HB260">
        <v>-0.0620732</v>
      </c>
      <c r="HC260">
        <v>0.012658</v>
      </c>
      <c r="HD260">
        <v>20.1139</v>
      </c>
      <c r="HE260">
        <v>5.19932</v>
      </c>
      <c r="HF260">
        <v>12.004</v>
      </c>
      <c r="HG260">
        <v>4.9752</v>
      </c>
      <c r="HH260">
        <v>3.2934</v>
      </c>
      <c r="HI260">
        <v>9999</v>
      </c>
      <c r="HJ260">
        <v>9999</v>
      </c>
      <c r="HK260">
        <v>9999</v>
      </c>
      <c r="HL260">
        <v>628.5</v>
      </c>
      <c r="HM260">
        <v>1.86325</v>
      </c>
      <c r="HN260">
        <v>1.86798</v>
      </c>
      <c r="HO260">
        <v>1.86783</v>
      </c>
      <c r="HP260">
        <v>1.86902</v>
      </c>
      <c r="HQ260">
        <v>1.86981</v>
      </c>
      <c r="HR260">
        <v>1.86584</v>
      </c>
      <c r="HS260">
        <v>1.86691</v>
      </c>
      <c r="HT260">
        <v>1.86835</v>
      </c>
      <c r="HU260">
        <v>5</v>
      </c>
      <c r="HV260">
        <v>0</v>
      </c>
      <c r="HW260">
        <v>0</v>
      </c>
      <c r="HX260">
        <v>0</v>
      </c>
      <c r="HY260" t="s">
        <v>422</v>
      </c>
      <c r="HZ260" t="s">
        <v>423</v>
      </c>
      <c r="IA260" t="s">
        <v>424</v>
      </c>
      <c r="IB260" t="s">
        <v>424</v>
      </c>
      <c r="IC260" t="s">
        <v>424</v>
      </c>
      <c r="ID260" t="s">
        <v>424</v>
      </c>
      <c r="IE260">
        <v>0</v>
      </c>
      <c r="IF260">
        <v>100</v>
      </c>
      <c r="IG260">
        <v>100</v>
      </c>
      <c r="IH260">
        <v>8.78</v>
      </c>
      <c r="II260">
        <v>0.4924</v>
      </c>
      <c r="IJ260">
        <v>4.02706509432224</v>
      </c>
      <c r="IK260">
        <v>0.00601174518973114</v>
      </c>
      <c r="IL260">
        <v>2.77886958061485e-07</v>
      </c>
      <c r="IM260">
        <v>-3.54636231360687e-10</v>
      </c>
      <c r="IN260">
        <v>-0.0404303883988718</v>
      </c>
      <c r="IO260">
        <v>-0.0177815531441476</v>
      </c>
      <c r="IP260">
        <v>0.00205572605671414</v>
      </c>
      <c r="IQ260">
        <v>-1.65519735432211e-05</v>
      </c>
      <c r="IR260">
        <v>-4</v>
      </c>
      <c r="IS260">
        <v>1848</v>
      </c>
      <c r="IT260">
        <v>1</v>
      </c>
      <c r="IU260">
        <v>25</v>
      </c>
      <c r="IV260">
        <v>24587.9</v>
      </c>
      <c r="IW260">
        <v>24587.9</v>
      </c>
      <c r="IX260">
        <v>1.84937</v>
      </c>
      <c r="IY260">
        <v>2.61475</v>
      </c>
      <c r="IZ260">
        <v>1.54785</v>
      </c>
      <c r="JA260">
        <v>2.30225</v>
      </c>
      <c r="JB260">
        <v>1.34644</v>
      </c>
      <c r="JC260">
        <v>2.30347</v>
      </c>
      <c r="JD260">
        <v>33.7155</v>
      </c>
      <c r="JE260">
        <v>24.2101</v>
      </c>
      <c r="JF260">
        <v>18</v>
      </c>
      <c r="JG260">
        <v>500.135</v>
      </c>
      <c r="JH260">
        <v>413.605</v>
      </c>
      <c r="JI260">
        <v>25.0002</v>
      </c>
      <c r="JJ260">
        <v>26.4578</v>
      </c>
      <c r="JK260">
        <v>30</v>
      </c>
      <c r="JL260">
        <v>26.4311</v>
      </c>
      <c r="JM260">
        <v>26.3798</v>
      </c>
      <c r="JN260">
        <v>37.0538</v>
      </c>
      <c r="JO260">
        <v>22.8188</v>
      </c>
      <c r="JP260">
        <v>81.5324</v>
      </c>
      <c r="JQ260">
        <v>25</v>
      </c>
      <c r="JR260">
        <v>871.098</v>
      </c>
      <c r="JS260">
        <v>22.1067</v>
      </c>
      <c r="JT260">
        <v>102.369</v>
      </c>
      <c r="JU260">
        <v>103.147</v>
      </c>
    </row>
    <row r="261" spans="1:281">
      <c r="A261">
        <v>245</v>
      </c>
      <c r="B261">
        <v>1659026908.1</v>
      </c>
      <c r="C261">
        <v>3225</v>
      </c>
      <c r="D261" t="s">
        <v>915</v>
      </c>
      <c r="E261" t="s">
        <v>916</v>
      </c>
      <c r="F261">
        <v>5</v>
      </c>
      <c r="G261" t="s">
        <v>812</v>
      </c>
      <c r="H261" t="s">
        <v>417</v>
      </c>
      <c r="I261">
        <v>1659026900.31429</v>
      </c>
      <c r="J261">
        <f>(K261)/1000</f>
        <v>0</v>
      </c>
      <c r="K261">
        <f>IF(CZ261, AN261, AH261)</f>
        <v>0</v>
      </c>
      <c r="L261">
        <f>IF(CZ261, AI261, AG261)</f>
        <v>0</v>
      </c>
      <c r="M261">
        <f>DB261 - IF(AU261&gt;1, L261*CV261*100.0/(AW261*DP261), 0)</f>
        <v>0</v>
      </c>
      <c r="N261">
        <f>((T261-J261/2)*M261-L261)/(T261+J261/2)</f>
        <v>0</v>
      </c>
      <c r="O261">
        <f>N261*(DI261+DJ261)/1000.0</f>
        <v>0</v>
      </c>
      <c r="P261">
        <f>(DB261 - IF(AU261&gt;1, L261*CV261*100.0/(AW261*DP261), 0))*(DI261+DJ261)/1000.0</f>
        <v>0</v>
      </c>
      <c r="Q261">
        <f>2.0/((1/S261-1/R261)+SIGN(S261)*SQRT((1/S261-1/R261)*(1/S261-1/R261) + 4*CW261/((CW261+1)*(CW261+1))*(2*1/S261*1/R261-1/R261*1/R261)))</f>
        <v>0</v>
      </c>
      <c r="R261">
        <f>IF(LEFT(CX261,1)&lt;&gt;"0",IF(LEFT(CX261,1)="1",3.0,CY261),$D$5+$E$5*(DP261*DI261/($K$5*1000))+$F$5*(DP261*DI261/($K$5*1000))*MAX(MIN(CV261,$J$5),$I$5)*MAX(MIN(CV261,$J$5),$I$5)+$G$5*MAX(MIN(CV261,$J$5),$I$5)*(DP261*DI261/($K$5*1000))+$H$5*(DP261*DI261/($K$5*1000))*(DP261*DI261/($K$5*1000)))</f>
        <v>0</v>
      </c>
      <c r="S261">
        <f>J261*(1000-(1000*0.61365*exp(17.502*W261/(240.97+W261))/(DI261+DJ261)+DD261)/2)/(1000*0.61365*exp(17.502*W261/(240.97+W261))/(DI261+DJ261)-DD261)</f>
        <v>0</v>
      </c>
      <c r="T261">
        <f>1/((CW261+1)/(Q261/1.6)+1/(R261/1.37)) + CW261/((CW261+1)/(Q261/1.6) + CW261/(R261/1.37))</f>
        <v>0</v>
      </c>
      <c r="U261">
        <f>(CR261*CU261)</f>
        <v>0</v>
      </c>
      <c r="V261">
        <f>(DK261+(U261+2*0.95*5.67E-8*(((DK261+$B$7)+273)^4-(DK261+273)^4)-44100*J261)/(1.84*29.3*R261+8*0.95*5.67E-8*(DK261+273)^3))</f>
        <v>0</v>
      </c>
      <c r="W261">
        <f>($C$7*DL261+$D$7*DM261+$E$7*V261)</f>
        <v>0</v>
      </c>
      <c r="X261">
        <f>0.61365*exp(17.502*W261/(240.97+W261))</f>
        <v>0</v>
      </c>
      <c r="Y261">
        <f>(Z261/AA261*100)</f>
        <v>0</v>
      </c>
      <c r="Z261">
        <f>DD261*(DI261+DJ261)/1000</f>
        <v>0</v>
      </c>
      <c r="AA261">
        <f>0.61365*exp(17.502*DK261/(240.97+DK261))</f>
        <v>0</v>
      </c>
      <c r="AB261">
        <f>(X261-DD261*(DI261+DJ261)/1000)</f>
        <v>0</v>
      </c>
      <c r="AC261">
        <f>(-J261*44100)</f>
        <v>0</v>
      </c>
      <c r="AD261">
        <f>2*29.3*R261*0.92*(DK261-W261)</f>
        <v>0</v>
      </c>
      <c r="AE261">
        <f>2*0.95*5.67E-8*(((DK261+$B$7)+273)^4-(W261+273)^4)</f>
        <v>0</v>
      </c>
      <c r="AF261">
        <f>U261+AE261+AC261+AD261</f>
        <v>0</v>
      </c>
      <c r="AG261">
        <f>DH261*AU261*(DC261-DB261*(1000-AU261*DE261)/(1000-AU261*DD261))/(100*CV261)</f>
        <v>0</v>
      </c>
      <c r="AH261">
        <f>1000*DH261*AU261*(DD261-DE261)/(100*CV261*(1000-AU261*DD261))</f>
        <v>0</v>
      </c>
      <c r="AI261">
        <f>(AJ261 - AK261 - DI261*1E3/(8.314*(DK261+273.15)) * AM261/DH261 * AL261) * DH261/(100*CV261) * (1000 - DE261)/1000</f>
        <v>0</v>
      </c>
      <c r="AJ261">
        <v>886.202108642261</v>
      </c>
      <c r="AK261">
        <v>835.557672727272</v>
      </c>
      <c r="AL261">
        <v>3.52680569559586</v>
      </c>
      <c r="AM261">
        <v>66.0504921813524</v>
      </c>
      <c r="AN261">
        <f>(AP261 - AO261 + DI261*1E3/(8.314*(DK261+273.15)) * AR261/DH261 * AQ261) * DH261/(100*CV261) * 1000/(1000 - AP261)</f>
        <v>0</v>
      </c>
      <c r="AO261">
        <v>21.640192098355</v>
      </c>
      <c r="AP261">
        <v>25.0089195804196</v>
      </c>
      <c r="AQ261">
        <v>0.104153939393952</v>
      </c>
      <c r="AR261">
        <v>92.47</v>
      </c>
      <c r="AS261">
        <v>0</v>
      </c>
      <c r="AT261">
        <v>0</v>
      </c>
      <c r="AU261">
        <f>IF(AS261*$H$13&gt;=AW261,1.0,(AW261/(AW261-AS261*$H$13)))</f>
        <v>0</v>
      </c>
      <c r="AV261">
        <f>(AU261-1)*100</f>
        <v>0</v>
      </c>
      <c r="AW261">
        <f>MAX(0,($B$13+$C$13*DP261)/(1+$D$13*DP261)*DI261/(DK261+273)*$E$13)</f>
        <v>0</v>
      </c>
      <c r="AX261" t="s">
        <v>418</v>
      </c>
      <c r="AY261" t="s">
        <v>418</v>
      </c>
      <c r="AZ261">
        <v>0</v>
      </c>
      <c r="BA261">
        <v>0</v>
      </c>
      <c r="BB261">
        <f>1-AZ261/BA261</f>
        <v>0</v>
      </c>
      <c r="BC261">
        <v>0</v>
      </c>
      <c r="BD261" t="s">
        <v>418</v>
      </c>
      <c r="BE261" t="s">
        <v>418</v>
      </c>
      <c r="BF261">
        <v>0</v>
      </c>
      <c r="BG261">
        <v>0</v>
      </c>
      <c r="BH261">
        <f>1-BF261/BG261</f>
        <v>0</v>
      </c>
      <c r="BI261">
        <v>0.5</v>
      </c>
      <c r="BJ261">
        <f>CS261</f>
        <v>0</v>
      </c>
      <c r="BK261">
        <f>L261</f>
        <v>0</v>
      </c>
      <c r="BL261">
        <f>BH261*BI261*BJ261</f>
        <v>0</v>
      </c>
      <c r="BM261">
        <f>(BK261-BC261)/BJ261</f>
        <v>0</v>
      </c>
      <c r="BN261">
        <f>(BA261-BG261)/BG261</f>
        <v>0</v>
      </c>
      <c r="BO261">
        <f>AZ261/(BB261+AZ261/BG261)</f>
        <v>0</v>
      </c>
      <c r="BP261" t="s">
        <v>418</v>
      </c>
      <c r="BQ261">
        <v>0</v>
      </c>
      <c r="BR261">
        <f>IF(BQ261&lt;&gt;0, BQ261, BO261)</f>
        <v>0</v>
      </c>
      <c r="BS261">
        <f>1-BR261/BG261</f>
        <v>0</v>
      </c>
      <c r="BT261">
        <f>(BG261-BF261)/(BG261-BR261)</f>
        <v>0</v>
      </c>
      <c r="BU261">
        <f>(BA261-BG261)/(BA261-BR261)</f>
        <v>0</v>
      </c>
      <c r="BV261">
        <f>(BG261-BF261)/(BG261-AZ261)</f>
        <v>0</v>
      </c>
      <c r="BW261">
        <f>(BA261-BG261)/(BA261-AZ261)</f>
        <v>0</v>
      </c>
      <c r="BX261">
        <f>(BT261*BR261/BF261)</f>
        <v>0</v>
      </c>
      <c r="BY261">
        <f>(1-BX261)</f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f>$B$11*DQ261+$C$11*DR261+$F$11*EC261*(1-EF261)</f>
        <v>0</v>
      </c>
      <c r="CS261">
        <f>CR261*CT261</f>
        <v>0</v>
      </c>
      <c r="CT261">
        <f>($B$11*$D$9+$C$11*$D$9+$F$11*((EP261+EH261)/MAX(EP261+EH261+EQ261, 0.1)*$I$9+EQ261/MAX(EP261+EH261+EQ261, 0.1)*$J$9))/($B$11+$C$11+$F$11)</f>
        <v>0</v>
      </c>
      <c r="CU261">
        <f>($B$11*$K$9+$C$11*$K$9+$F$11*((EP261+EH261)/MAX(EP261+EH261+EQ261, 0.1)*$P$9+EQ261/MAX(EP261+EH261+EQ261, 0.1)*$Q$9))/($B$11+$C$11+$F$11)</f>
        <v>0</v>
      </c>
      <c r="CV261">
        <v>6</v>
      </c>
      <c r="CW261">
        <v>0.5</v>
      </c>
      <c r="CX261" t="s">
        <v>419</v>
      </c>
      <c r="CY261">
        <v>2</v>
      </c>
      <c r="CZ261" t="b">
        <v>1</v>
      </c>
      <c r="DA261">
        <v>1659026900.31429</v>
      </c>
      <c r="DB261">
        <v>790.780785714286</v>
      </c>
      <c r="DC261">
        <v>849.725571428571</v>
      </c>
      <c r="DD261">
        <v>24.376075</v>
      </c>
      <c r="DE261">
        <v>20.8875392857143</v>
      </c>
      <c r="DF261">
        <v>782.052071428571</v>
      </c>
      <c r="DG261">
        <v>23.8934642857143</v>
      </c>
      <c r="DH261">
        <v>500.11675</v>
      </c>
      <c r="DI261">
        <v>90.3858321428571</v>
      </c>
      <c r="DJ261">
        <v>0.0454600642857143</v>
      </c>
      <c r="DK261">
        <v>27.2640535714286</v>
      </c>
      <c r="DL261">
        <v>27.1750535714286</v>
      </c>
      <c r="DM261">
        <v>999.9</v>
      </c>
      <c r="DN261">
        <v>0</v>
      </c>
      <c r="DO261">
        <v>0</v>
      </c>
      <c r="DP261">
        <v>10004.4642857143</v>
      </c>
      <c r="DQ261">
        <v>0</v>
      </c>
      <c r="DR261">
        <v>18.2593</v>
      </c>
      <c r="DS261">
        <v>-58.9446785714286</v>
      </c>
      <c r="DT261">
        <v>810.543571428571</v>
      </c>
      <c r="DU261">
        <v>867.865892857143</v>
      </c>
      <c r="DV261">
        <v>3.4885425</v>
      </c>
      <c r="DW261">
        <v>849.725571428571</v>
      </c>
      <c r="DX261">
        <v>20.8875392857143</v>
      </c>
      <c r="DY261">
        <v>2.20325285714286</v>
      </c>
      <c r="DZ261">
        <v>1.88793785714286</v>
      </c>
      <c r="EA261">
        <v>18.9846107142857</v>
      </c>
      <c r="EB261">
        <v>16.5237357142857</v>
      </c>
      <c r="EC261">
        <v>1999.99678571429</v>
      </c>
      <c r="ED261">
        <v>0.980001071428571</v>
      </c>
      <c r="EE261">
        <v>0.0199990642857143</v>
      </c>
      <c r="EF261">
        <v>0</v>
      </c>
      <c r="EG261">
        <v>876.832571428571</v>
      </c>
      <c r="EH261">
        <v>5.00063</v>
      </c>
      <c r="EI261">
        <v>17289.275</v>
      </c>
      <c r="EJ261">
        <v>17256.875</v>
      </c>
      <c r="EK261">
        <v>38.062</v>
      </c>
      <c r="EL261">
        <v>38.125</v>
      </c>
      <c r="EM261">
        <v>37.562</v>
      </c>
      <c r="EN261">
        <v>37.375</v>
      </c>
      <c r="EO261">
        <v>39.062</v>
      </c>
      <c r="EP261">
        <v>1955.10035714286</v>
      </c>
      <c r="EQ261">
        <v>39.8942857142857</v>
      </c>
      <c r="ER261">
        <v>0</v>
      </c>
      <c r="ES261">
        <v>1659026907.1</v>
      </c>
      <c r="ET261">
        <v>0</v>
      </c>
      <c r="EU261">
        <v>876.80016</v>
      </c>
      <c r="EV261">
        <v>-0.940230782445214</v>
      </c>
      <c r="EW261">
        <v>-8.76923076488399</v>
      </c>
      <c r="EX261">
        <v>17289.192</v>
      </c>
      <c r="EY261">
        <v>15</v>
      </c>
      <c r="EZ261">
        <v>0</v>
      </c>
      <c r="FA261" t="s">
        <v>420</v>
      </c>
      <c r="FB261">
        <v>1657551626.5</v>
      </c>
      <c r="FC261">
        <v>1657551629</v>
      </c>
      <c r="FD261">
        <v>0</v>
      </c>
      <c r="FE261">
        <v>0.403</v>
      </c>
      <c r="FF261">
        <v>0.009</v>
      </c>
      <c r="FG261">
        <v>9.41</v>
      </c>
      <c r="FH261">
        <v>0.087</v>
      </c>
      <c r="FI261">
        <v>417</v>
      </c>
      <c r="FJ261">
        <v>17</v>
      </c>
      <c r="FK261">
        <v>1.61</v>
      </c>
      <c r="FL261">
        <v>0.59</v>
      </c>
      <c r="FM261">
        <v>-58.8984365853659</v>
      </c>
      <c r="FN261">
        <v>-1.74434425087104</v>
      </c>
      <c r="FO261">
        <v>0.660044914863467</v>
      </c>
      <c r="FP261">
        <v>0</v>
      </c>
      <c r="FQ261">
        <v>876.790735294118</v>
      </c>
      <c r="FR261">
        <v>0.58531703873947</v>
      </c>
      <c r="FS261">
        <v>0.201779044679999</v>
      </c>
      <c r="FT261">
        <v>1</v>
      </c>
      <c r="FU261">
        <v>3.77928512195122</v>
      </c>
      <c r="FV261">
        <v>-5.55426062717769</v>
      </c>
      <c r="FW261">
        <v>0.589770357409258</v>
      </c>
      <c r="FX261">
        <v>0</v>
      </c>
      <c r="FY261">
        <v>1</v>
      </c>
      <c r="FZ261">
        <v>3</v>
      </c>
      <c r="GA261" t="s">
        <v>421</v>
      </c>
      <c r="GB261">
        <v>2.97297</v>
      </c>
      <c r="GC261">
        <v>2.6994</v>
      </c>
      <c r="GD261">
        <v>0.145639</v>
      </c>
      <c r="GE261">
        <v>0.15366</v>
      </c>
      <c r="GF261">
        <v>0.106262</v>
      </c>
      <c r="GG261">
        <v>0.0980491</v>
      </c>
      <c r="GH261">
        <v>33287.1</v>
      </c>
      <c r="GI261">
        <v>36057.3</v>
      </c>
      <c r="GJ261">
        <v>35304.6</v>
      </c>
      <c r="GK261">
        <v>38635.8</v>
      </c>
      <c r="GL261">
        <v>44729.8</v>
      </c>
      <c r="GM261">
        <v>50326.3</v>
      </c>
      <c r="GN261">
        <v>55182.2</v>
      </c>
      <c r="GO261">
        <v>61965.6</v>
      </c>
      <c r="GP261">
        <v>1.9864</v>
      </c>
      <c r="GQ261">
        <v>1.8536</v>
      </c>
      <c r="GR261">
        <v>0.129491</v>
      </c>
      <c r="GS261">
        <v>0</v>
      </c>
      <c r="GT261">
        <v>25.1164</v>
      </c>
      <c r="GU261">
        <v>999.9</v>
      </c>
      <c r="GV261">
        <v>57.423</v>
      </c>
      <c r="GW261">
        <v>29.306</v>
      </c>
      <c r="GX261">
        <v>26.0067</v>
      </c>
      <c r="GY261">
        <v>55.7864</v>
      </c>
      <c r="GZ261">
        <v>43.3494</v>
      </c>
      <c r="HA261">
        <v>1</v>
      </c>
      <c r="HB261">
        <v>-0.0621138</v>
      </c>
      <c r="HC261">
        <v>0.0124183</v>
      </c>
      <c r="HD261">
        <v>20.1141</v>
      </c>
      <c r="HE261">
        <v>5.20052</v>
      </c>
      <c r="HF261">
        <v>12.004</v>
      </c>
      <c r="HG261">
        <v>4.9756</v>
      </c>
      <c r="HH261">
        <v>3.2936</v>
      </c>
      <c r="HI261">
        <v>9999</v>
      </c>
      <c r="HJ261">
        <v>9999</v>
      </c>
      <c r="HK261">
        <v>9999</v>
      </c>
      <c r="HL261">
        <v>628.5</v>
      </c>
      <c r="HM261">
        <v>1.86325</v>
      </c>
      <c r="HN261">
        <v>1.86798</v>
      </c>
      <c r="HO261">
        <v>1.86783</v>
      </c>
      <c r="HP261">
        <v>1.86902</v>
      </c>
      <c r="HQ261">
        <v>1.86981</v>
      </c>
      <c r="HR261">
        <v>1.86584</v>
      </c>
      <c r="HS261">
        <v>1.86691</v>
      </c>
      <c r="HT261">
        <v>1.86832</v>
      </c>
      <c r="HU261">
        <v>5</v>
      </c>
      <c r="HV261">
        <v>0</v>
      </c>
      <c r="HW261">
        <v>0</v>
      </c>
      <c r="HX261">
        <v>0</v>
      </c>
      <c r="HY261" t="s">
        <v>422</v>
      </c>
      <c r="HZ261" t="s">
        <v>423</v>
      </c>
      <c r="IA261" t="s">
        <v>424</v>
      </c>
      <c r="IB261" t="s">
        <v>424</v>
      </c>
      <c r="IC261" t="s">
        <v>424</v>
      </c>
      <c r="ID261" t="s">
        <v>424</v>
      </c>
      <c r="IE261">
        <v>0</v>
      </c>
      <c r="IF261">
        <v>100</v>
      </c>
      <c r="IG261">
        <v>100</v>
      </c>
      <c r="IH261">
        <v>8.876</v>
      </c>
      <c r="II261">
        <v>0.5166</v>
      </c>
      <c r="IJ261">
        <v>4.02706509432224</v>
      </c>
      <c r="IK261">
        <v>0.00601174518973114</v>
      </c>
      <c r="IL261">
        <v>2.77886958061485e-07</v>
      </c>
      <c r="IM261">
        <v>-3.54636231360687e-10</v>
      </c>
      <c r="IN261">
        <v>-0.0404303883988718</v>
      </c>
      <c r="IO261">
        <v>-0.0177815531441476</v>
      </c>
      <c r="IP261">
        <v>0.00205572605671414</v>
      </c>
      <c r="IQ261">
        <v>-1.65519735432211e-05</v>
      </c>
      <c r="IR261">
        <v>-4</v>
      </c>
      <c r="IS261">
        <v>1848</v>
      </c>
      <c r="IT261">
        <v>1</v>
      </c>
      <c r="IU261">
        <v>25</v>
      </c>
      <c r="IV261">
        <v>24588</v>
      </c>
      <c r="IW261">
        <v>24588</v>
      </c>
      <c r="IX261">
        <v>1.87866</v>
      </c>
      <c r="IY261">
        <v>2.59399</v>
      </c>
      <c r="IZ261">
        <v>1.54785</v>
      </c>
      <c r="JA261">
        <v>2.30225</v>
      </c>
      <c r="JB261">
        <v>1.34644</v>
      </c>
      <c r="JC261">
        <v>2.42554</v>
      </c>
      <c r="JD261">
        <v>33.7155</v>
      </c>
      <c r="JE261">
        <v>24.2276</v>
      </c>
      <c r="JF261">
        <v>18</v>
      </c>
      <c r="JG261">
        <v>499.477</v>
      </c>
      <c r="JH261">
        <v>413.718</v>
      </c>
      <c r="JI261">
        <v>25.0001</v>
      </c>
      <c r="JJ261">
        <v>26.4578</v>
      </c>
      <c r="JK261">
        <v>30</v>
      </c>
      <c r="JL261">
        <v>26.4311</v>
      </c>
      <c r="JM261">
        <v>26.3798</v>
      </c>
      <c r="JN261">
        <v>37.667</v>
      </c>
      <c r="JO261">
        <v>22.2444</v>
      </c>
      <c r="JP261">
        <v>81.5324</v>
      </c>
      <c r="JQ261">
        <v>25</v>
      </c>
      <c r="JR261">
        <v>891.259</v>
      </c>
      <c r="JS261">
        <v>22.2132</v>
      </c>
      <c r="JT261">
        <v>102.368</v>
      </c>
      <c r="JU261">
        <v>103.146</v>
      </c>
    </row>
    <row r="262" spans="1:281">
      <c r="A262">
        <v>246</v>
      </c>
      <c r="B262">
        <v>1659026913.1</v>
      </c>
      <c r="C262">
        <v>3230</v>
      </c>
      <c r="D262" t="s">
        <v>917</v>
      </c>
      <c r="E262" t="s">
        <v>918</v>
      </c>
      <c r="F262">
        <v>5</v>
      </c>
      <c r="G262" t="s">
        <v>812</v>
      </c>
      <c r="H262" t="s">
        <v>417</v>
      </c>
      <c r="I262">
        <v>1659026905.6</v>
      </c>
      <c r="J262">
        <f>(K262)/1000</f>
        <v>0</v>
      </c>
      <c r="K262">
        <f>IF(CZ262, AN262, AH262)</f>
        <v>0</v>
      </c>
      <c r="L262">
        <f>IF(CZ262, AI262, AG262)</f>
        <v>0</v>
      </c>
      <c r="M262">
        <f>DB262 - IF(AU262&gt;1, L262*CV262*100.0/(AW262*DP262), 0)</f>
        <v>0</v>
      </c>
      <c r="N262">
        <f>((T262-J262/2)*M262-L262)/(T262+J262/2)</f>
        <v>0</v>
      </c>
      <c r="O262">
        <f>N262*(DI262+DJ262)/1000.0</f>
        <v>0</v>
      </c>
      <c r="P262">
        <f>(DB262 - IF(AU262&gt;1, L262*CV262*100.0/(AW262*DP262), 0))*(DI262+DJ262)/1000.0</f>
        <v>0</v>
      </c>
      <c r="Q262">
        <f>2.0/((1/S262-1/R262)+SIGN(S262)*SQRT((1/S262-1/R262)*(1/S262-1/R262) + 4*CW262/((CW262+1)*(CW262+1))*(2*1/S262*1/R262-1/R262*1/R262)))</f>
        <v>0</v>
      </c>
      <c r="R262">
        <f>IF(LEFT(CX262,1)&lt;&gt;"0",IF(LEFT(CX262,1)="1",3.0,CY262),$D$5+$E$5*(DP262*DI262/($K$5*1000))+$F$5*(DP262*DI262/($K$5*1000))*MAX(MIN(CV262,$J$5),$I$5)*MAX(MIN(CV262,$J$5),$I$5)+$G$5*MAX(MIN(CV262,$J$5),$I$5)*(DP262*DI262/($K$5*1000))+$H$5*(DP262*DI262/($K$5*1000))*(DP262*DI262/($K$5*1000)))</f>
        <v>0</v>
      </c>
      <c r="S262">
        <f>J262*(1000-(1000*0.61365*exp(17.502*W262/(240.97+W262))/(DI262+DJ262)+DD262)/2)/(1000*0.61365*exp(17.502*W262/(240.97+W262))/(DI262+DJ262)-DD262)</f>
        <v>0</v>
      </c>
      <c r="T262">
        <f>1/((CW262+1)/(Q262/1.6)+1/(R262/1.37)) + CW262/((CW262+1)/(Q262/1.6) + CW262/(R262/1.37))</f>
        <v>0</v>
      </c>
      <c r="U262">
        <f>(CR262*CU262)</f>
        <v>0</v>
      </c>
      <c r="V262">
        <f>(DK262+(U262+2*0.95*5.67E-8*(((DK262+$B$7)+273)^4-(DK262+273)^4)-44100*J262)/(1.84*29.3*R262+8*0.95*5.67E-8*(DK262+273)^3))</f>
        <v>0</v>
      </c>
      <c r="W262">
        <f>($C$7*DL262+$D$7*DM262+$E$7*V262)</f>
        <v>0</v>
      </c>
      <c r="X262">
        <f>0.61365*exp(17.502*W262/(240.97+W262))</f>
        <v>0</v>
      </c>
      <c r="Y262">
        <f>(Z262/AA262*100)</f>
        <v>0</v>
      </c>
      <c r="Z262">
        <f>DD262*(DI262+DJ262)/1000</f>
        <v>0</v>
      </c>
      <c r="AA262">
        <f>0.61365*exp(17.502*DK262/(240.97+DK262))</f>
        <v>0</v>
      </c>
      <c r="AB262">
        <f>(X262-DD262*(DI262+DJ262)/1000)</f>
        <v>0</v>
      </c>
      <c r="AC262">
        <f>(-J262*44100)</f>
        <v>0</v>
      </c>
      <c r="AD262">
        <f>2*29.3*R262*0.92*(DK262-W262)</f>
        <v>0</v>
      </c>
      <c r="AE262">
        <f>2*0.95*5.67E-8*(((DK262+$B$7)+273)^4-(W262+273)^4)</f>
        <v>0</v>
      </c>
      <c r="AF262">
        <f>U262+AE262+AC262+AD262</f>
        <v>0</v>
      </c>
      <c r="AG262">
        <f>DH262*AU262*(DC262-DB262*(1000-AU262*DE262)/(1000-AU262*DD262))/(100*CV262)</f>
        <v>0</v>
      </c>
      <c r="AH262">
        <f>1000*DH262*AU262*(DD262-DE262)/(100*CV262*(1000-AU262*DD262))</f>
        <v>0</v>
      </c>
      <c r="AI262">
        <f>(AJ262 - AK262 - DI262*1E3/(8.314*(DK262+273.15)) * AM262/DH262 * AL262) * DH262/(100*CV262) * (1000 - DE262)/1000</f>
        <v>0</v>
      </c>
      <c r="AJ262">
        <v>903.51693081851</v>
      </c>
      <c r="AK262">
        <v>852.971278787878</v>
      </c>
      <c r="AL262">
        <v>3.47482805945315</v>
      </c>
      <c r="AM262">
        <v>66.0504921813524</v>
      </c>
      <c r="AN262">
        <f>(AP262 - AO262 + DI262*1E3/(8.314*(DK262+273.15)) * AR262/DH262 * AQ262) * DH262/(100*CV262) * 1000/(1000 - AP262)</f>
        <v>0</v>
      </c>
      <c r="AO262">
        <v>22.0092765982251</v>
      </c>
      <c r="AP262">
        <v>25.380848951049</v>
      </c>
      <c r="AQ262">
        <v>0.085751757575768</v>
      </c>
      <c r="AR262">
        <v>92.47</v>
      </c>
      <c r="AS262">
        <v>0</v>
      </c>
      <c r="AT262">
        <v>0</v>
      </c>
      <c r="AU262">
        <f>IF(AS262*$H$13&gt;=AW262,1.0,(AW262/(AW262-AS262*$H$13)))</f>
        <v>0</v>
      </c>
      <c r="AV262">
        <f>(AU262-1)*100</f>
        <v>0</v>
      </c>
      <c r="AW262">
        <f>MAX(0,($B$13+$C$13*DP262)/(1+$D$13*DP262)*DI262/(DK262+273)*$E$13)</f>
        <v>0</v>
      </c>
      <c r="AX262" t="s">
        <v>418</v>
      </c>
      <c r="AY262" t="s">
        <v>418</v>
      </c>
      <c r="AZ262">
        <v>0</v>
      </c>
      <c r="BA262">
        <v>0</v>
      </c>
      <c r="BB262">
        <f>1-AZ262/BA262</f>
        <v>0</v>
      </c>
      <c r="BC262">
        <v>0</v>
      </c>
      <c r="BD262" t="s">
        <v>418</v>
      </c>
      <c r="BE262" t="s">
        <v>418</v>
      </c>
      <c r="BF262">
        <v>0</v>
      </c>
      <c r="BG262">
        <v>0</v>
      </c>
      <c r="BH262">
        <f>1-BF262/BG262</f>
        <v>0</v>
      </c>
      <c r="BI262">
        <v>0.5</v>
      </c>
      <c r="BJ262">
        <f>CS262</f>
        <v>0</v>
      </c>
      <c r="BK262">
        <f>L262</f>
        <v>0</v>
      </c>
      <c r="BL262">
        <f>BH262*BI262*BJ262</f>
        <v>0</v>
      </c>
      <c r="BM262">
        <f>(BK262-BC262)/BJ262</f>
        <v>0</v>
      </c>
      <c r="BN262">
        <f>(BA262-BG262)/BG262</f>
        <v>0</v>
      </c>
      <c r="BO262">
        <f>AZ262/(BB262+AZ262/BG262)</f>
        <v>0</v>
      </c>
      <c r="BP262" t="s">
        <v>418</v>
      </c>
      <c r="BQ262">
        <v>0</v>
      </c>
      <c r="BR262">
        <f>IF(BQ262&lt;&gt;0, BQ262, BO262)</f>
        <v>0</v>
      </c>
      <c r="BS262">
        <f>1-BR262/BG262</f>
        <v>0</v>
      </c>
      <c r="BT262">
        <f>(BG262-BF262)/(BG262-BR262)</f>
        <v>0</v>
      </c>
      <c r="BU262">
        <f>(BA262-BG262)/(BA262-BR262)</f>
        <v>0</v>
      </c>
      <c r="BV262">
        <f>(BG262-BF262)/(BG262-AZ262)</f>
        <v>0</v>
      </c>
      <c r="BW262">
        <f>(BA262-BG262)/(BA262-AZ262)</f>
        <v>0</v>
      </c>
      <c r="BX262">
        <f>(BT262*BR262/BF262)</f>
        <v>0</v>
      </c>
      <c r="BY262">
        <f>(1-BX262)</f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f>$B$11*DQ262+$C$11*DR262+$F$11*EC262*(1-EF262)</f>
        <v>0</v>
      </c>
      <c r="CS262">
        <f>CR262*CT262</f>
        <v>0</v>
      </c>
      <c r="CT262">
        <f>($B$11*$D$9+$C$11*$D$9+$F$11*((EP262+EH262)/MAX(EP262+EH262+EQ262, 0.1)*$I$9+EQ262/MAX(EP262+EH262+EQ262, 0.1)*$J$9))/($B$11+$C$11+$F$11)</f>
        <v>0</v>
      </c>
      <c r="CU262">
        <f>($B$11*$K$9+$C$11*$K$9+$F$11*((EP262+EH262)/MAX(EP262+EH262+EQ262, 0.1)*$P$9+EQ262/MAX(EP262+EH262+EQ262, 0.1)*$Q$9))/($B$11+$C$11+$F$11)</f>
        <v>0</v>
      </c>
      <c r="CV262">
        <v>6</v>
      </c>
      <c r="CW262">
        <v>0.5</v>
      </c>
      <c r="CX262" t="s">
        <v>419</v>
      </c>
      <c r="CY262">
        <v>2</v>
      </c>
      <c r="CZ262" t="b">
        <v>1</v>
      </c>
      <c r="DA262">
        <v>1659026905.6</v>
      </c>
      <c r="DB262">
        <v>808.036925925926</v>
      </c>
      <c r="DC262">
        <v>867.524925925926</v>
      </c>
      <c r="DD262">
        <v>24.7913222222222</v>
      </c>
      <c r="DE262">
        <v>21.6482703703704</v>
      </c>
      <c r="DF262">
        <v>799.208888888889</v>
      </c>
      <c r="DG262">
        <v>24.2879814814815</v>
      </c>
      <c r="DH262">
        <v>500.066259259259</v>
      </c>
      <c r="DI262">
        <v>90.3854111111111</v>
      </c>
      <c r="DJ262">
        <v>0.0455019666666667</v>
      </c>
      <c r="DK262">
        <v>27.2669296296296</v>
      </c>
      <c r="DL262">
        <v>27.2052925925926</v>
      </c>
      <c r="DM262">
        <v>999.9</v>
      </c>
      <c r="DN262">
        <v>0</v>
      </c>
      <c r="DO262">
        <v>0</v>
      </c>
      <c r="DP262">
        <v>9976.48148148148</v>
      </c>
      <c r="DQ262">
        <v>0</v>
      </c>
      <c r="DR262">
        <v>18.2593</v>
      </c>
      <c r="DS262">
        <v>-59.4878814814815</v>
      </c>
      <c r="DT262">
        <v>828.584481481482</v>
      </c>
      <c r="DU262">
        <v>886.727037037037</v>
      </c>
      <c r="DV262">
        <v>3.14305</v>
      </c>
      <c r="DW262">
        <v>867.524925925926</v>
      </c>
      <c r="DX262">
        <v>21.6482703703704</v>
      </c>
      <c r="DY262">
        <v>2.24077407407407</v>
      </c>
      <c r="DZ262">
        <v>1.95668851851852</v>
      </c>
      <c r="EA262">
        <v>19.255</v>
      </c>
      <c r="EB262">
        <v>17.0956074074074</v>
      </c>
      <c r="EC262">
        <v>2000.01111111111</v>
      </c>
      <c r="ED262">
        <v>0.980000888888889</v>
      </c>
      <c r="EE262">
        <v>0.019999237037037</v>
      </c>
      <c r="EF262">
        <v>0</v>
      </c>
      <c r="EG262">
        <v>876.686703703704</v>
      </c>
      <c r="EH262">
        <v>5.00063</v>
      </c>
      <c r="EI262">
        <v>17288.0444444444</v>
      </c>
      <c r="EJ262">
        <v>17257.0185185185</v>
      </c>
      <c r="EK262">
        <v>38.0574074074074</v>
      </c>
      <c r="EL262">
        <v>38.125</v>
      </c>
      <c r="EM262">
        <v>37.562</v>
      </c>
      <c r="EN262">
        <v>37.375</v>
      </c>
      <c r="EO262">
        <v>39.062</v>
      </c>
      <c r="EP262">
        <v>1955.11407407407</v>
      </c>
      <c r="EQ262">
        <v>39.8948148148148</v>
      </c>
      <c r="ER262">
        <v>0</v>
      </c>
      <c r="ES262">
        <v>1659026911.9</v>
      </c>
      <c r="ET262">
        <v>0</v>
      </c>
      <c r="EU262">
        <v>876.67688</v>
      </c>
      <c r="EV262">
        <v>-3.28238461189701</v>
      </c>
      <c r="EW262">
        <v>-32.3846153051656</v>
      </c>
      <c r="EX262">
        <v>17287.812</v>
      </c>
      <c r="EY262">
        <v>15</v>
      </c>
      <c r="EZ262">
        <v>0</v>
      </c>
      <c r="FA262" t="s">
        <v>420</v>
      </c>
      <c r="FB262">
        <v>1657551626.5</v>
      </c>
      <c r="FC262">
        <v>1657551629</v>
      </c>
      <c r="FD262">
        <v>0</v>
      </c>
      <c r="FE262">
        <v>0.403</v>
      </c>
      <c r="FF262">
        <v>0.009</v>
      </c>
      <c r="FG262">
        <v>9.41</v>
      </c>
      <c r="FH262">
        <v>0.087</v>
      </c>
      <c r="FI262">
        <v>417</v>
      </c>
      <c r="FJ262">
        <v>17</v>
      </c>
      <c r="FK262">
        <v>1.61</v>
      </c>
      <c r="FL262">
        <v>0.59</v>
      </c>
      <c r="FM262">
        <v>-59.0721317073171</v>
      </c>
      <c r="FN262">
        <v>-6.02490940766538</v>
      </c>
      <c r="FO262">
        <v>0.777331858515357</v>
      </c>
      <c r="FP262">
        <v>0</v>
      </c>
      <c r="FQ262">
        <v>876.728705882353</v>
      </c>
      <c r="FR262">
        <v>-1.23963330849931</v>
      </c>
      <c r="FS262">
        <v>0.262423493546976</v>
      </c>
      <c r="FT262">
        <v>0</v>
      </c>
      <c r="FU262">
        <v>3.48139195121951</v>
      </c>
      <c r="FV262">
        <v>-4.41832641114982</v>
      </c>
      <c r="FW262">
        <v>0.521670798937879</v>
      </c>
      <c r="FX262">
        <v>0</v>
      </c>
      <c r="FY262">
        <v>0</v>
      </c>
      <c r="FZ262">
        <v>3</v>
      </c>
      <c r="GA262" t="s">
        <v>427</v>
      </c>
      <c r="GB262">
        <v>2.97283</v>
      </c>
      <c r="GC262">
        <v>2.69955</v>
      </c>
      <c r="GD262">
        <v>0.14764</v>
      </c>
      <c r="GE262">
        <v>0.155549</v>
      </c>
      <c r="GF262">
        <v>0.107276</v>
      </c>
      <c r="GG262">
        <v>0.0985581</v>
      </c>
      <c r="GH262">
        <v>33209</v>
      </c>
      <c r="GI262">
        <v>35976.9</v>
      </c>
      <c r="GJ262">
        <v>35304.4</v>
      </c>
      <c r="GK262">
        <v>38635.8</v>
      </c>
      <c r="GL262">
        <v>44678.1</v>
      </c>
      <c r="GM262">
        <v>50297.4</v>
      </c>
      <c r="GN262">
        <v>55182.1</v>
      </c>
      <c r="GO262">
        <v>61964.9</v>
      </c>
      <c r="GP262">
        <v>1.9868</v>
      </c>
      <c r="GQ262">
        <v>1.8538</v>
      </c>
      <c r="GR262">
        <v>0.130087</v>
      </c>
      <c r="GS262">
        <v>0</v>
      </c>
      <c r="GT262">
        <v>25.1186</v>
      </c>
      <c r="GU262">
        <v>999.9</v>
      </c>
      <c r="GV262">
        <v>57.447</v>
      </c>
      <c r="GW262">
        <v>29.306</v>
      </c>
      <c r="GX262">
        <v>26.0176</v>
      </c>
      <c r="GY262">
        <v>56.0664</v>
      </c>
      <c r="GZ262">
        <v>42.9407</v>
      </c>
      <c r="HA262">
        <v>1</v>
      </c>
      <c r="HB262">
        <v>-0.0622561</v>
      </c>
      <c r="HC262">
        <v>0.0104575</v>
      </c>
      <c r="HD262">
        <v>20.1141</v>
      </c>
      <c r="HE262">
        <v>5.19692</v>
      </c>
      <c r="HF262">
        <v>12.004</v>
      </c>
      <c r="HG262">
        <v>4.9756</v>
      </c>
      <c r="HH262">
        <v>3.2936</v>
      </c>
      <c r="HI262">
        <v>9999</v>
      </c>
      <c r="HJ262">
        <v>9999</v>
      </c>
      <c r="HK262">
        <v>9999</v>
      </c>
      <c r="HL262">
        <v>628.5</v>
      </c>
      <c r="HM262">
        <v>1.86325</v>
      </c>
      <c r="HN262">
        <v>1.86804</v>
      </c>
      <c r="HO262">
        <v>1.86783</v>
      </c>
      <c r="HP262">
        <v>1.86902</v>
      </c>
      <c r="HQ262">
        <v>1.86981</v>
      </c>
      <c r="HR262">
        <v>1.86584</v>
      </c>
      <c r="HS262">
        <v>1.86694</v>
      </c>
      <c r="HT262">
        <v>1.86832</v>
      </c>
      <c r="HU262">
        <v>5</v>
      </c>
      <c r="HV262">
        <v>0</v>
      </c>
      <c r="HW262">
        <v>0</v>
      </c>
      <c r="HX262">
        <v>0</v>
      </c>
      <c r="HY262" t="s">
        <v>422</v>
      </c>
      <c r="HZ262" t="s">
        <v>423</v>
      </c>
      <c r="IA262" t="s">
        <v>424</v>
      </c>
      <c r="IB262" t="s">
        <v>424</v>
      </c>
      <c r="IC262" t="s">
        <v>424</v>
      </c>
      <c r="ID262" t="s">
        <v>424</v>
      </c>
      <c r="IE262">
        <v>0</v>
      </c>
      <c r="IF262">
        <v>100</v>
      </c>
      <c r="IG262">
        <v>100</v>
      </c>
      <c r="IH262">
        <v>8.972</v>
      </c>
      <c r="II262">
        <v>0.5345</v>
      </c>
      <c r="IJ262">
        <v>4.02706509432224</v>
      </c>
      <c r="IK262">
        <v>0.00601174518973114</v>
      </c>
      <c r="IL262">
        <v>2.77886958061485e-07</v>
      </c>
      <c r="IM262">
        <v>-3.54636231360687e-10</v>
      </c>
      <c r="IN262">
        <v>-0.0404303883988718</v>
      </c>
      <c r="IO262">
        <v>-0.0177815531441476</v>
      </c>
      <c r="IP262">
        <v>0.00205572605671414</v>
      </c>
      <c r="IQ262">
        <v>-1.65519735432211e-05</v>
      </c>
      <c r="IR262">
        <v>-4</v>
      </c>
      <c r="IS262">
        <v>1848</v>
      </c>
      <c r="IT262">
        <v>1</v>
      </c>
      <c r="IU262">
        <v>25</v>
      </c>
      <c r="IV262">
        <v>24588.1</v>
      </c>
      <c r="IW262">
        <v>24588.1</v>
      </c>
      <c r="IX262">
        <v>1.90674</v>
      </c>
      <c r="IY262">
        <v>2.59888</v>
      </c>
      <c r="IZ262">
        <v>1.54785</v>
      </c>
      <c r="JA262">
        <v>2.30225</v>
      </c>
      <c r="JB262">
        <v>1.34644</v>
      </c>
      <c r="JC262">
        <v>2.43774</v>
      </c>
      <c r="JD262">
        <v>33.7155</v>
      </c>
      <c r="JE262">
        <v>24.2276</v>
      </c>
      <c r="JF262">
        <v>18</v>
      </c>
      <c r="JG262">
        <v>499.74</v>
      </c>
      <c r="JH262">
        <v>413.815</v>
      </c>
      <c r="JI262">
        <v>24.9998</v>
      </c>
      <c r="JJ262">
        <v>26.4556</v>
      </c>
      <c r="JK262">
        <v>29.9999</v>
      </c>
      <c r="JL262">
        <v>26.4311</v>
      </c>
      <c r="JM262">
        <v>26.3776</v>
      </c>
      <c r="JN262">
        <v>38.2159</v>
      </c>
      <c r="JO262">
        <v>21.6779</v>
      </c>
      <c r="JP262">
        <v>81.9117</v>
      </c>
      <c r="JQ262">
        <v>25</v>
      </c>
      <c r="JR262">
        <v>904.821</v>
      </c>
      <c r="JS262">
        <v>22.2679</v>
      </c>
      <c r="JT262">
        <v>102.368</v>
      </c>
      <c r="JU262">
        <v>103.145</v>
      </c>
    </row>
    <row r="263" spans="1:281">
      <c r="A263">
        <v>247</v>
      </c>
      <c r="B263">
        <v>1659026918.1</v>
      </c>
      <c r="C263">
        <v>3235</v>
      </c>
      <c r="D263" t="s">
        <v>919</v>
      </c>
      <c r="E263" t="s">
        <v>920</v>
      </c>
      <c r="F263">
        <v>5</v>
      </c>
      <c r="G263" t="s">
        <v>812</v>
      </c>
      <c r="H263" t="s">
        <v>417</v>
      </c>
      <c r="I263">
        <v>1659026910.31429</v>
      </c>
      <c r="J263">
        <f>(K263)/1000</f>
        <v>0</v>
      </c>
      <c r="K263">
        <f>IF(CZ263, AN263, AH263)</f>
        <v>0</v>
      </c>
      <c r="L263">
        <f>IF(CZ263, AI263, AG263)</f>
        <v>0</v>
      </c>
      <c r="M263">
        <f>DB263 - IF(AU263&gt;1, L263*CV263*100.0/(AW263*DP263), 0)</f>
        <v>0</v>
      </c>
      <c r="N263">
        <f>((T263-J263/2)*M263-L263)/(T263+J263/2)</f>
        <v>0</v>
      </c>
      <c r="O263">
        <f>N263*(DI263+DJ263)/1000.0</f>
        <v>0</v>
      </c>
      <c r="P263">
        <f>(DB263 - IF(AU263&gt;1, L263*CV263*100.0/(AW263*DP263), 0))*(DI263+DJ263)/1000.0</f>
        <v>0</v>
      </c>
      <c r="Q263">
        <f>2.0/((1/S263-1/R263)+SIGN(S263)*SQRT((1/S263-1/R263)*(1/S263-1/R263) + 4*CW263/((CW263+1)*(CW263+1))*(2*1/S263*1/R263-1/R263*1/R263)))</f>
        <v>0</v>
      </c>
      <c r="R263">
        <f>IF(LEFT(CX263,1)&lt;&gt;"0",IF(LEFT(CX263,1)="1",3.0,CY263),$D$5+$E$5*(DP263*DI263/($K$5*1000))+$F$5*(DP263*DI263/($K$5*1000))*MAX(MIN(CV263,$J$5),$I$5)*MAX(MIN(CV263,$J$5),$I$5)+$G$5*MAX(MIN(CV263,$J$5),$I$5)*(DP263*DI263/($K$5*1000))+$H$5*(DP263*DI263/($K$5*1000))*(DP263*DI263/($K$5*1000)))</f>
        <v>0</v>
      </c>
      <c r="S263">
        <f>J263*(1000-(1000*0.61365*exp(17.502*W263/(240.97+W263))/(DI263+DJ263)+DD263)/2)/(1000*0.61365*exp(17.502*W263/(240.97+W263))/(DI263+DJ263)-DD263)</f>
        <v>0</v>
      </c>
      <c r="T263">
        <f>1/((CW263+1)/(Q263/1.6)+1/(R263/1.37)) + CW263/((CW263+1)/(Q263/1.6) + CW263/(R263/1.37))</f>
        <v>0</v>
      </c>
      <c r="U263">
        <f>(CR263*CU263)</f>
        <v>0</v>
      </c>
      <c r="V263">
        <f>(DK263+(U263+2*0.95*5.67E-8*(((DK263+$B$7)+273)^4-(DK263+273)^4)-44100*J263)/(1.84*29.3*R263+8*0.95*5.67E-8*(DK263+273)^3))</f>
        <v>0</v>
      </c>
      <c r="W263">
        <f>($C$7*DL263+$D$7*DM263+$E$7*V263)</f>
        <v>0</v>
      </c>
      <c r="X263">
        <f>0.61365*exp(17.502*W263/(240.97+W263))</f>
        <v>0</v>
      </c>
      <c r="Y263">
        <f>(Z263/AA263*100)</f>
        <v>0</v>
      </c>
      <c r="Z263">
        <f>DD263*(DI263+DJ263)/1000</f>
        <v>0</v>
      </c>
      <c r="AA263">
        <f>0.61365*exp(17.502*DK263/(240.97+DK263))</f>
        <v>0</v>
      </c>
      <c r="AB263">
        <f>(X263-DD263*(DI263+DJ263)/1000)</f>
        <v>0</v>
      </c>
      <c r="AC263">
        <f>(-J263*44100)</f>
        <v>0</v>
      </c>
      <c r="AD263">
        <f>2*29.3*R263*0.92*(DK263-W263)</f>
        <v>0</v>
      </c>
      <c r="AE263">
        <f>2*0.95*5.67E-8*(((DK263+$B$7)+273)^4-(W263+273)^4)</f>
        <v>0</v>
      </c>
      <c r="AF263">
        <f>U263+AE263+AC263+AD263</f>
        <v>0</v>
      </c>
      <c r="AG263">
        <f>DH263*AU263*(DC263-DB263*(1000-AU263*DE263)/(1000-AU263*DD263))/(100*CV263)</f>
        <v>0</v>
      </c>
      <c r="AH263">
        <f>1000*DH263*AU263*(DD263-DE263)/(100*CV263*(1000-AU263*DD263))</f>
        <v>0</v>
      </c>
      <c r="AI263">
        <f>(AJ263 - AK263 - DI263*1E3/(8.314*(DK263+273.15)) * AM263/DH263 * AL263) * DH263/(100*CV263) * (1000 - DE263)/1000</f>
        <v>0</v>
      </c>
      <c r="AJ263">
        <v>920.599687372299</v>
      </c>
      <c r="AK263">
        <v>870.210224242424</v>
      </c>
      <c r="AL263">
        <v>3.39269751142439</v>
      </c>
      <c r="AM263">
        <v>66.0504921813524</v>
      </c>
      <c r="AN263">
        <f>(AP263 - AO263 + DI263*1E3/(8.314*(DK263+273.15)) * AR263/DH263 * AQ263) * DH263/(100*CV263) * 1000/(1000 - AP263)</f>
        <v>0</v>
      </c>
      <c r="AO263">
        <v>22.153056468658</v>
      </c>
      <c r="AP263">
        <v>25.6193342657343</v>
      </c>
      <c r="AQ263">
        <v>0.0554130909091023</v>
      </c>
      <c r="AR263">
        <v>92.47</v>
      </c>
      <c r="AS263">
        <v>0</v>
      </c>
      <c r="AT263">
        <v>0</v>
      </c>
      <c r="AU263">
        <f>IF(AS263*$H$13&gt;=AW263,1.0,(AW263/(AW263-AS263*$H$13)))</f>
        <v>0</v>
      </c>
      <c r="AV263">
        <f>(AU263-1)*100</f>
        <v>0</v>
      </c>
      <c r="AW263">
        <f>MAX(0,($B$13+$C$13*DP263)/(1+$D$13*DP263)*DI263/(DK263+273)*$E$13)</f>
        <v>0</v>
      </c>
      <c r="AX263" t="s">
        <v>418</v>
      </c>
      <c r="AY263" t="s">
        <v>418</v>
      </c>
      <c r="AZ263">
        <v>0</v>
      </c>
      <c r="BA263">
        <v>0</v>
      </c>
      <c r="BB263">
        <f>1-AZ263/BA263</f>
        <v>0</v>
      </c>
      <c r="BC263">
        <v>0</v>
      </c>
      <c r="BD263" t="s">
        <v>418</v>
      </c>
      <c r="BE263" t="s">
        <v>418</v>
      </c>
      <c r="BF263">
        <v>0</v>
      </c>
      <c r="BG263">
        <v>0</v>
      </c>
      <c r="BH263">
        <f>1-BF263/BG263</f>
        <v>0</v>
      </c>
      <c r="BI263">
        <v>0.5</v>
      </c>
      <c r="BJ263">
        <f>CS263</f>
        <v>0</v>
      </c>
      <c r="BK263">
        <f>L263</f>
        <v>0</v>
      </c>
      <c r="BL263">
        <f>BH263*BI263*BJ263</f>
        <v>0</v>
      </c>
      <c r="BM263">
        <f>(BK263-BC263)/BJ263</f>
        <v>0</v>
      </c>
      <c r="BN263">
        <f>(BA263-BG263)/BG263</f>
        <v>0</v>
      </c>
      <c r="BO263">
        <f>AZ263/(BB263+AZ263/BG263)</f>
        <v>0</v>
      </c>
      <c r="BP263" t="s">
        <v>418</v>
      </c>
      <c r="BQ263">
        <v>0</v>
      </c>
      <c r="BR263">
        <f>IF(BQ263&lt;&gt;0, BQ263, BO263)</f>
        <v>0</v>
      </c>
      <c r="BS263">
        <f>1-BR263/BG263</f>
        <v>0</v>
      </c>
      <c r="BT263">
        <f>(BG263-BF263)/(BG263-BR263)</f>
        <v>0</v>
      </c>
      <c r="BU263">
        <f>(BA263-BG263)/(BA263-BR263)</f>
        <v>0</v>
      </c>
      <c r="BV263">
        <f>(BG263-BF263)/(BG263-AZ263)</f>
        <v>0</v>
      </c>
      <c r="BW263">
        <f>(BA263-BG263)/(BA263-AZ263)</f>
        <v>0</v>
      </c>
      <c r="BX263">
        <f>(BT263*BR263/BF263)</f>
        <v>0</v>
      </c>
      <c r="BY263">
        <f>(1-BX263)</f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f>$B$11*DQ263+$C$11*DR263+$F$11*EC263*(1-EF263)</f>
        <v>0</v>
      </c>
      <c r="CS263">
        <f>CR263*CT263</f>
        <v>0</v>
      </c>
      <c r="CT263">
        <f>($B$11*$D$9+$C$11*$D$9+$F$11*((EP263+EH263)/MAX(EP263+EH263+EQ263, 0.1)*$I$9+EQ263/MAX(EP263+EH263+EQ263, 0.1)*$J$9))/($B$11+$C$11+$F$11)</f>
        <v>0</v>
      </c>
      <c r="CU263">
        <f>($B$11*$K$9+$C$11*$K$9+$F$11*((EP263+EH263)/MAX(EP263+EH263+EQ263, 0.1)*$P$9+EQ263/MAX(EP263+EH263+EQ263, 0.1)*$Q$9))/($B$11+$C$11+$F$11)</f>
        <v>0</v>
      </c>
      <c r="CV263">
        <v>6</v>
      </c>
      <c r="CW263">
        <v>0.5</v>
      </c>
      <c r="CX263" t="s">
        <v>419</v>
      </c>
      <c r="CY263">
        <v>2</v>
      </c>
      <c r="CZ263" t="b">
        <v>1</v>
      </c>
      <c r="DA263">
        <v>1659026910.31429</v>
      </c>
      <c r="DB263">
        <v>823.710785714286</v>
      </c>
      <c r="DC263">
        <v>883.373428571428</v>
      </c>
      <c r="DD263">
        <v>25.1752035714286</v>
      </c>
      <c r="DE263">
        <v>21.9775857142857</v>
      </c>
      <c r="DF263">
        <v>814.793</v>
      </c>
      <c r="DG263">
        <v>24.6525428571429</v>
      </c>
      <c r="DH263">
        <v>500.061071428572</v>
      </c>
      <c r="DI263">
        <v>90.3846321428571</v>
      </c>
      <c r="DJ263">
        <v>0.045669825</v>
      </c>
      <c r="DK263">
        <v>27.2685535714286</v>
      </c>
      <c r="DL263">
        <v>27.2299964285714</v>
      </c>
      <c r="DM263">
        <v>999.9</v>
      </c>
      <c r="DN263">
        <v>0</v>
      </c>
      <c r="DO263">
        <v>0</v>
      </c>
      <c r="DP263">
        <v>9995</v>
      </c>
      <c r="DQ263">
        <v>0</v>
      </c>
      <c r="DR263">
        <v>18.2593</v>
      </c>
      <c r="DS263">
        <v>-59.6624714285714</v>
      </c>
      <c r="DT263">
        <v>844.988571428571</v>
      </c>
      <c r="DU263">
        <v>903.227285714286</v>
      </c>
      <c r="DV263">
        <v>3.19760464285714</v>
      </c>
      <c r="DW263">
        <v>883.373428571428</v>
      </c>
      <c r="DX263">
        <v>21.9775857142857</v>
      </c>
      <c r="DY263">
        <v>2.27545035714286</v>
      </c>
      <c r="DZ263">
        <v>1.98643642857143</v>
      </c>
      <c r="EA263">
        <v>19.5024642857143</v>
      </c>
      <c r="EB263">
        <v>17.3359642857143</v>
      </c>
      <c r="EC263">
        <v>2000.00428571429</v>
      </c>
      <c r="ED263">
        <v>0.980000392857143</v>
      </c>
      <c r="EE263">
        <v>0.0199996928571429</v>
      </c>
      <c r="EF263">
        <v>0</v>
      </c>
      <c r="EG263">
        <v>876.466821428571</v>
      </c>
      <c r="EH263">
        <v>5.00063</v>
      </c>
      <c r="EI263">
        <v>17284.8785714286</v>
      </c>
      <c r="EJ263">
        <v>17256.9464285714</v>
      </c>
      <c r="EK263">
        <v>38.0575714285714</v>
      </c>
      <c r="EL263">
        <v>38.125</v>
      </c>
      <c r="EM263">
        <v>37.562</v>
      </c>
      <c r="EN263">
        <v>37.375</v>
      </c>
      <c r="EO263">
        <v>39.062</v>
      </c>
      <c r="EP263">
        <v>1955.10607142857</v>
      </c>
      <c r="EQ263">
        <v>39.8957142857143</v>
      </c>
      <c r="ER263">
        <v>0</v>
      </c>
      <c r="ES263">
        <v>1659026916.7</v>
      </c>
      <c r="ET263">
        <v>0</v>
      </c>
      <c r="EU263">
        <v>876.45664</v>
      </c>
      <c r="EV263">
        <v>-2.39638461540802</v>
      </c>
      <c r="EW263">
        <v>-51.23846143335</v>
      </c>
      <c r="EX263">
        <v>17284.424</v>
      </c>
      <c r="EY263">
        <v>15</v>
      </c>
      <c r="EZ263">
        <v>0</v>
      </c>
      <c r="FA263" t="s">
        <v>420</v>
      </c>
      <c r="FB263">
        <v>1657551626.5</v>
      </c>
      <c r="FC263">
        <v>1657551629</v>
      </c>
      <c r="FD263">
        <v>0</v>
      </c>
      <c r="FE263">
        <v>0.403</v>
      </c>
      <c r="FF263">
        <v>0.009</v>
      </c>
      <c r="FG263">
        <v>9.41</v>
      </c>
      <c r="FH263">
        <v>0.087</v>
      </c>
      <c r="FI263">
        <v>417</v>
      </c>
      <c r="FJ263">
        <v>17</v>
      </c>
      <c r="FK263">
        <v>1.61</v>
      </c>
      <c r="FL263">
        <v>0.59</v>
      </c>
      <c r="FM263">
        <v>-59.3605317073171</v>
      </c>
      <c r="FN263">
        <v>-4.84092752613241</v>
      </c>
      <c r="FO263">
        <v>0.736623180445916</v>
      </c>
      <c r="FP263">
        <v>0</v>
      </c>
      <c r="FQ263">
        <v>876.612323529412</v>
      </c>
      <c r="FR263">
        <v>-2.4822765510646</v>
      </c>
      <c r="FS263">
        <v>0.309443686845795</v>
      </c>
      <c r="FT263">
        <v>0</v>
      </c>
      <c r="FU263">
        <v>3.23499512195122</v>
      </c>
      <c r="FV263">
        <v>-0.371168153310098</v>
      </c>
      <c r="FW263">
        <v>0.203752107768502</v>
      </c>
      <c r="FX263">
        <v>0</v>
      </c>
      <c r="FY263">
        <v>0</v>
      </c>
      <c r="FZ263">
        <v>3</v>
      </c>
      <c r="GA263" t="s">
        <v>427</v>
      </c>
      <c r="GB263">
        <v>2.97398</v>
      </c>
      <c r="GC263">
        <v>2.70025</v>
      </c>
      <c r="GD263">
        <v>0.149575</v>
      </c>
      <c r="GE263">
        <v>0.15734</v>
      </c>
      <c r="GF263">
        <v>0.107947</v>
      </c>
      <c r="GG263">
        <v>0.0988844</v>
      </c>
      <c r="GH263">
        <v>33133.9</v>
      </c>
      <c r="GI263">
        <v>35900.6</v>
      </c>
      <c r="GJ263">
        <v>35304.6</v>
      </c>
      <c r="GK263">
        <v>38635.7</v>
      </c>
      <c r="GL263">
        <v>44644.1</v>
      </c>
      <c r="GM263">
        <v>50279.6</v>
      </c>
      <c r="GN263">
        <v>55182.3</v>
      </c>
      <c r="GO263">
        <v>61965.4</v>
      </c>
      <c r="GP263">
        <v>1.9872</v>
      </c>
      <c r="GQ263">
        <v>1.8538</v>
      </c>
      <c r="GR263">
        <v>0.130087</v>
      </c>
      <c r="GS263">
        <v>0</v>
      </c>
      <c r="GT263">
        <v>25.1186</v>
      </c>
      <c r="GU263">
        <v>999.9</v>
      </c>
      <c r="GV263">
        <v>57.447</v>
      </c>
      <c r="GW263">
        <v>29.306</v>
      </c>
      <c r="GX263">
        <v>26.0188</v>
      </c>
      <c r="GY263">
        <v>56.2264</v>
      </c>
      <c r="GZ263">
        <v>42.9006</v>
      </c>
      <c r="HA263">
        <v>1</v>
      </c>
      <c r="HB263">
        <v>-0.0622561</v>
      </c>
      <c r="HC263">
        <v>0.011329</v>
      </c>
      <c r="HD263">
        <v>20.1141</v>
      </c>
      <c r="HE263">
        <v>5.20052</v>
      </c>
      <c r="HF263">
        <v>12.0076</v>
      </c>
      <c r="HG263">
        <v>4.976</v>
      </c>
      <c r="HH263">
        <v>3.2934</v>
      </c>
      <c r="HI263">
        <v>9999</v>
      </c>
      <c r="HJ263">
        <v>9999</v>
      </c>
      <c r="HK263">
        <v>9999</v>
      </c>
      <c r="HL263">
        <v>628.5</v>
      </c>
      <c r="HM263">
        <v>1.86325</v>
      </c>
      <c r="HN263">
        <v>1.86798</v>
      </c>
      <c r="HO263">
        <v>1.86783</v>
      </c>
      <c r="HP263">
        <v>1.86905</v>
      </c>
      <c r="HQ263">
        <v>1.86984</v>
      </c>
      <c r="HR263">
        <v>1.86584</v>
      </c>
      <c r="HS263">
        <v>1.86691</v>
      </c>
      <c r="HT263">
        <v>1.86835</v>
      </c>
      <c r="HU263">
        <v>5</v>
      </c>
      <c r="HV263">
        <v>0</v>
      </c>
      <c r="HW263">
        <v>0</v>
      </c>
      <c r="HX263">
        <v>0</v>
      </c>
      <c r="HY263" t="s">
        <v>422</v>
      </c>
      <c r="HZ263" t="s">
        <v>423</v>
      </c>
      <c r="IA263" t="s">
        <v>424</v>
      </c>
      <c r="IB263" t="s">
        <v>424</v>
      </c>
      <c r="IC263" t="s">
        <v>424</v>
      </c>
      <c r="ID263" t="s">
        <v>424</v>
      </c>
      <c r="IE263">
        <v>0</v>
      </c>
      <c r="IF263">
        <v>100</v>
      </c>
      <c r="IG263">
        <v>100</v>
      </c>
      <c r="IH263">
        <v>9.066</v>
      </c>
      <c r="II263">
        <v>0.5464</v>
      </c>
      <c r="IJ263">
        <v>4.02706509432224</v>
      </c>
      <c r="IK263">
        <v>0.00601174518973114</v>
      </c>
      <c r="IL263">
        <v>2.77886958061485e-07</v>
      </c>
      <c r="IM263">
        <v>-3.54636231360687e-10</v>
      </c>
      <c r="IN263">
        <v>-0.0404303883988718</v>
      </c>
      <c r="IO263">
        <v>-0.0177815531441476</v>
      </c>
      <c r="IP263">
        <v>0.00205572605671414</v>
      </c>
      <c r="IQ263">
        <v>-1.65519735432211e-05</v>
      </c>
      <c r="IR263">
        <v>-4</v>
      </c>
      <c r="IS263">
        <v>1848</v>
      </c>
      <c r="IT263">
        <v>1</v>
      </c>
      <c r="IU263">
        <v>25</v>
      </c>
      <c r="IV263">
        <v>24588.2</v>
      </c>
      <c r="IW263">
        <v>24588.2</v>
      </c>
      <c r="IX263">
        <v>1.93726</v>
      </c>
      <c r="IY263">
        <v>2.6062</v>
      </c>
      <c r="IZ263">
        <v>1.54785</v>
      </c>
      <c r="JA263">
        <v>2.30225</v>
      </c>
      <c r="JB263">
        <v>1.34644</v>
      </c>
      <c r="JC263">
        <v>2.34375</v>
      </c>
      <c r="JD263">
        <v>33.7155</v>
      </c>
      <c r="JE263">
        <v>24.2188</v>
      </c>
      <c r="JF263">
        <v>18</v>
      </c>
      <c r="JG263">
        <v>500.003</v>
      </c>
      <c r="JH263">
        <v>413.798</v>
      </c>
      <c r="JI263">
        <v>25</v>
      </c>
      <c r="JJ263">
        <v>26.4556</v>
      </c>
      <c r="JK263">
        <v>29.9999</v>
      </c>
      <c r="JL263">
        <v>26.4311</v>
      </c>
      <c r="JM263">
        <v>26.3754</v>
      </c>
      <c r="JN263">
        <v>38.8307</v>
      </c>
      <c r="JO263">
        <v>21.6779</v>
      </c>
      <c r="JP263">
        <v>81.9117</v>
      </c>
      <c r="JQ263">
        <v>25</v>
      </c>
      <c r="JR263">
        <v>925.13</v>
      </c>
      <c r="JS263">
        <v>22.3137</v>
      </c>
      <c r="JT263">
        <v>102.368</v>
      </c>
      <c r="JU263">
        <v>103.145</v>
      </c>
    </row>
    <row r="264" spans="1:281">
      <c r="A264">
        <v>248</v>
      </c>
      <c r="B264">
        <v>1659026923.1</v>
      </c>
      <c r="C264">
        <v>3240</v>
      </c>
      <c r="D264" t="s">
        <v>921</v>
      </c>
      <c r="E264" t="s">
        <v>922</v>
      </c>
      <c r="F264">
        <v>5</v>
      </c>
      <c r="G264" t="s">
        <v>812</v>
      </c>
      <c r="H264" t="s">
        <v>417</v>
      </c>
      <c r="I264">
        <v>1659026915.6</v>
      </c>
      <c r="J264">
        <f>(K264)/1000</f>
        <v>0</v>
      </c>
      <c r="K264">
        <f>IF(CZ264, AN264, AH264)</f>
        <v>0</v>
      </c>
      <c r="L264">
        <f>IF(CZ264, AI264, AG264)</f>
        <v>0</v>
      </c>
      <c r="M264">
        <f>DB264 - IF(AU264&gt;1, L264*CV264*100.0/(AW264*DP264), 0)</f>
        <v>0</v>
      </c>
      <c r="N264">
        <f>((T264-J264/2)*M264-L264)/(T264+J264/2)</f>
        <v>0</v>
      </c>
      <c r="O264">
        <f>N264*(DI264+DJ264)/1000.0</f>
        <v>0</v>
      </c>
      <c r="P264">
        <f>(DB264 - IF(AU264&gt;1, L264*CV264*100.0/(AW264*DP264), 0))*(DI264+DJ264)/1000.0</f>
        <v>0</v>
      </c>
      <c r="Q264">
        <f>2.0/((1/S264-1/R264)+SIGN(S264)*SQRT((1/S264-1/R264)*(1/S264-1/R264) + 4*CW264/((CW264+1)*(CW264+1))*(2*1/S264*1/R264-1/R264*1/R264)))</f>
        <v>0</v>
      </c>
      <c r="R264">
        <f>IF(LEFT(CX264,1)&lt;&gt;"0",IF(LEFT(CX264,1)="1",3.0,CY264),$D$5+$E$5*(DP264*DI264/($K$5*1000))+$F$5*(DP264*DI264/($K$5*1000))*MAX(MIN(CV264,$J$5),$I$5)*MAX(MIN(CV264,$J$5),$I$5)+$G$5*MAX(MIN(CV264,$J$5),$I$5)*(DP264*DI264/($K$5*1000))+$H$5*(DP264*DI264/($K$5*1000))*(DP264*DI264/($K$5*1000)))</f>
        <v>0</v>
      </c>
      <c r="S264">
        <f>J264*(1000-(1000*0.61365*exp(17.502*W264/(240.97+W264))/(DI264+DJ264)+DD264)/2)/(1000*0.61365*exp(17.502*W264/(240.97+W264))/(DI264+DJ264)-DD264)</f>
        <v>0</v>
      </c>
      <c r="T264">
        <f>1/((CW264+1)/(Q264/1.6)+1/(R264/1.37)) + CW264/((CW264+1)/(Q264/1.6) + CW264/(R264/1.37))</f>
        <v>0</v>
      </c>
      <c r="U264">
        <f>(CR264*CU264)</f>
        <v>0</v>
      </c>
      <c r="V264">
        <f>(DK264+(U264+2*0.95*5.67E-8*(((DK264+$B$7)+273)^4-(DK264+273)^4)-44100*J264)/(1.84*29.3*R264+8*0.95*5.67E-8*(DK264+273)^3))</f>
        <v>0</v>
      </c>
      <c r="W264">
        <f>($C$7*DL264+$D$7*DM264+$E$7*V264)</f>
        <v>0</v>
      </c>
      <c r="X264">
        <f>0.61365*exp(17.502*W264/(240.97+W264))</f>
        <v>0</v>
      </c>
      <c r="Y264">
        <f>(Z264/AA264*100)</f>
        <v>0</v>
      </c>
      <c r="Z264">
        <f>DD264*(DI264+DJ264)/1000</f>
        <v>0</v>
      </c>
      <c r="AA264">
        <f>0.61365*exp(17.502*DK264/(240.97+DK264))</f>
        <v>0</v>
      </c>
      <c r="AB264">
        <f>(X264-DD264*(DI264+DJ264)/1000)</f>
        <v>0</v>
      </c>
      <c r="AC264">
        <f>(-J264*44100)</f>
        <v>0</v>
      </c>
      <c r="AD264">
        <f>2*29.3*R264*0.92*(DK264-W264)</f>
        <v>0</v>
      </c>
      <c r="AE264">
        <f>2*0.95*5.67E-8*(((DK264+$B$7)+273)^4-(W264+273)^4)</f>
        <v>0</v>
      </c>
      <c r="AF264">
        <f>U264+AE264+AC264+AD264</f>
        <v>0</v>
      </c>
      <c r="AG264">
        <f>DH264*AU264*(DC264-DB264*(1000-AU264*DE264)/(1000-AU264*DD264))/(100*CV264)</f>
        <v>0</v>
      </c>
      <c r="AH264">
        <f>1000*DH264*AU264*(DD264-DE264)/(100*CV264*(1000-AU264*DD264))</f>
        <v>0</v>
      </c>
      <c r="AI264">
        <f>(AJ264 - AK264 - DI264*1E3/(8.314*(DK264+273.15)) * AM264/DH264 * AL264) * DH264/(100*CV264) * (1000 - DE264)/1000</f>
        <v>0</v>
      </c>
      <c r="AJ264">
        <v>938.101973540526</v>
      </c>
      <c r="AK264">
        <v>887.557418181818</v>
      </c>
      <c r="AL264">
        <v>3.54443675381559</v>
      </c>
      <c r="AM264">
        <v>66.0504921813524</v>
      </c>
      <c r="AN264">
        <f>(AP264 - AO264 + DI264*1E3/(8.314*(DK264+273.15)) * AR264/DH264 * AQ264) * DH264/(100*CV264) * 1000/(1000 - AP264)</f>
        <v>0</v>
      </c>
      <c r="AO264">
        <v>22.2441475055411</v>
      </c>
      <c r="AP264">
        <v>25.7788678321678</v>
      </c>
      <c r="AQ264">
        <v>0.0387164848484959</v>
      </c>
      <c r="AR264">
        <v>92.47</v>
      </c>
      <c r="AS264">
        <v>0</v>
      </c>
      <c r="AT264">
        <v>0</v>
      </c>
      <c r="AU264">
        <f>IF(AS264*$H$13&gt;=AW264,1.0,(AW264/(AW264-AS264*$H$13)))</f>
        <v>0</v>
      </c>
      <c r="AV264">
        <f>(AU264-1)*100</f>
        <v>0</v>
      </c>
      <c r="AW264">
        <f>MAX(0,($B$13+$C$13*DP264)/(1+$D$13*DP264)*DI264/(DK264+273)*$E$13)</f>
        <v>0</v>
      </c>
      <c r="AX264" t="s">
        <v>418</v>
      </c>
      <c r="AY264" t="s">
        <v>418</v>
      </c>
      <c r="AZ264">
        <v>0</v>
      </c>
      <c r="BA264">
        <v>0</v>
      </c>
      <c r="BB264">
        <f>1-AZ264/BA264</f>
        <v>0</v>
      </c>
      <c r="BC264">
        <v>0</v>
      </c>
      <c r="BD264" t="s">
        <v>418</v>
      </c>
      <c r="BE264" t="s">
        <v>418</v>
      </c>
      <c r="BF264">
        <v>0</v>
      </c>
      <c r="BG264">
        <v>0</v>
      </c>
      <c r="BH264">
        <f>1-BF264/BG264</f>
        <v>0</v>
      </c>
      <c r="BI264">
        <v>0.5</v>
      </c>
      <c r="BJ264">
        <f>CS264</f>
        <v>0</v>
      </c>
      <c r="BK264">
        <f>L264</f>
        <v>0</v>
      </c>
      <c r="BL264">
        <f>BH264*BI264*BJ264</f>
        <v>0</v>
      </c>
      <c r="BM264">
        <f>(BK264-BC264)/BJ264</f>
        <v>0</v>
      </c>
      <c r="BN264">
        <f>(BA264-BG264)/BG264</f>
        <v>0</v>
      </c>
      <c r="BO264">
        <f>AZ264/(BB264+AZ264/BG264)</f>
        <v>0</v>
      </c>
      <c r="BP264" t="s">
        <v>418</v>
      </c>
      <c r="BQ264">
        <v>0</v>
      </c>
      <c r="BR264">
        <f>IF(BQ264&lt;&gt;0, BQ264, BO264)</f>
        <v>0</v>
      </c>
      <c r="BS264">
        <f>1-BR264/BG264</f>
        <v>0</v>
      </c>
      <c r="BT264">
        <f>(BG264-BF264)/(BG264-BR264)</f>
        <v>0</v>
      </c>
      <c r="BU264">
        <f>(BA264-BG264)/(BA264-BR264)</f>
        <v>0</v>
      </c>
      <c r="BV264">
        <f>(BG264-BF264)/(BG264-AZ264)</f>
        <v>0</v>
      </c>
      <c r="BW264">
        <f>(BA264-BG264)/(BA264-AZ264)</f>
        <v>0</v>
      </c>
      <c r="BX264">
        <f>(BT264*BR264/BF264)</f>
        <v>0</v>
      </c>
      <c r="BY264">
        <f>(1-BX264)</f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f>$B$11*DQ264+$C$11*DR264+$F$11*EC264*(1-EF264)</f>
        <v>0</v>
      </c>
      <c r="CS264">
        <f>CR264*CT264</f>
        <v>0</v>
      </c>
      <c r="CT264">
        <f>($B$11*$D$9+$C$11*$D$9+$F$11*((EP264+EH264)/MAX(EP264+EH264+EQ264, 0.1)*$I$9+EQ264/MAX(EP264+EH264+EQ264, 0.1)*$J$9))/($B$11+$C$11+$F$11)</f>
        <v>0</v>
      </c>
      <c r="CU264">
        <f>($B$11*$K$9+$C$11*$K$9+$F$11*((EP264+EH264)/MAX(EP264+EH264+EQ264, 0.1)*$P$9+EQ264/MAX(EP264+EH264+EQ264, 0.1)*$Q$9))/($B$11+$C$11+$F$11)</f>
        <v>0</v>
      </c>
      <c r="CV264">
        <v>6</v>
      </c>
      <c r="CW264">
        <v>0.5</v>
      </c>
      <c r="CX264" t="s">
        <v>419</v>
      </c>
      <c r="CY264">
        <v>2</v>
      </c>
      <c r="CZ264" t="b">
        <v>1</v>
      </c>
      <c r="DA264">
        <v>1659026915.6</v>
      </c>
      <c r="DB264">
        <v>841.292</v>
      </c>
      <c r="DC264">
        <v>901.162962962963</v>
      </c>
      <c r="DD264">
        <v>25.5012333333333</v>
      </c>
      <c r="DE264">
        <v>22.1604148148148</v>
      </c>
      <c r="DF264">
        <v>832.273592592593</v>
      </c>
      <c r="DG264">
        <v>24.9620074074074</v>
      </c>
      <c r="DH264">
        <v>500.043851851852</v>
      </c>
      <c r="DI264">
        <v>90.3836037037037</v>
      </c>
      <c r="DJ264">
        <v>0.0456453111111111</v>
      </c>
      <c r="DK264">
        <v>27.2687962962963</v>
      </c>
      <c r="DL264">
        <v>27.2538666666667</v>
      </c>
      <c r="DM264">
        <v>999.9</v>
      </c>
      <c r="DN264">
        <v>0</v>
      </c>
      <c r="DO264">
        <v>0</v>
      </c>
      <c r="DP264">
        <v>10005.1851851852</v>
      </c>
      <c r="DQ264">
        <v>0</v>
      </c>
      <c r="DR264">
        <v>18.2593</v>
      </c>
      <c r="DS264">
        <v>-59.8708962962963</v>
      </c>
      <c r="DT264">
        <v>863.31037037037</v>
      </c>
      <c r="DU264">
        <v>921.587</v>
      </c>
      <c r="DV264">
        <v>3.34080259259259</v>
      </c>
      <c r="DW264">
        <v>901.162962962963</v>
      </c>
      <c r="DX264">
        <v>22.1604148148148</v>
      </c>
      <c r="DY264">
        <v>2.30489222222222</v>
      </c>
      <c r="DZ264">
        <v>2.00293851851852</v>
      </c>
      <c r="EA264">
        <v>19.7101703703704</v>
      </c>
      <c r="EB264">
        <v>17.4674666666667</v>
      </c>
      <c r="EC264">
        <v>2000.01259259259</v>
      </c>
      <c r="ED264">
        <v>0.980000074074074</v>
      </c>
      <c r="EE264">
        <v>0.02</v>
      </c>
      <c r="EF264">
        <v>0</v>
      </c>
      <c r="EG264">
        <v>876.229111111111</v>
      </c>
      <c r="EH264">
        <v>5.00063</v>
      </c>
      <c r="EI264">
        <v>17280.9111111111</v>
      </c>
      <c r="EJ264">
        <v>17257.0111111111</v>
      </c>
      <c r="EK264">
        <v>38.0482222222222</v>
      </c>
      <c r="EL264">
        <v>38.125</v>
      </c>
      <c r="EM264">
        <v>37.562</v>
      </c>
      <c r="EN264">
        <v>37.375</v>
      </c>
      <c r="EO264">
        <v>39.062</v>
      </c>
      <c r="EP264">
        <v>1955.11333333333</v>
      </c>
      <c r="EQ264">
        <v>39.8966666666667</v>
      </c>
      <c r="ER264">
        <v>0</v>
      </c>
      <c r="ES264">
        <v>1659026922.1</v>
      </c>
      <c r="ET264">
        <v>0</v>
      </c>
      <c r="EU264">
        <v>876.240192307692</v>
      </c>
      <c r="EV264">
        <v>-2.33405128187994</v>
      </c>
      <c r="EW264">
        <v>-47.3401708031065</v>
      </c>
      <c r="EX264">
        <v>17280.6192307692</v>
      </c>
      <c r="EY264">
        <v>15</v>
      </c>
      <c r="EZ264">
        <v>0</v>
      </c>
      <c r="FA264" t="s">
        <v>420</v>
      </c>
      <c r="FB264">
        <v>1657551626.5</v>
      </c>
      <c r="FC264">
        <v>1657551629</v>
      </c>
      <c r="FD264">
        <v>0</v>
      </c>
      <c r="FE264">
        <v>0.403</v>
      </c>
      <c r="FF264">
        <v>0.009</v>
      </c>
      <c r="FG264">
        <v>9.41</v>
      </c>
      <c r="FH264">
        <v>0.087</v>
      </c>
      <c r="FI264">
        <v>417</v>
      </c>
      <c r="FJ264">
        <v>17</v>
      </c>
      <c r="FK264">
        <v>1.61</v>
      </c>
      <c r="FL264">
        <v>0.59</v>
      </c>
      <c r="FM264">
        <v>-59.6880975609756</v>
      </c>
      <c r="FN264">
        <v>-2.09639163763068</v>
      </c>
      <c r="FO264">
        <v>0.626446001600202</v>
      </c>
      <c r="FP264">
        <v>0</v>
      </c>
      <c r="FQ264">
        <v>876.444411764706</v>
      </c>
      <c r="FR264">
        <v>-2.57799847273816</v>
      </c>
      <c r="FS264">
        <v>0.307364328525341</v>
      </c>
      <c r="FT264">
        <v>0</v>
      </c>
      <c r="FU264">
        <v>3.23848512195122</v>
      </c>
      <c r="FV264">
        <v>1.51602919860628</v>
      </c>
      <c r="FW264">
        <v>0.153700768078471</v>
      </c>
      <c r="FX264">
        <v>0</v>
      </c>
      <c r="FY264">
        <v>0</v>
      </c>
      <c r="FZ264">
        <v>3</v>
      </c>
      <c r="GA264" t="s">
        <v>427</v>
      </c>
      <c r="GB264">
        <v>2.97375</v>
      </c>
      <c r="GC264">
        <v>2.69993</v>
      </c>
      <c r="GD264">
        <v>0.151504</v>
      </c>
      <c r="GE264">
        <v>0.159349</v>
      </c>
      <c r="GF264">
        <v>0.108386</v>
      </c>
      <c r="GG264">
        <v>0.0989837</v>
      </c>
      <c r="GH264">
        <v>33058.6</v>
      </c>
      <c r="GI264">
        <v>35815.2</v>
      </c>
      <c r="GJ264">
        <v>35304.3</v>
      </c>
      <c r="GK264">
        <v>38635.8</v>
      </c>
      <c r="GL264">
        <v>44621.9</v>
      </c>
      <c r="GM264">
        <v>50274.2</v>
      </c>
      <c r="GN264">
        <v>55182.5</v>
      </c>
      <c r="GO264">
        <v>61965.6</v>
      </c>
      <c r="GP264">
        <v>1.9874</v>
      </c>
      <c r="GQ264">
        <v>1.8546</v>
      </c>
      <c r="GR264">
        <v>0.133067</v>
      </c>
      <c r="GS264">
        <v>0</v>
      </c>
      <c r="GT264">
        <v>25.1206</v>
      </c>
      <c r="GU264">
        <v>999.9</v>
      </c>
      <c r="GV264">
        <v>57.472</v>
      </c>
      <c r="GW264">
        <v>29.306</v>
      </c>
      <c r="GX264">
        <v>26.0313</v>
      </c>
      <c r="GY264">
        <v>55.9964</v>
      </c>
      <c r="GZ264">
        <v>43.3053</v>
      </c>
      <c r="HA264">
        <v>1</v>
      </c>
      <c r="HB264">
        <v>-0.062622</v>
      </c>
      <c r="HC264">
        <v>0.0100218</v>
      </c>
      <c r="HD264">
        <v>20.1141</v>
      </c>
      <c r="HE264">
        <v>5.19932</v>
      </c>
      <c r="HF264">
        <v>12.0052</v>
      </c>
      <c r="HG264">
        <v>4.976</v>
      </c>
      <c r="HH264">
        <v>3.2938</v>
      </c>
      <c r="HI264">
        <v>9999</v>
      </c>
      <c r="HJ264">
        <v>9999</v>
      </c>
      <c r="HK264">
        <v>9999</v>
      </c>
      <c r="HL264">
        <v>628.5</v>
      </c>
      <c r="HM264">
        <v>1.86325</v>
      </c>
      <c r="HN264">
        <v>1.86801</v>
      </c>
      <c r="HO264">
        <v>1.86783</v>
      </c>
      <c r="HP264">
        <v>1.86905</v>
      </c>
      <c r="HQ264">
        <v>1.86981</v>
      </c>
      <c r="HR264">
        <v>1.86584</v>
      </c>
      <c r="HS264">
        <v>1.86691</v>
      </c>
      <c r="HT264">
        <v>1.86832</v>
      </c>
      <c r="HU264">
        <v>5</v>
      </c>
      <c r="HV264">
        <v>0</v>
      </c>
      <c r="HW264">
        <v>0</v>
      </c>
      <c r="HX264">
        <v>0</v>
      </c>
      <c r="HY264" t="s">
        <v>422</v>
      </c>
      <c r="HZ264" t="s">
        <v>423</v>
      </c>
      <c r="IA264" t="s">
        <v>424</v>
      </c>
      <c r="IB264" t="s">
        <v>424</v>
      </c>
      <c r="IC264" t="s">
        <v>424</v>
      </c>
      <c r="ID264" t="s">
        <v>424</v>
      </c>
      <c r="IE264">
        <v>0</v>
      </c>
      <c r="IF264">
        <v>100</v>
      </c>
      <c r="IG264">
        <v>100</v>
      </c>
      <c r="IH264">
        <v>9.161</v>
      </c>
      <c r="II264">
        <v>0.5544</v>
      </c>
      <c r="IJ264">
        <v>4.02706509432224</v>
      </c>
      <c r="IK264">
        <v>0.00601174518973114</v>
      </c>
      <c r="IL264">
        <v>2.77886958061485e-07</v>
      </c>
      <c r="IM264">
        <v>-3.54636231360687e-10</v>
      </c>
      <c r="IN264">
        <v>-0.0404303883988718</v>
      </c>
      <c r="IO264">
        <v>-0.0177815531441476</v>
      </c>
      <c r="IP264">
        <v>0.00205572605671414</v>
      </c>
      <c r="IQ264">
        <v>-1.65519735432211e-05</v>
      </c>
      <c r="IR264">
        <v>-4</v>
      </c>
      <c r="IS264">
        <v>1848</v>
      </c>
      <c r="IT264">
        <v>1</v>
      </c>
      <c r="IU264">
        <v>25</v>
      </c>
      <c r="IV264">
        <v>24588.3</v>
      </c>
      <c r="IW264">
        <v>24588.2</v>
      </c>
      <c r="IX264">
        <v>1.96411</v>
      </c>
      <c r="IY264">
        <v>2.60742</v>
      </c>
      <c r="IZ264">
        <v>1.54785</v>
      </c>
      <c r="JA264">
        <v>2.30347</v>
      </c>
      <c r="JB264">
        <v>1.34644</v>
      </c>
      <c r="JC264">
        <v>2.2876</v>
      </c>
      <c r="JD264">
        <v>33.7155</v>
      </c>
      <c r="JE264">
        <v>24.2188</v>
      </c>
      <c r="JF264">
        <v>18</v>
      </c>
      <c r="JG264">
        <v>500.115</v>
      </c>
      <c r="JH264">
        <v>414.235</v>
      </c>
      <c r="JI264">
        <v>24.9997</v>
      </c>
      <c r="JJ264">
        <v>26.4533</v>
      </c>
      <c r="JK264">
        <v>30.0001</v>
      </c>
      <c r="JL264">
        <v>26.4288</v>
      </c>
      <c r="JM264">
        <v>26.3732</v>
      </c>
      <c r="JN264">
        <v>39.373</v>
      </c>
      <c r="JO264">
        <v>21.4039</v>
      </c>
      <c r="JP264">
        <v>81.9117</v>
      </c>
      <c r="JQ264">
        <v>25</v>
      </c>
      <c r="JR264">
        <v>938.572</v>
      </c>
      <c r="JS264">
        <v>22.351</v>
      </c>
      <c r="JT264">
        <v>102.368</v>
      </c>
      <c r="JU264">
        <v>103.146</v>
      </c>
    </row>
    <row r="265" spans="1:281">
      <c r="A265">
        <v>249</v>
      </c>
      <c r="B265">
        <v>1659026928.1</v>
      </c>
      <c r="C265">
        <v>3245</v>
      </c>
      <c r="D265" t="s">
        <v>923</v>
      </c>
      <c r="E265" t="s">
        <v>924</v>
      </c>
      <c r="F265">
        <v>5</v>
      </c>
      <c r="G265" t="s">
        <v>812</v>
      </c>
      <c r="H265" t="s">
        <v>417</v>
      </c>
      <c r="I265">
        <v>1659026920.31429</v>
      </c>
      <c r="J265">
        <f>(K265)/1000</f>
        <v>0</v>
      </c>
      <c r="K265">
        <f>IF(CZ265, AN265, AH265)</f>
        <v>0</v>
      </c>
      <c r="L265">
        <f>IF(CZ265, AI265, AG265)</f>
        <v>0</v>
      </c>
      <c r="M265">
        <f>DB265 - IF(AU265&gt;1, L265*CV265*100.0/(AW265*DP265), 0)</f>
        <v>0</v>
      </c>
      <c r="N265">
        <f>((T265-J265/2)*M265-L265)/(T265+J265/2)</f>
        <v>0</v>
      </c>
      <c r="O265">
        <f>N265*(DI265+DJ265)/1000.0</f>
        <v>0</v>
      </c>
      <c r="P265">
        <f>(DB265 - IF(AU265&gt;1, L265*CV265*100.0/(AW265*DP265), 0))*(DI265+DJ265)/1000.0</f>
        <v>0</v>
      </c>
      <c r="Q265">
        <f>2.0/((1/S265-1/R265)+SIGN(S265)*SQRT((1/S265-1/R265)*(1/S265-1/R265) + 4*CW265/((CW265+1)*(CW265+1))*(2*1/S265*1/R265-1/R265*1/R265)))</f>
        <v>0</v>
      </c>
      <c r="R265">
        <f>IF(LEFT(CX265,1)&lt;&gt;"0",IF(LEFT(CX265,1)="1",3.0,CY265),$D$5+$E$5*(DP265*DI265/($K$5*1000))+$F$5*(DP265*DI265/($K$5*1000))*MAX(MIN(CV265,$J$5),$I$5)*MAX(MIN(CV265,$J$5),$I$5)+$G$5*MAX(MIN(CV265,$J$5),$I$5)*(DP265*DI265/($K$5*1000))+$H$5*(DP265*DI265/($K$5*1000))*(DP265*DI265/($K$5*1000)))</f>
        <v>0</v>
      </c>
      <c r="S265">
        <f>J265*(1000-(1000*0.61365*exp(17.502*W265/(240.97+W265))/(DI265+DJ265)+DD265)/2)/(1000*0.61365*exp(17.502*W265/(240.97+W265))/(DI265+DJ265)-DD265)</f>
        <v>0</v>
      </c>
      <c r="T265">
        <f>1/((CW265+1)/(Q265/1.6)+1/(R265/1.37)) + CW265/((CW265+1)/(Q265/1.6) + CW265/(R265/1.37))</f>
        <v>0</v>
      </c>
      <c r="U265">
        <f>(CR265*CU265)</f>
        <v>0</v>
      </c>
      <c r="V265">
        <f>(DK265+(U265+2*0.95*5.67E-8*(((DK265+$B$7)+273)^4-(DK265+273)^4)-44100*J265)/(1.84*29.3*R265+8*0.95*5.67E-8*(DK265+273)^3))</f>
        <v>0</v>
      </c>
      <c r="W265">
        <f>($C$7*DL265+$D$7*DM265+$E$7*V265)</f>
        <v>0</v>
      </c>
      <c r="X265">
        <f>0.61365*exp(17.502*W265/(240.97+W265))</f>
        <v>0</v>
      </c>
      <c r="Y265">
        <f>(Z265/AA265*100)</f>
        <v>0</v>
      </c>
      <c r="Z265">
        <f>DD265*(DI265+DJ265)/1000</f>
        <v>0</v>
      </c>
      <c r="AA265">
        <f>0.61365*exp(17.502*DK265/(240.97+DK265))</f>
        <v>0</v>
      </c>
      <c r="AB265">
        <f>(X265-DD265*(DI265+DJ265)/1000)</f>
        <v>0</v>
      </c>
      <c r="AC265">
        <f>(-J265*44100)</f>
        <v>0</v>
      </c>
      <c r="AD265">
        <f>2*29.3*R265*0.92*(DK265-W265)</f>
        <v>0</v>
      </c>
      <c r="AE265">
        <f>2*0.95*5.67E-8*(((DK265+$B$7)+273)^4-(W265+273)^4)</f>
        <v>0</v>
      </c>
      <c r="AF265">
        <f>U265+AE265+AC265+AD265</f>
        <v>0</v>
      </c>
      <c r="AG265">
        <f>DH265*AU265*(DC265-DB265*(1000-AU265*DE265)/(1000-AU265*DD265))/(100*CV265)</f>
        <v>0</v>
      </c>
      <c r="AH265">
        <f>1000*DH265*AU265*(DD265-DE265)/(100*CV265*(1000-AU265*DD265))</f>
        <v>0</v>
      </c>
      <c r="AI265">
        <f>(AJ265 - AK265 - DI265*1E3/(8.314*(DK265+273.15)) * AM265/DH265 * AL265) * DH265/(100*CV265) * (1000 - DE265)/1000</f>
        <v>0</v>
      </c>
      <c r="AJ265">
        <v>955.469738576095</v>
      </c>
      <c r="AK265">
        <v>904.878242424242</v>
      </c>
      <c r="AL265">
        <v>3.45348535105506</v>
      </c>
      <c r="AM265">
        <v>66.0504921813524</v>
      </c>
      <c r="AN265">
        <f>(AP265 - AO265 + DI265*1E3/(8.314*(DK265+273.15)) * AR265/DH265 * AQ265) * DH265/(100*CV265) * 1000/(1000 - AP265)</f>
        <v>0</v>
      </c>
      <c r="AO265">
        <v>22.2884193381385</v>
      </c>
      <c r="AP265">
        <v>25.895913986014</v>
      </c>
      <c r="AQ265">
        <v>0.0232012121212334</v>
      </c>
      <c r="AR265">
        <v>92.47</v>
      </c>
      <c r="AS265">
        <v>0</v>
      </c>
      <c r="AT265">
        <v>0</v>
      </c>
      <c r="AU265">
        <f>IF(AS265*$H$13&gt;=AW265,1.0,(AW265/(AW265-AS265*$H$13)))</f>
        <v>0</v>
      </c>
      <c r="AV265">
        <f>(AU265-1)*100</f>
        <v>0</v>
      </c>
      <c r="AW265">
        <f>MAX(0,($B$13+$C$13*DP265)/(1+$D$13*DP265)*DI265/(DK265+273)*$E$13)</f>
        <v>0</v>
      </c>
      <c r="AX265" t="s">
        <v>418</v>
      </c>
      <c r="AY265" t="s">
        <v>418</v>
      </c>
      <c r="AZ265">
        <v>0</v>
      </c>
      <c r="BA265">
        <v>0</v>
      </c>
      <c r="BB265">
        <f>1-AZ265/BA265</f>
        <v>0</v>
      </c>
      <c r="BC265">
        <v>0</v>
      </c>
      <c r="BD265" t="s">
        <v>418</v>
      </c>
      <c r="BE265" t="s">
        <v>418</v>
      </c>
      <c r="BF265">
        <v>0</v>
      </c>
      <c r="BG265">
        <v>0</v>
      </c>
      <c r="BH265">
        <f>1-BF265/BG265</f>
        <v>0</v>
      </c>
      <c r="BI265">
        <v>0.5</v>
      </c>
      <c r="BJ265">
        <f>CS265</f>
        <v>0</v>
      </c>
      <c r="BK265">
        <f>L265</f>
        <v>0</v>
      </c>
      <c r="BL265">
        <f>BH265*BI265*BJ265</f>
        <v>0</v>
      </c>
      <c r="BM265">
        <f>(BK265-BC265)/BJ265</f>
        <v>0</v>
      </c>
      <c r="BN265">
        <f>(BA265-BG265)/BG265</f>
        <v>0</v>
      </c>
      <c r="BO265">
        <f>AZ265/(BB265+AZ265/BG265)</f>
        <v>0</v>
      </c>
      <c r="BP265" t="s">
        <v>418</v>
      </c>
      <c r="BQ265">
        <v>0</v>
      </c>
      <c r="BR265">
        <f>IF(BQ265&lt;&gt;0, BQ265, BO265)</f>
        <v>0</v>
      </c>
      <c r="BS265">
        <f>1-BR265/BG265</f>
        <v>0</v>
      </c>
      <c r="BT265">
        <f>(BG265-BF265)/(BG265-BR265)</f>
        <v>0</v>
      </c>
      <c r="BU265">
        <f>(BA265-BG265)/(BA265-BR265)</f>
        <v>0</v>
      </c>
      <c r="BV265">
        <f>(BG265-BF265)/(BG265-AZ265)</f>
        <v>0</v>
      </c>
      <c r="BW265">
        <f>(BA265-BG265)/(BA265-AZ265)</f>
        <v>0</v>
      </c>
      <c r="BX265">
        <f>(BT265*BR265/BF265)</f>
        <v>0</v>
      </c>
      <c r="BY265">
        <f>(1-BX265)</f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f>$B$11*DQ265+$C$11*DR265+$F$11*EC265*(1-EF265)</f>
        <v>0</v>
      </c>
      <c r="CS265">
        <f>CR265*CT265</f>
        <v>0</v>
      </c>
      <c r="CT265">
        <f>($B$11*$D$9+$C$11*$D$9+$F$11*((EP265+EH265)/MAX(EP265+EH265+EQ265, 0.1)*$I$9+EQ265/MAX(EP265+EH265+EQ265, 0.1)*$J$9))/($B$11+$C$11+$F$11)</f>
        <v>0</v>
      </c>
      <c r="CU265">
        <f>($B$11*$K$9+$C$11*$K$9+$F$11*((EP265+EH265)/MAX(EP265+EH265+EQ265, 0.1)*$P$9+EQ265/MAX(EP265+EH265+EQ265, 0.1)*$Q$9))/($B$11+$C$11+$F$11)</f>
        <v>0</v>
      </c>
      <c r="CV265">
        <v>6</v>
      </c>
      <c r="CW265">
        <v>0.5</v>
      </c>
      <c r="CX265" t="s">
        <v>419</v>
      </c>
      <c r="CY265">
        <v>2</v>
      </c>
      <c r="CZ265" t="b">
        <v>1</v>
      </c>
      <c r="DA265">
        <v>1659026920.31429</v>
      </c>
      <c r="DB265">
        <v>857.043714285714</v>
      </c>
      <c r="DC265">
        <v>916.945678571428</v>
      </c>
      <c r="DD265">
        <v>25.6921321428571</v>
      </c>
      <c r="DE265">
        <v>22.2453107142857</v>
      </c>
      <c r="DF265">
        <v>847.935642857143</v>
      </c>
      <c r="DG265">
        <v>25.1431178571429</v>
      </c>
      <c r="DH265">
        <v>500.051785714286</v>
      </c>
      <c r="DI265">
        <v>90.3834357142857</v>
      </c>
      <c r="DJ265">
        <v>0.0457157571428571</v>
      </c>
      <c r="DK265">
        <v>27.2672142857143</v>
      </c>
      <c r="DL265">
        <v>27.2655428571429</v>
      </c>
      <c r="DM265">
        <v>999.9</v>
      </c>
      <c r="DN265">
        <v>0</v>
      </c>
      <c r="DO265">
        <v>0</v>
      </c>
      <c r="DP265">
        <v>10013.9285714286</v>
      </c>
      <c r="DQ265">
        <v>0</v>
      </c>
      <c r="DR265">
        <v>18.2593</v>
      </c>
      <c r="DS265">
        <v>-59.9019035714286</v>
      </c>
      <c r="DT265">
        <v>879.645964285714</v>
      </c>
      <c r="DU265">
        <v>937.808464285714</v>
      </c>
      <c r="DV265">
        <v>3.44680107142857</v>
      </c>
      <c r="DW265">
        <v>916.945678571428</v>
      </c>
      <c r="DX265">
        <v>22.2453107142857</v>
      </c>
      <c r="DY265">
        <v>2.32214178571429</v>
      </c>
      <c r="DZ265">
        <v>2.01060785714286</v>
      </c>
      <c r="EA265">
        <v>19.8305928571429</v>
      </c>
      <c r="EB265">
        <v>17.5280571428571</v>
      </c>
      <c r="EC265">
        <v>2000.0125</v>
      </c>
      <c r="ED265">
        <v>0.980000964285715</v>
      </c>
      <c r="EE265">
        <v>0.0199991571428571</v>
      </c>
      <c r="EF265">
        <v>0</v>
      </c>
      <c r="EG265">
        <v>876.081035714286</v>
      </c>
      <c r="EH265">
        <v>5.00063</v>
      </c>
      <c r="EI265">
        <v>17276.8964285714</v>
      </c>
      <c r="EJ265">
        <v>17257.0035714286</v>
      </c>
      <c r="EK265">
        <v>38.0531428571429</v>
      </c>
      <c r="EL265">
        <v>38.125</v>
      </c>
      <c r="EM265">
        <v>37.562</v>
      </c>
      <c r="EN265">
        <v>37.375</v>
      </c>
      <c r="EO265">
        <v>39.062</v>
      </c>
      <c r="EP265">
        <v>1955.11535714286</v>
      </c>
      <c r="EQ265">
        <v>39.895</v>
      </c>
      <c r="ER265">
        <v>0</v>
      </c>
      <c r="ES265">
        <v>1659026926.9</v>
      </c>
      <c r="ET265">
        <v>0</v>
      </c>
      <c r="EU265">
        <v>876.074576923077</v>
      </c>
      <c r="EV265">
        <v>-2.43429060371362</v>
      </c>
      <c r="EW265">
        <v>-46.54017087418</v>
      </c>
      <c r="EX265">
        <v>17276.6269230769</v>
      </c>
      <c r="EY265">
        <v>15</v>
      </c>
      <c r="EZ265">
        <v>0</v>
      </c>
      <c r="FA265" t="s">
        <v>420</v>
      </c>
      <c r="FB265">
        <v>1657551626.5</v>
      </c>
      <c r="FC265">
        <v>1657551629</v>
      </c>
      <c r="FD265">
        <v>0</v>
      </c>
      <c r="FE265">
        <v>0.403</v>
      </c>
      <c r="FF265">
        <v>0.009</v>
      </c>
      <c r="FG265">
        <v>9.41</v>
      </c>
      <c r="FH265">
        <v>0.087</v>
      </c>
      <c r="FI265">
        <v>417</v>
      </c>
      <c r="FJ265">
        <v>17</v>
      </c>
      <c r="FK265">
        <v>1.61</v>
      </c>
      <c r="FL265">
        <v>0.59</v>
      </c>
      <c r="FM265">
        <v>-59.9445853658537</v>
      </c>
      <c r="FN265">
        <v>-1.60357212543552</v>
      </c>
      <c r="FO265">
        <v>0.574103253040509</v>
      </c>
      <c r="FP265">
        <v>0</v>
      </c>
      <c r="FQ265">
        <v>876.191558823529</v>
      </c>
      <c r="FR265">
        <v>-2.12533231633252</v>
      </c>
      <c r="FS265">
        <v>0.279604888366811</v>
      </c>
      <c r="FT265">
        <v>0</v>
      </c>
      <c r="FU265">
        <v>3.35242682926829</v>
      </c>
      <c r="FV265">
        <v>1.54736968641116</v>
      </c>
      <c r="FW265">
        <v>0.155499721063808</v>
      </c>
      <c r="FX265">
        <v>0</v>
      </c>
      <c r="FY265">
        <v>0</v>
      </c>
      <c r="FZ265">
        <v>3</v>
      </c>
      <c r="GA265" t="s">
        <v>427</v>
      </c>
      <c r="GB265">
        <v>2.97283</v>
      </c>
      <c r="GC265">
        <v>2.69939</v>
      </c>
      <c r="GD265">
        <v>0.153445</v>
      </c>
      <c r="GE265">
        <v>0.16109</v>
      </c>
      <c r="GF265">
        <v>0.108714</v>
      </c>
      <c r="GG265">
        <v>0.0993089</v>
      </c>
      <c r="GH265">
        <v>32983.5</v>
      </c>
      <c r="GI265">
        <v>35741.3</v>
      </c>
      <c r="GJ265">
        <v>35304.8</v>
      </c>
      <c r="GK265">
        <v>38636</v>
      </c>
      <c r="GL265">
        <v>44605.4</v>
      </c>
      <c r="GM265">
        <v>50256.2</v>
      </c>
      <c r="GN265">
        <v>55182.8</v>
      </c>
      <c r="GO265">
        <v>61965.6</v>
      </c>
      <c r="GP265">
        <v>1.9866</v>
      </c>
      <c r="GQ265">
        <v>1.855</v>
      </c>
      <c r="GR265">
        <v>0.132918</v>
      </c>
      <c r="GS265">
        <v>0</v>
      </c>
      <c r="GT265">
        <v>25.1228</v>
      </c>
      <c r="GU265">
        <v>999.9</v>
      </c>
      <c r="GV265">
        <v>57.472</v>
      </c>
      <c r="GW265">
        <v>29.306</v>
      </c>
      <c r="GX265">
        <v>26.0314</v>
      </c>
      <c r="GY265">
        <v>56.4564</v>
      </c>
      <c r="GZ265">
        <v>43.2332</v>
      </c>
      <c r="HA265">
        <v>1</v>
      </c>
      <c r="HB265">
        <v>-0.062622</v>
      </c>
      <c r="HC265">
        <v>0.00936819</v>
      </c>
      <c r="HD265">
        <v>20.1137</v>
      </c>
      <c r="HE265">
        <v>5.19692</v>
      </c>
      <c r="HF265">
        <v>12.0052</v>
      </c>
      <c r="HG265">
        <v>4.9748</v>
      </c>
      <c r="HH265">
        <v>3.2936</v>
      </c>
      <c r="HI265">
        <v>9999</v>
      </c>
      <c r="HJ265">
        <v>9999</v>
      </c>
      <c r="HK265">
        <v>9999</v>
      </c>
      <c r="HL265">
        <v>628.5</v>
      </c>
      <c r="HM265">
        <v>1.86319</v>
      </c>
      <c r="HN265">
        <v>1.86798</v>
      </c>
      <c r="HO265">
        <v>1.86783</v>
      </c>
      <c r="HP265">
        <v>1.86905</v>
      </c>
      <c r="HQ265">
        <v>1.86981</v>
      </c>
      <c r="HR265">
        <v>1.86584</v>
      </c>
      <c r="HS265">
        <v>1.86691</v>
      </c>
      <c r="HT265">
        <v>1.86829</v>
      </c>
      <c r="HU265">
        <v>5</v>
      </c>
      <c r="HV265">
        <v>0</v>
      </c>
      <c r="HW265">
        <v>0</v>
      </c>
      <c r="HX265">
        <v>0</v>
      </c>
      <c r="HY265" t="s">
        <v>422</v>
      </c>
      <c r="HZ265" t="s">
        <v>423</v>
      </c>
      <c r="IA265" t="s">
        <v>424</v>
      </c>
      <c r="IB265" t="s">
        <v>424</v>
      </c>
      <c r="IC265" t="s">
        <v>424</v>
      </c>
      <c r="ID265" t="s">
        <v>424</v>
      </c>
      <c r="IE265">
        <v>0</v>
      </c>
      <c r="IF265">
        <v>100</v>
      </c>
      <c r="IG265">
        <v>100</v>
      </c>
      <c r="IH265">
        <v>9.256</v>
      </c>
      <c r="II265">
        <v>0.5603</v>
      </c>
      <c r="IJ265">
        <v>4.02706509432224</v>
      </c>
      <c r="IK265">
        <v>0.00601174518973114</v>
      </c>
      <c r="IL265">
        <v>2.77886958061485e-07</v>
      </c>
      <c r="IM265">
        <v>-3.54636231360687e-10</v>
      </c>
      <c r="IN265">
        <v>-0.0404303883988718</v>
      </c>
      <c r="IO265">
        <v>-0.0177815531441476</v>
      </c>
      <c r="IP265">
        <v>0.00205572605671414</v>
      </c>
      <c r="IQ265">
        <v>-1.65519735432211e-05</v>
      </c>
      <c r="IR265">
        <v>-4</v>
      </c>
      <c r="IS265">
        <v>1848</v>
      </c>
      <c r="IT265">
        <v>1</v>
      </c>
      <c r="IU265">
        <v>25</v>
      </c>
      <c r="IV265">
        <v>24588.4</v>
      </c>
      <c r="IW265">
        <v>24588.3</v>
      </c>
      <c r="IX265">
        <v>1.99463</v>
      </c>
      <c r="IY265">
        <v>2.59399</v>
      </c>
      <c r="IZ265">
        <v>1.54785</v>
      </c>
      <c r="JA265">
        <v>2.30225</v>
      </c>
      <c r="JB265">
        <v>1.34644</v>
      </c>
      <c r="JC265">
        <v>2.43286</v>
      </c>
      <c r="JD265">
        <v>33.693</v>
      </c>
      <c r="JE265">
        <v>24.2188</v>
      </c>
      <c r="JF265">
        <v>18</v>
      </c>
      <c r="JG265">
        <v>499.573</v>
      </c>
      <c r="JH265">
        <v>414.445</v>
      </c>
      <c r="JI265">
        <v>24.9997</v>
      </c>
      <c r="JJ265">
        <v>26.4533</v>
      </c>
      <c r="JK265">
        <v>30.0001</v>
      </c>
      <c r="JL265">
        <v>26.4266</v>
      </c>
      <c r="JM265">
        <v>26.371</v>
      </c>
      <c r="JN265">
        <v>39.9739</v>
      </c>
      <c r="JO265">
        <v>21.4039</v>
      </c>
      <c r="JP265">
        <v>82.2855</v>
      </c>
      <c r="JQ265">
        <v>25</v>
      </c>
      <c r="JR265">
        <v>958.678</v>
      </c>
      <c r="JS265">
        <v>22.3735</v>
      </c>
      <c r="JT265">
        <v>102.369</v>
      </c>
      <c r="JU265">
        <v>103.146</v>
      </c>
    </row>
    <row r="266" spans="1:281">
      <c r="A266">
        <v>250</v>
      </c>
      <c r="B266">
        <v>1659026933.1</v>
      </c>
      <c r="C266">
        <v>3250</v>
      </c>
      <c r="D266" t="s">
        <v>925</v>
      </c>
      <c r="E266" t="s">
        <v>926</v>
      </c>
      <c r="F266">
        <v>5</v>
      </c>
      <c r="G266" t="s">
        <v>812</v>
      </c>
      <c r="H266" t="s">
        <v>417</v>
      </c>
      <c r="I266">
        <v>1659026925.6</v>
      </c>
      <c r="J266">
        <f>(K266)/1000</f>
        <v>0</v>
      </c>
      <c r="K266">
        <f>IF(CZ266, AN266, AH266)</f>
        <v>0</v>
      </c>
      <c r="L266">
        <f>IF(CZ266, AI266, AG266)</f>
        <v>0</v>
      </c>
      <c r="M266">
        <f>DB266 - IF(AU266&gt;1, L266*CV266*100.0/(AW266*DP266), 0)</f>
        <v>0</v>
      </c>
      <c r="N266">
        <f>((T266-J266/2)*M266-L266)/(T266+J266/2)</f>
        <v>0</v>
      </c>
      <c r="O266">
        <f>N266*(DI266+DJ266)/1000.0</f>
        <v>0</v>
      </c>
      <c r="P266">
        <f>(DB266 - IF(AU266&gt;1, L266*CV266*100.0/(AW266*DP266), 0))*(DI266+DJ266)/1000.0</f>
        <v>0</v>
      </c>
      <c r="Q266">
        <f>2.0/((1/S266-1/R266)+SIGN(S266)*SQRT((1/S266-1/R266)*(1/S266-1/R266) + 4*CW266/((CW266+1)*(CW266+1))*(2*1/S266*1/R266-1/R266*1/R266)))</f>
        <v>0</v>
      </c>
      <c r="R266">
        <f>IF(LEFT(CX266,1)&lt;&gt;"0",IF(LEFT(CX266,1)="1",3.0,CY266),$D$5+$E$5*(DP266*DI266/($K$5*1000))+$F$5*(DP266*DI266/($K$5*1000))*MAX(MIN(CV266,$J$5),$I$5)*MAX(MIN(CV266,$J$5),$I$5)+$G$5*MAX(MIN(CV266,$J$5),$I$5)*(DP266*DI266/($K$5*1000))+$H$5*(DP266*DI266/($K$5*1000))*(DP266*DI266/($K$5*1000)))</f>
        <v>0</v>
      </c>
      <c r="S266">
        <f>J266*(1000-(1000*0.61365*exp(17.502*W266/(240.97+W266))/(DI266+DJ266)+DD266)/2)/(1000*0.61365*exp(17.502*W266/(240.97+W266))/(DI266+DJ266)-DD266)</f>
        <v>0</v>
      </c>
      <c r="T266">
        <f>1/((CW266+1)/(Q266/1.6)+1/(R266/1.37)) + CW266/((CW266+1)/(Q266/1.6) + CW266/(R266/1.37))</f>
        <v>0</v>
      </c>
      <c r="U266">
        <f>(CR266*CU266)</f>
        <v>0</v>
      </c>
      <c r="V266">
        <f>(DK266+(U266+2*0.95*5.67E-8*(((DK266+$B$7)+273)^4-(DK266+273)^4)-44100*J266)/(1.84*29.3*R266+8*0.95*5.67E-8*(DK266+273)^3))</f>
        <v>0</v>
      </c>
      <c r="W266">
        <f>($C$7*DL266+$D$7*DM266+$E$7*V266)</f>
        <v>0</v>
      </c>
      <c r="X266">
        <f>0.61365*exp(17.502*W266/(240.97+W266))</f>
        <v>0</v>
      </c>
      <c r="Y266">
        <f>(Z266/AA266*100)</f>
        <v>0</v>
      </c>
      <c r="Z266">
        <f>DD266*(DI266+DJ266)/1000</f>
        <v>0</v>
      </c>
      <c r="AA266">
        <f>0.61365*exp(17.502*DK266/(240.97+DK266))</f>
        <v>0</v>
      </c>
      <c r="AB266">
        <f>(X266-DD266*(DI266+DJ266)/1000)</f>
        <v>0</v>
      </c>
      <c r="AC266">
        <f>(-J266*44100)</f>
        <v>0</v>
      </c>
      <c r="AD266">
        <f>2*29.3*R266*0.92*(DK266-W266)</f>
        <v>0</v>
      </c>
      <c r="AE266">
        <f>2*0.95*5.67E-8*(((DK266+$B$7)+273)^4-(W266+273)^4)</f>
        <v>0</v>
      </c>
      <c r="AF266">
        <f>U266+AE266+AC266+AD266</f>
        <v>0</v>
      </c>
      <c r="AG266">
        <f>DH266*AU266*(DC266-DB266*(1000-AU266*DE266)/(1000-AU266*DD266))/(100*CV266)</f>
        <v>0</v>
      </c>
      <c r="AH266">
        <f>1000*DH266*AU266*(DD266-DE266)/(100*CV266*(1000-AU266*DD266))</f>
        <v>0</v>
      </c>
      <c r="AI266">
        <f>(AJ266 - AK266 - DI266*1E3/(8.314*(DK266+273.15)) * AM266/DH266 * AL266) * DH266/(100*CV266) * (1000 - DE266)/1000</f>
        <v>0</v>
      </c>
      <c r="AJ266">
        <v>972.822965697217</v>
      </c>
      <c r="AK266">
        <v>921.902672727273</v>
      </c>
      <c r="AL266">
        <v>3.46315728639403</v>
      </c>
      <c r="AM266">
        <v>66.0504921813524</v>
      </c>
      <c r="AN266">
        <f>(AP266 - AO266 + DI266*1E3/(8.314*(DK266+273.15)) * AR266/DH266 * AQ266) * DH266/(100*CV266) * 1000/(1000 - AP266)</f>
        <v>0</v>
      </c>
      <c r="AO266">
        <v>22.3812809140693</v>
      </c>
      <c r="AP266">
        <v>25.9963258741259</v>
      </c>
      <c r="AQ266">
        <v>0.0203418181818206</v>
      </c>
      <c r="AR266">
        <v>92.47</v>
      </c>
      <c r="AS266">
        <v>0</v>
      </c>
      <c r="AT266">
        <v>0</v>
      </c>
      <c r="AU266">
        <f>IF(AS266*$H$13&gt;=AW266,1.0,(AW266/(AW266-AS266*$H$13)))</f>
        <v>0</v>
      </c>
      <c r="AV266">
        <f>(AU266-1)*100</f>
        <v>0</v>
      </c>
      <c r="AW266">
        <f>MAX(0,($B$13+$C$13*DP266)/(1+$D$13*DP266)*DI266/(DK266+273)*$E$13)</f>
        <v>0</v>
      </c>
      <c r="AX266" t="s">
        <v>418</v>
      </c>
      <c r="AY266" t="s">
        <v>418</v>
      </c>
      <c r="AZ266">
        <v>0</v>
      </c>
      <c r="BA266">
        <v>0</v>
      </c>
      <c r="BB266">
        <f>1-AZ266/BA266</f>
        <v>0</v>
      </c>
      <c r="BC266">
        <v>0</v>
      </c>
      <c r="BD266" t="s">
        <v>418</v>
      </c>
      <c r="BE266" t="s">
        <v>418</v>
      </c>
      <c r="BF266">
        <v>0</v>
      </c>
      <c r="BG266">
        <v>0</v>
      </c>
      <c r="BH266">
        <f>1-BF266/BG266</f>
        <v>0</v>
      </c>
      <c r="BI266">
        <v>0.5</v>
      </c>
      <c r="BJ266">
        <f>CS266</f>
        <v>0</v>
      </c>
      <c r="BK266">
        <f>L266</f>
        <v>0</v>
      </c>
      <c r="BL266">
        <f>BH266*BI266*BJ266</f>
        <v>0</v>
      </c>
      <c r="BM266">
        <f>(BK266-BC266)/BJ266</f>
        <v>0</v>
      </c>
      <c r="BN266">
        <f>(BA266-BG266)/BG266</f>
        <v>0</v>
      </c>
      <c r="BO266">
        <f>AZ266/(BB266+AZ266/BG266)</f>
        <v>0</v>
      </c>
      <c r="BP266" t="s">
        <v>418</v>
      </c>
      <c r="BQ266">
        <v>0</v>
      </c>
      <c r="BR266">
        <f>IF(BQ266&lt;&gt;0, BQ266, BO266)</f>
        <v>0</v>
      </c>
      <c r="BS266">
        <f>1-BR266/BG266</f>
        <v>0</v>
      </c>
      <c r="BT266">
        <f>(BG266-BF266)/(BG266-BR266)</f>
        <v>0</v>
      </c>
      <c r="BU266">
        <f>(BA266-BG266)/(BA266-BR266)</f>
        <v>0</v>
      </c>
      <c r="BV266">
        <f>(BG266-BF266)/(BG266-AZ266)</f>
        <v>0</v>
      </c>
      <c r="BW266">
        <f>(BA266-BG266)/(BA266-AZ266)</f>
        <v>0</v>
      </c>
      <c r="BX266">
        <f>(BT266*BR266/BF266)</f>
        <v>0</v>
      </c>
      <c r="BY266">
        <f>(1-BX266)</f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f>$B$11*DQ266+$C$11*DR266+$F$11*EC266*(1-EF266)</f>
        <v>0</v>
      </c>
      <c r="CS266">
        <f>CR266*CT266</f>
        <v>0</v>
      </c>
      <c r="CT266">
        <f>($B$11*$D$9+$C$11*$D$9+$F$11*((EP266+EH266)/MAX(EP266+EH266+EQ266, 0.1)*$I$9+EQ266/MAX(EP266+EH266+EQ266, 0.1)*$J$9))/($B$11+$C$11+$F$11)</f>
        <v>0</v>
      </c>
      <c r="CU266">
        <f>($B$11*$K$9+$C$11*$K$9+$F$11*((EP266+EH266)/MAX(EP266+EH266+EQ266, 0.1)*$P$9+EQ266/MAX(EP266+EH266+EQ266, 0.1)*$Q$9))/($B$11+$C$11+$F$11)</f>
        <v>0</v>
      </c>
      <c r="CV266">
        <v>6</v>
      </c>
      <c r="CW266">
        <v>0.5</v>
      </c>
      <c r="CX266" t="s">
        <v>419</v>
      </c>
      <c r="CY266">
        <v>2</v>
      </c>
      <c r="CZ266" t="b">
        <v>1</v>
      </c>
      <c r="DA266">
        <v>1659026925.6</v>
      </c>
      <c r="DB266">
        <v>874.600296296296</v>
      </c>
      <c r="DC266">
        <v>934.970481481481</v>
      </c>
      <c r="DD266">
        <v>25.8455703703704</v>
      </c>
      <c r="DE266">
        <v>22.3188666666667</v>
      </c>
      <c r="DF266">
        <v>865.392407407407</v>
      </c>
      <c r="DG266">
        <v>25.288662962963</v>
      </c>
      <c r="DH266">
        <v>500.057962962963</v>
      </c>
      <c r="DI266">
        <v>90.3840851851852</v>
      </c>
      <c r="DJ266">
        <v>0.0459144296296296</v>
      </c>
      <c r="DK266">
        <v>27.2665444444445</v>
      </c>
      <c r="DL266">
        <v>27.283437037037</v>
      </c>
      <c r="DM266">
        <v>999.9</v>
      </c>
      <c r="DN266">
        <v>0</v>
      </c>
      <c r="DO266">
        <v>0</v>
      </c>
      <c r="DP266">
        <v>10007.7777777778</v>
      </c>
      <c r="DQ266">
        <v>0</v>
      </c>
      <c r="DR266">
        <v>18.2593</v>
      </c>
      <c r="DS266">
        <v>-60.3702185185185</v>
      </c>
      <c r="DT266">
        <v>897.806111111111</v>
      </c>
      <c r="DU266">
        <v>956.315222222222</v>
      </c>
      <c r="DV266">
        <v>3.52669037037037</v>
      </c>
      <c r="DW266">
        <v>934.970481481481</v>
      </c>
      <c r="DX266">
        <v>22.3188666666667</v>
      </c>
      <c r="DY266">
        <v>2.33602703703704</v>
      </c>
      <c r="DZ266">
        <v>2.01727074074074</v>
      </c>
      <c r="EA266">
        <v>19.9269</v>
      </c>
      <c r="EB266">
        <v>17.5804962962963</v>
      </c>
      <c r="EC266">
        <v>2000.02185185185</v>
      </c>
      <c r="ED266">
        <v>0.980001481481481</v>
      </c>
      <c r="EE266">
        <v>0.0199986851851852</v>
      </c>
      <c r="EF266">
        <v>0</v>
      </c>
      <c r="EG266">
        <v>875.829074074074</v>
      </c>
      <c r="EH266">
        <v>5.00063</v>
      </c>
      <c r="EI266">
        <v>17272.7185185185</v>
      </c>
      <c r="EJ266">
        <v>17257.0851851852</v>
      </c>
      <c r="EK266">
        <v>38.0413333333333</v>
      </c>
      <c r="EL266">
        <v>38.125</v>
      </c>
      <c r="EM266">
        <v>37.562</v>
      </c>
      <c r="EN266">
        <v>37.375</v>
      </c>
      <c r="EO266">
        <v>39.062</v>
      </c>
      <c r="EP266">
        <v>1955.12592592593</v>
      </c>
      <c r="EQ266">
        <v>39.8940740740741</v>
      </c>
      <c r="ER266">
        <v>0</v>
      </c>
      <c r="ES266">
        <v>1659026931.7</v>
      </c>
      <c r="ET266">
        <v>0</v>
      </c>
      <c r="EU266">
        <v>875.841346153846</v>
      </c>
      <c r="EV266">
        <v>-2.95736753175951</v>
      </c>
      <c r="EW266">
        <v>-50.0102564685652</v>
      </c>
      <c r="EX266">
        <v>17272.7384615385</v>
      </c>
      <c r="EY266">
        <v>15</v>
      </c>
      <c r="EZ266">
        <v>0</v>
      </c>
      <c r="FA266" t="s">
        <v>420</v>
      </c>
      <c r="FB266">
        <v>1657551626.5</v>
      </c>
      <c r="FC266">
        <v>1657551629</v>
      </c>
      <c r="FD266">
        <v>0</v>
      </c>
      <c r="FE266">
        <v>0.403</v>
      </c>
      <c r="FF266">
        <v>0.009</v>
      </c>
      <c r="FG266">
        <v>9.41</v>
      </c>
      <c r="FH266">
        <v>0.087</v>
      </c>
      <c r="FI266">
        <v>417</v>
      </c>
      <c r="FJ266">
        <v>17</v>
      </c>
      <c r="FK266">
        <v>1.61</v>
      </c>
      <c r="FL266">
        <v>0.59</v>
      </c>
      <c r="FM266">
        <v>-60.0136926829268</v>
      </c>
      <c r="FN266">
        <v>-2.54499930313582</v>
      </c>
      <c r="FO266">
        <v>0.669280138361357</v>
      </c>
      <c r="FP266">
        <v>0</v>
      </c>
      <c r="FQ266">
        <v>875.991205882353</v>
      </c>
      <c r="FR266">
        <v>-2.79805959060564</v>
      </c>
      <c r="FS266">
        <v>0.335205010089239</v>
      </c>
      <c r="FT266">
        <v>0</v>
      </c>
      <c r="FU266">
        <v>3.45652658536585</v>
      </c>
      <c r="FV266">
        <v>0.987990522648087</v>
      </c>
      <c r="FW266">
        <v>0.102015635401585</v>
      </c>
      <c r="FX266">
        <v>0</v>
      </c>
      <c r="FY266">
        <v>0</v>
      </c>
      <c r="FZ266">
        <v>3</v>
      </c>
      <c r="GA266" t="s">
        <v>427</v>
      </c>
      <c r="GB266">
        <v>2.9731</v>
      </c>
      <c r="GC266">
        <v>2.70014</v>
      </c>
      <c r="GD266">
        <v>0.155333</v>
      </c>
      <c r="GE266">
        <v>0.163102</v>
      </c>
      <c r="GF266">
        <v>0.108972</v>
      </c>
      <c r="GG266">
        <v>0.0993869</v>
      </c>
      <c r="GH266">
        <v>32909.5</v>
      </c>
      <c r="GI266">
        <v>35656.2</v>
      </c>
      <c r="GJ266">
        <v>35304.3</v>
      </c>
      <c r="GK266">
        <v>38636.6</v>
      </c>
      <c r="GL266">
        <v>44592.2</v>
      </c>
      <c r="GM266">
        <v>50252.2</v>
      </c>
      <c r="GN266">
        <v>55182.6</v>
      </c>
      <c r="GO266">
        <v>61966.1</v>
      </c>
      <c r="GP266">
        <v>1.9878</v>
      </c>
      <c r="GQ266">
        <v>1.8544</v>
      </c>
      <c r="GR266">
        <v>0.133365</v>
      </c>
      <c r="GS266">
        <v>0</v>
      </c>
      <c r="GT266">
        <v>25.1228</v>
      </c>
      <c r="GU266">
        <v>999.9</v>
      </c>
      <c r="GV266">
        <v>57.496</v>
      </c>
      <c r="GW266">
        <v>29.285</v>
      </c>
      <c r="GX266">
        <v>26.0093</v>
      </c>
      <c r="GY266">
        <v>56.4064</v>
      </c>
      <c r="GZ266">
        <v>42.9167</v>
      </c>
      <c r="HA266">
        <v>1</v>
      </c>
      <c r="HB266">
        <v>-0.0626829</v>
      </c>
      <c r="HC266">
        <v>0.00884532</v>
      </c>
      <c r="HD266">
        <v>20.114</v>
      </c>
      <c r="HE266">
        <v>5.20052</v>
      </c>
      <c r="HF266">
        <v>12.0052</v>
      </c>
      <c r="HG266">
        <v>4.976</v>
      </c>
      <c r="HH266">
        <v>3.2938</v>
      </c>
      <c r="HI266">
        <v>9999</v>
      </c>
      <c r="HJ266">
        <v>9999</v>
      </c>
      <c r="HK266">
        <v>9999</v>
      </c>
      <c r="HL266">
        <v>628.5</v>
      </c>
      <c r="HM266">
        <v>1.86319</v>
      </c>
      <c r="HN266">
        <v>1.86801</v>
      </c>
      <c r="HO266">
        <v>1.86783</v>
      </c>
      <c r="HP266">
        <v>1.86905</v>
      </c>
      <c r="HQ266">
        <v>1.86981</v>
      </c>
      <c r="HR266">
        <v>1.86584</v>
      </c>
      <c r="HS266">
        <v>1.86691</v>
      </c>
      <c r="HT266">
        <v>1.86829</v>
      </c>
      <c r="HU266">
        <v>5</v>
      </c>
      <c r="HV266">
        <v>0</v>
      </c>
      <c r="HW266">
        <v>0</v>
      </c>
      <c r="HX266">
        <v>0</v>
      </c>
      <c r="HY266" t="s">
        <v>422</v>
      </c>
      <c r="HZ266" t="s">
        <v>423</v>
      </c>
      <c r="IA266" t="s">
        <v>424</v>
      </c>
      <c r="IB266" t="s">
        <v>424</v>
      </c>
      <c r="IC266" t="s">
        <v>424</v>
      </c>
      <c r="ID266" t="s">
        <v>424</v>
      </c>
      <c r="IE266">
        <v>0</v>
      </c>
      <c r="IF266">
        <v>100</v>
      </c>
      <c r="IG266">
        <v>100</v>
      </c>
      <c r="IH266">
        <v>9.349</v>
      </c>
      <c r="II266">
        <v>0.5649</v>
      </c>
      <c r="IJ266">
        <v>4.02706509432224</v>
      </c>
      <c r="IK266">
        <v>0.00601174518973114</v>
      </c>
      <c r="IL266">
        <v>2.77886958061485e-07</v>
      </c>
      <c r="IM266">
        <v>-3.54636231360687e-10</v>
      </c>
      <c r="IN266">
        <v>-0.0404303883988718</v>
      </c>
      <c r="IO266">
        <v>-0.0177815531441476</v>
      </c>
      <c r="IP266">
        <v>0.00205572605671414</v>
      </c>
      <c r="IQ266">
        <v>-1.65519735432211e-05</v>
      </c>
      <c r="IR266">
        <v>-4</v>
      </c>
      <c r="IS266">
        <v>1848</v>
      </c>
      <c r="IT266">
        <v>1</v>
      </c>
      <c r="IU266">
        <v>25</v>
      </c>
      <c r="IV266">
        <v>24588.4</v>
      </c>
      <c r="IW266">
        <v>24588.4</v>
      </c>
      <c r="IX266">
        <v>2.02148</v>
      </c>
      <c r="IY266">
        <v>2.60132</v>
      </c>
      <c r="IZ266">
        <v>1.54785</v>
      </c>
      <c r="JA266">
        <v>2.30225</v>
      </c>
      <c r="JB266">
        <v>1.34644</v>
      </c>
      <c r="JC266">
        <v>2.41943</v>
      </c>
      <c r="JD266">
        <v>33.7155</v>
      </c>
      <c r="JE266">
        <v>24.2188</v>
      </c>
      <c r="JF266">
        <v>18</v>
      </c>
      <c r="JG266">
        <v>500.359</v>
      </c>
      <c r="JH266">
        <v>414.089</v>
      </c>
      <c r="JI266">
        <v>24.9998</v>
      </c>
      <c r="JJ266">
        <v>26.4511</v>
      </c>
      <c r="JK266">
        <v>30</v>
      </c>
      <c r="JL266">
        <v>26.4266</v>
      </c>
      <c r="JM266">
        <v>26.3688</v>
      </c>
      <c r="JN266">
        <v>40.5004</v>
      </c>
      <c r="JO266">
        <v>21.4039</v>
      </c>
      <c r="JP266">
        <v>82.2855</v>
      </c>
      <c r="JQ266">
        <v>25</v>
      </c>
      <c r="JR266">
        <v>972.074</v>
      </c>
      <c r="JS266">
        <v>22.377</v>
      </c>
      <c r="JT266">
        <v>102.368</v>
      </c>
      <c r="JU266">
        <v>103.147</v>
      </c>
    </row>
    <row r="267" spans="1:281">
      <c r="A267">
        <v>251</v>
      </c>
      <c r="B267">
        <v>1659026938.1</v>
      </c>
      <c r="C267">
        <v>3255</v>
      </c>
      <c r="D267" t="s">
        <v>927</v>
      </c>
      <c r="E267" t="s">
        <v>928</v>
      </c>
      <c r="F267">
        <v>5</v>
      </c>
      <c r="G267" t="s">
        <v>812</v>
      </c>
      <c r="H267" t="s">
        <v>417</v>
      </c>
      <c r="I267">
        <v>1659026930.31429</v>
      </c>
      <c r="J267">
        <f>(K267)/1000</f>
        <v>0</v>
      </c>
      <c r="K267">
        <f>IF(CZ267, AN267, AH267)</f>
        <v>0</v>
      </c>
      <c r="L267">
        <f>IF(CZ267, AI267, AG267)</f>
        <v>0</v>
      </c>
      <c r="M267">
        <f>DB267 - IF(AU267&gt;1, L267*CV267*100.0/(AW267*DP267), 0)</f>
        <v>0</v>
      </c>
      <c r="N267">
        <f>((T267-J267/2)*M267-L267)/(T267+J267/2)</f>
        <v>0</v>
      </c>
      <c r="O267">
        <f>N267*(DI267+DJ267)/1000.0</f>
        <v>0</v>
      </c>
      <c r="P267">
        <f>(DB267 - IF(AU267&gt;1, L267*CV267*100.0/(AW267*DP267), 0))*(DI267+DJ267)/1000.0</f>
        <v>0</v>
      </c>
      <c r="Q267">
        <f>2.0/((1/S267-1/R267)+SIGN(S267)*SQRT((1/S267-1/R267)*(1/S267-1/R267) + 4*CW267/((CW267+1)*(CW267+1))*(2*1/S267*1/R267-1/R267*1/R267)))</f>
        <v>0</v>
      </c>
      <c r="R267">
        <f>IF(LEFT(CX267,1)&lt;&gt;"0",IF(LEFT(CX267,1)="1",3.0,CY267),$D$5+$E$5*(DP267*DI267/($K$5*1000))+$F$5*(DP267*DI267/($K$5*1000))*MAX(MIN(CV267,$J$5),$I$5)*MAX(MIN(CV267,$J$5),$I$5)+$G$5*MAX(MIN(CV267,$J$5),$I$5)*(DP267*DI267/($K$5*1000))+$H$5*(DP267*DI267/($K$5*1000))*(DP267*DI267/($K$5*1000)))</f>
        <v>0</v>
      </c>
      <c r="S267">
        <f>J267*(1000-(1000*0.61365*exp(17.502*W267/(240.97+W267))/(DI267+DJ267)+DD267)/2)/(1000*0.61365*exp(17.502*W267/(240.97+W267))/(DI267+DJ267)-DD267)</f>
        <v>0</v>
      </c>
      <c r="T267">
        <f>1/((CW267+1)/(Q267/1.6)+1/(R267/1.37)) + CW267/((CW267+1)/(Q267/1.6) + CW267/(R267/1.37))</f>
        <v>0</v>
      </c>
      <c r="U267">
        <f>(CR267*CU267)</f>
        <v>0</v>
      </c>
      <c r="V267">
        <f>(DK267+(U267+2*0.95*5.67E-8*(((DK267+$B$7)+273)^4-(DK267+273)^4)-44100*J267)/(1.84*29.3*R267+8*0.95*5.67E-8*(DK267+273)^3))</f>
        <v>0</v>
      </c>
      <c r="W267">
        <f>($C$7*DL267+$D$7*DM267+$E$7*V267)</f>
        <v>0</v>
      </c>
      <c r="X267">
        <f>0.61365*exp(17.502*W267/(240.97+W267))</f>
        <v>0</v>
      </c>
      <c r="Y267">
        <f>(Z267/AA267*100)</f>
        <v>0</v>
      </c>
      <c r="Z267">
        <f>DD267*(DI267+DJ267)/1000</f>
        <v>0</v>
      </c>
      <c r="AA267">
        <f>0.61365*exp(17.502*DK267/(240.97+DK267))</f>
        <v>0</v>
      </c>
      <c r="AB267">
        <f>(X267-DD267*(DI267+DJ267)/1000)</f>
        <v>0</v>
      </c>
      <c r="AC267">
        <f>(-J267*44100)</f>
        <v>0</v>
      </c>
      <c r="AD267">
        <f>2*29.3*R267*0.92*(DK267-W267)</f>
        <v>0</v>
      </c>
      <c r="AE267">
        <f>2*0.95*5.67E-8*(((DK267+$B$7)+273)^4-(W267+273)^4)</f>
        <v>0</v>
      </c>
      <c r="AF267">
        <f>U267+AE267+AC267+AD267</f>
        <v>0</v>
      </c>
      <c r="AG267">
        <f>DH267*AU267*(DC267-DB267*(1000-AU267*DE267)/(1000-AU267*DD267))/(100*CV267)</f>
        <v>0</v>
      </c>
      <c r="AH267">
        <f>1000*DH267*AU267*(DD267-DE267)/(100*CV267*(1000-AU267*DD267))</f>
        <v>0</v>
      </c>
      <c r="AI267">
        <f>(AJ267 - AK267 - DI267*1E3/(8.314*(DK267+273.15)) * AM267/DH267 * AL267) * DH267/(100*CV267) * (1000 - DE267)/1000</f>
        <v>0</v>
      </c>
      <c r="AJ267">
        <v>990.133745839241</v>
      </c>
      <c r="AK267">
        <v>939.509139393939</v>
      </c>
      <c r="AL267">
        <v>3.45966869903157</v>
      </c>
      <c r="AM267">
        <v>66.0504921813524</v>
      </c>
      <c r="AN267">
        <f>(AP267 - AO267 + DI267*1E3/(8.314*(DK267+273.15)) * AR267/DH267 * AQ267) * DH267/(100*CV267) * 1000/(1000 - AP267)</f>
        <v>0</v>
      </c>
      <c r="AO267">
        <v>22.401964930303</v>
      </c>
      <c r="AP267">
        <v>26.0628664335664</v>
      </c>
      <c r="AQ267">
        <v>0.0119286060606282</v>
      </c>
      <c r="AR267">
        <v>92.47</v>
      </c>
      <c r="AS267">
        <v>0</v>
      </c>
      <c r="AT267">
        <v>0</v>
      </c>
      <c r="AU267">
        <f>IF(AS267*$H$13&gt;=AW267,1.0,(AW267/(AW267-AS267*$H$13)))</f>
        <v>0</v>
      </c>
      <c r="AV267">
        <f>(AU267-1)*100</f>
        <v>0</v>
      </c>
      <c r="AW267">
        <f>MAX(0,($B$13+$C$13*DP267)/(1+$D$13*DP267)*DI267/(DK267+273)*$E$13)</f>
        <v>0</v>
      </c>
      <c r="AX267" t="s">
        <v>418</v>
      </c>
      <c r="AY267" t="s">
        <v>418</v>
      </c>
      <c r="AZ267">
        <v>0</v>
      </c>
      <c r="BA267">
        <v>0</v>
      </c>
      <c r="BB267">
        <f>1-AZ267/BA267</f>
        <v>0</v>
      </c>
      <c r="BC267">
        <v>0</v>
      </c>
      <c r="BD267" t="s">
        <v>418</v>
      </c>
      <c r="BE267" t="s">
        <v>418</v>
      </c>
      <c r="BF267">
        <v>0</v>
      </c>
      <c r="BG267">
        <v>0</v>
      </c>
      <c r="BH267">
        <f>1-BF267/BG267</f>
        <v>0</v>
      </c>
      <c r="BI267">
        <v>0.5</v>
      </c>
      <c r="BJ267">
        <f>CS267</f>
        <v>0</v>
      </c>
      <c r="BK267">
        <f>L267</f>
        <v>0</v>
      </c>
      <c r="BL267">
        <f>BH267*BI267*BJ267</f>
        <v>0</v>
      </c>
      <c r="BM267">
        <f>(BK267-BC267)/BJ267</f>
        <v>0</v>
      </c>
      <c r="BN267">
        <f>(BA267-BG267)/BG267</f>
        <v>0</v>
      </c>
      <c r="BO267">
        <f>AZ267/(BB267+AZ267/BG267)</f>
        <v>0</v>
      </c>
      <c r="BP267" t="s">
        <v>418</v>
      </c>
      <c r="BQ267">
        <v>0</v>
      </c>
      <c r="BR267">
        <f>IF(BQ267&lt;&gt;0, BQ267, BO267)</f>
        <v>0</v>
      </c>
      <c r="BS267">
        <f>1-BR267/BG267</f>
        <v>0</v>
      </c>
      <c r="BT267">
        <f>(BG267-BF267)/(BG267-BR267)</f>
        <v>0</v>
      </c>
      <c r="BU267">
        <f>(BA267-BG267)/(BA267-BR267)</f>
        <v>0</v>
      </c>
      <c r="BV267">
        <f>(BG267-BF267)/(BG267-AZ267)</f>
        <v>0</v>
      </c>
      <c r="BW267">
        <f>(BA267-BG267)/(BA267-AZ267)</f>
        <v>0</v>
      </c>
      <c r="BX267">
        <f>(BT267*BR267/BF267)</f>
        <v>0</v>
      </c>
      <c r="BY267">
        <f>(1-BX267)</f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f>$B$11*DQ267+$C$11*DR267+$F$11*EC267*(1-EF267)</f>
        <v>0</v>
      </c>
      <c r="CS267">
        <f>CR267*CT267</f>
        <v>0</v>
      </c>
      <c r="CT267">
        <f>($B$11*$D$9+$C$11*$D$9+$F$11*((EP267+EH267)/MAX(EP267+EH267+EQ267, 0.1)*$I$9+EQ267/MAX(EP267+EH267+EQ267, 0.1)*$J$9))/($B$11+$C$11+$F$11)</f>
        <v>0</v>
      </c>
      <c r="CU267">
        <f>($B$11*$K$9+$C$11*$K$9+$F$11*((EP267+EH267)/MAX(EP267+EH267+EQ267, 0.1)*$P$9+EQ267/MAX(EP267+EH267+EQ267, 0.1)*$Q$9))/($B$11+$C$11+$F$11)</f>
        <v>0</v>
      </c>
      <c r="CV267">
        <v>6</v>
      </c>
      <c r="CW267">
        <v>0.5</v>
      </c>
      <c r="CX267" t="s">
        <v>419</v>
      </c>
      <c r="CY267">
        <v>2</v>
      </c>
      <c r="CZ267" t="b">
        <v>1</v>
      </c>
      <c r="DA267">
        <v>1659026930.31429</v>
      </c>
      <c r="DB267">
        <v>890.490678571429</v>
      </c>
      <c r="DC267">
        <v>950.817321428572</v>
      </c>
      <c r="DD267">
        <v>25.9431214285714</v>
      </c>
      <c r="DE267">
        <v>22.3661</v>
      </c>
      <c r="DF267">
        <v>881.193107142857</v>
      </c>
      <c r="DG267">
        <v>25.3811785714286</v>
      </c>
      <c r="DH267">
        <v>500.050785714286</v>
      </c>
      <c r="DI267">
        <v>90.38385</v>
      </c>
      <c r="DJ267">
        <v>0.0461055928571429</v>
      </c>
      <c r="DK267">
        <v>27.266125</v>
      </c>
      <c r="DL267">
        <v>27.2945142857143</v>
      </c>
      <c r="DM267">
        <v>999.9</v>
      </c>
      <c r="DN267">
        <v>0</v>
      </c>
      <c r="DO267">
        <v>0</v>
      </c>
      <c r="DP267">
        <v>9995.71428571429</v>
      </c>
      <c r="DQ267">
        <v>0</v>
      </c>
      <c r="DR267">
        <v>18.2593</v>
      </c>
      <c r="DS267">
        <v>-60.3266928571429</v>
      </c>
      <c r="DT267">
        <v>914.2095</v>
      </c>
      <c r="DU267">
        <v>972.570678571429</v>
      </c>
      <c r="DV267">
        <v>3.57701892857143</v>
      </c>
      <c r="DW267">
        <v>950.817321428572</v>
      </c>
      <c r="DX267">
        <v>22.3661</v>
      </c>
      <c r="DY267">
        <v>2.34483821428571</v>
      </c>
      <c r="DZ267">
        <v>2.02153392857143</v>
      </c>
      <c r="EA267">
        <v>19.9877071428571</v>
      </c>
      <c r="EB267">
        <v>17.6139821428571</v>
      </c>
      <c r="EC267">
        <v>2000.01821428571</v>
      </c>
      <c r="ED267">
        <v>0.980000035714286</v>
      </c>
      <c r="EE267">
        <v>0.0200001178571429</v>
      </c>
      <c r="EF267">
        <v>0</v>
      </c>
      <c r="EG267">
        <v>875.653678571429</v>
      </c>
      <c r="EH267">
        <v>5.00063</v>
      </c>
      <c r="EI267">
        <v>17268.9642857143</v>
      </c>
      <c r="EJ267">
        <v>17257.0428571429</v>
      </c>
      <c r="EK267">
        <v>38.0398571428571</v>
      </c>
      <c r="EL267">
        <v>38.125</v>
      </c>
      <c r="EM267">
        <v>37.562</v>
      </c>
      <c r="EN267">
        <v>37.375</v>
      </c>
      <c r="EO267">
        <v>39.062</v>
      </c>
      <c r="EP267">
        <v>1955.11964285714</v>
      </c>
      <c r="EQ267">
        <v>39.8967857142857</v>
      </c>
      <c r="ER267">
        <v>0</v>
      </c>
      <c r="ES267">
        <v>1659026937.1</v>
      </c>
      <c r="ET267">
        <v>0</v>
      </c>
      <c r="EU267">
        <v>875.636</v>
      </c>
      <c r="EV267">
        <v>-2.48730769951373</v>
      </c>
      <c r="EW267">
        <v>-40.6384616369981</v>
      </c>
      <c r="EX267">
        <v>17268.432</v>
      </c>
      <c r="EY267">
        <v>15</v>
      </c>
      <c r="EZ267">
        <v>0</v>
      </c>
      <c r="FA267" t="s">
        <v>420</v>
      </c>
      <c r="FB267">
        <v>1657551626.5</v>
      </c>
      <c r="FC267">
        <v>1657551629</v>
      </c>
      <c r="FD267">
        <v>0</v>
      </c>
      <c r="FE267">
        <v>0.403</v>
      </c>
      <c r="FF267">
        <v>0.009</v>
      </c>
      <c r="FG267">
        <v>9.41</v>
      </c>
      <c r="FH267">
        <v>0.087</v>
      </c>
      <c r="FI267">
        <v>417</v>
      </c>
      <c r="FJ267">
        <v>17</v>
      </c>
      <c r="FK267">
        <v>1.61</v>
      </c>
      <c r="FL267">
        <v>0.59</v>
      </c>
      <c r="FM267">
        <v>-60.2755341463415</v>
      </c>
      <c r="FN267">
        <v>-1.07417142857141</v>
      </c>
      <c r="FO267">
        <v>0.688299613792004</v>
      </c>
      <c r="FP267">
        <v>0</v>
      </c>
      <c r="FQ267">
        <v>875.769470588235</v>
      </c>
      <c r="FR267">
        <v>-2.32858671043724</v>
      </c>
      <c r="FS267">
        <v>0.324197764198674</v>
      </c>
      <c r="FT267">
        <v>0</v>
      </c>
      <c r="FU267">
        <v>3.54611365853659</v>
      </c>
      <c r="FV267">
        <v>0.645367735191644</v>
      </c>
      <c r="FW267">
        <v>0.0658292252080576</v>
      </c>
      <c r="FX267">
        <v>0</v>
      </c>
      <c r="FY267">
        <v>0</v>
      </c>
      <c r="FZ267">
        <v>3</v>
      </c>
      <c r="GA267" t="s">
        <v>427</v>
      </c>
      <c r="GB267">
        <v>2.97346</v>
      </c>
      <c r="GC267">
        <v>2.6996</v>
      </c>
      <c r="GD267">
        <v>0.15723</v>
      </c>
      <c r="GE267">
        <v>0.164748</v>
      </c>
      <c r="GF267">
        <v>0.109152</v>
      </c>
      <c r="GG267">
        <v>0.0994264</v>
      </c>
      <c r="GH267">
        <v>32836</v>
      </c>
      <c r="GI267">
        <v>35586.1</v>
      </c>
      <c r="GJ267">
        <v>35304.7</v>
      </c>
      <c r="GK267">
        <v>38636.5</v>
      </c>
      <c r="GL267">
        <v>44583.5</v>
      </c>
      <c r="GM267">
        <v>50250.3</v>
      </c>
      <c r="GN267">
        <v>55183.1</v>
      </c>
      <c r="GO267">
        <v>61966.4</v>
      </c>
      <c r="GP267">
        <v>1.9878</v>
      </c>
      <c r="GQ267">
        <v>1.8552</v>
      </c>
      <c r="GR267">
        <v>0.132322</v>
      </c>
      <c r="GS267">
        <v>0</v>
      </c>
      <c r="GT267">
        <v>25.1249</v>
      </c>
      <c r="GU267">
        <v>999.9</v>
      </c>
      <c r="GV267">
        <v>57.496</v>
      </c>
      <c r="GW267">
        <v>29.306</v>
      </c>
      <c r="GX267">
        <v>26.0412</v>
      </c>
      <c r="GY267">
        <v>56.6864</v>
      </c>
      <c r="GZ267">
        <v>43.0529</v>
      </c>
      <c r="HA267">
        <v>1</v>
      </c>
      <c r="HB267">
        <v>-0.0627236</v>
      </c>
      <c r="HC267">
        <v>0.00827887</v>
      </c>
      <c r="HD267">
        <v>20.1135</v>
      </c>
      <c r="HE267">
        <v>5.20052</v>
      </c>
      <c r="HF267">
        <v>12.0052</v>
      </c>
      <c r="HG267">
        <v>4.9756</v>
      </c>
      <c r="HH267">
        <v>3.2934</v>
      </c>
      <c r="HI267">
        <v>9999</v>
      </c>
      <c r="HJ267">
        <v>9999</v>
      </c>
      <c r="HK267">
        <v>9999</v>
      </c>
      <c r="HL267">
        <v>628.5</v>
      </c>
      <c r="HM267">
        <v>1.86322</v>
      </c>
      <c r="HN267">
        <v>1.86804</v>
      </c>
      <c r="HO267">
        <v>1.86783</v>
      </c>
      <c r="HP267">
        <v>1.86902</v>
      </c>
      <c r="HQ267">
        <v>1.86981</v>
      </c>
      <c r="HR267">
        <v>1.86584</v>
      </c>
      <c r="HS267">
        <v>1.86691</v>
      </c>
      <c r="HT267">
        <v>1.86829</v>
      </c>
      <c r="HU267">
        <v>5</v>
      </c>
      <c r="HV267">
        <v>0</v>
      </c>
      <c r="HW267">
        <v>0</v>
      </c>
      <c r="HX267">
        <v>0</v>
      </c>
      <c r="HY267" t="s">
        <v>422</v>
      </c>
      <c r="HZ267" t="s">
        <v>423</v>
      </c>
      <c r="IA267" t="s">
        <v>424</v>
      </c>
      <c r="IB267" t="s">
        <v>424</v>
      </c>
      <c r="IC267" t="s">
        <v>424</v>
      </c>
      <c r="ID267" t="s">
        <v>424</v>
      </c>
      <c r="IE267">
        <v>0</v>
      </c>
      <c r="IF267">
        <v>100</v>
      </c>
      <c r="IG267">
        <v>100</v>
      </c>
      <c r="IH267">
        <v>9.444</v>
      </c>
      <c r="II267">
        <v>0.5683</v>
      </c>
      <c r="IJ267">
        <v>4.02706509432224</v>
      </c>
      <c r="IK267">
        <v>0.00601174518973114</v>
      </c>
      <c r="IL267">
        <v>2.77886958061485e-07</v>
      </c>
      <c r="IM267">
        <v>-3.54636231360687e-10</v>
      </c>
      <c r="IN267">
        <v>-0.0404303883988718</v>
      </c>
      <c r="IO267">
        <v>-0.0177815531441476</v>
      </c>
      <c r="IP267">
        <v>0.00205572605671414</v>
      </c>
      <c r="IQ267">
        <v>-1.65519735432211e-05</v>
      </c>
      <c r="IR267">
        <v>-4</v>
      </c>
      <c r="IS267">
        <v>1848</v>
      </c>
      <c r="IT267">
        <v>1</v>
      </c>
      <c r="IU267">
        <v>25</v>
      </c>
      <c r="IV267">
        <v>24588.5</v>
      </c>
      <c r="IW267">
        <v>24588.5</v>
      </c>
      <c r="IX267">
        <v>2.05078</v>
      </c>
      <c r="IY267">
        <v>2.60376</v>
      </c>
      <c r="IZ267">
        <v>1.54785</v>
      </c>
      <c r="JA267">
        <v>2.30225</v>
      </c>
      <c r="JB267">
        <v>1.34644</v>
      </c>
      <c r="JC267">
        <v>2.33276</v>
      </c>
      <c r="JD267">
        <v>33.7155</v>
      </c>
      <c r="JE267">
        <v>24.2101</v>
      </c>
      <c r="JF267">
        <v>18</v>
      </c>
      <c r="JG267">
        <v>500.338</v>
      </c>
      <c r="JH267">
        <v>414.542</v>
      </c>
      <c r="JI267">
        <v>24.9998</v>
      </c>
      <c r="JJ267">
        <v>26.4511</v>
      </c>
      <c r="JK267">
        <v>30</v>
      </c>
      <c r="JL267">
        <v>26.4244</v>
      </c>
      <c r="JM267">
        <v>26.3688</v>
      </c>
      <c r="JN267">
        <v>41.0934</v>
      </c>
      <c r="JO267">
        <v>21.4039</v>
      </c>
      <c r="JP267">
        <v>82.2855</v>
      </c>
      <c r="JQ267">
        <v>25</v>
      </c>
      <c r="JR267">
        <v>992.147</v>
      </c>
      <c r="JS267">
        <v>22.3774</v>
      </c>
      <c r="JT267">
        <v>102.369</v>
      </c>
      <c r="JU267">
        <v>103.147</v>
      </c>
    </row>
    <row r="268" spans="1:281">
      <c r="A268">
        <v>252</v>
      </c>
      <c r="B268">
        <v>1659026943.1</v>
      </c>
      <c r="C268">
        <v>3260</v>
      </c>
      <c r="D268" t="s">
        <v>929</v>
      </c>
      <c r="E268" t="s">
        <v>930</v>
      </c>
      <c r="F268">
        <v>5</v>
      </c>
      <c r="G268" t="s">
        <v>812</v>
      </c>
      <c r="H268" t="s">
        <v>417</v>
      </c>
      <c r="I268">
        <v>1659026935.6</v>
      </c>
      <c r="J268">
        <f>(K268)/1000</f>
        <v>0</v>
      </c>
      <c r="K268">
        <f>IF(CZ268, AN268, AH268)</f>
        <v>0</v>
      </c>
      <c r="L268">
        <f>IF(CZ268, AI268, AG268)</f>
        <v>0</v>
      </c>
      <c r="M268">
        <f>DB268 - IF(AU268&gt;1, L268*CV268*100.0/(AW268*DP268), 0)</f>
        <v>0</v>
      </c>
      <c r="N268">
        <f>((T268-J268/2)*M268-L268)/(T268+J268/2)</f>
        <v>0</v>
      </c>
      <c r="O268">
        <f>N268*(DI268+DJ268)/1000.0</f>
        <v>0</v>
      </c>
      <c r="P268">
        <f>(DB268 - IF(AU268&gt;1, L268*CV268*100.0/(AW268*DP268), 0))*(DI268+DJ268)/1000.0</f>
        <v>0</v>
      </c>
      <c r="Q268">
        <f>2.0/((1/S268-1/R268)+SIGN(S268)*SQRT((1/S268-1/R268)*(1/S268-1/R268) + 4*CW268/((CW268+1)*(CW268+1))*(2*1/S268*1/R268-1/R268*1/R268)))</f>
        <v>0</v>
      </c>
      <c r="R268">
        <f>IF(LEFT(CX268,1)&lt;&gt;"0",IF(LEFT(CX268,1)="1",3.0,CY268),$D$5+$E$5*(DP268*DI268/($K$5*1000))+$F$5*(DP268*DI268/($K$5*1000))*MAX(MIN(CV268,$J$5),$I$5)*MAX(MIN(CV268,$J$5),$I$5)+$G$5*MAX(MIN(CV268,$J$5),$I$5)*(DP268*DI268/($K$5*1000))+$H$5*(DP268*DI268/($K$5*1000))*(DP268*DI268/($K$5*1000)))</f>
        <v>0</v>
      </c>
      <c r="S268">
        <f>J268*(1000-(1000*0.61365*exp(17.502*W268/(240.97+W268))/(DI268+DJ268)+DD268)/2)/(1000*0.61365*exp(17.502*W268/(240.97+W268))/(DI268+DJ268)-DD268)</f>
        <v>0</v>
      </c>
      <c r="T268">
        <f>1/((CW268+1)/(Q268/1.6)+1/(R268/1.37)) + CW268/((CW268+1)/(Q268/1.6) + CW268/(R268/1.37))</f>
        <v>0</v>
      </c>
      <c r="U268">
        <f>(CR268*CU268)</f>
        <v>0</v>
      </c>
      <c r="V268">
        <f>(DK268+(U268+2*0.95*5.67E-8*(((DK268+$B$7)+273)^4-(DK268+273)^4)-44100*J268)/(1.84*29.3*R268+8*0.95*5.67E-8*(DK268+273)^3))</f>
        <v>0</v>
      </c>
      <c r="W268">
        <f>($C$7*DL268+$D$7*DM268+$E$7*V268)</f>
        <v>0</v>
      </c>
      <c r="X268">
        <f>0.61365*exp(17.502*W268/(240.97+W268))</f>
        <v>0</v>
      </c>
      <c r="Y268">
        <f>(Z268/AA268*100)</f>
        <v>0</v>
      </c>
      <c r="Z268">
        <f>DD268*(DI268+DJ268)/1000</f>
        <v>0</v>
      </c>
      <c r="AA268">
        <f>0.61365*exp(17.502*DK268/(240.97+DK268))</f>
        <v>0</v>
      </c>
      <c r="AB268">
        <f>(X268-DD268*(DI268+DJ268)/1000)</f>
        <v>0</v>
      </c>
      <c r="AC268">
        <f>(-J268*44100)</f>
        <v>0</v>
      </c>
      <c r="AD268">
        <f>2*29.3*R268*0.92*(DK268-W268)</f>
        <v>0</v>
      </c>
      <c r="AE268">
        <f>2*0.95*5.67E-8*(((DK268+$B$7)+273)^4-(W268+273)^4)</f>
        <v>0</v>
      </c>
      <c r="AF268">
        <f>U268+AE268+AC268+AD268</f>
        <v>0</v>
      </c>
      <c r="AG268">
        <f>DH268*AU268*(DC268-DB268*(1000-AU268*DE268)/(1000-AU268*DD268))/(100*CV268)</f>
        <v>0</v>
      </c>
      <c r="AH268">
        <f>1000*DH268*AU268*(DD268-DE268)/(100*CV268*(1000-AU268*DD268))</f>
        <v>0</v>
      </c>
      <c r="AI268">
        <f>(AJ268 - AK268 - DI268*1E3/(8.314*(DK268+273.15)) * AM268/DH268 * AL268) * DH268/(100*CV268) * (1000 - DE268)/1000</f>
        <v>0</v>
      </c>
      <c r="AJ268">
        <v>1007.13178866488</v>
      </c>
      <c r="AK268">
        <v>956.363248484848</v>
      </c>
      <c r="AL268">
        <v>3.4426782771429</v>
      </c>
      <c r="AM268">
        <v>66.0504921813524</v>
      </c>
      <c r="AN268">
        <f>(AP268 - AO268 + DI268*1E3/(8.314*(DK268+273.15)) * AR268/DH268 * AQ268) * DH268/(100*CV268) * 1000/(1000 - AP268)</f>
        <v>0</v>
      </c>
      <c r="AO268">
        <v>22.4097732124242</v>
      </c>
      <c r="AP268">
        <v>26.1001902097902</v>
      </c>
      <c r="AQ268">
        <v>0.00783915151516907</v>
      </c>
      <c r="AR268">
        <v>92.47</v>
      </c>
      <c r="AS268">
        <v>0</v>
      </c>
      <c r="AT268">
        <v>0</v>
      </c>
      <c r="AU268">
        <f>IF(AS268*$H$13&gt;=AW268,1.0,(AW268/(AW268-AS268*$H$13)))</f>
        <v>0</v>
      </c>
      <c r="AV268">
        <f>(AU268-1)*100</f>
        <v>0</v>
      </c>
      <c r="AW268">
        <f>MAX(0,($B$13+$C$13*DP268)/(1+$D$13*DP268)*DI268/(DK268+273)*$E$13)</f>
        <v>0</v>
      </c>
      <c r="AX268" t="s">
        <v>418</v>
      </c>
      <c r="AY268" t="s">
        <v>418</v>
      </c>
      <c r="AZ268">
        <v>0</v>
      </c>
      <c r="BA268">
        <v>0</v>
      </c>
      <c r="BB268">
        <f>1-AZ268/BA268</f>
        <v>0</v>
      </c>
      <c r="BC268">
        <v>0</v>
      </c>
      <c r="BD268" t="s">
        <v>418</v>
      </c>
      <c r="BE268" t="s">
        <v>418</v>
      </c>
      <c r="BF268">
        <v>0</v>
      </c>
      <c r="BG268">
        <v>0</v>
      </c>
      <c r="BH268">
        <f>1-BF268/BG268</f>
        <v>0</v>
      </c>
      <c r="BI268">
        <v>0.5</v>
      </c>
      <c r="BJ268">
        <f>CS268</f>
        <v>0</v>
      </c>
      <c r="BK268">
        <f>L268</f>
        <v>0</v>
      </c>
      <c r="BL268">
        <f>BH268*BI268*BJ268</f>
        <v>0</v>
      </c>
      <c r="BM268">
        <f>(BK268-BC268)/BJ268</f>
        <v>0</v>
      </c>
      <c r="BN268">
        <f>(BA268-BG268)/BG268</f>
        <v>0</v>
      </c>
      <c r="BO268">
        <f>AZ268/(BB268+AZ268/BG268)</f>
        <v>0</v>
      </c>
      <c r="BP268" t="s">
        <v>418</v>
      </c>
      <c r="BQ268">
        <v>0</v>
      </c>
      <c r="BR268">
        <f>IF(BQ268&lt;&gt;0, BQ268, BO268)</f>
        <v>0</v>
      </c>
      <c r="BS268">
        <f>1-BR268/BG268</f>
        <v>0</v>
      </c>
      <c r="BT268">
        <f>(BG268-BF268)/(BG268-BR268)</f>
        <v>0</v>
      </c>
      <c r="BU268">
        <f>(BA268-BG268)/(BA268-BR268)</f>
        <v>0</v>
      </c>
      <c r="BV268">
        <f>(BG268-BF268)/(BG268-AZ268)</f>
        <v>0</v>
      </c>
      <c r="BW268">
        <f>(BA268-BG268)/(BA268-AZ268)</f>
        <v>0</v>
      </c>
      <c r="BX268">
        <f>(BT268*BR268/BF268)</f>
        <v>0</v>
      </c>
      <c r="BY268">
        <f>(1-BX268)</f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f>$B$11*DQ268+$C$11*DR268+$F$11*EC268*(1-EF268)</f>
        <v>0</v>
      </c>
      <c r="CS268">
        <f>CR268*CT268</f>
        <v>0</v>
      </c>
      <c r="CT268">
        <f>($B$11*$D$9+$C$11*$D$9+$F$11*((EP268+EH268)/MAX(EP268+EH268+EQ268, 0.1)*$I$9+EQ268/MAX(EP268+EH268+EQ268, 0.1)*$J$9))/($B$11+$C$11+$F$11)</f>
        <v>0</v>
      </c>
      <c r="CU268">
        <f>($B$11*$K$9+$C$11*$K$9+$F$11*((EP268+EH268)/MAX(EP268+EH268+EQ268, 0.1)*$P$9+EQ268/MAX(EP268+EH268+EQ268, 0.1)*$Q$9))/($B$11+$C$11+$F$11)</f>
        <v>0</v>
      </c>
      <c r="CV268">
        <v>6</v>
      </c>
      <c r="CW268">
        <v>0.5</v>
      </c>
      <c r="CX268" t="s">
        <v>419</v>
      </c>
      <c r="CY268">
        <v>2</v>
      </c>
      <c r="CZ268" t="b">
        <v>1</v>
      </c>
      <c r="DA268">
        <v>1659026935.6</v>
      </c>
      <c r="DB268">
        <v>908.088962962963</v>
      </c>
      <c r="DC268">
        <v>968.691592592593</v>
      </c>
      <c r="DD268">
        <v>26.0261888888889</v>
      </c>
      <c r="DE268">
        <v>22.4018</v>
      </c>
      <c r="DF268">
        <v>898.692333333333</v>
      </c>
      <c r="DG268">
        <v>25.4599592592593</v>
      </c>
      <c r="DH268">
        <v>500.038481481481</v>
      </c>
      <c r="DI268">
        <v>90.3838185185185</v>
      </c>
      <c r="DJ268">
        <v>0.0461893851851852</v>
      </c>
      <c r="DK268">
        <v>27.2649037037037</v>
      </c>
      <c r="DL268">
        <v>27.3037962962963</v>
      </c>
      <c r="DM268">
        <v>999.9</v>
      </c>
      <c r="DN268">
        <v>0</v>
      </c>
      <c r="DO268">
        <v>0</v>
      </c>
      <c r="DP268">
        <v>9998.14814814815</v>
      </c>
      <c r="DQ268">
        <v>0</v>
      </c>
      <c r="DR268">
        <v>18.2593</v>
      </c>
      <c r="DS268">
        <v>-60.6026407407407</v>
      </c>
      <c r="DT268">
        <v>932.355444444445</v>
      </c>
      <c r="DU268">
        <v>990.889555555556</v>
      </c>
      <c r="DV268">
        <v>3.62439518518518</v>
      </c>
      <c r="DW268">
        <v>968.691592592593</v>
      </c>
      <c r="DX268">
        <v>22.4018</v>
      </c>
      <c r="DY268">
        <v>2.35234703703704</v>
      </c>
      <c r="DZ268">
        <v>2.02476074074074</v>
      </c>
      <c r="EA268">
        <v>20.0393851851852</v>
      </c>
      <c r="EB268">
        <v>17.6392925925926</v>
      </c>
      <c r="EC268">
        <v>1999.96333333333</v>
      </c>
      <c r="ED268">
        <v>0.980000074074074</v>
      </c>
      <c r="EE268">
        <v>0.0199999444444444</v>
      </c>
      <c r="EF268">
        <v>0</v>
      </c>
      <c r="EG268">
        <v>875.448111111111</v>
      </c>
      <c r="EH268">
        <v>5.00063</v>
      </c>
      <c r="EI268">
        <v>17264.9555555556</v>
      </c>
      <c r="EJ268">
        <v>17256.5740740741</v>
      </c>
      <c r="EK268">
        <v>38.0183703703704</v>
      </c>
      <c r="EL268">
        <v>38.125</v>
      </c>
      <c r="EM268">
        <v>37.562</v>
      </c>
      <c r="EN268">
        <v>37.375</v>
      </c>
      <c r="EO268">
        <v>39.062</v>
      </c>
      <c r="EP268">
        <v>1955.06444444444</v>
      </c>
      <c r="EQ268">
        <v>39.8951851851852</v>
      </c>
      <c r="ER268">
        <v>0</v>
      </c>
      <c r="ES268">
        <v>1659026941.9</v>
      </c>
      <c r="ET268">
        <v>0</v>
      </c>
      <c r="EU268">
        <v>875.44624</v>
      </c>
      <c r="EV268">
        <v>-1.65769230166873</v>
      </c>
      <c r="EW268">
        <v>-36.5692307142459</v>
      </c>
      <c r="EX268">
        <v>17265.076</v>
      </c>
      <c r="EY268">
        <v>15</v>
      </c>
      <c r="EZ268">
        <v>0</v>
      </c>
      <c r="FA268" t="s">
        <v>420</v>
      </c>
      <c r="FB268">
        <v>1657551626.5</v>
      </c>
      <c r="FC268">
        <v>1657551629</v>
      </c>
      <c r="FD268">
        <v>0</v>
      </c>
      <c r="FE268">
        <v>0.403</v>
      </c>
      <c r="FF268">
        <v>0.009</v>
      </c>
      <c r="FG268">
        <v>9.41</v>
      </c>
      <c r="FH268">
        <v>0.087</v>
      </c>
      <c r="FI268">
        <v>417</v>
      </c>
      <c r="FJ268">
        <v>17</v>
      </c>
      <c r="FK268">
        <v>1.61</v>
      </c>
      <c r="FL268">
        <v>0.59</v>
      </c>
      <c r="FM268">
        <v>-60.3899731707317</v>
      </c>
      <c r="FN268">
        <v>-0.729896864111484</v>
      </c>
      <c r="FO268">
        <v>0.651349913462799</v>
      </c>
      <c r="FP268">
        <v>0</v>
      </c>
      <c r="FQ268">
        <v>875.593735294118</v>
      </c>
      <c r="FR268">
        <v>-2.11992360640923</v>
      </c>
      <c r="FS268">
        <v>0.316710324951372</v>
      </c>
      <c r="FT268">
        <v>0</v>
      </c>
      <c r="FU268">
        <v>3.58987585365854</v>
      </c>
      <c r="FV268">
        <v>0.548864529616728</v>
      </c>
      <c r="FW268">
        <v>0.055180367177396</v>
      </c>
      <c r="FX268">
        <v>0</v>
      </c>
      <c r="FY268">
        <v>0</v>
      </c>
      <c r="FZ268">
        <v>3</v>
      </c>
      <c r="GA268" t="s">
        <v>427</v>
      </c>
      <c r="GB268">
        <v>2.97347</v>
      </c>
      <c r="GC268">
        <v>2.70065</v>
      </c>
      <c r="GD268">
        <v>0.159102</v>
      </c>
      <c r="GE268">
        <v>0.166705</v>
      </c>
      <c r="GF268">
        <v>0.109253</v>
      </c>
      <c r="GG268">
        <v>0.0994949</v>
      </c>
      <c r="GH268">
        <v>32763.2</v>
      </c>
      <c r="GI268">
        <v>35502.4</v>
      </c>
      <c r="GJ268">
        <v>35304.7</v>
      </c>
      <c r="GK268">
        <v>38636.2</v>
      </c>
      <c r="GL268">
        <v>44578.1</v>
      </c>
      <c r="GM268">
        <v>50246.2</v>
      </c>
      <c r="GN268">
        <v>55182.8</v>
      </c>
      <c r="GO268">
        <v>61966</v>
      </c>
      <c r="GP268">
        <v>1.9878</v>
      </c>
      <c r="GQ268">
        <v>1.855</v>
      </c>
      <c r="GR268">
        <v>0.133514</v>
      </c>
      <c r="GS268">
        <v>0</v>
      </c>
      <c r="GT268">
        <v>25.127</v>
      </c>
      <c r="GU268">
        <v>999.9</v>
      </c>
      <c r="GV268">
        <v>57.52</v>
      </c>
      <c r="GW268">
        <v>29.306</v>
      </c>
      <c r="GX268">
        <v>26.0499</v>
      </c>
      <c r="GY268">
        <v>56.3064</v>
      </c>
      <c r="GZ268">
        <v>43.4255</v>
      </c>
      <c r="HA268">
        <v>1</v>
      </c>
      <c r="HB268">
        <v>-0.0628049</v>
      </c>
      <c r="HC268">
        <v>0.00718954</v>
      </c>
      <c r="HD268">
        <v>20.1139</v>
      </c>
      <c r="HE268">
        <v>5.20052</v>
      </c>
      <c r="HF268">
        <v>12.0064</v>
      </c>
      <c r="HG268">
        <v>4.976</v>
      </c>
      <c r="HH268">
        <v>3.2934</v>
      </c>
      <c r="HI268">
        <v>9999</v>
      </c>
      <c r="HJ268">
        <v>9999</v>
      </c>
      <c r="HK268">
        <v>9999</v>
      </c>
      <c r="HL268">
        <v>628.6</v>
      </c>
      <c r="HM268">
        <v>1.86322</v>
      </c>
      <c r="HN268">
        <v>1.86801</v>
      </c>
      <c r="HO268">
        <v>1.86783</v>
      </c>
      <c r="HP268">
        <v>1.86905</v>
      </c>
      <c r="HQ268">
        <v>1.86981</v>
      </c>
      <c r="HR268">
        <v>1.86584</v>
      </c>
      <c r="HS268">
        <v>1.86691</v>
      </c>
      <c r="HT268">
        <v>1.86829</v>
      </c>
      <c r="HU268">
        <v>5</v>
      </c>
      <c r="HV268">
        <v>0</v>
      </c>
      <c r="HW268">
        <v>0</v>
      </c>
      <c r="HX268">
        <v>0</v>
      </c>
      <c r="HY268" t="s">
        <v>422</v>
      </c>
      <c r="HZ268" t="s">
        <v>423</v>
      </c>
      <c r="IA268" t="s">
        <v>424</v>
      </c>
      <c r="IB268" t="s">
        <v>424</v>
      </c>
      <c r="IC268" t="s">
        <v>424</v>
      </c>
      <c r="ID268" t="s">
        <v>424</v>
      </c>
      <c r="IE268">
        <v>0</v>
      </c>
      <c r="IF268">
        <v>100</v>
      </c>
      <c r="IG268">
        <v>100</v>
      </c>
      <c r="IH268">
        <v>9.538</v>
      </c>
      <c r="II268">
        <v>0.5701</v>
      </c>
      <c r="IJ268">
        <v>4.02706509432224</v>
      </c>
      <c r="IK268">
        <v>0.00601174518973114</v>
      </c>
      <c r="IL268">
        <v>2.77886958061485e-07</v>
      </c>
      <c r="IM268">
        <v>-3.54636231360687e-10</v>
      </c>
      <c r="IN268">
        <v>-0.0404303883988718</v>
      </c>
      <c r="IO268">
        <v>-0.0177815531441476</v>
      </c>
      <c r="IP268">
        <v>0.00205572605671414</v>
      </c>
      <c r="IQ268">
        <v>-1.65519735432211e-05</v>
      </c>
      <c r="IR268">
        <v>-4</v>
      </c>
      <c r="IS268">
        <v>1848</v>
      </c>
      <c r="IT268">
        <v>1</v>
      </c>
      <c r="IU268">
        <v>25</v>
      </c>
      <c r="IV268">
        <v>24588.6</v>
      </c>
      <c r="IW268">
        <v>24588.6</v>
      </c>
      <c r="IX268">
        <v>2.07764</v>
      </c>
      <c r="IY268">
        <v>2.59644</v>
      </c>
      <c r="IZ268">
        <v>1.54785</v>
      </c>
      <c r="JA268">
        <v>2.30225</v>
      </c>
      <c r="JB268">
        <v>1.34644</v>
      </c>
      <c r="JC268">
        <v>2.35474</v>
      </c>
      <c r="JD268">
        <v>33.7155</v>
      </c>
      <c r="JE268">
        <v>24.2188</v>
      </c>
      <c r="JF268">
        <v>18</v>
      </c>
      <c r="JG268">
        <v>500.318</v>
      </c>
      <c r="JH268">
        <v>414.412</v>
      </c>
      <c r="JI268">
        <v>24.9997</v>
      </c>
      <c r="JJ268">
        <v>26.4489</v>
      </c>
      <c r="JK268">
        <v>29.9999</v>
      </c>
      <c r="JL268">
        <v>26.4222</v>
      </c>
      <c r="JM268">
        <v>26.3665</v>
      </c>
      <c r="JN268">
        <v>41.6199</v>
      </c>
      <c r="JO268">
        <v>21.4039</v>
      </c>
      <c r="JP268">
        <v>82.6805</v>
      </c>
      <c r="JQ268">
        <v>25</v>
      </c>
      <c r="JR268">
        <v>1005.63</v>
      </c>
      <c r="JS268">
        <v>22.3799</v>
      </c>
      <c r="JT268">
        <v>102.369</v>
      </c>
      <c r="JU268">
        <v>103.147</v>
      </c>
    </row>
    <row r="269" spans="1:281">
      <c r="A269">
        <v>253</v>
      </c>
      <c r="B269">
        <v>1659026947.6</v>
      </c>
      <c r="C269">
        <v>3264.5</v>
      </c>
      <c r="D269" t="s">
        <v>931</v>
      </c>
      <c r="E269" t="s">
        <v>932</v>
      </c>
      <c r="F269">
        <v>5</v>
      </c>
      <c r="G269" t="s">
        <v>812</v>
      </c>
      <c r="H269" t="s">
        <v>417</v>
      </c>
      <c r="I269">
        <v>1659026940.04444</v>
      </c>
      <c r="J269">
        <f>(K269)/1000</f>
        <v>0</v>
      </c>
      <c r="K269">
        <f>IF(CZ269, AN269, AH269)</f>
        <v>0</v>
      </c>
      <c r="L269">
        <f>IF(CZ269, AI269, AG269)</f>
        <v>0</v>
      </c>
      <c r="M269">
        <f>DB269 - IF(AU269&gt;1, L269*CV269*100.0/(AW269*DP269), 0)</f>
        <v>0</v>
      </c>
      <c r="N269">
        <f>((T269-J269/2)*M269-L269)/(T269+J269/2)</f>
        <v>0</v>
      </c>
      <c r="O269">
        <f>N269*(DI269+DJ269)/1000.0</f>
        <v>0</v>
      </c>
      <c r="P269">
        <f>(DB269 - IF(AU269&gt;1, L269*CV269*100.0/(AW269*DP269), 0))*(DI269+DJ269)/1000.0</f>
        <v>0</v>
      </c>
      <c r="Q269">
        <f>2.0/((1/S269-1/R269)+SIGN(S269)*SQRT((1/S269-1/R269)*(1/S269-1/R269) + 4*CW269/((CW269+1)*(CW269+1))*(2*1/S269*1/R269-1/R269*1/R269)))</f>
        <v>0</v>
      </c>
      <c r="R269">
        <f>IF(LEFT(CX269,1)&lt;&gt;"0",IF(LEFT(CX269,1)="1",3.0,CY269),$D$5+$E$5*(DP269*DI269/($K$5*1000))+$F$5*(DP269*DI269/($K$5*1000))*MAX(MIN(CV269,$J$5),$I$5)*MAX(MIN(CV269,$J$5),$I$5)+$G$5*MAX(MIN(CV269,$J$5),$I$5)*(DP269*DI269/($K$5*1000))+$H$5*(DP269*DI269/($K$5*1000))*(DP269*DI269/($K$5*1000)))</f>
        <v>0</v>
      </c>
      <c r="S269">
        <f>J269*(1000-(1000*0.61365*exp(17.502*W269/(240.97+W269))/(DI269+DJ269)+DD269)/2)/(1000*0.61365*exp(17.502*W269/(240.97+W269))/(DI269+DJ269)-DD269)</f>
        <v>0</v>
      </c>
      <c r="T269">
        <f>1/((CW269+1)/(Q269/1.6)+1/(R269/1.37)) + CW269/((CW269+1)/(Q269/1.6) + CW269/(R269/1.37))</f>
        <v>0</v>
      </c>
      <c r="U269">
        <f>(CR269*CU269)</f>
        <v>0</v>
      </c>
      <c r="V269">
        <f>(DK269+(U269+2*0.95*5.67E-8*(((DK269+$B$7)+273)^4-(DK269+273)^4)-44100*J269)/(1.84*29.3*R269+8*0.95*5.67E-8*(DK269+273)^3))</f>
        <v>0</v>
      </c>
      <c r="W269">
        <f>($C$7*DL269+$D$7*DM269+$E$7*V269)</f>
        <v>0</v>
      </c>
      <c r="X269">
        <f>0.61365*exp(17.502*W269/(240.97+W269))</f>
        <v>0</v>
      </c>
      <c r="Y269">
        <f>(Z269/AA269*100)</f>
        <v>0</v>
      </c>
      <c r="Z269">
        <f>DD269*(DI269+DJ269)/1000</f>
        <v>0</v>
      </c>
      <c r="AA269">
        <f>0.61365*exp(17.502*DK269/(240.97+DK269))</f>
        <v>0</v>
      </c>
      <c r="AB269">
        <f>(X269-DD269*(DI269+DJ269)/1000)</f>
        <v>0</v>
      </c>
      <c r="AC269">
        <f>(-J269*44100)</f>
        <v>0</v>
      </c>
      <c r="AD269">
        <f>2*29.3*R269*0.92*(DK269-W269)</f>
        <v>0</v>
      </c>
      <c r="AE269">
        <f>2*0.95*5.67E-8*(((DK269+$B$7)+273)^4-(W269+273)^4)</f>
        <v>0</v>
      </c>
      <c r="AF269">
        <f>U269+AE269+AC269+AD269</f>
        <v>0</v>
      </c>
      <c r="AG269">
        <f>DH269*AU269*(DC269-DB269*(1000-AU269*DE269)/(1000-AU269*DD269))/(100*CV269)</f>
        <v>0</v>
      </c>
      <c r="AH269">
        <f>1000*DH269*AU269*(DD269-DE269)/(100*CV269*(1000-AU269*DD269))</f>
        <v>0</v>
      </c>
      <c r="AI269">
        <f>(AJ269 - AK269 - DI269*1E3/(8.314*(DK269+273.15)) * AM269/DH269 * AL269) * DH269/(100*CV269) * (1000 - DE269)/1000</f>
        <v>0</v>
      </c>
      <c r="AJ269">
        <v>1023.20927887925</v>
      </c>
      <c r="AK269">
        <v>972.245921212121</v>
      </c>
      <c r="AL269">
        <v>3.50541401768698</v>
      </c>
      <c r="AM269">
        <v>66.0504921813524</v>
      </c>
      <c r="AN269">
        <f>(AP269 - AO269 + DI269*1E3/(8.314*(DK269+273.15)) * AR269/DH269 * AQ269) * DH269/(100*CV269) * 1000/(1000 - AP269)</f>
        <v>0</v>
      </c>
      <c r="AO269">
        <v>22.4369227201732</v>
      </c>
      <c r="AP269">
        <v>26.1378818181818</v>
      </c>
      <c r="AQ269">
        <v>0.0052132121212272</v>
      </c>
      <c r="AR269">
        <v>92.47</v>
      </c>
      <c r="AS269">
        <v>0</v>
      </c>
      <c r="AT269">
        <v>0</v>
      </c>
      <c r="AU269">
        <f>IF(AS269*$H$13&gt;=AW269,1.0,(AW269/(AW269-AS269*$H$13)))</f>
        <v>0</v>
      </c>
      <c r="AV269">
        <f>(AU269-1)*100</f>
        <v>0</v>
      </c>
      <c r="AW269">
        <f>MAX(0,($B$13+$C$13*DP269)/(1+$D$13*DP269)*DI269/(DK269+273)*$E$13)</f>
        <v>0</v>
      </c>
      <c r="AX269" t="s">
        <v>418</v>
      </c>
      <c r="AY269" t="s">
        <v>418</v>
      </c>
      <c r="AZ269">
        <v>0</v>
      </c>
      <c r="BA269">
        <v>0</v>
      </c>
      <c r="BB269">
        <f>1-AZ269/BA269</f>
        <v>0</v>
      </c>
      <c r="BC269">
        <v>0</v>
      </c>
      <c r="BD269" t="s">
        <v>418</v>
      </c>
      <c r="BE269" t="s">
        <v>418</v>
      </c>
      <c r="BF269">
        <v>0</v>
      </c>
      <c r="BG269">
        <v>0</v>
      </c>
      <c r="BH269">
        <f>1-BF269/BG269</f>
        <v>0</v>
      </c>
      <c r="BI269">
        <v>0.5</v>
      </c>
      <c r="BJ269">
        <f>CS269</f>
        <v>0</v>
      </c>
      <c r="BK269">
        <f>L269</f>
        <v>0</v>
      </c>
      <c r="BL269">
        <f>BH269*BI269*BJ269</f>
        <v>0</v>
      </c>
      <c r="BM269">
        <f>(BK269-BC269)/BJ269</f>
        <v>0</v>
      </c>
      <c r="BN269">
        <f>(BA269-BG269)/BG269</f>
        <v>0</v>
      </c>
      <c r="BO269">
        <f>AZ269/(BB269+AZ269/BG269)</f>
        <v>0</v>
      </c>
      <c r="BP269" t="s">
        <v>418</v>
      </c>
      <c r="BQ269">
        <v>0</v>
      </c>
      <c r="BR269">
        <f>IF(BQ269&lt;&gt;0, BQ269, BO269)</f>
        <v>0</v>
      </c>
      <c r="BS269">
        <f>1-BR269/BG269</f>
        <v>0</v>
      </c>
      <c r="BT269">
        <f>(BG269-BF269)/(BG269-BR269)</f>
        <v>0</v>
      </c>
      <c r="BU269">
        <f>(BA269-BG269)/(BA269-BR269)</f>
        <v>0</v>
      </c>
      <c r="BV269">
        <f>(BG269-BF269)/(BG269-AZ269)</f>
        <v>0</v>
      </c>
      <c r="BW269">
        <f>(BA269-BG269)/(BA269-AZ269)</f>
        <v>0</v>
      </c>
      <c r="BX269">
        <f>(BT269*BR269/BF269)</f>
        <v>0</v>
      </c>
      <c r="BY269">
        <f>(1-BX269)</f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f>$B$11*DQ269+$C$11*DR269+$F$11*EC269*(1-EF269)</f>
        <v>0</v>
      </c>
      <c r="CS269">
        <f>CR269*CT269</f>
        <v>0</v>
      </c>
      <c r="CT269">
        <f>($B$11*$D$9+$C$11*$D$9+$F$11*((EP269+EH269)/MAX(EP269+EH269+EQ269, 0.1)*$I$9+EQ269/MAX(EP269+EH269+EQ269, 0.1)*$J$9))/($B$11+$C$11+$F$11)</f>
        <v>0</v>
      </c>
      <c r="CU269">
        <f>($B$11*$K$9+$C$11*$K$9+$F$11*((EP269+EH269)/MAX(EP269+EH269+EQ269, 0.1)*$P$9+EQ269/MAX(EP269+EH269+EQ269, 0.1)*$Q$9))/($B$11+$C$11+$F$11)</f>
        <v>0</v>
      </c>
      <c r="CV269">
        <v>6</v>
      </c>
      <c r="CW269">
        <v>0.5</v>
      </c>
      <c r="CX269" t="s">
        <v>419</v>
      </c>
      <c r="CY269">
        <v>2</v>
      </c>
      <c r="CZ269" t="b">
        <v>1</v>
      </c>
      <c r="DA269">
        <v>1659026940.04444</v>
      </c>
      <c r="DB269">
        <v>923.040888888889</v>
      </c>
      <c r="DC269">
        <v>983.613407407407</v>
      </c>
      <c r="DD269">
        <v>26.0753481481481</v>
      </c>
      <c r="DE269">
        <v>22.4186444444444</v>
      </c>
      <c r="DF269">
        <v>913.56037037037</v>
      </c>
      <c r="DG269">
        <v>25.5065703703704</v>
      </c>
      <c r="DH269">
        <v>500.068037037037</v>
      </c>
      <c r="DI269">
        <v>90.3835222222222</v>
      </c>
      <c r="DJ269">
        <v>0.0461356444444444</v>
      </c>
      <c r="DK269">
        <v>27.2631148148148</v>
      </c>
      <c r="DL269">
        <v>27.3078407407407</v>
      </c>
      <c r="DM269">
        <v>999.9</v>
      </c>
      <c r="DN269">
        <v>0</v>
      </c>
      <c r="DO269">
        <v>0</v>
      </c>
      <c r="DP269">
        <v>10004.0740740741</v>
      </c>
      <c r="DQ269">
        <v>0</v>
      </c>
      <c r="DR269">
        <v>18.2593</v>
      </c>
      <c r="DS269">
        <v>-60.5723962962963</v>
      </c>
      <c r="DT269">
        <v>947.754444444445</v>
      </c>
      <c r="DU269">
        <v>1006.17062962963</v>
      </c>
      <c r="DV269">
        <v>3.65672074074074</v>
      </c>
      <c r="DW269">
        <v>983.613407407407</v>
      </c>
      <c r="DX269">
        <v>22.4186444444444</v>
      </c>
      <c r="DY269">
        <v>2.35678259259259</v>
      </c>
      <c r="DZ269">
        <v>2.02627518518519</v>
      </c>
      <c r="EA269">
        <v>20.069837037037</v>
      </c>
      <c r="EB269">
        <v>17.6511555555556</v>
      </c>
      <c r="EC269">
        <v>1999.95296296296</v>
      </c>
      <c r="ED269">
        <v>0.98000162962963</v>
      </c>
      <c r="EE269">
        <v>0.0199983185185185</v>
      </c>
      <c r="EF269">
        <v>0</v>
      </c>
      <c r="EG269">
        <v>875.315592592592</v>
      </c>
      <c r="EH269">
        <v>5.00063</v>
      </c>
      <c r="EI269">
        <v>17262.3851851852</v>
      </c>
      <c r="EJ269">
        <v>17256.5037037037</v>
      </c>
      <c r="EK269">
        <v>38.0091851851852</v>
      </c>
      <c r="EL269">
        <v>38.125</v>
      </c>
      <c r="EM269">
        <v>37.562</v>
      </c>
      <c r="EN269">
        <v>37.375</v>
      </c>
      <c r="EO269">
        <v>39.0574074074074</v>
      </c>
      <c r="EP269">
        <v>1955.05666666667</v>
      </c>
      <c r="EQ269">
        <v>39.8914814814815</v>
      </c>
      <c r="ER269">
        <v>0</v>
      </c>
      <c r="ES269">
        <v>1659026946.7</v>
      </c>
      <c r="ET269">
        <v>0</v>
      </c>
      <c r="EU269">
        <v>875.28368</v>
      </c>
      <c r="EV269">
        <v>-2.72499999556932</v>
      </c>
      <c r="EW269">
        <v>-33.0000000183253</v>
      </c>
      <c r="EX269">
        <v>17262.472</v>
      </c>
      <c r="EY269">
        <v>15</v>
      </c>
      <c r="EZ269">
        <v>0</v>
      </c>
      <c r="FA269" t="s">
        <v>420</v>
      </c>
      <c r="FB269">
        <v>1657551626.5</v>
      </c>
      <c r="FC269">
        <v>1657551629</v>
      </c>
      <c r="FD269">
        <v>0</v>
      </c>
      <c r="FE269">
        <v>0.403</v>
      </c>
      <c r="FF269">
        <v>0.009</v>
      </c>
      <c r="FG269">
        <v>9.41</v>
      </c>
      <c r="FH269">
        <v>0.087</v>
      </c>
      <c r="FI269">
        <v>417</v>
      </c>
      <c r="FJ269">
        <v>17</v>
      </c>
      <c r="FK269">
        <v>1.61</v>
      </c>
      <c r="FL269">
        <v>0.59</v>
      </c>
      <c r="FM269">
        <v>-60.4973243902439</v>
      </c>
      <c r="FN269">
        <v>-2.45975749128922</v>
      </c>
      <c r="FO269">
        <v>0.731859884557576</v>
      </c>
      <c r="FP269">
        <v>0</v>
      </c>
      <c r="FQ269">
        <v>875.410088235294</v>
      </c>
      <c r="FR269">
        <v>-2.17636363527671</v>
      </c>
      <c r="FS269">
        <v>0.307771245039828</v>
      </c>
      <c r="FT269">
        <v>0</v>
      </c>
      <c r="FU269">
        <v>3.62584195121951</v>
      </c>
      <c r="FV269">
        <v>0.487379581881532</v>
      </c>
      <c r="FW269">
        <v>0.0502732382970867</v>
      </c>
      <c r="FX269">
        <v>0</v>
      </c>
      <c r="FY269">
        <v>0</v>
      </c>
      <c r="FZ269">
        <v>3</v>
      </c>
      <c r="GA269" t="s">
        <v>427</v>
      </c>
      <c r="GB269">
        <v>2.97385</v>
      </c>
      <c r="GC269">
        <v>2.70023</v>
      </c>
      <c r="GD269">
        <v>0.160759</v>
      </c>
      <c r="GE269">
        <v>0.16812</v>
      </c>
      <c r="GF269">
        <v>0.109365</v>
      </c>
      <c r="GG269">
        <v>0.0995577</v>
      </c>
      <c r="GH269">
        <v>32698.1</v>
      </c>
      <c r="GI269">
        <v>35442.1</v>
      </c>
      <c r="GJ269">
        <v>35304.1</v>
      </c>
      <c r="GK269">
        <v>38636.1</v>
      </c>
      <c r="GL269">
        <v>44572</v>
      </c>
      <c r="GM269">
        <v>50242.9</v>
      </c>
      <c r="GN269">
        <v>55182.3</v>
      </c>
      <c r="GO269">
        <v>61966.2</v>
      </c>
      <c r="GP269">
        <v>1.987</v>
      </c>
      <c r="GQ269">
        <v>1.8548</v>
      </c>
      <c r="GR269">
        <v>0.135303</v>
      </c>
      <c r="GS269">
        <v>0</v>
      </c>
      <c r="GT269">
        <v>25.127</v>
      </c>
      <c r="GU269">
        <v>999.9</v>
      </c>
      <c r="GV269">
        <v>57.52</v>
      </c>
      <c r="GW269">
        <v>29.306</v>
      </c>
      <c r="GX269">
        <v>26.0506</v>
      </c>
      <c r="GY269">
        <v>56.0864</v>
      </c>
      <c r="GZ269">
        <v>43.3454</v>
      </c>
      <c r="HA269">
        <v>1</v>
      </c>
      <c r="HB269">
        <v>-0.0632317</v>
      </c>
      <c r="HC269">
        <v>0.00718954</v>
      </c>
      <c r="HD269">
        <v>20.1138</v>
      </c>
      <c r="HE269">
        <v>5.20052</v>
      </c>
      <c r="HF269">
        <v>12.004</v>
      </c>
      <c r="HG269">
        <v>4.976</v>
      </c>
      <c r="HH269">
        <v>3.2938</v>
      </c>
      <c r="HI269">
        <v>9999</v>
      </c>
      <c r="HJ269">
        <v>9999</v>
      </c>
      <c r="HK269">
        <v>9999</v>
      </c>
      <c r="HL269">
        <v>628.6</v>
      </c>
      <c r="HM269">
        <v>1.86319</v>
      </c>
      <c r="HN269">
        <v>1.86801</v>
      </c>
      <c r="HO269">
        <v>1.86783</v>
      </c>
      <c r="HP269">
        <v>1.86896</v>
      </c>
      <c r="HQ269">
        <v>1.86981</v>
      </c>
      <c r="HR269">
        <v>1.86584</v>
      </c>
      <c r="HS269">
        <v>1.86691</v>
      </c>
      <c r="HT269">
        <v>1.86829</v>
      </c>
      <c r="HU269">
        <v>5</v>
      </c>
      <c r="HV269">
        <v>0</v>
      </c>
      <c r="HW269">
        <v>0</v>
      </c>
      <c r="HX269">
        <v>0</v>
      </c>
      <c r="HY269" t="s">
        <v>422</v>
      </c>
      <c r="HZ269" t="s">
        <v>423</v>
      </c>
      <c r="IA269" t="s">
        <v>424</v>
      </c>
      <c r="IB269" t="s">
        <v>424</v>
      </c>
      <c r="IC269" t="s">
        <v>424</v>
      </c>
      <c r="ID269" t="s">
        <v>424</v>
      </c>
      <c r="IE269">
        <v>0</v>
      </c>
      <c r="IF269">
        <v>100</v>
      </c>
      <c r="IG269">
        <v>100</v>
      </c>
      <c r="IH269">
        <v>9.621</v>
      </c>
      <c r="II269">
        <v>0.5721</v>
      </c>
      <c r="IJ269">
        <v>4.02706509432224</v>
      </c>
      <c r="IK269">
        <v>0.00601174518973114</v>
      </c>
      <c r="IL269">
        <v>2.77886958061485e-07</v>
      </c>
      <c r="IM269">
        <v>-3.54636231360687e-10</v>
      </c>
      <c r="IN269">
        <v>-0.0404303883988718</v>
      </c>
      <c r="IO269">
        <v>-0.0177815531441476</v>
      </c>
      <c r="IP269">
        <v>0.00205572605671414</v>
      </c>
      <c r="IQ269">
        <v>-1.65519735432211e-05</v>
      </c>
      <c r="IR269">
        <v>-4</v>
      </c>
      <c r="IS269">
        <v>1848</v>
      </c>
      <c r="IT269">
        <v>1</v>
      </c>
      <c r="IU269">
        <v>25</v>
      </c>
      <c r="IV269">
        <v>24588.7</v>
      </c>
      <c r="IW269">
        <v>24588.6</v>
      </c>
      <c r="IX269">
        <v>2.10083</v>
      </c>
      <c r="IY269">
        <v>2.59644</v>
      </c>
      <c r="IZ269">
        <v>1.54785</v>
      </c>
      <c r="JA269">
        <v>2.30225</v>
      </c>
      <c r="JB269">
        <v>1.34644</v>
      </c>
      <c r="JC269">
        <v>2.41333</v>
      </c>
      <c r="JD269">
        <v>33.7155</v>
      </c>
      <c r="JE269">
        <v>24.2276</v>
      </c>
      <c r="JF269">
        <v>18</v>
      </c>
      <c r="JG269">
        <v>499.791</v>
      </c>
      <c r="JH269">
        <v>414.282</v>
      </c>
      <c r="JI269">
        <v>24.9998</v>
      </c>
      <c r="JJ269">
        <v>26.4489</v>
      </c>
      <c r="JK269">
        <v>30.0001</v>
      </c>
      <c r="JL269">
        <v>26.4222</v>
      </c>
      <c r="JM269">
        <v>26.3644</v>
      </c>
      <c r="JN269">
        <v>42.1629</v>
      </c>
      <c r="JO269">
        <v>21.4039</v>
      </c>
      <c r="JP269">
        <v>82.6805</v>
      </c>
      <c r="JQ269">
        <v>25</v>
      </c>
      <c r="JR269">
        <v>1025.74</v>
      </c>
      <c r="JS269">
        <v>22.3658</v>
      </c>
      <c r="JT269">
        <v>102.368</v>
      </c>
      <c r="JU269">
        <v>103.147</v>
      </c>
    </row>
    <row r="270" spans="1:281">
      <c r="A270">
        <v>254</v>
      </c>
      <c r="B270">
        <v>1659026953.1</v>
      </c>
      <c r="C270">
        <v>3270</v>
      </c>
      <c r="D270" t="s">
        <v>933</v>
      </c>
      <c r="E270" t="s">
        <v>934</v>
      </c>
      <c r="F270">
        <v>5</v>
      </c>
      <c r="G270" t="s">
        <v>812</v>
      </c>
      <c r="H270" t="s">
        <v>417</v>
      </c>
      <c r="I270">
        <v>1659026945.33214</v>
      </c>
      <c r="J270">
        <f>(K270)/1000</f>
        <v>0</v>
      </c>
      <c r="K270">
        <f>IF(CZ270, AN270, AH270)</f>
        <v>0</v>
      </c>
      <c r="L270">
        <f>IF(CZ270, AI270, AG270)</f>
        <v>0</v>
      </c>
      <c r="M270">
        <f>DB270 - IF(AU270&gt;1, L270*CV270*100.0/(AW270*DP270), 0)</f>
        <v>0</v>
      </c>
      <c r="N270">
        <f>((T270-J270/2)*M270-L270)/(T270+J270/2)</f>
        <v>0</v>
      </c>
      <c r="O270">
        <f>N270*(DI270+DJ270)/1000.0</f>
        <v>0</v>
      </c>
      <c r="P270">
        <f>(DB270 - IF(AU270&gt;1, L270*CV270*100.0/(AW270*DP270), 0))*(DI270+DJ270)/1000.0</f>
        <v>0</v>
      </c>
      <c r="Q270">
        <f>2.0/((1/S270-1/R270)+SIGN(S270)*SQRT((1/S270-1/R270)*(1/S270-1/R270) + 4*CW270/((CW270+1)*(CW270+1))*(2*1/S270*1/R270-1/R270*1/R270)))</f>
        <v>0</v>
      </c>
      <c r="R270">
        <f>IF(LEFT(CX270,1)&lt;&gt;"0",IF(LEFT(CX270,1)="1",3.0,CY270),$D$5+$E$5*(DP270*DI270/($K$5*1000))+$F$5*(DP270*DI270/($K$5*1000))*MAX(MIN(CV270,$J$5),$I$5)*MAX(MIN(CV270,$J$5),$I$5)+$G$5*MAX(MIN(CV270,$J$5),$I$5)*(DP270*DI270/($K$5*1000))+$H$5*(DP270*DI270/($K$5*1000))*(DP270*DI270/($K$5*1000)))</f>
        <v>0</v>
      </c>
      <c r="S270">
        <f>J270*(1000-(1000*0.61365*exp(17.502*W270/(240.97+W270))/(DI270+DJ270)+DD270)/2)/(1000*0.61365*exp(17.502*W270/(240.97+W270))/(DI270+DJ270)-DD270)</f>
        <v>0</v>
      </c>
      <c r="T270">
        <f>1/((CW270+1)/(Q270/1.6)+1/(R270/1.37)) + CW270/((CW270+1)/(Q270/1.6) + CW270/(R270/1.37))</f>
        <v>0</v>
      </c>
      <c r="U270">
        <f>(CR270*CU270)</f>
        <v>0</v>
      </c>
      <c r="V270">
        <f>(DK270+(U270+2*0.95*5.67E-8*(((DK270+$B$7)+273)^4-(DK270+273)^4)-44100*J270)/(1.84*29.3*R270+8*0.95*5.67E-8*(DK270+273)^3))</f>
        <v>0</v>
      </c>
      <c r="W270">
        <f>($C$7*DL270+$D$7*DM270+$E$7*V270)</f>
        <v>0</v>
      </c>
      <c r="X270">
        <f>0.61365*exp(17.502*W270/(240.97+W270))</f>
        <v>0</v>
      </c>
      <c r="Y270">
        <f>(Z270/AA270*100)</f>
        <v>0</v>
      </c>
      <c r="Z270">
        <f>DD270*(DI270+DJ270)/1000</f>
        <v>0</v>
      </c>
      <c r="AA270">
        <f>0.61365*exp(17.502*DK270/(240.97+DK270))</f>
        <v>0</v>
      </c>
      <c r="AB270">
        <f>(X270-DD270*(DI270+DJ270)/1000)</f>
        <v>0</v>
      </c>
      <c r="AC270">
        <f>(-J270*44100)</f>
        <v>0</v>
      </c>
      <c r="AD270">
        <f>2*29.3*R270*0.92*(DK270-W270)</f>
        <v>0</v>
      </c>
      <c r="AE270">
        <f>2*0.95*5.67E-8*(((DK270+$B$7)+273)^4-(W270+273)^4)</f>
        <v>0</v>
      </c>
      <c r="AF270">
        <f>U270+AE270+AC270+AD270</f>
        <v>0</v>
      </c>
      <c r="AG270">
        <f>DH270*AU270*(DC270-DB270*(1000-AU270*DE270)/(1000-AU270*DD270))/(100*CV270)</f>
        <v>0</v>
      </c>
      <c r="AH270">
        <f>1000*DH270*AU270*(DD270-DE270)/(100*CV270*(1000-AU270*DD270))</f>
        <v>0</v>
      </c>
      <c r="AI270">
        <f>(AJ270 - AK270 - DI270*1E3/(8.314*(DK270+273.15)) * AM270/DH270 * AL270) * DH270/(100*CV270) * (1000 - DE270)/1000</f>
        <v>0</v>
      </c>
      <c r="AJ270">
        <v>1041.56969177128</v>
      </c>
      <c r="AK270">
        <v>990.948781818182</v>
      </c>
      <c r="AL270">
        <v>3.5113729518577</v>
      </c>
      <c r="AM270">
        <v>66.0504921813524</v>
      </c>
      <c r="AN270">
        <f>(AP270 - AO270 + DI270*1E3/(8.314*(DK270+273.15)) * AR270/DH270 * AQ270) * DH270/(100*CV270) * 1000/(1000 - AP270)</f>
        <v>0</v>
      </c>
      <c r="AO270">
        <v>22.4513658091775</v>
      </c>
      <c r="AP270">
        <v>26.1704</v>
      </c>
      <c r="AQ270">
        <v>0.00508496969698296</v>
      </c>
      <c r="AR270">
        <v>92.47</v>
      </c>
      <c r="AS270">
        <v>0</v>
      </c>
      <c r="AT270">
        <v>0</v>
      </c>
      <c r="AU270">
        <f>IF(AS270*$H$13&gt;=AW270,1.0,(AW270/(AW270-AS270*$H$13)))</f>
        <v>0</v>
      </c>
      <c r="AV270">
        <f>(AU270-1)*100</f>
        <v>0</v>
      </c>
      <c r="AW270">
        <f>MAX(0,($B$13+$C$13*DP270)/(1+$D$13*DP270)*DI270/(DK270+273)*$E$13)</f>
        <v>0</v>
      </c>
      <c r="AX270" t="s">
        <v>418</v>
      </c>
      <c r="AY270" t="s">
        <v>418</v>
      </c>
      <c r="AZ270">
        <v>0</v>
      </c>
      <c r="BA270">
        <v>0</v>
      </c>
      <c r="BB270">
        <f>1-AZ270/BA270</f>
        <v>0</v>
      </c>
      <c r="BC270">
        <v>0</v>
      </c>
      <c r="BD270" t="s">
        <v>418</v>
      </c>
      <c r="BE270" t="s">
        <v>418</v>
      </c>
      <c r="BF270">
        <v>0</v>
      </c>
      <c r="BG270">
        <v>0</v>
      </c>
      <c r="BH270">
        <f>1-BF270/BG270</f>
        <v>0</v>
      </c>
      <c r="BI270">
        <v>0.5</v>
      </c>
      <c r="BJ270">
        <f>CS270</f>
        <v>0</v>
      </c>
      <c r="BK270">
        <f>L270</f>
        <v>0</v>
      </c>
      <c r="BL270">
        <f>BH270*BI270*BJ270</f>
        <v>0</v>
      </c>
      <c r="BM270">
        <f>(BK270-BC270)/BJ270</f>
        <v>0</v>
      </c>
      <c r="BN270">
        <f>(BA270-BG270)/BG270</f>
        <v>0</v>
      </c>
      <c r="BO270">
        <f>AZ270/(BB270+AZ270/BG270)</f>
        <v>0</v>
      </c>
      <c r="BP270" t="s">
        <v>418</v>
      </c>
      <c r="BQ270">
        <v>0</v>
      </c>
      <c r="BR270">
        <f>IF(BQ270&lt;&gt;0, BQ270, BO270)</f>
        <v>0</v>
      </c>
      <c r="BS270">
        <f>1-BR270/BG270</f>
        <v>0</v>
      </c>
      <c r="BT270">
        <f>(BG270-BF270)/(BG270-BR270)</f>
        <v>0</v>
      </c>
      <c r="BU270">
        <f>(BA270-BG270)/(BA270-BR270)</f>
        <v>0</v>
      </c>
      <c r="BV270">
        <f>(BG270-BF270)/(BG270-AZ270)</f>
        <v>0</v>
      </c>
      <c r="BW270">
        <f>(BA270-BG270)/(BA270-AZ270)</f>
        <v>0</v>
      </c>
      <c r="BX270">
        <f>(BT270*BR270/BF270)</f>
        <v>0</v>
      </c>
      <c r="BY270">
        <f>(1-BX270)</f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f>$B$11*DQ270+$C$11*DR270+$F$11*EC270*(1-EF270)</f>
        <v>0</v>
      </c>
      <c r="CS270">
        <f>CR270*CT270</f>
        <v>0</v>
      </c>
      <c r="CT270">
        <f>($B$11*$D$9+$C$11*$D$9+$F$11*((EP270+EH270)/MAX(EP270+EH270+EQ270, 0.1)*$I$9+EQ270/MAX(EP270+EH270+EQ270, 0.1)*$J$9))/($B$11+$C$11+$F$11)</f>
        <v>0</v>
      </c>
      <c r="CU270">
        <f>($B$11*$K$9+$C$11*$K$9+$F$11*((EP270+EH270)/MAX(EP270+EH270+EQ270, 0.1)*$P$9+EQ270/MAX(EP270+EH270+EQ270, 0.1)*$Q$9))/($B$11+$C$11+$F$11)</f>
        <v>0</v>
      </c>
      <c r="CV270">
        <v>6</v>
      </c>
      <c r="CW270">
        <v>0.5</v>
      </c>
      <c r="CX270" t="s">
        <v>419</v>
      </c>
      <c r="CY270">
        <v>2</v>
      </c>
      <c r="CZ270" t="b">
        <v>1</v>
      </c>
      <c r="DA270">
        <v>1659026945.33214</v>
      </c>
      <c r="DB270">
        <v>940.626642857143</v>
      </c>
      <c r="DC270">
        <v>1001.32339285714</v>
      </c>
      <c r="DD270">
        <v>26.11915</v>
      </c>
      <c r="DE270">
        <v>22.4362892857143</v>
      </c>
      <c r="DF270">
        <v>931.047857142857</v>
      </c>
      <c r="DG270">
        <v>25.5480928571429</v>
      </c>
      <c r="DH270">
        <v>500.061357142857</v>
      </c>
      <c r="DI270">
        <v>90.3839071428572</v>
      </c>
      <c r="DJ270">
        <v>0.0460816428571428</v>
      </c>
      <c r="DK270">
        <v>27.2625142857143</v>
      </c>
      <c r="DL270">
        <v>27.31245</v>
      </c>
      <c r="DM270">
        <v>999.9</v>
      </c>
      <c r="DN270">
        <v>0</v>
      </c>
      <c r="DO270">
        <v>0</v>
      </c>
      <c r="DP270">
        <v>10003.75</v>
      </c>
      <c r="DQ270">
        <v>0</v>
      </c>
      <c r="DR270">
        <v>18.2593</v>
      </c>
      <c r="DS270">
        <v>-60.6962107142857</v>
      </c>
      <c r="DT270">
        <v>965.854428571429</v>
      </c>
      <c r="DU270">
        <v>1024.30407142857</v>
      </c>
      <c r="DV270">
        <v>3.68287535714286</v>
      </c>
      <c r="DW270">
        <v>1001.32339285714</v>
      </c>
      <c r="DX270">
        <v>22.4362892857143</v>
      </c>
      <c r="DY270">
        <v>2.36075142857143</v>
      </c>
      <c r="DZ270">
        <v>2.02787857142857</v>
      </c>
      <c r="EA270">
        <v>20.0970321428571</v>
      </c>
      <c r="EB270">
        <v>17.6637</v>
      </c>
      <c r="EC270">
        <v>1999.95964285714</v>
      </c>
      <c r="ED270">
        <v>0.980002428571429</v>
      </c>
      <c r="EE270">
        <v>0.0199975464285714</v>
      </c>
      <c r="EF270">
        <v>0</v>
      </c>
      <c r="EG270">
        <v>875.144071428572</v>
      </c>
      <c r="EH270">
        <v>5.00063</v>
      </c>
      <c r="EI270">
        <v>17259.9178571429</v>
      </c>
      <c r="EJ270">
        <v>17256.5642857143</v>
      </c>
      <c r="EK270">
        <v>38.0088571428571</v>
      </c>
      <c r="EL270">
        <v>38.125</v>
      </c>
      <c r="EM270">
        <v>37.562</v>
      </c>
      <c r="EN270">
        <v>37.375</v>
      </c>
      <c r="EO270">
        <v>39.0553571428571</v>
      </c>
      <c r="EP270">
        <v>1955.065</v>
      </c>
      <c r="EQ270">
        <v>39.89</v>
      </c>
      <c r="ER270">
        <v>0</v>
      </c>
      <c r="ES270">
        <v>1659026952.1</v>
      </c>
      <c r="ET270">
        <v>0</v>
      </c>
      <c r="EU270">
        <v>875.147384615385</v>
      </c>
      <c r="EV270">
        <v>-1.00143589943513</v>
      </c>
      <c r="EW270">
        <v>-25.1555555658897</v>
      </c>
      <c r="EX270">
        <v>17259.9538461538</v>
      </c>
      <c r="EY270">
        <v>15</v>
      </c>
      <c r="EZ270">
        <v>0</v>
      </c>
      <c r="FA270" t="s">
        <v>420</v>
      </c>
      <c r="FB270">
        <v>1657551626.5</v>
      </c>
      <c r="FC270">
        <v>1657551629</v>
      </c>
      <c r="FD270">
        <v>0</v>
      </c>
      <c r="FE270">
        <v>0.403</v>
      </c>
      <c r="FF270">
        <v>0.009</v>
      </c>
      <c r="FG270">
        <v>9.41</v>
      </c>
      <c r="FH270">
        <v>0.087</v>
      </c>
      <c r="FI270">
        <v>417</v>
      </c>
      <c r="FJ270">
        <v>17</v>
      </c>
      <c r="FK270">
        <v>1.61</v>
      </c>
      <c r="FL270">
        <v>0.59</v>
      </c>
      <c r="FM270">
        <v>-60.6084</v>
      </c>
      <c r="FN270">
        <v>-0.554324738676005</v>
      </c>
      <c r="FO270">
        <v>0.67378438144775</v>
      </c>
      <c r="FP270">
        <v>0</v>
      </c>
      <c r="FQ270">
        <v>875.249882352941</v>
      </c>
      <c r="FR270">
        <v>-1.7330175705435</v>
      </c>
      <c r="FS270">
        <v>0.287812517070929</v>
      </c>
      <c r="FT270">
        <v>0</v>
      </c>
      <c r="FU270">
        <v>3.66774268292683</v>
      </c>
      <c r="FV270">
        <v>0.28665114982578</v>
      </c>
      <c r="FW270">
        <v>0.0298157625708274</v>
      </c>
      <c r="FX270">
        <v>0</v>
      </c>
      <c r="FY270">
        <v>0</v>
      </c>
      <c r="FZ270">
        <v>3</v>
      </c>
      <c r="GA270" t="s">
        <v>427</v>
      </c>
      <c r="GB270">
        <v>2.9742</v>
      </c>
      <c r="GC270">
        <v>2.7001</v>
      </c>
      <c r="GD270">
        <v>0.162781</v>
      </c>
      <c r="GE270">
        <v>0.170248</v>
      </c>
      <c r="GF270">
        <v>0.109459</v>
      </c>
      <c r="GG270">
        <v>0.0995893</v>
      </c>
      <c r="GH270">
        <v>32620</v>
      </c>
      <c r="GI270">
        <v>35351.7</v>
      </c>
      <c r="GJ270">
        <v>35304.8</v>
      </c>
      <c r="GK270">
        <v>38636.3</v>
      </c>
      <c r="GL270">
        <v>44567.4</v>
      </c>
      <c r="GM270">
        <v>50241.4</v>
      </c>
      <c r="GN270">
        <v>55182.5</v>
      </c>
      <c r="GO270">
        <v>61966.4</v>
      </c>
      <c r="GP270">
        <v>1.988</v>
      </c>
      <c r="GQ270">
        <v>1.8554</v>
      </c>
      <c r="GR270">
        <v>0.134557</v>
      </c>
      <c r="GS270">
        <v>0</v>
      </c>
      <c r="GT270">
        <v>25.127</v>
      </c>
      <c r="GU270">
        <v>999.9</v>
      </c>
      <c r="GV270">
        <v>57.52</v>
      </c>
      <c r="GW270">
        <v>29.306</v>
      </c>
      <c r="GX270">
        <v>26.0482</v>
      </c>
      <c r="GY270">
        <v>56.1464</v>
      </c>
      <c r="GZ270">
        <v>42.9167</v>
      </c>
      <c r="HA270">
        <v>1</v>
      </c>
      <c r="HB270">
        <v>-0.0631707</v>
      </c>
      <c r="HC270">
        <v>0.00588235</v>
      </c>
      <c r="HD270">
        <v>20.114</v>
      </c>
      <c r="HE270">
        <v>5.20052</v>
      </c>
      <c r="HF270">
        <v>12.0052</v>
      </c>
      <c r="HG270">
        <v>4.9752</v>
      </c>
      <c r="HH270">
        <v>3.2936</v>
      </c>
      <c r="HI270">
        <v>9999</v>
      </c>
      <c r="HJ270">
        <v>9999</v>
      </c>
      <c r="HK270">
        <v>9999</v>
      </c>
      <c r="HL270">
        <v>628.6</v>
      </c>
      <c r="HM270">
        <v>1.86325</v>
      </c>
      <c r="HN270">
        <v>1.86801</v>
      </c>
      <c r="HO270">
        <v>1.86783</v>
      </c>
      <c r="HP270">
        <v>1.86905</v>
      </c>
      <c r="HQ270">
        <v>1.86981</v>
      </c>
      <c r="HR270">
        <v>1.86584</v>
      </c>
      <c r="HS270">
        <v>1.86691</v>
      </c>
      <c r="HT270">
        <v>1.86832</v>
      </c>
      <c r="HU270">
        <v>5</v>
      </c>
      <c r="HV270">
        <v>0</v>
      </c>
      <c r="HW270">
        <v>0</v>
      </c>
      <c r="HX270">
        <v>0</v>
      </c>
      <c r="HY270" t="s">
        <v>422</v>
      </c>
      <c r="HZ270" t="s">
        <v>423</v>
      </c>
      <c r="IA270" t="s">
        <v>424</v>
      </c>
      <c r="IB270" t="s">
        <v>424</v>
      </c>
      <c r="IC270" t="s">
        <v>424</v>
      </c>
      <c r="ID270" t="s">
        <v>424</v>
      </c>
      <c r="IE270">
        <v>0</v>
      </c>
      <c r="IF270">
        <v>100</v>
      </c>
      <c r="IG270">
        <v>100</v>
      </c>
      <c r="IH270">
        <v>9.723</v>
      </c>
      <c r="II270">
        <v>0.5739</v>
      </c>
      <c r="IJ270">
        <v>4.02706509432224</v>
      </c>
      <c r="IK270">
        <v>0.00601174518973114</v>
      </c>
      <c r="IL270">
        <v>2.77886958061485e-07</v>
      </c>
      <c r="IM270">
        <v>-3.54636231360687e-10</v>
      </c>
      <c r="IN270">
        <v>-0.0404303883988718</v>
      </c>
      <c r="IO270">
        <v>-0.0177815531441476</v>
      </c>
      <c r="IP270">
        <v>0.00205572605671414</v>
      </c>
      <c r="IQ270">
        <v>-1.65519735432211e-05</v>
      </c>
      <c r="IR270">
        <v>-4</v>
      </c>
      <c r="IS270">
        <v>1848</v>
      </c>
      <c r="IT270">
        <v>1</v>
      </c>
      <c r="IU270">
        <v>25</v>
      </c>
      <c r="IV270">
        <v>24588.8</v>
      </c>
      <c r="IW270">
        <v>24588.7</v>
      </c>
      <c r="IX270">
        <v>2.13135</v>
      </c>
      <c r="IY270">
        <v>2.59888</v>
      </c>
      <c r="IZ270">
        <v>1.54785</v>
      </c>
      <c r="JA270">
        <v>2.30347</v>
      </c>
      <c r="JB270">
        <v>1.34644</v>
      </c>
      <c r="JC270">
        <v>2.38281</v>
      </c>
      <c r="JD270">
        <v>33.7155</v>
      </c>
      <c r="JE270">
        <v>24.2188</v>
      </c>
      <c r="JF270">
        <v>18</v>
      </c>
      <c r="JG270">
        <v>500.429</v>
      </c>
      <c r="JH270">
        <v>414.615</v>
      </c>
      <c r="JI270">
        <v>24.9997</v>
      </c>
      <c r="JJ270">
        <v>26.4467</v>
      </c>
      <c r="JK270">
        <v>30.0001</v>
      </c>
      <c r="JL270">
        <v>26.4199</v>
      </c>
      <c r="JM270">
        <v>26.363</v>
      </c>
      <c r="JN270">
        <v>42.6959</v>
      </c>
      <c r="JO270">
        <v>21.6934</v>
      </c>
      <c r="JP270">
        <v>82.6805</v>
      </c>
      <c r="JQ270">
        <v>25</v>
      </c>
      <c r="JR270">
        <v>1039.37</v>
      </c>
      <c r="JS270">
        <v>22.3504</v>
      </c>
      <c r="JT270">
        <v>102.369</v>
      </c>
      <c r="JU270">
        <v>103.147</v>
      </c>
    </row>
    <row r="271" spans="1:281">
      <c r="A271">
        <v>255</v>
      </c>
      <c r="B271">
        <v>1659026958.1</v>
      </c>
      <c r="C271">
        <v>3275</v>
      </c>
      <c r="D271" t="s">
        <v>935</v>
      </c>
      <c r="E271" t="s">
        <v>936</v>
      </c>
      <c r="F271">
        <v>5</v>
      </c>
      <c r="G271" t="s">
        <v>812</v>
      </c>
      <c r="H271" t="s">
        <v>417</v>
      </c>
      <c r="I271">
        <v>1659026950.61852</v>
      </c>
      <c r="J271">
        <f>(K271)/1000</f>
        <v>0</v>
      </c>
      <c r="K271">
        <f>IF(CZ271, AN271, AH271)</f>
        <v>0</v>
      </c>
      <c r="L271">
        <f>IF(CZ271, AI271, AG271)</f>
        <v>0</v>
      </c>
      <c r="M271">
        <f>DB271 - IF(AU271&gt;1, L271*CV271*100.0/(AW271*DP271), 0)</f>
        <v>0</v>
      </c>
      <c r="N271">
        <f>((T271-J271/2)*M271-L271)/(T271+J271/2)</f>
        <v>0</v>
      </c>
      <c r="O271">
        <f>N271*(DI271+DJ271)/1000.0</f>
        <v>0</v>
      </c>
      <c r="P271">
        <f>(DB271 - IF(AU271&gt;1, L271*CV271*100.0/(AW271*DP271), 0))*(DI271+DJ271)/1000.0</f>
        <v>0</v>
      </c>
      <c r="Q271">
        <f>2.0/((1/S271-1/R271)+SIGN(S271)*SQRT((1/S271-1/R271)*(1/S271-1/R271) + 4*CW271/((CW271+1)*(CW271+1))*(2*1/S271*1/R271-1/R271*1/R271)))</f>
        <v>0</v>
      </c>
      <c r="R271">
        <f>IF(LEFT(CX271,1)&lt;&gt;"0",IF(LEFT(CX271,1)="1",3.0,CY271),$D$5+$E$5*(DP271*DI271/($K$5*1000))+$F$5*(DP271*DI271/($K$5*1000))*MAX(MIN(CV271,$J$5),$I$5)*MAX(MIN(CV271,$J$5),$I$5)+$G$5*MAX(MIN(CV271,$J$5),$I$5)*(DP271*DI271/($K$5*1000))+$H$5*(DP271*DI271/($K$5*1000))*(DP271*DI271/($K$5*1000)))</f>
        <v>0</v>
      </c>
      <c r="S271">
        <f>J271*(1000-(1000*0.61365*exp(17.502*W271/(240.97+W271))/(DI271+DJ271)+DD271)/2)/(1000*0.61365*exp(17.502*W271/(240.97+W271))/(DI271+DJ271)-DD271)</f>
        <v>0</v>
      </c>
      <c r="T271">
        <f>1/((CW271+1)/(Q271/1.6)+1/(R271/1.37)) + CW271/((CW271+1)/(Q271/1.6) + CW271/(R271/1.37))</f>
        <v>0</v>
      </c>
      <c r="U271">
        <f>(CR271*CU271)</f>
        <v>0</v>
      </c>
      <c r="V271">
        <f>(DK271+(U271+2*0.95*5.67E-8*(((DK271+$B$7)+273)^4-(DK271+273)^4)-44100*J271)/(1.84*29.3*R271+8*0.95*5.67E-8*(DK271+273)^3))</f>
        <v>0</v>
      </c>
      <c r="W271">
        <f>($C$7*DL271+$D$7*DM271+$E$7*V271)</f>
        <v>0</v>
      </c>
      <c r="X271">
        <f>0.61365*exp(17.502*W271/(240.97+W271))</f>
        <v>0</v>
      </c>
      <c r="Y271">
        <f>(Z271/AA271*100)</f>
        <v>0</v>
      </c>
      <c r="Z271">
        <f>DD271*(DI271+DJ271)/1000</f>
        <v>0</v>
      </c>
      <c r="AA271">
        <f>0.61365*exp(17.502*DK271/(240.97+DK271))</f>
        <v>0</v>
      </c>
      <c r="AB271">
        <f>(X271-DD271*(DI271+DJ271)/1000)</f>
        <v>0</v>
      </c>
      <c r="AC271">
        <f>(-J271*44100)</f>
        <v>0</v>
      </c>
      <c r="AD271">
        <f>2*29.3*R271*0.92*(DK271-W271)</f>
        <v>0</v>
      </c>
      <c r="AE271">
        <f>2*0.95*5.67E-8*(((DK271+$B$7)+273)^4-(W271+273)^4)</f>
        <v>0</v>
      </c>
      <c r="AF271">
        <f>U271+AE271+AC271+AD271</f>
        <v>0</v>
      </c>
      <c r="AG271">
        <f>DH271*AU271*(DC271-DB271*(1000-AU271*DE271)/(1000-AU271*DD271))/(100*CV271)</f>
        <v>0</v>
      </c>
      <c r="AH271">
        <f>1000*DH271*AU271*(DD271-DE271)/(100*CV271*(1000-AU271*DD271))</f>
        <v>0</v>
      </c>
      <c r="AI271">
        <f>(AJ271 - AK271 - DI271*1E3/(8.314*(DK271+273.15)) * AM271/DH271 * AL271) * DH271/(100*CV271) * (1000 - DE271)/1000</f>
        <v>0</v>
      </c>
      <c r="AJ271">
        <v>1058.04893956582</v>
      </c>
      <c r="AK271">
        <v>1007.72131515152</v>
      </c>
      <c r="AL271">
        <v>3.33053340881745</v>
      </c>
      <c r="AM271">
        <v>66.0504921813524</v>
      </c>
      <c r="AN271">
        <f>(AP271 - AO271 + DI271*1E3/(8.314*(DK271+273.15)) * AR271/DH271 * AQ271) * DH271/(100*CV271) * 1000/(1000 - AP271)</f>
        <v>0</v>
      </c>
      <c r="AO271">
        <v>22.4498455490909</v>
      </c>
      <c r="AP271">
        <v>26.1888552447553</v>
      </c>
      <c r="AQ271">
        <v>0.00769260606062821</v>
      </c>
      <c r="AR271">
        <v>92.47</v>
      </c>
      <c r="AS271">
        <v>0</v>
      </c>
      <c r="AT271">
        <v>0</v>
      </c>
      <c r="AU271">
        <f>IF(AS271*$H$13&gt;=AW271,1.0,(AW271/(AW271-AS271*$H$13)))</f>
        <v>0</v>
      </c>
      <c r="AV271">
        <f>(AU271-1)*100</f>
        <v>0</v>
      </c>
      <c r="AW271">
        <f>MAX(0,($B$13+$C$13*DP271)/(1+$D$13*DP271)*DI271/(DK271+273)*$E$13)</f>
        <v>0</v>
      </c>
      <c r="AX271" t="s">
        <v>418</v>
      </c>
      <c r="AY271" t="s">
        <v>418</v>
      </c>
      <c r="AZ271">
        <v>0</v>
      </c>
      <c r="BA271">
        <v>0</v>
      </c>
      <c r="BB271">
        <f>1-AZ271/BA271</f>
        <v>0</v>
      </c>
      <c r="BC271">
        <v>0</v>
      </c>
      <c r="BD271" t="s">
        <v>418</v>
      </c>
      <c r="BE271" t="s">
        <v>418</v>
      </c>
      <c r="BF271">
        <v>0</v>
      </c>
      <c r="BG271">
        <v>0</v>
      </c>
      <c r="BH271">
        <f>1-BF271/BG271</f>
        <v>0</v>
      </c>
      <c r="BI271">
        <v>0.5</v>
      </c>
      <c r="BJ271">
        <f>CS271</f>
        <v>0</v>
      </c>
      <c r="BK271">
        <f>L271</f>
        <v>0</v>
      </c>
      <c r="BL271">
        <f>BH271*BI271*BJ271</f>
        <v>0</v>
      </c>
      <c r="BM271">
        <f>(BK271-BC271)/BJ271</f>
        <v>0</v>
      </c>
      <c r="BN271">
        <f>(BA271-BG271)/BG271</f>
        <v>0</v>
      </c>
      <c r="BO271">
        <f>AZ271/(BB271+AZ271/BG271)</f>
        <v>0</v>
      </c>
      <c r="BP271" t="s">
        <v>418</v>
      </c>
      <c r="BQ271">
        <v>0</v>
      </c>
      <c r="BR271">
        <f>IF(BQ271&lt;&gt;0, BQ271, BO271)</f>
        <v>0</v>
      </c>
      <c r="BS271">
        <f>1-BR271/BG271</f>
        <v>0</v>
      </c>
      <c r="BT271">
        <f>(BG271-BF271)/(BG271-BR271)</f>
        <v>0</v>
      </c>
      <c r="BU271">
        <f>(BA271-BG271)/(BA271-BR271)</f>
        <v>0</v>
      </c>
      <c r="BV271">
        <f>(BG271-BF271)/(BG271-AZ271)</f>
        <v>0</v>
      </c>
      <c r="BW271">
        <f>(BA271-BG271)/(BA271-AZ271)</f>
        <v>0</v>
      </c>
      <c r="BX271">
        <f>(BT271*BR271/BF271)</f>
        <v>0</v>
      </c>
      <c r="BY271">
        <f>(1-BX271)</f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f>$B$11*DQ271+$C$11*DR271+$F$11*EC271*(1-EF271)</f>
        <v>0</v>
      </c>
      <c r="CS271">
        <f>CR271*CT271</f>
        <v>0</v>
      </c>
      <c r="CT271">
        <f>($B$11*$D$9+$C$11*$D$9+$F$11*((EP271+EH271)/MAX(EP271+EH271+EQ271, 0.1)*$I$9+EQ271/MAX(EP271+EH271+EQ271, 0.1)*$J$9))/($B$11+$C$11+$F$11)</f>
        <v>0</v>
      </c>
      <c r="CU271">
        <f>($B$11*$K$9+$C$11*$K$9+$F$11*((EP271+EH271)/MAX(EP271+EH271+EQ271, 0.1)*$P$9+EQ271/MAX(EP271+EH271+EQ271, 0.1)*$Q$9))/($B$11+$C$11+$F$11)</f>
        <v>0</v>
      </c>
      <c r="CV271">
        <v>6</v>
      </c>
      <c r="CW271">
        <v>0.5</v>
      </c>
      <c r="CX271" t="s">
        <v>419</v>
      </c>
      <c r="CY271">
        <v>2</v>
      </c>
      <c r="CZ271" t="b">
        <v>1</v>
      </c>
      <c r="DA271">
        <v>1659026950.61852</v>
      </c>
      <c r="DB271">
        <v>958.301407407407</v>
      </c>
      <c r="DC271">
        <v>1018.80614814815</v>
      </c>
      <c r="DD271">
        <v>26.1547555555556</v>
      </c>
      <c r="DE271">
        <v>22.4463185185185</v>
      </c>
      <c r="DF271">
        <v>948.624222222222</v>
      </c>
      <c r="DG271">
        <v>25.5818444444444</v>
      </c>
      <c r="DH271">
        <v>500.059962962963</v>
      </c>
      <c r="DI271">
        <v>90.3839259259259</v>
      </c>
      <c r="DJ271">
        <v>0.0460122185185185</v>
      </c>
      <c r="DK271">
        <v>27.2631444444444</v>
      </c>
      <c r="DL271">
        <v>27.3227296296296</v>
      </c>
      <c r="DM271">
        <v>999.9</v>
      </c>
      <c r="DN271">
        <v>0</v>
      </c>
      <c r="DO271">
        <v>0</v>
      </c>
      <c r="DP271">
        <v>10001.6666666667</v>
      </c>
      <c r="DQ271">
        <v>0</v>
      </c>
      <c r="DR271">
        <v>18.2593</v>
      </c>
      <c r="DS271">
        <v>-60.5042333333333</v>
      </c>
      <c r="DT271">
        <v>984.039111111111</v>
      </c>
      <c r="DU271">
        <v>1042.19814814815</v>
      </c>
      <c r="DV271">
        <v>3.70845259259259</v>
      </c>
      <c r="DW271">
        <v>1018.80614814815</v>
      </c>
      <c r="DX271">
        <v>22.4463185185185</v>
      </c>
      <c r="DY271">
        <v>2.36397</v>
      </c>
      <c r="DZ271">
        <v>2.02878518518519</v>
      </c>
      <c r="EA271">
        <v>20.1190518518519</v>
      </c>
      <c r="EB271">
        <v>17.6708</v>
      </c>
      <c r="EC271">
        <v>1999.98851851852</v>
      </c>
      <c r="ED271">
        <v>0.980003703703704</v>
      </c>
      <c r="EE271">
        <v>0.0199963222222222</v>
      </c>
      <c r="EF271">
        <v>0</v>
      </c>
      <c r="EG271">
        <v>875.005333333333</v>
      </c>
      <c r="EH271">
        <v>5.00063</v>
      </c>
      <c r="EI271">
        <v>17257.8851851852</v>
      </c>
      <c r="EJ271">
        <v>17256.8222222222</v>
      </c>
      <c r="EK271">
        <v>38.0091851851852</v>
      </c>
      <c r="EL271">
        <v>38.1203333333333</v>
      </c>
      <c r="EM271">
        <v>37.562</v>
      </c>
      <c r="EN271">
        <v>37.375</v>
      </c>
      <c r="EO271">
        <v>39.0482222222222</v>
      </c>
      <c r="EP271">
        <v>1955.09592592593</v>
      </c>
      <c r="EQ271">
        <v>39.8885185185185</v>
      </c>
      <c r="ER271">
        <v>0</v>
      </c>
      <c r="ES271">
        <v>1659026956.9</v>
      </c>
      <c r="ET271">
        <v>0</v>
      </c>
      <c r="EU271">
        <v>875.037615384615</v>
      </c>
      <c r="EV271">
        <v>-0.841299156225226</v>
      </c>
      <c r="EW271">
        <v>-25.2957264890164</v>
      </c>
      <c r="EX271">
        <v>17258.1269230769</v>
      </c>
      <c r="EY271">
        <v>15</v>
      </c>
      <c r="EZ271">
        <v>0</v>
      </c>
      <c r="FA271" t="s">
        <v>420</v>
      </c>
      <c r="FB271">
        <v>1657551626.5</v>
      </c>
      <c r="FC271">
        <v>1657551629</v>
      </c>
      <c r="FD271">
        <v>0</v>
      </c>
      <c r="FE271">
        <v>0.403</v>
      </c>
      <c r="FF271">
        <v>0.009</v>
      </c>
      <c r="FG271">
        <v>9.41</v>
      </c>
      <c r="FH271">
        <v>0.087</v>
      </c>
      <c r="FI271">
        <v>417</v>
      </c>
      <c r="FJ271">
        <v>17</v>
      </c>
      <c r="FK271">
        <v>1.61</v>
      </c>
      <c r="FL271">
        <v>0.59</v>
      </c>
      <c r="FM271">
        <v>-60.5147048780488</v>
      </c>
      <c r="FN271">
        <v>-0.807244599303134</v>
      </c>
      <c r="FO271">
        <v>0.6561667924304</v>
      </c>
      <c r="FP271">
        <v>0</v>
      </c>
      <c r="FQ271">
        <v>875.135411764706</v>
      </c>
      <c r="FR271">
        <v>-1.30869366056504</v>
      </c>
      <c r="FS271">
        <v>0.237558799860165</v>
      </c>
      <c r="FT271">
        <v>0</v>
      </c>
      <c r="FU271">
        <v>3.69084243902439</v>
      </c>
      <c r="FV271">
        <v>0.275710243902433</v>
      </c>
      <c r="FW271">
        <v>0.0287658021709628</v>
      </c>
      <c r="FX271">
        <v>0</v>
      </c>
      <c r="FY271">
        <v>0</v>
      </c>
      <c r="FZ271">
        <v>3</v>
      </c>
      <c r="GA271" t="s">
        <v>427</v>
      </c>
      <c r="GB271">
        <v>2.974</v>
      </c>
      <c r="GC271">
        <v>2.69973</v>
      </c>
      <c r="GD271">
        <v>0.164565</v>
      </c>
      <c r="GE271">
        <v>0.171848</v>
      </c>
      <c r="GF271">
        <v>0.109503</v>
      </c>
      <c r="GG271">
        <v>0.0994922</v>
      </c>
      <c r="GH271">
        <v>32550.4</v>
      </c>
      <c r="GI271">
        <v>35283.9</v>
      </c>
      <c r="GJ271">
        <v>35304.6</v>
      </c>
      <c r="GK271">
        <v>38636.7</v>
      </c>
      <c r="GL271">
        <v>44564.7</v>
      </c>
      <c r="GM271">
        <v>50246.4</v>
      </c>
      <c r="GN271">
        <v>55181.8</v>
      </c>
      <c r="GO271">
        <v>61965.9</v>
      </c>
      <c r="GP271">
        <v>1.9876</v>
      </c>
      <c r="GQ271">
        <v>1.8554</v>
      </c>
      <c r="GR271">
        <v>0.135154</v>
      </c>
      <c r="GS271">
        <v>0</v>
      </c>
      <c r="GT271">
        <v>25.127</v>
      </c>
      <c r="GU271">
        <v>999.9</v>
      </c>
      <c r="GV271">
        <v>57.545</v>
      </c>
      <c r="GW271">
        <v>29.306</v>
      </c>
      <c r="GX271">
        <v>26.0626</v>
      </c>
      <c r="GY271">
        <v>56.4264</v>
      </c>
      <c r="GZ271">
        <v>43.3213</v>
      </c>
      <c r="HA271">
        <v>1</v>
      </c>
      <c r="HB271">
        <v>-0.0631707</v>
      </c>
      <c r="HC271">
        <v>0.00514161</v>
      </c>
      <c r="HD271">
        <v>20.1133</v>
      </c>
      <c r="HE271">
        <v>5.19692</v>
      </c>
      <c r="HF271">
        <v>12.0064</v>
      </c>
      <c r="HG271">
        <v>4.9744</v>
      </c>
      <c r="HH271">
        <v>3.293</v>
      </c>
      <c r="HI271">
        <v>9999</v>
      </c>
      <c r="HJ271">
        <v>9999</v>
      </c>
      <c r="HK271">
        <v>9999</v>
      </c>
      <c r="HL271">
        <v>628.6</v>
      </c>
      <c r="HM271">
        <v>1.86322</v>
      </c>
      <c r="HN271">
        <v>1.86804</v>
      </c>
      <c r="HO271">
        <v>1.86786</v>
      </c>
      <c r="HP271">
        <v>1.86905</v>
      </c>
      <c r="HQ271">
        <v>1.86981</v>
      </c>
      <c r="HR271">
        <v>1.86587</v>
      </c>
      <c r="HS271">
        <v>1.86694</v>
      </c>
      <c r="HT271">
        <v>1.86832</v>
      </c>
      <c r="HU271">
        <v>5</v>
      </c>
      <c r="HV271">
        <v>0</v>
      </c>
      <c r="HW271">
        <v>0</v>
      </c>
      <c r="HX271">
        <v>0</v>
      </c>
      <c r="HY271" t="s">
        <v>422</v>
      </c>
      <c r="HZ271" t="s">
        <v>423</v>
      </c>
      <c r="IA271" t="s">
        <v>424</v>
      </c>
      <c r="IB271" t="s">
        <v>424</v>
      </c>
      <c r="IC271" t="s">
        <v>424</v>
      </c>
      <c r="ID271" t="s">
        <v>424</v>
      </c>
      <c r="IE271">
        <v>0</v>
      </c>
      <c r="IF271">
        <v>100</v>
      </c>
      <c r="IG271">
        <v>100</v>
      </c>
      <c r="IH271">
        <v>9.815</v>
      </c>
      <c r="II271">
        <v>0.5746</v>
      </c>
      <c r="IJ271">
        <v>4.02706509432224</v>
      </c>
      <c r="IK271">
        <v>0.00601174518973114</v>
      </c>
      <c r="IL271">
        <v>2.77886958061485e-07</v>
      </c>
      <c r="IM271">
        <v>-3.54636231360687e-10</v>
      </c>
      <c r="IN271">
        <v>-0.0404303883988718</v>
      </c>
      <c r="IO271">
        <v>-0.0177815531441476</v>
      </c>
      <c r="IP271">
        <v>0.00205572605671414</v>
      </c>
      <c r="IQ271">
        <v>-1.65519735432211e-05</v>
      </c>
      <c r="IR271">
        <v>-4</v>
      </c>
      <c r="IS271">
        <v>1848</v>
      </c>
      <c r="IT271">
        <v>1</v>
      </c>
      <c r="IU271">
        <v>25</v>
      </c>
      <c r="IV271">
        <v>24588.9</v>
      </c>
      <c r="IW271">
        <v>24588.8</v>
      </c>
      <c r="IX271">
        <v>2.15576</v>
      </c>
      <c r="IY271">
        <v>2.60864</v>
      </c>
      <c r="IZ271">
        <v>1.54785</v>
      </c>
      <c r="JA271">
        <v>2.30225</v>
      </c>
      <c r="JB271">
        <v>1.34644</v>
      </c>
      <c r="JC271">
        <v>2.31689</v>
      </c>
      <c r="JD271">
        <v>33.7155</v>
      </c>
      <c r="JE271">
        <v>24.2188</v>
      </c>
      <c r="JF271">
        <v>18</v>
      </c>
      <c r="JG271">
        <v>500.145</v>
      </c>
      <c r="JH271">
        <v>414.606</v>
      </c>
      <c r="JI271">
        <v>24.9997</v>
      </c>
      <c r="JJ271">
        <v>26.4467</v>
      </c>
      <c r="JK271">
        <v>30.0001</v>
      </c>
      <c r="JL271">
        <v>26.4177</v>
      </c>
      <c r="JM271">
        <v>26.3621</v>
      </c>
      <c r="JN271">
        <v>43.2679</v>
      </c>
      <c r="JO271">
        <v>21.6934</v>
      </c>
      <c r="JP271">
        <v>83.0763</v>
      </c>
      <c r="JQ271">
        <v>25</v>
      </c>
      <c r="JR271">
        <v>1059.59</v>
      </c>
      <c r="JS271">
        <v>22.3504</v>
      </c>
      <c r="JT271">
        <v>102.368</v>
      </c>
      <c r="JU271">
        <v>103.147</v>
      </c>
    </row>
    <row r="272" spans="1:281">
      <c r="A272">
        <v>256</v>
      </c>
      <c r="B272">
        <v>1659026963.1</v>
      </c>
      <c r="C272">
        <v>3280</v>
      </c>
      <c r="D272" t="s">
        <v>937</v>
      </c>
      <c r="E272" t="s">
        <v>938</v>
      </c>
      <c r="F272">
        <v>5</v>
      </c>
      <c r="G272" t="s">
        <v>812</v>
      </c>
      <c r="H272" t="s">
        <v>417</v>
      </c>
      <c r="I272">
        <v>1659026955.33214</v>
      </c>
      <c r="J272">
        <f>(K272)/1000</f>
        <v>0</v>
      </c>
      <c r="K272">
        <f>IF(CZ272, AN272, AH272)</f>
        <v>0</v>
      </c>
      <c r="L272">
        <f>IF(CZ272, AI272, AG272)</f>
        <v>0</v>
      </c>
      <c r="M272">
        <f>DB272 - IF(AU272&gt;1, L272*CV272*100.0/(AW272*DP272), 0)</f>
        <v>0</v>
      </c>
      <c r="N272">
        <f>((T272-J272/2)*M272-L272)/(T272+J272/2)</f>
        <v>0</v>
      </c>
      <c r="O272">
        <f>N272*(DI272+DJ272)/1000.0</f>
        <v>0</v>
      </c>
      <c r="P272">
        <f>(DB272 - IF(AU272&gt;1, L272*CV272*100.0/(AW272*DP272), 0))*(DI272+DJ272)/1000.0</f>
        <v>0</v>
      </c>
      <c r="Q272">
        <f>2.0/((1/S272-1/R272)+SIGN(S272)*SQRT((1/S272-1/R272)*(1/S272-1/R272) + 4*CW272/((CW272+1)*(CW272+1))*(2*1/S272*1/R272-1/R272*1/R272)))</f>
        <v>0</v>
      </c>
      <c r="R272">
        <f>IF(LEFT(CX272,1)&lt;&gt;"0",IF(LEFT(CX272,1)="1",3.0,CY272),$D$5+$E$5*(DP272*DI272/($K$5*1000))+$F$5*(DP272*DI272/($K$5*1000))*MAX(MIN(CV272,$J$5),$I$5)*MAX(MIN(CV272,$J$5),$I$5)+$G$5*MAX(MIN(CV272,$J$5),$I$5)*(DP272*DI272/($K$5*1000))+$H$5*(DP272*DI272/($K$5*1000))*(DP272*DI272/($K$5*1000)))</f>
        <v>0</v>
      </c>
      <c r="S272">
        <f>J272*(1000-(1000*0.61365*exp(17.502*W272/(240.97+W272))/(DI272+DJ272)+DD272)/2)/(1000*0.61365*exp(17.502*W272/(240.97+W272))/(DI272+DJ272)-DD272)</f>
        <v>0</v>
      </c>
      <c r="T272">
        <f>1/((CW272+1)/(Q272/1.6)+1/(R272/1.37)) + CW272/((CW272+1)/(Q272/1.6) + CW272/(R272/1.37))</f>
        <v>0</v>
      </c>
      <c r="U272">
        <f>(CR272*CU272)</f>
        <v>0</v>
      </c>
      <c r="V272">
        <f>(DK272+(U272+2*0.95*5.67E-8*(((DK272+$B$7)+273)^4-(DK272+273)^4)-44100*J272)/(1.84*29.3*R272+8*0.95*5.67E-8*(DK272+273)^3))</f>
        <v>0</v>
      </c>
      <c r="W272">
        <f>($C$7*DL272+$D$7*DM272+$E$7*V272)</f>
        <v>0</v>
      </c>
      <c r="X272">
        <f>0.61365*exp(17.502*W272/(240.97+W272))</f>
        <v>0</v>
      </c>
      <c r="Y272">
        <f>(Z272/AA272*100)</f>
        <v>0</v>
      </c>
      <c r="Z272">
        <f>DD272*(DI272+DJ272)/1000</f>
        <v>0</v>
      </c>
      <c r="AA272">
        <f>0.61365*exp(17.502*DK272/(240.97+DK272))</f>
        <v>0</v>
      </c>
      <c r="AB272">
        <f>(X272-DD272*(DI272+DJ272)/1000)</f>
        <v>0</v>
      </c>
      <c r="AC272">
        <f>(-J272*44100)</f>
        <v>0</v>
      </c>
      <c r="AD272">
        <f>2*29.3*R272*0.92*(DK272-W272)</f>
        <v>0</v>
      </c>
      <c r="AE272">
        <f>2*0.95*5.67E-8*(((DK272+$B$7)+273)^4-(W272+273)^4)</f>
        <v>0</v>
      </c>
      <c r="AF272">
        <f>U272+AE272+AC272+AD272</f>
        <v>0</v>
      </c>
      <c r="AG272">
        <f>DH272*AU272*(DC272-DB272*(1000-AU272*DE272)/(1000-AU272*DD272))/(100*CV272)</f>
        <v>0</v>
      </c>
      <c r="AH272">
        <f>1000*DH272*AU272*(DD272-DE272)/(100*CV272*(1000-AU272*DD272))</f>
        <v>0</v>
      </c>
      <c r="AI272">
        <f>(AJ272 - AK272 - DI272*1E3/(8.314*(DK272+273.15)) * AM272/DH272 * AL272) * DH272/(100*CV272) * (1000 - DE272)/1000</f>
        <v>0</v>
      </c>
      <c r="AJ272">
        <v>1074.83731000543</v>
      </c>
      <c r="AK272">
        <v>1024.44612121212</v>
      </c>
      <c r="AL272">
        <v>3.3773241508989</v>
      </c>
      <c r="AM272">
        <v>66.0504921813524</v>
      </c>
      <c r="AN272">
        <f>(AP272 - AO272 + DI272*1E3/(8.314*(DK272+273.15)) * AR272/DH272 * AQ272) * DH272/(100*CV272) * 1000/(1000 - AP272)</f>
        <v>0</v>
      </c>
      <c r="AO272">
        <v>22.4280309490909</v>
      </c>
      <c r="AP272">
        <v>26.1996307692308</v>
      </c>
      <c r="AQ272">
        <v>0.00153846464647228</v>
      </c>
      <c r="AR272">
        <v>92.47</v>
      </c>
      <c r="AS272">
        <v>0</v>
      </c>
      <c r="AT272">
        <v>0</v>
      </c>
      <c r="AU272">
        <f>IF(AS272*$H$13&gt;=AW272,1.0,(AW272/(AW272-AS272*$H$13)))</f>
        <v>0</v>
      </c>
      <c r="AV272">
        <f>(AU272-1)*100</f>
        <v>0</v>
      </c>
      <c r="AW272">
        <f>MAX(0,($B$13+$C$13*DP272)/(1+$D$13*DP272)*DI272/(DK272+273)*$E$13)</f>
        <v>0</v>
      </c>
      <c r="AX272" t="s">
        <v>418</v>
      </c>
      <c r="AY272" t="s">
        <v>418</v>
      </c>
      <c r="AZ272">
        <v>0</v>
      </c>
      <c r="BA272">
        <v>0</v>
      </c>
      <c r="BB272">
        <f>1-AZ272/BA272</f>
        <v>0</v>
      </c>
      <c r="BC272">
        <v>0</v>
      </c>
      <c r="BD272" t="s">
        <v>418</v>
      </c>
      <c r="BE272" t="s">
        <v>418</v>
      </c>
      <c r="BF272">
        <v>0</v>
      </c>
      <c r="BG272">
        <v>0</v>
      </c>
      <c r="BH272">
        <f>1-BF272/BG272</f>
        <v>0</v>
      </c>
      <c r="BI272">
        <v>0.5</v>
      </c>
      <c r="BJ272">
        <f>CS272</f>
        <v>0</v>
      </c>
      <c r="BK272">
        <f>L272</f>
        <v>0</v>
      </c>
      <c r="BL272">
        <f>BH272*BI272*BJ272</f>
        <v>0</v>
      </c>
      <c r="BM272">
        <f>(BK272-BC272)/BJ272</f>
        <v>0</v>
      </c>
      <c r="BN272">
        <f>(BA272-BG272)/BG272</f>
        <v>0</v>
      </c>
      <c r="BO272">
        <f>AZ272/(BB272+AZ272/BG272)</f>
        <v>0</v>
      </c>
      <c r="BP272" t="s">
        <v>418</v>
      </c>
      <c r="BQ272">
        <v>0</v>
      </c>
      <c r="BR272">
        <f>IF(BQ272&lt;&gt;0, BQ272, BO272)</f>
        <v>0</v>
      </c>
      <c r="BS272">
        <f>1-BR272/BG272</f>
        <v>0</v>
      </c>
      <c r="BT272">
        <f>(BG272-BF272)/(BG272-BR272)</f>
        <v>0</v>
      </c>
      <c r="BU272">
        <f>(BA272-BG272)/(BA272-BR272)</f>
        <v>0</v>
      </c>
      <c r="BV272">
        <f>(BG272-BF272)/(BG272-AZ272)</f>
        <v>0</v>
      </c>
      <c r="BW272">
        <f>(BA272-BG272)/(BA272-AZ272)</f>
        <v>0</v>
      </c>
      <c r="BX272">
        <f>(BT272*BR272/BF272)</f>
        <v>0</v>
      </c>
      <c r="BY272">
        <f>(1-BX272)</f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f>$B$11*DQ272+$C$11*DR272+$F$11*EC272*(1-EF272)</f>
        <v>0</v>
      </c>
      <c r="CS272">
        <f>CR272*CT272</f>
        <v>0</v>
      </c>
      <c r="CT272">
        <f>($B$11*$D$9+$C$11*$D$9+$F$11*((EP272+EH272)/MAX(EP272+EH272+EQ272, 0.1)*$I$9+EQ272/MAX(EP272+EH272+EQ272, 0.1)*$J$9))/($B$11+$C$11+$F$11)</f>
        <v>0</v>
      </c>
      <c r="CU272">
        <f>($B$11*$K$9+$C$11*$K$9+$F$11*((EP272+EH272)/MAX(EP272+EH272+EQ272, 0.1)*$P$9+EQ272/MAX(EP272+EH272+EQ272, 0.1)*$Q$9))/($B$11+$C$11+$F$11)</f>
        <v>0</v>
      </c>
      <c r="CV272">
        <v>6</v>
      </c>
      <c r="CW272">
        <v>0.5</v>
      </c>
      <c r="CX272" t="s">
        <v>419</v>
      </c>
      <c r="CY272">
        <v>2</v>
      </c>
      <c r="CZ272" t="b">
        <v>1</v>
      </c>
      <c r="DA272">
        <v>1659026955.33214</v>
      </c>
      <c r="DB272">
        <v>973.802428571428</v>
      </c>
      <c r="DC272">
        <v>1034.33714285714</v>
      </c>
      <c r="DD272">
        <v>26.1779428571429</v>
      </c>
      <c r="DE272">
        <v>22.4436214285714</v>
      </c>
      <c r="DF272">
        <v>964.039571428571</v>
      </c>
      <c r="DG272">
        <v>25.6038214285714</v>
      </c>
      <c r="DH272">
        <v>500.036857142857</v>
      </c>
      <c r="DI272">
        <v>90.3848857142857</v>
      </c>
      <c r="DJ272">
        <v>0.0461763928571429</v>
      </c>
      <c r="DK272">
        <v>27.2654071428571</v>
      </c>
      <c r="DL272">
        <v>27.330475</v>
      </c>
      <c r="DM272">
        <v>999.9</v>
      </c>
      <c r="DN272">
        <v>0</v>
      </c>
      <c r="DO272">
        <v>0</v>
      </c>
      <c r="DP272">
        <v>9992.67857142857</v>
      </c>
      <c r="DQ272">
        <v>0</v>
      </c>
      <c r="DR272">
        <v>18.2593</v>
      </c>
      <c r="DS272">
        <v>-60.5340428571429</v>
      </c>
      <c r="DT272">
        <v>999.980428571429</v>
      </c>
      <c r="DU272">
        <v>1058.08178571429</v>
      </c>
      <c r="DV272">
        <v>3.73433107142857</v>
      </c>
      <c r="DW272">
        <v>1034.33714285714</v>
      </c>
      <c r="DX272">
        <v>22.4436214285714</v>
      </c>
      <c r="DY272">
        <v>2.36609071428571</v>
      </c>
      <c r="DZ272">
        <v>2.02856392857143</v>
      </c>
      <c r="EA272">
        <v>20.1335464285714</v>
      </c>
      <c r="EB272">
        <v>17.6690678571429</v>
      </c>
      <c r="EC272">
        <v>1999.99785714286</v>
      </c>
      <c r="ED272">
        <v>0.980001178571429</v>
      </c>
      <c r="EE272">
        <v>0.0199988785714286</v>
      </c>
      <c r="EF272">
        <v>0</v>
      </c>
      <c r="EG272">
        <v>874.95975</v>
      </c>
      <c r="EH272">
        <v>5.00063</v>
      </c>
      <c r="EI272">
        <v>17256.3035714286</v>
      </c>
      <c r="EJ272">
        <v>17256.8857142857</v>
      </c>
      <c r="EK272">
        <v>38.0088571428571</v>
      </c>
      <c r="EL272">
        <v>38.11825</v>
      </c>
      <c r="EM272">
        <v>37.562</v>
      </c>
      <c r="EN272">
        <v>37.375</v>
      </c>
      <c r="EO272">
        <v>39.0531428571429</v>
      </c>
      <c r="EP272">
        <v>1955.10071428571</v>
      </c>
      <c r="EQ272">
        <v>39.8939285714286</v>
      </c>
      <c r="ER272">
        <v>0</v>
      </c>
      <c r="ES272">
        <v>1659026961.7</v>
      </c>
      <c r="ET272">
        <v>0</v>
      </c>
      <c r="EU272">
        <v>874.984769230769</v>
      </c>
      <c r="EV272">
        <v>-0.580512820164724</v>
      </c>
      <c r="EW272">
        <v>-17.4290597610055</v>
      </c>
      <c r="EX272">
        <v>17256.3230769231</v>
      </c>
      <c r="EY272">
        <v>15</v>
      </c>
      <c r="EZ272">
        <v>0</v>
      </c>
      <c r="FA272" t="s">
        <v>420</v>
      </c>
      <c r="FB272">
        <v>1657551626.5</v>
      </c>
      <c r="FC272">
        <v>1657551629</v>
      </c>
      <c r="FD272">
        <v>0</v>
      </c>
      <c r="FE272">
        <v>0.403</v>
      </c>
      <c r="FF272">
        <v>0.009</v>
      </c>
      <c r="FG272">
        <v>9.41</v>
      </c>
      <c r="FH272">
        <v>0.087</v>
      </c>
      <c r="FI272">
        <v>417</v>
      </c>
      <c r="FJ272">
        <v>17</v>
      </c>
      <c r="FK272">
        <v>1.61</v>
      </c>
      <c r="FL272">
        <v>0.59</v>
      </c>
      <c r="FM272">
        <v>-60.5563926829268</v>
      </c>
      <c r="FN272">
        <v>1.9558808362368</v>
      </c>
      <c r="FO272">
        <v>0.582340360366954</v>
      </c>
      <c r="FP272">
        <v>0</v>
      </c>
      <c r="FQ272">
        <v>875.033852941176</v>
      </c>
      <c r="FR272">
        <v>-0.952834228281396</v>
      </c>
      <c r="FS272">
        <v>0.195052200004618</v>
      </c>
      <c r="FT272">
        <v>1</v>
      </c>
      <c r="FU272">
        <v>3.7155956097561</v>
      </c>
      <c r="FV272">
        <v>0.339778327526129</v>
      </c>
      <c r="FW272">
        <v>0.0348334761224679</v>
      </c>
      <c r="FX272">
        <v>0</v>
      </c>
      <c r="FY272">
        <v>1</v>
      </c>
      <c r="FZ272">
        <v>3</v>
      </c>
      <c r="GA272" t="s">
        <v>421</v>
      </c>
      <c r="GB272">
        <v>2.97332</v>
      </c>
      <c r="GC272">
        <v>2.70036</v>
      </c>
      <c r="GD272">
        <v>0.166306</v>
      </c>
      <c r="GE272">
        <v>0.173659</v>
      </c>
      <c r="GF272">
        <v>0.109556</v>
      </c>
      <c r="GG272">
        <v>0.0995784</v>
      </c>
      <c r="GH272">
        <v>32482.2</v>
      </c>
      <c r="GI272">
        <v>35206.4</v>
      </c>
      <c r="GJ272">
        <v>35304.2</v>
      </c>
      <c r="GK272">
        <v>38636.2</v>
      </c>
      <c r="GL272">
        <v>44563.5</v>
      </c>
      <c r="GM272">
        <v>50241.6</v>
      </c>
      <c r="GN272">
        <v>55183.7</v>
      </c>
      <c r="GO272">
        <v>61965.8</v>
      </c>
      <c r="GP272">
        <v>1.9874</v>
      </c>
      <c r="GQ272">
        <v>1.8558</v>
      </c>
      <c r="GR272">
        <v>0.136048</v>
      </c>
      <c r="GS272">
        <v>0</v>
      </c>
      <c r="GT272">
        <v>25.127</v>
      </c>
      <c r="GU272">
        <v>999.9</v>
      </c>
      <c r="GV272">
        <v>57.545</v>
      </c>
      <c r="GW272">
        <v>29.306</v>
      </c>
      <c r="GX272">
        <v>26.0617</v>
      </c>
      <c r="GY272">
        <v>56.0764</v>
      </c>
      <c r="GZ272">
        <v>43.2812</v>
      </c>
      <c r="HA272">
        <v>1</v>
      </c>
      <c r="HB272">
        <v>-0.0632317</v>
      </c>
      <c r="HC272">
        <v>0.00566449</v>
      </c>
      <c r="HD272">
        <v>20.1139</v>
      </c>
      <c r="HE272">
        <v>5.20052</v>
      </c>
      <c r="HF272">
        <v>12.0052</v>
      </c>
      <c r="HG272">
        <v>4.976</v>
      </c>
      <c r="HH272">
        <v>3.294</v>
      </c>
      <c r="HI272">
        <v>9999</v>
      </c>
      <c r="HJ272">
        <v>9999</v>
      </c>
      <c r="HK272">
        <v>9999</v>
      </c>
      <c r="HL272">
        <v>628.6</v>
      </c>
      <c r="HM272">
        <v>1.86325</v>
      </c>
      <c r="HN272">
        <v>1.86807</v>
      </c>
      <c r="HO272">
        <v>1.86783</v>
      </c>
      <c r="HP272">
        <v>1.86905</v>
      </c>
      <c r="HQ272">
        <v>1.86981</v>
      </c>
      <c r="HR272">
        <v>1.86584</v>
      </c>
      <c r="HS272">
        <v>1.86691</v>
      </c>
      <c r="HT272">
        <v>1.86829</v>
      </c>
      <c r="HU272">
        <v>5</v>
      </c>
      <c r="HV272">
        <v>0</v>
      </c>
      <c r="HW272">
        <v>0</v>
      </c>
      <c r="HX272">
        <v>0</v>
      </c>
      <c r="HY272" t="s">
        <v>422</v>
      </c>
      <c r="HZ272" t="s">
        <v>423</v>
      </c>
      <c r="IA272" t="s">
        <v>424</v>
      </c>
      <c r="IB272" t="s">
        <v>424</v>
      </c>
      <c r="IC272" t="s">
        <v>424</v>
      </c>
      <c r="ID272" t="s">
        <v>424</v>
      </c>
      <c r="IE272">
        <v>0</v>
      </c>
      <c r="IF272">
        <v>100</v>
      </c>
      <c r="IG272">
        <v>100</v>
      </c>
      <c r="IH272">
        <v>9.903</v>
      </c>
      <c r="II272">
        <v>0.5756</v>
      </c>
      <c r="IJ272">
        <v>4.02706509432224</v>
      </c>
      <c r="IK272">
        <v>0.00601174518973114</v>
      </c>
      <c r="IL272">
        <v>2.77886958061485e-07</v>
      </c>
      <c r="IM272">
        <v>-3.54636231360687e-10</v>
      </c>
      <c r="IN272">
        <v>-0.0404303883988718</v>
      </c>
      <c r="IO272">
        <v>-0.0177815531441476</v>
      </c>
      <c r="IP272">
        <v>0.00205572605671414</v>
      </c>
      <c r="IQ272">
        <v>-1.65519735432211e-05</v>
      </c>
      <c r="IR272">
        <v>-4</v>
      </c>
      <c r="IS272">
        <v>1848</v>
      </c>
      <c r="IT272">
        <v>1</v>
      </c>
      <c r="IU272">
        <v>25</v>
      </c>
      <c r="IV272">
        <v>24588.9</v>
      </c>
      <c r="IW272">
        <v>24588.9</v>
      </c>
      <c r="IX272">
        <v>2.18628</v>
      </c>
      <c r="IY272">
        <v>2.59155</v>
      </c>
      <c r="IZ272">
        <v>1.54785</v>
      </c>
      <c r="JA272">
        <v>2.30347</v>
      </c>
      <c r="JB272">
        <v>1.34644</v>
      </c>
      <c r="JC272">
        <v>2.42188</v>
      </c>
      <c r="JD272">
        <v>33.7155</v>
      </c>
      <c r="JE272">
        <v>24.2188</v>
      </c>
      <c r="JF272">
        <v>18</v>
      </c>
      <c r="JG272">
        <v>500.014</v>
      </c>
      <c r="JH272">
        <v>414.816</v>
      </c>
      <c r="JI272">
        <v>24.9999</v>
      </c>
      <c r="JJ272">
        <v>26.4444</v>
      </c>
      <c r="JK272">
        <v>30.0001</v>
      </c>
      <c r="JL272">
        <v>26.4177</v>
      </c>
      <c r="JM272">
        <v>26.3599</v>
      </c>
      <c r="JN272">
        <v>43.8017</v>
      </c>
      <c r="JO272">
        <v>21.9722</v>
      </c>
      <c r="JP272">
        <v>83.0763</v>
      </c>
      <c r="JQ272">
        <v>25</v>
      </c>
      <c r="JR272">
        <v>1073.09</v>
      </c>
      <c r="JS272">
        <v>22.3504</v>
      </c>
      <c r="JT272">
        <v>102.369</v>
      </c>
      <c r="JU272">
        <v>103.146</v>
      </c>
    </row>
    <row r="273" spans="1:281">
      <c r="A273">
        <v>257</v>
      </c>
      <c r="B273">
        <v>1659026968.1</v>
      </c>
      <c r="C273">
        <v>3285</v>
      </c>
      <c r="D273" t="s">
        <v>939</v>
      </c>
      <c r="E273" t="s">
        <v>940</v>
      </c>
      <c r="F273">
        <v>5</v>
      </c>
      <c r="G273" t="s">
        <v>812</v>
      </c>
      <c r="H273" t="s">
        <v>417</v>
      </c>
      <c r="I273">
        <v>1659026960.6</v>
      </c>
      <c r="J273">
        <f>(K273)/1000</f>
        <v>0</v>
      </c>
      <c r="K273">
        <f>IF(CZ273, AN273, AH273)</f>
        <v>0</v>
      </c>
      <c r="L273">
        <f>IF(CZ273, AI273, AG273)</f>
        <v>0</v>
      </c>
      <c r="M273">
        <f>DB273 - IF(AU273&gt;1, L273*CV273*100.0/(AW273*DP273), 0)</f>
        <v>0</v>
      </c>
      <c r="N273">
        <f>((T273-J273/2)*M273-L273)/(T273+J273/2)</f>
        <v>0</v>
      </c>
      <c r="O273">
        <f>N273*(DI273+DJ273)/1000.0</f>
        <v>0</v>
      </c>
      <c r="P273">
        <f>(DB273 - IF(AU273&gt;1, L273*CV273*100.0/(AW273*DP273), 0))*(DI273+DJ273)/1000.0</f>
        <v>0</v>
      </c>
      <c r="Q273">
        <f>2.0/((1/S273-1/R273)+SIGN(S273)*SQRT((1/S273-1/R273)*(1/S273-1/R273) + 4*CW273/((CW273+1)*(CW273+1))*(2*1/S273*1/R273-1/R273*1/R273)))</f>
        <v>0</v>
      </c>
      <c r="R273">
        <f>IF(LEFT(CX273,1)&lt;&gt;"0",IF(LEFT(CX273,1)="1",3.0,CY273),$D$5+$E$5*(DP273*DI273/($K$5*1000))+$F$5*(DP273*DI273/($K$5*1000))*MAX(MIN(CV273,$J$5),$I$5)*MAX(MIN(CV273,$J$5),$I$5)+$G$5*MAX(MIN(CV273,$J$5),$I$5)*(DP273*DI273/($K$5*1000))+$H$5*(DP273*DI273/($K$5*1000))*(DP273*DI273/($K$5*1000)))</f>
        <v>0</v>
      </c>
      <c r="S273">
        <f>J273*(1000-(1000*0.61365*exp(17.502*W273/(240.97+W273))/(DI273+DJ273)+DD273)/2)/(1000*0.61365*exp(17.502*W273/(240.97+W273))/(DI273+DJ273)-DD273)</f>
        <v>0</v>
      </c>
      <c r="T273">
        <f>1/((CW273+1)/(Q273/1.6)+1/(R273/1.37)) + CW273/((CW273+1)/(Q273/1.6) + CW273/(R273/1.37))</f>
        <v>0</v>
      </c>
      <c r="U273">
        <f>(CR273*CU273)</f>
        <v>0</v>
      </c>
      <c r="V273">
        <f>(DK273+(U273+2*0.95*5.67E-8*(((DK273+$B$7)+273)^4-(DK273+273)^4)-44100*J273)/(1.84*29.3*R273+8*0.95*5.67E-8*(DK273+273)^3))</f>
        <v>0</v>
      </c>
      <c r="W273">
        <f>($C$7*DL273+$D$7*DM273+$E$7*V273)</f>
        <v>0</v>
      </c>
      <c r="X273">
        <f>0.61365*exp(17.502*W273/(240.97+W273))</f>
        <v>0</v>
      </c>
      <c r="Y273">
        <f>(Z273/AA273*100)</f>
        <v>0</v>
      </c>
      <c r="Z273">
        <f>DD273*(DI273+DJ273)/1000</f>
        <v>0</v>
      </c>
      <c r="AA273">
        <f>0.61365*exp(17.502*DK273/(240.97+DK273))</f>
        <v>0</v>
      </c>
      <c r="AB273">
        <f>(X273-DD273*(DI273+DJ273)/1000)</f>
        <v>0</v>
      </c>
      <c r="AC273">
        <f>(-J273*44100)</f>
        <v>0</v>
      </c>
      <c r="AD273">
        <f>2*29.3*R273*0.92*(DK273-W273)</f>
        <v>0</v>
      </c>
      <c r="AE273">
        <f>2*0.95*5.67E-8*(((DK273+$B$7)+273)^4-(W273+273)^4)</f>
        <v>0</v>
      </c>
      <c r="AF273">
        <f>U273+AE273+AC273+AD273</f>
        <v>0</v>
      </c>
      <c r="AG273">
        <f>DH273*AU273*(DC273-DB273*(1000-AU273*DE273)/(1000-AU273*DD273))/(100*CV273)</f>
        <v>0</v>
      </c>
      <c r="AH273">
        <f>1000*DH273*AU273*(DD273-DE273)/(100*CV273*(1000-AU273*DD273))</f>
        <v>0</v>
      </c>
      <c r="AI273">
        <f>(AJ273 - AK273 - DI273*1E3/(8.314*(DK273+273.15)) * AM273/DH273 * AL273) * DH273/(100*CV273) * (1000 - DE273)/1000</f>
        <v>0</v>
      </c>
      <c r="AJ273">
        <v>1092.2241333874</v>
      </c>
      <c r="AK273">
        <v>1041.66345454545</v>
      </c>
      <c r="AL273">
        <v>3.4157866044421</v>
      </c>
      <c r="AM273">
        <v>66.0504921813524</v>
      </c>
      <c r="AN273">
        <f>(AP273 - AO273 + DI273*1E3/(8.314*(DK273+273.15)) * AR273/DH273 * AQ273) * DH273/(100*CV273) * 1000/(1000 - AP273)</f>
        <v>0</v>
      </c>
      <c r="AO273">
        <v>22.4455990233333</v>
      </c>
      <c r="AP273">
        <v>26.2103678321679</v>
      </c>
      <c r="AQ273">
        <v>0.000444033057853059</v>
      </c>
      <c r="AR273">
        <v>92.47</v>
      </c>
      <c r="AS273">
        <v>0</v>
      </c>
      <c r="AT273">
        <v>0</v>
      </c>
      <c r="AU273">
        <f>IF(AS273*$H$13&gt;=AW273,1.0,(AW273/(AW273-AS273*$H$13)))</f>
        <v>0</v>
      </c>
      <c r="AV273">
        <f>(AU273-1)*100</f>
        <v>0</v>
      </c>
      <c r="AW273">
        <f>MAX(0,($B$13+$C$13*DP273)/(1+$D$13*DP273)*DI273/(DK273+273)*$E$13)</f>
        <v>0</v>
      </c>
      <c r="AX273" t="s">
        <v>418</v>
      </c>
      <c r="AY273" t="s">
        <v>418</v>
      </c>
      <c r="AZ273">
        <v>0</v>
      </c>
      <c r="BA273">
        <v>0</v>
      </c>
      <c r="BB273">
        <f>1-AZ273/BA273</f>
        <v>0</v>
      </c>
      <c r="BC273">
        <v>0</v>
      </c>
      <c r="BD273" t="s">
        <v>418</v>
      </c>
      <c r="BE273" t="s">
        <v>418</v>
      </c>
      <c r="BF273">
        <v>0</v>
      </c>
      <c r="BG273">
        <v>0</v>
      </c>
      <c r="BH273">
        <f>1-BF273/BG273</f>
        <v>0</v>
      </c>
      <c r="BI273">
        <v>0.5</v>
      </c>
      <c r="BJ273">
        <f>CS273</f>
        <v>0</v>
      </c>
      <c r="BK273">
        <f>L273</f>
        <v>0</v>
      </c>
      <c r="BL273">
        <f>BH273*BI273*BJ273</f>
        <v>0</v>
      </c>
      <c r="BM273">
        <f>(BK273-BC273)/BJ273</f>
        <v>0</v>
      </c>
      <c r="BN273">
        <f>(BA273-BG273)/BG273</f>
        <v>0</v>
      </c>
      <c r="BO273">
        <f>AZ273/(BB273+AZ273/BG273)</f>
        <v>0</v>
      </c>
      <c r="BP273" t="s">
        <v>418</v>
      </c>
      <c r="BQ273">
        <v>0</v>
      </c>
      <c r="BR273">
        <f>IF(BQ273&lt;&gt;0, BQ273, BO273)</f>
        <v>0</v>
      </c>
      <c r="BS273">
        <f>1-BR273/BG273</f>
        <v>0</v>
      </c>
      <c r="BT273">
        <f>(BG273-BF273)/(BG273-BR273)</f>
        <v>0</v>
      </c>
      <c r="BU273">
        <f>(BA273-BG273)/(BA273-BR273)</f>
        <v>0</v>
      </c>
      <c r="BV273">
        <f>(BG273-BF273)/(BG273-AZ273)</f>
        <v>0</v>
      </c>
      <c r="BW273">
        <f>(BA273-BG273)/(BA273-AZ273)</f>
        <v>0</v>
      </c>
      <c r="BX273">
        <f>(BT273*BR273/BF273)</f>
        <v>0</v>
      </c>
      <c r="BY273">
        <f>(1-BX273)</f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f>$B$11*DQ273+$C$11*DR273+$F$11*EC273*(1-EF273)</f>
        <v>0</v>
      </c>
      <c r="CS273">
        <f>CR273*CT273</f>
        <v>0</v>
      </c>
      <c r="CT273">
        <f>($B$11*$D$9+$C$11*$D$9+$F$11*((EP273+EH273)/MAX(EP273+EH273+EQ273, 0.1)*$I$9+EQ273/MAX(EP273+EH273+EQ273, 0.1)*$J$9))/($B$11+$C$11+$F$11)</f>
        <v>0</v>
      </c>
      <c r="CU273">
        <f>($B$11*$K$9+$C$11*$K$9+$F$11*((EP273+EH273)/MAX(EP273+EH273+EQ273, 0.1)*$P$9+EQ273/MAX(EP273+EH273+EQ273, 0.1)*$Q$9))/($B$11+$C$11+$F$11)</f>
        <v>0</v>
      </c>
      <c r="CV273">
        <v>6</v>
      </c>
      <c r="CW273">
        <v>0.5</v>
      </c>
      <c r="CX273" t="s">
        <v>419</v>
      </c>
      <c r="CY273">
        <v>2</v>
      </c>
      <c r="CZ273" t="b">
        <v>1</v>
      </c>
      <c r="DA273">
        <v>1659026960.6</v>
      </c>
      <c r="DB273">
        <v>991.219925925926</v>
      </c>
      <c r="DC273">
        <v>1051.68703703704</v>
      </c>
      <c r="DD273">
        <v>26.1960518518519</v>
      </c>
      <c r="DE273">
        <v>22.4331555555556</v>
      </c>
      <c r="DF273">
        <v>981.361296296296</v>
      </c>
      <c r="DG273">
        <v>25.6209851851852</v>
      </c>
      <c r="DH273">
        <v>500.063555555556</v>
      </c>
      <c r="DI273">
        <v>90.3858481481481</v>
      </c>
      <c r="DJ273">
        <v>0.0462347777777778</v>
      </c>
      <c r="DK273">
        <v>27.2661148148148</v>
      </c>
      <c r="DL273">
        <v>27.344537037037</v>
      </c>
      <c r="DM273">
        <v>999.9</v>
      </c>
      <c r="DN273">
        <v>0</v>
      </c>
      <c r="DO273">
        <v>0</v>
      </c>
      <c r="DP273">
        <v>9995.18518518518</v>
      </c>
      <c r="DQ273">
        <v>0</v>
      </c>
      <c r="DR273">
        <v>18.2593</v>
      </c>
      <c r="DS273">
        <v>-60.4668185185185</v>
      </c>
      <c r="DT273">
        <v>1017.88522222222</v>
      </c>
      <c r="DU273">
        <v>1075.82037037037</v>
      </c>
      <c r="DV273">
        <v>3.76290037037037</v>
      </c>
      <c r="DW273">
        <v>1051.68703703704</v>
      </c>
      <c r="DX273">
        <v>22.4331555555556</v>
      </c>
      <c r="DY273">
        <v>2.36775259259259</v>
      </c>
      <c r="DZ273">
        <v>2.02763962962963</v>
      </c>
      <c r="EA273">
        <v>20.1448962962963</v>
      </c>
      <c r="EB273">
        <v>17.661837037037</v>
      </c>
      <c r="EC273">
        <v>2000.00925925926</v>
      </c>
      <c r="ED273">
        <v>0.980000481481481</v>
      </c>
      <c r="EE273">
        <v>0.0199995851851852</v>
      </c>
      <c r="EF273">
        <v>0</v>
      </c>
      <c r="EG273">
        <v>874.901111111111</v>
      </c>
      <c r="EH273">
        <v>5.00063</v>
      </c>
      <c r="EI273">
        <v>17254.6703703704</v>
      </c>
      <c r="EJ273">
        <v>17256.9851851852</v>
      </c>
      <c r="EK273">
        <v>38</v>
      </c>
      <c r="EL273">
        <v>38.118</v>
      </c>
      <c r="EM273">
        <v>37.562</v>
      </c>
      <c r="EN273">
        <v>37.3726666666667</v>
      </c>
      <c r="EO273">
        <v>39.0505185185185</v>
      </c>
      <c r="EP273">
        <v>1955.11074074074</v>
      </c>
      <c r="EQ273">
        <v>39.8955555555556</v>
      </c>
      <c r="ER273">
        <v>0</v>
      </c>
      <c r="ES273">
        <v>1659026967.1</v>
      </c>
      <c r="ET273">
        <v>0</v>
      </c>
      <c r="EU273">
        <v>874.88116</v>
      </c>
      <c r="EV273">
        <v>-0.690846148135871</v>
      </c>
      <c r="EW273">
        <v>-20.4769229848309</v>
      </c>
      <c r="EX273">
        <v>17254.468</v>
      </c>
      <c r="EY273">
        <v>15</v>
      </c>
      <c r="EZ273">
        <v>0</v>
      </c>
      <c r="FA273" t="s">
        <v>420</v>
      </c>
      <c r="FB273">
        <v>1657551626.5</v>
      </c>
      <c r="FC273">
        <v>1657551629</v>
      </c>
      <c r="FD273">
        <v>0</v>
      </c>
      <c r="FE273">
        <v>0.403</v>
      </c>
      <c r="FF273">
        <v>0.009</v>
      </c>
      <c r="FG273">
        <v>9.41</v>
      </c>
      <c r="FH273">
        <v>0.087</v>
      </c>
      <c r="FI273">
        <v>417</v>
      </c>
      <c r="FJ273">
        <v>17</v>
      </c>
      <c r="FK273">
        <v>1.61</v>
      </c>
      <c r="FL273">
        <v>0.59</v>
      </c>
      <c r="FM273">
        <v>-60.5407243902439</v>
      </c>
      <c r="FN273">
        <v>-0.398387456446022</v>
      </c>
      <c r="FO273">
        <v>0.473911951161708</v>
      </c>
      <c r="FP273">
        <v>1</v>
      </c>
      <c r="FQ273">
        <v>874.945911764706</v>
      </c>
      <c r="FR273">
        <v>-0.767746372815693</v>
      </c>
      <c r="FS273">
        <v>0.212756332268668</v>
      </c>
      <c r="FT273">
        <v>1</v>
      </c>
      <c r="FU273">
        <v>3.74468048780488</v>
      </c>
      <c r="FV273">
        <v>0.317329337979091</v>
      </c>
      <c r="FW273">
        <v>0.0343090814935751</v>
      </c>
      <c r="FX273">
        <v>0</v>
      </c>
      <c r="FY273">
        <v>2</v>
      </c>
      <c r="FZ273">
        <v>3</v>
      </c>
      <c r="GA273" t="s">
        <v>474</v>
      </c>
      <c r="GB273">
        <v>2.97418</v>
      </c>
      <c r="GC273">
        <v>2.69979</v>
      </c>
      <c r="GD273">
        <v>0.168111</v>
      </c>
      <c r="GE273">
        <v>0.1753</v>
      </c>
      <c r="GF273">
        <v>0.109553</v>
      </c>
      <c r="GG273">
        <v>0.099388</v>
      </c>
      <c r="GH273">
        <v>32412.5</v>
      </c>
      <c r="GI273">
        <v>35136.9</v>
      </c>
      <c r="GJ273">
        <v>35304.7</v>
      </c>
      <c r="GK273">
        <v>38636.6</v>
      </c>
      <c r="GL273">
        <v>44562.4</v>
      </c>
      <c r="GM273">
        <v>50252.7</v>
      </c>
      <c r="GN273">
        <v>55182</v>
      </c>
      <c r="GO273">
        <v>61966.4</v>
      </c>
      <c r="GP273">
        <v>1.9872</v>
      </c>
      <c r="GQ273">
        <v>1.8556</v>
      </c>
      <c r="GR273">
        <v>0.136316</v>
      </c>
      <c r="GS273">
        <v>0</v>
      </c>
      <c r="GT273">
        <v>25.127</v>
      </c>
      <c r="GU273">
        <v>999.9</v>
      </c>
      <c r="GV273">
        <v>57.569</v>
      </c>
      <c r="GW273">
        <v>29.306</v>
      </c>
      <c r="GX273">
        <v>26.0702</v>
      </c>
      <c r="GY273">
        <v>55.5164</v>
      </c>
      <c r="GZ273">
        <v>43.2772</v>
      </c>
      <c r="HA273">
        <v>1</v>
      </c>
      <c r="HB273">
        <v>-0.0632927</v>
      </c>
      <c r="HC273">
        <v>0.00544662</v>
      </c>
      <c r="HD273">
        <v>20.1133</v>
      </c>
      <c r="HE273">
        <v>5.19812</v>
      </c>
      <c r="HF273">
        <v>12.0052</v>
      </c>
      <c r="HG273">
        <v>4.9756</v>
      </c>
      <c r="HH273">
        <v>3.2938</v>
      </c>
      <c r="HI273">
        <v>9999</v>
      </c>
      <c r="HJ273">
        <v>9999</v>
      </c>
      <c r="HK273">
        <v>9999</v>
      </c>
      <c r="HL273">
        <v>628.6</v>
      </c>
      <c r="HM273">
        <v>1.86325</v>
      </c>
      <c r="HN273">
        <v>1.86801</v>
      </c>
      <c r="HO273">
        <v>1.86783</v>
      </c>
      <c r="HP273">
        <v>1.86905</v>
      </c>
      <c r="HQ273">
        <v>1.86984</v>
      </c>
      <c r="HR273">
        <v>1.86587</v>
      </c>
      <c r="HS273">
        <v>1.86691</v>
      </c>
      <c r="HT273">
        <v>1.86829</v>
      </c>
      <c r="HU273">
        <v>5</v>
      </c>
      <c r="HV273">
        <v>0</v>
      </c>
      <c r="HW273">
        <v>0</v>
      </c>
      <c r="HX273">
        <v>0</v>
      </c>
      <c r="HY273" t="s">
        <v>422</v>
      </c>
      <c r="HZ273" t="s">
        <v>423</v>
      </c>
      <c r="IA273" t="s">
        <v>424</v>
      </c>
      <c r="IB273" t="s">
        <v>424</v>
      </c>
      <c r="IC273" t="s">
        <v>424</v>
      </c>
      <c r="ID273" t="s">
        <v>424</v>
      </c>
      <c r="IE273">
        <v>0</v>
      </c>
      <c r="IF273">
        <v>100</v>
      </c>
      <c r="IG273">
        <v>100</v>
      </c>
      <c r="IH273">
        <v>10</v>
      </c>
      <c r="II273">
        <v>0.5754</v>
      </c>
      <c r="IJ273">
        <v>4.02706509432224</v>
      </c>
      <c r="IK273">
        <v>0.00601174518973114</v>
      </c>
      <c r="IL273">
        <v>2.77886958061485e-07</v>
      </c>
      <c r="IM273">
        <v>-3.54636231360687e-10</v>
      </c>
      <c r="IN273">
        <v>-0.0404303883988718</v>
      </c>
      <c r="IO273">
        <v>-0.0177815531441476</v>
      </c>
      <c r="IP273">
        <v>0.00205572605671414</v>
      </c>
      <c r="IQ273">
        <v>-1.65519735432211e-05</v>
      </c>
      <c r="IR273">
        <v>-4</v>
      </c>
      <c r="IS273">
        <v>1848</v>
      </c>
      <c r="IT273">
        <v>1</v>
      </c>
      <c r="IU273">
        <v>25</v>
      </c>
      <c r="IV273">
        <v>24589</v>
      </c>
      <c r="IW273">
        <v>24589</v>
      </c>
      <c r="IX273">
        <v>2.21191</v>
      </c>
      <c r="IY273">
        <v>2.59399</v>
      </c>
      <c r="IZ273">
        <v>1.54785</v>
      </c>
      <c r="JA273">
        <v>2.30347</v>
      </c>
      <c r="JB273">
        <v>1.34644</v>
      </c>
      <c r="JC273">
        <v>2.41211</v>
      </c>
      <c r="JD273">
        <v>33.7155</v>
      </c>
      <c r="JE273">
        <v>24.2188</v>
      </c>
      <c r="JF273">
        <v>18</v>
      </c>
      <c r="JG273">
        <v>499.863</v>
      </c>
      <c r="JH273">
        <v>414.686</v>
      </c>
      <c r="JI273">
        <v>25</v>
      </c>
      <c r="JJ273">
        <v>26.4444</v>
      </c>
      <c r="JK273">
        <v>30</v>
      </c>
      <c r="JL273">
        <v>26.4155</v>
      </c>
      <c r="JM273">
        <v>26.3577</v>
      </c>
      <c r="JN273">
        <v>44.3861</v>
      </c>
      <c r="JO273">
        <v>21.9722</v>
      </c>
      <c r="JP273">
        <v>83.0763</v>
      </c>
      <c r="JQ273">
        <v>25</v>
      </c>
      <c r="JR273">
        <v>1093.38</v>
      </c>
      <c r="JS273">
        <v>22.3504</v>
      </c>
      <c r="JT273">
        <v>102.368</v>
      </c>
      <c r="JU273">
        <v>103.147</v>
      </c>
    </row>
    <row r="274" spans="1:281">
      <c r="A274">
        <v>258</v>
      </c>
      <c r="B274">
        <v>1659026973.1</v>
      </c>
      <c r="C274">
        <v>3290</v>
      </c>
      <c r="D274" t="s">
        <v>941</v>
      </c>
      <c r="E274" t="s">
        <v>942</v>
      </c>
      <c r="F274">
        <v>5</v>
      </c>
      <c r="G274" t="s">
        <v>812</v>
      </c>
      <c r="H274" t="s">
        <v>417</v>
      </c>
      <c r="I274">
        <v>1659026965.31429</v>
      </c>
      <c r="J274">
        <f>(K274)/1000</f>
        <v>0</v>
      </c>
      <c r="K274">
        <f>IF(CZ274, AN274, AH274)</f>
        <v>0</v>
      </c>
      <c r="L274">
        <f>IF(CZ274, AI274, AG274)</f>
        <v>0</v>
      </c>
      <c r="M274">
        <f>DB274 - IF(AU274&gt;1, L274*CV274*100.0/(AW274*DP274), 0)</f>
        <v>0</v>
      </c>
      <c r="N274">
        <f>((T274-J274/2)*M274-L274)/(T274+J274/2)</f>
        <v>0</v>
      </c>
      <c r="O274">
        <f>N274*(DI274+DJ274)/1000.0</f>
        <v>0</v>
      </c>
      <c r="P274">
        <f>(DB274 - IF(AU274&gt;1, L274*CV274*100.0/(AW274*DP274), 0))*(DI274+DJ274)/1000.0</f>
        <v>0</v>
      </c>
      <c r="Q274">
        <f>2.0/((1/S274-1/R274)+SIGN(S274)*SQRT((1/S274-1/R274)*(1/S274-1/R274) + 4*CW274/((CW274+1)*(CW274+1))*(2*1/S274*1/R274-1/R274*1/R274)))</f>
        <v>0</v>
      </c>
      <c r="R274">
        <f>IF(LEFT(CX274,1)&lt;&gt;"0",IF(LEFT(CX274,1)="1",3.0,CY274),$D$5+$E$5*(DP274*DI274/($K$5*1000))+$F$5*(DP274*DI274/($K$5*1000))*MAX(MIN(CV274,$J$5),$I$5)*MAX(MIN(CV274,$J$5),$I$5)+$G$5*MAX(MIN(CV274,$J$5),$I$5)*(DP274*DI274/($K$5*1000))+$H$5*(DP274*DI274/($K$5*1000))*(DP274*DI274/($K$5*1000)))</f>
        <v>0</v>
      </c>
      <c r="S274">
        <f>J274*(1000-(1000*0.61365*exp(17.502*W274/(240.97+W274))/(DI274+DJ274)+DD274)/2)/(1000*0.61365*exp(17.502*W274/(240.97+W274))/(DI274+DJ274)-DD274)</f>
        <v>0</v>
      </c>
      <c r="T274">
        <f>1/((CW274+1)/(Q274/1.6)+1/(R274/1.37)) + CW274/((CW274+1)/(Q274/1.6) + CW274/(R274/1.37))</f>
        <v>0</v>
      </c>
      <c r="U274">
        <f>(CR274*CU274)</f>
        <v>0</v>
      </c>
      <c r="V274">
        <f>(DK274+(U274+2*0.95*5.67E-8*(((DK274+$B$7)+273)^4-(DK274+273)^4)-44100*J274)/(1.84*29.3*R274+8*0.95*5.67E-8*(DK274+273)^3))</f>
        <v>0</v>
      </c>
      <c r="W274">
        <f>($C$7*DL274+$D$7*DM274+$E$7*V274)</f>
        <v>0</v>
      </c>
      <c r="X274">
        <f>0.61365*exp(17.502*W274/(240.97+W274))</f>
        <v>0</v>
      </c>
      <c r="Y274">
        <f>(Z274/AA274*100)</f>
        <v>0</v>
      </c>
      <c r="Z274">
        <f>DD274*(DI274+DJ274)/1000</f>
        <v>0</v>
      </c>
      <c r="AA274">
        <f>0.61365*exp(17.502*DK274/(240.97+DK274))</f>
        <v>0</v>
      </c>
      <c r="AB274">
        <f>(X274-DD274*(DI274+DJ274)/1000)</f>
        <v>0</v>
      </c>
      <c r="AC274">
        <f>(-J274*44100)</f>
        <v>0</v>
      </c>
      <c r="AD274">
        <f>2*29.3*R274*0.92*(DK274-W274)</f>
        <v>0</v>
      </c>
      <c r="AE274">
        <f>2*0.95*5.67E-8*(((DK274+$B$7)+273)^4-(W274+273)^4)</f>
        <v>0</v>
      </c>
      <c r="AF274">
        <f>U274+AE274+AC274+AD274</f>
        <v>0</v>
      </c>
      <c r="AG274">
        <f>DH274*AU274*(DC274-DB274*(1000-AU274*DE274)/(1000-AU274*DD274))/(100*CV274)</f>
        <v>0</v>
      </c>
      <c r="AH274">
        <f>1000*DH274*AU274*(DD274-DE274)/(100*CV274*(1000-AU274*DD274))</f>
        <v>0</v>
      </c>
      <c r="AI274">
        <f>(AJ274 - AK274 - DI274*1E3/(8.314*(DK274+273.15)) * AM274/DH274 * AL274) * DH274/(100*CV274) * (1000 - DE274)/1000</f>
        <v>0</v>
      </c>
      <c r="AJ274">
        <v>1109.59433238473</v>
      </c>
      <c r="AK274">
        <v>1058.95824242424</v>
      </c>
      <c r="AL274">
        <v>3.4879174622483</v>
      </c>
      <c r="AM274">
        <v>66.0504921813524</v>
      </c>
      <c r="AN274">
        <f>(AP274 - AO274 + DI274*1E3/(8.314*(DK274+273.15)) * AR274/DH274 * AQ274) * DH274/(100*CV274) * 1000/(1000 - AP274)</f>
        <v>0</v>
      </c>
      <c r="AO274">
        <v>22.3859158000433</v>
      </c>
      <c r="AP274">
        <v>26.1982993006993</v>
      </c>
      <c r="AQ274">
        <v>-0.000125696969695138</v>
      </c>
      <c r="AR274">
        <v>92.47</v>
      </c>
      <c r="AS274">
        <v>0</v>
      </c>
      <c r="AT274">
        <v>0</v>
      </c>
      <c r="AU274">
        <f>IF(AS274*$H$13&gt;=AW274,1.0,(AW274/(AW274-AS274*$H$13)))</f>
        <v>0</v>
      </c>
      <c r="AV274">
        <f>(AU274-1)*100</f>
        <v>0</v>
      </c>
      <c r="AW274">
        <f>MAX(0,($B$13+$C$13*DP274)/(1+$D$13*DP274)*DI274/(DK274+273)*$E$13)</f>
        <v>0</v>
      </c>
      <c r="AX274" t="s">
        <v>418</v>
      </c>
      <c r="AY274" t="s">
        <v>418</v>
      </c>
      <c r="AZ274">
        <v>0</v>
      </c>
      <c r="BA274">
        <v>0</v>
      </c>
      <c r="BB274">
        <f>1-AZ274/BA274</f>
        <v>0</v>
      </c>
      <c r="BC274">
        <v>0</v>
      </c>
      <c r="BD274" t="s">
        <v>418</v>
      </c>
      <c r="BE274" t="s">
        <v>418</v>
      </c>
      <c r="BF274">
        <v>0</v>
      </c>
      <c r="BG274">
        <v>0</v>
      </c>
      <c r="BH274">
        <f>1-BF274/BG274</f>
        <v>0</v>
      </c>
      <c r="BI274">
        <v>0.5</v>
      </c>
      <c r="BJ274">
        <f>CS274</f>
        <v>0</v>
      </c>
      <c r="BK274">
        <f>L274</f>
        <v>0</v>
      </c>
      <c r="BL274">
        <f>BH274*BI274*BJ274</f>
        <v>0</v>
      </c>
      <c r="BM274">
        <f>(BK274-BC274)/BJ274</f>
        <v>0</v>
      </c>
      <c r="BN274">
        <f>(BA274-BG274)/BG274</f>
        <v>0</v>
      </c>
      <c r="BO274">
        <f>AZ274/(BB274+AZ274/BG274)</f>
        <v>0</v>
      </c>
      <c r="BP274" t="s">
        <v>418</v>
      </c>
      <c r="BQ274">
        <v>0</v>
      </c>
      <c r="BR274">
        <f>IF(BQ274&lt;&gt;0, BQ274, BO274)</f>
        <v>0</v>
      </c>
      <c r="BS274">
        <f>1-BR274/BG274</f>
        <v>0</v>
      </c>
      <c r="BT274">
        <f>(BG274-BF274)/(BG274-BR274)</f>
        <v>0</v>
      </c>
      <c r="BU274">
        <f>(BA274-BG274)/(BA274-BR274)</f>
        <v>0</v>
      </c>
      <c r="BV274">
        <f>(BG274-BF274)/(BG274-AZ274)</f>
        <v>0</v>
      </c>
      <c r="BW274">
        <f>(BA274-BG274)/(BA274-AZ274)</f>
        <v>0</v>
      </c>
      <c r="BX274">
        <f>(BT274*BR274/BF274)</f>
        <v>0</v>
      </c>
      <c r="BY274">
        <f>(1-BX274)</f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f>$B$11*DQ274+$C$11*DR274+$F$11*EC274*(1-EF274)</f>
        <v>0</v>
      </c>
      <c r="CS274">
        <f>CR274*CT274</f>
        <v>0</v>
      </c>
      <c r="CT274">
        <f>($B$11*$D$9+$C$11*$D$9+$F$11*((EP274+EH274)/MAX(EP274+EH274+EQ274, 0.1)*$I$9+EQ274/MAX(EP274+EH274+EQ274, 0.1)*$J$9))/($B$11+$C$11+$F$11)</f>
        <v>0</v>
      </c>
      <c r="CU274">
        <f>($B$11*$K$9+$C$11*$K$9+$F$11*((EP274+EH274)/MAX(EP274+EH274+EQ274, 0.1)*$P$9+EQ274/MAX(EP274+EH274+EQ274, 0.1)*$Q$9))/($B$11+$C$11+$F$11)</f>
        <v>0</v>
      </c>
      <c r="CV274">
        <v>6</v>
      </c>
      <c r="CW274">
        <v>0.5</v>
      </c>
      <c r="CX274" t="s">
        <v>419</v>
      </c>
      <c r="CY274">
        <v>2</v>
      </c>
      <c r="CZ274" t="b">
        <v>1</v>
      </c>
      <c r="DA274">
        <v>1659026965.31429</v>
      </c>
      <c r="DB274">
        <v>1006.78064285714</v>
      </c>
      <c r="DC274">
        <v>1067.555</v>
      </c>
      <c r="DD274">
        <v>26.2016428571429</v>
      </c>
      <c r="DE274">
        <v>22.4149892857143</v>
      </c>
      <c r="DF274">
        <v>996.837214285714</v>
      </c>
      <c r="DG274">
        <v>25.6262892857143</v>
      </c>
      <c r="DH274">
        <v>500.071</v>
      </c>
      <c r="DI274">
        <v>90.3876178571428</v>
      </c>
      <c r="DJ274">
        <v>0.0461402821428571</v>
      </c>
      <c r="DK274">
        <v>27.2669071428571</v>
      </c>
      <c r="DL274">
        <v>27.3456464285714</v>
      </c>
      <c r="DM274">
        <v>999.9</v>
      </c>
      <c r="DN274">
        <v>0</v>
      </c>
      <c r="DO274">
        <v>0</v>
      </c>
      <c r="DP274">
        <v>9991.60714285714</v>
      </c>
      <c r="DQ274">
        <v>0</v>
      </c>
      <c r="DR274">
        <v>18.2593</v>
      </c>
      <c r="DS274">
        <v>-60.7732535714286</v>
      </c>
      <c r="DT274">
        <v>1033.87035714286</v>
      </c>
      <c r="DU274">
        <v>1092.03178571429</v>
      </c>
      <c r="DV274">
        <v>3.7866525</v>
      </c>
      <c r="DW274">
        <v>1067.555</v>
      </c>
      <c r="DX274">
        <v>22.4149892857143</v>
      </c>
      <c r="DY274">
        <v>2.36830464285714</v>
      </c>
      <c r="DZ274">
        <v>2.02603678571429</v>
      </c>
      <c r="EA274">
        <v>20.1486678571429</v>
      </c>
      <c r="EB274">
        <v>17.6492964285714</v>
      </c>
      <c r="EC274">
        <v>2000.03607142857</v>
      </c>
      <c r="ED274">
        <v>0.979999464285714</v>
      </c>
      <c r="EE274">
        <v>0.02000065</v>
      </c>
      <c r="EF274">
        <v>0</v>
      </c>
      <c r="EG274">
        <v>874.849928571429</v>
      </c>
      <c r="EH274">
        <v>5.00063</v>
      </c>
      <c r="EI274">
        <v>17253.55</v>
      </c>
      <c r="EJ274">
        <v>17257.2071428571</v>
      </c>
      <c r="EK274">
        <v>38</v>
      </c>
      <c r="EL274">
        <v>38.107</v>
      </c>
      <c r="EM274">
        <v>37.562</v>
      </c>
      <c r="EN274">
        <v>37.36825</v>
      </c>
      <c r="EO274">
        <v>39.0398571428571</v>
      </c>
      <c r="EP274">
        <v>1955.13571428571</v>
      </c>
      <c r="EQ274">
        <v>39.8978571428571</v>
      </c>
      <c r="ER274">
        <v>0</v>
      </c>
      <c r="ES274">
        <v>1659026971.9</v>
      </c>
      <c r="ET274">
        <v>0</v>
      </c>
      <c r="EU274">
        <v>874.82844</v>
      </c>
      <c r="EV274">
        <v>-0.930384601862571</v>
      </c>
      <c r="EW274">
        <v>-18.4923075232304</v>
      </c>
      <c r="EX274">
        <v>17253.144</v>
      </c>
      <c r="EY274">
        <v>15</v>
      </c>
      <c r="EZ274">
        <v>0</v>
      </c>
      <c r="FA274" t="s">
        <v>420</v>
      </c>
      <c r="FB274">
        <v>1657551626.5</v>
      </c>
      <c r="FC274">
        <v>1657551629</v>
      </c>
      <c r="FD274">
        <v>0</v>
      </c>
      <c r="FE274">
        <v>0.403</v>
      </c>
      <c r="FF274">
        <v>0.009</v>
      </c>
      <c r="FG274">
        <v>9.41</v>
      </c>
      <c r="FH274">
        <v>0.087</v>
      </c>
      <c r="FI274">
        <v>417</v>
      </c>
      <c r="FJ274">
        <v>17</v>
      </c>
      <c r="FK274">
        <v>1.61</v>
      </c>
      <c r="FL274">
        <v>0.59</v>
      </c>
      <c r="FM274">
        <v>-60.6339658536585</v>
      </c>
      <c r="FN274">
        <v>-1.96517560975615</v>
      </c>
      <c r="FO274">
        <v>0.501589989304624</v>
      </c>
      <c r="FP274">
        <v>0</v>
      </c>
      <c r="FQ274">
        <v>874.876941176471</v>
      </c>
      <c r="FR274">
        <v>-0.715660806375715</v>
      </c>
      <c r="FS274">
        <v>0.180360740017871</v>
      </c>
      <c r="FT274">
        <v>1</v>
      </c>
      <c r="FU274">
        <v>3.76818487804878</v>
      </c>
      <c r="FV274">
        <v>0.326340418118472</v>
      </c>
      <c r="FW274">
        <v>0.0352676013223739</v>
      </c>
      <c r="FX274">
        <v>0</v>
      </c>
      <c r="FY274">
        <v>1</v>
      </c>
      <c r="FZ274">
        <v>3</v>
      </c>
      <c r="GA274" t="s">
        <v>421</v>
      </c>
      <c r="GB274">
        <v>2.97423</v>
      </c>
      <c r="GC274">
        <v>2.69994</v>
      </c>
      <c r="GD274">
        <v>0.169861</v>
      </c>
      <c r="GE274">
        <v>0.177123</v>
      </c>
      <c r="GF274">
        <v>0.109537</v>
      </c>
      <c r="GG274">
        <v>0.0993498</v>
      </c>
      <c r="GH274">
        <v>32343.8</v>
      </c>
      <c r="GI274">
        <v>35059.5</v>
      </c>
      <c r="GJ274">
        <v>35304.1</v>
      </c>
      <c r="GK274">
        <v>38636.9</v>
      </c>
      <c r="GL274">
        <v>44563.6</v>
      </c>
      <c r="GM274">
        <v>50254.9</v>
      </c>
      <c r="GN274">
        <v>55182.6</v>
      </c>
      <c r="GO274">
        <v>61966.4</v>
      </c>
      <c r="GP274">
        <v>1.9876</v>
      </c>
      <c r="GQ274">
        <v>1.856</v>
      </c>
      <c r="GR274">
        <v>0.134706</v>
      </c>
      <c r="GS274">
        <v>0</v>
      </c>
      <c r="GT274">
        <v>25.127</v>
      </c>
      <c r="GU274">
        <v>999.9</v>
      </c>
      <c r="GV274">
        <v>57.569</v>
      </c>
      <c r="GW274">
        <v>29.306</v>
      </c>
      <c r="GX274">
        <v>26.0706</v>
      </c>
      <c r="GY274">
        <v>55.7664</v>
      </c>
      <c r="GZ274">
        <v>42.9567</v>
      </c>
      <c r="HA274">
        <v>1</v>
      </c>
      <c r="HB274">
        <v>-0.0632724</v>
      </c>
      <c r="HC274">
        <v>0.00522876</v>
      </c>
      <c r="HD274">
        <v>20.1141</v>
      </c>
      <c r="HE274">
        <v>5.19932</v>
      </c>
      <c r="HF274">
        <v>12.0052</v>
      </c>
      <c r="HG274">
        <v>4.976</v>
      </c>
      <c r="HH274">
        <v>3.2936</v>
      </c>
      <c r="HI274">
        <v>9999</v>
      </c>
      <c r="HJ274">
        <v>9999</v>
      </c>
      <c r="HK274">
        <v>9999</v>
      </c>
      <c r="HL274">
        <v>628.6</v>
      </c>
      <c r="HM274">
        <v>1.86325</v>
      </c>
      <c r="HN274">
        <v>1.86801</v>
      </c>
      <c r="HO274">
        <v>1.86783</v>
      </c>
      <c r="HP274">
        <v>1.86896</v>
      </c>
      <c r="HQ274">
        <v>1.86981</v>
      </c>
      <c r="HR274">
        <v>1.86584</v>
      </c>
      <c r="HS274">
        <v>1.86691</v>
      </c>
      <c r="HT274">
        <v>1.86832</v>
      </c>
      <c r="HU274">
        <v>5</v>
      </c>
      <c r="HV274">
        <v>0</v>
      </c>
      <c r="HW274">
        <v>0</v>
      </c>
      <c r="HX274">
        <v>0</v>
      </c>
      <c r="HY274" t="s">
        <v>422</v>
      </c>
      <c r="HZ274" t="s">
        <v>423</v>
      </c>
      <c r="IA274" t="s">
        <v>424</v>
      </c>
      <c r="IB274" t="s">
        <v>424</v>
      </c>
      <c r="IC274" t="s">
        <v>424</v>
      </c>
      <c r="ID274" t="s">
        <v>424</v>
      </c>
      <c r="IE274">
        <v>0</v>
      </c>
      <c r="IF274">
        <v>100</v>
      </c>
      <c r="IG274">
        <v>100</v>
      </c>
      <c r="IH274">
        <v>10.09</v>
      </c>
      <c r="II274">
        <v>0.5752</v>
      </c>
      <c r="IJ274">
        <v>4.02706509432224</v>
      </c>
      <c r="IK274">
        <v>0.00601174518973114</v>
      </c>
      <c r="IL274">
        <v>2.77886958061485e-07</v>
      </c>
      <c r="IM274">
        <v>-3.54636231360687e-10</v>
      </c>
      <c r="IN274">
        <v>-0.0404303883988718</v>
      </c>
      <c r="IO274">
        <v>-0.0177815531441476</v>
      </c>
      <c r="IP274">
        <v>0.00205572605671414</v>
      </c>
      <c r="IQ274">
        <v>-1.65519735432211e-05</v>
      </c>
      <c r="IR274">
        <v>-4</v>
      </c>
      <c r="IS274">
        <v>1848</v>
      </c>
      <c r="IT274">
        <v>1</v>
      </c>
      <c r="IU274">
        <v>25</v>
      </c>
      <c r="IV274">
        <v>24589.1</v>
      </c>
      <c r="IW274">
        <v>24589.1</v>
      </c>
      <c r="IX274">
        <v>2.24243</v>
      </c>
      <c r="IY274">
        <v>2.60132</v>
      </c>
      <c r="IZ274">
        <v>1.54785</v>
      </c>
      <c r="JA274">
        <v>2.30225</v>
      </c>
      <c r="JB274">
        <v>1.34644</v>
      </c>
      <c r="JC274">
        <v>2.36694</v>
      </c>
      <c r="JD274">
        <v>33.7155</v>
      </c>
      <c r="JE274">
        <v>24.2188</v>
      </c>
      <c r="JF274">
        <v>18</v>
      </c>
      <c r="JG274">
        <v>500.106</v>
      </c>
      <c r="JH274">
        <v>414.913</v>
      </c>
      <c r="JI274">
        <v>24.9999</v>
      </c>
      <c r="JJ274">
        <v>26.4422</v>
      </c>
      <c r="JK274">
        <v>30</v>
      </c>
      <c r="JL274">
        <v>26.4133</v>
      </c>
      <c r="JM274">
        <v>26.3577</v>
      </c>
      <c r="JN274">
        <v>44.9123</v>
      </c>
      <c r="JO274">
        <v>21.9722</v>
      </c>
      <c r="JP274">
        <v>83.0763</v>
      </c>
      <c r="JQ274">
        <v>25</v>
      </c>
      <c r="JR274">
        <v>1106.86</v>
      </c>
      <c r="JS274">
        <v>22.3504</v>
      </c>
      <c r="JT274">
        <v>102.368</v>
      </c>
      <c r="JU274">
        <v>103.148</v>
      </c>
    </row>
    <row r="275" spans="1:281">
      <c r="A275">
        <v>259</v>
      </c>
      <c r="B275">
        <v>1659026978.1</v>
      </c>
      <c r="C275">
        <v>3295</v>
      </c>
      <c r="D275" t="s">
        <v>943</v>
      </c>
      <c r="E275" t="s">
        <v>944</v>
      </c>
      <c r="F275">
        <v>5</v>
      </c>
      <c r="G275" t="s">
        <v>812</v>
      </c>
      <c r="H275" t="s">
        <v>417</v>
      </c>
      <c r="I275">
        <v>1659026970.6</v>
      </c>
      <c r="J275">
        <f>(K275)/1000</f>
        <v>0</v>
      </c>
      <c r="K275">
        <f>IF(CZ275, AN275, AH275)</f>
        <v>0</v>
      </c>
      <c r="L275">
        <f>IF(CZ275, AI275, AG275)</f>
        <v>0</v>
      </c>
      <c r="M275">
        <f>DB275 - IF(AU275&gt;1, L275*CV275*100.0/(AW275*DP275), 0)</f>
        <v>0</v>
      </c>
      <c r="N275">
        <f>((T275-J275/2)*M275-L275)/(T275+J275/2)</f>
        <v>0</v>
      </c>
      <c r="O275">
        <f>N275*(DI275+DJ275)/1000.0</f>
        <v>0</v>
      </c>
      <c r="P275">
        <f>(DB275 - IF(AU275&gt;1, L275*CV275*100.0/(AW275*DP275), 0))*(DI275+DJ275)/1000.0</f>
        <v>0</v>
      </c>
      <c r="Q275">
        <f>2.0/((1/S275-1/R275)+SIGN(S275)*SQRT((1/S275-1/R275)*(1/S275-1/R275) + 4*CW275/((CW275+1)*(CW275+1))*(2*1/S275*1/R275-1/R275*1/R275)))</f>
        <v>0</v>
      </c>
      <c r="R275">
        <f>IF(LEFT(CX275,1)&lt;&gt;"0",IF(LEFT(CX275,1)="1",3.0,CY275),$D$5+$E$5*(DP275*DI275/($K$5*1000))+$F$5*(DP275*DI275/($K$5*1000))*MAX(MIN(CV275,$J$5),$I$5)*MAX(MIN(CV275,$J$5),$I$5)+$G$5*MAX(MIN(CV275,$J$5),$I$5)*(DP275*DI275/($K$5*1000))+$H$5*(DP275*DI275/($K$5*1000))*(DP275*DI275/($K$5*1000)))</f>
        <v>0</v>
      </c>
      <c r="S275">
        <f>J275*(1000-(1000*0.61365*exp(17.502*W275/(240.97+W275))/(DI275+DJ275)+DD275)/2)/(1000*0.61365*exp(17.502*W275/(240.97+W275))/(DI275+DJ275)-DD275)</f>
        <v>0</v>
      </c>
      <c r="T275">
        <f>1/((CW275+1)/(Q275/1.6)+1/(R275/1.37)) + CW275/((CW275+1)/(Q275/1.6) + CW275/(R275/1.37))</f>
        <v>0</v>
      </c>
      <c r="U275">
        <f>(CR275*CU275)</f>
        <v>0</v>
      </c>
      <c r="V275">
        <f>(DK275+(U275+2*0.95*5.67E-8*(((DK275+$B$7)+273)^4-(DK275+273)^4)-44100*J275)/(1.84*29.3*R275+8*0.95*5.67E-8*(DK275+273)^3))</f>
        <v>0</v>
      </c>
      <c r="W275">
        <f>($C$7*DL275+$D$7*DM275+$E$7*V275)</f>
        <v>0</v>
      </c>
      <c r="X275">
        <f>0.61365*exp(17.502*W275/(240.97+W275))</f>
        <v>0</v>
      </c>
      <c r="Y275">
        <f>(Z275/AA275*100)</f>
        <v>0</v>
      </c>
      <c r="Z275">
        <f>DD275*(DI275+DJ275)/1000</f>
        <v>0</v>
      </c>
      <c r="AA275">
        <f>0.61365*exp(17.502*DK275/(240.97+DK275))</f>
        <v>0</v>
      </c>
      <c r="AB275">
        <f>(X275-DD275*(DI275+DJ275)/1000)</f>
        <v>0</v>
      </c>
      <c r="AC275">
        <f>(-J275*44100)</f>
        <v>0</v>
      </c>
      <c r="AD275">
        <f>2*29.3*R275*0.92*(DK275-W275)</f>
        <v>0</v>
      </c>
      <c r="AE275">
        <f>2*0.95*5.67E-8*(((DK275+$B$7)+273)^4-(W275+273)^4)</f>
        <v>0</v>
      </c>
      <c r="AF275">
        <f>U275+AE275+AC275+AD275</f>
        <v>0</v>
      </c>
      <c r="AG275">
        <f>DH275*AU275*(DC275-DB275*(1000-AU275*DE275)/(1000-AU275*DD275))/(100*CV275)</f>
        <v>0</v>
      </c>
      <c r="AH275">
        <f>1000*DH275*AU275*(DD275-DE275)/(100*CV275*(1000-AU275*DD275))</f>
        <v>0</v>
      </c>
      <c r="AI275">
        <f>(AJ275 - AK275 - DI275*1E3/(8.314*(DK275+273.15)) * AM275/DH275 * AL275) * DH275/(100*CV275) * (1000 - DE275)/1000</f>
        <v>0</v>
      </c>
      <c r="AJ275">
        <v>1126.80958172091</v>
      </c>
      <c r="AK275">
        <v>1076.48151515152</v>
      </c>
      <c r="AL275">
        <v>3.52670714486122</v>
      </c>
      <c r="AM275">
        <v>66.0504921813524</v>
      </c>
      <c r="AN275">
        <f>(AP275 - AO275 + DI275*1E3/(8.314*(DK275+273.15)) * AR275/DH275 * AQ275) * DH275/(100*CV275) * 1000/(1000 - AP275)</f>
        <v>0</v>
      </c>
      <c r="AO275">
        <v>22.3805663417749</v>
      </c>
      <c r="AP275">
        <v>26.1992258741259</v>
      </c>
      <c r="AQ275">
        <v>-0.00012295526695276</v>
      </c>
      <c r="AR275">
        <v>92.47</v>
      </c>
      <c r="AS275">
        <v>0</v>
      </c>
      <c r="AT275">
        <v>0</v>
      </c>
      <c r="AU275">
        <f>IF(AS275*$H$13&gt;=AW275,1.0,(AW275/(AW275-AS275*$H$13)))</f>
        <v>0</v>
      </c>
      <c r="AV275">
        <f>(AU275-1)*100</f>
        <v>0</v>
      </c>
      <c r="AW275">
        <f>MAX(0,($B$13+$C$13*DP275)/(1+$D$13*DP275)*DI275/(DK275+273)*$E$13)</f>
        <v>0</v>
      </c>
      <c r="AX275" t="s">
        <v>418</v>
      </c>
      <c r="AY275" t="s">
        <v>418</v>
      </c>
      <c r="AZ275">
        <v>0</v>
      </c>
      <c r="BA275">
        <v>0</v>
      </c>
      <c r="BB275">
        <f>1-AZ275/BA275</f>
        <v>0</v>
      </c>
      <c r="BC275">
        <v>0</v>
      </c>
      <c r="BD275" t="s">
        <v>418</v>
      </c>
      <c r="BE275" t="s">
        <v>418</v>
      </c>
      <c r="BF275">
        <v>0</v>
      </c>
      <c r="BG275">
        <v>0</v>
      </c>
      <c r="BH275">
        <f>1-BF275/BG275</f>
        <v>0</v>
      </c>
      <c r="BI275">
        <v>0.5</v>
      </c>
      <c r="BJ275">
        <f>CS275</f>
        <v>0</v>
      </c>
      <c r="BK275">
        <f>L275</f>
        <v>0</v>
      </c>
      <c r="BL275">
        <f>BH275*BI275*BJ275</f>
        <v>0</v>
      </c>
      <c r="BM275">
        <f>(BK275-BC275)/BJ275</f>
        <v>0</v>
      </c>
      <c r="BN275">
        <f>(BA275-BG275)/BG275</f>
        <v>0</v>
      </c>
      <c r="BO275">
        <f>AZ275/(BB275+AZ275/BG275)</f>
        <v>0</v>
      </c>
      <c r="BP275" t="s">
        <v>418</v>
      </c>
      <c r="BQ275">
        <v>0</v>
      </c>
      <c r="BR275">
        <f>IF(BQ275&lt;&gt;0, BQ275, BO275)</f>
        <v>0</v>
      </c>
      <c r="BS275">
        <f>1-BR275/BG275</f>
        <v>0</v>
      </c>
      <c r="BT275">
        <f>(BG275-BF275)/(BG275-BR275)</f>
        <v>0</v>
      </c>
      <c r="BU275">
        <f>(BA275-BG275)/(BA275-BR275)</f>
        <v>0</v>
      </c>
      <c r="BV275">
        <f>(BG275-BF275)/(BG275-AZ275)</f>
        <v>0</v>
      </c>
      <c r="BW275">
        <f>(BA275-BG275)/(BA275-AZ275)</f>
        <v>0</v>
      </c>
      <c r="BX275">
        <f>(BT275*BR275/BF275)</f>
        <v>0</v>
      </c>
      <c r="BY275">
        <f>(1-BX275)</f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f>$B$11*DQ275+$C$11*DR275+$F$11*EC275*(1-EF275)</f>
        <v>0</v>
      </c>
      <c r="CS275">
        <f>CR275*CT275</f>
        <v>0</v>
      </c>
      <c r="CT275">
        <f>($B$11*$D$9+$C$11*$D$9+$F$11*((EP275+EH275)/MAX(EP275+EH275+EQ275, 0.1)*$I$9+EQ275/MAX(EP275+EH275+EQ275, 0.1)*$J$9))/($B$11+$C$11+$F$11)</f>
        <v>0</v>
      </c>
      <c r="CU275">
        <f>($B$11*$K$9+$C$11*$K$9+$F$11*((EP275+EH275)/MAX(EP275+EH275+EQ275, 0.1)*$P$9+EQ275/MAX(EP275+EH275+EQ275, 0.1)*$Q$9))/($B$11+$C$11+$F$11)</f>
        <v>0</v>
      </c>
      <c r="CV275">
        <v>6</v>
      </c>
      <c r="CW275">
        <v>0.5</v>
      </c>
      <c r="CX275" t="s">
        <v>419</v>
      </c>
      <c r="CY275">
        <v>2</v>
      </c>
      <c r="CZ275" t="b">
        <v>1</v>
      </c>
      <c r="DA275">
        <v>1659026970.6</v>
      </c>
      <c r="DB275">
        <v>1024.50814814815</v>
      </c>
      <c r="DC275">
        <v>1085.4262962963</v>
      </c>
      <c r="DD275">
        <v>26.2024814814815</v>
      </c>
      <c r="DE275">
        <v>22.3960222222222</v>
      </c>
      <c r="DF275">
        <v>1014.46811111111</v>
      </c>
      <c r="DG275">
        <v>25.6270814814815</v>
      </c>
      <c r="DH275">
        <v>500.062407407407</v>
      </c>
      <c r="DI275">
        <v>90.388237037037</v>
      </c>
      <c r="DJ275">
        <v>0.0461197185185185</v>
      </c>
      <c r="DK275">
        <v>27.2663962962963</v>
      </c>
      <c r="DL275">
        <v>27.3477740740741</v>
      </c>
      <c r="DM275">
        <v>999.9</v>
      </c>
      <c r="DN275">
        <v>0</v>
      </c>
      <c r="DO275">
        <v>0</v>
      </c>
      <c r="DP275">
        <v>9975</v>
      </c>
      <c r="DQ275">
        <v>0</v>
      </c>
      <c r="DR275">
        <v>18.2593</v>
      </c>
      <c r="DS275">
        <v>-60.9168962962963</v>
      </c>
      <c r="DT275">
        <v>1052.07518518519</v>
      </c>
      <c r="DU275">
        <v>1110.29259259259</v>
      </c>
      <c r="DV275">
        <v>3.80645703703704</v>
      </c>
      <c r="DW275">
        <v>1085.4262962963</v>
      </c>
      <c r="DX275">
        <v>22.3960222222222</v>
      </c>
      <c r="DY275">
        <v>2.3683962962963</v>
      </c>
      <c r="DZ275">
        <v>2.02433518518519</v>
      </c>
      <c r="EA275">
        <v>20.1493037037037</v>
      </c>
      <c r="EB275">
        <v>17.6359777777778</v>
      </c>
      <c r="EC275">
        <v>2000.03703703704</v>
      </c>
      <c r="ED275">
        <v>0.979999222222222</v>
      </c>
      <c r="EE275">
        <v>0.0200008851851852</v>
      </c>
      <c r="EF275">
        <v>0</v>
      </c>
      <c r="EG275">
        <v>874.741518518519</v>
      </c>
      <c r="EH275">
        <v>5.00063</v>
      </c>
      <c r="EI275">
        <v>17251.9259259259</v>
      </c>
      <c r="EJ275">
        <v>17257.2185185185</v>
      </c>
      <c r="EK275">
        <v>38</v>
      </c>
      <c r="EL275">
        <v>38.097</v>
      </c>
      <c r="EM275">
        <v>37.562</v>
      </c>
      <c r="EN275">
        <v>37.3633333333333</v>
      </c>
      <c r="EO275">
        <v>39.0298518518519</v>
      </c>
      <c r="EP275">
        <v>1955.1362962963</v>
      </c>
      <c r="EQ275">
        <v>39.8981481481481</v>
      </c>
      <c r="ER275">
        <v>0</v>
      </c>
      <c r="ES275">
        <v>1659026976.7</v>
      </c>
      <c r="ET275">
        <v>0</v>
      </c>
      <c r="EU275">
        <v>874.72288</v>
      </c>
      <c r="EV275">
        <v>-0.954076920593985</v>
      </c>
      <c r="EW275">
        <v>-15.2076922838965</v>
      </c>
      <c r="EX275">
        <v>17251.688</v>
      </c>
      <c r="EY275">
        <v>15</v>
      </c>
      <c r="EZ275">
        <v>0</v>
      </c>
      <c r="FA275" t="s">
        <v>420</v>
      </c>
      <c r="FB275">
        <v>1657551626.5</v>
      </c>
      <c r="FC275">
        <v>1657551629</v>
      </c>
      <c r="FD275">
        <v>0</v>
      </c>
      <c r="FE275">
        <v>0.403</v>
      </c>
      <c r="FF275">
        <v>0.009</v>
      </c>
      <c r="FG275">
        <v>9.41</v>
      </c>
      <c r="FH275">
        <v>0.087</v>
      </c>
      <c r="FI275">
        <v>417</v>
      </c>
      <c r="FJ275">
        <v>17</v>
      </c>
      <c r="FK275">
        <v>1.61</v>
      </c>
      <c r="FL275">
        <v>0.59</v>
      </c>
      <c r="FM275">
        <v>-60.8019512195122</v>
      </c>
      <c r="FN275">
        <v>-2.2661686411151</v>
      </c>
      <c r="FO275">
        <v>0.476060772469102</v>
      </c>
      <c r="FP275">
        <v>0</v>
      </c>
      <c r="FQ275">
        <v>874.778823529412</v>
      </c>
      <c r="FR275">
        <v>-1.06380442683075</v>
      </c>
      <c r="FS275">
        <v>0.219233889419257</v>
      </c>
      <c r="FT275">
        <v>0</v>
      </c>
      <c r="FU275">
        <v>3.79325048780488</v>
      </c>
      <c r="FV275">
        <v>0.244465505226484</v>
      </c>
      <c r="FW275">
        <v>0.0284387585018738</v>
      </c>
      <c r="FX275">
        <v>0</v>
      </c>
      <c r="FY275">
        <v>0</v>
      </c>
      <c r="FZ275">
        <v>3</v>
      </c>
      <c r="GA275" t="s">
        <v>427</v>
      </c>
      <c r="GB275">
        <v>2.9736</v>
      </c>
      <c r="GC275">
        <v>2.70079</v>
      </c>
      <c r="GD275">
        <v>0.171651</v>
      </c>
      <c r="GE275">
        <v>0.178768</v>
      </c>
      <c r="GF275">
        <v>0.109517</v>
      </c>
      <c r="GG275">
        <v>0.0993511</v>
      </c>
      <c r="GH275">
        <v>32274.5</v>
      </c>
      <c r="GI275">
        <v>34989.4</v>
      </c>
      <c r="GJ275">
        <v>35304.7</v>
      </c>
      <c r="GK275">
        <v>38636.9</v>
      </c>
      <c r="GL275">
        <v>44564.6</v>
      </c>
      <c r="GM275">
        <v>50254.8</v>
      </c>
      <c r="GN275">
        <v>55182.4</v>
      </c>
      <c r="GO275">
        <v>61966.3</v>
      </c>
      <c r="GP275">
        <v>1.9882</v>
      </c>
      <c r="GQ275">
        <v>1.8558</v>
      </c>
      <c r="GR275">
        <v>0.13563</v>
      </c>
      <c r="GS275">
        <v>0</v>
      </c>
      <c r="GT275">
        <v>25.1266</v>
      </c>
      <c r="GU275">
        <v>999.9</v>
      </c>
      <c r="GV275">
        <v>57.569</v>
      </c>
      <c r="GW275">
        <v>29.285</v>
      </c>
      <c r="GX275">
        <v>26.0403</v>
      </c>
      <c r="GY275">
        <v>56.6164</v>
      </c>
      <c r="GZ275">
        <v>43.2292</v>
      </c>
      <c r="HA275">
        <v>1</v>
      </c>
      <c r="HB275">
        <v>-0.0634146</v>
      </c>
      <c r="HC275">
        <v>0.0043573</v>
      </c>
      <c r="HD275">
        <v>20.1141</v>
      </c>
      <c r="HE275">
        <v>5.19932</v>
      </c>
      <c r="HF275">
        <v>12.0052</v>
      </c>
      <c r="HG275">
        <v>4.9756</v>
      </c>
      <c r="HH275">
        <v>3.2934</v>
      </c>
      <c r="HI275">
        <v>9999</v>
      </c>
      <c r="HJ275">
        <v>9999</v>
      </c>
      <c r="HK275">
        <v>9999</v>
      </c>
      <c r="HL275">
        <v>628.6</v>
      </c>
      <c r="HM275">
        <v>1.86322</v>
      </c>
      <c r="HN275">
        <v>1.86798</v>
      </c>
      <c r="HO275">
        <v>1.86783</v>
      </c>
      <c r="HP275">
        <v>1.86905</v>
      </c>
      <c r="HQ275">
        <v>1.86981</v>
      </c>
      <c r="HR275">
        <v>1.86584</v>
      </c>
      <c r="HS275">
        <v>1.86691</v>
      </c>
      <c r="HT275">
        <v>1.86829</v>
      </c>
      <c r="HU275">
        <v>5</v>
      </c>
      <c r="HV275">
        <v>0</v>
      </c>
      <c r="HW275">
        <v>0</v>
      </c>
      <c r="HX275">
        <v>0</v>
      </c>
      <c r="HY275" t="s">
        <v>422</v>
      </c>
      <c r="HZ275" t="s">
        <v>423</v>
      </c>
      <c r="IA275" t="s">
        <v>424</v>
      </c>
      <c r="IB275" t="s">
        <v>424</v>
      </c>
      <c r="IC275" t="s">
        <v>424</v>
      </c>
      <c r="ID275" t="s">
        <v>424</v>
      </c>
      <c r="IE275">
        <v>0</v>
      </c>
      <c r="IF275">
        <v>100</v>
      </c>
      <c r="IG275">
        <v>100</v>
      </c>
      <c r="IH275">
        <v>10.18</v>
      </c>
      <c r="II275">
        <v>0.5747</v>
      </c>
      <c r="IJ275">
        <v>4.02706509432224</v>
      </c>
      <c r="IK275">
        <v>0.00601174518973114</v>
      </c>
      <c r="IL275">
        <v>2.77886958061485e-07</v>
      </c>
      <c r="IM275">
        <v>-3.54636231360687e-10</v>
      </c>
      <c r="IN275">
        <v>-0.0404303883988718</v>
      </c>
      <c r="IO275">
        <v>-0.0177815531441476</v>
      </c>
      <c r="IP275">
        <v>0.00205572605671414</v>
      </c>
      <c r="IQ275">
        <v>-1.65519735432211e-05</v>
      </c>
      <c r="IR275">
        <v>-4</v>
      </c>
      <c r="IS275">
        <v>1848</v>
      </c>
      <c r="IT275">
        <v>1</v>
      </c>
      <c r="IU275">
        <v>25</v>
      </c>
      <c r="IV275">
        <v>24589.2</v>
      </c>
      <c r="IW275">
        <v>24589.2</v>
      </c>
      <c r="IX275">
        <v>2.26685</v>
      </c>
      <c r="IY275">
        <v>2.59766</v>
      </c>
      <c r="IZ275">
        <v>1.54785</v>
      </c>
      <c r="JA275">
        <v>2.30225</v>
      </c>
      <c r="JB275">
        <v>1.34644</v>
      </c>
      <c r="JC275">
        <v>2.30591</v>
      </c>
      <c r="JD275">
        <v>33.693</v>
      </c>
      <c r="JE275">
        <v>24.2101</v>
      </c>
      <c r="JF275">
        <v>18</v>
      </c>
      <c r="JG275">
        <v>500.492</v>
      </c>
      <c r="JH275">
        <v>414.783</v>
      </c>
      <c r="JI275">
        <v>24.9999</v>
      </c>
      <c r="JJ275">
        <v>26.4422</v>
      </c>
      <c r="JK275">
        <v>29.9999</v>
      </c>
      <c r="JL275">
        <v>26.412</v>
      </c>
      <c r="JM275">
        <v>26.3555</v>
      </c>
      <c r="JN275">
        <v>45.4817</v>
      </c>
      <c r="JO275">
        <v>21.9722</v>
      </c>
      <c r="JP275">
        <v>83.4697</v>
      </c>
      <c r="JQ275">
        <v>25</v>
      </c>
      <c r="JR275">
        <v>1126.95</v>
      </c>
      <c r="JS275">
        <v>22.3504</v>
      </c>
      <c r="JT275">
        <v>102.368</v>
      </c>
      <c r="JU275">
        <v>103.148</v>
      </c>
    </row>
    <row r="276" spans="1:281">
      <c r="A276">
        <v>260</v>
      </c>
      <c r="B276">
        <v>1659026983.1</v>
      </c>
      <c r="C276">
        <v>3300</v>
      </c>
      <c r="D276" t="s">
        <v>945</v>
      </c>
      <c r="E276" t="s">
        <v>946</v>
      </c>
      <c r="F276">
        <v>5</v>
      </c>
      <c r="G276" t="s">
        <v>812</v>
      </c>
      <c r="H276" t="s">
        <v>417</v>
      </c>
      <c r="I276">
        <v>1659026975.31429</v>
      </c>
      <c r="J276">
        <f>(K276)/1000</f>
        <v>0</v>
      </c>
      <c r="K276">
        <f>IF(CZ276, AN276, AH276)</f>
        <v>0</v>
      </c>
      <c r="L276">
        <f>IF(CZ276, AI276, AG276)</f>
        <v>0</v>
      </c>
      <c r="M276">
        <f>DB276 - IF(AU276&gt;1, L276*CV276*100.0/(AW276*DP276), 0)</f>
        <v>0</v>
      </c>
      <c r="N276">
        <f>((T276-J276/2)*M276-L276)/(T276+J276/2)</f>
        <v>0</v>
      </c>
      <c r="O276">
        <f>N276*(DI276+DJ276)/1000.0</f>
        <v>0</v>
      </c>
      <c r="P276">
        <f>(DB276 - IF(AU276&gt;1, L276*CV276*100.0/(AW276*DP276), 0))*(DI276+DJ276)/1000.0</f>
        <v>0</v>
      </c>
      <c r="Q276">
        <f>2.0/((1/S276-1/R276)+SIGN(S276)*SQRT((1/S276-1/R276)*(1/S276-1/R276) + 4*CW276/((CW276+1)*(CW276+1))*(2*1/S276*1/R276-1/R276*1/R276)))</f>
        <v>0</v>
      </c>
      <c r="R276">
        <f>IF(LEFT(CX276,1)&lt;&gt;"0",IF(LEFT(CX276,1)="1",3.0,CY276),$D$5+$E$5*(DP276*DI276/($K$5*1000))+$F$5*(DP276*DI276/($K$5*1000))*MAX(MIN(CV276,$J$5),$I$5)*MAX(MIN(CV276,$J$5),$I$5)+$G$5*MAX(MIN(CV276,$J$5),$I$5)*(DP276*DI276/($K$5*1000))+$H$5*(DP276*DI276/($K$5*1000))*(DP276*DI276/($K$5*1000)))</f>
        <v>0</v>
      </c>
      <c r="S276">
        <f>J276*(1000-(1000*0.61365*exp(17.502*W276/(240.97+W276))/(DI276+DJ276)+DD276)/2)/(1000*0.61365*exp(17.502*W276/(240.97+W276))/(DI276+DJ276)-DD276)</f>
        <v>0</v>
      </c>
      <c r="T276">
        <f>1/((CW276+1)/(Q276/1.6)+1/(R276/1.37)) + CW276/((CW276+1)/(Q276/1.6) + CW276/(R276/1.37))</f>
        <v>0</v>
      </c>
      <c r="U276">
        <f>(CR276*CU276)</f>
        <v>0</v>
      </c>
      <c r="V276">
        <f>(DK276+(U276+2*0.95*5.67E-8*(((DK276+$B$7)+273)^4-(DK276+273)^4)-44100*J276)/(1.84*29.3*R276+8*0.95*5.67E-8*(DK276+273)^3))</f>
        <v>0</v>
      </c>
      <c r="W276">
        <f>($C$7*DL276+$D$7*DM276+$E$7*V276)</f>
        <v>0</v>
      </c>
      <c r="X276">
        <f>0.61365*exp(17.502*W276/(240.97+W276))</f>
        <v>0</v>
      </c>
      <c r="Y276">
        <f>(Z276/AA276*100)</f>
        <v>0</v>
      </c>
      <c r="Z276">
        <f>DD276*(DI276+DJ276)/1000</f>
        <v>0</v>
      </c>
      <c r="AA276">
        <f>0.61365*exp(17.502*DK276/(240.97+DK276))</f>
        <v>0</v>
      </c>
      <c r="AB276">
        <f>(X276-DD276*(DI276+DJ276)/1000)</f>
        <v>0</v>
      </c>
      <c r="AC276">
        <f>(-J276*44100)</f>
        <v>0</v>
      </c>
      <c r="AD276">
        <f>2*29.3*R276*0.92*(DK276-W276)</f>
        <v>0</v>
      </c>
      <c r="AE276">
        <f>2*0.95*5.67E-8*(((DK276+$B$7)+273)^4-(W276+273)^4)</f>
        <v>0</v>
      </c>
      <c r="AF276">
        <f>U276+AE276+AC276+AD276</f>
        <v>0</v>
      </c>
      <c r="AG276">
        <f>DH276*AU276*(DC276-DB276*(1000-AU276*DE276)/(1000-AU276*DD276))/(100*CV276)</f>
        <v>0</v>
      </c>
      <c r="AH276">
        <f>1000*DH276*AU276*(DD276-DE276)/(100*CV276*(1000-AU276*DD276))</f>
        <v>0</v>
      </c>
      <c r="AI276">
        <f>(AJ276 - AK276 - DI276*1E3/(8.314*(DK276+273.15)) * AM276/DH276 * AL276) * DH276/(100*CV276) * (1000 - DE276)/1000</f>
        <v>0</v>
      </c>
      <c r="AJ276">
        <v>1144.00967192764</v>
      </c>
      <c r="AK276">
        <v>1093.73696969697</v>
      </c>
      <c r="AL276">
        <v>3.46913902500902</v>
      </c>
      <c r="AM276">
        <v>66.0504921813524</v>
      </c>
      <c r="AN276">
        <f>(AP276 - AO276 + DI276*1E3/(8.314*(DK276+273.15)) * AR276/DH276 * AQ276) * DH276/(100*CV276) * 1000/(1000 - AP276)</f>
        <v>0</v>
      </c>
      <c r="AO276">
        <v>22.3937369733766</v>
      </c>
      <c r="AP276">
        <v>26.1953426573427</v>
      </c>
      <c r="AQ276">
        <v>-5.03496502595519e-07</v>
      </c>
      <c r="AR276">
        <v>92.47</v>
      </c>
      <c r="AS276">
        <v>0</v>
      </c>
      <c r="AT276">
        <v>0</v>
      </c>
      <c r="AU276">
        <f>IF(AS276*$H$13&gt;=AW276,1.0,(AW276/(AW276-AS276*$H$13)))</f>
        <v>0</v>
      </c>
      <c r="AV276">
        <f>(AU276-1)*100</f>
        <v>0</v>
      </c>
      <c r="AW276">
        <f>MAX(0,($B$13+$C$13*DP276)/(1+$D$13*DP276)*DI276/(DK276+273)*$E$13)</f>
        <v>0</v>
      </c>
      <c r="AX276" t="s">
        <v>418</v>
      </c>
      <c r="AY276" t="s">
        <v>418</v>
      </c>
      <c r="AZ276">
        <v>0</v>
      </c>
      <c r="BA276">
        <v>0</v>
      </c>
      <c r="BB276">
        <f>1-AZ276/BA276</f>
        <v>0</v>
      </c>
      <c r="BC276">
        <v>0</v>
      </c>
      <c r="BD276" t="s">
        <v>418</v>
      </c>
      <c r="BE276" t="s">
        <v>418</v>
      </c>
      <c r="BF276">
        <v>0</v>
      </c>
      <c r="BG276">
        <v>0</v>
      </c>
      <c r="BH276">
        <f>1-BF276/BG276</f>
        <v>0</v>
      </c>
      <c r="BI276">
        <v>0.5</v>
      </c>
      <c r="BJ276">
        <f>CS276</f>
        <v>0</v>
      </c>
      <c r="BK276">
        <f>L276</f>
        <v>0</v>
      </c>
      <c r="BL276">
        <f>BH276*BI276*BJ276</f>
        <v>0</v>
      </c>
      <c r="BM276">
        <f>(BK276-BC276)/BJ276</f>
        <v>0</v>
      </c>
      <c r="BN276">
        <f>(BA276-BG276)/BG276</f>
        <v>0</v>
      </c>
      <c r="BO276">
        <f>AZ276/(BB276+AZ276/BG276)</f>
        <v>0</v>
      </c>
      <c r="BP276" t="s">
        <v>418</v>
      </c>
      <c r="BQ276">
        <v>0</v>
      </c>
      <c r="BR276">
        <f>IF(BQ276&lt;&gt;0, BQ276, BO276)</f>
        <v>0</v>
      </c>
      <c r="BS276">
        <f>1-BR276/BG276</f>
        <v>0</v>
      </c>
      <c r="BT276">
        <f>(BG276-BF276)/(BG276-BR276)</f>
        <v>0</v>
      </c>
      <c r="BU276">
        <f>(BA276-BG276)/(BA276-BR276)</f>
        <v>0</v>
      </c>
      <c r="BV276">
        <f>(BG276-BF276)/(BG276-AZ276)</f>
        <v>0</v>
      </c>
      <c r="BW276">
        <f>(BA276-BG276)/(BA276-AZ276)</f>
        <v>0</v>
      </c>
      <c r="BX276">
        <f>(BT276*BR276/BF276)</f>
        <v>0</v>
      </c>
      <c r="BY276">
        <f>(1-BX276)</f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f>$B$11*DQ276+$C$11*DR276+$F$11*EC276*(1-EF276)</f>
        <v>0</v>
      </c>
      <c r="CS276">
        <f>CR276*CT276</f>
        <v>0</v>
      </c>
      <c r="CT276">
        <f>($B$11*$D$9+$C$11*$D$9+$F$11*((EP276+EH276)/MAX(EP276+EH276+EQ276, 0.1)*$I$9+EQ276/MAX(EP276+EH276+EQ276, 0.1)*$J$9))/($B$11+$C$11+$F$11)</f>
        <v>0</v>
      </c>
      <c r="CU276">
        <f>($B$11*$K$9+$C$11*$K$9+$F$11*((EP276+EH276)/MAX(EP276+EH276+EQ276, 0.1)*$P$9+EQ276/MAX(EP276+EH276+EQ276, 0.1)*$Q$9))/($B$11+$C$11+$F$11)</f>
        <v>0</v>
      </c>
      <c r="CV276">
        <v>6</v>
      </c>
      <c r="CW276">
        <v>0.5</v>
      </c>
      <c r="CX276" t="s">
        <v>419</v>
      </c>
      <c r="CY276">
        <v>2</v>
      </c>
      <c r="CZ276" t="b">
        <v>1</v>
      </c>
      <c r="DA276">
        <v>1659026975.31429</v>
      </c>
      <c r="DB276">
        <v>1040.40357142857</v>
      </c>
      <c r="DC276">
        <v>1101.40464285714</v>
      </c>
      <c r="DD276">
        <v>26.1987357142857</v>
      </c>
      <c r="DE276">
        <v>22.3888785714286</v>
      </c>
      <c r="DF276">
        <v>1030.2775</v>
      </c>
      <c r="DG276">
        <v>25.6235428571429</v>
      </c>
      <c r="DH276">
        <v>500.069607142857</v>
      </c>
      <c r="DI276">
        <v>90.3873535714286</v>
      </c>
      <c r="DJ276">
        <v>0.0461179464285714</v>
      </c>
      <c r="DK276">
        <v>27.2665214285714</v>
      </c>
      <c r="DL276">
        <v>27.3497535714286</v>
      </c>
      <c r="DM276">
        <v>999.9</v>
      </c>
      <c r="DN276">
        <v>0</v>
      </c>
      <c r="DO276">
        <v>0</v>
      </c>
      <c r="DP276">
        <v>9985.35714285714</v>
      </c>
      <c r="DQ276">
        <v>0</v>
      </c>
      <c r="DR276">
        <v>18.2593</v>
      </c>
      <c r="DS276">
        <v>-60.9989357142857</v>
      </c>
      <c r="DT276">
        <v>1068.395</v>
      </c>
      <c r="DU276">
        <v>1126.62785714286</v>
      </c>
      <c r="DV276">
        <v>3.80986357142857</v>
      </c>
      <c r="DW276">
        <v>1101.40464285714</v>
      </c>
      <c r="DX276">
        <v>22.3888785714286</v>
      </c>
      <c r="DY276">
        <v>2.36803464285714</v>
      </c>
      <c r="DZ276">
        <v>2.02366964285714</v>
      </c>
      <c r="EA276">
        <v>20.1468428571429</v>
      </c>
      <c r="EB276">
        <v>17.6307714285714</v>
      </c>
      <c r="EC276">
        <v>2000.02821428571</v>
      </c>
      <c r="ED276">
        <v>0.980000464285714</v>
      </c>
      <c r="EE276">
        <v>0.0199996107142857</v>
      </c>
      <c r="EF276">
        <v>0</v>
      </c>
      <c r="EG276">
        <v>874.717821428571</v>
      </c>
      <c r="EH276">
        <v>5.00063</v>
      </c>
      <c r="EI276">
        <v>17250.6107142857</v>
      </c>
      <c r="EJ276">
        <v>17257.1464285714</v>
      </c>
      <c r="EK276">
        <v>38</v>
      </c>
      <c r="EL276">
        <v>38.08675</v>
      </c>
      <c r="EM276">
        <v>37.5575714285714</v>
      </c>
      <c r="EN276">
        <v>37.35925</v>
      </c>
      <c r="EO276">
        <v>39.0155</v>
      </c>
      <c r="EP276">
        <v>1955.12964285714</v>
      </c>
      <c r="EQ276">
        <v>39.8957142857143</v>
      </c>
      <c r="ER276">
        <v>0</v>
      </c>
      <c r="ES276">
        <v>1659026982.1</v>
      </c>
      <c r="ET276">
        <v>0</v>
      </c>
      <c r="EU276">
        <v>874.697923076923</v>
      </c>
      <c r="EV276">
        <v>0.16417095281105</v>
      </c>
      <c r="EW276">
        <v>-10.9059828505891</v>
      </c>
      <c r="EX276">
        <v>17250.4461538462</v>
      </c>
      <c r="EY276">
        <v>15</v>
      </c>
      <c r="EZ276">
        <v>0</v>
      </c>
      <c r="FA276" t="s">
        <v>420</v>
      </c>
      <c r="FB276">
        <v>1657551626.5</v>
      </c>
      <c r="FC276">
        <v>1657551629</v>
      </c>
      <c r="FD276">
        <v>0</v>
      </c>
      <c r="FE276">
        <v>0.403</v>
      </c>
      <c r="FF276">
        <v>0.009</v>
      </c>
      <c r="FG276">
        <v>9.41</v>
      </c>
      <c r="FH276">
        <v>0.087</v>
      </c>
      <c r="FI276">
        <v>417</v>
      </c>
      <c r="FJ276">
        <v>17</v>
      </c>
      <c r="FK276">
        <v>1.61</v>
      </c>
      <c r="FL276">
        <v>0.59</v>
      </c>
      <c r="FM276">
        <v>-60.9108829268293</v>
      </c>
      <c r="FN276">
        <v>-0.620489895470367</v>
      </c>
      <c r="FO276">
        <v>0.389900095335527</v>
      </c>
      <c r="FP276">
        <v>0</v>
      </c>
      <c r="FQ276">
        <v>874.740970588235</v>
      </c>
      <c r="FR276">
        <v>-0.85440794050786</v>
      </c>
      <c r="FS276">
        <v>0.220269418626386</v>
      </c>
      <c r="FT276">
        <v>1</v>
      </c>
      <c r="FU276">
        <v>3.79996170731707</v>
      </c>
      <c r="FV276">
        <v>0.133343832752625</v>
      </c>
      <c r="FW276">
        <v>0.0247496038798002</v>
      </c>
      <c r="FX276">
        <v>0</v>
      </c>
      <c r="FY276">
        <v>1</v>
      </c>
      <c r="FZ276">
        <v>3</v>
      </c>
      <c r="GA276" t="s">
        <v>421</v>
      </c>
      <c r="GB276">
        <v>2.97275</v>
      </c>
      <c r="GC276">
        <v>2.70086</v>
      </c>
      <c r="GD276">
        <v>0.173398</v>
      </c>
      <c r="GE276">
        <v>0.180516</v>
      </c>
      <c r="GF276">
        <v>0.109527</v>
      </c>
      <c r="GG276">
        <v>0.0994443</v>
      </c>
      <c r="GH276">
        <v>32206</v>
      </c>
      <c r="GI276">
        <v>34914.6</v>
      </c>
      <c r="GJ276">
        <v>35304.1</v>
      </c>
      <c r="GK276">
        <v>38636.4</v>
      </c>
      <c r="GL276">
        <v>44563.6</v>
      </c>
      <c r="GM276">
        <v>50249.7</v>
      </c>
      <c r="GN276">
        <v>55181.8</v>
      </c>
      <c r="GO276">
        <v>61966.3</v>
      </c>
      <c r="GP276">
        <v>1.987</v>
      </c>
      <c r="GQ276">
        <v>1.8566</v>
      </c>
      <c r="GR276">
        <v>0.136942</v>
      </c>
      <c r="GS276">
        <v>0</v>
      </c>
      <c r="GT276">
        <v>25.1249</v>
      </c>
      <c r="GU276">
        <v>999.9</v>
      </c>
      <c r="GV276">
        <v>57.594</v>
      </c>
      <c r="GW276">
        <v>29.285</v>
      </c>
      <c r="GX276">
        <v>26.0505</v>
      </c>
      <c r="GY276">
        <v>56.2964</v>
      </c>
      <c r="GZ276">
        <v>43.2212</v>
      </c>
      <c r="HA276">
        <v>1</v>
      </c>
      <c r="HB276">
        <v>-0.063374</v>
      </c>
      <c r="HC276">
        <v>0.00413943</v>
      </c>
      <c r="HD276">
        <v>20.1141</v>
      </c>
      <c r="HE276">
        <v>5.20052</v>
      </c>
      <c r="HF276">
        <v>12.0064</v>
      </c>
      <c r="HG276">
        <v>4.976</v>
      </c>
      <c r="HH276">
        <v>3.2938</v>
      </c>
      <c r="HI276">
        <v>9999</v>
      </c>
      <c r="HJ276">
        <v>9999</v>
      </c>
      <c r="HK276">
        <v>9999</v>
      </c>
      <c r="HL276">
        <v>628.6</v>
      </c>
      <c r="HM276">
        <v>1.86325</v>
      </c>
      <c r="HN276">
        <v>1.86804</v>
      </c>
      <c r="HO276">
        <v>1.86783</v>
      </c>
      <c r="HP276">
        <v>1.86905</v>
      </c>
      <c r="HQ276">
        <v>1.86981</v>
      </c>
      <c r="HR276">
        <v>1.86584</v>
      </c>
      <c r="HS276">
        <v>1.86691</v>
      </c>
      <c r="HT276">
        <v>1.86829</v>
      </c>
      <c r="HU276">
        <v>5</v>
      </c>
      <c r="HV276">
        <v>0</v>
      </c>
      <c r="HW276">
        <v>0</v>
      </c>
      <c r="HX276">
        <v>0</v>
      </c>
      <c r="HY276" t="s">
        <v>422</v>
      </c>
      <c r="HZ276" t="s">
        <v>423</v>
      </c>
      <c r="IA276" t="s">
        <v>424</v>
      </c>
      <c r="IB276" t="s">
        <v>424</v>
      </c>
      <c r="IC276" t="s">
        <v>424</v>
      </c>
      <c r="ID276" t="s">
        <v>424</v>
      </c>
      <c r="IE276">
        <v>0</v>
      </c>
      <c r="IF276">
        <v>100</v>
      </c>
      <c r="IG276">
        <v>100</v>
      </c>
      <c r="IH276">
        <v>10.27</v>
      </c>
      <c r="II276">
        <v>0.575</v>
      </c>
      <c r="IJ276">
        <v>4.02706509432224</v>
      </c>
      <c r="IK276">
        <v>0.00601174518973114</v>
      </c>
      <c r="IL276">
        <v>2.77886958061485e-07</v>
      </c>
      <c r="IM276">
        <v>-3.54636231360687e-10</v>
      </c>
      <c r="IN276">
        <v>-0.0404303883988718</v>
      </c>
      <c r="IO276">
        <v>-0.0177815531441476</v>
      </c>
      <c r="IP276">
        <v>0.00205572605671414</v>
      </c>
      <c r="IQ276">
        <v>-1.65519735432211e-05</v>
      </c>
      <c r="IR276">
        <v>-4</v>
      </c>
      <c r="IS276">
        <v>1848</v>
      </c>
      <c r="IT276">
        <v>1</v>
      </c>
      <c r="IU276">
        <v>25</v>
      </c>
      <c r="IV276">
        <v>24589.3</v>
      </c>
      <c r="IW276">
        <v>24589.2</v>
      </c>
      <c r="IX276">
        <v>2.29614</v>
      </c>
      <c r="IY276">
        <v>2.59033</v>
      </c>
      <c r="IZ276">
        <v>1.54785</v>
      </c>
      <c r="JA276">
        <v>2.30347</v>
      </c>
      <c r="JB276">
        <v>1.34644</v>
      </c>
      <c r="JC276">
        <v>2.42188</v>
      </c>
      <c r="JD276">
        <v>33.7155</v>
      </c>
      <c r="JE276">
        <v>24.2188</v>
      </c>
      <c r="JF276">
        <v>18</v>
      </c>
      <c r="JG276">
        <v>499.691</v>
      </c>
      <c r="JH276">
        <v>415.23</v>
      </c>
      <c r="JI276">
        <v>24.9997</v>
      </c>
      <c r="JJ276">
        <v>26.4399</v>
      </c>
      <c r="JK276">
        <v>30</v>
      </c>
      <c r="JL276">
        <v>26.4111</v>
      </c>
      <c r="JM276">
        <v>26.3542</v>
      </c>
      <c r="JN276">
        <v>46.0036</v>
      </c>
      <c r="JO276">
        <v>21.9722</v>
      </c>
      <c r="JP276">
        <v>83.4697</v>
      </c>
      <c r="JQ276">
        <v>25</v>
      </c>
      <c r="JR276">
        <v>1140.39</v>
      </c>
      <c r="JS276">
        <v>22.3504</v>
      </c>
      <c r="JT276">
        <v>102.367</v>
      </c>
      <c r="JU276">
        <v>103.147</v>
      </c>
    </row>
    <row r="277" spans="1:281">
      <c r="A277">
        <v>261</v>
      </c>
      <c r="B277">
        <v>1659026988.1</v>
      </c>
      <c r="C277">
        <v>3305</v>
      </c>
      <c r="D277" t="s">
        <v>947</v>
      </c>
      <c r="E277" t="s">
        <v>948</v>
      </c>
      <c r="F277">
        <v>5</v>
      </c>
      <c r="G277" t="s">
        <v>812</v>
      </c>
      <c r="H277" t="s">
        <v>417</v>
      </c>
      <c r="I277">
        <v>1659026980.6</v>
      </c>
      <c r="J277">
        <f>(K277)/1000</f>
        <v>0</v>
      </c>
      <c r="K277">
        <f>IF(CZ277, AN277, AH277)</f>
        <v>0</v>
      </c>
      <c r="L277">
        <f>IF(CZ277, AI277, AG277)</f>
        <v>0</v>
      </c>
      <c r="M277">
        <f>DB277 - IF(AU277&gt;1, L277*CV277*100.0/(AW277*DP277), 0)</f>
        <v>0</v>
      </c>
      <c r="N277">
        <f>((T277-J277/2)*M277-L277)/(T277+J277/2)</f>
        <v>0</v>
      </c>
      <c r="O277">
        <f>N277*(DI277+DJ277)/1000.0</f>
        <v>0</v>
      </c>
      <c r="P277">
        <f>(DB277 - IF(AU277&gt;1, L277*CV277*100.0/(AW277*DP277), 0))*(DI277+DJ277)/1000.0</f>
        <v>0</v>
      </c>
      <c r="Q277">
        <f>2.0/((1/S277-1/R277)+SIGN(S277)*SQRT((1/S277-1/R277)*(1/S277-1/R277) + 4*CW277/((CW277+1)*(CW277+1))*(2*1/S277*1/R277-1/R277*1/R277)))</f>
        <v>0</v>
      </c>
      <c r="R277">
        <f>IF(LEFT(CX277,1)&lt;&gt;"0",IF(LEFT(CX277,1)="1",3.0,CY277),$D$5+$E$5*(DP277*DI277/($K$5*1000))+$F$5*(DP277*DI277/($K$5*1000))*MAX(MIN(CV277,$J$5),$I$5)*MAX(MIN(CV277,$J$5),$I$5)+$G$5*MAX(MIN(CV277,$J$5),$I$5)*(DP277*DI277/($K$5*1000))+$H$5*(DP277*DI277/($K$5*1000))*(DP277*DI277/($K$5*1000)))</f>
        <v>0</v>
      </c>
      <c r="S277">
        <f>J277*(1000-(1000*0.61365*exp(17.502*W277/(240.97+W277))/(DI277+DJ277)+DD277)/2)/(1000*0.61365*exp(17.502*W277/(240.97+W277))/(DI277+DJ277)-DD277)</f>
        <v>0</v>
      </c>
      <c r="T277">
        <f>1/((CW277+1)/(Q277/1.6)+1/(R277/1.37)) + CW277/((CW277+1)/(Q277/1.6) + CW277/(R277/1.37))</f>
        <v>0</v>
      </c>
      <c r="U277">
        <f>(CR277*CU277)</f>
        <v>0</v>
      </c>
      <c r="V277">
        <f>(DK277+(U277+2*0.95*5.67E-8*(((DK277+$B$7)+273)^4-(DK277+273)^4)-44100*J277)/(1.84*29.3*R277+8*0.95*5.67E-8*(DK277+273)^3))</f>
        <v>0</v>
      </c>
      <c r="W277">
        <f>($C$7*DL277+$D$7*DM277+$E$7*V277)</f>
        <v>0</v>
      </c>
      <c r="X277">
        <f>0.61365*exp(17.502*W277/(240.97+W277))</f>
        <v>0</v>
      </c>
      <c r="Y277">
        <f>(Z277/AA277*100)</f>
        <v>0</v>
      </c>
      <c r="Z277">
        <f>DD277*(DI277+DJ277)/1000</f>
        <v>0</v>
      </c>
      <c r="AA277">
        <f>0.61365*exp(17.502*DK277/(240.97+DK277))</f>
        <v>0</v>
      </c>
      <c r="AB277">
        <f>(X277-DD277*(DI277+DJ277)/1000)</f>
        <v>0</v>
      </c>
      <c r="AC277">
        <f>(-J277*44100)</f>
        <v>0</v>
      </c>
      <c r="AD277">
        <f>2*29.3*R277*0.92*(DK277-W277)</f>
        <v>0</v>
      </c>
      <c r="AE277">
        <f>2*0.95*5.67E-8*(((DK277+$B$7)+273)^4-(W277+273)^4)</f>
        <v>0</v>
      </c>
      <c r="AF277">
        <f>U277+AE277+AC277+AD277</f>
        <v>0</v>
      </c>
      <c r="AG277">
        <f>DH277*AU277*(DC277-DB277*(1000-AU277*DE277)/(1000-AU277*DD277))/(100*CV277)</f>
        <v>0</v>
      </c>
      <c r="AH277">
        <f>1000*DH277*AU277*(DD277-DE277)/(100*CV277*(1000-AU277*DD277))</f>
        <v>0</v>
      </c>
      <c r="AI277">
        <f>(AJ277 - AK277 - DI277*1E3/(8.314*(DK277+273.15)) * AM277/DH277 * AL277) * DH277/(100*CV277) * (1000 - DE277)/1000</f>
        <v>0</v>
      </c>
      <c r="AJ277">
        <v>1161.46169010241</v>
      </c>
      <c r="AK277">
        <v>1110.93315151515</v>
      </c>
      <c r="AL277">
        <v>3.41791034275316</v>
      </c>
      <c r="AM277">
        <v>66.0504921813524</v>
      </c>
      <c r="AN277">
        <f>(AP277 - AO277 + DI277*1E3/(8.314*(DK277+273.15)) * AR277/DH277 * AQ277) * DH277/(100*CV277) * 1000/(1000 - AP277)</f>
        <v>0</v>
      </c>
      <c r="AO277">
        <v>22.4133609704329</v>
      </c>
      <c r="AP277">
        <v>26.2037433566434</v>
      </c>
      <c r="AQ277">
        <v>0.000286529814273291</v>
      </c>
      <c r="AR277">
        <v>92.47</v>
      </c>
      <c r="AS277">
        <v>0</v>
      </c>
      <c r="AT277">
        <v>0</v>
      </c>
      <c r="AU277">
        <f>IF(AS277*$H$13&gt;=AW277,1.0,(AW277/(AW277-AS277*$H$13)))</f>
        <v>0</v>
      </c>
      <c r="AV277">
        <f>(AU277-1)*100</f>
        <v>0</v>
      </c>
      <c r="AW277">
        <f>MAX(0,($B$13+$C$13*DP277)/(1+$D$13*DP277)*DI277/(DK277+273)*$E$13)</f>
        <v>0</v>
      </c>
      <c r="AX277" t="s">
        <v>418</v>
      </c>
      <c r="AY277" t="s">
        <v>418</v>
      </c>
      <c r="AZ277">
        <v>0</v>
      </c>
      <c r="BA277">
        <v>0</v>
      </c>
      <c r="BB277">
        <f>1-AZ277/BA277</f>
        <v>0</v>
      </c>
      <c r="BC277">
        <v>0</v>
      </c>
      <c r="BD277" t="s">
        <v>418</v>
      </c>
      <c r="BE277" t="s">
        <v>418</v>
      </c>
      <c r="BF277">
        <v>0</v>
      </c>
      <c r="BG277">
        <v>0</v>
      </c>
      <c r="BH277">
        <f>1-BF277/BG277</f>
        <v>0</v>
      </c>
      <c r="BI277">
        <v>0.5</v>
      </c>
      <c r="BJ277">
        <f>CS277</f>
        <v>0</v>
      </c>
      <c r="BK277">
        <f>L277</f>
        <v>0</v>
      </c>
      <c r="BL277">
        <f>BH277*BI277*BJ277</f>
        <v>0</v>
      </c>
      <c r="BM277">
        <f>(BK277-BC277)/BJ277</f>
        <v>0</v>
      </c>
      <c r="BN277">
        <f>(BA277-BG277)/BG277</f>
        <v>0</v>
      </c>
      <c r="BO277">
        <f>AZ277/(BB277+AZ277/BG277)</f>
        <v>0</v>
      </c>
      <c r="BP277" t="s">
        <v>418</v>
      </c>
      <c r="BQ277">
        <v>0</v>
      </c>
      <c r="BR277">
        <f>IF(BQ277&lt;&gt;0, BQ277, BO277)</f>
        <v>0</v>
      </c>
      <c r="BS277">
        <f>1-BR277/BG277</f>
        <v>0</v>
      </c>
      <c r="BT277">
        <f>(BG277-BF277)/(BG277-BR277)</f>
        <v>0</v>
      </c>
      <c r="BU277">
        <f>(BA277-BG277)/(BA277-BR277)</f>
        <v>0</v>
      </c>
      <c r="BV277">
        <f>(BG277-BF277)/(BG277-AZ277)</f>
        <v>0</v>
      </c>
      <c r="BW277">
        <f>(BA277-BG277)/(BA277-AZ277)</f>
        <v>0</v>
      </c>
      <c r="BX277">
        <f>(BT277*BR277/BF277)</f>
        <v>0</v>
      </c>
      <c r="BY277">
        <f>(1-BX277)</f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f>$B$11*DQ277+$C$11*DR277+$F$11*EC277*(1-EF277)</f>
        <v>0</v>
      </c>
      <c r="CS277">
        <f>CR277*CT277</f>
        <v>0</v>
      </c>
      <c r="CT277">
        <f>($B$11*$D$9+$C$11*$D$9+$F$11*((EP277+EH277)/MAX(EP277+EH277+EQ277, 0.1)*$I$9+EQ277/MAX(EP277+EH277+EQ277, 0.1)*$J$9))/($B$11+$C$11+$F$11)</f>
        <v>0</v>
      </c>
      <c r="CU277">
        <f>($B$11*$K$9+$C$11*$K$9+$F$11*((EP277+EH277)/MAX(EP277+EH277+EQ277, 0.1)*$P$9+EQ277/MAX(EP277+EH277+EQ277, 0.1)*$Q$9))/($B$11+$C$11+$F$11)</f>
        <v>0</v>
      </c>
      <c r="CV277">
        <v>6</v>
      </c>
      <c r="CW277">
        <v>0.5</v>
      </c>
      <c r="CX277" t="s">
        <v>419</v>
      </c>
      <c r="CY277">
        <v>2</v>
      </c>
      <c r="CZ277" t="b">
        <v>1</v>
      </c>
      <c r="DA277">
        <v>1659026980.6</v>
      </c>
      <c r="DB277">
        <v>1058.30777777778</v>
      </c>
      <c r="DC277">
        <v>1119.25740740741</v>
      </c>
      <c r="DD277">
        <v>26.1983259259259</v>
      </c>
      <c r="DE277">
        <v>22.3985962962963</v>
      </c>
      <c r="DF277">
        <v>1048.08444444444</v>
      </c>
      <c r="DG277">
        <v>25.6231444444445</v>
      </c>
      <c r="DH277">
        <v>500.075444444445</v>
      </c>
      <c r="DI277">
        <v>90.3857185185185</v>
      </c>
      <c r="DJ277">
        <v>0.046331037037037</v>
      </c>
      <c r="DK277">
        <v>27.2609740740741</v>
      </c>
      <c r="DL277">
        <v>27.3475740740741</v>
      </c>
      <c r="DM277">
        <v>999.9</v>
      </c>
      <c r="DN277">
        <v>0</v>
      </c>
      <c r="DO277">
        <v>0</v>
      </c>
      <c r="DP277">
        <v>9986.11111111111</v>
      </c>
      <c r="DQ277">
        <v>0</v>
      </c>
      <c r="DR277">
        <v>18.2593</v>
      </c>
      <c r="DS277">
        <v>-60.9480296296296</v>
      </c>
      <c r="DT277">
        <v>1086.78074074074</v>
      </c>
      <c r="DU277">
        <v>1144.90111111111</v>
      </c>
      <c r="DV277">
        <v>3.7997337037037</v>
      </c>
      <c r="DW277">
        <v>1119.25740740741</v>
      </c>
      <c r="DX277">
        <v>22.3985962962963</v>
      </c>
      <c r="DY277">
        <v>2.36795407407407</v>
      </c>
      <c r="DZ277">
        <v>2.02451259259259</v>
      </c>
      <c r="EA277">
        <v>20.1462814814815</v>
      </c>
      <c r="EB277">
        <v>17.6373666666667</v>
      </c>
      <c r="EC277">
        <v>2000.01703703704</v>
      </c>
      <c r="ED277">
        <v>0.979999148148148</v>
      </c>
      <c r="EE277">
        <v>0.0200009037037037</v>
      </c>
      <c r="EF277">
        <v>0</v>
      </c>
      <c r="EG277">
        <v>874.638444444445</v>
      </c>
      <c r="EH277">
        <v>5.00063</v>
      </c>
      <c r="EI277">
        <v>17249.5518518518</v>
      </c>
      <c r="EJ277">
        <v>17257.037037037</v>
      </c>
      <c r="EK277">
        <v>38</v>
      </c>
      <c r="EL277">
        <v>38.0853333333333</v>
      </c>
      <c r="EM277">
        <v>37.5574074074074</v>
      </c>
      <c r="EN277">
        <v>37.3563333333333</v>
      </c>
      <c r="EO277">
        <v>39.0091851851852</v>
      </c>
      <c r="EP277">
        <v>1955.11555555556</v>
      </c>
      <c r="EQ277">
        <v>39.8985185185185</v>
      </c>
      <c r="ER277">
        <v>0</v>
      </c>
      <c r="ES277">
        <v>1659026986.9</v>
      </c>
      <c r="ET277">
        <v>0</v>
      </c>
      <c r="EU277">
        <v>874.657692307692</v>
      </c>
      <c r="EV277">
        <v>0.33538462540835</v>
      </c>
      <c r="EW277">
        <v>-5.0017093812335</v>
      </c>
      <c r="EX277">
        <v>17249.6192307692</v>
      </c>
      <c r="EY277">
        <v>15</v>
      </c>
      <c r="EZ277">
        <v>0</v>
      </c>
      <c r="FA277" t="s">
        <v>420</v>
      </c>
      <c r="FB277">
        <v>1657551626.5</v>
      </c>
      <c r="FC277">
        <v>1657551629</v>
      </c>
      <c r="FD277">
        <v>0</v>
      </c>
      <c r="FE277">
        <v>0.403</v>
      </c>
      <c r="FF277">
        <v>0.009</v>
      </c>
      <c r="FG277">
        <v>9.41</v>
      </c>
      <c r="FH277">
        <v>0.087</v>
      </c>
      <c r="FI277">
        <v>417</v>
      </c>
      <c r="FJ277">
        <v>17</v>
      </c>
      <c r="FK277">
        <v>1.61</v>
      </c>
      <c r="FL277">
        <v>0.59</v>
      </c>
      <c r="FM277">
        <v>-60.9739048780488</v>
      </c>
      <c r="FN277">
        <v>0.200527526132516</v>
      </c>
      <c r="FO277">
        <v>0.375864156150389</v>
      </c>
      <c r="FP277">
        <v>1</v>
      </c>
      <c r="FQ277">
        <v>874.68544117647</v>
      </c>
      <c r="FR277">
        <v>-0.194178755141383</v>
      </c>
      <c r="FS277">
        <v>0.21948726228303</v>
      </c>
      <c r="FT277">
        <v>1</v>
      </c>
      <c r="FU277">
        <v>3.80487902439024</v>
      </c>
      <c r="FV277">
        <v>-0.124597839721246</v>
      </c>
      <c r="FW277">
        <v>0.0142825576388377</v>
      </c>
      <c r="FX277">
        <v>0</v>
      </c>
      <c r="FY277">
        <v>2</v>
      </c>
      <c r="FZ277">
        <v>3</v>
      </c>
      <c r="GA277" t="s">
        <v>474</v>
      </c>
      <c r="GB277">
        <v>2.97379</v>
      </c>
      <c r="GC277">
        <v>2.70041</v>
      </c>
      <c r="GD277">
        <v>0.175129</v>
      </c>
      <c r="GE277">
        <v>0.182065</v>
      </c>
      <c r="GF277">
        <v>0.109565</v>
      </c>
      <c r="GG277">
        <v>0.0994501</v>
      </c>
      <c r="GH277">
        <v>32138.8</v>
      </c>
      <c r="GI277">
        <v>34849</v>
      </c>
      <c r="GJ277">
        <v>35304.4</v>
      </c>
      <c r="GK277">
        <v>38636.8</v>
      </c>
      <c r="GL277">
        <v>44562.4</v>
      </c>
      <c r="GM277">
        <v>50249.7</v>
      </c>
      <c r="GN277">
        <v>55182.6</v>
      </c>
      <c r="GO277">
        <v>61966.7</v>
      </c>
      <c r="GP277">
        <v>1.9872</v>
      </c>
      <c r="GQ277">
        <v>1.8566</v>
      </c>
      <c r="GR277">
        <v>0.133604</v>
      </c>
      <c r="GS277">
        <v>0</v>
      </c>
      <c r="GT277">
        <v>25.1228</v>
      </c>
      <c r="GU277">
        <v>999.9</v>
      </c>
      <c r="GV277">
        <v>57.618</v>
      </c>
      <c r="GW277">
        <v>29.306</v>
      </c>
      <c r="GX277">
        <v>26.094</v>
      </c>
      <c r="GY277">
        <v>56.1264</v>
      </c>
      <c r="GZ277">
        <v>43.145</v>
      </c>
      <c r="HA277">
        <v>1</v>
      </c>
      <c r="HB277">
        <v>-0.0639634</v>
      </c>
      <c r="HC277">
        <v>0.0043573</v>
      </c>
      <c r="HD277">
        <v>20.114</v>
      </c>
      <c r="HE277">
        <v>5.19812</v>
      </c>
      <c r="HF277">
        <v>12.004</v>
      </c>
      <c r="HG277">
        <v>4.9756</v>
      </c>
      <c r="HH277">
        <v>3.294</v>
      </c>
      <c r="HI277">
        <v>9999</v>
      </c>
      <c r="HJ277">
        <v>9999</v>
      </c>
      <c r="HK277">
        <v>9999</v>
      </c>
      <c r="HL277">
        <v>628.6</v>
      </c>
      <c r="HM277">
        <v>1.86325</v>
      </c>
      <c r="HN277">
        <v>1.86798</v>
      </c>
      <c r="HO277">
        <v>1.86783</v>
      </c>
      <c r="HP277">
        <v>1.86902</v>
      </c>
      <c r="HQ277">
        <v>1.86981</v>
      </c>
      <c r="HR277">
        <v>1.86587</v>
      </c>
      <c r="HS277">
        <v>1.86691</v>
      </c>
      <c r="HT277">
        <v>1.86829</v>
      </c>
      <c r="HU277">
        <v>5</v>
      </c>
      <c r="HV277">
        <v>0</v>
      </c>
      <c r="HW277">
        <v>0</v>
      </c>
      <c r="HX277">
        <v>0</v>
      </c>
      <c r="HY277" t="s">
        <v>422</v>
      </c>
      <c r="HZ277" t="s">
        <v>423</v>
      </c>
      <c r="IA277" t="s">
        <v>424</v>
      </c>
      <c r="IB277" t="s">
        <v>424</v>
      </c>
      <c r="IC277" t="s">
        <v>424</v>
      </c>
      <c r="ID277" t="s">
        <v>424</v>
      </c>
      <c r="IE277">
        <v>0</v>
      </c>
      <c r="IF277">
        <v>100</v>
      </c>
      <c r="IG277">
        <v>100</v>
      </c>
      <c r="IH277">
        <v>10.36</v>
      </c>
      <c r="II277">
        <v>0.5757</v>
      </c>
      <c r="IJ277">
        <v>4.02706509432224</v>
      </c>
      <c r="IK277">
        <v>0.00601174518973114</v>
      </c>
      <c r="IL277">
        <v>2.77886958061485e-07</v>
      </c>
      <c r="IM277">
        <v>-3.54636231360687e-10</v>
      </c>
      <c r="IN277">
        <v>-0.0404303883988718</v>
      </c>
      <c r="IO277">
        <v>-0.0177815531441476</v>
      </c>
      <c r="IP277">
        <v>0.00205572605671414</v>
      </c>
      <c r="IQ277">
        <v>-1.65519735432211e-05</v>
      </c>
      <c r="IR277">
        <v>-4</v>
      </c>
      <c r="IS277">
        <v>1848</v>
      </c>
      <c r="IT277">
        <v>1</v>
      </c>
      <c r="IU277">
        <v>25</v>
      </c>
      <c r="IV277">
        <v>24589.4</v>
      </c>
      <c r="IW277">
        <v>24589.3</v>
      </c>
      <c r="IX277">
        <v>2.32056</v>
      </c>
      <c r="IY277">
        <v>2.59277</v>
      </c>
      <c r="IZ277">
        <v>1.54785</v>
      </c>
      <c r="JA277">
        <v>2.30225</v>
      </c>
      <c r="JB277">
        <v>1.34644</v>
      </c>
      <c r="JC277">
        <v>2.42188</v>
      </c>
      <c r="JD277">
        <v>33.7155</v>
      </c>
      <c r="JE277">
        <v>24.2188</v>
      </c>
      <c r="JF277">
        <v>18</v>
      </c>
      <c r="JG277">
        <v>499.802</v>
      </c>
      <c r="JH277">
        <v>415.221</v>
      </c>
      <c r="JI277">
        <v>24.9998</v>
      </c>
      <c r="JJ277">
        <v>26.4399</v>
      </c>
      <c r="JK277">
        <v>30</v>
      </c>
      <c r="JL277">
        <v>26.4088</v>
      </c>
      <c r="JM277">
        <v>26.3533</v>
      </c>
      <c r="JN277">
        <v>46.566</v>
      </c>
      <c r="JO277">
        <v>21.9722</v>
      </c>
      <c r="JP277">
        <v>83.4697</v>
      </c>
      <c r="JQ277">
        <v>25</v>
      </c>
      <c r="JR277">
        <v>1160.45</v>
      </c>
      <c r="JS277">
        <v>22.3504</v>
      </c>
      <c r="JT277">
        <v>102.368</v>
      </c>
      <c r="JU277">
        <v>103.148</v>
      </c>
    </row>
    <row r="278" spans="1:281">
      <c r="A278">
        <v>262</v>
      </c>
      <c r="B278">
        <v>1659026993.1</v>
      </c>
      <c r="C278">
        <v>3310</v>
      </c>
      <c r="D278" t="s">
        <v>949</v>
      </c>
      <c r="E278" t="s">
        <v>950</v>
      </c>
      <c r="F278">
        <v>5</v>
      </c>
      <c r="G278" t="s">
        <v>812</v>
      </c>
      <c r="H278" t="s">
        <v>417</v>
      </c>
      <c r="I278">
        <v>1659026985.31429</v>
      </c>
      <c r="J278">
        <f>(K278)/1000</f>
        <v>0</v>
      </c>
      <c r="K278">
        <f>IF(CZ278, AN278, AH278)</f>
        <v>0</v>
      </c>
      <c r="L278">
        <f>IF(CZ278, AI278, AG278)</f>
        <v>0</v>
      </c>
      <c r="M278">
        <f>DB278 - IF(AU278&gt;1, L278*CV278*100.0/(AW278*DP278), 0)</f>
        <v>0</v>
      </c>
      <c r="N278">
        <f>((T278-J278/2)*M278-L278)/(T278+J278/2)</f>
        <v>0</v>
      </c>
      <c r="O278">
        <f>N278*(DI278+DJ278)/1000.0</f>
        <v>0</v>
      </c>
      <c r="P278">
        <f>(DB278 - IF(AU278&gt;1, L278*CV278*100.0/(AW278*DP278), 0))*(DI278+DJ278)/1000.0</f>
        <v>0</v>
      </c>
      <c r="Q278">
        <f>2.0/((1/S278-1/R278)+SIGN(S278)*SQRT((1/S278-1/R278)*(1/S278-1/R278) + 4*CW278/((CW278+1)*(CW278+1))*(2*1/S278*1/R278-1/R278*1/R278)))</f>
        <v>0</v>
      </c>
      <c r="R278">
        <f>IF(LEFT(CX278,1)&lt;&gt;"0",IF(LEFT(CX278,1)="1",3.0,CY278),$D$5+$E$5*(DP278*DI278/($K$5*1000))+$F$5*(DP278*DI278/($K$5*1000))*MAX(MIN(CV278,$J$5),$I$5)*MAX(MIN(CV278,$J$5),$I$5)+$G$5*MAX(MIN(CV278,$J$5),$I$5)*(DP278*DI278/($K$5*1000))+$H$5*(DP278*DI278/($K$5*1000))*(DP278*DI278/($K$5*1000)))</f>
        <v>0</v>
      </c>
      <c r="S278">
        <f>J278*(1000-(1000*0.61365*exp(17.502*W278/(240.97+W278))/(DI278+DJ278)+DD278)/2)/(1000*0.61365*exp(17.502*W278/(240.97+W278))/(DI278+DJ278)-DD278)</f>
        <v>0</v>
      </c>
      <c r="T278">
        <f>1/((CW278+1)/(Q278/1.6)+1/(R278/1.37)) + CW278/((CW278+1)/(Q278/1.6) + CW278/(R278/1.37))</f>
        <v>0</v>
      </c>
      <c r="U278">
        <f>(CR278*CU278)</f>
        <v>0</v>
      </c>
      <c r="V278">
        <f>(DK278+(U278+2*0.95*5.67E-8*(((DK278+$B$7)+273)^4-(DK278+273)^4)-44100*J278)/(1.84*29.3*R278+8*0.95*5.67E-8*(DK278+273)^3))</f>
        <v>0</v>
      </c>
      <c r="W278">
        <f>($C$7*DL278+$D$7*DM278+$E$7*V278)</f>
        <v>0</v>
      </c>
      <c r="X278">
        <f>0.61365*exp(17.502*W278/(240.97+W278))</f>
        <v>0</v>
      </c>
      <c r="Y278">
        <f>(Z278/AA278*100)</f>
        <v>0</v>
      </c>
      <c r="Z278">
        <f>DD278*(DI278+DJ278)/1000</f>
        <v>0</v>
      </c>
      <c r="AA278">
        <f>0.61365*exp(17.502*DK278/(240.97+DK278))</f>
        <v>0</v>
      </c>
      <c r="AB278">
        <f>(X278-DD278*(DI278+DJ278)/1000)</f>
        <v>0</v>
      </c>
      <c r="AC278">
        <f>(-J278*44100)</f>
        <v>0</v>
      </c>
      <c r="AD278">
        <f>2*29.3*R278*0.92*(DK278-W278)</f>
        <v>0</v>
      </c>
      <c r="AE278">
        <f>2*0.95*5.67E-8*(((DK278+$B$7)+273)^4-(W278+273)^4)</f>
        <v>0</v>
      </c>
      <c r="AF278">
        <f>U278+AE278+AC278+AD278</f>
        <v>0</v>
      </c>
      <c r="AG278">
        <f>DH278*AU278*(DC278-DB278*(1000-AU278*DE278)/(1000-AU278*DD278))/(100*CV278)</f>
        <v>0</v>
      </c>
      <c r="AH278">
        <f>1000*DH278*AU278*(DD278-DE278)/(100*CV278*(1000-AU278*DD278))</f>
        <v>0</v>
      </c>
      <c r="AI278">
        <f>(AJ278 - AK278 - DI278*1E3/(8.314*(DK278+273.15)) * AM278/DH278 * AL278) * DH278/(100*CV278) * (1000 - DE278)/1000</f>
        <v>0</v>
      </c>
      <c r="AJ278">
        <v>1178.29511177429</v>
      </c>
      <c r="AK278">
        <v>1128.23266666667</v>
      </c>
      <c r="AL278">
        <v>3.48393317844468</v>
      </c>
      <c r="AM278">
        <v>66.0504921813524</v>
      </c>
      <c r="AN278">
        <f>(AP278 - AO278 + DI278*1E3/(8.314*(DK278+273.15)) * AR278/DH278 * AQ278) * DH278/(100*CV278) * 1000/(1000 - AP278)</f>
        <v>0</v>
      </c>
      <c r="AO278">
        <v>22.413694494329</v>
      </c>
      <c r="AP278">
        <v>26.214241958042</v>
      </c>
      <c r="AQ278">
        <v>0.000200531986532153</v>
      </c>
      <c r="AR278">
        <v>92.47</v>
      </c>
      <c r="AS278">
        <v>0</v>
      </c>
      <c r="AT278">
        <v>0</v>
      </c>
      <c r="AU278">
        <f>IF(AS278*$H$13&gt;=AW278,1.0,(AW278/(AW278-AS278*$H$13)))</f>
        <v>0</v>
      </c>
      <c r="AV278">
        <f>(AU278-1)*100</f>
        <v>0</v>
      </c>
      <c r="AW278">
        <f>MAX(0,($B$13+$C$13*DP278)/(1+$D$13*DP278)*DI278/(DK278+273)*$E$13)</f>
        <v>0</v>
      </c>
      <c r="AX278" t="s">
        <v>418</v>
      </c>
      <c r="AY278" t="s">
        <v>418</v>
      </c>
      <c r="AZ278">
        <v>0</v>
      </c>
      <c r="BA278">
        <v>0</v>
      </c>
      <c r="BB278">
        <f>1-AZ278/BA278</f>
        <v>0</v>
      </c>
      <c r="BC278">
        <v>0</v>
      </c>
      <c r="BD278" t="s">
        <v>418</v>
      </c>
      <c r="BE278" t="s">
        <v>418</v>
      </c>
      <c r="BF278">
        <v>0</v>
      </c>
      <c r="BG278">
        <v>0</v>
      </c>
      <c r="BH278">
        <f>1-BF278/BG278</f>
        <v>0</v>
      </c>
      <c r="BI278">
        <v>0.5</v>
      </c>
      <c r="BJ278">
        <f>CS278</f>
        <v>0</v>
      </c>
      <c r="BK278">
        <f>L278</f>
        <v>0</v>
      </c>
      <c r="BL278">
        <f>BH278*BI278*BJ278</f>
        <v>0</v>
      </c>
      <c r="BM278">
        <f>(BK278-BC278)/BJ278</f>
        <v>0</v>
      </c>
      <c r="BN278">
        <f>(BA278-BG278)/BG278</f>
        <v>0</v>
      </c>
      <c r="BO278">
        <f>AZ278/(BB278+AZ278/BG278)</f>
        <v>0</v>
      </c>
      <c r="BP278" t="s">
        <v>418</v>
      </c>
      <c r="BQ278">
        <v>0</v>
      </c>
      <c r="BR278">
        <f>IF(BQ278&lt;&gt;0, BQ278, BO278)</f>
        <v>0</v>
      </c>
      <c r="BS278">
        <f>1-BR278/BG278</f>
        <v>0</v>
      </c>
      <c r="BT278">
        <f>(BG278-BF278)/(BG278-BR278)</f>
        <v>0</v>
      </c>
      <c r="BU278">
        <f>(BA278-BG278)/(BA278-BR278)</f>
        <v>0</v>
      </c>
      <c r="BV278">
        <f>(BG278-BF278)/(BG278-AZ278)</f>
        <v>0</v>
      </c>
      <c r="BW278">
        <f>(BA278-BG278)/(BA278-AZ278)</f>
        <v>0</v>
      </c>
      <c r="BX278">
        <f>(BT278*BR278/BF278)</f>
        <v>0</v>
      </c>
      <c r="BY278">
        <f>(1-BX278)</f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f>$B$11*DQ278+$C$11*DR278+$F$11*EC278*(1-EF278)</f>
        <v>0</v>
      </c>
      <c r="CS278">
        <f>CR278*CT278</f>
        <v>0</v>
      </c>
      <c r="CT278">
        <f>($B$11*$D$9+$C$11*$D$9+$F$11*((EP278+EH278)/MAX(EP278+EH278+EQ278, 0.1)*$I$9+EQ278/MAX(EP278+EH278+EQ278, 0.1)*$J$9))/($B$11+$C$11+$F$11)</f>
        <v>0</v>
      </c>
      <c r="CU278">
        <f>($B$11*$K$9+$C$11*$K$9+$F$11*((EP278+EH278)/MAX(EP278+EH278+EQ278, 0.1)*$P$9+EQ278/MAX(EP278+EH278+EQ278, 0.1)*$Q$9))/($B$11+$C$11+$F$11)</f>
        <v>0</v>
      </c>
      <c r="CV278">
        <v>6</v>
      </c>
      <c r="CW278">
        <v>0.5</v>
      </c>
      <c r="CX278" t="s">
        <v>419</v>
      </c>
      <c r="CY278">
        <v>2</v>
      </c>
      <c r="CZ278" t="b">
        <v>1</v>
      </c>
      <c r="DA278">
        <v>1659026985.31429</v>
      </c>
      <c r="DB278">
        <v>1074.18178571429</v>
      </c>
      <c r="DC278">
        <v>1135.08892857143</v>
      </c>
      <c r="DD278">
        <v>26.2028464285714</v>
      </c>
      <c r="DE278">
        <v>22.4092071428571</v>
      </c>
      <c r="DF278">
        <v>1063.87321428571</v>
      </c>
      <c r="DG278">
        <v>25.6274321428571</v>
      </c>
      <c r="DH278">
        <v>500.063285714286</v>
      </c>
      <c r="DI278">
        <v>90.3840821428571</v>
      </c>
      <c r="DJ278">
        <v>0.0461786142857143</v>
      </c>
      <c r="DK278">
        <v>27.2609964285714</v>
      </c>
      <c r="DL278">
        <v>27.3447357142857</v>
      </c>
      <c r="DM278">
        <v>999.9</v>
      </c>
      <c r="DN278">
        <v>0</v>
      </c>
      <c r="DO278">
        <v>0</v>
      </c>
      <c r="DP278">
        <v>10002.1428571429</v>
      </c>
      <c r="DQ278">
        <v>0</v>
      </c>
      <c r="DR278">
        <v>18.2593</v>
      </c>
      <c r="DS278">
        <v>-60.9062285714286</v>
      </c>
      <c r="DT278">
        <v>1103.08678571429</v>
      </c>
      <c r="DU278">
        <v>1161.1075</v>
      </c>
      <c r="DV278">
        <v>3.79364035714286</v>
      </c>
      <c r="DW278">
        <v>1135.08892857143</v>
      </c>
      <c r="DX278">
        <v>22.4092071428571</v>
      </c>
      <c r="DY278">
        <v>2.36831964285714</v>
      </c>
      <c r="DZ278">
        <v>2.02543571428571</v>
      </c>
      <c r="EA278">
        <v>20.1487678571429</v>
      </c>
      <c r="EB278">
        <v>17.6445928571429</v>
      </c>
      <c r="EC278">
        <v>2000.00071428571</v>
      </c>
      <c r="ED278">
        <v>0.980000928571429</v>
      </c>
      <c r="EE278">
        <v>0.0199991</v>
      </c>
      <c r="EF278">
        <v>0</v>
      </c>
      <c r="EG278">
        <v>874.638571428571</v>
      </c>
      <c r="EH278">
        <v>5.00063</v>
      </c>
      <c r="EI278">
        <v>17248.8178571429</v>
      </c>
      <c r="EJ278">
        <v>17256.9</v>
      </c>
      <c r="EK278">
        <v>38</v>
      </c>
      <c r="EL278">
        <v>38.08</v>
      </c>
      <c r="EM278">
        <v>37.5575714285714</v>
      </c>
      <c r="EN278">
        <v>37.35025</v>
      </c>
      <c r="EO278">
        <v>39</v>
      </c>
      <c r="EP278">
        <v>1955.1025</v>
      </c>
      <c r="EQ278">
        <v>39.8946428571429</v>
      </c>
      <c r="ER278">
        <v>0</v>
      </c>
      <c r="ES278">
        <v>1659026991.7</v>
      </c>
      <c r="ET278">
        <v>0</v>
      </c>
      <c r="EU278">
        <v>874.657307692308</v>
      </c>
      <c r="EV278">
        <v>-0.369982897903861</v>
      </c>
      <c r="EW278">
        <v>-9.16923071622802</v>
      </c>
      <c r="EX278">
        <v>17248.8538461538</v>
      </c>
      <c r="EY278">
        <v>15</v>
      </c>
      <c r="EZ278">
        <v>0</v>
      </c>
      <c r="FA278" t="s">
        <v>420</v>
      </c>
      <c r="FB278">
        <v>1657551626.5</v>
      </c>
      <c r="FC278">
        <v>1657551629</v>
      </c>
      <c r="FD278">
        <v>0</v>
      </c>
      <c r="FE278">
        <v>0.403</v>
      </c>
      <c r="FF278">
        <v>0.009</v>
      </c>
      <c r="FG278">
        <v>9.41</v>
      </c>
      <c r="FH278">
        <v>0.087</v>
      </c>
      <c r="FI278">
        <v>417</v>
      </c>
      <c r="FJ278">
        <v>17</v>
      </c>
      <c r="FK278">
        <v>1.61</v>
      </c>
      <c r="FL278">
        <v>0.59</v>
      </c>
      <c r="FM278">
        <v>-60.9449634146341</v>
      </c>
      <c r="FN278">
        <v>1.27960557491275</v>
      </c>
      <c r="FO278">
        <v>0.346169652300294</v>
      </c>
      <c r="FP278">
        <v>0</v>
      </c>
      <c r="FQ278">
        <v>874.654352941177</v>
      </c>
      <c r="FR278">
        <v>-0.0777387273645664</v>
      </c>
      <c r="FS278">
        <v>0.22630079960777</v>
      </c>
      <c r="FT278">
        <v>1</v>
      </c>
      <c r="FU278">
        <v>3.80064658536585</v>
      </c>
      <c r="FV278">
        <v>-0.098383902439017</v>
      </c>
      <c r="FW278">
        <v>0.0130333795871303</v>
      </c>
      <c r="FX278">
        <v>1</v>
      </c>
      <c r="FY278">
        <v>2</v>
      </c>
      <c r="FZ278">
        <v>3</v>
      </c>
      <c r="GA278" t="s">
        <v>474</v>
      </c>
      <c r="GB278">
        <v>2.9735</v>
      </c>
      <c r="GC278">
        <v>2.70008</v>
      </c>
      <c r="GD278">
        <v>0.176826</v>
      </c>
      <c r="GE278">
        <v>0.18385</v>
      </c>
      <c r="GF278">
        <v>0.109577</v>
      </c>
      <c r="GG278">
        <v>0.0994603</v>
      </c>
      <c r="GH278">
        <v>32073.1</v>
      </c>
      <c r="GI278">
        <v>34772.7</v>
      </c>
      <c r="GJ278">
        <v>35304.7</v>
      </c>
      <c r="GK278">
        <v>38636.4</v>
      </c>
      <c r="GL278">
        <v>44562.3</v>
      </c>
      <c r="GM278">
        <v>50248.7</v>
      </c>
      <c r="GN278">
        <v>55183.3</v>
      </c>
      <c r="GO278">
        <v>61966.1</v>
      </c>
      <c r="GP278">
        <v>1.988</v>
      </c>
      <c r="GQ278">
        <v>1.8568</v>
      </c>
      <c r="GR278">
        <v>0.136197</v>
      </c>
      <c r="GS278">
        <v>0</v>
      </c>
      <c r="GT278">
        <v>25.1206</v>
      </c>
      <c r="GU278">
        <v>999.9</v>
      </c>
      <c r="GV278">
        <v>57.618</v>
      </c>
      <c r="GW278">
        <v>29.306</v>
      </c>
      <c r="GX278">
        <v>26.0946</v>
      </c>
      <c r="GY278">
        <v>56.1064</v>
      </c>
      <c r="GZ278">
        <v>43.113</v>
      </c>
      <c r="HA278">
        <v>1</v>
      </c>
      <c r="HB278">
        <v>-0.0636585</v>
      </c>
      <c r="HC278">
        <v>0.00697168</v>
      </c>
      <c r="HD278">
        <v>20.1142</v>
      </c>
      <c r="HE278">
        <v>5.19812</v>
      </c>
      <c r="HF278">
        <v>12.0052</v>
      </c>
      <c r="HG278">
        <v>4.9756</v>
      </c>
      <c r="HH278">
        <v>3.2936</v>
      </c>
      <c r="HI278">
        <v>9999</v>
      </c>
      <c r="HJ278">
        <v>9999</v>
      </c>
      <c r="HK278">
        <v>9999</v>
      </c>
      <c r="HL278">
        <v>628.6</v>
      </c>
      <c r="HM278">
        <v>1.86325</v>
      </c>
      <c r="HN278">
        <v>1.86801</v>
      </c>
      <c r="HO278">
        <v>1.86783</v>
      </c>
      <c r="HP278">
        <v>1.86905</v>
      </c>
      <c r="HQ278">
        <v>1.86981</v>
      </c>
      <c r="HR278">
        <v>1.86584</v>
      </c>
      <c r="HS278">
        <v>1.86691</v>
      </c>
      <c r="HT278">
        <v>1.86829</v>
      </c>
      <c r="HU278">
        <v>5</v>
      </c>
      <c r="HV278">
        <v>0</v>
      </c>
      <c r="HW278">
        <v>0</v>
      </c>
      <c r="HX278">
        <v>0</v>
      </c>
      <c r="HY278" t="s">
        <v>422</v>
      </c>
      <c r="HZ278" t="s">
        <v>423</v>
      </c>
      <c r="IA278" t="s">
        <v>424</v>
      </c>
      <c r="IB278" t="s">
        <v>424</v>
      </c>
      <c r="IC278" t="s">
        <v>424</v>
      </c>
      <c r="ID278" t="s">
        <v>424</v>
      </c>
      <c r="IE278">
        <v>0</v>
      </c>
      <c r="IF278">
        <v>100</v>
      </c>
      <c r="IG278">
        <v>100</v>
      </c>
      <c r="IH278">
        <v>10.45</v>
      </c>
      <c r="II278">
        <v>0.5759</v>
      </c>
      <c r="IJ278">
        <v>4.02706509432224</v>
      </c>
      <c r="IK278">
        <v>0.00601174518973114</v>
      </c>
      <c r="IL278">
        <v>2.77886958061485e-07</v>
      </c>
      <c r="IM278">
        <v>-3.54636231360687e-10</v>
      </c>
      <c r="IN278">
        <v>-0.0404303883988718</v>
      </c>
      <c r="IO278">
        <v>-0.0177815531441476</v>
      </c>
      <c r="IP278">
        <v>0.00205572605671414</v>
      </c>
      <c r="IQ278">
        <v>-1.65519735432211e-05</v>
      </c>
      <c r="IR278">
        <v>-4</v>
      </c>
      <c r="IS278">
        <v>1848</v>
      </c>
      <c r="IT278">
        <v>1</v>
      </c>
      <c r="IU278">
        <v>25</v>
      </c>
      <c r="IV278">
        <v>24589.4</v>
      </c>
      <c r="IW278">
        <v>24589.4</v>
      </c>
      <c r="IX278">
        <v>2.35107</v>
      </c>
      <c r="IY278">
        <v>2.59888</v>
      </c>
      <c r="IZ278">
        <v>1.54785</v>
      </c>
      <c r="JA278">
        <v>2.30347</v>
      </c>
      <c r="JB278">
        <v>1.34644</v>
      </c>
      <c r="JC278">
        <v>2.36572</v>
      </c>
      <c r="JD278">
        <v>33.7155</v>
      </c>
      <c r="JE278">
        <v>24.2188</v>
      </c>
      <c r="JF278">
        <v>18</v>
      </c>
      <c r="JG278">
        <v>500.329</v>
      </c>
      <c r="JH278">
        <v>415.317</v>
      </c>
      <c r="JI278">
        <v>25.0002</v>
      </c>
      <c r="JJ278">
        <v>26.4377</v>
      </c>
      <c r="JK278">
        <v>30.0002</v>
      </c>
      <c r="JL278">
        <v>26.4088</v>
      </c>
      <c r="JM278">
        <v>26.3511</v>
      </c>
      <c r="JN278">
        <v>47.0861</v>
      </c>
      <c r="JO278">
        <v>21.9722</v>
      </c>
      <c r="JP278">
        <v>83.4697</v>
      </c>
      <c r="JQ278">
        <v>25</v>
      </c>
      <c r="JR278">
        <v>1173.91</v>
      </c>
      <c r="JS278">
        <v>22.3504</v>
      </c>
      <c r="JT278">
        <v>102.369</v>
      </c>
      <c r="JU278">
        <v>103.147</v>
      </c>
    </row>
    <row r="279" spans="1:281">
      <c r="A279">
        <v>263</v>
      </c>
      <c r="B279">
        <v>1659026998.1</v>
      </c>
      <c r="C279">
        <v>3315</v>
      </c>
      <c r="D279" t="s">
        <v>951</v>
      </c>
      <c r="E279" t="s">
        <v>952</v>
      </c>
      <c r="F279">
        <v>5</v>
      </c>
      <c r="G279" t="s">
        <v>812</v>
      </c>
      <c r="H279" t="s">
        <v>417</v>
      </c>
      <c r="I279">
        <v>1659026990.6</v>
      </c>
      <c r="J279">
        <f>(K279)/1000</f>
        <v>0</v>
      </c>
      <c r="K279">
        <f>IF(CZ279, AN279, AH279)</f>
        <v>0</v>
      </c>
      <c r="L279">
        <f>IF(CZ279, AI279, AG279)</f>
        <v>0</v>
      </c>
      <c r="M279">
        <f>DB279 - IF(AU279&gt;1, L279*CV279*100.0/(AW279*DP279), 0)</f>
        <v>0</v>
      </c>
      <c r="N279">
        <f>((T279-J279/2)*M279-L279)/(T279+J279/2)</f>
        <v>0</v>
      </c>
      <c r="O279">
        <f>N279*(DI279+DJ279)/1000.0</f>
        <v>0</v>
      </c>
      <c r="P279">
        <f>(DB279 - IF(AU279&gt;1, L279*CV279*100.0/(AW279*DP279), 0))*(DI279+DJ279)/1000.0</f>
        <v>0</v>
      </c>
      <c r="Q279">
        <f>2.0/((1/S279-1/R279)+SIGN(S279)*SQRT((1/S279-1/R279)*(1/S279-1/R279) + 4*CW279/((CW279+1)*(CW279+1))*(2*1/S279*1/R279-1/R279*1/R279)))</f>
        <v>0</v>
      </c>
      <c r="R279">
        <f>IF(LEFT(CX279,1)&lt;&gt;"0",IF(LEFT(CX279,1)="1",3.0,CY279),$D$5+$E$5*(DP279*DI279/($K$5*1000))+$F$5*(DP279*DI279/($K$5*1000))*MAX(MIN(CV279,$J$5),$I$5)*MAX(MIN(CV279,$J$5),$I$5)+$G$5*MAX(MIN(CV279,$J$5),$I$5)*(DP279*DI279/($K$5*1000))+$H$5*(DP279*DI279/($K$5*1000))*(DP279*DI279/($K$5*1000)))</f>
        <v>0</v>
      </c>
      <c r="S279">
        <f>J279*(1000-(1000*0.61365*exp(17.502*W279/(240.97+W279))/(DI279+DJ279)+DD279)/2)/(1000*0.61365*exp(17.502*W279/(240.97+W279))/(DI279+DJ279)-DD279)</f>
        <v>0</v>
      </c>
      <c r="T279">
        <f>1/((CW279+1)/(Q279/1.6)+1/(R279/1.37)) + CW279/((CW279+1)/(Q279/1.6) + CW279/(R279/1.37))</f>
        <v>0</v>
      </c>
      <c r="U279">
        <f>(CR279*CU279)</f>
        <v>0</v>
      </c>
      <c r="V279">
        <f>(DK279+(U279+2*0.95*5.67E-8*(((DK279+$B$7)+273)^4-(DK279+273)^4)-44100*J279)/(1.84*29.3*R279+8*0.95*5.67E-8*(DK279+273)^3))</f>
        <v>0</v>
      </c>
      <c r="W279">
        <f>($C$7*DL279+$D$7*DM279+$E$7*V279)</f>
        <v>0</v>
      </c>
      <c r="X279">
        <f>0.61365*exp(17.502*W279/(240.97+W279))</f>
        <v>0</v>
      </c>
      <c r="Y279">
        <f>(Z279/AA279*100)</f>
        <v>0</v>
      </c>
      <c r="Z279">
        <f>DD279*(DI279+DJ279)/1000</f>
        <v>0</v>
      </c>
      <c r="AA279">
        <f>0.61365*exp(17.502*DK279/(240.97+DK279))</f>
        <v>0</v>
      </c>
      <c r="AB279">
        <f>(X279-DD279*(DI279+DJ279)/1000)</f>
        <v>0</v>
      </c>
      <c r="AC279">
        <f>(-J279*44100)</f>
        <v>0</v>
      </c>
      <c r="AD279">
        <f>2*29.3*R279*0.92*(DK279-W279)</f>
        <v>0</v>
      </c>
      <c r="AE279">
        <f>2*0.95*5.67E-8*(((DK279+$B$7)+273)^4-(W279+273)^4)</f>
        <v>0</v>
      </c>
      <c r="AF279">
        <f>U279+AE279+AC279+AD279</f>
        <v>0</v>
      </c>
      <c r="AG279">
        <f>DH279*AU279*(DC279-DB279*(1000-AU279*DE279)/(1000-AU279*DD279))/(100*CV279)</f>
        <v>0</v>
      </c>
      <c r="AH279">
        <f>1000*DH279*AU279*(DD279-DE279)/(100*CV279*(1000-AU279*DD279))</f>
        <v>0</v>
      </c>
      <c r="AI279">
        <f>(AJ279 - AK279 - DI279*1E3/(8.314*(DK279+273.15)) * AM279/DH279 * AL279) * DH279/(100*CV279) * (1000 - DE279)/1000</f>
        <v>0</v>
      </c>
      <c r="AJ279">
        <v>1195.77030620406</v>
      </c>
      <c r="AK279">
        <v>1145.61442424242</v>
      </c>
      <c r="AL279">
        <v>3.46244553340457</v>
      </c>
      <c r="AM279">
        <v>66.0504921813524</v>
      </c>
      <c r="AN279">
        <f>(AP279 - AO279 + DI279*1E3/(8.314*(DK279+273.15)) * AR279/DH279 * AQ279) * DH279/(100*CV279) * 1000/(1000 - AP279)</f>
        <v>0</v>
      </c>
      <c r="AO279">
        <v>22.4165259437662</v>
      </c>
      <c r="AP279">
        <v>26.2217020979021</v>
      </c>
      <c r="AQ279">
        <v>9.47997043612107e-05</v>
      </c>
      <c r="AR279">
        <v>92.47</v>
      </c>
      <c r="AS279">
        <v>0</v>
      </c>
      <c r="AT279">
        <v>0</v>
      </c>
      <c r="AU279">
        <f>IF(AS279*$H$13&gt;=AW279,1.0,(AW279/(AW279-AS279*$H$13)))</f>
        <v>0</v>
      </c>
      <c r="AV279">
        <f>(AU279-1)*100</f>
        <v>0</v>
      </c>
      <c r="AW279">
        <f>MAX(0,($B$13+$C$13*DP279)/(1+$D$13*DP279)*DI279/(DK279+273)*$E$13)</f>
        <v>0</v>
      </c>
      <c r="AX279" t="s">
        <v>418</v>
      </c>
      <c r="AY279" t="s">
        <v>418</v>
      </c>
      <c r="AZ279">
        <v>0</v>
      </c>
      <c r="BA279">
        <v>0</v>
      </c>
      <c r="BB279">
        <f>1-AZ279/BA279</f>
        <v>0</v>
      </c>
      <c r="BC279">
        <v>0</v>
      </c>
      <c r="BD279" t="s">
        <v>418</v>
      </c>
      <c r="BE279" t="s">
        <v>418</v>
      </c>
      <c r="BF279">
        <v>0</v>
      </c>
      <c r="BG279">
        <v>0</v>
      </c>
      <c r="BH279">
        <f>1-BF279/BG279</f>
        <v>0</v>
      </c>
      <c r="BI279">
        <v>0.5</v>
      </c>
      <c r="BJ279">
        <f>CS279</f>
        <v>0</v>
      </c>
      <c r="BK279">
        <f>L279</f>
        <v>0</v>
      </c>
      <c r="BL279">
        <f>BH279*BI279*BJ279</f>
        <v>0</v>
      </c>
      <c r="BM279">
        <f>(BK279-BC279)/BJ279</f>
        <v>0</v>
      </c>
      <c r="BN279">
        <f>(BA279-BG279)/BG279</f>
        <v>0</v>
      </c>
      <c r="BO279">
        <f>AZ279/(BB279+AZ279/BG279)</f>
        <v>0</v>
      </c>
      <c r="BP279" t="s">
        <v>418</v>
      </c>
      <c r="BQ279">
        <v>0</v>
      </c>
      <c r="BR279">
        <f>IF(BQ279&lt;&gt;0, BQ279, BO279)</f>
        <v>0</v>
      </c>
      <c r="BS279">
        <f>1-BR279/BG279</f>
        <v>0</v>
      </c>
      <c r="BT279">
        <f>(BG279-BF279)/(BG279-BR279)</f>
        <v>0</v>
      </c>
      <c r="BU279">
        <f>(BA279-BG279)/(BA279-BR279)</f>
        <v>0</v>
      </c>
      <c r="BV279">
        <f>(BG279-BF279)/(BG279-AZ279)</f>
        <v>0</v>
      </c>
      <c r="BW279">
        <f>(BA279-BG279)/(BA279-AZ279)</f>
        <v>0</v>
      </c>
      <c r="BX279">
        <f>(BT279*BR279/BF279)</f>
        <v>0</v>
      </c>
      <c r="BY279">
        <f>(1-BX279)</f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f>$B$11*DQ279+$C$11*DR279+$F$11*EC279*(1-EF279)</f>
        <v>0</v>
      </c>
      <c r="CS279">
        <f>CR279*CT279</f>
        <v>0</v>
      </c>
      <c r="CT279">
        <f>($B$11*$D$9+$C$11*$D$9+$F$11*((EP279+EH279)/MAX(EP279+EH279+EQ279, 0.1)*$I$9+EQ279/MAX(EP279+EH279+EQ279, 0.1)*$J$9))/($B$11+$C$11+$F$11)</f>
        <v>0</v>
      </c>
      <c r="CU279">
        <f>($B$11*$K$9+$C$11*$K$9+$F$11*((EP279+EH279)/MAX(EP279+EH279+EQ279, 0.1)*$P$9+EQ279/MAX(EP279+EH279+EQ279, 0.1)*$Q$9))/($B$11+$C$11+$F$11)</f>
        <v>0</v>
      </c>
      <c r="CV279">
        <v>6</v>
      </c>
      <c r="CW279">
        <v>0.5</v>
      </c>
      <c r="CX279" t="s">
        <v>419</v>
      </c>
      <c r="CY279">
        <v>2</v>
      </c>
      <c r="CZ279" t="b">
        <v>1</v>
      </c>
      <c r="DA279">
        <v>1659026990.6</v>
      </c>
      <c r="DB279">
        <v>1091.98</v>
      </c>
      <c r="DC279">
        <v>1152.8837037037</v>
      </c>
      <c r="DD279">
        <v>26.2106111111111</v>
      </c>
      <c r="DE279">
        <v>22.4157703703704</v>
      </c>
      <c r="DF279">
        <v>1081.57481481481</v>
      </c>
      <c r="DG279">
        <v>25.6347851851852</v>
      </c>
      <c r="DH279">
        <v>500.047111111111</v>
      </c>
      <c r="DI279">
        <v>90.3835185185185</v>
      </c>
      <c r="DJ279">
        <v>0.0461092259259259</v>
      </c>
      <c r="DK279">
        <v>27.2617333333333</v>
      </c>
      <c r="DL279">
        <v>27.3402703703704</v>
      </c>
      <c r="DM279">
        <v>999.9</v>
      </c>
      <c r="DN279">
        <v>0</v>
      </c>
      <c r="DO279">
        <v>0</v>
      </c>
      <c r="DP279">
        <v>9995</v>
      </c>
      <c r="DQ279">
        <v>0</v>
      </c>
      <c r="DR279">
        <v>18.2593</v>
      </c>
      <c r="DS279">
        <v>-60.9044222222222</v>
      </c>
      <c r="DT279">
        <v>1121.37185185185</v>
      </c>
      <c r="DU279">
        <v>1179.31851851852</v>
      </c>
      <c r="DV279">
        <v>3.79483296296296</v>
      </c>
      <c r="DW279">
        <v>1152.8837037037</v>
      </c>
      <c r="DX279">
        <v>22.4157703703704</v>
      </c>
      <c r="DY279">
        <v>2.36900666666667</v>
      </c>
      <c r="DZ279">
        <v>2.02601592592593</v>
      </c>
      <c r="EA279">
        <v>20.1534481481481</v>
      </c>
      <c r="EB279">
        <v>17.649137037037</v>
      </c>
      <c r="EC279">
        <v>2000.00851851852</v>
      </c>
      <c r="ED279">
        <v>0.980000333333333</v>
      </c>
      <c r="EE279">
        <v>0.0199997</v>
      </c>
      <c r="EF279">
        <v>0</v>
      </c>
      <c r="EG279">
        <v>874.609185185185</v>
      </c>
      <c r="EH279">
        <v>5.00063</v>
      </c>
      <c r="EI279">
        <v>17248.3666666667</v>
      </c>
      <c r="EJ279">
        <v>17256.9666666667</v>
      </c>
      <c r="EK279">
        <v>38</v>
      </c>
      <c r="EL279">
        <v>38.0783333333333</v>
      </c>
      <c r="EM279">
        <v>37.562</v>
      </c>
      <c r="EN279">
        <v>37.3516666666667</v>
      </c>
      <c r="EO279">
        <v>39.0045925925926</v>
      </c>
      <c r="EP279">
        <v>1955.10962962963</v>
      </c>
      <c r="EQ279">
        <v>39.8955555555556</v>
      </c>
      <c r="ER279">
        <v>0</v>
      </c>
      <c r="ES279">
        <v>1659026997.1</v>
      </c>
      <c r="ET279">
        <v>0</v>
      </c>
      <c r="EU279">
        <v>874.62144</v>
      </c>
      <c r="EV279">
        <v>0.185076924011232</v>
      </c>
      <c r="EW279">
        <v>-5.97692299373365</v>
      </c>
      <c r="EX279">
        <v>17248.244</v>
      </c>
      <c r="EY279">
        <v>15</v>
      </c>
      <c r="EZ279">
        <v>0</v>
      </c>
      <c r="FA279" t="s">
        <v>420</v>
      </c>
      <c r="FB279">
        <v>1657551626.5</v>
      </c>
      <c r="FC279">
        <v>1657551629</v>
      </c>
      <c r="FD279">
        <v>0</v>
      </c>
      <c r="FE279">
        <v>0.403</v>
      </c>
      <c r="FF279">
        <v>0.009</v>
      </c>
      <c r="FG279">
        <v>9.41</v>
      </c>
      <c r="FH279">
        <v>0.087</v>
      </c>
      <c r="FI279">
        <v>417</v>
      </c>
      <c r="FJ279">
        <v>17</v>
      </c>
      <c r="FK279">
        <v>1.61</v>
      </c>
      <c r="FL279">
        <v>0.59</v>
      </c>
      <c r="FM279">
        <v>-60.8984878048781</v>
      </c>
      <c r="FN279">
        <v>-0.00256515679465615</v>
      </c>
      <c r="FO279">
        <v>0.3027841960266</v>
      </c>
      <c r="FP279">
        <v>1</v>
      </c>
      <c r="FQ279">
        <v>874.644235294118</v>
      </c>
      <c r="FR279">
        <v>-0.316058055908634</v>
      </c>
      <c r="FS279">
        <v>0.228697470191458</v>
      </c>
      <c r="FT279">
        <v>1</v>
      </c>
      <c r="FU279">
        <v>3.79534853658537</v>
      </c>
      <c r="FV279">
        <v>0.00786752613240312</v>
      </c>
      <c r="FW279">
        <v>0.0079059874072002</v>
      </c>
      <c r="FX279">
        <v>1</v>
      </c>
      <c r="FY279">
        <v>3</v>
      </c>
      <c r="FZ279">
        <v>3</v>
      </c>
      <c r="GA279" t="s">
        <v>953</v>
      </c>
      <c r="GB279">
        <v>2.9731</v>
      </c>
      <c r="GC279">
        <v>2.70033</v>
      </c>
      <c r="GD279">
        <v>0.178535</v>
      </c>
      <c r="GE279">
        <v>0.185369</v>
      </c>
      <c r="GF279">
        <v>0.109591</v>
      </c>
      <c r="GG279">
        <v>0.099487</v>
      </c>
      <c r="GH279">
        <v>32006.4</v>
      </c>
      <c r="GI279">
        <v>34708</v>
      </c>
      <c r="GJ279">
        <v>35304.6</v>
      </c>
      <c r="GK279">
        <v>38636.4</v>
      </c>
      <c r="GL279">
        <v>44561</v>
      </c>
      <c r="GM279">
        <v>50247.1</v>
      </c>
      <c r="GN279">
        <v>55182.4</v>
      </c>
      <c r="GO279">
        <v>61965.9</v>
      </c>
      <c r="GP279">
        <v>1.9872</v>
      </c>
      <c r="GQ279">
        <v>1.8568</v>
      </c>
      <c r="GR279">
        <v>0.136375</v>
      </c>
      <c r="GS279">
        <v>0</v>
      </c>
      <c r="GT279">
        <v>25.1198</v>
      </c>
      <c r="GU279">
        <v>999.9</v>
      </c>
      <c r="GV279">
        <v>57.618</v>
      </c>
      <c r="GW279">
        <v>29.306</v>
      </c>
      <c r="GX279">
        <v>26.0952</v>
      </c>
      <c r="GY279">
        <v>56.7764</v>
      </c>
      <c r="GZ279">
        <v>43.0409</v>
      </c>
      <c r="HA279">
        <v>1</v>
      </c>
      <c r="HB279">
        <v>-0.0637805</v>
      </c>
      <c r="HC279">
        <v>0.00631808</v>
      </c>
      <c r="HD279">
        <v>20.1141</v>
      </c>
      <c r="HE279">
        <v>5.19812</v>
      </c>
      <c r="HF279">
        <v>12.004</v>
      </c>
      <c r="HG279">
        <v>4.9756</v>
      </c>
      <c r="HH279">
        <v>3.2936</v>
      </c>
      <c r="HI279">
        <v>9999</v>
      </c>
      <c r="HJ279">
        <v>9999</v>
      </c>
      <c r="HK279">
        <v>9999</v>
      </c>
      <c r="HL279">
        <v>628.6</v>
      </c>
      <c r="HM279">
        <v>1.86325</v>
      </c>
      <c r="HN279">
        <v>1.86798</v>
      </c>
      <c r="HO279">
        <v>1.86783</v>
      </c>
      <c r="HP279">
        <v>1.86905</v>
      </c>
      <c r="HQ279">
        <v>1.86981</v>
      </c>
      <c r="HR279">
        <v>1.86584</v>
      </c>
      <c r="HS279">
        <v>1.86691</v>
      </c>
      <c r="HT279">
        <v>1.86829</v>
      </c>
      <c r="HU279">
        <v>5</v>
      </c>
      <c r="HV279">
        <v>0</v>
      </c>
      <c r="HW279">
        <v>0</v>
      </c>
      <c r="HX279">
        <v>0</v>
      </c>
      <c r="HY279" t="s">
        <v>422</v>
      </c>
      <c r="HZ279" t="s">
        <v>423</v>
      </c>
      <c r="IA279" t="s">
        <v>424</v>
      </c>
      <c r="IB279" t="s">
        <v>424</v>
      </c>
      <c r="IC279" t="s">
        <v>424</v>
      </c>
      <c r="ID279" t="s">
        <v>424</v>
      </c>
      <c r="IE279">
        <v>0</v>
      </c>
      <c r="IF279">
        <v>100</v>
      </c>
      <c r="IG279">
        <v>100</v>
      </c>
      <c r="IH279">
        <v>10.54</v>
      </c>
      <c r="II279">
        <v>0.5762</v>
      </c>
      <c r="IJ279">
        <v>4.02706509432224</v>
      </c>
      <c r="IK279">
        <v>0.00601174518973114</v>
      </c>
      <c r="IL279">
        <v>2.77886958061485e-07</v>
      </c>
      <c r="IM279">
        <v>-3.54636231360687e-10</v>
      </c>
      <c r="IN279">
        <v>-0.0404303883988718</v>
      </c>
      <c r="IO279">
        <v>-0.0177815531441476</v>
      </c>
      <c r="IP279">
        <v>0.00205572605671414</v>
      </c>
      <c r="IQ279">
        <v>-1.65519735432211e-05</v>
      </c>
      <c r="IR279">
        <v>-4</v>
      </c>
      <c r="IS279">
        <v>1848</v>
      </c>
      <c r="IT279">
        <v>1</v>
      </c>
      <c r="IU279">
        <v>25</v>
      </c>
      <c r="IV279">
        <v>24589.5</v>
      </c>
      <c r="IW279">
        <v>24589.5</v>
      </c>
      <c r="IX279">
        <v>2.37427</v>
      </c>
      <c r="IY279">
        <v>2.60376</v>
      </c>
      <c r="IZ279">
        <v>1.54785</v>
      </c>
      <c r="JA279">
        <v>2.30347</v>
      </c>
      <c r="JB279">
        <v>1.34644</v>
      </c>
      <c r="JC279">
        <v>2.29614</v>
      </c>
      <c r="JD279">
        <v>33.7155</v>
      </c>
      <c r="JE279">
        <v>24.2188</v>
      </c>
      <c r="JF279">
        <v>18</v>
      </c>
      <c r="JG279">
        <v>499.78</v>
      </c>
      <c r="JH279">
        <v>415.317</v>
      </c>
      <c r="JI279">
        <v>24.9999</v>
      </c>
      <c r="JJ279">
        <v>26.4377</v>
      </c>
      <c r="JK279">
        <v>30.0001</v>
      </c>
      <c r="JL279">
        <v>26.4066</v>
      </c>
      <c r="JM279">
        <v>26.3511</v>
      </c>
      <c r="JN279">
        <v>47.5671</v>
      </c>
      <c r="JO279">
        <v>22.2533</v>
      </c>
      <c r="JP279">
        <v>83.8597</v>
      </c>
      <c r="JQ279">
        <v>25</v>
      </c>
      <c r="JR279">
        <v>1194.1</v>
      </c>
      <c r="JS279">
        <v>22.3504</v>
      </c>
      <c r="JT279">
        <v>102.368</v>
      </c>
      <c r="JU279">
        <v>103.147</v>
      </c>
    </row>
    <row r="280" spans="1:281">
      <c r="A280">
        <v>264</v>
      </c>
      <c r="B280">
        <v>1659027003.1</v>
      </c>
      <c r="C280">
        <v>3320</v>
      </c>
      <c r="D280" t="s">
        <v>954</v>
      </c>
      <c r="E280" t="s">
        <v>955</v>
      </c>
      <c r="F280">
        <v>5</v>
      </c>
      <c r="G280" t="s">
        <v>812</v>
      </c>
      <c r="H280" t="s">
        <v>417</v>
      </c>
      <c r="I280">
        <v>1659026995.31429</v>
      </c>
      <c r="J280">
        <f>(K280)/1000</f>
        <v>0</v>
      </c>
      <c r="K280">
        <f>IF(CZ280, AN280, AH280)</f>
        <v>0</v>
      </c>
      <c r="L280">
        <f>IF(CZ280, AI280, AG280)</f>
        <v>0</v>
      </c>
      <c r="M280">
        <f>DB280 - IF(AU280&gt;1, L280*CV280*100.0/(AW280*DP280), 0)</f>
        <v>0</v>
      </c>
      <c r="N280">
        <f>((T280-J280/2)*M280-L280)/(T280+J280/2)</f>
        <v>0</v>
      </c>
      <c r="O280">
        <f>N280*(DI280+DJ280)/1000.0</f>
        <v>0</v>
      </c>
      <c r="P280">
        <f>(DB280 - IF(AU280&gt;1, L280*CV280*100.0/(AW280*DP280), 0))*(DI280+DJ280)/1000.0</f>
        <v>0</v>
      </c>
      <c r="Q280">
        <f>2.0/((1/S280-1/R280)+SIGN(S280)*SQRT((1/S280-1/R280)*(1/S280-1/R280) + 4*CW280/((CW280+1)*(CW280+1))*(2*1/S280*1/R280-1/R280*1/R280)))</f>
        <v>0</v>
      </c>
      <c r="R280">
        <f>IF(LEFT(CX280,1)&lt;&gt;"0",IF(LEFT(CX280,1)="1",3.0,CY280),$D$5+$E$5*(DP280*DI280/($K$5*1000))+$F$5*(DP280*DI280/($K$5*1000))*MAX(MIN(CV280,$J$5),$I$5)*MAX(MIN(CV280,$J$5),$I$5)+$G$5*MAX(MIN(CV280,$J$5),$I$5)*(DP280*DI280/($K$5*1000))+$H$5*(DP280*DI280/($K$5*1000))*(DP280*DI280/($K$5*1000)))</f>
        <v>0</v>
      </c>
      <c r="S280">
        <f>J280*(1000-(1000*0.61365*exp(17.502*W280/(240.97+W280))/(DI280+DJ280)+DD280)/2)/(1000*0.61365*exp(17.502*W280/(240.97+W280))/(DI280+DJ280)-DD280)</f>
        <v>0</v>
      </c>
      <c r="T280">
        <f>1/((CW280+1)/(Q280/1.6)+1/(R280/1.37)) + CW280/((CW280+1)/(Q280/1.6) + CW280/(R280/1.37))</f>
        <v>0</v>
      </c>
      <c r="U280">
        <f>(CR280*CU280)</f>
        <v>0</v>
      </c>
      <c r="V280">
        <f>(DK280+(U280+2*0.95*5.67E-8*(((DK280+$B$7)+273)^4-(DK280+273)^4)-44100*J280)/(1.84*29.3*R280+8*0.95*5.67E-8*(DK280+273)^3))</f>
        <v>0</v>
      </c>
      <c r="W280">
        <f>($C$7*DL280+$D$7*DM280+$E$7*V280)</f>
        <v>0</v>
      </c>
      <c r="X280">
        <f>0.61365*exp(17.502*W280/(240.97+W280))</f>
        <v>0</v>
      </c>
      <c r="Y280">
        <f>(Z280/AA280*100)</f>
        <v>0</v>
      </c>
      <c r="Z280">
        <f>DD280*(DI280+DJ280)/1000</f>
        <v>0</v>
      </c>
      <c r="AA280">
        <f>0.61365*exp(17.502*DK280/(240.97+DK280))</f>
        <v>0</v>
      </c>
      <c r="AB280">
        <f>(X280-DD280*(DI280+DJ280)/1000)</f>
        <v>0</v>
      </c>
      <c r="AC280">
        <f>(-J280*44100)</f>
        <v>0</v>
      </c>
      <c r="AD280">
        <f>2*29.3*R280*0.92*(DK280-W280)</f>
        <v>0</v>
      </c>
      <c r="AE280">
        <f>2*0.95*5.67E-8*(((DK280+$B$7)+273)^4-(W280+273)^4)</f>
        <v>0</v>
      </c>
      <c r="AF280">
        <f>U280+AE280+AC280+AD280</f>
        <v>0</v>
      </c>
      <c r="AG280">
        <f>DH280*AU280*(DC280-DB280*(1000-AU280*DE280)/(1000-AU280*DD280))/(100*CV280)</f>
        <v>0</v>
      </c>
      <c r="AH280">
        <f>1000*DH280*AU280*(DD280-DE280)/(100*CV280*(1000-AU280*DD280))</f>
        <v>0</v>
      </c>
      <c r="AI280">
        <f>(AJ280 - AK280 - DI280*1E3/(8.314*(DK280+273.15)) * AM280/DH280 * AL280) * DH280/(100*CV280) * (1000 - DE280)/1000</f>
        <v>0</v>
      </c>
      <c r="AJ280">
        <v>1212.39835558496</v>
      </c>
      <c r="AK280">
        <v>1162.59842424242</v>
      </c>
      <c r="AL280">
        <v>3.41263960094049</v>
      </c>
      <c r="AM280">
        <v>66.0504921813524</v>
      </c>
      <c r="AN280">
        <f>(AP280 - AO280 + DI280*1E3/(8.314*(DK280+273.15)) * AR280/DH280 * AQ280) * DH280/(100*CV280) * 1000/(1000 - AP280)</f>
        <v>0</v>
      </c>
      <c r="AO280">
        <v>22.4370941129437</v>
      </c>
      <c r="AP280">
        <v>26.2309692307693</v>
      </c>
      <c r="AQ280">
        <v>0.000127335968380503</v>
      </c>
      <c r="AR280">
        <v>92.47</v>
      </c>
      <c r="AS280">
        <v>0</v>
      </c>
      <c r="AT280">
        <v>0</v>
      </c>
      <c r="AU280">
        <f>IF(AS280*$H$13&gt;=AW280,1.0,(AW280/(AW280-AS280*$H$13)))</f>
        <v>0</v>
      </c>
      <c r="AV280">
        <f>(AU280-1)*100</f>
        <v>0</v>
      </c>
      <c r="AW280">
        <f>MAX(0,($B$13+$C$13*DP280)/(1+$D$13*DP280)*DI280/(DK280+273)*$E$13)</f>
        <v>0</v>
      </c>
      <c r="AX280" t="s">
        <v>418</v>
      </c>
      <c r="AY280" t="s">
        <v>418</v>
      </c>
      <c r="AZ280">
        <v>0</v>
      </c>
      <c r="BA280">
        <v>0</v>
      </c>
      <c r="BB280">
        <f>1-AZ280/BA280</f>
        <v>0</v>
      </c>
      <c r="BC280">
        <v>0</v>
      </c>
      <c r="BD280" t="s">
        <v>418</v>
      </c>
      <c r="BE280" t="s">
        <v>418</v>
      </c>
      <c r="BF280">
        <v>0</v>
      </c>
      <c r="BG280">
        <v>0</v>
      </c>
      <c r="BH280">
        <f>1-BF280/BG280</f>
        <v>0</v>
      </c>
      <c r="BI280">
        <v>0.5</v>
      </c>
      <c r="BJ280">
        <f>CS280</f>
        <v>0</v>
      </c>
      <c r="BK280">
        <f>L280</f>
        <v>0</v>
      </c>
      <c r="BL280">
        <f>BH280*BI280*BJ280</f>
        <v>0</v>
      </c>
      <c r="BM280">
        <f>(BK280-BC280)/BJ280</f>
        <v>0</v>
      </c>
      <c r="BN280">
        <f>(BA280-BG280)/BG280</f>
        <v>0</v>
      </c>
      <c r="BO280">
        <f>AZ280/(BB280+AZ280/BG280)</f>
        <v>0</v>
      </c>
      <c r="BP280" t="s">
        <v>418</v>
      </c>
      <c r="BQ280">
        <v>0</v>
      </c>
      <c r="BR280">
        <f>IF(BQ280&lt;&gt;0, BQ280, BO280)</f>
        <v>0</v>
      </c>
      <c r="BS280">
        <f>1-BR280/BG280</f>
        <v>0</v>
      </c>
      <c r="BT280">
        <f>(BG280-BF280)/(BG280-BR280)</f>
        <v>0</v>
      </c>
      <c r="BU280">
        <f>(BA280-BG280)/(BA280-BR280)</f>
        <v>0</v>
      </c>
      <c r="BV280">
        <f>(BG280-BF280)/(BG280-AZ280)</f>
        <v>0</v>
      </c>
      <c r="BW280">
        <f>(BA280-BG280)/(BA280-AZ280)</f>
        <v>0</v>
      </c>
      <c r="BX280">
        <f>(BT280*BR280/BF280)</f>
        <v>0</v>
      </c>
      <c r="BY280">
        <f>(1-BX280)</f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f>$B$11*DQ280+$C$11*DR280+$F$11*EC280*(1-EF280)</f>
        <v>0</v>
      </c>
      <c r="CS280">
        <f>CR280*CT280</f>
        <v>0</v>
      </c>
      <c r="CT280">
        <f>($B$11*$D$9+$C$11*$D$9+$F$11*((EP280+EH280)/MAX(EP280+EH280+EQ280, 0.1)*$I$9+EQ280/MAX(EP280+EH280+EQ280, 0.1)*$J$9))/($B$11+$C$11+$F$11)</f>
        <v>0</v>
      </c>
      <c r="CU280">
        <f>($B$11*$K$9+$C$11*$K$9+$F$11*((EP280+EH280)/MAX(EP280+EH280+EQ280, 0.1)*$P$9+EQ280/MAX(EP280+EH280+EQ280, 0.1)*$Q$9))/($B$11+$C$11+$F$11)</f>
        <v>0</v>
      </c>
      <c r="CV280">
        <v>6</v>
      </c>
      <c r="CW280">
        <v>0.5</v>
      </c>
      <c r="CX280" t="s">
        <v>419</v>
      </c>
      <c r="CY280">
        <v>2</v>
      </c>
      <c r="CZ280" t="b">
        <v>1</v>
      </c>
      <c r="DA280">
        <v>1659026995.31429</v>
      </c>
      <c r="DB280">
        <v>1107.77821428571</v>
      </c>
      <c r="DC280">
        <v>1168.51785714286</v>
      </c>
      <c r="DD280">
        <v>26.2180464285714</v>
      </c>
      <c r="DE280">
        <v>22.4214964285714</v>
      </c>
      <c r="DF280">
        <v>1097.28821428571</v>
      </c>
      <c r="DG280">
        <v>25.6418392857143</v>
      </c>
      <c r="DH280">
        <v>500.022857142857</v>
      </c>
      <c r="DI280">
        <v>90.3827821428571</v>
      </c>
      <c r="DJ280">
        <v>0.046056175</v>
      </c>
      <c r="DK280">
        <v>27.2672142857143</v>
      </c>
      <c r="DL280">
        <v>27.3471892857143</v>
      </c>
      <c r="DM280">
        <v>999.9</v>
      </c>
      <c r="DN280">
        <v>0</v>
      </c>
      <c r="DO280">
        <v>0</v>
      </c>
      <c r="DP280">
        <v>10004.8214285714</v>
      </c>
      <c r="DQ280">
        <v>0</v>
      </c>
      <c r="DR280">
        <v>18.2593</v>
      </c>
      <c r="DS280">
        <v>-60.7405928571429</v>
      </c>
      <c r="DT280">
        <v>1137.60357142857</v>
      </c>
      <c r="DU280">
        <v>1195.31821428571</v>
      </c>
      <c r="DV280">
        <v>3.79654928571429</v>
      </c>
      <c r="DW280">
        <v>1168.51785714286</v>
      </c>
      <c r="DX280">
        <v>22.4214964285714</v>
      </c>
      <c r="DY280">
        <v>2.36966</v>
      </c>
      <c r="DZ280">
        <v>2.02651642857143</v>
      </c>
      <c r="EA280">
        <v>20.1579107142857</v>
      </c>
      <c r="EB280">
        <v>17.6530607142857</v>
      </c>
      <c r="EC280">
        <v>2000.03607142857</v>
      </c>
      <c r="ED280">
        <v>0.979999321428571</v>
      </c>
      <c r="EE280">
        <v>0.0200007535714286</v>
      </c>
      <c r="EF280">
        <v>0</v>
      </c>
      <c r="EG280">
        <v>874.577964285714</v>
      </c>
      <c r="EH280">
        <v>5.00063</v>
      </c>
      <c r="EI280">
        <v>17248.0892857143</v>
      </c>
      <c r="EJ280">
        <v>17257.2107142857</v>
      </c>
      <c r="EK280">
        <v>38</v>
      </c>
      <c r="EL280">
        <v>38.07775</v>
      </c>
      <c r="EM280">
        <v>37.562</v>
      </c>
      <c r="EN280">
        <v>37.35475</v>
      </c>
      <c r="EO280">
        <v>39.0044285714286</v>
      </c>
      <c r="EP280">
        <v>1955.13535714286</v>
      </c>
      <c r="EQ280">
        <v>39.8982142857143</v>
      </c>
      <c r="ER280">
        <v>0</v>
      </c>
      <c r="ES280">
        <v>1659027001.9</v>
      </c>
      <c r="ET280">
        <v>0</v>
      </c>
      <c r="EU280">
        <v>874.58924</v>
      </c>
      <c r="EV280">
        <v>-0.509230768676235</v>
      </c>
      <c r="EW280">
        <v>-3.05384610412533</v>
      </c>
      <c r="EX280">
        <v>17247.728</v>
      </c>
      <c r="EY280">
        <v>15</v>
      </c>
      <c r="EZ280">
        <v>0</v>
      </c>
      <c r="FA280" t="s">
        <v>420</v>
      </c>
      <c r="FB280">
        <v>1657551626.5</v>
      </c>
      <c r="FC280">
        <v>1657551629</v>
      </c>
      <c r="FD280">
        <v>0</v>
      </c>
      <c r="FE280">
        <v>0.403</v>
      </c>
      <c r="FF280">
        <v>0.009</v>
      </c>
      <c r="FG280">
        <v>9.41</v>
      </c>
      <c r="FH280">
        <v>0.087</v>
      </c>
      <c r="FI280">
        <v>417</v>
      </c>
      <c r="FJ280">
        <v>17</v>
      </c>
      <c r="FK280">
        <v>1.61</v>
      </c>
      <c r="FL280">
        <v>0.59</v>
      </c>
      <c r="FM280">
        <v>-60.8271536585366</v>
      </c>
      <c r="FN280">
        <v>1.32132543554008</v>
      </c>
      <c r="FO280">
        <v>0.342921097443684</v>
      </c>
      <c r="FP280">
        <v>0</v>
      </c>
      <c r="FQ280">
        <v>874.621911764706</v>
      </c>
      <c r="FR280">
        <v>-0.499572190801241</v>
      </c>
      <c r="FS280">
        <v>0.244000888094706</v>
      </c>
      <c r="FT280">
        <v>1</v>
      </c>
      <c r="FU280">
        <v>3.79339414634146</v>
      </c>
      <c r="FV280">
        <v>0.0318232055749114</v>
      </c>
      <c r="FW280">
        <v>0.00641763385300744</v>
      </c>
      <c r="FX280">
        <v>1</v>
      </c>
      <c r="FY280">
        <v>2</v>
      </c>
      <c r="FZ280">
        <v>3</v>
      </c>
      <c r="GA280" t="s">
        <v>474</v>
      </c>
      <c r="GB280">
        <v>2.97374</v>
      </c>
      <c r="GC280">
        <v>2.70003</v>
      </c>
      <c r="GD280">
        <v>0.180205</v>
      </c>
      <c r="GE280">
        <v>0.187028</v>
      </c>
      <c r="GF280">
        <v>0.109623</v>
      </c>
      <c r="GG280">
        <v>0.0994772</v>
      </c>
      <c r="GH280">
        <v>31942.1</v>
      </c>
      <c r="GI280">
        <v>34637.9</v>
      </c>
      <c r="GJ280">
        <v>35305.3</v>
      </c>
      <c r="GK280">
        <v>38637</v>
      </c>
      <c r="GL280">
        <v>44559.8</v>
      </c>
      <c r="GM280">
        <v>50249</v>
      </c>
      <c r="GN280">
        <v>55182.9</v>
      </c>
      <c r="GO280">
        <v>61967.5</v>
      </c>
      <c r="GP280">
        <v>1.9876</v>
      </c>
      <c r="GQ280">
        <v>1.8558</v>
      </c>
      <c r="GR280">
        <v>0.13724</v>
      </c>
      <c r="GS280">
        <v>0</v>
      </c>
      <c r="GT280">
        <v>25.1186</v>
      </c>
      <c r="GU280">
        <v>999.9</v>
      </c>
      <c r="GV280">
        <v>57.643</v>
      </c>
      <c r="GW280">
        <v>29.306</v>
      </c>
      <c r="GX280">
        <v>26.1083</v>
      </c>
      <c r="GY280">
        <v>56.5764</v>
      </c>
      <c r="GZ280">
        <v>43.097</v>
      </c>
      <c r="HA280">
        <v>1</v>
      </c>
      <c r="HB280">
        <v>-0.0639024</v>
      </c>
      <c r="HC280">
        <v>0.00740741</v>
      </c>
      <c r="HD280">
        <v>20.114</v>
      </c>
      <c r="HE280">
        <v>5.19812</v>
      </c>
      <c r="HF280">
        <v>12.004</v>
      </c>
      <c r="HG280">
        <v>4.976</v>
      </c>
      <c r="HH280">
        <v>3.2936</v>
      </c>
      <c r="HI280">
        <v>9999</v>
      </c>
      <c r="HJ280">
        <v>9999</v>
      </c>
      <c r="HK280">
        <v>9999</v>
      </c>
      <c r="HL280">
        <v>628.6</v>
      </c>
      <c r="HM280">
        <v>1.86325</v>
      </c>
      <c r="HN280">
        <v>1.86807</v>
      </c>
      <c r="HO280">
        <v>1.86783</v>
      </c>
      <c r="HP280">
        <v>1.86905</v>
      </c>
      <c r="HQ280">
        <v>1.86981</v>
      </c>
      <c r="HR280">
        <v>1.86584</v>
      </c>
      <c r="HS280">
        <v>1.86691</v>
      </c>
      <c r="HT280">
        <v>1.86832</v>
      </c>
      <c r="HU280">
        <v>5</v>
      </c>
      <c r="HV280">
        <v>0</v>
      </c>
      <c r="HW280">
        <v>0</v>
      </c>
      <c r="HX280">
        <v>0</v>
      </c>
      <c r="HY280" t="s">
        <v>422</v>
      </c>
      <c r="HZ280" t="s">
        <v>423</v>
      </c>
      <c r="IA280" t="s">
        <v>424</v>
      </c>
      <c r="IB280" t="s">
        <v>424</v>
      </c>
      <c r="IC280" t="s">
        <v>424</v>
      </c>
      <c r="ID280" t="s">
        <v>424</v>
      </c>
      <c r="IE280">
        <v>0</v>
      </c>
      <c r="IF280">
        <v>100</v>
      </c>
      <c r="IG280">
        <v>100</v>
      </c>
      <c r="IH280">
        <v>10.63</v>
      </c>
      <c r="II280">
        <v>0.5767</v>
      </c>
      <c r="IJ280">
        <v>4.02706509432224</v>
      </c>
      <c r="IK280">
        <v>0.00601174518973114</v>
      </c>
      <c r="IL280">
        <v>2.77886958061485e-07</v>
      </c>
      <c r="IM280">
        <v>-3.54636231360687e-10</v>
      </c>
      <c r="IN280">
        <v>-0.0404303883988718</v>
      </c>
      <c r="IO280">
        <v>-0.0177815531441476</v>
      </c>
      <c r="IP280">
        <v>0.00205572605671414</v>
      </c>
      <c r="IQ280">
        <v>-1.65519735432211e-05</v>
      </c>
      <c r="IR280">
        <v>-4</v>
      </c>
      <c r="IS280">
        <v>1848</v>
      </c>
      <c r="IT280">
        <v>1</v>
      </c>
      <c r="IU280">
        <v>25</v>
      </c>
      <c r="IV280">
        <v>24589.6</v>
      </c>
      <c r="IW280">
        <v>24589.6</v>
      </c>
      <c r="IX280">
        <v>2.40112</v>
      </c>
      <c r="IY280">
        <v>2.58545</v>
      </c>
      <c r="IZ280">
        <v>1.54785</v>
      </c>
      <c r="JA280">
        <v>2.30225</v>
      </c>
      <c r="JB280">
        <v>1.34644</v>
      </c>
      <c r="JC280">
        <v>2.42065</v>
      </c>
      <c r="JD280">
        <v>33.693</v>
      </c>
      <c r="JE280">
        <v>24.2276</v>
      </c>
      <c r="JF280">
        <v>18</v>
      </c>
      <c r="JG280">
        <v>500.028</v>
      </c>
      <c r="JH280">
        <v>414.733</v>
      </c>
      <c r="JI280">
        <v>25</v>
      </c>
      <c r="JJ280">
        <v>26.4355</v>
      </c>
      <c r="JK280">
        <v>30</v>
      </c>
      <c r="JL280">
        <v>26.4044</v>
      </c>
      <c r="JM280">
        <v>26.3489</v>
      </c>
      <c r="JN280">
        <v>48.1189</v>
      </c>
      <c r="JO280">
        <v>22.2533</v>
      </c>
      <c r="JP280">
        <v>83.8597</v>
      </c>
      <c r="JQ280">
        <v>25</v>
      </c>
      <c r="JR280">
        <v>1207.6</v>
      </c>
      <c r="JS280">
        <v>22.3478</v>
      </c>
      <c r="JT280">
        <v>102.37</v>
      </c>
      <c r="JU280">
        <v>103.149</v>
      </c>
    </row>
    <row r="281" spans="1:281">
      <c r="A281">
        <v>265</v>
      </c>
      <c r="B281">
        <v>1659027008.1</v>
      </c>
      <c r="C281">
        <v>3325</v>
      </c>
      <c r="D281" t="s">
        <v>956</v>
      </c>
      <c r="E281" t="s">
        <v>957</v>
      </c>
      <c r="F281">
        <v>5</v>
      </c>
      <c r="G281" t="s">
        <v>812</v>
      </c>
      <c r="H281" t="s">
        <v>417</v>
      </c>
      <c r="I281">
        <v>1659027000.6</v>
      </c>
      <c r="J281">
        <f>(K281)/1000</f>
        <v>0</v>
      </c>
      <c r="K281">
        <f>IF(CZ281, AN281, AH281)</f>
        <v>0</v>
      </c>
      <c r="L281">
        <f>IF(CZ281, AI281, AG281)</f>
        <v>0</v>
      </c>
      <c r="M281">
        <f>DB281 - IF(AU281&gt;1, L281*CV281*100.0/(AW281*DP281), 0)</f>
        <v>0</v>
      </c>
      <c r="N281">
        <f>((T281-J281/2)*M281-L281)/(T281+J281/2)</f>
        <v>0</v>
      </c>
      <c r="O281">
        <f>N281*(DI281+DJ281)/1000.0</f>
        <v>0</v>
      </c>
      <c r="P281">
        <f>(DB281 - IF(AU281&gt;1, L281*CV281*100.0/(AW281*DP281), 0))*(DI281+DJ281)/1000.0</f>
        <v>0</v>
      </c>
      <c r="Q281">
        <f>2.0/((1/S281-1/R281)+SIGN(S281)*SQRT((1/S281-1/R281)*(1/S281-1/R281) + 4*CW281/((CW281+1)*(CW281+1))*(2*1/S281*1/R281-1/R281*1/R281)))</f>
        <v>0</v>
      </c>
      <c r="R281">
        <f>IF(LEFT(CX281,1)&lt;&gt;"0",IF(LEFT(CX281,1)="1",3.0,CY281),$D$5+$E$5*(DP281*DI281/($K$5*1000))+$F$5*(DP281*DI281/($K$5*1000))*MAX(MIN(CV281,$J$5),$I$5)*MAX(MIN(CV281,$J$5),$I$5)+$G$5*MAX(MIN(CV281,$J$5),$I$5)*(DP281*DI281/($K$5*1000))+$H$5*(DP281*DI281/($K$5*1000))*(DP281*DI281/($K$5*1000)))</f>
        <v>0</v>
      </c>
      <c r="S281">
        <f>J281*(1000-(1000*0.61365*exp(17.502*W281/(240.97+W281))/(DI281+DJ281)+DD281)/2)/(1000*0.61365*exp(17.502*W281/(240.97+W281))/(DI281+DJ281)-DD281)</f>
        <v>0</v>
      </c>
      <c r="T281">
        <f>1/((CW281+1)/(Q281/1.6)+1/(R281/1.37)) + CW281/((CW281+1)/(Q281/1.6) + CW281/(R281/1.37))</f>
        <v>0</v>
      </c>
      <c r="U281">
        <f>(CR281*CU281)</f>
        <v>0</v>
      </c>
      <c r="V281">
        <f>(DK281+(U281+2*0.95*5.67E-8*(((DK281+$B$7)+273)^4-(DK281+273)^4)-44100*J281)/(1.84*29.3*R281+8*0.95*5.67E-8*(DK281+273)^3))</f>
        <v>0</v>
      </c>
      <c r="W281">
        <f>($C$7*DL281+$D$7*DM281+$E$7*V281)</f>
        <v>0</v>
      </c>
      <c r="X281">
        <f>0.61365*exp(17.502*W281/(240.97+W281))</f>
        <v>0</v>
      </c>
      <c r="Y281">
        <f>(Z281/AA281*100)</f>
        <v>0</v>
      </c>
      <c r="Z281">
        <f>DD281*(DI281+DJ281)/1000</f>
        <v>0</v>
      </c>
      <c r="AA281">
        <f>0.61365*exp(17.502*DK281/(240.97+DK281))</f>
        <v>0</v>
      </c>
      <c r="AB281">
        <f>(X281-DD281*(DI281+DJ281)/1000)</f>
        <v>0</v>
      </c>
      <c r="AC281">
        <f>(-J281*44100)</f>
        <v>0</v>
      </c>
      <c r="AD281">
        <f>2*29.3*R281*0.92*(DK281-W281)</f>
        <v>0</v>
      </c>
      <c r="AE281">
        <f>2*0.95*5.67E-8*(((DK281+$B$7)+273)^4-(W281+273)^4)</f>
        <v>0</v>
      </c>
      <c r="AF281">
        <f>U281+AE281+AC281+AD281</f>
        <v>0</v>
      </c>
      <c r="AG281">
        <f>DH281*AU281*(DC281-DB281*(1000-AU281*DE281)/(1000-AU281*DD281))/(100*CV281)</f>
        <v>0</v>
      </c>
      <c r="AH281">
        <f>1000*DH281*AU281*(DD281-DE281)/(100*CV281*(1000-AU281*DD281))</f>
        <v>0</v>
      </c>
      <c r="AI281">
        <f>(AJ281 - AK281 - DI281*1E3/(8.314*(DK281+273.15)) * AM281/DH281 * AL281) * DH281/(100*CV281) * (1000 - DE281)/1000</f>
        <v>0</v>
      </c>
      <c r="AJ281">
        <v>1228.88274764319</v>
      </c>
      <c r="AK281">
        <v>1179.40733333333</v>
      </c>
      <c r="AL281">
        <v>3.37946057931381</v>
      </c>
      <c r="AM281">
        <v>66.0504921813524</v>
      </c>
      <c r="AN281">
        <f>(AP281 - AO281 + DI281*1E3/(8.314*(DK281+273.15)) * AR281/DH281 * AQ281) * DH281/(100*CV281) * 1000/(1000 - AP281)</f>
        <v>0</v>
      </c>
      <c r="AO281">
        <v>22.4177885358874</v>
      </c>
      <c r="AP281">
        <v>26.2294636363636</v>
      </c>
      <c r="AQ281">
        <v>6.67237076653825e-05</v>
      </c>
      <c r="AR281">
        <v>92.47</v>
      </c>
      <c r="AS281">
        <v>0</v>
      </c>
      <c r="AT281">
        <v>0</v>
      </c>
      <c r="AU281">
        <f>IF(AS281*$H$13&gt;=AW281,1.0,(AW281/(AW281-AS281*$H$13)))</f>
        <v>0</v>
      </c>
      <c r="AV281">
        <f>(AU281-1)*100</f>
        <v>0</v>
      </c>
      <c r="AW281">
        <f>MAX(0,($B$13+$C$13*DP281)/(1+$D$13*DP281)*DI281/(DK281+273)*$E$13)</f>
        <v>0</v>
      </c>
      <c r="AX281" t="s">
        <v>418</v>
      </c>
      <c r="AY281" t="s">
        <v>418</v>
      </c>
      <c r="AZ281">
        <v>0</v>
      </c>
      <c r="BA281">
        <v>0</v>
      </c>
      <c r="BB281">
        <f>1-AZ281/BA281</f>
        <v>0</v>
      </c>
      <c r="BC281">
        <v>0</v>
      </c>
      <c r="BD281" t="s">
        <v>418</v>
      </c>
      <c r="BE281" t="s">
        <v>418</v>
      </c>
      <c r="BF281">
        <v>0</v>
      </c>
      <c r="BG281">
        <v>0</v>
      </c>
      <c r="BH281">
        <f>1-BF281/BG281</f>
        <v>0</v>
      </c>
      <c r="BI281">
        <v>0.5</v>
      </c>
      <c r="BJ281">
        <f>CS281</f>
        <v>0</v>
      </c>
      <c r="BK281">
        <f>L281</f>
        <v>0</v>
      </c>
      <c r="BL281">
        <f>BH281*BI281*BJ281</f>
        <v>0</v>
      </c>
      <c r="BM281">
        <f>(BK281-BC281)/BJ281</f>
        <v>0</v>
      </c>
      <c r="BN281">
        <f>(BA281-BG281)/BG281</f>
        <v>0</v>
      </c>
      <c r="BO281">
        <f>AZ281/(BB281+AZ281/BG281)</f>
        <v>0</v>
      </c>
      <c r="BP281" t="s">
        <v>418</v>
      </c>
      <c r="BQ281">
        <v>0</v>
      </c>
      <c r="BR281">
        <f>IF(BQ281&lt;&gt;0, BQ281, BO281)</f>
        <v>0</v>
      </c>
      <c r="BS281">
        <f>1-BR281/BG281</f>
        <v>0</v>
      </c>
      <c r="BT281">
        <f>(BG281-BF281)/(BG281-BR281)</f>
        <v>0</v>
      </c>
      <c r="BU281">
        <f>(BA281-BG281)/(BA281-BR281)</f>
        <v>0</v>
      </c>
      <c r="BV281">
        <f>(BG281-BF281)/(BG281-AZ281)</f>
        <v>0</v>
      </c>
      <c r="BW281">
        <f>(BA281-BG281)/(BA281-AZ281)</f>
        <v>0</v>
      </c>
      <c r="BX281">
        <f>(BT281*BR281/BF281)</f>
        <v>0</v>
      </c>
      <c r="BY281">
        <f>(1-BX281)</f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f>$B$11*DQ281+$C$11*DR281+$F$11*EC281*(1-EF281)</f>
        <v>0</v>
      </c>
      <c r="CS281">
        <f>CR281*CT281</f>
        <v>0</v>
      </c>
      <c r="CT281">
        <f>($B$11*$D$9+$C$11*$D$9+$F$11*((EP281+EH281)/MAX(EP281+EH281+EQ281, 0.1)*$I$9+EQ281/MAX(EP281+EH281+EQ281, 0.1)*$J$9))/($B$11+$C$11+$F$11)</f>
        <v>0</v>
      </c>
      <c r="CU281">
        <f>($B$11*$K$9+$C$11*$K$9+$F$11*((EP281+EH281)/MAX(EP281+EH281+EQ281, 0.1)*$P$9+EQ281/MAX(EP281+EH281+EQ281, 0.1)*$Q$9))/($B$11+$C$11+$F$11)</f>
        <v>0</v>
      </c>
      <c r="CV281">
        <v>6</v>
      </c>
      <c r="CW281">
        <v>0.5</v>
      </c>
      <c r="CX281" t="s">
        <v>419</v>
      </c>
      <c r="CY281">
        <v>2</v>
      </c>
      <c r="CZ281" t="b">
        <v>1</v>
      </c>
      <c r="DA281">
        <v>1659027000.6</v>
      </c>
      <c r="DB281">
        <v>1125.41</v>
      </c>
      <c r="DC281">
        <v>1185.99111111111</v>
      </c>
      <c r="DD281">
        <v>26.2255740740741</v>
      </c>
      <c r="DE281">
        <v>22.4222851851852</v>
      </c>
      <c r="DF281">
        <v>1114.82592592593</v>
      </c>
      <c r="DG281">
        <v>25.6489851851852</v>
      </c>
      <c r="DH281">
        <v>500.078962962963</v>
      </c>
      <c r="DI281">
        <v>90.3825333333333</v>
      </c>
      <c r="DJ281">
        <v>0.0458469296296296</v>
      </c>
      <c r="DK281">
        <v>27.2693222222222</v>
      </c>
      <c r="DL281">
        <v>27.3601703703704</v>
      </c>
      <c r="DM281">
        <v>999.9</v>
      </c>
      <c r="DN281">
        <v>0</v>
      </c>
      <c r="DO281">
        <v>0</v>
      </c>
      <c r="DP281">
        <v>10017.962962963</v>
      </c>
      <c r="DQ281">
        <v>0</v>
      </c>
      <c r="DR281">
        <v>18.2593</v>
      </c>
      <c r="DS281">
        <v>-60.5813925925926</v>
      </c>
      <c r="DT281">
        <v>1155.71962962963</v>
      </c>
      <c r="DU281">
        <v>1213.19259259259</v>
      </c>
      <c r="DV281">
        <v>3.80329444444444</v>
      </c>
      <c r="DW281">
        <v>1185.99111111111</v>
      </c>
      <c r="DX281">
        <v>22.4222851851852</v>
      </c>
      <c r="DY281">
        <v>2.37033407407407</v>
      </c>
      <c r="DZ281">
        <v>2.02658185185185</v>
      </c>
      <c r="EA281">
        <v>20.1625185185185</v>
      </c>
      <c r="EB281">
        <v>17.6535740740741</v>
      </c>
      <c r="EC281">
        <v>2000.04851851852</v>
      </c>
      <c r="ED281">
        <v>0.979998481481481</v>
      </c>
      <c r="EE281">
        <v>0.020001637037037</v>
      </c>
      <c r="EF281">
        <v>0</v>
      </c>
      <c r="EG281">
        <v>874.586703703704</v>
      </c>
      <c r="EH281">
        <v>5.00063</v>
      </c>
      <c r="EI281">
        <v>17247.6666666667</v>
      </c>
      <c r="EJ281">
        <v>17257.3222222222</v>
      </c>
      <c r="EK281">
        <v>38</v>
      </c>
      <c r="EL281">
        <v>38.0736666666667</v>
      </c>
      <c r="EM281">
        <v>37.5574074074074</v>
      </c>
      <c r="EN281">
        <v>37.361</v>
      </c>
      <c r="EO281">
        <v>39.0091851851852</v>
      </c>
      <c r="EP281">
        <v>1955.1462962963</v>
      </c>
      <c r="EQ281">
        <v>39.9003703703704</v>
      </c>
      <c r="ER281">
        <v>0</v>
      </c>
      <c r="ES281">
        <v>1659027007.3</v>
      </c>
      <c r="ET281">
        <v>0</v>
      </c>
      <c r="EU281">
        <v>874.608346153846</v>
      </c>
      <c r="EV281">
        <v>0.514427351637077</v>
      </c>
      <c r="EW281">
        <v>-8.8478632459766</v>
      </c>
      <c r="EX281">
        <v>17247.3692307692</v>
      </c>
      <c r="EY281">
        <v>15</v>
      </c>
      <c r="EZ281">
        <v>0</v>
      </c>
      <c r="FA281" t="s">
        <v>420</v>
      </c>
      <c r="FB281">
        <v>1657551626.5</v>
      </c>
      <c r="FC281">
        <v>1657551629</v>
      </c>
      <c r="FD281">
        <v>0</v>
      </c>
      <c r="FE281">
        <v>0.403</v>
      </c>
      <c r="FF281">
        <v>0.009</v>
      </c>
      <c r="FG281">
        <v>9.41</v>
      </c>
      <c r="FH281">
        <v>0.087</v>
      </c>
      <c r="FI281">
        <v>417</v>
      </c>
      <c r="FJ281">
        <v>17</v>
      </c>
      <c r="FK281">
        <v>1.61</v>
      </c>
      <c r="FL281">
        <v>0.59</v>
      </c>
      <c r="FM281">
        <v>-60.6327024390244</v>
      </c>
      <c r="FN281">
        <v>1.75831358885011</v>
      </c>
      <c r="FO281">
        <v>0.351083138293554</v>
      </c>
      <c r="FP281">
        <v>0</v>
      </c>
      <c r="FQ281">
        <v>874.609441176471</v>
      </c>
      <c r="FR281">
        <v>0.0539495798992346</v>
      </c>
      <c r="FS281">
        <v>0.204566714441624</v>
      </c>
      <c r="FT281">
        <v>1</v>
      </c>
      <c r="FU281">
        <v>3.80080390243902</v>
      </c>
      <c r="FV281">
        <v>0.0645930313588887</v>
      </c>
      <c r="FW281">
        <v>0.00944727806406425</v>
      </c>
      <c r="FX281">
        <v>1</v>
      </c>
      <c r="FY281">
        <v>2</v>
      </c>
      <c r="FZ281">
        <v>3</v>
      </c>
      <c r="GA281" t="s">
        <v>474</v>
      </c>
      <c r="GB281">
        <v>2.97372</v>
      </c>
      <c r="GC281">
        <v>2.69902</v>
      </c>
      <c r="GD281">
        <v>0.181819</v>
      </c>
      <c r="GE281">
        <v>0.18858</v>
      </c>
      <c r="GF281">
        <v>0.109637</v>
      </c>
      <c r="GG281">
        <v>0.0994541</v>
      </c>
      <c r="GH281">
        <v>31878.9</v>
      </c>
      <c r="GI281">
        <v>34571.9</v>
      </c>
      <c r="GJ281">
        <v>35304.9</v>
      </c>
      <c r="GK281">
        <v>38637.1</v>
      </c>
      <c r="GL281">
        <v>44559.3</v>
      </c>
      <c r="GM281">
        <v>50249.6</v>
      </c>
      <c r="GN281">
        <v>55183.2</v>
      </c>
      <c r="GO281">
        <v>61966.6</v>
      </c>
      <c r="GP281">
        <v>1.9882</v>
      </c>
      <c r="GQ281">
        <v>1.8564</v>
      </c>
      <c r="GR281">
        <v>0.137687</v>
      </c>
      <c r="GS281">
        <v>0</v>
      </c>
      <c r="GT281">
        <v>25.1186</v>
      </c>
      <c r="GU281">
        <v>999.9</v>
      </c>
      <c r="GV281">
        <v>57.643</v>
      </c>
      <c r="GW281">
        <v>29.285</v>
      </c>
      <c r="GX281">
        <v>26.0765</v>
      </c>
      <c r="GY281">
        <v>56.0764</v>
      </c>
      <c r="GZ281">
        <v>42.8165</v>
      </c>
      <c r="HA281">
        <v>1</v>
      </c>
      <c r="HB281">
        <v>-0.0639634</v>
      </c>
      <c r="HC281">
        <v>0.00849673</v>
      </c>
      <c r="HD281">
        <v>20.1137</v>
      </c>
      <c r="HE281">
        <v>5.19932</v>
      </c>
      <c r="HF281">
        <v>12.004</v>
      </c>
      <c r="HG281">
        <v>4.976</v>
      </c>
      <c r="HH281">
        <v>3.2938</v>
      </c>
      <c r="HI281">
        <v>9999</v>
      </c>
      <c r="HJ281">
        <v>9999</v>
      </c>
      <c r="HK281">
        <v>9999</v>
      </c>
      <c r="HL281">
        <v>628.6</v>
      </c>
      <c r="HM281">
        <v>1.86322</v>
      </c>
      <c r="HN281">
        <v>1.86801</v>
      </c>
      <c r="HO281">
        <v>1.86783</v>
      </c>
      <c r="HP281">
        <v>1.86899</v>
      </c>
      <c r="HQ281">
        <v>1.86981</v>
      </c>
      <c r="HR281">
        <v>1.86584</v>
      </c>
      <c r="HS281">
        <v>1.86691</v>
      </c>
      <c r="HT281">
        <v>1.86829</v>
      </c>
      <c r="HU281">
        <v>5</v>
      </c>
      <c r="HV281">
        <v>0</v>
      </c>
      <c r="HW281">
        <v>0</v>
      </c>
      <c r="HX281">
        <v>0</v>
      </c>
      <c r="HY281" t="s">
        <v>422</v>
      </c>
      <c r="HZ281" t="s">
        <v>423</v>
      </c>
      <c r="IA281" t="s">
        <v>424</v>
      </c>
      <c r="IB281" t="s">
        <v>424</v>
      </c>
      <c r="IC281" t="s">
        <v>424</v>
      </c>
      <c r="ID281" t="s">
        <v>424</v>
      </c>
      <c r="IE281">
        <v>0</v>
      </c>
      <c r="IF281">
        <v>100</v>
      </c>
      <c r="IG281">
        <v>100</v>
      </c>
      <c r="IH281">
        <v>10.71</v>
      </c>
      <c r="II281">
        <v>0.5771</v>
      </c>
      <c r="IJ281">
        <v>4.02706509432224</v>
      </c>
      <c r="IK281">
        <v>0.00601174518973114</v>
      </c>
      <c r="IL281">
        <v>2.77886958061485e-07</v>
      </c>
      <c r="IM281">
        <v>-3.54636231360687e-10</v>
      </c>
      <c r="IN281">
        <v>-0.0404303883988718</v>
      </c>
      <c r="IO281">
        <v>-0.0177815531441476</v>
      </c>
      <c r="IP281">
        <v>0.00205572605671414</v>
      </c>
      <c r="IQ281">
        <v>-1.65519735432211e-05</v>
      </c>
      <c r="IR281">
        <v>-4</v>
      </c>
      <c r="IS281">
        <v>1848</v>
      </c>
      <c r="IT281">
        <v>1</v>
      </c>
      <c r="IU281">
        <v>25</v>
      </c>
      <c r="IV281">
        <v>24589.7</v>
      </c>
      <c r="IW281">
        <v>24589.7</v>
      </c>
      <c r="IX281">
        <v>2.42676</v>
      </c>
      <c r="IY281">
        <v>2.59033</v>
      </c>
      <c r="IZ281">
        <v>1.54785</v>
      </c>
      <c r="JA281">
        <v>2.30225</v>
      </c>
      <c r="JB281">
        <v>1.34644</v>
      </c>
      <c r="JC281">
        <v>2.41821</v>
      </c>
      <c r="JD281">
        <v>33.7155</v>
      </c>
      <c r="JE281">
        <v>24.2276</v>
      </c>
      <c r="JF281">
        <v>18</v>
      </c>
      <c r="JG281">
        <v>500.418</v>
      </c>
      <c r="JH281">
        <v>415.074</v>
      </c>
      <c r="JI281">
        <v>25.0001</v>
      </c>
      <c r="JJ281">
        <v>26.4355</v>
      </c>
      <c r="JK281">
        <v>30</v>
      </c>
      <c r="JL281">
        <v>26.4044</v>
      </c>
      <c r="JM281">
        <v>26.3489</v>
      </c>
      <c r="JN281">
        <v>48.6082</v>
      </c>
      <c r="JO281">
        <v>22.2533</v>
      </c>
      <c r="JP281">
        <v>83.8597</v>
      </c>
      <c r="JQ281">
        <v>25</v>
      </c>
      <c r="JR281">
        <v>1227.73</v>
      </c>
      <c r="JS281">
        <v>22.3432</v>
      </c>
      <c r="JT281">
        <v>102.37</v>
      </c>
      <c r="JU281">
        <v>103.148</v>
      </c>
    </row>
    <row r="282" spans="1:281">
      <c r="A282">
        <v>266</v>
      </c>
      <c r="B282">
        <v>1659027013.1</v>
      </c>
      <c r="C282">
        <v>3330</v>
      </c>
      <c r="D282" t="s">
        <v>958</v>
      </c>
      <c r="E282" t="s">
        <v>959</v>
      </c>
      <c r="F282">
        <v>5</v>
      </c>
      <c r="G282" t="s">
        <v>812</v>
      </c>
      <c r="H282" t="s">
        <v>417</v>
      </c>
      <c r="I282">
        <v>1659027005.31429</v>
      </c>
      <c r="J282">
        <f>(K282)/1000</f>
        <v>0</v>
      </c>
      <c r="K282">
        <f>IF(CZ282, AN282, AH282)</f>
        <v>0</v>
      </c>
      <c r="L282">
        <f>IF(CZ282, AI282, AG282)</f>
        <v>0</v>
      </c>
      <c r="M282">
        <f>DB282 - IF(AU282&gt;1, L282*CV282*100.0/(AW282*DP282), 0)</f>
        <v>0</v>
      </c>
      <c r="N282">
        <f>((T282-J282/2)*M282-L282)/(T282+J282/2)</f>
        <v>0</v>
      </c>
      <c r="O282">
        <f>N282*(DI282+DJ282)/1000.0</f>
        <v>0</v>
      </c>
      <c r="P282">
        <f>(DB282 - IF(AU282&gt;1, L282*CV282*100.0/(AW282*DP282), 0))*(DI282+DJ282)/1000.0</f>
        <v>0</v>
      </c>
      <c r="Q282">
        <f>2.0/((1/S282-1/R282)+SIGN(S282)*SQRT((1/S282-1/R282)*(1/S282-1/R282) + 4*CW282/((CW282+1)*(CW282+1))*(2*1/S282*1/R282-1/R282*1/R282)))</f>
        <v>0</v>
      </c>
      <c r="R282">
        <f>IF(LEFT(CX282,1)&lt;&gt;"0",IF(LEFT(CX282,1)="1",3.0,CY282),$D$5+$E$5*(DP282*DI282/($K$5*1000))+$F$5*(DP282*DI282/($K$5*1000))*MAX(MIN(CV282,$J$5),$I$5)*MAX(MIN(CV282,$J$5),$I$5)+$G$5*MAX(MIN(CV282,$J$5),$I$5)*(DP282*DI282/($K$5*1000))+$H$5*(DP282*DI282/($K$5*1000))*(DP282*DI282/($K$5*1000)))</f>
        <v>0</v>
      </c>
      <c r="S282">
        <f>J282*(1000-(1000*0.61365*exp(17.502*W282/(240.97+W282))/(DI282+DJ282)+DD282)/2)/(1000*0.61365*exp(17.502*W282/(240.97+W282))/(DI282+DJ282)-DD282)</f>
        <v>0</v>
      </c>
      <c r="T282">
        <f>1/((CW282+1)/(Q282/1.6)+1/(R282/1.37)) + CW282/((CW282+1)/(Q282/1.6) + CW282/(R282/1.37))</f>
        <v>0</v>
      </c>
      <c r="U282">
        <f>(CR282*CU282)</f>
        <v>0</v>
      </c>
      <c r="V282">
        <f>(DK282+(U282+2*0.95*5.67E-8*(((DK282+$B$7)+273)^4-(DK282+273)^4)-44100*J282)/(1.84*29.3*R282+8*0.95*5.67E-8*(DK282+273)^3))</f>
        <v>0</v>
      </c>
      <c r="W282">
        <f>($C$7*DL282+$D$7*DM282+$E$7*V282)</f>
        <v>0</v>
      </c>
      <c r="X282">
        <f>0.61365*exp(17.502*W282/(240.97+W282))</f>
        <v>0</v>
      </c>
      <c r="Y282">
        <f>(Z282/AA282*100)</f>
        <v>0</v>
      </c>
      <c r="Z282">
        <f>DD282*(DI282+DJ282)/1000</f>
        <v>0</v>
      </c>
      <c r="AA282">
        <f>0.61365*exp(17.502*DK282/(240.97+DK282))</f>
        <v>0</v>
      </c>
      <c r="AB282">
        <f>(X282-DD282*(DI282+DJ282)/1000)</f>
        <v>0</v>
      </c>
      <c r="AC282">
        <f>(-J282*44100)</f>
        <v>0</v>
      </c>
      <c r="AD282">
        <f>2*29.3*R282*0.92*(DK282-W282)</f>
        <v>0</v>
      </c>
      <c r="AE282">
        <f>2*0.95*5.67E-8*(((DK282+$B$7)+273)^4-(W282+273)^4)</f>
        <v>0</v>
      </c>
      <c r="AF282">
        <f>U282+AE282+AC282+AD282</f>
        <v>0</v>
      </c>
      <c r="AG282">
        <f>DH282*AU282*(DC282-DB282*(1000-AU282*DE282)/(1000-AU282*DD282))/(100*CV282)</f>
        <v>0</v>
      </c>
      <c r="AH282">
        <f>1000*DH282*AU282*(DD282-DE282)/(100*CV282*(1000-AU282*DD282))</f>
        <v>0</v>
      </c>
      <c r="AI282">
        <f>(AJ282 - AK282 - DI282*1E3/(8.314*(DK282+273.15)) * AM282/DH282 * AL282) * DH282/(100*CV282) * (1000 - DE282)/1000</f>
        <v>0</v>
      </c>
      <c r="AJ282">
        <v>1245.98345223121</v>
      </c>
      <c r="AK282">
        <v>1196.38539393939</v>
      </c>
      <c r="AL282">
        <v>3.42721031738716</v>
      </c>
      <c r="AM282">
        <v>66.0504921813524</v>
      </c>
      <c r="AN282">
        <f>(AP282 - AO282 + DI282*1E3/(8.314*(DK282+273.15)) * AR282/DH282 * AQ282) * DH282/(100*CV282) * 1000/(1000 - AP282)</f>
        <v>0</v>
      </c>
      <c r="AO282">
        <v>22.4139006205628</v>
      </c>
      <c r="AP282">
        <v>26.2350104895105</v>
      </c>
      <c r="AQ282">
        <v>6.34805194810672e-05</v>
      </c>
      <c r="AR282">
        <v>92.47</v>
      </c>
      <c r="AS282">
        <v>0</v>
      </c>
      <c r="AT282">
        <v>0</v>
      </c>
      <c r="AU282">
        <f>IF(AS282*$H$13&gt;=AW282,1.0,(AW282/(AW282-AS282*$H$13)))</f>
        <v>0</v>
      </c>
      <c r="AV282">
        <f>(AU282-1)*100</f>
        <v>0</v>
      </c>
      <c r="AW282">
        <f>MAX(0,($B$13+$C$13*DP282)/(1+$D$13*DP282)*DI282/(DK282+273)*$E$13)</f>
        <v>0</v>
      </c>
      <c r="AX282" t="s">
        <v>418</v>
      </c>
      <c r="AY282" t="s">
        <v>418</v>
      </c>
      <c r="AZ282">
        <v>0</v>
      </c>
      <c r="BA282">
        <v>0</v>
      </c>
      <c r="BB282">
        <f>1-AZ282/BA282</f>
        <v>0</v>
      </c>
      <c r="BC282">
        <v>0</v>
      </c>
      <c r="BD282" t="s">
        <v>418</v>
      </c>
      <c r="BE282" t="s">
        <v>418</v>
      </c>
      <c r="BF282">
        <v>0</v>
      </c>
      <c r="BG282">
        <v>0</v>
      </c>
      <c r="BH282">
        <f>1-BF282/BG282</f>
        <v>0</v>
      </c>
      <c r="BI282">
        <v>0.5</v>
      </c>
      <c r="BJ282">
        <f>CS282</f>
        <v>0</v>
      </c>
      <c r="BK282">
        <f>L282</f>
        <v>0</v>
      </c>
      <c r="BL282">
        <f>BH282*BI282*BJ282</f>
        <v>0</v>
      </c>
      <c r="BM282">
        <f>(BK282-BC282)/BJ282</f>
        <v>0</v>
      </c>
      <c r="BN282">
        <f>(BA282-BG282)/BG282</f>
        <v>0</v>
      </c>
      <c r="BO282">
        <f>AZ282/(BB282+AZ282/BG282)</f>
        <v>0</v>
      </c>
      <c r="BP282" t="s">
        <v>418</v>
      </c>
      <c r="BQ282">
        <v>0</v>
      </c>
      <c r="BR282">
        <f>IF(BQ282&lt;&gt;0, BQ282, BO282)</f>
        <v>0</v>
      </c>
      <c r="BS282">
        <f>1-BR282/BG282</f>
        <v>0</v>
      </c>
      <c r="BT282">
        <f>(BG282-BF282)/(BG282-BR282)</f>
        <v>0</v>
      </c>
      <c r="BU282">
        <f>(BA282-BG282)/(BA282-BR282)</f>
        <v>0</v>
      </c>
      <c r="BV282">
        <f>(BG282-BF282)/(BG282-AZ282)</f>
        <v>0</v>
      </c>
      <c r="BW282">
        <f>(BA282-BG282)/(BA282-AZ282)</f>
        <v>0</v>
      </c>
      <c r="BX282">
        <f>(BT282*BR282/BF282)</f>
        <v>0</v>
      </c>
      <c r="BY282">
        <f>(1-BX282)</f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f>$B$11*DQ282+$C$11*DR282+$F$11*EC282*(1-EF282)</f>
        <v>0</v>
      </c>
      <c r="CS282">
        <f>CR282*CT282</f>
        <v>0</v>
      </c>
      <c r="CT282">
        <f>($B$11*$D$9+$C$11*$D$9+$F$11*((EP282+EH282)/MAX(EP282+EH282+EQ282, 0.1)*$I$9+EQ282/MAX(EP282+EH282+EQ282, 0.1)*$J$9))/($B$11+$C$11+$F$11)</f>
        <v>0</v>
      </c>
      <c r="CU282">
        <f>($B$11*$K$9+$C$11*$K$9+$F$11*((EP282+EH282)/MAX(EP282+EH282+EQ282, 0.1)*$P$9+EQ282/MAX(EP282+EH282+EQ282, 0.1)*$Q$9))/($B$11+$C$11+$F$11)</f>
        <v>0</v>
      </c>
      <c r="CV282">
        <v>6</v>
      </c>
      <c r="CW282">
        <v>0.5</v>
      </c>
      <c r="CX282" t="s">
        <v>419</v>
      </c>
      <c r="CY282">
        <v>2</v>
      </c>
      <c r="CZ282" t="b">
        <v>1</v>
      </c>
      <c r="DA282">
        <v>1659027005.31429</v>
      </c>
      <c r="DB282">
        <v>1140.95428571429</v>
      </c>
      <c r="DC282">
        <v>1201.43571428571</v>
      </c>
      <c r="DD282">
        <v>26.2308285714286</v>
      </c>
      <c r="DE282">
        <v>22.42125</v>
      </c>
      <c r="DF282">
        <v>1130.29</v>
      </c>
      <c r="DG282">
        <v>25.6539678571429</v>
      </c>
      <c r="DH282">
        <v>500.044</v>
      </c>
      <c r="DI282">
        <v>90.3821928571428</v>
      </c>
      <c r="DJ282">
        <v>0.0457686392857143</v>
      </c>
      <c r="DK282">
        <v>27.2709428571429</v>
      </c>
      <c r="DL282">
        <v>27.3745071428571</v>
      </c>
      <c r="DM282">
        <v>999.9</v>
      </c>
      <c r="DN282">
        <v>0</v>
      </c>
      <c r="DO282">
        <v>0</v>
      </c>
      <c r="DP282">
        <v>10016.25</v>
      </c>
      <c r="DQ282">
        <v>0</v>
      </c>
      <c r="DR282">
        <v>18.2593</v>
      </c>
      <c r="DS282">
        <v>-60.4805678571429</v>
      </c>
      <c r="DT282">
        <v>1171.68928571429</v>
      </c>
      <c r="DU282">
        <v>1228.99107142857</v>
      </c>
      <c r="DV282">
        <v>3.80958607142857</v>
      </c>
      <c r="DW282">
        <v>1201.43571428571</v>
      </c>
      <c r="DX282">
        <v>22.42125</v>
      </c>
      <c r="DY282">
        <v>2.37080035714286</v>
      </c>
      <c r="DZ282">
        <v>2.02648107142857</v>
      </c>
      <c r="EA282">
        <v>20.1657</v>
      </c>
      <c r="EB282">
        <v>17.6527857142857</v>
      </c>
      <c r="EC282">
        <v>2000.03607142857</v>
      </c>
      <c r="ED282">
        <v>0.980000285714286</v>
      </c>
      <c r="EE282">
        <v>0.0199998214285714</v>
      </c>
      <c r="EF282">
        <v>0</v>
      </c>
      <c r="EG282">
        <v>874.604285714286</v>
      </c>
      <c r="EH282">
        <v>5.00063</v>
      </c>
      <c r="EI282">
        <v>17246.9857142857</v>
      </c>
      <c r="EJ282">
        <v>17257.2285714286</v>
      </c>
      <c r="EK282">
        <v>38</v>
      </c>
      <c r="EL282">
        <v>38.06875</v>
      </c>
      <c r="EM282">
        <v>37.5531428571429</v>
      </c>
      <c r="EN282">
        <v>37.357</v>
      </c>
      <c r="EO282">
        <v>39.0044285714286</v>
      </c>
      <c r="EP282">
        <v>1955.13714285714</v>
      </c>
      <c r="EQ282">
        <v>39.8971428571429</v>
      </c>
      <c r="ER282">
        <v>0</v>
      </c>
      <c r="ES282">
        <v>1659027012.1</v>
      </c>
      <c r="ET282">
        <v>0</v>
      </c>
      <c r="EU282">
        <v>874.637307692308</v>
      </c>
      <c r="EV282">
        <v>0.893948719396025</v>
      </c>
      <c r="EW282">
        <v>-9.39145305370248</v>
      </c>
      <c r="EX282">
        <v>17246.5730769231</v>
      </c>
      <c r="EY282">
        <v>15</v>
      </c>
      <c r="EZ282">
        <v>0</v>
      </c>
      <c r="FA282" t="s">
        <v>420</v>
      </c>
      <c r="FB282">
        <v>1657551626.5</v>
      </c>
      <c r="FC282">
        <v>1657551629</v>
      </c>
      <c r="FD282">
        <v>0</v>
      </c>
      <c r="FE282">
        <v>0.403</v>
      </c>
      <c r="FF282">
        <v>0.009</v>
      </c>
      <c r="FG282">
        <v>9.41</v>
      </c>
      <c r="FH282">
        <v>0.087</v>
      </c>
      <c r="FI282">
        <v>417</v>
      </c>
      <c r="FJ282">
        <v>17</v>
      </c>
      <c r="FK282">
        <v>1.61</v>
      </c>
      <c r="FL282">
        <v>0.59</v>
      </c>
      <c r="FM282">
        <v>-60.5978175</v>
      </c>
      <c r="FN282">
        <v>1.74995684803006</v>
      </c>
      <c r="FO282">
        <v>0.315212134829467</v>
      </c>
      <c r="FP282">
        <v>0</v>
      </c>
      <c r="FQ282">
        <v>874.616647058824</v>
      </c>
      <c r="FR282">
        <v>0.287608861703486</v>
      </c>
      <c r="FS282">
        <v>0.201009054866717</v>
      </c>
      <c r="FT282">
        <v>1</v>
      </c>
      <c r="FU282">
        <v>3.80665875</v>
      </c>
      <c r="FV282">
        <v>0.0965354971857229</v>
      </c>
      <c r="FW282">
        <v>0.0114508764266103</v>
      </c>
      <c r="FX282">
        <v>1</v>
      </c>
      <c r="FY282">
        <v>2</v>
      </c>
      <c r="FZ282">
        <v>3</v>
      </c>
      <c r="GA282" t="s">
        <v>474</v>
      </c>
      <c r="GB282">
        <v>2.97436</v>
      </c>
      <c r="GC282">
        <v>2.70038</v>
      </c>
      <c r="GD282">
        <v>0.183448</v>
      </c>
      <c r="GE282">
        <v>0.190203</v>
      </c>
      <c r="GF282">
        <v>0.10963</v>
      </c>
      <c r="GG282">
        <v>0.0994486</v>
      </c>
      <c r="GH282">
        <v>31815.1</v>
      </c>
      <c r="GI282">
        <v>34502.6</v>
      </c>
      <c r="GJ282">
        <v>35304.5</v>
      </c>
      <c r="GK282">
        <v>38636.8</v>
      </c>
      <c r="GL282">
        <v>44559.3</v>
      </c>
      <c r="GM282">
        <v>50249.9</v>
      </c>
      <c r="GN282">
        <v>55182.6</v>
      </c>
      <c r="GO282">
        <v>61966.6</v>
      </c>
      <c r="GP282">
        <v>1.988</v>
      </c>
      <c r="GQ282">
        <v>1.856</v>
      </c>
      <c r="GR282">
        <v>0.138581</v>
      </c>
      <c r="GS282">
        <v>0</v>
      </c>
      <c r="GT282">
        <v>25.1186</v>
      </c>
      <c r="GU282">
        <v>999.9</v>
      </c>
      <c r="GV282">
        <v>57.667</v>
      </c>
      <c r="GW282">
        <v>29.285</v>
      </c>
      <c r="GX282">
        <v>26.0862</v>
      </c>
      <c r="GY282">
        <v>55.7264</v>
      </c>
      <c r="GZ282">
        <v>43.0329</v>
      </c>
      <c r="HA282">
        <v>1</v>
      </c>
      <c r="HB282">
        <v>-0.0639634</v>
      </c>
      <c r="HC282">
        <v>0.00784314</v>
      </c>
      <c r="HD282">
        <v>20.1143</v>
      </c>
      <c r="HE282">
        <v>5.19812</v>
      </c>
      <c r="HF282">
        <v>12.004</v>
      </c>
      <c r="HG282">
        <v>4.976</v>
      </c>
      <c r="HH282">
        <v>3.2934</v>
      </c>
      <c r="HI282">
        <v>9999</v>
      </c>
      <c r="HJ282">
        <v>9999</v>
      </c>
      <c r="HK282">
        <v>9999</v>
      </c>
      <c r="HL282">
        <v>628.6</v>
      </c>
      <c r="HM282">
        <v>1.86322</v>
      </c>
      <c r="HN282">
        <v>1.86807</v>
      </c>
      <c r="HO282">
        <v>1.86783</v>
      </c>
      <c r="HP282">
        <v>1.86902</v>
      </c>
      <c r="HQ282">
        <v>1.86981</v>
      </c>
      <c r="HR282">
        <v>1.86584</v>
      </c>
      <c r="HS282">
        <v>1.86694</v>
      </c>
      <c r="HT282">
        <v>1.86829</v>
      </c>
      <c r="HU282">
        <v>5</v>
      </c>
      <c r="HV282">
        <v>0</v>
      </c>
      <c r="HW282">
        <v>0</v>
      </c>
      <c r="HX282">
        <v>0</v>
      </c>
      <c r="HY282" t="s">
        <v>422</v>
      </c>
      <c r="HZ282" t="s">
        <v>423</v>
      </c>
      <c r="IA282" t="s">
        <v>424</v>
      </c>
      <c r="IB282" t="s">
        <v>424</v>
      </c>
      <c r="IC282" t="s">
        <v>424</v>
      </c>
      <c r="ID282" t="s">
        <v>424</v>
      </c>
      <c r="IE282">
        <v>0</v>
      </c>
      <c r="IF282">
        <v>100</v>
      </c>
      <c r="IG282">
        <v>100</v>
      </c>
      <c r="IH282">
        <v>10.8</v>
      </c>
      <c r="II282">
        <v>0.5769</v>
      </c>
      <c r="IJ282">
        <v>4.02706509432224</v>
      </c>
      <c r="IK282">
        <v>0.00601174518973114</v>
      </c>
      <c r="IL282">
        <v>2.77886958061485e-07</v>
      </c>
      <c r="IM282">
        <v>-3.54636231360687e-10</v>
      </c>
      <c r="IN282">
        <v>-0.0404303883988718</v>
      </c>
      <c r="IO282">
        <v>-0.0177815531441476</v>
      </c>
      <c r="IP282">
        <v>0.00205572605671414</v>
      </c>
      <c r="IQ282">
        <v>-1.65519735432211e-05</v>
      </c>
      <c r="IR282">
        <v>-4</v>
      </c>
      <c r="IS282">
        <v>1848</v>
      </c>
      <c r="IT282">
        <v>1</v>
      </c>
      <c r="IU282">
        <v>25</v>
      </c>
      <c r="IV282">
        <v>24589.8</v>
      </c>
      <c r="IW282">
        <v>24589.7</v>
      </c>
      <c r="IX282">
        <v>2.45483</v>
      </c>
      <c r="IY282">
        <v>2.59644</v>
      </c>
      <c r="IZ282">
        <v>1.54785</v>
      </c>
      <c r="JA282">
        <v>2.30225</v>
      </c>
      <c r="JB282">
        <v>1.34644</v>
      </c>
      <c r="JC282">
        <v>2.39258</v>
      </c>
      <c r="JD282">
        <v>33.693</v>
      </c>
      <c r="JE282">
        <v>24.2188</v>
      </c>
      <c r="JF282">
        <v>18</v>
      </c>
      <c r="JG282">
        <v>500.272</v>
      </c>
      <c r="JH282">
        <v>414.831</v>
      </c>
      <c r="JI282">
        <v>24.9999</v>
      </c>
      <c r="JJ282">
        <v>26.4333</v>
      </c>
      <c r="JK282">
        <v>30</v>
      </c>
      <c r="JL282">
        <v>26.4022</v>
      </c>
      <c r="JM282">
        <v>26.3467</v>
      </c>
      <c r="JN282">
        <v>49.1848</v>
      </c>
      <c r="JO282">
        <v>22.5387</v>
      </c>
      <c r="JP282">
        <v>83.8597</v>
      </c>
      <c r="JQ282">
        <v>25</v>
      </c>
      <c r="JR282">
        <v>1241.15</v>
      </c>
      <c r="JS282">
        <v>22.3433</v>
      </c>
      <c r="JT282">
        <v>102.368</v>
      </c>
      <c r="JU282">
        <v>103.148</v>
      </c>
    </row>
    <row r="283" spans="1:281">
      <c r="A283">
        <v>267</v>
      </c>
      <c r="B283">
        <v>1659027018.1</v>
      </c>
      <c r="C283">
        <v>3335</v>
      </c>
      <c r="D283" t="s">
        <v>960</v>
      </c>
      <c r="E283" t="s">
        <v>961</v>
      </c>
      <c r="F283">
        <v>5</v>
      </c>
      <c r="G283" t="s">
        <v>812</v>
      </c>
      <c r="H283" t="s">
        <v>417</v>
      </c>
      <c r="I283">
        <v>1659027010.6</v>
      </c>
      <c r="J283">
        <f>(K283)/1000</f>
        <v>0</v>
      </c>
      <c r="K283">
        <f>IF(CZ283, AN283, AH283)</f>
        <v>0</v>
      </c>
      <c r="L283">
        <f>IF(CZ283, AI283, AG283)</f>
        <v>0</v>
      </c>
      <c r="M283">
        <f>DB283 - IF(AU283&gt;1, L283*CV283*100.0/(AW283*DP283), 0)</f>
        <v>0</v>
      </c>
      <c r="N283">
        <f>((T283-J283/2)*M283-L283)/(T283+J283/2)</f>
        <v>0</v>
      </c>
      <c r="O283">
        <f>N283*(DI283+DJ283)/1000.0</f>
        <v>0</v>
      </c>
      <c r="P283">
        <f>(DB283 - IF(AU283&gt;1, L283*CV283*100.0/(AW283*DP283), 0))*(DI283+DJ283)/1000.0</f>
        <v>0</v>
      </c>
      <c r="Q283">
        <f>2.0/((1/S283-1/R283)+SIGN(S283)*SQRT((1/S283-1/R283)*(1/S283-1/R283) + 4*CW283/((CW283+1)*(CW283+1))*(2*1/S283*1/R283-1/R283*1/R283)))</f>
        <v>0</v>
      </c>
      <c r="R283">
        <f>IF(LEFT(CX283,1)&lt;&gt;"0",IF(LEFT(CX283,1)="1",3.0,CY283),$D$5+$E$5*(DP283*DI283/($K$5*1000))+$F$5*(DP283*DI283/($K$5*1000))*MAX(MIN(CV283,$J$5),$I$5)*MAX(MIN(CV283,$J$5),$I$5)+$G$5*MAX(MIN(CV283,$J$5),$I$5)*(DP283*DI283/($K$5*1000))+$H$5*(DP283*DI283/($K$5*1000))*(DP283*DI283/($K$5*1000)))</f>
        <v>0</v>
      </c>
      <c r="S283">
        <f>J283*(1000-(1000*0.61365*exp(17.502*W283/(240.97+W283))/(DI283+DJ283)+DD283)/2)/(1000*0.61365*exp(17.502*W283/(240.97+W283))/(DI283+DJ283)-DD283)</f>
        <v>0</v>
      </c>
      <c r="T283">
        <f>1/((CW283+1)/(Q283/1.6)+1/(R283/1.37)) + CW283/((CW283+1)/(Q283/1.6) + CW283/(R283/1.37))</f>
        <v>0</v>
      </c>
      <c r="U283">
        <f>(CR283*CU283)</f>
        <v>0</v>
      </c>
      <c r="V283">
        <f>(DK283+(U283+2*0.95*5.67E-8*(((DK283+$B$7)+273)^4-(DK283+273)^4)-44100*J283)/(1.84*29.3*R283+8*0.95*5.67E-8*(DK283+273)^3))</f>
        <v>0</v>
      </c>
      <c r="W283">
        <f>($C$7*DL283+$D$7*DM283+$E$7*V283)</f>
        <v>0</v>
      </c>
      <c r="X283">
        <f>0.61365*exp(17.502*W283/(240.97+W283))</f>
        <v>0</v>
      </c>
      <c r="Y283">
        <f>(Z283/AA283*100)</f>
        <v>0</v>
      </c>
      <c r="Z283">
        <f>DD283*(DI283+DJ283)/1000</f>
        <v>0</v>
      </c>
      <c r="AA283">
        <f>0.61365*exp(17.502*DK283/(240.97+DK283))</f>
        <v>0</v>
      </c>
      <c r="AB283">
        <f>(X283-DD283*(DI283+DJ283)/1000)</f>
        <v>0</v>
      </c>
      <c r="AC283">
        <f>(-J283*44100)</f>
        <v>0</v>
      </c>
      <c r="AD283">
        <f>2*29.3*R283*0.92*(DK283-W283)</f>
        <v>0</v>
      </c>
      <c r="AE283">
        <f>2*0.95*5.67E-8*(((DK283+$B$7)+273)^4-(W283+273)^4)</f>
        <v>0</v>
      </c>
      <c r="AF283">
        <f>U283+AE283+AC283+AD283</f>
        <v>0</v>
      </c>
      <c r="AG283">
        <f>DH283*AU283*(DC283-DB283*(1000-AU283*DE283)/(1000-AU283*DD283))/(100*CV283)</f>
        <v>0</v>
      </c>
      <c r="AH283">
        <f>1000*DH283*AU283*(DD283-DE283)/(100*CV283*(1000-AU283*DD283))</f>
        <v>0</v>
      </c>
      <c r="AI283">
        <f>(AJ283 - AK283 - DI283*1E3/(8.314*(DK283+273.15)) * AM283/DH283 * AL283) * DH283/(100*CV283) * (1000 - DE283)/1000</f>
        <v>0</v>
      </c>
      <c r="AJ283">
        <v>1263.18044371547</v>
      </c>
      <c r="AK283">
        <v>1213.48763636364</v>
      </c>
      <c r="AL283">
        <v>3.44392918919843</v>
      </c>
      <c r="AM283">
        <v>66.0504921813524</v>
      </c>
      <c r="AN283">
        <f>(AP283 - AO283 + DI283*1E3/(8.314*(DK283+273.15)) * AR283/DH283 * AQ283) * DH283/(100*CV283) * 1000/(1000 - AP283)</f>
        <v>0</v>
      </c>
      <c r="AO283">
        <v>22.3894508650216</v>
      </c>
      <c r="AP283">
        <v>26.2206538461539</v>
      </c>
      <c r="AQ283">
        <v>8.46855439645922e-05</v>
      </c>
      <c r="AR283">
        <v>92.47</v>
      </c>
      <c r="AS283">
        <v>0</v>
      </c>
      <c r="AT283">
        <v>0</v>
      </c>
      <c r="AU283">
        <f>IF(AS283*$H$13&gt;=AW283,1.0,(AW283/(AW283-AS283*$H$13)))</f>
        <v>0</v>
      </c>
      <c r="AV283">
        <f>(AU283-1)*100</f>
        <v>0</v>
      </c>
      <c r="AW283">
        <f>MAX(0,($B$13+$C$13*DP283)/(1+$D$13*DP283)*DI283/(DK283+273)*$E$13)</f>
        <v>0</v>
      </c>
      <c r="AX283" t="s">
        <v>418</v>
      </c>
      <c r="AY283" t="s">
        <v>418</v>
      </c>
      <c r="AZ283">
        <v>0</v>
      </c>
      <c r="BA283">
        <v>0</v>
      </c>
      <c r="BB283">
        <f>1-AZ283/BA283</f>
        <v>0</v>
      </c>
      <c r="BC283">
        <v>0</v>
      </c>
      <c r="BD283" t="s">
        <v>418</v>
      </c>
      <c r="BE283" t="s">
        <v>418</v>
      </c>
      <c r="BF283">
        <v>0</v>
      </c>
      <c r="BG283">
        <v>0</v>
      </c>
      <c r="BH283">
        <f>1-BF283/BG283</f>
        <v>0</v>
      </c>
      <c r="BI283">
        <v>0.5</v>
      </c>
      <c r="BJ283">
        <f>CS283</f>
        <v>0</v>
      </c>
      <c r="BK283">
        <f>L283</f>
        <v>0</v>
      </c>
      <c r="BL283">
        <f>BH283*BI283*BJ283</f>
        <v>0</v>
      </c>
      <c r="BM283">
        <f>(BK283-BC283)/BJ283</f>
        <v>0</v>
      </c>
      <c r="BN283">
        <f>(BA283-BG283)/BG283</f>
        <v>0</v>
      </c>
      <c r="BO283">
        <f>AZ283/(BB283+AZ283/BG283)</f>
        <v>0</v>
      </c>
      <c r="BP283" t="s">
        <v>418</v>
      </c>
      <c r="BQ283">
        <v>0</v>
      </c>
      <c r="BR283">
        <f>IF(BQ283&lt;&gt;0, BQ283, BO283)</f>
        <v>0</v>
      </c>
      <c r="BS283">
        <f>1-BR283/BG283</f>
        <v>0</v>
      </c>
      <c r="BT283">
        <f>(BG283-BF283)/(BG283-BR283)</f>
        <v>0</v>
      </c>
      <c r="BU283">
        <f>(BA283-BG283)/(BA283-BR283)</f>
        <v>0</v>
      </c>
      <c r="BV283">
        <f>(BG283-BF283)/(BG283-AZ283)</f>
        <v>0</v>
      </c>
      <c r="BW283">
        <f>(BA283-BG283)/(BA283-AZ283)</f>
        <v>0</v>
      </c>
      <c r="BX283">
        <f>(BT283*BR283/BF283)</f>
        <v>0</v>
      </c>
      <c r="BY283">
        <f>(1-BX283)</f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f>$B$11*DQ283+$C$11*DR283+$F$11*EC283*(1-EF283)</f>
        <v>0</v>
      </c>
      <c r="CS283">
        <f>CR283*CT283</f>
        <v>0</v>
      </c>
      <c r="CT283">
        <f>($B$11*$D$9+$C$11*$D$9+$F$11*((EP283+EH283)/MAX(EP283+EH283+EQ283, 0.1)*$I$9+EQ283/MAX(EP283+EH283+EQ283, 0.1)*$J$9))/($B$11+$C$11+$F$11)</f>
        <v>0</v>
      </c>
      <c r="CU283">
        <f>($B$11*$K$9+$C$11*$K$9+$F$11*((EP283+EH283)/MAX(EP283+EH283+EQ283, 0.1)*$P$9+EQ283/MAX(EP283+EH283+EQ283, 0.1)*$Q$9))/($B$11+$C$11+$F$11)</f>
        <v>0</v>
      </c>
      <c r="CV283">
        <v>6</v>
      </c>
      <c r="CW283">
        <v>0.5</v>
      </c>
      <c r="CX283" t="s">
        <v>419</v>
      </c>
      <c r="CY283">
        <v>2</v>
      </c>
      <c r="CZ283" t="b">
        <v>1</v>
      </c>
      <c r="DA283">
        <v>1659027010.6</v>
      </c>
      <c r="DB283">
        <v>1158.38888888889</v>
      </c>
      <c r="DC283">
        <v>1218.98666666667</v>
      </c>
      <c r="DD283">
        <v>26.232562962963</v>
      </c>
      <c r="DE283">
        <v>22.3994962962963</v>
      </c>
      <c r="DF283">
        <v>1147.6337037037</v>
      </c>
      <c r="DG283">
        <v>25.6556074074074</v>
      </c>
      <c r="DH283">
        <v>500.050777777778</v>
      </c>
      <c r="DI283">
        <v>90.3827888888889</v>
      </c>
      <c r="DJ283">
        <v>0.0456667740740741</v>
      </c>
      <c r="DK283">
        <v>27.2736814814815</v>
      </c>
      <c r="DL283">
        <v>27.3887555555556</v>
      </c>
      <c r="DM283">
        <v>999.9</v>
      </c>
      <c r="DN283">
        <v>0</v>
      </c>
      <c r="DO283">
        <v>0</v>
      </c>
      <c r="DP283">
        <v>10010.9259259259</v>
      </c>
      <c r="DQ283">
        <v>0</v>
      </c>
      <c r="DR283">
        <v>18.2593</v>
      </c>
      <c r="DS283">
        <v>-60.5961555555556</v>
      </c>
      <c r="DT283">
        <v>1189.5962962963</v>
      </c>
      <c r="DU283">
        <v>1246.91666666667</v>
      </c>
      <c r="DV283">
        <v>3.83307518518519</v>
      </c>
      <c r="DW283">
        <v>1218.98666666667</v>
      </c>
      <c r="DX283">
        <v>22.3994962962963</v>
      </c>
      <c r="DY283">
        <v>2.37097333333333</v>
      </c>
      <c r="DZ283">
        <v>2.02452888888889</v>
      </c>
      <c r="EA283">
        <v>20.1668814814815</v>
      </c>
      <c r="EB283">
        <v>17.6374814814815</v>
      </c>
      <c r="EC283">
        <v>2000.01222222222</v>
      </c>
      <c r="ED283">
        <v>0.980001666666667</v>
      </c>
      <c r="EE283">
        <v>0.0199984037037037</v>
      </c>
      <c r="EF283">
        <v>0</v>
      </c>
      <c r="EG283">
        <v>874.652185185185</v>
      </c>
      <c r="EH283">
        <v>5.00063</v>
      </c>
      <c r="EI283">
        <v>17245.762962963</v>
      </c>
      <c r="EJ283">
        <v>17257.0185185185</v>
      </c>
      <c r="EK283">
        <v>38</v>
      </c>
      <c r="EL283">
        <v>38.062</v>
      </c>
      <c r="EM283">
        <v>37.5367407407407</v>
      </c>
      <c r="EN283">
        <v>37.361</v>
      </c>
      <c r="EO283">
        <v>39.0068888888889</v>
      </c>
      <c r="EP283">
        <v>1955.1162962963</v>
      </c>
      <c r="EQ283">
        <v>39.8933333333333</v>
      </c>
      <c r="ER283">
        <v>0</v>
      </c>
      <c r="ES283">
        <v>1659027016.9</v>
      </c>
      <c r="ET283">
        <v>0</v>
      </c>
      <c r="EU283">
        <v>874.647923076923</v>
      </c>
      <c r="EV283">
        <v>-0.421948715350805</v>
      </c>
      <c r="EW283">
        <v>-9.96581205044431</v>
      </c>
      <c r="EX283">
        <v>17245.6884615385</v>
      </c>
      <c r="EY283">
        <v>15</v>
      </c>
      <c r="EZ283">
        <v>0</v>
      </c>
      <c r="FA283" t="s">
        <v>420</v>
      </c>
      <c r="FB283">
        <v>1657551626.5</v>
      </c>
      <c r="FC283">
        <v>1657551629</v>
      </c>
      <c r="FD283">
        <v>0</v>
      </c>
      <c r="FE283">
        <v>0.403</v>
      </c>
      <c r="FF283">
        <v>0.009</v>
      </c>
      <c r="FG283">
        <v>9.41</v>
      </c>
      <c r="FH283">
        <v>0.087</v>
      </c>
      <c r="FI283">
        <v>417</v>
      </c>
      <c r="FJ283">
        <v>17</v>
      </c>
      <c r="FK283">
        <v>1.61</v>
      </c>
      <c r="FL283">
        <v>0.59</v>
      </c>
      <c r="FM283">
        <v>-60.5517243902439</v>
      </c>
      <c r="FN283">
        <v>-1.05925923344937</v>
      </c>
      <c r="FO283">
        <v>0.247041205983731</v>
      </c>
      <c r="FP283">
        <v>0</v>
      </c>
      <c r="FQ283">
        <v>874.611352941177</v>
      </c>
      <c r="FR283">
        <v>0.23813598476387</v>
      </c>
      <c r="FS283">
        <v>0.205370093812439</v>
      </c>
      <c r="FT283">
        <v>1</v>
      </c>
      <c r="FU283">
        <v>3.81760146341463</v>
      </c>
      <c r="FV283">
        <v>0.196561254355399</v>
      </c>
      <c r="FW283">
        <v>0.023132826381465</v>
      </c>
      <c r="FX283">
        <v>0</v>
      </c>
      <c r="FY283">
        <v>1</v>
      </c>
      <c r="FZ283">
        <v>3</v>
      </c>
      <c r="GA283" t="s">
        <v>421</v>
      </c>
      <c r="GB283">
        <v>2.97436</v>
      </c>
      <c r="GC283">
        <v>2.69906</v>
      </c>
      <c r="GD283">
        <v>0.185103</v>
      </c>
      <c r="GE283">
        <v>0.191816</v>
      </c>
      <c r="GF283">
        <v>0.109589</v>
      </c>
      <c r="GG283">
        <v>0.0992225</v>
      </c>
      <c r="GH283">
        <v>31751.6</v>
      </c>
      <c r="GI283">
        <v>34434.1</v>
      </c>
      <c r="GJ283">
        <v>35305.5</v>
      </c>
      <c r="GK283">
        <v>38637.1</v>
      </c>
      <c r="GL283">
        <v>44561.6</v>
      </c>
      <c r="GM283">
        <v>50262.8</v>
      </c>
      <c r="GN283">
        <v>55182.9</v>
      </c>
      <c r="GO283">
        <v>61966.8</v>
      </c>
      <c r="GP283">
        <v>1.9884</v>
      </c>
      <c r="GQ283">
        <v>1.8558</v>
      </c>
      <c r="GR283">
        <v>0.139028</v>
      </c>
      <c r="GS283">
        <v>0</v>
      </c>
      <c r="GT283">
        <v>25.1206</v>
      </c>
      <c r="GU283">
        <v>999.9</v>
      </c>
      <c r="GV283">
        <v>57.667</v>
      </c>
      <c r="GW283">
        <v>29.285</v>
      </c>
      <c r="GX283">
        <v>26.0853</v>
      </c>
      <c r="GY283">
        <v>55.7664</v>
      </c>
      <c r="GZ283">
        <v>43.3253</v>
      </c>
      <c r="HA283">
        <v>1</v>
      </c>
      <c r="HB283">
        <v>-0.0639024</v>
      </c>
      <c r="HC283">
        <v>0.00849673</v>
      </c>
      <c r="HD283">
        <v>20.1143</v>
      </c>
      <c r="HE283">
        <v>5.19932</v>
      </c>
      <c r="HF283">
        <v>12.0052</v>
      </c>
      <c r="HG283">
        <v>4.976</v>
      </c>
      <c r="HH283">
        <v>3.2936</v>
      </c>
      <c r="HI283">
        <v>9999</v>
      </c>
      <c r="HJ283">
        <v>9999</v>
      </c>
      <c r="HK283">
        <v>9999</v>
      </c>
      <c r="HL283">
        <v>628.6</v>
      </c>
      <c r="HM283">
        <v>1.86322</v>
      </c>
      <c r="HN283">
        <v>1.8681</v>
      </c>
      <c r="HO283">
        <v>1.86783</v>
      </c>
      <c r="HP283">
        <v>1.86902</v>
      </c>
      <c r="HQ283">
        <v>1.86981</v>
      </c>
      <c r="HR283">
        <v>1.86584</v>
      </c>
      <c r="HS283">
        <v>1.86691</v>
      </c>
      <c r="HT283">
        <v>1.86829</v>
      </c>
      <c r="HU283">
        <v>5</v>
      </c>
      <c r="HV283">
        <v>0</v>
      </c>
      <c r="HW283">
        <v>0</v>
      </c>
      <c r="HX283">
        <v>0</v>
      </c>
      <c r="HY283" t="s">
        <v>422</v>
      </c>
      <c r="HZ283" t="s">
        <v>423</v>
      </c>
      <c r="IA283" t="s">
        <v>424</v>
      </c>
      <c r="IB283" t="s">
        <v>424</v>
      </c>
      <c r="IC283" t="s">
        <v>424</v>
      </c>
      <c r="ID283" t="s">
        <v>424</v>
      </c>
      <c r="IE283">
        <v>0</v>
      </c>
      <c r="IF283">
        <v>100</v>
      </c>
      <c r="IG283">
        <v>100</v>
      </c>
      <c r="IH283">
        <v>10.89</v>
      </c>
      <c r="II283">
        <v>0.5762</v>
      </c>
      <c r="IJ283">
        <v>4.02706509432224</v>
      </c>
      <c r="IK283">
        <v>0.00601174518973114</v>
      </c>
      <c r="IL283">
        <v>2.77886958061485e-07</v>
      </c>
      <c r="IM283">
        <v>-3.54636231360687e-10</v>
      </c>
      <c r="IN283">
        <v>-0.0404303883988718</v>
      </c>
      <c r="IO283">
        <v>-0.0177815531441476</v>
      </c>
      <c r="IP283">
        <v>0.00205572605671414</v>
      </c>
      <c r="IQ283">
        <v>-1.65519735432211e-05</v>
      </c>
      <c r="IR283">
        <v>-4</v>
      </c>
      <c r="IS283">
        <v>1848</v>
      </c>
      <c r="IT283">
        <v>1</v>
      </c>
      <c r="IU283">
        <v>25</v>
      </c>
      <c r="IV283">
        <v>24589.9</v>
      </c>
      <c r="IW283">
        <v>24589.8</v>
      </c>
      <c r="IX283">
        <v>2.48047</v>
      </c>
      <c r="IY283">
        <v>2.59766</v>
      </c>
      <c r="IZ283">
        <v>1.54785</v>
      </c>
      <c r="JA283">
        <v>2.30225</v>
      </c>
      <c r="JB283">
        <v>1.34644</v>
      </c>
      <c r="JC283">
        <v>2.30347</v>
      </c>
      <c r="JD283">
        <v>33.693</v>
      </c>
      <c r="JE283">
        <v>24.2101</v>
      </c>
      <c r="JF283">
        <v>18</v>
      </c>
      <c r="JG283">
        <v>500.531</v>
      </c>
      <c r="JH283">
        <v>414.701</v>
      </c>
      <c r="JI283">
        <v>24.9999</v>
      </c>
      <c r="JJ283">
        <v>26.4333</v>
      </c>
      <c r="JK283">
        <v>30</v>
      </c>
      <c r="JL283">
        <v>26.4022</v>
      </c>
      <c r="JM283">
        <v>26.3445</v>
      </c>
      <c r="JN283">
        <v>49.6731</v>
      </c>
      <c r="JO283">
        <v>22.5387</v>
      </c>
      <c r="JP283">
        <v>84.2346</v>
      </c>
      <c r="JQ283">
        <v>25</v>
      </c>
      <c r="JR283">
        <v>1254.69</v>
      </c>
      <c r="JS283">
        <v>22.3443</v>
      </c>
      <c r="JT283">
        <v>102.37</v>
      </c>
      <c r="JU283">
        <v>103.148</v>
      </c>
    </row>
    <row r="284" spans="1:281">
      <c r="A284">
        <v>268</v>
      </c>
      <c r="B284">
        <v>1659027023.1</v>
      </c>
      <c r="C284">
        <v>3340</v>
      </c>
      <c r="D284" t="s">
        <v>962</v>
      </c>
      <c r="E284" t="s">
        <v>963</v>
      </c>
      <c r="F284">
        <v>5</v>
      </c>
      <c r="G284" t="s">
        <v>812</v>
      </c>
      <c r="H284" t="s">
        <v>417</v>
      </c>
      <c r="I284">
        <v>1659027015.31429</v>
      </c>
      <c r="J284">
        <f>(K284)/1000</f>
        <v>0</v>
      </c>
      <c r="K284">
        <f>IF(CZ284, AN284, AH284)</f>
        <v>0</v>
      </c>
      <c r="L284">
        <f>IF(CZ284, AI284, AG284)</f>
        <v>0</v>
      </c>
      <c r="M284">
        <f>DB284 - IF(AU284&gt;1, L284*CV284*100.0/(AW284*DP284), 0)</f>
        <v>0</v>
      </c>
      <c r="N284">
        <f>((T284-J284/2)*M284-L284)/(T284+J284/2)</f>
        <v>0</v>
      </c>
      <c r="O284">
        <f>N284*(DI284+DJ284)/1000.0</f>
        <v>0</v>
      </c>
      <c r="P284">
        <f>(DB284 - IF(AU284&gt;1, L284*CV284*100.0/(AW284*DP284), 0))*(DI284+DJ284)/1000.0</f>
        <v>0</v>
      </c>
      <c r="Q284">
        <f>2.0/((1/S284-1/R284)+SIGN(S284)*SQRT((1/S284-1/R284)*(1/S284-1/R284) + 4*CW284/((CW284+1)*(CW284+1))*(2*1/S284*1/R284-1/R284*1/R284)))</f>
        <v>0</v>
      </c>
      <c r="R284">
        <f>IF(LEFT(CX284,1)&lt;&gt;"0",IF(LEFT(CX284,1)="1",3.0,CY284),$D$5+$E$5*(DP284*DI284/($K$5*1000))+$F$5*(DP284*DI284/($K$5*1000))*MAX(MIN(CV284,$J$5),$I$5)*MAX(MIN(CV284,$J$5),$I$5)+$G$5*MAX(MIN(CV284,$J$5),$I$5)*(DP284*DI284/($K$5*1000))+$H$5*(DP284*DI284/($K$5*1000))*(DP284*DI284/($K$5*1000)))</f>
        <v>0</v>
      </c>
      <c r="S284">
        <f>J284*(1000-(1000*0.61365*exp(17.502*W284/(240.97+W284))/(DI284+DJ284)+DD284)/2)/(1000*0.61365*exp(17.502*W284/(240.97+W284))/(DI284+DJ284)-DD284)</f>
        <v>0</v>
      </c>
      <c r="T284">
        <f>1/((CW284+1)/(Q284/1.6)+1/(R284/1.37)) + CW284/((CW284+1)/(Q284/1.6) + CW284/(R284/1.37))</f>
        <v>0</v>
      </c>
      <c r="U284">
        <f>(CR284*CU284)</f>
        <v>0</v>
      </c>
      <c r="V284">
        <f>(DK284+(U284+2*0.95*5.67E-8*(((DK284+$B$7)+273)^4-(DK284+273)^4)-44100*J284)/(1.84*29.3*R284+8*0.95*5.67E-8*(DK284+273)^3))</f>
        <v>0</v>
      </c>
      <c r="W284">
        <f>($C$7*DL284+$D$7*DM284+$E$7*V284)</f>
        <v>0</v>
      </c>
      <c r="X284">
        <f>0.61365*exp(17.502*W284/(240.97+W284))</f>
        <v>0</v>
      </c>
      <c r="Y284">
        <f>(Z284/AA284*100)</f>
        <v>0</v>
      </c>
      <c r="Z284">
        <f>DD284*(DI284+DJ284)/1000</f>
        <v>0</v>
      </c>
      <c r="AA284">
        <f>0.61365*exp(17.502*DK284/(240.97+DK284))</f>
        <v>0</v>
      </c>
      <c r="AB284">
        <f>(X284-DD284*(DI284+DJ284)/1000)</f>
        <v>0</v>
      </c>
      <c r="AC284">
        <f>(-J284*44100)</f>
        <v>0</v>
      </c>
      <c r="AD284">
        <f>2*29.3*R284*0.92*(DK284-W284)</f>
        <v>0</v>
      </c>
      <c r="AE284">
        <f>2*0.95*5.67E-8*(((DK284+$B$7)+273)^4-(W284+273)^4)</f>
        <v>0</v>
      </c>
      <c r="AF284">
        <f>U284+AE284+AC284+AD284</f>
        <v>0</v>
      </c>
      <c r="AG284">
        <f>DH284*AU284*(DC284-DB284*(1000-AU284*DE284)/(1000-AU284*DD284))/(100*CV284)</f>
        <v>0</v>
      </c>
      <c r="AH284">
        <f>1000*DH284*AU284*(DD284-DE284)/(100*CV284*(1000-AU284*DD284))</f>
        <v>0</v>
      </c>
      <c r="AI284">
        <f>(AJ284 - AK284 - DI284*1E3/(8.314*(DK284+273.15)) * AM284/DH284 * AL284) * DH284/(100*CV284) * (1000 - DE284)/1000</f>
        <v>0</v>
      </c>
      <c r="AJ284">
        <v>1279.61297717041</v>
      </c>
      <c r="AK284">
        <v>1230.38278787879</v>
      </c>
      <c r="AL284">
        <v>3.38930650839585</v>
      </c>
      <c r="AM284">
        <v>66.0504921813524</v>
      </c>
      <c r="AN284">
        <f>(AP284 - AO284 + DI284*1E3/(8.314*(DK284+273.15)) * AR284/DH284 * AQ284) * DH284/(100*CV284) * 1000/(1000 - AP284)</f>
        <v>0</v>
      </c>
      <c r="AO284">
        <v>22.3496698281385</v>
      </c>
      <c r="AP284">
        <v>26.2041083916084</v>
      </c>
      <c r="AQ284">
        <v>-0.000780303030300074</v>
      </c>
      <c r="AR284">
        <v>92.47</v>
      </c>
      <c r="AS284">
        <v>0</v>
      </c>
      <c r="AT284">
        <v>0</v>
      </c>
      <c r="AU284">
        <f>IF(AS284*$H$13&gt;=AW284,1.0,(AW284/(AW284-AS284*$H$13)))</f>
        <v>0</v>
      </c>
      <c r="AV284">
        <f>(AU284-1)*100</f>
        <v>0</v>
      </c>
      <c r="AW284">
        <f>MAX(0,($B$13+$C$13*DP284)/(1+$D$13*DP284)*DI284/(DK284+273)*$E$13)</f>
        <v>0</v>
      </c>
      <c r="AX284" t="s">
        <v>418</v>
      </c>
      <c r="AY284" t="s">
        <v>418</v>
      </c>
      <c r="AZ284">
        <v>0</v>
      </c>
      <c r="BA284">
        <v>0</v>
      </c>
      <c r="BB284">
        <f>1-AZ284/BA284</f>
        <v>0</v>
      </c>
      <c r="BC284">
        <v>0</v>
      </c>
      <c r="BD284" t="s">
        <v>418</v>
      </c>
      <c r="BE284" t="s">
        <v>418</v>
      </c>
      <c r="BF284">
        <v>0</v>
      </c>
      <c r="BG284">
        <v>0</v>
      </c>
      <c r="BH284">
        <f>1-BF284/BG284</f>
        <v>0</v>
      </c>
      <c r="BI284">
        <v>0.5</v>
      </c>
      <c r="BJ284">
        <f>CS284</f>
        <v>0</v>
      </c>
      <c r="BK284">
        <f>L284</f>
        <v>0</v>
      </c>
      <c r="BL284">
        <f>BH284*BI284*BJ284</f>
        <v>0</v>
      </c>
      <c r="BM284">
        <f>(BK284-BC284)/BJ284</f>
        <v>0</v>
      </c>
      <c r="BN284">
        <f>(BA284-BG284)/BG284</f>
        <v>0</v>
      </c>
      <c r="BO284">
        <f>AZ284/(BB284+AZ284/BG284)</f>
        <v>0</v>
      </c>
      <c r="BP284" t="s">
        <v>418</v>
      </c>
      <c r="BQ284">
        <v>0</v>
      </c>
      <c r="BR284">
        <f>IF(BQ284&lt;&gt;0, BQ284, BO284)</f>
        <v>0</v>
      </c>
      <c r="BS284">
        <f>1-BR284/BG284</f>
        <v>0</v>
      </c>
      <c r="BT284">
        <f>(BG284-BF284)/(BG284-BR284)</f>
        <v>0</v>
      </c>
      <c r="BU284">
        <f>(BA284-BG284)/(BA284-BR284)</f>
        <v>0</v>
      </c>
      <c r="BV284">
        <f>(BG284-BF284)/(BG284-AZ284)</f>
        <v>0</v>
      </c>
      <c r="BW284">
        <f>(BA284-BG284)/(BA284-AZ284)</f>
        <v>0</v>
      </c>
      <c r="BX284">
        <f>(BT284*BR284/BF284)</f>
        <v>0</v>
      </c>
      <c r="BY284">
        <f>(1-BX284)</f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f>$B$11*DQ284+$C$11*DR284+$F$11*EC284*(1-EF284)</f>
        <v>0</v>
      </c>
      <c r="CS284">
        <f>CR284*CT284</f>
        <v>0</v>
      </c>
      <c r="CT284">
        <f>($B$11*$D$9+$C$11*$D$9+$F$11*((EP284+EH284)/MAX(EP284+EH284+EQ284, 0.1)*$I$9+EQ284/MAX(EP284+EH284+EQ284, 0.1)*$J$9))/($B$11+$C$11+$F$11)</f>
        <v>0</v>
      </c>
      <c r="CU284">
        <f>($B$11*$K$9+$C$11*$K$9+$F$11*((EP284+EH284)/MAX(EP284+EH284+EQ284, 0.1)*$P$9+EQ284/MAX(EP284+EH284+EQ284, 0.1)*$Q$9))/($B$11+$C$11+$F$11)</f>
        <v>0</v>
      </c>
      <c r="CV284">
        <v>6</v>
      </c>
      <c r="CW284">
        <v>0.5</v>
      </c>
      <c r="CX284" t="s">
        <v>419</v>
      </c>
      <c r="CY284">
        <v>2</v>
      </c>
      <c r="CZ284" t="b">
        <v>1</v>
      </c>
      <c r="DA284">
        <v>1659027015.31429</v>
      </c>
      <c r="DB284">
        <v>1173.98928571429</v>
      </c>
      <c r="DC284">
        <v>1234.50071428571</v>
      </c>
      <c r="DD284">
        <v>26.2262892857143</v>
      </c>
      <c r="DE284">
        <v>22.38075</v>
      </c>
      <c r="DF284">
        <v>1163.1525</v>
      </c>
      <c r="DG284">
        <v>25.64965</v>
      </c>
      <c r="DH284">
        <v>500.056928571429</v>
      </c>
      <c r="DI284">
        <v>90.3829821428571</v>
      </c>
      <c r="DJ284">
        <v>0.0458597607142857</v>
      </c>
      <c r="DK284">
        <v>27.2760642857143</v>
      </c>
      <c r="DL284">
        <v>27.3972035714286</v>
      </c>
      <c r="DM284">
        <v>999.9</v>
      </c>
      <c r="DN284">
        <v>0</v>
      </c>
      <c r="DO284">
        <v>0</v>
      </c>
      <c r="DP284">
        <v>9992.32142857143</v>
      </c>
      <c r="DQ284">
        <v>0</v>
      </c>
      <c r="DR284">
        <v>18.2593</v>
      </c>
      <c r="DS284">
        <v>-60.5100178571429</v>
      </c>
      <c r="DT284">
        <v>1205.60857142857</v>
      </c>
      <c r="DU284">
        <v>1262.7625</v>
      </c>
      <c r="DV284">
        <v>3.84553214285714</v>
      </c>
      <c r="DW284">
        <v>1234.50071428571</v>
      </c>
      <c r="DX284">
        <v>22.38075</v>
      </c>
      <c r="DY284">
        <v>2.37041107142857</v>
      </c>
      <c r="DZ284">
        <v>2.02283928571429</v>
      </c>
      <c r="EA284">
        <v>20.1630428571429</v>
      </c>
      <c r="EB284">
        <v>17.6242428571429</v>
      </c>
      <c r="EC284">
        <v>2000.00357142857</v>
      </c>
      <c r="ED284">
        <v>0.98000275</v>
      </c>
      <c r="EE284">
        <v>0.0199973142857143</v>
      </c>
      <c r="EF284">
        <v>0</v>
      </c>
      <c r="EG284">
        <v>874.631178571429</v>
      </c>
      <c r="EH284">
        <v>5.00063</v>
      </c>
      <c r="EI284">
        <v>17244.6178571429</v>
      </c>
      <c r="EJ284">
        <v>17256.9428571429</v>
      </c>
      <c r="EK284">
        <v>38</v>
      </c>
      <c r="EL284">
        <v>38.062</v>
      </c>
      <c r="EM284">
        <v>37.5265714285714</v>
      </c>
      <c r="EN284">
        <v>37.3615</v>
      </c>
      <c r="EO284">
        <v>39.0022142857143</v>
      </c>
      <c r="EP284">
        <v>1955.10964285714</v>
      </c>
      <c r="EQ284">
        <v>39.8910714285714</v>
      </c>
      <c r="ER284">
        <v>0</v>
      </c>
      <c r="ES284">
        <v>1659027021.7</v>
      </c>
      <c r="ET284">
        <v>0</v>
      </c>
      <c r="EU284">
        <v>874.623807692308</v>
      </c>
      <c r="EV284">
        <v>-0.695487175684768</v>
      </c>
      <c r="EW284">
        <v>-16.0717948906561</v>
      </c>
      <c r="EX284">
        <v>17244.7576923077</v>
      </c>
      <c r="EY284">
        <v>15</v>
      </c>
      <c r="EZ284">
        <v>0</v>
      </c>
      <c r="FA284" t="s">
        <v>420</v>
      </c>
      <c r="FB284">
        <v>1657551626.5</v>
      </c>
      <c r="FC284">
        <v>1657551629</v>
      </c>
      <c r="FD284">
        <v>0</v>
      </c>
      <c r="FE284">
        <v>0.403</v>
      </c>
      <c r="FF284">
        <v>0.009</v>
      </c>
      <c r="FG284">
        <v>9.41</v>
      </c>
      <c r="FH284">
        <v>0.087</v>
      </c>
      <c r="FI284">
        <v>417</v>
      </c>
      <c r="FJ284">
        <v>17</v>
      </c>
      <c r="FK284">
        <v>1.61</v>
      </c>
      <c r="FL284">
        <v>0.59</v>
      </c>
      <c r="FM284">
        <v>-60.5340073170732</v>
      </c>
      <c r="FN284">
        <v>-0.624466202090664</v>
      </c>
      <c r="FO284">
        <v>0.356214430755083</v>
      </c>
      <c r="FP284">
        <v>0</v>
      </c>
      <c r="FQ284">
        <v>874.636264705882</v>
      </c>
      <c r="FR284">
        <v>-0.232223067144407</v>
      </c>
      <c r="FS284">
        <v>0.175744685941515</v>
      </c>
      <c r="FT284">
        <v>1</v>
      </c>
      <c r="FU284">
        <v>3.83553170731707</v>
      </c>
      <c r="FV284">
        <v>0.220000557491298</v>
      </c>
      <c r="FW284">
        <v>0.0265625705763138</v>
      </c>
      <c r="FX284">
        <v>0</v>
      </c>
      <c r="FY284">
        <v>1</v>
      </c>
      <c r="FZ284">
        <v>3</v>
      </c>
      <c r="GA284" t="s">
        <v>421</v>
      </c>
      <c r="GB284">
        <v>2.9728</v>
      </c>
      <c r="GC284">
        <v>2.69948</v>
      </c>
      <c r="GD284">
        <v>0.186674</v>
      </c>
      <c r="GE284">
        <v>0.193247</v>
      </c>
      <c r="GF284">
        <v>0.109563</v>
      </c>
      <c r="GG284">
        <v>0.0993121</v>
      </c>
      <c r="GH284">
        <v>31690.1</v>
      </c>
      <c r="GI284">
        <v>34373.1</v>
      </c>
      <c r="GJ284">
        <v>35305.2</v>
      </c>
      <c r="GK284">
        <v>38637</v>
      </c>
      <c r="GL284">
        <v>44563.2</v>
      </c>
      <c r="GM284">
        <v>50258.5</v>
      </c>
      <c r="GN284">
        <v>55183.2</v>
      </c>
      <c r="GO284">
        <v>61967.6</v>
      </c>
      <c r="GP284">
        <v>1.9876</v>
      </c>
      <c r="GQ284">
        <v>1.8566</v>
      </c>
      <c r="GR284">
        <v>0.138581</v>
      </c>
      <c r="GS284">
        <v>0</v>
      </c>
      <c r="GT284">
        <v>25.1206</v>
      </c>
      <c r="GU284">
        <v>999.9</v>
      </c>
      <c r="GV284">
        <v>57.691</v>
      </c>
      <c r="GW284">
        <v>29.285</v>
      </c>
      <c r="GX284">
        <v>26.0978</v>
      </c>
      <c r="GY284">
        <v>56.7664</v>
      </c>
      <c r="GZ284">
        <v>43.141</v>
      </c>
      <c r="HA284">
        <v>1</v>
      </c>
      <c r="HB284">
        <v>-0.0639837</v>
      </c>
      <c r="HC284">
        <v>0.0100218</v>
      </c>
      <c r="HD284">
        <v>20.1142</v>
      </c>
      <c r="HE284">
        <v>5.19932</v>
      </c>
      <c r="HF284">
        <v>12.004</v>
      </c>
      <c r="HG284">
        <v>4.9756</v>
      </c>
      <c r="HH284">
        <v>3.2936</v>
      </c>
      <c r="HI284">
        <v>9999</v>
      </c>
      <c r="HJ284">
        <v>9999</v>
      </c>
      <c r="HK284">
        <v>9999</v>
      </c>
      <c r="HL284">
        <v>628.6</v>
      </c>
      <c r="HM284">
        <v>1.86325</v>
      </c>
      <c r="HN284">
        <v>1.86801</v>
      </c>
      <c r="HO284">
        <v>1.86783</v>
      </c>
      <c r="HP284">
        <v>1.86902</v>
      </c>
      <c r="HQ284">
        <v>1.86981</v>
      </c>
      <c r="HR284">
        <v>1.86584</v>
      </c>
      <c r="HS284">
        <v>1.86691</v>
      </c>
      <c r="HT284">
        <v>1.86832</v>
      </c>
      <c r="HU284">
        <v>5</v>
      </c>
      <c r="HV284">
        <v>0</v>
      </c>
      <c r="HW284">
        <v>0</v>
      </c>
      <c r="HX284">
        <v>0</v>
      </c>
      <c r="HY284" t="s">
        <v>422</v>
      </c>
      <c r="HZ284" t="s">
        <v>423</v>
      </c>
      <c r="IA284" t="s">
        <v>424</v>
      </c>
      <c r="IB284" t="s">
        <v>424</v>
      </c>
      <c r="IC284" t="s">
        <v>424</v>
      </c>
      <c r="ID284" t="s">
        <v>424</v>
      </c>
      <c r="IE284">
        <v>0</v>
      </c>
      <c r="IF284">
        <v>100</v>
      </c>
      <c r="IG284">
        <v>100</v>
      </c>
      <c r="IH284">
        <v>10.97</v>
      </c>
      <c r="II284">
        <v>0.5758</v>
      </c>
      <c r="IJ284">
        <v>4.02706509432224</v>
      </c>
      <c r="IK284">
        <v>0.00601174518973114</v>
      </c>
      <c r="IL284">
        <v>2.77886958061485e-07</v>
      </c>
      <c r="IM284">
        <v>-3.54636231360687e-10</v>
      </c>
      <c r="IN284">
        <v>-0.0404303883988718</v>
      </c>
      <c r="IO284">
        <v>-0.0177815531441476</v>
      </c>
      <c r="IP284">
        <v>0.00205572605671414</v>
      </c>
      <c r="IQ284">
        <v>-1.65519735432211e-05</v>
      </c>
      <c r="IR284">
        <v>-4</v>
      </c>
      <c r="IS284">
        <v>1848</v>
      </c>
      <c r="IT284">
        <v>1</v>
      </c>
      <c r="IU284">
        <v>25</v>
      </c>
      <c r="IV284">
        <v>24589.9</v>
      </c>
      <c r="IW284">
        <v>24589.9</v>
      </c>
      <c r="IX284">
        <v>2.50854</v>
      </c>
      <c r="IY284">
        <v>2.58911</v>
      </c>
      <c r="IZ284">
        <v>1.54785</v>
      </c>
      <c r="JA284">
        <v>2.30225</v>
      </c>
      <c r="JB284">
        <v>1.34644</v>
      </c>
      <c r="JC284">
        <v>2.38159</v>
      </c>
      <c r="JD284">
        <v>33.693</v>
      </c>
      <c r="JE284">
        <v>24.2188</v>
      </c>
      <c r="JF284">
        <v>18</v>
      </c>
      <c r="JG284">
        <v>499.983</v>
      </c>
      <c r="JH284">
        <v>415.154</v>
      </c>
      <c r="JI284">
        <v>25.0001</v>
      </c>
      <c r="JJ284">
        <v>26.4333</v>
      </c>
      <c r="JK284">
        <v>30</v>
      </c>
      <c r="JL284">
        <v>26.3999</v>
      </c>
      <c r="JM284">
        <v>26.3445</v>
      </c>
      <c r="JN284">
        <v>50.2491</v>
      </c>
      <c r="JO284">
        <v>22.5387</v>
      </c>
      <c r="JP284">
        <v>84.2346</v>
      </c>
      <c r="JQ284">
        <v>25</v>
      </c>
      <c r="JR284">
        <v>1274.99</v>
      </c>
      <c r="JS284">
        <v>22.3443</v>
      </c>
      <c r="JT284">
        <v>102.37</v>
      </c>
      <c r="JU284">
        <v>103.149</v>
      </c>
    </row>
    <row r="285" spans="1:281">
      <c r="A285">
        <v>269</v>
      </c>
      <c r="B285">
        <v>1659027028.1</v>
      </c>
      <c r="C285">
        <v>3345</v>
      </c>
      <c r="D285" t="s">
        <v>964</v>
      </c>
      <c r="E285" t="s">
        <v>965</v>
      </c>
      <c r="F285">
        <v>5</v>
      </c>
      <c r="G285" t="s">
        <v>812</v>
      </c>
      <c r="H285" t="s">
        <v>417</v>
      </c>
      <c r="I285">
        <v>1659027020.6</v>
      </c>
      <c r="J285">
        <f>(K285)/1000</f>
        <v>0</v>
      </c>
      <c r="K285">
        <f>IF(CZ285, AN285, AH285)</f>
        <v>0</v>
      </c>
      <c r="L285">
        <f>IF(CZ285, AI285, AG285)</f>
        <v>0</v>
      </c>
      <c r="M285">
        <f>DB285 - IF(AU285&gt;1, L285*CV285*100.0/(AW285*DP285), 0)</f>
        <v>0</v>
      </c>
      <c r="N285">
        <f>((T285-J285/2)*M285-L285)/(T285+J285/2)</f>
        <v>0</v>
      </c>
      <c r="O285">
        <f>N285*(DI285+DJ285)/1000.0</f>
        <v>0</v>
      </c>
      <c r="P285">
        <f>(DB285 - IF(AU285&gt;1, L285*CV285*100.0/(AW285*DP285), 0))*(DI285+DJ285)/1000.0</f>
        <v>0</v>
      </c>
      <c r="Q285">
        <f>2.0/((1/S285-1/R285)+SIGN(S285)*SQRT((1/S285-1/R285)*(1/S285-1/R285) + 4*CW285/((CW285+1)*(CW285+1))*(2*1/S285*1/R285-1/R285*1/R285)))</f>
        <v>0</v>
      </c>
      <c r="R285">
        <f>IF(LEFT(CX285,1)&lt;&gt;"0",IF(LEFT(CX285,1)="1",3.0,CY285),$D$5+$E$5*(DP285*DI285/($K$5*1000))+$F$5*(DP285*DI285/($K$5*1000))*MAX(MIN(CV285,$J$5),$I$5)*MAX(MIN(CV285,$J$5),$I$5)+$G$5*MAX(MIN(CV285,$J$5),$I$5)*(DP285*DI285/($K$5*1000))+$H$5*(DP285*DI285/($K$5*1000))*(DP285*DI285/($K$5*1000)))</f>
        <v>0</v>
      </c>
      <c r="S285">
        <f>J285*(1000-(1000*0.61365*exp(17.502*W285/(240.97+W285))/(DI285+DJ285)+DD285)/2)/(1000*0.61365*exp(17.502*W285/(240.97+W285))/(DI285+DJ285)-DD285)</f>
        <v>0</v>
      </c>
      <c r="T285">
        <f>1/((CW285+1)/(Q285/1.6)+1/(R285/1.37)) + CW285/((CW285+1)/(Q285/1.6) + CW285/(R285/1.37))</f>
        <v>0</v>
      </c>
      <c r="U285">
        <f>(CR285*CU285)</f>
        <v>0</v>
      </c>
      <c r="V285">
        <f>(DK285+(U285+2*0.95*5.67E-8*(((DK285+$B$7)+273)^4-(DK285+273)^4)-44100*J285)/(1.84*29.3*R285+8*0.95*5.67E-8*(DK285+273)^3))</f>
        <v>0</v>
      </c>
      <c r="W285">
        <f>($C$7*DL285+$D$7*DM285+$E$7*V285)</f>
        <v>0</v>
      </c>
      <c r="X285">
        <f>0.61365*exp(17.502*W285/(240.97+W285))</f>
        <v>0</v>
      </c>
      <c r="Y285">
        <f>(Z285/AA285*100)</f>
        <v>0</v>
      </c>
      <c r="Z285">
        <f>DD285*(DI285+DJ285)/1000</f>
        <v>0</v>
      </c>
      <c r="AA285">
        <f>0.61365*exp(17.502*DK285/(240.97+DK285))</f>
        <v>0</v>
      </c>
      <c r="AB285">
        <f>(X285-DD285*(DI285+DJ285)/1000)</f>
        <v>0</v>
      </c>
      <c r="AC285">
        <f>(-J285*44100)</f>
        <v>0</v>
      </c>
      <c r="AD285">
        <f>2*29.3*R285*0.92*(DK285-W285)</f>
        <v>0</v>
      </c>
      <c r="AE285">
        <f>2*0.95*5.67E-8*(((DK285+$B$7)+273)^4-(W285+273)^4)</f>
        <v>0</v>
      </c>
      <c r="AF285">
        <f>U285+AE285+AC285+AD285</f>
        <v>0</v>
      </c>
      <c r="AG285">
        <f>DH285*AU285*(DC285-DB285*(1000-AU285*DE285)/(1000-AU285*DD285))/(100*CV285)</f>
        <v>0</v>
      </c>
      <c r="AH285">
        <f>1000*DH285*AU285*(DD285-DE285)/(100*CV285*(1000-AU285*DD285))</f>
        <v>0</v>
      </c>
      <c r="AI285">
        <f>(AJ285 - AK285 - DI285*1E3/(8.314*(DK285+273.15)) * AM285/DH285 * AL285) * DH285/(100*CV285) * (1000 - DE285)/1000</f>
        <v>0</v>
      </c>
      <c r="AJ285">
        <v>1297.26679511056</v>
      </c>
      <c r="AK285">
        <v>1247.29363636364</v>
      </c>
      <c r="AL285">
        <v>3.45003504421808</v>
      </c>
      <c r="AM285">
        <v>66.0504921813524</v>
      </c>
      <c r="AN285">
        <f>(AP285 - AO285 + DI285*1E3/(8.314*(DK285+273.15)) * AR285/DH285 * AQ285) * DH285/(100*CV285) * 1000/(1000 - AP285)</f>
        <v>0</v>
      </c>
      <c r="AO285">
        <v>22.3674567825541</v>
      </c>
      <c r="AP285">
        <v>26.2039006993007</v>
      </c>
      <c r="AQ285">
        <v>-0.000121104377100307</v>
      </c>
      <c r="AR285">
        <v>92.47</v>
      </c>
      <c r="AS285">
        <v>0</v>
      </c>
      <c r="AT285">
        <v>0</v>
      </c>
      <c r="AU285">
        <f>IF(AS285*$H$13&gt;=AW285,1.0,(AW285/(AW285-AS285*$H$13)))</f>
        <v>0</v>
      </c>
      <c r="AV285">
        <f>(AU285-1)*100</f>
        <v>0</v>
      </c>
      <c r="AW285">
        <f>MAX(0,($B$13+$C$13*DP285)/(1+$D$13*DP285)*DI285/(DK285+273)*$E$13)</f>
        <v>0</v>
      </c>
      <c r="AX285" t="s">
        <v>418</v>
      </c>
      <c r="AY285" t="s">
        <v>418</v>
      </c>
      <c r="AZ285">
        <v>0</v>
      </c>
      <c r="BA285">
        <v>0</v>
      </c>
      <c r="BB285">
        <f>1-AZ285/BA285</f>
        <v>0</v>
      </c>
      <c r="BC285">
        <v>0</v>
      </c>
      <c r="BD285" t="s">
        <v>418</v>
      </c>
      <c r="BE285" t="s">
        <v>418</v>
      </c>
      <c r="BF285">
        <v>0</v>
      </c>
      <c r="BG285">
        <v>0</v>
      </c>
      <c r="BH285">
        <f>1-BF285/BG285</f>
        <v>0</v>
      </c>
      <c r="BI285">
        <v>0.5</v>
      </c>
      <c r="BJ285">
        <f>CS285</f>
        <v>0</v>
      </c>
      <c r="BK285">
        <f>L285</f>
        <v>0</v>
      </c>
      <c r="BL285">
        <f>BH285*BI285*BJ285</f>
        <v>0</v>
      </c>
      <c r="BM285">
        <f>(BK285-BC285)/BJ285</f>
        <v>0</v>
      </c>
      <c r="BN285">
        <f>(BA285-BG285)/BG285</f>
        <v>0</v>
      </c>
      <c r="BO285">
        <f>AZ285/(BB285+AZ285/BG285)</f>
        <v>0</v>
      </c>
      <c r="BP285" t="s">
        <v>418</v>
      </c>
      <c r="BQ285">
        <v>0</v>
      </c>
      <c r="BR285">
        <f>IF(BQ285&lt;&gt;0, BQ285, BO285)</f>
        <v>0</v>
      </c>
      <c r="BS285">
        <f>1-BR285/BG285</f>
        <v>0</v>
      </c>
      <c r="BT285">
        <f>(BG285-BF285)/(BG285-BR285)</f>
        <v>0</v>
      </c>
      <c r="BU285">
        <f>(BA285-BG285)/(BA285-BR285)</f>
        <v>0</v>
      </c>
      <c r="BV285">
        <f>(BG285-BF285)/(BG285-AZ285)</f>
        <v>0</v>
      </c>
      <c r="BW285">
        <f>(BA285-BG285)/(BA285-AZ285)</f>
        <v>0</v>
      </c>
      <c r="BX285">
        <f>(BT285*BR285/BF285)</f>
        <v>0</v>
      </c>
      <c r="BY285">
        <f>(1-BX285)</f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f>$B$11*DQ285+$C$11*DR285+$F$11*EC285*(1-EF285)</f>
        <v>0</v>
      </c>
      <c r="CS285">
        <f>CR285*CT285</f>
        <v>0</v>
      </c>
      <c r="CT285">
        <f>($B$11*$D$9+$C$11*$D$9+$F$11*((EP285+EH285)/MAX(EP285+EH285+EQ285, 0.1)*$I$9+EQ285/MAX(EP285+EH285+EQ285, 0.1)*$J$9))/($B$11+$C$11+$F$11)</f>
        <v>0</v>
      </c>
      <c r="CU285">
        <f>($B$11*$K$9+$C$11*$K$9+$F$11*((EP285+EH285)/MAX(EP285+EH285+EQ285, 0.1)*$P$9+EQ285/MAX(EP285+EH285+EQ285, 0.1)*$Q$9))/($B$11+$C$11+$F$11)</f>
        <v>0</v>
      </c>
      <c r="CV285">
        <v>6</v>
      </c>
      <c r="CW285">
        <v>0.5</v>
      </c>
      <c r="CX285" t="s">
        <v>419</v>
      </c>
      <c r="CY285">
        <v>2</v>
      </c>
      <c r="CZ285" t="b">
        <v>1</v>
      </c>
      <c r="DA285">
        <v>1659027020.6</v>
      </c>
      <c r="DB285">
        <v>1191.46222222222</v>
      </c>
      <c r="DC285">
        <v>1252.22518518519</v>
      </c>
      <c r="DD285">
        <v>26.2158925925926</v>
      </c>
      <c r="DE285">
        <v>22.3632333333333</v>
      </c>
      <c r="DF285">
        <v>1180.53481481481</v>
      </c>
      <c r="DG285">
        <v>25.6397888888889</v>
      </c>
      <c r="DH285">
        <v>500.085962962963</v>
      </c>
      <c r="DI285">
        <v>90.3833481481481</v>
      </c>
      <c r="DJ285">
        <v>0.0459431888888889</v>
      </c>
      <c r="DK285">
        <v>27.2782</v>
      </c>
      <c r="DL285">
        <v>27.4007703703704</v>
      </c>
      <c r="DM285">
        <v>999.9</v>
      </c>
      <c r="DN285">
        <v>0</v>
      </c>
      <c r="DO285">
        <v>0</v>
      </c>
      <c r="DP285">
        <v>10002.962962963</v>
      </c>
      <c r="DQ285">
        <v>0</v>
      </c>
      <c r="DR285">
        <v>18.2593</v>
      </c>
      <c r="DS285">
        <v>-60.7619814814815</v>
      </c>
      <c r="DT285">
        <v>1223.53962962963</v>
      </c>
      <c r="DU285">
        <v>1280.87</v>
      </c>
      <c r="DV285">
        <v>3.85265518518518</v>
      </c>
      <c r="DW285">
        <v>1252.22518518519</v>
      </c>
      <c r="DX285">
        <v>22.3632333333333</v>
      </c>
      <c r="DY285">
        <v>2.36948111111111</v>
      </c>
      <c r="DZ285">
        <v>2.02126444444444</v>
      </c>
      <c r="EA285">
        <v>20.1566962962963</v>
      </c>
      <c r="EB285">
        <v>17.6118962962963</v>
      </c>
      <c r="EC285">
        <v>1999.97740740741</v>
      </c>
      <c r="ED285">
        <v>0.980002296296296</v>
      </c>
      <c r="EE285">
        <v>0.0199977407407407</v>
      </c>
      <c r="EF285">
        <v>0</v>
      </c>
      <c r="EG285">
        <v>874.473851851852</v>
      </c>
      <c r="EH285">
        <v>5.00063</v>
      </c>
      <c r="EI285">
        <v>17243.2074074074</v>
      </c>
      <c r="EJ285">
        <v>17256.7222222222</v>
      </c>
      <c r="EK285">
        <v>38</v>
      </c>
      <c r="EL285">
        <v>38.062</v>
      </c>
      <c r="EM285">
        <v>37.5137777777778</v>
      </c>
      <c r="EN285">
        <v>37.3656666666667</v>
      </c>
      <c r="EO285">
        <v>39.0022962962963</v>
      </c>
      <c r="EP285">
        <v>1955.08296296296</v>
      </c>
      <c r="EQ285">
        <v>39.8907407407407</v>
      </c>
      <c r="ER285">
        <v>0</v>
      </c>
      <c r="ES285">
        <v>1659027027.1</v>
      </c>
      <c r="ET285">
        <v>0</v>
      </c>
      <c r="EU285">
        <v>874.47304</v>
      </c>
      <c r="EV285">
        <v>-1.61307692056619</v>
      </c>
      <c r="EW285">
        <v>-17.3384615138197</v>
      </c>
      <c r="EX285">
        <v>17243.288</v>
      </c>
      <c r="EY285">
        <v>15</v>
      </c>
      <c r="EZ285">
        <v>0</v>
      </c>
      <c r="FA285" t="s">
        <v>420</v>
      </c>
      <c r="FB285">
        <v>1657551626.5</v>
      </c>
      <c r="FC285">
        <v>1657551629</v>
      </c>
      <c r="FD285">
        <v>0</v>
      </c>
      <c r="FE285">
        <v>0.403</v>
      </c>
      <c r="FF285">
        <v>0.009</v>
      </c>
      <c r="FG285">
        <v>9.41</v>
      </c>
      <c r="FH285">
        <v>0.087</v>
      </c>
      <c r="FI285">
        <v>417</v>
      </c>
      <c r="FJ285">
        <v>17</v>
      </c>
      <c r="FK285">
        <v>1.61</v>
      </c>
      <c r="FL285">
        <v>0.59</v>
      </c>
      <c r="FM285">
        <v>-60.6201829268293</v>
      </c>
      <c r="FN285">
        <v>-0.612384668989623</v>
      </c>
      <c r="FO285">
        <v>0.52164472813538</v>
      </c>
      <c r="FP285">
        <v>0</v>
      </c>
      <c r="FQ285">
        <v>874.5695</v>
      </c>
      <c r="FR285">
        <v>-1.34525591767897</v>
      </c>
      <c r="FS285">
        <v>0.232485325280095</v>
      </c>
      <c r="FT285">
        <v>0</v>
      </c>
      <c r="FU285">
        <v>3.84212268292683</v>
      </c>
      <c r="FV285">
        <v>0.0988808362369435</v>
      </c>
      <c r="FW285">
        <v>0.022854525092247</v>
      </c>
      <c r="FX285">
        <v>1</v>
      </c>
      <c r="FY285">
        <v>1</v>
      </c>
      <c r="FZ285">
        <v>3</v>
      </c>
      <c r="GA285" t="s">
        <v>421</v>
      </c>
      <c r="GB285">
        <v>2.97369</v>
      </c>
      <c r="GC285">
        <v>2.70052</v>
      </c>
      <c r="GD285">
        <v>0.188302</v>
      </c>
      <c r="GE285">
        <v>0.194956</v>
      </c>
      <c r="GF285">
        <v>0.10956</v>
      </c>
      <c r="GG285">
        <v>0.099302</v>
      </c>
      <c r="GH285">
        <v>31626.6</v>
      </c>
      <c r="GI285">
        <v>34300.6</v>
      </c>
      <c r="GJ285">
        <v>35305</v>
      </c>
      <c r="GK285">
        <v>38637.2</v>
      </c>
      <c r="GL285">
        <v>44563.2</v>
      </c>
      <c r="GM285">
        <v>50259</v>
      </c>
      <c r="GN285">
        <v>55182.9</v>
      </c>
      <c r="GO285">
        <v>61967.5</v>
      </c>
      <c r="GP285">
        <v>1.9878</v>
      </c>
      <c r="GQ285">
        <v>1.8564</v>
      </c>
      <c r="GR285">
        <v>0.140071</v>
      </c>
      <c r="GS285">
        <v>0</v>
      </c>
      <c r="GT285">
        <v>25.1206</v>
      </c>
      <c r="GU285">
        <v>999.9</v>
      </c>
      <c r="GV285">
        <v>57.691</v>
      </c>
      <c r="GW285">
        <v>29.306</v>
      </c>
      <c r="GX285">
        <v>26.1316</v>
      </c>
      <c r="GY285">
        <v>56.2664</v>
      </c>
      <c r="GZ285">
        <v>42.8806</v>
      </c>
      <c r="HA285">
        <v>1</v>
      </c>
      <c r="HB285">
        <v>-0.0639431</v>
      </c>
      <c r="HC285">
        <v>0.011634</v>
      </c>
      <c r="HD285">
        <v>20.1141</v>
      </c>
      <c r="HE285">
        <v>5.19932</v>
      </c>
      <c r="HF285">
        <v>12.004</v>
      </c>
      <c r="HG285">
        <v>4.976</v>
      </c>
      <c r="HH285">
        <v>3.294</v>
      </c>
      <c r="HI285">
        <v>9999</v>
      </c>
      <c r="HJ285">
        <v>9999</v>
      </c>
      <c r="HK285">
        <v>9999</v>
      </c>
      <c r="HL285">
        <v>628.6</v>
      </c>
      <c r="HM285">
        <v>1.86325</v>
      </c>
      <c r="HN285">
        <v>1.86801</v>
      </c>
      <c r="HO285">
        <v>1.86783</v>
      </c>
      <c r="HP285">
        <v>1.86899</v>
      </c>
      <c r="HQ285">
        <v>1.86981</v>
      </c>
      <c r="HR285">
        <v>1.86584</v>
      </c>
      <c r="HS285">
        <v>1.86691</v>
      </c>
      <c r="HT285">
        <v>1.86829</v>
      </c>
      <c r="HU285">
        <v>5</v>
      </c>
      <c r="HV285">
        <v>0</v>
      </c>
      <c r="HW285">
        <v>0</v>
      </c>
      <c r="HX285">
        <v>0</v>
      </c>
      <c r="HY285" t="s">
        <v>422</v>
      </c>
      <c r="HZ285" t="s">
        <v>423</v>
      </c>
      <c r="IA285" t="s">
        <v>424</v>
      </c>
      <c r="IB285" t="s">
        <v>424</v>
      </c>
      <c r="IC285" t="s">
        <v>424</v>
      </c>
      <c r="ID285" t="s">
        <v>424</v>
      </c>
      <c r="IE285">
        <v>0</v>
      </c>
      <c r="IF285">
        <v>100</v>
      </c>
      <c r="IG285">
        <v>100</v>
      </c>
      <c r="IH285">
        <v>11.05</v>
      </c>
      <c r="II285">
        <v>0.5757</v>
      </c>
      <c r="IJ285">
        <v>4.02706509432224</v>
      </c>
      <c r="IK285">
        <v>0.00601174518973114</v>
      </c>
      <c r="IL285">
        <v>2.77886958061485e-07</v>
      </c>
      <c r="IM285">
        <v>-3.54636231360687e-10</v>
      </c>
      <c r="IN285">
        <v>-0.0404303883988718</v>
      </c>
      <c r="IO285">
        <v>-0.0177815531441476</v>
      </c>
      <c r="IP285">
        <v>0.00205572605671414</v>
      </c>
      <c r="IQ285">
        <v>-1.65519735432211e-05</v>
      </c>
      <c r="IR285">
        <v>-4</v>
      </c>
      <c r="IS285">
        <v>1848</v>
      </c>
      <c r="IT285">
        <v>1</v>
      </c>
      <c r="IU285">
        <v>25</v>
      </c>
      <c r="IV285">
        <v>24590</v>
      </c>
      <c r="IW285">
        <v>24590</v>
      </c>
      <c r="IX285">
        <v>2.53418</v>
      </c>
      <c r="IY285">
        <v>2.58423</v>
      </c>
      <c r="IZ285">
        <v>1.54785</v>
      </c>
      <c r="JA285">
        <v>2.30347</v>
      </c>
      <c r="JB285">
        <v>1.34644</v>
      </c>
      <c r="JC285">
        <v>2.44263</v>
      </c>
      <c r="JD285">
        <v>33.693</v>
      </c>
      <c r="JE285">
        <v>24.2188</v>
      </c>
      <c r="JF285">
        <v>18</v>
      </c>
      <c r="JG285">
        <v>500.115</v>
      </c>
      <c r="JH285">
        <v>415.034</v>
      </c>
      <c r="JI285">
        <v>25.0002</v>
      </c>
      <c r="JJ285">
        <v>26.431</v>
      </c>
      <c r="JK285">
        <v>30</v>
      </c>
      <c r="JL285">
        <v>26.3999</v>
      </c>
      <c r="JM285">
        <v>26.3432</v>
      </c>
      <c r="JN285">
        <v>50.7413</v>
      </c>
      <c r="JO285">
        <v>22.5387</v>
      </c>
      <c r="JP285">
        <v>84.2346</v>
      </c>
      <c r="JQ285">
        <v>25</v>
      </c>
      <c r="JR285">
        <v>1288.41</v>
      </c>
      <c r="JS285">
        <v>22.3443</v>
      </c>
      <c r="JT285">
        <v>102.369</v>
      </c>
      <c r="JU285">
        <v>103.149</v>
      </c>
    </row>
    <row r="286" spans="1:281">
      <c r="A286">
        <v>270</v>
      </c>
      <c r="B286">
        <v>1659027033.1</v>
      </c>
      <c r="C286">
        <v>3350</v>
      </c>
      <c r="D286" t="s">
        <v>966</v>
      </c>
      <c r="E286" t="s">
        <v>967</v>
      </c>
      <c r="F286">
        <v>5</v>
      </c>
      <c r="G286" t="s">
        <v>812</v>
      </c>
      <c r="H286" t="s">
        <v>417</v>
      </c>
      <c r="I286">
        <v>1659027025.31429</v>
      </c>
      <c r="J286">
        <f>(K286)/1000</f>
        <v>0</v>
      </c>
      <c r="K286">
        <f>IF(CZ286, AN286, AH286)</f>
        <v>0</v>
      </c>
      <c r="L286">
        <f>IF(CZ286, AI286, AG286)</f>
        <v>0</v>
      </c>
      <c r="M286">
        <f>DB286 - IF(AU286&gt;1, L286*CV286*100.0/(AW286*DP286), 0)</f>
        <v>0</v>
      </c>
      <c r="N286">
        <f>((T286-J286/2)*M286-L286)/(T286+J286/2)</f>
        <v>0</v>
      </c>
      <c r="O286">
        <f>N286*(DI286+DJ286)/1000.0</f>
        <v>0</v>
      </c>
      <c r="P286">
        <f>(DB286 - IF(AU286&gt;1, L286*CV286*100.0/(AW286*DP286), 0))*(DI286+DJ286)/1000.0</f>
        <v>0</v>
      </c>
      <c r="Q286">
        <f>2.0/((1/S286-1/R286)+SIGN(S286)*SQRT((1/S286-1/R286)*(1/S286-1/R286) + 4*CW286/((CW286+1)*(CW286+1))*(2*1/S286*1/R286-1/R286*1/R286)))</f>
        <v>0</v>
      </c>
      <c r="R286">
        <f>IF(LEFT(CX286,1)&lt;&gt;"0",IF(LEFT(CX286,1)="1",3.0,CY286),$D$5+$E$5*(DP286*DI286/($K$5*1000))+$F$5*(DP286*DI286/($K$5*1000))*MAX(MIN(CV286,$J$5),$I$5)*MAX(MIN(CV286,$J$5),$I$5)+$G$5*MAX(MIN(CV286,$J$5),$I$5)*(DP286*DI286/($K$5*1000))+$H$5*(DP286*DI286/($K$5*1000))*(DP286*DI286/($K$5*1000)))</f>
        <v>0</v>
      </c>
      <c r="S286">
        <f>J286*(1000-(1000*0.61365*exp(17.502*W286/(240.97+W286))/(DI286+DJ286)+DD286)/2)/(1000*0.61365*exp(17.502*W286/(240.97+W286))/(DI286+DJ286)-DD286)</f>
        <v>0</v>
      </c>
      <c r="T286">
        <f>1/((CW286+1)/(Q286/1.6)+1/(R286/1.37)) + CW286/((CW286+1)/(Q286/1.6) + CW286/(R286/1.37))</f>
        <v>0</v>
      </c>
      <c r="U286">
        <f>(CR286*CU286)</f>
        <v>0</v>
      </c>
      <c r="V286">
        <f>(DK286+(U286+2*0.95*5.67E-8*(((DK286+$B$7)+273)^4-(DK286+273)^4)-44100*J286)/(1.84*29.3*R286+8*0.95*5.67E-8*(DK286+273)^3))</f>
        <v>0</v>
      </c>
      <c r="W286">
        <f>($C$7*DL286+$D$7*DM286+$E$7*V286)</f>
        <v>0</v>
      </c>
      <c r="X286">
        <f>0.61365*exp(17.502*W286/(240.97+W286))</f>
        <v>0</v>
      </c>
      <c r="Y286">
        <f>(Z286/AA286*100)</f>
        <v>0</v>
      </c>
      <c r="Z286">
        <f>DD286*(DI286+DJ286)/1000</f>
        <v>0</v>
      </c>
      <c r="AA286">
        <f>0.61365*exp(17.502*DK286/(240.97+DK286))</f>
        <v>0</v>
      </c>
      <c r="AB286">
        <f>(X286-DD286*(DI286+DJ286)/1000)</f>
        <v>0</v>
      </c>
      <c r="AC286">
        <f>(-J286*44100)</f>
        <v>0</v>
      </c>
      <c r="AD286">
        <f>2*29.3*R286*0.92*(DK286-W286)</f>
        <v>0</v>
      </c>
      <c r="AE286">
        <f>2*0.95*5.67E-8*(((DK286+$B$7)+273)^4-(W286+273)^4)</f>
        <v>0</v>
      </c>
      <c r="AF286">
        <f>U286+AE286+AC286+AD286</f>
        <v>0</v>
      </c>
      <c r="AG286">
        <f>DH286*AU286*(DC286-DB286*(1000-AU286*DE286)/(1000-AU286*DD286))/(100*CV286)</f>
        <v>0</v>
      </c>
      <c r="AH286">
        <f>1000*DH286*AU286*(DD286-DE286)/(100*CV286*(1000-AU286*DD286))</f>
        <v>0</v>
      </c>
      <c r="AI286">
        <f>(AJ286 - AK286 - DI286*1E3/(8.314*(DK286+273.15)) * AM286/DH286 * AL286) * DH286/(100*CV286) * (1000 - DE286)/1000</f>
        <v>0</v>
      </c>
      <c r="AJ286">
        <v>1314.41745797969</v>
      </c>
      <c r="AK286">
        <v>1264.60866666667</v>
      </c>
      <c r="AL286">
        <v>3.3781914188637</v>
      </c>
      <c r="AM286">
        <v>66.0504921813524</v>
      </c>
      <c r="AN286">
        <f>(AP286 - AO286 + DI286*1E3/(8.314*(DK286+273.15)) * AR286/DH286 * AQ286) * DH286/(100*CV286) * 1000/(1000 - AP286)</f>
        <v>0</v>
      </c>
      <c r="AO286">
        <v>22.3656858347619</v>
      </c>
      <c r="AP286">
        <v>26.2003006993007</v>
      </c>
      <c r="AQ286">
        <v>0.000167930735932436</v>
      </c>
      <c r="AR286">
        <v>92.47</v>
      </c>
      <c r="AS286">
        <v>0</v>
      </c>
      <c r="AT286">
        <v>0</v>
      </c>
      <c r="AU286">
        <f>IF(AS286*$H$13&gt;=AW286,1.0,(AW286/(AW286-AS286*$H$13)))</f>
        <v>0</v>
      </c>
      <c r="AV286">
        <f>(AU286-1)*100</f>
        <v>0</v>
      </c>
      <c r="AW286">
        <f>MAX(0,($B$13+$C$13*DP286)/(1+$D$13*DP286)*DI286/(DK286+273)*$E$13)</f>
        <v>0</v>
      </c>
      <c r="AX286" t="s">
        <v>418</v>
      </c>
      <c r="AY286" t="s">
        <v>418</v>
      </c>
      <c r="AZ286">
        <v>0</v>
      </c>
      <c r="BA286">
        <v>0</v>
      </c>
      <c r="BB286">
        <f>1-AZ286/BA286</f>
        <v>0</v>
      </c>
      <c r="BC286">
        <v>0</v>
      </c>
      <c r="BD286" t="s">
        <v>418</v>
      </c>
      <c r="BE286" t="s">
        <v>418</v>
      </c>
      <c r="BF286">
        <v>0</v>
      </c>
      <c r="BG286">
        <v>0</v>
      </c>
      <c r="BH286">
        <f>1-BF286/BG286</f>
        <v>0</v>
      </c>
      <c r="BI286">
        <v>0.5</v>
      </c>
      <c r="BJ286">
        <f>CS286</f>
        <v>0</v>
      </c>
      <c r="BK286">
        <f>L286</f>
        <v>0</v>
      </c>
      <c r="BL286">
        <f>BH286*BI286*BJ286</f>
        <v>0</v>
      </c>
      <c r="BM286">
        <f>(BK286-BC286)/BJ286</f>
        <v>0</v>
      </c>
      <c r="BN286">
        <f>(BA286-BG286)/BG286</f>
        <v>0</v>
      </c>
      <c r="BO286">
        <f>AZ286/(BB286+AZ286/BG286)</f>
        <v>0</v>
      </c>
      <c r="BP286" t="s">
        <v>418</v>
      </c>
      <c r="BQ286">
        <v>0</v>
      </c>
      <c r="BR286">
        <f>IF(BQ286&lt;&gt;0, BQ286, BO286)</f>
        <v>0</v>
      </c>
      <c r="BS286">
        <f>1-BR286/BG286</f>
        <v>0</v>
      </c>
      <c r="BT286">
        <f>(BG286-BF286)/(BG286-BR286)</f>
        <v>0</v>
      </c>
      <c r="BU286">
        <f>(BA286-BG286)/(BA286-BR286)</f>
        <v>0</v>
      </c>
      <c r="BV286">
        <f>(BG286-BF286)/(BG286-AZ286)</f>
        <v>0</v>
      </c>
      <c r="BW286">
        <f>(BA286-BG286)/(BA286-AZ286)</f>
        <v>0</v>
      </c>
      <c r="BX286">
        <f>(BT286*BR286/BF286)</f>
        <v>0</v>
      </c>
      <c r="BY286">
        <f>(1-BX286)</f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f>$B$11*DQ286+$C$11*DR286+$F$11*EC286*(1-EF286)</f>
        <v>0</v>
      </c>
      <c r="CS286">
        <f>CR286*CT286</f>
        <v>0</v>
      </c>
      <c r="CT286">
        <f>($B$11*$D$9+$C$11*$D$9+$F$11*((EP286+EH286)/MAX(EP286+EH286+EQ286, 0.1)*$I$9+EQ286/MAX(EP286+EH286+EQ286, 0.1)*$J$9))/($B$11+$C$11+$F$11)</f>
        <v>0</v>
      </c>
      <c r="CU286">
        <f>($B$11*$K$9+$C$11*$K$9+$F$11*((EP286+EH286)/MAX(EP286+EH286+EQ286, 0.1)*$P$9+EQ286/MAX(EP286+EH286+EQ286, 0.1)*$Q$9))/($B$11+$C$11+$F$11)</f>
        <v>0</v>
      </c>
      <c r="CV286">
        <v>6</v>
      </c>
      <c r="CW286">
        <v>0.5</v>
      </c>
      <c r="CX286" t="s">
        <v>419</v>
      </c>
      <c r="CY286">
        <v>2</v>
      </c>
      <c r="CZ286" t="b">
        <v>1</v>
      </c>
      <c r="DA286">
        <v>1659027025.31429</v>
      </c>
      <c r="DB286">
        <v>1207.185</v>
      </c>
      <c r="DC286">
        <v>1267.86892857143</v>
      </c>
      <c r="DD286">
        <v>26.2073071428571</v>
      </c>
      <c r="DE286">
        <v>22.3615</v>
      </c>
      <c r="DF286">
        <v>1196.17714285714</v>
      </c>
      <c r="DG286">
        <v>25.63165</v>
      </c>
      <c r="DH286">
        <v>500.069964285714</v>
      </c>
      <c r="DI286">
        <v>90.3834535714286</v>
      </c>
      <c r="DJ286">
        <v>0.0460018392857143</v>
      </c>
      <c r="DK286">
        <v>27.2797607142857</v>
      </c>
      <c r="DL286">
        <v>27.4052071428571</v>
      </c>
      <c r="DM286">
        <v>999.9</v>
      </c>
      <c r="DN286">
        <v>0</v>
      </c>
      <c r="DO286">
        <v>0</v>
      </c>
      <c r="DP286">
        <v>10000.8928571429</v>
      </c>
      <c r="DQ286">
        <v>0</v>
      </c>
      <c r="DR286">
        <v>18.2593</v>
      </c>
      <c r="DS286">
        <v>-60.6830178571429</v>
      </c>
      <c r="DT286">
        <v>1239.67392857143</v>
      </c>
      <c r="DU286">
        <v>1296.86857142857</v>
      </c>
      <c r="DV286">
        <v>3.84579142857143</v>
      </c>
      <c r="DW286">
        <v>1267.86892857143</v>
      </c>
      <c r="DX286">
        <v>22.3615</v>
      </c>
      <c r="DY286">
        <v>2.36870714285714</v>
      </c>
      <c r="DZ286">
        <v>2.02111</v>
      </c>
      <c r="EA286">
        <v>20.1514178571429</v>
      </c>
      <c r="EB286">
        <v>17.6106928571429</v>
      </c>
      <c r="EC286">
        <v>2000.00178571429</v>
      </c>
      <c r="ED286">
        <v>0.98000225</v>
      </c>
      <c r="EE286">
        <v>0.0199978214285714</v>
      </c>
      <c r="EF286">
        <v>0</v>
      </c>
      <c r="EG286">
        <v>874.368928571429</v>
      </c>
      <c r="EH286">
        <v>5.00063</v>
      </c>
      <c r="EI286">
        <v>17242.4821428571</v>
      </c>
      <c r="EJ286">
        <v>17256.9357142857</v>
      </c>
      <c r="EK286">
        <v>38</v>
      </c>
      <c r="EL286">
        <v>38.062</v>
      </c>
      <c r="EM286">
        <v>37.5110714285714</v>
      </c>
      <c r="EN286">
        <v>37.3705</v>
      </c>
      <c r="EO286">
        <v>39.0022142857143</v>
      </c>
      <c r="EP286">
        <v>1955.10714285714</v>
      </c>
      <c r="EQ286">
        <v>39.8917857142857</v>
      </c>
      <c r="ER286">
        <v>0</v>
      </c>
      <c r="ES286">
        <v>1659027031.9</v>
      </c>
      <c r="ET286">
        <v>0</v>
      </c>
      <c r="EU286">
        <v>874.36768</v>
      </c>
      <c r="EV286">
        <v>-1.80976921932885</v>
      </c>
      <c r="EW286">
        <v>-11.6230768104869</v>
      </c>
      <c r="EX286">
        <v>17242.336</v>
      </c>
      <c r="EY286">
        <v>15</v>
      </c>
      <c r="EZ286">
        <v>0</v>
      </c>
      <c r="FA286" t="s">
        <v>420</v>
      </c>
      <c r="FB286">
        <v>1657551626.5</v>
      </c>
      <c r="FC286">
        <v>1657551629</v>
      </c>
      <c r="FD286">
        <v>0</v>
      </c>
      <c r="FE286">
        <v>0.403</v>
      </c>
      <c r="FF286">
        <v>0.009</v>
      </c>
      <c r="FG286">
        <v>9.41</v>
      </c>
      <c r="FH286">
        <v>0.087</v>
      </c>
      <c r="FI286">
        <v>417</v>
      </c>
      <c r="FJ286">
        <v>17</v>
      </c>
      <c r="FK286">
        <v>1.61</v>
      </c>
      <c r="FL286">
        <v>0.59</v>
      </c>
      <c r="FM286">
        <v>-60.7572512195122</v>
      </c>
      <c r="FN286">
        <v>-1.14486689895473</v>
      </c>
      <c r="FO286">
        <v>0.6401868618679</v>
      </c>
      <c r="FP286">
        <v>0</v>
      </c>
      <c r="FQ286">
        <v>874.446264705882</v>
      </c>
      <c r="FR286">
        <v>-1.81954163355146</v>
      </c>
      <c r="FS286">
        <v>0.246080009564506</v>
      </c>
      <c r="FT286">
        <v>0</v>
      </c>
      <c r="FU286">
        <v>3.84719024390244</v>
      </c>
      <c r="FV286">
        <v>-0.0341805574912801</v>
      </c>
      <c r="FW286">
        <v>0.0191161375433077</v>
      </c>
      <c r="FX286">
        <v>1</v>
      </c>
      <c r="FY286">
        <v>1</v>
      </c>
      <c r="FZ286">
        <v>3</v>
      </c>
      <c r="GA286" t="s">
        <v>421</v>
      </c>
      <c r="GB286">
        <v>2.97368</v>
      </c>
      <c r="GC286">
        <v>2.70093</v>
      </c>
      <c r="GD286">
        <v>0.189906</v>
      </c>
      <c r="GE286">
        <v>0.196381</v>
      </c>
      <c r="GF286">
        <v>0.109547</v>
      </c>
      <c r="GG286">
        <v>0.0992959</v>
      </c>
      <c r="GH286">
        <v>31564</v>
      </c>
      <c r="GI286">
        <v>34239.7</v>
      </c>
      <c r="GJ286">
        <v>35304.9</v>
      </c>
      <c r="GK286">
        <v>38637.1</v>
      </c>
      <c r="GL286">
        <v>44564</v>
      </c>
      <c r="GM286">
        <v>50259.3</v>
      </c>
      <c r="GN286">
        <v>55183.1</v>
      </c>
      <c r="GO286">
        <v>61967.4</v>
      </c>
      <c r="GP286">
        <v>1.9888</v>
      </c>
      <c r="GQ286">
        <v>1.8568</v>
      </c>
      <c r="GR286">
        <v>0.140518</v>
      </c>
      <c r="GS286">
        <v>0</v>
      </c>
      <c r="GT286">
        <v>25.1206</v>
      </c>
      <c r="GU286">
        <v>999.9</v>
      </c>
      <c r="GV286">
        <v>57.716</v>
      </c>
      <c r="GW286">
        <v>29.306</v>
      </c>
      <c r="GX286">
        <v>26.1397</v>
      </c>
      <c r="GY286">
        <v>56.6064</v>
      </c>
      <c r="GZ286">
        <v>43.0769</v>
      </c>
      <c r="HA286">
        <v>1</v>
      </c>
      <c r="HB286">
        <v>-0.0645732</v>
      </c>
      <c r="HC286">
        <v>0.0117647</v>
      </c>
      <c r="HD286">
        <v>20.114</v>
      </c>
      <c r="HE286">
        <v>5.19932</v>
      </c>
      <c r="HF286">
        <v>12.004</v>
      </c>
      <c r="HG286">
        <v>4.976</v>
      </c>
      <c r="HH286">
        <v>3.294</v>
      </c>
      <c r="HI286">
        <v>9999</v>
      </c>
      <c r="HJ286">
        <v>9999</v>
      </c>
      <c r="HK286">
        <v>9999</v>
      </c>
      <c r="HL286">
        <v>628.6</v>
      </c>
      <c r="HM286">
        <v>1.86322</v>
      </c>
      <c r="HN286">
        <v>1.86804</v>
      </c>
      <c r="HO286">
        <v>1.86783</v>
      </c>
      <c r="HP286">
        <v>1.86902</v>
      </c>
      <c r="HQ286">
        <v>1.86981</v>
      </c>
      <c r="HR286">
        <v>1.86584</v>
      </c>
      <c r="HS286">
        <v>1.86691</v>
      </c>
      <c r="HT286">
        <v>1.86832</v>
      </c>
      <c r="HU286">
        <v>5</v>
      </c>
      <c r="HV286">
        <v>0</v>
      </c>
      <c r="HW286">
        <v>0</v>
      </c>
      <c r="HX286">
        <v>0</v>
      </c>
      <c r="HY286" t="s">
        <v>422</v>
      </c>
      <c r="HZ286" t="s">
        <v>423</v>
      </c>
      <c r="IA286" t="s">
        <v>424</v>
      </c>
      <c r="IB286" t="s">
        <v>424</v>
      </c>
      <c r="IC286" t="s">
        <v>424</v>
      </c>
      <c r="ID286" t="s">
        <v>424</v>
      </c>
      <c r="IE286">
        <v>0</v>
      </c>
      <c r="IF286">
        <v>100</v>
      </c>
      <c r="IG286">
        <v>100</v>
      </c>
      <c r="IH286">
        <v>11.14</v>
      </c>
      <c r="II286">
        <v>0.5753</v>
      </c>
      <c r="IJ286">
        <v>4.02706509432224</v>
      </c>
      <c r="IK286">
        <v>0.00601174518973114</v>
      </c>
      <c r="IL286">
        <v>2.77886958061485e-07</v>
      </c>
      <c r="IM286">
        <v>-3.54636231360687e-10</v>
      </c>
      <c r="IN286">
        <v>-0.0404303883988718</v>
      </c>
      <c r="IO286">
        <v>-0.0177815531441476</v>
      </c>
      <c r="IP286">
        <v>0.00205572605671414</v>
      </c>
      <c r="IQ286">
        <v>-1.65519735432211e-05</v>
      </c>
      <c r="IR286">
        <v>-4</v>
      </c>
      <c r="IS286">
        <v>1848</v>
      </c>
      <c r="IT286">
        <v>1</v>
      </c>
      <c r="IU286">
        <v>25</v>
      </c>
      <c r="IV286">
        <v>24590.1</v>
      </c>
      <c r="IW286">
        <v>24590.1</v>
      </c>
      <c r="IX286">
        <v>2.56104</v>
      </c>
      <c r="IY286">
        <v>2.58667</v>
      </c>
      <c r="IZ286">
        <v>1.54785</v>
      </c>
      <c r="JA286">
        <v>2.30347</v>
      </c>
      <c r="JB286">
        <v>1.34644</v>
      </c>
      <c r="JC286">
        <v>2.39624</v>
      </c>
      <c r="JD286">
        <v>33.693</v>
      </c>
      <c r="JE286">
        <v>24.2188</v>
      </c>
      <c r="JF286">
        <v>18</v>
      </c>
      <c r="JG286">
        <v>500.754</v>
      </c>
      <c r="JH286">
        <v>415.251</v>
      </c>
      <c r="JI286">
        <v>25.0002</v>
      </c>
      <c r="JJ286">
        <v>26.431</v>
      </c>
      <c r="JK286">
        <v>30</v>
      </c>
      <c r="JL286">
        <v>26.3977</v>
      </c>
      <c r="JM286">
        <v>26.3423</v>
      </c>
      <c r="JN286">
        <v>51.3116</v>
      </c>
      <c r="JO286">
        <v>22.5387</v>
      </c>
      <c r="JP286">
        <v>84.2346</v>
      </c>
      <c r="JQ286">
        <v>25</v>
      </c>
      <c r="JR286">
        <v>1308.58</v>
      </c>
      <c r="JS286">
        <v>22.3443</v>
      </c>
      <c r="JT286">
        <v>102.369</v>
      </c>
      <c r="JU286">
        <v>103.149</v>
      </c>
    </row>
    <row r="287" spans="1:281">
      <c r="A287">
        <v>271</v>
      </c>
      <c r="B287">
        <v>1659027038.1</v>
      </c>
      <c r="C287">
        <v>3355</v>
      </c>
      <c r="D287" t="s">
        <v>968</v>
      </c>
      <c r="E287" t="s">
        <v>969</v>
      </c>
      <c r="F287">
        <v>5</v>
      </c>
      <c r="G287" t="s">
        <v>812</v>
      </c>
      <c r="H287" t="s">
        <v>417</v>
      </c>
      <c r="I287">
        <v>1659027030.6</v>
      </c>
      <c r="J287">
        <f>(K287)/1000</f>
        <v>0</v>
      </c>
      <c r="K287">
        <f>IF(CZ287, AN287, AH287)</f>
        <v>0</v>
      </c>
      <c r="L287">
        <f>IF(CZ287, AI287, AG287)</f>
        <v>0</v>
      </c>
      <c r="M287">
        <f>DB287 - IF(AU287&gt;1, L287*CV287*100.0/(AW287*DP287), 0)</f>
        <v>0</v>
      </c>
      <c r="N287">
        <f>((T287-J287/2)*M287-L287)/(T287+J287/2)</f>
        <v>0</v>
      </c>
      <c r="O287">
        <f>N287*(DI287+DJ287)/1000.0</f>
        <v>0</v>
      </c>
      <c r="P287">
        <f>(DB287 - IF(AU287&gt;1, L287*CV287*100.0/(AW287*DP287), 0))*(DI287+DJ287)/1000.0</f>
        <v>0</v>
      </c>
      <c r="Q287">
        <f>2.0/((1/S287-1/R287)+SIGN(S287)*SQRT((1/S287-1/R287)*(1/S287-1/R287) + 4*CW287/((CW287+1)*(CW287+1))*(2*1/S287*1/R287-1/R287*1/R287)))</f>
        <v>0</v>
      </c>
      <c r="R287">
        <f>IF(LEFT(CX287,1)&lt;&gt;"0",IF(LEFT(CX287,1)="1",3.0,CY287),$D$5+$E$5*(DP287*DI287/($K$5*1000))+$F$5*(DP287*DI287/($K$5*1000))*MAX(MIN(CV287,$J$5),$I$5)*MAX(MIN(CV287,$J$5),$I$5)+$G$5*MAX(MIN(CV287,$J$5),$I$5)*(DP287*DI287/($K$5*1000))+$H$5*(DP287*DI287/($K$5*1000))*(DP287*DI287/($K$5*1000)))</f>
        <v>0</v>
      </c>
      <c r="S287">
        <f>J287*(1000-(1000*0.61365*exp(17.502*W287/(240.97+W287))/(DI287+DJ287)+DD287)/2)/(1000*0.61365*exp(17.502*W287/(240.97+W287))/(DI287+DJ287)-DD287)</f>
        <v>0</v>
      </c>
      <c r="T287">
        <f>1/((CW287+1)/(Q287/1.6)+1/(R287/1.37)) + CW287/((CW287+1)/(Q287/1.6) + CW287/(R287/1.37))</f>
        <v>0</v>
      </c>
      <c r="U287">
        <f>(CR287*CU287)</f>
        <v>0</v>
      </c>
      <c r="V287">
        <f>(DK287+(U287+2*0.95*5.67E-8*(((DK287+$B$7)+273)^4-(DK287+273)^4)-44100*J287)/(1.84*29.3*R287+8*0.95*5.67E-8*(DK287+273)^3))</f>
        <v>0</v>
      </c>
      <c r="W287">
        <f>($C$7*DL287+$D$7*DM287+$E$7*V287)</f>
        <v>0</v>
      </c>
      <c r="X287">
        <f>0.61365*exp(17.502*W287/(240.97+W287))</f>
        <v>0</v>
      </c>
      <c r="Y287">
        <f>(Z287/AA287*100)</f>
        <v>0</v>
      </c>
      <c r="Z287">
        <f>DD287*(DI287+DJ287)/1000</f>
        <v>0</v>
      </c>
      <c r="AA287">
        <f>0.61365*exp(17.502*DK287/(240.97+DK287))</f>
        <v>0</v>
      </c>
      <c r="AB287">
        <f>(X287-DD287*(DI287+DJ287)/1000)</f>
        <v>0</v>
      </c>
      <c r="AC287">
        <f>(-J287*44100)</f>
        <v>0</v>
      </c>
      <c r="AD287">
        <f>2*29.3*R287*0.92*(DK287-W287)</f>
        <v>0</v>
      </c>
      <c r="AE287">
        <f>2*0.95*5.67E-8*(((DK287+$B$7)+273)^4-(W287+273)^4)</f>
        <v>0</v>
      </c>
      <c r="AF287">
        <f>U287+AE287+AC287+AD287</f>
        <v>0</v>
      </c>
      <c r="AG287">
        <f>DH287*AU287*(DC287-DB287*(1000-AU287*DE287)/(1000-AU287*DD287))/(100*CV287)</f>
        <v>0</v>
      </c>
      <c r="AH287">
        <f>1000*DH287*AU287*(DD287-DE287)/(100*CV287*(1000-AU287*DD287))</f>
        <v>0</v>
      </c>
      <c r="AI287">
        <f>(AJ287 - AK287 - DI287*1E3/(8.314*(DK287+273.15)) * AM287/DH287 * AL287) * DH287/(100*CV287) * (1000 - DE287)/1000</f>
        <v>0</v>
      </c>
      <c r="AJ287">
        <v>1331.73236778262</v>
      </c>
      <c r="AK287">
        <v>1281.82642424242</v>
      </c>
      <c r="AL287">
        <v>3.53728487664633</v>
      </c>
      <c r="AM287">
        <v>66.0504921813524</v>
      </c>
      <c r="AN287">
        <f>(AP287 - AO287 + DI287*1E3/(8.314*(DK287+273.15)) * AR287/DH287 * AQ287) * DH287/(100*CV287) * 1000/(1000 - AP287)</f>
        <v>0</v>
      </c>
      <c r="AO287">
        <v>22.3600865527706</v>
      </c>
      <c r="AP287">
        <v>26.1961090909091</v>
      </c>
      <c r="AQ287">
        <v>6.567145135689e-05</v>
      </c>
      <c r="AR287">
        <v>92.47</v>
      </c>
      <c r="AS287">
        <v>0</v>
      </c>
      <c r="AT287">
        <v>0</v>
      </c>
      <c r="AU287">
        <f>IF(AS287*$H$13&gt;=AW287,1.0,(AW287/(AW287-AS287*$H$13)))</f>
        <v>0</v>
      </c>
      <c r="AV287">
        <f>(AU287-1)*100</f>
        <v>0</v>
      </c>
      <c r="AW287">
        <f>MAX(0,($B$13+$C$13*DP287)/(1+$D$13*DP287)*DI287/(DK287+273)*$E$13)</f>
        <v>0</v>
      </c>
      <c r="AX287" t="s">
        <v>418</v>
      </c>
      <c r="AY287" t="s">
        <v>418</v>
      </c>
      <c r="AZ287">
        <v>0</v>
      </c>
      <c r="BA287">
        <v>0</v>
      </c>
      <c r="BB287">
        <f>1-AZ287/BA287</f>
        <v>0</v>
      </c>
      <c r="BC287">
        <v>0</v>
      </c>
      <c r="BD287" t="s">
        <v>418</v>
      </c>
      <c r="BE287" t="s">
        <v>418</v>
      </c>
      <c r="BF287">
        <v>0</v>
      </c>
      <c r="BG287">
        <v>0</v>
      </c>
      <c r="BH287">
        <f>1-BF287/BG287</f>
        <v>0</v>
      </c>
      <c r="BI287">
        <v>0.5</v>
      </c>
      <c r="BJ287">
        <f>CS287</f>
        <v>0</v>
      </c>
      <c r="BK287">
        <f>L287</f>
        <v>0</v>
      </c>
      <c r="BL287">
        <f>BH287*BI287*BJ287</f>
        <v>0</v>
      </c>
      <c r="BM287">
        <f>(BK287-BC287)/BJ287</f>
        <v>0</v>
      </c>
      <c r="BN287">
        <f>(BA287-BG287)/BG287</f>
        <v>0</v>
      </c>
      <c r="BO287">
        <f>AZ287/(BB287+AZ287/BG287)</f>
        <v>0</v>
      </c>
      <c r="BP287" t="s">
        <v>418</v>
      </c>
      <c r="BQ287">
        <v>0</v>
      </c>
      <c r="BR287">
        <f>IF(BQ287&lt;&gt;0, BQ287, BO287)</f>
        <v>0</v>
      </c>
      <c r="BS287">
        <f>1-BR287/BG287</f>
        <v>0</v>
      </c>
      <c r="BT287">
        <f>(BG287-BF287)/(BG287-BR287)</f>
        <v>0</v>
      </c>
      <c r="BU287">
        <f>(BA287-BG287)/(BA287-BR287)</f>
        <v>0</v>
      </c>
      <c r="BV287">
        <f>(BG287-BF287)/(BG287-AZ287)</f>
        <v>0</v>
      </c>
      <c r="BW287">
        <f>(BA287-BG287)/(BA287-AZ287)</f>
        <v>0</v>
      </c>
      <c r="BX287">
        <f>(BT287*BR287/BF287)</f>
        <v>0</v>
      </c>
      <c r="BY287">
        <f>(1-BX287)</f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f>$B$11*DQ287+$C$11*DR287+$F$11*EC287*(1-EF287)</f>
        <v>0</v>
      </c>
      <c r="CS287">
        <f>CR287*CT287</f>
        <v>0</v>
      </c>
      <c r="CT287">
        <f>($B$11*$D$9+$C$11*$D$9+$F$11*((EP287+EH287)/MAX(EP287+EH287+EQ287, 0.1)*$I$9+EQ287/MAX(EP287+EH287+EQ287, 0.1)*$J$9))/($B$11+$C$11+$F$11)</f>
        <v>0</v>
      </c>
      <c r="CU287">
        <f>($B$11*$K$9+$C$11*$K$9+$F$11*((EP287+EH287)/MAX(EP287+EH287+EQ287, 0.1)*$P$9+EQ287/MAX(EP287+EH287+EQ287, 0.1)*$Q$9))/($B$11+$C$11+$F$11)</f>
        <v>0</v>
      </c>
      <c r="CV287">
        <v>6</v>
      </c>
      <c r="CW287">
        <v>0.5</v>
      </c>
      <c r="CX287" t="s">
        <v>419</v>
      </c>
      <c r="CY287">
        <v>2</v>
      </c>
      <c r="CZ287" t="b">
        <v>1</v>
      </c>
      <c r="DA287">
        <v>1659027030.6</v>
      </c>
      <c r="DB287">
        <v>1224.73851851852</v>
      </c>
      <c r="DC287">
        <v>1285.89296296296</v>
      </c>
      <c r="DD287">
        <v>26.2022814814815</v>
      </c>
      <c r="DE287">
        <v>22.3643962962963</v>
      </c>
      <c r="DF287">
        <v>1213.64074074074</v>
      </c>
      <c r="DG287">
        <v>25.6268925925926</v>
      </c>
      <c r="DH287">
        <v>500.068666666667</v>
      </c>
      <c r="DI287">
        <v>90.3837148148148</v>
      </c>
      <c r="DJ287">
        <v>0.045984237037037</v>
      </c>
      <c r="DK287">
        <v>27.2803296296296</v>
      </c>
      <c r="DL287">
        <v>27.4096037037037</v>
      </c>
      <c r="DM287">
        <v>999.9</v>
      </c>
      <c r="DN287">
        <v>0</v>
      </c>
      <c r="DO287">
        <v>0</v>
      </c>
      <c r="DP287">
        <v>10021.4814814815</v>
      </c>
      <c r="DQ287">
        <v>0</v>
      </c>
      <c r="DR287">
        <v>18.2593</v>
      </c>
      <c r="DS287">
        <v>-61.1539814814815</v>
      </c>
      <c r="DT287">
        <v>1257.69333333333</v>
      </c>
      <c r="DU287">
        <v>1315.30851851852</v>
      </c>
      <c r="DV287">
        <v>3.83788444444444</v>
      </c>
      <c r="DW287">
        <v>1285.89296296296</v>
      </c>
      <c r="DX287">
        <v>22.3643962962963</v>
      </c>
      <c r="DY287">
        <v>2.36826</v>
      </c>
      <c r="DZ287">
        <v>2.02137703703704</v>
      </c>
      <c r="EA287">
        <v>20.1483703703704</v>
      </c>
      <c r="EB287">
        <v>17.6127814814815</v>
      </c>
      <c r="EC287">
        <v>2000.01111111111</v>
      </c>
      <c r="ED287">
        <v>0.980002296296296</v>
      </c>
      <c r="EE287">
        <v>0.0199977481481481</v>
      </c>
      <c r="EF287">
        <v>0</v>
      </c>
      <c r="EG287">
        <v>874.281851851852</v>
      </c>
      <c r="EH287">
        <v>5.00063</v>
      </c>
      <c r="EI287">
        <v>17241.4333333333</v>
      </c>
      <c r="EJ287">
        <v>17257.0222222222</v>
      </c>
      <c r="EK287">
        <v>38</v>
      </c>
      <c r="EL287">
        <v>38.062</v>
      </c>
      <c r="EM287">
        <v>37.5068888888889</v>
      </c>
      <c r="EN287">
        <v>37.3726666666667</v>
      </c>
      <c r="EO287">
        <v>39</v>
      </c>
      <c r="EP287">
        <v>1955.1162962963</v>
      </c>
      <c r="EQ287">
        <v>39.8922222222222</v>
      </c>
      <c r="ER287">
        <v>0</v>
      </c>
      <c r="ES287">
        <v>1659027036.7</v>
      </c>
      <c r="ET287">
        <v>0</v>
      </c>
      <c r="EU287">
        <v>874.3018</v>
      </c>
      <c r="EV287">
        <v>0.394307692020774</v>
      </c>
      <c r="EW287">
        <v>-12.5538461116995</v>
      </c>
      <c r="EX287">
        <v>17241.308</v>
      </c>
      <c r="EY287">
        <v>15</v>
      </c>
      <c r="EZ287">
        <v>0</v>
      </c>
      <c r="FA287" t="s">
        <v>420</v>
      </c>
      <c r="FB287">
        <v>1657551626.5</v>
      </c>
      <c r="FC287">
        <v>1657551629</v>
      </c>
      <c r="FD287">
        <v>0</v>
      </c>
      <c r="FE287">
        <v>0.403</v>
      </c>
      <c r="FF287">
        <v>0.009</v>
      </c>
      <c r="FG287">
        <v>9.41</v>
      </c>
      <c r="FH287">
        <v>0.087</v>
      </c>
      <c r="FI287">
        <v>417</v>
      </c>
      <c r="FJ287">
        <v>17</v>
      </c>
      <c r="FK287">
        <v>1.61</v>
      </c>
      <c r="FL287">
        <v>0.59</v>
      </c>
      <c r="FM287">
        <v>-60.7841536585366</v>
      </c>
      <c r="FN287">
        <v>-2.14107595818803</v>
      </c>
      <c r="FO287">
        <v>0.754680258929782</v>
      </c>
      <c r="FP287">
        <v>0</v>
      </c>
      <c r="FQ287">
        <v>874.387558823529</v>
      </c>
      <c r="FR287">
        <v>-0.986569900206831</v>
      </c>
      <c r="FS287">
        <v>0.209800912796826</v>
      </c>
      <c r="FT287">
        <v>1</v>
      </c>
      <c r="FU287">
        <v>3.84688609756098</v>
      </c>
      <c r="FV287">
        <v>-0.112069965156789</v>
      </c>
      <c r="FW287">
        <v>0.0152885233344028</v>
      </c>
      <c r="FX287">
        <v>0</v>
      </c>
      <c r="FY287">
        <v>1</v>
      </c>
      <c r="FZ287">
        <v>3</v>
      </c>
      <c r="GA287" t="s">
        <v>421</v>
      </c>
      <c r="GB287">
        <v>2.97357</v>
      </c>
      <c r="GC287">
        <v>2.6997</v>
      </c>
      <c r="GD287">
        <v>0.191505</v>
      </c>
      <c r="GE287">
        <v>0.198094</v>
      </c>
      <c r="GF287">
        <v>0.10953</v>
      </c>
      <c r="GG287">
        <v>0.0993374</v>
      </c>
      <c r="GH287">
        <v>31501.9</v>
      </c>
      <c r="GI287">
        <v>34166.9</v>
      </c>
      <c r="GJ287">
        <v>35305.1</v>
      </c>
      <c r="GK287">
        <v>38637.2</v>
      </c>
      <c r="GL287">
        <v>44564.7</v>
      </c>
      <c r="GM287">
        <v>50257</v>
      </c>
      <c r="GN287">
        <v>55182.8</v>
      </c>
      <c r="GO287">
        <v>61967.4</v>
      </c>
      <c r="GP287">
        <v>1.9874</v>
      </c>
      <c r="GQ287">
        <v>1.8566</v>
      </c>
      <c r="GR287">
        <v>0.139624</v>
      </c>
      <c r="GS287">
        <v>0</v>
      </c>
      <c r="GT287">
        <v>25.1186</v>
      </c>
      <c r="GU287">
        <v>999.9</v>
      </c>
      <c r="GV287">
        <v>57.716</v>
      </c>
      <c r="GW287">
        <v>29.306</v>
      </c>
      <c r="GX287">
        <v>26.1412</v>
      </c>
      <c r="GY287">
        <v>55.9864</v>
      </c>
      <c r="GZ287">
        <v>43.3614</v>
      </c>
      <c r="HA287">
        <v>1</v>
      </c>
      <c r="HB287">
        <v>-0.0641463</v>
      </c>
      <c r="HC287">
        <v>0.0115468</v>
      </c>
      <c r="HD287">
        <v>20.1143</v>
      </c>
      <c r="HE287">
        <v>5.19932</v>
      </c>
      <c r="HF287">
        <v>12.0064</v>
      </c>
      <c r="HG287">
        <v>4.976</v>
      </c>
      <c r="HH287">
        <v>3.294</v>
      </c>
      <c r="HI287">
        <v>9999</v>
      </c>
      <c r="HJ287">
        <v>9999</v>
      </c>
      <c r="HK287">
        <v>9999</v>
      </c>
      <c r="HL287">
        <v>628.6</v>
      </c>
      <c r="HM287">
        <v>1.86325</v>
      </c>
      <c r="HN287">
        <v>1.86801</v>
      </c>
      <c r="HO287">
        <v>1.86783</v>
      </c>
      <c r="HP287">
        <v>1.86896</v>
      </c>
      <c r="HQ287">
        <v>1.86981</v>
      </c>
      <c r="HR287">
        <v>1.86584</v>
      </c>
      <c r="HS287">
        <v>1.86691</v>
      </c>
      <c r="HT287">
        <v>1.86829</v>
      </c>
      <c r="HU287">
        <v>5</v>
      </c>
      <c r="HV287">
        <v>0</v>
      </c>
      <c r="HW287">
        <v>0</v>
      </c>
      <c r="HX287">
        <v>0</v>
      </c>
      <c r="HY287" t="s">
        <v>422</v>
      </c>
      <c r="HZ287" t="s">
        <v>423</v>
      </c>
      <c r="IA287" t="s">
        <v>424</v>
      </c>
      <c r="IB287" t="s">
        <v>424</v>
      </c>
      <c r="IC287" t="s">
        <v>424</v>
      </c>
      <c r="ID287" t="s">
        <v>424</v>
      </c>
      <c r="IE287">
        <v>0</v>
      </c>
      <c r="IF287">
        <v>100</v>
      </c>
      <c r="IG287">
        <v>100</v>
      </c>
      <c r="IH287">
        <v>11.23</v>
      </c>
      <c r="II287">
        <v>0.5751</v>
      </c>
      <c r="IJ287">
        <v>4.02706509432224</v>
      </c>
      <c r="IK287">
        <v>0.00601174518973114</v>
      </c>
      <c r="IL287">
        <v>2.77886958061485e-07</v>
      </c>
      <c r="IM287">
        <v>-3.54636231360687e-10</v>
      </c>
      <c r="IN287">
        <v>-0.0404303883988718</v>
      </c>
      <c r="IO287">
        <v>-0.0177815531441476</v>
      </c>
      <c r="IP287">
        <v>0.00205572605671414</v>
      </c>
      <c r="IQ287">
        <v>-1.65519735432211e-05</v>
      </c>
      <c r="IR287">
        <v>-4</v>
      </c>
      <c r="IS287">
        <v>1848</v>
      </c>
      <c r="IT287">
        <v>1</v>
      </c>
      <c r="IU287">
        <v>25</v>
      </c>
      <c r="IV287">
        <v>24590.2</v>
      </c>
      <c r="IW287">
        <v>24590.2</v>
      </c>
      <c r="IX287">
        <v>2.58667</v>
      </c>
      <c r="IY287">
        <v>2.59644</v>
      </c>
      <c r="IZ287">
        <v>1.54785</v>
      </c>
      <c r="JA287">
        <v>2.30225</v>
      </c>
      <c r="JB287">
        <v>1.34644</v>
      </c>
      <c r="JC287">
        <v>2.33032</v>
      </c>
      <c r="JD287">
        <v>33.693</v>
      </c>
      <c r="JE287">
        <v>24.2188</v>
      </c>
      <c r="JF287">
        <v>18</v>
      </c>
      <c r="JG287">
        <v>499.831</v>
      </c>
      <c r="JH287">
        <v>415.138</v>
      </c>
      <c r="JI287">
        <v>25</v>
      </c>
      <c r="JJ287">
        <v>26.431</v>
      </c>
      <c r="JK287">
        <v>30.0002</v>
      </c>
      <c r="JL287">
        <v>26.3977</v>
      </c>
      <c r="JM287">
        <v>26.3423</v>
      </c>
      <c r="JN287">
        <v>51.795</v>
      </c>
      <c r="JO287">
        <v>22.5387</v>
      </c>
      <c r="JP287">
        <v>84.6135</v>
      </c>
      <c r="JQ287">
        <v>25</v>
      </c>
      <c r="JR287">
        <v>1321.97</v>
      </c>
      <c r="JS287">
        <v>22.3443</v>
      </c>
      <c r="JT287">
        <v>102.369</v>
      </c>
      <c r="JU287">
        <v>103.149</v>
      </c>
    </row>
    <row r="288" spans="1:281">
      <c r="A288">
        <v>272</v>
      </c>
      <c r="B288">
        <v>1659027043.1</v>
      </c>
      <c r="C288">
        <v>3360</v>
      </c>
      <c r="D288" t="s">
        <v>970</v>
      </c>
      <c r="E288" t="s">
        <v>971</v>
      </c>
      <c r="F288">
        <v>5</v>
      </c>
      <c r="G288" t="s">
        <v>812</v>
      </c>
      <c r="H288" t="s">
        <v>417</v>
      </c>
      <c r="I288">
        <v>1659027035.31429</v>
      </c>
      <c r="J288">
        <f>(K288)/1000</f>
        <v>0</v>
      </c>
      <c r="K288">
        <f>IF(CZ288, AN288, AH288)</f>
        <v>0</v>
      </c>
      <c r="L288">
        <f>IF(CZ288, AI288, AG288)</f>
        <v>0</v>
      </c>
      <c r="M288">
        <f>DB288 - IF(AU288&gt;1, L288*CV288*100.0/(AW288*DP288), 0)</f>
        <v>0</v>
      </c>
      <c r="N288">
        <f>((T288-J288/2)*M288-L288)/(T288+J288/2)</f>
        <v>0</v>
      </c>
      <c r="O288">
        <f>N288*(DI288+DJ288)/1000.0</f>
        <v>0</v>
      </c>
      <c r="P288">
        <f>(DB288 - IF(AU288&gt;1, L288*CV288*100.0/(AW288*DP288), 0))*(DI288+DJ288)/1000.0</f>
        <v>0</v>
      </c>
      <c r="Q288">
        <f>2.0/((1/S288-1/R288)+SIGN(S288)*SQRT((1/S288-1/R288)*(1/S288-1/R288) + 4*CW288/((CW288+1)*(CW288+1))*(2*1/S288*1/R288-1/R288*1/R288)))</f>
        <v>0</v>
      </c>
      <c r="R288">
        <f>IF(LEFT(CX288,1)&lt;&gt;"0",IF(LEFT(CX288,1)="1",3.0,CY288),$D$5+$E$5*(DP288*DI288/($K$5*1000))+$F$5*(DP288*DI288/($K$5*1000))*MAX(MIN(CV288,$J$5),$I$5)*MAX(MIN(CV288,$J$5),$I$5)+$G$5*MAX(MIN(CV288,$J$5),$I$5)*(DP288*DI288/($K$5*1000))+$H$5*(DP288*DI288/($K$5*1000))*(DP288*DI288/($K$5*1000)))</f>
        <v>0</v>
      </c>
      <c r="S288">
        <f>J288*(1000-(1000*0.61365*exp(17.502*W288/(240.97+W288))/(DI288+DJ288)+DD288)/2)/(1000*0.61365*exp(17.502*W288/(240.97+W288))/(DI288+DJ288)-DD288)</f>
        <v>0</v>
      </c>
      <c r="T288">
        <f>1/((CW288+1)/(Q288/1.6)+1/(R288/1.37)) + CW288/((CW288+1)/(Q288/1.6) + CW288/(R288/1.37))</f>
        <v>0</v>
      </c>
      <c r="U288">
        <f>(CR288*CU288)</f>
        <v>0</v>
      </c>
      <c r="V288">
        <f>(DK288+(U288+2*0.95*5.67E-8*(((DK288+$B$7)+273)^4-(DK288+273)^4)-44100*J288)/(1.84*29.3*R288+8*0.95*5.67E-8*(DK288+273)^3))</f>
        <v>0</v>
      </c>
      <c r="W288">
        <f>($C$7*DL288+$D$7*DM288+$E$7*V288)</f>
        <v>0</v>
      </c>
      <c r="X288">
        <f>0.61365*exp(17.502*W288/(240.97+W288))</f>
        <v>0</v>
      </c>
      <c r="Y288">
        <f>(Z288/AA288*100)</f>
        <v>0</v>
      </c>
      <c r="Z288">
        <f>DD288*(DI288+DJ288)/1000</f>
        <v>0</v>
      </c>
      <c r="AA288">
        <f>0.61365*exp(17.502*DK288/(240.97+DK288))</f>
        <v>0</v>
      </c>
      <c r="AB288">
        <f>(X288-DD288*(DI288+DJ288)/1000)</f>
        <v>0</v>
      </c>
      <c r="AC288">
        <f>(-J288*44100)</f>
        <v>0</v>
      </c>
      <c r="AD288">
        <f>2*29.3*R288*0.92*(DK288-W288)</f>
        <v>0</v>
      </c>
      <c r="AE288">
        <f>2*0.95*5.67E-8*(((DK288+$B$7)+273)^4-(W288+273)^4)</f>
        <v>0</v>
      </c>
      <c r="AF288">
        <f>U288+AE288+AC288+AD288</f>
        <v>0</v>
      </c>
      <c r="AG288">
        <f>DH288*AU288*(DC288-DB288*(1000-AU288*DE288)/(1000-AU288*DD288))/(100*CV288)</f>
        <v>0</v>
      </c>
      <c r="AH288">
        <f>1000*DH288*AU288*(DD288-DE288)/(100*CV288*(1000-AU288*DD288))</f>
        <v>0</v>
      </c>
      <c r="AI288">
        <f>(AJ288 - AK288 - DI288*1E3/(8.314*(DK288+273.15)) * AM288/DH288 * AL288) * DH288/(100*CV288) * (1000 - DE288)/1000</f>
        <v>0</v>
      </c>
      <c r="AJ288">
        <v>1349.00376462092</v>
      </c>
      <c r="AK288">
        <v>1299.2403030303</v>
      </c>
      <c r="AL288">
        <v>3.38836385465021</v>
      </c>
      <c r="AM288">
        <v>66.0504921813524</v>
      </c>
      <c r="AN288">
        <f>(AP288 - AO288 + DI288*1E3/(8.314*(DK288+273.15)) * AR288/DH288 * AQ288) * DH288/(100*CV288) * 1000/(1000 - AP288)</f>
        <v>0</v>
      </c>
      <c r="AO288">
        <v>22.385712905974</v>
      </c>
      <c r="AP288">
        <v>26.2009755244755</v>
      </c>
      <c r="AQ288">
        <v>-0.000132707070706535</v>
      </c>
      <c r="AR288">
        <v>92.47</v>
      </c>
      <c r="AS288">
        <v>0</v>
      </c>
      <c r="AT288">
        <v>0</v>
      </c>
      <c r="AU288">
        <f>IF(AS288*$H$13&gt;=AW288,1.0,(AW288/(AW288-AS288*$H$13)))</f>
        <v>0</v>
      </c>
      <c r="AV288">
        <f>(AU288-1)*100</f>
        <v>0</v>
      </c>
      <c r="AW288">
        <f>MAX(0,($B$13+$C$13*DP288)/(1+$D$13*DP288)*DI288/(DK288+273)*$E$13)</f>
        <v>0</v>
      </c>
      <c r="AX288" t="s">
        <v>418</v>
      </c>
      <c r="AY288" t="s">
        <v>418</v>
      </c>
      <c r="AZ288">
        <v>0</v>
      </c>
      <c r="BA288">
        <v>0</v>
      </c>
      <c r="BB288">
        <f>1-AZ288/BA288</f>
        <v>0</v>
      </c>
      <c r="BC288">
        <v>0</v>
      </c>
      <c r="BD288" t="s">
        <v>418</v>
      </c>
      <c r="BE288" t="s">
        <v>418</v>
      </c>
      <c r="BF288">
        <v>0</v>
      </c>
      <c r="BG288">
        <v>0</v>
      </c>
      <c r="BH288">
        <f>1-BF288/BG288</f>
        <v>0</v>
      </c>
      <c r="BI288">
        <v>0.5</v>
      </c>
      <c r="BJ288">
        <f>CS288</f>
        <v>0</v>
      </c>
      <c r="BK288">
        <f>L288</f>
        <v>0</v>
      </c>
      <c r="BL288">
        <f>BH288*BI288*BJ288</f>
        <v>0</v>
      </c>
      <c r="BM288">
        <f>(BK288-BC288)/BJ288</f>
        <v>0</v>
      </c>
      <c r="BN288">
        <f>(BA288-BG288)/BG288</f>
        <v>0</v>
      </c>
      <c r="BO288">
        <f>AZ288/(BB288+AZ288/BG288)</f>
        <v>0</v>
      </c>
      <c r="BP288" t="s">
        <v>418</v>
      </c>
      <c r="BQ288">
        <v>0</v>
      </c>
      <c r="BR288">
        <f>IF(BQ288&lt;&gt;0, BQ288, BO288)</f>
        <v>0</v>
      </c>
      <c r="BS288">
        <f>1-BR288/BG288</f>
        <v>0</v>
      </c>
      <c r="BT288">
        <f>(BG288-BF288)/(BG288-BR288)</f>
        <v>0</v>
      </c>
      <c r="BU288">
        <f>(BA288-BG288)/(BA288-BR288)</f>
        <v>0</v>
      </c>
      <c r="BV288">
        <f>(BG288-BF288)/(BG288-AZ288)</f>
        <v>0</v>
      </c>
      <c r="BW288">
        <f>(BA288-BG288)/(BA288-AZ288)</f>
        <v>0</v>
      </c>
      <c r="BX288">
        <f>(BT288*BR288/BF288)</f>
        <v>0</v>
      </c>
      <c r="BY288">
        <f>(1-BX288)</f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f>$B$11*DQ288+$C$11*DR288+$F$11*EC288*(1-EF288)</f>
        <v>0</v>
      </c>
      <c r="CS288">
        <f>CR288*CT288</f>
        <v>0</v>
      </c>
      <c r="CT288">
        <f>($B$11*$D$9+$C$11*$D$9+$F$11*((EP288+EH288)/MAX(EP288+EH288+EQ288, 0.1)*$I$9+EQ288/MAX(EP288+EH288+EQ288, 0.1)*$J$9))/($B$11+$C$11+$F$11)</f>
        <v>0</v>
      </c>
      <c r="CU288">
        <f>($B$11*$K$9+$C$11*$K$9+$F$11*((EP288+EH288)/MAX(EP288+EH288+EQ288, 0.1)*$P$9+EQ288/MAX(EP288+EH288+EQ288, 0.1)*$Q$9))/($B$11+$C$11+$F$11)</f>
        <v>0</v>
      </c>
      <c r="CV288">
        <v>6</v>
      </c>
      <c r="CW288">
        <v>0.5</v>
      </c>
      <c r="CX288" t="s">
        <v>419</v>
      </c>
      <c r="CY288">
        <v>2</v>
      </c>
      <c r="CZ288" t="b">
        <v>1</v>
      </c>
      <c r="DA288">
        <v>1659027035.31429</v>
      </c>
      <c r="DB288">
        <v>1240.6975</v>
      </c>
      <c r="DC288">
        <v>1301.64392857143</v>
      </c>
      <c r="DD288">
        <v>26.1997571428571</v>
      </c>
      <c r="DE288">
        <v>22.3712392857143</v>
      </c>
      <c r="DF288">
        <v>1229.51821428571</v>
      </c>
      <c r="DG288">
        <v>25.6245107142857</v>
      </c>
      <c r="DH288">
        <v>500.077142857143</v>
      </c>
      <c r="DI288">
        <v>90.3836321428571</v>
      </c>
      <c r="DJ288">
        <v>0.0461070607142857</v>
      </c>
      <c r="DK288">
        <v>27.2783642857143</v>
      </c>
      <c r="DL288">
        <v>27.4151892857143</v>
      </c>
      <c r="DM288">
        <v>999.9</v>
      </c>
      <c r="DN288">
        <v>0</v>
      </c>
      <c r="DO288">
        <v>0</v>
      </c>
      <c r="DP288">
        <v>9998.92857142857</v>
      </c>
      <c r="DQ288">
        <v>0</v>
      </c>
      <c r="DR288">
        <v>18.2242214285714</v>
      </c>
      <c r="DS288">
        <v>-60.9462642857143</v>
      </c>
      <c r="DT288">
        <v>1274.07785714286</v>
      </c>
      <c r="DU288">
        <v>1331.42892857143</v>
      </c>
      <c r="DV288">
        <v>3.82852178571429</v>
      </c>
      <c r="DW288">
        <v>1301.64392857143</v>
      </c>
      <c r="DX288">
        <v>22.3712392857143</v>
      </c>
      <c r="DY288">
        <v>2.36802964285714</v>
      </c>
      <c r="DZ288">
        <v>2.02199357142857</v>
      </c>
      <c r="EA288">
        <v>20.1467964285714</v>
      </c>
      <c r="EB288">
        <v>17.6176178571429</v>
      </c>
      <c r="EC288">
        <v>2000.0275</v>
      </c>
      <c r="ED288">
        <v>0.980001392857143</v>
      </c>
      <c r="EE288">
        <v>0.0199986857142857</v>
      </c>
      <c r="EF288">
        <v>0</v>
      </c>
      <c r="EG288">
        <v>874.255535714286</v>
      </c>
      <c r="EH288">
        <v>5.00063</v>
      </c>
      <c r="EI288">
        <v>17240.4214285714</v>
      </c>
      <c r="EJ288">
        <v>17257.1428571429</v>
      </c>
      <c r="EK288">
        <v>38</v>
      </c>
      <c r="EL288">
        <v>38.062</v>
      </c>
      <c r="EM288">
        <v>37.5110714285714</v>
      </c>
      <c r="EN288">
        <v>37.36825</v>
      </c>
      <c r="EO288">
        <v>39</v>
      </c>
      <c r="EP288">
        <v>1955.13071428571</v>
      </c>
      <c r="EQ288">
        <v>39.8946428571429</v>
      </c>
      <c r="ER288">
        <v>0</v>
      </c>
      <c r="ES288">
        <v>1659027042.1</v>
      </c>
      <c r="ET288">
        <v>0</v>
      </c>
      <c r="EU288">
        <v>874.271961538462</v>
      </c>
      <c r="EV288">
        <v>-0.199282049050335</v>
      </c>
      <c r="EW288">
        <v>-12.0923076918998</v>
      </c>
      <c r="EX288">
        <v>17240.2423076923</v>
      </c>
      <c r="EY288">
        <v>15</v>
      </c>
      <c r="EZ288">
        <v>0</v>
      </c>
      <c r="FA288" t="s">
        <v>420</v>
      </c>
      <c r="FB288">
        <v>1657551626.5</v>
      </c>
      <c r="FC288">
        <v>1657551629</v>
      </c>
      <c r="FD288">
        <v>0</v>
      </c>
      <c r="FE288">
        <v>0.403</v>
      </c>
      <c r="FF288">
        <v>0.009</v>
      </c>
      <c r="FG288">
        <v>9.41</v>
      </c>
      <c r="FH288">
        <v>0.087</v>
      </c>
      <c r="FI288">
        <v>417</v>
      </c>
      <c r="FJ288">
        <v>17</v>
      </c>
      <c r="FK288">
        <v>1.61</v>
      </c>
      <c r="FL288">
        <v>0.59</v>
      </c>
      <c r="FM288">
        <v>-60.9462658536585</v>
      </c>
      <c r="FN288">
        <v>-2.52128780487804</v>
      </c>
      <c r="FO288">
        <v>0.84728949457344</v>
      </c>
      <c r="FP288">
        <v>0</v>
      </c>
      <c r="FQ288">
        <v>874.305794117647</v>
      </c>
      <c r="FR288">
        <v>-0.590970205211024</v>
      </c>
      <c r="FS288">
        <v>0.200595551444981</v>
      </c>
      <c r="FT288">
        <v>1</v>
      </c>
      <c r="FU288">
        <v>3.83297731707317</v>
      </c>
      <c r="FV288">
        <v>-0.091597003484316</v>
      </c>
      <c r="FW288">
        <v>0.0123132510466769</v>
      </c>
      <c r="FX288">
        <v>1</v>
      </c>
      <c r="FY288">
        <v>2</v>
      </c>
      <c r="FZ288">
        <v>3</v>
      </c>
      <c r="GA288" t="s">
        <v>474</v>
      </c>
      <c r="GB288">
        <v>2.97262</v>
      </c>
      <c r="GC288">
        <v>2.70028</v>
      </c>
      <c r="GD288">
        <v>0.193094</v>
      </c>
      <c r="GE288">
        <v>0.199475</v>
      </c>
      <c r="GF288">
        <v>0.109542</v>
      </c>
      <c r="GG288">
        <v>0.0993886</v>
      </c>
      <c r="GH288">
        <v>31440.2</v>
      </c>
      <c r="GI288">
        <v>34108.2</v>
      </c>
      <c r="GJ288">
        <v>35305.2</v>
      </c>
      <c r="GK288">
        <v>38637.2</v>
      </c>
      <c r="GL288">
        <v>44564.5</v>
      </c>
      <c r="GM288">
        <v>50254.2</v>
      </c>
      <c r="GN288">
        <v>55183.3</v>
      </c>
      <c r="GO288">
        <v>61967.5</v>
      </c>
      <c r="GP288">
        <v>1.9878</v>
      </c>
      <c r="GQ288">
        <v>1.8574</v>
      </c>
      <c r="GR288">
        <v>0.14022</v>
      </c>
      <c r="GS288">
        <v>0</v>
      </c>
      <c r="GT288">
        <v>25.1186</v>
      </c>
      <c r="GU288">
        <v>999.9</v>
      </c>
      <c r="GV288">
        <v>57.734</v>
      </c>
      <c r="GW288">
        <v>29.285</v>
      </c>
      <c r="GX288">
        <v>26.1128</v>
      </c>
      <c r="GY288">
        <v>56.1464</v>
      </c>
      <c r="GZ288">
        <v>43.1811</v>
      </c>
      <c r="HA288">
        <v>1</v>
      </c>
      <c r="HB288">
        <v>-0.0645122</v>
      </c>
      <c r="HC288">
        <v>0.011329</v>
      </c>
      <c r="HD288">
        <v>20.114</v>
      </c>
      <c r="HE288">
        <v>5.19932</v>
      </c>
      <c r="HF288">
        <v>12.004</v>
      </c>
      <c r="HG288">
        <v>4.976</v>
      </c>
      <c r="HH288">
        <v>3.2936</v>
      </c>
      <c r="HI288">
        <v>9999</v>
      </c>
      <c r="HJ288">
        <v>9999</v>
      </c>
      <c r="HK288">
        <v>9999</v>
      </c>
      <c r="HL288">
        <v>628.6</v>
      </c>
      <c r="HM288">
        <v>1.86325</v>
      </c>
      <c r="HN288">
        <v>1.86801</v>
      </c>
      <c r="HO288">
        <v>1.86783</v>
      </c>
      <c r="HP288">
        <v>1.86905</v>
      </c>
      <c r="HQ288">
        <v>1.86981</v>
      </c>
      <c r="HR288">
        <v>1.86584</v>
      </c>
      <c r="HS288">
        <v>1.86691</v>
      </c>
      <c r="HT288">
        <v>1.86829</v>
      </c>
      <c r="HU288">
        <v>5</v>
      </c>
      <c r="HV288">
        <v>0</v>
      </c>
      <c r="HW288">
        <v>0</v>
      </c>
      <c r="HX288">
        <v>0</v>
      </c>
      <c r="HY288" t="s">
        <v>422</v>
      </c>
      <c r="HZ288" t="s">
        <v>423</v>
      </c>
      <c r="IA288" t="s">
        <v>424</v>
      </c>
      <c r="IB288" t="s">
        <v>424</v>
      </c>
      <c r="IC288" t="s">
        <v>424</v>
      </c>
      <c r="ID288" t="s">
        <v>424</v>
      </c>
      <c r="IE288">
        <v>0</v>
      </c>
      <c r="IF288">
        <v>100</v>
      </c>
      <c r="IG288">
        <v>100</v>
      </c>
      <c r="IH288">
        <v>11.31</v>
      </c>
      <c r="II288">
        <v>0.5752</v>
      </c>
      <c r="IJ288">
        <v>4.02706509432224</v>
      </c>
      <c r="IK288">
        <v>0.00601174518973114</v>
      </c>
      <c r="IL288">
        <v>2.77886958061485e-07</v>
      </c>
      <c r="IM288">
        <v>-3.54636231360687e-10</v>
      </c>
      <c r="IN288">
        <v>-0.0404303883988718</v>
      </c>
      <c r="IO288">
        <v>-0.0177815531441476</v>
      </c>
      <c r="IP288">
        <v>0.00205572605671414</v>
      </c>
      <c r="IQ288">
        <v>-1.65519735432211e-05</v>
      </c>
      <c r="IR288">
        <v>-4</v>
      </c>
      <c r="IS288">
        <v>1848</v>
      </c>
      <c r="IT288">
        <v>1</v>
      </c>
      <c r="IU288">
        <v>25</v>
      </c>
      <c r="IV288">
        <v>24590.3</v>
      </c>
      <c r="IW288">
        <v>24590.2</v>
      </c>
      <c r="IX288">
        <v>2.61353</v>
      </c>
      <c r="IY288">
        <v>2.59277</v>
      </c>
      <c r="IZ288">
        <v>1.54785</v>
      </c>
      <c r="JA288">
        <v>2.30347</v>
      </c>
      <c r="JB288">
        <v>1.34644</v>
      </c>
      <c r="JC288">
        <v>2.33887</v>
      </c>
      <c r="JD288">
        <v>33.693</v>
      </c>
      <c r="JE288">
        <v>24.2188</v>
      </c>
      <c r="JF288">
        <v>18</v>
      </c>
      <c r="JG288">
        <v>500.074</v>
      </c>
      <c r="JH288">
        <v>415.576</v>
      </c>
      <c r="JI288">
        <v>25</v>
      </c>
      <c r="JJ288">
        <v>26.4288</v>
      </c>
      <c r="JK288">
        <v>30</v>
      </c>
      <c r="JL288">
        <v>26.3955</v>
      </c>
      <c r="JM288">
        <v>26.3401</v>
      </c>
      <c r="JN288">
        <v>52.3556</v>
      </c>
      <c r="JO288">
        <v>22.5387</v>
      </c>
      <c r="JP288">
        <v>84.6135</v>
      </c>
      <c r="JQ288">
        <v>25</v>
      </c>
      <c r="JR288">
        <v>1342.05</v>
      </c>
      <c r="JS288">
        <v>22.3443</v>
      </c>
      <c r="JT288">
        <v>102.37</v>
      </c>
      <c r="JU288">
        <v>103.149</v>
      </c>
    </row>
    <row r="289" spans="1:281">
      <c r="A289">
        <v>273</v>
      </c>
      <c r="B289">
        <v>1659027048.1</v>
      </c>
      <c r="C289">
        <v>3365</v>
      </c>
      <c r="D289" t="s">
        <v>972</v>
      </c>
      <c r="E289" t="s">
        <v>973</v>
      </c>
      <c r="F289">
        <v>5</v>
      </c>
      <c r="G289" t="s">
        <v>812</v>
      </c>
      <c r="H289" t="s">
        <v>417</v>
      </c>
      <c r="I289">
        <v>1659027040.6</v>
      </c>
      <c r="J289">
        <f>(K289)/1000</f>
        <v>0</v>
      </c>
      <c r="K289">
        <f>IF(CZ289, AN289, AH289)</f>
        <v>0</v>
      </c>
      <c r="L289">
        <f>IF(CZ289, AI289, AG289)</f>
        <v>0</v>
      </c>
      <c r="M289">
        <f>DB289 - IF(AU289&gt;1, L289*CV289*100.0/(AW289*DP289), 0)</f>
        <v>0</v>
      </c>
      <c r="N289">
        <f>((T289-J289/2)*M289-L289)/(T289+J289/2)</f>
        <v>0</v>
      </c>
      <c r="O289">
        <f>N289*(DI289+DJ289)/1000.0</f>
        <v>0</v>
      </c>
      <c r="P289">
        <f>(DB289 - IF(AU289&gt;1, L289*CV289*100.0/(AW289*DP289), 0))*(DI289+DJ289)/1000.0</f>
        <v>0</v>
      </c>
      <c r="Q289">
        <f>2.0/((1/S289-1/R289)+SIGN(S289)*SQRT((1/S289-1/R289)*(1/S289-1/R289) + 4*CW289/((CW289+1)*(CW289+1))*(2*1/S289*1/R289-1/R289*1/R289)))</f>
        <v>0</v>
      </c>
      <c r="R289">
        <f>IF(LEFT(CX289,1)&lt;&gt;"0",IF(LEFT(CX289,1)="1",3.0,CY289),$D$5+$E$5*(DP289*DI289/($K$5*1000))+$F$5*(DP289*DI289/($K$5*1000))*MAX(MIN(CV289,$J$5),$I$5)*MAX(MIN(CV289,$J$5),$I$5)+$G$5*MAX(MIN(CV289,$J$5),$I$5)*(DP289*DI289/($K$5*1000))+$H$5*(DP289*DI289/($K$5*1000))*(DP289*DI289/($K$5*1000)))</f>
        <v>0</v>
      </c>
      <c r="S289">
        <f>J289*(1000-(1000*0.61365*exp(17.502*W289/(240.97+W289))/(DI289+DJ289)+DD289)/2)/(1000*0.61365*exp(17.502*W289/(240.97+W289))/(DI289+DJ289)-DD289)</f>
        <v>0</v>
      </c>
      <c r="T289">
        <f>1/((CW289+1)/(Q289/1.6)+1/(R289/1.37)) + CW289/((CW289+1)/(Q289/1.6) + CW289/(R289/1.37))</f>
        <v>0</v>
      </c>
      <c r="U289">
        <f>(CR289*CU289)</f>
        <v>0</v>
      </c>
      <c r="V289">
        <f>(DK289+(U289+2*0.95*5.67E-8*(((DK289+$B$7)+273)^4-(DK289+273)^4)-44100*J289)/(1.84*29.3*R289+8*0.95*5.67E-8*(DK289+273)^3))</f>
        <v>0</v>
      </c>
      <c r="W289">
        <f>($C$7*DL289+$D$7*DM289+$E$7*V289)</f>
        <v>0</v>
      </c>
      <c r="X289">
        <f>0.61365*exp(17.502*W289/(240.97+W289))</f>
        <v>0</v>
      </c>
      <c r="Y289">
        <f>(Z289/AA289*100)</f>
        <v>0</v>
      </c>
      <c r="Z289">
        <f>DD289*(DI289+DJ289)/1000</f>
        <v>0</v>
      </c>
      <c r="AA289">
        <f>0.61365*exp(17.502*DK289/(240.97+DK289))</f>
        <v>0</v>
      </c>
      <c r="AB289">
        <f>(X289-DD289*(DI289+DJ289)/1000)</f>
        <v>0</v>
      </c>
      <c r="AC289">
        <f>(-J289*44100)</f>
        <v>0</v>
      </c>
      <c r="AD289">
        <f>2*29.3*R289*0.92*(DK289-W289)</f>
        <v>0</v>
      </c>
      <c r="AE289">
        <f>2*0.95*5.67E-8*(((DK289+$B$7)+273)^4-(W289+273)^4)</f>
        <v>0</v>
      </c>
      <c r="AF289">
        <f>U289+AE289+AC289+AD289</f>
        <v>0</v>
      </c>
      <c r="AG289">
        <f>DH289*AU289*(DC289-DB289*(1000-AU289*DE289)/(1000-AU289*DD289))/(100*CV289)</f>
        <v>0</v>
      </c>
      <c r="AH289">
        <f>1000*DH289*AU289*(DD289-DE289)/(100*CV289*(1000-AU289*DD289))</f>
        <v>0</v>
      </c>
      <c r="AI289">
        <f>(AJ289 - AK289 - DI289*1E3/(8.314*(DK289+273.15)) * AM289/DH289 * AL289) * DH289/(100*CV289) * (1000 - DE289)/1000</f>
        <v>0</v>
      </c>
      <c r="AJ289">
        <v>1366.14076165711</v>
      </c>
      <c r="AK289">
        <v>1316.21103030303</v>
      </c>
      <c r="AL289">
        <v>3.44459633744173</v>
      </c>
      <c r="AM289">
        <v>66.0504921813524</v>
      </c>
      <c r="AN289">
        <f>(AP289 - AO289 + DI289*1E3/(8.314*(DK289+273.15)) * AR289/DH289 * AQ289) * DH289/(100*CV289) * 1000/(1000 - AP289)</f>
        <v>0</v>
      </c>
      <c r="AO289">
        <v>22.3908760896104</v>
      </c>
      <c r="AP289">
        <v>26.2070853146853</v>
      </c>
      <c r="AQ289">
        <v>-3.08463949786528e-06</v>
      </c>
      <c r="AR289">
        <v>92.47</v>
      </c>
      <c r="AS289">
        <v>0</v>
      </c>
      <c r="AT289">
        <v>0</v>
      </c>
      <c r="AU289">
        <f>IF(AS289*$H$13&gt;=AW289,1.0,(AW289/(AW289-AS289*$H$13)))</f>
        <v>0</v>
      </c>
      <c r="AV289">
        <f>(AU289-1)*100</f>
        <v>0</v>
      </c>
      <c r="AW289">
        <f>MAX(0,($B$13+$C$13*DP289)/(1+$D$13*DP289)*DI289/(DK289+273)*$E$13)</f>
        <v>0</v>
      </c>
      <c r="AX289" t="s">
        <v>418</v>
      </c>
      <c r="AY289" t="s">
        <v>418</v>
      </c>
      <c r="AZ289">
        <v>0</v>
      </c>
      <c r="BA289">
        <v>0</v>
      </c>
      <c r="BB289">
        <f>1-AZ289/BA289</f>
        <v>0</v>
      </c>
      <c r="BC289">
        <v>0</v>
      </c>
      <c r="BD289" t="s">
        <v>418</v>
      </c>
      <c r="BE289" t="s">
        <v>418</v>
      </c>
      <c r="BF289">
        <v>0</v>
      </c>
      <c r="BG289">
        <v>0</v>
      </c>
      <c r="BH289">
        <f>1-BF289/BG289</f>
        <v>0</v>
      </c>
      <c r="BI289">
        <v>0.5</v>
      </c>
      <c r="BJ289">
        <f>CS289</f>
        <v>0</v>
      </c>
      <c r="BK289">
        <f>L289</f>
        <v>0</v>
      </c>
      <c r="BL289">
        <f>BH289*BI289*BJ289</f>
        <v>0</v>
      </c>
      <c r="BM289">
        <f>(BK289-BC289)/BJ289</f>
        <v>0</v>
      </c>
      <c r="BN289">
        <f>(BA289-BG289)/BG289</f>
        <v>0</v>
      </c>
      <c r="BO289">
        <f>AZ289/(BB289+AZ289/BG289)</f>
        <v>0</v>
      </c>
      <c r="BP289" t="s">
        <v>418</v>
      </c>
      <c r="BQ289">
        <v>0</v>
      </c>
      <c r="BR289">
        <f>IF(BQ289&lt;&gt;0, BQ289, BO289)</f>
        <v>0</v>
      </c>
      <c r="BS289">
        <f>1-BR289/BG289</f>
        <v>0</v>
      </c>
      <c r="BT289">
        <f>(BG289-BF289)/(BG289-BR289)</f>
        <v>0</v>
      </c>
      <c r="BU289">
        <f>(BA289-BG289)/(BA289-BR289)</f>
        <v>0</v>
      </c>
      <c r="BV289">
        <f>(BG289-BF289)/(BG289-AZ289)</f>
        <v>0</v>
      </c>
      <c r="BW289">
        <f>(BA289-BG289)/(BA289-AZ289)</f>
        <v>0</v>
      </c>
      <c r="BX289">
        <f>(BT289*BR289/BF289)</f>
        <v>0</v>
      </c>
      <c r="BY289">
        <f>(1-BX289)</f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f>$B$11*DQ289+$C$11*DR289+$F$11*EC289*(1-EF289)</f>
        <v>0</v>
      </c>
      <c r="CS289">
        <f>CR289*CT289</f>
        <v>0</v>
      </c>
      <c r="CT289">
        <f>($B$11*$D$9+$C$11*$D$9+$F$11*((EP289+EH289)/MAX(EP289+EH289+EQ289, 0.1)*$I$9+EQ289/MAX(EP289+EH289+EQ289, 0.1)*$J$9))/($B$11+$C$11+$F$11)</f>
        <v>0</v>
      </c>
      <c r="CU289">
        <f>($B$11*$K$9+$C$11*$K$9+$F$11*((EP289+EH289)/MAX(EP289+EH289+EQ289, 0.1)*$P$9+EQ289/MAX(EP289+EH289+EQ289, 0.1)*$Q$9))/($B$11+$C$11+$F$11)</f>
        <v>0</v>
      </c>
      <c r="CV289">
        <v>6</v>
      </c>
      <c r="CW289">
        <v>0.5</v>
      </c>
      <c r="CX289" t="s">
        <v>419</v>
      </c>
      <c r="CY289">
        <v>2</v>
      </c>
      <c r="CZ289" t="b">
        <v>1</v>
      </c>
      <c r="DA289">
        <v>1659027040.6</v>
      </c>
      <c r="DB289">
        <v>1258.34444444444</v>
      </c>
      <c r="DC289">
        <v>1319.52185185185</v>
      </c>
      <c r="DD289">
        <v>26.1991</v>
      </c>
      <c r="DE289">
        <v>22.3802222222222</v>
      </c>
      <c r="DF289">
        <v>1247.07518518519</v>
      </c>
      <c r="DG289">
        <v>25.6238888888889</v>
      </c>
      <c r="DH289">
        <v>500.081481481481</v>
      </c>
      <c r="DI289">
        <v>90.383437037037</v>
      </c>
      <c r="DJ289">
        <v>0.0460374888888889</v>
      </c>
      <c r="DK289">
        <v>27.2763259259259</v>
      </c>
      <c r="DL289">
        <v>27.4180407407407</v>
      </c>
      <c r="DM289">
        <v>999.9</v>
      </c>
      <c r="DN289">
        <v>0</v>
      </c>
      <c r="DO289">
        <v>0</v>
      </c>
      <c r="DP289">
        <v>10008.1481481481</v>
      </c>
      <c r="DQ289">
        <v>0</v>
      </c>
      <c r="DR289">
        <v>18.1379259259259</v>
      </c>
      <c r="DS289">
        <v>-61.1773851851852</v>
      </c>
      <c r="DT289">
        <v>1292.19888888889</v>
      </c>
      <c r="DU289">
        <v>1349.72925925926</v>
      </c>
      <c r="DV289">
        <v>3.81888481481481</v>
      </c>
      <c r="DW289">
        <v>1319.52185185185</v>
      </c>
      <c r="DX289">
        <v>22.3802222222222</v>
      </c>
      <c r="DY289">
        <v>2.36796518518519</v>
      </c>
      <c r="DZ289">
        <v>2.02280074074074</v>
      </c>
      <c r="EA289">
        <v>20.1463592592593</v>
      </c>
      <c r="EB289">
        <v>17.6239407407407</v>
      </c>
      <c r="EC289">
        <v>2000.01703703704</v>
      </c>
      <c r="ED289">
        <v>0.980000111111111</v>
      </c>
      <c r="EE289">
        <v>0.0199999444444444</v>
      </c>
      <c r="EF289">
        <v>0</v>
      </c>
      <c r="EG289">
        <v>874.301444444444</v>
      </c>
      <c r="EH289">
        <v>5.00063</v>
      </c>
      <c r="EI289">
        <v>17239.1555555556</v>
      </c>
      <c r="EJ289">
        <v>17257.0518518519</v>
      </c>
      <c r="EK289">
        <v>38</v>
      </c>
      <c r="EL289">
        <v>38.062</v>
      </c>
      <c r="EM289">
        <v>37.5183703703704</v>
      </c>
      <c r="EN289">
        <v>37.3563333333333</v>
      </c>
      <c r="EO289">
        <v>39</v>
      </c>
      <c r="EP289">
        <v>1955.11703703704</v>
      </c>
      <c r="EQ289">
        <v>39.897037037037</v>
      </c>
      <c r="ER289">
        <v>0</v>
      </c>
      <c r="ES289">
        <v>1659027046.9</v>
      </c>
      <c r="ET289">
        <v>0</v>
      </c>
      <c r="EU289">
        <v>874.313384615385</v>
      </c>
      <c r="EV289">
        <v>-0.45230768383407</v>
      </c>
      <c r="EW289">
        <v>-7.78461542742926</v>
      </c>
      <c r="EX289">
        <v>17239.2884615385</v>
      </c>
      <c r="EY289">
        <v>15</v>
      </c>
      <c r="EZ289">
        <v>0</v>
      </c>
      <c r="FA289" t="s">
        <v>420</v>
      </c>
      <c r="FB289">
        <v>1657551626.5</v>
      </c>
      <c r="FC289">
        <v>1657551629</v>
      </c>
      <c r="FD289">
        <v>0</v>
      </c>
      <c r="FE289">
        <v>0.403</v>
      </c>
      <c r="FF289">
        <v>0.009</v>
      </c>
      <c r="FG289">
        <v>9.41</v>
      </c>
      <c r="FH289">
        <v>0.087</v>
      </c>
      <c r="FI289">
        <v>417</v>
      </c>
      <c r="FJ289">
        <v>17</v>
      </c>
      <c r="FK289">
        <v>1.61</v>
      </c>
      <c r="FL289">
        <v>0.59</v>
      </c>
      <c r="FM289">
        <v>-61.0064097560976</v>
      </c>
      <c r="FN289">
        <v>0.594564459930233</v>
      </c>
      <c r="FO289">
        <v>0.833042006320847</v>
      </c>
      <c r="FP289">
        <v>0</v>
      </c>
      <c r="FQ289">
        <v>874.286382352941</v>
      </c>
      <c r="FR289">
        <v>-0.0121772314729654</v>
      </c>
      <c r="FS289">
        <v>0.157836664402659</v>
      </c>
      <c r="FT289">
        <v>1</v>
      </c>
      <c r="FU289">
        <v>3.82580829268293</v>
      </c>
      <c r="FV289">
        <v>-0.131457282229966</v>
      </c>
      <c r="FW289">
        <v>0.0148352064611048</v>
      </c>
      <c r="FX289">
        <v>0</v>
      </c>
      <c r="FY289">
        <v>1</v>
      </c>
      <c r="FZ289">
        <v>3</v>
      </c>
      <c r="GA289" t="s">
        <v>421</v>
      </c>
      <c r="GB289">
        <v>2.97401</v>
      </c>
      <c r="GC289">
        <v>2.69967</v>
      </c>
      <c r="GD289">
        <v>0.194648</v>
      </c>
      <c r="GE289">
        <v>0.201143</v>
      </c>
      <c r="GF289">
        <v>0.109548</v>
      </c>
      <c r="GG289">
        <v>0.0993863</v>
      </c>
      <c r="GH289">
        <v>31379.7</v>
      </c>
      <c r="GI289">
        <v>34037.4</v>
      </c>
      <c r="GJ289">
        <v>35305.3</v>
      </c>
      <c r="GK289">
        <v>38637.6</v>
      </c>
      <c r="GL289">
        <v>44564.1</v>
      </c>
      <c r="GM289">
        <v>50254.6</v>
      </c>
      <c r="GN289">
        <v>55183.1</v>
      </c>
      <c r="GO289">
        <v>61967.6</v>
      </c>
      <c r="GP289">
        <v>1.9874</v>
      </c>
      <c r="GQ289">
        <v>1.8574</v>
      </c>
      <c r="GR289">
        <v>0.140071</v>
      </c>
      <c r="GS289">
        <v>0</v>
      </c>
      <c r="GT289">
        <v>25.1206</v>
      </c>
      <c r="GU289">
        <v>999.9</v>
      </c>
      <c r="GV289">
        <v>57.734</v>
      </c>
      <c r="GW289">
        <v>29.285</v>
      </c>
      <c r="GX289">
        <v>26.1173</v>
      </c>
      <c r="GY289">
        <v>56.2764</v>
      </c>
      <c r="GZ289">
        <v>42.8125</v>
      </c>
      <c r="HA289">
        <v>1</v>
      </c>
      <c r="HB289">
        <v>-0.0644512</v>
      </c>
      <c r="HC289">
        <v>0.00984749</v>
      </c>
      <c r="HD289">
        <v>20.1142</v>
      </c>
      <c r="HE289">
        <v>5.19812</v>
      </c>
      <c r="HF289">
        <v>12.004</v>
      </c>
      <c r="HG289">
        <v>4.9752</v>
      </c>
      <c r="HH289">
        <v>3.2938</v>
      </c>
      <c r="HI289">
        <v>9999</v>
      </c>
      <c r="HJ289">
        <v>9999</v>
      </c>
      <c r="HK289">
        <v>9999</v>
      </c>
      <c r="HL289">
        <v>628.6</v>
      </c>
      <c r="HM289">
        <v>1.86325</v>
      </c>
      <c r="HN289">
        <v>1.86801</v>
      </c>
      <c r="HO289">
        <v>1.86783</v>
      </c>
      <c r="HP289">
        <v>1.86899</v>
      </c>
      <c r="HQ289">
        <v>1.86981</v>
      </c>
      <c r="HR289">
        <v>1.86584</v>
      </c>
      <c r="HS289">
        <v>1.86691</v>
      </c>
      <c r="HT289">
        <v>1.86829</v>
      </c>
      <c r="HU289">
        <v>5</v>
      </c>
      <c r="HV289">
        <v>0</v>
      </c>
      <c r="HW289">
        <v>0</v>
      </c>
      <c r="HX289">
        <v>0</v>
      </c>
      <c r="HY289" t="s">
        <v>422</v>
      </c>
      <c r="HZ289" t="s">
        <v>423</v>
      </c>
      <c r="IA289" t="s">
        <v>424</v>
      </c>
      <c r="IB289" t="s">
        <v>424</v>
      </c>
      <c r="IC289" t="s">
        <v>424</v>
      </c>
      <c r="ID289" t="s">
        <v>424</v>
      </c>
      <c r="IE289">
        <v>0</v>
      </c>
      <c r="IF289">
        <v>100</v>
      </c>
      <c r="IG289">
        <v>100</v>
      </c>
      <c r="IH289">
        <v>11.4</v>
      </c>
      <c r="II289">
        <v>0.5754</v>
      </c>
      <c r="IJ289">
        <v>4.02706509432224</v>
      </c>
      <c r="IK289">
        <v>0.00601174518973114</v>
      </c>
      <c r="IL289">
        <v>2.77886958061485e-07</v>
      </c>
      <c r="IM289">
        <v>-3.54636231360687e-10</v>
      </c>
      <c r="IN289">
        <v>-0.0404303883988718</v>
      </c>
      <c r="IO289">
        <v>-0.0177815531441476</v>
      </c>
      <c r="IP289">
        <v>0.00205572605671414</v>
      </c>
      <c r="IQ289">
        <v>-1.65519735432211e-05</v>
      </c>
      <c r="IR289">
        <v>-4</v>
      </c>
      <c r="IS289">
        <v>1848</v>
      </c>
      <c r="IT289">
        <v>1</v>
      </c>
      <c r="IU289">
        <v>25</v>
      </c>
      <c r="IV289">
        <v>24590.4</v>
      </c>
      <c r="IW289">
        <v>24590.3</v>
      </c>
      <c r="IX289">
        <v>2.63794</v>
      </c>
      <c r="IY289">
        <v>2.57935</v>
      </c>
      <c r="IZ289">
        <v>1.54785</v>
      </c>
      <c r="JA289">
        <v>2.30347</v>
      </c>
      <c r="JB289">
        <v>1.34644</v>
      </c>
      <c r="JC289">
        <v>2.4353</v>
      </c>
      <c r="JD289">
        <v>33.693</v>
      </c>
      <c r="JE289">
        <v>24.2276</v>
      </c>
      <c r="JF289">
        <v>18</v>
      </c>
      <c r="JG289">
        <v>499.812</v>
      </c>
      <c r="JH289">
        <v>415.575</v>
      </c>
      <c r="JI289">
        <v>24.9998</v>
      </c>
      <c r="JJ289">
        <v>26.4288</v>
      </c>
      <c r="JK289">
        <v>30.0001</v>
      </c>
      <c r="JL289">
        <v>26.3955</v>
      </c>
      <c r="JM289">
        <v>26.3401</v>
      </c>
      <c r="JN289">
        <v>52.841</v>
      </c>
      <c r="JO289">
        <v>22.5387</v>
      </c>
      <c r="JP289">
        <v>84.6135</v>
      </c>
      <c r="JQ289">
        <v>25</v>
      </c>
      <c r="JR289">
        <v>1355.43</v>
      </c>
      <c r="JS289">
        <v>22.3443</v>
      </c>
      <c r="JT289">
        <v>102.37</v>
      </c>
      <c r="JU289">
        <v>103.15</v>
      </c>
    </row>
    <row r="290" spans="1:281">
      <c r="A290">
        <v>274</v>
      </c>
      <c r="B290">
        <v>1659027052.6</v>
      </c>
      <c r="C290">
        <v>3369.5</v>
      </c>
      <c r="D290" t="s">
        <v>974</v>
      </c>
      <c r="E290" t="s">
        <v>975</v>
      </c>
      <c r="F290">
        <v>5</v>
      </c>
      <c r="G290" t="s">
        <v>812</v>
      </c>
      <c r="H290" t="s">
        <v>417</v>
      </c>
      <c r="I290">
        <v>1659027045.04444</v>
      </c>
      <c r="J290">
        <f>(K290)/1000</f>
        <v>0</v>
      </c>
      <c r="K290">
        <f>IF(CZ290, AN290, AH290)</f>
        <v>0</v>
      </c>
      <c r="L290">
        <f>IF(CZ290, AI290, AG290)</f>
        <v>0</v>
      </c>
      <c r="M290">
        <f>DB290 - IF(AU290&gt;1, L290*CV290*100.0/(AW290*DP290), 0)</f>
        <v>0</v>
      </c>
      <c r="N290">
        <f>((T290-J290/2)*M290-L290)/(T290+J290/2)</f>
        <v>0</v>
      </c>
      <c r="O290">
        <f>N290*(DI290+DJ290)/1000.0</f>
        <v>0</v>
      </c>
      <c r="P290">
        <f>(DB290 - IF(AU290&gt;1, L290*CV290*100.0/(AW290*DP290), 0))*(DI290+DJ290)/1000.0</f>
        <v>0</v>
      </c>
      <c r="Q290">
        <f>2.0/((1/S290-1/R290)+SIGN(S290)*SQRT((1/S290-1/R290)*(1/S290-1/R290) + 4*CW290/((CW290+1)*(CW290+1))*(2*1/S290*1/R290-1/R290*1/R290)))</f>
        <v>0</v>
      </c>
      <c r="R290">
        <f>IF(LEFT(CX290,1)&lt;&gt;"0",IF(LEFT(CX290,1)="1",3.0,CY290),$D$5+$E$5*(DP290*DI290/($K$5*1000))+$F$5*(DP290*DI290/($K$5*1000))*MAX(MIN(CV290,$J$5),$I$5)*MAX(MIN(CV290,$J$5),$I$5)+$G$5*MAX(MIN(CV290,$J$5),$I$5)*(DP290*DI290/($K$5*1000))+$H$5*(DP290*DI290/($K$5*1000))*(DP290*DI290/($K$5*1000)))</f>
        <v>0</v>
      </c>
      <c r="S290">
        <f>J290*(1000-(1000*0.61365*exp(17.502*W290/(240.97+W290))/(DI290+DJ290)+DD290)/2)/(1000*0.61365*exp(17.502*W290/(240.97+W290))/(DI290+DJ290)-DD290)</f>
        <v>0</v>
      </c>
      <c r="T290">
        <f>1/((CW290+1)/(Q290/1.6)+1/(R290/1.37)) + CW290/((CW290+1)/(Q290/1.6) + CW290/(R290/1.37))</f>
        <v>0</v>
      </c>
      <c r="U290">
        <f>(CR290*CU290)</f>
        <v>0</v>
      </c>
      <c r="V290">
        <f>(DK290+(U290+2*0.95*5.67E-8*(((DK290+$B$7)+273)^4-(DK290+273)^4)-44100*J290)/(1.84*29.3*R290+8*0.95*5.67E-8*(DK290+273)^3))</f>
        <v>0</v>
      </c>
      <c r="W290">
        <f>($C$7*DL290+$D$7*DM290+$E$7*V290)</f>
        <v>0</v>
      </c>
      <c r="X290">
        <f>0.61365*exp(17.502*W290/(240.97+W290))</f>
        <v>0</v>
      </c>
      <c r="Y290">
        <f>(Z290/AA290*100)</f>
        <v>0</v>
      </c>
      <c r="Z290">
        <f>DD290*(DI290+DJ290)/1000</f>
        <v>0</v>
      </c>
      <c r="AA290">
        <f>0.61365*exp(17.502*DK290/(240.97+DK290))</f>
        <v>0</v>
      </c>
      <c r="AB290">
        <f>(X290-DD290*(DI290+DJ290)/1000)</f>
        <v>0</v>
      </c>
      <c r="AC290">
        <f>(-J290*44100)</f>
        <v>0</v>
      </c>
      <c r="AD290">
        <f>2*29.3*R290*0.92*(DK290-W290)</f>
        <v>0</v>
      </c>
      <c r="AE290">
        <f>2*0.95*5.67E-8*(((DK290+$B$7)+273)^4-(W290+273)^4)</f>
        <v>0</v>
      </c>
      <c r="AF290">
        <f>U290+AE290+AC290+AD290</f>
        <v>0</v>
      </c>
      <c r="AG290">
        <f>DH290*AU290*(DC290-DB290*(1000-AU290*DE290)/(1000-AU290*DD290))/(100*CV290)</f>
        <v>0</v>
      </c>
      <c r="AH290">
        <f>1000*DH290*AU290*(DD290-DE290)/(100*CV290*(1000-AU290*DD290))</f>
        <v>0</v>
      </c>
      <c r="AI290">
        <f>(AJ290 - AK290 - DI290*1E3/(8.314*(DK290+273.15)) * AM290/DH290 * AL290) * DH290/(100*CV290) * (1000 - DE290)/1000</f>
        <v>0</v>
      </c>
      <c r="AJ290">
        <v>1381.83836273684</v>
      </c>
      <c r="AK290">
        <v>1332.06896969697</v>
      </c>
      <c r="AL290">
        <v>3.49330530445372</v>
      </c>
      <c r="AM290">
        <v>66.0504921813524</v>
      </c>
      <c r="AN290">
        <f>(AP290 - AO290 + DI290*1E3/(8.314*(DK290+273.15)) * AR290/DH290 * AQ290) * DH290/(100*CV290) * 1000/(1000 - AP290)</f>
        <v>0</v>
      </c>
      <c r="AO290">
        <v>22.3904557725108</v>
      </c>
      <c r="AP290">
        <v>26.205927972028</v>
      </c>
      <c r="AQ290">
        <v>-4.37810945181847e-06</v>
      </c>
      <c r="AR290">
        <v>92.47</v>
      </c>
      <c r="AS290">
        <v>0</v>
      </c>
      <c r="AT290">
        <v>0</v>
      </c>
      <c r="AU290">
        <f>IF(AS290*$H$13&gt;=AW290,1.0,(AW290/(AW290-AS290*$H$13)))</f>
        <v>0</v>
      </c>
      <c r="AV290">
        <f>(AU290-1)*100</f>
        <v>0</v>
      </c>
      <c r="AW290">
        <f>MAX(0,($B$13+$C$13*DP290)/(1+$D$13*DP290)*DI290/(DK290+273)*$E$13)</f>
        <v>0</v>
      </c>
      <c r="AX290" t="s">
        <v>418</v>
      </c>
      <c r="AY290" t="s">
        <v>418</v>
      </c>
      <c r="AZ290">
        <v>0</v>
      </c>
      <c r="BA290">
        <v>0</v>
      </c>
      <c r="BB290">
        <f>1-AZ290/BA290</f>
        <v>0</v>
      </c>
      <c r="BC290">
        <v>0</v>
      </c>
      <c r="BD290" t="s">
        <v>418</v>
      </c>
      <c r="BE290" t="s">
        <v>418</v>
      </c>
      <c r="BF290">
        <v>0</v>
      </c>
      <c r="BG290">
        <v>0</v>
      </c>
      <c r="BH290">
        <f>1-BF290/BG290</f>
        <v>0</v>
      </c>
      <c r="BI290">
        <v>0.5</v>
      </c>
      <c r="BJ290">
        <f>CS290</f>
        <v>0</v>
      </c>
      <c r="BK290">
        <f>L290</f>
        <v>0</v>
      </c>
      <c r="BL290">
        <f>BH290*BI290*BJ290</f>
        <v>0</v>
      </c>
      <c r="BM290">
        <f>(BK290-BC290)/BJ290</f>
        <v>0</v>
      </c>
      <c r="BN290">
        <f>(BA290-BG290)/BG290</f>
        <v>0</v>
      </c>
      <c r="BO290">
        <f>AZ290/(BB290+AZ290/BG290)</f>
        <v>0</v>
      </c>
      <c r="BP290" t="s">
        <v>418</v>
      </c>
      <c r="BQ290">
        <v>0</v>
      </c>
      <c r="BR290">
        <f>IF(BQ290&lt;&gt;0, BQ290, BO290)</f>
        <v>0</v>
      </c>
      <c r="BS290">
        <f>1-BR290/BG290</f>
        <v>0</v>
      </c>
      <c r="BT290">
        <f>(BG290-BF290)/(BG290-BR290)</f>
        <v>0</v>
      </c>
      <c r="BU290">
        <f>(BA290-BG290)/(BA290-BR290)</f>
        <v>0</v>
      </c>
      <c r="BV290">
        <f>(BG290-BF290)/(BG290-AZ290)</f>
        <v>0</v>
      </c>
      <c r="BW290">
        <f>(BA290-BG290)/(BA290-AZ290)</f>
        <v>0</v>
      </c>
      <c r="BX290">
        <f>(BT290*BR290/BF290)</f>
        <v>0</v>
      </c>
      <c r="BY290">
        <f>(1-BX290)</f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f>$B$11*DQ290+$C$11*DR290+$F$11*EC290*(1-EF290)</f>
        <v>0</v>
      </c>
      <c r="CS290">
        <f>CR290*CT290</f>
        <v>0</v>
      </c>
      <c r="CT290">
        <f>($B$11*$D$9+$C$11*$D$9+$F$11*((EP290+EH290)/MAX(EP290+EH290+EQ290, 0.1)*$I$9+EQ290/MAX(EP290+EH290+EQ290, 0.1)*$J$9))/($B$11+$C$11+$F$11)</f>
        <v>0</v>
      </c>
      <c r="CU290">
        <f>($B$11*$K$9+$C$11*$K$9+$F$11*((EP290+EH290)/MAX(EP290+EH290+EQ290, 0.1)*$P$9+EQ290/MAX(EP290+EH290+EQ290, 0.1)*$Q$9))/($B$11+$C$11+$F$11)</f>
        <v>0</v>
      </c>
      <c r="CV290">
        <v>6</v>
      </c>
      <c r="CW290">
        <v>0.5</v>
      </c>
      <c r="CX290" t="s">
        <v>419</v>
      </c>
      <c r="CY290">
        <v>2</v>
      </c>
      <c r="CZ290" t="b">
        <v>1</v>
      </c>
      <c r="DA290">
        <v>1659027045.04444</v>
      </c>
      <c r="DB290">
        <v>1273.38740740741</v>
      </c>
      <c r="DC290">
        <v>1334.37333333333</v>
      </c>
      <c r="DD290">
        <v>26.2010296296296</v>
      </c>
      <c r="DE290">
        <v>22.3886111111111</v>
      </c>
      <c r="DF290">
        <v>1262.04296296296</v>
      </c>
      <c r="DG290">
        <v>25.6257148148148</v>
      </c>
      <c r="DH290">
        <v>500.073518518518</v>
      </c>
      <c r="DI290">
        <v>90.3833148148148</v>
      </c>
      <c r="DJ290">
        <v>0.0459763037037037</v>
      </c>
      <c r="DK290">
        <v>27.2738555555555</v>
      </c>
      <c r="DL290">
        <v>27.4196740740741</v>
      </c>
      <c r="DM290">
        <v>999.9</v>
      </c>
      <c r="DN290">
        <v>0</v>
      </c>
      <c r="DO290">
        <v>0</v>
      </c>
      <c r="DP290">
        <v>10002.7777777778</v>
      </c>
      <c r="DQ290">
        <v>0</v>
      </c>
      <c r="DR290">
        <v>18.0602888888889</v>
      </c>
      <c r="DS290">
        <v>-60.9857962962963</v>
      </c>
      <c r="DT290">
        <v>1307.64925925926</v>
      </c>
      <c r="DU290">
        <v>1364.93185185185</v>
      </c>
      <c r="DV290">
        <v>3.81241777777778</v>
      </c>
      <c r="DW290">
        <v>1334.37333333333</v>
      </c>
      <c r="DX290">
        <v>22.3886111111111</v>
      </c>
      <c r="DY290">
        <v>2.3681362962963</v>
      </c>
      <c r="DZ290">
        <v>2.02355666666667</v>
      </c>
      <c r="EA290">
        <v>20.1475185185185</v>
      </c>
      <c r="EB290">
        <v>17.6298740740741</v>
      </c>
      <c r="EC290">
        <v>2000.0037037037</v>
      </c>
      <c r="ED290">
        <v>0.97999937037037</v>
      </c>
      <c r="EE290">
        <v>0.0200006962962963</v>
      </c>
      <c r="EF290">
        <v>0</v>
      </c>
      <c r="EG290">
        <v>874.241925925926</v>
      </c>
      <c r="EH290">
        <v>5.00063</v>
      </c>
      <c r="EI290">
        <v>17238.1925925926</v>
      </c>
      <c r="EJ290">
        <v>17256.9296296296</v>
      </c>
      <c r="EK290">
        <v>38</v>
      </c>
      <c r="EL290">
        <v>38.062</v>
      </c>
      <c r="EM290">
        <v>37.5275555555556</v>
      </c>
      <c r="EN290">
        <v>37.347</v>
      </c>
      <c r="EO290">
        <v>39</v>
      </c>
      <c r="EP290">
        <v>1955.10259259259</v>
      </c>
      <c r="EQ290">
        <v>39.8977777777778</v>
      </c>
      <c r="ER290">
        <v>0</v>
      </c>
      <c r="ES290">
        <v>1659027051.7</v>
      </c>
      <c r="ET290">
        <v>0</v>
      </c>
      <c r="EU290">
        <v>874.243807692308</v>
      </c>
      <c r="EV290">
        <v>-0.289333327568524</v>
      </c>
      <c r="EW290">
        <v>-12.4273503983506</v>
      </c>
      <c r="EX290">
        <v>17238.2576923077</v>
      </c>
      <c r="EY290">
        <v>15</v>
      </c>
      <c r="EZ290">
        <v>0</v>
      </c>
      <c r="FA290" t="s">
        <v>420</v>
      </c>
      <c r="FB290">
        <v>1657551626.5</v>
      </c>
      <c r="FC290">
        <v>1657551629</v>
      </c>
      <c r="FD290">
        <v>0</v>
      </c>
      <c r="FE290">
        <v>0.403</v>
      </c>
      <c r="FF290">
        <v>0.009</v>
      </c>
      <c r="FG290">
        <v>9.41</v>
      </c>
      <c r="FH290">
        <v>0.087</v>
      </c>
      <c r="FI290">
        <v>417</v>
      </c>
      <c r="FJ290">
        <v>17</v>
      </c>
      <c r="FK290">
        <v>1.61</v>
      </c>
      <c r="FL290">
        <v>0.59</v>
      </c>
      <c r="FM290">
        <v>-61.0029268292683</v>
      </c>
      <c r="FN290">
        <v>-1.1776578397212</v>
      </c>
      <c r="FO290">
        <v>0.871626989201562</v>
      </c>
      <c r="FP290">
        <v>0</v>
      </c>
      <c r="FQ290">
        <v>874.277352941177</v>
      </c>
      <c r="FR290">
        <v>-0.807150493918781</v>
      </c>
      <c r="FS290">
        <v>0.193643985394818</v>
      </c>
      <c r="FT290">
        <v>1</v>
      </c>
      <c r="FU290">
        <v>3.8200243902439</v>
      </c>
      <c r="FV290">
        <v>-0.089051080139384</v>
      </c>
      <c r="FW290">
        <v>0.0128417165194059</v>
      </c>
      <c r="FX290">
        <v>1</v>
      </c>
      <c r="FY290">
        <v>2</v>
      </c>
      <c r="FZ290">
        <v>3</v>
      </c>
      <c r="GA290" t="s">
        <v>474</v>
      </c>
      <c r="GB290">
        <v>2.97247</v>
      </c>
      <c r="GC290">
        <v>2.69903</v>
      </c>
      <c r="GD290">
        <v>0.196056</v>
      </c>
      <c r="GE290">
        <v>0.202317</v>
      </c>
      <c r="GF290">
        <v>0.109554</v>
      </c>
      <c r="GG290">
        <v>0.0993841</v>
      </c>
      <c r="GH290">
        <v>31324.7</v>
      </c>
      <c r="GI290">
        <v>33987.8</v>
      </c>
      <c r="GJ290">
        <v>35305</v>
      </c>
      <c r="GK290">
        <v>38638</v>
      </c>
      <c r="GL290">
        <v>44564</v>
      </c>
      <c r="GM290">
        <v>50255</v>
      </c>
      <c r="GN290">
        <v>55183.4</v>
      </c>
      <c r="GO290">
        <v>61968</v>
      </c>
      <c r="GP290">
        <v>1.9892</v>
      </c>
      <c r="GQ290">
        <v>1.8562</v>
      </c>
      <c r="GR290">
        <v>0.14022</v>
      </c>
      <c r="GS290">
        <v>0</v>
      </c>
      <c r="GT290">
        <v>25.1228</v>
      </c>
      <c r="GU290">
        <v>999.9</v>
      </c>
      <c r="GV290">
        <v>57.734</v>
      </c>
      <c r="GW290">
        <v>29.285</v>
      </c>
      <c r="GX290">
        <v>26.1177</v>
      </c>
      <c r="GY290">
        <v>55.8464</v>
      </c>
      <c r="GZ290">
        <v>43.3173</v>
      </c>
      <c r="HA290">
        <v>1</v>
      </c>
      <c r="HB290">
        <v>-0.0642683</v>
      </c>
      <c r="HC290">
        <v>0.0106754</v>
      </c>
      <c r="HD290">
        <v>20.1138</v>
      </c>
      <c r="HE290">
        <v>5.19812</v>
      </c>
      <c r="HF290">
        <v>12.0052</v>
      </c>
      <c r="HG290">
        <v>4.9752</v>
      </c>
      <c r="HH290">
        <v>3.2938</v>
      </c>
      <c r="HI290">
        <v>9999</v>
      </c>
      <c r="HJ290">
        <v>9999</v>
      </c>
      <c r="HK290">
        <v>9999</v>
      </c>
      <c r="HL290">
        <v>628.6</v>
      </c>
      <c r="HM290">
        <v>1.86325</v>
      </c>
      <c r="HN290">
        <v>1.86801</v>
      </c>
      <c r="HO290">
        <v>1.86783</v>
      </c>
      <c r="HP290">
        <v>1.86902</v>
      </c>
      <c r="HQ290">
        <v>1.86981</v>
      </c>
      <c r="HR290">
        <v>1.86587</v>
      </c>
      <c r="HS290">
        <v>1.86691</v>
      </c>
      <c r="HT290">
        <v>1.86829</v>
      </c>
      <c r="HU290">
        <v>5</v>
      </c>
      <c r="HV290">
        <v>0</v>
      </c>
      <c r="HW290">
        <v>0</v>
      </c>
      <c r="HX290">
        <v>0</v>
      </c>
      <c r="HY290" t="s">
        <v>422</v>
      </c>
      <c r="HZ290" t="s">
        <v>423</v>
      </c>
      <c r="IA290" t="s">
        <v>424</v>
      </c>
      <c r="IB290" t="s">
        <v>424</v>
      </c>
      <c r="IC290" t="s">
        <v>424</v>
      </c>
      <c r="ID290" t="s">
        <v>424</v>
      </c>
      <c r="IE290">
        <v>0</v>
      </c>
      <c r="IF290">
        <v>100</v>
      </c>
      <c r="IG290">
        <v>100</v>
      </c>
      <c r="IH290">
        <v>11.47</v>
      </c>
      <c r="II290">
        <v>0.5756</v>
      </c>
      <c r="IJ290">
        <v>4.02706509432224</v>
      </c>
      <c r="IK290">
        <v>0.00601174518973114</v>
      </c>
      <c r="IL290">
        <v>2.77886958061485e-07</v>
      </c>
      <c r="IM290">
        <v>-3.54636231360687e-10</v>
      </c>
      <c r="IN290">
        <v>-0.0404303883988718</v>
      </c>
      <c r="IO290">
        <v>-0.0177815531441476</v>
      </c>
      <c r="IP290">
        <v>0.00205572605671414</v>
      </c>
      <c r="IQ290">
        <v>-1.65519735432211e-05</v>
      </c>
      <c r="IR290">
        <v>-4</v>
      </c>
      <c r="IS290">
        <v>1848</v>
      </c>
      <c r="IT290">
        <v>1</v>
      </c>
      <c r="IU290">
        <v>25</v>
      </c>
      <c r="IV290">
        <v>24590.4</v>
      </c>
      <c r="IW290">
        <v>24590.4</v>
      </c>
      <c r="IX290">
        <v>2.66113</v>
      </c>
      <c r="IY290">
        <v>2.59155</v>
      </c>
      <c r="IZ290">
        <v>1.54785</v>
      </c>
      <c r="JA290">
        <v>2.30225</v>
      </c>
      <c r="JB290">
        <v>1.34644</v>
      </c>
      <c r="JC290">
        <v>2.34619</v>
      </c>
      <c r="JD290">
        <v>33.693</v>
      </c>
      <c r="JE290">
        <v>24.2188</v>
      </c>
      <c r="JF290">
        <v>18</v>
      </c>
      <c r="JG290">
        <v>500.996</v>
      </c>
      <c r="JH290">
        <v>414.878</v>
      </c>
      <c r="JI290">
        <v>25</v>
      </c>
      <c r="JJ290">
        <v>26.4288</v>
      </c>
      <c r="JK290">
        <v>30.0002</v>
      </c>
      <c r="JL290">
        <v>26.3955</v>
      </c>
      <c r="JM290">
        <v>26.3378</v>
      </c>
      <c r="JN290">
        <v>53.3512</v>
      </c>
      <c r="JO290">
        <v>22.5387</v>
      </c>
      <c r="JP290">
        <v>84.6135</v>
      </c>
      <c r="JQ290">
        <v>25</v>
      </c>
      <c r="JR290">
        <v>1375.52</v>
      </c>
      <c r="JS290">
        <v>22.3443</v>
      </c>
      <c r="JT290">
        <v>102.37</v>
      </c>
      <c r="JU290">
        <v>103.15</v>
      </c>
    </row>
    <row r="291" spans="1:281">
      <c r="A291">
        <v>275</v>
      </c>
      <c r="B291">
        <v>1659027058.1</v>
      </c>
      <c r="C291">
        <v>3375</v>
      </c>
      <c r="D291" t="s">
        <v>976</v>
      </c>
      <c r="E291" t="s">
        <v>977</v>
      </c>
      <c r="F291">
        <v>5</v>
      </c>
      <c r="G291" t="s">
        <v>812</v>
      </c>
      <c r="H291" t="s">
        <v>417</v>
      </c>
      <c r="I291">
        <v>1659027050.33214</v>
      </c>
      <c r="J291">
        <f>(K291)/1000</f>
        <v>0</v>
      </c>
      <c r="K291">
        <f>IF(CZ291, AN291, AH291)</f>
        <v>0</v>
      </c>
      <c r="L291">
        <f>IF(CZ291, AI291, AG291)</f>
        <v>0</v>
      </c>
      <c r="M291">
        <f>DB291 - IF(AU291&gt;1, L291*CV291*100.0/(AW291*DP291), 0)</f>
        <v>0</v>
      </c>
      <c r="N291">
        <f>((T291-J291/2)*M291-L291)/(T291+J291/2)</f>
        <v>0</v>
      </c>
      <c r="O291">
        <f>N291*(DI291+DJ291)/1000.0</f>
        <v>0</v>
      </c>
      <c r="P291">
        <f>(DB291 - IF(AU291&gt;1, L291*CV291*100.0/(AW291*DP291), 0))*(DI291+DJ291)/1000.0</f>
        <v>0</v>
      </c>
      <c r="Q291">
        <f>2.0/((1/S291-1/R291)+SIGN(S291)*SQRT((1/S291-1/R291)*(1/S291-1/R291) + 4*CW291/((CW291+1)*(CW291+1))*(2*1/S291*1/R291-1/R291*1/R291)))</f>
        <v>0</v>
      </c>
      <c r="R291">
        <f>IF(LEFT(CX291,1)&lt;&gt;"0",IF(LEFT(CX291,1)="1",3.0,CY291),$D$5+$E$5*(DP291*DI291/($K$5*1000))+$F$5*(DP291*DI291/($K$5*1000))*MAX(MIN(CV291,$J$5),$I$5)*MAX(MIN(CV291,$J$5),$I$5)+$G$5*MAX(MIN(CV291,$J$5),$I$5)*(DP291*DI291/($K$5*1000))+$H$5*(DP291*DI291/($K$5*1000))*(DP291*DI291/($K$5*1000)))</f>
        <v>0</v>
      </c>
      <c r="S291">
        <f>J291*(1000-(1000*0.61365*exp(17.502*W291/(240.97+W291))/(DI291+DJ291)+DD291)/2)/(1000*0.61365*exp(17.502*W291/(240.97+W291))/(DI291+DJ291)-DD291)</f>
        <v>0</v>
      </c>
      <c r="T291">
        <f>1/((CW291+1)/(Q291/1.6)+1/(R291/1.37)) + CW291/((CW291+1)/(Q291/1.6) + CW291/(R291/1.37))</f>
        <v>0</v>
      </c>
      <c r="U291">
        <f>(CR291*CU291)</f>
        <v>0</v>
      </c>
      <c r="V291">
        <f>(DK291+(U291+2*0.95*5.67E-8*(((DK291+$B$7)+273)^4-(DK291+273)^4)-44100*J291)/(1.84*29.3*R291+8*0.95*5.67E-8*(DK291+273)^3))</f>
        <v>0</v>
      </c>
      <c r="W291">
        <f>($C$7*DL291+$D$7*DM291+$E$7*V291)</f>
        <v>0</v>
      </c>
      <c r="X291">
        <f>0.61365*exp(17.502*W291/(240.97+W291))</f>
        <v>0</v>
      </c>
      <c r="Y291">
        <f>(Z291/AA291*100)</f>
        <v>0</v>
      </c>
      <c r="Z291">
        <f>DD291*(DI291+DJ291)/1000</f>
        <v>0</v>
      </c>
      <c r="AA291">
        <f>0.61365*exp(17.502*DK291/(240.97+DK291))</f>
        <v>0</v>
      </c>
      <c r="AB291">
        <f>(X291-DD291*(DI291+DJ291)/1000)</f>
        <v>0</v>
      </c>
      <c r="AC291">
        <f>(-J291*44100)</f>
        <v>0</v>
      </c>
      <c r="AD291">
        <f>2*29.3*R291*0.92*(DK291-W291)</f>
        <v>0</v>
      </c>
      <c r="AE291">
        <f>2*0.95*5.67E-8*(((DK291+$B$7)+273)^4-(W291+273)^4)</f>
        <v>0</v>
      </c>
      <c r="AF291">
        <f>U291+AE291+AC291+AD291</f>
        <v>0</v>
      </c>
      <c r="AG291">
        <f>DH291*AU291*(DC291-DB291*(1000-AU291*DE291)/(1000-AU291*DD291))/(100*CV291)</f>
        <v>0</v>
      </c>
      <c r="AH291">
        <f>1000*DH291*AU291*(DD291-DE291)/(100*CV291*(1000-AU291*DD291))</f>
        <v>0</v>
      </c>
      <c r="AI291">
        <f>(AJ291 - AK291 - DI291*1E3/(8.314*(DK291+273.15)) * AM291/DH291 * AL291) * DH291/(100*CV291) * (1000 - DE291)/1000</f>
        <v>0</v>
      </c>
      <c r="AJ291">
        <v>1400.45885115047</v>
      </c>
      <c r="AK291">
        <v>1350.88909090909</v>
      </c>
      <c r="AL291">
        <v>3.53225786299856</v>
      </c>
      <c r="AM291">
        <v>66.0504921813524</v>
      </c>
      <c r="AN291">
        <f>(AP291 - AO291 + DI291*1E3/(8.314*(DK291+273.15)) * AR291/DH291 * AQ291) * DH291/(100*CV291) * 1000/(1000 - AP291)</f>
        <v>0</v>
      </c>
      <c r="AO291">
        <v>22.3890837437229</v>
      </c>
      <c r="AP291">
        <v>26.2036566433567</v>
      </c>
      <c r="AQ291">
        <v>-7.8253302252335e-05</v>
      </c>
      <c r="AR291">
        <v>92.47</v>
      </c>
      <c r="AS291">
        <v>0</v>
      </c>
      <c r="AT291">
        <v>0</v>
      </c>
      <c r="AU291">
        <f>IF(AS291*$H$13&gt;=AW291,1.0,(AW291/(AW291-AS291*$H$13)))</f>
        <v>0</v>
      </c>
      <c r="AV291">
        <f>(AU291-1)*100</f>
        <v>0</v>
      </c>
      <c r="AW291">
        <f>MAX(0,($B$13+$C$13*DP291)/(1+$D$13*DP291)*DI291/(DK291+273)*$E$13)</f>
        <v>0</v>
      </c>
      <c r="AX291" t="s">
        <v>418</v>
      </c>
      <c r="AY291" t="s">
        <v>418</v>
      </c>
      <c r="AZ291">
        <v>0</v>
      </c>
      <c r="BA291">
        <v>0</v>
      </c>
      <c r="BB291">
        <f>1-AZ291/BA291</f>
        <v>0</v>
      </c>
      <c r="BC291">
        <v>0</v>
      </c>
      <c r="BD291" t="s">
        <v>418</v>
      </c>
      <c r="BE291" t="s">
        <v>418</v>
      </c>
      <c r="BF291">
        <v>0</v>
      </c>
      <c r="BG291">
        <v>0</v>
      </c>
      <c r="BH291">
        <f>1-BF291/BG291</f>
        <v>0</v>
      </c>
      <c r="BI291">
        <v>0.5</v>
      </c>
      <c r="BJ291">
        <f>CS291</f>
        <v>0</v>
      </c>
      <c r="BK291">
        <f>L291</f>
        <v>0</v>
      </c>
      <c r="BL291">
        <f>BH291*BI291*BJ291</f>
        <v>0</v>
      </c>
      <c r="BM291">
        <f>(BK291-BC291)/BJ291</f>
        <v>0</v>
      </c>
      <c r="BN291">
        <f>(BA291-BG291)/BG291</f>
        <v>0</v>
      </c>
      <c r="BO291">
        <f>AZ291/(BB291+AZ291/BG291)</f>
        <v>0</v>
      </c>
      <c r="BP291" t="s">
        <v>418</v>
      </c>
      <c r="BQ291">
        <v>0</v>
      </c>
      <c r="BR291">
        <f>IF(BQ291&lt;&gt;0, BQ291, BO291)</f>
        <v>0</v>
      </c>
      <c r="BS291">
        <f>1-BR291/BG291</f>
        <v>0</v>
      </c>
      <c r="BT291">
        <f>(BG291-BF291)/(BG291-BR291)</f>
        <v>0</v>
      </c>
      <c r="BU291">
        <f>(BA291-BG291)/(BA291-BR291)</f>
        <v>0</v>
      </c>
      <c r="BV291">
        <f>(BG291-BF291)/(BG291-AZ291)</f>
        <v>0</v>
      </c>
      <c r="BW291">
        <f>(BA291-BG291)/(BA291-AZ291)</f>
        <v>0</v>
      </c>
      <c r="BX291">
        <f>(BT291*BR291/BF291)</f>
        <v>0</v>
      </c>
      <c r="BY291">
        <f>(1-BX291)</f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f>$B$11*DQ291+$C$11*DR291+$F$11*EC291*(1-EF291)</f>
        <v>0</v>
      </c>
      <c r="CS291">
        <f>CR291*CT291</f>
        <v>0</v>
      </c>
      <c r="CT291">
        <f>($B$11*$D$9+$C$11*$D$9+$F$11*((EP291+EH291)/MAX(EP291+EH291+EQ291, 0.1)*$I$9+EQ291/MAX(EP291+EH291+EQ291, 0.1)*$J$9))/($B$11+$C$11+$F$11)</f>
        <v>0</v>
      </c>
      <c r="CU291">
        <f>($B$11*$K$9+$C$11*$K$9+$F$11*((EP291+EH291)/MAX(EP291+EH291+EQ291, 0.1)*$P$9+EQ291/MAX(EP291+EH291+EQ291, 0.1)*$Q$9))/($B$11+$C$11+$F$11)</f>
        <v>0</v>
      </c>
      <c r="CV291">
        <v>6</v>
      </c>
      <c r="CW291">
        <v>0.5</v>
      </c>
      <c r="CX291" t="s">
        <v>419</v>
      </c>
      <c r="CY291">
        <v>2</v>
      </c>
      <c r="CZ291" t="b">
        <v>1</v>
      </c>
      <c r="DA291">
        <v>1659027050.33214</v>
      </c>
      <c r="DB291">
        <v>1290.99178571429</v>
      </c>
      <c r="DC291">
        <v>1352.1225</v>
      </c>
      <c r="DD291">
        <v>26.203675</v>
      </c>
      <c r="DE291">
        <v>22.3913464285714</v>
      </c>
      <c r="DF291">
        <v>1279.56</v>
      </c>
      <c r="DG291">
        <v>25.6282178571429</v>
      </c>
      <c r="DH291">
        <v>500.060392857143</v>
      </c>
      <c r="DI291">
        <v>90.3831178571429</v>
      </c>
      <c r="DJ291">
        <v>0.0457557428571429</v>
      </c>
      <c r="DK291">
        <v>27.2731071428571</v>
      </c>
      <c r="DL291">
        <v>27.4241178571429</v>
      </c>
      <c r="DM291">
        <v>999.9</v>
      </c>
      <c r="DN291">
        <v>0</v>
      </c>
      <c r="DO291">
        <v>0</v>
      </c>
      <c r="DP291">
        <v>10015.7142857143</v>
      </c>
      <c r="DQ291">
        <v>0</v>
      </c>
      <c r="DR291">
        <v>18.01105</v>
      </c>
      <c r="DS291">
        <v>-61.1304464285714</v>
      </c>
      <c r="DT291">
        <v>1325.73071428571</v>
      </c>
      <c r="DU291">
        <v>1383.09107142857</v>
      </c>
      <c r="DV291">
        <v>3.81232428571429</v>
      </c>
      <c r="DW291">
        <v>1352.1225</v>
      </c>
      <c r="DX291">
        <v>22.3913464285714</v>
      </c>
      <c r="DY291">
        <v>2.36836964285714</v>
      </c>
      <c r="DZ291">
        <v>2.0238</v>
      </c>
      <c r="EA291">
        <v>20.1491214285714</v>
      </c>
      <c r="EB291">
        <v>17.6317785714286</v>
      </c>
      <c r="EC291">
        <v>2000.00392857143</v>
      </c>
      <c r="ED291">
        <v>0.980000428571429</v>
      </c>
      <c r="EE291">
        <v>0.0199996214285714</v>
      </c>
      <c r="EF291">
        <v>0</v>
      </c>
      <c r="EG291">
        <v>874.2005</v>
      </c>
      <c r="EH291">
        <v>5.00063</v>
      </c>
      <c r="EI291">
        <v>17237.2892857143</v>
      </c>
      <c r="EJ291">
        <v>17256.9321428571</v>
      </c>
      <c r="EK291">
        <v>38</v>
      </c>
      <c r="EL291">
        <v>38.062</v>
      </c>
      <c r="EM291">
        <v>37.5221428571429</v>
      </c>
      <c r="EN291">
        <v>37.34575</v>
      </c>
      <c r="EO291">
        <v>39</v>
      </c>
      <c r="EP291">
        <v>1955.105</v>
      </c>
      <c r="EQ291">
        <v>39.8953571428572</v>
      </c>
      <c r="ER291">
        <v>0</v>
      </c>
      <c r="ES291">
        <v>1659027057.1</v>
      </c>
      <c r="ET291">
        <v>0</v>
      </c>
      <c r="EU291">
        <v>874.21804</v>
      </c>
      <c r="EV291">
        <v>-1.130923076247</v>
      </c>
      <c r="EW291">
        <v>-11.3615383782672</v>
      </c>
      <c r="EX291">
        <v>17237.208</v>
      </c>
      <c r="EY291">
        <v>15</v>
      </c>
      <c r="EZ291">
        <v>0</v>
      </c>
      <c r="FA291" t="s">
        <v>420</v>
      </c>
      <c r="FB291">
        <v>1657551626.5</v>
      </c>
      <c r="FC291">
        <v>1657551629</v>
      </c>
      <c r="FD291">
        <v>0</v>
      </c>
      <c r="FE291">
        <v>0.403</v>
      </c>
      <c r="FF291">
        <v>0.009</v>
      </c>
      <c r="FG291">
        <v>9.41</v>
      </c>
      <c r="FH291">
        <v>0.087</v>
      </c>
      <c r="FI291">
        <v>417</v>
      </c>
      <c r="FJ291">
        <v>17</v>
      </c>
      <c r="FK291">
        <v>1.61</v>
      </c>
      <c r="FL291">
        <v>0.59</v>
      </c>
      <c r="FM291">
        <v>-61.0407951219512</v>
      </c>
      <c r="FN291">
        <v>-0.608360278745854</v>
      </c>
      <c r="FO291">
        <v>0.856224834545973</v>
      </c>
      <c r="FP291">
        <v>0</v>
      </c>
      <c r="FQ291">
        <v>874.215176470588</v>
      </c>
      <c r="FR291">
        <v>-0.579679140333049</v>
      </c>
      <c r="FS291">
        <v>0.225392399082174</v>
      </c>
      <c r="FT291">
        <v>1</v>
      </c>
      <c r="FU291">
        <v>3.8119512195122</v>
      </c>
      <c r="FV291">
        <v>-0.00199944250870971</v>
      </c>
      <c r="FW291">
        <v>0.00563801651470681</v>
      </c>
      <c r="FX291">
        <v>1</v>
      </c>
      <c r="FY291">
        <v>2</v>
      </c>
      <c r="FZ291">
        <v>3</v>
      </c>
      <c r="GA291" t="s">
        <v>474</v>
      </c>
      <c r="GB291">
        <v>2.97354</v>
      </c>
      <c r="GC291">
        <v>2.69971</v>
      </c>
      <c r="GD291">
        <v>0.197767</v>
      </c>
      <c r="GE291">
        <v>0.204157</v>
      </c>
      <c r="GF291">
        <v>0.109551</v>
      </c>
      <c r="GG291">
        <v>0.0994442</v>
      </c>
      <c r="GH291">
        <v>31259.2</v>
      </c>
      <c r="GI291">
        <v>33909.1</v>
      </c>
      <c r="GJ291">
        <v>35306.4</v>
      </c>
      <c r="GK291">
        <v>38637.5</v>
      </c>
      <c r="GL291">
        <v>44564.8</v>
      </c>
      <c r="GM291">
        <v>50251.9</v>
      </c>
      <c r="GN291">
        <v>55184.1</v>
      </c>
      <c r="GO291">
        <v>61968.2</v>
      </c>
      <c r="GP291">
        <v>1.9882</v>
      </c>
      <c r="GQ291">
        <v>1.8574</v>
      </c>
      <c r="GR291">
        <v>0.140965</v>
      </c>
      <c r="GS291">
        <v>0</v>
      </c>
      <c r="GT291">
        <v>25.1228</v>
      </c>
      <c r="GU291">
        <v>999.9</v>
      </c>
      <c r="GV291">
        <v>57.759</v>
      </c>
      <c r="GW291">
        <v>29.285</v>
      </c>
      <c r="GX291">
        <v>26.1285</v>
      </c>
      <c r="GY291">
        <v>56.2364</v>
      </c>
      <c r="GZ291">
        <v>43.3053</v>
      </c>
      <c r="HA291">
        <v>1</v>
      </c>
      <c r="HB291">
        <v>-0.0646341</v>
      </c>
      <c r="HC291">
        <v>0.0108932</v>
      </c>
      <c r="HD291">
        <v>20.1142</v>
      </c>
      <c r="HE291">
        <v>5.19932</v>
      </c>
      <c r="HF291">
        <v>12.0076</v>
      </c>
      <c r="HG291">
        <v>4.976</v>
      </c>
      <c r="HH291">
        <v>3.2936</v>
      </c>
      <c r="HI291">
        <v>9999</v>
      </c>
      <c r="HJ291">
        <v>9999</v>
      </c>
      <c r="HK291">
        <v>9999</v>
      </c>
      <c r="HL291">
        <v>628.6</v>
      </c>
      <c r="HM291">
        <v>1.86325</v>
      </c>
      <c r="HN291">
        <v>1.86798</v>
      </c>
      <c r="HO291">
        <v>1.86783</v>
      </c>
      <c r="HP291">
        <v>1.86893</v>
      </c>
      <c r="HQ291">
        <v>1.86981</v>
      </c>
      <c r="HR291">
        <v>1.86584</v>
      </c>
      <c r="HS291">
        <v>1.86691</v>
      </c>
      <c r="HT291">
        <v>1.86829</v>
      </c>
      <c r="HU291">
        <v>5</v>
      </c>
      <c r="HV291">
        <v>0</v>
      </c>
      <c r="HW291">
        <v>0</v>
      </c>
      <c r="HX291">
        <v>0</v>
      </c>
      <c r="HY291" t="s">
        <v>422</v>
      </c>
      <c r="HZ291" t="s">
        <v>423</v>
      </c>
      <c r="IA291" t="s">
        <v>424</v>
      </c>
      <c r="IB291" t="s">
        <v>424</v>
      </c>
      <c r="IC291" t="s">
        <v>424</v>
      </c>
      <c r="ID291" t="s">
        <v>424</v>
      </c>
      <c r="IE291">
        <v>0</v>
      </c>
      <c r="IF291">
        <v>100</v>
      </c>
      <c r="IG291">
        <v>100</v>
      </c>
      <c r="IH291">
        <v>11.56</v>
      </c>
      <c r="II291">
        <v>0.5755</v>
      </c>
      <c r="IJ291">
        <v>4.02706509432224</v>
      </c>
      <c r="IK291">
        <v>0.00601174518973114</v>
      </c>
      <c r="IL291">
        <v>2.77886958061485e-07</v>
      </c>
      <c r="IM291">
        <v>-3.54636231360687e-10</v>
      </c>
      <c r="IN291">
        <v>-0.0404303883988718</v>
      </c>
      <c r="IO291">
        <v>-0.0177815531441476</v>
      </c>
      <c r="IP291">
        <v>0.00205572605671414</v>
      </c>
      <c r="IQ291">
        <v>-1.65519735432211e-05</v>
      </c>
      <c r="IR291">
        <v>-4</v>
      </c>
      <c r="IS291">
        <v>1848</v>
      </c>
      <c r="IT291">
        <v>1</v>
      </c>
      <c r="IU291">
        <v>25</v>
      </c>
      <c r="IV291">
        <v>24590.5</v>
      </c>
      <c r="IW291">
        <v>24590.5</v>
      </c>
      <c r="IX291">
        <v>2.69165</v>
      </c>
      <c r="IY291">
        <v>2.59399</v>
      </c>
      <c r="IZ291">
        <v>1.54785</v>
      </c>
      <c r="JA291">
        <v>2.30225</v>
      </c>
      <c r="JB291">
        <v>1.34644</v>
      </c>
      <c r="JC291">
        <v>2.34497</v>
      </c>
      <c r="JD291">
        <v>33.693</v>
      </c>
      <c r="JE291">
        <v>24.2101</v>
      </c>
      <c r="JF291">
        <v>18</v>
      </c>
      <c r="JG291">
        <v>500.317</v>
      </c>
      <c r="JH291">
        <v>415.552</v>
      </c>
      <c r="JI291">
        <v>25</v>
      </c>
      <c r="JJ291">
        <v>26.4266</v>
      </c>
      <c r="JK291">
        <v>29.9999</v>
      </c>
      <c r="JL291">
        <v>26.3933</v>
      </c>
      <c r="JM291">
        <v>26.3365</v>
      </c>
      <c r="JN291">
        <v>53.8795</v>
      </c>
      <c r="JO291">
        <v>22.5387</v>
      </c>
      <c r="JP291">
        <v>84.985</v>
      </c>
      <c r="JQ291">
        <v>25</v>
      </c>
      <c r="JR291">
        <v>1388.97</v>
      </c>
      <c r="JS291">
        <v>22.3443</v>
      </c>
      <c r="JT291">
        <v>102.372</v>
      </c>
      <c r="JU291">
        <v>103.15</v>
      </c>
    </row>
    <row r="292" spans="1:281">
      <c r="A292">
        <v>276</v>
      </c>
      <c r="B292">
        <v>1659027062.6</v>
      </c>
      <c r="C292">
        <v>3379.5</v>
      </c>
      <c r="D292" t="s">
        <v>978</v>
      </c>
      <c r="E292" t="s">
        <v>979</v>
      </c>
      <c r="F292">
        <v>5</v>
      </c>
      <c r="G292" t="s">
        <v>812</v>
      </c>
      <c r="H292" t="s">
        <v>417</v>
      </c>
      <c r="I292">
        <v>1659027054.77857</v>
      </c>
      <c r="J292">
        <f>(K292)/1000</f>
        <v>0</v>
      </c>
      <c r="K292">
        <f>IF(CZ292, AN292, AH292)</f>
        <v>0</v>
      </c>
      <c r="L292">
        <f>IF(CZ292, AI292, AG292)</f>
        <v>0</v>
      </c>
      <c r="M292">
        <f>DB292 - IF(AU292&gt;1, L292*CV292*100.0/(AW292*DP292), 0)</f>
        <v>0</v>
      </c>
      <c r="N292">
        <f>((T292-J292/2)*M292-L292)/(T292+J292/2)</f>
        <v>0</v>
      </c>
      <c r="O292">
        <f>N292*(DI292+DJ292)/1000.0</f>
        <v>0</v>
      </c>
      <c r="P292">
        <f>(DB292 - IF(AU292&gt;1, L292*CV292*100.0/(AW292*DP292), 0))*(DI292+DJ292)/1000.0</f>
        <v>0</v>
      </c>
      <c r="Q292">
        <f>2.0/((1/S292-1/R292)+SIGN(S292)*SQRT((1/S292-1/R292)*(1/S292-1/R292) + 4*CW292/((CW292+1)*(CW292+1))*(2*1/S292*1/R292-1/R292*1/R292)))</f>
        <v>0</v>
      </c>
      <c r="R292">
        <f>IF(LEFT(CX292,1)&lt;&gt;"0",IF(LEFT(CX292,1)="1",3.0,CY292),$D$5+$E$5*(DP292*DI292/($K$5*1000))+$F$5*(DP292*DI292/($K$5*1000))*MAX(MIN(CV292,$J$5),$I$5)*MAX(MIN(CV292,$J$5),$I$5)+$G$5*MAX(MIN(CV292,$J$5),$I$5)*(DP292*DI292/($K$5*1000))+$H$5*(DP292*DI292/($K$5*1000))*(DP292*DI292/($K$5*1000)))</f>
        <v>0</v>
      </c>
      <c r="S292">
        <f>J292*(1000-(1000*0.61365*exp(17.502*W292/(240.97+W292))/(DI292+DJ292)+DD292)/2)/(1000*0.61365*exp(17.502*W292/(240.97+W292))/(DI292+DJ292)-DD292)</f>
        <v>0</v>
      </c>
      <c r="T292">
        <f>1/((CW292+1)/(Q292/1.6)+1/(R292/1.37)) + CW292/((CW292+1)/(Q292/1.6) + CW292/(R292/1.37))</f>
        <v>0</v>
      </c>
      <c r="U292">
        <f>(CR292*CU292)</f>
        <v>0</v>
      </c>
      <c r="V292">
        <f>(DK292+(U292+2*0.95*5.67E-8*(((DK292+$B$7)+273)^4-(DK292+273)^4)-44100*J292)/(1.84*29.3*R292+8*0.95*5.67E-8*(DK292+273)^3))</f>
        <v>0</v>
      </c>
      <c r="W292">
        <f>($C$7*DL292+$D$7*DM292+$E$7*V292)</f>
        <v>0</v>
      </c>
      <c r="X292">
        <f>0.61365*exp(17.502*W292/(240.97+W292))</f>
        <v>0</v>
      </c>
      <c r="Y292">
        <f>(Z292/AA292*100)</f>
        <v>0</v>
      </c>
      <c r="Z292">
        <f>DD292*(DI292+DJ292)/1000</f>
        <v>0</v>
      </c>
      <c r="AA292">
        <f>0.61365*exp(17.502*DK292/(240.97+DK292))</f>
        <v>0</v>
      </c>
      <c r="AB292">
        <f>(X292-DD292*(DI292+DJ292)/1000)</f>
        <v>0</v>
      </c>
      <c r="AC292">
        <f>(-J292*44100)</f>
        <v>0</v>
      </c>
      <c r="AD292">
        <f>2*29.3*R292*0.92*(DK292-W292)</f>
        <v>0</v>
      </c>
      <c r="AE292">
        <f>2*0.95*5.67E-8*(((DK292+$B$7)+273)^4-(W292+273)^4)</f>
        <v>0</v>
      </c>
      <c r="AF292">
        <f>U292+AE292+AC292+AD292</f>
        <v>0</v>
      </c>
      <c r="AG292">
        <f>DH292*AU292*(DC292-DB292*(1000-AU292*DE292)/(1000-AU292*DD292))/(100*CV292)</f>
        <v>0</v>
      </c>
      <c r="AH292">
        <f>1000*DH292*AU292*(DD292-DE292)/(100*CV292*(1000-AU292*DD292))</f>
        <v>0</v>
      </c>
      <c r="AI292">
        <f>(AJ292 - AK292 - DI292*1E3/(8.314*(DK292+273.15)) * AM292/DH292 * AL292) * DH292/(100*CV292) * (1000 - DE292)/1000</f>
        <v>0</v>
      </c>
      <c r="AJ292">
        <v>1416.22034030054</v>
      </c>
      <c r="AK292">
        <v>1366.65090909091</v>
      </c>
      <c r="AL292">
        <v>3.49246812830756</v>
      </c>
      <c r="AM292">
        <v>66.0504921813524</v>
      </c>
      <c r="AN292">
        <f>(AP292 - AO292 + DI292*1E3/(8.314*(DK292+273.15)) * AR292/DH292 * AQ292) * DH292/(100*CV292) * 1000/(1000 - AP292)</f>
        <v>0</v>
      </c>
      <c r="AO292">
        <v>22.4144255625541</v>
      </c>
      <c r="AP292">
        <v>26.2110251748252</v>
      </c>
      <c r="AQ292">
        <v>4.73089515852642e-05</v>
      </c>
      <c r="AR292">
        <v>92.47</v>
      </c>
      <c r="AS292">
        <v>0</v>
      </c>
      <c r="AT292">
        <v>0</v>
      </c>
      <c r="AU292">
        <f>IF(AS292*$H$13&gt;=AW292,1.0,(AW292/(AW292-AS292*$H$13)))</f>
        <v>0</v>
      </c>
      <c r="AV292">
        <f>(AU292-1)*100</f>
        <v>0</v>
      </c>
      <c r="AW292">
        <f>MAX(0,($B$13+$C$13*DP292)/(1+$D$13*DP292)*DI292/(DK292+273)*$E$13)</f>
        <v>0</v>
      </c>
      <c r="AX292" t="s">
        <v>418</v>
      </c>
      <c r="AY292" t="s">
        <v>418</v>
      </c>
      <c r="AZ292">
        <v>0</v>
      </c>
      <c r="BA292">
        <v>0</v>
      </c>
      <c r="BB292">
        <f>1-AZ292/BA292</f>
        <v>0</v>
      </c>
      <c r="BC292">
        <v>0</v>
      </c>
      <c r="BD292" t="s">
        <v>418</v>
      </c>
      <c r="BE292" t="s">
        <v>418</v>
      </c>
      <c r="BF292">
        <v>0</v>
      </c>
      <c r="BG292">
        <v>0</v>
      </c>
      <c r="BH292">
        <f>1-BF292/BG292</f>
        <v>0</v>
      </c>
      <c r="BI292">
        <v>0.5</v>
      </c>
      <c r="BJ292">
        <f>CS292</f>
        <v>0</v>
      </c>
      <c r="BK292">
        <f>L292</f>
        <v>0</v>
      </c>
      <c r="BL292">
        <f>BH292*BI292*BJ292</f>
        <v>0</v>
      </c>
      <c r="BM292">
        <f>(BK292-BC292)/BJ292</f>
        <v>0</v>
      </c>
      <c r="BN292">
        <f>(BA292-BG292)/BG292</f>
        <v>0</v>
      </c>
      <c r="BO292">
        <f>AZ292/(BB292+AZ292/BG292)</f>
        <v>0</v>
      </c>
      <c r="BP292" t="s">
        <v>418</v>
      </c>
      <c r="BQ292">
        <v>0</v>
      </c>
      <c r="BR292">
        <f>IF(BQ292&lt;&gt;0, BQ292, BO292)</f>
        <v>0</v>
      </c>
      <c r="BS292">
        <f>1-BR292/BG292</f>
        <v>0</v>
      </c>
      <c r="BT292">
        <f>(BG292-BF292)/(BG292-BR292)</f>
        <v>0</v>
      </c>
      <c r="BU292">
        <f>(BA292-BG292)/(BA292-BR292)</f>
        <v>0</v>
      </c>
      <c r="BV292">
        <f>(BG292-BF292)/(BG292-AZ292)</f>
        <v>0</v>
      </c>
      <c r="BW292">
        <f>(BA292-BG292)/(BA292-AZ292)</f>
        <v>0</v>
      </c>
      <c r="BX292">
        <f>(BT292*BR292/BF292)</f>
        <v>0</v>
      </c>
      <c r="BY292">
        <f>(1-BX292)</f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f>$B$11*DQ292+$C$11*DR292+$F$11*EC292*(1-EF292)</f>
        <v>0</v>
      </c>
      <c r="CS292">
        <f>CR292*CT292</f>
        <v>0</v>
      </c>
      <c r="CT292">
        <f>($B$11*$D$9+$C$11*$D$9+$F$11*((EP292+EH292)/MAX(EP292+EH292+EQ292, 0.1)*$I$9+EQ292/MAX(EP292+EH292+EQ292, 0.1)*$J$9))/($B$11+$C$11+$F$11)</f>
        <v>0</v>
      </c>
      <c r="CU292">
        <f>($B$11*$K$9+$C$11*$K$9+$F$11*((EP292+EH292)/MAX(EP292+EH292+EQ292, 0.1)*$P$9+EQ292/MAX(EP292+EH292+EQ292, 0.1)*$Q$9))/($B$11+$C$11+$F$11)</f>
        <v>0</v>
      </c>
      <c r="CV292">
        <v>6</v>
      </c>
      <c r="CW292">
        <v>0.5</v>
      </c>
      <c r="CX292" t="s">
        <v>419</v>
      </c>
      <c r="CY292">
        <v>2</v>
      </c>
      <c r="CZ292" t="b">
        <v>1</v>
      </c>
      <c r="DA292">
        <v>1659027054.77857</v>
      </c>
      <c r="DB292">
        <v>1306.01178571429</v>
      </c>
      <c r="DC292">
        <v>1367.08178571429</v>
      </c>
      <c r="DD292">
        <v>26.2056571428571</v>
      </c>
      <c r="DE292">
        <v>22.3991964285714</v>
      </c>
      <c r="DF292">
        <v>1294.50607142857</v>
      </c>
      <c r="DG292">
        <v>25.6300928571429</v>
      </c>
      <c r="DH292">
        <v>500.076821428571</v>
      </c>
      <c r="DI292">
        <v>90.382775</v>
      </c>
      <c r="DJ292">
        <v>0.0456872678571429</v>
      </c>
      <c r="DK292">
        <v>27.271875</v>
      </c>
      <c r="DL292">
        <v>27.4301821428571</v>
      </c>
      <c r="DM292">
        <v>999.9</v>
      </c>
      <c r="DN292">
        <v>0</v>
      </c>
      <c r="DO292">
        <v>0</v>
      </c>
      <c r="DP292">
        <v>10009.4642857143</v>
      </c>
      <c r="DQ292">
        <v>0</v>
      </c>
      <c r="DR292">
        <v>18.0059321428571</v>
      </c>
      <c r="DS292">
        <v>-61.0702071428572</v>
      </c>
      <c r="DT292">
        <v>1341.1575</v>
      </c>
      <c r="DU292">
        <v>1398.40428571429</v>
      </c>
      <c r="DV292">
        <v>3.8064575</v>
      </c>
      <c r="DW292">
        <v>1367.08178571429</v>
      </c>
      <c r="DX292">
        <v>22.3991964285714</v>
      </c>
      <c r="DY292">
        <v>2.36853964285714</v>
      </c>
      <c r="DZ292">
        <v>2.02450142857143</v>
      </c>
      <c r="EA292">
        <v>20.1502785714286</v>
      </c>
      <c r="EB292">
        <v>17.6372714285714</v>
      </c>
      <c r="EC292">
        <v>2000.02464285714</v>
      </c>
      <c r="ED292">
        <v>0.980002428571429</v>
      </c>
      <c r="EE292">
        <v>0.0199976285714286</v>
      </c>
      <c r="EF292">
        <v>0</v>
      </c>
      <c r="EG292">
        <v>874.1495</v>
      </c>
      <c r="EH292">
        <v>5.00063</v>
      </c>
      <c r="EI292">
        <v>17236.7142857143</v>
      </c>
      <c r="EJ292">
        <v>17257.125</v>
      </c>
      <c r="EK292">
        <v>38</v>
      </c>
      <c r="EL292">
        <v>38.062</v>
      </c>
      <c r="EM292">
        <v>37.5199285714286</v>
      </c>
      <c r="EN292">
        <v>37.339</v>
      </c>
      <c r="EO292">
        <v>39</v>
      </c>
      <c r="EP292">
        <v>1955.12964285714</v>
      </c>
      <c r="EQ292">
        <v>39.8925</v>
      </c>
      <c r="ER292">
        <v>0</v>
      </c>
      <c r="ES292">
        <v>1659027061.3</v>
      </c>
      <c r="ET292">
        <v>0</v>
      </c>
      <c r="EU292">
        <v>874.171230769231</v>
      </c>
      <c r="EV292">
        <v>-0.621401704839347</v>
      </c>
      <c r="EW292">
        <v>-12.8991452439182</v>
      </c>
      <c r="EX292">
        <v>17236.4961538462</v>
      </c>
      <c r="EY292">
        <v>15</v>
      </c>
      <c r="EZ292">
        <v>0</v>
      </c>
      <c r="FA292" t="s">
        <v>420</v>
      </c>
      <c r="FB292">
        <v>1657551626.5</v>
      </c>
      <c r="FC292">
        <v>1657551629</v>
      </c>
      <c r="FD292">
        <v>0</v>
      </c>
      <c r="FE292">
        <v>0.403</v>
      </c>
      <c r="FF292">
        <v>0.009</v>
      </c>
      <c r="FG292">
        <v>9.41</v>
      </c>
      <c r="FH292">
        <v>0.087</v>
      </c>
      <c r="FI292">
        <v>417</v>
      </c>
      <c r="FJ292">
        <v>17</v>
      </c>
      <c r="FK292">
        <v>1.61</v>
      </c>
      <c r="FL292">
        <v>0.59</v>
      </c>
      <c r="FM292">
        <v>-60.9829536585366</v>
      </c>
      <c r="FN292">
        <v>-1.93212125435541</v>
      </c>
      <c r="FO292">
        <v>0.840117134428162</v>
      </c>
      <c r="FP292">
        <v>0</v>
      </c>
      <c r="FQ292">
        <v>874.217794117647</v>
      </c>
      <c r="FR292">
        <v>-0.539205498101412</v>
      </c>
      <c r="FS292">
        <v>0.224928718043512</v>
      </c>
      <c r="FT292">
        <v>1</v>
      </c>
      <c r="FU292">
        <v>3.80776317073171</v>
      </c>
      <c r="FV292">
        <v>-0.0595630662020902</v>
      </c>
      <c r="FW292">
        <v>0.00987562173134467</v>
      </c>
      <c r="FX292">
        <v>1</v>
      </c>
      <c r="FY292">
        <v>2</v>
      </c>
      <c r="FZ292">
        <v>3</v>
      </c>
      <c r="GA292" t="s">
        <v>474</v>
      </c>
      <c r="GB292">
        <v>2.97429</v>
      </c>
      <c r="GC292">
        <v>2.69867</v>
      </c>
      <c r="GD292">
        <v>0.199166</v>
      </c>
      <c r="GE292">
        <v>0.205321</v>
      </c>
      <c r="GF292">
        <v>0.109566</v>
      </c>
      <c r="GG292">
        <v>0.0994738</v>
      </c>
      <c r="GH292">
        <v>31204.3</v>
      </c>
      <c r="GI292">
        <v>33859.6</v>
      </c>
      <c r="GJ292">
        <v>35305.8</v>
      </c>
      <c r="GK292">
        <v>38637.6</v>
      </c>
      <c r="GL292">
        <v>44563.7</v>
      </c>
      <c r="GM292">
        <v>50250.2</v>
      </c>
      <c r="GN292">
        <v>55183.7</v>
      </c>
      <c r="GO292">
        <v>61968.1</v>
      </c>
      <c r="GP292">
        <v>1.9886</v>
      </c>
      <c r="GQ292">
        <v>1.8566</v>
      </c>
      <c r="GR292">
        <v>0.142753</v>
      </c>
      <c r="GS292">
        <v>0</v>
      </c>
      <c r="GT292">
        <v>25.1228</v>
      </c>
      <c r="GU292">
        <v>999.9</v>
      </c>
      <c r="GV292">
        <v>57.759</v>
      </c>
      <c r="GW292">
        <v>29.285</v>
      </c>
      <c r="GX292">
        <v>26.1272</v>
      </c>
      <c r="GY292">
        <v>56.1664</v>
      </c>
      <c r="GZ292">
        <v>43.1571</v>
      </c>
      <c r="HA292">
        <v>1</v>
      </c>
      <c r="HB292">
        <v>-0.0643902</v>
      </c>
      <c r="HC292">
        <v>0.0100218</v>
      </c>
      <c r="HD292">
        <v>20.114</v>
      </c>
      <c r="HE292">
        <v>5.19932</v>
      </c>
      <c r="HF292">
        <v>12.0052</v>
      </c>
      <c r="HG292">
        <v>4.9744</v>
      </c>
      <c r="HH292">
        <v>3.294</v>
      </c>
      <c r="HI292">
        <v>9999</v>
      </c>
      <c r="HJ292">
        <v>9999</v>
      </c>
      <c r="HK292">
        <v>9999</v>
      </c>
      <c r="HL292">
        <v>628.6</v>
      </c>
      <c r="HM292">
        <v>1.86325</v>
      </c>
      <c r="HN292">
        <v>1.86798</v>
      </c>
      <c r="HO292">
        <v>1.86783</v>
      </c>
      <c r="HP292">
        <v>1.86902</v>
      </c>
      <c r="HQ292">
        <v>1.86981</v>
      </c>
      <c r="HR292">
        <v>1.86584</v>
      </c>
      <c r="HS292">
        <v>1.86691</v>
      </c>
      <c r="HT292">
        <v>1.86832</v>
      </c>
      <c r="HU292">
        <v>5</v>
      </c>
      <c r="HV292">
        <v>0</v>
      </c>
      <c r="HW292">
        <v>0</v>
      </c>
      <c r="HX292">
        <v>0</v>
      </c>
      <c r="HY292" t="s">
        <v>422</v>
      </c>
      <c r="HZ292" t="s">
        <v>423</v>
      </c>
      <c r="IA292" t="s">
        <v>424</v>
      </c>
      <c r="IB292" t="s">
        <v>424</v>
      </c>
      <c r="IC292" t="s">
        <v>424</v>
      </c>
      <c r="ID292" t="s">
        <v>424</v>
      </c>
      <c r="IE292">
        <v>0</v>
      </c>
      <c r="IF292">
        <v>100</v>
      </c>
      <c r="IG292">
        <v>100</v>
      </c>
      <c r="IH292">
        <v>11.64</v>
      </c>
      <c r="II292">
        <v>0.5757</v>
      </c>
      <c r="IJ292">
        <v>4.02706509432224</v>
      </c>
      <c r="IK292">
        <v>0.00601174518973114</v>
      </c>
      <c r="IL292">
        <v>2.77886958061485e-07</v>
      </c>
      <c r="IM292">
        <v>-3.54636231360687e-10</v>
      </c>
      <c r="IN292">
        <v>-0.0404303883988718</v>
      </c>
      <c r="IO292">
        <v>-0.0177815531441476</v>
      </c>
      <c r="IP292">
        <v>0.00205572605671414</v>
      </c>
      <c r="IQ292">
        <v>-1.65519735432211e-05</v>
      </c>
      <c r="IR292">
        <v>-4</v>
      </c>
      <c r="IS292">
        <v>1848</v>
      </c>
      <c r="IT292">
        <v>1</v>
      </c>
      <c r="IU292">
        <v>25</v>
      </c>
      <c r="IV292">
        <v>24590.6</v>
      </c>
      <c r="IW292">
        <v>24590.6</v>
      </c>
      <c r="IX292">
        <v>2.7124</v>
      </c>
      <c r="IY292">
        <v>2.58423</v>
      </c>
      <c r="IZ292">
        <v>1.54785</v>
      </c>
      <c r="JA292">
        <v>2.30347</v>
      </c>
      <c r="JB292">
        <v>1.34644</v>
      </c>
      <c r="JC292">
        <v>2.41821</v>
      </c>
      <c r="JD292">
        <v>33.693</v>
      </c>
      <c r="JE292">
        <v>24.2188</v>
      </c>
      <c r="JF292">
        <v>18</v>
      </c>
      <c r="JG292">
        <v>500.58</v>
      </c>
      <c r="JH292">
        <v>415.088</v>
      </c>
      <c r="JI292">
        <v>24.9999</v>
      </c>
      <c r="JJ292">
        <v>26.4266</v>
      </c>
      <c r="JK292">
        <v>30.0001</v>
      </c>
      <c r="JL292">
        <v>26.3933</v>
      </c>
      <c r="JM292">
        <v>26.3356</v>
      </c>
      <c r="JN292">
        <v>54.3888</v>
      </c>
      <c r="JO292">
        <v>22.5387</v>
      </c>
      <c r="JP292">
        <v>84.985</v>
      </c>
      <c r="JQ292">
        <v>25</v>
      </c>
      <c r="JR292">
        <v>1409.1</v>
      </c>
      <c r="JS292">
        <v>22.3443</v>
      </c>
      <c r="JT292">
        <v>102.371</v>
      </c>
      <c r="JU292">
        <v>103.15</v>
      </c>
    </row>
    <row r="293" spans="1:281">
      <c r="A293">
        <v>277</v>
      </c>
      <c r="B293">
        <v>1659027068.1</v>
      </c>
      <c r="C293">
        <v>3385</v>
      </c>
      <c r="D293" t="s">
        <v>980</v>
      </c>
      <c r="E293" t="s">
        <v>981</v>
      </c>
      <c r="F293">
        <v>5</v>
      </c>
      <c r="G293" t="s">
        <v>812</v>
      </c>
      <c r="H293" t="s">
        <v>417</v>
      </c>
      <c r="I293">
        <v>1659027060.35</v>
      </c>
      <c r="J293">
        <f>(K293)/1000</f>
        <v>0</v>
      </c>
      <c r="K293">
        <f>IF(CZ293, AN293, AH293)</f>
        <v>0</v>
      </c>
      <c r="L293">
        <f>IF(CZ293, AI293, AG293)</f>
        <v>0</v>
      </c>
      <c r="M293">
        <f>DB293 - IF(AU293&gt;1, L293*CV293*100.0/(AW293*DP293), 0)</f>
        <v>0</v>
      </c>
      <c r="N293">
        <f>((T293-J293/2)*M293-L293)/(T293+J293/2)</f>
        <v>0</v>
      </c>
      <c r="O293">
        <f>N293*(DI293+DJ293)/1000.0</f>
        <v>0</v>
      </c>
      <c r="P293">
        <f>(DB293 - IF(AU293&gt;1, L293*CV293*100.0/(AW293*DP293), 0))*(DI293+DJ293)/1000.0</f>
        <v>0</v>
      </c>
      <c r="Q293">
        <f>2.0/((1/S293-1/R293)+SIGN(S293)*SQRT((1/S293-1/R293)*(1/S293-1/R293) + 4*CW293/((CW293+1)*(CW293+1))*(2*1/S293*1/R293-1/R293*1/R293)))</f>
        <v>0</v>
      </c>
      <c r="R293">
        <f>IF(LEFT(CX293,1)&lt;&gt;"0",IF(LEFT(CX293,1)="1",3.0,CY293),$D$5+$E$5*(DP293*DI293/($K$5*1000))+$F$5*(DP293*DI293/($K$5*1000))*MAX(MIN(CV293,$J$5),$I$5)*MAX(MIN(CV293,$J$5),$I$5)+$G$5*MAX(MIN(CV293,$J$5),$I$5)*(DP293*DI293/($K$5*1000))+$H$5*(DP293*DI293/($K$5*1000))*(DP293*DI293/($K$5*1000)))</f>
        <v>0</v>
      </c>
      <c r="S293">
        <f>J293*(1000-(1000*0.61365*exp(17.502*W293/(240.97+W293))/(DI293+DJ293)+DD293)/2)/(1000*0.61365*exp(17.502*W293/(240.97+W293))/(DI293+DJ293)-DD293)</f>
        <v>0</v>
      </c>
      <c r="T293">
        <f>1/((CW293+1)/(Q293/1.6)+1/(R293/1.37)) + CW293/((CW293+1)/(Q293/1.6) + CW293/(R293/1.37))</f>
        <v>0</v>
      </c>
      <c r="U293">
        <f>(CR293*CU293)</f>
        <v>0</v>
      </c>
      <c r="V293">
        <f>(DK293+(U293+2*0.95*5.67E-8*(((DK293+$B$7)+273)^4-(DK293+273)^4)-44100*J293)/(1.84*29.3*R293+8*0.95*5.67E-8*(DK293+273)^3))</f>
        <v>0</v>
      </c>
      <c r="W293">
        <f>($C$7*DL293+$D$7*DM293+$E$7*V293)</f>
        <v>0</v>
      </c>
      <c r="X293">
        <f>0.61365*exp(17.502*W293/(240.97+W293))</f>
        <v>0</v>
      </c>
      <c r="Y293">
        <f>(Z293/AA293*100)</f>
        <v>0</v>
      </c>
      <c r="Z293">
        <f>DD293*(DI293+DJ293)/1000</f>
        <v>0</v>
      </c>
      <c r="AA293">
        <f>0.61365*exp(17.502*DK293/(240.97+DK293))</f>
        <v>0</v>
      </c>
      <c r="AB293">
        <f>(X293-DD293*(DI293+DJ293)/1000)</f>
        <v>0</v>
      </c>
      <c r="AC293">
        <f>(-J293*44100)</f>
        <v>0</v>
      </c>
      <c r="AD293">
        <f>2*29.3*R293*0.92*(DK293-W293)</f>
        <v>0</v>
      </c>
      <c r="AE293">
        <f>2*0.95*5.67E-8*(((DK293+$B$7)+273)^4-(W293+273)^4)</f>
        <v>0</v>
      </c>
      <c r="AF293">
        <f>U293+AE293+AC293+AD293</f>
        <v>0</v>
      </c>
      <c r="AG293">
        <f>DH293*AU293*(DC293-DB293*(1000-AU293*DE293)/(1000-AU293*DD293))/(100*CV293)</f>
        <v>0</v>
      </c>
      <c r="AH293">
        <f>1000*DH293*AU293*(DD293-DE293)/(100*CV293*(1000-AU293*DD293))</f>
        <v>0</v>
      </c>
      <c r="AI293">
        <f>(AJ293 - AK293 - DI293*1E3/(8.314*(DK293+273.15)) * AM293/DH293 * AL293) * DH293/(100*CV293) * (1000 - DE293)/1000</f>
        <v>0</v>
      </c>
      <c r="AJ293">
        <v>1434.71441021697</v>
      </c>
      <c r="AK293">
        <v>1385.35751515151</v>
      </c>
      <c r="AL293">
        <v>3.48489746393935</v>
      </c>
      <c r="AM293">
        <v>66.0504921813524</v>
      </c>
      <c r="AN293">
        <f>(AP293 - AO293 + DI293*1E3/(8.314*(DK293+273.15)) * AR293/DH293 * AQ293) * DH293/(100*CV293) * 1000/(1000 - AP293)</f>
        <v>0</v>
      </c>
      <c r="AO293">
        <v>22.4202842993507</v>
      </c>
      <c r="AP293">
        <v>26.2107986013986</v>
      </c>
      <c r="AQ293">
        <v>8.19839208417217e-05</v>
      </c>
      <c r="AR293">
        <v>92.47</v>
      </c>
      <c r="AS293">
        <v>0</v>
      </c>
      <c r="AT293">
        <v>0</v>
      </c>
      <c r="AU293">
        <f>IF(AS293*$H$13&gt;=AW293,1.0,(AW293/(AW293-AS293*$H$13)))</f>
        <v>0</v>
      </c>
      <c r="AV293">
        <f>(AU293-1)*100</f>
        <v>0</v>
      </c>
      <c r="AW293">
        <f>MAX(0,($B$13+$C$13*DP293)/(1+$D$13*DP293)*DI293/(DK293+273)*$E$13)</f>
        <v>0</v>
      </c>
      <c r="AX293" t="s">
        <v>418</v>
      </c>
      <c r="AY293" t="s">
        <v>418</v>
      </c>
      <c r="AZ293">
        <v>0</v>
      </c>
      <c r="BA293">
        <v>0</v>
      </c>
      <c r="BB293">
        <f>1-AZ293/BA293</f>
        <v>0</v>
      </c>
      <c r="BC293">
        <v>0</v>
      </c>
      <c r="BD293" t="s">
        <v>418</v>
      </c>
      <c r="BE293" t="s">
        <v>418</v>
      </c>
      <c r="BF293">
        <v>0</v>
      </c>
      <c r="BG293">
        <v>0</v>
      </c>
      <c r="BH293">
        <f>1-BF293/BG293</f>
        <v>0</v>
      </c>
      <c r="BI293">
        <v>0.5</v>
      </c>
      <c r="BJ293">
        <f>CS293</f>
        <v>0</v>
      </c>
      <c r="BK293">
        <f>L293</f>
        <v>0</v>
      </c>
      <c r="BL293">
        <f>BH293*BI293*BJ293</f>
        <v>0</v>
      </c>
      <c r="BM293">
        <f>(BK293-BC293)/BJ293</f>
        <v>0</v>
      </c>
      <c r="BN293">
        <f>(BA293-BG293)/BG293</f>
        <v>0</v>
      </c>
      <c r="BO293">
        <f>AZ293/(BB293+AZ293/BG293)</f>
        <v>0</v>
      </c>
      <c r="BP293" t="s">
        <v>418</v>
      </c>
      <c r="BQ293">
        <v>0</v>
      </c>
      <c r="BR293">
        <f>IF(BQ293&lt;&gt;0, BQ293, BO293)</f>
        <v>0</v>
      </c>
      <c r="BS293">
        <f>1-BR293/BG293</f>
        <v>0</v>
      </c>
      <c r="BT293">
        <f>(BG293-BF293)/(BG293-BR293)</f>
        <v>0</v>
      </c>
      <c r="BU293">
        <f>(BA293-BG293)/(BA293-BR293)</f>
        <v>0</v>
      </c>
      <c r="BV293">
        <f>(BG293-BF293)/(BG293-AZ293)</f>
        <v>0</v>
      </c>
      <c r="BW293">
        <f>(BA293-BG293)/(BA293-AZ293)</f>
        <v>0</v>
      </c>
      <c r="BX293">
        <f>(BT293*BR293/BF293)</f>
        <v>0</v>
      </c>
      <c r="BY293">
        <f>(1-BX293)</f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f>$B$11*DQ293+$C$11*DR293+$F$11*EC293*(1-EF293)</f>
        <v>0</v>
      </c>
      <c r="CS293">
        <f>CR293*CT293</f>
        <v>0</v>
      </c>
      <c r="CT293">
        <f>($B$11*$D$9+$C$11*$D$9+$F$11*((EP293+EH293)/MAX(EP293+EH293+EQ293, 0.1)*$I$9+EQ293/MAX(EP293+EH293+EQ293, 0.1)*$J$9))/($B$11+$C$11+$F$11)</f>
        <v>0</v>
      </c>
      <c r="CU293">
        <f>($B$11*$K$9+$C$11*$K$9+$F$11*((EP293+EH293)/MAX(EP293+EH293+EQ293, 0.1)*$P$9+EQ293/MAX(EP293+EH293+EQ293, 0.1)*$Q$9))/($B$11+$C$11+$F$11)</f>
        <v>0</v>
      </c>
      <c r="CV293">
        <v>6</v>
      </c>
      <c r="CW293">
        <v>0.5</v>
      </c>
      <c r="CX293" t="s">
        <v>419</v>
      </c>
      <c r="CY293">
        <v>2</v>
      </c>
      <c r="CZ293" t="b">
        <v>1</v>
      </c>
      <c r="DA293">
        <v>1659027060.35</v>
      </c>
      <c r="DB293">
        <v>1324.65857142857</v>
      </c>
      <c r="DC293">
        <v>1385.74785714286</v>
      </c>
      <c r="DD293">
        <v>26.2073535714286</v>
      </c>
      <c r="DE293">
        <v>22.4100607142857</v>
      </c>
      <c r="DF293">
        <v>1313.06142857143</v>
      </c>
      <c r="DG293">
        <v>25.6316964285714</v>
      </c>
      <c r="DH293">
        <v>500.040607142857</v>
      </c>
      <c r="DI293">
        <v>90.3823392857143</v>
      </c>
      <c r="DJ293">
        <v>0.0456831607142857</v>
      </c>
      <c r="DK293">
        <v>27.2705464285714</v>
      </c>
      <c r="DL293">
        <v>27.4419178571429</v>
      </c>
      <c r="DM293">
        <v>999.9</v>
      </c>
      <c r="DN293">
        <v>0</v>
      </c>
      <c r="DO293">
        <v>0</v>
      </c>
      <c r="DP293">
        <v>10001.7857142857</v>
      </c>
      <c r="DQ293">
        <v>0</v>
      </c>
      <c r="DR293">
        <v>18.0161678571429</v>
      </c>
      <c r="DS293">
        <v>-61.0892571428571</v>
      </c>
      <c r="DT293">
        <v>1360.30857142857</v>
      </c>
      <c r="DU293">
        <v>1417.51392857143</v>
      </c>
      <c r="DV293">
        <v>3.7973</v>
      </c>
      <c r="DW293">
        <v>1385.74785714286</v>
      </c>
      <c r="DX293">
        <v>22.4100607142857</v>
      </c>
      <c r="DY293">
        <v>2.36868035714286</v>
      </c>
      <c r="DZ293">
        <v>2.0254725</v>
      </c>
      <c r="EA293">
        <v>20.1512535714286</v>
      </c>
      <c r="EB293">
        <v>17.6448785714286</v>
      </c>
      <c r="EC293">
        <v>2000.02892857143</v>
      </c>
      <c r="ED293">
        <v>0.980003142857143</v>
      </c>
      <c r="EE293">
        <v>0.0199968928571429</v>
      </c>
      <c r="EF293">
        <v>0</v>
      </c>
      <c r="EG293">
        <v>874.0925</v>
      </c>
      <c r="EH293">
        <v>5.00063</v>
      </c>
      <c r="EI293">
        <v>17235.5142857143</v>
      </c>
      <c r="EJ293">
        <v>17257.1642857143</v>
      </c>
      <c r="EK293">
        <v>38</v>
      </c>
      <c r="EL293">
        <v>38.062</v>
      </c>
      <c r="EM293">
        <v>37.5110714285714</v>
      </c>
      <c r="EN293">
        <v>37.34125</v>
      </c>
      <c r="EO293">
        <v>39</v>
      </c>
      <c r="EP293">
        <v>1955.13535714286</v>
      </c>
      <c r="EQ293">
        <v>39.8910714285714</v>
      </c>
      <c r="ER293">
        <v>0</v>
      </c>
      <c r="ES293">
        <v>1659027066.7</v>
      </c>
      <c r="ET293">
        <v>0</v>
      </c>
      <c r="EU293">
        <v>874.10684</v>
      </c>
      <c r="EV293">
        <v>-0.910692307000234</v>
      </c>
      <c r="EW293">
        <v>-14.3615384071034</v>
      </c>
      <c r="EX293">
        <v>17235.368</v>
      </c>
      <c r="EY293">
        <v>15</v>
      </c>
      <c r="EZ293">
        <v>0</v>
      </c>
      <c r="FA293" t="s">
        <v>420</v>
      </c>
      <c r="FB293">
        <v>1657551626.5</v>
      </c>
      <c r="FC293">
        <v>1657551629</v>
      </c>
      <c r="FD293">
        <v>0</v>
      </c>
      <c r="FE293">
        <v>0.403</v>
      </c>
      <c r="FF293">
        <v>0.009</v>
      </c>
      <c r="FG293">
        <v>9.41</v>
      </c>
      <c r="FH293">
        <v>0.087</v>
      </c>
      <c r="FI293">
        <v>417</v>
      </c>
      <c r="FJ293">
        <v>17</v>
      </c>
      <c r="FK293">
        <v>1.61</v>
      </c>
      <c r="FL293">
        <v>0.59</v>
      </c>
      <c r="FM293">
        <v>-61.0092902439025</v>
      </c>
      <c r="FN293">
        <v>0.432223693379725</v>
      </c>
      <c r="FO293">
        <v>0.779579849883155</v>
      </c>
      <c r="FP293">
        <v>1</v>
      </c>
      <c r="FQ293">
        <v>874.136411764706</v>
      </c>
      <c r="FR293">
        <v>-0.786676853497239</v>
      </c>
      <c r="FS293">
        <v>0.260158562243597</v>
      </c>
      <c r="FT293">
        <v>1</v>
      </c>
      <c r="FU293">
        <v>3.8018856097561</v>
      </c>
      <c r="FV293">
        <v>-0.107179860627179</v>
      </c>
      <c r="FW293">
        <v>0.0122470139812718</v>
      </c>
      <c r="FX293">
        <v>0</v>
      </c>
      <c r="FY293">
        <v>2</v>
      </c>
      <c r="FZ293">
        <v>3</v>
      </c>
      <c r="GA293" t="s">
        <v>474</v>
      </c>
      <c r="GB293">
        <v>2.97368</v>
      </c>
      <c r="GC293">
        <v>2.69935</v>
      </c>
      <c r="GD293">
        <v>0.200828</v>
      </c>
      <c r="GE293">
        <v>0.207083</v>
      </c>
      <c r="GF293">
        <v>0.109579</v>
      </c>
      <c r="GG293">
        <v>0.0994744</v>
      </c>
      <c r="GH293">
        <v>31139.6</v>
      </c>
      <c r="GI293">
        <v>33784.5</v>
      </c>
      <c r="GJ293">
        <v>35305.8</v>
      </c>
      <c r="GK293">
        <v>38637.5</v>
      </c>
      <c r="GL293">
        <v>44563.7</v>
      </c>
      <c r="GM293">
        <v>50250.1</v>
      </c>
      <c r="GN293">
        <v>55184.4</v>
      </c>
      <c r="GO293">
        <v>61968</v>
      </c>
      <c r="GP293">
        <v>1.988</v>
      </c>
      <c r="GQ293">
        <v>1.857</v>
      </c>
      <c r="GR293">
        <v>0.141561</v>
      </c>
      <c r="GS293">
        <v>0</v>
      </c>
      <c r="GT293">
        <v>25.1249</v>
      </c>
      <c r="GU293">
        <v>999.9</v>
      </c>
      <c r="GV293">
        <v>57.783</v>
      </c>
      <c r="GW293">
        <v>29.285</v>
      </c>
      <c r="GX293">
        <v>26.1389</v>
      </c>
      <c r="GY293">
        <v>55.8064</v>
      </c>
      <c r="GZ293">
        <v>42.7885</v>
      </c>
      <c r="HA293">
        <v>1</v>
      </c>
      <c r="HB293">
        <v>-0.0645732</v>
      </c>
      <c r="HC293">
        <v>0.0108932</v>
      </c>
      <c r="HD293">
        <v>20.1142</v>
      </c>
      <c r="HE293">
        <v>5.20052</v>
      </c>
      <c r="HF293">
        <v>12.0052</v>
      </c>
      <c r="HG293">
        <v>4.976</v>
      </c>
      <c r="HH293">
        <v>3.2938</v>
      </c>
      <c r="HI293">
        <v>9999</v>
      </c>
      <c r="HJ293">
        <v>9999</v>
      </c>
      <c r="HK293">
        <v>9999</v>
      </c>
      <c r="HL293">
        <v>628.6</v>
      </c>
      <c r="HM293">
        <v>1.86325</v>
      </c>
      <c r="HN293">
        <v>1.86801</v>
      </c>
      <c r="HO293">
        <v>1.86783</v>
      </c>
      <c r="HP293">
        <v>1.86893</v>
      </c>
      <c r="HQ293">
        <v>1.86981</v>
      </c>
      <c r="HR293">
        <v>1.86584</v>
      </c>
      <c r="HS293">
        <v>1.86691</v>
      </c>
      <c r="HT293">
        <v>1.86832</v>
      </c>
      <c r="HU293">
        <v>5</v>
      </c>
      <c r="HV293">
        <v>0</v>
      </c>
      <c r="HW293">
        <v>0</v>
      </c>
      <c r="HX293">
        <v>0</v>
      </c>
      <c r="HY293" t="s">
        <v>422</v>
      </c>
      <c r="HZ293" t="s">
        <v>423</v>
      </c>
      <c r="IA293" t="s">
        <v>424</v>
      </c>
      <c r="IB293" t="s">
        <v>424</v>
      </c>
      <c r="IC293" t="s">
        <v>424</v>
      </c>
      <c r="ID293" t="s">
        <v>424</v>
      </c>
      <c r="IE293">
        <v>0</v>
      </c>
      <c r="IF293">
        <v>100</v>
      </c>
      <c r="IG293">
        <v>100</v>
      </c>
      <c r="IH293">
        <v>11.73</v>
      </c>
      <c r="II293">
        <v>0.576</v>
      </c>
      <c r="IJ293">
        <v>4.02706509432224</v>
      </c>
      <c r="IK293">
        <v>0.00601174518973114</v>
      </c>
      <c r="IL293">
        <v>2.77886958061485e-07</v>
      </c>
      <c r="IM293">
        <v>-3.54636231360687e-10</v>
      </c>
      <c r="IN293">
        <v>-0.0404303883988718</v>
      </c>
      <c r="IO293">
        <v>-0.0177815531441476</v>
      </c>
      <c r="IP293">
        <v>0.00205572605671414</v>
      </c>
      <c r="IQ293">
        <v>-1.65519735432211e-05</v>
      </c>
      <c r="IR293">
        <v>-4</v>
      </c>
      <c r="IS293">
        <v>1848</v>
      </c>
      <c r="IT293">
        <v>1</v>
      </c>
      <c r="IU293">
        <v>25</v>
      </c>
      <c r="IV293">
        <v>24590.7</v>
      </c>
      <c r="IW293">
        <v>24590.7</v>
      </c>
      <c r="IX293">
        <v>2.74048</v>
      </c>
      <c r="IY293">
        <v>2.57935</v>
      </c>
      <c r="IZ293">
        <v>1.54785</v>
      </c>
      <c r="JA293">
        <v>2.30347</v>
      </c>
      <c r="JB293">
        <v>1.34644</v>
      </c>
      <c r="JC293">
        <v>2.42676</v>
      </c>
      <c r="JD293">
        <v>33.693</v>
      </c>
      <c r="JE293">
        <v>24.2188</v>
      </c>
      <c r="JF293">
        <v>18</v>
      </c>
      <c r="JG293">
        <v>500.166</v>
      </c>
      <c r="JH293">
        <v>415.315</v>
      </c>
      <c r="JI293">
        <v>25</v>
      </c>
      <c r="JJ293">
        <v>26.4243</v>
      </c>
      <c r="JK293">
        <v>30</v>
      </c>
      <c r="JL293">
        <v>26.3911</v>
      </c>
      <c r="JM293">
        <v>26.3356</v>
      </c>
      <c r="JN293">
        <v>54.8743</v>
      </c>
      <c r="JO293">
        <v>22.5387</v>
      </c>
      <c r="JP293">
        <v>84.985</v>
      </c>
      <c r="JQ293">
        <v>25</v>
      </c>
      <c r="JR293">
        <v>1422.51</v>
      </c>
      <c r="JS293">
        <v>22.3443</v>
      </c>
      <c r="JT293">
        <v>102.372</v>
      </c>
      <c r="JU293">
        <v>103.15</v>
      </c>
    </row>
    <row r="294" spans="1:281">
      <c r="A294">
        <v>278</v>
      </c>
      <c r="B294">
        <v>1659027072.6</v>
      </c>
      <c r="C294">
        <v>3389.5</v>
      </c>
      <c r="D294" t="s">
        <v>982</v>
      </c>
      <c r="E294" t="s">
        <v>983</v>
      </c>
      <c r="F294">
        <v>5</v>
      </c>
      <c r="G294" t="s">
        <v>812</v>
      </c>
      <c r="H294" t="s">
        <v>417</v>
      </c>
      <c r="I294">
        <v>1659027064.77857</v>
      </c>
      <c r="J294">
        <f>(K294)/1000</f>
        <v>0</v>
      </c>
      <c r="K294">
        <f>IF(CZ294, AN294, AH294)</f>
        <v>0</v>
      </c>
      <c r="L294">
        <f>IF(CZ294, AI294, AG294)</f>
        <v>0</v>
      </c>
      <c r="M294">
        <f>DB294 - IF(AU294&gt;1, L294*CV294*100.0/(AW294*DP294), 0)</f>
        <v>0</v>
      </c>
      <c r="N294">
        <f>((T294-J294/2)*M294-L294)/(T294+J294/2)</f>
        <v>0</v>
      </c>
      <c r="O294">
        <f>N294*(DI294+DJ294)/1000.0</f>
        <v>0</v>
      </c>
      <c r="P294">
        <f>(DB294 - IF(AU294&gt;1, L294*CV294*100.0/(AW294*DP294), 0))*(DI294+DJ294)/1000.0</f>
        <v>0</v>
      </c>
      <c r="Q294">
        <f>2.0/((1/S294-1/R294)+SIGN(S294)*SQRT((1/S294-1/R294)*(1/S294-1/R294) + 4*CW294/((CW294+1)*(CW294+1))*(2*1/S294*1/R294-1/R294*1/R294)))</f>
        <v>0</v>
      </c>
      <c r="R294">
        <f>IF(LEFT(CX294,1)&lt;&gt;"0",IF(LEFT(CX294,1)="1",3.0,CY294),$D$5+$E$5*(DP294*DI294/($K$5*1000))+$F$5*(DP294*DI294/($K$5*1000))*MAX(MIN(CV294,$J$5),$I$5)*MAX(MIN(CV294,$J$5),$I$5)+$G$5*MAX(MIN(CV294,$J$5),$I$5)*(DP294*DI294/($K$5*1000))+$H$5*(DP294*DI294/($K$5*1000))*(DP294*DI294/($K$5*1000)))</f>
        <v>0</v>
      </c>
      <c r="S294">
        <f>J294*(1000-(1000*0.61365*exp(17.502*W294/(240.97+W294))/(DI294+DJ294)+DD294)/2)/(1000*0.61365*exp(17.502*W294/(240.97+W294))/(DI294+DJ294)-DD294)</f>
        <v>0</v>
      </c>
      <c r="T294">
        <f>1/((CW294+1)/(Q294/1.6)+1/(R294/1.37)) + CW294/((CW294+1)/(Q294/1.6) + CW294/(R294/1.37))</f>
        <v>0</v>
      </c>
      <c r="U294">
        <f>(CR294*CU294)</f>
        <v>0</v>
      </c>
      <c r="V294">
        <f>(DK294+(U294+2*0.95*5.67E-8*(((DK294+$B$7)+273)^4-(DK294+273)^4)-44100*J294)/(1.84*29.3*R294+8*0.95*5.67E-8*(DK294+273)^3))</f>
        <v>0</v>
      </c>
      <c r="W294">
        <f>($C$7*DL294+$D$7*DM294+$E$7*V294)</f>
        <v>0</v>
      </c>
      <c r="X294">
        <f>0.61365*exp(17.502*W294/(240.97+W294))</f>
        <v>0</v>
      </c>
      <c r="Y294">
        <f>(Z294/AA294*100)</f>
        <v>0</v>
      </c>
      <c r="Z294">
        <f>DD294*(DI294+DJ294)/1000</f>
        <v>0</v>
      </c>
      <c r="AA294">
        <f>0.61365*exp(17.502*DK294/(240.97+DK294))</f>
        <v>0</v>
      </c>
      <c r="AB294">
        <f>(X294-DD294*(DI294+DJ294)/1000)</f>
        <v>0</v>
      </c>
      <c r="AC294">
        <f>(-J294*44100)</f>
        <v>0</v>
      </c>
      <c r="AD294">
        <f>2*29.3*R294*0.92*(DK294-W294)</f>
        <v>0</v>
      </c>
      <c r="AE294">
        <f>2*0.95*5.67E-8*(((DK294+$B$7)+273)^4-(W294+273)^4)</f>
        <v>0</v>
      </c>
      <c r="AF294">
        <f>U294+AE294+AC294+AD294</f>
        <v>0</v>
      </c>
      <c r="AG294">
        <f>DH294*AU294*(DC294-DB294*(1000-AU294*DE294)/(1000-AU294*DD294))/(100*CV294)</f>
        <v>0</v>
      </c>
      <c r="AH294">
        <f>1000*DH294*AU294*(DD294-DE294)/(100*CV294*(1000-AU294*DD294))</f>
        <v>0</v>
      </c>
      <c r="AI294">
        <f>(AJ294 - AK294 - DI294*1E3/(8.314*(DK294+273.15)) * AM294/DH294 * AL294) * DH294/(100*CV294) * (1000 - DE294)/1000</f>
        <v>0</v>
      </c>
      <c r="AJ294">
        <v>1449.52429563994</v>
      </c>
      <c r="AK294">
        <v>1400.67533333333</v>
      </c>
      <c r="AL294">
        <v>3.36001124537324</v>
      </c>
      <c r="AM294">
        <v>66.0504921813524</v>
      </c>
      <c r="AN294">
        <f>(AP294 - AO294 + DI294*1E3/(8.314*(DK294+273.15)) * AR294/DH294 * AQ294) * DH294/(100*CV294) * 1000/(1000 - AP294)</f>
        <v>0</v>
      </c>
      <c r="AO294">
        <v>22.4206526841991</v>
      </c>
      <c r="AP294">
        <v>26.2128258741259</v>
      </c>
      <c r="AQ294">
        <v>6.74981591621938e-05</v>
      </c>
      <c r="AR294">
        <v>92.47</v>
      </c>
      <c r="AS294">
        <v>0</v>
      </c>
      <c r="AT294">
        <v>0</v>
      </c>
      <c r="AU294">
        <f>IF(AS294*$H$13&gt;=AW294,1.0,(AW294/(AW294-AS294*$H$13)))</f>
        <v>0</v>
      </c>
      <c r="AV294">
        <f>(AU294-1)*100</f>
        <v>0</v>
      </c>
      <c r="AW294">
        <f>MAX(0,($B$13+$C$13*DP294)/(1+$D$13*DP294)*DI294/(DK294+273)*$E$13)</f>
        <v>0</v>
      </c>
      <c r="AX294" t="s">
        <v>418</v>
      </c>
      <c r="AY294" t="s">
        <v>418</v>
      </c>
      <c r="AZ294">
        <v>0</v>
      </c>
      <c r="BA294">
        <v>0</v>
      </c>
      <c r="BB294">
        <f>1-AZ294/BA294</f>
        <v>0</v>
      </c>
      <c r="BC294">
        <v>0</v>
      </c>
      <c r="BD294" t="s">
        <v>418</v>
      </c>
      <c r="BE294" t="s">
        <v>418</v>
      </c>
      <c r="BF294">
        <v>0</v>
      </c>
      <c r="BG294">
        <v>0</v>
      </c>
      <c r="BH294">
        <f>1-BF294/BG294</f>
        <v>0</v>
      </c>
      <c r="BI294">
        <v>0.5</v>
      </c>
      <c r="BJ294">
        <f>CS294</f>
        <v>0</v>
      </c>
      <c r="BK294">
        <f>L294</f>
        <v>0</v>
      </c>
      <c r="BL294">
        <f>BH294*BI294*BJ294</f>
        <v>0</v>
      </c>
      <c r="BM294">
        <f>(BK294-BC294)/BJ294</f>
        <v>0</v>
      </c>
      <c r="BN294">
        <f>(BA294-BG294)/BG294</f>
        <v>0</v>
      </c>
      <c r="BO294">
        <f>AZ294/(BB294+AZ294/BG294)</f>
        <v>0</v>
      </c>
      <c r="BP294" t="s">
        <v>418</v>
      </c>
      <c r="BQ294">
        <v>0</v>
      </c>
      <c r="BR294">
        <f>IF(BQ294&lt;&gt;0, BQ294, BO294)</f>
        <v>0</v>
      </c>
      <c r="BS294">
        <f>1-BR294/BG294</f>
        <v>0</v>
      </c>
      <c r="BT294">
        <f>(BG294-BF294)/(BG294-BR294)</f>
        <v>0</v>
      </c>
      <c r="BU294">
        <f>(BA294-BG294)/(BA294-BR294)</f>
        <v>0</v>
      </c>
      <c r="BV294">
        <f>(BG294-BF294)/(BG294-AZ294)</f>
        <v>0</v>
      </c>
      <c r="BW294">
        <f>(BA294-BG294)/(BA294-AZ294)</f>
        <v>0</v>
      </c>
      <c r="BX294">
        <f>(BT294*BR294/BF294)</f>
        <v>0</v>
      </c>
      <c r="BY294">
        <f>(1-BX294)</f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f>$B$11*DQ294+$C$11*DR294+$F$11*EC294*(1-EF294)</f>
        <v>0</v>
      </c>
      <c r="CS294">
        <f>CR294*CT294</f>
        <v>0</v>
      </c>
      <c r="CT294">
        <f>($B$11*$D$9+$C$11*$D$9+$F$11*((EP294+EH294)/MAX(EP294+EH294+EQ294, 0.1)*$I$9+EQ294/MAX(EP294+EH294+EQ294, 0.1)*$J$9))/($B$11+$C$11+$F$11)</f>
        <v>0</v>
      </c>
      <c r="CU294">
        <f>($B$11*$K$9+$C$11*$K$9+$F$11*((EP294+EH294)/MAX(EP294+EH294+EQ294, 0.1)*$P$9+EQ294/MAX(EP294+EH294+EQ294, 0.1)*$Q$9))/($B$11+$C$11+$F$11)</f>
        <v>0</v>
      </c>
      <c r="CV294">
        <v>6</v>
      </c>
      <c r="CW294">
        <v>0.5</v>
      </c>
      <c r="CX294" t="s">
        <v>419</v>
      </c>
      <c r="CY294">
        <v>2</v>
      </c>
      <c r="CZ294" t="b">
        <v>1</v>
      </c>
      <c r="DA294">
        <v>1659027064.77857</v>
      </c>
      <c r="DB294">
        <v>1339.59</v>
      </c>
      <c r="DC294">
        <v>1400.38</v>
      </c>
      <c r="DD294">
        <v>26.2100071428571</v>
      </c>
      <c r="DE294">
        <v>22.4183892857143</v>
      </c>
      <c r="DF294">
        <v>1327.92</v>
      </c>
      <c r="DG294">
        <v>25.6342035714286</v>
      </c>
      <c r="DH294">
        <v>500.0185</v>
      </c>
      <c r="DI294">
        <v>90.3820428571428</v>
      </c>
      <c r="DJ294">
        <v>0.04577305</v>
      </c>
      <c r="DK294">
        <v>27.269475</v>
      </c>
      <c r="DL294">
        <v>27.4486107142857</v>
      </c>
      <c r="DM294">
        <v>999.9</v>
      </c>
      <c r="DN294">
        <v>0</v>
      </c>
      <c r="DO294">
        <v>0</v>
      </c>
      <c r="DP294">
        <v>9989.46428571429</v>
      </c>
      <c r="DQ294">
        <v>0</v>
      </c>
      <c r="DR294">
        <v>18.0208892857143</v>
      </c>
      <c r="DS294">
        <v>-60.7896071428572</v>
      </c>
      <c r="DT294">
        <v>1375.64642857143</v>
      </c>
      <c r="DU294">
        <v>1432.49321428571</v>
      </c>
      <c r="DV294">
        <v>3.79161928571429</v>
      </c>
      <c r="DW294">
        <v>1400.38</v>
      </c>
      <c r="DX294">
        <v>22.4183892857143</v>
      </c>
      <c r="DY294">
        <v>2.36891214285714</v>
      </c>
      <c r="DZ294">
        <v>2.02621821428571</v>
      </c>
      <c r="EA294">
        <v>20.1528285714286</v>
      </c>
      <c r="EB294">
        <v>17.6507178571429</v>
      </c>
      <c r="EC294">
        <v>2000.03035714286</v>
      </c>
      <c r="ED294">
        <v>0.980004142857143</v>
      </c>
      <c r="EE294">
        <v>0.0199958642857143</v>
      </c>
      <c r="EF294">
        <v>0</v>
      </c>
      <c r="EG294">
        <v>874.090857142857</v>
      </c>
      <c r="EH294">
        <v>5.00063</v>
      </c>
      <c r="EI294">
        <v>17234.55</v>
      </c>
      <c r="EJ294">
        <v>17257.1928571429</v>
      </c>
      <c r="EK294">
        <v>38</v>
      </c>
      <c r="EL294">
        <v>38.062</v>
      </c>
      <c r="EM294">
        <v>37.5110714285714</v>
      </c>
      <c r="EN294">
        <v>37.3345</v>
      </c>
      <c r="EO294">
        <v>39</v>
      </c>
      <c r="EP294">
        <v>1955.13785714286</v>
      </c>
      <c r="EQ294">
        <v>39.89</v>
      </c>
      <c r="ER294">
        <v>0</v>
      </c>
      <c r="ES294">
        <v>1659027071.5</v>
      </c>
      <c r="ET294">
        <v>0</v>
      </c>
      <c r="EU294">
        <v>874.09088</v>
      </c>
      <c r="EV294">
        <v>-0.812846157619855</v>
      </c>
      <c r="EW294">
        <v>-15.6615384326898</v>
      </c>
      <c r="EX294">
        <v>17234.352</v>
      </c>
      <c r="EY294">
        <v>15</v>
      </c>
      <c r="EZ294">
        <v>0</v>
      </c>
      <c r="FA294" t="s">
        <v>420</v>
      </c>
      <c r="FB294">
        <v>1657551626.5</v>
      </c>
      <c r="FC294">
        <v>1657551629</v>
      </c>
      <c r="FD294">
        <v>0</v>
      </c>
      <c r="FE294">
        <v>0.403</v>
      </c>
      <c r="FF294">
        <v>0.009</v>
      </c>
      <c r="FG294">
        <v>9.41</v>
      </c>
      <c r="FH294">
        <v>0.087</v>
      </c>
      <c r="FI294">
        <v>417</v>
      </c>
      <c r="FJ294">
        <v>17</v>
      </c>
      <c r="FK294">
        <v>1.61</v>
      </c>
      <c r="FL294">
        <v>0.59</v>
      </c>
      <c r="FM294">
        <v>-60.7969414634146</v>
      </c>
      <c r="FN294">
        <v>0.837457839721323</v>
      </c>
      <c r="FO294">
        <v>0.806356695258434</v>
      </c>
      <c r="FP294">
        <v>0</v>
      </c>
      <c r="FQ294">
        <v>874.110235294118</v>
      </c>
      <c r="FR294">
        <v>-0.406844921767039</v>
      </c>
      <c r="FS294">
        <v>0.248616413591845</v>
      </c>
      <c r="FT294">
        <v>1</v>
      </c>
      <c r="FU294">
        <v>3.79744707317073</v>
      </c>
      <c r="FV294">
        <v>-0.0752506620208897</v>
      </c>
      <c r="FW294">
        <v>0.0104499679644514</v>
      </c>
      <c r="FX294">
        <v>1</v>
      </c>
      <c r="FY294">
        <v>2</v>
      </c>
      <c r="FZ294">
        <v>3</v>
      </c>
      <c r="GA294" t="s">
        <v>474</v>
      </c>
      <c r="GB294">
        <v>2.97295</v>
      </c>
      <c r="GC294">
        <v>2.70004</v>
      </c>
      <c r="GD294">
        <v>0.202173</v>
      </c>
      <c r="GE294">
        <v>0.208227</v>
      </c>
      <c r="GF294">
        <v>0.109568</v>
      </c>
      <c r="GG294">
        <v>0.0994514</v>
      </c>
      <c r="GH294">
        <v>31087.2</v>
      </c>
      <c r="GI294">
        <v>33736.1</v>
      </c>
      <c r="GJ294">
        <v>35305.8</v>
      </c>
      <c r="GK294">
        <v>38637.9</v>
      </c>
      <c r="GL294">
        <v>44563.6</v>
      </c>
      <c r="GM294">
        <v>50252.1</v>
      </c>
      <c r="GN294">
        <v>55183.6</v>
      </c>
      <c r="GO294">
        <v>61968.9</v>
      </c>
      <c r="GP294">
        <v>1.9874</v>
      </c>
      <c r="GQ294">
        <v>1.8572</v>
      </c>
      <c r="GR294">
        <v>0.143051</v>
      </c>
      <c r="GS294">
        <v>0</v>
      </c>
      <c r="GT294">
        <v>25.1249</v>
      </c>
      <c r="GU294">
        <v>999.9</v>
      </c>
      <c r="GV294">
        <v>57.783</v>
      </c>
      <c r="GW294">
        <v>29.285</v>
      </c>
      <c r="GX294">
        <v>26.138</v>
      </c>
      <c r="GY294">
        <v>56.3364</v>
      </c>
      <c r="GZ294">
        <v>43.2452</v>
      </c>
      <c r="HA294">
        <v>1</v>
      </c>
      <c r="HB294">
        <v>-0.0645935</v>
      </c>
      <c r="HC294">
        <v>0.00915033</v>
      </c>
      <c r="HD294">
        <v>20.1142</v>
      </c>
      <c r="HE294">
        <v>5.19932</v>
      </c>
      <c r="HF294">
        <v>12.0064</v>
      </c>
      <c r="HG294">
        <v>4.9756</v>
      </c>
      <c r="HH294">
        <v>3.2938</v>
      </c>
      <c r="HI294">
        <v>9999</v>
      </c>
      <c r="HJ294">
        <v>9999</v>
      </c>
      <c r="HK294">
        <v>9999</v>
      </c>
      <c r="HL294">
        <v>628.6</v>
      </c>
      <c r="HM294">
        <v>1.86322</v>
      </c>
      <c r="HN294">
        <v>1.86801</v>
      </c>
      <c r="HO294">
        <v>1.86783</v>
      </c>
      <c r="HP294">
        <v>1.86893</v>
      </c>
      <c r="HQ294">
        <v>1.86981</v>
      </c>
      <c r="HR294">
        <v>1.86584</v>
      </c>
      <c r="HS294">
        <v>1.86691</v>
      </c>
      <c r="HT294">
        <v>1.86829</v>
      </c>
      <c r="HU294">
        <v>5</v>
      </c>
      <c r="HV294">
        <v>0</v>
      </c>
      <c r="HW294">
        <v>0</v>
      </c>
      <c r="HX294">
        <v>0</v>
      </c>
      <c r="HY294" t="s">
        <v>422</v>
      </c>
      <c r="HZ294" t="s">
        <v>423</v>
      </c>
      <c r="IA294" t="s">
        <v>424</v>
      </c>
      <c r="IB294" t="s">
        <v>424</v>
      </c>
      <c r="IC294" t="s">
        <v>424</v>
      </c>
      <c r="ID294" t="s">
        <v>424</v>
      </c>
      <c r="IE294">
        <v>0</v>
      </c>
      <c r="IF294">
        <v>100</v>
      </c>
      <c r="IG294">
        <v>100</v>
      </c>
      <c r="IH294">
        <v>11.8</v>
      </c>
      <c r="II294">
        <v>0.5757</v>
      </c>
      <c r="IJ294">
        <v>4.02706509432224</v>
      </c>
      <c r="IK294">
        <v>0.00601174518973114</v>
      </c>
      <c r="IL294">
        <v>2.77886958061485e-07</v>
      </c>
      <c r="IM294">
        <v>-3.54636231360687e-10</v>
      </c>
      <c r="IN294">
        <v>-0.0404303883988718</v>
      </c>
      <c r="IO294">
        <v>-0.0177815531441476</v>
      </c>
      <c r="IP294">
        <v>0.00205572605671414</v>
      </c>
      <c r="IQ294">
        <v>-1.65519735432211e-05</v>
      </c>
      <c r="IR294">
        <v>-4</v>
      </c>
      <c r="IS294">
        <v>1848</v>
      </c>
      <c r="IT294">
        <v>1</v>
      </c>
      <c r="IU294">
        <v>25</v>
      </c>
      <c r="IV294">
        <v>24590.8</v>
      </c>
      <c r="IW294">
        <v>24590.7</v>
      </c>
      <c r="IX294">
        <v>2.76245</v>
      </c>
      <c r="IY294">
        <v>2.59277</v>
      </c>
      <c r="IZ294">
        <v>1.54785</v>
      </c>
      <c r="JA294">
        <v>2.30347</v>
      </c>
      <c r="JB294">
        <v>1.34644</v>
      </c>
      <c r="JC294">
        <v>2.31323</v>
      </c>
      <c r="JD294">
        <v>33.693</v>
      </c>
      <c r="JE294">
        <v>24.2188</v>
      </c>
      <c r="JF294">
        <v>18</v>
      </c>
      <c r="JG294">
        <v>499.77</v>
      </c>
      <c r="JH294">
        <v>415.412</v>
      </c>
      <c r="JI294">
        <v>24.9998</v>
      </c>
      <c r="JJ294">
        <v>26.4243</v>
      </c>
      <c r="JK294">
        <v>30</v>
      </c>
      <c r="JL294">
        <v>26.3911</v>
      </c>
      <c r="JM294">
        <v>26.3335</v>
      </c>
      <c r="JN294">
        <v>55.3079</v>
      </c>
      <c r="JO294">
        <v>22.8204</v>
      </c>
      <c r="JP294">
        <v>84.985</v>
      </c>
      <c r="JQ294">
        <v>25</v>
      </c>
      <c r="JR294">
        <v>1442.66</v>
      </c>
      <c r="JS294">
        <v>22.3443</v>
      </c>
      <c r="JT294">
        <v>102.371</v>
      </c>
      <c r="JU294">
        <v>103.151</v>
      </c>
    </row>
    <row r="295" spans="1:281">
      <c r="A295">
        <v>279</v>
      </c>
      <c r="B295">
        <v>1659027078.1</v>
      </c>
      <c r="C295">
        <v>3395</v>
      </c>
      <c r="D295" t="s">
        <v>984</v>
      </c>
      <c r="E295" t="s">
        <v>985</v>
      </c>
      <c r="F295">
        <v>5</v>
      </c>
      <c r="G295" t="s">
        <v>812</v>
      </c>
      <c r="H295" t="s">
        <v>417</v>
      </c>
      <c r="I295">
        <v>1659027070.35</v>
      </c>
      <c r="J295">
        <f>(K295)/1000</f>
        <v>0</v>
      </c>
      <c r="K295">
        <f>IF(CZ295, AN295, AH295)</f>
        <v>0</v>
      </c>
      <c r="L295">
        <f>IF(CZ295, AI295, AG295)</f>
        <v>0</v>
      </c>
      <c r="M295">
        <f>DB295 - IF(AU295&gt;1, L295*CV295*100.0/(AW295*DP295), 0)</f>
        <v>0</v>
      </c>
      <c r="N295">
        <f>((T295-J295/2)*M295-L295)/(T295+J295/2)</f>
        <v>0</v>
      </c>
      <c r="O295">
        <f>N295*(DI295+DJ295)/1000.0</f>
        <v>0</v>
      </c>
      <c r="P295">
        <f>(DB295 - IF(AU295&gt;1, L295*CV295*100.0/(AW295*DP295), 0))*(DI295+DJ295)/1000.0</f>
        <v>0</v>
      </c>
      <c r="Q295">
        <f>2.0/((1/S295-1/R295)+SIGN(S295)*SQRT((1/S295-1/R295)*(1/S295-1/R295) + 4*CW295/((CW295+1)*(CW295+1))*(2*1/S295*1/R295-1/R295*1/R295)))</f>
        <v>0</v>
      </c>
      <c r="R295">
        <f>IF(LEFT(CX295,1)&lt;&gt;"0",IF(LEFT(CX295,1)="1",3.0,CY295),$D$5+$E$5*(DP295*DI295/($K$5*1000))+$F$5*(DP295*DI295/($K$5*1000))*MAX(MIN(CV295,$J$5),$I$5)*MAX(MIN(CV295,$J$5),$I$5)+$G$5*MAX(MIN(CV295,$J$5),$I$5)*(DP295*DI295/($K$5*1000))+$H$5*(DP295*DI295/($K$5*1000))*(DP295*DI295/($K$5*1000)))</f>
        <v>0</v>
      </c>
      <c r="S295">
        <f>J295*(1000-(1000*0.61365*exp(17.502*W295/(240.97+W295))/(DI295+DJ295)+DD295)/2)/(1000*0.61365*exp(17.502*W295/(240.97+W295))/(DI295+DJ295)-DD295)</f>
        <v>0</v>
      </c>
      <c r="T295">
        <f>1/((CW295+1)/(Q295/1.6)+1/(R295/1.37)) + CW295/((CW295+1)/(Q295/1.6) + CW295/(R295/1.37))</f>
        <v>0</v>
      </c>
      <c r="U295">
        <f>(CR295*CU295)</f>
        <v>0</v>
      </c>
      <c r="V295">
        <f>(DK295+(U295+2*0.95*5.67E-8*(((DK295+$B$7)+273)^4-(DK295+273)^4)-44100*J295)/(1.84*29.3*R295+8*0.95*5.67E-8*(DK295+273)^3))</f>
        <v>0</v>
      </c>
      <c r="W295">
        <f>($C$7*DL295+$D$7*DM295+$E$7*V295)</f>
        <v>0</v>
      </c>
      <c r="X295">
        <f>0.61365*exp(17.502*W295/(240.97+W295))</f>
        <v>0</v>
      </c>
      <c r="Y295">
        <f>(Z295/AA295*100)</f>
        <v>0</v>
      </c>
      <c r="Z295">
        <f>DD295*(DI295+DJ295)/1000</f>
        <v>0</v>
      </c>
      <c r="AA295">
        <f>0.61365*exp(17.502*DK295/(240.97+DK295))</f>
        <v>0</v>
      </c>
      <c r="AB295">
        <f>(X295-DD295*(DI295+DJ295)/1000)</f>
        <v>0</v>
      </c>
      <c r="AC295">
        <f>(-J295*44100)</f>
        <v>0</v>
      </c>
      <c r="AD295">
        <f>2*29.3*R295*0.92*(DK295-W295)</f>
        <v>0</v>
      </c>
      <c r="AE295">
        <f>2*0.95*5.67E-8*(((DK295+$B$7)+273)^4-(W295+273)^4)</f>
        <v>0</v>
      </c>
      <c r="AF295">
        <f>U295+AE295+AC295+AD295</f>
        <v>0</v>
      </c>
      <c r="AG295">
        <f>DH295*AU295*(DC295-DB295*(1000-AU295*DE295)/(1000-AU295*DD295))/(100*CV295)</f>
        <v>0</v>
      </c>
      <c r="AH295">
        <f>1000*DH295*AU295*(DD295-DE295)/(100*CV295*(1000-AU295*DD295))</f>
        <v>0</v>
      </c>
      <c r="AI295">
        <f>(AJ295 - AK295 - DI295*1E3/(8.314*(DK295+273.15)) * AM295/DH295 * AL295) * DH295/(100*CV295) * (1000 - DE295)/1000</f>
        <v>0</v>
      </c>
      <c r="AJ295">
        <v>1467.87437040922</v>
      </c>
      <c r="AK295">
        <v>1418.99648484849</v>
      </c>
      <c r="AL295">
        <v>3.38056576404665</v>
      </c>
      <c r="AM295">
        <v>66.0504921813524</v>
      </c>
      <c r="AN295">
        <f>(AP295 - AO295 + DI295*1E3/(8.314*(DK295+273.15)) * AR295/DH295 * AQ295) * DH295/(100*CV295) * 1000/(1000 - AP295)</f>
        <v>0</v>
      </c>
      <c r="AO295">
        <v>22.3939918452814</v>
      </c>
      <c r="AP295">
        <v>26.1965188811189</v>
      </c>
      <c r="AQ295">
        <v>0.000103621982537874</v>
      </c>
      <c r="AR295">
        <v>92.47</v>
      </c>
      <c r="AS295">
        <v>0</v>
      </c>
      <c r="AT295">
        <v>0</v>
      </c>
      <c r="AU295">
        <f>IF(AS295*$H$13&gt;=AW295,1.0,(AW295/(AW295-AS295*$H$13)))</f>
        <v>0</v>
      </c>
      <c r="AV295">
        <f>(AU295-1)*100</f>
        <v>0</v>
      </c>
      <c r="AW295">
        <f>MAX(0,($B$13+$C$13*DP295)/(1+$D$13*DP295)*DI295/(DK295+273)*$E$13)</f>
        <v>0</v>
      </c>
      <c r="AX295" t="s">
        <v>418</v>
      </c>
      <c r="AY295" t="s">
        <v>418</v>
      </c>
      <c r="AZ295">
        <v>0</v>
      </c>
      <c r="BA295">
        <v>0</v>
      </c>
      <c r="BB295">
        <f>1-AZ295/BA295</f>
        <v>0</v>
      </c>
      <c r="BC295">
        <v>0</v>
      </c>
      <c r="BD295" t="s">
        <v>418</v>
      </c>
      <c r="BE295" t="s">
        <v>418</v>
      </c>
      <c r="BF295">
        <v>0</v>
      </c>
      <c r="BG295">
        <v>0</v>
      </c>
      <c r="BH295">
        <f>1-BF295/BG295</f>
        <v>0</v>
      </c>
      <c r="BI295">
        <v>0.5</v>
      </c>
      <c r="BJ295">
        <f>CS295</f>
        <v>0</v>
      </c>
      <c r="BK295">
        <f>L295</f>
        <v>0</v>
      </c>
      <c r="BL295">
        <f>BH295*BI295*BJ295</f>
        <v>0</v>
      </c>
      <c r="BM295">
        <f>(BK295-BC295)/BJ295</f>
        <v>0</v>
      </c>
      <c r="BN295">
        <f>(BA295-BG295)/BG295</f>
        <v>0</v>
      </c>
      <c r="BO295">
        <f>AZ295/(BB295+AZ295/BG295)</f>
        <v>0</v>
      </c>
      <c r="BP295" t="s">
        <v>418</v>
      </c>
      <c r="BQ295">
        <v>0</v>
      </c>
      <c r="BR295">
        <f>IF(BQ295&lt;&gt;0, BQ295, BO295)</f>
        <v>0</v>
      </c>
      <c r="BS295">
        <f>1-BR295/BG295</f>
        <v>0</v>
      </c>
      <c r="BT295">
        <f>(BG295-BF295)/(BG295-BR295)</f>
        <v>0</v>
      </c>
      <c r="BU295">
        <f>(BA295-BG295)/(BA295-BR295)</f>
        <v>0</v>
      </c>
      <c r="BV295">
        <f>(BG295-BF295)/(BG295-AZ295)</f>
        <v>0</v>
      </c>
      <c r="BW295">
        <f>(BA295-BG295)/(BA295-AZ295)</f>
        <v>0</v>
      </c>
      <c r="BX295">
        <f>(BT295*BR295/BF295)</f>
        <v>0</v>
      </c>
      <c r="BY295">
        <f>(1-BX295)</f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f>$B$11*DQ295+$C$11*DR295+$F$11*EC295*(1-EF295)</f>
        <v>0</v>
      </c>
      <c r="CS295">
        <f>CR295*CT295</f>
        <v>0</v>
      </c>
      <c r="CT295">
        <f>($B$11*$D$9+$C$11*$D$9+$F$11*((EP295+EH295)/MAX(EP295+EH295+EQ295, 0.1)*$I$9+EQ295/MAX(EP295+EH295+EQ295, 0.1)*$J$9))/($B$11+$C$11+$F$11)</f>
        <v>0</v>
      </c>
      <c r="CU295">
        <f>($B$11*$K$9+$C$11*$K$9+$F$11*((EP295+EH295)/MAX(EP295+EH295+EQ295, 0.1)*$P$9+EQ295/MAX(EP295+EH295+EQ295, 0.1)*$Q$9))/($B$11+$C$11+$F$11)</f>
        <v>0</v>
      </c>
      <c r="CV295">
        <v>6</v>
      </c>
      <c r="CW295">
        <v>0.5</v>
      </c>
      <c r="CX295" t="s">
        <v>419</v>
      </c>
      <c r="CY295">
        <v>2</v>
      </c>
      <c r="CZ295" t="b">
        <v>1</v>
      </c>
      <c r="DA295">
        <v>1659027070.35</v>
      </c>
      <c r="DB295">
        <v>1358.01714285714</v>
      </c>
      <c r="DC295">
        <v>1418.64428571429</v>
      </c>
      <c r="DD295">
        <v>26.2105107142857</v>
      </c>
      <c r="DE295">
        <v>22.4094857142857</v>
      </c>
      <c r="DF295">
        <v>1346.2575</v>
      </c>
      <c r="DG295">
        <v>25.6346892857143</v>
      </c>
      <c r="DH295">
        <v>500.036428571429</v>
      </c>
      <c r="DI295">
        <v>90.3824</v>
      </c>
      <c r="DJ295">
        <v>0.0457265071428571</v>
      </c>
      <c r="DK295">
        <v>27.2672285714286</v>
      </c>
      <c r="DL295">
        <v>27.4532071428571</v>
      </c>
      <c r="DM295">
        <v>999.9</v>
      </c>
      <c r="DN295">
        <v>0</v>
      </c>
      <c r="DO295">
        <v>0</v>
      </c>
      <c r="DP295">
        <v>9995.35714285714</v>
      </c>
      <c r="DQ295">
        <v>0</v>
      </c>
      <c r="DR295">
        <v>18.0307285714286</v>
      </c>
      <c r="DS295">
        <v>-60.6273928571429</v>
      </c>
      <c r="DT295">
        <v>1394.56964285714</v>
      </c>
      <c r="DU295">
        <v>1451.16321428571</v>
      </c>
      <c r="DV295">
        <v>3.80102785714286</v>
      </c>
      <c r="DW295">
        <v>1418.64428571429</v>
      </c>
      <c r="DX295">
        <v>22.4094857142857</v>
      </c>
      <c r="DY295">
        <v>2.3689675</v>
      </c>
      <c r="DZ295">
        <v>2.02542214285714</v>
      </c>
      <c r="EA295">
        <v>20.1532035714286</v>
      </c>
      <c r="EB295">
        <v>17.6444928571429</v>
      </c>
      <c r="EC295">
        <v>2000.04</v>
      </c>
      <c r="ED295">
        <v>0.980001428571429</v>
      </c>
      <c r="EE295">
        <v>0.0199985892857143</v>
      </c>
      <c r="EF295">
        <v>0</v>
      </c>
      <c r="EG295">
        <v>873.993357142857</v>
      </c>
      <c r="EH295">
        <v>5.00063</v>
      </c>
      <c r="EI295">
        <v>17233.4</v>
      </c>
      <c r="EJ295">
        <v>17257.2535714286</v>
      </c>
      <c r="EK295">
        <v>38</v>
      </c>
      <c r="EL295">
        <v>38.0665</v>
      </c>
      <c r="EM295">
        <v>37.5066428571429</v>
      </c>
      <c r="EN295">
        <v>37.32775</v>
      </c>
      <c r="EO295">
        <v>39</v>
      </c>
      <c r="EP295">
        <v>1955.14071428571</v>
      </c>
      <c r="EQ295">
        <v>39.8960714285714</v>
      </c>
      <c r="ER295">
        <v>0</v>
      </c>
      <c r="ES295">
        <v>1659027076.9</v>
      </c>
      <c r="ET295">
        <v>0</v>
      </c>
      <c r="EU295">
        <v>873.996192307692</v>
      </c>
      <c r="EV295">
        <v>-1.09952137398117</v>
      </c>
      <c r="EW295">
        <v>-11.1863247532536</v>
      </c>
      <c r="EX295">
        <v>17233.3076923077</v>
      </c>
      <c r="EY295">
        <v>15</v>
      </c>
      <c r="EZ295">
        <v>0</v>
      </c>
      <c r="FA295" t="s">
        <v>420</v>
      </c>
      <c r="FB295">
        <v>1657551626.5</v>
      </c>
      <c r="FC295">
        <v>1657551629</v>
      </c>
      <c r="FD295">
        <v>0</v>
      </c>
      <c r="FE295">
        <v>0.403</v>
      </c>
      <c r="FF295">
        <v>0.009</v>
      </c>
      <c r="FG295">
        <v>9.41</v>
      </c>
      <c r="FH295">
        <v>0.087</v>
      </c>
      <c r="FI295">
        <v>417</v>
      </c>
      <c r="FJ295">
        <v>17</v>
      </c>
      <c r="FK295">
        <v>1.61</v>
      </c>
      <c r="FL295">
        <v>0.59</v>
      </c>
      <c r="FM295">
        <v>-60.6644682926829</v>
      </c>
      <c r="FN295">
        <v>2.41109686411143</v>
      </c>
      <c r="FO295">
        <v>0.751298147903631</v>
      </c>
      <c r="FP295">
        <v>0</v>
      </c>
      <c r="FQ295">
        <v>874.048264705882</v>
      </c>
      <c r="FR295">
        <v>-1.05666921400552</v>
      </c>
      <c r="FS295">
        <v>0.221489252006335</v>
      </c>
      <c r="FT295">
        <v>0</v>
      </c>
      <c r="FU295">
        <v>3.79787243902439</v>
      </c>
      <c r="FV295">
        <v>0.0937227177700399</v>
      </c>
      <c r="FW295">
        <v>0.0121660296308199</v>
      </c>
      <c r="FX295">
        <v>1</v>
      </c>
      <c r="FY295">
        <v>1</v>
      </c>
      <c r="FZ295">
        <v>3</v>
      </c>
      <c r="GA295" t="s">
        <v>421</v>
      </c>
      <c r="GB295">
        <v>2.97306</v>
      </c>
      <c r="GC295">
        <v>2.69995</v>
      </c>
      <c r="GD295">
        <v>0.2038</v>
      </c>
      <c r="GE295">
        <v>0.209953</v>
      </c>
      <c r="GF295">
        <v>0.109543</v>
      </c>
      <c r="GG295">
        <v>0.0993721</v>
      </c>
      <c r="GH295">
        <v>31023.9</v>
      </c>
      <c r="GI295">
        <v>33662.7</v>
      </c>
      <c r="GJ295">
        <v>35305.9</v>
      </c>
      <c r="GK295">
        <v>38638</v>
      </c>
      <c r="GL295">
        <v>44564.8</v>
      </c>
      <c r="GM295">
        <v>50256.5</v>
      </c>
      <c r="GN295">
        <v>55183.4</v>
      </c>
      <c r="GO295">
        <v>61968.8</v>
      </c>
      <c r="GP295">
        <v>1.9876</v>
      </c>
      <c r="GQ295">
        <v>1.8578</v>
      </c>
      <c r="GR295">
        <v>0.142753</v>
      </c>
      <c r="GS295">
        <v>0</v>
      </c>
      <c r="GT295">
        <v>25.1249</v>
      </c>
      <c r="GU295">
        <v>999.9</v>
      </c>
      <c r="GV295">
        <v>57.783</v>
      </c>
      <c r="GW295">
        <v>29.285</v>
      </c>
      <c r="GX295">
        <v>26.1407</v>
      </c>
      <c r="GY295">
        <v>56.2764</v>
      </c>
      <c r="GZ295">
        <v>43.2171</v>
      </c>
      <c r="HA295">
        <v>1</v>
      </c>
      <c r="HB295">
        <v>-0.0646138</v>
      </c>
      <c r="HC295">
        <v>0.0087146</v>
      </c>
      <c r="HD295">
        <v>20.1143</v>
      </c>
      <c r="HE295">
        <v>5.19932</v>
      </c>
      <c r="HF295">
        <v>12.004</v>
      </c>
      <c r="HG295">
        <v>4.976</v>
      </c>
      <c r="HH295">
        <v>3.2938</v>
      </c>
      <c r="HI295">
        <v>9999</v>
      </c>
      <c r="HJ295">
        <v>9999</v>
      </c>
      <c r="HK295">
        <v>9999</v>
      </c>
      <c r="HL295">
        <v>628.6</v>
      </c>
      <c r="HM295">
        <v>1.86325</v>
      </c>
      <c r="HN295">
        <v>1.86798</v>
      </c>
      <c r="HO295">
        <v>1.86783</v>
      </c>
      <c r="HP295">
        <v>1.86902</v>
      </c>
      <c r="HQ295">
        <v>1.86981</v>
      </c>
      <c r="HR295">
        <v>1.86584</v>
      </c>
      <c r="HS295">
        <v>1.86691</v>
      </c>
      <c r="HT295">
        <v>1.86829</v>
      </c>
      <c r="HU295">
        <v>5</v>
      </c>
      <c r="HV295">
        <v>0</v>
      </c>
      <c r="HW295">
        <v>0</v>
      </c>
      <c r="HX295">
        <v>0</v>
      </c>
      <c r="HY295" t="s">
        <v>422</v>
      </c>
      <c r="HZ295" t="s">
        <v>423</v>
      </c>
      <c r="IA295" t="s">
        <v>424</v>
      </c>
      <c r="IB295" t="s">
        <v>424</v>
      </c>
      <c r="IC295" t="s">
        <v>424</v>
      </c>
      <c r="ID295" t="s">
        <v>424</v>
      </c>
      <c r="IE295">
        <v>0</v>
      </c>
      <c r="IF295">
        <v>100</v>
      </c>
      <c r="IG295">
        <v>100</v>
      </c>
      <c r="IH295">
        <v>11.89</v>
      </c>
      <c r="II295">
        <v>0.5753</v>
      </c>
      <c r="IJ295">
        <v>4.02706509432224</v>
      </c>
      <c r="IK295">
        <v>0.00601174518973114</v>
      </c>
      <c r="IL295">
        <v>2.77886958061485e-07</v>
      </c>
      <c r="IM295">
        <v>-3.54636231360687e-10</v>
      </c>
      <c r="IN295">
        <v>-0.0404303883988718</v>
      </c>
      <c r="IO295">
        <v>-0.0177815531441476</v>
      </c>
      <c r="IP295">
        <v>0.00205572605671414</v>
      </c>
      <c r="IQ295">
        <v>-1.65519735432211e-05</v>
      </c>
      <c r="IR295">
        <v>-4</v>
      </c>
      <c r="IS295">
        <v>1848</v>
      </c>
      <c r="IT295">
        <v>1</v>
      </c>
      <c r="IU295">
        <v>25</v>
      </c>
      <c r="IV295">
        <v>24590.9</v>
      </c>
      <c r="IW295">
        <v>24590.8</v>
      </c>
      <c r="IX295">
        <v>2.79175</v>
      </c>
      <c r="IY295">
        <v>2.59766</v>
      </c>
      <c r="IZ295">
        <v>1.54785</v>
      </c>
      <c r="JA295">
        <v>2.30347</v>
      </c>
      <c r="JB295">
        <v>1.34644</v>
      </c>
      <c r="JC295">
        <v>2.29614</v>
      </c>
      <c r="JD295">
        <v>33.693</v>
      </c>
      <c r="JE295">
        <v>24.2101</v>
      </c>
      <c r="JF295">
        <v>18</v>
      </c>
      <c r="JG295">
        <v>499.882</v>
      </c>
      <c r="JH295">
        <v>415.753</v>
      </c>
      <c r="JI295">
        <v>24.9999</v>
      </c>
      <c r="JJ295">
        <v>26.4243</v>
      </c>
      <c r="JK295">
        <v>30</v>
      </c>
      <c r="JL295">
        <v>26.3888</v>
      </c>
      <c r="JM295">
        <v>26.3335</v>
      </c>
      <c r="JN295">
        <v>55.8937</v>
      </c>
      <c r="JO295">
        <v>22.8204</v>
      </c>
      <c r="JP295">
        <v>85.3745</v>
      </c>
      <c r="JQ295">
        <v>25</v>
      </c>
      <c r="JR295">
        <v>1456.11</v>
      </c>
      <c r="JS295">
        <v>22.3443</v>
      </c>
      <c r="JT295">
        <v>102.371</v>
      </c>
      <c r="JU295">
        <v>103.151</v>
      </c>
    </row>
    <row r="296" spans="1:281">
      <c r="A296">
        <v>280</v>
      </c>
      <c r="B296">
        <v>1659027083.1</v>
      </c>
      <c r="C296">
        <v>3400</v>
      </c>
      <c r="D296" t="s">
        <v>986</v>
      </c>
      <c r="E296" t="s">
        <v>987</v>
      </c>
      <c r="F296">
        <v>5</v>
      </c>
      <c r="G296" t="s">
        <v>812</v>
      </c>
      <c r="H296" t="s">
        <v>417</v>
      </c>
      <c r="I296">
        <v>1659027075.61852</v>
      </c>
      <c r="J296">
        <f>(K296)/1000</f>
        <v>0</v>
      </c>
      <c r="K296">
        <f>IF(CZ296, AN296, AH296)</f>
        <v>0</v>
      </c>
      <c r="L296">
        <f>IF(CZ296, AI296, AG296)</f>
        <v>0</v>
      </c>
      <c r="M296">
        <f>DB296 - IF(AU296&gt;1, L296*CV296*100.0/(AW296*DP296), 0)</f>
        <v>0</v>
      </c>
      <c r="N296">
        <f>((T296-J296/2)*M296-L296)/(T296+J296/2)</f>
        <v>0</v>
      </c>
      <c r="O296">
        <f>N296*(DI296+DJ296)/1000.0</f>
        <v>0</v>
      </c>
      <c r="P296">
        <f>(DB296 - IF(AU296&gt;1, L296*CV296*100.0/(AW296*DP296), 0))*(DI296+DJ296)/1000.0</f>
        <v>0</v>
      </c>
      <c r="Q296">
        <f>2.0/((1/S296-1/R296)+SIGN(S296)*SQRT((1/S296-1/R296)*(1/S296-1/R296) + 4*CW296/((CW296+1)*(CW296+1))*(2*1/S296*1/R296-1/R296*1/R296)))</f>
        <v>0</v>
      </c>
      <c r="R296">
        <f>IF(LEFT(CX296,1)&lt;&gt;"0",IF(LEFT(CX296,1)="1",3.0,CY296),$D$5+$E$5*(DP296*DI296/($K$5*1000))+$F$5*(DP296*DI296/($K$5*1000))*MAX(MIN(CV296,$J$5),$I$5)*MAX(MIN(CV296,$J$5),$I$5)+$G$5*MAX(MIN(CV296,$J$5),$I$5)*(DP296*DI296/($K$5*1000))+$H$5*(DP296*DI296/($K$5*1000))*(DP296*DI296/($K$5*1000)))</f>
        <v>0</v>
      </c>
      <c r="S296">
        <f>J296*(1000-(1000*0.61365*exp(17.502*W296/(240.97+W296))/(DI296+DJ296)+DD296)/2)/(1000*0.61365*exp(17.502*W296/(240.97+W296))/(DI296+DJ296)-DD296)</f>
        <v>0</v>
      </c>
      <c r="T296">
        <f>1/((CW296+1)/(Q296/1.6)+1/(R296/1.37)) + CW296/((CW296+1)/(Q296/1.6) + CW296/(R296/1.37))</f>
        <v>0</v>
      </c>
      <c r="U296">
        <f>(CR296*CU296)</f>
        <v>0</v>
      </c>
      <c r="V296">
        <f>(DK296+(U296+2*0.95*5.67E-8*(((DK296+$B$7)+273)^4-(DK296+273)^4)-44100*J296)/(1.84*29.3*R296+8*0.95*5.67E-8*(DK296+273)^3))</f>
        <v>0</v>
      </c>
      <c r="W296">
        <f>($C$7*DL296+$D$7*DM296+$E$7*V296)</f>
        <v>0</v>
      </c>
      <c r="X296">
        <f>0.61365*exp(17.502*W296/(240.97+W296))</f>
        <v>0</v>
      </c>
      <c r="Y296">
        <f>(Z296/AA296*100)</f>
        <v>0</v>
      </c>
      <c r="Z296">
        <f>DD296*(DI296+DJ296)/1000</f>
        <v>0</v>
      </c>
      <c r="AA296">
        <f>0.61365*exp(17.502*DK296/(240.97+DK296))</f>
        <v>0</v>
      </c>
      <c r="AB296">
        <f>(X296-DD296*(DI296+DJ296)/1000)</f>
        <v>0</v>
      </c>
      <c r="AC296">
        <f>(-J296*44100)</f>
        <v>0</v>
      </c>
      <c r="AD296">
        <f>2*29.3*R296*0.92*(DK296-W296)</f>
        <v>0</v>
      </c>
      <c r="AE296">
        <f>2*0.95*5.67E-8*(((DK296+$B$7)+273)^4-(W296+273)^4)</f>
        <v>0</v>
      </c>
      <c r="AF296">
        <f>U296+AE296+AC296+AD296</f>
        <v>0</v>
      </c>
      <c r="AG296">
        <f>DH296*AU296*(DC296-DB296*(1000-AU296*DE296)/(1000-AU296*DD296))/(100*CV296)</f>
        <v>0</v>
      </c>
      <c r="AH296">
        <f>1000*DH296*AU296*(DD296-DE296)/(100*CV296*(1000-AU296*DD296))</f>
        <v>0</v>
      </c>
      <c r="AI296">
        <f>(AJ296 - AK296 - DI296*1E3/(8.314*(DK296+273.15)) * AM296/DH296 * AL296) * DH296/(100*CV296) * (1000 - DE296)/1000</f>
        <v>0</v>
      </c>
      <c r="AJ296">
        <v>1485.05460846929</v>
      </c>
      <c r="AK296">
        <v>1436.27181818182</v>
      </c>
      <c r="AL296">
        <v>3.44025194744527</v>
      </c>
      <c r="AM296">
        <v>66.0504921813524</v>
      </c>
      <c r="AN296">
        <f>(AP296 - AO296 + DI296*1E3/(8.314*(DK296+273.15)) * AR296/DH296 * AQ296) * DH296/(100*CV296) * 1000/(1000 - AP296)</f>
        <v>0</v>
      </c>
      <c r="AO296">
        <v>22.3965301479654</v>
      </c>
      <c r="AP296">
        <v>26.195613986014</v>
      </c>
      <c r="AQ296">
        <v>0.00106244155844707</v>
      </c>
      <c r="AR296">
        <v>92.47</v>
      </c>
      <c r="AS296">
        <v>0</v>
      </c>
      <c r="AT296">
        <v>0</v>
      </c>
      <c r="AU296">
        <f>IF(AS296*$H$13&gt;=AW296,1.0,(AW296/(AW296-AS296*$H$13)))</f>
        <v>0</v>
      </c>
      <c r="AV296">
        <f>(AU296-1)*100</f>
        <v>0</v>
      </c>
      <c r="AW296">
        <f>MAX(0,($B$13+$C$13*DP296)/(1+$D$13*DP296)*DI296/(DK296+273)*$E$13)</f>
        <v>0</v>
      </c>
      <c r="AX296" t="s">
        <v>418</v>
      </c>
      <c r="AY296" t="s">
        <v>418</v>
      </c>
      <c r="AZ296">
        <v>0</v>
      </c>
      <c r="BA296">
        <v>0</v>
      </c>
      <c r="BB296">
        <f>1-AZ296/BA296</f>
        <v>0</v>
      </c>
      <c r="BC296">
        <v>0</v>
      </c>
      <c r="BD296" t="s">
        <v>418</v>
      </c>
      <c r="BE296" t="s">
        <v>418</v>
      </c>
      <c r="BF296">
        <v>0</v>
      </c>
      <c r="BG296">
        <v>0</v>
      </c>
      <c r="BH296">
        <f>1-BF296/BG296</f>
        <v>0</v>
      </c>
      <c r="BI296">
        <v>0.5</v>
      </c>
      <c r="BJ296">
        <f>CS296</f>
        <v>0</v>
      </c>
      <c r="BK296">
        <f>L296</f>
        <v>0</v>
      </c>
      <c r="BL296">
        <f>BH296*BI296*BJ296</f>
        <v>0</v>
      </c>
      <c r="BM296">
        <f>(BK296-BC296)/BJ296</f>
        <v>0</v>
      </c>
      <c r="BN296">
        <f>(BA296-BG296)/BG296</f>
        <v>0</v>
      </c>
      <c r="BO296">
        <f>AZ296/(BB296+AZ296/BG296)</f>
        <v>0</v>
      </c>
      <c r="BP296" t="s">
        <v>418</v>
      </c>
      <c r="BQ296">
        <v>0</v>
      </c>
      <c r="BR296">
        <f>IF(BQ296&lt;&gt;0, BQ296, BO296)</f>
        <v>0</v>
      </c>
      <c r="BS296">
        <f>1-BR296/BG296</f>
        <v>0</v>
      </c>
      <c r="BT296">
        <f>(BG296-BF296)/(BG296-BR296)</f>
        <v>0</v>
      </c>
      <c r="BU296">
        <f>(BA296-BG296)/(BA296-BR296)</f>
        <v>0</v>
      </c>
      <c r="BV296">
        <f>(BG296-BF296)/(BG296-AZ296)</f>
        <v>0</v>
      </c>
      <c r="BW296">
        <f>(BA296-BG296)/(BA296-AZ296)</f>
        <v>0</v>
      </c>
      <c r="BX296">
        <f>(BT296*BR296/BF296)</f>
        <v>0</v>
      </c>
      <c r="BY296">
        <f>(1-BX296)</f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f>$B$11*DQ296+$C$11*DR296+$F$11*EC296*(1-EF296)</f>
        <v>0</v>
      </c>
      <c r="CS296">
        <f>CR296*CT296</f>
        <v>0</v>
      </c>
      <c r="CT296">
        <f>($B$11*$D$9+$C$11*$D$9+$F$11*((EP296+EH296)/MAX(EP296+EH296+EQ296, 0.1)*$I$9+EQ296/MAX(EP296+EH296+EQ296, 0.1)*$J$9))/($B$11+$C$11+$F$11)</f>
        <v>0</v>
      </c>
      <c r="CU296">
        <f>($B$11*$K$9+$C$11*$K$9+$F$11*((EP296+EH296)/MAX(EP296+EH296+EQ296, 0.1)*$P$9+EQ296/MAX(EP296+EH296+EQ296, 0.1)*$Q$9))/($B$11+$C$11+$F$11)</f>
        <v>0</v>
      </c>
      <c r="CV296">
        <v>6</v>
      </c>
      <c r="CW296">
        <v>0.5</v>
      </c>
      <c r="CX296" t="s">
        <v>419</v>
      </c>
      <c r="CY296">
        <v>2</v>
      </c>
      <c r="CZ296" t="b">
        <v>1</v>
      </c>
      <c r="DA296">
        <v>1659027075.61852</v>
      </c>
      <c r="DB296">
        <v>1375.48037037037</v>
      </c>
      <c r="DC296">
        <v>1435.90518518519</v>
      </c>
      <c r="DD296">
        <v>26.2060259259259</v>
      </c>
      <c r="DE296">
        <v>22.4036888888889</v>
      </c>
      <c r="DF296">
        <v>1363.63666666667</v>
      </c>
      <c r="DG296">
        <v>25.6304444444444</v>
      </c>
      <c r="DH296">
        <v>500.059</v>
      </c>
      <c r="DI296">
        <v>90.3827740740741</v>
      </c>
      <c r="DJ296">
        <v>0.0459511074074074</v>
      </c>
      <c r="DK296">
        <v>27.2651851851852</v>
      </c>
      <c r="DL296">
        <v>27.4566</v>
      </c>
      <c r="DM296">
        <v>999.9</v>
      </c>
      <c r="DN296">
        <v>0</v>
      </c>
      <c r="DO296">
        <v>0</v>
      </c>
      <c r="DP296">
        <v>9984.62962962963</v>
      </c>
      <c r="DQ296">
        <v>0</v>
      </c>
      <c r="DR296">
        <v>18.0210481481481</v>
      </c>
      <c r="DS296">
        <v>-60.4256111111111</v>
      </c>
      <c r="DT296">
        <v>1412.4962962963</v>
      </c>
      <c r="DU296">
        <v>1468.81222222222</v>
      </c>
      <c r="DV296">
        <v>3.80233666666667</v>
      </c>
      <c r="DW296">
        <v>1435.90518518519</v>
      </c>
      <c r="DX296">
        <v>22.4036888888889</v>
      </c>
      <c r="DY296">
        <v>2.36857222222222</v>
      </c>
      <c r="DZ296">
        <v>2.02490740740741</v>
      </c>
      <c r="EA296">
        <v>20.1505037037037</v>
      </c>
      <c r="EB296">
        <v>17.6404592592593</v>
      </c>
      <c r="EC296">
        <v>2000.05</v>
      </c>
      <c r="ED296">
        <v>0.980002370370371</v>
      </c>
      <c r="EE296">
        <v>0.0199976555555556</v>
      </c>
      <c r="EF296">
        <v>0</v>
      </c>
      <c r="EG296">
        <v>873.914740740741</v>
      </c>
      <c r="EH296">
        <v>5.00063</v>
      </c>
      <c r="EI296">
        <v>17232.362962963</v>
      </c>
      <c r="EJ296">
        <v>17257.3481481481</v>
      </c>
      <c r="EK296">
        <v>38</v>
      </c>
      <c r="EL296">
        <v>38.0666666666667</v>
      </c>
      <c r="EM296">
        <v>37.5045925925926</v>
      </c>
      <c r="EN296">
        <v>37.3166666666667</v>
      </c>
      <c r="EO296">
        <v>39</v>
      </c>
      <c r="EP296">
        <v>1955.15111111111</v>
      </c>
      <c r="EQ296">
        <v>39.8948148148148</v>
      </c>
      <c r="ER296">
        <v>0</v>
      </c>
      <c r="ES296">
        <v>1659027081.7</v>
      </c>
      <c r="ET296">
        <v>0</v>
      </c>
      <c r="EU296">
        <v>873.918846153846</v>
      </c>
      <c r="EV296">
        <v>-1.3104273557074</v>
      </c>
      <c r="EW296">
        <v>-14.0957264768222</v>
      </c>
      <c r="EX296">
        <v>17232.2884615385</v>
      </c>
      <c r="EY296">
        <v>15</v>
      </c>
      <c r="EZ296">
        <v>0</v>
      </c>
      <c r="FA296" t="s">
        <v>420</v>
      </c>
      <c r="FB296">
        <v>1657551626.5</v>
      </c>
      <c r="FC296">
        <v>1657551629</v>
      </c>
      <c r="FD296">
        <v>0</v>
      </c>
      <c r="FE296">
        <v>0.403</v>
      </c>
      <c r="FF296">
        <v>0.009</v>
      </c>
      <c r="FG296">
        <v>9.41</v>
      </c>
      <c r="FH296">
        <v>0.087</v>
      </c>
      <c r="FI296">
        <v>417</v>
      </c>
      <c r="FJ296">
        <v>17</v>
      </c>
      <c r="FK296">
        <v>1.61</v>
      </c>
      <c r="FL296">
        <v>0.59</v>
      </c>
      <c r="FM296">
        <v>-60.5473951219512</v>
      </c>
      <c r="FN296">
        <v>-0.407178397212489</v>
      </c>
      <c r="FO296">
        <v>0.67855521944044</v>
      </c>
      <c r="FP296">
        <v>1</v>
      </c>
      <c r="FQ296">
        <v>873.955882352941</v>
      </c>
      <c r="FR296">
        <v>-0.917952641090225</v>
      </c>
      <c r="FS296">
        <v>0.204618837138991</v>
      </c>
      <c r="FT296">
        <v>1</v>
      </c>
      <c r="FU296">
        <v>3.79939926829268</v>
      </c>
      <c r="FV296">
        <v>0.0666972125435446</v>
      </c>
      <c r="FW296">
        <v>0.0120653891995979</v>
      </c>
      <c r="FX296">
        <v>1</v>
      </c>
      <c r="FY296">
        <v>3</v>
      </c>
      <c r="FZ296">
        <v>3</v>
      </c>
      <c r="GA296" t="s">
        <v>953</v>
      </c>
      <c r="GB296">
        <v>2.97283</v>
      </c>
      <c r="GC296">
        <v>2.70055</v>
      </c>
      <c r="GD296">
        <v>0.205269</v>
      </c>
      <c r="GE296">
        <v>0.211337</v>
      </c>
      <c r="GF296">
        <v>0.109518</v>
      </c>
      <c r="GG296">
        <v>0.099448</v>
      </c>
      <c r="GH296">
        <v>30966.4</v>
      </c>
      <c r="GI296">
        <v>33604</v>
      </c>
      <c r="GJ296">
        <v>35305.5</v>
      </c>
      <c r="GK296">
        <v>38638.2</v>
      </c>
      <c r="GL296">
        <v>44566.1</v>
      </c>
      <c r="GM296">
        <v>50252</v>
      </c>
      <c r="GN296">
        <v>55183.4</v>
      </c>
      <c r="GO296">
        <v>61968.4</v>
      </c>
      <c r="GP296">
        <v>1.987</v>
      </c>
      <c r="GQ296">
        <v>1.8576</v>
      </c>
      <c r="GR296">
        <v>0.142604</v>
      </c>
      <c r="GS296">
        <v>0</v>
      </c>
      <c r="GT296">
        <v>25.1249</v>
      </c>
      <c r="GU296">
        <v>999.9</v>
      </c>
      <c r="GV296">
        <v>57.807</v>
      </c>
      <c r="GW296">
        <v>29.285</v>
      </c>
      <c r="GX296">
        <v>26.1486</v>
      </c>
      <c r="GY296">
        <v>56.1364</v>
      </c>
      <c r="GZ296">
        <v>42.9247</v>
      </c>
      <c r="HA296">
        <v>1</v>
      </c>
      <c r="HB296">
        <v>-0.0652236</v>
      </c>
      <c r="HC296">
        <v>0.00893246</v>
      </c>
      <c r="HD296">
        <v>20.1136</v>
      </c>
      <c r="HE296">
        <v>5.19692</v>
      </c>
      <c r="HF296">
        <v>12.0052</v>
      </c>
      <c r="HG296">
        <v>4.9756</v>
      </c>
      <c r="HH296">
        <v>3.2932</v>
      </c>
      <c r="HI296">
        <v>9999</v>
      </c>
      <c r="HJ296">
        <v>9999</v>
      </c>
      <c r="HK296">
        <v>9999</v>
      </c>
      <c r="HL296">
        <v>628.6</v>
      </c>
      <c r="HM296">
        <v>1.86319</v>
      </c>
      <c r="HN296">
        <v>1.86798</v>
      </c>
      <c r="HO296">
        <v>1.86783</v>
      </c>
      <c r="HP296">
        <v>1.86899</v>
      </c>
      <c r="HQ296">
        <v>1.86981</v>
      </c>
      <c r="HR296">
        <v>1.86584</v>
      </c>
      <c r="HS296">
        <v>1.86691</v>
      </c>
      <c r="HT296">
        <v>1.86832</v>
      </c>
      <c r="HU296">
        <v>5</v>
      </c>
      <c r="HV296">
        <v>0</v>
      </c>
      <c r="HW296">
        <v>0</v>
      </c>
      <c r="HX296">
        <v>0</v>
      </c>
      <c r="HY296" t="s">
        <v>422</v>
      </c>
      <c r="HZ296" t="s">
        <v>423</v>
      </c>
      <c r="IA296" t="s">
        <v>424</v>
      </c>
      <c r="IB296" t="s">
        <v>424</v>
      </c>
      <c r="IC296" t="s">
        <v>424</v>
      </c>
      <c r="ID296" t="s">
        <v>424</v>
      </c>
      <c r="IE296">
        <v>0</v>
      </c>
      <c r="IF296">
        <v>100</v>
      </c>
      <c r="IG296">
        <v>100</v>
      </c>
      <c r="IH296">
        <v>11.96</v>
      </c>
      <c r="II296">
        <v>0.5749</v>
      </c>
      <c r="IJ296">
        <v>4.02706509432224</v>
      </c>
      <c r="IK296">
        <v>0.00601174518973114</v>
      </c>
      <c r="IL296">
        <v>2.77886958061485e-07</v>
      </c>
      <c r="IM296">
        <v>-3.54636231360687e-10</v>
      </c>
      <c r="IN296">
        <v>-0.0404303883988718</v>
      </c>
      <c r="IO296">
        <v>-0.0177815531441476</v>
      </c>
      <c r="IP296">
        <v>0.00205572605671414</v>
      </c>
      <c r="IQ296">
        <v>-1.65519735432211e-05</v>
      </c>
      <c r="IR296">
        <v>-4</v>
      </c>
      <c r="IS296">
        <v>1848</v>
      </c>
      <c r="IT296">
        <v>1</v>
      </c>
      <c r="IU296">
        <v>25</v>
      </c>
      <c r="IV296">
        <v>24590.9</v>
      </c>
      <c r="IW296">
        <v>24590.9</v>
      </c>
      <c r="IX296">
        <v>2.81494</v>
      </c>
      <c r="IY296">
        <v>2.57935</v>
      </c>
      <c r="IZ296">
        <v>1.54785</v>
      </c>
      <c r="JA296">
        <v>2.30347</v>
      </c>
      <c r="JB296">
        <v>1.34644</v>
      </c>
      <c r="JC296">
        <v>2.41455</v>
      </c>
      <c r="JD296">
        <v>33.693</v>
      </c>
      <c r="JE296">
        <v>24.2188</v>
      </c>
      <c r="JF296">
        <v>18</v>
      </c>
      <c r="JG296">
        <v>499.487</v>
      </c>
      <c r="JH296">
        <v>415.622</v>
      </c>
      <c r="JI296">
        <v>24.9999</v>
      </c>
      <c r="JJ296">
        <v>26.4221</v>
      </c>
      <c r="JK296">
        <v>29.9999</v>
      </c>
      <c r="JL296">
        <v>26.3888</v>
      </c>
      <c r="JM296">
        <v>26.3312</v>
      </c>
      <c r="JN296">
        <v>56.4309</v>
      </c>
      <c r="JO296">
        <v>22.8204</v>
      </c>
      <c r="JP296">
        <v>85.3745</v>
      </c>
      <c r="JQ296">
        <v>25</v>
      </c>
      <c r="JR296">
        <v>1476.25</v>
      </c>
      <c r="JS296">
        <v>22.3443</v>
      </c>
      <c r="JT296">
        <v>102.37</v>
      </c>
      <c r="JU296">
        <v>103.151</v>
      </c>
    </row>
    <row r="297" spans="1:281">
      <c r="A297">
        <v>281</v>
      </c>
      <c r="B297">
        <v>1659027088.1</v>
      </c>
      <c r="C297">
        <v>3405</v>
      </c>
      <c r="D297" t="s">
        <v>988</v>
      </c>
      <c r="E297" t="s">
        <v>989</v>
      </c>
      <c r="F297">
        <v>5</v>
      </c>
      <c r="G297" t="s">
        <v>812</v>
      </c>
      <c r="H297" t="s">
        <v>417</v>
      </c>
      <c r="I297">
        <v>1659027080.33214</v>
      </c>
      <c r="J297">
        <f>(K297)/1000</f>
        <v>0</v>
      </c>
      <c r="K297">
        <f>IF(CZ297, AN297, AH297)</f>
        <v>0</v>
      </c>
      <c r="L297">
        <f>IF(CZ297, AI297, AG297)</f>
        <v>0</v>
      </c>
      <c r="M297">
        <f>DB297 - IF(AU297&gt;1, L297*CV297*100.0/(AW297*DP297), 0)</f>
        <v>0</v>
      </c>
      <c r="N297">
        <f>((T297-J297/2)*M297-L297)/(T297+J297/2)</f>
        <v>0</v>
      </c>
      <c r="O297">
        <f>N297*(DI297+DJ297)/1000.0</f>
        <v>0</v>
      </c>
      <c r="P297">
        <f>(DB297 - IF(AU297&gt;1, L297*CV297*100.0/(AW297*DP297), 0))*(DI297+DJ297)/1000.0</f>
        <v>0</v>
      </c>
      <c r="Q297">
        <f>2.0/((1/S297-1/R297)+SIGN(S297)*SQRT((1/S297-1/R297)*(1/S297-1/R297) + 4*CW297/((CW297+1)*(CW297+1))*(2*1/S297*1/R297-1/R297*1/R297)))</f>
        <v>0</v>
      </c>
      <c r="R297">
        <f>IF(LEFT(CX297,1)&lt;&gt;"0",IF(LEFT(CX297,1)="1",3.0,CY297),$D$5+$E$5*(DP297*DI297/($K$5*1000))+$F$5*(DP297*DI297/($K$5*1000))*MAX(MIN(CV297,$J$5),$I$5)*MAX(MIN(CV297,$J$5),$I$5)+$G$5*MAX(MIN(CV297,$J$5),$I$5)*(DP297*DI297/($K$5*1000))+$H$5*(DP297*DI297/($K$5*1000))*(DP297*DI297/($K$5*1000)))</f>
        <v>0</v>
      </c>
      <c r="S297">
        <f>J297*(1000-(1000*0.61365*exp(17.502*W297/(240.97+W297))/(DI297+DJ297)+DD297)/2)/(1000*0.61365*exp(17.502*W297/(240.97+W297))/(DI297+DJ297)-DD297)</f>
        <v>0</v>
      </c>
      <c r="T297">
        <f>1/((CW297+1)/(Q297/1.6)+1/(R297/1.37)) + CW297/((CW297+1)/(Q297/1.6) + CW297/(R297/1.37))</f>
        <v>0</v>
      </c>
      <c r="U297">
        <f>(CR297*CU297)</f>
        <v>0</v>
      </c>
      <c r="V297">
        <f>(DK297+(U297+2*0.95*5.67E-8*(((DK297+$B$7)+273)^4-(DK297+273)^4)-44100*J297)/(1.84*29.3*R297+8*0.95*5.67E-8*(DK297+273)^3))</f>
        <v>0</v>
      </c>
      <c r="W297">
        <f>($C$7*DL297+$D$7*DM297+$E$7*V297)</f>
        <v>0</v>
      </c>
      <c r="X297">
        <f>0.61365*exp(17.502*W297/(240.97+W297))</f>
        <v>0</v>
      </c>
      <c r="Y297">
        <f>(Z297/AA297*100)</f>
        <v>0</v>
      </c>
      <c r="Z297">
        <f>DD297*(DI297+DJ297)/1000</f>
        <v>0</v>
      </c>
      <c r="AA297">
        <f>0.61365*exp(17.502*DK297/(240.97+DK297))</f>
        <v>0</v>
      </c>
      <c r="AB297">
        <f>(X297-DD297*(DI297+DJ297)/1000)</f>
        <v>0</v>
      </c>
      <c r="AC297">
        <f>(-J297*44100)</f>
        <v>0</v>
      </c>
      <c r="AD297">
        <f>2*29.3*R297*0.92*(DK297-W297)</f>
        <v>0</v>
      </c>
      <c r="AE297">
        <f>2*0.95*5.67E-8*(((DK297+$B$7)+273)^4-(W297+273)^4)</f>
        <v>0</v>
      </c>
      <c r="AF297">
        <f>U297+AE297+AC297+AD297</f>
        <v>0</v>
      </c>
      <c r="AG297">
        <f>DH297*AU297*(DC297-DB297*(1000-AU297*DE297)/(1000-AU297*DD297))/(100*CV297)</f>
        <v>0</v>
      </c>
      <c r="AH297">
        <f>1000*DH297*AU297*(DD297-DE297)/(100*CV297*(1000-AU297*DD297))</f>
        <v>0</v>
      </c>
      <c r="AI297">
        <f>(AJ297 - AK297 - DI297*1E3/(8.314*(DK297+273.15)) * AM297/DH297 * AL297) * DH297/(100*CV297) * (1000 - DE297)/1000</f>
        <v>0</v>
      </c>
      <c r="AJ297">
        <v>1502.18640216632</v>
      </c>
      <c r="AK297">
        <v>1453.09</v>
      </c>
      <c r="AL297">
        <v>3.37350975836603</v>
      </c>
      <c r="AM297">
        <v>66.0504921813524</v>
      </c>
      <c r="AN297">
        <f>(AP297 - AO297 + DI297*1E3/(8.314*(DK297+273.15)) * AR297/DH297 * AQ297) * DH297/(100*CV297) * 1000/(1000 - AP297)</f>
        <v>0</v>
      </c>
      <c r="AO297">
        <v>22.4157838920779</v>
      </c>
      <c r="AP297">
        <v>26.1991503496504</v>
      </c>
      <c r="AQ297">
        <v>0.000339736185387127</v>
      </c>
      <c r="AR297">
        <v>92.47</v>
      </c>
      <c r="AS297">
        <v>0</v>
      </c>
      <c r="AT297">
        <v>0</v>
      </c>
      <c r="AU297">
        <f>IF(AS297*$H$13&gt;=AW297,1.0,(AW297/(AW297-AS297*$H$13)))</f>
        <v>0</v>
      </c>
      <c r="AV297">
        <f>(AU297-1)*100</f>
        <v>0</v>
      </c>
      <c r="AW297">
        <f>MAX(0,($B$13+$C$13*DP297)/(1+$D$13*DP297)*DI297/(DK297+273)*$E$13)</f>
        <v>0</v>
      </c>
      <c r="AX297" t="s">
        <v>418</v>
      </c>
      <c r="AY297" t="s">
        <v>418</v>
      </c>
      <c r="AZ297">
        <v>0</v>
      </c>
      <c r="BA297">
        <v>0</v>
      </c>
      <c r="BB297">
        <f>1-AZ297/BA297</f>
        <v>0</v>
      </c>
      <c r="BC297">
        <v>0</v>
      </c>
      <c r="BD297" t="s">
        <v>418</v>
      </c>
      <c r="BE297" t="s">
        <v>418</v>
      </c>
      <c r="BF297">
        <v>0</v>
      </c>
      <c r="BG297">
        <v>0</v>
      </c>
      <c r="BH297">
        <f>1-BF297/BG297</f>
        <v>0</v>
      </c>
      <c r="BI297">
        <v>0.5</v>
      </c>
      <c r="BJ297">
        <f>CS297</f>
        <v>0</v>
      </c>
      <c r="BK297">
        <f>L297</f>
        <v>0</v>
      </c>
      <c r="BL297">
        <f>BH297*BI297*BJ297</f>
        <v>0</v>
      </c>
      <c r="BM297">
        <f>(BK297-BC297)/BJ297</f>
        <v>0</v>
      </c>
      <c r="BN297">
        <f>(BA297-BG297)/BG297</f>
        <v>0</v>
      </c>
      <c r="BO297">
        <f>AZ297/(BB297+AZ297/BG297)</f>
        <v>0</v>
      </c>
      <c r="BP297" t="s">
        <v>418</v>
      </c>
      <c r="BQ297">
        <v>0</v>
      </c>
      <c r="BR297">
        <f>IF(BQ297&lt;&gt;0, BQ297, BO297)</f>
        <v>0</v>
      </c>
      <c r="BS297">
        <f>1-BR297/BG297</f>
        <v>0</v>
      </c>
      <c r="BT297">
        <f>(BG297-BF297)/(BG297-BR297)</f>
        <v>0</v>
      </c>
      <c r="BU297">
        <f>(BA297-BG297)/(BA297-BR297)</f>
        <v>0</v>
      </c>
      <c r="BV297">
        <f>(BG297-BF297)/(BG297-AZ297)</f>
        <v>0</v>
      </c>
      <c r="BW297">
        <f>(BA297-BG297)/(BA297-AZ297)</f>
        <v>0</v>
      </c>
      <c r="BX297">
        <f>(BT297*BR297/BF297)</f>
        <v>0</v>
      </c>
      <c r="BY297">
        <f>(1-BX297)</f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f>$B$11*DQ297+$C$11*DR297+$F$11*EC297*(1-EF297)</f>
        <v>0</v>
      </c>
      <c r="CS297">
        <f>CR297*CT297</f>
        <v>0</v>
      </c>
      <c r="CT297">
        <f>($B$11*$D$9+$C$11*$D$9+$F$11*((EP297+EH297)/MAX(EP297+EH297+EQ297, 0.1)*$I$9+EQ297/MAX(EP297+EH297+EQ297, 0.1)*$J$9))/($B$11+$C$11+$F$11)</f>
        <v>0</v>
      </c>
      <c r="CU297">
        <f>($B$11*$K$9+$C$11*$K$9+$F$11*((EP297+EH297)/MAX(EP297+EH297+EQ297, 0.1)*$P$9+EQ297/MAX(EP297+EH297+EQ297, 0.1)*$Q$9))/($B$11+$C$11+$F$11)</f>
        <v>0</v>
      </c>
      <c r="CV297">
        <v>6</v>
      </c>
      <c r="CW297">
        <v>0.5</v>
      </c>
      <c r="CX297" t="s">
        <v>419</v>
      </c>
      <c r="CY297">
        <v>2</v>
      </c>
      <c r="CZ297" t="b">
        <v>1</v>
      </c>
      <c r="DA297">
        <v>1659027080.33214</v>
      </c>
      <c r="DB297">
        <v>1390.9875</v>
      </c>
      <c r="DC297">
        <v>1451.65535714286</v>
      </c>
      <c r="DD297">
        <v>26.2011857142857</v>
      </c>
      <c r="DE297">
        <v>22.4024785714286</v>
      </c>
      <c r="DF297">
        <v>1379.07</v>
      </c>
      <c r="DG297">
        <v>25.6258571428571</v>
      </c>
      <c r="DH297">
        <v>500.114</v>
      </c>
      <c r="DI297">
        <v>90.3828464285714</v>
      </c>
      <c r="DJ297">
        <v>0.0460536571428571</v>
      </c>
      <c r="DK297">
        <v>27.264275</v>
      </c>
      <c r="DL297">
        <v>27.4620678571429</v>
      </c>
      <c r="DM297">
        <v>999.9</v>
      </c>
      <c r="DN297">
        <v>0</v>
      </c>
      <c r="DO297">
        <v>0</v>
      </c>
      <c r="DP297">
        <v>9993.75</v>
      </c>
      <c r="DQ297">
        <v>0</v>
      </c>
      <c r="DR297">
        <v>18.021675</v>
      </c>
      <c r="DS297">
        <v>-60.6696107142857</v>
      </c>
      <c r="DT297">
        <v>1428.41178571429</v>
      </c>
      <c r="DU297">
        <v>1484.9225</v>
      </c>
      <c r="DV297">
        <v>3.79870392857143</v>
      </c>
      <c r="DW297">
        <v>1451.65535714286</v>
      </c>
      <c r="DX297">
        <v>22.4024785714286</v>
      </c>
      <c r="DY297">
        <v>2.36813678571429</v>
      </c>
      <c r="DZ297">
        <v>2.02480035714286</v>
      </c>
      <c r="EA297">
        <v>20.147525</v>
      </c>
      <c r="EB297">
        <v>17.6396214285714</v>
      </c>
      <c r="EC297">
        <v>2000.04107142857</v>
      </c>
      <c r="ED297">
        <v>0.980001964285714</v>
      </c>
      <c r="EE297">
        <v>0.0199980535714286</v>
      </c>
      <c r="EF297">
        <v>0</v>
      </c>
      <c r="EG297">
        <v>873.827214285714</v>
      </c>
      <c r="EH297">
        <v>5.00063</v>
      </c>
      <c r="EI297">
        <v>17231.15</v>
      </c>
      <c r="EJ297">
        <v>17257.275</v>
      </c>
      <c r="EK297">
        <v>38</v>
      </c>
      <c r="EL297">
        <v>38.0665</v>
      </c>
      <c r="EM297">
        <v>37.5044285714286</v>
      </c>
      <c r="EN297">
        <v>37.312</v>
      </c>
      <c r="EO297">
        <v>39</v>
      </c>
      <c r="EP297">
        <v>1955.14178571429</v>
      </c>
      <c r="EQ297">
        <v>39.895</v>
      </c>
      <c r="ER297">
        <v>0</v>
      </c>
      <c r="ES297">
        <v>1659027087.1</v>
      </c>
      <c r="ET297">
        <v>0</v>
      </c>
      <c r="EU297">
        <v>873.82084</v>
      </c>
      <c r="EV297">
        <v>-0.834076923497173</v>
      </c>
      <c r="EW297">
        <v>-15.3461538508771</v>
      </c>
      <c r="EX297">
        <v>17230.908</v>
      </c>
      <c r="EY297">
        <v>15</v>
      </c>
      <c r="EZ297">
        <v>0</v>
      </c>
      <c r="FA297" t="s">
        <v>420</v>
      </c>
      <c r="FB297">
        <v>1657551626.5</v>
      </c>
      <c r="FC297">
        <v>1657551629</v>
      </c>
      <c r="FD297">
        <v>0</v>
      </c>
      <c r="FE297">
        <v>0.403</v>
      </c>
      <c r="FF297">
        <v>0.009</v>
      </c>
      <c r="FG297">
        <v>9.41</v>
      </c>
      <c r="FH297">
        <v>0.087</v>
      </c>
      <c r="FI297">
        <v>417</v>
      </c>
      <c r="FJ297">
        <v>17</v>
      </c>
      <c r="FK297">
        <v>1.61</v>
      </c>
      <c r="FL297">
        <v>0.59</v>
      </c>
      <c r="FM297">
        <v>-60.571412195122</v>
      </c>
      <c r="FN297">
        <v>-0.411528919860611</v>
      </c>
      <c r="FO297">
        <v>0.613272777487617</v>
      </c>
      <c r="FP297">
        <v>1</v>
      </c>
      <c r="FQ297">
        <v>873.898676470588</v>
      </c>
      <c r="FR297">
        <v>-1.00407945278139</v>
      </c>
      <c r="FS297">
        <v>0.21632256967837</v>
      </c>
      <c r="FT297">
        <v>0</v>
      </c>
      <c r="FU297">
        <v>3.7973056097561</v>
      </c>
      <c r="FV297">
        <v>-0.0405413937282231</v>
      </c>
      <c r="FW297">
        <v>0.0140538842905649</v>
      </c>
      <c r="FX297">
        <v>1</v>
      </c>
      <c r="FY297">
        <v>2</v>
      </c>
      <c r="FZ297">
        <v>3</v>
      </c>
      <c r="GA297" t="s">
        <v>474</v>
      </c>
      <c r="GB297">
        <v>2.97516</v>
      </c>
      <c r="GC297">
        <v>2.69958</v>
      </c>
      <c r="GD297">
        <v>0.206729</v>
      </c>
      <c r="GE297">
        <v>0.212841</v>
      </c>
      <c r="GF297">
        <v>0.109547</v>
      </c>
      <c r="GG297">
        <v>0.099464</v>
      </c>
      <c r="GH297">
        <v>30909.2</v>
      </c>
      <c r="GI297">
        <v>33539.5</v>
      </c>
      <c r="GJ297">
        <v>35305.1</v>
      </c>
      <c r="GK297">
        <v>38637.7</v>
      </c>
      <c r="GL297">
        <v>44564.5</v>
      </c>
      <c r="GM297">
        <v>50251.4</v>
      </c>
      <c r="GN297">
        <v>55183.1</v>
      </c>
      <c r="GO297">
        <v>61968.7</v>
      </c>
      <c r="GP297">
        <v>1.9896</v>
      </c>
      <c r="GQ297">
        <v>1.8564</v>
      </c>
      <c r="GR297">
        <v>0.1432</v>
      </c>
      <c r="GS297">
        <v>0</v>
      </c>
      <c r="GT297">
        <v>25.1249</v>
      </c>
      <c r="GU297">
        <v>999.9</v>
      </c>
      <c r="GV297">
        <v>57.832</v>
      </c>
      <c r="GW297">
        <v>29.285</v>
      </c>
      <c r="GX297">
        <v>26.162</v>
      </c>
      <c r="GY297">
        <v>55.9364</v>
      </c>
      <c r="GZ297">
        <v>42.8806</v>
      </c>
      <c r="HA297">
        <v>1</v>
      </c>
      <c r="HB297">
        <v>-0.065061</v>
      </c>
      <c r="HC297">
        <v>0.00849673</v>
      </c>
      <c r="HD297">
        <v>20.1143</v>
      </c>
      <c r="HE297">
        <v>5.19932</v>
      </c>
      <c r="HF297">
        <v>12.0064</v>
      </c>
      <c r="HG297">
        <v>4.976</v>
      </c>
      <c r="HH297">
        <v>3.2936</v>
      </c>
      <c r="HI297">
        <v>9999</v>
      </c>
      <c r="HJ297">
        <v>9999</v>
      </c>
      <c r="HK297">
        <v>9999</v>
      </c>
      <c r="HL297">
        <v>628.6</v>
      </c>
      <c r="HM297">
        <v>1.86316</v>
      </c>
      <c r="HN297">
        <v>1.86798</v>
      </c>
      <c r="HO297">
        <v>1.86783</v>
      </c>
      <c r="HP297">
        <v>1.86899</v>
      </c>
      <c r="HQ297">
        <v>1.86981</v>
      </c>
      <c r="HR297">
        <v>1.86584</v>
      </c>
      <c r="HS297">
        <v>1.86691</v>
      </c>
      <c r="HT297">
        <v>1.86829</v>
      </c>
      <c r="HU297">
        <v>5</v>
      </c>
      <c r="HV297">
        <v>0</v>
      </c>
      <c r="HW297">
        <v>0</v>
      </c>
      <c r="HX297">
        <v>0</v>
      </c>
      <c r="HY297" t="s">
        <v>422</v>
      </c>
      <c r="HZ297" t="s">
        <v>423</v>
      </c>
      <c r="IA297" t="s">
        <v>424</v>
      </c>
      <c r="IB297" t="s">
        <v>424</v>
      </c>
      <c r="IC297" t="s">
        <v>424</v>
      </c>
      <c r="ID297" t="s">
        <v>424</v>
      </c>
      <c r="IE297">
        <v>0</v>
      </c>
      <c r="IF297">
        <v>100</v>
      </c>
      <c r="IG297">
        <v>100</v>
      </c>
      <c r="IH297">
        <v>12.04</v>
      </c>
      <c r="II297">
        <v>0.5754</v>
      </c>
      <c r="IJ297">
        <v>4.02706509432224</v>
      </c>
      <c r="IK297">
        <v>0.00601174518973114</v>
      </c>
      <c r="IL297">
        <v>2.77886958061485e-07</v>
      </c>
      <c r="IM297">
        <v>-3.54636231360687e-10</v>
      </c>
      <c r="IN297">
        <v>-0.0404303883988718</v>
      </c>
      <c r="IO297">
        <v>-0.0177815531441476</v>
      </c>
      <c r="IP297">
        <v>0.00205572605671414</v>
      </c>
      <c r="IQ297">
        <v>-1.65519735432211e-05</v>
      </c>
      <c r="IR297">
        <v>-4</v>
      </c>
      <c r="IS297">
        <v>1848</v>
      </c>
      <c r="IT297">
        <v>1</v>
      </c>
      <c r="IU297">
        <v>25</v>
      </c>
      <c r="IV297">
        <v>24591</v>
      </c>
      <c r="IW297">
        <v>24591</v>
      </c>
      <c r="IX297">
        <v>2.84302</v>
      </c>
      <c r="IY297">
        <v>2.57935</v>
      </c>
      <c r="IZ297">
        <v>1.54785</v>
      </c>
      <c r="JA297">
        <v>2.30347</v>
      </c>
      <c r="JB297">
        <v>1.34644</v>
      </c>
      <c r="JC297">
        <v>2.42798</v>
      </c>
      <c r="JD297">
        <v>33.693</v>
      </c>
      <c r="JE297">
        <v>24.2276</v>
      </c>
      <c r="JF297">
        <v>18</v>
      </c>
      <c r="JG297">
        <v>501.18</v>
      </c>
      <c r="JH297">
        <v>414.942</v>
      </c>
      <c r="JI297">
        <v>24.9998</v>
      </c>
      <c r="JJ297">
        <v>26.4221</v>
      </c>
      <c r="JK297">
        <v>30.0001</v>
      </c>
      <c r="JL297">
        <v>26.3866</v>
      </c>
      <c r="JM297">
        <v>26.3312</v>
      </c>
      <c r="JN297">
        <v>56.9221</v>
      </c>
      <c r="JO297">
        <v>22.8204</v>
      </c>
      <c r="JP297">
        <v>85.3745</v>
      </c>
      <c r="JQ297">
        <v>25</v>
      </c>
      <c r="JR297">
        <v>1489.78</v>
      </c>
      <c r="JS297">
        <v>22.3443</v>
      </c>
      <c r="JT297">
        <v>102.37</v>
      </c>
      <c r="JU297">
        <v>103.151</v>
      </c>
    </row>
    <row r="298" spans="1:281">
      <c r="A298">
        <v>282</v>
      </c>
      <c r="B298">
        <v>1659027093.1</v>
      </c>
      <c r="C298">
        <v>3410</v>
      </c>
      <c r="D298" t="s">
        <v>990</v>
      </c>
      <c r="E298" t="s">
        <v>991</v>
      </c>
      <c r="F298">
        <v>5</v>
      </c>
      <c r="G298" t="s">
        <v>812</v>
      </c>
      <c r="H298" t="s">
        <v>417</v>
      </c>
      <c r="I298">
        <v>1659027085.6</v>
      </c>
      <c r="J298">
        <f>(K298)/1000</f>
        <v>0</v>
      </c>
      <c r="K298">
        <f>IF(CZ298, AN298, AH298)</f>
        <v>0</v>
      </c>
      <c r="L298">
        <f>IF(CZ298, AI298, AG298)</f>
        <v>0</v>
      </c>
      <c r="M298">
        <f>DB298 - IF(AU298&gt;1, L298*CV298*100.0/(AW298*DP298), 0)</f>
        <v>0</v>
      </c>
      <c r="N298">
        <f>((T298-J298/2)*M298-L298)/(T298+J298/2)</f>
        <v>0</v>
      </c>
      <c r="O298">
        <f>N298*(DI298+DJ298)/1000.0</f>
        <v>0</v>
      </c>
      <c r="P298">
        <f>(DB298 - IF(AU298&gt;1, L298*CV298*100.0/(AW298*DP298), 0))*(DI298+DJ298)/1000.0</f>
        <v>0</v>
      </c>
      <c r="Q298">
        <f>2.0/((1/S298-1/R298)+SIGN(S298)*SQRT((1/S298-1/R298)*(1/S298-1/R298) + 4*CW298/((CW298+1)*(CW298+1))*(2*1/S298*1/R298-1/R298*1/R298)))</f>
        <v>0</v>
      </c>
      <c r="R298">
        <f>IF(LEFT(CX298,1)&lt;&gt;"0",IF(LEFT(CX298,1)="1",3.0,CY298),$D$5+$E$5*(DP298*DI298/($K$5*1000))+$F$5*(DP298*DI298/($K$5*1000))*MAX(MIN(CV298,$J$5),$I$5)*MAX(MIN(CV298,$J$5),$I$5)+$G$5*MAX(MIN(CV298,$J$5),$I$5)*(DP298*DI298/($K$5*1000))+$H$5*(DP298*DI298/($K$5*1000))*(DP298*DI298/($K$5*1000)))</f>
        <v>0</v>
      </c>
      <c r="S298">
        <f>J298*(1000-(1000*0.61365*exp(17.502*W298/(240.97+W298))/(DI298+DJ298)+DD298)/2)/(1000*0.61365*exp(17.502*W298/(240.97+W298))/(DI298+DJ298)-DD298)</f>
        <v>0</v>
      </c>
      <c r="T298">
        <f>1/((CW298+1)/(Q298/1.6)+1/(R298/1.37)) + CW298/((CW298+1)/(Q298/1.6) + CW298/(R298/1.37))</f>
        <v>0</v>
      </c>
      <c r="U298">
        <f>(CR298*CU298)</f>
        <v>0</v>
      </c>
      <c r="V298">
        <f>(DK298+(U298+2*0.95*5.67E-8*(((DK298+$B$7)+273)^4-(DK298+273)^4)-44100*J298)/(1.84*29.3*R298+8*0.95*5.67E-8*(DK298+273)^3))</f>
        <v>0</v>
      </c>
      <c r="W298">
        <f>($C$7*DL298+$D$7*DM298+$E$7*V298)</f>
        <v>0</v>
      </c>
      <c r="X298">
        <f>0.61365*exp(17.502*W298/(240.97+W298))</f>
        <v>0</v>
      </c>
      <c r="Y298">
        <f>(Z298/AA298*100)</f>
        <v>0</v>
      </c>
      <c r="Z298">
        <f>DD298*(DI298+DJ298)/1000</f>
        <v>0</v>
      </c>
      <c r="AA298">
        <f>0.61365*exp(17.502*DK298/(240.97+DK298))</f>
        <v>0</v>
      </c>
      <c r="AB298">
        <f>(X298-DD298*(DI298+DJ298)/1000)</f>
        <v>0</v>
      </c>
      <c r="AC298">
        <f>(-J298*44100)</f>
        <v>0</v>
      </c>
      <c r="AD298">
        <f>2*29.3*R298*0.92*(DK298-W298)</f>
        <v>0</v>
      </c>
      <c r="AE298">
        <f>2*0.95*5.67E-8*(((DK298+$B$7)+273)^4-(W298+273)^4)</f>
        <v>0</v>
      </c>
      <c r="AF298">
        <f>U298+AE298+AC298+AD298</f>
        <v>0</v>
      </c>
      <c r="AG298">
        <f>DH298*AU298*(DC298-DB298*(1000-AU298*DE298)/(1000-AU298*DD298))/(100*CV298)</f>
        <v>0</v>
      </c>
      <c r="AH298">
        <f>1000*DH298*AU298*(DD298-DE298)/(100*CV298*(1000-AU298*DD298))</f>
        <v>0</v>
      </c>
      <c r="AI298">
        <f>(AJ298 - AK298 - DI298*1E3/(8.314*(DK298+273.15)) * AM298/DH298 * AL298) * DH298/(100*CV298) * (1000 - DE298)/1000</f>
        <v>0</v>
      </c>
      <c r="AJ298">
        <v>1519.6463170195</v>
      </c>
      <c r="AK298">
        <v>1470.56503030303</v>
      </c>
      <c r="AL298">
        <v>3.45251562184115</v>
      </c>
      <c r="AM298">
        <v>66.0504921813524</v>
      </c>
      <c r="AN298">
        <f>(AP298 - AO298 + DI298*1E3/(8.314*(DK298+273.15)) * AR298/DH298 * AQ298) * DH298/(100*CV298) * 1000/(1000 - AP298)</f>
        <v>0</v>
      </c>
      <c r="AO298">
        <v>22.4149630471862</v>
      </c>
      <c r="AP298">
        <v>26.2000188811189</v>
      </c>
      <c r="AQ298">
        <v>-0.000234397306396464</v>
      </c>
      <c r="AR298">
        <v>92.47</v>
      </c>
      <c r="AS298">
        <v>0</v>
      </c>
      <c r="AT298">
        <v>0</v>
      </c>
      <c r="AU298">
        <f>IF(AS298*$H$13&gt;=AW298,1.0,(AW298/(AW298-AS298*$H$13)))</f>
        <v>0</v>
      </c>
      <c r="AV298">
        <f>(AU298-1)*100</f>
        <v>0</v>
      </c>
      <c r="AW298">
        <f>MAX(0,($B$13+$C$13*DP298)/(1+$D$13*DP298)*DI298/(DK298+273)*$E$13)</f>
        <v>0</v>
      </c>
      <c r="AX298" t="s">
        <v>418</v>
      </c>
      <c r="AY298" t="s">
        <v>418</v>
      </c>
      <c r="AZ298">
        <v>0</v>
      </c>
      <c r="BA298">
        <v>0</v>
      </c>
      <c r="BB298">
        <f>1-AZ298/BA298</f>
        <v>0</v>
      </c>
      <c r="BC298">
        <v>0</v>
      </c>
      <c r="BD298" t="s">
        <v>418</v>
      </c>
      <c r="BE298" t="s">
        <v>418</v>
      </c>
      <c r="BF298">
        <v>0</v>
      </c>
      <c r="BG298">
        <v>0</v>
      </c>
      <c r="BH298">
        <f>1-BF298/BG298</f>
        <v>0</v>
      </c>
      <c r="BI298">
        <v>0.5</v>
      </c>
      <c r="BJ298">
        <f>CS298</f>
        <v>0</v>
      </c>
      <c r="BK298">
        <f>L298</f>
        <v>0</v>
      </c>
      <c r="BL298">
        <f>BH298*BI298*BJ298</f>
        <v>0</v>
      </c>
      <c r="BM298">
        <f>(BK298-BC298)/BJ298</f>
        <v>0</v>
      </c>
      <c r="BN298">
        <f>(BA298-BG298)/BG298</f>
        <v>0</v>
      </c>
      <c r="BO298">
        <f>AZ298/(BB298+AZ298/BG298)</f>
        <v>0</v>
      </c>
      <c r="BP298" t="s">
        <v>418</v>
      </c>
      <c r="BQ298">
        <v>0</v>
      </c>
      <c r="BR298">
        <f>IF(BQ298&lt;&gt;0, BQ298, BO298)</f>
        <v>0</v>
      </c>
      <c r="BS298">
        <f>1-BR298/BG298</f>
        <v>0</v>
      </c>
      <c r="BT298">
        <f>(BG298-BF298)/(BG298-BR298)</f>
        <v>0</v>
      </c>
      <c r="BU298">
        <f>(BA298-BG298)/(BA298-BR298)</f>
        <v>0</v>
      </c>
      <c r="BV298">
        <f>(BG298-BF298)/(BG298-AZ298)</f>
        <v>0</v>
      </c>
      <c r="BW298">
        <f>(BA298-BG298)/(BA298-AZ298)</f>
        <v>0</v>
      </c>
      <c r="BX298">
        <f>(BT298*BR298/BF298)</f>
        <v>0</v>
      </c>
      <c r="BY298">
        <f>(1-BX298)</f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f>$B$11*DQ298+$C$11*DR298+$F$11*EC298*(1-EF298)</f>
        <v>0</v>
      </c>
      <c r="CS298">
        <f>CR298*CT298</f>
        <v>0</v>
      </c>
      <c r="CT298">
        <f>($B$11*$D$9+$C$11*$D$9+$F$11*((EP298+EH298)/MAX(EP298+EH298+EQ298, 0.1)*$I$9+EQ298/MAX(EP298+EH298+EQ298, 0.1)*$J$9))/($B$11+$C$11+$F$11)</f>
        <v>0</v>
      </c>
      <c r="CU298">
        <f>($B$11*$K$9+$C$11*$K$9+$F$11*((EP298+EH298)/MAX(EP298+EH298+EQ298, 0.1)*$P$9+EQ298/MAX(EP298+EH298+EQ298, 0.1)*$Q$9))/($B$11+$C$11+$F$11)</f>
        <v>0</v>
      </c>
      <c r="CV298">
        <v>6</v>
      </c>
      <c r="CW298">
        <v>0.5</v>
      </c>
      <c r="CX298" t="s">
        <v>419</v>
      </c>
      <c r="CY298">
        <v>2</v>
      </c>
      <c r="CZ298" t="b">
        <v>1</v>
      </c>
      <c r="DA298">
        <v>1659027085.6</v>
      </c>
      <c r="DB298">
        <v>1408.57888888889</v>
      </c>
      <c r="DC298">
        <v>1469.38074074074</v>
      </c>
      <c r="DD298">
        <v>26.1981</v>
      </c>
      <c r="DE298">
        <v>22.4108925925926</v>
      </c>
      <c r="DF298">
        <v>1396.57888888889</v>
      </c>
      <c r="DG298">
        <v>25.6229296296296</v>
      </c>
      <c r="DH298">
        <v>500.085592592593</v>
      </c>
      <c r="DI298">
        <v>90.3821777777778</v>
      </c>
      <c r="DJ298">
        <v>0.0461422111111111</v>
      </c>
      <c r="DK298">
        <v>27.264862962963</v>
      </c>
      <c r="DL298">
        <v>27.4680111111111</v>
      </c>
      <c r="DM298">
        <v>999.9</v>
      </c>
      <c r="DN298">
        <v>0</v>
      </c>
      <c r="DO298">
        <v>0</v>
      </c>
      <c r="DP298">
        <v>9972.77777777778</v>
      </c>
      <c r="DQ298">
        <v>0</v>
      </c>
      <c r="DR298">
        <v>18.0243148148148</v>
      </c>
      <c r="DS298">
        <v>-60.8031814814815</v>
      </c>
      <c r="DT298">
        <v>1446.47222222222</v>
      </c>
      <c r="DU298">
        <v>1503.06703703704</v>
      </c>
      <c r="DV298">
        <v>3.78720962962963</v>
      </c>
      <c r="DW298">
        <v>1469.38074074074</v>
      </c>
      <c r="DX298">
        <v>22.4108925925926</v>
      </c>
      <c r="DY298">
        <v>2.36784037037037</v>
      </c>
      <c r="DZ298">
        <v>2.02554555555556</v>
      </c>
      <c r="EA298">
        <v>20.1455074074074</v>
      </c>
      <c r="EB298">
        <v>17.6454444444444</v>
      </c>
      <c r="EC298">
        <v>2000.02111111111</v>
      </c>
      <c r="ED298">
        <v>0.980003296296297</v>
      </c>
      <c r="EE298">
        <v>0.0199966666666667</v>
      </c>
      <c r="EF298">
        <v>0</v>
      </c>
      <c r="EG298">
        <v>873.73362962963</v>
      </c>
      <c r="EH298">
        <v>5.00063</v>
      </c>
      <c r="EI298">
        <v>17229.5481481482</v>
      </c>
      <c r="EJ298">
        <v>17257.1074074074</v>
      </c>
      <c r="EK298">
        <v>38</v>
      </c>
      <c r="EL298">
        <v>38.062</v>
      </c>
      <c r="EM298">
        <v>37.5068888888889</v>
      </c>
      <c r="EN298">
        <v>37.312</v>
      </c>
      <c r="EO298">
        <v>39</v>
      </c>
      <c r="EP298">
        <v>1955.12518518519</v>
      </c>
      <c r="EQ298">
        <v>39.8911111111111</v>
      </c>
      <c r="ER298">
        <v>0</v>
      </c>
      <c r="ES298">
        <v>1659027091.9</v>
      </c>
      <c r="ET298">
        <v>0</v>
      </c>
      <c r="EU298">
        <v>873.73588</v>
      </c>
      <c r="EV298">
        <v>-1.17869231140394</v>
      </c>
      <c r="EW298">
        <v>-14.8615384105844</v>
      </c>
      <c r="EX298">
        <v>17229.56</v>
      </c>
      <c r="EY298">
        <v>15</v>
      </c>
      <c r="EZ298">
        <v>0</v>
      </c>
      <c r="FA298" t="s">
        <v>420</v>
      </c>
      <c r="FB298">
        <v>1657551626.5</v>
      </c>
      <c r="FC298">
        <v>1657551629</v>
      </c>
      <c r="FD298">
        <v>0</v>
      </c>
      <c r="FE298">
        <v>0.403</v>
      </c>
      <c r="FF298">
        <v>0.009</v>
      </c>
      <c r="FG298">
        <v>9.41</v>
      </c>
      <c r="FH298">
        <v>0.087</v>
      </c>
      <c r="FI298">
        <v>417</v>
      </c>
      <c r="FJ298">
        <v>17</v>
      </c>
      <c r="FK298">
        <v>1.61</v>
      </c>
      <c r="FL298">
        <v>0.59</v>
      </c>
      <c r="FM298">
        <v>-60.6534853658537</v>
      </c>
      <c r="FN298">
        <v>-3.41696236933799</v>
      </c>
      <c r="FO298">
        <v>0.589251833015962</v>
      </c>
      <c r="FP298">
        <v>0</v>
      </c>
      <c r="FQ298">
        <v>873.795882352941</v>
      </c>
      <c r="FR298">
        <v>-1.08724217067877</v>
      </c>
      <c r="FS298">
        <v>0.208323386152384</v>
      </c>
      <c r="FT298">
        <v>0</v>
      </c>
      <c r="FU298">
        <v>3.7956787804878</v>
      </c>
      <c r="FV298">
        <v>-0.107551777003482</v>
      </c>
      <c r="FW298">
        <v>0.0148794056718316</v>
      </c>
      <c r="FX298">
        <v>0</v>
      </c>
      <c r="FY298">
        <v>0</v>
      </c>
      <c r="FZ298">
        <v>3</v>
      </c>
      <c r="GA298" t="s">
        <v>427</v>
      </c>
      <c r="GB298">
        <v>2.9738</v>
      </c>
      <c r="GC298">
        <v>2.69961</v>
      </c>
      <c r="GD298">
        <v>0.208233</v>
      </c>
      <c r="GE298">
        <v>0.214223</v>
      </c>
      <c r="GF298">
        <v>0.109538</v>
      </c>
      <c r="GG298">
        <v>0.0994534</v>
      </c>
      <c r="GH298">
        <v>30851.5</v>
      </c>
      <c r="GI298">
        <v>33481.1</v>
      </c>
      <c r="GJ298">
        <v>35306.1</v>
      </c>
      <c r="GK298">
        <v>38638.2</v>
      </c>
      <c r="GL298">
        <v>44565.4</v>
      </c>
      <c r="GM298">
        <v>50252.4</v>
      </c>
      <c r="GN298">
        <v>55183.7</v>
      </c>
      <c r="GO298">
        <v>61969.2</v>
      </c>
      <c r="GP298">
        <v>1.988</v>
      </c>
      <c r="GQ298">
        <v>1.8578</v>
      </c>
      <c r="GR298">
        <v>0.143051</v>
      </c>
      <c r="GS298">
        <v>0</v>
      </c>
      <c r="GT298">
        <v>25.127</v>
      </c>
      <c r="GU298">
        <v>999.9</v>
      </c>
      <c r="GV298">
        <v>57.832</v>
      </c>
      <c r="GW298">
        <v>29.306</v>
      </c>
      <c r="GX298">
        <v>26.1941</v>
      </c>
      <c r="GY298">
        <v>56.1264</v>
      </c>
      <c r="GZ298">
        <v>42.8165</v>
      </c>
      <c r="HA298">
        <v>1</v>
      </c>
      <c r="HB298">
        <v>-0.0652439</v>
      </c>
      <c r="HC298">
        <v>0.00849673</v>
      </c>
      <c r="HD298">
        <v>20.1136</v>
      </c>
      <c r="HE298">
        <v>5.19573</v>
      </c>
      <c r="HF298">
        <v>12.0052</v>
      </c>
      <c r="HG298">
        <v>4.976</v>
      </c>
      <c r="HH298">
        <v>3.2936</v>
      </c>
      <c r="HI298">
        <v>9999</v>
      </c>
      <c r="HJ298">
        <v>9999</v>
      </c>
      <c r="HK298">
        <v>9999</v>
      </c>
      <c r="HL298">
        <v>628.6</v>
      </c>
      <c r="HM298">
        <v>1.86322</v>
      </c>
      <c r="HN298">
        <v>1.86801</v>
      </c>
      <c r="HO298">
        <v>1.86783</v>
      </c>
      <c r="HP298">
        <v>1.86896</v>
      </c>
      <c r="HQ298">
        <v>1.86981</v>
      </c>
      <c r="HR298">
        <v>1.86584</v>
      </c>
      <c r="HS298">
        <v>1.86691</v>
      </c>
      <c r="HT298">
        <v>1.86829</v>
      </c>
      <c r="HU298">
        <v>5</v>
      </c>
      <c r="HV298">
        <v>0</v>
      </c>
      <c r="HW298">
        <v>0</v>
      </c>
      <c r="HX298">
        <v>0</v>
      </c>
      <c r="HY298" t="s">
        <v>422</v>
      </c>
      <c r="HZ298" t="s">
        <v>423</v>
      </c>
      <c r="IA298" t="s">
        <v>424</v>
      </c>
      <c r="IB298" t="s">
        <v>424</v>
      </c>
      <c r="IC298" t="s">
        <v>424</v>
      </c>
      <c r="ID298" t="s">
        <v>424</v>
      </c>
      <c r="IE298">
        <v>0</v>
      </c>
      <c r="IF298">
        <v>100</v>
      </c>
      <c r="IG298">
        <v>100</v>
      </c>
      <c r="IH298">
        <v>12.12</v>
      </c>
      <c r="II298">
        <v>0.5752</v>
      </c>
      <c r="IJ298">
        <v>4.02706509432224</v>
      </c>
      <c r="IK298">
        <v>0.00601174518973114</v>
      </c>
      <c r="IL298">
        <v>2.77886958061485e-07</v>
      </c>
      <c r="IM298">
        <v>-3.54636231360687e-10</v>
      </c>
      <c r="IN298">
        <v>-0.0404303883988718</v>
      </c>
      <c r="IO298">
        <v>-0.0177815531441476</v>
      </c>
      <c r="IP298">
        <v>0.00205572605671414</v>
      </c>
      <c r="IQ298">
        <v>-1.65519735432211e-05</v>
      </c>
      <c r="IR298">
        <v>-4</v>
      </c>
      <c r="IS298">
        <v>1848</v>
      </c>
      <c r="IT298">
        <v>1</v>
      </c>
      <c r="IU298">
        <v>25</v>
      </c>
      <c r="IV298">
        <v>24591.1</v>
      </c>
      <c r="IW298">
        <v>24591.1</v>
      </c>
      <c r="IX298">
        <v>2.86621</v>
      </c>
      <c r="IY298">
        <v>2.58911</v>
      </c>
      <c r="IZ298">
        <v>1.54785</v>
      </c>
      <c r="JA298">
        <v>2.30347</v>
      </c>
      <c r="JB298">
        <v>1.34644</v>
      </c>
      <c r="JC298">
        <v>2.37793</v>
      </c>
      <c r="JD298">
        <v>33.693</v>
      </c>
      <c r="JE298">
        <v>24.2188</v>
      </c>
      <c r="JF298">
        <v>18</v>
      </c>
      <c r="JG298">
        <v>500.125</v>
      </c>
      <c r="JH298">
        <v>415.72</v>
      </c>
      <c r="JI298">
        <v>24.9998</v>
      </c>
      <c r="JJ298">
        <v>26.4221</v>
      </c>
      <c r="JK298">
        <v>29.9999</v>
      </c>
      <c r="JL298">
        <v>26.3866</v>
      </c>
      <c r="JM298">
        <v>26.329</v>
      </c>
      <c r="JN298">
        <v>57.4555</v>
      </c>
      <c r="JO298">
        <v>22.8204</v>
      </c>
      <c r="JP298">
        <v>85.3745</v>
      </c>
      <c r="JQ298">
        <v>25</v>
      </c>
      <c r="JR298">
        <v>1510.11</v>
      </c>
      <c r="JS298">
        <v>22.3443</v>
      </c>
      <c r="JT298">
        <v>102.371</v>
      </c>
      <c r="JU298">
        <v>103.152</v>
      </c>
    </row>
    <row r="299" spans="1:281">
      <c r="A299">
        <v>283</v>
      </c>
      <c r="B299">
        <v>1659027098.1</v>
      </c>
      <c r="C299">
        <v>3415</v>
      </c>
      <c r="D299" t="s">
        <v>992</v>
      </c>
      <c r="E299" t="s">
        <v>993</v>
      </c>
      <c r="F299">
        <v>5</v>
      </c>
      <c r="G299" t="s">
        <v>812</v>
      </c>
      <c r="H299" t="s">
        <v>417</v>
      </c>
      <c r="I299">
        <v>1659027090.31429</v>
      </c>
      <c r="J299">
        <f>(K299)/1000</f>
        <v>0</v>
      </c>
      <c r="K299">
        <f>IF(CZ299, AN299, AH299)</f>
        <v>0</v>
      </c>
      <c r="L299">
        <f>IF(CZ299, AI299, AG299)</f>
        <v>0</v>
      </c>
      <c r="M299">
        <f>DB299 - IF(AU299&gt;1, L299*CV299*100.0/(AW299*DP299), 0)</f>
        <v>0</v>
      </c>
      <c r="N299">
        <f>((T299-J299/2)*M299-L299)/(T299+J299/2)</f>
        <v>0</v>
      </c>
      <c r="O299">
        <f>N299*(DI299+DJ299)/1000.0</f>
        <v>0</v>
      </c>
      <c r="P299">
        <f>(DB299 - IF(AU299&gt;1, L299*CV299*100.0/(AW299*DP299), 0))*(DI299+DJ299)/1000.0</f>
        <v>0</v>
      </c>
      <c r="Q299">
        <f>2.0/((1/S299-1/R299)+SIGN(S299)*SQRT((1/S299-1/R299)*(1/S299-1/R299) + 4*CW299/((CW299+1)*(CW299+1))*(2*1/S299*1/R299-1/R299*1/R299)))</f>
        <v>0</v>
      </c>
      <c r="R299">
        <f>IF(LEFT(CX299,1)&lt;&gt;"0",IF(LEFT(CX299,1)="1",3.0,CY299),$D$5+$E$5*(DP299*DI299/($K$5*1000))+$F$5*(DP299*DI299/($K$5*1000))*MAX(MIN(CV299,$J$5),$I$5)*MAX(MIN(CV299,$J$5),$I$5)+$G$5*MAX(MIN(CV299,$J$5),$I$5)*(DP299*DI299/($K$5*1000))+$H$5*(DP299*DI299/($K$5*1000))*(DP299*DI299/($K$5*1000)))</f>
        <v>0</v>
      </c>
      <c r="S299">
        <f>J299*(1000-(1000*0.61365*exp(17.502*W299/(240.97+W299))/(DI299+DJ299)+DD299)/2)/(1000*0.61365*exp(17.502*W299/(240.97+W299))/(DI299+DJ299)-DD299)</f>
        <v>0</v>
      </c>
      <c r="T299">
        <f>1/((CW299+1)/(Q299/1.6)+1/(R299/1.37)) + CW299/((CW299+1)/(Q299/1.6) + CW299/(R299/1.37))</f>
        <v>0</v>
      </c>
      <c r="U299">
        <f>(CR299*CU299)</f>
        <v>0</v>
      </c>
      <c r="V299">
        <f>(DK299+(U299+2*0.95*5.67E-8*(((DK299+$B$7)+273)^4-(DK299+273)^4)-44100*J299)/(1.84*29.3*R299+8*0.95*5.67E-8*(DK299+273)^3))</f>
        <v>0</v>
      </c>
      <c r="W299">
        <f>($C$7*DL299+$D$7*DM299+$E$7*V299)</f>
        <v>0</v>
      </c>
      <c r="X299">
        <f>0.61365*exp(17.502*W299/(240.97+W299))</f>
        <v>0</v>
      </c>
      <c r="Y299">
        <f>(Z299/AA299*100)</f>
        <v>0</v>
      </c>
      <c r="Z299">
        <f>DD299*(DI299+DJ299)/1000</f>
        <v>0</v>
      </c>
      <c r="AA299">
        <f>0.61365*exp(17.502*DK299/(240.97+DK299))</f>
        <v>0</v>
      </c>
      <c r="AB299">
        <f>(X299-DD299*(DI299+DJ299)/1000)</f>
        <v>0</v>
      </c>
      <c r="AC299">
        <f>(-J299*44100)</f>
        <v>0</v>
      </c>
      <c r="AD299">
        <f>2*29.3*R299*0.92*(DK299-W299)</f>
        <v>0</v>
      </c>
      <c r="AE299">
        <f>2*0.95*5.67E-8*(((DK299+$B$7)+273)^4-(W299+273)^4)</f>
        <v>0</v>
      </c>
      <c r="AF299">
        <f>U299+AE299+AC299+AD299</f>
        <v>0</v>
      </c>
      <c r="AG299">
        <f>DH299*AU299*(DC299-DB299*(1000-AU299*DE299)/(1000-AU299*DD299))/(100*CV299)</f>
        <v>0</v>
      </c>
      <c r="AH299">
        <f>1000*DH299*AU299*(DD299-DE299)/(100*CV299*(1000-AU299*DD299))</f>
        <v>0</v>
      </c>
      <c r="AI299">
        <f>(AJ299 - AK299 - DI299*1E3/(8.314*(DK299+273.15)) * AM299/DH299 * AL299) * DH299/(100*CV299) * (1000 - DE299)/1000</f>
        <v>0</v>
      </c>
      <c r="AJ299">
        <v>1537.07937054733</v>
      </c>
      <c r="AK299">
        <v>1487.98442424242</v>
      </c>
      <c r="AL299">
        <v>3.49228300241745</v>
      </c>
      <c r="AM299">
        <v>66.0504921813524</v>
      </c>
      <c r="AN299">
        <f>(AP299 - AO299 + DI299*1E3/(8.314*(DK299+273.15)) * AR299/DH299 * AQ299) * DH299/(100*CV299) * 1000/(1000 - AP299)</f>
        <v>0</v>
      </c>
      <c r="AO299">
        <v>22.4121028315152</v>
      </c>
      <c r="AP299">
        <v>26.1942055944056</v>
      </c>
      <c r="AQ299">
        <v>-4.78165438158136e-05</v>
      </c>
      <c r="AR299">
        <v>92.47</v>
      </c>
      <c r="AS299">
        <v>0</v>
      </c>
      <c r="AT299">
        <v>0</v>
      </c>
      <c r="AU299">
        <f>IF(AS299*$H$13&gt;=AW299,1.0,(AW299/(AW299-AS299*$H$13)))</f>
        <v>0</v>
      </c>
      <c r="AV299">
        <f>(AU299-1)*100</f>
        <v>0</v>
      </c>
      <c r="AW299">
        <f>MAX(0,($B$13+$C$13*DP299)/(1+$D$13*DP299)*DI299/(DK299+273)*$E$13)</f>
        <v>0</v>
      </c>
      <c r="AX299" t="s">
        <v>418</v>
      </c>
      <c r="AY299" t="s">
        <v>418</v>
      </c>
      <c r="AZ299">
        <v>0</v>
      </c>
      <c r="BA299">
        <v>0</v>
      </c>
      <c r="BB299">
        <f>1-AZ299/BA299</f>
        <v>0</v>
      </c>
      <c r="BC299">
        <v>0</v>
      </c>
      <c r="BD299" t="s">
        <v>418</v>
      </c>
      <c r="BE299" t="s">
        <v>418</v>
      </c>
      <c r="BF299">
        <v>0</v>
      </c>
      <c r="BG299">
        <v>0</v>
      </c>
      <c r="BH299">
        <f>1-BF299/BG299</f>
        <v>0</v>
      </c>
      <c r="BI299">
        <v>0.5</v>
      </c>
      <c r="BJ299">
        <f>CS299</f>
        <v>0</v>
      </c>
      <c r="BK299">
        <f>L299</f>
        <v>0</v>
      </c>
      <c r="BL299">
        <f>BH299*BI299*BJ299</f>
        <v>0</v>
      </c>
      <c r="BM299">
        <f>(BK299-BC299)/BJ299</f>
        <v>0</v>
      </c>
      <c r="BN299">
        <f>(BA299-BG299)/BG299</f>
        <v>0</v>
      </c>
      <c r="BO299">
        <f>AZ299/(BB299+AZ299/BG299)</f>
        <v>0</v>
      </c>
      <c r="BP299" t="s">
        <v>418</v>
      </c>
      <c r="BQ299">
        <v>0</v>
      </c>
      <c r="BR299">
        <f>IF(BQ299&lt;&gt;0, BQ299, BO299)</f>
        <v>0</v>
      </c>
      <c r="BS299">
        <f>1-BR299/BG299</f>
        <v>0</v>
      </c>
      <c r="BT299">
        <f>(BG299-BF299)/(BG299-BR299)</f>
        <v>0</v>
      </c>
      <c r="BU299">
        <f>(BA299-BG299)/(BA299-BR299)</f>
        <v>0</v>
      </c>
      <c r="BV299">
        <f>(BG299-BF299)/(BG299-AZ299)</f>
        <v>0</v>
      </c>
      <c r="BW299">
        <f>(BA299-BG299)/(BA299-AZ299)</f>
        <v>0</v>
      </c>
      <c r="BX299">
        <f>(BT299*BR299/BF299)</f>
        <v>0</v>
      </c>
      <c r="BY299">
        <f>(1-BX299)</f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f>$B$11*DQ299+$C$11*DR299+$F$11*EC299*(1-EF299)</f>
        <v>0</v>
      </c>
      <c r="CS299">
        <f>CR299*CT299</f>
        <v>0</v>
      </c>
      <c r="CT299">
        <f>($B$11*$D$9+$C$11*$D$9+$F$11*((EP299+EH299)/MAX(EP299+EH299+EQ299, 0.1)*$I$9+EQ299/MAX(EP299+EH299+EQ299, 0.1)*$J$9))/($B$11+$C$11+$F$11)</f>
        <v>0</v>
      </c>
      <c r="CU299">
        <f>($B$11*$K$9+$C$11*$K$9+$F$11*((EP299+EH299)/MAX(EP299+EH299+EQ299, 0.1)*$P$9+EQ299/MAX(EP299+EH299+EQ299, 0.1)*$Q$9))/($B$11+$C$11+$F$11)</f>
        <v>0</v>
      </c>
      <c r="CV299">
        <v>6</v>
      </c>
      <c r="CW299">
        <v>0.5</v>
      </c>
      <c r="CX299" t="s">
        <v>419</v>
      </c>
      <c r="CY299">
        <v>2</v>
      </c>
      <c r="CZ299" t="b">
        <v>1</v>
      </c>
      <c r="DA299">
        <v>1659027090.31429</v>
      </c>
      <c r="DB299">
        <v>1424.37392857143</v>
      </c>
      <c r="DC299">
        <v>1485.395</v>
      </c>
      <c r="DD299">
        <v>26.1978642857143</v>
      </c>
      <c r="DE299">
        <v>22.4132107142857</v>
      </c>
      <c r="DF299">
        <v>1412.30107142857</v>
      </c>
      <c r="DG299">
        <v>25.6226964285714</v>
      </c>
      <c r="DH299">
        <v>500.086535714286</v>
      </c>
      <c r="DI299">
        <v>90.3820785714286</v>
      </c>
      <c r="DJ299">
        <v>0.0458775857142857</v>
      </c>
      <c r="DK299">
        <v>27.26655</v>
      </c>
      <c r="DL299">
        <v>27.4747571428571</v>
      </c>
      <c r="DM299">
        <v>999.9</v>
      </c>
      <c r="DN299">
        <v>0</v>
      </c>
      <c r="DO299">
        <v>0</v>
      </c>
      <c r="DP299">
        <v>9987.32142857143</v>
      </c>
      <c r="DQ299">
        <v>0</v>
      </c>
      <c r="DR299">
        <v>18.0366321428571</v>
      </c>
      <c r="DS299">
        <v>-61.0223035714286</v>
      </c>
      <c r="DT299">
        <v>1462.69178571429</v>
      </c>
      <c r="DU299">
        <v>1519.45142857143</v>
      </c>
      <c r="DV299">
        <v>3.78464678571429</v>
      </c>
      <c r="DW299">
        <v>1485.395</v>
      </c>
      <c r="DX299">
        <v>22.4132107142857</v>
      </c>
      <c r="DY299">
        <v>2.36781714285714</v>
      </c>
      <c r="DZ299">
        <v>2.02575321428571</v>
      </c>
      <c r="EA299">
        <v>20.1453357142857</v>
      </c>
      <c r="EB299">
        <v>17.6470714285714</v>
      </c>
      <c r="EC299">
        <v>2000.00214285714</v>
      </c>
      <c r="ED299">
        <v>0.980003714285714</v>
      </c>
      <c r="EE299">
        <v>0.0199962071428571</v>
      </c>
      <c r="EF299">
        <v>0</v>
      </c>
      <c r="EG299">
        <v>873.721714285714</v>
      </c>
      <c r="EH299">
        <v>5.00063</v>
      </c>
      <c r="EI299">
        <v>17227.8071428571</v>
      </c>
      <c r="EJ299">
        <v>17256.9464285714</v>
      </c>
      <c r="EK299">
        <v>38</v>
      </c>
      <c r="EL299">
        <v>38.062</v>
      </c>
      <c r="EM299">
        <v>37.5088571428571</v>
      </c>
      <c r="EN299">
        <v>37.312</v>
      </c>
      <c r="EO299">
        <v>39</v>
      </c>
      <c r="EP299">
        <v>1955.10714285714</v>
      </c>
      <c r="EQ299">
        <v>39.8914285714286</v>
      </c>
      <c r="ER299">
        <v>0</v>
      </c>
      <c r="ES299">
        <v>1659027096.7</v>
      </c>
      <c r="ET299">
        <v>0</v>
      </c>
      <c r="EU299">
        <v>873.70908</v>
      </c>
      <c r="EV299">
        <v>-0.482615389915017</v>
      </c>
      <c r="EW299">
        <v>-25.2384615464327</v>
      </c>
      <c r="EX299">
        <v>17227.748</v>
      </c>
      <c r="EY299">
        <v>15</v>
      </c>
      <c r="EZ299">
        <v>0</v>
      </c>
      <c r="FA299" t="s">
        <v>420</v>
      </c>
      <c r="FB299">
        <v>1657551626.5</v>
      </c>
      <c r="FC299">
        <v>1657551629</v>
      </c>
      <c r="FD299">
        <v>0</v>
      </c>
      <c r="FE299">
        <v>0.403</v>
      </c>
      <c r="FF299">
        <v>0.009</v>
      </c>
      <c r="FG299">
        <v>9.41</v>
      </c>
      <c r="FH299">
        <v>0.087</v>
      </c>
      <c r="FI299">
        <v>417</v>
      </c>
      <c r="FJ299">
        <v>17</v>
      </c>
      <c r="FK299">
        <v>1.61</v>
      </c>
      <c r="FL299">
        <v>0.59</v>
      </c>
      <c r="FM299">
        <v>-60.8799902439024</v>
      </c>
      <c r="FN299">
        <v>-1.64177560975604</v>
      </c>
      <c r="FO299">
        <v>0.442675796583039</v>
      </c>
      <c r="FP299">
        <v>0</v>
      </c>
      <c r="FQ299">
        <v>873.745529411765</v>
      </c>
      <c r="FR299">
        <v>-0.473002295184949</v>
      </c>
      <c r="FS299">
        <v>0.192050887143479</v>
      </c>
      <c r="FT299">
        <v>1</v>
      </c>
      <c r="FU299">
        <v>3.78982</v>
      </c>
      <c r="FV299">
        <v>-0.0651248780487725</v>
      </c>
      <c r="FW299">
        <v>0.0109852601909747</v>
      </c>
      <c r="FX299">
        <v>1</v>
      </c>
      <c r="FY299">
        <v>2</v>
      </c>
      <c r="FZ299">
        <v>3</v>
      </c>
      <c r="GA299" t="s">
        <v>474</v>
      </c>
      <c r="GB299">
        <v>2.97317</v>
      </c>
      <c r="GC299">
        <v>2.69971</v>
      </c>
      <c r="GD299">
        <v>0.2097</v>
      </c>
      <c r="GE299">
        <v>0.215731</v>
      </c>
      <c r="GF299">
        <v>0.109538</v>
      </c>
      <c r="GG299">
        <v>0.0994426</v>
      </c>
      <c r="GH299">
        <v>30794.2</v>
      </c>
      <c r="GI299">
        <v>33416.6</v>
      </c>
      <c r="GJ299">
        <v>35305.9</v>
      </c>
      <c r="GK299">
        <v>38637.8</v>
      </c>
      <c r="GL299">
        <v>44565.6</v>
      </c>
      <c r="GM299">
        <v>50252.7</v>
      </c>
      <c r="GN299">
        <v>55183.9</v>
      </c>
      <c r="GO299">
        <v>61968.8</v>
      </c>
      <c r="GP299">
        <v>1.9882</v>
      </c>
      <c r="GQ299">
        <v>1.8576</v>
      </c>
      <c r="GR299">
        <v>0.143796</v>
      </c>
      <c r="GS299">
        <v>0</v>
      </c>
      <c r="GT299">
        <v>25.1304</v>
      </c>
      <c r="GU299">
        <v>999.9</v>
      </c>
      <c r="GV299">
        <v>57.832</v>
      </c>
      <c r="GW299">
        <v>29.306</v>
      </c>
      <c r="GX299">
        <v>26.191</v>
      </c>
      <c r="GY299">
        <v>56.1664</v>
      </c>
      <c r="GZ299">
        <v>43.0409</v>
      </c>
      <c r="HA299">
        <v>1</v>
      </c>
      <c r="HB299">
        <v>-0.065061</v>
      </c>
      <c r="HC299">
        <v>0.00784314</v>
      </c>
      <c r="HD299">
        <v>20.1144</v>
      </c>
      <c r="HE299">
        <v>5.19932</v>
      </c>
      <c r="HF299">
        <v>12.0076</v>
      </c>
      <c r="HG299">
        <v>4.976</v>
      </c>
      <c r="HH299">
        <v>3.2936</v>
      </c>
      <c r="HI299">
        <v>9999</v>
      </c>
      <c r="HJ299">
        <v>9999</v>
      </c>
      <c r="HK299">
        <v>9999</v>
      </c>
      <c r="HL299">
        <v>628.6</v>
      </c>
      <c r="HM299">
        <v>1.86325</v>
      </c>
      <c r="HN299">
        <v>1.86801</v>
      </c>
      <c r="HO299">
        <v>1.86783</v>
      </c>
      <c r="HP299">
        <v>1.86893</v>
      </c>
      <c r="HQ299">
        <v>1.86981</v>
      </c>
      <c r="HR299">
        <v>1.86584</v>
      </c>
      <c r="HS299">
        <v>1.86691</v>
      </c>
      <c r="HT299">
        <v>1.86832</v>
      </c>
      <c r="HU299">
        <v>5</v>
      </c>
      <c r="HV299">
        <v>0</v>
      </c>
      <c r="HW299">
        <v>0</v>
      </c>
      <c r="HX299">
        <v>0</v>
      </c>
      <c r="HY299" t="s">
        <v>422</v>
      </c>
      <c r="HZ299" t="s">
        <v>423</v>
      </c>
      <c r="IA299" t="s">
        <v>424</v>
      </c>
      <c r="IB299" t="s">
        <v>424</v>
      </c>
      <c r="IC299" t="s">
        <v>424</v>
      </c>
      <c r="ID299" t="s">
        <v>424</v>
      </c>
      <c r="IE299">
        <v>0</v>
      </c>
      <c r="IF299">
        <v>100</v>
      </c>
      <c r="IG299">
        <v>100</v>
      </c>
      <c r="IH299">
        <v>12.2</v>
      </c>
      <c r="II299">
        <v>0.5752</v>
      </c>
      <c r="IJ299">
        <v>4.02706509432224</v>
      </c>
      <c r="IK299">
        <v>0.00601174518973114</v>
      </c>
      <c r="IL299">
        <v>2.77886958061485e-07</v>
      </c>
      <c r="IM299">
        <v>-3.54636231360687e-10</v>
      </c>
      <c r="IN299">
        <v>-0.0404303883988718</v>
      </c>
      <c r="IO299">
        <v>-0.0177815531441476</v>
      </c>
      <c r="IP299">
        <v>0.00205572605671414</v>
      </c>
      <c r="IQ299">
        <v>-1.65519735432211e-05</v>
      </c>
      <c r="IR299">
        <v>-4</v>
      </c>
      <c r="IS299">
        <v>1848</v>
      </c>
      <c r="IT299">
        <v>1</v>
      </c>
      <c r="IU299">
        <v>25</v>
      </c>
      <c r="IV299">
        <v>24591.2</v>
      </c>
      <c r="IW299">
        <v>24591.2</v>
      </c>
      <c r="IX299">
        <v>2.89429</v>
      </c>
      <c r="IY299">
        <v>2.59644</v>
      </c>
      <c r="IZ299">
        <v>1.54785</v>
      </c>
      <c r="JA299">
        <v>2.30347</v>
      </c>
      <c r="JB299">
        <v>1.34644</v>
      </c>
      <c r="JC299">
        <v>2.28271</v>
      </c>
      <c r="JD299">
        <v>33.693</v>
      </c>
      <c r="JE299">
        <v>24.2188</v>
      </c>
      <c r="JF299">
        <v>18</v>
      </c>
      <c r="JG299">
        <v>500.237</v>
      </c>
      <c r="JH299">
        <v>415.606</v>
      </c>
      <c r="JI299">
        <v>24.9998</v>
      </c>
      <c r="JJ299">
        <v>26.4199</v>
      </c>
      <c r="JK299">
        <v>30.0001</v>
      </c>
      <c r="JL299">
        <v>26.3844</v>
      </c>
      <c r="JM299">
        <v>26.329</v>
      </c>
      <c r="JN299">
        <v>57.9312</v>
      </c>
      <c r="JO299">
        <v>23.097</v>
      </c>
      <c r="JP299">
        <v>85.3745</v>
      </c>
      <c r="JQ299">
        <v>25</v>
      </c>
      <c r="JR299">
        <v>1523.56</v>
      </c>
      <c r="JS299">
        <v>22.3443</v>
      </c>
      <c r="JT299">
        <v>102.371</v>
      </c>
      <c r="JU299">
        <v>103.151</v>
      </c>
    </row>
    <row r="300" spans="1:281">
      <c r="A300">
        <v>284</v>
      </c>
      <c r="B300">
        <v>1659027103.1</v>
      </c>
      <c r="C300">
        <v>3420</v>
      </c>
      <c r="D300" t="s">
        <v>994</v>
      </c>
      <c r="E300" t="s">
        <v>995</v>
      </c>
      <c r="F300">
        <v>5</v>
      </c>
      <c r="G300" t="s">
        <v>812</v>
      </c>
      <c r="H300" t="s">
        <v>417</v>
      </c>
      <c r="I300">
        <v>1659027095.6</v>
      </c>
      <c r="J300">
        <f>(K300)/1000</f>
        <v>0</v>
      </c>
      <c r="K300">
        <f>IF(CZ300, AN300, AH300)</f>
        <v>0</v>
      </c>
      <c r="L300">
        <f>IF(CZ300, AI300, AG300)</f>
        <v>0</v>
      </c>
      <c r="M300">
        <f>DB300 - IF(AU300&gt;1, L300*CV300*100.0/(AW300*DP300), 0)</f>
        <v>0</v>
      </c>
      <c r="N300">
        <f>((T300-J300/2)*M300-L300)/(T300+J300/2)</f>
        <v>0</v>
      </c>
      <c r="O300">
        <f>N300*(DI300+DJ300)/1000.0</f>
        <v>0</v>
      </c>
      <c r="P300">
        <f>(DB300 - IF(AU300&gt;1, L300*CV300*100.0/(AW300*DP300), 0))*(DI300+DJ300)/1000.0</f>
        <v>0</v>
      </c>
      <c r="Q300">
        <f>2.0/((1/S300-1/R300)+SIGN(S300)*SQRT((1/S300-1/R300)*(1/S300-1/R300) + 4*CW300/((CW300+1)*(CW300+1))*(2*1/S300*1/R300-1/R300*1/R300)))</f>
        <v>0</v>
      </c>
      <c r="R300">
        <f>IF(LEFT(CX300,1)&lt;&gt;"0",IF(LEFT(CX300,1)="1",3.0,CY300),$D$5+$E$5*(DP300*DI300/($K$5*1000))+$F$5*(DP300*DI300/($K$5*1000))*MAX(MIN(CV300,$J$5),$I$5)*MAX(MIN(CV300,$J$5),$I$5)+$G$5*MAX(MIN(CV300,$J$5),$I$5)*(DP300*DI300/($K$5*1000))+$H$5*(DP300*DI300/($K$5*1000))*(DP300*DI300/($K$5*1000)))</f>
        <v>0</v>
      </c>
      <c r="S300">
        <f>J300*(1000-(1000*0.61365*exp(17.502*W300/(240.97+W300))/(DI300+DJ300)+DD300)/2)/(1000*0.61365*exp(17.502*W300/(240.97+W300))/(DI300+DJ300)-DD300)</f>
        <v>0</v>
      </c>
      <c r="T300">
        <f>1/((CW300+1)/(Q300/1.6)+1/(R300/1.37)) + CW300/((CW300+1)/(Q300/1.6) + CW300/(R300/1.37))</f>
        <v>0</v>
      </c>
      <c r="U300">
        <f>(CR300*CU300)</f>
        <v>0</v>
      </c>
      <c r="V300">
        <f>(DK300+(U300+2*0.95*5.67E-8*(((DK300+$B$7)+273)^4-(DK300+273)^4)-44100*J300)/(1.84*29.3*R300+8*0.95*5.67E-8*(DK300+273)^3))</f>
        <v>0</v>
      </c>
      <c r="W300">
        <f>($C$7*DL300+$D$7*DM300+$E$7*V300)</f>
        <v>0</v>
      </c>
      <c r="X300">
        <f>0.61365*exp(17.502*W300/(240.97+W300))</f>
        <v>0</v>
      </c>
      <c r="Y300">
        <f>(Z300/AA300*100)</f>
        <v>0</v>
      </c>
      <c r="Z300">
        <f>DD300*(DI300+DJ300)/1000</f>
        <v>0</v>
      </c>
      <c r="AA300">
        <f>0.61365*exp(17.502*DK300/(240.97+DK300))</f>
        <v>0</v>
      </c>
      <c r="AB300">
        <f>(X300-DD300*(DI300+DJ300)/1000)</f>
        <v>0</v>
      </c>
      <c r="AC300">
        <f>(-J300*44100)</f>
        <v>0</v>
      </c>
      <c r="AD300">
        <f>2*29.3*R300*0.92*(DK300-W300)</f>
        <v>0</v>
      </c>
      <c r="AE300">
        <f>2*0.95*5.67E-8*(((DK300+$B$7)+273)^4-(W300+273)^4)</f>
        <v>0</v>
      </c>
      <c r="AF300">
        <f>U300+AE300+AC300+AD300</f>
        <v>0</v>
      </c>
      <c r="AG300">
        <f>DH300*AU300*(DC300-DB300*(1000-AU300*DE300)/(1000-AU300*DD300))/(100*CV300)</f>
        <v>0</v>
      </c>
      <c r="AH300">
        <f>1000*DH300*AU300*(DD300-DE300)/(100*CV300*(1000-AU300*DD300))</f>
        <v>0</v>
      </c>
      <c r="AI300">
        <f>(AJ300 - AK300 - DI300*1E3/(8.314*(DK300+273.15)) * AM300/DH300 * AL300) * DH300/(100*CV300) * (1000 - DE300)/1000</f>
        <v>0</v>
      </c>
      <c r="AJ300">
        <v>1554.08257335451</v>
      </c>
      <c r="AK300">
        <v>1505.38975757576</v>
      </c>
      <c r="AL300">
        <v>3.46725708855539</v>
      </c>
      <c r="AM300">
        <v>66.0504921813524</v>
      </c>
      <c r="AN300">
        <f>(AP300 - AO300 + DI300*1E3/(8.314*(DK300+273.15)) * AR300/DH300 * AQ300) * DH300/(100*CV300) * 1000/(1000 - AP300)</f>
        <v>0</v>
      </c>
      <c r="AO300">
        <v>22.3782693129004</v>
      </c>
      <c r="AP300">
        <v>26.1816146853147</v>
      </c>
      <c r="AQ300">
        <v>-2.43765312686632e-05</v>
      </c>
      <c r="AR300">
        <v>92.47</v>
      </c>
      <c r="AS300">
        <v>0</v>
      </c>
      <c r="AT300">
        <v>0</v>
      </c>
      <c r="AU300">
        <f>IF(AS300*$H$13&gt;=AW300,1.0,(AW300/(AW300-AS300*$H$13)))</f>
        <v>0</v>
      </c>
      <c r="AV300">
        <f>(AU300-1)*100</f>
        <v>0</v>
      </c>
      <c r="AW300">
        <f>MAX(0,($B$13+$C$13*DP300)/(1+$D$13*DP300)*DI300/(DK300+273)*$E$13)</f>
        <v>0</v>
      </c>
      <c r="AX300" t="s">
        <v>418</v>
      </c>
      <c r="AY300" t="s">
        <v>418</v>
      </c>
      <c r="AZ300">
        <v>0</v>
      </c>
      <c r="BA300">
        <v>0</v>
      </c>
      <c r="BB300">
        <f>1-AZ300/BA300</f>
        <v>0</v>
      </c>
      <c r="BC300">
        <v>0</v>
      </c>
      <c r="BD300" t="s">
        <v>418</v>
      </c>
      <c r="BE300" t="s">
        <v>418</v>
      </c>
      <c r="BF300">
        <v>0</v>
      </c>
      <c r="BG300">
        <v>0</v>
      </c>
      <c r="BH300">
        <f>1-BF300/BG300</f>
        <v>0</v>
      </c>
      <c r="BI300">
        <v>0.5</v>
      </c>
      <c r="BJ300">
        <f>CS300</f>
        <v>0</v>
      </c>
      <c r="BK300">
        <f>L300</f>
        <v>0</v>
      </c>
      <c r="BL300">
        <f>BH300*BI300*BJ300</f>
        <v>0</v>
      </c>
      <c r="BM300">
        <f>(BK300-BC300)/BJ300</f>
        <v>0</v>
      </c>
      <c r="BN300">
        <f>(BA300-BG300)/BG300</f>
        <v>0</v>
      </c>
      <c r="BO300">
        <f>AZ300/(BB300+AZ300/BG300)</f>
        <v>0</v>
      </c>
      <c r="BP300" t="s">
        <v>418</v>
      </c>
      <c r="BQ300">
        <v>0</v>
      </c>
      <c r="BR300">
        <f>IF(BQ300&lt;&gt;0, BQ300, BO300)</f>
        <v>0</v>
      </c>
      <c r="BS300">
        <f>1-BR300/BG300</f>
        <v>0</v>
      </c>
      <c r="BT300">
        <f>(BG300-BF300)/(BG300-BR300)</f>
        <v>0</v>
      </c>
      <c r="BU300">
        <f>(BA300-BG300)/(BA300-BR300)</f>
        <v>0</v>
      </c>
      <c r="BV300">
        <f>(BG300-BF300)/(BG300-AZ300)</f>
        <v>0</v>
      </c>
      <c r="BW300">
        <f>(BA300-BG300)/(BA300-AZ300)</f>
        <v>0</v>
      </c>
      <c r="BX300">
        <f>(BT300*BR300/BF300)</f>
        <v>0</v>
      </c>
      <c r="BY300">
        <f>(1-BX300)</f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f>$B$11*DQ300+$C$11*DR300+$F$11*EC300*(1-EF300)</f>
        <v>0</v>
      </c>
      <c r="CS300">
        <f>CR300*CT300</f>
        <v>0</v>
      </c>
      <c r="CT300">
        <f>($B$11*$D$9+$C$11*$D$9+$F$11*((EP300+EH300)/MAX(EP300+EH300+EQ300, 0.1)*$I$9+EQ300/MAX(EP300+EH300+EQ300, 0.1)*$J$9))/($B$11+$C$11+$F$11)</f>
        <v>0</v>
      </c>
      <c r="CU300">
        <f>($B$11*$K$9+$C$11*$K$9+$F$11*((EP300+EH300)/MAX(EP300+EH300+EQ300, 0.1)*$P$9+EQ300/MAX(EP300+EH300+EQ300, 0.1)*$Q$9))/($B$11+$C$11+$F$11)</f>
        <v>0</v>
      </c>
      <c r="CV300">
        <v>6</v>
      </c>
      <c r="CW300">
        <v>0.5</v>
      </c>
      <c r="CX300" t="s">
        <v>419</v>
      </c>
      <c r="CY300">
        <v>2</v>
      </c>
      <c r="CZ300" t="b">
        <v>1</v>
      </c>
      <c r="DA300">
        <v>1659027095.6</v>
      </c>
      <c r="DB300">
        <v>1442.25703703704</v>
      </c>
      <c r="DC300">
        <v>1503.33185185185</v>
      </c>
      <c r="DD300">
        <v>26.195737037037</v>
      </c>
      <c r="DE300">
        <v>22.3943</v>
      </c>
      <c r="DF300">
        <v>1430.10148148148</v>
      </c>
      <c r="DG300">
        <v>25.6206851851852</v>
      </c>
      <c r="DH300">
        <v>500.072</v>
      </c>
      <c r="DI300">
        <v>90.3821259259259</v>
      </c>
      <c r="DJ300">
        <v>0.0456159037037037</v>
      </c>
      <c r="DK300">
        <v>27.2681962962963</v>
      </c>
      <c r="DL300">
        <v>27.4807296296296</v>
      </c>
      <c r="DM300">
        <v>999.9</v>
      </c>
      <c r="DN300">
        <v>0</v>
      </c>
      <c r="DO300">
        <v>0</v>
      </c>
      <c r="DP300">
        <v>9993.51851851852</v>
      </c>
      <c r="DQ300">
        <v>0</v>
      </c>
      <c r="DR300">
        <v>18.0467777777778</v>
      </c>
      <c r="DS300">
        <v>-61.0754407407407</v>
      </c>
      <c r="DT300">
        <v>1481.0537037037</v>
      </c>
      <c r="DU300">
        <v>1537.76925925926</v>
      </c>
      <c r="DV300">
        <v>3.80143407407407</v>
      </c>
      <c r="DW300">
        <v>1503.33185185185</v>
      </c>
      <c r="DX300">
        <v>22.3943</v>
      </c>
      <c r="DY300">
        <v>2.3676262962963</v>
      </c>
      <c r="DZ300">
        <v>2.02404407407407</v>
      </c>
      <c r="EA300">
        <v>20.1440296296296</v>
      </c>
      <c r="EB300">
        <v>17.6336814814815</v>
      </c>
      <c r="EC300">
        <v>1999.99814814815</v>
      </c>
      <c r="ED300">
        <v>0.980001703703704</v>
      </c>
      <c r="EE300">
        <v>0.0199982333333333</v>
      </c>
      <c r="EF300">
        <v>0</v>
      </c>
      <c r="EG300">
        <v>873.596037037037</v>
      </c>
      <c r="EH300">
        <v>5.00063</v>
      </c>
      <c r="EI300">
        <v>17225.8962962963</v>
      </c>
      <c r="EJ300">
        <v>17256.8925925926</v>
      </c>
      <c r="EK300">
        <v>38</v>
      </c>
      <c r="EL300">
        <v>38.062</v>
      </c>
      <c r="EM300">
        <v>37.5045925925926</v>
      </c>
      <c r="EN300">
        <v>37.3143333333333</v>
      </c>
      <c r="EO300">
        <v>39</v>
      </c>
      <c r="EP300">
        <v>1955.09814814815</v>
      </c>
      <c r="EQ300">
        <v>39.8974074074074</v>
      </c>
      <c r="ER300">
        <v>0</v>
      </c>
      <c r="ES300">
        <v>1659027102.1</v>
      </c>
      <c r="ET300">
        <v>0</v>
      </c>
      <c r="EU300">
        <v>873.615038461538</v>
      </c>
      <c r="EV300">
        <v>-1.23634189305227</v>
      </c>
      <c r="EW300">
        <v>-23.7025640512485</v>
      </c>
      <c r="EX300">
        <v>17225.9269230769</v>
      </c>
      <c r="EY300">
        <v>15</v>
      </c>
      <c r="EZ300">
        <v>0</v>
      </c>
      <c r="FA300" t="s">
        <v>420</v>
      </c>
      <c r="FB300">
        <v>1657551626.5</v>
      </c>
      <c r="FC300">
        <v>1657551629</v>
      </c>
      <c r="FD300">
        <v>0</v>
      </c>
      <c r="FE300">
        <v>0.403</v>
      </c>
      <c r="FF300">
        <v>0.009</v>
      </c>
      <c r="FG300">
        <v>9.41</v>
      </c>
      <c r="FH300">
        <v>0.087</v>
      </c>
      <c r="FI300">
        <v>417</v>
      </c>
      <c r="FJ300">
        <v>17</v>
      </c>
      <c r="FK300">
        <v>1.61</v>
      </c>
      <c r="FL300">
        <v>0.59</v>
      </c>
      <c r="FM300">
        <v>-60.9884121951219</v>
      </c>
      <c r="FN300">
        <v>-1.0499519163763</v>
      </c>
      <c r="FO300">
        <v>0.394639102308414</v>
      </c>
      <c r="FP300">
        <v>0</v>
      </c>
      <c r="FQ300">
        <v>873.660735294118</v>
      </c>
      <c r="FR300">
        <v>-1.30244461622477</v>
      </c>
      <c r="FS300">
        <v>0.242516016308389</v>
      </c>
      <c r="FT300">
        <v>0</v>
      </c>
      <c r="FU300">
        <v>3.79515731707317</v>
      </c>
      <c r="FV300">
        <v>0.165050174216022</v>
      </c>
      <c r="FW300">
        <v>0.0221082016592662</v>
      </c>
      <c r="FX300">
        <v>0</v>
      </c>
      <c r="FY300">
        <v>0</v>
      </c>
      <c r="FZ300">
        <v>3</v>
      </c>
      <c r="GA300" t="s">
        <v>427</v>
      </c>
      <c r="GB300">
        <v>2.97347</v>
      </c>
      <c r="GC300">
        <v>2.69959</v>
      </c>
      <c r="GD300">
        <v>0.211147</v>
      </c>
      <c r="GE300">
        <v>0.217042</v>
      </c>
      <c r="GF300">
        <v>0.109487</v>
      </c>
      <c r="GG300">
        <v>0.0992242</v>
      </c>
      <c r="GH300">
        <v>30737.9</v>
      </c>
      <c r="GI300">
        <v>33361.3</v>
      </c>
      <c r="GJ300">
        <v>35305.9</v>
      </c>
      <c r="GK300">
        <v>38638.5</v>
      </c>
      <c r="GL300">
        <v>44568.3</v>
      </c>
      <c r="GM300">
        <v>50265.7</v>
      </c>
      <c r="GN300">
        <v>55184</v>
      </c>
      <c r="GO300">
        <v>61969.7</v>
      </c>
      <c r="GP300">
        <v>1.9886</v>
      </c>
      <c r="GQ300">
        <v>1.8574</v>
      </c>
      <c r="GR300">
        <v>0.143796</v>
      </c>
      <c r="GS300">
        <v>0</v>
      </c>
      <c r="GT300">
        <v>25.1338</v>
      </c>
      <c r="GU300">
        <v>999.9</v>
      </c>
      <c r="GV300">
        <v>57.832</v>
      </c>
      <c r="GW300">
        <v>29.285</v>
      </c>
      <c r="GX300">
        <v>26.1602</v>
      </c>
      <c r="GY300">
        <v>55.9964</v>
      </c>
      <c r="GZ300">
        <v>42.9567</v>
      </c>
      <c r="HA300">
        <v>1</v>
      </c>
      <c r="HB300">
        <v>-0.0651829</v>
      </c>
      <c r="HC300">
        <v>0.008061</v>
      </c>
      <c r="HD300">
        <v>20.1143</v>
      </c>
      <c r="HE300">
        <v>5.19932</v>
      </c>
      <c r="HF300">
        <v>12.004</v>
      </c>
      <c r="HG300">
        <v>4.9756</v>
      </c>
      <c r="HH300">
        <v>3.2936</v>
      </c>
      <c r="HI300">
        <v>9999</v>
      </c>
      <c r="HJ300">
        <v>9999</v>
      </c>
      <c r="HK300">
        <v>9999</v>
      </c>
      <c r="HL300">
        <v>628.6</v>
      </c>
      <c r="HM300">
        <v>1.86316</v>
      </c>
      <c r="HN300">
        <v>1.86801</v>
      </c>
      <c r="HO300">
        <v>1.86783</v>
      </c>
      <c r="HP300">
        <v>1.86893</v>
      </c>
      <c r="HQ300">
        <v>1.86981</v>
      </c>
      <c r="HR300">
        <v>1.86584</v>
      </c>
      <c r="HS300">
        <v>1.86691</v>
      </c>
      <c r="HT300">
        <v>1.86829</v>
      </c>
      <c r="HU300">
        <v>5</v>
      </c>
      <c r="HV300">
        <v>0</v>
      </c>
      <c r="HW300">
        <v>0</v>
      </c>
      <c r="HX300">
        <v>0</v>
      </c>
      <c r="HY300" t="s">
        <v>422</v>
      </c>
      <c r="HZ300" t="s">
        <v>423</v>
      </c>
      <c r="IA300" t="s">
        <v>424</v>
      </c>
      <c r="IB300" t="s">
        <v>424</v>
      </c>
      <c r="IC300" t="s">
        <v>424</v>
      </c>
      <c r="ID300" t="s">
        <v>424</v>
      </c>
      <c r="IE300">
        <v>0</v>
      </c>
      <c r="IF300">
        <v>100</v>
      </c>
      <c r="IG300">
        <v>100</v>
      </c>
      <c r="IH300">
        <v>12.27</v>
      </c>
      <c r="II300">
        <v>0.5742</v>
      </c>
      <c r="IJ300">
        <v>4.02706509432224</v>
      </c>
      <c r="IK300">
        <v>0.00601174518973114</v>
      </c>
      <c r="IL300">
        <v>2.77886958061485e-07</v>
      </c>
      <c r="IM300">
        <v>-3.54636231360687e-10</v>
      </c>
      <c r="IN300">
        <v>-0.0404303883988718</v>
      </c>
      <c r="IO300">
        <v>-0.0177815531441476</v>
      </c>
      <c r="IP300">
        <v>0.00205572605671414</v>
      </c>
      <c r="IQ300">
        <v>-1.65519735432211e-05</v>
      </c>
      <c r="IR300">
        <v>-4</v>
      </c>
      <c r="IS300">
        <v>1848</v>
      </c>
      <c r="IT300">
        <v>1</v>
      </c>
      <c r="IU300">
        <v>25</v>
      </c>
      <c r="IV300">
        <v>24591.3</v>
      </c>
      <c r="IW300">
        <v>24591.2</v>
      </c>
      <c r="IX300">
        <v>2.91626</v>
      </c>
      <c r="IY300">
        <v>2.57935</v>
      </c>
      <c r="IZ300">
        <v>1.54785</v>
      </c>
      <c r="JA300">
        <v>2.30225</v>
      </c>
      <c r="JB300">
        <v>1.34644</v>
      </c>
      <c r="JC300">
        <v>2.41577</v>
      </c>
      <c r="JD300">
        <v>33.693</v>
      </c>
      <c r="JE300">
        <v>24.2188</v>
      </c>
      <c r="JF300">
        <v>18</v>
      </c>
      <c r="JG300">
        <v>500.499</v>
      </c>
      <c r="JH300">
        <v>415.476</v>
      </c>
      <c r="JI300">
        <v>25</v>
      </c>
      <c r="JJ300">
        <v>26.4199</v>
      </c>
      <c r="JK300">
        <v>30</v>
      </c>
      <c r="JL300">
        <v>26.3844</v>
      </c>
      <c r="JM300">
        <v>26.3269</v>
      </c>
      <c r="JN300">
        <v>58.4606</v>
      </c>
      <c r="JO300">
        <v>23.097</v>
      </c>
      <c r="JP300">
        <v>85.7462</v>
      </c>
      <c r="JQ300">
        <v>25</v>
      </c>
      <c r="JR300">
        <v>1543.67</v>
      </c>
      <c r="JS300">
        <v>22.3443</v>
      </c>
      <c r="JT300">
        <v>102.372</v>
      </c>
      <c r="JU300">
        <v>103.153</v>
      </c>
    </row>
    <row r="301" spans="1:281">
      <c r="A301">
        <v>285</v>
      </c>
      <c r="B301">
        <v>1659027108.1</v>
      </c>
      <c r="C301">
        <v>3425</v>
      </c>
      <c r="D301" t="s">
        <v>996</v>
      </c>
      <c r="E301" t="s">
        <v>997</v>
      </c>
      <c r="F301">
        <v>5</v>
      </c>
      <c r="G301" t="s">
        <v>812</v>
      </c>
      <c r="H301" t="s">
        <v>417</v>
      </c>
      <c r="I301">
        <v>1659027100.31429</v>
      </c>
      <c r="J301">
        <f>(K301)/1000</f>
        <v>0</v>
      </c>
      <c r="K301">
        <f>IF(CZ301, AN301, AH301)</f>
        <v>0</v>
      </c>
      <c r="L301">
        <f>IF(CZ301, AI301, AG301)</f>
        <v>0</v>
      </c>
      <c r="M301">
        <f>DB301 - IF(AU301&gt;1, L301*CV301*100.0/(AW301*DP301), 0)</f>
        <v>0</v>
      </c>
      <c r="N301">
        <f>((T301-J301/2)*M301-L301)/(T301+J301/2)</f>
        <v>0</v>
      </c>
      <c r="O301">
        <f>N301*(DI301+DJ301)/1000.0</f>
        <v>0</v>
      </c>
      <c r="P301">
        <f>(DB301 - IF(AU301&gt;1, L301*CV301*100.0/(AW301*DP301), 0))*(DI301+DJ301)/1000.0</f>
        <v>0</v>
      </c>
      <c r="Q301">
        <f>2.0/((1/S301-1/R301)+SIGN(S301)*SQRT((1/S301-1/R301)*(1/S301-1/R301) + 4*CW301/((CW301+1)*(CW301+1))*(2*1/S301*1/R301-1/R301*1/R301)))</f>
        <v>0</v>
      </c>
      <c r="R301">
        <f>IF(LEFT(CX301,1)&lt;&gt;"0",IF(LEFT(CX301,1)="1",3.0,CY301),$D$5+$E$5*(DP301*DI301/($K$5*1000))+$F$5*(DP301*DI301/($K$5*1000))*MAX(MIN(CV301,$J$5),$I$5)*MAX(MIN(CV301,$J$5),$I$5)+$G$5*MAX(MIN(CV301,$J$5),$I$5)*(DP301*DI301/($K$5*1000))+$H$5*(DP301*DI301/($K$5*1000))*(DP301*DI301/($K$5*1000)))</f>
        <v>0</v>
      </c>
      <c r="S301">
        <f>J301*(1000-(1000*0.61365*exp(17.502*W301/(240.97+W301))/(DI301+DJ301)+DD301)/2)/(1000*0.61365*exp(17.502*W301/(240.97+W301))/(DI301+DJ301)-DD301)</f>
        <v>0</v>
      </c>
      <c r="T301">
        <f>1/((CW301+1)/(Q301/1.6)+1/(R301/1.37)) + CW301/((CW301+1)/(Q301/1.6) + CW301/(R301/1.37))</f>
        <v>0</v>
      </c>
      <c r="U301">
        <f>(CR301*CU301)</f>
        <v>0</v>
      </c>
      <c r="V301">
        <f>(DK301+(U301+2*0.95*5.67E-8*(((DK301+$B$7)+273)^4-(DK301+273)^4)-44100*J301)/(1.84*29.3*R301+8*0.95*5.67E-8*(DK301+273)^3))</f>
        <v>0</v>
      </c>
      <c r="W301">
        <f>($C$7*DL301+$D$7*DM301+$E$7*V301)</f>
        <v>0</v>
      </c>
      <c r="X301">
        <f>0.61365*exp(17.502*W301/(240.97+W301))</f>
        <v>0</v>
      </c>
      <c r="Y301">
        <f>(Z301/AA301*100)</f>
        <v>0</v>
      </c>
      <c r="Z301">
        <f>DD301*(DI301+DJ301)/1000</f>
        <v>0</v>
      </c>
      <c r="AA301">
        <f>0.61365*exp(17.502*DK301/(240.97+DK301))</f>
        <v>0</v>
      </c>
      <c r="AB301">
        <f>(X301-DD301*(DI301+DJ301)/1000)</f>
        <v>0</v>
      </c>
      <c r="AC301">
        <f>(-J301*44100)</f>
        <v>0</v>
      </c>
      <c r="AD301">
        <f>2*29.3*R301*0.92*(DK301-W301)</f>
        <v>0</v>
      </c>
      <c r="AE301">
        <f>2*0.95*5.67E-8*(((DK301+$B$7)+273)^4-(W301+273)^4)</f>
        <v>0</v>
      </c>
      <c r="AF301">
        <f>U301+AE301+AC301+AD301</f>
        <v>0</v>
      </c>
      <c r="AG301">
        <f>DH301*AU301*(DC301-DB301*(1000-AU301*DE301)/(1000-AU301*DD301))/(100*CV301)</f>
        <v>0</v>
      </c>
      <c r="AH301">
        <f>1000*DH301*AU301*(DD301-DE301)/(100*CV301*(1000-AU301*DD301))</f>
        <v>0</v>
      </c>
      <c r="AI301">
        <f>(AJ301 - AK301 - DI301*1E3/(8.314*(DK301+273.15)) * AM301/DH301 * AL301) * DH301/(100*CV301) * (1000 - DE301)/1000</f>
        <v>0</v>
      </c>
      <c r="AJ301">
        <v>1571.25817084381</v>
      </c>
      <c r="AK301">
        <v>1522.40975757576</v>
      </c>
      <c r="AL301">
        <v>3.42928112818849</v>
      </c>
      <c r="AM301">
        <v>66.0504921813524</v>
      </c>
      <c r="AN301">
        <f>(AP301 - AO301 + DI301*1E3/(8.314*(DK301+273.15)) * AR301/DH301 * AQ301) * DH301/(100*CV301) * 1000/(1000 - AP301)</f>
        <v>0</v>
      </c>
      <c r="AO301">
        <v>22.3450129325974</v>
      </c>
      <c r="AP301">
        <v>26.1607363636364</v>
      </c>
      <c r="AQ301">
        <v>-0.00599866666665884</v>
      </c>
      <c r="AR301">
        <v>92.47</v>
      </c>
      <c r="AS301">
        <v>0</v>
      </c>
      <c r="AT301">
        <v>0</v>
      </c>
      <c r="AU301">
        <f>IF(AS301*$H$13&gt;=AW301,1.0,(AW301/(AW301-AS301*$H$13)))</f>
        <v>0</v>
      </c>
      <c r="AV301">
        <f>(AU301-1)*100</f>
        <v>0</v>
      </c>
      <c r="AW301">
        <f>MAX(0,($B$13+$C$13*DP301)/(1+$D$13*DP301)*DI301/(DK301+273)*$E$13)</f>
        <v>0</v>
      </c>
      <c r="AX301" t="s">
        <v>418</v>
      </c>
      <c r="AY301" t="s">
        <v>418</v>
      </c>
      <c r="AZ301">
        <v>0</v>
      </c>
      <c r="BA301">
        <v>0</v>
      </c>
      <c r="BB301">
        <f>1-AZ301/BA301</f>
        <v>0</v>
      </c>
      <c r="BC301">
        <v>0</v>
      </c>
      <c r="BD301" t="s">
        <v>418</v>
      </c>
      <c r="BE301" t="s">
        <v>418</v>
      </c>
      <c r="BF301">
        <v>0</v>
      </c>
      <c r="BG301">
        <v>0</v>
      </c>
      <c r="BH301">
        <f>1-BF301/BG301</f>
        <v>0</v>
      </c>
      <c r="BI301">
        <v>0.5</v>
      </c>
      <c r="BJ301">
        <f>CS301</f>
        <v>0</v>
      </c>
      <c r="BK301">
        <f>L301</f>
        <v>0</v>
      </c>
      <c r="BL301">
        <f>BH301*BI301*BJ301</f>
        <v>0</v>
      </c>
      <c r="BM301">
        <f>(BK301-BC301)/BJ301</f>
        <v>0</v>
      </c>
      <c r="BN301">
        <f>(BA301-BG301)/BG301</f>
        <v>0</v>
      </c>
      <c r="BO301">
        <f>AZ301/(BB301+AZ301/BG301)</f>
        <v>0</v>
      </c>
      <c r="BP301" t="s">
        <v>418</v>
      </c>
      <c r="BQ301">
        <v>0</v>
      </c>
      <c r="BR301">
        <f>IF(BQ301&lt;&gt;0, BQ301, BO301)</f>
        <v>0</v>
      </c>
      <c r="BS301">
        <f>1-BR301/BG301</f>
        <v>0</v>
      </c>
      <c r="BT301">
        <f>(BG301-BF301)/(BG301-BR301)</f>
        <v>0</v>
      </c>
      <c r="BU301">
        <f>(BA301-BG301)/(BA301-BR301)</f>
        <v>0</v>
      </c>
      <c r="BV301">
        <f>(BG301-BF301)/(BG301-AZ301)</f>
        <v>0</v>
      </c>
      <c r="BW301">
        <f>(BA301-BG301)/(BA301-AZ301)</f>
        <v>0</v>
      </c>
      <c r="BX301">
        <f>(BT301*BR301/BF301)</f>
        <v>0</v>
      </c>
      <c r="BY301">
        <f>(1-BX301)</f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f>$B$11*DQ301+$C$11*DR301+$F$11*EC301*(1-EF301)</f>
        <v>0</v>
      </c>
      <c r="CS301">
        <f>CR301*CT301</f>
        <v>0</v>
      </c>
      <c r="CT301">
        <f>($B$11*$D$9+$C$11*$D$9+$F$11*((EP301+EH301)/MAX(EP301+EH301+EQ301, 0.1)*$I$9+EQ301/MAX(EP301+EH301+EQ301, 0.1)*$J$9))/($B$11+$C$11+$F$11)</f>
        <v>0</v>
      </c>
      <c r="CU301">
        <f>($B$11*$K$9+$C$11*$K$9+$F$11*((EP301+EH301)/MAX(EP301+EH301+EQ301, 0.1)*$P$9+EQ301/MAX(EP301+EH301+EQ301, 0.1)*$Q$9))/($B$11+$C$11+$F$11)</f>
        <v>0</v>
      </c>
      <c r="CV301">
        <v>6</v>
      </c>
      <c r="CW301">
        <v>0.5</v>
      </c>
      <c r="CX301" t="s">
        <v>419</v>
      </c>
      <c r="CY301">
        <v>2</v>
      </c>
      <c r="CZ301" t="b">
        <v>1</v>
      </c>
      <c r="DA301">
        <v>1659027100.31429</v>
      </c>
      <c r="DB301">
        <v>1458.1325</v>
      </c>
      <c r="DC301">
        <v>1519.21535714286</v>
      </c>
      <c r="DD301">
        <v>26.1854785714286</v>
      </c>
      <c r="DE301">
        <v>22.3728642857143</v>
      </c>
      <c r="DF301">
        <v>1445.90321428571</v>
      </c>
      <c r="DG301">
        <v>25.6109714285714</v>
      </c>
      <c r="DH301">
        <v>500.0375</v>
      </c>
      <c r="DI301">
        <v>90.3819071428571</v>
      </c>
      <c r="DJ301">
        <v>0.0456839285714286</v>
      </c>
      <c r="DK301">
        <v>27.2687035714286</v>
      </c>
      <c r="DL301">
        <v>27.4881214285714</v>
      </c>
      <c r="DM301">
        <v>999.9</v>
      </c>
      <c r="DN301">
        <v>0</v>
      </c>
      <c r="DO301">
        <v>0</v>
      </c>
      <c r="DP301">
        <v>9997.5</v>
      </c>
      <c r="DQ301">
        <v>0</v>
      </c>
      <c r="DR301">
        <v>18.0614678571429</v>
      </c>
      <c r="DS301">
        <v>-61.0840035714286</v>
      </c>
      <c r="DT301">
        <v>1497.34</v>
      </c>
      <c r="DU301">
        <v>1553.9825</v>
      </c>
      <c r="DV301">
        <v>3.81261035714286</v>
      </c>
      <c r="DW301">
        <v>1519.21535714286</v>
      </c>
      <c r="DX301">
        <v>22.3728642857143</v>
      </c>
      <c r="DY301">
        <v>2.36669392857143</v>
      </c>
      <c r="DZ301">
        <v>2.02210214285714</v>
      </c>
      <c r="EA301">
        <v>20.1376571428571</v>
      </c>
      <c r="EB301">
        <v>17.6184678571429</v>
      </c>
      <c r="EC301">
        <v>1999.97214285714</v>
      </c>
      <c r="ED301">
        <v>0.980002</v>
      </c>
      <c r="EE301">
        <v>0.0199979071428571</v>
      </c>
      <c r="EF301">
        <v>0</v>
      </c>
      <c r="EG301">
        <v>873.579</v>
      </c>
      <c r="EH301">
        <v>5.00063</v>
      </c>
      <c r="EI301">
        <v>17223.8892857143</v>
      </c>
      <c r="EJ301">
        <v>17256.6678571429</v>
      </c>
      <c r="EK301">
        <v>38</v>
      </c>
      <c r="EL301">
        <v>38.062</v>
      </c>
      <c r="EM301">
        <v>37.5044285714286</v>
      </c>
      <c r="EN301">
        <v>37.31425</v>
      </c>
      <c r="EO301">
        <v>39</v>
      </c>
      <c r="EP301">
        <v>1955.07321428571</v>
      </c>
      <c r="EQ301">
        <v>39.8985714285714</v>
      </c>
      <c r="ER301">
        <v>0</v>
      </c>
      <c r="ES301">
        <v>1659027106.9</v>
      </c>
      <c r="ET301">
        <v>0</v>
      </c>
      <c r="EU301">
        <v>873.585846153846</v>
      </c>
      <c r="EV301">
        <v>-0.713162400159808</v>
      </c>
      <c r="EW301">
        <v>-22.3179486475283</v>
      </c>
      <c r="EX301">
        <v>17223.9230769231</v>
      </c>
      <c r="EY301">
        <v>15</v>
      </c>
      <c r="EZ301">
        <v>0</v>
      </c>
      <c r="FA301" t="s">
        <v>420</v>
      </c>
      <c r="FB301">
        <v>1657551626.5</v>
      </c>
      <c r="FC301">
        <v>1657551629</v>
      </c>
      <c r="FD301">
        <v>0</v>
      </c>
      <c r="FE301">
        <v>0.403</v>
      </c>
      <c r="FF301">
        <v>0.009</v>
      </c>
      <c r="FG301">
        <v>9.41</v>
      </c>
      <c r="FH301">
        <v>0.087</v>
      </c>
      <c r="FI301">
        <v>417</v>
      </c>
      <c r="FJ301">
        <v>17</v>
      </c>
      <c r="FK301">
        <v>1.61</v>
      </c>
      <c r="FL301">
        <v>0.59</v>
      </c>
      <c r="FM301">
        <v>-61.0477902439024</v>
      </c>
      <c r="FN301">
        <v>0.414374216027832</v>
      </c>
      <c r="FO301">
        <v>0.361695806569809</v>
      </c>
      <c r="FP301">
        <v>1</v>
      </c>
      <c r="FQ301">
        <v>873.596382352941</v>
      </c>
      <c r="FR301">
        <v>-0.949014519590387</v>
      </c>
      <c r="FS301">
        <v>0.228740414740466</v>
      </c>
      <c r="FT301">
        <v>1</v>
      </c>
      <c r="FU301">
        <v>3.80385682926829</v>
      </c>
      <c r="FV301">
        <v>0.190962648083629</v>
      </c>
      <c r="FW301">
        <v>0.0239426651978373</v>
      </c>
      <c r="FX301">
        <v>0</v>
      </c>
      <c r="FY301">
        <v>2</v>
      </c>
      <c r="FZ301">
        <v>3</v>
      </c>
      <c r="GA301" t="s">
        <v>474</v>
      </c>
      <c r="GB301">
        <v>2.97431</v>
      </c>
      <c r="GC301">
        <v>2.69977</v>
      </c>
      <c r="GD301">
        <v>0.21259</v>
      </c>
      <c r="GE301">
        <v>0.218558</v>
      </c>
      <c r="GF301">
        <v>0.109422</v>
      </c>
      <c r="GG301">
        <v>0.09923</v>
      </c>
      <c r="GH301">
        <v>30681.6</v>
      </c>
      <c r="GI301">
        <v>33296.5</v>
      </c>
      <c r="GJ301">
        <v>35305.8</v>
      </c>
      <c r="GK301">
        <v>38638.1</v>
      </c>
      <c r="GL301">
        <v>44571.7</v>
      </c>
      <c r="GM301">
        <v>50264.2</v>
      </c>
      <c r="GN301">
        <v>55184.1</v>
      </c>
      <c r="GO301">
        <v>61968.2</v>
      </c>
      <c r="GP301">
        <v>1.9884</v>
      </c>
      <c r="GQ301">
        <v>1.8576</v>
      </c>
      <c r="GR301">
        <v>0.144392</v>
      </c>
      <c r="GS301">
        <v>0</v>
      </c>
      <c r="GT301">
        <v>25.1389</v>
      </c>
      <c r="GU301">
        <v>999.9</v>
      </c>
      <c r="GV301">
        <v>57.856</v>
      </c>
      <c r="GW301">
        <v>29.306</v>
      </c>
      <c r="GX301">
        <v>26.2068</v>
      </c>
      <c r="GY301">
        <v>56.5164</v>
      </c>
      <c r="GZ301">
        <v>43.0088</v>
      </c>
      <c r="HA301">
        <v>1</v>
      </c>
      <c r="HB301">
        <v>-0.0648577</v>
      </c>
      <c r="HC301">
        <v>0.00675381</v>
      </c>
      <c r="HD301">
        <v>20.1141</v>
      </c>
      <c r="HE301">
        <v>5.19932</v>
      </c>
      <c r="HF301">
        <v>12.004</v>
      </c>
      <c r="HG301">
        <v>4.9756</v>
      </c>
      <c r="HH301">
        <v>3.2934</v>
      </c>
      <c r="HI301">
        <v>9999</v>
      </c>
      <c r="HJ301">
        <v>9999</v>
      </c>
      <c r="HK301">
        <v>9999</v>
      </c>
      <c r="HL301">
        <v>628.6</v>
      </c>
      <c r="HM301">
        <v>1.86325</v>
      </c>
      <c r="HN301">
        <v>1.86801</v>
      </c>
      <c r="HO301">
        <v>1.86783</v>
      </c>
      <c r="HP301">
        <v>1.86899</v>
      </c>
      <c r="HQ301">
        <v>1.86981</v>
      </c>
      <c r="HR301">
        <v>1.86584</v>
      </c>
      <c r="HS301">
        <v>1.86691</v>
      </c>
      <c r="HT301">
        <v>1.86832</v>
      </c>
      <c r="HU301">
        <v>5</v>
      </c>
      <c r="HV301">
        <v>0</v>
      </c>
      <c r="HW301">
        <v>0</v>
      </c>
      <c r="HX301">
        <v>0</v>
      </c>
      <c r="HY301" t="s">
        <v>422</v>
      </c>
      <c r="HZ301" t="s">
        <v>423</v>
      </c>
      <c r="IA301" t="s">
        <v>424</v>
      </c>
      <c r="IB301" t="s">
        <v>424</v>
      </c>
      <c r="IC301" t="s">
        <v>424</v>
      </c>
      <c r="ID301" t="s">
        <v>424</v>
      </c>
      <c r="IE301">
        <v>0</v>
      </c>
      <c r="IF301">
        <v>100</v>
      </c>
      <c r="IG301">
        <v>100</v>
      </c>
      <c r="IH301">
        <v>12.34</v>
      </c>
      <c r="II301">
        <v>0.5732</v>
      </c>
      <c r="IJ301">
        <v>4.02706509432224</v>
      </c>
      <c r="IK301">
        <v>0.00601174518973114</v>
      </c>
      <c r="IL301">
        <v>2.77886958061485e-07</v>
      </c>
      <c r="IM301">
        <v>-3.54636231360687e-10</v>
      </c>
      <c r="IN301">
        <v>-0.0404303883988718</v>
      </c>
      <c r="IO301">
        <v>-0.0177815531441476</v>
      </c>
      <c r="IP301">
        <v>0.00205572605671414</v>
      </c>
      <c r="IQ301">
        <v>-1.65519735432211e-05</v>
      </c>
      <c r="IR301">
        <v>-4</v>
      </c>
      <c r="IS301">
        <v>1848</v>
      </c>
      <c r="IT301">
        <v>1</v>
      </c>
      <c r="IU301">
        <v>25</v>
      </c>
      <c r="IV301">
        <v>24591.4</v>
      </c>
      <c r="IW301">
        <v>24591.3</v>
      </c>
      <c r="IX301">
        <v>2.94434</v>
      </c>
      <c r="IY301">
        <v>2.5769</v>
      </c>
      <c r="IZ301">
        <v>1.54785</v>
      </c>
      <c r="JA301">
        <v>2.30347</v>
      </c>
      <c r="JB301">
        <v>1.34644</v>
      </c>
      <c r="JC301">
        <v>2.42554</v>
      </c>
      <c r="JD301">
        <v>33.693</v>
      </c>
      <c r="JE301">
        <v>24.2188</v>
      </c>
      <c r="JF301">
        <v>18</v>
      </c>
      <c r="JG301">
        <v>500.349</v>
      </c>
      <c r="JH301">
        <v>415.59</v>
      </c>
      <c r="JI301">
        <v>24.9997</v>
      </c>
      <c r="JJ301">
        <v>26.4199</v>
      </c>
      <c r="JK301">
        <v>30.0002</v>
      </c>
      <c r="JL301">
        <v>26.3821</v>
      </c>
      <c r="JM301">
        <v>26.3269</v>
      </c>
      <c r="JN301">
        <v>58.942</v>
      </c>
      <c r="JO301">
        <v>23.097</v>
      </c>
      <c r="JP301">
        <v>85.7462</v>
      </c>
      <c r="JQ301">
        <v>25</v>
      </c>
      <c r="JR301">
        <v>1557.13</v>
      </c>
      <c r="JS301">
        <v>22.351</v>
      </c>
      <c r="JT301">
        <v>102.372</v>
      </c>
      <c r="JU301">
        <v>103.151</v>
      </c>
    </row>
    <row r="302" spans="1:281">
      <c r="A302">
        <v>286</v>
      </c>
      <c r="B302">
        <v>1659027113.1</v>
      </c>
      <c r="C302">
        <v>3430</v>
      </c>
      <c r="D302" t="s">
        <v>998</v>
      </c>
      <c r="E302" t="s">
        <v>999</v>
      </c>
      <c r="F302">
        <v>5</v>
      </c>
      <c r="G302" t="s">
        <v>812</v>
      </c>
      <c r="H302" t="s">
        <v>417</v>
      </c>
      <c r="I302">
        <v>1659027105.6</v>
      </c>
      <c r="J302">
        <f>(K302)/1000</f>
        <v>0</v>
      </c>
      <c r="K302">
        <f>IF(CZ302, AN302, AH302)</f>
        <v>0</v>
      </c>
      <c r="L302">
        <f>IF(CZ302, AI302, AG302)</f>
        <v>0</v>
      </c>
      <c r="M302">
        <f>DB302 - IF(AU302&gt;1, L302*CV302*100.0/(AW302*DP302), 0)</f>
        <v>0</v>
      </c>
      <c r="N302">
        <f>((T302-J302/2)*M302-L302)/(T302+J302/2)</f>
        <v>0</v>
      </c>
      <c r="O302">
        <f>N302*(DI302+DJ302)/1000.0</f>
        <v>0</v>
      </c>
      <c r="P302">
        <f>(DB302 - IF(AU302&gt;1, L302*CV302*100.0/(AW302*DP302), 0))*(DI302+DJ302)/1000.0</f>
        <v>0</v>
      </c>
      <c r="Q302">
        <f>2.0/((1/S302-1/R302)+SIGN(S302)*SQRT((1/S302-1/R302)*(1/S302-1/R302) + 4*CW302/((CW302+1)*(CW302+1))*(2*1/S302*1/R302-1/R302*1/R302)))</f>
        <v>0</v>
      </c>
      <c r="R302">
        <f>IF(LEFT(CX302,1)&lt;&gt;"0",IF(LEFT(CX302,1)="1",3.0,CY302),$D$5+$E$5*(DP302*DI302/($K$5*1000))+$F$5*(DP302*DI302/($K$5*1000))*MAX(MIN(CV302,$J$5),$I$5)*MAX(MIN(CV302,$J$5),$I$5)+$G$5*MAX(MIN(CV302,$J$5),$I$5)*(DP302*DI302/($K$5*1000))+$H$5*(DP302*DI302/($K$5*1000))*(DP302*DI302/($K$5*1000)))</f>
        <v>0</v>
      </c>
      <c r="S302">
        <f>J302*(1000-(1000*0.61365*exp(17.502*W302/(240.97+W302))/(DI302+DJ302)+DD302)/2)/(1000*0.61365*exp(17.502*W302/(240.97+W302))/(DI302+DJ302)-DD302)</f>
        <v>0</v>
      </c>
      <c r="T302">
        <f>1/((CW302+1)/(Q302/1.6)+1/(R302/1.37)) + CW302/((CW302+1)/(Q302/1.6) + CW302/(R302/1.37))</f>
        <v>0</v>
      </c>
      <c r="U302">
        <f>(CR302*CU302)</f>
        <v>0</v>
      </c>
      <c r="V302">
        <f>(DK302+(U302+2*0.95*5.67E-8*(((DK302+$B$7)+273)^4-(DK302+273)^4)-44100*J302)/(1.84*29.3*R302+8*0.95*5.67E-8*(DK302+273)^3))</f>
        <v>0</v>
      </c>
      <c r="W302">
        <f>($C$7*DL302+$D$7*DM302+$E$7*V302)</f>
        <v>0</v>
      </c>
      <c r="X302">
        <f>0.61365*exp(17.502*W302/(240.97+W302))</f>
        <v>0</v>
      </c>
      <c r="Y302">
        <f>(Z302/AA302*100)</f>
        <v>0</v>
      </c>
      <c r="Z302">
        <f>DD302*(DI302+DJ302)/1000</f>
        <v>0</v>
      </c>
      <c r="AA302">
        <f>0.61365*exp(17.502*DK302/(240.97+DK302))</f>
        <v>0</v>
      </c>
      <c r="AB302">
        <f>(X302-DD302*(DI302+DJ302)/1000)</f>
        <v>0</v>
      </c>
      <c r="AC302">
        <f>(-J302*44100)</f>
        <v>0</v>
      </c>
      <c r="AD302">
        <f>2*29.3*R302*0.92*(DK302-W302)</f>
        <v>0</v>
      </c>
      <c r="AE302">
        <f>2*0.95*5.67E-8*(((DK302+$B$7)+273)^4-(W302+273)^4)</f>
        <v>0</v>
      </c>
      <c r="AF302">
        <f>U302+AE302+AC302+AD302</f>
        <v>0</v>
      </c>
      <c r="AG302">
        <f>DH302*AU302*(DC302-DB302*(1000-AU302*DE302)/(1000-AU302*DD302))/(100*CV302)</f>
        <v>0</v>
      </c>
      <c r="AH302">
        <f>1000*DH302*AU302*(DD302-DE302)/(100*CV302*(1000-AU302*DD302))</f>
        <v>0</v>
      </c>
      <c r="AI302">
        <f>(AJ302 - AK302 - DI302*1E3/(8.314*(DK302+273.15)) * AM302/DH302 * AL302) * DH302/(100*CV302) * (1000 - DE302)/1000</f>
        <v>0</v>
      </c>
      <c r="AJ302">
        <v>1588.39941923696</v>
      </c>
      <c r="AK302">
        <v>1539.84951515151</v>
      </c>
      <c r="AL302">
        <v>3.50045640135743</v>
      </c>
      <c r="AM302">
        <v>66.0504921813524</v>
      </c>
      <c r="AN302">
        <f>(AP302 - AO302 + DI302*1E3/(8.314*(DK302+273.15)) * AR302/DH302 * AQ302) * DH302/(100*CV302) * 1000/(1000 - AP302)</f>
        <v>0</v>
      </c>
      <c r="AO302">
        <v>22.344196387013</v>
      </c>
      <c r="AP302">
        <v>26.1419587412588</v>
      </c>
      <c r="AQ302">
        <v>-0.000579319347313104</v>
      </c>
      <c r="AR302">
        <v>92.47</v>
      </c>
      <c r="AS302">
        <v>0</v>
      </c>
      <c r="AT302">
        <v>0</v>
      </c>
      <c r="AU302">
        <f>IF(AS302*$H$13&gt;=AW302,1.0,(AW302/(AW302-AS302*$H$13)))</f>
        <v>0</v>
      </c>
      <c r="AV302">
        <f>(AU302-1)*100</f>
        <v>0</v>
      </c>
      <c r="AW302">
        <f>MAX(0,($B$13+$C$13*DP302)/(1+$D$13*DP302)*DI302/(DK302+273)*$E$13)</f>
        <v>0</v>
      </c>
      <c r="AX302" t="s">
        <v>418</v>
      </c>
      <c r="AY302" t="s">
        <v>418</v>
      </c>
      <c r="AZ302">
        <v>0</v>
      </c>
      <c r="BA302">
        <v>0</v>
      </c>
      <c r="BB302">
        <f>1-AZ302/BA302</f>
        <v>0</v>
      </c>
      <c r="BC302">
        <v>0</v>
      </c>
      <c r="BD302" t="s">
        <v>418</v>
      </c>
      <c r="BE302" t="s">
        <v>418</v>
      </c>
      <c r="BF302">
        <v>0</v>
      </c>
      <c r="BG302">
        <v>0</v>
      </c>
      <c r="BH302">
        <f>1-BF302/BG302</f>
        <v>0</v>
      </c>
      <c r="BI302">
        <v>0.5</v>
      </c>
      <c r="BJ302">
        <f>CS302</f>
        <v>0</v>
      </c>
      <c r="BK302">
        <f>L302</f>
        <v>0</v>
      </c>
      <c r="BL302">
        <f>BH302*BI302*BJ302</f>
        <v>0</v>
      </c>
      <c r="BM302">
        <f>(BK302-BC302)/BJ302</f>
        <v>0</v>
      </c>
      <c r="BN302">
        <f>(BA302-BG302)/BG302</f>
        <v>0</v>
      </c>
      <c r="BO302">
        <f>AZ302/(BB302+AZ302/BG302)</f>
        <v>0</v>
      </c>
      <c r="BP302" t="s">
        <v>418</v>
      </c>
      <c r="BQ302">
        <v>0</v>
      </c>
      <c r="BR302">
        <f>IF(BQ302&lt;&gt;0, BQ302, BO302)</f>
        <v>0</v>
      </c>
      <c r="BS302">
        <f>1-BR302/BG302</f>
        <v>0</v>
      </c>
      <c r="BT302">
        <f>(BG302-BF302)/(BG302-BR302)</f>
        <v>0</v>
      </c>
      <c r="BU302">
        <f>(BA302-BG302)/(BA302-BR302)</f>
        <v>0</v>
      </c>
      <c r="BV302">
        <f>(BG302-BF302)/(BG302-AZ302)</f>
        <v>0</v>
      </c>
      <c r="BW302">
        <f>(BA302-BG302)/(BA302-AZ302)</f>
        <v>0</v>
      </c>
      <c r="BX302">
        <f>(BT302*BR302/BF302)</f>
        <v>0</v>
      </c>
      <c r="BY302">
        <f>(1-BX302)</f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f>$B$11*DQ302+$C$11*DR302+$F$11*EC302*(1-EF302)</f>
        <v>0</v>
      </c>
      <c r="CS302">
        <f>CR302*CT302</f>
        <v>0</v>
      </c>
      <c r="CT302">
        <f>($B$11*$D$9+$C$11*$D$9+$F$11*((EP302+EH302)/MAX(EP302+EH302+EQ302, 0.1)*$I$9+EQ302/MAX(EP302+EH302+EQ302, 0.1)*$J$9))/($B$11+$C$11+$F$11)</f>
        <v>0</v>
      </c>
      <c r="CU302">
        <f>($B$11*$K$9+$C$11*$K$9+$F$11*((EP302+EH302)/MAX(EP302+EH302+EQ302, 0.1)*$P$9+EQ302/MAX(EP302+EH302+EQ302, 0.1)*$Q$9))/($B$11+$C$11+$F$11)</f>
        <v>0</v>
      </c>
      <c r="CV302">
        <v>6</v>
      </c>
      <c r="CW302">
        <v>0.5</v>
      </c>
      <c r="CX302" t="s">
        <v>419</v>
      </c>
      <c r="CY302">
        <v>2</v>
      </c>
      <c r="CZ302" t="b">
        <v>1</v>
      </c>
      <c r="DA302">
        <v>1659027105.6</v>
      </c>
      <c r="DB302">
        <v>1475.94518518518</v>
      </c>
      <c r="DC302">
        <v>1536.93074074074</v>
      </c>
      <c r="DD302">
        <v>26.1695703703704</v>
      </c>
      <c r="DE302">
        <v>22.3489</v>
      </c>
      <c r="DF302">
        <v>1463.63481481481</v>
      </c>
      <c r="DG302">
        <v>25.5958962962963</v>
      </c>
      <c r="DH302">
        <v>500.025037037037</v>
      </c>
      <c r="DI302">
        <v>90.3817407407408</v>
      </c>
      <c r="DJ302">
        <v>0.0458164925925926</v>
      </c>
      <c r="DK302">
        <v>27.2697703703704</v>
      </c>
      <c r="DL302">
        <v>27.4972481481481</v>
      </c>
      <c r="DM302">
        <v>999.9</v>
      </c>
      <c r="DN302">
        <v>0</v>
      </c>
      <c r="DO302">
        <v>0</v>
      </c>
      <c r="DP302">
        <v>9997.40740740741</v>
      </c>
      <c r="DQ302">
        <v>0</v>
      </c>
      <c r="DR302">
        <v>18.0807148148148</v>
      </c>
      <c r="DS302">
        <v>-60.9870407407407</v>
      </c>
      <c r="DT302">
        <v>1515.60703703704</v>
      </c>
      <c r="DU302">
        <v>1572.06481481481</v>
      </c>
      <c r="DV302">
        <v>3.82066444444444</v>
      </c>
      <c r="DW302">
        <v>1536.93074074074</v>
      </c>
      <c r="DX302">
        <v>22.3489</v>
      </c>
      <c r="DY302">
        <v>2.36525111111111</v>
      </c>
      <c r="DZ302">
        <v>2.01993259259259</v>
      </c>
      <c r="EA302">
        <v>20.1278</v>
      </c>
      <c r="EB302">
        <v>17.6014592592593</v>
      </c>
      <c r="EC302">
        <v>1999.98407407407</v>
      </c>
      <c r="ED302">
        <v>0.980001407407407</v>
      </c>
      <c r="EE302">
        <v>0.0199985481481481</v>
      </c>
      <c r="EF302">
        <v>0</v>
      </c>
      <c r="EG302">
        <v>873.464</v>
      </c>
      <c r="EH302">
        <v>5.00063</v>
      </c>
      <c r="EI302">
        <v>17222.1925925926</v>
      </c>
      <c r="EJ302">
        <v>17256.7703703704</v>
      </c>
      <c r="EK302">
        <v>38</v>
      </c>
      <c r="EL302">
        <v>38.062</v>
      </c>
      <c r="EM302">
        <v>37.5045925925926</v>
      </c>
      <c r="EN302">
        <v>37.3143333333333</v>
      </c>
      <c r="EO302">
        <v>39</v>
      </c>
      <c r="EP302">
        <v>1955.08333333333</v>
      </c>
      <c r="EQ302">
        <v>39.9011111111111</v>
      </c>
      <c r="ER302">
        <v>0</v>
      </c>
      <c r="ES302">
        <v>1659027112.3</v>
      </c>
      <c r="ET302">
        <v>0</v>
      </c>
      <c r="EU302">
        <v>873.48152</v>
      </c>
      <c r="EV302">
        <v>-0.763615397444293</v>
      </c>
      <c r="EW302">
        <v>-20.1615383569286</v>
      </c>
      <c r="EX302">
        <v>17222.04</v>
      </c>
      <c r="EY302">
        <v>15</v>
      </c>
      <c r="EZ302">
        <v>0</v>
      </c>
      <c r="FA302" t="s">
        <v>420</v>
      </c>
      <c r="FB302">
        <v>1657551626.5</v>
      </c>
      <c r="FC302">
        <v>1657551629</v>
      </c>
      <c r="FD302">
        <v>0</v>
      </c>
      <c r="FE302">
        <v>0.403</v>
      </c>
      <c r="FF302">
        <v>0.009</v>
      </c>
      <c r="FG302">
        <v>9.41</v>
      </c>
      <c r="FH302">
        <v>0.087</v>
      </c>
      <c r="FI302">
        <v>417</v>
      </c>
      <c r="FJ302">
        <v>17</v>
      </c>
      <c r="FK302">
        <v>1.61</v>
      </c>
      <c r="FL302">
        <v>0.59</v>
      </c>
      <c r="FM302">
        <v>-61.039543902439</v>
      </c>
      <c r="FN302">
        <v>0.571563763066283</v>
      </c>
      <c r="FO302">
        <v>0.391519791761373</v>
      </c>
      <c r="FP302">
        <v>0</v>
      </c>
      <c r="FQ302">
        <v>873.534088235294</v>
      </c>
      <c r="FR302">
        <v>-1.13064935664246</v>
      </c>
      <c r="FS302">
        <v>0.249030043976154</v>
      </c>
      <c r="FT302">
        <v>0</v>
      </c>
      <c r="FU302">
        <v>3.8111443902439</v>
      </c>
      <c r="FV302">
        <v>0.0813547735191747</v>
      </c>
      <c r="FW302">
        <v>0.0207466406388825</v>
      </c>
      <c r="FX302">
        <v>1</v>
      </c>
      <c r="FY302">
        <v>1</v>
      </c>
      <c r="FZ302">
        <v>3</v>
      </c>
      <c r="GA302" t="s">
        <v>421</v>
      </c>
      <c r="GB302">
        <v>2.97261</v>
      </c>
      <c r="GC302">
        <v>2.69856</v>
      </c>
      <c r="GD302">
        <v>0.214034</v>
      </c>
      <c r="GE302">
        <v>0.219871</v>
      </c>
      <c r="GF302">
        <v>0.10938</v>
      </c>
      <c r="GG302">
        <v>0.0992318</v>
      </c>
      <c r="GH302">
        <v>30625.5</v>
      </c>
      <c r="GI302">
        <v>33240.4</v>
      </c>
      <c r="GJ302">
        <v>35306</v>
      </c>
      <c r="GK302">
        <v>38638</v>
      </c>
      <c r="GL302">
        <v>44573.4</v>
      </c>
      <c r="GM302">
        <v>50264.7</v>
      </c>
      <c r="GN302">
        <v>55183.4</v>
      </c>
      <c r="GO302">
        <v>61968.9</v>
      </c>
      <c r="GP302">
        <v>1.9886</v>
      </c>
      <c r="GQ302">
        <v>1.8576</v>
      </c>
      <c r="GR302">
        <v>0.144094</v>
      </c>
      <c r="GS302">
        <v>0</v>
      </c>
      <c r="GT302">
        <v>25.144</v>
      </c>
      <c r="GU302">
        <v>999.9</v>
      </c>
      <c r="GV302">
        <v>57.856</v>
      </c>
      <c r="GW302">
        <v>29.306</v>
      </c>
      <c r="GX302">
        <v>26.2019</v>
      </c>
      <c r="GY302">
        <v>56.5264</v>
      </c>
      <c r="GZ302">
        <v>43.0248</v>
      </c>
      <c r="HA302">
        <v>1</v>
      </c>
      <c r="HB302">
        <v>-0.065061</v>
      </c>
      <c r="HC302">
        <v>0.00697168</v>
      </c>
      <c r="HD302">
        <v>20.113</v>
      </c>
      <c r="HE302">
        <v>5.20052</v>
      </c>
      <c r="HF302">
        <v>12.0064</v>
      </c>
      <c r="HG302">
        <v>4.9756</v>
      </c>
      <c r="HH302">
        <v>3.2936</v>
      </c>
      <c r="HI302">
        <v>9999</v>
      </c>
      <c r="HJ302">
        <v>9999</v>
      </c>
      <c r="HK302">
        <v>9999</v>
      </c>
      <c r="HL302">
        <v>628.6</v>
      </c>
      <c r="HM302">
        <v>1.86319</v>
      </c>
      <c r="HN302">
        <v>1.86804</v>
      </c>
      <c r="HO302">
        <v>1.86783</v>
      </c>
      <c r="HP302">
        <v>1.86899</v>
      </c>
      <c r="HQ302">
        <v>1.86981</v>
      </c>
      <c r="HR302">
        <v>1.86584</v>
      </c>
      <c r="HS302">
        <v>1.86691</v>
      </c>
      <c r="HT302">
        <v>1.86829</v>
      </c>
      <c r="HU302">
        <v>5</v>
      </c>
      <c r="HV302">
        <v>0</v>
      </c>
      <c r="HW302">
        <v>0</v>
      </c>
      <c r="HX302">
        <v>0</v>
      </c>
      <c r="HY302" t="s">
        <v>422</v>
      </c>
      <c r="HZ302" t="s">
        <v>423</v>
      </c>
      <c r="IA302" t="s">
        <v>424</v>
      </c>
      <c r="IB302" t="s">
        <v>424</v>
      </c>
      <c r="IC302" t="s">
        <v>424</v>
      </c>
      <c r="ID302" t="s">
        <v>424</v>
      </c>
      <c r="IE302">
        <v>0</v>
      </c>
      <c r="IF302">
        <v>100</v>
      </c>
      <c r="IG302">
        <v>100</v>
      </c>
      <c r="IH302">
        <v>12.42</v>
      </c>
      <c r="II302">
        <v>0.5721</v>
      </c>
      <c r="IJ302">
        <v>4.02706509432224</v>
      </c>
      <c r="IK302">
        <v>0.00601174518973114</v>
      </c>
      <c r="IL302">
        <v>2.77886958061485e-07</v>
      </c>
      <c r="IM302">
        <v>-3.54636231360687e-10</v>
      </c>
      <c r="IN302">
        <v>-0.0404303883988718</v>
      </c>
      <c r="IO302">
        <v>-0.0177815531441476</v>
      </c>
      <c r="IP302">
        <v>0.00205572605671414</v>
      </c>
      <c r="IQ302">
        <v>-1.65519735432211e-05</v>
      </c>
      <c r="IR302">
        <v>-4</v>
      </c>
      <c r="IS302">
        <v>1848</v>
      </c>
      <c r="IT302">
        <v>1</v>
      </c>
      <c r="IU302">
        <v>25</v>
      </c>
      <c r="IV302">
        <v>24591.4</v>
      </c>
      <c r="IW302">
        <v>24591.4</v>
      </c>
      <c r="IX302">
        <v>2.96753</v>
      </c>
      <c r="IY302">
        <v>2.58789</v>
      </c>
      <c r="IZ302">
        <v>1.54785</v>
      </c>
      <c r="JA302">
        <v>2.30347</v>
      </c>
      <c r="JB302">
        <v>1.34644</v>
      </c>
      <c r="JC302">
        <v>2.37183</v>
      </c>
      <c r="JD302">
        <v>33.693</v>
      </c>
      <c r="JE302">
        <v>24.2188</v>
      </c>
      <c r="JF302">
        <v>18</v>
      </c>
      <c r="JG302">
        <v>500.479</v>
      </c>
      <c r="JH302">
        <v>415.573</v>
      </c>
      <c r="JI302">
        <v>24.9999</v>
      </c>
      <c r="JJ302">
        <v>26.4176</v>
      </c>
      <c r="JK302">
        <v>30.0001</v>
      </c>
      <c r="JL302">
        <v>26.3821</v>
      </c>
      <c r="JM302">
        <v>26.3246</v>
      </c>
      <c r="JN302">
        <v>59.4733</v>
      </c>
      <c r="JO302">
        <v>23.097</v>
      </c>
      <c r="JP302">
        <v>85.7462</v>
      </c>
      <c r="JQ302">
        <v>25</v>
      </c>
      <c r="JR302">
        <v>1577.2</v>
      </c>
      <c r="JS302">
        <v>22.3678</v>
      </c>
      <c r="JT302">
        <v>102.371</v>
      </c>
      <c r="JU302">
        <v>103.151</v>
      </c>
    </row>
    <row r="303" spans="1:281">
      <c r="A303">
        <v>287</v>
      </c>
      <c r="B303">
        <v>1659027118.1</v>
      </c>
      <c r="C303">
        <v>3435</v>
      </c>
      <c r="D303" t="s">
        <v>1000</v>
      </c>
      <c r="E303" t="s">
        <v>1001</v>
      </c>
      <c r="F303">
        <v>5</v>
      </c>
      <c r="G303" t="s">
        <v>812</v>
      </c>
      <c r="H303" t="s">
        <v>417</v>
      </c>
      <c r="I303">
        <v>1659027110.31429</v>
      </c>
      <c r="J303">
        <f>(K303)/1000</f>
        <v>0</v>
      </c>
      <c r="K303">
        <f>IF(CZ303, AN303, AH303)</f>
        <v>0</v>
      </c>
      <c r="L303">
        <f>IF(CZ303, AI303, AG303)</f>
        <v>0</v>
      </c>
      <c r="M303">
        <f>DB303 - IF(AU303&gt;1, L303*CV303*100.0/(AW303*DP303), 0)</f>
        <v>0</v>
      </c>
      <c r="N303">
        <f>((T303-J303/2)*M303-L303)/(T303+J303/2)</f>
        <v>0</v>
      </c>
      <c r="O303">
        <f>N303*(DI303+DJ303)/1000.0</f>
        <v>0</v>
      </c>
      <c r="P303">
        <f>(DB303 - IF(AU303&gt;1, L303*CV303*100.0/(AW303*DP303), 0))*(DI303+DJ303)/1000.0</f>
        <v>0</v>
      </c>
      <c r="Q303">
        <f>2.0/((1/S303-1/R303)+SIGN(S303)*SQRT((1/S303-1/R303)*(1/S303-1/R303) + 4*CW303/((CW303+1)*(CW303+1))*(2*1/S303*1/R303-1/R303*1/R303)))</f>
        <v>0</v>
      </c>
      <c r="R303">
        <f>IF(LEFT(CX303,1)&lt;&gt;"0",IF(LEFT(CX303,1)="1",3.0,CY303),$D$5+$E$5*(DP303*DI303/($K$5*1000))+$F$5*(DP303*DI303/($K$5*1000))*MAX(MIN(CV303,$J$5),$I$5)*MAX(MIN(CV303,$J$5),$I$5)+$G$5*MAX(MIN(CV303,$J$5),$I$5)*(DP303*DI303/($K$5*1000))+$H$5*(DP303*DI303/($K$5*1000))*(DP303*DI303/($K$5*1000)))</f>
        <v>0</v>
      </c>
      <c r="S303">
        <f>J303*(1000-(1000*0.61365*exp(17.502*W303/(240.97+W303))/(DI303+DJ303)+DD303)/2)/(1000*0.61365*exp(17.502*W303/(240.97+W303))/(DI303+DJ303)-DD303)</f>
        <v>0</v>
      </c>
      <c r="T303">
        <f>1/((CW303+1)/(Q303/1.6)+1/(R303/1.37)) + CW303/((CW303+1)/(Q303/1.6) + CW303/(R303/1.37))</f>
        <v>0</v>
      </c>
      <c r="U303">
        <f>(CR303*CU303)</f>
        <v>0</v>
      </c>
      <c r="V303">
        <f>(DK303+(U303+2*0.95*5.67E-8*(((DK303+$B$7)+273)^4-(DK303+273)^4)-44100*J303)/(1.84*29.3*R303+8*0.95*5.67E-8*(DK303+273)^3))</f>
        <v>0</v>
      </c>
      <c r="W303">
        <f>($C$7*DL303+$D$7*DM303+$E$7*V303)</f>
        <v>0</v>
      </c>
      <c r="X303">
        <f>0.61365*exp(17.502*W303/(240.97+W303))</f>
        <v>0</v>
      </c>
      <c r="Y303">
        <f>(Z303/AA303*100)</f>
        <v>0</v>
      </c>
      <c r="Z303">
        <f>DD303*(DI303+DJ303)/1000</f>
        <v>0</v>
      </c>
      <c r="AA303">
        <f>0.61365*exp(17.502*DK303/(240.97+DK303))</f>
        <v>0</v>
      </c>
      <c r="AB303">
        <f>(X303-DD303*(DI303+DJ303)/1000)</f>
        <v>0</v>
      </c>
      <c r="AC303">
        <f>(-J303*44100)</f>
        <v>0</v>
      </c>
      <c r="AD303">
        <f>2*29.3*R303*0.92*(DK303-W303)</f>
        <v>0</v>
      </c>
      <c r="AE303">
        <f>2*0.95*5.67E-8*(((DK303+$B$7)+273)^4-(W303+273)^4)</f>
        <v>0</v>
      </c>
      <c r="AF303">
        <f>U303+AE303+AC303+AD303</f>
        <v>0</v>
      </c>
      <c r="AG303">
        <f>DH303*AU303*(DC303-DB303*(1000-AU303*DE303)/(1000-AU303*DD303))/(100*CV303)</f>
        <v>0</v>
      </c>
      <c r="AH303">
        <f>1000*DH303*AU303*(DD303-DE303)/(100*CV303*(1000-AU303*DD303))</f>
        <v>0</v>
      </c>
      <c r="AI303">
        <f>(AJ303 - AK303 - DI303*1E3/(8.314*(DK303+273.15)) * AM303/DH303 * AL303) * DH303/(100*CV303) * (1000 - DE303)/1000</f>
        <v>0</v>
      </c>
      <c r="AJ303">
        <v>1605.49880757601</v>
      </c>
      <c r="AK303">
        <v>1556.7516969697</v>
      </c>
      <c r="AL303">
        <v>3.44430766025932</v>
      </c>
      <c r="AM303">
        <v>66.0504921813524</v>
      </c>
      <c r="AN303">
        <f>(AP303 - AO303 + DI303*1E3/(8.314*(DK303+273.15)) * AR303/DH303 * AQ303) * DH303/(100*CV303) * 1000/(1000 - AP303)</f>
        <v>0</v>
      </c>
      <c r="AO303">
        <v>22.3413728490909</v>
      </c>
      <c r="AP303">
        <v>26.1352111888112</v>
      </c>
      <c r="AQ303">
        <v>0.00153519191920181</v>
      </c>
      <c r="AR303">
        <v>92.47</v>
      </c>
      <c r="AS303">
        <v>0</v>
      </c>
      <c r="AT303">
        <v>0</v>
      </c>
      <c r="AU303">
        <f>IF(AS303*$H$13&gt;=AW303,1.0,(AW303/(AW303-AS303*$H$13)))</f>
        <v>0</v>
      </c>
      <c r="AV303">
        <f>(AU303-1)*100</f>
        <v>0</v>
      </c>
      <c r="AW303">
        <f>MAX(0,($B$13+$C$13*DP303)/(1+$D$13*DP303)*DI303/(DK303+273)*$E$13)</f>
        <v>0</v>
      </c>
      <c r="AX303" t="s">
        <v>418</v>
      </c>
      <c r="AY303" t="s">
        <v>418</v>
      </c>
      <c r="AZ303">
        <v>0</v>
      </c>
      <c r="BA303">
        <v>0</v>
      </c>
      <c r="BB303">
        <f>1-AZ303/BA303</f>
        <v>0</v>
      </c>
      <c r="BC303">
        <v>0</v>
      </c>
      <c r="BD303" t="s">
        <v>418</v>
      </c>
      <c r="BE303" t="s">
        <v>418</v>
      </c>
      <c r="BF303">
        <v>0</v>
      </c>
      <c r="BG303">
        <v>0</v>
      </c>
      <c r="BH303">
        <f>1-BF303/BG303</f>
        <v>0</v>
      </c>
      <c r="BI303">
        <v>0.5</v>
      </c>
      <c r="BJ303">
        <f>CS303</f>
        <v>0</v>
      </c>
      <c r="BK303">
        <f>L303</f>
        <v>0</v>
      </c>
      <c r="BL303">
        <f>BH303*BI303*BJ303</f>
        <v>0</v>
      </c>
      <c r="BM303">
        <f>(BK303-BC303)/BJ303</f>
        <v>0</v>
      </c>
      <c r="BN303">
        <f>(BA303-BG303)/BG303</f>
        <v>0</v>
      </c>
      <c r="BO303">
        <f>AZ303/(BB303+AZ303/BG303)</f>
        <v>0</v>
      </c>
      <c r="BP303" t="s">
        <v>418</v>
      </c>
      <c r="BQ303">
        <v>0</v>
      </c>
      <c r="BR303">
        <f>IF(BQ303&lt;&gt;0, BQ303, BO303)</f>
        <v>0</v>
      </c>
      <c r="BS303">
        <f>1-BR303/BG303</f>
        <v>0</v>
      </c>
      <c r="BT303">
        <f>(BG303-BF303)/(BG303-BR303)</f>
        <v>0</v>
      </c>
      <c r="BU303">
        <f>(BA303-BG303)/(BA303-BR303)</f>
        <v>0</v>
      </c>
      <c r="BV303">
        <f>(BG303-BF303)/(BG303-AZ303)</f>
        <v>0</v>
      </c>
      <c r="BW303">
        <f>(BA303-BG303)/(BA303-AZ303)</f>
        <v>0</v>
      </c>
      <c r="BX303">
        <f>(BT303*BR303/BF303)</f>
        <v>0</v>
      </c>
      <c r="BY303">
        <f>(1-BX303)</f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f>$B$11*DQ303+$C$11*DR303+$F$11*EC303*(1-EF303)</f>
        <v>0</v>
      </c>
      <c r="CS303">
        <f>CR303*CT303</f>
        <v>0</v>
      </c>
      <c r="CT303">
        <f>($B$11*$D$9+$C$11*$D$9+$F$11*((EP303+EH303)/MAX(EP303+EH303+EQ303, 0.1)*$I$9+EQ303/MAX(EP303+EH303+EQ303, 0.1)*$J$9))/($B$11+$C$11+$F$11)</f>
        <v>0</v>
      </c>
      <c r="CU303">
        <f>($B$11*$K$9+$C$11*$K$9+$F$11*((EP303+EH303)/MAX(EP303+EH303+EQ303, 0.1)*$P$9+EQ303/MAX(EP303+EH303+EQ303, 0.1)*$Q$9))/($B$11+$C$11+$F$11)</f>
        <v>0</v>
      </c>
      <c r="CV303">
        <v>6</v>
      </c>
      <c r="CW303">
        <v>0.5</v>
      </c>
      <c r="CX303" t="s">
        <v>419</v>
      </c>
      <c r="CY303">
        <v>2</v>
      </c>
      <c r="CZ303" t="b">
        <v>1</v>
      </c>
      <c r="DA303">
        <v>1659027110.31429</v>
      </c>
      <c r="DB303">
        <v>1491.71</v>
      </c>
      <c r="DC303">
        <v>1552.76785714286</v>
      </c>
      <c r="DD303">
        <v>26.1546964285714</v>
      </c>
      <c r="DE303">
        <v>22.3428928571429</v>
      </c>
      <c r="DF303">
        <v>1479.32785714286</v>
      </c>
      <c r="DG303">
        <v>25.5817928571429</v>
      </c>
      <c r="DH303">
        <v>500.034428571429</v>
      </c>
      <c r="DI303">
        <v>90.3815714285714</v>
      </c>
      <c r="DJ303">
        <v>0.0458844</v>
      </c>
      <c r="DK303">
        <v>27.2705178571429</v>
      </c>
      <c r="DL303">
        <v>27.5077285714286</v>
      </c>
      <c r="DM303">
        <v>999.9</v>
      </c>
      <c r="DN303">
        <v>0</v>
      </c>
      <c r="DO303">
        <v>0</v>
      </c>
      <c r="DP303">
        <v>10008.3928571429</v>
      </c>
      <c r="DQ303">
        <v>0</v>
      </c>
      <c r="DR303">
        <v>18.071325</v>
      </c>
      <c r="DS303">
        <v>-61.0596785714286</v>
      </c>
      <c r="DT303">
        <v>1531.77214285714</v>
      </c>
      <c r="DU303">
        <v>1588.25428571429</v>
      </c>
      <c r="DV303">
        <v>3.81179321428571</v>
      </c>
      <c r="DW303">
        <v>1552.76785714286</v>
      </c>
      <c r="DX303">
        <v>22.3428928571429</v>
      </c>
      <c r="DY303">
        <v>2.36390178571429</v>
      </c>
      <c r="DZ303">
        <v>2.01938642857143</v>
      </c>
      <c r="EA303">
        <v>20.1185928571429</v>
      </c>
      <c r="EB303">
        <v>17.5971714285714</v>
      </c>
      <c r="EC303">
        <v>1999.97785714286</v>
      </c>
      <c r="ED303">
        <v>0.980002071428571</v>
      </c>
      <c r="EE303">
        <v>0.0199978785714286</v>
      </c>
      <c r="EF303">
        <v>0</v>
      </c>
      <c r="EG303">
        <v>873.405142857143</v>
      </c>
      <c r="EH303">
        <v>5.00063</v>
      </c>
      <c r="EI303">
        <v>17220.5214285714</v>
      </c>
      <c r="EJ303">
        <v>17256.7142857143</v>
      </c>
      <c r="EK303">
        <v>38</v>
      </c>
      <c r="EL303">
        <v>38.062</v>
      </c>
      <c r="EM303">
        <v>37.5088571428571</v>
      </c>
      <c r="EN303">
        <v>37.31425</v>
      </c>
      <c r="EO303">
        <v>39</v>
      </c>
      <c r="EP303">
        <v>1955.07892857143</v>
      </c>
      <c r="EQ303">
        <v>39.8996428571429</v>
      </c>
      <c r="ER303">
        <v>0</v>
      </c>
      <c r="ES303">
        <v>1659027117.1</v>
      </c>
      <c r="ET303">
        <v>0</v>
      </c>
      <c r="EU303">
        <v>873.38956</v>
      </c>
      <c r="EV303">
        <v>-2.29992308703363</v>
      </c>
      <c r="EW303">
        <v>-21.2846153671119</v>
      </c>
      <c r="EX303">
        <v>17220.272</v>
      </c>
      <c r="EY303">
        <v>15</v>
      </c>
      <c r="EZ303">
        <v>0</v>
      </c>
      <c r="FA303" t="s">
        <v>420</v>
      </c>
      <c r="FB303">
        <v>1657551626.5</v>
      </c>
      <c r="FC303">
        <v>1657551629</v>
      </c>
      <c r="FD303">
        <v>0</v>
      </c>
      <c r="FE303">
        <v>0.403</v>
      </c>
      <c r="FF303">
        <v>0.009</v>
      </c>
      <c r="FG303">
        <v>9.41</v>
      </c>
      <c r="FH303">
        <v>0.087</v>
      </c>
      <c r="FI303">
        <v>417</v>
      </c>
      <c r="FJ303">
        <v>17</v>
      </c>
      <c r="FK303">
        <v>1.61</v>
      </c>
      <c r="FL303">
        <v>0.59</v>
      </c>
      <c r="FM303">
        <v>-61.0332902439024</v>
      </c>
      <c r="FN303">
        <v>0.257912195121899</v>
      </c>
      <c r="FO303">
        <v>0.369744200175412</v>
      </c>
      <c r="FP303">
        <v>1</v>
      </c>
      <c r="FQ303">
        <v>873.461294117647</v>
      </c>
      <c r="FR303">
        <v>-1.22245989509882</v>
      </c>
      <c r="FS303">
        <v>0.261318098854495</v>
      </c>
      <c r="FT303">
        <v>0</v>
      </c>
      <c r="FU303">
        <v>3.81434536585366</v>
      </c>
      <c r="FV303">
        <v>-0.0407839024390232</v>
      </c>
      <c r="FW303">
        <v>0.0177963649477627</v>
      </c>
      <c r="FX303">
        <v>1</v>
      </c>
      <c r="FY303">
        <v>2</v>
      </c>
      <c r="FZ303">
        <v>3</v>
      </c>
      <c r="GA303" t="s">
        <v>474</v>
      </c>
      <c r="GB303">
        <v>2.97307</v>
      </c>
      <c r="GC303">
        <v>2.69987</v>
      </c>
      <c r="GD303">
        <v>0.215467</v>
      </c>
      <c r="GE303">
        <v>0.221391</v>
      </c>
      <c r="GF303">
        <v>0.109368</v>
      </c>
      <c r="GG303">
        <v>0.0992265</v>
      </c>
      <c r="GH303">
        <v>30569.9</v>
      </c>
      <c r="GI303">
        <v>33175.6</v>
      </c>
      <c r="GJ303">
        <v>35306.2</v>
      </c>
      <c r="GK303">
        <v>38637.8</v>
      </c>
      <c r="GL303">
        <v>44574.4</v>
      </c>
      <c r="GM303">
        <v>50264.9</v>
      </c>
      <c r="GN303">
        <v>55183.8</v>
      </c>
      <c r="GO303">
        <v>61968.8</v>
      </c>
      <c r="GP303">
        <v>1.9878</v>
      </c>
      <c r="GQ303">
        <v>1.8576</v>
      </c>
      <c r="GR303">
        <v>0.144839</v>
      </c>
      <c r="GS303">
        <v>0</v>
      </c>
      <c r="GT303">
        <v>25.1495</v>
      </c>
      <c r="GU303">
        <v>999.9</v>
      </c>
      <c r="GV303">
        <v>57.881</v>
      </c>
      <c r="GW303">
        <v>29.285</v>
      </c>
      <c r="GX303">
        <v>26.1836</v>
      </c>
      <c r="GY303">
        <v>55.9664</v>
      </c>
      <c r="GZ303">
        <v>43.0168</v>
      </c>
      <c r="HA303">
        <v>1</v>
      </c>
      <c r="HB303">
        <v>-0.0651829</v>
      </c>
      <c r="HC303">
        <v>0.00631808</v>
      </c>
      <c r="HD303">
        <v>20.1141</v>
      </c>
      <c r="HE303">
        <v>5.20052</v>
      </c>
      <c r="HF303">
        <v>12.0052</v>
      </c>
      <c r="HG303">
        <v>4.976</v>
      </c>
      <c r="HH303">
        <v>3.294</v>
      </c>
      <c r="HI303">
        <v>9999</v>
      </c>
      <c r="HJ303">
        <v>9999</v>
      </c>
      <c r="HK303">
        <v>9999</v>
      </c>
      <c r="HL303">
        <v>628.6</v>
      </c>
      <c r="HM303">
        <v>1.86322</v>
      </c>
      <c r="HN303">
        <v>1.86801</v>
      </c>
      <c r="HO303">
        <v>1.86783</v>
      </c>
      <c r="HP303">
        <v>1.86899</v>
      </c>
      <c r="HQ303">
        <v>1.86981</v>
      </c>
      <c r="HR303">
        <v>1.86584</v>
      </c>
      <c r="HS303">
        <v>1.86691</v>
      </c>
      <c r="HT303">
        <v>1.86829</v>
      </c>
      <c r="HU303">
        <v>5</v>
      </c>
      <c r="HV303">
        <v>0</v>
      </c>
      <c r="HW303">
        <v>0</v>
      </c>
      <c r="HX303">
        <v>0</v>
      </c>
      <c r="HY303" t="s">
        <v>422</v>
      </c>
      <c r="HZ303" t="s">
        <v>423</v>
      </c>
      <c r="IA303" t="s">
        <v>424</v>
      </c>
      <c r="IB303" t="s">
        <v>424</v>
      </c>
      <c r="IC303" t="s">
        <v>424</v>
      </c>
      <c r="ID303" t="s">
        <v>424</v>
      </c>
      <c r="IE303">
        <v>0</v>
      </c>
      <c r="IF303">
        <v>100</v>
      </c>
      <c r="IG303">
        <v>100</v>
      </c>
      <c r="IH303">
        <v>12.5</v>
      </c>
      <c r="II303">
        <v>0.5721</v>
      </c>
      <c r="IJ303">
        <v>4.02706509432224</v>
      </c>
      <c r="IK303">
        <v>0.00601174518973114</v>
      </c>
      <c r="IL303">
        <v>2.77886958061485e-07</v>
      </c>
      <c r="IM303">
        <v>-3.54636231360687e-10</v>
      </c>
      <c r="IN303">
        <v>-0.0404303883988718</v>
      </c>
      <c r="IO303">
        <v>-0.0177815531441476</v>
      </c>
      <c r="IP303">
        <v>0.00205572605671414</v>
      </c>
      <c r="IQ303">
        <v>-1.65519735432211e-05</v>
      </c>
      <c r="IR303">
        <v>-4</v>
      </c>
      <c r="IS303">
        <v>1848</v>
      </c>
      <c r="IT303">
        <v>1</v>
      </c>
      <c r="IU303">
        <v>25</v>
      </c>
      <c r="IV303">
        <v>24591.5</v>
      </c>
      <c r="IW303">
        <v>24591.5</v>
      </c>
      <c r="IX303">
        <v>2.99438</v>
      </c>
      <c r="IY303">
        <v>2.59033</v>
      </c>
      <c r="IZ303">
        <v>1.54785</v>
      </c>
      <c r="JA303">
        <v>2.30347</v>
      </c>
      <c r="JB303">
        <v>1.34644</v>
      </c>
      <c r="JC303">
        <v>2.27905</v>
      </c>
      <c r="JD303">
        <v>33.693</v>
      </c>
      <c r="JE303">
        <v>24.2188</v>
      </c>
      <c r="JF303">
        <v>18</v>
      </c>
      <c r="JG303">
        <v>499.932</v>
      </c>
      <c r="JH303">
        <v>415.573</v>
      </c>
      <c r="JI303">
        <v>24.9998</v>
      </c>
      <c r="JJ303">
        <v>26.4176</v>
      </c>
      <c r="JK303">
        <v>30</v>
      </c>
      <c r="JL303">
        <v>26.38</v>
      </c>
      <c r="JM303">
        <v>26.3246</v>
      </c>
      <c r="JN303">
        <v>59.942</v>
      </c>
      <c r="JO303">
        <v>23.097</v>
      </c>
      <c r="JP303">
        <v>86.1222</v>
      </c>
      <c r="JQ303">
        <v>25</v>
      </c>
      <c r="JR303">
        <v>1590.67</v>
      </c>
      <c r="JS303">
        <v>22.3799</v>
      </c>
      <c r="JT303">
        <v>102.372</v>
      </c>
      <c r="JU303">
        <v>103.151</v>
      </c>
    </row>
    <row r="304" spans="1:281">
      <c r="A304">
        <v>288</v>
      </c>
      <c r="B304">
        <v>1659027123.1</v>
      </c>
      <c r="C304">
        <v>3440</v>
      </c>
      <c r="D304" t="s">
        <v>1002</v>
      </c>
      <c r="E304" t="s">
        <v>1003</v>
      </c>
      <c r="F304">
        <v>5</v>
      </c>
      <c r="G304" t="s">
        <v>812</v>
      </c>
      <c r="H304" t="s">
        <v>417</v>
      </c>
      <c r="I304">
        <v>1659027115.6</v>
      </c>
      <c r="J304">
        <f>(K304)/1000</f>
        <v>0</v>
      </c>
      <c r="K304">
        <f>IF(CZ304, AN304, AH304)</f>
        <v>0</v>
      </c>
      <c r="L304">
        <f>IF(CZ304, AI304, AG304)</f>
        <v>0</v>
      </c>
      <c r="M304">
        <f>DB304 - IF(AU304&gt;1, L304*CV304*100.0/(AW304*DP304), 0)</f>
        <v>0</v>
      </c>
      <c r="N304">
        <f>((T304-J304/2)*M304-L304)/(T304+J304/2)</f>
        <v>0</v>
      </c>
      <c r="O304">
        <f>N304*(DI304+DJ304)/1000.0</f>
        <v>0</v>
      </c>
      <c r="P304">
        <f>(DB304 - IF(AU304&gt;1, L304*CV304*100.0/(AW304*DP304), 0))*(DI304+DJ304)/1000.0</f>
        <v>0</v>
      </c>
      <c r="Q304">
        <f>2.0/((1/S304-1/R304)+SIGN(S304)*SQRT((1/S304-1/R304)*(1/S304-1/R304) + 4*CW304/((CW304+1)*(CW304+1))*(2*1/S304*1/R304-1/R304*1/R304)))</f>
        <v>0</v>
      </c>
      <c r="R304">
        <f>IF(LEFT(CX304,1)&lt;&gt;"0",IF(LEFT(CX304,1)="1",3.0,CY304),$D$5+$E$5*(DP304*DI304/($K$5*1000))+$F$5*(DP304*DI304/($K$5*1000))*MAX(MIN(CV304,$J$5),$I$5)*MAX(MIN(CV304,$J$5),$I$5)+$G$5*MAX(MIN(CV304,$J$5),$I$5)*(DP304*DI304/($K$5*1000))+$H$5*(DP304*DI304/($K$5*1000))*(DP304*DI304/($K$5*1000)))</f>
        <v>0</v>
      </c>
      <c r="S304">
        <f>J304*(1000-(1000*0.61365*exp(17.502*W304/(240.97+W304))/(DI304+DJ304)+DD304)/2)/(1000*0.61365*exp(17.502*W304/(240.97+W304))/(DI304+DJ304)-DD304)</f>
        <v>0</v>
      </c>
      <c r="T304">
        <f>1/((CW304+1)/(Q304/1.6)+1/(R304/1.37)) + CW304/((CW304+1)/(Q304/1.6) + CW304/(R304/1.37))</f>
        <v>0</v>
      </c>
      <c r="U304">
        <f>(CR304*CU304)</f>
        <v>0</v>
      </c>
      <c r="V304">
        <f>(DK304+(U304+2*0.95*5.67E-8*(((DK304+$B$7)+273)^4-(DK304+273)^4)-44100*J304)/(1.84*29.3*R304+8*0.95*5.67E-8*(DK304+273)^3))</f>
        <v>0</v>
      </c>
      <c r="W304">
        <f>($C$7*DL304+$D$7*DM304+$E$7*V304)</f>
        <v>0</v>
      </c>
      <c r="X304">
        <f>0.61365*exp(17.502*W304/(240.97+W304))</f>
        <v>0</v>
      </c>
      <c r="Y304">
        <f>(Z304/AA304*100)</f>
        <v>0</v>
      </c>
      <c r="Z304">
        <f>DD304*(DI304+DJ304)/1000</f>
        <v>0</v>
      </c>
      <c r="AA304">
        <f>0.61365*exp(17.502*DK304/(240.97+DK304))</f>
        <v>0</v>
      </c>
      <c r="AB304">
        <f>(X304-DD304*(DI304+DJ304)/1000)</f>
        <v>0</v>
      </c>
      <c r="AC304">
        <f>(-J304*44100)</f>
        <v>0</v>
      </c>
      <c r="AD304">
        <f>2*29.3*R304*0.92*(DK304-W304)</f>
        <v>0</v>
      </c>
      <c r="AE304">
        <f>2*0.95*5.67E-8*(((DK304+$B$7)+273)^4-(W304+273)^4)</f>
        <v>0</v>
      </c>
      <c r="AF304">
        <f>U304+AE304+AC304+AD304</f>
        <v>0</v>
      </c>
      <c r="AG304">
        <f>DH304*AU304*(DC304-DB304*(1000-AU304*DE304)/(1000-AU304*DD304))/(100*CV304)</f>
        <v>0</v>
      </c>
      <c r="AH304">
        <f>1000*DH304*AU304*(DD304-DE304)/(100*CV304*(1000-AU304*DD304))</f>
        <v>0</v>
      </c>
      <c r="AI304">
        <f>(AJ304 - AK304 - DI304*1E3/(8.314*(DK304+273.15)) * AM304/DH304 * AL304) * DH304/(100*CV304) * (1000 - DE304)/1000</f>
        <v>0</v>
      </c>
      <c r="AJ304">
        <v>1622.9479866127</v>
      </c>
      <c r="AK304">
        <v>1574.1543030303</v>
      </c>
      <c r="AL304">
        <v>3.39127376790508</v>
      </c>
      <c r="AM304">
        <v>66.0504921813524</v>
      </c>
      <c r="AN304">
        <f>(AP304 - AO304 + DI304*1E3/(8.314*(DK304+273.15)) * AR304/DH304 * AQ304) * DH304/(100*CV304) * 1000/(1000 - AP304)</f>
        <v>0</v>
      </c>
      <c r="AO304">
        <v>22.3400463498701</v>
      </c>
      <c r="AP304">
        <v>26.1302125874126</v>
      </c>
      <c r="AQ304">
        <v>-0.000289913875594516</v>
      </c>
      <c r="AR304">
        <v>92.47</v>
      </c>
      <c r="AS304">
        <v>0</v>
      </c>
      <c r="AT304">
        <v>0</v>
      </c>
      <c r="AU304">
        <f>IF(AS304*$H$13&gt;=AW304,1.0,(AW304/(AW304-AS304*$H$13)))</f>
        <v>0</v>
      </c>
      <c r="AV304">
        <f>(AU304-1)*100</f>
        <v>0</v>
      </c>
      <c r="AW304">
        <f>MAX(0,($B$13+$C$13*DP304)/(1+$D$13*DP304)*DI304/(DK304+273)*$E$13)</f>
        <v>0</v>
      </c>
      <c r="AX304" t="s">
        <v>418</v>
      </c>
      <c r="AY304" t="s">
        <v>418</v>
      </c>
      <c r="AZ304">
        <v>0</v>
      </c>
      <c r="BA304">
        <v>0</v>
      </c>
      <c r="BB304">
        <f>1-AZ304/BA304</f>
        <v>0</v>
      </c>
      <c r="BC304">
        <v>0</v>
      </c>
      <c r="BD304" t="s">
        <v>418</v>
      </c>
      <c r="BE304" t="s">
        <v>418</v>
      </c>
      <c r="BF304">
        <v>0</v>
      </c>
      <c r="BG304">
        <v>0</v>
      </c>
      <c r="BH304">
        <f>1-BF304/BG304</f>
        <v>0</v>
      </c>
      <c r="BI304">
        <v>0.5</v>
      </c>
      <c r="BJ304">
        <f>CS304</f>
        <v>0</v>
      </c>
      <c r="BK304">
        <f>L304</f>
        <v>0</v>
      </c>
      <c r="BL304">
        <f>BH304*BI304*BJ304</f>
        <v>0</v>
      </c>
      <c r="BM304">
        <f>(BK304-BC304)/BJ304</f>
        <v>0</v>
      </c>
      <c r="BN304">
        <f>(BA304-BG304)/BG304</f>
        <v>0</v>
      </c>
      <c r="BO304">
        <f>AZ304/(BB304+AZ304/BG304)</f>
        <v>0</v>
      </c>
      <c r="BP304" t="s">
        <v>418</v>
      </c>
      <c r="BQ304">
        <v>0</v>
      </c>
      <c r="BR304">
        <f>IF(BQ304&lt;&gt;0, BQ304, BO304)</f>
        <v>0</v>
      </c>
      <c r="BS304">
        <f>1-BR304/BG304</f>
        <v>0</v>
      </c>
      <c r="BT304">
        <f>(BG304-BF304)/(BG304-BR304)</f>
        <v>0</v>
      </c>
      <c r="BU304">
        <f>(BA304-BG304)/(BA304-BR304)</f>
        <v>0</v>
      </c>
      <c r="BV304">
        <f>(BG304-BF304)/(BG304-AZ304)</f>
        <v>0</v>
      </c>
      <c r="BW304">
        <f>(BA304-BG304)/(BA304-AZ304)</f>
        <v>0</v>
      </c>
      <c r="BX304">
        <f>(BT304*BR304/BF304)</f>
        <v>0</v>
      </c>
      <c r="BY304">
        <f>(1-BX304)</f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f>$B$11*DQ304+$C$11*DR304+$F$11*EC304*(1-EF304)</f>
        <v>0</v>
      </c>
      <c r="CS304">
        <f>CR304*CT304</f>
        <v>0</v>
      </c>
      <c r="CT304">
        <f>($B$11*$D$9+$C$11*$D$9+$F$11*((EP304+EH304)/MAX(EP304+EH304+EQ304, 0.1)*$I$9+EQ304/MAX(EP304+EH304+EQ304, 0.1)*$J$9))/($B$11+$C$11+$F$11)</f>
        <v>0</v>
      </c>
      <c r="CU304">
        <f>($B$11*$K$9+$C$11*$K$9+$F$11*((EP304+EH304)/MAX(EP304+EH304+EQ304, 0.1)*$P$9+EQ304/MAX(EP304+EH304+EQ304, 0.1)*$Q$9))/($B$11+$C$11+$F$11)</f>
        <v>0</v>
      </c>
      <c r="CV304">
        <v>6</v>
      </c>
      <c r="CW304">
        <v>0.5</v>
      </c>
      <c r="CX304" t="s">
        <v>419</v>
      </c>
      <c r="CY304">
        <v>2</v>
      </c>
      <c r="CZ304" t="b">
        <v>1</v>
      </c>
      <c r="DA304">
        <v>1659027115.6</v>
      </c>
      <c r="DB304">
        <v>1509.52296296296</v>
      </c>
      <c r="DC304">
        <v>1570.59592592593</v>
      </c>
      <c r="DD304">
        <v>26.1425185185185</v>
      </c>
      <c r="DE304">
        <v>22.3420814814815</v>
      </c>
      <c r="DF304">
        <v>1497.06222222222</v>
      </c>
      <c r="DG304">
        <v>25.5702407407407</v>
      </c>
      <c r="DH304">
        <v>500.055222222222</v>
      </c>
      <c r="DI304">
        <v>90.3818888888889</v>
      </c>
      <c r="DJ304">
        <v>0.0459127925925926</v>
      </c>
      <c r="DK304">
        <v>27.2725777777778</v>
      </c>
      <c r="DL304">
        <v>27.5160814814815</v>
      </c>
      <c r="DM304">
        <v>999.9</v>
      </c>
      <c r="DN304">
        <v>0</v>
      </c>
      <c r="DO304">
        <v>0</v>
      </c>
      <c r="DP304">
        <v>10006.4814814815</v>
      </c>
      <c r="DQ304">
        <v>0</v>
      </c>
      <c r="DR304">
        <v>18.0455703703704</v>
      </c>
      <c r="DS304">
        <v>-61.0739592592593</v>
      </c>
      <c r="DT304">
        <v>1550.04518518519</v>
      </c>
      <c r="DU304">
        <v>1606.48888888889</v>
      </c>
      <c r="DV304">
        <v>3.80042703703704</v>
      </c>
      <c r="DW304">
        <v>1570.59592592593</v>
      </c>
      <c r="DX304">
        <v>22.3420814814815</v>
      </c>
      <c r="DY304">
        <v>2.36280925925926</v>
      </c>
      <c r="DZ304">
        <v>2.01932</v>
      </c>
      <c r="EA304">
        <v>20.1111185185185</v>
      </c>
      <c r="EB304">
        <v>17.596637037037</v>
      </c>
      <c r="EC304">
        <v>2000.02148148148</v>
      </c>
      <c r="ED304">
        <v>0.980001703703704</v>
      </c>
      <c r="EE304">
        <v>0.0199983</v>
      </c>
      <c r="EF304">
        <v>0</v>
      </c>
      <c r="EG304">
        <v>873.294370370371</v>
      </c>
      <c r="EH304">
        <v>5.00063</v>
      </c>
      <c r="EI304">
        <v>17218.937037037</v>
      </c>
      <c r="EJ304">
        <v>17257.0962962963</v>
      </c>
      <c r="EK304">
        <v>38</v>
      </c>
      <c r="EL304">
        <v>38.062</v>
      </c>
      <c r="EM304">
        <v>37.5091851851852</v>
      </c>
      <c r="EN304">
        <v>37.312</v>
      </c>
      <c r="EO304">
        <v>39</v>
      </c>
      <c r="EP304">
        <v>1955.12074074074</v>
      </c>
      <c r="EQ304">
        <v>39.9011111111111</v>
      </c>
      <c r="ER304">
        <v>0</v>
      </c>
      <c r="ES304">
        <v>1659027121.9</v>
      </c>
      <c r="ET304">
        <v>0</v>
      </c>
      <c r="EU304">
        <v>873.28332</v>
      </c>
      <c r="EV304">
        <v>-1.01507691963462</v>
      </c>
      <c r="EW304">
        <v>-22.1692307185439</v>
      </c>
      <c r="EX304">
        <v>17218.732</v>
      </c>
      <c r="EY304">
        <v>15</v>
      </c>
      <c r="EZ304">
        <v>0</v>
      </c>
      <c r="FA304" t="s">
        <v>420</v>
      </c>
      <c r="FB304">
        <v>1657551626.5</v>
      </c>
      <c r="FC304">
        <v>1657551629</v>
      </c>
      <c r="FD304">
        <v>0</v>
      </c>
      <c r="FE304">
        <v>0.403</v>
      </c>
      <c r="FF304">
        <v>0.009</v>
      </c>
      <c r="FG304">
        <v>9.41</v>
      </c>
      <c r="FH304">
        <v>0.087</v>
      </c>
      <c r="FI304">
        <v>417</v>
      </c>
      <c r="FJ304">
        <v>17</v>
      </c>
      <c r="FK304">
        <v>1.61</v>
      </c>
      <c r="FL304">
        <v>0.59</v>
      </c>
      <c r="FM304">
        <v>-61.0555317073171</v>
      </c>
      <c r="FN304">
        <v>-0.621462020905904</v>
      </c>
      <c r="FO304">
        <v>0.415188101031989</v>
      </c>
      <c r="FP304">
        <v>0</v>
      </c>
      <c r="FQ304">
        <v>873.373735294118</v>
      </c>
      <c r="FR304">
        <v>-1.55637891549136</v>
      </c>
      <c r="FS304">
        <v>0.271244876213307</v>
      </c>
      <c r="FT304">
        <v>0</v>
      </c>
      <c r="FU304">
        <v>3.80755024390244</v>
      </c>
      <c r="FV304">
        <v>-0.133332543554014</v>
      </c>
      <c r="FW304">
        <v>0.0139973534933773</v>
      </c>
      <c r="FX304">
        <v>0</v>
      </c>
      <c r="FY304">
        <v>0</v>
      </c>
      <c r="FZ304">
        <v>3</v>
      </c>
      <c r="GA304" t="s">
        <v>427</v>
      </c>
      <c r="GB304">
        <v>2.97322</v>
      </c>
      <c r="GC304">
        <v>2.6994</v>
      </c>
      <c r="GD304">
        <v>0.216894</v>
      </c>
      <c r="GE304">
        <v>0.222627</v>
      </c>
      <c r="GF304">
        <v>0.109351</v>
      </c>
      <c r="GG304">
        <v>0.0992568</v>
      </c>
      <c r="GH304">
        <v>30514</v>
      </c>
      <c r="GI304">
        <v>33123.4</v>
      </c>
      <c r="GJ304">
        <v>35305.8</v>
      </c>
      <c r="GK304">
        <v>38638.2</v>
      </c>
      <c r="GL304">
        <v>44575.7</v>
      </c>
      <c r="GM304">
        <v>50263.4</v>
      </c>
      <c r="GN304">
        <v>55184.4</v>
      </c>
      <c r="GO304">
        <v>61968.9</v>
      </c>
      <c r="GP304">
        <v>1.9874</v>
      </c>
      <c r="GQ304">
        <v>1.8582</v>
      </c>
      <c r="GR304">
        <v>0.144362</v>
      </c>
      <c r="GS304">
        <v>0</v>
      </c>
      <c r="GT304">
        <v>25.1554</v>
      </c>
      <c r="GU304">
        <v>999.9</v>
      </c>
      <c r="GV304">
        <v>57.881</v>
      </c>
      <c r="GW304">
        <v>29.285</v>
      </c>
      <c r="GX304">
        <v>26.1839</v>
      </c>
      <c r="GY304">
        <v>56.0064</v>
      </c>
      <c r="GZ304">
        <v>43.3213</v>
      </c>
      <c r="HA304">
        <v>1</v>
      </c>
      <c r="HB304">
        <v>-0.0651829</v>
      </c>
      <c r="HC304">
        <v>0.00566449</v>
      </c>
      <c r="HD304">
        <v>20.114</v>
      </c>
      <c r="HE304">
        <v>5.19932</v>
      </c>
      <c r="HF304">
        <v>12.0052</v>
      </c>
      <c r="HG304">
        <v>4.9756</v>
      </c>
      <c r="HH304">
        <v>3.2934</v>
      </c>
      <c r="HI304">
        <v>9999</v>
      </c>
      <c r="HJ304">
        <v>9999</v>
      </c>
      <c r="HK304">
        <v>9999</v>
      </c>
      <c r="HL304">
        <v>628.6</v>
      </c>
      <c r="HM304">
        <v>1.86325</v>
      </c>
      <c r="HN304">
        <v>1.86801</v>
      </c>
      <c r="HO304">
        <v>1.86783</v>
      </c>
      <c r="HP304">
        <v>1.86899</v>
      </c>
      <c r="HQ304">
        <v>1.86981</v>
      </c>
      <c r="HR304">
        <v>1.86584</v>
      </c>
      <c r="HS304">
        <v>1.86691</v>
      </c>
      <c r="HT304">
        <v>1.86829</v>
      </c>
      <c r="HU304">
        <v>5</v>
      </c>
      <c r="HV304">
        <v>0</v>
      </c>
      <c r="HW304">
        <v>0</v>
      </c>
      <c r="HX304">
        <v>0</v>
      </c>
      <c r="HY304" t="s">
        <v>422</v>
      </c>
      <c r="HZ304" t="s">
        <v>423</v>
      </c>
      <c r="IA304" t="s">
        <v>424</v>
      </c>
      <c r="IB304" t="s">
        <v>424</v>
      </c>
      <c r="IC304" t="s">
        <v>424</v>
      </c>
      <c r="ID304" t="s">
        <v>424</v>
      </c>
      <c r="IE304">
        <v>0</v>
      </c>
      <c r="IF304">
        <v>100</v>
      </c>
      <c r="IG304">
        <v>100</v>
      </c>
      <c r="IH304">
        <v>12.57</v>
      </c>
      <c r="II304">
        <v>0.5718</v>
      </c>
      <c r="IJ304">
        <v>4.02706509432224</v>
      </c>
      <c r="IK304">
        <v>0.00601174518973114</v>
      </c>
      <c r="IL304">
        <v>2.77886958061485e-07</v>
      </c>
      <c r="IM304">
        <v>-3.54636231360687e-10</v>
      </c>
      <c r="IN304">
        <v>-0.0404303883988718</v>
      </c>
      <c r="IO304">
        <v>-0.0177815531441476</v>
      </c>
      <c r="IP304">
        <v>0.00205572605671414</v>
      </c>
      <c r="IQ304">
        <v>-1.65519735432211e-05</v>
      </c>
      <c r="IR304">
        <v>-4</v>
      </c>
      <c r="IS304">
        <v>1848</v>
      </c>
      <c r="IT304">
        <v>1</v>
      </c>
      <c r="IU304">
        <v>25</v>
      </c>
      <c r="IV304">
        <v>24591.6</v>
      </c>
      <c r="IW304">
        <v>24591.6</v>
      </c>
      <c r="IX304">
        <v>3.01636</v>
      </c>
      <c r="IY304">
        <v>2.57446</v>
      </c>
      <c r="IZ304">
        <v>1.54785</v>
      </c>
      <c r="JA304">
        <v>2.30347</v>
      </c>
      <c r="JB304">
        <v>1.34644</v>
      </c>
      <c r="JC304">
        <v>2.43042</v>
      </c>
      <c r="JD304">
        <v>33.693</v>
      </c>
      <c r="JE304">
        <v>24.2188</v>
      </c>
      <c r="JF304">
        <v>18</v>
      </c>
      <c r="JG304">
        <v>499.669</v>
      </c>
      <c r="JH304">
        <v>415.897</v>
      </c>
      <c r="JI304">
        <v>24.9999</v>
      </c>
      <c r="JJ304">
        <v>26.4159</v>
      </c>
      <c r="JK304">
        <v>30</v>
      </c>
      <c r="JL304">
        <v>26.38</v>
      </c>
      <c r="JM304">
        <v>26.3224</v>
      </c>
      <c r="JN304">
        <v>60.3861</v>
      </c>
      <c r="JO304">
        <v>23.097</v>
      </c>
      <c r="JP304">
        <v>86.1222</v>
      </c>
      <c r="JQ304">
        <v>25</v>
      </c>
      <c r="JR304">
        <v>1610.81</v>
      </c>
      <c r="JS304">
        <v>22.3941</v>
      </c>
      <c r="JT304">
        <v>102.372</v>
      </c>
      <c r="JU304">
        <v>103.152</v>
      </c>
    </row>
    <row r="305" spans="1:281">
      <c r="A305">
        <v>289</v>
      </c>
      <c r="B305">
        <v>1659028068</v>
      </c>
      <c r="C305">
        <v>4384.90000009537</v>
      </c>
      <c r="D305" t="s">
        <v>1004</v>
      </c>
      <c r="E305" t="s">
        <v>1005</v>
      </c>
      <c r="F305">
        <v>5</v>
      </c>
      <c r="G305" t="s">
        <v>1006</v>
      </c>
      <c r="H305" t="s">
        <v>417</v>
      </c>
      <c r="I305">
        <v>1659028060.25</v>
      </c>
      <c r="J305">
        <f>(K305)/1000</f>
        <v>0</v>
      </c>
      <c r="K305">
        <f>IF(CZ305, AN305, AH305)</f>
        <v>0</v>
      </c>
      <c r="L305">
        <f>IF(CZ305, AI305, AG305)</f>
        <v>0</v>
      </c>
      <c r="M305">
        <f>DB305 - IF(AU305&gt;1, L305*CV305*100.0/(AW305*DP305), 0)</f>
        <v>0</v>
      </c>
      <c r="N305">
        <f>((T305-J305/2)*M305-L305)/(T305+J305/2)</f>
        <v>0</v>
      </c>
      <c r="O305">
        <f>N305*(DI305+DJ305)/1000.0</f>
        <v>0</v>
      </c>
      <c r="P305">
        <f>(DB305 - IF(AU305&gt;1, L305*CV305*100.0/(AW305*DP305), 0))*(DI305+DJ305)/1000.0</f>
        <v>0</v>
      </c>
      <c r="Q305">
        <f>2.0/((1/S305-1/R305)+SIGN(S305)*SQRT((1/S305-1/R305)*(1/S305-1/R305) + 4*CW305/((CW305+1)*(CW305+1))*(2*1/S305*1/R305-1/R305*1/R305)))</f>
        <v>0</v>
      </c>
      <c r="R305">
        <f>IF(LEFT(CX305,1)&lt;&gt;"0",IF(LEFT(CX305,1)="1",3.0,CY305),$D$5+$E$5*(DP305*DI305/($K$5*1000))+$F$5*(DP305*DI305/($K$5*1000))*MAX(MIN(CV305,$J$5),$I$5)*MAX(MIN(CV305,$J$5),$I$5)+$G$5*MAX(MIN(CV305,$J$5),$I$5)*(DP305*DI305/($K$5*1000))+$H$5*(DP305*DI305/($K$5*1000))*(DP305*DI305/($K$5*1000)))</f>
        <v>0</v>
      </c>
      <c r="S305">
        <f>J305*(1000-(1000*0.61365*exp(17.502*W305/(240.97+W305))/(DI305+DJ305)+DD305)/2)/(1000*0.61365*exp(17.502*W305/(240.97+W305))/(DI305+DJ305)-DD305)</f>
        <v>0</v>
      </c>
      <c r="T305">
        <f>1/((CW305+1)/(Q305/1.6)+1/(R305/1.37)) + CW305/((CW305+1)/(Q305/1.6) + CW305/(R305/1.37))</f>
        <v>0</v>
      </c>
      <c r="U305">
        <f>(CR305*CU305)</f>
        <v>0</v>
      </c>
      <c r="V305">
        <f>(DK305+(U305+2*0.95*5.67E-8*(((DK305+$B$7)+273)^4-(DK305+273)^4)-44100*J305)/(1.84*29.3*R305+8*0.95*5.67E-8*(DK305+273)^3))</f>
        <v>0</v>
      </c>
      <c r="W305">
        <f>($C$7*DL305+$D$7*DM305+$E$7*V305)</f>
        <v>0</v>
      </c>
      <c r="X305">
        <f>0.61365*exp(17.502*W305/(240.97+W305))</f>
        <v>0</v>
      </c>
      <c r="Y305">
        <f>(Z305/AA305*100)</f>
        <v>0</v>
      </c>
      <c r="Z305">
        <f>DD305*(DI305+DJ305)/1000</f>
        <v>0</v>
      </c>
      <c r="AA305">
        <f>0.61365*exp(17.502*DK305/(240.97+DK305))</f>
        <v>0</v>
      </c>
      <c r="AB305">
        <f>(X305-DD305*(DI305+DJ305)/1000)</f>
        <v>0</v>
      </c>
      <c r="AC305">
        <f>(-J305*44100)</f>
        <v>0</v>
      </c>
      <c r="AD305">
        <f>2*29.3*R305*0.92*(DK305-W305)</f>
        <v>0</v>
      </c>
      <c r="AE305">
        <f>2*0.95*5.67E-8*(((DK305+$B$7)+273)^4-(W305+273)^4)</f>
        <v>0</v>
      </c>
      <c r="AF305">
        <f>U305+AE305+AC305+AD305</f>
        <v>0</v>
      </c>
      <c r="AG305">
        <f>DH305*AU305*(DC305-DB305*(1000-AU305*DE305)/(1000-AU305*DD305))/(100*CV305)</f>
        <v>0</v>
      </c>
      <c r="AH305">
        <f>1000*DH305*AU305*(DD305-DE305)/(100*CV305*(1000-AU305*DD305))</f>
        <v>0</v>
      </c>
      <c r="AI305">
        <f>(AJ305 - AK305 - DI305*1E3/(8.314*(DK305+273.15)) * AM305/DH305 * AL305) * DH305/(100*CV305) * (1000 - DE305)/1000</f>
        <v>0</v>
      </c>
      <c r="AJ305">
        <v>428.444199590674</v>
      </c>
      <c r="AK305">
        <v>406.833945454545</v>
      </c>
      <c r="AL305">
        <v>-0.0133962575225094</v>
      </c>
      <c r="AM305">
        <v>66.0504921813524</v>
      </c>
      <c r="AN305">
        <f>(AP305 - AO305 + DI305*1E3/(8.314*(DK305+273.15)) * AR305/DH305 * AQ305) * DH305/(100*CV305) * 1000/(1000 - AP305)</f>
        <v>0</v>
      </c>
      <c r="AO305">
        <v>19.8231174204762</v>
      </c>
      <c r="AP305">
        <v>25.3433923076923</v>
      </c>
      <c r="AQ305">
        <v>-0.000496903581262727</v>
      </c>
      <c r="AR305">
        <v>92.47</v>
      </c>
      <c r="AS305">
        <v>0</v>
      </c>
      <c r="AT305">
        <v>0</v>
      </c>
      <c r="AU305">
        <f>IF(AS305*$H$13&gt;=AW305,1.0,(AW305/(AW305-AS305*$H$13)))</f>
        <v>0</v>
      </c>
      <c r="AV305">
        <f>(AU305-1)*100</f>
        <v>0</v>
      </c>
      <c r="AW305">
        <f>MAX(0,($B$13+$C$13*DP305)/(1+$D$13*DP305)*DI305/(DK305+273)*$E$13)</f>
        <v>0</v>
      </c>
      <c r="AX305" t="s">
        <v>418</v>
      </c>
      <c r="AY305" t="s">
        <v>418</v>
      </c>
      <c r="AZ305">
        <v>0</v>
      </c>
      <c r="BA305">
        <v>0</v>
      </c>
      <c r="BB305">
        <f>1-AZ305/BA305</f>
        <v>0</v>
      </c>
      <c r="BC305">
        <v>0</v>
      </c>
      <c r="BD305" t="s">
        <v>418</v>
      </c>
      <c r="BE305" t="s">
        <v>418</v>
      </c>
      <c r="BF305">
        <v>0</v>
      </c>
      <c r="BG305">
        <v>0</v>
      </c>
      <c r="BH305">
        <f>1-BF305/BG305</f>
        <v>0</v>
      </c>
      <c r="BI305">
        <v>0.5</v>
      </c>
      <c r="BJ305">
        <f>CS305</f>
        <v>0</v>
      </c>
      <c r="BK305">
        <f>L305</f>
        <v>0</v>
      </c>
      <c r="BL305">
        <f>BH305*BI305*BJ305</f>
        <v>0</v>
      </c>
      <c r="BM305">
        <f>(BK305-BC305)/BJ305</f>
        <v>0</v>
      </c>
      <c r="BN305">
        <f>(BA305-BG305)/BG305</f>
        <v>0</v>
      </c>
      <c r="BO305">
        <f>AZ305/(BB305+AZ305/BG305)</f>
        <v>0</v>
      </c>
      <c r="BP305" t="s">
        <v>418</v>
      </c>
      <c r="BQ305">
        <v>0</v>
      </c>
      <c r="BR305">
        <f>IF(BQ305&lt;&gt;0, BQ305, BO305)</f>
        <v>0</v>
      </c>
      <c r="BS305">
        <f>1-BR305/BG305</f>
        <v>0</v>
      </c>
      <c r="BT305">
        <f>(BG305-BF305)/(BG305-BR305)</f>
        <v>0</v>
      </c>
      <c r="BU305">
        <f>(BA305-BG305)/(BA305-BR305)</f>
        <v>0</v>
      </c>
      <c r="BV305">
        <f>(BG305-BF305)/(BG305-AZ305)</f>
        <v>0</v>
      </c>
      <c r="BW305">
        <f>(BA305-BG305)/(BA305-AZ305)</f>
        <v>0</v>
      </c>
      <c r="BX305">
        <f>(BT305*BR305/BF305)</f>
        <v>0</v>
      </c>
      <c r="BY305">
        <f>(1-BX305)</f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f>$B$11*DQ305+$C$11*DR305+$F$11*EC305*(1-EF305)</f>
        <v>0</v>
      </c>
      <c r="CS305">
        <f>CR305*CT305</f>
        <v>0</v>
      </c>
      <c r="CT305">
        <f>($B$11*$D$9+$C$11*$D$9+$F$11*((EP305+EH305)/MAX(EP305+EH305+EQ305, 0.1)*$I$9+EQ305/MAX(EP305+EH305+EQ305, 0.1)*$J$9))/($B$11+$C$11+$F$11)</f>
        <v>0</v>
      </c>
      <c r="CU305">
        <f>($B$11*$K$9+$C$11*$K$9+$F$11*((EP305+EH305)/MAX(EP305+EH305+EQ305, 0.1)*$P$9+EQ305/MAX(EP305+EH305+EQ305, 0.1)*$Q$9))/($B$11+$C$11+$F$11)</f>
        <v>0</v>
      </c>
      <c r="CV305">
        <v>6</v>
      </c>
      <c r="CW305">
        <v>0.5</v>
      </c>
      <c r="CX305" t="s">
        <v>419</v>
      </c>
      <c r="CY305">
        <v>2</v>
      </c>
      <c r="CZ305" t="b">
        <v>1</v>
      </c>
      <c r="DA305">
        <v>1659028060.25</v>
      </c>
      <c r="DB305">
        <v>396.580666666667</v>
      </c>
      <c r="DC305">
        <v>419.933566666667</v>
      </c>
      <c r="DD305">
        <v>25.3521633333333</v>
      </c>
      <c r="DE305">
        <v>19.85444</v>
      </c>
      <c r="DF305">
        <v>390.186633333333</v>
      </c>
      <c r="DG305">
        <v>24.8205833333333</v>
      </c>
      <c r="DH305">
        <v>500.034933333333</v>
      </c>
      <c r="DI305">
        <v>90.3676433333333</v>
      </c>
      <c r="DJ305">
        <v>0.0459908733333333</v>
      </c>
      <c r="DK305">
        <v>27.1727766666667</v>
      </c>
      <c r="DL305">
        <v>27.5079866666667</v>
      </c>
      <c r="DM305">
        <v>999.9</v>
      </c>
      <c r="DN305">
        <v>0</v>
      </c>
      <c r="DO305">
        <v>0</v>
      </c>
      <c r="DP305">
        <v>9993</v>
      </c>
      <c r="DQ305">
        <v>0</v>
      </c>
      <c r="DR305">
        <v>18.0938</v>
      </c>
      <c r="DS305">
        <v>-23.3529133333333</v>
      </c>
      <c r="DT305">
        <v>406.896433333333</v>
      </c>
      <c r="DU305">
        <v>428.439966666667</v>
      </c>
      <c r="DV305">
        <v>5.49772533333333</v>
      </c>
      <c r="DW305">
        <v>419.933566666667</v>
      </c>
      <c r="DX305">
        <v>19.85444</v>
      </c>
      <c r="DY305">
        <v>2.29101533333333</v>
      </c>
      <c r="DZ305">
        <v>1.79419966666667</v>
      </c>
      <c r="EA305">
        <v>19.61337</v>
      </c>
      <c r="EB305">
        <v>15.73631</v>
      </c>
      <c r="EC305">
        <v>1999.98266666667</v>
      </c>
      <c r="ED305">
        <v>0.979995</v>
      </c>
      <c r="EE305">
        <v>0.0200050333333333</v>
      </c>
      <c r="EF305">
        <v>0</v>
      </c>
      <c r="EG305">
        <v>834.415166666667</v>
      </c>
      <c r="EH305">
        <v>5.00063</v>
      </c>
      <c r="EI305">
        <v>16445.4133333333</v>
      </c>
      <c r="EJ305">
        <v>17256.72</v>
      </c>
      <c r="EK305">
        <v>37.875</v>
      </c>
      <c r="EL305">
        <v>37.937</v>
      </c>
      <c r="EM305">
        <v>37.375</v>
      </c>
      <c r="EN305">
        <v>37.25</v>
      </c>
      <c r="EO305">
        <v>38.875</v>
      </c>
      <c r="EP305">
        <v>1955.072</v>
      </c>
      <c r="EQ305">
        <v>39.9106666666667</v>
      </c>
      <c r="ER305">
        <v>0</v>
      </c>
      <c r="ES305">
        <v>1659028066.9</v>
      </c>
      <c r="ET305">
        <v>0</v>
      </c>
      <c r="EU305">
        <v>834.439038461538</v>
      </c>
      <c r="EV305">
        <v>0.00639315973022129</v>
      </c>
      <c r="EW305">
        <v>-14.7282051610371</v>
      </c>
      <c r="EX305">
        <v>16445.4230769231</v>
      </c>
      <c r="EY305">
        <v>15</v>
      </c>
      <c r="EZ305">
        <v>0</v>
      </c>
      <c r="FA305" t="s">
        <v>420</v>
      </c>
      <c r="FB305">
        <v>1657551626.5</v>
      </c>
      <c r="FC305">
        <v>1657551629</v>
      </c>
      <c r="FD305">
        <v>0</v>
      </c>
      <c r="FE305">
        <v>0.403</v>
      </c>
      <c r="FF305">
        <v>0.009</v>
      </c>
      <c r="FG305">
        <v>9.41</v>
      </c>
      <c r="FH305">
        <v>0.087</v>
      </c>
      <c r="FI305">
        <v>417</v>
      </c>
      <c r="FJ305">
        <v>17</v>
      </c>
      <c r="FK305">
        <v>1.61</v>
      </c>
      <c r="FL305">
        <v>0.59</v>
      </c>
      <c r="FM305">
        <v>-23.3303804878049</v>
      </c>
      <c r="FN305">
        <v>-0.674416724738693</v>
      </c>
      <c r="FO305">
        <v>0.122160917904118</v>
      </c>
      <c r="FP305">
        <v>0</v>
      </c>
      <c r="FQ305">
        <v>834.472176470588</v>
      </c>
      <c r="FR305">
        <v>-0.183559972908751</v>
      </c>
      <c r="FS305">
        <v>0.227467317702647</v>
      </c>
      <c r="FT305">
        <v>1</v>
      </c>
      <c r="FU305">
        <v>5.48424195121951</v>
      </c>
      <c r="FV305">
        <v>0.298998397212549</v>
      </c>
      <c r="FW305">
        <v>0.0345496652215973</v>
      </c>
      <c r="FX305">
        <v>0</v>
      </c>
      <c r="FY305">
        <v>1</v>
      </c>
      <c r="FZ305">
        <v>3</v>
      </c>
      <c r="GA305" t="s">
        <v>421</v>
      </c>
      <c r="GB305">
        <v>2.97361</v>
      </c>
      <c r="GC305">
        <v>2.70053</v>
      </c>
      <c r="GD305">
        <v>0.0865183</v>
      </c>
      <c r="GE305">
        <v>0.09166</v>
      </c>
      <c r="GF305">
        <v>0.107085</v>
      </c>
      <c r="GG305">
        <v>0.0910885</v>
      </c>
      <c r="GH305">
        <v>35588.7</v>
      </c>
      <c r="GI305">
        <v>38700.5</v>
      </c>
      <c r="GJ305">
        <v>35303.6</v>
      </c>
      <c r="GK305">
        <v>38639.1</v>
      </c>
      <c r="GL305">
        <v>44684.5</v>
      </c>
      <c r="GM305">
        <v>50719.1</v>
      </c>
      <c r="GN305">
        <v>55180.1</v>
      </c>
      <c r="GO305">
        <v>61972</v>
      </c>
      <c r="GP305">
        <v>1.9836</v>
      </c>
      <c r="GQ305">
        <v>1.8508</v>
      </c>
      <c r="GR305">
        <v>0.155836</v>
      </c>
      <c r="GS305">
        <v>0</v>
      </c>
      <c r="GT305">
        <v>25.0024</v>
      </c>
      <c r="GU305">
        <v>999.9</v>
      </c>
      <c r="GV305">
        <v>58.992</v>
      </c>
      <c r="GW305">
        <v>29.195</v>
      </c>
      <c r="GX305">
        <v>26.552</v>
      </c>
      <c r="GY305">
        <v>56.1864</v>
      </c>
      <c r="GZ305">
        <v>43.3413</v>
      </c>
      <c r="HA305">
        <v>1</v>
      </c>
      <c r="HB305">
        <v>-0.0671138</v>
      </c>
      <c r="HC305">
        <v>0.00522876</v>
      </c>
      <c r="HD305">
        <v>20.1137</v>
      </c>
      <c r="HE305">
        <v>5.19812</v>
      </c>
      <c r="HF305">
        <v>12.004</v>
      </c>
      <c r="HG305">
        <v>4.9752</v>
      </c>
      <c r="HH305">
        <v>3.2934</v>
      </c>
      <c r="HI305">
        <v>9999</v>
      </c>
      <c r="HJ305">
        <v>9999</v>
      </c>
      <c r="HK305">
        <v>9999</v>
      </c>
      <c r="HL305">
        <v>628.9</v>
      </c>
      <c r="HM305">
        <v>1.86319</v>
      </c>
      <c r="HN305">
        <v>1.86798</v>
      </c>
      <c r="HO305">
        <v>1.86783</v>
      </c>
      <c r="HP305">
        <v>1.86893</v>
      </c>
      <c r="HQ305">
        <v>1.86981</v>
      </c>
      <c r="HR305">
        <v>1.86584</v>
      </c>
      <c r="HS305">
        <v>1.86691</v>
      </c>
      <c r="HT305">
        <v>1.86829</v>
      </c>
      <c r="HU305">
        <v>5</v>
      </c>
      <c r="HV305">
        <v>0</v>
      </c>
      <c r="HW305">
        <v>0</v>
      </c>
      <c r="HX305">
        <v>0</v>
      </c>
      <c r="HY305" t="s">
        <v>422</v>
      </c>
      <c r="HZ305" t="s">
        <v>423</v>
      </c>
      <c r="IA305" t="s">
        <v>424</v>
      </c>
      <c r="IB305" t="s">
        <v>424</v>
      </c>
      <c r="IC305" t="s">
        <v>424</v>
      </c>
      <c r="ID305" t="s">
        <v>424</v>
      </c>
      <c r="IE305">
        <v>0</v>
      </c>
      <c r="IF305">
        <v>100</v>
      </c>
      <c r="IG305">
        <v>100</v>
      </c>
      <c r="IH305">
        <v>6.394</v>
      </c>
      <c r="II305">
        <v>0.5309</v>
      </c>
      <c r="IJ305">
        <v>4.02706509432224</v>
      </c>
      <c r="IK305">
        <v>0.00601174518973114</v>
      </c>
      <c r="IL305">
        <v>2.77886958061485e-07</v>
      </c>
      <c r="IM305">
        <v>-3.54636231360687e-10</v>
      </c>
      <c r="IN305">
        <v>-0.0404303883988718</v>
      </c>
      <c r="IO305">
        <v>-0.0177815531441476</v>
      </c>
      <c r="IP305">
        <v>0.00205572605671414</v>
      </c>
      <c r="IQ305">
        <v>-1.65519735432211e-05</v>
      </c>
      <c r="IR305">
        <v>-4</v>
      </c>
      <c r="IS305">
        <v>1848</v>
      </c>
      <c r="IT305">
        <v>1</v>
      </c>
      <c r="IU305">
        <v>25</v>
      </c>
      <c r="IV305">
        <v>24607.4</v>
      </c>
      <c r="IW305">
        <v>24607.3</v>
      </c>
      <c r="IX305">
        <v>1.03271</v>
      </c>
      <c r="IY305">
        <v>2.6123</v>
      </c>
      <c r="IZ305">
        <v>1.54785</v>
      </c>
      <c r="JA305">
        <v>2.30591</v>
      </c>
      <c r="JB305">
        <v>1.34644</v>
      </c>
      <c r="JC305">
        <v>2.30713</v>
      </c>
      <c r="JD305">
        <v>33.6029</v>
      </c>
      <c r="JE305">
        <v>24.2188</v>
      </c>
      <c r="JF305">
        <v>18</v>
      </c>
      <c r="JG305">
        <v>496.673</v>
      </c>
      <c r="JH305">
        <v>411.29</v>
      </c>
      <c r="JI305">
        <v>25.0002</v>
      </c>
      <c r="JJ305">
        <v>26.3797</v>
      </c>
      <c r="JK305">
        <v>30.0006</v>
      </c>
      <c r="JL305">
        <v>26.3245</v>
      </c>
      <c r="JM305">
        <v>26.2652</v>
      </c>
      <c r="JN305">
        <v>20.6773</v>
      </c>
      <c r="JO305">
        <v>35.0571</v>
      </c>
      <c r="JP305">
        <v>95.5012</v>
      </c>
      <c r="JQ305">
        <v>25</v>
      </c>
      <c r="JR305">
        <v>419.92</v>
      </c>
      <c r="JS305">
        <v>19.6321</v>
      </c>
      <c r="JT305">
        <v>102.365</v>
      </c>
      <c r="JU305">
        <v>103.156</v>
      </c>
    </row>
    <row r="306" spans="1:281">
      <c r="A306">
        <v>290</v>
      </c>
      <c r="B306">
        <v>1659028073</v>
      </c>
      <c r="C306">
        <v>4389.90000009537</v>
      </c>
      <c r="D306" t="s">
        <v>1007</v>
      </c>
      <c r="E306" t="s">
        <v>1008</v>
      </c>
      <c r="F306">
        <v>5</v>
      </c>
      <c r="G306" t="s">
        <v>1006</v>
      </c>
      <c r="H306" t="s">
        <v>417</v>
      </c>
      <c r="I306">
        <v>1659028065.15517</v>
      </c>
      <c r="J306">
        <f>(K306)/1000</f>
        <v>0</v>
      </c>
      <c r="K306">
        <f>IF(CZ306, AN306, AH306)</f>
        <v>0</v>
      </c>
      <c r="L306">
        <f>IF(CZ306, AI306, AG306)</f>
        <v>0</v>
      </c>
      <c r="M306">
        <f>DB306 - IF(AU306&gt;1, L306*CV306*100.0/(AW306*DP306), 0)</f>
        <v>0</v>
      </c>
      <c r="N306">
        <f>((T306-J306/2)*M306-L306)/(T306+J306/2)</f>
        <v>0</v>
      </c>
      <c r="O306">
        <f>N306*(DI306+DJ306)/1000.0</f>
        <v>0</v>
      </c>
      <c r="P306">
        <f>(DB306 - IF(AU306&gt;1, L306*CV306*100.0/(AW306*DP306), 0))*(DI306+DJ306)/1000.0</f>
        <v>0</v>
      </c>
      <c r="Q306">
        <f>2.0/((1/S306-1/R306)+SIGN(S306)*SQRT((1/S306-1/R306)*(1/S306-1/R306) + 4*CW306/((CW306+1)*(CW306+1))*(2*1/S306*1/R306-1/R306*1/R306)))</f>
        <v>0</v>
      </c>
      <c r="R306">
        <f>IF(LEFT(CX306,1)&lt;&gt;"0",IF(LEFT(CX306,1)="1",3.0,CY306),$D$5+$E$5*(DP306*DI306/($K$5*1000))+$F$5*(DP306*DI306/($K$5*1000))*MAX(MIN(CV306,$J$5),$I$5)*MAX(MIN(CV306,$J$5),$I$5)+$G$5*MAX(MIN(CV306,$J$5),$I$5)*(DP306*DI306/($K$5*1000))+$H$5*(DP306*DI306/($K$5*1000))*(DP306*DI306/($K$5*1000)))</f>
        <v>0</v>
      </c>
      <c r="S306">
        <f>J306*(1000-(1000*0.61365*exp(17.502*W306/(240.97+W306))/(DI306+DJ306)+DD306)/2)/(1000*0.61365*exp(17.502*W306/(240.97+W306))/(DI306+DJ306)-DD306)</f>
        <v>0</v>
      </c>
      <c r="T306">
        <f>1/((CW306+1)/(Q306/1.6)+1/(R306/1.37)) + CW306/((CW306+1)/(Q306/1.6) + CW306/(R306/1.37))</f>
        <v>0</v>
      </c>
      <c r="U306">
        <f>(CR306*CU306)</f>
        <v>0</v>
      </c>
      <c r="V306">
        <f>(DK306+(U306+2*0.95*5.67E-8*(((DK306+$B$7)+273)^4-(DK306+273)^4)-44100*J306)/(1.84*29.3*R306+8*0.95*5.67E-8*(DK306+273)^3))</f>
        <v>0</v>
      </c>
      <c r="W306">
        <f>($C$7*DL306+$D$7*DM306+$E$7*V306)</f>
        <v>0</v>
      </c>
      <c r="X306">
        <f>0.61365*exp(17.502*W306/(240.97+W306))</f>
        <v>0</v>
      </c>
      <c r="Y306">
        <f>(Z306/AA306*100)</f>
        <v>0</v>
      </c>
      <c r="Z306">
        <f>DD306*(DI306+DJ306)/1000</f>
        <v>0</v>
      </c>
      <c r="AA306">
        <f>0.61365*exp(17.502*DK306/(240.97+DK306))</f>
        <v>0</v>
      </c>
      <c r="AB306">
        <f>(X306-DD306*(DI306+DJ306)/1000)</f>
        <v>0</v>
      </c>
      <c r="AC306">
        <f>(-J306*44100)</f>
        <v>0</v>
      </c>
      <c r="AD306">
        <f>2*29.3*R306*0.92*(DK306-W306)</f>
        <v>0</v>
      </c>
      <c r="AE306">
        <f>2*0.95*5.67E-8*(((DK306+$B$7)+273)^4-(W306+273)^4)</f>
        <v>0</v>
      </c>
      <c r="AF306">
        <f>U306+AE306+AC306+AD306</f>
        <v>0</v>
      </c>
      <c r="AG306">
        <f>DH306*AU306*(DC306-DB306*(1000-AU306*DE306)/(1000-AU306*DD306))/(100*CV306)</f>
        <v>0</v>
      </c>
      <c r="AH306">
        <f>1000*DH306*AU306*(DD306-DE306)/(100*CV306*(1000-AU306*DD306))</f>
        <v>0</v>
      </c>
      <c r="AI306">
        <f>(AJ306 - AK306 - DI306*1E3/(8.314*(DK306+273.15)) * AM306/DH306 * AL306) * DH306/(100*CV306) * (1000 - DE306)/1000</f>
        <v>0</v>
      </c>
      <c r="AJ306">
        <v>428.018089487981</v>
      </c>
      <c r="AK306">
        <v>406.632466666667</v>
      </c>
      <c r="AL306">
        <v>-0.0832536121328853</v>
      </c>
      <c r="AM306">
        <v>66.0504921813524</v>
      </c>
      <c r="AN306">
        <f>(AP306 - AO306 + DI306*1E3/(8.314*(DK306+273.15)) * AR306/DH306 * AQ306) * DH306/(100*CV306) * 1000/(1000 - AP306)</f>
        <v>0</v>
      </c>
      <c r="AO306">
        <v>19.7383350720346</v>
      </c>
      <c r="AP306">
        <v>25.304793006993</v>
      </c>
      <c r="AQ306">
        <v>-0.00682896969696051</v>
      </c>
      <c r="AR306">
        <v>92.47</v>
      </c>
      <c r="AS306">
        <v>0</v>
      </c>
      <c r="AT306">
        <v>0</v>
      </c>
      <c r="AU306">
        <f>IF(AS306*$H$13&gt;=AW306,1.0,(AW306/(AW306-AS306*$H$13)))</f>
        <v>0</v>
      </c>
      <c r="AV306">
        <f>(AU306-1)*100</f>
        <v>0</v>
      </c>
      <c r="AW306">
        <f>MAX(0,($B$13+$C$13*DP306)/(1+$D$13*DP306)*DI306/(DK306+273)*$E$13)</f>
        <v>0</v>
      </c>
      <c r="AX306" t="s">
        <v>418</v>
      </c>
      <c r="AY306" t="s">
        <v>418</v>
      </c>
      <c r="AZ306">
        <v>0</v>
      </c>
      <c r="BA306">
        <v>0</v>
      </c>
      <c r="BB306">
        <f>1-AZ306/BA306</f>
        <v>0</v>
      </c>
      <c r="BC306">
        <v>0</v>
      </c>
      <c r="BD306" t="s">
        <v>418</v>
      </c>
      <c r="BE306" t="s">
        <v>418</v>
      </c>
      <c r="BF306">
        <v>0</v>
      </c>
      <c r="BG306">
        <v>0</v>
      </c>
      <c r="BH306">
        <f>1-BF306/BG306</f>
        <v>0</v>
      </c>
      <c r="BI306">
        <v>0.5</v>
      </c>
      <c r="BJ306">
        <f>CS306</f>
        <v>0</v>
      </c>
      <c r="BK306">
        <f>L306</f>
        <v>0</v>
      </c>
      <c r="BL306">
        <f>BH306*BI306*BJ306</f>
        <v>0</v>
      </c>
      <c r="BM306">
        <f>(BK306-BC306)/BJ306</f>
        <v>0</v>
      </c>
      <c r="BN306">
        <f>(BA306-BG306)/BG306</f>
        <v>0</v>
      </c>
      <c r="BO306">
        <f>AZ306/(BB306+AZ306/BG306)</f>
        <v>0</v>
      </c>
      <c r="BP306" t="s">
        <v>418</v>
      </c>
      <c r="BQ306">
        <v>0</v>
      </c>
      <c r="BR306">
        <f>IF(BQ306&lt;&gt;0, BQ306, BO306)</f>
        <v>0</v>
      </c>
      <c r="BS306">
        <f>1-BR306/BG306</f>
        <v>0</v>
      </c>
      <c r="BT306">
        <f>(BG306-BF306)/(BG306-BR306)</f>
        <v>0</v>
      </c>
      <c r="BU306">
        <f>(BA306-BG306)/(BA306-BR306)</f>
        <v>0</v>
      </c>
      <c r="BV306">
        <f>(BG306-BF306)/(BG306-AZ306)</f>
        <v>0</v>
      </c>
      <c r="BW306">
        <f>(BA306-BG306)/(BA306-AZ306)</f>
        <v>0</v>
      </c>
      <c r="BX306">
        <f>(BT306*BR306/BF306)</f>
        <v>0</v>
      </c>
      <c r="BY306">
        <f>(1-BX306)</f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f>$B$11*DQ306+$C$11*DR306+$F$11*EC306*(1-EF306)</f>
        <v>0</v>
      </c>
      <c r="CS306">
        <f>CR306*CT306</f>
        <v>0</v>
      </c>
      <c r="CT306">
        <f>($B$11*$D$9+$C$11*$D$9+$F$11*((EP306+EH306)/MAX(EP306+EH306+EQ306, 0.1)*$I$9+EQ306/MAX(EP306+EH306+EQ306, 0.1)*$J$9))/($B$11+$C$11+$F$11)</f>
        <v>0</v>
      </c>
      <c r="CU306">
        <f>($B$11*$K$9+$C$11*$K$9+$F$11*((EP306+EH306)/MAX(EP306+EH306+EQ306, 0.1)*$P$9+EQ306/MAX(EP306+EH306+EQ306, 0.1)*$Q$9))/($B$11+$C$11+$F$11)</f>
        <v>0</v>
      </c>
      <c r="CV306">
        <v>6</v>
      </c>
      <c r="CW306">
        <v>0.5</v>
      </c>
      <c r="CX306" t="s">
        <v>419</v>
      </c>
      <c r="CY306">
        <v>2</v>
      </c>
      <c r="CZ306" t="b">
        <v>1</v>
      </c>
      <c r="DA306">
        <v>1659028065.15517</v>
      </c>
      <c r="DB306">
        <v>396.545551724138</v>
      </c>
      <c r="DC306">
        <v>419.565965517241</v>
      </c>
      <c r="DD306">
        <v>25.3431413793103</v>
      </c>
      <c r="DE306">
        <v>19.7999379310345</v>
      </c>
      <c r="DF306">
        <v>390.151620689655</v>
      </c>
      <c r="DG306">
        <v>24.8120103448276</v>
      </c>
      <c r="DH306">
        <v>500.073034482759</v>
      </c>
      <c r="DI306">
        <v>90.3664724137931</v>
      </c>
      <c r="DJ306">
        <v>0.0456850724137931</v>
      </c>
      <c r="DK306">
        <v>27.1710103448276</v>
      </c>
      <c r="DL306">
        <v>27.5053068965517</v>
      </c>
      <c r="DM306">
        <v>999.9</v>
      </c>
      <c r="DN306">
        <v>0</v>
      </c>
      <c r="DO306">
        <v>0</v>
      </c>
      <c r="DP306">
        <v>10018.9655172414</v>
      </c>
      <c r="DQ306">
        <v>0</v>
      </c>
      <c r="DR306">
        <v>18.0976034482759</v>
      </c>
      <c r="DS306">
        <v>-23.0204793103448</v>
      </c>
      <c r="DT306">
        <v>406.856517241379</v>
      </c>
      <c r="DU306">
        <v>428.041172413793</v>
      </c>
      <c r="DV306">
        <v>5.54320827586207</v>
      </c>
      <c r="DW306">
        <v>419.565965517241</v>
      </c>
      <c r="DX306">
        <v>19.7999379310345</v>
      </c>
      <c r="DY306">
        <v>2.29016931034483</v>
      </c>
      <c r="DZ306">
        <v>1.78924965517241</v>
      </c>
      <c r="EA306">
        <v>19.6074172413793</v>
      </c>
      <c r="EB306">
        <v>15.6930931034483</v>
      </c>
      <c r="EC306">
        <v>1999.99344827586</v>
      </c>
      <c r="ED306">
        <v>0.979995034482759</v>
      </c>
      <c r="EE306">
        <v>0.0200049965517241</v>
      </c>
      <c r="EF306">
        <v>0</v>
      </c>
      <c r="EG306">
        <v>834.396689655172</v>
      </c>
      <c r="EH306">
        <v>5.00063</v>
      </c>
      <c r="EI306">
        <v>16444.4862068966</v>
      </c>
      <c r="EJ306">
        <v>17256.8137931034</v>
      </c>
      <c r="EK306">
        <v>37.875</v>
      </c>
      <c r="EL306">
        <v>37.937</v>
      </c>
      <c r="EM306">
        <v>37.375</v>
      </c>
      <c r="EN306">
        <v>37.25</v>
      </c>
      <c r="EO306">
        <v>38.879275862069</v>
      </c>
      <c r="EP306">
        <v>1955.08275862069</v>
      </c>
      <c r="EQ306">
        <v>39.9106896551724</v>
      </c>
      <c r="ER306">
        <v>0</v>
      </c>
      <c r="ES306">
        <v>1659028071.7</v>
      </c>
      <c r="ET306">
        <v>0</v>
      </c>
      <c r="EU306">
        <v>834.406346153846</v>
      </c>
      <c r="EV306">
        <v>-0.00728204221008834</v>
      </c>
      <c r="EW306">
        <v>-10.8170941115528</v>
      </c>
      <c r="EX306">
        <v>16444.4769230769</v>
      </c>
      <c r="EY306">
        <v>15</v>
      </c>
      <c r="EZ306">
        <v>0</v>
      </c>
      <c r="FA306" t="s">
        <v>420</v>
      </c>
      <c r="FB306">
        <v>1657551626.5</v>
      </c>
      <c r="FC306">
        <v>1657551629</v>
      </c>
      <c r="FD306">
        <v>0</v>
      </c>
      <c r="FE306">
        <v>0.403</v>
      </c>
      <c r="FF306">
        <v>0.009</v>
      </c>
      <c r="FG306">
        <v>9.41</v>
      </c>
      <c r="FH306">
        <v>0.087</v>
      </c>
      <c r="FI306">
        <v>417</v>
      </c>
      <c r="FJ306">
        <v>17</v>
      </c>
      <c r="FK306">
        <v>1.61</v>
      </c>
      <c r="FL306">
        <v>0.59</v>
      </c>
      <c r="FM306">
        <v>-23.255465</v>
      </c>
      <c r="FN306">
        <v>1.02306191369616</v>
      </c>
      <c r="FO306">
        <v>0.413786605359574</v>
      </c>
      <c r="FP306">
        <v>0</v>
      </c>
      <c r="FQ306">
        <v>834.428176470588</v>
      </c>
      <c r="FR306">
        <v>-0.245836516767263</v>
      </c>
      <c r="FS306">
        <v>0.223414606740904</v>
      </c>
      <c r="FT306">
        <v>1</v>
      </c>
      <c r="FU306">
        <v>5.5164115</v>
      </c>
      <c r="FV306">
        <v>0.540749943714806</v>
      </c>
      <c r="FW306">
        <v>0.0551232216742635</v>
      </c>
      <c r="FX306">
        <v>0</v>
      </c>
      <c r="FY306">
        <v>1</v>
      </c>
      <c r="FZ306">
        <v>3</v>
      </c>
      <c r="GA306" t="s">
        <v>421</v>
      </c>
      <c r="GB306">
        <v>2.97352</v>
      </c>
      <c r="GC306">
        <v>2.6997</v>
      </c>
      <c r="GD306">
        <v>0.086426</v>
      </c>
      <c r="GE306">
        <v>0.0907041</v>
      </c>
      <c r="GF306">
        <v>0.10696</v>
      </c>
      <c r="GG306">
        <v>0.0907886</v>
      </c>
      <c r="GH306">
        <v>35593</v>
      </c>
      <c r="GI306">
        <v>38741.1</v>
      </c>
      <c r="GJ306">
        <v>35304.4</v>
      </c>
      <c r="GK306">
        <v>38639.1</v>
      </c>
      <c r="GL306">
        <v>44691.7</v>
      </c>
      <c r="GM306">
        <v>50735.8</v>
      </c>
      <c r="GN306">
        <v>55181.2</v>
      </c>
      <c r="GO306">
        <v>61972</v>
      </c>
      <c r="GP306">
        <v>1.9828</v>
      </c>
      <c r="GQ306">
        <v>1.8516</v>
      </c>
      <c r="GR306">
        <v>0.150114</v>
      </c>
      <c r="GS306">
        <v>0</v>
      </c>
      <c r="GT306">
        <v>25.0024</v>
      </c>
      <c r="GU306">
        <v>999.9</v>
      </c>
      <c r="GV306">
        <v>58.967</v>
      </c>
      <c r="GW306">
        <v>29.195</v>
      </c>
      <c r="GX306">
        <v>26.5408</v>
      </c>
      <c r="GY306">
        <v>55.5964</v>
      </c>
      <c r="GZ306">
        <v>43.0048</v>
      </c>
      <c r="HA306">
        <v>1</v>
      </c>
      <c r="HB306">
        <v>-0.0676423</v>
      </c>
      <c r="HC306">
        <v>0.0043573</v>
      </c>
      <c r="HD306">
        <v>20.1139</v>
      </c>
      <c r="HE306">
        <v>5.19932</v>
      </c>
      <c r="HF306">
        <v>12.004</v>
      </c>
      <c r="HG306">
        <v>4.976</v>
      </c>
      <c r="HH306">
        <v>3.293</v>
      </c>
      <c r="HI306">
        <v>9999</v>
      </c>
      <c r="HJ306">
        <v>9999</v>
      </c>
      <c r="HK306">
        <v>9999</v>
      </c>
      <c r="HL306">
        <v>628.9</v>
      </c>
      <c r="HM306">
        <v>1.86313</v>
      </c>
      <c r="HN306">
        <v>1.86804</v>
      </c>
      <c r="HO306">
        <v>1.86783</v>
      </c>
      <c r="HP306">
        <v>1.86896</v>
      </c>
      <c r="HQ306">
        <v>1.86981</v>
      </c>
      <c r="HR306">
        <v>1.86584</v>
      </c>
      <c r="HS306">
        <v>1.86691</v>
      </c>
      <c r="HT306">
        <v>1.86829</v>
      </c>
      <c r="HU306">
        <v>5</v>
      </c>
      <c r="HV306">
        <v>0</v>
      </c>
      <c r="HW306">
        <v>0</v>
      </c>
      <c r="HX306">
        <v>0</v>
      </c>
      <c r="HY306" t="s">
        <v>422</v>
      </c>
      <c r="HZ306" t="s">
        <v>423</v>
      </c>
      <c r="IA306" t="s">
        <v>424</v>
      </c>
      <c r="IB306" t="s">
        <v>424</v>
      </c>
      <c r="IC306" t="s">
        <v>424</v>
      </c>
      <c r="ID306" t="s">
        <v>424</v>
      </c>
      <c r="IE306">
        <v>0</v>
      </c>
      <c r="IF306">
        <v>100</v>
      </c>
      <c r="IG306">
        <v>100</v>
      </c>
      <c r="IH306">
        <v>6.391</v>
      </c>
      <c r="II306">
        <v>0.5286</v>
      </c>
      <c r="IJ306">
        <v>4.02706509432224</v>
      </c>
      <c r="IK306">
        <v>0.00601174518973114</v>
      </c>
      <c r="IL306">
        <v>2.77886958061485e-07</v>
      </c>
      <c r="IM306">
        <v>-3.54636231360687e-10</v>
      </c>
      <c r="IN306">
        <v>-0.0404303883988718</v>
      </c>
      <c r="IO306">
        <v>-0.0177815531441476</v>
      </c>
      <c r="IP306">
        <v>0.00205572605671414</v>
      </c>
      <c r="IQ306">
        <v>-1.65519735432211e-05</v>
      </c>
      <c r="IR306">
        <v>-4</v>
      </c>
      <c r="IS306">
        <v>1848</v>
      </c>
      <c r="IT306">
        <v>1</v>
      </c>
      <c r="IU306">
        <v>25</v>
      </c>
      <c r="IV306">
        <v>24607.4</v>
      </c>
      <c r="IW306">
        <v>24607.4</v>
      </c>
      <c r="IX306">
        <v>1.00708</v>
      </c>
      <c r="IY306">
        <v>2.6001</v>
      </c>
      <c r="IZ306">
        <v>1.54785</v>
      </c>
      <c r="JA306">
        <v>2.30591</v>
      </c>
      <c r="JB306">
        <v>1.34644</v>
      </c>
      <c r="JC306">
        <v>2.41821</v>
      </c>
      <c r="JD306">
        <v>33.6029</v>
      </c>
      <c r="JE306">
        <v>24.2188</v>
      </c>
      <c r="JF306">
        <v>18</v>
      </c>
      <c r="JG306">
        <v>496.149</v>
      </c>
      <c r="JH306">
        <v>411.74</v>
      </c>
      <c r="JI306">
        <v>25</v>
      </c>
      <c r="JJ306">
        <v>26.3797</v>
      </c>
      <c r="JK306">
        <v>30</v>
      </c>
      <c r="JL306">
        <v>26.3245</v>
      </c>
      <c r="JM306">
        <v>26.2652</v>
      </c>
      <c r="JN306">
        <v>20.1397</v>
      </c>
      <c r="JO306">
        <v>35.0571</v>
      </c>
      <c r="JP306">
        <v>95.5012</v>
      </c>
      <c r="JQ306">
        <v>25</v>
      </c>
      <c r="JR306">
        <v>399.803</v>
      </c>
      <c r="JS306">
        <v>19.6057</v>
      </c>
      <c r="JT306">
        <v>102.367</v>
      </c>
      <c r="JU306">
        <v>103.156</v>
      </c>
    </row>
    <row r="307" spans="1:281">
      <c r="A307">
        <v>291</v>
      </c>
      <c r="B307">
        <v>1659028078</v>
      </c>
      <c r="C307">
        <v>4394.90000009537</v>
      </c>
      <c r="D307" t="s">
        <v>1009</v>
      </c>
      <c r="E307" t="s">
        <v>1010</v>
      </c>
      <c r="F307">
        <v>5</v>
      </c>
      <c r="G307" t="s">
        <v>1006</v>
      </c>
      <c r="H307" t="s">
        <v>417</v>
      </c>
      <c r="I307">
        <v>1659028070.23214</v>
      </c>
      <c r="J307">
        <f>(K307)/1000</f>
        <v>0</v>
      </c>
      <c r="K307">
        <f>IF(CZ307, AN307, AH307)</f>
        <v>0</v>
      </c>
      <c r="L307">
        <f>IF(CZ307, AI307, AG307)</f>
        <v>0</v>
      </c>
      <c r="M307">
        <f>DB307 - IF(AU307&gt;1, L307*CV307*100.0/(AW307*DP307), 0)</f>
        <v>0</v>
      </c>
      <c r="N307">
        <f>((T307-J307/2)*M307-L307)/(T307+J307/2)</f>
        <v>0</v>
      </c>
      <c r="O307">
        <f>N307*(DI307+DJ307)/1000.0</f>
        <v>0</v>
      </c>
      <c r="P307">
        <f>(DB307 - IF(AU307&gt;1, L307*CV307*100.0/(AW307*DP307), 0))*(DI307+DJ307)/1000.0</f>
        <v>0</v>
      </c>
      <c r="Q307">
        <f>2.0/((1/S307-1/R307)+SIGN(S307)*SQRT((1/S307-1/R307)*(1/S307-1/R307) + 4*CW307/((CW307+1)*(CW307+1))*(2*1/S307*1/R307-1/R307*1/R307)))</f>
        <v>0</v>
      </c>
      <c r="R307">
        <f>IF(LEFT(CX307,1)&lt;&gt;"0",IF(LEFT(CX307,1)="1",3.0,CY307),$D$5+$E$5*(DP307*DI307/($K$5*1000))+$F$5*(DP307*DI307/($K$5*1000))*MAX(MIN(CV307,$J$5),$I$5)*MAX(MIN(CV307,$J$5),$I$5)+$G$5*MAX(MIN(CV307,$J$5),$I$5)*(DP307*DI307/($K$5*1000))+$H$5*(DP307*DI307/($K$5*1000))*(DP307*DI307/($K$5*1000)))</f>
        <v>0</v>
      </c>
      <c r="S307">
        <f>J307*(1000-(1000*0.61365*exp(17.502*W307/(240.97+W307))/(DI307+DJ307)+DD307)/2)/(1000*0.61365*exp(17.502*W307/(240.97+W307))/(DI307+DJ307)-DD307)</f>
        <v>0</v>
      </c>
      <c r="T307">
        <f>1/((CW307+1)/(Q307/1.6)+1/(R307/1.37)) + CW307/((CW307+1)/(Q307/1.6) + CW307/(R307/1.37))</f>
        <v>0</v>
      </c>
      <c r="U307">
        <f>(CR307*CU307)</f>
        <v>0</v>
      </c>
      <c r="V307">
        <f>(DK307+(U307+2*0.95*5.67E-8*(((DK307+$B$7)+273)^4-(DK307+273)^4)-44100*J307)/(1.84*29.3*R307+8*0.95*5.67E-8*(DK307+273)^3))</f>
        <v>0</v>
      </c>
      <c r="W307">
        <f>($C$7*DL307+$D$7*DM307+$E$7*V307)</f>
        <v>0</v>
      </c>
      <c r="X307">
        <f>0.61365*exp(17.502*W307/(240.97+W307))</f>
        <v>0</v>
      </c>
      <c r="Y307">
        <f>(Z307/AA307*100)</f>
        <v>0</v>
      </c>
      <c r="Z307">
        <f>DD307*(DI307+DJ307)/1000</f>
        <v>0</v>
      </c>
      <c r="AA307">
        <f>0.61365*exp(17.502*DK307/(240.97+DK307))</f>
        <v>0</v>
      </c>
      <c r="AB307">
        <f>(X307-DD307*(DI307+DJ307)/1000)</f>
        <v>0</v>
      </c>
      <c r="AC307">
        <f>(-J307*44100)</f>
        <v>0</v>
      </c>
      <c r="AD307">
        <f>2*29.3*R307*0.92*(DK307-W307)</f>
        <v>0</v>
      </c>
      <c r="AE307">
        <f>2*0.95*5.67E-8*(((DK307+$B$7)+273)^4-(W307+273)^4)</f>
        <v>0</v>
      </c>
      <c r="AF307">
        <f>U307+AE307+AC307+AD307</f>
        <v>0</v>
      </c>
      <c r="AG307">
        <f>DH307*AU307*(DC307-DB307*(1000-AU307*DE307)/(1000-AU307*DD307))/(100*CV307)</f>
        <v>0</v>
      </c>
      <c r="AH307">
        <f>1000*DH307*AU307*(DD307-DE307)/(100*CV307*(1000-AU307*DD307))</f>
        <v>0</v>
      </c>
      <c r="AI307">
        <f>(AJ307 - AK307 - DI307*1E3/(8.314*(DK307+273.15)) * AM307/DH307 * AL307) * DH307/(100*CV307) * (1000 - DE307)/1000</f>
        <v>0</v>
      </c>
      <c r="AJ307">
        <v>416.335840570919</v>
      </c>
      <c r="AK307">
        <v>401.170757575758</v>
      </c>
      <c r="AL307">
        <v>-1.30863547181486</v>
      </c>
      <c r="AM307">
        <v>66.0504921813524</v>
      </c>
      <c r="AN307">
        <f>(AP307 - AO307 + DI307*1E3/(8.314*(DK307+273.15)) * AR307/DH307 * AQ307) * DH307/(100*CV307) * 1000/(1000 - AP307)</f>
        <v>0</v>
      </c>
      <c r="AO307">
        <v>19.6648266508658</v>
      </c>
      <c r="AP307">
        <v>25.2641097902098</v>
      </c>
      <c r="AQ307">
        <v>-0.00995478787876864</v>
      </c>
      <c r="AR307">
        <v>92.47</v>
      </c>
      <c r="AS307">
        <v>0</v>
      </c>
      <c r="AT307">
        <v>0</v>
      </c>
      <c r="AU307">
        <f>IF(AS307*$H$13&gt;=AW307,1.0,(AW307/(AW307-AS307*$H$13)))</f>
        <v>0</v>
      </c>
      <c r="AV307">
        <f>(AU307-1)*100</f>
        <v>0</v>
      </c>
      <c r="AW307">
        <f>MAX(0,($B$13+$C$13*DP307)/(1+$D$13*DP307)*DI307/(DK307+273)*$E$13)</f>
        <v>0</v>
      </c>
      <c r="AX307" t="s">
        <v>418</v>
      </c>
      <c r="AY307" t="s">
        <v>418</v>
      </c>
      <c r="AZ307">
        <v>0</v>
      </c>
      <c r="BA307">
        <v>0</v>
      </c>
      <c r="BB307">
        <f>1-AZ307/BA307</f>
        <v>0</v>
      </c>
      <c r="BC307">
        <v>0</v>
      </c>
      <c r="BD307" t="s">
        <v>418</v>
      </c>
      <c r="BE307" t="s">
        <v>418</v>
      </c>
      <c r="BF307">
        <v>0</v>
      </c>
      <c r="BG307">
        <v>0</v>
      </c>
      <c r="BH307">
        <f>1-BF307/BG307</f>
        <v>0</v>
      </c>
      <c r="BI307">
        <v>0.5</v>
      </c>
      <c r="BJ307">
        <f>CS307</f>
        <v>0</v>
      </c>
      <c r="BK307">
        <f>L307</f>
        <v>0</v>
      </c>
      <c r="BL307">
        <f>BH307*BI307*BJ307</f>
        <v>0</v>
      </c>
      <c r="BM307">
        <f>(BK307-BC307)/BJ307</f>
        <v>0</v>
      </c>
      <c r="BN307">
        <f>(BA307-BG307)/BG307</f>
        <v>0</v>
      </c>
      <c r="BO307">
        <f>AZ307/(BB307+AZ307/BG307)</f>
        <v>0</v>
      </c>
      <c r="BP307" t="s">
        <v>418</v>
      </c>
      <c r="BQ307">
        <v>0</v>
      </c>
      <c r="BR307">
        <f>IF(BQ307&lt;&gt;0, BQ307, BO307)</f>
        <v>0</v>
      </c>
      <c r="BS307">
        <f>1-BR307/BG307</f>
        <v>0</v>
      </c>
      <c r="BT307">
        <f>(BG307-BF307)/(BG307-BR307)</f>
        <v>0</v>
      </c>
      <c r="BU307">
        <f>(BA307-BG307)/(BA307-BR307)</f>
        <v>0</v>
      </c>
      <c r="BV307">
        <f>(BG307-BF307)/(BG307-AZ307)</f>
        <v>0</v>
      </c>
      <c r="BW307">
        <f>(BA307-BG307)/(BA307-AZ307)</f>
        <v>0</v>
      </c>
      <c r="BX307">
        <f>(BT307*BR307/BF307)</f>
        <v>0</v>
      </c>
      <c r="BY307">
        <f>(1-BX307)</f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f>$B$11*DQ307+$C$11*DR307+$F$11*EC307*(1-EF307)</f>
        <v>0</v>
      </c>
      <c r="CS307">
        <f>CR307*CT307</f>
        <v>0</v>
      </c>
      <c r="CT307">
        <f>($B$11*$D$9+$C$11*$D$9+$F$11*((EP307+EH307)/MAX(EP307+EH307+EQ307, 0.1)*$I$9+EQ307/MAX(EP307+EH307+EQ307, 0.1)*$J$9))/($B$11+$C$11+$F$11)</f>
        <v>0</v>
      </c>
      <c r="CU307">
        <f>($B$11*$K$9+$C$11*$K$9+$F$11*((EP307+EH307)/MAX(EP307+EH307+EQ307, 0.1)*$P$9+EQ307/MAX(EP307+EH307+EQ307, 0.1)*$Q$9))/($B$11+$C$11+$F$11)</f>
        <v>0</v>
      </c>
      <c r="CV307">
        <v>6</v>
      </c>
      <c r="CW307">
        <v>0.5</v>
      </c>
      <c r="CX307" t="s">
        <v>419</v>
      </c>
      <c r="CY307">
        <v>2</v>
      </c>
      <c r="CZ307" t="b">
        <v>1</v>
      </c>
      <c r="DA307">
        <v>1659028070.23214</v>
      </c>
      <c r="DB307">
        <v>395.629607142857</v>
      </c>
      <c r="DC307">
        <v>415.472035714286</v>
      </c>
      <c r="DD307">
        <v>25.31715</v>
      </c>
      <c r="DE307">
        <v>19.7282892857143</v>
      </c>
      <c r="DF307">
        <v>389.24125</v>
      </c>
      <c r="DG307">
        <v>24.7873392857143</v>
      </c>
      <c r="DH307">
        <v>500.075892857143</v>
      </c>
      <c r="DI307">
        <v>90.365725</v>
      </c>
      <c r="DJ307">
        <v>0.0455591857142857</v>
      </c>
      <c r="DK307">
        <v>27.1709892857143</v>
      </c>
      <c r="DL307">
        <v>27.4967178571429</v>
      </c>
      <c r="DM307">
        <v>999.9</v>
      </c>
      <c r="DN307">
        <v>0</v>
      </c>
      <c r="DO307">
        <v>0</v>
      </c>
      <c r="DP307">
        <v>10001.7857142857</v>
      </c>
      <c r="DQ307">
        <v>0</v>
      </c>
      <c r="DR307">
        <v>18.0977392857143</v>
      </c>
      <c r="DS307">
        <v>-19.8423642857143</v>
      </c>
      <c r="DT307">
        <v>405.906071428572</v>
      </c>
      <c r="DU307">
        <v>423.833785714286</v>
      </c>
      <c r="DV307">
        <v>5.58886678571429</v>
      </c>
      <c r="DW307">
        <v>415.472035714286</v>
      </c>
      <c r="DX307">
        <v>19.7282892857143</v>
      </c>
      <c r="DY307">
        <v>2.28780178571429</v>
      </c>
      <c r="DZ307">
        <v>1.78275964285714</v>
      </c>
      <c r="EA307">
        <v>19.5907535714286</v>
      </c>
      <c r="EB307">
        <v>15.6363678571429</v>
      </c>
      <c r="EC307">
        <v>2000.00357142857</v>
      </c>
      <c r="ED307">
        <v>0.979994964285715</v>
      </c>
      <c r="EE307">
        <v>0.0200050714285714</v>
      </c>
      <c r="EF307">
        <v>0</v>
      </c>
      <c r="EG307">
        <v>834.419821428571</v>
      </c>
      <c r="EH307">
        <v>5.00063</v>
      </c>
      <c r="EI307">
        <v>16444.4</v>
      </c>
      <c r="EJ307">
        <v>17256.9142857143</v>
      </c>
      <c r="EK307">
        <v>37.875</v>
      </c>
      <c r="EL307">
        <v>37.937</v>
      </c>
      <c r="EM307">
        <v>37.375</v>
      </c>
      <c r="EN307">
        <v>37.25</v>
      </c>
      <c r="EO307">
        <v>38.8838571428571</v>
      </c>
      <c r="EP307">
        <v>1955.0925</v>
      </c>
      <c r="EQ307">
        <v>39.9110714285714</v>
      </c>
      <c r="ER307">
        <v>0</v>
      </c>
      <c r="ES307">
        <v>1659028077.1</v>
      </c>
      <c r="ET307">
        <v>0</v>
      </c>
      <c r="EU307">
        <v>834.43312</v>
      </c>
      <c r="EV307">
        <v>0.120230765989455</v>
      </c>
      <c r="EW307">
        <v>5.16153841127212</v>
      </c>
      <c r="EX307">
        <v>16444.388</v>
      </c>
      <c r="EY307">
        <v>15</v>
      </c>
      <c r="EZ307">
        <v>0</v>
      </c>
      <c r="FA307" t="s">
        <v>420</v>
      </c>
      <c r="FB307">
        <v>1657551626.5</v>
      </c>
      <c r="FC307">
        <v>1657551629</v>
      </c>
      <c r="FD307">
        <v>0</v>
      </c>
      <c r="FE307">
        <v>0.403</v>
      </c>
      <c r="FF307">
        <v>0.009</v>
      </c>
      <c r="FG307">
        <v>9.41</v>
      </c>
      <c r="FH307">
        <v>0.087</v>
      </c>
      <c r="FI307">
        <v>417</v>
      </c>
      <c r="FJ307">
        <v>17</v>
      </c>
      <c r="FK307">
        <v>1.61</v>
      </c>
      <c r="FL307">
        <v>0.59</v>
      </c>
      <c r="FM307">
        <v>-20.7758725</v>
      </c>
      <c r="FN307">
        <v>35.3986457786117</v>
      </c>
      <c r="FO307">
        <v>4.21354715388279</v>
      </c>
      <c r="FP307">
        <v>0</v>
      </c>
      <c r="FQ307">
        <v>834.426058823529</v>
      </c>
      <c r="FR307">
        <v>0.264140567354333</v>
      </c>
      <c r="FS307">
        <v>0.211126661338706</v>
      </c>
      <c r="FT307">
        <v>1</v>
      </c>
      <c r="FU307">
        <v>5.56200525</v>
      </c>
      <c r="FV307">
        <v>0.556742476547839</v>
      </c>
      <c r="FW307">
        <v>0.0574544225011225</v>
      </c>
      <c r="FX307">
        <v>0</v>
      </c>
      <c r="FY307">
        <v>1</v>
      </c>
      <c r="FZ307">
        <v>3</v>
      </c>
      <c r="GA307" t="s">
        <v>421</v>
      </c>
      <c r="GB307">
        <v>2.97357</v>
      </c>
      <c r="GC307">
        <v>2.69919</v>
      </c>
      <c r="GD307">
        <v>0.0854344</v>
      </c>
      <c r="GE307">
        <v>0.0882456</v>
      </c>
      <c r="GF307">
        <v>0.10687</v>
      </c>
      <c r="GG307">
        <v>0.0907562</v>
      </c>
      <c r="GH307">
        <v>35631.5</v>
      </c>
      <c r="GI307">
        <v>38846.3</v>
      </c>
      <c r="GJ307">
        <v>35304.3</v>
      </c>
      <c r="GK307">
        <v>38639.6</v>
      </c>
      <c r="GL307">
        <v>44695.7</v>
      </c>
      <c r="GM307">
        <v>50738</v>
      </c>
      <c r="GN307">
        <v>55180.5</v>
      </c>
      <c r="GO307">
        <v>61972.5</v>
      </c>
      <c r="GP307">
        <v>1.9838</v>
      </c>
      <c r="GQ307">
        <v>1.851</v>
      </c>
      <c r="GR307">
        <v>0.150353</v>
      </c>
      <c r="GS307">
        <v>0</v>
      </c>
      <c r="GT307">
        <v>25.0024</v>
      </c>
      <c r="GU307">
        <v>999.9</v>
      </c>
      <c r="GV307">
        <v>58.967</v>
      </c>
      <c r="GW307">
        <v>29.195</v>
      </c>
      <c r="GX307">
        <v>26.5405</v>
      </c>
      <c r="GY307">
        <v>55.9364</v>
      </c>
      <c r="GZ307">
        <v>43.3333</v>
      </c>
      <c r="HA307">
        <v>1</v>
      </c>
      <c r="HB307">
        <v>-0.0679268</v>
      </c>
      <c r="HC307">
        <v>0.00196078</v>
      </c>
      <c r="HD307">
        <v>20.1138</v>
      </c>
      <c r="HE307">
        <v>5.19812</v>
      </c>
      <c r="HF307">
        <v>12.004</v>
      </c>
      <c r="HG307">
        <v>4.9756</v>
      </c>
      <c r="HH307">
        <v>3.2934</v>
      </c>
      <c r="HI307">
        <v>9999</v>
      </c>
      <c r="HJ307">
        <v>9999</v>
      </c>
      <c r="HK307">
        <v>9999</v>
      </c>
      <c r="HL307">
        <v>628.9</v>
      </c>
      <c r="HM307">
        <v>1.8631</v>
      </c>
      <c r="HN307">
        <v>1.86798</v>
      </c>
      <c r="HO307">
        <v>1.86783</v>
      </c>
      <c r="HP307">
        <v>1.86896</v>
      </c>
      <c r="HQ307">
        <v>1.86981</v>
      </c>
      <c r="HR307">
        <v>1.86584</v>
      </c>
      <c r="HS307">
        <v>1.86691</v>
      </c>
      <c r="HT307">
        <v>1.86829</v>
      </c>
      <c r="HU307">
        <v>5</v>
      </c>
      <c r="HV307">
        <v>0</v>
      </c>
      <c r="HW307">
        <v>0</v>
      </c>
      <c r="HX307">
        <v>0</v>
      </c>
      <c r="HY307" t="s">
        <v>422</v>
      </c>
      <c r="HZ307" t="s">
        <v>423</v>
      </c>
      <c r="IA307" t="s">
        <v>424</v>
      </c>
      <c r="IB307" t="s">
        <v>424</v>
      </c>
      <c r="IC307" t="s">
        <v>424</v>
      </c>
      <c r="ID307" t="s">
        <v>424</v>
      </c>
      <c r="IE307">
        <v>0</v>
      </c>
      <c r="IF307">
        <v>100</v>
      </c>
      <c r="IG307">
        <v>100</v>
      </c>
      <c r="IH307">
        <v>6.356</v>
      </c>
      <c r="II307">
        <v>0.5271</v>
      </c>
      <c r="IJ307">
        <v>4.02706509432224</v>
      </c>
      <c r="IK307">
        <v>0.00601174518973114</v>
      </c>
      <c r="IL307">
        <v>2.77886958061485e-07</v>
      </c>
      <c r="IM307">
        <v>-3.54636231360687e-10</v>
      </c>
      <c r="IN307">
        <v>-0.0404303883988718</v>
      </c>
      <c r="IO307">
        <v>-0.0177815531441476</v>
      </c>
      <c r="IP307">
        <v>0.00205572605671414</v>
      </c>
      <c r="IQ307">
        <v>-1.65519735432211e-05</v>
      </c>
      <c r="IR307">
        <v>-4</v>
      </c>
      <c r="IS307">
        <v>1848</v>
      </c>
      <c r="IT307">
        <v>1</v>
      </c>
      <c r="IU307">
        <v>25</v>
      </c>
      <c r="IV307">
        <v>24607.5</v>
      </c>
      <c r="IW307">
        <v>24607.5</v>
      </c>
      <c r="IX307">
        <v>0.977783</v>
      </c>
      <c r="IY307">
        <v>2.61475</v>
      </c>
      <c r="IZ307">
        <v>1.54785</v>
      </c>
      <c r="JA307">
        <v>2.30591</v>
      </c>
      <c r="JB307">
        <v>1.34644</v>
      </c>
      <c r="JC307">
        <v>2.34741</v>
      </c>
      <c r="JD307">
        <v>33.6029</v>
      </c>
      <c r="JE307">
        <v>24.2188</v>
      </c>
      <c r="JF307">
        <v>18</v>
      </c>
      <c r="JG307">
        <v>496.803</v>
      </c>
      <c r="JH307">
        <v>411.402</v>
      </c>
      <c r="JI307">
        <v>24.9997</v>
      </c>
      <c r="JJ307">
        <v>26.3797</v>
      </c>
      <c r="JK307">
        <v>30.0002</v>
      </c>
      <c r="JL307">
        <v>26.3245</v>
      </c>
      <c r="JM307">
        <v>26.2652</v>
      </c>
      <c r="JN307">
        <v>19.5491</v>
      </c>
      <c r="JO307">
        <v>35.0571</v>
      </c>
      <c r="JP307">
        <v>95.5012</v>
      </c>
      <c r="JQ307">
        <v>25</v>
      </c>
      <c r="JR307">
        <v>386.409</v>
      </c>
      <c r="JS307">
        <v>19.5886</v>
      </c>
      <c r="JT307">
        <v>102.366</v>
      </c>
      <c r="JU307">
        <v>103.157</v>
      </c>
    </row>
    <row r="308" spans="1:281">
      <c r="A308">
        <v>292</v>
      </c>
      <c r="B308">
        <v>1659028083</v>
      </c>
      <c r="C308">
        <v>4399.90000009537</v>
      </c>
      <c r="D308" t="s">
        <v>1011</v>
      </c>
      <c r="E308" t="s">
        <v>1012</v>
      </c>
      <c r="F308">
        <v>5</v>
      </c>
      <c r="G308" t="s">
        <v>1006</v>
      </c>
      <c r="H308" t="s">
        <v>417</v>
      </c>
      <c r="I308">
        <v>1659028075.5</v>
      </c>
      <c r="J308">
        <f>(K308)/1000</f>
        <v>0</v>
      </c>
      <c r="K308">
        <f>IF(CZ308, AN308, AH308)</f>
        <v>0</v>
      </c>
      <c r="L308">
        <f>IF(CZ308, AI308, AG308)</f>
        <v>0</v>
      </c>
      <c r="M308">
        <f>DB308 - IF(AU308&gt;1, L308*CV308*100.0/(AW308*DP308), 0)</f>
        <v>0</v>
      </c>
      <c r="N308">
        <f>((T308-J308/2)*M308-L308)/(T308+J308/2)</f>
        <v>0</v>
      </c>
      <c r="O308">
        <f>N308*(DI308+DJ308)/1000.0</f>
        <v>0</v>
      </c>
      <c r="P308">
        <f>(DB308 - IF(AU308&gt;1, L308*CV308*100.0/(AW308*DP308), 0))*(DI308+DJ308)/1000.0</f>
        <v>0</v>
      </c>
      <c r="Q308">
        <f>2.0/((1/S308-1/R308)+SIGN(S308)*SQRT((1/S308-1/R308)*(1/S308-1/R308) + 4*CW308/((CW308+1)*(CW308+1))*(2*1/S308*1/R308-1/R308*1/R308)))</f>
        <v>0</v>
      </c>
      <c r="R308">
        <f>IF(LEFT(CX308,1)&lt;&gt;"0",IF(LEFT(CX308,1)="1",3.0,CY308),$D$5+$E$5*(DP308*DI308/($K$5*1000))+$F$5*(DP308*DI308/($K$5*1000))*MAX(MIN(CV308,$J$5),$I$5)*MAX(MIN(CV308,$J$5),$I$5)+$G$5*MAX(MIN(CV308,$J$5),$I$5)*(DP308*DI308/($K$5*1000))+$H$5*(DP308*DI308/($K$5*1000))*(DP308*DI308/($K$5*1000)))</f>
        <v>0</v>
      </c>
      <c r="S308">
        <f>J308*(1000-(1000*0.61365*exp(17.502*W308/(240.97+W308))/(DI308+DJ308)+DD308)/2)/(1000*0.61365*exp(17.502*W308/(240.97+W308))/(DI308+DJ308)-DD308)</f>
        <v>0</v>
      </c>
      <c r="T308">
        <f>1/((CW308+1)/(Q308/1.6)+1/(R308/1.37)) + CW308/((CW308+1)/(Q308/1.6) + CW308/(R308/1.37))</f>
        <v>0</v>
      </c>
      <c r="U308">
        <f>(CR308*CU308)</f>
        <v>0</v>
      </c>
      <c r="V308">
        <f>(DK308+(U308+2*0.95*5.67E-8*(((DK308+$B$7)+273)^4-(DK308+273)^4)-44100*J308)/(1.84*29.3*R308+8*0.95*5.67E-8*(DK308+273)^3))</f>
        <v>0</v>
      </c>
      <c r="W308">
        <f>($C$7*DL308+$D$7*DM308+$E$7*V308)</f>
        <v>0</v>
      </c>
      <c r="X308">
        <f>0.61365*exp(17.502*W308/(240.97+W308))</f>
        <v>0</v>
      </c>
      <c r="Y308">
        <f>(Z308/AA308*100)</f>
        <v>0</v>
      </c>
      <c r="Z308">
        <f>DD308*(DI308+DJ308)/1000</f>
        <v>0</v>
      </c>
      <c r="AA308">
        <f>0.61365*exp(17.502*DK308/(240.97+DK308))</f>
        <v>0</v>
      </c>
      <c r="AB308">
        <f>(X308-DD308*(DI308+DJ308)/1000)</f>
        <v>0</v>
      </c>
      <c r="AC308">
        <f>(-J308*44100)</f>
        <v>0</v>
      </c>
      <c r="AD308">
        <f>2*29.3*R308*0.92*(DK308-W308)</f>
        <v>0</v>
      </c>
      <c r="AE308">
        <f>2*0.95*5.67E-8*(((DK308+$B$7)+273)^4-(W308+273)^4)</f>
        <v>0</v>
      </c>
      <c r="AF308">
        <f>U308+AE308+AC308+AD308</f>
        <v>0</v>
      </c>
      <c r="AG308">
        <f>DH308*AU308*(DC308-DB308*(1000-AU308*DE308)/(1000-AU308*DD308))/(100*CV308)</f>
        <v>0</v>
      </c>
      <c r="AH308">
        <f>1000*DH308*AU308*(DD308-DE308)/(100*CV308*(1000-AU308*DD308))</f>
        <v>0</v>
      </c>
      <c r="AI308">
        <f>(AJ308 - AK308 - DI308*1E3/(8.314*(DK308+273.15)) * AM308/DH308 * AL308) * DH308/(100*CV308) * (1000 - DE308)/1000</f>
        <v>0</v>
      </c>
      <c r="AJ308">
        <v>400.022161499443</v>
      </c>
      <c r="AK308">
        <v>390.149678787879</v>
      </c>
      <c r="AL308">
        <v>-2.36399174689773</v>
      </c>
      <c r="AM308">
        <v>66.0504921813524</v>
      </c>
      <c r="AN308">
        <f>(AP308 - AO308 + DI308*1E3/(8.314*(DK308+273.15)) * AR308/DH308 * AQ308) * DH308/(100*CV308) * 1000/(1000 - AP308)</f>
        <v>0</v>
      </c>
      <c r="AO308">
        <v>19.6589143178355</v>
      </c>
      <c r="AP308">
        <v>25.2551</v>
      </c>
      <c r="AQ308">
        <v>-0.000353993265989133</v>
      </c>
      <c r="AR308">
        <v>92.47</v>
      </c>
      <c r="AS308">
        <v>0</v>
      </c>
      <c r="AT308">
        <v>0</v>
      </c>
      <c r="AU308">
        <f>IF(AS308*$H$13&gt;=AW308,1.0,(AW308/(AW308-AS308*$H$13)))</f>
        <v>0</v>
      </c>
      <c r="AV308">
        <f>(AU308-1)*100</f>
        <v>0</v>
      </c>
      <c r="AW308">
        <f>MAX(0,($B$13+$C$13*DP308)/(1+$D$13*DP308)*DI308/(DK308+273)*$E$13)</f>
        <v>0</v>
      </c>
      <c r="AX308" t="s">
        <v>418</v>
      </c>
      <c r="AY308" t="s">
        <v>418</v>
      </c>
      <c r="AZ308">
        <v>0</v>
      </c>
      <c r="BA308">
        <v>0</v>
      </c>
      <c r="BB308">
        <f>1-AZ308/BA308</f>
        <v>0</v>
      </c>
      <c r="BC308">
        <v>0</v>
      </c>
      <c r="BD308" t="s">
        <v>418</v>
      </c>
      <c r="BE308" t="s">
        <v>418</v>
      </c>
      <c r="BF308">
        <v>0</v>
      </c>
      <c r="BG308">
        <v>0</v>
      </c>
      <c r="BH308">
        <f>1-BF308/BG308</f>
        <v>0</v>
      </c>
      <c r="BI308">
        <v>0.5</v>
      </c>
      <c r="BJ308">
        <f>CS308</f>
        <v>0</v>
      </c>
      <c r="BK308">
        <f>L308</f>
        <v>0</v>
      </c>
      <c r="BL308">
        <f>BH308*BI308*BJ308</f>
        <v>0</v>
      </c>
      <c r="BM308">
        <f>(BK308-BC308)/BJ308</f>
        <v>0</v>
      </c>
      <c r="BN308">
        <f>(BA308-BG308)/BG308</f>
        <v>0</v>
      </c>
      <c r="BO308">
        <f>AZ308/(BB308+AZ308/BG308)</f>
        <v>0</v>
      </c>
      <c r="BP308" t="s">
        <v>418</v>
      </c>
      <c r="BQ308">
        <v>0</v>
      </c>
      <c r="BR308">
        <f>IF(BQ308&lt;&gt;0, BQ308, BO308)</f>
        <v>0</v>
      </c>
      <c r="BS308">
        <f>1-BR308/BG308</f>
        <v>0</v>
      </c>
      <c r="BT308">
        <f>(BG308-BF308)/(BG308-BR308)</f>
        <v>0</v>
      </c>
      <c r="BU308">
        <f>(BA308-BG308)/(BA308-BR308)</f>
        <v>0</v>
      </c>
      <c r="BV308">
        <f>(BG308-BF308)/(BG308-AZ308)</f>
        <v>0</v>
      </c>
      <c r="BW308">
        <f>(BA308-BG308)/(BA308-AZ308)</f>
        <v>0</v>
      </c>
      <c r="BX308">
        <f>(BT308*BR308/BF308)</f>
        <v>0</v>
      </c>
      <c r="BY308">
        <f>(1-BX308)</f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f>$B$11*DQ308+$C$11*DR308+$F$11*EC308*(1-EF308)</f>
        <v>0</v>
      </c>
      <c r="CS308">
        <f>CR308*CT308</f>
        <v>0</v>
      </c>
      <c r="CT308">
        <f>($B$11*$D$9+$C$11*$D$9+$F$11*((EP308+EH308)/MAX(EP308+EH308+EQ308, 0.1)*$I$9+EQ308/MAX(EP308+EH308+EQ308, 0.1)*$J$9))/($B$11+$C$11+$F$11)</f>
        <v>0</v>
      </c>
      <c r="CU308">
        <f>($B$11*$K$9+$C$11*$K$9+$F$11*((EP308+EH308)/MAX(EP308+EH308+EQ308, 0.1)*$P$9+EQ308/MAX(EP308+EH308+EQ308, 0.1)*$Q$9))/($B$11+$C$11+$F$11)</f>
        <v>0</v>
      </c>
      <c r="CV308">
        <v>6</v>
      </c>
      <c r="CW308">
        <v>0.5</v>
      </c>
      <c r="CX308" t="s">
        <v>419</v>
      </c>
      <c r="CY308">
        <v>2</v>
      </c>
      <c r="CZ308" t="b">
        <v>1</v>
      </c>
      <c r="DA308">
        <v>1659028075.5</v>
      </c>
      <c r="DB308">
        <v>391.743851851852</v>
      </c>
      <c r="DC308">
        <v>405.756666666667</v>
      </c>
      <c r="DD308">
        <v>25.2855333333333</v>
      </c>
      <c r="DE308">
        <v>19.6757407407407</v>
      </c>
      <c r="DF308">
        <v>385.379</v>
      </c>
      <c r="DG308">
        <v>24.7573333333333</v>
      </c>
      <c r="DH308">
        <v>500.061888888889</v>
      </c>
      <c r="DI308">
        <v>90.3653518518519</v>
      </c>
      <c r="DJ308">
        <v>0.0454414703703704</v>
      </c>
      <c r="DK308">
        <v>27.1714962962963</v>
      </c>
      <c r="DL308">
        <v>27.4703814814815</v>
      </c>
      <c r="DM308">
        <v>999.9</v>
      </c>
      <c r="DN308">
        <v>0</v>
      </c>
      <c r="DO308">
        <v>0</v>
      </c>
      <c r="DP308">
        <v>10004.8148148148</v>
      </c>
      <c r="DQ308">
        <v>0</v>
      </c>
      <c r="DR308">
        <v>18.1076888888889</v>
      </c>
      <c r="DS308">
        <v>-14.0126766666667</v>
      </c>
      <c r="DT308">
        <v>401.906407407407</v>
      </c>
      <c r="DU308">
        <v>413.900666666667</v>
      </c>
      <c r="DV308">
        <v>5.60979444444444</v>
      </c>
      <c r="DW308">
        <v>405.756666666667</v>
      </c>
      <c r="DX308">
        <v>19.6757407407407</v>
      </c>
      <c r="DY308">
        <v>2.28493555555556</v>
      </c>
      <c r="DZ308">
        <v>1.77800444444444</v>
      </c>
      <c r="EA308">
        <v>19.5705777777778</v>
      </c>
      <c r="EB308">
        <v>15.5947259259259</v>
      </c>
      <c r="EC308">
        <v>1999.99444444444</v>
      </c>
      <c r="ED308">
        <v>0.979994888888889</v>
      </c>
      <c r="EE308">
        <v>0.0200051518518519</v>
      </c>
      <c r="EF308">
        <v>0</v>
      </c>
      <c r="EG308">
        <v>834.356703703703</v>
      </c>
      <c r="EH308">
        <v>5.00063</v>
      </c>
      <c r="EI308">
        <v>16443.6407407407</v>
      </c>
      <c r="EJ308">
        <v>17256.8259259259</v>
      </c>
      <c r="EK308">
        <v>37.875</v>
      </c>
      <c r="EL308">
        <v>37.937</v>
      </c>
      <c r="EM308">
        <v>37.375</v>
      </c>
      <c r="EN308">
        <v>37.25</v>
      </c>
      <c r="EO308">
        <v>38.8841851851852</v>
      </c>
      <c r="EP308">
        <v>1955.0837037037</v>
      </c>
      <c r="EQ308">
        <v>39.9107407407407</v>
      </c>
      <c r="ER308">
        <v>0</v>
      </c>
      <c r="ES308">
        <v>1659028081.9</v>
      </c>
      <c r="ET308">
        <v>0</v>
      </c>
      <c r="EU308">
        <v>834.35912</v>
      </c>
      <c r="EV308">
        <v>-0.954076928693284</v>
      </c>
      <c r="EW308">
        <v>-12.3307692913969</v>
      </c>
      <c r="EX308">
        <v>16443.572</v>
      </c>
      <c r="EY308">
        <v>15</v>
      </c>
      <c r="EZ308">
        <v>0</v>
      </c>
      <c r="FA308" t="s">
        <v>420</v>
      </c>
      <c r="FB308">
        <v>1657551626.5</v>
      </c>
      <c r="FC308">
        <v>1657551629</v>
      </c>
      <c r="FD308">
        <v>0</v>
      </c>
      <c r="FE308">
        <v>0.403</v>
      </c>
      <c r="FF308">
        <v>0.009</v>
      </c>
      <c r="FG308">
        <v>9.41</v>
      </c>
      <c r="FH308">
        <v>0.087</v>
      </c>
      <c r="FI308">
        <v>417</v>
      </c>
      <c r="FJ308">
        <v>17</v>
      </c>
      <c r="FK308">
        <v>1.61</v>
      </c>
      <c r="FL308">
        <v>0.59</v>
      </c>
      <c r="FM308">
        <v>-17.528081</v>
      </c>
      <c r="FN308">
        <v>64.226909043152</v>
      </c>
      <c r="FO308">
        <v>6.60117731703247</v>
      </c>
      <c r="FP308">
        <v>0</v>
      </c>
      <c r="FQ308">
        <v>834.399441176471</v>
      </c>
      <c r="FR308">
        <v>-0.55249808933911</v>
      </c>
      <c r="FS308">
        <v>0.206269268786403</v>
      </c>
      <c r="FT308">
        <v>1</v>
      </c>
      <c r="FU308">
        <v>5.587831</v>
      </c>
      <c r="FV308">
        <v>0.295178161350842</v>
      </c>
      <c r="FW308">
        <v>0.0378231252542674</v>
      </c>
      <c r="FX308">
        <v>0</v>
      </c>
      <c r="FY308">
        <v>1</v>
      </c>
      <c r="FZ308">
        <v>3</v>
      </c>
      <c r="GA308" t="s">
        <v>421</v>
      </c>
      <c r="GB308">
        <v>2.9741</v>
      </c>
      <c r="GC308">
        <v>2.7006</v>
      </c>
      <c r="GD308">
        <v>0.0835129</v>
      </c>
      <c r="GE308">
        <v>0.0854324</v>
      </c>
      <c r="GF308">
        <v>0.106844</v>
      </c>
      <c r="GG308">
        <v>0.0906913</v>
      </c>
      <c r="GH308">
        <v>35706.5</v>
      </c>
      <c r="GI308">
        <v>38965.6</v>
      </c>
      <c r="GJ308">
        <v>35304.4</v>
      </c>
      <c r="GK308">
        <v>38639.1</v>
      </c>
      <c r="GL308">
        <v>44697.8</v>
      </c>
      <c r="GM308">
        <v>50741.5</v>
      </c>
      <c r="GN308">
        <v>55181.6</v>
      </c>
      <c r="GO308">
        <v>61972.4</v>
      </c>
      <c r="GP308">
        <v>1.9828</v>
      </c>
      <c r="GQ308">
        <v>1.8506</v>
      </c>
      <c r="GR308">
        <v>0.150979</v>
      </c>
      <c r="GS308">
        <v>0</v>
      </c>
      <c r="GT308">
        <v>25.0024</v>
      </c>
      <c r="GU308">
        <v>999.9</v>
      </c>
      <c r="GV308">
        <v>58.967</v>
      </c>
      <c r="GW308">
        <v>29.195</v>
      </c>
      <c r="GX308">
        <v>26.5379</v>
      </c>
      <c r="GY308">
        <v>55.5564</v>
      </c>
      <c r="GZ308">
        <v>43.109</v>
      </c>
      <c r="HA308">
        <v>1</v>
      </c>
      <c r="HB308">
        <v>-0.0676016</v>
      </c>
      <c r="HC308">
        <v>0.00204793</v>
      </c>
      <c r="HD308">
        <v>20.114</v>
      </c>
      <c r="HE308">
        <v>5.19932</v>
      </c>
      <c r="HF308">
        <v>12.004</v>
      </c>
      <c r="HG308">
        <v>4.976</v>
      </c>
      <c r="HH308">
        <v>3.2934</v>
      </c>
      <c r="HI308">
        <v>9999</v>
      </c>
      <c r="HJ308">
        <v>9999</v>
      </c>
      <c r="HK308">
        <v>9999</v>
      </c>
      <c r="HL308">
        <v>628.9</v>
      </c>
      <c r="HM308">
        <v>1.86322</v>
      </c>
      <c r="HN308">
        <v>1.86798</v>
      </c>
      <c r="HO308">
        <v>1.86783</v>
      </c>
      <c r="HP308">
        <v>1.86893</v>
      </c>
      <c r="HQ308">
        <v>1.86981</v>
      </c>
      <c r="HR308">
        <v>1.86584</v>
      </c>
      <c r="HS308">
        <v>1.86691</v>
      </c>
      <c r="HT308">
        <v>1.86829</v>
      </c>
      <c r="HU308">
        <v>5</v>
      </c>
      <c r="HV308">
        <v>0</v>
      </c>
      <c r="HW308">
        <v>0</v>
      </c>
      <c r="HX308">
        <v>0</v>
      </c>
      <c r="HY308" t="s">
        <v>422</v>
      </c>
      <c r="HZ308" t="s">
        <v>423</v>
      </c>
      <c r="IA308" t="s">
        <v>424</v>
      </c>
      <c r="IB308" t="s">
        <v>424</v>
      </c>
      <c r="IC308" t="s">
        <v>424</v>
      </c>
      <c r="ID308" t="s">
        <v>424</v>
      </c>
      <c r="IE308">
        <v>0</v>
      </c>
      <c r="IF308">
        <v>100</v>
      </c>
      <c r="IG308">
        <v>100</v>
      </c>
      <c r="IH308">
        <v>6.288</v>
      </c>
      <c r="II308">
        <v>0.5266</v>
      </c>
      <c r="IJ308">
        <v>4.02706509432224</v>
      </c>
      <c r="IK308">
        <v>0.00601174518973114</v>
      </c>
      <c r="IL308">
        <v>2.77886958061485e-07</v>
      </c>
      <c r="IM308">
        <v>-3.54636231360687e-10</v>
      </c>
      <c r="IN308">
        <v>-0.0404303883988718</v>
      </c>
      <c r="IO308">
        <v>-0.0177815531441476</v>
      </c>
      <c r="IP308">
        <v>0.00205572605671414</v>
      </c>
      <c r="IQ308">
        <v>-1.65519735432211e-05</v>
      </c>
      <c r="IR308">
        <v>-4</v>
      </c>
      <c r="IS308">
        <v>1848</v>
      </c>
      <c r="IT308">
        <v>1</v>
      </c>
      <c r="IU308">
        <v>25</v>
      </c>
      <c r="IV308">
        <v>24607.6</v>
      </c>
      <c r="IW308">
        <v>24607.6</v>
      </c>
      <c r="IX308">
        <v>0.943604</v>
      </c>
      <c r="IY308">
        <v>2.59888</v>
      </c>
      <c r="IZ308">
        <v>1.54785</v>
      </c>
      <c r="JA308">
        <v>2.30591</v>
      </c>
      <c r="JB308">
        <v>1.34644</v>
      </c>
      <c r="JC308">
        <v>2.40479</v>
      </c>
      <c r="JD308">
        <v>33.6029</v>
      </c>
      <c r="JE308">
        <v>24.2188</v>
      </c>
      <c r="JF308">
        <v>18</v>
      </c>
      <c r="JG308">
        <v>496.149</v>
      </c>
      <c r="JH308">
        <v>411.178</v>
      </c>
      <c r="JI308">
        <v>24.9998</v>
      </c>
      <c r="JJ308">
        <v>26.3797</v>
      </c>
      <c r="JK308">
        <v>30</v>
      </c>
      <c r="JL308">
        <v>26.3245</v>
      </c>
      <c r="JM308">
        <v>26.2652</v>
      </c>
      <c r="JN308">
        <v>18.8575</v>
      </c>
      <c r="JO308">
        <v>35.3351</v>
      </c>
      <c r="JP308">
        <v>95.1185</v>
      </c>
      <c r="JQ308">
        <v>25</v>
      </c>
      <c r="JR308">
        <v>366.265</v>
      </c>
      <c r="JS308">
        <v>19.5608</v>
      </c>
      <c r="JT308">
        <v>102.367</v>
      </c>
      <c r="JU308">
        <v>103.156</v>
      </c>
    </row>
    <row r="309" spans="1:281">
      <c r="A309">
        <v>293</v>
      </c>
      <c r="B309">
        <v>1659028088</v>
      </c>
      <c r="C309">
        <v>4404.90000009537</v>
      </c>
      <c r="D309" t="s">
        <v>1013</v>
      </c>
      <c r="E309" t="s">
        <v>1014</v>
      </c>
      <c r="F309">
        <v>5</v>
      </c>
      <c r="G309" t="s">
        <v>1006</v>
      </c>
      <c r="H309" t="s">
        <v>417</v>
      </c>
      <c r="I309">
        <v>1659028080.21429</v>
      </c>
      <c r="J309">
        <f>(K309)/1000</f>
        <v>0</v>
      </c>
      <c r="K309">
        <f>IF(CZ309, AN309, AH309)</f>
        <v>0</v>
      </c>
      <c r="L309">
        <f>IF(CZ309, AI309, AG309)</f>
        <v>0</v>
      </c>
      <c r="M309">
        <f>DB309 - IF(AU309&gt;1, L309*CV309*100.0/(AW309*DP309), 0)</f>
        <v>0</v>
      </c>
      <c r="N309">
        <f>((T309-J309/2)*M309-L309)/(T309+J309/2)</f>
        <v>0</v>
      </c>
      <c r="O309">
        <f>N309*(DI309+DJ309)/1000.0</f>
        <v>0</v>
      </c>
      <c r="P309">
        <f>(DB309 - IF(AU309&gt;1, L309*CV309*100.0/(AW309*DP309), 0))*(DI309+DJ309)/1000.0</f>
        <v>0</v>
      </c>
      <c r="Q309">
        <f>2.0/((1/S309-1/R309)+SIGN(S309)*SQRT((1/S309-1/R309)*(1/S309-1/R309) + 4*CW309/((CW309+1)*(CW309+1))*(2*1/S309*1/R309-1/R309*1/R309)))</f>
        <v>0</v>
      </c>
      <c r="R309">
        <f>IF(LEFT(CX309,1)&lt;&gt;"0",IF(LEFT(CX309,1)="1",3.0,CY309),$D$5+$E$5*(DP309*DI309/($K$5*1000))+$F$5*(DP309*DI309/($K$5*1000))*MAX(MIN(CV309,$J$5),$I$5)*MAX(MIN(CV309,$J$5),$I$5)+$G$5*MAX(MIN(CV309,$J$5),$I$5)*(DP309*DI309/($K$5*1000))+$H$5*(DP309*DI309/($K$5*1000))*(DP309*DI309/($K$5*1000)))</f>
        <v>0</v>
      </c>
      <c r="S309">
        <f>J309*(1000-(1000*0.61365*exp(17.502*W309/(240.97+W309))/(DI309+DJ309)+DD309)/2)/(1000*0.61365*exp(17.502*W309/(240.97+W309))/(DI309+DJ309)-DD309)</f>
        <v>0</v>
      </c>
      <c r="T309">
        <f>1/((CW309+1)/(Q309/1.6)+1/(R309/1.37)) + CW309/((CW309+1)/(Q309/1.6) + CW309/(R309/1.37))</f>
        <v>0</v>
      </c>
      <c r="U309">
        <f>(CR309*CU309)</f>
        <v>0</v>
      </c>
      <c r="V309">
        <f>(DK309+(U309+2*0.95*5.67E-8*(((DK309+$B$7)+273)^4-(DK309+273)^4)-44100*J309)/(1.84*29.3*R309+8*0.95*5.67E-8*(DK309+273)^3))</f>
        <v>0</v>
      </c>
      <c r="W309">
        <f>($C$7*DL309+$D$7*DM309+$E$7*V309)</f>
        <v>0</v>
      </c>
      <c r="X309">
        <f>0.61365*exp(17.502*W309/(240.97+W309))</f>
        <v>0</v>
      </c>
      <c r="Y309">
        <f>(Z309/AA309*100)</f>
        <v>0</v>
      </c>
      <c r="Z309">
        <f>DD309*(DI309+DJ309)/1000</f>
        <v>0</v>
      </c>
      <c r="AA309">
        <f>0.61365*exp(17.502*DK309/(240.97+DK309))</f>
        <v>0</v>
      </c>
      <c r="AB309">
        <f>(X309-DD309*(DI309+DJ309)/1000)</f>
        <v>0</v>
      </c>
      <c r="AC309">
        <f>(-J309*44100)</f>
        <v>0</v>
      </c>
      <c r="AD309">
        <f>2*29.3*R309*0.92*(DK309-W309)</f>
        <v>0</v>
      </c>
      <c r="AE309">
        <f>2*0.95*5.67E-8*(((DK309+$B$7)+273)^4-(W309+273)^4)</f>
        <v>0</v>
      </c>
      <c r="AF309">
        <f>U309+AE309+AC309+AD309</f>
        <v>0</v>
      </c>
      <c r="AG309">
        <f>DH309*AU309*(DC309-DB309*(1000-AU309*DE309)/(1000-AU309*DD309))/(100*CV309)</f>
        <v>0</v>
      </c>
      <c r="AH309">
        <f>1000*DH309*AU309*(DD309-DE309)/(100*CV309*(1000-AU309*DD309))</f>
        <v>0</v>
      </c>
      <c r="AI309">
        <f>(AJ309 - AK309 - DI309*1E3/(8.314*(DK309+273.15)) * AM309/DH309 * AL309) * DH309/(100*CV309) * (1000 - DE309)/1000</f>
        <v>0</v>
      </c>
      <c r="AJ309">
        <v>383.518480236775</v>
      </c>
      <c r="AK309">
        <v>376.553684848485</v>
      </c>
      <c r="AL309">
        <v>-2.80412103890678</v>
      </c>
      <c r="AM309">
        <v>66.0504921813524</v>
      </c>
      <c r="AN309">
        <f>(AP309 - AO309 + DI309*1E3/(8.314*(DK309+273.15)) * AR309/DH309 * AQ309) * DH309/(100*CV309) * 1000/(1000 - AP309)</f>
        <v>0</v>
      </c>
      <c r="AO309">
        <v>19.6109371712554</v>
      </c>
      <c r="AP309">
        <v>25.2299720279721</v>
      </c>
      <c r="AQ309">
        <v>-0.000676465709725623</v>
      </c>
      <c r="AR309">
        <v>92.47</v>
      </c>
      <c r="AS309">
        <v>0</v>
      </c>
      <c r="AT309">
        <v>0</v>
      </c>
      <c r="AU309">
        <f>IF(AS309*$H$13&gt;=AW309,1.0,(AW309/(AW309-AS309*$H$13)))</f>
        <v>0</v>
      </c>
      <c r="AV309">
        <f>(AU309-1)*100</f>
        <v>0</v>
      </c>
      <c r="AW309">
        <f>MAX(0,($B$13+$C$13*DP309)/(1+$D$13*DP309)*DI309/(DK309+273)*$E$13)</f>
        <v>0</v>
      </c>
      <c r="AX309" t="s">
        <v>418</v>
      </c>
      <c r="AY309" t="s">
        <v>418</v>
      </c>
      <c r="AZ309">
        <v>0</v>
      </c>
      <c r="BA309">
        <v>0</v>
      </c>
      <c r="BB309">
        <f>1-AZ309/BA309</f>
        <v>0</v>
      </c>
      <c r="BC309">
        <v>0</v>
      </c>
      <c r="BD309" t="s">
        <v>418</v>
      </c>
      <c r="BE309" t="s">
        <v>418</v>
      </c>
      <c r="BF309">
        <v>0</v>
      </c>
      <c r="BG309">
        <v>0</v>
      </c>
      <c r="BH309">
        <f>1-BF309/BG309</f>
        <v>0</v>
      </c>
      <c r="BI309">
        <v>0.5</v>
      </c>
      <c r="BJ309">
        <f>CS309</f>
        <v>0</v>
      </c>
      <c r="BK309">
        <f>L309</f>
        <v>0</v>
      </c>
      <c r="BL309">
        <f>BH309*BI309*BJ309</f>
        <v>0</v>
      </c>
      <c r="BM309">
        <f>(BK309-BC309)/BJ309</f>
        <v>0</v>
      </c>
      <c r="BN309">
        <f>(BA309-BG309)/BG309</f>
        <v>0</v>
      </c>
      <c r="BO309">
        <f>AZ309/(BB309+AZ309/BG309)</f>
        <v>0</v>
      </c>
      <c r="BP309" t="s">
        <v>418</v>
      </c>
      <c r="BQ309">
        <v>0</v>
      </c>
      <c r="BR309">
        <f>IF(BQ309&lt;&gt;0, BQ309, BO309)</f>
        <v>0</v>
      </c>
      <c r="BS309">
        <f>1-BR309/BG309</f>
        <v>0</v>
      </c>
      <c r="BT309">
        <f>(BG309-BF309)/(BG309-BR309)</f>
        <v>0</v>
      </c>
      <c r="BU309">
        <f>(BA309-BG309)/(BA309-BR309)</f>
        <v>0</v>
      </c>
      <c r="BV309">
        <f>(BG309-BF309)/(BG309-AZ309)</f>
        <v>0</v>
      </c>
      <c r="BW309">
        <f>(BA309-BG309)/(BA309-AZ309)</f>
        <v>0</v>
      </c>
      <c r="BX309">
        <f>(BT309*BR309/BF309)</f>
        <v>0</v>
      </c>
      <c r="BY309">
        <f>(1-BX309)</f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f>$B$11*DQ309+$C$11*DR309+$F$11*EC309*(1-EF309)</f>
        <v>0</v>
      </c>
      <c r="CS309">
        <f>CR309*CT309</f>
        <v>0</v>
      </c>
      <c r="CT309">
        <f>($B$11*$D$9+$C$11*$D$9+$F$11*((EP309+EH309)/MAX(EP309+EH309+EQ309, 0.1)*$I$9+EQ309/MAX(EP309+EH309+EQ309, 0.1)*$J$9))/($B$11+$C$11+$F$11)</f>
        <v>0</v>
      </c>
      <c r="CU309">
        <f>($B$11*$K$9+$C$11*$K$9+$F$11*((EP309+EH309)/MAX(EP309+EH309+EQ309, 0.1)*$P$9+EQ309/MAX(EP309+EH309+EQ309, 0.1)*$Q$9))/($B$11+$C$11+$F$11)</f>
        <v>0</v>
      </c>
      <c r="CV309">
        <v>6</v>
      </c>
      <c r="CW309">
        <v>0.5</v>
      </c>
      <c r="CX309" t="s">
        <v>419</v>
      </c>
      <c r="CY309">
        <v>2</v>
      </c>
      <c r="CZ309" t="b">
        <v>1</v>
      </c>
      <c r="DA309">
        <v>1659028080.21429</v>
      </c>
      <c r="DB309">
        <v>384.202892857143</v>
      </c>
      <c r="DC309">
        <v>392.090785714286</v>
      </c>
      <c r="DD309">
        <v>25.2611392857143</v>
      </c>
      <c r="DE309">
        <v>19.639675</v>
      </c>
      <c r="DF309">
        <v>377.883607142857</v>
      </c>
      <c r="DG309">
        <v>24.7341892857143</v>
      </c>
      <c r="DH309">
        <v>500.037321428571</v>
      </c>
      <c r="DI309">
        <v>90.3656464285714</v>
      </c>
      <c r="DJ309">
        <v>0.0453957535714286</v>
      </c>
      <c r="DK309">
        <v>27.1710392857143</v>
      </c>
      <c r="DL309">
        <v>27.4589714285714</v>
      </c>
      <c r="DM309">
        <v>999.9</v>
      </c>
      <c r="DN309">
        <v>0</v>
      </c>
      <c r="DO309">
        <v>0</v>
      </c>
      <c r="DP309">
        <v>9998.92857142857</v>
      </c>
      <c r="DQ309">
        <v>0</v>
      </c>
      <c r="DR309">
        <v>18.1107428571429</v>
      </c>
      <c r="DS309">
        <v>-7.88769892857143</v>
      </c>
      <c r="DT309">
        <v>394.160071428571</v>
      </c>
      <c r="DU309">
        <v>399.945892857143</v>
      </c>
      <c r="DV309">
        <v>5.62146107142857</v>
      </c>
      <c r="DW309">
        <v>392.090785714286</v>
      </c>
      <c r="DX309">
        <v>19.639675</v>
      </c>
      <c r="DY309">
        <v>2.28273857142857</v>
      </c>
      <c r="DZ309">
        <v>1.7747525</v>
      </c>
      <c r="EA309">
        <v>19.5551071428571</v>
      </c>
      <c r="EB309">
        <v>15.5661535714286</v>
      </c>
      <c r="EC309">
        <v>1999.96964285714</v>
      </c>
      <c r="ED309">
        <v>0.97999475</v>
      </c>
      <c r="EE309">
        <v>0.0200053</v>
      </c>
      <c r="EF309">
        <v>0</v>
      </c>
      <c r="EG309">
        <v>834.10125</v>
      </c>
      <c r="EH309">
        <v>5.00063</v>
      </c>
      <c r="EI309">
        <v>16439.3285714286</v>
      </c>
      <c r="EJ309">
        <v>17256.6107142857</v>
      </c>
      <c r="EK309">
        <v>37.875</v>
      </c>
      <c r="EL309">
        <v>37.937</v>
      </c>
      <c r="EM309">
        <v>37.375</v>
      </c>
      <c r="EN309">
        <v>37.25</v>
      </c>
      <c r="EO309">
        <v>38.8816428571429</v>
      </c>
      <c r="EP309">
        <v>1955.05928571429</v>
      </c>
      <c r="EQ309">
        <v>39.9103571428571</v>
      </c>
      <c r="ER309">
        <v>0</v>
      </c>
      <c r="ES309">
        <v>1659028086.7</v>
      </c>
      <c r="ET309">
        <v>0</v>
      </c>
      <c r="EU309">
        <v>834.10316</v>
      </c>
      <c r="EV309">
        <v>-5.38423077543617</v>
      </c>
      <c r="EW309">
        <v>-88.2000000293433</v>
      </c>
      <c r="EX309">
        <v>16439.204</v>
      </c>
      <c r="EY309">
        <v>15</v>
      </c>
      <c r="EZ309">
        <v>0</v>
      </c>
      <c r="FA309" t="s">
        <v>420</v>
      </c>
      <c r="FB309">
        <v>1657551626.5</v>
      </c>
      <c r="FC309">
        <v>1657551629</v>
      </c>
      <c r="FD309">
        <v>0</v>
      </c>
      <c r="FE309">
        <v>0.403</v>
      </c>
      <c r="FF309">
        <v>0.009</v>
      </c>
      <c r="FG309">
        <v>9.41</v>
      </c>
      <c r="FH309">
        <v>0.087</v>
      </c>
      <c r="FI309">
        <v>417</v>
      </c>
      <c r="FJ309">
        <v>17</v>
      </c>
      <c r="FK309">
        <v>1.61</v>
      </c>
      <c r="FL309">
        <v>0.59</v>
      </c>
      <c r="FM309">
        <v>-12.5072615</v>
      </c>
      <c r="FN309">
        <v>79.53384630394</v>
      </c>
      <c r="FO309">
        <v>7.75649137095393</v>
      </c>
      <c r="FP309">
        <v>0</v>
      </c>
      <c r="FQ309">
        <v>834.262029411765</v>
      </c>
      <c r="FR309">
        <v>-1.7643544720561</v>
      </c>
      <c r="FS309">
        <v>0.277280436221918</v>
      </c>
      <c r="FT309">
        <v>0</v>
      </c>
      <c r="FU309">
        <v>5.61338575</v>
      </c>
      <c r="FV309">
        <v>0.125259174484035</v>
      </c>
      <c r="FW309">
        <v>0.0205771749625039</v>
      </c>
      <c r="FX309">
        <v>0</v>
      </c>
      <c r="FY309">
        <v>0</v>
      </c>
      <c r="FZ309">
        <v>3</v>
      </c>
      <c r="GA309" t="s">
        <v>427</v>
      </c>
      <c r="GB309">
        <v>2.97362</v>
      </c>
      <c r="GC309">
        <v>2.69935</v>
      </c>
      <c r="GD309">
        <v>0.081152</v>
      </c>
      <c r="GE309">
        <v>0.0825722</v>
      </c>
      <c r="GF309">
        <v>0.106769</v>
      </c>
      <c r="GG309">
        <v>0.0904862</v>
      </c>
      <c r="GH309">
        <v>35798.4</v>
      </c>
      <c r="GI309">
        <v>39087.3</v>
      </c>
      <c r="GJ309">
        <v>35304.4</v>
      </c>
      <c r="GK309">
        <v>38639</v>
      </c>
      <c r="GL309">
        <v>44701.4</v>
      </c>
      <c r="GM309">
        <v>50752.2</v>
      </c>
      <c r="GN309">
        <v>55181.3</v>
      </c>
      <c r="GO309">
        <v>61971.6</v>
      </c>
      <c r="GP309">
        <v>1.9834</v>
      </c>
      <c r="GQ309">
        <v>1.8506</v>
      </c>
      <c r="GR309">
        <v>0.150323</v>
      </c>
      <c r="GS309">
        <v>0</v>
      </c>
      <c r="GT309">
        <v>25.0024</v>
      </c>
      <c r="GU309">
        <v>999.9</v>
      </c>
      <c r="GV309">
        <v>58.967</v>
      </c>
      <c r="GW309">
        <v>29.195</v>
      </c>
      <c r="GX309">
        <v>26.5444</v>
      </c>
      <c r="GY309">
        <v>55.8364</v>
      </c>
      <c r="GZ309">
        <v>43.4335</v>
      </c>
      <c r="HA309">
        <v>1</v>
      </c>
      <c r="HB309">
        <v>-0.0672764</v>
      </c>
      <c r="HC309">
        <v>0.00305011</v>
      </c>
      <c r="HD309">
        <v>20.1139</v>
      </c>
      <c r="HE309">
        <v>5.19932</v>
      </c>
      <c r="HF309">
        <v>12.004</v>
      </c>
      <c r="HG309">
        <v>4.9756</v>
      </c>
      <c r="HH309">
        <v>3.2932</v>
      </c>
      <c r="HI309">
        <v>9999</v>
      </c>
      <c r="HJ309">
        <v>9999</v>
      </c>
      <c r="HK309">
        <v>9999</v>
      </c>
      <c r="HL309">
        <v>628.9</v>
      </c>
      <c r="HM309">
        <v>1.86313</v>
      </c>
      <c r="HN309">
        <v>1.86798</v>
      </c>
      <c r="HO309">
        <v>1.86783</v>
      </c>
      <c r="HP309">
        <v>1.86896</v>
      </c>
      <c r="HQ309">
        <v>1.86981</v>
      </c>
      <c r="HR309">
        <v>1.86584</v>
      </c>
      <c r="HS309">
        <v>1.86691</v>
      </c>
      <c r="HT309">
        <v>1.86829</v>
      </c>
      <c r="HU309">
        <v>5</v>
      </c>
      <c r="HV309">
        <v>0</v>
      </c>
      <c r="HW309">
        <v>0</v>
      </c>
      <c r="HX309">
        <v>0</v>
      </c>
      <c r="HY309" t="s">
        <v>422</v>
      </c>
      <c r="HZ309" t="s">
        <v>423</v>
      </c>
      <c r="IA309" t="s">
        <v>424</v>
      </c>
      <c r="IB309" t="s">
        <v>424</v>
      </c>
      <c r="IC309" t="s">
        <v>424</v>
      </c>
      <c r="ID309" t="s">
        <v>424</v>
      </c>
      <c r="IE309">
        <v>0</v>
      </c>
      <c r="IF309">
        <v>100</v>
      </c>
      <c r="IG309">
        <v>100</v>
      </c>
      <c r="IH309">
        <v>6.208</v>
      </c>
      <c r="II309">
        <v>0.5254</v>
      </c>
      <c r="IJ309">
        <v>4.02706509432224</v>
      </c>
      <c r="IK309">
        <v>0.00601174518973114</v>
      </c>
      <c r="IL309">
        <v>2.77886958061485e-07</v>
      </c>
      <c r="IM309">
        <v>-3.54636231360687e-10</v>
      </c>
      <c r="IN309">
        <v>-0.0404303883988718</v>
      </c>
      <c r="IO309">
        <v>-0.0177815531441476</v>
      </c>
      <c r="IP309">
        <v>0.00205572605671414</v>
      </c>
      <c r="IQ309">
        <v>-1.65519735432211e-05</v>
      </c>
      <c r="IR309">
        <v>-4</v>
      </c>
      <c r="IS309">
        <v>1848</v>
      </c>
      <c r="IT309">
        <v>1</v>
      </c>
      <c r="IU309">
        <v>25</v>
      </c>
      <c r="IV309">
        <v>24607.7</v>
      </c>
      <c r="IW309">
        <v>24607.7</v>
      </c>
      <c r="IX309">
        <v>0.911865</v>
      </c>
      <c r="IY309">
        <v>2.61353</v>
      </c>
      <c r="IZ309">
        <v>1.54785</v>
      </c>
      <c r="JA309">
        <v>2.30591</v>
      </c>
      <c r="JB309">
        <v>1.34644</v>
      </c>
      <c r="JC309">
        <v>2.37793</v>
      </c>
      <c r="JD309">
        <v>33.6029</v>
      </c>
      <c r="JE309">
        <v>24.2188</v>
      </c>
      <c r="JF309">
        <v>18</v>
      </c>
      <c r="JG309">
        <v>496.542</v>
      </c>
      <c r="JH309">
        <v>411.178</v>
      </c>
      <c r="JI309">
        <v>24.9999</v>
      </c>
      <c r="JJ309">
        <v>26.3797</v>
      </c>
      <c r="JK309">
        <v>30.0004</v>
      </c>
      <c r="JL309">
        <v>26.3245</v>
      </c>
      <c r="JM309">
        <v>26.2652</v>
      </c>
      <c r="JN309">
        <v>18.2237</v>
      </c>
      <c r="JO309">
        <v>35.3351</v>
      </c>
      <c r="JP309">
        <v>95.1185</v>
      </c>
      <c r="JQ309">
        <v>25</v>
      </c>
      <c r="JR309">
        <v>352.646</v>
      </c>
      <c r="JS309">
        <v>19.5465</v>
      </c>
      <c r="JT309">
        <v>102.367</v>
      </c>
      <c r="JU309">
        <v>103.155</v>
      </c>
    </row>
    <row r="310" spans="1:281">
      <c r="A310">
        <v>294</v>
      </c>
      <c r="B310">
        <v>1659028093</v>
      </c>
      <c r="C310">
        <v>4409.90000009537</v>
      </c>
      <c r="D310" t="s">
        <v>1015</v>
      </c>
      <c r="E310" t="s">
        <v>1016</v>
      </c>
      <c r="F310">
        <v>5</v>
      </c>
      <c r="G310" t="s">
        <v>1006</v>
      </c>
      <c r="H310" t="s">
        <v>417</v>
      </c>
      <c r="I310">
        <v>1659028085.5</v>
      </c>
      <c r="J310">
        <f>(K310)/1000</f>
        <v>0</v>
      </c>
      <c r="K310">
        <f>IF(CZ310, AN310, AH310)</f>
        <v>0</v>
      </c>
      <c r="L310">
        <f>IF(CZ310, AI310, AG310)</f>
        <v>0</v>
      </c>
      <c r="M310">
        <f>DB310 - IF(AU310&gt;1, L310*CV310*100.0/(AW310*DP310), 0)</f>
        <v>0</v>
      </c>
      <c r="N310">
        <f>((T310-J310/2)*M310-L310)/(T310+J310/2)</f>
        <v>0</v>
      </c>
      <c r="O310">
        <f>N310*(DI310+DJ310)/1000.0</f>
        <v>0</v>
      </c>
      <c r="P310">
        <f>(DB310 - IF(AU310&gt;1, L310*CV310*100.0/(AW310*DP310), 0))*(DI310+DJ310)/1000.0</f>
        <v>0</v>
      </c>
      <c r="Q310">
        <f>2.0/((1/S310-1/R310)+SIGN(S310)*SQRT((1/S310-1/R310)*(1/S310-1/R310) + 4*CW310/((CW310+1)*(CW310+1))*(2*1/S310*1/R310-1/R310*1/R310)))</f>
        <v>0</v>
      </c>
      <c r="R310">
        <f>IF(LEFT(CX310,1)&lt;&gt;"0",IF(LEFT(CX310,1)="1",3.0,CY310),$D$5+$E$5*(DP310*DI310/($K$5*1000))+$F$5*(DP310*DI310/($K$5*1000))*MAX(MIN(CV310,$J$5),$I$5)*MAX(MIN(CV310,$J$5),$I$5)+$G$5*MAX(MIN(CV310,$J$5),$I$5)*(DP310*DI310/($K$5*1000))+$H$5*(DP310*DI310/($K$5*1000))*(DP310*DI310/($K$5*1000)))</f>
        <v>0</v>
      </c>
      <c r="S310">
        <f>J310*(1000-(1000*0.61365*exp(17.502*W310/(240.97+W310))/(DI310+DJ310)+DD310)/2)/(1000*0.61365*exp(17.502*W310/(240.97+W310))/(DI310+DJ310)-DD310)</f>
        <v>0</v>
      </c>
      <c r="T310">
        <f>1/((CW310+1)/(Q310/1.6)+1/(R310/1.37)) + CW310/((CW310+1)/(Q310/1.6) + CW310/(R310/1.37))</f>
        <v>0</v>
      </c>
      <c r="U310">
        <f>(CR310*CU310)</f>
        <v>0</v>
      </c>
      <c r="V310">
        <f>(DK310+(U310+2*0.95*5.67E-8*(((DK310+$B$7)+273)^4-(DK310+273)^4)-44100*J310)/(1.84*29.3*R310+8*0.95*5.67E-8*(DK310+273)^3))</f>
        <v>0</v>
      </c>
      <c r="W310">
        <f>($C$7*DL310+$D$7*DM310+$E$7*V310)</f>
        <v>0</v>
      </c>
      <c r="X310">
        <f>0.61365*exp(17.502*W310/(240.97+W310))</f>
        <v>0</v>
      </c>
      <c r="Y310">
        <f>(Z310/AA310*100)</f>
        <v>0</v>
      </c>
      <c r="Z310">
        <f>DD310*(DI310+DJ310)/1000</f>
        <v>0</v>
      </c>
      <c r="AA310">
        <f>0.61365*exp(17.502*DK310/(240.97+DK310))</f>
        <v>0</v>
      </c>
      <c r="AB310">
        <f>(X310-DD310*(DI310+DJ310)/1000)</f>
        <v>0</v>
      </c>
      <c r="AC310">
        <f>(-J310*44100)</f>
        <v>0</v>
      </c>
      <c r="AD310">
        <f>2*29.3*R310*0.92*(DK310-W310)</f>
        <v>0</v>
      </c>
      <c r="AE310">
        <f>2*0.95*5.67E-8*(((DK310+$B$7)+273)^4-(W310+273)^4)</f>
        <v>0</v>
      </c>
      <c r="AF310">
        <f>U310+AE310+AC310+AD310</f>
        <v>0</v>
      </c>
      <c r="AG310">
        <f>DH310*AU310*(DC310-DB310*(1000-AU310*DE310)/(1000-AU310*DD310))/(100*CV310)</f>
        <v>0</v>
      </c>
      <c r="AH310">
        <f>1000*DH310*AU310*(DD310-DE310)/(100*CV310*(1000-AU310*DD310))</f>
        <v>0</v>
      </c>
      <c r="AI310">
        <f>(AJ310 - AK310 - DI310*1E3/(8.314*(DK310+273.15)) * AM310/DH310 * AL310) * DH310/(100*CV310) * (1000 - DE310)/1000</f>
        <v>0</v>
      </c>
      <c r="AJ310">
        <v>366.751721547637</v>
      </c>
      <c r="AK310">
        <v>361.666042424242</v>
      </c>
      <c r="AL310">
        <v>-3.01252604920689</v>
      </c>
      <c r="AM310">
        <v>66.0504921813524</v>
      </c>
      <c r="AN310">
        <f>(AP310 - AO310 + DI310*1E3/(8.314*(DK310+273.15)) * AR310/DH310 * AQ310) * DH310/(100*CV310) * 1000/(1000 - AP310)</f>
        <v>0</v>
      </c>
      <c r="AO310">
        <v>19.5788547141126</v>
      </c>
      <c r="AP310">
        <v>25.2174076923077</v>
      </c>
      <c r="AQ310">
        <v>-0.00167030303029338</v>
      </c>
      <c r="AR310">
        <v>92.47</v>
      </c>
      <c r="AS310">
        <v>0</v>
      </c>
      <c r="AT310">
        <v>0</v>
      </c>
      <c r="AU310">
        <f>IF(AS310*$H$13&gt;=AW310,1.0,(AW310/(AW310-AS310*$H$13)))</f>
        <v>0</v>
      </c>
      <c r="AV310">
        <f>(AU310-1)*100</f>
        <v>0</v>
      </c>
      <c r="AW310">
        <f>MAX(0,($B$13+$C$13*DP310)/(1+$D$13*DP310)*DI310/(DK310+273)*$E$13)</f>
        <v>0</v>
      </c>
      <c r="AX310" t="s">
        <v>418</v>
      </c>
      <c r="AY310" t="s">
        <v>418</v>
      </c>
      <c r="AZ310">
        <v>0</v>
      </c>
      <c r="BA310">
        <v>0</v>
      </c>
      <c r="BB310">
        <f>1-AZ310/BA310</f>
        <v>0</v>
      </c>
      <c r="BC310">
        <v>0</v>
      </c>
      <c r="BD310" t="s">
        <v>418</v>
      </c>
      <c r="BE310" t="s">
        <v>418</v>
      </c>
      <c r="BF310">
        <v>0</v>
      </c>
      <c r="BG310">
        <v>0</v>
      </c>
      <c r="BH310">
        <f>1-BF310/BG310</f>
        <v>0</v>
      </c>
      <c r="BI310">
        <v>0.5</v>
      </c>
      <c r="BJ310">
        <f>CS310</f>
        <v>0</v>
      </c>
      <c r="BK310">
        <f>L310</f>
        <v>0</v>
      </c>
      <c r="BL310">
        <f>BH310*BI310*BJ310</f>
        <v>0</v>
      </c>
      <c r="BM310">
        <f>(BK310-BC310)/BJ310</f>
        <v>0</v>
      </c>
      <c r="BN310">
        <f>(BA310-BG310)/BG310</f>
        <v>0</v>
      </c>
      <c r="BO310">
        <f>AZ310/(BB310+AZ310/BG310)</f>
        <v>0</v>
      </c>
      <c r="BP310" t="s">
        <v>418</v>
      </c>
      <c r="BQ310">
        <v>0</v>
      </c>
      <c r="BR310">
        <f>IF(BQ310&lt;&gt;0, BQ310, BO310)</f>
        <v>0</v>
      </c>
      <c r="BS310">
        <f>1-BR310/BG310</f>
        <v>0</v>
      </c>
      <c r="BT310">
        <f>(BG310-BF310)/(BG310-BR310)</f>
        <v>0</v>
      </c>
      <c r="BU310">
        <f>(BA310-BG310)/(BA310-BR310)</f>
        <v>0</v>
      </c>
      <c r="BV310">
        <f>(BG310-BF310)/(BG310-AZ310)</f>
        <v>0</v>
      </c>
      <c r="BW310">
        <f>(BA310-BG310)/(BA310-AZ310)</f>
        <v>0</v>
      </c>
      <c r="BX310">
        <f>(BT310*BR310/BF310)</f>
        <v>0</v>
      </c>
      <c r="BY310">
        <f>(1-BX310)</f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f>$B$11*DQ310+$C$11*DR310+$F$11*EC310*(1-EF310)</f>
        <v>0</v>
      </c>
      <c r="CS310">
        <f>CR310*CT310</f>
        <v>0</v>
      </c>
      <c r="CT310">
        <f>($B$11*$D$9+$C$11*$D$9+$F$11*((EP310+EH310)/MAX(EP310+EH310+EQ310, 0.1)*$I$9+EQ310/MAX(EP310+EH310+EQ310, 0.1)*$J$9))/($B$11+$C$11+$F$11)</f>
        <v>0</v>
      </c>
      <c r="CU310">
        <f>($B$11*$K$9+$C$11*$K$9+$F$11*((EP310+EH310)/MAX(EP310+EH310+EQ310, 0.1)*$P$9+EQ310/MAX(EP310+EH310+EQ310, 0.1)*$Q$9))/($B$11+$C$11+$F$11)</f>
        <v>0</v>
      </c>
      <c r="CV310">
        <v>6</v>
      </c>
      <c r="CW310">
        <v>0.5</v>
      </c>
      <c r="CX310" t="s">
        <v>419</v>
      </c>
      <c r="CY310">
        <v>2</v>
      </c>
      <c r="CZ310" t="b">
        <v>1</v>
      </c>
      <c r="DA310">
        <v>1659028085.5</v>
      </c>
      <c r="DB310">
        <v>371.980407407407</v>
      </c>
      <c r="DC310">
        <v>375.223555555556</v>
      </c>
      <c r="DD310">
        <v>25.2411296296296</v>
      </c>
      <c r="DE310">
        <v>19.6094962962963</v>
      </c>
      <c r="DF310">
        <v>365.734851851852</v>
      </c>
      <c r="DG310">
        <v>24.7152</v>
      </c>
      <c r="DH310">
        <v>500.044888888889</v>
      </c>
      <c r="DI310">
        <v>90.3648037037037</v>
      </c>
      <c r="DJ310">
        <v>0.0453623074074074</v>
      </c>
      <c r="DK310">
        <v>27.1694925925926</v>
      </c>
      <c r="DL310">
        <v>27.4549</v>
      </c>
      <c r="DM310">
        <v>999.9</v>
      </c>
      <c r="DN310">
        <v>0</v>
      </c>
      <c r="DO310">
        <v>0</v>
      </c>
      <c r="DP310">
        <v>10010.9259259259</v>
      </c>
      <c r="DQ310">
        <v>0</v>
      </c>
      <c r="DR310">
        <v>18.1252703703704</v>
      </c>
      <c r="DS310">
        <v>-3.24305877777778</v>
      </c>
      <c r="DT310">
        <v>381.612962962963</v>
      </c>
      <c r="DU310">
        <v>382.729148148148</v>
      </c>
      <c r="DV310">
        <v>5.63163148148148</v>
      </c>
      <c r="DW310">
        <v>375.223555555556</v>
      </c>
      <c r="DX310">
        <v>19.6094962962963</v>
      </c>
      <c r="DY310">
        <v>2.28090888888889</v>
      </c>
      <c r="DZ310">
        <v>1.77200888888889</v>
      </c>
      <c r="EA310">
        <v>19.5422111111111</v>
      </c>
      <c r="EB310">
        <v>15.5420111111111</v>
      </c>
      <c r="EC310">
        <v>2000.01</v>
      </c>
      <c r="ED310">
        <v>0.979994888888889</v>
      </c>
      <c r="EE310">
        <v>0.0200051518518519</v>
      </c>
      <c r="EF310">
        <v>0</v>
      </c>
      <c r="EG310">
        <v>833.519925925926</v>
      </c>
      <c r="EH310">
        <v>5.00063</v>
      </c>
      <c r="EI310">
        <v>16429.0333333333</v>
      </c>
      <c r="EJ310">
        <v>17256.9518518518</v>
      </c>
      <c r="EK310">
        <v>37.875</v>
      </c>
      <c r="EL310">
        <v>37.937</v>
      </c>
      <c r="EM310">
        <v>37.375</v>
      </c>
      <c r="EN310">
        <v>37.25</v>
      </c>
      <c r="EO310">
        <v>38.8864814814815</v>
      </c>
      <c r="EP310">
        <v>1955.09888888889</v>
      </c>
      <c r="EQ310">
        <v>39.9111111111111</v>
      </c>
      <c r="ER310">
        <v>0</v>
      </c>
      <c r="ES310">
        <v>1659028092.1</v>
      </c>
      <c r="ET310">
        <v>0</v>
      </c>
      <c r="EU310">
        <v>833.524115384615</v>
      </c>
      <c r="EV310">
        <v>-8.46444444328232</v>
      </c>
      <c r="EW310">
        <v>-173.182905974653</v>
      </c>
      <c r="EX310">
        <v>16428.3615384615</v>
      </c>
      <c r="EY310">
        <v>15</v>
      </c>
      <c r="EZ310">
        <v>0</v>
      </c>
      <c r="FA310" t="s">
        <v>420</v>
      </c>
      <c r="FB310">
        <v>1657551626.5</v>
      </c>
      <c r="FC310">
        <v>1657551629</v>
      </c>
      <c r="FD310">
        <v>0</v>
      </c>
      <c r="FE310">
        <v>0.403</v>
      </c>
      <c r="FF310">
        <v>0.009</v>
      </c>
      <c r="FG310">
        <v>9.41</v>
      </c>
      <c r="FH310">
        <v>0.087</v>
      </c>
      <c r="FI310">
        <v>417</v>
      </c>
      <c r="FJ310">
        <v>17</v>
      </c>
      <c r="FK310">
        <v>1.61</v>
      </c>
      <c r="FL310">
        <v>0.59</v>
      </c>
      <c r="FM310">
        <v>-6.83402504878049</v>
      </c>
      <c r="FN310">
        <v>57.5094104111498</v>
      </c>
      <c r="FO310">
        <v>5.97125862823513</v>
      </c>
      <c r="FP310">
        <v>0</v>
      </c>
      <c r="FQ310">
        <v>833.865205882353</v>
      </c>
      <c r="FR310">
        <v>-6.14305576565355</v>
      </c>
      <c r="FS310">
        <v>0.675991027586288</v>
      </c>
      <c r="FT310">
        <v>0</v>
      </c>
      <c r="FU310">
        <v>5.62670219512195</v>
      </c>
      <c r="FV310">
        <v>0.126715818815335</v>
      </c>
      <c r="FW310">
        <v>0.0186285645483665</v>
      </c>
      <c r="FX310">
        <v>0</v>
      </c>
      <c r="FY310">
        <v>0</v>
      </c>
      <c r="FZ310">
        <v>3</v>
      </c>
      <c r="GA310" t="s">
        <v>427</v>
      </c>
      <c r="GB310">
        <v>2.97307</v>
      </c>
      <c r="GC310">
        <v>2.69916</v>
      </c>
      <c r="GD310">
        <v>0.0785926</v>
      </c>
      <c r="GE310">
        <v>0.0799732</v>
      </c>
      <c r="GF310">
        <v>0.106726</v>
      </c>
      <c r="GG310">
        <v>0.0904913</v>
      </c>
      <c r="GH310">
        <v>35898.1</v>
      </c>
      <c r="GI310">
        <v>39198.2</v>
      </c>
      <c r="GJ310">
        <v>35304.4</v>
      </c>
      <c r="GK310">
        <v>38639.2</v>
      </c>
      <c r="GL310">
        <v>44703.4</v>
      </c>
      <c r="GM310">
        <v>50752.2</v>
      </c>
      <c r="GN310">
        <v>55181.1</v>
      </c>
      <c r="GO310">
        <v>61972.1</v>
      </c>
      <c r="GP310">
        <v>1.9816</v>
      </c>
      <c r="GQ310">
        <v>1.8512</v>
      </c>
      <c r="GR310">
        <v>0.150204</v>
      </c>
      <c r="GS310">
        <v>0</v>
      </c>
      <c r="GT310">
        <v>25.0004</v>
      </c>
      <c r="GU310">
        <v>999.9</v>
      </c>
      <c r="GV310">
        <v>58.967</v>
      </c>
      <c r="GW310">
        <v>29.175</v>
      </c>
      <c r="GX310">
        <v>26.5124</v>
      </c>
      <c r="GY310">
        <v>55.9064</v>
      </c>
      <c r="GZ310">
        <v>42.9808</v>
      </c>
      <c r="HA310">
        <v>1</v>
      </c>
      <c r="HB310">
        <v>-0.0676016</v>
      </c>
      <c r="HC310">
        <v>0.00348584</v>
      </c>
      <c r="HD310">
        <v>20.1135</v>
      </c>
      <c r="HE310">
        <v>5.19812</v>
      </c>
      <c r="HF310">
        <v>12.0052</v>
      </c>
      <c r="HG310">
        <v>4.976</v>
      </c>
      <c r="HH310">
        <v>3.2932</v>
      </c>
      <c r="HI310">
        <v>9999</v>
      </c>
      <c r="HJ310">
        <v>9999</v>
      </c>
      <c r="HK310">
        <v>9999</v>
      </c>
      <c r="HL310">
        <v>628.9</v>
      </c>
      <c r="HM310">
        <v>1.86313</v>
      </c>
      <c r="HN310">
        <v>1.86798</v>
      </c>
      <c r="HO310">
        <v>1.86783</v>
      </c>
      <c r="HP310">
        <v>1.86896</v>
      </c>
      <c r="HQ310">
        <v>1.86981</v>
      </c>
      <c r="HR310">
        <v>1.86584</v>
      </c>
      <c r="HS310">
        <v>1.86691</v>
      </c>
      <c r="HT310">
        <v>1.86829</v>
      </c>
      <c r="HU310">
        <v>5</v>
      </c>
      <c r="HV310">
        <v>0</v>
      </c>
      <c r="HW310">
        <v>0</v>
      </c>
      <c r="HX310">
        <v>0</v>
      </c>
      <c r="HY310" t="s">
        <v>422</v>
      </c>
      <c r="HZ310" t="s">
        <v>423</v>
      </c>
      <c r="IA310" t="s">
        <v>424</v>
      </c>
      <c r="IB310" t="s">
        <v>424</v>
      </c>
      <c r="IC310" t="s">
        <v>424</v>
      </c>
      <c r="ID310" t="s">
        <v>424</v>
      </c>
      <c r="IE310">
        <v>0</v>
      </c>
      <c r="IF310">
        <v>100</v>
      </c>
      <c r="IG310">
        <v>100</v>
      </c>
      <c r="IH310">
        <v>6.121</v>
      </c>
      <c r="II310">
        <v>0.5246</v>
      </c>
      <c r="IJ310">
        <v>4.02706509432224</v>
      </c>
      <c r="IK310">
        <v>0.00601174518973114</v>
      </c>
      <c r="IL310">
        <v>2.77886958061485e-07</v>
      </c>
      <c r="IM310">
        <v>-3.54636231360687e-10</v>
      </c>
      <c r="IN310">
        <v>-0.0404303883988718</v>
      </c>
      <c r="IO310">
        <v>-0.0177815531441476</v>
      </c>
      <c r="IP310">
        <v>0.00205572605671414</v>
      </c>
      <c r="IQ310">
        <v>-1.65519735432211e-05</v>
      </c>
      <c r="IR310">
        <v>-4</v>
      </c>
      <c r="IS310">
        <v>1848</v>
      </c>
      <c r="IT310">
        <v>1</v>
      </c>
      <c r="IU310">
        <v>25</v>
      </c>
      <c r="IV310">
        <v>24607.8</v>
      </c>
      <c r="IW310">
        <v>24607.7</v>
      </c>
      <c r="IX310">
        <v>0.880127</v>
      </c>
      <c r="IY310">
        <v>2.60254</v>
      </c>
      <c r="IZ310">
        <v>1.54785</v>
      </c>
      <c r="JA310">
        <v>2.30591</v>
      </c>
      <c r="JB310">
        <v>1.34644</v>
      </c>
      <c r="JC310">
        <v>2.40601</v>
      </c>
      <c r="JD310">
        <v>33.6029</v>
      </c>
      <c r="JE310">
        <v>24.2276</v>
      </c>
      <c r="JF310">
        <v>18</v>
      </c>
      <c r="JG310">
        <v>495.364</v>
      </c>
      <c r="JH310">
        <v>411.515</v>
      </c>
      <c r="JI310">
        <v>24.9999</v>
      </c>
      <c r="JJ310">
        <v>26.3797</v>
      </c>
      <c r="JK310">
        <v>30</v>
      </c>
      <c r="JL310">
        <v>26.3245</v>
      </c>
      <c r="JM310">
        <v>26.2652</v>
      </c>
      <c r="JN310">
        <v>17.5279</v>
      </c>
      <c r="JO310">
        <v>35.3351</v>
      </c>
      <c r="JP310">
        <v>95.1185</v>
      </c>
      <c r="JQ310">
        <v>25</v>
      </c>
      <c r="JR310">
        <v>331.702</v>
      </c>
      <c r="JS310">
        <v>19.537</v>
      </c>
      <c r="JT310">
        <v>102.366</v>
      </c>
      <c r="JU310">
        <v>103.156</v>
      </c>
    </row>
    <row r="311" spans="1:281">
      <c r="A311">
        <v>295</v>
      </c>
      <c r="B311">
        <v>1659028098</v>
      </c>
      <c r="C311">
        <v>4414.90000009537</v>
      </c>
      <c r="D311" t="s">
        <v>1017</v>
      </c>
      <c r="E311" t="s">
        <v>1018</v>
      </c>
      <c r="F311">
        <v>5</v>
      </c>
      <c r="G311" t="s">
        <v>1006</v>
      </c>
      <c r="H311" t="s">
        <v>417</v>
      </c>
      <c r="I311">
        <v>1659028090.21429</v>
      </c>
      <c r="J311">
        <f>(K311)/1000</f>
        <v>0</v>
      </c>
      <c r="K311">
        <f>IF(CZ311, AN311, AH311)</f>
        <v>0</v>
      </c>
      <c r="L311">
        <f>IF(CZ311, AI311, AG311)</f>
        <v>0</v>
      </c>
      <c r="M311">
        <f>DB311 - IF(AU311&gt;1, L311*CV311*100.0/(AW311*DP311), 0)</f>
        <v>0</v>
      </c>
      <c r="N311">
        <f>((T311-J311/2)*M311-L311)/(T311+J311/2)</f>
        <v>0</v>
      </c>
      <c r="O311">
        <f>N311*(DI311+DJ311)/1000.0</f>
        <v>0</v>
      </c>
      <c r="P311">
        <f>(DB311 - IF(AU311&gt;1, L311*CV311*100.0/(AW311*DP311), 0))*(DI311+DJ311)/1000.0</f>
        <v>0</v>
      </c>
      <c r="Q311">
        <f>2.0/((1/S311-1/R311)+SIGN(S311)*SQRT((1/S311-1/R311)*(1/S311-1/R311) + 4*CW311/((CW311+1)*(CW311+1))*(2*1/S311*1/R311-1/R311*1/R311)))</f>
        <v>0</v>
      </c>
      <c r="R311">
        <f>IF(LEFT(CX311,1)&lt;&gt;"0",IF(LEFT(CX311,1)="1",3.0,CY311),$D$5+$E$5*(DP311*DI311/($K$5*1000))+$F$5*(DP311*DI311/($K$5*1000))*MAX(MIN(CV311,$J$5),$I$5)*MAX(MIN(CV311,$J$5),$I$5)+$G$5*MAX(MIN(CV311,$J$5),$I$5)*(DP311*DI311/($K$5*1000))+$H$5*(DP311*DI311/($K$5*1000))*(DP311*DI311/($K$5*1000)))</f>
        <v>0</v>
      </c>
      <c r="S311">
        <f>J311*(1000-(1000*0.61365*exp(17.502*W311/(240.97+W311))/(DI311+DJ311)+DD311)/2)/(1000*0.61365*exp(17.502*W311/(240.97+W311))/(DI311+DJ311)-DD311)</f>
        <v>0</v>
      </c>
      <c r="T311">
        <f>1/((CW311+1)/(Q311/1.6)+1/(R311/1.37)) + CW311/((CW311+1)/(Q311/1.6) + CW311/(R311/1.37))</f>
        <v>0</v>
      </c>
      <c r="U311">
        <f>(CR311*CU311)</f>
        <v>0</v>
      </c>
      <c r="V311">
        <f>(DK311+(U311+2*0.95*5.67E-8*(((DK311+$B$7)+273)^4-(DK311+273)^4)-44100*J311)/(1.84*29.3*R311+8*0.95*5.67E-8*(DK311+273)^3))</f>
        <v>0</v>
      </c>
      <c r="W311">
        <f>($C$7*DL311+$D$7*DM311+$E$7*V311)</f>
        <v>0</v>
      </c>
      <c r="X311">
        <f>0.61365*exp(17.502*W311/(240.97+W311))</f>
        <v>0</v>
      </c>
      <c r="Y311">
        <f>(Z311/AA311*100)</f>
        <v>0</v>
      </c>
      <c r="Z311">
        <f>DD311*(DI311+DJ311)/1000</f>
        <v>0</v>
      </c>
      <c r="AA311">
        <f>0.61365*exp(17.502*DK311/(240.97+DK311))</f>
        <v>0</v>
      </c>
      <c r="AB311">
        <f>(X311-DD311*(DI311+DJ311)/1000)</f>
        <v>0</v>
      </c>
      <c r="AC311">
        <f>(-J311*44100)</f>
        <v>0</v>
      </c>
      <c r="AD311">
        <f>2*29.3*R311*0.92*(DK311-W311)</f>
        <v>0</v>
      </c>
      <c r="AE311">
        <f>2*0.95*5.67E-8*(((DK311+$B$7)+273)^4-(W311+273)^4)</f>
        <v>0</v>
      </c>
      <c r="AF311">
        <f>U311+AE311+AC311+AD311</f>
        <v>0</v>
      </c>
      <c r="AG311">
        <f>DH311*AU311*(DC311-DB311*(1000-AU311*DE311)/(1000-AU311*DD311))/(100*CV311)</f>
        <v>0</v>
      </c>
      <c r="AH311">
        <f>1000*DH311*AU311*(DD311-DE311)/(100*CV311*(1000-AU311*DD311))</f>
        <v>0</v>
      </c>
      <c r="AI311">
        <f>(AJ311 - AK311 - DI311*1E3/(8.314*(DK311+273.15)) * AM311/DH311 * AL311) * DH311/(100*CV311) * (1000 - DE311)/1000</f>
        <v>0</v>
      </c>
      <c r="AJ311">
        <v>350.070326301466</v>
      </c>
      <c r="AK311">
        <v>346.601206060606</v>
      </c>
      <c r="AL311">
        <v>-3.11761223652616</v>
      </c>
      <c r="AM311">
        <v>66.0504921813524</v>
      </c>
      <c r="AN311">
        <f>(AP311 - AO311 + DI311*1E3/(8.314*(DK311+273.15)) * AR311/DH311 * AQ311) * DH311/(100*CV311) * 1000/(1000 - AP311)</f>
        <v>0</v>
      </c>
      <c r="AO311">
        <v>19.5708994975325</v>
      </c>
      <c r="AP311">
        <v>25.2156832167832</v>
      </c>
      <c r="AQ311">
        <v>-0.00399389090908444</v>
      </c>
      <c r="AR311">
        <v>92.47</v>
      </c>
      <c r="AS311">
        <v>0</v>
      </c>
      <c r="AT311">
        <v>0</v>
      </c>
      <c r="AU311">
        <f>IF(AS311*$H$13&gt;=AW311,1.0,(AW311/(AW311-AS311*$H$13)))</f>
        <v>0</v>
      </c>
      <c r="AV311">
        <f>(AU311-1)*100</f>
        <v>0</v>
      </c>
      <c r="AW311">
        <f>MAX(0,($B$13+$C$13*DP311)/(1+$D$13*DP311)*DI311/(DK311+273)*$E$13)</f>
        <v>0</v>
      </c>
      <c r="AX311" t="s">
        <v>418</v>
      </c>
      <c r="AY311" t="s">
        <v>418</v>
      </c>
      <c r="AZ311">
        <v>0</v>
      </c>
      <c r="BA311">
        <v>0</v>
      </c>
      <c r="BB311">
        <f>1-AZ311/BA311</f>
        <v>0</v>
      </c>
      <c r="BC311">
        <v>0</v>
      </c>
      <c r="BD311" t="s">
        <v>418</v>
      </c>
      <c r="BE311" t="s">
        <v>418</v>
      </c>
      <c r="BF311">
        <v>0</v>
      </c>
      <c r="BG311">
        <v>0</v>
      </c>
      <c r="BH311">
        <f>1-BF311/BG311</f>
        <v>0</v>
      </c>
      <c r="BI311">
        <v>0.5</v>
      </c>
      <c r="BJ311">
        <f>CS311</f>
        <v>0</v>
      </c>
      <c r="BK311">
        <f>L311</f>
        <v>0</v>
      </c>
      <c r="BL311">
        <f>BH311*BI311*BJ311</f>
        <v>0</v>
      </c>
      <c r="BM311">
        <f>(BK311-BC311)/BJ311</f>
        <v>0</v>
      </c>
      <c r="BN311">
        <f>(BA311-BG311)/BG311</f>
        <v>0</v>
      </c>
      <c r="BO311">
        <f>AZ311/(BB311+AZ311/BG311)</f>
        <v>0</v>
      </c>
      <c r="BP311" t="s">
        <v>418</v>
      </c>
      <c r="BQ311">
        <v>0</v>
      </c>
      <c r="BR311">
        <f>IF(BQ311&lt;&gt;0, BQ311, BO311)</f>
        <v>0</v>
      </c>
      <c r="BS311">
        <f>1-BR311/BG311</f>
        <v>0</v>
      </c>
      <c r="BT311">
        <f>(BG311-BF311)/(BG311-BR311)</f>
        <v>0</v>
      </c>
      <c r="BU311">
        <f>(BA311-BG311)/(BA311-BR311)</f>
        <v>0</v>
      </c>
      <c r="BV311">
        <f>(BG311-BF311)/(BG311-AZ311)</f>
        <v>0</v>
      </c>
      <c r="BW311">
        <f>(BA311-BG311)/(BA311-AZ311)</f>
        <v>0</v>
      </c>
      <c r="BX311">
        <f>(BT311*BR311/BF311)</f>
        <v>0</v>
      </c>
      <c r="BY311">
        <f>(1-BX311)</f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f>$B$11*DQ311+$C$11*DR311+$F$11*EC311*(1-EF311)</f>
        <v>0</v>
      </c>
      <c r="CS311">
        <f>CR311*CT311</f>
        <v>0</v>
      </c>
      <c r="CT311">
        <f>($B$11*$D$9+$C$11*$D$9+$F$11*((EP311+EH311)/MAX(EP311+EH311+EQ311, 0.1)*$I$9+EQ311/MAX(EP311+EH311+EQ311, 0.1)*$J$9))/($B$11+$C$11+$F$11)</f>
        <v>0</v>
      </c>
      <c r="CU311">
        <f>($B$11*$K$9+$C$11*$K$9+$F$11*((EP311+EH311)/MAX(EP311+EH311+EQ311, 0.1)*$P$9+EQ311/MAX(EP311+EH311+EQ311, 0.1)*$Q$9))/($B$11+$C$11+$F$11)</f>
        <v>0</v>
      </c>
      <c r="CV311">
        <v>6</v>
      </c>
      <c r="CW311">
        <v>0.5</v>
      </c>
      <c r="CX311" t="s">
        <v>419</v>
      </c>
      <c r="CY311">
        <v>2</v>
      </c>
      <c r="CZ311" t="b">
        <v>1</v>
      </c>
      <c r="DA311">
        <v>1659028090.21429</v>
      </c>
      <c r="DB311">
        <v>359.093607142857</v>
      </c>
      <c r="DC311">
        <v>359.855928571429</v>
      </c>
      <c r="DD311">
        <v>25.225725</v>
      </c>
      <c r="DE311">
        <v>19.5838428571429</v>
      </c>
      <c r="DF311">
        <v>352.92575</v>
      </c>
      <c r="DG311">
        <v>24.7005785714286</v>
      </c>
      <c r="DH311">
        <v>500.028142857143</v>
      </c>
      <c r="DI311">
        <v>90.3654928571429</v>
      </c>
      <c r="DJ311">
        <v>0.0453222357142857</v>
      </c>
      <c r="DK311">
        <v>27.1673464285714</v>
      </c>
      <c r="DL311">
        <v>27.4563107142857</v>
      </c>
      <c r="DM311">
        <v>999.9</v>
      </c>
      <c r="DN311">
        <v>0</v>
      </c>
      <c r="DO311">
        <v>0</v>
      </c>
      <c r="DP311">
        <v>10002.6785714286</v>
      </c>
      <c r="DQ311">
        <v>0</v>
      </c>
      <c r="DR311">
        <v>18.1261178571429</v>
      </c>
      <c r="DS311">
        <v>-0.762387910714286</v>
      </c>
      <c r="DT311">
        <v>368.386535714286</v>
      </c>
      <c r="DU311">
        <v>367.044357142857</v>
      </c>
      <c r="DV311">
        <v>5.64188142857143</v>
      </c>
      <c r="DW311">
        <v>359.855928571429</v>
      </c>
      <c r="DX311">
        <v>19.5838428571429</v>
      </c>
      <c r="DY311">
        <v>2.27953392857143</v>
      </c>
      <c r="DZ311">
        <v>1.76970392857143</v>
      </c>
      <c r="EA311">
        <v>19.5325</v>
      </c>
      <c r="EB311">
        <v>15.5217107142857</v>
      </c>
      <c r="EC311">
        <v>2000.02785714286</v>
      </c>
      <c r="ED311">
        <v>0.979995071428572</v>
      </c>
      <c r="EE311">
        <v>0.0200049571428571</v>
      </c>
      <c r="EF311">
        <v>0</v>
      </c>
      <c r="EG311">
        <v>832.848928571429</v>
      </c>
      <c r="EH311">
        <v>5.00063</v>
      </c>
      <c r="EI311">
        <v>16414.3857142857</v>
      </c>
      <c r="EJ311">
        <v>17257.1071428571</v>
      </c>
      <c r="EK311">
        <v>37.875</v>
      </c>
      <c r="EL311">
        <v>37.937</v>
      </c>
      <c r="EM311">
        <v>37.375</v>
      </c>
      <c r="EN311">
        <v>37.25</v>
      </c>
      <c r="EO311">
        <v>38.8860714285714</v>
      </c>
      <c r="EP311">
        <v>1955.11678571429</v>
      </c>
      <c r="EQ311">
        <v>39.9110714285714</v>
      </c>
      <c r="ER311">
        <v>0</v>
      </c>
      <c r="ES311">
        <v>1659028096.9</v>
      </c>
      <c r="ET311">
        <v>0</v>
      </c>
      <c r="EU311">
        <v>832.797846153846</v>
      </c>
      <c r="EV311">
        <v>-10.1683418798149</v>
      </c>
      <c r="EW311">
        <v>-207.20683761294</v>
      </c>
      <c r="EX311">
        <v>16413.3615384615</v>
      </c>
      <c r="EY311">
        <v>15</v>
      </c>
      <c r="EZ311">
        <v>0</v>
      </c>
      <c r="FA311" t="s">
        <v>420</v>
      </c>
      <c r="FB311">
        <v>1657551626.5</v>
      </c>
      <c r="FC311">
        <v>1657551629</v>
      </c>
      <c r="FD311">
        <v>0</v>
      </c>
      <c r="FE311">
        <v>0.403</v>
      </c>
      <c r="FF311">
        <v>0.009</v>
      </c>
      <c r="FG311">
        <v>9.41</v>
      </c>
      <c r="FH311">
        <v>0.087</v>
      </c>
      <c r="FI311">
        <v>417</v>
      </c>
      <c r="FJ311">
        <v>17</v>
      </c>
      <c r="FK311">
        <v>1.61</v>
      </c>
      <c r="FL311">
        <v>0.59</v>
      </c>
      <c r="FM311">
        <v>-2.8648467875</v>
      </c>
      <c r="FN311">
        <v>33.5814668161351</v>
      </c>
      <c r="FO311">
        <v>3.40723612037865</v>
      </c>
      <c r="FP311">
        <v>0</v>
      </c>
      <c r="FQ311">
        <v>833.320205882353</v>
      </c>
      <c r="FR311">
        <v>-8.51974026332871</v>
      </c>
      <c r="FS311">
        <v>0.869330025310634</v>
      </c>
      <c r="FT311">
        <v>0</v>
      </c>
      <c r="FU311">
        <v>5.63090825</v>
      </c>
      <c r="FV311">
        <v>0.143117560975581</v>
      </c>
      <c r="FW311">
        <v>0.0185793861426447</v>
      </c>
      <c r="FX311">
        <v>0</v>
      </c>
      <c r="FY311">
        <v>0</v>
      </c>
      <c r="FZ311">
        <v>3</v>
      </c>
      <c r="GA311" t="s">
        <v>427</v>
      </c>
      <c r="GB311">
        <v>2.97389</v>
      </c>
      <c r="GC311">
        <v>2.69956</v>
      </c>
      <c r="GD311">
        <v>0.0758467</v>
      </c>
      <c r="GE311">
        <v>0.076659</v>
      </c>
      <c r="GF311">
        <v>0.106732</v>
      </c>
      <c r="GG311">
        <v>0.0904437</v>
      </c>
      <c r="GH311">
        <v>36004.8</v>
      </c>
      <c r="GI311">
        <v>39339.1</v>
      </c>
      <c r="GJ311">
        <v>35304.2</v>
      </c>
      <c r="GK311">
        <v>38639</v>
      </c>
      <c r="GL311">
        <v>44703.3</v>
      </c>
      <c r="GM311">
        <v>50754.7</v>
      </c>
      <c r="GN311">
        <v>55181.5</v>
      </c>
      <c r="GO311">
        <v>61972</v>
      </c>
      <c r="GP311">
        <v>1.9822</v>
      </c>
      <c r="GQ311">
        <v>1.8512</v>
      </c>
      <c r="GR311">
        <v>0.150293</v>
      </c>
      <c r="GS311">
        <v>0</v>
      </c>
      <c r="GT311">
        <v>24.9962</v>
      </c>
      <c r="GU311">
        <v>999.9</v>
      </c>
      <c r="GV311">
        <v>58.943</v>
      </c>
      <c r="GW311">
        <v>29.195</v>
      </c>
      <c r="GX311">
        <v>26.5287</v>
      </c>
      <c r="GY311">
        <v>56.1264</v>
      </c>
      <c r="GZ311">
        <v>43.4696</v>
      </c>
      <c r="HA311">
        <v>1</v>
      </c>
      <c r="HB311">
        <v>-0.0672358</v>
      </c>
      <c r="HC311">
        <v>0.00348584</v>
      </c>
      <c r="HD311">
        <v>20.114</v>
      </c>
      <c r="HE311">
        <v>5.19932</v>
      </c>
      <c r="HF311">
        <v>12.0052</v>
      </c>
      <c r="HG311">
        <v>4.9756</v>
      </c>
      <c r="HH311">
        <v>3.293</v>
      </c>
      <c r="HI311">
        <v>9999</v>
      </c>
      <c r="HJ311">
        <v>9999</v>
      </c>
      <c r="HK311">
        <v>9999</v>
      </c>
      <c r="HL311">
        <v>628.9</v>
      </c>
      <c r="HM311">
        <v>1.86319</v>
      </c>
      <c r="HN311">
        <v>1.86798</v>
      </c>
      <c r="HO311">
        <v>1.86783</v>
      </c>
      <c r="HP311">
        <v>1.86905</v>
      </c>
      <c r="HQ311">
        <v>1.86981</v>
      </c>
      <c r="HR311">
        <v>1.86584</v>
      </c>
      <c r="HS311">
        <v>1.86691</v>
      </c>
      <c r="HT311">
        <v>1.86829</v>
      </c>
      <c r="HU311">
        <v>5</v>
      </c>
      <c r="HV311">
        <v>0</v>
      </c>
      <c r="HW311">
        <v>0</v>
      </c>
      <c r="HX311">
        <v>0</v>
      </c>
      <c r="HY311" t="s">
        <v>422</v>
      </c>
      <c r="HZ311" t="s">
        <v>423</v>
      </c>
      <c r="IA311" t="s">
        <v>424</v>
      </c>
      <c r="IB311" t="s">
        <v>424</v>
      </c>
      <c r="IC311" t="s">
        <v>424</v>
      </c>
      <c r="ID311" t="s">
        <v>424</v>
      </c>
      <c r="IE311">
        <v>0</v>
      </c>
      <c r="IF311">
        <v>100</v>
      </c>
      <c r="IG311">
        <v>100</v>
      </c>
      <c r="IH311">
        <v>6.029</v>
      </c>
      <c r="II311">
        <v>0.5246</v>
      </c>
      <c r="IJ311">
        <v>4.02706509432224</v>
      </c>
      <c r="IK311">
        <v>0.00601174518973114</v>
      </c>
      <c r="IL311">
        <v>2.77886958061485e-07</v>
      </c>
      <c r="IM311">
        <v>-3.54636231360687e-10</v>
      </c>
      <c r="IN311">
        <v>-0.0404303883988718</v>
      </c>
      <c r="IO311">
        <v>-0.0177815531441476</v>
      </c>
      <c r="IP311">
        <v>0.00205572605671414</v>
      </c>
      <c r="IQ311">
        <v>-1.65519735432211e-05</v>
      </c>
      <c r="IR311">
        <v>-4</v>
      </c>
      <c r="IS311">
        <v>1848</v>
      </c>
      <c r="IT311">
        <v>1</v>
      </c>
      <c r="IU311">
        <v>25</v>
      </c>
      <c r="IV311">
        <v>24607.9</v>
      </c>
      <c r="IW311">
        <v>24607.8</v>
      </c>
      <c r="IX311">
        <v>0.844727</v>
      </c>
      <c r="IY311">
        <v>2.61108</v>
      </c>
      <c r="IZ311">
        <v>1.54785</v>
      </c>
      <c r="JA311">
        <v>2.30591</v>
      </c>
      <c r="JB311">
        <v>1.34644</v>
      </c>
      <c r="JC311">
        <v>2.40601</v>
      </c>
      <c r="JD311">
        <v>33.6029</v>
      </c>
      <c r="JE311">
        <v>24.2188</v>
      </c>
      <c r="JF311">
        <v>18</v>
      </c>
      <c r="JG311">
        <v>495.756</v>
      </c>
      <c r="JH311">
        <v>411.515</v>
      </c>
      <c r="JI311">
        <v>24.9999</v>
      </c>
      <c r="JJ311">
        <v>26.3797</v>
      </c>
      <c r="JK311">
        <v>30.0004</v>
      </c>
      <c r="JL311">
        <v>26.3245</v>
      </c>
      <c r="JM311">
        <v>26.2652</v>
      </c>
      <c r="JN311">
        <v>16.8884</v>
      </c>
      <c r="JO311">
        <v>35.3351</v>
      </c>
      <c r="JP311">
        <v>94.7412</v>
      </c>
      <c r="JQ311">
        <v>25</v>
      </c>
      <c r="JR311">
        <v>318.264</v>
      </c>
      <c r="JS311">
        <v>19.5196</v>
      </c>
      <c r="JT311">
        <v>102.367</v>
      </c>
      <c r="JU311">
        <v>103.156</v>
      </c>
    </row>
    <row r="312" spans="1:281">
      <c r="A312">
        <v>296</v>
      </c>
      <c r="B312">
        <v>1659028103</v>
      </c>
      <c r="C312">
        <v>4419.90000009537</v>
      </c>
      <c r="D312" t="s">
        <v>1019</v>
      </c>
      <c r="E312" t="s">
        <v>1020</v>
      </c>
      <c r="F312">
        <v>5</v>
      </c>
      <c r="G312" t="s">
        <v>1006</v>
      </c>
      <c r="H312" t="s">
        <v>417</v>
      </c>
      <c r="I312">
        <v>1659028095.5</v>
      </c>
      <c r="J312">
        <f>(K312)/1000</f>
        <v>0</v>
      </c>
      <c r="K312">
        <f>IF(CZ312, AN312, AH312)</f>
        <v>0</v>
      </c>
      <c r="L312">
        <f>IF(CZ312, AI312, AG312)</f>
        <v>0</v>
      </c>
      <c r="M312">
        <f>DB312 - IF(AU312&gt;1, L312*CV312*100.0/(AW312*DP312), 0)</f>
        <v>0</v>
      </c>
      <c r="N312">
        <f>((T312-J312/2)*M312-L312)/(T312+J312/2)</f>
        <v>0</v>
      </c>
      <c r="O312">
        <f>N312*(DI312+DJ312)/1000.0</f>
        <v>0</v>
      </c>
      <c r="P312">
        <f>(DB312 - IF(AU312&gt;1, L312*CV312*100.0/(AW312*DP312), 0))*(DI312+DJ312)/1000.0</f>
        <v>0</v>
      </c>
      <c r="Q312">
        <f>2.0/((1/S312-1/R312)+SIGN(S312)*SQRT((1/S312-1/R312)*(1/S312-1/R312) + 4*CW312/((CW312+1)*(CW312+1))*(2*1/S312*1/R312-1/R312*1/R312)))</f>
        <v>0</v>
      </c>
      <c r="R312">
        <f>IF(LEFT(CX312,1)&lt;&gt;"0",IF(LEFT(CX312,1)="1",3.0,CY312),$D$5+$E$5*(DP312*DI312/($K$5*1000))+$F$5*(DP312*DI312/($K$5*1000))*MAX(MIN(CV312,$J$5),$I$5)*MAX(MIN(CV312,$J$5),$I$5)+$G$5*MAX(MIN(CV312,$J$5),$I$5)*(DP312*DI312/($K$5*1000))+$H$5*(DP312*DI312/($K$5*1000))*(DP312*DI312/($K$5*1000)))</f>
        <v>0</v>
      </c>
      <c r="S312">
        <f>J312*(1000-(1000*0.61365*exp(17.502*W312/(240.97+W312))/(DI312+DJ312)+DD312)/2)/(1000*0.61365*exp(17.502*W312/(240.97+W312))/(DI312+DJ312)-DD312)</f>
        <v>0</v>
      </c>
      <c r="T312">
        <f>1/((CW312+1)/(Q312/1.6)+1/(R312/1.37)) + CW312/((CW312+1)/(Q312/1.6) + CW312/(R312/1.37))</f>
        <v>0</v>
      </c>
      <c r="U312">
        <f>(CR312*CU312)</f>
        <v>0</v>
      </c>
      <c r="V312">
        <f>(DK312+(U312+2*0.95*5.67E-8*(((DK312+$B$7)+273)^4-(DK312+273)^4)-44100*J312)/(1.84*29.3*R312+8*0.95*5.67E-8*(DK312+273)^3))</f>
        <v>0</v>
      </c>
      <c r="W312">
        <f>($C$7*DL312+$D$7*DM312+$E$7*V312)</f>
        <v>0</v>
      </c>
      <c r="X312">
        <f>0.61365*exp(17.502*W312/(240.97+W312))</f>
        <v>0</v>
      </c>
      <c r="Y312">
        <f>(Z312/AA312*100)</f>
        <v>0</v>
      </c>
      <c r="Z312">
        <f>DD312*(DI312+DJ312)/1000</f>
        <v>0</v>
      </c>
      <c r="AA312">
        <f>0.61365*exp(17.502*DK312/(240.97+DK312))</f>
        <v>0</v>
      </c>
      <c r="AB312">
        <f>(X312-DD312*(DI312+DJ312)/1000)</f>
        <v>0</v>
      </c>
      <c r="AC312">
        <f>(-J312*44100)</f>
        <v>0</v>
      </c>
      <c r="AD312">
        <f>2*29.3*R312*0.92*(DK312-W312)</f>
        <v>0</v>
      </c>
      <c r="AE312">
        <f>2*0.95*5.67E-8*(((DK312+$B$7)+273)^4-(W312+273)^4)</f>
        <v>0</v>
      </c>
      <c r="AF312">
        <f>U312+AE312+AC312+AD312</f>
        <v>0</v>
      </c>
      <c r="AG312">
        <f>DH312*AU312*(DC312-DB312*(1000-AU312*DE312)/(1000-AU312*DD312))/(100*CV312)</f>
        <v>0</v>
      </c>
      <c r="AH312">
        <f>1000*DH312*AU312*(DD312-DE312)/(100*CV312*(1000-AU312*DD312))</f>
        <v>0</v>
      </c>
      <c r="AI312">
        <f>(AJ312 - AK312 - DI312*1E3/(8.314*(DK312+273.15)) * AM312/DH312 * AL312) * DH312/(100*CV312) * (1000 - DE312)/1000</f>
        <v>0</v>
      </c>
      <c r="AJ312">
        <v>333.208833465246</v>
      </c>
      <c r="AK312">
        <v>330.64946060606</v>
      </c>
      <c r="AL312">
        <v>-3.15702143911881</v>
      </c>
      <c r="AM312">
        <v>66.0504921813524</v>
      </c>
      <c r="AN312">
        <f>(AP312 - AO312 + DI312*1E3/(8.314*(DK312+273.15)) * AR312/DH312 * AQ312) * DH312/(100*CV312) * 1000/(1000 - AP312)</f>
        <v>0</v>
      </c>
      <c r="AO312">
        <v>19.5591404771429</v>
      </c>
      <c r="AP312">
        <v>25.2074895104895</v>
      </c>
      <c r="AQ312">
        <v>-0.000502109090908573</v>
      </c>
      <c r="AR312">
        <v>92.47</v>
      </c>
      <c r="AS312">
        <v>0</v>
      </c>
      <c r="AT312">
        <v>0</v>
      </c>
      <c r="AU312">
        <f>IF(AS312*$H$13&gt;=AW312,1.0,(AW312/(AW312-AS312*$H$13)))</f>
        <v>0</v>
      </c>
      <c r="AV312">
        <f>(AU312-1)*100</f>
        <v>0</v>
      </c>
      <c r="AW312">
        <f>MAX(0,($B$13+$C$13*DP312)/(1+$D$13*DP312)*DI312/(DK312+273)*$E$13)</f>
        <v>0</v>
      </c>
      <c r="AX312" t="s">
        <v>418</v>
      </c>
      <c r="AY312" t="s">
        <v>418</v>
      </c>
      <c r="AZ312">
        <v>0</v>
      </c>
      <c r="BA312">
        <v>0</v>
      </c>
      <c r="BB312">
        <f>1-AZ312/BA312</f>
        <v>0</v>
      </c>
      <c r="BC312">
        <v>0</v>
      </c>
      <c r="BD312" t="s">
        <v>418</v>
      </c>
      <c r="BE312" t="s">
        <v>418</v>
      </c>
      <c r="BF312">
        <v>0</v>
      </c>
      <c r="BG312">
        <v>0</v>
      </c>
      <c r="BH312">
        <f>1-BF312/BG312</f>
        <v>0</v>
      </c>
      <c r="BI312">
        <v>0.5</v>
      </c>
      <c r="BJ312">
        <f>CS312</f>
        <v>0</v>
      </c>
      <c r="BK312">
        <f>L312</f>
        <v>0</v>
      </c>
      <c r="BL312">
        <f>BH312*BI312*BJ312</f>
        <v>0</v>
      </c>
      <c r="BM312">
        <f>(BK312-BC312)/BJ312</f>
        <v>0</v>
      </c>
      <c r="BN312">
        <f>(BA312-BG312)/BG312</f>
        <v>0</v>
      </c>
      <c r="BO312">
        <f>AZ312/(BB312+AZ312/BG312)</f>
        <v>0</v>
      </c>
      <c r="BP312" t="s">
        <v>418</v>
      </c>
      <c r="BQ312">
        <v>0</v>
      </c>
      <c r="BR312">
        <f>IF(BQ312&lt;&gt;0, BQ312, BO312)</f>
        <v>0</v>
      </c>
      <c r="BS312">
        <f>1-BR312/BG312</f>
        <v>0</v>
      </c>
      <c r="BT312">
        <f>(BG312-BF312)/(BG312-BR312)</f>
        <v>0</v>
      </c>
      <c r="BU312">
        <f>(BA312-BG312)/(BA312-BR312)</f>
        <v>0</v>
      </c>
      <c r="BV312">
        <f>(BG312-BF312)/(BG312-AZ312)</f>
        <v>0</v>
      </c>
      <c r="BW312">
        <f>(BA312-BG312)/(BA312-AZ312)</f>
        <v>0</v>
      </c>
      <c r="BX312">
        <f>(BT312*BR312/BF312)</f>
        <v>0</v>
      </c>
      <c r="BY312">
        <f>(1-BX312)</f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f>$B$11*DQ312+$C$11*DR312+$F$11*EC312*(1-EF312)</f>
        <v>0</v>
      </c>
      <c r="CS312">
        <f>CR312*CT312</f>
        <v>0</v>
      </c>
      <c r="CT312">
        <f>($B$11*$D$9+$C$11*$D$9+$F$11*((EP312+EH312)/MAX(EP312+EH312+EQ312, 0.1)*$I$9+EQ312/MAX(EP312+EH312+EQ312, 0.1)*$J$9))/($B$11+$C$11+$F$11)</f>
        <v>0</v>
      </c>
      <c r="CU312">
        <f>($B$11*$K$9+$C$11*$K$9+$F$11*((EP312+EH312)/MAX(EP312+EH312+EQ312, 0.1)*$P$9+EQ312/MAX(EP312+EH312+EQ312, 0.1)*$Q$9))/($B$11+$C$11+$F$11)</f>
        <v>0</v>
      </c>
      <c r="CV312">
        <v>6</v>
      </c>
      <c r="CW312">
        <v>0.5</v>
      </c>
      <c r="CX312" t="s">
        <v>419</v>
      </c>
      <c r="CY312">
        <v>2</v>
      </c>
      <c r="CZ312" t="b">
        <v>1</v>
      </c>
      <c r="DA312">
        <v>1659028095.5</v>
      </c>
      <c r="DB312">
        <v>343.60837037037</v>
      </c>
      <c r="DC312">
        <v>342.565148148148</v>
      </c>
      <c r="DD312">
        <v>25.2137444444444</v>
      </c>
      <c r="DE312">
        <v>19.5679111111111</v>
      </c>
      <c r="DF312">
        <v>337.534074074074</v>
      </c>
      <c r="DG312">
        <v>24.6891962962963</v>
      </c>
      <c r="DH312">
        <v>500.063074074074</v>
      </c>
      <c r="DI312">
        <v>90.3647259259259</v>
      </c>
      <c r="DJ312">
        <v>0.0454251037037037</v>
      </c>
      <c r="DK312">
        <v>27.1650481481481</v>
      </c>
      <c r="DL312">
        <v>27.4528851851852</v>
      </c>
      <c r="DM312">
        <v>999.9</v>
      </c>
      <c r="DN312">
        <v>0</v>
      </c>
      <c r="DO312">
        <v>0</v>
      </c>
      <c r="DP312">
        <v>9992.40740740741</v>
      </c>
      <c r="DQ312">
        <v>0</v>
      </c>
      <c r="DR312">
        <v>18.4390962962963</v>
      </c>
      <c r="DS312">
        <v>1.04312327777778</v>
      </c>
      <c r="DT312">
        <v>352.496111111111</v>
      </c>
      <c r="DU312">
        <v>349.402444444444</v>
      </c>
      <c r="DV312">
        <v>5.64582777777778</v>
      </c>
      <c r="DW312">
        <v>342.565148148148</v>
      </c>
      <c r="DX312">
        <v>19.5679111111111</v>
      </c>
      <c r="DY312">
        <v>2.27843185185185</v>
      </c>
      <c r="DZ312">
        <v>1.76824814814815</v>
      </c>
      <c r="EA312">
        <v>19.5247148148148</v>
      </c>
      <c r="EB312">
        <v>15.5088925925926</v>
      </c>
      <c r="EC312">
        <v>2000.01037037037</v>
      </c>
      <c r="ED312">
        <v>0.979994888888889</v>
      </c>
      <c r="EE312">
        <v>0.0200051518518519</v>
      </c>
      <c r="EF312">
        <v>0</v>
      </c>
      <c r="EG312">
        <v>832.008148148148</v>
      </c>
      <c r="EH312">
        <v>5.00063</v>
      </c>
      <c r="EI312">
        <v>16396.7592592593</v>
      </c>
      <c r="EJ312">
        <v>17256.9481481481</v>
      </c>
      <c r="EK312">
        <v>37.875</v>
      </c>
      <c r="EL312">
        <v>37.937</v>
      </c>
      <c r="EM312">
        <v>37.375</v>
      </c>
      <c r="EN312">
        <v>37.25</v>
      </c>
      <c r="EO312">
        <v>38.8841851851852</v>
      </c>
      <c r="EP312">
        <v>1955.09925925926</v>
      </c>
      <c r="EQ312">
        <v>39.9111111111111</v>
      </c>
      <c r="ER312">
        <v>0</v>
      </c>
      <c r="ES312">
        <v>1659028101.7</v>
      </c>
      <c r="ET312">
        <v>0</v>
      </c>
      <c r="EU312">
        <v>832.036384615385</v>
      </c>
      <c r="EV312">
        <v>-8.64601710619384</v>
      </c>
      <c r="EW312">
        <v>-196.676923202863</v>
      </c>
      <c r="EX312">
        <v>16397.6076923077</v>
      </c>
      <c r="EY312">
        <v>15</v>
      </c>
      <c r="EZ312">
        <v>0</v>
      </c>
      <c r="FA312" t="s">
        <v>420</v>
      </c>
      <c r="FB312">
        <v>1657551626.5</v>
      </c>
      <c r="FC312">
        <v>1657551629</v>
      </c>
      <c r="FD312">
        <v>0</v>
      </c>
      <c r="FE312">
        <v>0.403</v>
      </c>
      <c r="FF312">
        <v>0.009</v>
      </c>
      <c r="FG312">
        <v>9.41</v>
      </c>
      <c r="FH312">
        <v>0.087</v>
      </c>
      <c r="FI312">
        <v>417</v>
      </c>
      <c r="FJ312">
        <v>17</v>
      </c>
      <c r="FK312">
        <v>1.61</v>
      </c>
      <c r="FL312">
        <v>0.59</v>
      </c>
      <c r="FM312">
        <v>0.0496177125</v>
      </c>
      <c r="FN312">
        <v>20.6884522120075</v>
      </c>
      <c r="FO312">
        <v>2.10503781025504</v>
      </c>
      <c r="FP312">
        <v>0</v>
      </c>
      <c r="FQ312">
        <v>832.4395</v>
      </c>
      <c r="FR312">
        <v>-9.447440799974</v>
      </c>
      <c r="FS312">
        <v>0.95440619820728</v>
      </c>
      <c r="FT312">
        <v>0</v>
      </c>
      <c r="FU312">
        <v>5.6447425</v>
      </c>
      <c r="FV312">
        <v>0.0381933208255203</v>
      </c>
      <c r="FW312">
        <v>0.00865277520510042</v>
      </c>
      <c r="FX312">
        <v>1</v>
      </c>
      <c r="FY312">
        <v>1</v>
      </c>
      <c r="FZ312">
        <v>3</v>
      </c>
      <c r="GA312" t="s">
        <v>421</v>
      </c>
      <c r="GB312">
        <v>2.97292</v>
      </c>
      <c r="GC312">
        <v>2.69912</v>
      </c>
      <c r="GD312">
        <v>0.0730173</v>
      </c>
      <c r="GE312">
        <v>0.0737286</v>
      </c>
      <c r="GF312">
        <v>0.106713</v>
      </c>
      <c r="GG312">
        <v>0.0904078</v>
      </c>
      <c r="GH312">
        <v>36115.6</v>
      </c>
      <c r="GI312">
        <v>39464.5</v>
      </c>
      <c r="GJ312">
        <v>35304.8</v>
      </c>
      <c r="GK312">
        <v>38639.6</v>
      </c>
      <c r="GL312">
        <v>44704</v>
      </c>
      <c r="GM312">
        <v>50756.7</v>
      </c>
      <c r="GN312">
        <v>55181.2</v>
      </c>
      <c r="GO312">
        <v>61972</v>
      </c>
      <c r="GP312">
        <v>1.9822</v>
      </c>
      <c r="GQ312">
        <v>1.8512</v>
      </c>
      <c r="GR312">
        <v>0.150859</v>
      </c>
      <c r="GS312">
        <v>0</v>
      </c>
      <c r="GT312">
        <v>24.9919</v>
      </c>
      <c r="GU312">
        <v>999.9</v>
      </c>
      <c r="GV312">
        <v>58.943</v>
      </c>
      <c r="GW312">
        <v>29.195</v>
      </c>
      <c r="GX312">
        <v>26.5309</v>
      </c>
      <c r="GY312">
        <v>56.3764</v>
      </c>
      <c r="GZ312">
        <v>43.0248</v>
      </c>
      <c r="HA312">
        <v>1</v>
      </c>
      <c r="HB312">
        <v>-0.0676016</v>
      </c>
      <c r="HC312">
        <v>0.00261438</v>
      </c>
      <c r="HD312">
        <v>20.113</v>
      </c>
      <c r="HE312">
        <v>5.19453</v>
      </c>
      <c r="HF312">
        <v>12.004</v>
      </c>
      <c r="HG312">
        <v>4.9752</v>
      </c>
      <c r="HH312">
        <v>3.2926</v>
      </c>
      <c r="HI312">
        <v>9999</v>
      </c>
      <c r="HJ312">
        <v>9999</v>
      </c>
      <c r="HK312">
        <v>9999</v>
      </c>
      <c r="HL312">
        <v>628.9</v>
      </c>
      <c r="HM312">
        <v>1.86313</v>
      </c>
      <c r="HN312">
        <v>1.86801</v>
      </c>
      <c r="HO312">
        <v>1.86783</v>
      </c>
      <c r="HP312">
        <v>1.8689</v>
      </c>
      <c r="HQ312">
        <v>1.86981</v>
      </c>
      <c r="HR312">
        <v>1.86587</v>
      </c>
      <c r="HS312">
        <v>1.86691</v>
      </c>
      <c r="HT312">
        <v>1.86829</v>
      </c>
      <c r="HU312">
        <v>5</v>
      </c>
      <c r="HV312">
        <v>0</v>
      </c>
      <c r="HW312">
        <v>0</v>
      </c>
      <c r="HX312">
        <v>0</v>
      </c>
      <c r="HY312" t="s">
        <v>422</v>
      </c>
      <c r="HZ312" t="s">
        <v>423</v>
      </c>
      <c r="IA312" t="s">
        <v>424</v>
      </c>
      <c r="IB312" t="s">
        <v>424</v>
      </c>
      <c r="IC312" t="s">
        <v>424</v>
      </c>
      <c r="ID312" t="s">
        <v>424</v>
      </c>
      <c r="IE312">
        <v>0</v>
      </c>
      <c r="IF312">
        <v>100</v>
      </c>
      <c r="IG312">
        <v>100</v>
      </c>
      <c r="IH312">
        <v>5.937</v>
      </c>
      <c r="II312">
        <v>0.5244</v>
      </c>
      <c r="IJ312">
        <v>4.02706509432224</v>
      </c>
      <c r="IK312">
        <v>0.00601174518973114</v>
      </c>
      <c r="IL312">
        <v>2.77886958061485e-07</v>
      </c>
      <c r="IM312">
        <v>-3.54636231360687e-10</v>
      </c>
      <c r="IN312">
        <v>-0.0404303883988718</v>
      </c>
      <c r="IO312">
        <v>-0.0177815531441476</v>
      </c>
      <c r="IP312">
        <v>0.00205572605671414</v>
      </c>
      <c r="IQ312">
        <v>-1.65519735432211e-05</v>
      </c>
      <c r="IR312">
        <v>-4</v>
      </c>
      <c r="IS312">
        <v>1848</v>
      </c>
      <c r="IT312">
        <v>1</v>
      </c>
      <c r="IU312">
        <v>25</v>
      </c>
      <c r="IV312">
        <v>24607.9</v>
      </c>
      <c r="IW312">
        <v>24607.9</v>
      </c>
      <c r="IX312">
        <v>0.812988</v>
      </c>
      <c r="IY312">
        <v>2.61108</v>
      </c>
      <c r="IZ312">
        <v>1.54785</v>
      </c>
      <c r="JA312">
        <v>2.30591</v>
      </c>
      <c r="JB312">
        <v>1.34644</v>
      </c>
      <c r="JC312">
        <v>2.35474</v>
      </c>
      <c r="JD312">
        <v>33.6029</v>
      </c>
      <c r="JE312">
        <v>24.2188</v>
      </c>
      <c r="JF312">
        <v>18</v>
      </c>
      <c r="JG312">
        <v>495.756</v>
      </c>
      <c r="JH312">
        <v>411.515</v>
      </c>
      <c r="JI312">
        <v>24.9998</v>
      </c>
      <c r="JJ312">
        <v>26.3797</v>
      </c>
      <c r="JK312">
        <v>30</v>
      </c>
      <c r="JL312">
        <v>26.3245</v>
      </c>
      <c r="JM312">
        <v>26.2652</v>
      </c>
      <c r="JN312">
        <v>16.1867</v>
      </c>
      <c r="JO312">
        <v>35.3351</v>
      </c>
      <c r="JP312">
        <v>94.7412</v>
      </c>
      <c r="JQ312">
        <v>25</v>
      </c>
      <c r="JR312">
        <v>298.112</v>
      </c>
      <c r="JS312">
        <v>19.5077</v>
      </c>
      <c r="JT312">
        <v>102.367</v>
      </c>
      <c r="JU312">
        <v>103.156</v>
      </c>
    </row>
    <row r="313" spans="1:281">
      <c r="A313">
        <v>297</v>
      </c>
      <c r="B313">
        <v>1659028108</v>
      </c>
      <c r="C313">
        <v>4424.90000009537</v>
      </c>
      <c r="D313" t="s">
        <v>1021</v>
      </c>
      <c r="E313" t="s">
        <v>1022</v>
      </c>
      <c r="F313">
        <v>5</v>
      </c>
      <c r="G313" t="s">
        <v>1006</v>
      </c>
      <c r="H313" t="s">
        <v>417</v>
      </c>
      <c r="I313">
        <v>1659028100.21429</v>
      </c>
      <c r="J313">
        <f>(K313)/1000</f>
        <v>0</v>
      </c>
      <c r="K313">
        <f>IF(CZ313, AN313, AH313)</f>
        <v>0</v>
      </c>
      <c r="L313">
        <f>IF(CZ313, AI313, AG313)</f>
        <v>0</v>
      </c>
      <c r="M313">
        <f>DB313 - IF(AU313&gt;1, L313*CV313*100.0/(AW313*DP313), 0)</f>
        <v>0</v>
      </c>
      <c r="N313">
        <f>((T313-J313/2)*M313-L313)/(T313+J313/2)</f>
        <v>0</v>
      </c>
      <c r="O313">
        <f>N313*(DI313+DJ313)/1000.0</f>
        <v>0</v>
      </c>
      <c r="P313">
        <f>(DB313 - IF(AU313&gt;1, L313*CV313*100.0/(AW313*DP313), 0))*(DI313+DJ313)/1000.0</f>
        <v>0</v>
      </c>
      <c r="Q313">
        <f>2.0/((1/S313-1/R313)+SIGN(S313)*SQRT((1/S313-1/R313)*(1/S313-1/R313) + 4*CW313/((CW313+1)*(CW313+1))*(2*1/S313*1/R313-1/R313*1/R313)))</f>
        <v>0</v>
      </c>
      <c r="R313">
        <f>IF(LEFT(CX313,1)&lt;&gt;"0",IF(LEFT(CX313,1)="1",3.0,CY313),$D$5+$E$5*(DP313*DI313/($K$5*1000))+$F$5*(DP313*DI313/($K$5*1000))*MAX(MIN(CV313,$J$5),$I$5)*MAX(MIN(CV313,$J$5),$I$5)+$G$5*MAX(MIN(CV313,$J$5),$I$5)*(DP313*DI313/($K$5*1000))+$H$5*(DP313*DI313/($K$5*1000))*(DP313*DI313/($K$5*1000)))</f>
        <v>0</v>
      </c>
      <c r="S313">
        <f>J313*(1000-(1000*0.61365*exp(17.502*W313/(240.97+W313))/(DI313+DJ313)+DD313)/2)/(1000*0.61365*exp(17.502*W313/(240.97+W313))/(DI313+DJ313)-DD313)</f>
        <v>0</v>
      </c>
      <c r="T313">
        <f>1/((CW313+1)/(Q313/1.6)+1/(R313/1.37)) + CW313/((CW313+1)/(Q313/1.6) + CW313/(R313/1.37))</f>
        <v>0</v>
      </c>
      <c r="U313">
        <f>(CR313*CU313)</f>
        <v>0</v>
      </c>
      <c r="V313">
        <f>(DK313+(U313+2*0.95*5.67E-8*(((DK313+$B$7)+273)^4-(DK313+273)^4)-44100*J313)/(1.84*29.3*R313+8*0.95*5.67E-8*(DK313+273)^3))</f>
        <v>0</v>
      </c>
      <c r="W313">
        <f>($C$7*DL313+$D$7*DM313+$E$7*V313)</f>
        <v>0</v>
      </c>
      <c r="X313">
        <f>0.61365*exp(17.502*W313/(240.97+W313))</f>
        <v>0</v>
      </c>
      <c r="Y313">
        <f>(Z313/AA313*100)</f>
        <v>0</v>
      </c>
      <c r="Z313">
        <f>DD313*(DI313+DJ313)/1000</f>
        <v>0</v>
      </c>
      <c r="AA313">
        <f>0.61365*exp(17.502*DK313/(240.97+DK313))</f>
        <v>0</v>
      </c>
      <c r="AB313">
        <f>(X313-DD313*(DI313+DJ313)/1000)</f>
        <v>0</v>
      </c>
      <c r="AC313">
        <f>(-J313*44100)</f>
        <v>0</v>
      </c>
      <c r="AD313">
        <f>2*29.3*R313*0.92*(DK313-W313)</f>
        <v>0</v>
      </c>
      <c r="AE313">
        <f>2*0.95*5.67E-8*(((DK313+$B$7)+273)^4-(W313+273)^4)</f>
        <v>0</v>
      </c>
      <c r="AF313">
        <f>U313+AE313+AC313+AD313</f>
        <v>0</v>
      </c>
      <c r="AG313">
        <f>DH313*AU313*(DC313-DB313*(1000-AU313*DE313)/(1000-AU313*DD313))/(100*CV313)</f>
        <v>0</v>
      </c>
      <c r="AH313">
        <f>1000*DH313*AU313*(DD313-DE313)/(100*CV313*(1000-AU313*DD313))</f>
        <v>0</v>
      </c>
      <c r="AI313">
        <f>(AJ313 - AK313 - DI313*1E3/(8.314*(DK313+273.15)) * AM313/DH313 * AL313) * DH313/(100*CV313) * (1000 - DE313)/1000</f>
        <v>0</v>
      </c>
      <c r="AJ313">
        <v>316.296864959367</v>
      </c>
      <c r="AK313">
        <v>314.741963636364</v>
      </c>
      <c r="AL313">
        <v>-3.20706973442182</v>
      </c>
      <c r="AM313">
        <v>66.0504921813524</v>
      </c>
      <c r="AN313">
        <f>(AP313 - AO313 + DI313*1E3/(8.314*(DK313+273.15)) * AR313/DH313 * AQ313) * DH313/(100*CV313) * 1000/(1000 - AP313)</f>
        <v>0</v>
      </c>
      <c r="AO313">
        <v>19.5518655749351</v>
      </c>
      <c r="AP313">
        <v>25.212034965035</v>
      </c>
      <c r="AQ313">
        <v>-1.8424242406067e-06</v>
      </c>
      <c r="AR313">
        <v>92.47</v>
      </c>
      <c r="AS313">
        <v>0</v>
      </c>
      <c r="AT313">
        <v>0</v>
      </c>
      <c r="AU313">
        <f>IF(AS313*$H$13&gt;=AW313,1.0,(AW313/(AW313-AS313*$H$13)))</f>
        <v>0</v>
      </c>
      <c r="AV313">
        <f>(AU313-1)*100</f>
        <v>0</v>
      </c>
      <c r="AW313">
        <f>MAX(0,($B$13+$C$13*DP313)/(1+$D$13*DP313)*DI313/(DK313+273)*$E$13)</f>
        <v>0</v>
      </c>
      <c r="AX313" t="s">
        <v>418</v>
      </c>
      <c r="AY313" t="s">
        <v>418</v>
      </c>
      <c r="AZ313">
        <v>0</v>
      </c>
      <c r="BA313">
        <v>0</v>
      </c>
      <c r="BB313">
        <f>1-AZ313/BA313</f>
        <v>0</v>
      </c>
      <c r="BC313">
        <v>0</v>
      </c>
      <c r="BD313" t="s">
        <v>418</v>
      </c>
      <c r="BE313" t="s">
        <v>418</v>
      </c>
      <c r="BF313">
        <v>0</v>
      </c>
      <c r="BG313">
        <v>0</v>
      </c>
      <c r="BH313">
        <f>1-BF313/BG313</f>
        <v>0</v>
      </c>
      <c r="BI313">
        <v>0.5</v>
      </c>
      <c r="BJ313">
        <f>CS313</f>
        <v>0</v>
      </c>
      <c r="BK313">
        <f>L313</f>
        <v>0</v>
      </c>
      <c r="BL313">
        <f>BH313*BI313*BJ313</f>
        <v>0</v>
      </c>
      <c r="BM313">
        <f>(BK313-BC313)/BJ313</f>
        <v>0</v>
      </c>
      <c r="BN313">
        <f>(BA313-BG313)/BG313</f>
        <v>0</v>
      </c>
      <c r="BO313">
        <f>AZ313/(BB313+AZ313/BG313)</f>
        <v>0</v>
      </c>
      <c r="BP313" t="s">
        <v>418</v>
      </c>
      <c r="BQ313">
        <v>0</v>
      </c>
      <c r="BR313">
        <f>IF(BQ313&lt;&gt;0, BQ313, BO313)</f>
        <v>0</v>
      </c>
      <c r="BS313">
        <f>1-BR313/BG313</f>
        <v>0</v>
      </c>
      <c r="BT313">
        <f>(BG313-BF313)/(BG313-BR313)</f>
        <v>0</v>
      </c>
      <c r="BU313">
        <f>(BA313-BG313)/(BA313-BR313)</f>
        <v>0</v>
      </c>
      <c r="BV313">
        <f>(BG313-BF313)/(BG313-AZ313)</f>
        <v>0</v>
      </c>
      <c r="BW313">
        <f>(BA313-BG313)/(BA313-AZ313)</f>
        <v>0</v>
      </c>
      <c r="BX313">
        <f>(BT313*BR313/BF313)</f>
        <v>0</v>
      </c>
      <c r="BY313">
        <f>(1-BX313)</f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f>$B$11*DQ313+$C$11*DR313+$F$11*EC313*(1-EF313)</f>
        <v>0</v>
      </c>
      <c r="CS313">
        <f>CR313*CT313</f>
        <v>0</v>
      </c>
      <c r="CT313">
        <f>($B$11*$D$9+$C$11*$D$9+$F$11*((EP313+EH313)/MAX(EP313+EH313+EQ313, 0.1)*$I$9+EQ313/MAX(EP313+EH313+EQ313, 0.1)*$J$9))/($B$11+$C$11+$F$11)</f>
        <v>0</v>
      </c>
      <c r="CU313">
        <f>($B$11*$K$9+$C$11*$K$9+$F$11*((EP313+EH313)/MAX(EP313+EH313+EQ313, 0.1)*$P$9+EQ313/MAX(EP313+EH313+EQ313, 0.1)*$Q$9))/($B$11+$C$11+$F$11)</f>
        <v>0</v>
      </c>
      <c r="CV313">
        <v>6</v>
      </c>
      <c r="CW313">
        <v>0.5</v>
      </c>
      <c r="CX313" t="s">
        <v>419</v>
      </c>
      <c r="CY313">
        <v>2</v>
      </c>
      <c r="CZ313" t="b">
        <v>1</v>
      </c>
      <c r="DA313">
        <v>1659028100.21429</v>
      </c>
      <c r="DB313">
        <v>329.359607142857</v>
      </c>
      <c r="DC313">
        <v>326.924464285714</v>
      </c>
      <c r="DD313">
        <v>25.2098892857143</v>
      </c>
      <c r="DE313">
        <v>19.560075</v>
      </c>
      <c r="DF313">
        <v>323.371464285714</v>
      </c>
      <c r="DG313">
        <v>24.6855357142857</v>
      </c>
      <c r="DH313">
        <v>500.040607142857</v>
      </c>
      <c r="DI313">
        <v>90.365125</v>
      </c>
      <c r="DJ313">
        <v>0.0456371071428571</v>
      </c>
      <c r="DK313">
        <v>27.1646785714286</v>
      </c>
      <c r="DL313">
        <v>27.4505</v>
      </c>
      <c r="DM313">
        <v>999.9</v>
      </c>
      <c r="DN313">
        <v>0</v>
      </c>
      <c r="DO313">
        <v>0</v>
      </c>
      <c r="DP313">
        <v>9987.85714285714</v>
      </c>
      <c r="DQ313">
        <v>0</v>
      </c>
      <c r="DR313">
        <v>18.4212428571429</v>
      </c>
      <c r="DS313">
        <v>2.43507198214286</v>
      </c>
      <c r="DT313">
        <v>337.877321428571</v>
      </c>
      <c r="DU313">
        <v>333.446857142857</v>
      </c>
      <c r="DV313">
        <v>5.64980321428571</v>
      </c>
      <c r="DW313">
        <v>326.924464285714</v>
      </c>
      <c r="DX313">
        <v>19.560075</v>
      </c>
      <c r="DY313">
        <v>2.27809392857143</v>
      </c>
      <c r="DZ313">
        <v>1.76754821428571</v>
      </c>
      <c r="EA313">
        <v>19.522325</v>
      </c>
      <c r="EB313">
        <v>15.5027178571429</v>
      </c>
      <c r="EC313">
        <v>2000.00714285714</v>
      </c>
      <c r="ED313">
        <v>0.979994964285715</v>
      </c>
      <c r="EE313">
        <v>0.0200050714285714</v>
      </c>
      <c r="EF313">
        <v>0</v>
      </c>
      <c r="EG313">
        <v>831.374714285714</v>
      </c>
      <c r="EH313">
        <v>5.00063</v>
      </c>
      <c r="EI313">
        <v>16383.0321428571</v>
      </c>
      <c r="EJ313">
        <v>17256.925</v>
      </c>
      <c r="EK313">
        <v>37.875</v>
      </c>
      <c r="EL313">
        <v>37.937</v>
      </c>
      <c r="EM313">
        <v>37.375</v>
      </c>
      <c r="EN313">
        <v>37.25</v>
      </c>
      <c r="EO313">
        <v>38.8794285714286</v>
      </c>
      <c r="EP313">
        <v>1955.09642857143</v>
      </c>
      <c r="EQ313">
        <v>39.9107142857143</v>
      </c>
      <c r="ER313">
        <v>0</v>
      </c>
      <c r="ES313">
        <v>1659028107.1</v>
      </c>
      <c r="ET313">
        <v>0</v>
      </c>
      <c r="EU313">
        <v>831.28552</v>
      </c>
      <c r="EV313">
        <v>-6.92915386614655</v>
      </c>
      <c r="EW313">
        <v>-146.484615641039</v>
      </c>
      <c r="EX313">
        <v>16381.104</v>
      </c>
      <c r="EY313">
        <v>15</v>
      </c>
      <c r="EZ313">
        <v>0</v>
      </c>
      <c r="FA313" t="s">
        <v>420</v>
      </c>
      <c r="FB313">
        <v>1657551626.5</v>
      </c>
      <c r="FC313">
        <v>1657551629</v>
      </c>
      <c r="FD313">
        <v>0</v>
      </c>
      <c r="FE313">
        <v>0.403</v>
      </c>
      <c r="FF313">
        <v>0.009</v>
      </c>
      <c r="FG313">
        <v>9.41</v>
      </c>
      <c r="FH313">
        <v>0.087</v>
      </c>
      <c r="FI313">
        <v>417</v>
      </c>
      <c r="FJ313">
        <v>17</v>
      </c>
      <c r="FK313">
        <v>1.61</v>
      </c>
      <c r="FL313">
        <v>0.59</v>
      </c>
      <c r="FM313">
        <v>1.42631630487805</v>
      </c>
      <c r="FN313">
        <v>17.5683803519164</v>
      </c>
      <c r="FO313">
        <v>1.848865103431</v>
      </c>
      <c r="FP313">
        <v>0</v>
      </c>
      <c r="FQ313">
        <v>831.805676470588</v>
      </c>
      <c r="FR313">
        <v>-8.11081741335751</v>
      </c>
      <c r="FS313">
        <v>0.827222522185574</v>
      </c>
      <c r="FT313">
        <v>0</v>
      </c>
      <c r="FU313">
        <v>5.64860292682927</v>
      </c>
      <c r="FV313">
        <v>0.0459443205574986</v>
      </c>
      <c r="FW313">
        <v>0.00739935634771706</v>
      </c>
      <c r="FX313">
        <v>1</v>
      </c>
      <c r="FY313">
        <v>1</v>
      </c>
      <c r="FZ313">
        <v>3</v>
      </c>
      <c r="GA313" t="s">
        <v>421</v>
      </c>
      <c r="GB313">
        <v>2.97344</v>
      </c>
      <c r="GC313">
        <v>2.6992</v>
      </c>
      <c r="GD313">
        <v>0.0700625</v>
      </c>
      <c r="GE313">
        <v>0.0704858</v>
      </c>
      <c r="GF313">
        <v>0.106708</v>
      </c>
      <c r="GG313">
        <v>0.0903927</v>
      </c>
      <c r="GH313">
        <v>36230.3</v>
      </c>
      <c r="GI313">
        <v>39602.1</v>
      </c>
      <c r="GJ313">
        <v>35304.5</v>
      </c>
      <c r="GK313">
        <v>38639.2</v>
      </c>
      <c r="GL313">
        <v>44704.4</v>
      </c>
      <c r="GM313">
        <v>50756.9</v>
      </c>
      <c r="GN313">
        <v>55181.5</v>
      </c>
      <c r="GO313">
        <v>61971.4</v>
      </c>
      <c r="GP313">
        <v>1.9828</v>
      </c>
      <c r="GQ313">
        <v>1.8508</v>
      </c>
      <c r="GR313">
        <v>0.147343</v>
      </c>
      <c r="GS313">
        <v>0</v>
      </c>
      <c r="GT313">
        <v>24.9877</v>
      </c>
      <c r="GU313">
        <v>999.9</v>
      </c>
      <c r="GV313">
        <v>58.943</v>
      </c>
      <c r="GW313">
        <v>29.195</v>
      </c>
      <c r="GX313">
        <v>26.5306</v>
      </c>
      <c r="GY313">
        <v>56.2964</v>
      </c>
      <c r="GZ313">
        <v>43.5096</v>
      </c>
      <c r="HA313">
        <v>1</v>
      </c>
      <c r="HB313">
        <v>-0.0681098</v>
      </c>
      <c r="HC313">
        <v>0.00156863</v>
      </c>
      <c r="HD313">
        <v>20.1135</v>
      </c>
      <c r="HE313">
        <v>5.19812</v>
      </c>
      <c r="HF313">
        <v>12.0064</v>
      </c>
      <c r="HG313">
        <v>4.974</v>
      </c>
      <c r="HH313">
        <v>3.293</v>
      </c>
      <c r="HI313">
        <v>9999</v>
      </c>
      <c r="HJ313">
        <v>9999</v>
      </c>
      <c r="HK313">
        <v>9999</v>
      </c>
      <c r="HL313">
        <v>628.9</v>
      </c>
      <c r="HM313">
        <v>1.86325</v>
      </c>
      <c r="HN313">
        <v>1.86804</v>
      </c>
      <c r="HO313">
        <v>1.86783</v>
      </c>
      <c r="HP313">
        <v>1.8689</v>
      </c>
      <c r="HQ313">
        <v>1.86981</v>
      </c>
      <c r="HR313">
        <v>1.86584</v>
      </c>
      <c r="HS313">
        <v>1.86691</v>
      </c>
      <c r="HT313">
        <v>1.86829</v>
      </c>
      <c r="HU313">
        <v>5</v>
      </c>
      <c r="HV313">
        <v>0</v>
      </c>
      <c r="HW313">
        <v>0</v>
      </c>
      <c r="HX313">
        <v>0</v>
      </c>
      <c r="HY313" t="s">
        <v>422</v>
      </c>
      <c r="HZ313" t="s">
        <v>423</v>
      </c>
      <c r="IA313" t="s">
        <v>424</v>
      </c>
      <c r="IB313" t="s">
        <v>424</v>
      </c>
      <c r="IC313" t="s">
        <v>424</v>
      </c>
      <c r="ID313" t="s">
        <v>424</v>
      </c>
      <c r="IE313">
        <v>0</v>
      </c>
      <c r="IF313">
        <v>100</v>
      </c>
      <c r="IG313">
        <v>100</v>
      </c>
      <c r="IH313">
        <v>5.842</v>
      </c>
      <c r="II313">
        <v>0.5243</v>
      </c>
      <c r="IJ313">
        <v>4.02706509432224</v>
      </c>
      <c r="IK313">
        <v>0.00601174518973114</v>
      </c>
      <c r="IL313">
        <v>2.77886958061485e-07</v>
      </c>
      <c r="IM313">
        <v>-3.54636231360687e-10</v>
      </c>
      <c r="IN313">
        <v>-0.0404303883988718</v>
      </c>
      <c r="IO313">
        <v>-0.0177815531441476</v>
      </c>
      <c r="IP313">
        <v>0.00205572605671414</v>
      </c>
      <c r="IQ313">
        <v>-1.65519735432211e-05</v>
      </c>
      <c r="IR313">
        <v>-4</v>
      </c>
      <c r="IS313">
        <v>1848</v>
      </c>
      <c r="IT313">
        <v>1</v>
      </c>
      <c r="IU313">
        <v>25</v>
      </c>
      <c r="IV313">
        <v>24608</v>
      </c>
      <c r="IW313">
        <v>24608</v>
      </c>
      <c r="IX313">
        <v>0.776367</v>
      </c>
      <c r="IY313">
        <v>2.61353</v>
      </c>
      <c r="IZ313">
        <v>1.54785</v>
      </c>
      <c r="JA313">
        <v>2.30713</v>
      </c>
      <c r="JB313">
        <v>1.34644</v>
      </c>
      <c r="JC313">
        <v>2.41455</v>
      </c>
      <c r="JD313">
        <v>33.6254</v>
      </c>
      <c r="JE313">
        <v>24.2188</v>
      </c>
      <c r="JF313">
        <v>18</v>
      </c>
      <c r="JG313">
        <v>496.149</v>
      </c>
      <c r="JH313">
        <v>411.29</v>
      </c>
      <c r="JI313">
        <v>24.9997</v>
      </c>
      <c r="JJ313">
        <v>26.3797</v>
      </c>
      <c r="JK313">
        <v>30.0001</v>
      </c>
      <c r="JL313">
        <v>26.3245</v>
      </c>
      <c r="JM313">
        <v>26.2652</v>
      </c>
      <c r="JN313">
        <v>15.5186</v>
      </c>
      <c r="JO313">
        <v>35.3351</v>
      </c>
      <c r="JP313">
        <v>94.7412</v>
      </c>
      <c r="JQ313">
        <v>25</v>
      </c>
      <c r="JR313">
        <v>284.544</v>
      </c>
      <c r="JS313">
        <v>19.488</v>
      </c>
      <c r="JT313">
        <v>102.367</v>
      </c>
      <c r="JU313">
        <v>103.155</v>
      </c>
    </row>
    <row r="314" spans="1:281">
      <c r="A314">
        <v>298</v>
      </c>
      <c r="B314">
        <v>1659028113</v>
      </c>
      <c r="C314">
        <v>4429.90000009537</v>
      </c>
      <c r="D314" t="s">
        <v>1023</v>
      </c>
      <c r="E314" t="s">
        <v>1024</v>
      </c>
      <c r="F314">
        <v>5</v>
      </c>
      <c r="G314" t="s">
        <v>1006</v>
      </c>
      <c r="H314" t="s">
        <v>417</v>
      </c>
      <c r="I314">
        <v>1659028105.5</v>
      </c>
      <c r="J314">
        <f>(K314)/1000</f>
        <v>0</v>
      </c>
      <c r="K314">
        <f>IF(CZ314, AN314, AH314)</f>
        <v>0</v>
      </c>
      <c r="L314">
        <f>IF(CZ314, AI314, AG314)</f>
        <v>0</v>
      </c>
      <c r="M314">
        <f>DB314 - IF(AU314&gt;1, L314*CV314*100.0/(AW314*DP314), 0)</f>
        <v>0</v>
      </c>
      <c r="N314">
        <f>((T314-J314/2)*M314-L314)/(T314+J314/2)</f>
        <v>0</v>
      </c>
      <c r="O314">
        <f>N314*(DI314+DJ314)/1000.0</f>
        <v>0</v>
      </c>
      <c r="P314">
        <f>(DB314 - IF(AU314&gt;1, L314*CV314*100.0/(AW314*DP314), 0))*(DI314+DJ314)/1000.0</f>
        <v>0</v>
      </c>
      <c r="Q314">
        <f>2.0/((1/S314-1/R314)+SIGN(S314)*SQRT((1/S314-1/R314)*(1/S314-1/R314) + 4*CW314/((CW314+1)*(CW314+1))*(2*1/S314*1/R314-1/R314*1/R314)))</f>
        <v>0</v>
      </c>
      <c r="R314">
        <f>IF(LEFT(CX314,1)&lt;&gt;"0",IF(LEFT(CX314,1)="1",3.0,CY314),$D$5+$E$5*(DP314*DI314/($K$5*1000))+$F$5*(DP314*DI314/($K$5*1000))*MAX(MIN(CV314,$J$5),$I$5)*MAX(MIN(CV314,$J$5),$I$5)+$G$5*MAX(MIN(CV314,$J$5),$I$5)*(DP314*DI314/($K$5*1000))+$H$5*(DP314*DI314/($K$5*1000))*(DP314*DI314/($K$5*1000)))</f>
        <v>0</v>
      </c>
      <c r="S314">
        <f>J314*(1000-(1000*0.61365*exp(17.502*W314/(240.97+W314))/(DI314+DJ314)+DD314)/2)/(1000*0.61365*exp(17.502*W314/(240.97+W314))/(DI314+DJ314)-DD314)</f>
        <v>0</v>
      </c>
      <c r="T314">
        <f>1/((CW314+1)/(Q314/1.6)+1/(R314/1.37)) + CW314/((CW314+1)/(Q314/1.6) + CW314/(R314/1.37))</f>
        <v>0</v>
      </c>
      <c r="U314">
        <f>(CR314*CU314)</f>
        <v>0</v>
      </c>
      <c r="V314">
        <f>(DK314+(U314+2*0.95*5.67E-8*(((DK314+$B$7)+273)^4-(DK314+273)^4)-44100*J314)/(1.84*29.3*R314+8*0.95*5.67E-8*(DK314+273)^3))</f>
        <v>0</v>
      </c>
      <c r="W314">
        <f>($C$7*DL314+$D$7*DM314+$E$7*V314)</f>
        <v>0</v>
      </c>
      <c r="X314">
        <f>0.61365*exp(17.502*W314/(240.97+W314))</f>
        <v>0</v>
      </c>
      <c r="Y314">
        <f>(Z314/AA314*100)</f>
        <v>0</v>
      </c>
      <c r="Z314">
        <f>DD314*(DI314+DJ314)/1000</f>
        <v>0</v>
      </c>
      <c r="AA314">
        <f>0.61365*exp(17.502*DK314/(240.97+DK314))</f>
        <v>0</v>
      </c>
      <c r="AB314">
        <f>(X314-DD314*(DI314+DJ314)/1000)</f>
        <v>0</v>
      </c>
      <c r="AC314">
        <f>(-J314*44100)</f>
        <v>0</v>
      </c>
      <c r="AD314">
        <f>2*29.3*R314*0.92*(DK314-W314)</f>
        <v>0</v>
      </c>
      <c r="AE314">
        <f>2*0.95*5.67E-8*(((DK314+$B$7)+273)^4-(W314+273)^4)</f>
        <v>0</v>
      </c>
      <c r="AF314">
        <f>U314+AE314+AC314+AD314</f>
        <v>0</v>
      </c>
      <c r="AG314">
        <f>DH314*AU314*(DC314-DB314*(1000-AU314*DE314)/(1000-AU314*DD314))/(100*CV314)</f>
        <v>0</v>
      </c>
      <c r="AH314">
        <f>1000*DH314*AU314*(DD314-DE314)/(100*CV314*(1000-AU314*DD314))</f>
        <v>0</v>
      </c>
      <c r="AI314">
        <f>(AJ314 - AK314 - DI314*1E3/(8.314*(DK314+273.15)) * AM314/DH314 * AL314) * DH314/(100*CV314) * (1000 - DE314)/1000</f>
        <v>0</v>
      </c>
      <c r="AJ314">
        <v>299.10629814085</v>
      </c>
      <c r="AK314">
        <v>298.667375757576</v>
      </c>
      <c r="AL314">
        <v>-3.24283194913667</v>
      </c>
      <c r="AM314">
        <v>66.0504921813524</v>
      </c>
      <c r="AN314">
        <f>(AP314 - AO314 + DI314*1E3/(8.314*(DK314+273.15)) * AR314/DH314 * AQ314) * DH314/(100*CV314) * 1000/(1000 - AP314)</f>
        <v>0</v>
      </c>
      <c r="AO314">
        <v>19.5526761606061</v>
      </c>
      <c r="AP314">
        <v>25.2153552447552</v>
      </c>
      <c r="AQ314">
        <v>0.000158711688313497</v>
      </c>
      <c r="AR314">
        <v>92.47</v>
      </c>
      <c r="AS314">
        <v>0</v>
      </c>
      <c r="AT314">
        <v>0</v>
      </c>
      <c r="AU314">
        <f>IF(AS314*$H$13&gt;=AW314,1.0,(AW314/(AW314-AS314*$H$13)))</f>
        <v>0</v>
      </c>
      <c r="AV314">
        <f>(AU314-1)*100</f>
        <v>0</v>
      </c>
      <c r="AW314">
        <f>MAX(0,($B$13+$C$13*DP314)/(1+$D$13*DP314)*DI314/(DK314+273)*$E$13)</f>
        <v>0</v>
      </c>
      <c r="AX314" t="s">
        <v>418</v>
      </c>
      <c r="AY314" t="s">
        <v>418</v>
      </c>
      <c r="AZ314">
        <v>0</v>
      </c>
      <c r="BA314">
        <v>0</v>
      </c>
      <c r="BB314">
        <f>1-AZ314/BA314</f>
        <v>0</v>
      </c>
      <c r="BC314">
        <v>0</v>
      </c>
      <c r="BD314" t="s">
        <v>418</v>
      </c>
      <c r="BE314" t="s">
        <v>418</v>
      </c>
      <c r="BF314">
        <v>0</v>
      </c>
      <c r="BG314">
        <v>0</v>
      </c>
      <c r="BH314">
        <f>1-BF314/BG314</f>
        <v>0</v>
      </c>
      <c r="BI314">
        <v>0.5</v>
      </c>
      <c r="BJ314">
        <f>CS314</f>
        <v>0</v>
      </c>
      <c r="BK314">
        <f>L314</f>
        <v>0</v>
      </c>
      <c r="BL314">
        <f>BH314*BI314*BJ314</f>
        <v>0</v>
      </c>
      <c r="BM314">
        <f>(BK314-BC314)/BJ314</f>
        <v>0</v>
      </c>
      <c r="BN314">
        <f>(BA314-BG314)/BG314</f>
        <v>0</v>
      </c>
      <c r="BO314">
        <f>AZ314/(BB314+AZ314/BG314)</f>
        <v>0</v>
      </c>
      <c r="BP314" t="s">
        <v>418</v>
      </c>
      <c r="BQ314">
        <v>0</v>
      </c>
      <c r="BR314">
        <f>IF(BQ314&lt;&gt;0, BQ314, BO314)</f>
        <v>0</v>
      </c>
      <c r="BS314">
        <f>1-BR314/BG314</f>
        <v>0</v>
      </c>
      <c r="BT314">
        <f>(BG314-BF314)/(BG314-BR314)</f>
        <v>0</v>
      </c>
      <c r="BU314">
        <f>(BA314-BG314)/(BA314-BR314)</f>
        <v>0</v>
      </c>
      <c r="BV314">
        <f>(BG314-BF314)/(BG314-AZ314)</f>
        <v>0</v>
      </c>
      <c r="BW314">
        <f>(BA314-BG314)/(BA314-AZ314)</f>
        <v>0</v>
      </c>
      <c r="BX314">
        <f>(BT314*BR314/BF314)</f>
        <v>0</v>
      </c>
      <c r="BY314">
        <f>(1-BX314)</f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f>$B$11*DQ314+$C$11*DR314+$F$11*EC314*(1-EF314)</f>
        <v>0</v>
      </c>
      <c r="CS314">
        <f>CR314*CT314</f>
        <v>0</v>
      </c>
      <c r="CT314">
        <f>($B$11*$D$9+$C$11*$D$9+$F$11*((EP314+EH314)/MAX(EP314+EH314+EQ314, 0.1)*$I$9+EQ314/MAX(EP314+EH314+EQ314, 0.1)*$J$9))/($B$11+$C$11+$F$11)</f>
        <v>0</v>
      </c>
      <c r="CU314">
        <f>($B$11*$K$9+$C$11*$K$9+$F$11*((EP314+EH314)/MAX(EP314+EH314+EQ314, 0.1)*$P$9+EQ314/MAX(EP314+EH314+EQ314, 0.1)*$Q$9))/($B$11+$C$11+$F$11)</f>
        <v>0</v>
      </c>
      <c r="CV314">
        <v>6</v>
      </c>
      <c r="CW314">
        <v>0.5</v>
      </c>
      <c r="CX314" t="s">
        <v>419</v>
      </c>
      <c r="CY314">
        <v>2</v>
      </c>
      <c r="CZ314" t="b">
        <v>1</v>
      </c>
      <c r="DA314">
        <v>1659028105.5</v>
      </c>
      <c r="DB314">
        <v>312.995555555556</v>
      </c>
      <c r="DC314">
        <v>309.274666666667</v>
      </c>
      <c r="DD314">
        <v>25.2107666666667</v>
      </c>
      <c r="DE314">
        <v>19.5532740740741</v>
      </c>
      <c r="DF314">
        <v>307.10637037037</v>
      </c>
      <c r="DG314">
        <v>24.6863666666667</v>
      </c>
      <c r="DH314">
        <v>500.060111111111</v>
      </c>
      <c r="DI314">
        <v>90.3643444444444</v>
      </c>
      <c r="DJ314">
        <v>0.0455919888888889</v>
      </c>
      <c r="DK314">
        <v>27.1641666666667</v>
      </c>
      <c r="DL314">
        <v>27.4279333333333</v>
      </c>
      <c r="DM314">
        <v>999.9</v>
      </c>
      <c r="DN314">
        <v>0</v>
      </c>
      <c r="DO314">
        <v>0</v>
      </c>
      <c r="DP314">
        <v>10005.9259259259</v>
      </c>
      <c r="DQ314">
        <v>0</v>
      </c>
      <c r="DR314">
        <v>18.4211111111111</v>
      </c>
      <c r="DS314">
        <v>3.72083074074074</v>
      </c>
      <c r="DT314">
        <v>321.09037037037</v>
      </c>
      <c r="DU314">
        <v>315.442666666667</v>
      </c>
      <c r="DV314">
        <v>5.65748888888889</v>
      </c>
      <c r="DW314">
        <v>309.274666666667</v>
      </c>
      <c r="DX314">
        <v>19.5532740740741</v>
      </c>
      <c r="DY314">
        <v>2.27815407407407</v>
      </c>
      <c r="DZ314">
        <v>1.76691814814815</v>
      </c>
      <c r="EA314">
        <v>19.5227555555556</v>
      </c>
      <c r="EB314">
        <v>15.497162962963</v>
      </c>
      <c r="EC314">
        <v>2000.00777777778</v>
      </c>
      <c r="ED314">
        <v>0.979994888888889</v>
      </c>
      <c r="EE314">
        <v>0.0200051518518519</v>
      </c>
      <c r="EF314">
        <v>0</v>
      </c>
      <c r="EG314">
        <v>830.811185185185</v>
      </c>
      <c r="EH314">
        <v>5.00063</v>
      </c>
      <c r="EI314">
        <v>16371.4074074074</v>
      </c>
      <c r="EJ314">
        <v>17256.9296296296</v>
      </c>
      <c r="EK314">
        <v>37.875</v>
      </c>
      <c r="EL314">
        <v>37.937</v>
      </c>
      <c r="EM314">
        <v>37.375</v>
      </c>
      <c r="EN314">
        <v>37.25</v>
      </c>
      <c r="EO314">
        <v>38.8841851851852</v>
      </c>
      <c r="EP314">
        <v>1955.09666666667</v>
      </c>
      <c r="EQ314">
        <v>39.9111111111111</v>
      </c>
      <c r="ER314">
        <v>0</v>
      </c>
      <c r="ES314">
        <v>1659028111.9</v>
      </c>
      <c r="ET314">
        <v>0</v>
      </c>
      <c r="EU314">
        <v>830.81792</v>
      </c>
      <c r="EV314">
        <v>-4.97707692270494</v>
      </c>
      <c r="EW314">
        <v>-104.90769213986</v>
      </c>
      <c r="EX314">
        <v>16371.036</v>
      </c>
      <c r="EY314">
        <v>15</v>
      </c>
      <c r="EZ314">
        <v>0</v>
      </c>
      <c r="FA314" t="s">
        <v>420</v>
      </c>
      <c r="FB314">
        <v>1657551626.5</v>
      </c>
      <c r="FC314">
        <v>1657551629</v>
      </c>
      <c r="FD314">
        <v>0</v>
      </c>
      <c r="FE314">
        <v>0.403</v>
      </c>
      <c r="FF314">
        <v>0.009</v>
      </c>
      <c r="FG314">
        <v>9.41</v>
      </c>
      <c r="FH314">
        <v>0.087</v>
      </c>
      <c r="FI314">
        <v>417</v>
      </c>
      <c r="FJ314">
        <v>17</v>
      </c>
      <c r="FK314">
        <v>1.61</v>
      </c>
      <c r="FL314">
        <v>0.59</v>
      </c>
      <c r="FM314">
        <v>2.7381118875</v>
      </c>
      <c r="FN314">
        <v>16.7762667523452</v>
      </c>
      <c r="FO314">
        <v>1.72833787122795</v>
      </c>
      <c r="FP314">
        <v>0</v>
      </c>
      <c r="FQ314">
        <v>831.256705882353</v>
      </c>
      <c r="FR314">
        <v>-6.76036669628488</v>
      </c>
      <c r="FS314">
        <v>0.702400444250315</v>
      </c>
      <c r="FT314">
        <v>0</v>
      </c>
      <c r="FU314">
        <v>5.6517915</v>
      </c>
      <c r="FV314">
        <v>0.0806442776735476</v>
      </c>
      <c r="FW314">
        <v>0.00883986242822824</v>
      </c>
      <c r="FX314">
        <v>1</v>
      </c>
      <c r="FY314">
        <v>1</v>
      </c>
      <c r="FZ314">
        <v>3</v>
      </c>
      <c r="GA314" t="s">
        <v>421</v>
      </c>
      <c r="GB314">
        <v>2.97451</v>
      </c>
      <c r="GC314">
        <v>2.69904</v>
      </c>
      <c r="GD314">
        <v>0.067061</v>
      </c>
      <c r="GE314">
        <v>0.0673352</v>
      </c>
      <c r="GF314">
        <v>0.106724</v>
      </c>
      <c r="GG314">
        <v>0.0903917</v>
      </c>
      <c r="GH314">
        <v>36346.9</v>
      </c>
      <c r="GI314">
        <v>39736.4</v>
      </c>
      <c r="GJ314">
        <v>35304.2</v>
      </c>
      <c r="GK314">
        <v>38639.2</v>
      </c>
      <c r="GL314">
        <v>44702.8</v>
      </c>
      <c r="GM314">
        <v>50757.7</v>
      </c>
      <c r="GN314">
        <v>55180.5</v>
      </c>
      <c r="GO314">
        <v>61972.4</v>
      </c>
      <c r="GP314">
        <v>1.983</v>
      </c>
      <c r="GQ314">
        <v>1.85</v>
      </c>
      <c r="GR314">
        <v>0.146031</v>
      </c>
      <c r="GS314">
        <v>0</v>
      </c>
      <c r="GT314">
        <v>24.9835</v>
      </c>
      <c r="GU314">
        <v>999.9</v>
      </c>
      <c r="GV314">
        <v>58.918</v>
      </c>
      <c r="GW314">
        <v>29.195</v>
      </c>
      <c r="GX314">
        <v>26.5207</v>
      </c>
      <c r="GY314">
        <v>56.0364</v>
      </c>
      <c r="GZ314">
        <v>43.0609</v>
      </c>
      <c r="HA314">
        <v>1</v>
      </c>
      <c r="HB314">
        <v>-0.0675407</v>
      </c>
      <c r="HC314">
        <v>0.00283224</v>
      </c>
      <c r="HD314">
        <v>20.113</v>
      </c>
      <c r="HE314">
        <v>5.19453</v>
      </c>
      <c r="HF314">
        <v>12.0076</v>
      </c>
      <c r="HG314">
        <v>4.9748</v>
      </c>
      <c r="HH314">
        <v>3.293</v>
      </c>
      <c r="HI314">
        <v>9999</v>
      </c>
      <c r="HJ314">
        <v>9999</v>
      </c>
      <c r="HK314">
        <v>9999</v>
      </c>
      <c r="HL314">
        <v>628.9</v>
      </c>
      <c r="HM314">
        <v>1.86319</v>
      </c>
      <c r="HN314">
        <v>1.86798</v>
      </c>
      <c r="HO314">
        <v>1.86783</v>
      </c>
      <c r="HP314">
        <v>1.86899</v>
      </c>
      <c r="HQ314">
        <v>1.86981</v>
      </c>
      <c r="HR314">
        <v>1.86584</v>
      </c>
      <c r="HS314">
        <v>1.86691</v>
      </c>
      <c r="HT314">
        <v>1.86829</v>
      </c>
      <c r="HU314">
        <v>5</v>
      </c>
      <c r="HV314">
        <v>0</v>
      </c>
      <c r="HW314">
        <v>0</v>
      </c>
      <c r="HX314">
        <v>0</v>
      </c>
      <c r="HY314" t="s">
        <v>422</v>
      </c>
      <c r="HZ314" t="s">
        <v>423</v>
      </c>
      <c r="IA314" t="s">
        <v>424</v>
      </c>
      <c r="IB314" t="s">
        <v>424</v>
      </c>
      <c r="IC314" t="s">
        <v>424</v>
      </c>
      <c r="ID314" t="s">
        <v>424</v>
      </c>
      <c r="IE314">
        <v>0</v>
      </c>
      <c r="IF314">
        <v>100</v>
      </c>
      <c r="IG314">
        <v>100</v>
      </c>
      <c r="IH314">
        <v>5.748</v>
      </c>
      <c r="II314">
        <v>0.5246</v>
      </c>
      <c r="IJ314">
        <v>4.02706509432224</v>
      </c>
      <c r="IK314">
        <v>0.00601174518973114</v>
      </c>
      <c r="IL314">
        <v>2.77886958061485e-07</v>
      </c>
      <c r="IM314">
        <v>-3.54636231360687e-10</v>
      </c>
      <c r="IN314">
        <v>-0.0404303883988718</v>
      </c>
      <c r="IO314">
        <v>-0.0177815531441476</v>
      </c>
      <c r="IP314">
        <v>0.00205572605671414</v>
      </c>
      <c r="IQ314">
        <v>-1.65519735432211e-05</v>
      </c>
      <c r="IR314">
        <v>-4</v>
      </c>
      <c r="IS314">
        <v>1848</v>
      </c>
      <c r="IT314">
        <v>1</v>
      </c>
      <c r="IU314">
        <v>25</v>
      </c>
      <c r="IV314">
        <v>24608.1</v>
      </c>
      <c r="IW314">
        <v>24608.1</v>
      </c>
      <c r="IX314">
        <v>0.743408</v>
      </c>
      <c r="IY314">
        <v>2.61353</v>
      </c>
      <c r="IZ314">
        <v>1.54785</v>
      </c>
      <c r="JA314">
        <v>2.30591</v>
      </c>
      <c r="JB314">
        <v>1.34644</v>
      </c>
      <c r="JC314">
        <v>2.36816</v>
      </c>
      <c r="JD314">
        <v>33.6029</v>
      </c>
      <c r="JE314">
        <v>24.2188</v>
      </c>
      <c r="JF314">
        <v>18</v>
      </c>
      <c r="JG314">
        <v>496.279</v>
      </c>
      <c r="JH314">
        <v>410.841</v>
      </c>
      <c r="JI314">
        <v>25</v>
      </c>
      <c r="JJ314">
        <v>26.3797</v>
      </c>
      <c r="JK314">
        <v>30.0001</v>
      </c>
      <c r="JL314">
        <v>26.3245</v>
      </c>
      <c r="JM314">
        <v>26.2652</v>
      </c>
      <c r="JN314">
        <v>14.8089</v>
      </c>
      <c r="JO314">
        <v>35.3351</v>
      </c>
      <c r="JP314">
        <v>94.3637</v>
      </c>
      <c r="JQ314">
        <v>25</v>
      </c>
      <c r="JR314">
        <v>264.37</v>
      </c>
      <c r="JS314">
        <v>19.465</v>
      </c>
      <c r="JT314">
        <v>102.366</v>
      </c>
      <c r="JU314">
        <v>103.156</v>
      </c>
    </row>
    <row r="315" spans="1:281">
      <c r="A315">
        <v>299</v>
      </c>
      <c r="B315">
        <v>1659028118</v>
      </c>
      <c r="C315">
        <v>4434.90000009537</v>
      </c>
      <c r="D315" t="s">
        <v>1025</v>
      </c>
      <c r="E315" t="s">
        <v>1026</v>
      </c>
      <c r="F315">
        <v>5</v>
      </c>
      <c r="G315" t="s">
        <v>1006</v>
      </c>
      <c r="H315" t="s">
        <v>417</v>
      </c>
      <c r="I315">
        <v>1659028110.21429</v>
      </c>
      <c r="J315">
        <f>(K315)/1000</f>
        <v>0</v>
      </c>
      <c r="K315">
        <f>IF(CZ315, AN315, AH315)</f>
        <v>0</v>
      </c>
      <c r="L315">
        <f>IF(CZ315, AI315, AG315)</f>
        <v>0</v>
      </c>
      <c r="M315">
        <f>DB315 - IF(AU315&gt;1, L315*CV315*100.0/(AW315*DP315), 0)</f>
        <v>0</v>
      </c>
      <c r="N315">
        <f>((T315-J315/2)*M315-L315)/(T315+J315/2)</f>
        <v>0</v>
      </c>
      <c r="O315">
        <f>N315*(DI315+DJ315)/1000.0</f>
        <v>0</v>
      </c>
      <c r="P315">
        <f>(DB315 - IF(AU315&gt;1, L315*CV315*100.0/(AW315*DP315), 0))*(DI315+DJ315)/1000.0</f>
        <v>0</v>
      </c>
      <c r="Q315">
        <f>2.0/((1/S315-1/R315)+SIGN(S315)*SQRT((1/S315-1/R315)*(1/S315-1/R315) + 4*CW315/((CW315+1)*(CW315+1))*(2*1/S315*1/R315-1/R315*1/R315)))</f>
        <v>0</v>
      </c>
      <c r="R315">
        <f>IF(LEFT(CX315,1)&lt;&gt;"0",IF(LEFT(CX315,1)="1",3.0,CY315),$D$5+$E$5*(DP315*DI315/($K$5*1000))+$F$5*(DP315*DI315/($K$5*1000))*MAX(MIN(CV315,$J$5),$I$5)*MAX(MIN(CV315,$J$5),$I$5)+$G$5*MAX(MIN(CV315,$J$5),$I$5)*(DP315*DI315/($K$5*1000))+$H$5*(DP315*DI315/($K$5*1000))*(DP315*DI315/($K$5*1000)))</f>
        <v>0</v>
      </c>
      <c r="S315">
        <f>J315*(1000-(1000*0.61365*exp(17.502*W315/(240.97+W315))/(DI315+DJ315)+DD315)/2)/(1000*0.61365*exp(17.502*W315/(240.97+W315))/(DI315+DJ315)-DD315)</f>
        <v>0</v>
      </c>
      <c r="T315">
        <f>1/((CW315+1)/(Q315/1.6)+1/(R315/1.37)) + CW315/((CW315+1)/(Q315/1.6) + CW315/(R315/1.37))</f>
        <v>0</v>
      </c>
      <c r="U315">
        <f>(CR315*CU315)</f>
        <v>0</v>
      </c>
      <c r="V315">
        <f>(DK315+(U315+2*0.95*5.67E-8*(((DK315+$B$7)+273)^4-(DK315+273)^4)-44100*J315)/(1.84*29.3*R315+8*0.95*5.67E-8*(DK315+273)^3))</f>
        <v>0</v>
      </c>
      <c r="W315">
        <f>($C$7*DL315+$D$7*DM315+$E$7*V315)</f>
        <v>0</v>
      </c>
      <c r="X315">
        <f>0.61365*exp(17.502*W315/(240.97+W315))</f>
        <v>0</v>
      </c>
      <c r="Y315">
        <f>(Z315/AA315*100)</f>
        <v>0</v>
      </c>
      <c r="Z315">
        <f>DD315*(DI315+DJ315)/1000</f>
        <v>0</v>
      </c>
      <c r="AA315">
        <f>0.61365*exp(17.502*DK315/(240.97+DK315))</f>
        <v>0</v>
      </c>
      <c r="AB315">
        <f>(X315-DD315*(DI315+DJ315)/1000)</f>
        <v>0</v>
      </c>
      <c r="AC315">
        <f>(-J315*44100)</f>
        <v>0</v>
      </c>
      <c r="AD315">
        <f>2*29.3*R315*0.92*(DK315-W315)</f>
        <v>0</v>
      </c>
      <c r="AE315">
        <f>2*0.95*5.67E-8*(((DK315+$B$7)+273)^4-(W315+273)^4)</f>
        <v>0</v>
      </c>
      <c r="AF315">
        <f>U315+AE315+AC315+AD315</f>
        <v>0</v>
      </c>
      <c r="AG315">
        <f>DH315*AU315*(DC315-DB315*(1000-AU315*DE315)/(1000-AU315*DD315))/(100*CV315)</f>
        <v>0</v>
      </c>
      <c r="AH315">
        <f>1000*DH315*AU315*(DD315-DE315)/(100*CV315*(1000-AU315*DD315))</f>
        <v>0</v>
      </c>
      <c r="AI315">
        <f>(AJ315 - AK315 - DI315*1E3/(8.314*(DK315+273.15)) * AM315/DH315 * AL315) * DH315/(100*CV315) * (1000 - DE315)/1000</f>
        <v>0</v>
      </c>
      <c r="AJ315">
        <v>282.260286136513</v>
      </c>
      <c r="AK315">
        <v>282.663381818182</v>
      </c>
      <c r="AL315">
        <v>-3.22936272037039</v>
      </c>
      <c r="AM315">
        <v>66.0504921813524</v>
      </c>
      <c r="AN315">
        <f>(AP315 - AO315 + DI315*1E3/(8.314*(DK315+273.15)) * AR315/DH315 * AQ315) * DH315/(100*CV315) * 1000/(1000 - AP315)</f>
        <v>0</v>
      </c>
      <c r="AO315">
        <v>19.5421611222511</v>
      </c>
      <c r="AP315">
        <v>25.2219951048951</v>
      </c>
      <c r="AQ315">
        <v>0.000251022222223989</v>
      </c>
      <c r="AR315">
        <v>92.47</v>
      </c>
      <c r="AS315">
        <v>0</v>
      </c>
      <c r="AT315">
        <v>0</v>
      </c>
      <c r="AU315">
        <f>IF(AS315*$H$13&gt;=AW315,1.0,(AW315/(AW315-AS315*$H$13)))</f>
        <v>0</v>
      </c>
      <c r="AV315">
        <f>(AU315-1)*100</f>
        <v>0</v>
      </c>
      <c r="AW315">
        <f>MAX(0,($B$13+$C$13*DP315)/(1+$D$13*DP315)*DI315/(DK315+273)*$E$13)</f>
        <v>0</v>
      </c>
      <c r="AX315" t="s">
        <v>418</v>
      </c>
      <c r="AY315" t="s">
        <v>418</v>
      </c>
      <c r="AZ315">
        <v>0</v>
      </c>
      <c r="BA315">
        <v>0</v>
      </c>
      <c r="BB315">
        <f>1-AZ315/BA315</f>
        <v>0</v>
      </c>
      <c r="BC315">
        <v>0</v>
      </c>
      <c r="BD315" t="s">
        <v>418</v>
      </c>
      <c r="BE315" t="s">
        <v>418</v>
      </c>
      <c r="BF315">
        <v>0</v>
      </c>
      <c r="BG315">
        <v>0</v>
      </c>
      <c r="BH315">
        <f>1-BF315/BG315</f>
        <v>0</v>
      </c>
      <c r="BI315">
        <v>0.5</v>
      </c>
      <c r="BJ315">
        <f>CS315</f>
        <v>0</v>
      </c>
      <c r="BK315">
        <f>L315</f>
        <v>0</v>
      </c>
      <c r="BL315">
        <f>BH315*BI315*BJ315</f>
        <v>0</v>
      </c>
      <c r="BM315">
        <f>(BK315-BC315)/BJ315</f>
        <v>0</v>
      </c>
      <c r="BN315">
        <f>(BA315-BG315)/BG315</f>
        <v>0</v>
      </c>
      <c r="BO315">
        <f>AZ315/(BB315+AZ315/BG315)</f>
        <v>0</v>
      </c>
      <c r="BP315" t="s">
        <v>418</v>
      </c>
      <c r="BQ315">
        <v>0</v>
      </c>
      <c r="BR315">
        <f>IF(BQ315&lt;&gt;0, BQ315, BO315)</f>
        <v>0</v>
      </c>
      <c r="BS315">
        <f>1-BR315/BG315</f>
        <v>0</v>
      </c>
      <c r="BT315">
        <f>(BG315-BF315)/(BG315-BR315)</f>
        <v>0</v>
      </c>
      <c r="BU315">
        <f>(BA315-BG315)/(BA315-BR315)</f>
        <v>0</v>
      </c>
      <c r="BV315">
        <f>(BG315-BF315)/(BG315-AZ315)</f>
        <v>0</v>
      </c>
      <c r="BW315">
        <f>(BA315-BG315)/(BA315-AZ315)</f>
        <v>0</v>
      </c>
      <c r="BX315">
        <f>(BT315*BR315/BF315)</f>
        <v>0</v>
      </c>
      <c r="BY315">
        <f>(1-BX315)</f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f>$B$11*DQ315+$C$11*DR315+$F$11*EC315*(1-EF315)</f>
        <v>0</v>
      </c>
      <c r="CS315">
        <f>CR315*CT315</f>
        <v>0</v>
      </c>
      <c r="CT315">
        <f>($B$11*$D$9+$C$11*$D$9+$F$11*((EP315+EH315)/MAX(EP315+EH315+EQ315, 0.1)*$I$9+EQ315/MAX(EP315+EH315+EQ315, 0.1)*$J$9))/($B$11+$C$11+$F$11)</f>
        <v>0</v>
      </c>
      <c r="CU315">
        <f>($B$11*$K$9+$C$11*$K$9+$F$11*((EP315+EH315)/MAX(EP315+EH315+EQ315, 0.1)*$P$9+EQ315/MAX(EP315+EH315+EQ315, 0.1)*$Q$9))/($B$11+$C$11+$F$11)</f>
        <v>0</v>
      </c>
      <c r="CV315">
        <v>6</v>
      </c>
      <c r="CW315">
        <v>0.5</v>
      </c>
      <c r="CX315" t="s">
        <v>419</v>
      </c>
      <c r="CY315">
        <v>2</v>
      </c>
      <c r="CZ315" t="b">
        <v>1</v>
      </c>
      <c r="DA315">
        <v>1659028110.21429</v>
      </c>
      <c r="DB315">
        <v>298.343714285714</v>
      </c>
      <c r="DC315">
        <v>293.525821428571</v>
      </c>
      <c r="DD315">
        <v>25.2142142857143</v>
      </c>
      <c r="DE315">
        <v>19.5474357142857</v>
      </c>
      <c r="DF315">
        <v>292.543071428571</v>
      </c>
      <c r="DG315">
        <v>24.6896464285714</v>
      </c>
      <c r="DH315">
        <v>500.019</v>
      </c>
      <c r="DI315">
        <v>90.3640857142857</v>
      </c>
      <c r="DJ315">
        <v>0.0456186392857143</v>
      </c>
      <c r="DK315">
        <v>27.1640571428571</v>
      </c>
      <c r="DL315">
        <v>27.4151071428571</v>
      </c>
      <c r="DM315">
        <v>999.9</v>
      </c>
      <c r="DN315">
        <v>0</v>
      </c>
      <c r="DO315">
        <v>0</v>
      </c>
      <c r="DP315">
        <v>10000.5357142857</v>
      </c>
      <c r="DQ315">
        <v>0</v>
      </c>
      <c r="DR315">
        <v>18.1402964285714</v>
      </c>
      <c r="DS315">
        <v>4.81782535714286</v>
      </c>
      <c r="DT315">
        <v>306.060678571429</v>
      </c>
      <c r="DU315">
        <v>299.378</v>
      </c>
      <c r="DV315">
        <v>5.66677142857143</v>
      </c>
      <c r="DW315">
        <v>293.525821428571</v>
      </c>
      <c r="DX315">
        <v>19.5474357142857</v>
      </c>
      <c r="DY315">
        <v>2.27845928571429</v>
      </c>
      <c r="DZ315">
        <v>1.76638642857143</v>
      </c>
      <c r="EA315">
        <v>19.5249071428571</v>
      </c>
      <c r="EB315">
        <v>15.4924642857143</v>
      </c>
      <c r="EC315">
        <v>2000.00071428571</v>
      </c>
      <c r="ED315">
        <v>0.979994857142857</v>
      </c>
      <c r="EE315">
        <v>0.0200051857142857</v>
      </c>
      <c r="EF315">
        <v>0</v>
      </c>
      <c r="EG315">
        <v>830.570107142857</v>
      </c>
      <c r="EH315">
        <v>5.00063</v>
      </c>
      <c r="EI315">
        <v>16365.1285714286</v>
      </c>
      <c r="EJ315">
        <v>17256.8785714286</v>
      </c>
      <c r="EK315">
        <v>37.875</v>
      </c>
      <c r="EL315">
        <v>37.937</v>
      </c>
      <c r="EM315">
        <v>37.375</v>
      </c>
      <c r="EN315">
        <v>37.25</v>
      </c>
      <c r="EO315">
        <v>38.8882857142857</v>
      </c>
      <c r="EP315">
        <v>1955.08964285714</v>
      </c>
      <c r="EQ315">
        <v>39.9110714285714</v>
      </c>
      <c r="ER315">
        <v>0</v>
      </c>
      <c r="ES315">
        <v>1659028116.7</v>
      </c>
      <c r="ET315">
        <v>0</v>
      </c>
      <c r="EU315">
        <v>830.55096</v>
      </c>
      <c r="EV315">
        <v>-1.97953846023769</v>
      </c>
      <c r="EW315">
        <v>-54.1461538107294</v>
      </c>
      <c r="EX315">
        <v>16364.76</v>
      </c>
      <c r="EY315">
        <v>15</v>
      </c>
      <c r="EZ315">
        <v>0</v>
      </c>
      <c r="FA315" t="s">
        <v>420</v>
      </c>
      <c r="FB315">
        <v>1657551626.5</v>
      </c>
      <c r="FC315">
        <v>1657551629</v>
      </c>
      <c r="FD315">
        <v>0</v>
      </c>
      <c r="FE315">
        <v>0.403</v>
      </c>
      <c r="FF315">
        <v>0.009</v>
      </c>
      <c r="FG315">
        <v>9.41</v>
      </c>
      <c r="FH315">
        <v>0.087</v>
      </c>
      <c r="FI315">
        <v>417</v>
      </c>
      <c r="FJ315">
        <v>17</v>
      </c>
      <c r="FK315">
        <v>1.61</v>
      </c>
      <c r="FL315">
        <v>0.59</v>
      </c>
      <c r="FM315">
        <v>4.02278925</v>
      </c>
      <c r="FN315">
        <v>13.2578878424015</v>
      </c>
      <c r="FO315">
        <v>1.30608345282832</v>
      </c>
      <c r="FP315">
        <v>0</v>
      </c>
      <c r="FQ315">
        <v>830.810441176471</v>
      </c>
      <c r="FR315">
        <v>-4.15310924415747</v>
      </c>
      <c r="FS315">
        <v>0.470356197388902</v>
      </c>
      <c r="FT315">
        <v>0</v>
      </c>
      <c r="FU315">
        <v>5.66064775</v>
      </c>
      <c r="FV315">
        <v>0.0955991369605998</v>
      </c>
      <c r="FW315">
        <v>0.0103327369286893</v>
      </c>
      <c r="FX315">
        <v>1</v>
      </c>
      <c r="FY315">
        <v>1</v>
      </c>
      <c r="FZ315">
        <v>3</v>
      </c>
      <c r="GA315" t="s">
        <v>421</v>
      </c>
      <c r="GB315">
        <v>2.97323</v>
      </c>
      <c r="GC315">
        <v>2.69975</v>
      </c>
      <c r="GD315">
        <v>0.063992</v>
      </c>
      <c r="GE315">
        <v>0.0639179</v>
      </c>
      <c r="GF315">
        <v>0.106755</v>
      </c>
      <c r="GG315">
        <v>0.090286</v>
      </c>
      <c r="GH315">
        <v>36466.9</v>
      </c>
      <c r="GI315">
        <v>39882</v>
      </c>
      <c r="GJ315">
        <v>35304.6</v>
      </c>
      <c r="GK315">
        <v>38639.3</v>
      </c>
      <c r="GL315">
        <v>44702.1</v>
      </c>
      <c r="GM315">
        <v>50763.3</v>
      </c>
      <c r="GN315">
        <v>55181.7</v>
      </c>
      <c r="GO315">
        <v>61972.1</v>
      </c>
      <c r="GP315">
        <v>1.9824</v>
      </c>
      <c r="GQ315">
        <v>1.8506</v>
      </c>
      <c r="GR315">
        <v>0.149548</v>
      </c>
      <c r="GS315">
        <v>0</v>
      </c>
      <c r="GT315">
        <v>24.9793</v>
      </c>
      <c r="GU315">
        <v>999.9</v>
      </c>
      <c r="GV315">
        <v>58.918</v>
      </c>
      <c r="GW315">
        <v>29.195</v>
      </c>
      <c r="GX315">
        <v>26.5183</v>
      </c>
      <c r="GY315">
        <v>55.8364</v>
      </c>
      <c r="GZ315">
        <v>43.5337</v>
      </c>
      <c r="HA315">
        <v>1</v>
      </c>
      <c r="HB315">
        <v>-0.067439</v>
      </c>
      <c r="HC315">
        <v>0.00457516</v>
      </c>
      <c r="HD315">
        <v>20.1139</v>
      </c>
      <c r="HE315">
        <v>5.19932</v>
      </c>
      <c r="HF315">
        <v>12.004</v>
      </c>
      <c r="HG315">
        <v>4.9756</v>
      </c>
      <c r="HH315">
        <v>3.293</v>
      </c>
      <c r="HI315">
        <v>9999</v>
      </c>
      <c r="HJ315">
        <v>9999</v>
      </c>
      <c r="HK315">
        <v>9999</v>
      </c>
      <c r="HL315">
        <v>628.9</v>
      </c>
      <c r="HM315">
        <v>1.86313</v>
      </c>
      <c r="HN315">
        <v>1.86801</v>
      </c>
      <c r="HO315">
        <v>1.86783</v>
      </c>
      <c r="HP315">
        <v>1.86899</v>
      </c>
      <c r="HQ315">
        <v>1.86981</v>
      </c>
      <c r="HR315">
        <v>1.86584</v>
      </c>
      <c r="HS315">
        <v>1.86691</v>
      </c>
      <c r="HT315">
        <v>1.86829</v>
      </c>
      <c r="HU315">
        <v>5</v>
      </c>
      <c r="HV315">
        <v>0</v>
      </c>
      <c r="HW315">
        <v>0</v>
      </c>
      <c r="HX315">
        <v>0</v>
      </c>
      <c r="HY315" t="s">
        <v>422</v>
      </c>
      <c r="HZ315" t="s">
        <v>423</v>
      </c>
      <c r="IA315" t="s">
        <v>424</v>
      </c>
      <c r="IB315" t="s">
        <v>424</v>
      </c>
      <c r="IC315" t="s">
        <v>424</v>
      </c>
      <c r="ID315" t="s">
        <v>424</v>
      </c>
      <c r="IE315">
        <v>0</v>
      </c>
      <c r="IF315">
        <v>100</v>
      </c>
      <c r="IG315">
        <v>100</v>
      </c>
      <c r="IH315">
        <v>5.654</v>
      </c>
      <c r="II315">
        <v>0.5252</v>
      </c>
      <c r="IJ315">
        <v>4.02706509432224</v>
      </c>
      <c r="IK315">
        <v>0.00601174518973114</v>
      </c>
      <c r="IL315">
        <v>2.77886958061485e-07</v>
      </c>
      <c r="IM315">
        <v>-3.54636231360687e-10</v>
      </c>
      <c r="IN315">
        <v>-0.0404303883988718</v>
      </c>
      <c r="IO315">
        <v>-0.0177815531441476</v>
      </c>
      <c r="IP315">
        <v>0.00205572605671414</v>
      </c>
      <c r="IQ315">
        <v>-1.65519735432211e-05</v>
      </c>
      <c r="IR315">
        <v>-4</v>
      </c>
      <c r="IS315">
        <v>1848</v>
      </c>
      <c r="IT315">
        <v>1</v>
      </c>
      <c r="IU315">
        <v>25</v>
      </c>
      <c r="IV315">
        <v>24608.2</v>
      </c>
      <c r="IW315">
        <v>24608.2</v>
      </c>
      <c r="IX315">
        <v>0.706787</v>
      </c>
      <c r="IY315">
        <v>2.62085</v>
      </c>
      <c r="IZ315">
        <v>1.54785</v>
      </c>
      <c r="JA315">
        <v>2.30591</v>
      </c>
      <c r="JB315">
        <v>1.34644</v>
      </c>
      <c r="JC315">
        <v>2.40479</v>
      </c>
      <c r="JD315">
        <v>33.6029</v>
      </c>
      <c r="JE315">
        <v>24.2188</v>
      </c>
      <c r="JF315">
        <v>18</v>
      </c>
      <c r="JG315">
        <v>495.887</v>
      </c>
      <c r="JH315">
        <v>411.178</v>
      </c>
      <c r="JI315">
        <v>25.0001</v>
      </c>
      <c r="JJ315">
        <v>26.3797</v>
      </c>
      <c r="JK315">
        <v>30.0002</v>
      </c>
      <c r="JL315">
        <v>26.3245</v>
      </c>
      <c r="JM315">
        <v>26.2652</v>
      </c>
      <c r="JN315">
        <v>14.1342</v>
      </c>
      <c r="JO315">
        <v>35.6051</v>
      </c>
      <c r="JP315">
        <v>94.3637</v>
      </c>
      <c r="JQ315">
        <v>25</v>
      </c>
      <c r="JR315">
        <v>250.93</v>
      </c>
      <c r="JS315">
        <v>19.4356</v>
      </c>
      <c r="JT315">
        <v>102.367</v>
      </c>
      <c r="JU315">
        <v>103.156</v>
      </c>
    </row>
    <row r="316" spans="1:281">
      <c r="A316">
        <v>300</v>
      </c>
      <c r="B316">
        <v>1659028123</v>
      </c>
      <c r="C316">
        <v>4439.90000009537</v>
      </c>
      <c r="D316" t="s">
        <v>1027</v>
      </c>
      <c r="E316" t="s">
        <v>1028</v>
      </c>
      <c r="F316">
        <v>5</v>
      </c>
      <c r="G316" t="s">
        <v>1006</v>
      </c>
      <c r="H316" t="s">
        <v>417</v>
      </c>
      <c r="I316">
        <v>1659028115.5</v>
      </c>
      <c r="J316">
        <f>(K316)/1000</f>
        <v>0</v>
      </c>
      <c r="K316">
        <f>IF(CZ316, AN316, AH316)</f>
        <v>0</v>
      </c>
      <c r="L316">
        <f>IF(CZ316, AI316, AG316)</f>
        <v>0</v>
      </c>
      <c r="M316">
        <f>DB316 - IF(AU316&gt;1, L316*CV316*100.0/(AW316*DP316), 0)</f>
        <v>0</v>
      </c>
      <c r="N316">
        <f>((T316-J316/2)*M316-L316)/(T316+J316/2)</f>
        <v>0</v>
      </c>
      <c r="O316">
        <f>N316*(DI316+DJ316)/1000.0</f>
        <v>0</v>
      </c>
      <c r="P316">
        <f>(DB316 - IF(AU316&gt;1, L316*CV316*100.0/(AW316*DP316), 0))*(DI316+DJ316)/1000.0</f>
        <v>0</v>
      </c>
      <c r="Q316">
        <f>2.0/((1/S316-1/R316)+SIGN(S316)*SQRT((1/S316-1/R316)*(1/S316-1/R316) + 4*CW316/((CW316+1)*(CW316+1))*(2*1/S316*1/R316-1/R316*1/R316)))</f>
        <v>0</v>
      </c>
      <c r="R316">
        <f>IF(LEFT(CX316,1)&lt;&gt;"0",IF(LEFT(CX316,1)="1",3.0,CY316),$D$5+$E$5*(DP316*DI316/($K$5*1000))+$F$5*(DP316*DI316/($K$5*1000))*MAX(MIN(CV316,$J$5),$I$5)*MAX(MIN(CV316,$J$5),$I$5)+$G$5*MAX(MIN(CV316,$J$5),$I$5)*(DP316*DI316/($K$5*1000))+$H$5*(DP316*DI316/($K$5*1000))*(DP316*DI316/($K$5*1000)))</f>
        <v>0</v>
      </c>
      <c r="S316">
        <f>J316*(1000-(1000*0.61365*exp(17.502*W316/(240.97+W316))/(DI316+DJ316)+DD316)/2)/(1000*0.61365*exp(17.502*W316/(240.97+W316))/(DI316+DJ316)-DD316)</f>
        <v>0</v>
      </c>
      <c r="T316">
        <f>1/((CW316+1)/(Q316/1.6)+1/(R316/1.37)) + CW316/((CW316+1)/(Q316/1.6) + CW316/(R316/1.37))</f>
        <v>0</v>
      </c>
      <c r="U316">
        <f>(CR316*CU316)</f>
        <v>0</v>
      </c>
      <c r="V316">
        <f>(DK316+(U316+2*0.95*5.67E-8*(((DK316+$B$7)+273)^4-(DK316+273)^4)-44100*J316)/(1.84*29.3*R316+8*0.95*5.67E-8*(DK316+273)^3))</f>
        <v>0</v>
      </c>
      <c r="W316">
        <f>($C$7*DL316+$D$7*DM316+$E$7*V316)</f>
        <v>0</v>
      </c>
      <c r="X316">
        <f>0.61365*exp(17.502*W316/(240.97+W316))</f>
        <v>0</v>
      </c>
      <c r="Y316">
        <f>(Z316/AA316*100)</f>
        <v>0</v>
      </c>
      <c r="Z316">
        <f>DD316*(DI316+DJ316)/1000</f>
        <v>0</v>
      </c>
      <c r="AA316">
        <f>0.61365*exp(17.502*DK316/(240.97+DK316))</f>
        <v>0</v>
      </c>
      <c r="AB316">
        <f>(X316-DD316*(DI316+DJ316)/1000)</f>
        <v>0</v>
      </c>
      <c r="AC316">
        <f>(-J316*44100)</f>
        <v>0</v>
      </c>
      <c r="AD316">
        <f>2*29.3*R316*0.92*(DK316-W316)</f>
        <v>0</v>
      </c>
      <c r="AE316">
        <f>2*0.95*5.67E-8*(((DK316+$B$7)+273)^4-(W316+273)^4)</f>
        <v>0</v>
      </c>
      <c r="AF316">
        <f>U316+AE316+AC316+AD316</f>
        <v>0</v>
      </c>
      <c r="AG316">
        <f>DH316*AU316*(DC316-DB316*(1000-AU316*DE316)/(1000-AU316*DD316))/(100*CV316)</f>
        <v>0</v>
      </c>
      <c r="AH316">
        <f>1000*DH316*AU316*(DD316-DE316)/(100*CV316*(1000-AU316*DD316))</f>
        <v>0</v>
      </c>
      <c r="AI316">
        <f>(AJ316 - AK316 - DI316*1E3/(8.314*(DK316+273.15)) * AM316/DH316 * AL316) * DH316/(100*CV316) * (1000 - DE316)/1000</f>
        <v>0</v>
      </c>
      <c r="AJ316">
        <v>265.139812850061</v>
      </c>
      <c r="AK316">
        <v>266.625836363636</v>
      </c>
      <c r="AL316">
        <v>-3.19649081235804</v>
      </c>
      <c r="AM316">
        <v>66.0504921813524</v>
      </c>
      <c r="AN316">
        <f>(AP316 - AO316 + DI316*1E3/(8.314*(DK316+273.15)) * AR316/DH316 * AQ316) * DH316/(100*CV316) * 1000/(1000 - AP316)</f>
        <v>0</v>
      </c>
      <c r="AO316">
        <v>19.4738163758442</v>
      </c>
      <c r="AP316">
        <v>25.2114811188811</v>
      </c>
      <c r="AQ316">
        <v>-3.52440771343717e-05</v>
      </c>
      <c r="AR316">
        <v>92.47</v>
      </c>
      <c r="AS316">
        <v>0</v>
      </c>
      <c r="AT316">
        <v>0</v>
      </c>
      <c r="AU316">
        <f>IF(AS316*$H$13&gt;=AW316,1.0,(AW316/(AW316-AS316*$H$13)))</f>
        <v>0</v>
      </c>
      <c r="AV316">
        <f>(AU316-1)*100</f>
        <v>0</v>
      </c>
      <c r="AW316">
        <f>MAX(0,($B$13+$C$13*DP316)/(1+$D$13*DP316)*DI316/(DK316+273)*$E$13)</f>
        <v>0</v>
      </c>
      <c r="AX316" t="s">
        <v>418</v>
      </c>
      <c r="AY316" t="s">
        <v>418</v>
      </c>
      <c r="AZ316">
        <v>0</v>
      </c>
      <c r="BA316">
        <v>0</v>
      </c>
      <c r="BB316">
        <f>1-AZ316/BA316</f>
        <v>0</v>
      </c>
      <c r="BC316">
        <v>0</v>
      </c>
      <c r="BD316" t="s">
        <v>418</v>
      </c>
      <c r="BE316" t="s">
        <v>418</v>
      </c>
      <c r="BF316">
        <v>0</v>
      </c>
      <c r="BG316">
        <v>0</v>
      </c>
      <c r="BH316">
        <f>1-BF316/BG316</f>
        <v>0</v>
      </c>
      <c r="BI316">
        <v>0.5</v>
      </c>
      <c r="BJ316">
        <f>CS316</f>
        <v>0</v>
      </c>
      <c r="BK316">
        <f>L316</f>
        <v>0</v>
      </c>
      <c r="BL316">
        <f>BH316*BI316*BJ316</f>
        <v>0</v>
      </c>
      <c r="BM316">
        <f>(BK316-BC316)/BJ316</f>
        <v>0</v>
      </c>
      <c r="BN316">
        <f>(BA316-BG316)/BG316</f>
        <v>0</v>
      </c>
      <c r="BO316">
        <f>AZ316/(BB316+AZ316/BG316)</f>
        <v>0</v>
      </c>
      <c r="BP316" t="s">
        <v>418</v>
      </c>
      <c r="BQ316">
        <v>0</v>
      </c>
      <c r="BR316">
        <f>IF(BQ316&lt;&gt;0, BQ316, BO316)</f>
        <v>0</v>
      </c>
      <c r="BS316">
        <f>1-BR316/BG316</f>
        <v>0</v>
      </c>
      <c r="BT316">
        <f>(BG316-BF316)/(BG316-BR316)</f>
        <v>0</v>
      </c>
      <c r="BU316">
        <f>(BA316-BG316)/(BA316-BR316)</f>
        <v>0</v>
      </c>
      <c r="BV316">
        <f>(BG316-BF316)/(BG316-AZ316)</f>
        <v>0</v>
      </c>
      <c r="BW316">
        <f>(BA316-BG316)/(BA316-AZ316)</f>
        <v>0</v>
      </c>
      <c r="BX316">
        <f>(BT316*BR316/BF316)</f>
        <v>0</v>
      </c>
      <c r="BY316">
        <f>(1-BX316)</f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f>$B$11*DQ316+$C$11*DR316+$F$11*EC316*(1-EF316)</f>
        <v>0</v>
      </c>
      <c r="CS316">
        <f>CR316*CT316</f>
        <v>0</v>
      </c>
      <c r="CT316">
        <f>($B$11*$D$9+$C$11*$D$9+$F$11*((EP316+EH316)/MAX(EP316+EH316+EQ316, 0.1)*$I$9+EQ316/MAX(EP316+EH316+EQ316, 0.1)*$J$9))/($B$11+$C$11+$F$11)</f>
        <v>0</v>
      </c>
      <c r="CU316">
        <f>($B$11*$K$9+$C$11*$K$9+$F$11*((EP316+EH316)/MAX(EP316+EH316+EQ316, 0.1)*$P$9+EQ316/MAX(EP316+EH316+EQ316, 0.1)*$Q$9))/($B$11+$C$11+$F$11)</f>
        <v>0</v>
      </c>
      <c r="CV316">
        <v>6</v>
      </c>
      <c r="CW316">
        <v>0.5</v>
      </c>
      <c r="CX316" t="s">
        <v>419</v>
      </c>
      <c r="CY316">
        <v>2</v>
      </c>
      <c r="CZ316" t="b">
        <v>1</v>
      </c>
      <c r="DA316">
        <v>1659028115.5</v>
      </c>
      <c r="DB316">
        <v>281.806148148148</v>
      </c>
      <c r="DC316">
        <v>275.872222222222</v>
      </c>
      <c r="DD316">
        <v>25.2176333333333</v>
      </c>
      <c r="DE316">
        <v>19.5172555555556</v>
      </c>
      <c r="DF316">
        <v>276.105481481481</v>
      </c>
      <c r="DG316">
        <v>24.6928962962963</v>
      </c>
      <c r="DH316">
        <v>500.054333333333</v>
      </c>
      <c r="DI316">
        <v>90.3641296296296</v>
      </c>
      <c r="DJ316">
        <v>0.0452878777777778</v>
      </c>
      <c r="DK316">
        <v>27.1647296296296</v>
      </c>
      <c r="DL316">
        <v>27.4163592592593</v>
      </c>
      <c r="DM316">
        <v>999.9</v>
      </c>
      <c r="DN316">
        <v>0</v>
      </c>
      <c r="DO316">
        <v>0</v>
      </c>
      <c r="DP316">
        <v>10015</v>
      </c>
      <c r="DQ316">
        <v>0</v>
      </c>
      <c r="DR316">
        <v>18.0974777777778</v>
      </c>
      <c r="DS316">
        <v>5.93384185185185</v>
      </c>
      <c r="DT316">
        <v>289.096444444444</v>
      </c>
      <c r="DU316">
        <v>281.364222222222</v>
      </c>
      <c r="DV316">
        <v>5.70038037037037</v>
      </c>
      <c r="DW316">
        <v>275.872222222222</v>
      </c>
      <c r="DX316">
        <v>19.5172555555556</v>
      </c>
      <c r="DY316">
        <v>2.27876962962963</v>
      </c>
      <c r="DZ316">
        <v>1.76365962962963</v>
      </c>
      <c r="EA316">
        <v>19.5271</v>
      </c>
      <c r="EB316">
        <v>15.468337037037</v>
      </c>
      <c r="EC316">
        <v>2000.00444444444</v>
      </c>
      <c r="ED316">
        <v>0.979994888888889</v>
      </c>
      <c r="EE316">
        <v>0.0200051518518519</v>
      </c>
      <c r="EF316">
        <v>0</v>
      </c>
      <c r="EG316">
        <v>830.511259259259</v>
      </c>
      <c r="EH316">
        <v>5.00063</v>
      </c>
      <c r="EI316">
        <v>16363.3222222222</v>
      </c>
      <c r="EJ316">
        <v>17256.9111111111</v>
      </c>
      <c r="EK316">
        <v>37.875</v>
      </c>
      <c r="EL316">
        <v>37.937</v>
      </c>
      <c r="EM316">
        <v>37.375</v>
      </c>
      <c r="EN316">
        <v>37.25</v>
      </c>
      <c r="EO316">
        <v>38.8841851851852</v>
      </c>
      <c r="EP316">
        <v>1955.09333333333</v>
      </c>
      <c r="EQ316">
        <v>39.9111111111111</v>
      </c>
      <c r="ER316">
        <v>0</v>
      </c>
      <c r="ES316">
        <v>1659028122.1</v>
      </c>
      <c r="ET316">
        <v>0</v>
      </c>
      <c r="EU316">
        <v>830.504153846154</v>
      </c>
      <c r="EV316">
        <v>0.86536752106766</v>
      </c>
      <c r="EW316">
        <v>17.2376067706587</v>
      </c>
      <c r="EX316">
        <v>16363.6923076923</v>
      </c>
      <c r="EY316">
        <v>15</v>
      </c>
      <c r="EZ316">
        <v>0</v>
      </c>
      <c r="FA316" t="s">
        <v>420</v>
      </c>
      <c r="FB316">
        <v>1657551626.5</v>
      </c>
      <c r="FC316">
        <v>1657551629</v>
      </c>
      <c r="FD316">
        <v>0</v>
      </c>
      <c r="FE316">
        <v>0.403</v>
      </c>
      <c r="FF316">
        <v>0.009</v>
      </c>
      <c r="FG316">
        <v>9.41</v>
      </c>
      <c r="FH316">
        <v>0.087</v>
      </c>
      <c r="FI316">
        <v>417</v>
      </c>
      <c r="FJ316">
        <v>17</v>
      </c>
      <c r="FK316">
        <v>1.61</v>
      </c>
      <c r="FL316">
        <v>0.59</v>
      </c>
      <c r="FM316">
        <v>5.111827</v>
      </c>
      <c r="FN316">
        <v>13.5135219512195</v>
      </c>
      <c r="FO316">
        <v>1.32969728654344</v>
      </c>
      <c r="FP316">
        <v>0</v>
      </c>
      <c r="FQ316">
        <v>830.608794117647</v>
      </c>
      <c r="FR316">
        <v>-1.61724981161426</v>
      </c>
      <c r="FS316">
        <v>0.318411847567388</v>
      </c>
      <c r="FT316">
        <v>0</v>
      </c>
      <c r="FU316">
        <v>5.68248925</v>
      </c>
      <c r="FV316">
        <v>0.315052795497176</v>
      </c>
      <c r="FW316">
        <v>0.0361208936342596</v>
      </c>
      <c r="FX316">
        <v>0</v>
      </c>
      <c r="FY316">
        <v>0</v>
      </c>
      <c r="FZ316">
        <v>3</v>
      </c>
      <c r="GA316" t="s">
        <v>427</v>
      </c>
      <c r="GB316">
        <v>2.97389</v>
      </c>
      <c r="GC316">
        <v>2.69864</v>
      </c>
      <c r="GD316">
        <v>0.0608613</v>
      </c>
      <c r="GE316">
        <v>0.0607031</v>
      </c>
      <c r="GF316">
        <v>0.106714</v>
      </c>
      <c r="GG316">
        <v>0.0900561</v>
      </c>
      <c r="GH316">
        <v>36588.4</v>
      </c>
      <c r="GI316">
        <v>40019</v>
      </c>
      <c r="GJ316">
        <v>35304.2</v>
      </c>
      <c r="GK316">
        <v>38639.4</v>
      </c>
      <c r="GL316">
        <v>44703.8</v>
      </c>
      <c r="GM316">
        <v>50775.6</v>
      </c>
      <c r="GN316">
        <v>55181.4</v>
      </c>
      <c r="GO316">
        <v>61971.5</v>
      </c>
      <c r="GP316">
        <v>1.983</v>
      </c>
      <c r="GQ316">
        <v>1.8494</v>
      </c>
      <c r="GR316">
        <v>0.151783</v>
      </c>
      <c r="GS316">
        <v>0</v>
      </c>
      <c r="GT316">
        <v>24.9772</v>
      </c>
      <c r="GU316">
        <v>999.9</v>
      </c>
      <c r="GV316">
        <v>58.918</v>
      </c>
      <c r="GW316">
        <v>29.195</v>
      </c>
      <c r="GX316">
        <v>26.5222</v>
      </c>
      <c r="GY316">
        <v>55.4264</v>
      </c>
      <c r="GZ316">
        <v>43.4135</v>
      </c>
      <c r="HA316">
        <v>1</v>
      </c>
      <c r="HB316">
        <v>-0.0676016</v>
      </c>
      <c r="HC316">
        <v>0.0037037</v>
      </c>
      <c r="HD316">
        <v>20.1135</v>
      </c>
      <c r="HE316">
        <v>5.19932</v>
      </c>
      <c r="HF316">
        <v>12.004</v>
      </c>
      <c r="HG316">
        <v>4.976</v>
      </c>
      <c r="HH316">
        <v>3.2932</v>
      </c>
      <c r="HI316">
        <v>9999</v>
      </c>
      <c r="HJ316">
        <v>9999</v>
      </c>
      <c r="HK316">
        <v>9999</v>
      </c>
      <c r="HL316">
        <v>628.9</v>
      </c>
      <c r="HM316">
        <v>1.86322</v>
      </c>
      <c r="HN316">
        <v>1.86798</v>
      </c>
      <c r="HO316">
        <v>1.86783</v>
      </c>
      <c r="HP316">
        <v>1.86896</v>
      </c>
      <c r="HQ316">
        <v>1.86981</v>
      </c>
      <c r="HR316">
        <v>1.86584</v>
      </c>
      <c r="HS316">
        <v>1.86694</v>
      </c>
      <c r="HT316">
        <v>1.86829</v>
      </c>
      <c r="HU316">
        <v>5</v>
      </c>
      <c r="HV316">
        <v>0</v>
      </c>
      <c r="HW316">
        <v>0</v>
      </c>
      <c r="HX316">
        <v>0</v>
      </c>
      <c r="HY316" t="s">
        <v>422</v>
      </c>
      <c r="HZ316" t="s">
        <v>423</v>
      </c>
      <c r="IA316" t="s">
        <v>424</v>
      </c>
      <c r="IB316" t="s">
        <v>424</v>
      </c>
      <c r="IC316" t="s">
        <v>424</v>
      </c>
      <c r="ID316" t="s">
        <v>424</v>
      </c>
      <c r="IE316">
        <v>0</v>
      </c>
      <c r="IF316">
        <v>100</v>
      </c>
      <c r="IG316">
        <v>100</v>
      </c>
      <c r="IH316">
        <v>5.559</v>
      </c>
      <c r="II316">
        <v>0.5244</v>
      </c>
      <c r="IJ316">
        <v>4.02706509432224</v>
      </c>
      <c r="IK316">
        <v>0.00601174518973114</v>
      </c>
      <c r="IL316">
        <v>2.77886958061485e-07</v>
      </c>
      <c r="IM316">
        <v>-3.54636231360687e-10</v>
      </c>
      <c r="IN316">
        <v>-0.0404303883988718</v>
      </c>
      <c r="IO316">
        <v>-0.0177815531441476</v>
      </c>
      <c r="IP316">
        <v>0.00205572605671414</v>
      </c>
      <c r="IQ316">
        <v>-1.65519735432211e-05</v>
      </c>
      <c r="IR316">
        <v>-4</v>
      </c>
      <c r="IS316">
        <v>1848</v>
      </c>
      <c r="IT316">
        <v>1</v>
      </c>
      <c r="IU316">
        <v>25</v>
      </c>
      <c r="IV316">
        <v>24608.3</v>
      </c>
      <c r="IW316">
        <v>24608.2</v>
      </c>
      <c r="IX316">
        <v>0.673828</v>
      </c>
      <c r="IY316">
        <v>2.62329</v>
      </c>
      <c r="IZ316">
        <v>1.54785</v>
      </c>
      <c r="JA316">
        <v>2.30591</v>
      </c>
      <c r="JB316">
        <v>1.34644</v>
      </c>
      <c r="JC316">
        <v>2.31689</v>
      </c>
      <c r="JD316">
        <v>33.6029</v>
      </c>
      <c r="JE316">
        <v>24.2188</v>
      </c>
      <c r="JF316">
        <v>18</v>
      </c>
      <c r="JG316">
        <v>496.28</v>
      </c>
      <c r="JH316">
        <v>410.503</v>
      </c>
      <c r="JI316">
        <v>24.9999</v>
      </c>
      <c r="JJ316">
        <v>26.3797</v>
      </c>
      <c r="JK316">
        <v>30</v>
      </c>
      <c r="JL316">
        <v>26.3245</v>
      </c>
      <c r="JM316">
        <v>26.2652</v>
      </c>
      <c r="JN316">
        <v>13.4069</v>
      </c>
      <c r="JO316">
        <v>35.9098</v>
      </c>
      <c r="JP316">
        <v>94.3637</v>
      </c>
      <c r="JQ316">
        <v>25</v>
      </c>
      <c r="JR316">
        <v>230.674</v>
      </c>
      <c r="JS316">
        <v>19.2971</v>
      </c>
      <c r="JT316">
        <v>102.367</v>
      </c>
      <c r="JU316">
        <v>103.156</v>
      </c>
    </row>
    <row r="317" spans="1:281">
      <c r="A317">
        <v>301</v>
      </c>
      <c r="B317">
        <v>1659028128</v>
      </c>
      <c r="C317">
        <v>4444.90000009537</v>
      </c>
      <c r="D317" t="s">
        <v>1029</v>
      </c>
      <c r="E317" t="s">
        <v>1030</v>
      </c>
      <c r="F317">
        <v>5</v>
      </c>
      <c r="G317" t="s">
        <v>1006</v>
      </c>
      <c r="H317" t="s">
        <v>417</v>
      </c>
      <c r="I317">
        <v>1659028120.21429</v>
      </c>
      <c r="J317">
        <f>(K317)/1000</f>
        <v>0</v>
      </c>
      <c r="K317">
        <f>IF(CZ317, AN317, AH317)</f>
        <v>0</v>
      </c>
      <c r="L317">
        <f>IF(CZ317, AI317, AG317)</f>
        <v>0</v>
      </c>
      <c r="M317">
        <f>DB317 - IF(AU317&gt;1, L317*CV317*100.0/(AW317*DP317), 0)</f>
        <v>0</v>
      </c>
      <c r="N317">
        <f>((T317-J317/2)*M317-L317)/(T317+J317/2)</f>
        <v>0</v>
      </c>
      <c r="O317">
        <f>N317*(DI317+DJ317)/1000.0</f>
        <v>0</v>
      </c>
      <c r="P317">
        <f>(DB317 - IF(AU317&gt;1, L317*CV317*100.0/(AW317*DP317), 0))*(DI317+DJ317)/1000.0</f>
        <v>0</v>
      </c>
      <c r="Q317">
        <f>2.0/((1/S317-1/R317)+SIGN(S317)*SQRT((1/S317-1/R317)*(1/S317-1/R317) + 4*CW317/((CW317+1)*(CW317+1))*(2*1/S317*1/R317-1/R317*1/R317)))</f>
        <v>0</v>
      </c>
      <c r="R317">
        <f>IF(LEFT(CX317,1)&lt;&gt;"0",IF(LEFT(CX317,1)="1",3.0,CY317),$D$5+$E$5*(DP317*DI317/($K$5*1000))+$F$5*(DP317*DI317/($K$5*1000))*MAX(MIN(CV317,$J$5),$I$5)*MAX(MIN(CV317,$J$5),$I$5)+$G$5*MAX(MIN(CV317,$J$5),$I$5)*(DP317*DI317/($K$5*1000))+$H$5*(DP317*DI317/($K$5*1000))*(DP317*DI317/($K$5*1000)))</f>
        <v>0</v>
      </c>
      <c r="S317">
        <f>J317*(1000-(1000*0.61365*exp(17.502*W317/(240.97+W317))/(DI317+DJ317)+DD317)/2)/(1000*0.61365*exp(17.502*W317/(240.97+W317))/(DI317+DJ317)-DD317)</f>
        <v>0</v>
      </c>
      <c r="T317">
        <f>1/((CW317+1)/(Q317/1.6)+1/(R317/1.37)) + CW317/((CW317+1)/(Q317/1.6) + CW317/(R317/1.37))</f>
        <v>0</v>
      </c>
      <c r="U317">
        <f>(CR317*CU317)</f>
        <v>0</v>
      </c>
      <c r="V317">
        <f>(DK317+(U317+2*0.95*5.67E-8*(((DK317+$B$7)+273)^4-(DK317+273)^4)-44100*J317)/(1.84*29.3*R317+8*0.95*5.67E-8*(DK317+273)^3))</f>
        <v>0</v>
      </c>
      <c r="W317">
        <f>($C$7*DL317+$D$7*DM317+$E$7*V317)</f>
        <v>0</v>
      </c>
      <c r="X317">
        <f>0.61365*exp(17.502*W317/(240.97+W317))</f>
        <v>0</v>
      </c>
      <c r="Y317">
        <f>(Z317/AA317*100)</f>
        <v>0</v>
      </c>
      <c r="Z317">
        <f>DD317*(DI317+DJ317)/1000</f>
        <v>0</v>
      </c>
      <c r="AA317">
        <f>0.61365*exp(17.502*DK317/(240.97+DK317))</f>
        <v>0</v>
      </c>
      <c r="AB317">
        <f>(X317-DD317*(DI317+DJ317)/1000)</f>
        <v>0</v>
      </c>
      <c r="AC317">
        <f>(-J317*44100)</f>
        <v>0</v>
      </c>
      <c r="AD317">
        <f>2*29.3*R317*0.92*(DK317-W317)</f>
        <v>0</v>
      </c>
      <c r="AE317">
        <f>2*0.95*5.67E-8*(((DK317+$B$7)+273)^4-(W317+273)^4)</f>
        <v>0</v>
      </c>
      <c r="AF317">
        <f>U317+AE317+AC317+AD317</f>
        <v>0</v>
      </c>
      <c r="AG317">
        <f>DH317*AU317*(DC317-DB317*(1000-AU317*DE317)/(1000-AU317*DD317))/(100*CV317)</f>
        <v>0</v>
      </c>
      <c r="AH317">
        <f>1000*DH317*AU317*(DD317-DE317)/(100*CV317*(1000-AU317*DD317))</f>
        <v>0</v>
      </c>
      <c r="AI317">
        <f>(AJ317 - AK317 - DI317*1E3/(8.314*(DK317+273.15)) * AM317/DH317 * AL317) * DH317/(100*CV317) * (1000 - DE317)/1000</f>
        <v>0</v>
      </c>
      <c r="AJ317">
        <v>248.13603191562</v>
      </c>
      <c r="AK317">
        <v>250.694460606061</v>
      </c>
      <c r="AL317">
        <v>-3.20324516897461</v>
      </c>
      <c r="AM317">
        <v>66.0504921813524</v>
      </c>
      <c r="AN317">
        <f>(AP317 - AO317 + DI317*1E3/(8.314*(DK317+273.15)) * AR317/DH317 * AQ317) * DH317/(100*CV317) * 1000/(1000 - AP317)</f>
        <v>0</v>
      </c>
      <c r="AO317">
        <v>19.4428655955411</v>
      </c>
      <c r="AP317">
        <v>25.1916055944056</v>
      </c>
      <c r="AQ317">
        <v>-0.00340858181816932</v>
      </c>
      <c r="AR317">
        <v>92.47</v>
      </c>
      <c r="AS317">
        <v>0</v>
      </c>
      <c r="AT317">
        <v>0</v>
      </c>
      <c r="AU317">
        <f>IF(AS317*$H$13&gt;=AW317,1.0,(AW317/(AW317-AS317*$H$13)))</f>
        <v>0</v>
      </c>
      <c r="AV317">
        <f>(AU317-1)*100</f>
        <v>0</v>
      </c>
      <c r="AW317">
        <f>MAX(0,($B$13+$C$13*DP317)/(1+$D$13*DP317)*DI317/(DK317+273)*$E$13)</f>
        <v>0</v>
      </c>
      <c r="AX317" t="s">
        <v>418</v>
      </c>
      <c r="AY317" t="s">
        <v>418</v>
      </c>
      <c r="AZ317">
        <v>0</v>
      </c>
      <c r="BA317">
        <v>0</v>
      </c>
      <c r="BB317">
        <f>1-AZ317/BA317</f>
        <v>0</v>
      </c>
      <c r="BC317">
        <v>0</v>
      </c>
      <c r="BD317" t="s">
        <v>418</v>
      </c>
      <c r="BE317" t="s">
        <v>418</v>
      </c>
      <c r="BF317">
        <v>0</v>
      </c>
      <c r="BG317">
        <v>0</v>
      </c>
      <c r="BH317">
        <f>1-BF317/BG317</f>
        <v>0</v>
      </c>
      <c r="BI317">
        <v>0.5</v>
      </c>
      <c r="BJ317">
        <f>CS317</f>
        <v>0</v>
      </c>
      <c r="BK317">
        <f>L317</f>
        <v>0</v>
      </c>
      <c r="BL317">
        <f>BH317*BI317*BJ317</f>
        <v>0</v>
      </c>
      <c r="BM317">
        <f>(BK317-BC317)/BJ317</f>
        <v>0</v>
      </c>
      <c r="BN317">
        <f>(BA317-BG317)/BG317</f>
        <v>0</v>
      </c>
      <c r="BO317">
        <f>AZ317/(BB317+AZ317/BG317)</f>
        <v>0</v>
      </c>
      <c r="BP317" t="s">
        <v>418</v>
      </c>
      <c r="BQ317">
        <v>0</v>
      </c>
      <c r="BR317">
        <f>IF(BQ317&lt;&gt;0, BQ317, BO317)</f>
        <v>0</v>
      </c>
      <c r="BS317">
        <f>1-BR317/BG317</f>
        <v>0</v>
      </c>
      <c r="BT317">
        <f>(BG317-BF317)/(BG317-BR317)</f>
        <v>0</v>
      </c>
      <c r="BU317">
        <f>(BA317-BG317)/(BA317-BR317)</f>
        <v>0</v>
      </c>
      <c r="BV317">
        <f>(BG317-BF317)/(BG317-AZ317)</f>
        <v>0</v>
      </c>
      <c r="BW317">
        <f>(BA317-BG317)/(BA317-AZ317)</f>
        <v>0</v>
      </c>
      <c r="BX317">
        <f>(BT317*BR317/BF317)</f>
        <v>0</v>
      </c>
      <c r="BY317">
        <f>(1-BX317)</f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f>$B$11*DQ317+$C$11*DR317+$F$11*EC317*(1-EF317)</f>
        <v>0</v>
      </c>
      <c r="CS317">
        <f>CR317*CT317</f>
        <v>0</v>
      </c>
      <c r="CT317">
        <f>($B$11*$D$9+$C$11*$D$9+$F$11*((EP317+EH317)/MAX(EP317+EH317+EQ317, 0.1)*$I$9+EQ317/MAX(EP317+EH317+EQ317, 0.1)*$J$9))/($B$11+$C$11+$F$11)</f>
        <v>0</v>
      </c>
      <c r="CU317">
        <f>($B$11*$K$9+$C$11*$K$9+$F$11*((EP317+EH317)/MAX(EP317+EH317+EQ317, 0.1)*$P$9+EQ317/MAX(EP317+EH317+EQ317, 0.1)*$Q$9))/($B$11+$C$11+$F$11)</f>
        <v>0</v>
      </c>
      <c r="CV317">
        <v>6</v>
      </c>
      <c r="CW317">
        <v>0.5</v>
      </c>
      <c r="CX317" t="s">
        <v>419</v>
      </c>
      <c r="CY317">
        <v>2</v>
      </c>
      <c r="CZ317" t="b">
        <v>1</v>
      </c>
      <c r="DA317">
        <v>1659028120.21429</v>
      </c>
      <c r="DB317">
        <v>267.084214285714</v>
      </c>
      <c r="DC317">
        <v>260.136821428571</v>
      </c>
      <c r="DD317">
        <v>25.2128928571429</v>
      </c>
      <c r="DE317">
        <v>19.4772857142857</v>
      </c>
      <c r="DF317">
        <v>261.472571428571</v>
      </c>
      <c r="DG317">
        <v>24.6884</v>
      </c>
      <c r="DH317">
        <v>500.019892857143</v>
      </c>
      <c r="DI317">
        <v>90.3653607142857</v>
      </c>
      <c r="DJ317">
        <v>0.0454997464285714</v>
      </c>
      <c r="DK317">
        <v>27.1670642857143</v>
      </c>
      <c r="DL317">
        <v>27.4363928571429</v>
      </c>
      <c r="DM317">
        <v>999.9</v>
      </c>
      <c r="DN317">
        <v>0</v>
      </c>
      <c r="DO317">
        <v>0</v>
      </c>
      <c r="DP317">
        <v>9993.75</v>
      </c>
      <c r="DQ317">
        <v>0</v>
      </c>
      <c r="DR317">
        <v>18.0796035714286</v>
      </c>
      <c r="DS317">
        <v>6.94743857142857</v>
      </c>
      <c r="DT317">
        <v>273.9925</v>
      </c>
      <c r="DU317">
        <v>265.304928571429</v>
      </c>
      <c r="DV317">
        <v>5.73560142857143</v>
      </c>
      <c r="DW317">
        <v>260.136821428571</v>
      </c>
      <c r="DX317">
        <v>19.4772857142857</v>
      </c>
      <c r="DY317">
        <v>2.27837214285714</v>
      </c>
      <c r="DZ317">
        <v>1.76007214285714</v>
      </c>
      <c r="EA317">
        <v>19.5242928571429</v>
      </c>
      <c r="EB317">
        <v>15.4365821428571</v>
      </c>
      <c r="EC317">
        <v>1999.9675</v>
      </c>
      <c r="ED317">
        <v>0.979994642857143</v>
      </c>
      <c r="EE317">
        <v>0.0200054142857143</v>
      </c>
      <c r="EF317">
        <v>0</v>
      </c>
      <c r="EG317">
        <v>830.706107142857</v>
      </c>
      <c r="EH317">
        <v>5.00063</v>
      </c>
      <c r="EI317">
        <v>16366.2607142857</v>
      </c>
      <c r="EJ317">
        <v>17256.5892857143</v>
      </c>
      <c r="EK317">
        <v>37.875</v>
      </c>
      <c r="EL317">
        <v>37.937</v>
      </c>
      <c r="EM317">
        <v>37.375</v>
      </c>
      <c r="EN317">
        <v>37.25</v>
      </c>
      <c r="EO317">
        <v>38.8838571428571</v>
      </c>
      <c r="EP317">
        <v>1955.05678571429</v>
      </c>
      <c r="EQ317">
        <v>39.9107142857143</v>
      </c>
      <c r="ER317">
        <v>0</v>
      </c>
      <c r="ES317">
        <v>1659028126.9</v>
      </c>
      <c r="ET317">
        <v>0</v>
      </c>
      <c r="EU317">
        <v>830.698538461538</v>
      </c>
      <c r="EV317">
        <v>4.11138461918486</v>
      </c>
      <c r="EW317">
        <v>71.9282050863533</v>
      </c>
      <c r="EX317">
        <v>16366.8038461538</v>
      </c>
      <c r="EY317">
        <v>15</v>
      </c>
      <c r="EZ317">
        <v>0</v>
      </c>
      <c r="FA317" t="s">
        <v>420</v>
      </c>
      <c r="FB317">
        <v>1657551626.5</v>
      </c>
      <c r="FC317">
        <v>1657551629</v>
      </c>
      <c r="FD317">
        <v>0</v>
      </c>
      <c r="FE317">
        <v>0.403</v>
      </c>
      <c r="FF317">
        <v>0.009</v>
      </c>
      <c r="FG317">
        <v>9.41</v>
      </c>
      <c r="FH317">
        <v>0.087</v>
      </c>
      <c r="FI317">
        <v>417</v>
      </c>
      <c r="FJ317">
        <v>17</v>
      </c>
      <c r="FK317">
        <v>1.61</v>
      </c>
      <c r="FL317">
        <v>0.59</v>
      </c>
      <c r="FM317">
        <v>6.202282</v>
      </c>
      <c r="FN317">
        <v>12.4777010881801</v>
      </c>
      <c r="FO317">
        <v>1.2304415561521</v>
      </c>
      <c r="FP317">
        <v>0</v>
      </c>
      <c r="FQ317">
        <v>830.597470588235</v>
      </c>
      <c r="FR317">
        <v>1.93054239946807</v>
      </c>
      <c r="FS317">
        <v>0.299657867192306</v>
      </c>
      <c r="FT317">
        <v>0</v>
      </c>
      <c r="FU317">
        <v>5.71006075</v>
      </c>
      <c r="FV317">
        <v>0.45580806754221</v>
      </c>
      <c r="FW317">
        <v>0.0465801477234401</v>
      </c>
      <c r="FX317">
        <v>0</v>
      </c>
      <c r="FY317">
        <v>0</v>
      </c>
      <c r="FZ317">
        <v>3</v>
      </c>
      <c r="GA317" t="s">
        <v>427</v>
      </c>
      <c r="GB317">
        <v>2.97377</v>
      </c>
      <c r="GC317">
        <v>2.69971</v>
      </c>
      <c r="GD317">
        <v>0.0576481</v>
      </c>
      <c r="GE317">
        <v>0.0570638</v>
      </c>
      <c r="GF317">
        <v>0.106656</v>
      </c>
      <c r="GG317">
        <v>0.0898556</v>
      </c>
      <c r="GH317">
        <v>36713.6</v>
      </c>
      <c r="GI317">
        <v>40173.5</v>
      </c>
      <c r="GJ317">
        <v>35304.3</v>
      </c>
      <c r="GK317">
        <v>38639</v>
      </c>
      <c r="GL317">
        <v>44706.4</v>
      </c>
      <c r="GM317">
        <v>50786.9</v>
      </c>
      <c r="GN317">
        <v>55181.1</v>
      </c>
      <c r="GO317">
        <v>61971.8</v>
      </c>
      <c r="GP317">
        <v>1.9832</v>
      </c>
      <c r="GQ317">
        <v>1.8492</v>
      </c>
      <c r="GR317">
        <v>0.150591</v>
      </c>
      <c r="GS317">
        <v>0</v>
      </c>
      <c r="GT317">
        <v>24.9772</v>
      </c>
      <c r="GU317">
        <v>999.9</v>
      </c>
      <c r="GV317">
        <v>58.918</v>
      </c>
      <c r="GW317">
        <v>29.195</v>
      </c>
      <c r="GX317">
        <v>26.5192</v>
      </c>
      <c r="GY317">
        <v>56.0964</v>
      </c>
      <c r="GZ317">
        <v>43.5537</v>
      </c>
      <c r="HA317">
        <v>1</v>
      </c>
      <c r="HB317">
        <v>-0.0676016</v>
      </c>
      <c r="HC317">
        <v>0.00413943</v>
      </c>
      <c r="HD317">
        <v>20.1139</v>
      </c>
      <c r="HE317">
        <v>5.19932</v>
      </c>
      <c r="HF317">
        <v>12.0052</v>
      </c>
      <c r="HG317">
        <v>4.976</v>
      </c>
      <c r="HH317">
        <v>3.2934</v>
      </c>
      <c r="HI317">
        <v>9999</v>
      </c>
      <c r="HJ317">
        <v>9999</v>
      </c>
      <c r="HK317">
        <v>9999</v>
      </c>
      <c r="HL317">
        <v>628.9</v>
      </c>
      <c r="HM317">
        <v>1.86319</v>
      </c>
      <c r="HN317">
        <v>1.86801</v>
      </c>
      <c r="HO317">
        <v>1.86783</v>
      </c>
      <c r="HP317">
        <v>1.86899</v>
      </c>
      <c r="HQ317">
        <v>1.86981</v>
      </c>
      <c r="HR317">
        <v>1.86584</v>
      </c>
      <c r="HS317">
        <v>1.86691</v>
      </c>
      <c r="HT317">
        <v>1.86829</v>
      </c>
      <c r="HU317">
        <v>5</v>
      </c>
      <c r="HV317">
        <v>0</v>
      </c>
      <c r="HW317">
        <v>0</v>
      </c>
      <c r="HX317">
        <v>0</v>
      </c>
      <c r="HY317" t="s">
        <v>422</v>
      </c>
      <c r="HZ317" t="s">
        <v>423</v>
      </c>
      <c r="IA317" t="s">
        <v>424</v>
      </c>
      <c r="IB317" t="s">
        <v>424</v>
      </c>
      <c r="IC317" t="s">
        <v>424</v>
      </c>
      <c r="ID317" t="s">
        <v>424</v>
      </c>
      <c r="IE317">
        <v>0</v>
      </c>
      <c r="IF317">
        <v>100</v>
      </c>
      <c r="IG317">
        <v>100</v>
      </c>
      <c r="IH317">
        <v>5.464</v>
      </c>
      <c r="II317">
        <v>0.5234</v>
      </c>
      <c r="IJ317">
        <v>4.02706509432224</v>
      </c>
      <c r="IK317">
        <v>0.00601174518973114</v>
      </c>
      <c r="IL317">
        <v>2.77886958061485e-07</v>
      </c>
      <c r="IM317">
        <v>-3.54636231360687e-10</v>
      </c>
      <c r="IN317">
        <v>-0.0404303883988718</v>
      </c>
      <c r="IO317">
        <v>-0.0177815531441476</v>
      </c>
      <c r="IP317">
        <v>0.00205572605671414</v>
      </c>
      <c r="IQ317">
        <v>-1.65519735432211e-05</v>
      </c>
      <c r="IR317">
        <v>-4</v>
      </c>
      <c r="IS317">
        <v>1848</v>
      </c>
      <c r="IT317">
        <v>1</v>
      </c>
      <c r="IU317">
        <v>25</v>
      </c>
      <c r="IV317">
        <v>24608.4</v>
      </c>
      <c r="IW317">
        <v>24608.3</v>
      </c>
      <c r="IX317">
        <v>0.635986</v>
      </c>
      <c r="IY317">
        <v>2.62329</v>
      </c>
      <c r="IZ317">
        <v>1.54785</v>
      </c>
      <c r="JA317">
        <v>2.30591</v>
      </c>
      <c r="JB317">
        <v>1.34644</v>
      </c>
      <c r="JC317">
        <v>2.42065</v>
      </c>
      <c r="JD317">
        <v>33.6029</v>
      </c>
      <c r="JE317">
        <v>24.2188</v>
      </c>
      <c r="JF317">
        <v>18</v>
      </c>
      <c r="JG317">
        <v>496.411</v>
      </c>
      <c r="JH317">
        <v>410.391</v>
      </c>
      <c r="JI317">
        <v>25</v>
      </c>
      <c r="JJ317">
        <v>26.3797</v>
      </c>
      <c r="JK317">
        <v>30</v>
      </c>
      <c r="JL317">
        <v>26.3245</v>
      </c>
      <c r="JM317">
        <v>26.2652</v>
      </c>
      <c r="JN317">
        <v>12.7178</v>
      </c>
      <c r="JO317">
        <v>36.1901</v>
      </c>
      <c r="JP317">
        <v>93.9822</v>
      </c>
      <c r="JQ317">
        <v>25</v>
      </c>
      <c r="JR317">
        <v>217.103</v>
      </c>
      <c r="JS317">
        <v>19.2445</v>
      </c>
      <c r="JT317">
        <v>102.367</v>
      </c>
      <c r="JU317">
        <v>103.155</v>
      </c>
    </row>
    <row r="318" spans="1:281">
      <c r="A318">
        <v>302</v>
      </c>
      <c r="B318">
        <v>1659028133</v>
      </c>
      <c r="C318">
        <v>4449.90000009537</v>
      </c>
      <c r="D318" t="s">
        <v>1031</v>
      </c>
      <c r="E318" t="s">
        <v>1032</v>
      </c>
      <c r="F318">
        <v>5</v>
      </c>
      <c r="G318" t="s">
        <v>1006</v>
      </c>
      <c r="H318" t="s">
        <v>417</v>
      </c>
      <c r="I318">
        <v>1659028125.5</v>
      </c>
      <c r="J318">
        <f>(K318)/1000</f>
        <v>0</v>
      </c>
      <c r="K318">
        <f>IF(CZ318, AN318, AH318)</f>
        <v>0</v>
      </c>
      <c r="L318">
        <f>IF(CZ318, AI318, AG318)</f>
        <v>0</v>
      </c>
      <c r="M318">
        <f>DB318 - IF(AU318&gt;1, L318*CV318*100.0/(AW318*DP318), 0)</f>
        <v>0</v>
      </c>
      <c r="N318">
        <f>((T318-J318/2)*M318-L318)/(T318+J318/2)</f>
        <v>0</v>
      </c>
      <c r="O318">
        <f>N318*(DI318+DJ318)/1000.0</f>
        <v>0</v>
      </c>
      <c r="P318">
        <f>(DB318 - IF(AU318&gt;1, L318*CV318*100.0/(AW318*DP318), 0))*(DI318+DJ318)/1000.0</f>
        <v>0</v>
      </c>
      <c r="Q318">
        <f>2.0/((1/S318-1/R318)+SIGN(S318)*SQRT((1/S318-1/R318)*(1/S318-1/R318) + 4*CW318/((CW318+1)*(CW318+1))*(2*1/S318*1/R318-1/R318*1/R318)))</f>
        <v>0</v>
      </c>
      <c r="R318">
        <f>IF(LEFT(CX318,1)&lt;&gt;"0",IF(LEFT(CX318,1)="1",3.0,CY318),$D$5+$E$5*(DP318*DI318/($K$5*1000))+$F$5*(DP318*DI318/($K$5*1000))*MAX(MIN(CV318,$J$5),$I$5)*MAX(MIN(CV318,$J$5),$I$5)+$G$5*MAX(MIN(CV318,$J$5),$I$5)*(DP318*DI318/($K$5*1000))+$H$5*(DP318*DI318/($K$5*1000))*(DP318*DI318/($K$5*1000)))</f>
        <v>0</v>
      </c>
      <c r="S318">
        <f>J318*(1000-(1000*0.61365*exp(17.502*W318/(240.97+W318))/(DI318+DJ318)+DD318)/2)/(1000*0.61365*exp(17.502*W318/(240.97+W318))/(DI318+DJ318)-DD318)</f>
        <v>0</v>
      </c>
      <c r="T318">
        <f>1/((CW318+1)/(Q318/1.6)+1/(R318/1.37)) + CW318/((CW318+1)/(Q318/1.6) + CW318/(R318/1.37))</f>
        <v>0</v>
      </c>
      <c r="U318">
        <f>(CR318*CU318)</f>
        <v>0</v>
      </c>
      <c r="V318">
        <f>(DK318+(U318+2*0.95*5.67E-8*(((DK318+$B$7)+273)^4-(DK318+273)^4)-44100*J318)/(1.84*29.3*R318+8*0.95*5.67E-8*(DK318+273)^3))</f>
        <v>0</v>
      </c>
      <c r="W318">
        <f>($C$7*DL318+$D$7*DM318+$E$7*V318)</f>
        <v>0</v>
      </c>
      <c r="X318">
        <f>0.61365*exp(17.502*W318/(240.97+W318))</f>
        <v>0</v>
      </c>
      <c r="Y318">
        <f>(Z318/AA318*100)</f>
        <v>0</v>
      </c>
      <c r="Z318">
        <f>DD318*(DI318+DJ318)/1000</f>
        <v>0</v>
      </c>
      <c r="AA318">
        <f>0.61365*exp(17.502*DK318/(240.97+DK318))</f>
        <v>0</v>
      </c>
      <c r="AB318">
        <f>(X318-DD318*(DI318+DJ318)/1000)</f>
        <v>0</v>
      </c>
      <c r="AC318">
        <f>(-J318*44100)</f>
        <v>0</v>
      </c>
      <c r="AD318">
        <f>2*29.3*R318*0.92*(DK318-W318)</f>
        <v>0</v>
      </c>
      <c r="AE318">
        <f>2*0.95*5.67E-8*(((DK318+$B$7)+273)^4-(W318+273)^4)</f>
        <v>0</v>
      </c>
      <c r="AF318">
        <f>U318+AE318+AC318+AD318</f>
        <v>0</v>
      </c>
      <c r="AG318">
        <f>DH318*AU318*(DC318-DB318*(1000-AU318*DE318)/(1000-AU318*DD318))/(100*CV318)</f>
        <v>0</v>
      </c>
      <c r="AH318">
        <f>1000*DH318*AU318*(DD318-DE318)/(100*CV318*(1000-AU318*DD318))</f>
        <v>0</v>
      </c>
      <c r="AI318">
        <f>(AJ318 - AK318 - DI318*1E3/(8.314*(DK318+273.15)) * AM318/DH318 * AL318) * DH318/(100*CV318) * (1000 - DE318)/1000</f>
        <v>0</v>
      </c>
      <c r="AJ318">
        <v>230.922702149103</v>
      </c>
      <c r="AK318">
        <v>234.502709090909</v>
      </c>
      <c r="AL318">
        <v>-3.22457710248782</v>
      </c>
      <c r="AM318">
        <v>66.0504921813524</v>
      </c>
      <c r="AN318">
        <f>(AP318 - AO318 + DI318*1E3/(8.314*(DK318+273.15)) * AR318/DH318 * AQ318) * DH318/(100*CV318) * 1000/(1000 - AP318)</f>
        <v>0</v>
      </c>
      <c r="AO318">
        <v>19.3431335412121</v>
      </c>
      <c r="AP318">
        <v>25.1510244755245</v>
      </c>
      <c r="AQ318">
        <v>-0.000472339393932424</v>
      </c>
      <c r="AR318">
        <v>92.47</v>
      </c>
      <c r="AS318">
        <v>0</v>
      </c>
      <c r="AT318">
        <v>0</v>
      </c>
      <c r="AU318">
        <f>IF(AS318*$H$13&gt;=AW318,1.0,(AW318/(AW318-AS318*$H$13)))</f>
        <v>0</v>
      </c>
      <c r="AV318">
        <f>(AU318-1)*100</f>
        <v>0</v>
      </c>
      <c r="AW318">
        <f>MAX(0,($B$13+$C$13*DP318)/(1+$D$13*DP318)*DI318/(DK318+273)*$E$13)</f>
        <v>0</v>
      </c>
      <c r="AX318" t="s">
        <v>418</v>
      </c>
      <c r="AY318" t="s">
        <v>418</v>
      </c>
      <c r="AZ318">
        <v>0</v>
      </c>
      <c r="BA318">
        <v>0</v>
      </c>
      <c r="BB318">
        <f>1-AZ318/BA318</f>
        <v>0</v>
      </c>
      <c r="BC318">
        <v>0</v>
      </c>
      <c r="BD318" t="s">
        <v>418</v>
      </c>
      <c r="BE318" t="s">
        <v>418</v>
      </c>
      <c r="BF318">
        <v>0</v>
      </c>
      <c r="BG318">
        <v>0</v>
      </c>
      <c r="BH318">
        <f>1-BF318/BG318</f>
        <v>0</v>
      </c>
      <c r="BI318">
        <v>0.5</v>
      </c>
      <c r="BJ318">
        <f>CS318</f>
        <v>0</v>
      </c>
      <c r="BK318">
        <f>L318</f>
        <v>0</v>
      </c>
      <c r="BL318">
        <f>BH318*BI318*BJ318</f>
        <v>0</v>
      </c>
      <c r="BM318">
        <f>(BK318-BC318)/BJ318</f>
        <v>0</v>
      </c>
      <c r="BN318">
        <f>(BA318-BG318)/BG318</f>
        <v>0</v>
      </c>
      <c r="BO318">
        <f>AZ318/(BB318+AZ318/BG318)</f>
        <v>0</v>
      </c>
      <c r="BP318" t="s">
        <v>418</v>
      </c>
      <c r="BQ318">
        <v>0</v>
      </c>
      <c r="BR318">
        <f>IF(BQ318&lt;&gt;0, BQ318, BO318)</f>
        <v>0</v>
      </c>
      <c r="BS318">
        <f>1-BR318/BG318</f>
        <v>0</v>
      </c>
      <c r="BT318">
        <f>(BG318-BF318)/(BG318-BR318)</f>
        <v>0</v>
      </c>
      <c r="BU318">
        <f>(BA318-BG318)/(BA318-BR318)</f>
        <v>0</v>
      </c>
      <c r="BV318">
        <f>(BG318-BF318)/(BG318-AZ318)</f>
        <v>0</v>
      </c>
      <c r="BW318">
        <f>(BA318-BG318)/(BA318-AZ318)</f>
        <v>0</v>
      </c>
      <c r="BX318">
        <f>(BT318*BR318/BF318)</f>
        <v>0</v>
      </c>
      <c r="BY318">
        <f>(1-BX318)</f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f>$B$11*DQ318+$C$11*DR318+$F$11*EC318*(1-EF318)</f>
        <v>0</v>
      </c>
      <c r="CS318">
        <f>CR318*CT318</f>
        <v>0</v>
      </c>
      <c r="CT318">
        <f>($B$11*$D$9+$C$11*$D$9+$F$11*((EP318+EH318)/MAX(EP318+EH318+EQ318, 0.1)*$I$9+EQ318/MAX(EP318+EH318+EQ318, 0.1)*$J$9))/($B$11+$C$11+$F$11)</f>
        <v>0</v>
      </c>
      <c r="CU318">
        <f>($B$11*$K$9+$C$11*$K$9+$F$11*((EP318+EH318)/MAX(EP318+EH318+EQ318, 0.1)*$P$9+EQ318/MAX(EP318+EH318+EQ318, 0.1)*$Q$9))/($B$11+$C$11+$F$11)</f>
        <v>0</v>
      </c>
      <c r="CV318">
        <v>6</v>
      </c>
      <c r="CW318">
        <v>0.5</v>
      </c>
      <c r="CX318" t="s">
        <v>419</v>
      </c>
      <c r="CY318">
        <v>2</v>
      </c>
      <c r="CZ318" t="b">
        <v>1</v>
      </c>
      <c r="DA318">
        <v>1659028125.5</v>
      </c>
      <c r="DB318">
        <v>250.539888888889</v>
      </c>
      <c r="DC318">
        <v>242.462333333333</v>
      </c>
      <c r="DD318">
        <v>25.1977666666667</v>
      </c>
      <c r="DE318">
        <v>19.4009962962963</v>
      </c>
      <c r="DF318">
        <v>245.028333333333</v>
      </c>
      <c r="DG318">
        <v>24.6740333333333</v>
      </c>
      <c r="DH318">
        <v>500.05962962963</v>
      </c>
      <c r="DI318">
        <v>90.3656333333333</v>
      </c>
      <c r="DJ318">
        <v>0.0454437259259259</v>
      </c>
      <c r="DK318">
        <v>27.1695925925926</v>
      </c>
      <c r="DL318">
        <v>27.4570259259259</v>
      </c>
      <c r="DM318">
        <v>999.9</v>
      </c>
      <c r="DN318">
        <v>0</v>
      </c>
      <c r="DO318">
        <v>0</v>
      </c>
      <c r="DP318">
        <v>10001.6666666667</v>
      </c>
      <c r="DQ318">
        <v>0</v>
      </c>
      <c r="DR318">
        <v>18.0565962962963</v>
      </c>
      <c r="DS318">
        <v>8.0776537037037</v>
      </c>
      <c r="DT318">
        <v>257.01637037037</v>
      </c>
      <c r="DU318">
        <v>247.260259259259</v>
      </c>
      <c r="DV318">
        <v>5.79676555555555</v>
      </c>
      <c r="DW318">
        <v>242.462333333333</v>
      </c>
      <c r="DX318">
        <v>19.4009962962963</v>
      </c>
      <c r="DY318">
        <v>2.27701148148148</v>
      </c>
      <c r="DZ318">
        <v>1.75318296296296</v>
      </c>
      <c r="EA318">
        <v>19.5146777777778</v>
      </c>
      <c r="EB318">
        <v>15.3754333333333</v>
      </c>
      <c r="EC318">
        <v>1999.98555555556</v>
      </c>
      <c r="ED318">
        <v>0.979994777777778</v>
      </c>
      <c r="EE318">
        <v>0.0200052703703704</v>
      </c>
      <c r="EF318">
        <v>0</v>
      </c>
      <c r="EG318">
        <v>831.227185185185</v>
      </c>
      <c r="EH318">
        <v>5.00063</v>
      </c>
      <c r="EI318">
        <v>16375.2111111111</v>
      </c>
      <c r="EJ318">
        <v>17256.7333333333</v>
      </c>
      <c r="EK318">
        <v>37.875</v>
      </c>
      <c r="EL318">
        <v>37.937</v>
      </c>
      <c r="EM318">
        <v>37.375</v>
      </c>
      <c r="EN318">
        <v>37.25</v>
      </c>
      <c r="EO318">
        <v>38.8841851851852</v>
      </c>
      <c r="EP318">
        <v>1955.07481481482</v>
      </c>
      <c r="EQ318">
        <v>39.9107407407407</v>
      </c>
      <c r="ER318">
        <v>0</v>
      </c>
      <c r="ES318">
        <v>1659028132.3</v>
      </c>
      <c r="ET318">
        <v>0</v>
      </c>
      <c r="EU318">
        <v>831.29592</v>
      </c>
      <c r="EV318">
        <v>8.2579230866863</v>
      </c>
      <c r="EW318">
        <v>135.153846287599</v>
      </c>
      <c r="EX318">
        <v>16376.784</v>
      </c>
      <c r="EY318">
        <v>15</v>
      </c>
      <c r="EZ318">
        <v>0</v>
      </c>
      <c r="FA318" t="s">
        <v>420</v>
      </c>
      <c r="FB318">
        <v>1657551626.5</v>
      </c>
      <c r="FC318">
        <v>1657551629</v>
      </c>
      <c r="FD318">
        <v>0</v>
      </c>
      <c r="FE318">
        <v>0.403</v>
      </c>
      <c r="FF318">
        <v>0.009</v>
      </c>
      <c r="FG318">
        <v>9.41</v>
      </c>
      <c r="FH318">
        <v>0.087</v>
      </c>
      <c r="FI318">
        <v>417</v>
      </c>
      <c r="FJ318">
        <v>17</v>
      </c>
      <c r="FK318">
        <v>1.61</v>
      </c>
      <c r="FL318">
        <v>0.59</v>
      </c>
      <c r="FM318">
        <v>7.5084675</v>
      </c>
      <c r="FN318">
        <v>13.0230646153846</v>
      </c>
      <c r="FO318">
        <v>1.28120685163199</v>
      </c>
      <c r="FP318">
        <v>0</v>
      </c>
      <c r="FQ318">
        <v>831.001911764706</v>
      </c>
      <c r="FR318">
        <v>6.09443850659714</v>
      </c>
      <c r="FS318">
        <v>0.653655394353523</v>
      </c>
      <c r="FT318">
        <v>0</v>
      </c>
      <c r="FU318">
        <v>5.76489925</v>
      </c>
      <c r="FV318">
        <v>0.642712457786116</v>
      </c>
      <c r="FW318">
        <v>0.0639781249485909</v>
      </c>
      <c r="FX318">
        <v>0</v>
      </c>
      <c r="FY318">
        <v>0</v>
      </c>
      <c r="FZ318">
        <v>3</v>
      </c>
      <c r="GA318" t="s">
        <v>427</v>
      </c>
      <c r="GB318">
        <v>2.97429</v>
      </c>
      <c r="GC318">
        <v>2.69868</v>
      </c>
      <c r="GD318">
        <v>0.0543616</v>
      </c>
      <c r="GE318">
        <v>0.053687</v>
      </c>
      <c r="GF318">
        <v>0.106559</v>
      </c>
      <c r="GG318">
        <v>0.0895282</v>
      </c>
      <c r="GH318">
        <v>36841.9</v>
      </c>
      <c r="GI318">
        <v>40317.4</v>
      </c>
      <c r="GJ318">
        <v>35304.6</v>
      </c>
      <c r="GK318">
        <v>38639.1</v>
      </c>
      <c r="GL318">
        <v>44712.4</v>
      </c>
      <c r="GM318">
        <v>50805.4</v>
      </c>
      <c r="GN318">
        <v>55182.4</v>
      </c>
      <c r="GO318">
        <v>61972.2</v>
      </c>
      <c r="GP318">
        <v>1.9828</v>
      </c>
      <c r="GQ318">
        <v>1.8488</v>
      </c>
      <c r="GR318">
        <v>0.150055</v>
      </c>
      <c r="GS318">
        <v>0</v>
      </c>
      <c r="GT318">
        <v>24.9793</v>
      </c>
      <c r="GU318">
        <v>999.9</v>
      </c>
      <c r="GV318">
        <v>58.9</v>
      </c>
      <c r="GW318">
        <v>29.195</v>
      </c>
      <c r="GX318">
        <v>26.5142</v>
      </c>
      <c r="GY318">
        <v>56.1664</v>
      </c>
      <c r="GZ318">
        <v>43.2933</v>
      </c>
      <c r="HA318">
        <v>1</v>
      </c>
      <c r="HB318">
        <v>-0.0674797</v>
      </c>
      <c r="HC318">
        <v>0.00392157</v>
      </c>
      <c r="HD318">
        <v>20.1133</v>
      </c>
      <c r="HE318">
        <v>5.19932</v>
      </c>
      <c r="HF318">
        <v>12.004</v>
      </c>
      <c r="HG318">
        <v>4.9756</v>
      </c>
      <c r="HH318">
        <v>3.2938</v>
      </c>
      <c r="HI318">
        <v>9999</v>
      </c>
      <c r="HJ318">
        <v>9999</v>
      </c>
      <c r="HK318">
        <v>9999</v>
      </c>
      <c r="HL318">
        <v>628.9</v>
      </c>
      <c r="HM318">
        <v>1.86322</v>
      </c>
      <c r="HN318">
        <v>1.86798</v>
      </c>
      <c r="HO318">
        <v>1.86783</v>
      </c>
      <c r="HP318">
        <v>1.86899</v>
      </c>
      <c r="HQ318">
        <v>1.86981</v>
      </c>
      <c r="HR318">
        <v>1.86584</v>
      </c>
      <c r="HS318">
        <v>1.86691</v>
      </c>
      <c r="HT318">
        <v>1.86829</v>
      </c>
      <c r="HU318">
        <v>5</v>
      </c>
      <c r="HV318">
        <v>0</v>
      </c>
      <c r="HW318">
        <v>0</v>
      </c>
      <c r="HX318">
        <v>0</v>
      </c>
      <c r="HY318" t="s">
        <v>422</v>
      </c>
      <c r="HZ318" t="s">
        <v>423</v>
      </c>
      <c r="IA318" t="s">
        <v>424</v>
      </c>
      <c r="IB318" t="s">
        <v>424</v>
      </c>
      <c r="IC318" t="s">
        <v>424</v>
      </c>
      <c r="ID318" t="s">
        <v>424</v>
      </c>
      <c r="IE318">
        <v>0</v>
      </c>
      <c r="IF318">
        <v>100</v>
      </c>
      <c r="IG318">
        <v>100</v>
      </c>
      <c r="IH318">
        <v>5.369</v>
      </c>
      <c r="II318">
        <v>0.5218</v>
      </c>
      <c r="IJ318">
        <v>4.02706509432224</v>
      </c>
      <c r="IK318">
        <v>0.00601174518973114</v>
      </c>
      <c r="IL318">
        <v>2.77886958061485e-07</v>
      </c>
      <c r="IM318">
        <v>-3.54636231360687e-10</v>
      </c>
      <c r="IN318">
        <v>-0.0404303883988718</v>
      </c>
      <c r="IO318">
        <v>-0.0177815531441476</v>
      </c>
      <c r="IP318">
        <v>0.00205572605671414</v>
      </c>
      <c r="IQ318">
        <v>-1.65519735432211e-05</v>
      </c>
      <c r="IR318">
        <v>-4</v>
      </c>
      <c r="IS318">
        <v>1848</v>
      </c>
      <c r="IT318">
        <v>1</v>
      </c>
      <c r="IU318">
        <v>25</v>
      </c>
      <c r="IV318">
        <v>24608.4</v>
      </c>
      <c r="IW318">
        <v>24608.4</v>
      </c>
      <c r="IX318">
        <v>0.603027</v>
      </c>
      <c r="IY318">
        <v>2.63306</v>
      </c>
      <c r="IZ318">
        <v>1.54785</v>
      </c>
      <c r="JA318">
        <v>2.30591</v>
      </c>
      <c r="JB318">
        <v>1.34644</v>
      </c>
      <c r="JC318">
        <v>2.27295</v>
      </c>
      <c r="JD318">
        <v>33.6029</v>
      </c>
      <c r="JE318">
        <v>24.2188</v>
      </c>
      <c r="JF318">
        <v>18</v>
      </c>
      <c r="JG318">
        <v>496.148</v>
      </c>
      <c r="JH318">
        <v>410.166</v>
      </c>
      <c r="JI318">
        <v>24.9999</v>
      </c>
      <c r="JJ318">
        <v>26.3797</v>
      </c>
      <c r="JK318">
        <v>30.0001</v>
      </c>
      <c r="JL318">
        <v>26.3245</v>
      </c>
      <c r="JM318">
        <v>26.2652</v>
      </c>
      <c r="JN318">
        <v>11.9854</v>
      </c>
      <c r="JO318">
        <v>36.1901</v>
      </c>
      <c r="JP318">
        <v>93.9822</v>
      </c>
      <c r="JQ318">
        <v>25</v>
      </c>
      <c r="JR318">
        <v>197.044</v>
      </c>
      <c r="JS318">
        <v>19.2102</v>
      </c>
      <c r="JT318">
        <v>102.368</v>
      </c>
      <c r="JU318">
        <v>103.156</v>
      </c>
    </row>
    <row r="319" spans="1:281">
      <c r="A319">
        <v>303</v>
      </c>
      <c r="B319">
        <v>1659028138</v>
      </c>
      <c r="C319">
        <v>4454.90000009537</v>
      </c>
      <c r="D319" t="s">
        <v>1033</v>
      </c>
      <c r="E319" t="s">
        <v>1034</v>
      </c>
      <c r="F319">
        <v>5</v>
      </c>
      <c r="G319" t="s">
        <v>1006</v>
      </c>
      <c r="H319" t="s">
        <v>417</v>
      </c>
      <c r="I319">
        <v>1659028130.21429</v>
      </c>
      <c r="J319">
        <f>(K319)/1000</f>
        <v>0</v>
      </c>
      <c r="K319">
        <f>IF(CZ319, AN319, AH319)</f>
        <v>0</v>
      </c>
      <c r="L319">
        <f>IF(CZ319, AI319, AG319)</f>
        <v>0</v>
      </c>
      <c r="M319">
        <f>DB319 - IF(AU319&gt;1, L319*CV319*100.0/(AW319*DP319), 0)</f>
        <v>0</v>
      </c>
      <c r="N319">
        <f>((T319-J319/2)*M319-L319)/(T319+J319/2)</f>
        <v>0</v>
      </c>
      <c r="O319">
        <f>N319*(DI319+DJ319)/1000.0</f>
        <v>0</v>
      </c>
      <c r="P319">
        <f>(DB319 - IF(AU319&gt;1, L319*CV319*100.0/(AW319*DP319), 0))*(DI319+DJ319)/1000.0</f>
        <v>0</v>
      </c>
      <c r="Q319">
        <f>2.0/((1/S319-1/R319)+SIGN(S319)*SQRT((1/S319-1/R319)*(1/S319-1/R319) + 4*CW319/((CW319+1)*(CW319+1))*(2*1/S319*1/R319-1/R319*1/R319)))</f>
        <v>0</v>
      </c>
      <c r="R319">
        <f>IF(LEFT(CX319,1)&lt;&gt;"0",IF(LEFT(CX319,1)="1",3.0,CY319),$D$5+$E$5*(DP319*DI319/($K$5*1000))+$F$5*(DP319*DI319/($K$5*1000))*MAX(MIN(CV319,$J$5),$I$5)*MAX(MIN(CV319,$J$5),$I$5)+$G$5*MAX(MIN(CV319,$J$5),$I$5)*(DP319*DI319/($K$5*1000))+$H$5*(DP319*DI319/($K$5*1000))*(DP319*DI319/($K$5*1000)))</f>
        <v>0</v>
      </c>
      <c r="S319">
        <f>J319*(1000-(1000*0.61365*exp(17.502*W319/(240.97+W319))/(DI319+DJ319)+DD319)/2)/(1000*0.61365*exp(17.502*W319/(240.97+W319))/(DI319+DJ319)-DD319)</f>
        <v>0</v>
      </c>
      <c r="T319">
        <f>1/((CW319+1)/(Q319/1.6)+1/(R319/1.37)) + CW319/((CW319+1)/(Q319/1.6) + CW319/(R319/1.37))</f>
        <v>0</v>
      </c>
      <c r="U319">
        <f>(CR319*CU319)</f>
        <v>0</v>
      </c>
      <c r="V319">
        <f>(DK319+(U319+2*0.95*5.67E-8*(((DK319+$B$7)+273)^4-(DK319+273)^4)-44100*J319)/(1.84*29.3*R319+8*0.95*5.67E-8*(DK319+273)^3))</f>
        <v>0</v>
      </c>
      <c r="W319">
        <f>($C$7*DL319+$D$7*DM319+$E$7*V319)</f>
        <v>0</v>
      </c>
      <c r="X319">
        <f>0.61365*exp(17.502*W319/(240.97+W319))</f>
        <v>0</v>
      </c>
      <c r="Y319">
        <f>(Z319/AA319*100)</f>
        <v>0</v>
      </c>
      <c r="Z319">
        <f>DD319*(DI319+DJ319)/1000</f>
        <v>0</v>
      </c>
      <c r="AA319">
        <f>0.61365*exp(17.502*DK319/(240.97+DK319))</f>
        <v>0</v>
      </c>
      <c r="AB319">
        <f>(X319-DD319*(DI319+DJ319)/1000)</f>
        <v>0</v>
      </c>
      <c r="AC319">
        <f>(-J319*44100)</f>
        <v>0</v>
      </c>
      <c r="AD319">
        <f>2*29.3*R319*0.92*(DK319-W319)</f>
        <v>0</v>
      </c>
      <c r="AE319">
        <f>2*0.95*5.67E-8*(((DK319+$B$7)+273)^4-(W319+273)^4)</f>
        <v>0</v>
      </c>
      <c r="AF319">
        <f>U319+AE319+AC319+AD319</f>
        <v>0</v>
      </c>
      <c r="AG319">
        <f>DH319*AU319*(DC319-DB319*(1000-AU319*DE319)/(1000-AU319*DD319))/(100*CV319)</f>
        <v>0</v>
      </c>
      <c r="AH319">
        <f>1000*DH319*AU319*(DD319-DE319)/(100*CV319*(1000-AU319*DD319))</f>
        <v>0</v>
      </c>
      <c r="AI319">
        <f>(AJ319 - AK319 - DI319*1E3/(8.314*(DK319+273.15)) * AM319/DH319 * AL319) * DH319/(100*CV319) * (1000 - DE319)/1000</f>
        <v>0</v>
      </c>
      <c r="AJ319">
        <v>214.115851802664</v>
      </c>
      <c r="AK319">
        <v>218.549303030303</v>
      </c>
      <c r="AL319">
        <v>-3.19640643811958</v>
      </c>
      <c r="AM319">
        <v>66.0504921813524</v>
      </c>
      <c r="AN319">
        <f>(AP319 - AO319 + DI319*1E3/(8.314*(DK319+273.15)) * AR319/DH319 * AQ319) * DH319/(100*CV319) * 1000/(1000 - AP319)</f>
        <v>0</v>
      </c>
      <c r="AO319">
        <v>19.2778463273593</v>
      </c>
      <c r="AP319">
        <v>25.125479020979</v>
      </c>
      <c r="AQ319">
        <v>-0.00921660606059516</v>
      </c>
      <c r="AR319">
        <v>92.47</v>
      </c>
      <c r="AS319">
        <v>0</v>
      </c>
      <c r="AT319">
        <v>0</v>
      </c>
      <c r="AU319">
        <f>IF(AS319*$H$13&gt;=AW319,1.0,(AW319/(AW319-AS319*$H$13)))</f>
        <v>0</v>
      </c>
      <c r="AV319">
        <f>(AU319-1)*100</f>
        <v>0</v>
      </c>
      <c r="AW319">
        <f>MAX(0,($B$13+$C$13*DP319)/(1+$D$13*DP319)*DI319/(DK319+273)*$E$13)</f>
        <v>0</v>
      </c>
      <c r="AX319" t="s">
        <v>418</v>
      </c>
      <c r="AY319" t="s">
        <v>418</v>
      </c>
      <c r="AZ319">
        <v>0</v>
      </c>
      <c r="BA319">
        <v>0</v>
      </c>
      <c r="BB319">
        <f>1-AZ319/BA319</f>
        <v>0</v>
      </c>
      <c r="BC319">
        <v>0</v>
      </c>
      <c r="BD319" t="s">
        <v>418</v>
      </c>
      <c r="BE319" t="s">
        <v>418</v>
      </c>
      <c r="BF319">
        <v>0</v>
      </c>
      <c r="BG319">
        <v>0</v>
      </c>
      <c r="BH319">
        <f>1-BF319/BG319</f>
        <v>0</v>
      </c>
      <c r="BI319">
        <v>0.5</v>
      </c>
      <c r="BJ319">
        <f>CS319</f>
        <v>0</v>
      </c>
      <c r="BK319">
        <f>L319</f>
        <v>0</v>
      </c>
      <c r="BL319">
        <f>BH319*BI319*BJ319</f>
        <v>0</v>
      </c>
      <c r="BM319">
        <f>(BK319-BC319)/BJ319</f>
        <v>0</v>
      </c>
      <c r="BN319">
        <f>(BA319-BG319)/BG319</f>
        <v>0</v>
      </c>
      <c r="BO319">
        <f>AZ319/(BB319+AZ319/BG319)</f>
        <v>0</v>
      </c>
      <c r="BP319" t="s">
        <v>418</v>
      </c>
      <c r="BQ319">
        <v>0</v>
      </c>
      <c r="BR319">
        <f>IF(BQ319&lt;&gt;0, BQ319, BO319)</f>
        <v>0</v>
      </c>
      <c r="BS319">
        <f>1-BR319/BG319</f>
        <v>0</v>
      </c>
      <c r="BT319">
        <f>(BG319-BF319)/(BG319-BR319)</f>
        <v>0</v>
      </c>
      <c r="BU319">
        <f>(BA319-BG319)/(BA319-BR319)</f>
        <v>0</v>
      </c>
      <c r="BV319">
        <f>(BG319-BF319)/(BG319-AZ319)</f>
        <v>0</v>
      </c>
      <c r="BW319">
        <f>(BA319-BG319)/(BA319-AZ319)</f>
        <v>0</v>
      </c>
      <c r="BX319">
        <f>(BT319*BR319/BF319)</f>
        <v>0</v>
      </c>
      <c r="BY319">
        <f>(1-BX319)</f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f>$B$11*DQ319+$C$11*DR319+$F$11*EC319*(1-EF319)</f>
        <v>0</v>
      </c>
      <c r="CS319">
        <f>CR319*CT319</f>
        <v>0</v>
      </c>
      <c r="CT319">
        <f>($B$11*$D$9+$C$11*$D$9+$F$11*((EP319+EH319)/MAX(EP319+EH319+EQ319, 0.1)*$I$9+EQ319/MAX(EP319+EH319+EQ319, 0.1)*$J$9))/($B$11+$C$11+$F$11)</f>
        <v>0</v>
      </c>
      <c r="CU319">
        <f>($B$11*$K$9+$C$11*$K$9+$F$11*((EP319+EH319)/MAX(EP319+EH319+EQ319, 0.1)*$P$9+EQ319/MAX(EP319+EH319+EQ319, 0.1)*$Q$9))/($B$11+$C$11+$F$11)</f>
        <v>0</v>
      </c>
      <c r="CV319">
        <v>6</v>
      </c>
      <c r="CW319">
        <v>0.5</v>
      </c>
      <c r="CX319" t="s">
        <v>419</v>
      </c>
      <c r="CY319">
        <v>2</v>
      </c>
      <c r="CZ319" t="b">
        <v>1</v>
      </c>
      <c r="DA319">
        <v>1659028130.21429</v>
      </c>
      <c r="DB319">
        <v>235.829678571429</v>
      </c>
      <c r="DC319">
        <v>226.693607142857</v>
      </c>
      <c r="DD319">
        <v>25.1714678571429</v>
      </c>
      <c r="DE319">
        <v>19.3432357142857</v>
      </c>
      <c r="DF319">
        <v>230.407035714286</v>
      </c>
      <c r="DG319">
        <v>24.6490642857143</v>
      </c>
      <c r="DH319">
        <v>500.014321428571</v>
      </c>
      <c r="DI319">
        <v>90.3654571428572</v>
      </c>
      <c r="DJ319">
        <v>0.0455970071428571</v>
      </c>
      <c r="DK319">
        <v>27.1705928571429</v>
      </c>
      <c r="DL319">
        <v>27.4478285714286</v>
      </c>
      <c r="DM319">
        <v>999.9</v>
      </c>
      <c r="DN319">
        <v>0</v>
      </c>
      <c r="DO319">
        <v>0</v>
      </c>
      <c r="DP319">
        <v>9996.42857142857</v>
      </c>
      <c r="DQ319">
        <v>0</v>
      </c>
      <c r="DR319">
        <v>18.0425464285714</v>
      </c>
      <c r="DS319">
        <v>9.13621071428571</v>
      </c>
      <c r="DT319">
        <v>241.919607142857</v>
      </c>
      <c r="DU319">
        <v>231.165928571429</v>
      </c>
      <c r="DV319">
        <v>5.82822571428571</v>
      </c>
      <c r="DW319">
        <v>226.693607142857</v>
      </c>
      <c r="DX319">
        <v>19.3432357142857</v>
      </c>
      <c r="DY319">
        <v>2.27463035714286</v>
      </c>
      <c r="DZ319">
        <v>1.74796035714286</v>
      </c>
      <c r="EA319">
        <v>19.4978428571429</v>
      </c>
      <c r="EB319">
        <v>15.3289571428571</v>
      </c>
      <c r="EC319">
        <v>1999.97892857143</v>
      </c>
      <c r="ED319">
        <v>0.97999475</v>
      </c>
      <c r="EE319">
        <v>0.0200053</v>
      </c>
      <c r="EF319">
        <v>0</v>
      </c>
      <c r="EG319">
        <v>831.890642857143</v>
      </c>
      <c r="EH319">
        <v>5.00063</v>
      </c>
      <c r="EI319">
        <v>16387.5357142857</v>
      </c>
      <c r="EJ319">
        <v>17256.6714285714</v>
      </c>
      <c r="EK319">
        <v>37.875</v>
      </c>
      <c r="EL319">
        <v>37.937</v>
      </c>
      <c r="EM319">
        <v>37.375</v>
      </c>
      <c r="EN319">
        <v>37.25</v>
      </c>
      <c r="EO319">
        <v>38.8927142857143</v>
      </c>
      <c r="EP319">
        <v>1955.06821428571</v>
      </c>
      <c r="EQ319">
        <v>39.9107142857143</v>
      </c>
      <c r="ER319">
        <v>0</v>
      </c>
      <c r="ES319">
        <v>1659028137.1</v>
      </c>
      <c r="ET319">
        <v>0</v>
      </c>
      <c r="EU319">
        <v>831.99736</v>
      </c>
      <c r="EV319">
        <v>10.1177692510343</v>
      </c>
      <c r="EW319">
        <v>197.915384902409</v>
      </c>
      <c r="EX319">
        <v>16389.876</v>
      </c>
      <c r="EY319">
        <v>15</v>
      </c>
      <c r="EZ319">
        <v>0</v>
      </c>
      <c r="FA319" t="s">
        <v>420</v>
      </c>
      <c r="FB319">
        <v>1657551626.5</v>
      </c>
      <c r="FC319">
        <v>1657551629</v>
      </c>
      <c r="FD319">
        <v>0</v>
      </c>
      <c r="FE319">
        <v>0.403</v>
      </c>
      <c r="FF319">
        <v>0.009</v>
      </c>
      <c r="FG319">
        <v>9.41</v>
      </c>
      <c r="FH319">
        <v>0.087</v>
      </c>
      <c r="FI319">
        <v>417</v>
      </c>
      <c r="FJ319">
        <v>17</v>
      </c>
      <c r="FK319">
        <v>1.61</v>
      </c>
      <c r="FL319">
        <v>0.59</v>
      </c>
      <c r="FM319">
        <v>8.353748</v>
      </c>
      <c r="FN319">
        <v>12.8603500187617</v>
      </c>
      <c r="FO319">
        <v>1.26849748554382</v>
      </c>
      <c r="FP319">
        <v>0</v>
      </c>
      <c r="FQ319">
        <v>831.401176470588</v>
      </c>
      <c r="FR319">
        <v>7.583498853448</v>
      </c>
      <c r="FS319">
        <v>0.785621465150478</v>
      </c>
      <c r="FT319">
        <v>0</v>
      </c>
      <c r="FU319">
        <v>5.8019915</v>
      </c>
      <c r="FV319">
        <v>0.544180187617253</v>
      </c>
      <c r="FW319">
        <v>0.0558578304962698</v>
      </c>
      <c r="FX319">
        <v>0</v>
      </c>
      <c r="FY319">
        <v>0</v>
      </c>
      <c r="FZ319">
        <v>3</v>
      </c>
      <c r="GA319" t="s">
        <v>427</v>
      </c>
      <c r="GB319">
        <v>2.97338</v>
      </c>
      <c r="GC319">
        <v>2.70015</v>
      </c>
      <c r="GD319">
        <v>0.0510445</v>
      </c>
      <c r="GE319">
        <v>0.0498969</v>
      </c>
      <c r="GF319">
        <v>0.106463</v>
      </c>
      <c r="GG319">
        <v>0.0894918</v>
      </c>
      <c r="GH319">
        <v>36971.2</v>
      </c>
      <c r="GI319">
        <v>40479.1</v>
      </c>
      <c r="GJ319">
        <v>35304.7</v>
      </c>
      <c r="GK319">
        <v>38639.4</v>
      </c>
      <c r="GL319">
        <v>44716.9</v>
      </c>
      <c r="GM319">
        <v>50807.3</v>
      </c>
      <c r="GN319">
        <v>55182</v>
      </c>
      <c r="GO319">
        <v>61972.1</v>
      </c>
      <c r="GP319">
        <v>1.9832</v>
      </c>
      <c r="GQ319">
        <v>1.8498</v>
      </c>
      <c r="GR319">
        <v>0.150859</v>
      </c>
      <c r="GS319">
        <v>0</v>
      </c>
      <c r="GT319">
        <v>24.9814</v>
      </c>
      <c r="GU319">
        <v>999.9</v>
      </c>
      <c r="GV319">
        <v>58.9</v>
      </c>
      <c r="GW319">
        <v>29.195</v>
      </c>
      <c r="GX319">
        <v>26.5109</v>
      </c>
      <c r="GY319">
        <v>56.2364</v>
      </c>
      <c r="GZ319">
        <v>43.5817</v>
      </c>
      <c r="HA319">
        <v>1</v>
      </c>
      <c r="HB319">
        <v>-0.0674797</v>
      </c>
      <c r="HC319">
        <v>0.00501089</v>
      </c>
      <c r="HD319">
        <v>20.1141</v>
      </c>
      <c r="HE319">
        <v>5.19932</v>
      </c>
      <c r="HF319">
        <v>12.004</v>
      </c>
      <c r="HG319">
        <v>4.9756</v>
      </c>
      <c r="HH319">
        <v>3.2932</v>
      </c>
      <c r="HI319">
        <v>9999</v>
      </c>
      <c r="HJ319">
        <v>9999</v>
      </c>
      <c r="HK319">
        <v>9999</v>
      </c>
      <c r="HL319">
        <v>628.9</v>
      </c>
      <c r="HM319">
        <v>1.86316</v>
      </c>
      <c r="HN319">
        <v>1.86801</v>
      </c>
      <c r="HO319">
        <v>1.86783</v>
      </c>
      <c r="HP319">
        <v>1.86902</v>
      </c>
      <c r="HQ319">
        <v>1.86981</v>
      </c>
      <c r="HR319">
        <v>1.86584</v>
      </c>
      <c r="HS319">
        <v>1.86691</v>
      </c>
      <c r="HT319">
        <v>1.86829</v>
      </c>
      <c r="HU319">
        <v>5</v>
      </c>
      <c r="HV319">
        <v>0</v>
      </c>
      <c r="HW319">
        <v>0</v>
      </c>
      <c r="HX319">
        <v>0</v>
      </c>
      <c r="HY319" t="s">
        <v>422</v>
      </c>
      <c r="HZ319" t="s">
        <v>423</v>
      </c>
      <c r="IA319" t="s">
        <v>424</v>
      </c>
      <c r="IB319" t="s">
        <v>424</v>
      </c>
      <c r="IC319" t="s">
        <v>424</v>
      </c>
      <c r="ID319" t="s">
        <v>424</v>
      </c>
      <c r="IE319">
        <v>0</v>
      </c>
      <c r="IF319">
        <v>100</v>
      </c>
      <c r="IG319">
        <v>100</v>
      </c>
      <c r="IH319">
        <v>5.276</v>
      </c>
      <c r="II319">
        <v>0.5199</v>
      </c>
      <c r="IJ319">
        <v>4.02706509432224</v>
      </c>
      <c r="IK319">
        <v>0.00601174518973114</v>
      </c>
      <c r="IL319">
        <v>2.77886958061485e-07</v>
      </c>
      <c r="IM319">
        <v>-3.54636231360687e-10</v>
      </c>
      <c r="IN319">
        <v>-0.0404303883988718</v>
      </c>
      <c r="IO319">
        <v>-0.0177815531441476</v>
      </c>
      <c r="IP319">
        <v>0.00205572605671414</v>
      </c>
      <c r="IQ319">
        <v>-1.65519735432211e-05</v>
      </c>
      <c r="IR319">
        <v>-4</v>
      </c>
      <c r="IS319">
        <v>1848</v>
      </c>
      <c r="IT319">
        <v>1</v>
      </c>
      <c r="IU319">
        <v>25</v>
      </c>
      <c r="IV319">
        <v>24608.5</v>
      </c>
      <c r="IW319">
        <v>24608.5</v>
      </c>
      <c r="IX319">
        <v>0.565186</v>
      </c>
      <c r="IY319">
        <v>2.62573</v>
      </c>
      <c r="IZ319">
        <v>1.54785</v>
      </c>
      <c r="JA319">
        <v>2.30591</v>
      </c>
      <c r="JB319">
        <v>1.34644</v>
      </c>
      <c r="JC319">
        <v>2.42676</v>
      </c>
      <c r="JD319">
        <v>33.6029</v>
      </c>
      <c r="JE319">
        <v>24.2188</v>
      </c>
      <c r="JF319">
        <v>18</v>
      </c>
      <c r="JG319">
        <v>496.411</v>
      </c>
      <c r="JH319">
        <v>410.728</v>
      </c>
      <c r="JI319">
        <v>25</v>
      </c>
      <c r="JJ319">
        <v>26.3797</v>
      </c>
      <c r="JK319">
        <v>30.0001</v>
      </c>
      <c r="JL319">
        <v>26.3245</v>
      </c>
      <c r="JM319">
        <v>26.2652</v>
      </c>
      <c r="JN319">
        <v>11.2912</v>
      </c>
      <c r="JO319">
        <v>36.1901</v>
      </c>
      <c r="JP319">
        <v>93.9822</v>
      </c>
      <c r="JQ319">
        <v>25</v>
      </c>
      <c r="JR319">
        <v>183.624</v>
      </c>
      <c r="JS319">
        <v>19.1907</v>
      </c>
      <c r="JT319">
        <v>102.368</v>
      </c>
      <c r="JU319">
        <v>103.156</v>
      </c>
    </row>
    <row r="320" spans="1:281">
      <c r="A320">
        <v>304</v>
      </c>
      <c r="B320">
        <v>1659028143</v>
      </c>
      <c r="C320">
        <v>4459.90000009537</v>
      </c>
      <c r="D320" t="s">
        <v>1035</v>
      </c>
      <c r="E320" t="s">
        <v>1036</v>
      </c>
      <c r="F320">
        <v>5</v>
      </c>
      <c r="G320" t="s">
        <v>1006</v>
      </c>
      <c r="H320" t="s">
        <v>417</v>
      </c>
      <c r="I320">
        <v>1659028135.5</v>
      </c>
      <c r="J320">
        <f>(K320)/1000</f>
        <v>0</v>
      </c>
      <c r="K320">
        <f>IF(CZ320, AN320, AH320)</f>
        <v>0</v>
      </c>
      <c r="L320">
        <f>IF(CZ320, AI320, AG320)</f>
        <v>0</v>
      </c>
      <c r="M320">
        <f>DB320 - IF(AU320&gt;1, L320*CV320*100.0/(AW320*DP320), 0)</f>
        <v>0</v>
      </c>
      <c r="N320">
        <f>((T320-J320/2)*M320-L320)/(T320+J320/2)</f>
        <v>0</v>
      </c>
      <c r="O320">
        <f>N320*(DI320+DJ320)/1000.0</f>
        <v>0</v>
      </c>
      <c r="P320">
        <f>(DB320 - IF(AU320&gt;1, L320*CV320*100.0/(AW320*DP320), 0))*(DI320+DJ320)/1000.0</f>
        <v>0</v>
      </c>
      <c r="Q320">
        <f>2.0/((1/S320-1/R320)+SIGN(S320)*SQRT((1/S320-1/R320)*(1/S320-1/R320) + 4*CW320/((CW320+1)*(CW320+1))*(2*1/S320*1/R320-1/R320*1/R320)))</f>
        <v>0</v>
      </c>
      <c r="R320">
        <f>IF(LEFT(CX320,1)&lt;&gt;"0",IF(LEFT(CX320,1)="1",3.0,CY320),$D$5+$E$5*(DP320*DI320/($K$5*1000))+$F$5*(DP320*DI320/($K$5*1000))*MAX(MIN(CV320,$J$5),$I$5)*MAX(MIN(CV320,$J$5),$I$5)+$G$5*MAX(MIN(CV320,$J$5),$I$5)*(DP320*DI320/($K$5*1000))+$H$5*(DP320*DI320/($K$5*1000))*(DP320*DI320/($K$5*1000)))</f>
        <v>0</v>
      </c>
      <c r="S320">
        <f>J320*(1000-(1000*0.61365*exp(17.502*W320/(240.97+W320))/(DI320+DJ320)+DD320)/2)/(1000*0.61365*exp(17.502*W320/(240.97+W320))/(DI320+DJ320)-DD320)</f>
        <v>0</v>
      </c>
      <c r="T320">
        <f>1/((CW320+1)/(Q320/1.6)+1/(R320/1.37)) + CW320/((CW320+1)/(Q320/1.6) + CW320/(R320/1.37))</f>
        <v>0</v>
      </c>
      <c r="U320">
        <f>(CR320*CU320)</f>
        <v>0</v>
      </c>
      <c r="V320">
        <f>(DK320+(U320+2*0.95*5.67E-8*(((DK320+$B$7)+273)^4-(DK320+273)^4)-44100*J320)/(1.84*29.3*R320+8*0.95*5.67E-8*(DK320+273)^3))</f>
        <v>0</v>
      </c>
      <c r="W320">
        <f>($C$7*DL320+$D$7*DM320+$E$7*V320)</f>
        <v>0</v>
      </c>
      <c r="X320">
        <f>0.61365*exp(17.502*W320/(240.97+W320))</f>
        <v>0</v>
      </c>
      <c r="Y320">
        <f>(Z320/AA320*100)</f>
        <v>0</v>
      </c>
      <c r="Z320">
        <f>DD320*(DI320+DJ320)/1000</f>
        <v>0</v>
      </c>
      <c r="AA320">
        <f>0.61365*exp(17.502*DK320/(240.97+DK320))</f>
        <v>0</v>
      </c>
      <c r="AB320">
        <f>(X320-DD320*(DI320+DJ320)/1000)</f>
        <v>0</v>
      </c>
      <c r="AC320">
        <f>(-J320*44100)</f>
        <v>0</v>
      </c>
      <c r="AD320">
        <f>2*29.3*R320*0.92*(DK320-W320)</f>
        <v>0</v>
      </c>
      <c r="AE320">
        <f>2*0.95*5.67E-8*(((DK320+$B$7)+273)^4-(W320+273)^4)</f>
        <v>0</v>
      </c>
      <c r="AF320">
        <f>U320+AE320+AC320+AD320</f>
        <v>0</v>
      </c>
      <c r="AG320">
        <f>DH320*AU320*(DC320-DB320*(1000-AU320*DE320)/(1000-AU320*DD320))/(100*CV320)</f>
        <v>0</v>
      </c>
      <c r="AH320">
        <f>1000*DH320*AU320*(DD320-DE320)/(100*CV320*(1000-AU320*DD320))</f>
        <v>0</v>
      </c>
      <c r="AI320">
        <f>(AJ320 - AK320 - DI320*1E3/(8.314*(DK320+273.15)) * AM320/DH320 * AL320) * DH320/(100*CV320) * (1000 - DE320)/1000</f>
        <v>0</v>
      </c>
      <c r="AJ320">
        <v>196.850374360549</v>
      </c>
      <c r="AK320">
        <v>202.322127272727</v>
      </c>
      <c r="AL320">
        <v>-3.24986863396333</v>
      </c>
      <c r="AM320">
        <v>66.0504921813524</v>
      </c>
      <c r="AN320">
        <f>(AP320 - AO320 + DI320*1E3/(8.314*(DK320+273.15)) * AR320/DH320 * AQ320) * DH320/(100*CV320) * 1000/(1000 - AP320)</f>
        <v>0</v>
      </c>
      <c r="AO320">
        <v>19.2740375407792</v>
      </c>
      <c r="AP320">
        <v>25.1058818181818</v>
      </c>
      <c r="AQ320">
        <v>-0.000339313131302</v>
      </c>
      <c r="AR320">
        <v>92.47</v>
      </c>
      <c r="AS320">
        <v>0</v>
      </c>
      <c r="AT320">
        <v>0</v>
      </c>
      <c r="AU320">
        <f>IF(AS320*$H$13&gt;=AW320,1.0,(AW320/(AW320-AS320*$H$13)))</f>
        <v>0</v>
      </c>
      <c r="AV320">
        <f>(AU320-1)*100</f>
        <v>0</v>
      </c>
      <c r="AW320">
        <f>MAX(0,($B$13+$C$13*DP320)/(1+$D$13*DP320)*DI320/(DK320+273)*$E$13)</f>
        <v>0</v>
      </c>
      <c r="AX320" t="s">
        <v>418</v>
      </c>
      <c r="AY320" t="s">
        <v>418</v>
      </c>
      <c r="AZ320">
        <v>0</v>
      </c>
      <c r="BA320">
        <v>0</v>
      </c>
      <c r="BB320">
        <f>1-AZ320/BA320</f>
        <v>0</v>
      </c>
      <c r="BC320">
        <v>0</v>
      </c>
      <c r="BD320" t="s">
        <v>418</v>
      </c>
      <c r="BE320" t="s">
        <v>418</v>
      </c>
      <c r="BF320">
        <v>0</v>
      </c>
      <c r="BG320">
        <v>0</v>
      </c>
      <c r="BH320">
        <f>1-BF320/BG320</f>
        <v>0</v>
      </c>
      <c r="BI320">
        <v>0.5</v>
      </c>
      <c r="BJ320">
        <f>CS320</f>
        <v>0</v>
      </c>
      <c r="BK320">
        <f>L320</f>
        <v>0</v>
      </c>
      <c r="BL320">
        <f>BH320*BI320*BJ320</f>
        <v>0</v>
      </c>
      <c r="BM320">
        <f>(BK320-BC320)/BJ320</f>
        <v>0</v>
      </c>
      <c r="BN320">
        <f>(BA320-BG320)/BG320</f>
        <v>0</v>
      </c>
      <c r="BO320">
        <f>AZ320/(BB320+AZ320/BG320)</f>
        <v>0</v>
      </c>
      <c r="BP320" t="s">
        <v>418</v>
      </c>
      <c r="BQ320">
        <v>0</v>
      </c>
      <c r="BR320">
        <f>IF(BQ320&lt;&gt;0, BQ320, BO320)</f>
        <v>0</v>
      </c>
      <c r="BS320">
        <f>1-BR320/BG320</f>
        <v>0</v>
      </c>
      <c r="BT320">
        <f>(BG320-BF320)/(BG320-BR320)</f>
        <v>0</v>
      </c>
      <c r="BU320">
        <f>(BA320-BG320)/(BA320-BR320)</f>
        <v>0</v>
      </c>
      <c r="BV320">
        <f>(BG320-BF320)/(BG320-AZ320)</f>
        <v>0</v>
      </c>
      <c r="BW320">
        <f>(BA320-BG320)/(BA320-AZ320)</f>
        <v>0</v>
      </c>
      <c r="BX320">
        <f>(BT320*BR320/BF320)</f>
        <v>0</v>
      </c>
      <c r="BY320">
        <f>(1-BX320)</f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f>$B$11*DQ320+$C$11*DR320+$F$11*EC320*(1-EF320)</f>
        <v>0</v>
      </c>
      <c r="CS320">
        <f>CR320*CT320</f>
        <v>0</v>
      </c>
      <c r="CT320">
        <f>($B$11*$D$9+$C$11*$D$9+$F$11*((EP320+EH320)/MAX(EP320+EH320+EQ320, 0.1)*$I$9+EQ320/MAX(EP320+EH320+EQ320, 0.1)*$J$9))/($B$11+$C$11+$F$11)</f>
        <v>0</v>
      </c>
      <c r="CU320">
        <f>($B$11*$K$9+$C$11*$K$9+$F$11*((EP320+EH320)/MAX(EP320+EH320+EQ320, 0.1)*$P$9+EQ320/MAX(EP320+EH320+EQ320, 0.1)*$Q$9))/($B$11+$C$11+$F$11)</f>
        <v>0</v>
      </c>
      <c r="CV320">
        <v>6</v>
      </c>
      <c r="CW320">
        <v>0.5</v>
      </c>
      <c r="CX320" t="s">
        <v>419</v>
      </c>
      <c r="CY320">
        <v>2</v>
      </c>
      <c r="CZ320" t="b">
        <v>1</v>
      </c>
      <c r="DA320">
        <v>1659028135.5</v>
      </c>
      <c r="DB320">
        <v>219.258851851852</v>
      </c>
      <c r="DC320">
        <v>209.018962962963</v>
      </c>
      <c r="DD320">
        <v>25.1419</v>
      </c>
      <c r="DE320">
        <v>19.2836296296296</v>
      </c>
      <c r="DF320">
        <v>213.936407407407</v>
      </c>
      <c r="DG320">
        <v>24.6209962962963</v>
      </c>
      <c r="DH320">
        <v>500.077111111111</v>
      </c>
      <c r="DI320">
        <v>90.3655074074074</v>
      </c>
      <c r="DJ320">
        <v>0.0456423555555555</v>
      </c>
      <c r="DK320">
        <v>27.1707074074074</v>
      </c>
      <c r="DL320">
        <v>27.4430444444444</v>
      </c>
      <c r="DM320">
        <v>999.9</v>
      </c>
      <c r="DN320">
        <v>0</v>
      </c>
      <c r="DO320">
        <v>0</v>
      </c>
      <c r="DP320">
        <v>10008.8888888889</v>
      </c>
      <c r="DQ320">
        <v>0</v>
      </c>
      <c r="DR320">
        <v>18.0426925925926</v>
      </c>
      <c r="DS320">
        <v>10.2399281481481</v>
      </c>
      <c r="DT320">
        <v>224.914037037037</v>
      </c>
      <c r="DU320">
        <v>213.129148148148</v>
      </c>
      <c r="DV320">
        <v>5.85827518518518</v>
      </c>
      <c r="DW320">
        <v>209.018962962963</v>
      </c>
      <c r="DX320">
        <v>19.2836296296296</v>
      </c>
      <c r="DY320">
        <v>2.27196</v>
      </c>
      <c r="DZ320">
        <v>1.74257444444444</v>
      </c>
      <c r="EA320">
        <v>19.4789444444444</v>
      </c>
      <c r="EB320">
        <v>15.2809592592593</v>
      </c>
      <c r="EC320">
        <v>1999.9737037037</v>
      </c>
      <c r="ED320">
        <v>0.979994777777778</v>
      </c>
      <c r="EE320">
        <v>0.0200052703703704</v>
      </c>
      <c r="EF320">
        <v>0</v>
      </c>
      <c r="EG320">
        <v>832.845518518519</v>
      </c>
      <c r="EH320">
        <v>5.00063</v>
      </c>
      <c r="EI320">
        <v>16405.7851851852</v>
      </c>
      <c r="EJ320">
        <v>17256.6333333333</v>
      </c>
      <c r="EK320">
        <v>37.875</v>
      </c>
      <c r="EL320">
        <v>37.937</v>
      </c>
      <c r="EM320">
        <v>37.375</v>
      </c>
      <c r="EN320">
        <v>37.2545925925926</v>
      </c>
      <c r="EO320">
        <v>38.9025555555556</v>
      </c>
      <c r="EP320">
        <v>1955.06296296296</v>
      </c>
      <c r="EQ320">
        <v>39.9107407407407</v>
      </c>
      <c r="ER320">
        <v>0</v>
      </c>
      <c r="ES320">
        <v>1659028141.9</v>
      </c>
      <c r="ET320">
        <v>0</v>
      </c>
      <c r="EU320">
        <v>832.86632</v>
      </c>
      <c r="EV320">
        <v>10.97130768432</v>
      </c>
      <c r="EW320">
        <v>233.253845838885</v>
      </c>
      <c r="EX320">
        <v>16407.008</v>
      </c>
      <c r="EY320">
        <v>15</v>
      </c>
      <c r="EZ320">
        <v>0</v>
      </c>
      <c r="FA320" t="s">
        <v>420</v>
      </c>
      <c r="FB320">
        <v>1657551626.5</v>
      </c>
      <c r="FC320">
        <v>1657551629</v>
      </c>
      <c r="FD320">
        <v>0</v>
      </c>
      <c r="FE320">
        <v>0.403</v>
      </c>
      <c r="FF320">
        <v>0.009</v>
      </c>
      <c r="FG320">
        <v>9.41</v>
      </c>
      <c r="FH320">
        <v>0.087</v>
      </c>
      <c r="FI320">
        <v>417</v>
      </c>
      <c r="FJ320">
        <v>17</v>
      </c>
      <c r="FK320">
        <v>1.61</v>
      </c>
      <c r="FL320">
        <v>0.59</v>
      </c>
      <c r="FM320">
        <v>9.66832525</v>
      </c>
      <c r="FN320">
        <v>12.6327405253283</v>
      </c>
      <c r="FO320">
        <v>1.24574599985308</v>
      </c>
      <c r="FP320">
        <v>0</v>
      </c>
      <c r="FQ320">
        <v>832.294117647059</v>
      </c>
      <c r="FR320">
        <v>10.666249049788</v>
      </c>
      <c r="FS320">
        <v>1.06416409517201</v>
      </c>
      <c r="FT320">
        <v>0</v>
      </c>
      <c r="FU320">
        <v>5.8360295</v>
      </c>
      <c r="FV320">
        <v>0.314009155722315</v>
      </c>
      <c r="FW320">
        <v>0.0397005709625189</v>
      </c>
      <c r="FX320">
        <v>0</v>
      </c>
      <c r="FY320">
        <v>0</v>
      </c>
      <c r="FZ320">
        <v>3</v>
      </c>
      <c r="GA320" t="s">
        <v>427</v>
      </c>
      <c r="GB320">
        <v>2.97291</v>
      </c>
      <c r="GC320">
        <v>2.69994</v>
      </c>
      <c r="GD320">
        <v>0.0476121</v>
      </c>
      <c r="GE320">
        <v>0.0464358</v>
      </c>
      <c r="GF320">
        <v>0.10641</v>
      </c>
      <c r="GG320">
        <v>0.0892783</v>
      </c>
      <c r="GH320">
        <v>37104.6</v>
      </c>
      <c r="GI320">
        <v>40626.6</v>
      </c>
      <c r="GJ320">
        <v>35304.5</v>
      </c>
      <c r="GK320">
        <v>38639.5</v>
      </c>
      <c r="GL320">
        <v>44718.8</v>
      </c>
      <c r="GM320">
        <v>50819.3</v>
      </c>
      <c r="GN320">
        <v>55181.1</v>
      </c>
      <c r="GO320">
        <v>61972.2</v>
      </c>
      <c r="GP320">
        <v>1.9822</v>
      </c>
      <c r="GQ320">
        <v>1.85</v>
      </c>
      <c r="GR320">
        <v>0.150651</v>
      </c>
      <c r="GS320">
        <v>0</v>
      </c>
      <c r="GT320">
        <v>24.9856</v>
      </c>
      <c r="GU320">
        <v>999.9</v>
      </c>
      <c r="GV320">
        <v>58.876</v>
      </c>
      <c r="GW320">
        <v>29.195</v>
      </c>
      <c r="GX320">
        <v>26.5008</v>
      </c>
      <c r="GY320">
        <v>55.5864</v>
      </c>
      <c r="GZ320">
        <v>43.101</v>
      </c>
      <c r="HA320">
        <v>1</v>
      </c>
      <c r="HB320">
        <v>-0.0679268</v>
      </c>
      <c r="HC320">
        <v>0.00740741</v>
      </c>
      <c r="HD320">
        <v>20.1138</v>
      </c>
      <c r="HE320">
        <v>5.19932</v>
      </c>
      <c r="HF320">
        <v>12.004</v>
      </c>
      <c r="HG320">
        <v>4.976</v>
      </c>
      <c r="HH320">
        <v>3.2932</v>
      </c>
      <c r="HI320">
        <v>9999</v>
      </c>
      <c r="HJ320">
        <v>9999</v>
      </c>
      <c r="HK320">
        <v>9999</v>
      </c>
      <c r="HL320">
        <v>628.9</v>
      </c>
      <c r="HM320">
        <v>1.86319</v>
      </c>
      <c r="HN320">
        <v>1.86804</v>
      </c>
      <c r="HO320">
        <v>1.86783</v>
      </c>
      <c r="HP320">
        <v>1.86899</v>
      </c>
      <c r="HQ320">
        <v>1.86981</v>
      </c>
      <c r="HR320">
        <v>1.86584</v>
      </c>
      <c r="HS320">
        <v>1.86691</v>
      </c>
      <c r="HT320">
        <v>1.86829</v>
      </c>
      <c r="HU320">
        <v>5</v>
      </c>
      <c r="HV320">
        <v>0</v>
      </c>
      <c r="HW320">
        <v>0</v>
      </c>
      <c r="HX320">
        <v>0</v>
      </c>
      <c r="HY320" t="s">
        <v>422</v>
      </c>
      <c r="HZ320" t="s">
        <v>423</v>
      </c>
      <c r="IA320" t="s">
        <v>424</v>
      </c>
      <c r="IB320" t="s">
        <v>424</v>
      </c>
      <c r="IC320" t="s">
        <v>424</v>
      </c>
      <c r="ID320" t="s">
        <v>424</v>
      </c>
      <c r="IE320">
        <v>0</v>
      </c>
      <c r="IF320">
        <v>100</v>
      </c>
      <c r="IG320">
        <v>100</v>
      </c>
      <c r="IH320">
        <v>5.181</v>
      </c>
      <c r="II320">
        <v>0.519</v>
      </c>
      <c r="IJ320">
        <v>4.02706509432224</v>
      </c>
      <c r="IK320">
        <v>0.00601174518973114</v>
      </c>
      <c r="IL320">
        <v>2.77886958061485e-07</v>
      </c>
      <c r="IM320">
        <v>-3.54636231360687e-10</v>
      </c>
      <c r="IN320">
        <v>-0.0404303883988718</v>
      </c>
      <c r="IO320">
        <v>-0.0177815531441476</v>
      </c>
      <c r="IP320">
        <v>0.00205572605671414</v>
      </c>
      <c r="IQ320">
        <v>-1.65519735432211e-05</v>
      </c>
      <c r="IR320">
        <v>-4</v>
      </c>
      <c r="IS320">
        <v>1848</v>
      </c>
      <c r="IT320">
        <v>1</v>
      </c>
      <c r="IU320">
        <v>25</v>
      </c>
      <c r="IV320">
        <v>24608.6</v>
      </c>
      <c r="IW320">
        <v>24608.6</v>
      </c>
      <c r="IX320">
        <v>0.532227</v>
      </c>
      <c r="IY320">
        <v>2.63794</v>
      </c>
      <c r="IZ320">
        <v>1.54785</v>
      </c>
      <c r="JA320">
        <v>2.30591</v>
      </c>
      <c r="JB320">
        <v>1.34644</v>
      </c>
      <c r="JC320">
        <v>2.30835</v>
      </c>
      <c r="JD320">
        <v>33.6029</v>
      </c>
      <c r="JE320">
        <v>24.2101</v>
      </c>
      <c r="JF320">
        <v>18</v>
      </c>
      <c r="JG320">
        <v>495.757</v>
      </c>
      <c r="JH320">
        <v>410.84</v>
      </c>
      <c r="JI320">
        <v>25.0003</v>
      </c>
      <c r="JJ320">
        <v>26.3797</v>
      </c>
      <c r="JK320">
        <v>30.0002</v>
      </c>
      <c r="JL320">
        <v>26.3245</v>
      </c>
      <c r="JM320">
        <v>26.2652</v>
      </c>
      <c r="JN320">
        <v>10.548</v>
      </c>
      <c r="JO320">
        <v>36.4791</v>
      </c>
      <c r="JP320">
        <v>93.5992</v>
      </c>
      <c r="JQ320">
        <v>25</v>
      </c>
      <c r="JR320">
        <v>163.503</v>
      </c>
      <c r="JS320">
        <v>19.167</v>
      </c>
      <c r="JT320">
        <v>102.367</v>
      </c>
      <c r="JU320">
        <v>103.156</v>
      </c>
    </row>
    <row r="321" spans="1:281">
      <c r="A321">
        <v>305</v>
      </c>
      <c r="B321">
        <v>1659028148</v>
      </c>
      <c r="C321">
        <v>4464.90000009537</v>
      </c>
      <c r="D321" t="s">
        <v>1037</v>
      </c>
      <c r="E321" t="s">
        <v>1038</v>
      </c>
      <c r="F321">
        <v>5</v>
      </c>
      <c r="G321" t="s">
        <v>1006</v>
      </c>
      <c r="H321" t="s">
        <v>417</v>
      </c>
      <c r="I321">
        <v>1659028140.21429</v>
      </c>
      <c r="J321">
        <f>(K321)/1000</f>
        <v>0</v>
      </c>
      <c r="K321">
        <f>IF(CZ321, AN321, AH321)</f>
        <v>0</v>
      </c>
      <c r="L321">
        <f>IF(CZ321, AI321, AG321)</f>
        <v>0</v>
      </c>
      <c r="M321">
        <f>DB321 - IF(AU321&gt;1, L321*CV321*100.0/(AW321*DP321), 0)</f>
        <v>0</v>
      </c>
      <c r="N321">
        <f>((T321-J321/2)*M321-L321)/(T321+J321/2)</f>
        <v>0</v>
      </c>
      <c r="O321">
        <f>N321*(DI321+DJ321)/1000.0</f>
        <v>0</v>
      </c>
      <c r="P321">
        <f>(DB321 - IF(AU321&gt;1, L321*CV321*100.0/(AW321*DP321), 0))*(DI321+DJ321)/1000.0</f>
        <v>0</v>
      </c>
      <c r="Q321">
        <f>2.0/((1/S321-1/R321)+SIGN(S321)*SQRT((1/S321-1/R321)*(1/S321-1/R321) + 4*CW321/((CW321+1)*(CW321+1))*(2*1/S321*1/R321-1/R321*1/R321)))</f>
        <v>0</v>
      </c>
      <c r="R321">
        <f>IF(LEFT(CX321,1)&lt;&gt;"0",IF(LEFT(CX321,1)="1",3.0,CY321),$D$5+$E$5*(DP321*DI321/($K$5*1000))+$F$5*(DP321*DI321/($K$5*1000))*MAX(MIN(CV321,$J$5),$I$5)*MAX(MIN(CV321,$J$5),$I$5)+$G$5*MAX(MIN(CV321,$J$5),$I$5)*(DP321*DI321/($K$5*1000))+$H$5*(DP321*DI321/($K$5*1000))*(DP321*DI321/($K$5*1000)))</f>
        <v>0</v>
      </c>
      <c r="S321">
        <f>J321*(1000-(1000*0.61365*exp(17.502*W321/(240.97+W321))/(DI321+DJ321)+DD321)/2)/(1000*0.61365*exp(17.502*W321/(240.97+W321))/(DI321+DJ321)-DD321)</f>
        <v>0</v>
      </c>
      <c r="T321">
        <f>1/((CW321+1)/(Q321/1.6)+1/(R321/1.37)) + CW321/((CW321+1)/(Q321/1.6) + CW321/(R321/1.37))</f>
        <v>0</v>
      </c>
      <c r="U321">
        <f>(CR321*CU321)</f>
        <v>0</v>
      </c>
      <c r="V321">
        <f>(DK321+(U321+2*0.95*5.67E-8*(((DK321+$B$7)+273)^4-(DK321+273)^4)-44100*J321)/(1.84*29.3*R321+8*0.95*5.67E-8*(DK321+273)^3))</f>
        <v>0</v>
      </c>
      <c r="W321">
        <f>($C$7*DL321+$D$7*DM321+$E$7*V321)</f>
        <v>0</v>
      </c>
      <c r="X321">
        <f>0.61365*exp(17.502*W321/(240.97+W321))</f>
        <v>0</v>
      </c>
      <c r="Y321">
        <f>(Z321/AA321*100)</f>
        <v>0</v>
      </c>
      <c r="Z321">
        <f>DD321*(DI321+DJ321)/1000</f>
        <v>0</v>
      </c>
      <c r="AA321">
        <f>0.61365*exp(17.502*DK321/(240.97+DK321))</f>
        <v>0</v>
      </c>
      <c r="AB321">
        <f>(X321-DD321*(DI321+DJ321)/1000)</f>
        <v>0</v>
      </c>
      <c r="AC321">
        <f>(-J321*44100)</f>
        <v>0</v>
      </c>
      <c r="AD321">
        <f>2*29.3*R321*0.92*(DK321-W321)</f>
        <v>0</v>
      </c>
      <c r="AE321">
        <f>2*0.95*5.67E-8*(((DK321+$B$7)+273)^4-(W321+273)^4)</f>
        <v>0</v>
      </c>
      <c r="AF321">
        <f>U321+AE321+AC321+AD321</f>
        <v>0</v>
      </c>
      <c r="AG321">
        <f>DH321*AU321*(DC321-DB321*(1000-AU321*DE321)/(1000-AU321*DD321))/(100*CV321)</f>
        <v>0</v>
      </c>
      <c r="AH321">
        <f>1000*DH321*AU321*(DD321-DE321)/(100*CV321*(1000-AU321*DD321))</f>
        <v>0</v>
      </c>
      <c r="AI321">
        <f>(AJ321 - AK321 - DI321*1E3/(8.314*(DK321+273.15)) * AM321/DH321 * AL321) * DH321/(100*CV321) * (1000 - DE321)/1000</f>
        <v>0</v>
      </c>
      <c r="AJ321">
        <v>180.10623239014</v>
      </c>
      <c r="AK321">
        <v>186.550727272727</v>
      </c>
      <c r="AL321">
        <v>-3.19642891587591</v>
      </c>
      <c r="AM321">
        <v>66.0504921813524</v>
      </c>
      <c r="AN321">
        <f>(AP321 - AO321 + DI321*1E3/(8.314*(DK321+273.15)) * AR321/DH321 * AQ321) * DH321/(100*CV321) * 1000/(1000 - AP321)</f>
        <v>0</v>
      </c>
      <c r="AO321">
        <v>19.1962945718615</v>
      </c>
      <c r="AP321">
        <v>25.0858188811189</v>
      </c>
      <c r="AQ321">
        <v>-0.00129691582490741</v>
      </c>
      <c r="AR321">
        <v>92.47</v>
      </c>
      <c r="AS321">
        <v>0</v>
      </c>
      <c r="AT321">
        <v>0</v>
      </c>
      <c r="AU321">
        <f>IF(AS321*$H$13&gt;=AW321,1.0,(AW321/(AW321-AS321*$H$13)))</f>
        <v>0</v>
      </c>
      <c r="AV321">
        <f>(AU321-1)*100</f>
        <v>0</v>
      </c>
      <c r="AW321">
        <f>MAX(0,($B$13+$C$13*DP321)/(1+$D$13*DP321)*DI321/(DK321+273)*$E$13)</f>
        <v>0</v>
      </c>
      <c r="AX321" t="s">
        <v>418</v>
      </c>
      <c r="AY321" t="s">
        <v>418</v>
      </c>
      <c r="AZ321">
        <v>0</v>
      </c>
      <c r="BA321">
        <v>0</v>
      </c>
      <c r="BB321">
        <f>1-AZ321/BA321</f>
        <v>0</v>
      </c>
      <c r="BC321">
        <v>0</v>
      </c>
      <c r="BD321" t="s">
        <v>418</v>
      </c>
      <c r="BE321" t="s">
        <v>418</v>
      </c>
      <c r="BF321">
        <v>0</v>
      </c>
      <c r="BG321">
        <v>0</v>
      </c>
      <c r="BH321">
        <f>1-BF321/BG321</f>
        <v>0</v>
      </c>
      <c r="BI321">
        <v>0.5</v>
      </c>
      <c r="BJ321">
        <f>CS321</f>
        <v>0</v>
      </c>
      <c r="BK321">
        <f>L321</f>
        <v>0</v>
      </c>
      <c r="BL321">
        <f>BH321*BI321*BJ321</f>
        <v>0</v>
      </c>
      <c r="BM321">
        <f>(BK321-BC321)/BJ321</f>
        <v>0</v>
      </c>
      <c r="BN321">
        <f>(BA321-BG321)/BG321</f>
        <v>0</v>
      </c>
      <c r="BO321">
        <f>AZ321/(BB321+AZ321/BG321)</f>
        <v>0</v>
      </c>
      <c r="BP321" t="s">
        <v>418</v>
      </c>
      <c r="BQ321">
        <v>0</v>
      </c>
      <c r="BR321">
        <f>IF(BQ321&lt;&gt;0, BQ321, BO321)</f>
        <v>0</v>
      </c>
      <c r="BS321">
        <f>1-BR321/BG321</f>
        <v>0</v>
      </c>
      <c r="BT321">
        <f>(BG321-BF321)/(BG321-BR321)</f>
        <v>0</v>
      </c>
      <c r="BU321">
        <f>(BA321-BG321)/(BA321-BR321)</f>
        <v>0</v>
      </c>
      <c r="BV321">
        <f>(BG321-BF321)/(BG321-AZ321)</f>
        <v>0</v>
      </c>
      <c r="BW321">
        <f>(BA321-BG321)/(BA321-AZ321)</f>
        <v>0</v>
      </c>
      <c r="BX321">
        <f>(BT321*BR321/BF321)</f>
        <v>0</v>
      </c>
      <c r="BY321">
        <f>(1-BX321)</f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f>$B$11*DQ321+$C$11*DR321+$F$11*EC321*(1-EF321)</f>
        <v>0</v>
      </c>
      <c r="CS321">
        <f>CR321*CT321</f>
        <v>0</v>
      </c>
      <c r="CT321">
        <f>($B$11*$D$9+$C$11*$D$9+$F$11*((EP321+EH321)/MAX(EP321+EH321+EQ321, 0.1)*$I$9+EQ321/MAX(EP321+EH321+EQ321, 0.1)*$J$9))/($B$11+$C$11+$F$11)</f>
        <v>0</v>
      </c>
      <c r="CU321">
        <f>($B$11*$K$9+$C$11*$K$9+$F$11*((EP321+EH321)/MAX(EP321+EH321+EQ321, 0.1)*$P$9+EQ321/MAX(EP321+EH321+EQ321, 0.1)*$Q$9))/($B$11+$C$11+$F$11)</f>
        <v>0</v>
      </c>
      <c r="CV321">
        <v>6</v>
      </c>
      <c r="CW321">
        <v>0.5</v>
      </c>
      <c r="CX321" t="s">
        <v>419</v>
      </c>
      <c r="CY321">
        <v>2</v>
      </c>
      <c r="CZ321" t="b">
        <v>1</v>
      </c>
      <c r="DA321">
        <v>1659028140.21429</v>
      </c>
      <c r="DB321">
        <v>204.560964285714</v>
      </c>
      <c r="DC321">
        <v>193.349035714286</v>
      </c>
      <c r="DD321">
        <v>25.1168928571429</v>
      </c>
      <c r="DE321">
        <v>19.2432678571429</v>
      </c>
      <c r="DF321">
        <v>199.327392857143</v>
      </c>
      <c r="DG321">
        <v>24.5972535714286</v>
      </c>
      <c r="DH321">
        <v>500.049392857143</v>
      </c>
      <c r="DI321">
        <v>90.3656357142857</v>
      </c>
      <c r="DJ321">
        <v>0.0456313321428571</v>
      </c>
      <c r="DK321">
        <v>27.1719892857143</v>
      </c>
      <c r="DL321">
        <v>27.4375321428571</v>
      </c>
      <c r="DM321">
        <v>999.9</v>
      </c>
      <c r="DN321">
        <v>0</v>
      </c>
      <c r="DO321">
        <v>0</v>
      </c>
      <c r="DP321">
        <v>10003.2142857143</v>
      </c>
      <c r="DQ321">
        <v>0</v>
      </c>
      <c r="DR321">
        <v>18.0464928571429</v>
      </c>
      <c r="DS321">
        <v>11.2119960714286</v>
      </c>
      <c r="DT321">
        <v>209.831642857143</v>
      </c>
      <c r="DU321">
        <v>197.143107142857</v>
      </c>
      <c r="DV321">
        <v>5.87362785714286</v>
      </c>
      <c r="DW321">
        <v>193.349035714286</v>
      </c>
      <c r="DX321">
        <v>19.2432678571429</v>
      </c>
      <c r="DY321">
        <v>2.26970357142857</v>
      </c>
      <c r="DZ321">
        <v>1.73893</v>
      </c>
      <c r="EA321">
        <v>19.462975</v>
      </c>
      <c r="EB321">
        <v>15.2483571428571</v>
      </c>
      <c r="EC321">
        <v>1999.9925</v>
      </c>
      <c r="ED321">
        <v>0.979994964285715</v>
      </c>
      <c r="EE321">
        <v>0.0200050714285714</v>
      </c>
      <c r="EF321">
        <v>0</v>
      </c>
      <c r="EG321">
        <v>833.82225</v>
      </c>
      <c r="EH321">
        <v>5.00063</v>
      </c>
      <c r="EI321">
        <v>16426.0607142857</v>
      </c>
      <c r="EJ321">
        <v>17256.8035714286</v>
      </c>
      <c r="EK321">
        <v>37.8794285714286</v>
      </c>
      <c r="EL321">
        <v>37.937</v>
      </c>
      <c r="EM321">
        <v>37.375</v>
      </c>
      <c r="EN321">
        <v>37.2610714285714</v>
      </c>
      <c r="EO321">
        <v>38.9082142857143</v>
      </c>
      <c r="EP321">
        <v>1955.08142857143</v>
      </c>
      <c r="EQ321">
        <v>39.9110714285714</v>
      </c>
      <c r="ER321">
        <v>0</v>
      </c>
      <c r="ES321">
        <v>1659028146.7</v>
      </c>
      <c r="ET321">
        <v>0</v>
      </c>
      <c r="EU321">
        <v>833.84692</v>
      </c>
      <c r="EV321">
        <v>13.6226923162494</v>
      </c>
      <c r="EW321">
        <v>272.192307643417</v>
      </c>
      <c r="EX321">
        <v>16427.392</v>
      </c>
      <c r="EY321">
        <v>15</v>
      </c>
      <c r="EZ321">
        <v>0</v>
      </c>
      <c r="FA321" t="s">
        <v>420</v>
      </c>
      <c r="FB321">
        <v>1657551626.5</v>
      </c>
      <c r="FC321">
        <v>1657551629</v>
      </c>
      <c r="FD321">
        <v>0</v>
      </c>
      <c r="FE321">
        <v>0.403</v>
      </c>
      <c r="FF321">
        <v>0.009</v>
      </c>
      <c r="FG321">
        <v>9.41</v>
      </c>
      <c r="FH321">
        <v>0.087</v>
      </c>
      <c r="FI321">
        <v>417</v>
      </c>
      <c r="FJ321">
        <v>17</v>
      </c>
      <c r="FK321">
        <v>1.61</v>
      </c>
      <c r="FL321">
        <v>0.59</v>
      </c>
      <c r="FM321">
        <v>10.496091</v>
      </c>
      <c r="FN321">
        <v>12.0061353095685</v>
      </c>
      <c r="FO321">
        <v>1.18869793483837</v>
      </c>
      <c r="FP321">
        <v>0</v>
      </c>
      <c r="FQ321">
        <v>833.081529411765</v>
      </c>
      <c r="FR321">
        <v>11.9066462982779</v>
      </c>
      <c r="FS321">
        <v>1.18444604166064</v>
      </c>
      <c r="FT321">
        <v>0</v>
      </c>
      <c r="FU321">
        <v>5.86346125</v>
      </c>
      <c r="FV321">
        <v>0.212568292682928</v>
      </c>
      <c r="FW321">
        <v>0.0283681717940636</v>
      </c>
      <c r="FX321">
        <v>0</v>
      </c>
      <c r="FY321">
        <v>0</v>
      </c>
      <c r="FZ321">
        <v>3</v>
      </c>
      <c r="GA321" t="s">
        <v>427</v>
      </c>
      <c r="GB321">
        <v>2.97416</v>
      </c>
      <c r="GC321">
        <v>2.69991</v>
      </c>
      <c r="GD321">
        <v>0.044151</v>
      </c>
      <c r="GE321">
        <v>0.0425375</v>
      </c>
      <c r="GF321">
        <v>0.106355</v>
      </c>
      <c r="GG321">
        <v>0.0892002</v>
      </c>
      <c r="GH321">
        <v>37239.5</v>
      </c>
      <c r="GI321">
        <v>40792.4</v>
      </c>
      <c r="GJ321">
        <v>35304.6</v>
      </c>
      <c r="GK321">
        <v>38639.3</v>
      </c>
      <c r="GL321">
        <v>44722.3</v>
      </c>
      <c r="GM321">
        <v>50822.9</v>
      </c>
      <c r="GN321">
        <v>55182.1</v>
      </c>
      <c r="GO321">
        <v>61971.4</v>
      </c>
      <c r="GP321">
        <v>1.983</v>
      </c>
      <c r="GQ321">
        <v>1.8488</v>
      </c>
      <c r="GR321">
        <v>0.151306</v>
      </c>
      <c r="GS321">
        <v>0</v>
      </c>
      <c r="GT321">
        <v>24.9898</v>
      </c>
      <c r="GU321">
        <v>999.9</v>
      </c>
      <c r="GV321">
        <v>58.876</v>
      </c>
      <c r="GW321">
        <v>29.195</v>
      </c>
      <c r="GX321">
        <v>26.5011</v>
      </c>
      <c r="GY321">
        <v>55.7764</v>
      </c>
      <c r="GZ321">
        <v>43.4736</v>
      </c>
      <c r="HA321">
        <v>1</v>
      </c>
      <c r="HB321">
        <v>-0.0676423</v>
      </c>
      <c r="HC321">
        <v>0.00834423</v>
      </c>
      <c r="HD321">
        <v>20.1143</v>
      </c>
      <c r="HE321">
        <v>5.19932</v>
      </c>
      <c r="HF321">
        <v>12.004</v>
      </c>
      <c r="HG321">
        <v>4.976</v>
      </c>
      <c r="HH321">
        <v>3.2932</v>
      </c>
      <c r="HI321">
        <v>9999</v>
      </c>
      <c r="HJ321">
        <v>9999</v>
      </c>
      <c r="HK321">
        <v>9999</v>
      </c>
      <c r="HL321">
        <v>628.9</v>
      </c>
      <c r="HM321">
        <v>1.86325</v>
      </c>
      <c r="HN321">
        <v>1.86804</v>
      </c>
      <c r="HO321">
        <v>1.86783</v>
      </c>
      <c r="HP321">
        <v>1.86902</v>
      </c>
      <c r="HQ321">
        <v>1.86981</v>
      </c>
      <c r="HR321">
        <v>1.86584</v>
      </c>
      <c r="HS321">
        <v>1.86691</v>
      </c>
      <c r="HT321">
        <v>1.86829</v>
      </c>
      <c r="HU321">
        <v>5</v>
      </c>
      <c r="HV321">
        <v>0</v>
      </c>
      <c r="HW321">
        <v>0</v>
      </c>
      <c r="HX321">
        <v>0</v>
      </c>
      <c r="HY321" t="s">
        <v>422</v>
      </c>
      <c r="HZ321" t="s">
        <v>423</v>
      </c>
      <c r="IA321" t="s">
        <v>424</v>
      </c>
      <c r="IB321" t="s">
        <v>424</v>
      </c>
      <c r="IC321" t="s">
        <v>424</v>
      </c>
      <c r="ID321" t="s">
        <v>424</v>
      </c>
      <c r="IE321">
        <v>0</v>
      </c>
      <c r="IF321">
        <v>100</v>
      </c>
      <c r="IG321">
        <v>100</v>
      </c>
      <c r="IH321">
        <v>5.087</v>
      </c>
      <c r="II321">
        <v>0.5181</v>
      </c>
      <c r="IJ321">
        <v>4.02706509432224</v>
      </c>
      <c r="IK321">
        <v>0.00601174518973114</v>
      </c>
      <c r="IL321">
        <v>2.77886958061485e-07</v>
      </c>
      <c r="IM321">
        <v>-3.54636231360687e-10</v>
      </c>
      <c r="IN321">
        <v>-0.0404303883988718</v>
      </c>
      <c r="IO321">
        <v>-0.0177815531441476</v>
      </c>
      <c r="IP321">
        <v>0.00205572605671414</v>
      </c>
      <c r="IQ321">
        <v>-1.65519735432211e-05</v>
      </c>
      <c r="IR321">
        <v>-4</v>
      </c>
      <c r="IS321">
        <v>1848</v>
      </c>
      <c r="IT321">
        <v>1</v>
      </c>
      <c r="IU321">
        <v>25</v>
      </c>
      <c r="IV321">
        <v>24608.7</v>
      </c>
      <c r="IW321">
        <v>24608.7</v>
      </c>
      <c r="IX321">
        <v>0.495605</v>
      </c>
      <c r="IY321">
        <v>2.62939</v>
      </c>
      <c r="IZ321">
        <v>1.54785</v>
      </c>
      <c r="JA321">
        <v>2.30591</v>
      </c>
      <c r="JB321">
        <v>1.34644</v>
      </c>
      <c r="JC321">
        <v>2.40723</v>
      </c>
      <c r="JD321">
        <v>33.6029</v>
      </c>
      <c r="JE321">
        <v>24.2188</v>
      </c>
      <c r="JF321">
        <v>18</v>
      </c>
      <c r="JG321">
        <v>496.279</v>
      </c>
      <c r="JH321">
        <v>410.167</v>
      </c>
      <c r="JI321">
        <v>25.0003</v>
      </c>
      <c r="JJ321">
        <v>26.3797</v>
      </c>
      <c r="JK321">
        <v>30</v>
      </c>
      <c r="JL321">
        <v>26.3245</v>
      </c>
      <c r="JM321">
        <v>26.2652</v>
      </c>
      <c r="JN321">
        <v>9.8888</v>
      </c>
      <c r="JO321">
        <v>36.4791</v>
      </c>
      <c r="JP321">
        <v>93.5992</v>
      </c>
      <c r="JQ321">
        <v>25</v>
      </c>
      <c r="JR321">
        <v>149.985</v>
      </c>
      <c r="JS321">
        <v>19.1455</v>
      </c>
      <c r="JT321">
        <v>102.368</v>
      </c>
      <c r="JU321">
        <v>103.155</v>
      </c>
    </row>
    <row r="322" spans="1:281">
      <c r="A322">
        <v>306</v>
      </c>
      <c r="B322">
        <v>1659028153</v>
      </c>
      <c r="C322">
        <v>4469.90000009537</v>
      </c>
      <c r="D322" t="s">
        <v>1039</v>
      </c>
      <c r="E322" t="s">
        <v>1040</v>
      </c>
      <c r="F322">
        <v>5</v>
      </c>
      <c r="G322" t="s">
        <v>1006</v>
      </c>
      <c r="H322" t="s">
        <v>417</v>
      </c>
      <c r="I322">
        <v>1659028145.5</v>
      </c>
      <c r="J322">
        <f>(K322)/1000</f>
        <v>0</v>
      </c>
      <c r="K322">
        <f>IF(CZ322, AN322, AH322)</f>
        <v>0</v>
      </c>
      <c r="L322">
        <f>IF(CZ322, AI322, AG322)</f>
        <v>0</v>
      </c>
      <c r="M322">
        <f>DB322 - IF(AU322&gt;1, L322*CV322*100.0/(AW322*DP322), 0)</f>
        <v>0</v>
      </c>
      <c r="N322">
        <f>((T322-J322/2)*M322-L322)/(T322+J322/2)</f>
        <v>0</v>
      </c>
      <c r="O322">
        <f>N322*(DI322+DJ322)/1000.0</f>
        <v>0</v>
      </c>
      <c r="P322">
        <f>(DB322 - IF(AU322&gt;1, L322*CV322*100.0/(AW322*DP322), 0))*(DI322+DJ322)/1000.0</f>
        <v>0</v>
      </c>
      <c r="Q322">
        <f>2.0/((1/S322-1/R322)+SIGN(S322)*SQRT((1/S322-1/R322)*(1/S322-1/R322) + 4*CW322/((CW322+1)*(CW322+1))*(2*1/S322*1/R322-1/R322*1/R322)))</f>
        <v>0</v>
      </c>
      <c r="R322">
        <f>IF(LEFT(CX322,1)&lt;&gt;"0",IF(LEFT(CX322,1)="1",3.0,CY322),$D$5+$E$5*(DP322*DI322/($K$5*1000))+$F$5*(DP322*DI322/($K$5*1000))*MAX(MIN(CV322,$J$5),$I$5)*MAX(MIN(CV322,$J$5),$I$5)+$G$5*MAX(MIN(CV322,$J$5),$I$5)*(DP322*DI322/($K$5*1000))+$H$5*(DP322*DI322/($K$5*1000))*(DP322*DI322/($K$5*1000)))</f>
        <v>0</v>
      </c>
      <c r="S322">
        <f>J322*(1000-(1000*0.61365*exp(17.502*W322/(240.97+W322))/(DI322+DJ322)+DD322)/2)/(1000*0.61365*exp(17.502*W322/(240.97+W322))/(DI322+DJ322)-DD322)</f>
        <v>0</v>
      </c>
      <c r="T322">
        <f>1/((CW322+1)/(Q322/1.6)+1/(R322/1.37)) + CW322/((CW322+1)/(Q322/1.6) + CW322/(R322/1.37))</f>
        <v>0</v>
      </c>
      <c r="U322">
        <f>(CR322*CU322)</f>
        <v>0</v>
      </c>
      <c r="V322">
        <f>(DK322+(U322+2*0.95*5.67E-8*(((DK322+$B$7)+273)^4-(DK322+273)^4)-44100*J322)/(1.84*29.3*R322+8*0.95*5.67E-8*(DK322+273)^3))</f>
        <v>0</v>
      </c>
      <c r="W322">
        <f>($C$7*DL322+$D$7*DM322+$E$7*V322)</f>
        <v>0</v>
      </c>
      <c r="X322">
        <f>0.61365*exp(17.502*W322/(240.97+W322))</f>
        <v>0</v>
      </c>
      <c r="Y322">
        <f>(Z322/AA322*100)</f>
        <v>0</v>
      </c>
      <c r="Z322">
        <f>DD322*(DI322+DJ322)/1000</f>
        <v>0</v>
      </c>
      <c r="AA322">
        <f>0.61365*exp(17.502*DK322/(240.97+DK322))</f>
        <v>0</v>
      </c>
      <c r="AB322">
        <f>(X322-DD322*(DI322+DJ322)/1000)</f>
        <v>0</v>
      </c>
      <c r="AC322">
        <f>(-J322*44100)</f>
        <v>0</v>
      </c>
      <c r="AD322">
        <f>2*29.3*R322*0.92*(DK322-W322)</f>
        <v>0</v>
      </c>
      <c r="AE322">
        <f>2*0.95*5.67E-8*(((DK322+$B$7)+273)^4-(W322+273)^4)</f>
        <v>0</v>
      </c>
      <c r="AF322">
        <f>U322+AE322+AC322+AD322</f>
        <v>0</v>
      </c>
      <c r="AG322">
        <f>DH322*AU322*(DC322-DB322*(1000-AU322*DE322)/(1000-AU322*DD322))/(100*CV322)</f>
        <v>0</v>
      </c>
      <c r="AH322">
        <f>1000*DH322*AU322*(DD322-DE322)/(100*CV322*(1000-AU322*DD322))</f>
        <v>0</v>
      </c>
      <c r="AI322">
        <f>(AJ322 - AK322 - DI322*1E3/(8.314*(DK322+273.15)) * AM322/DH322 * AL322) * DH322/(100*CV322) * (1000 - DE322)/1000</f>
        <v>0</v>
      </c>
      <c r="AJ322">
        <v>163.718191866956</v>
      </c>
      <c r="AK322">
        <v>170.768351515151</v>
      </c>
      <c r="AL322">
        <v>-3.15161044102896</v>
      </c>
      <c r="AM322">
        <v>66.0504921813524</v>
      </c>
      <c r="AN322">
        <f>(AP322 - AO322 + DI322*1E3/(8.314*(DK322+273.15)) * AR322/DH322 * AQ322) * DH322/(100*CV322) * 1000/(1000 - AP322)</f>
        <v>0</v>
      </c>
      <c r="AO322">
        <v>19.1832838067533</v>
      </c>
      <c r="AP322">
        <v>25.0702944055944</v>
      </c>
      <c r="AQ322">
        <v>-0.00678472727270994</v>
      </c>
      <c r="AR322">
        <v>92.47</v>
      </c>
      <c r="AS322">
        <v>0</v>
      </c>
      <c r="AT322">
        <v>0</v>
      </c>
      <c r="AU322">
        <f>IF(AS322*$H$13&gt;=AW322,1.0,(AW322/(AW322-AS322*$H$13)))</f>
        <v>0</v>
      </c>
      <c r="AV322">
        <f>(AU322-1)*100</f>
        <v>0</v>
      </c>
      <c r="AW322">
        <f>MAX(0,($B$13+$C$13*DP322)/(1+$D$13*DP322)*DI322/(DK322+273)*$E$13)</f>
        <v>0</v>
      </c>
      <c r="AX322" t="s">
        <v>418</v>
      </c>
      <c r="AY322" t="s">
        <v>418</v>
      </c>
      <c r="AZ322">
        <v>0</v>
      </c>
      <c r="BA322">
        <v>0</v>
      </c>
      <c r="BB322">
        <f>1-AZ322/BA322</f>
        <v>0</v>
      </c>
      <c r="BC322">
        <v>0</v>
      </c>
      <c r="BD322" t="s">
        <v>418</v>
      </c>
      <c r="BE322" t="s">
        <v>418</v>
      </c>
      <c r="BF322">
        <v>0</v>
      </c>
      <c r="BG322">
        <v>0</v>
      </c>
      <c r="BH322">
        <f>1-BF322/BG322</f>
        <v>0</v>
      </c>
      <c r="BI322">
        <v>0.5</v>
      </c>
      <c r="BJ322">
        <f>CS322</f>
        <v>0</v>
      </c>
      <c r="BK322">
        <f>L322</f>
        <v>0</v>
      </c>
      <c r="BL322">
        <f>BH322*BI322*BJ322</f>
        <v>0</v>
      </c>
      <c r="BM322">
        <f>(BK322-BC322)/BJ322</f>
        <v>0</v>
      </c>
      <c r="BN322">
        <f>(BA322-BG322)/BG322</f>
        <v>0</v>
      </c>
      <c r="BO322">
        <f>AZ322/(BB322+AZ322/BG322)</f>
        <v>0</v>
      </c>
      <c r="BP322" t="s">
        <v>418</v>
      </c>
      <c r="BQ322">
        <v>0</v>
      </c>
      <c r="BR322">
        <f>IF(BQ322&lt;&gt;0, BQ322, BO322)</f>
        <v>0</v>
      </c>
      <c r="BS322">
        <f>1-BR322/BG322</f>
        <v>0</v>
      </c>
      <c r="BT322">
        <f>(BG322-BF322)/(BG322-BR322)</f>
        <v>0</v>
      </c>
      <c r="BU322">
        <f>(BA322-BG322)/(BA322-BR322)</f>
        <v>0</v>
      </c>
      <c r="BV322">
        <f>(BG322-BF322)/(BG322-AZ322)</f>
        <v>0</v>
      </c>
      <c r="BW322">
        <f>(BA322-BG322)/(BA322-AZ322)</f>
        <v>0</v>
      </c>
      <c r="BX322">
        <f>(BT322*BR322/BF322)</f>
        <v>0</v>
      </c>
      <c r="BY322">
        <f>(1-BX322)</f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f>$B$11*DQ322+$C$11*DR322+$F$11*EC322*(1-EF322)</f>
        <v>0</v>
      </c>
      <c r="CS322">
        <f>CR322*CT322</f>
        <v>0</v>
      </c>
      <c r="CT322">
        <f>($B$11*$D$9+$C$11*$D$9+$F$11*((EP322+EH322)/MAX(EP322+EH322+EQ322, 0.1)*$I$9+EQ322/MAX(EP322+EH322+EQ322, 0.1)*$J$9))/($B$11+$C$11+$F$11)</f>
        <v>0</v>
      </c>
      <c r="CU322">
        <f>($B$11*$K$9+$C$11*$K$9+$F$11*((EP322+EH322)/MAX(EP322+EH322+EQ322, 0.1)*$P$9+EQ322/MAX(EP322+EH322+EQ322, 0.1)*$Q$9))/($B$11+$C$11+$F$11)</f>
        <v>0</v>
      </c>
      <c r="CV322">
        <v>6</v>
      </c>
      <c r="CW322">
        <v>0.5</v>
      </c>
      <c r="CX322" t="s">
        <v>419</v>
      </c>
      <c r="CY322">
        <v>2</v>
      </c>
      <c r="CZ322" t="b">
        <v>1</v>
      </c>
      <c r="DA322">
        <v>1659028145.5</v>
      </c>
      <c r="DB322">
        <v>188.109740740741</v>
      </c>
      <c r="DC322">
        <v>175.936259259259</v>
      </c>
      <c r="DD322">
        <v>25.094537037037</v>
      </c>
      <c r="DE322">
        <v>19.210037037037</v>
      </c>
      <c r="DF322">
        <v>182.975592592593</v>
      </c>
      <c r="DG322">
        <v>24.576037037037</v>
      </c>
      <c r="DH322">
        <v>500.084</v>
      </c>
      <c r="DI322">
        <v>90.3663481481482</v>
      </c>
      <c r="DJ322">
        <v>0.0457430666666667</v>
      </c>
      <c r="DK322">
        <v>27.1736</v>
      </c>
      <c r="DL322">
        <v>27.453537037037</v>
      </c>
      <c r="DM322">
        <v>999.9</v>
      </c>
      <c r="DN322">
        <v>0</v>
      </c>
      <c r="DO322">
        <v>0</v>
      </c>
      <c r="DP322">
        <v>9986.66666666667</v>
      </c>
      <c r="DQ322">
        <v>0</v>
      </c>
      <c r="DR322">
        <v>18.0484222222222</v>
      </c>
      <c r="DS322">
        <v>12.1735740740741</v>
      </c>
      <c r="DT322">
        <v>192.952111111111</v>
      </c>
      <c r="DU322">
        <v>179.38262962963</v>
      </c>
      <c r="DV322">
        <v>5.88450481481481</v>
      </c>
      <c r="DW322">
        <v>175.936259259259</v>
      </c>
      <c r="DX322">
        <v>19.210037037037</v>
      </c>
      <c r="DY322">
        <v>2.26770185185185</v>
      </c>
      <c r="DZ322">
        <v>1.73594</v>
      </c>
      <c r="EA322">
        <v>19.4487814814815</v>
      </c>
      <c r="EB322">
        <v>15.2215814814815</v>
      </c>
      <c r="EC322">
        <v>1999.97592592593</v>
      </c>
      <c r="ED322">
        <v>0.979995</v>
      </c>
      <c r="EE322">
        <v>0.0200050333333333</v>
      </c>
      <c r="EF322">
        <v>0</v>
      </c>
      <c r="EG322">
        <v>835.15062962963</v>
      </c>
      <c r="EH322">
        <v>5.00063</v>
      </c>
      <c r="EI322">
        <v>16451.462962963</v>
      </c>
      <c r="EJ322">
        <v>17256.6740740741</v>
      </c>
      <c r="EK322">
        <v>37.8795925925926</v>
      </c>
      <c r="EL322">
        <v>37.937</v>
      </c>
      <c r="EM322">
        <v>37.375</v>
      </c>
      <c r="EN322">
        <v>37.2775555555556</v>
      </c>
      <c r="EO322">
        <v>38.9209259259259</v>
      </c>
      <c r="EP322">
        <v>1955.06518518519</v>
      </c>
      <c r="EQ322">
        <v>39.9107407407407</v>
      </c>
      <c r="ER322">
        <v>0</v>
      </c>
      <c r="ES322">
        <v>1659028152.1</v>
      </c>
      <c r="ET322">
        <v>0</v>
      </c>
      <c r="EU322">
        <v>835.155730769231</v>
      </c>
      <c r="EV322">
        <v>16.731658120268</v>
      </c>
      <c r="EW322">
        <v>309.340170819301</v>
      </c>
      <c r="EX322">
        <v>16452.2307692308</v>
      </c>
      <c r="EY322">
        <v>15</v>
      </c>
      <c r="EZ322">
        <v>0</v>
      </c>
      <c r="FA322" t="s">
        <v>420</v>
      </c>
      <c r="FB322">
        <v>1657551626.5</v>
      </c>
      <c r="FC322">
        <v>1657551629</v>
      </c>
      <c r="FD322">
        <v>0</v>
      </c>
      <c r="FE322">
        <v>0.403</v>
      </c>
      <c r="FF322">
        <v>0.009</v>
      </c>
      <c r="FG322">
        <v>9.41</v>
      </c>
      <c r="FH322">
        <v>0.087</v>
      </c>
      <c r="FI322">
        <v>417</v>
      </c>
      <c r="FJ322">
        <v>17</v>
      </c>
      <c r="FK322">
        <v>1.61</v>
      </c>
      <c r="FL322">
        <v>0.59</v>
      </c>
      <c r="FM322">
        <v>11.63814225</v>
      </c>
      <c r="FN322">
        <v>11.2105570356473</v>
      </c>
      <c r="FO322">
        <v>1.11255216752404</v>
      </c>
      <c r="FP322">
        <v>0</v>
      </c>
      <c r="FQ322">
        <v>834.446411764706</v>
      </c>
      <c r="FR322">
        <v>14.8648128398091</v>
      </c>
      <c r="FS322">
        <v>1.47787251933007</v>
      </c>
      <c r="FT322">
        <v>0</v>
      </c>
      <c r="FU322">
        <v>5.87837675</v>
      </c>
      <c r="FV322">
        <v>0.161459549718564</v>
      </c>
      <c r="FW322">
        <v>0.021965589724328</v>
      </c>
      <c r="FX322">
        <v>0</v>
      </c>
      <c r="FY322">
        <v>0</v>
      </c>
      <c r="FZ322">
        <v>3</v>
      </c>
      <c r="GA322" t="s">
        <v>427</v>
      </c>
      <c r="GB322">
        <v>2.97253</v>
      </c>
      <c r="GC322">
        <v>2.69987</v>
      </c>
      <c r="GD322">
        <v>0.0406663</v>
      </c>
      <c r="GE322">
        <v>0.0388588</v>
      </c>
      <c r="GF322">
        <v>0.106319</v>
      </c>
      <c r="GG322">
        <v>0.08919</v>
      </c>
      <c r="GH322">
        <v>37375.2</v>
      </c>
      <c r="GI322">
        <v>40948.6</v>
      </c>
      <c r="GJ322">
        <v>35304.6</v>
      </c>
      <c r="GK322">
        <v>38638.9</v>
      </c>
      <c r="GL322">
        <v>44724.4</v>
      </c>
      <c r="GM322">
        <v>50823.4</v>
      </c>
      <c r="GN322">
        <v>55182.5</v>
      </c>
      <c r="GO322">
        <v>61971.5</v>
      </c>
      <c r="GP322">
        <v>1.9826</v>
      </c>
      <c r="GQ322">
        <v>1.8496</v>
      </c>
      <c r="GR322">
        <v>0.153124</v>
      </c>
      <c r="GS322">
        <v>0</v>
      </c>
      <c r="GT322">
        <v>24.994</v>
      </c>
      <c r="GU322">
        <v>999.9</v>
      </c>
      <c r="GV322">
        <v>58.851</v>
      </c>
      <c r="GW322">
        <v>29.205</v>
      </c>
      <c r="GX322">
        <v>26.5039</v>
      </c>
      <c r="GY322">
        <v>56.1164</v>
      </c>
      <c r="GZ322">
        <v>43.5777</v>
      </c>
      <c r="HA322">
        <v>1</v>
      </c>
      <c r="HB322">
        <v>-0.0680488</v>
      </c>
      <c r="HC322">
        <v>0.00675381</v>
      </c>
      <c r="HD322">
        <v>20.1139</v>
      </c>
      <c r="HE322">
        <v>5.19812</v>
      </c>
      <c r="HF322">
        <v>12.004</v>
      </c>
      <c r="HG322">
        <v>4.976</v>
      </c>
      <c r="HH322">
        <v>3.2932</v>
      </c>
      <c r="HI322">
        <v>9999</v>
      </c>
      <c r="HJ322">
        <v>9999</v>
      </c>
      <c r="HK322">
        <v>9999</v>
      </c>
      <c r="HL322">
        <v>628.9</v>
      </c>
      <c r="HM322">
        <v>1.86319</v>
      </c>
      <c r="HN322">
        <v>1.86801</v>
      </c>
      <c r="HO322">
        <v>1.86783</v>
      </c>
      <c r="HP322">
        <v>1.86899</v>
      </c>
      <c r="HQ322">
        <v>1.86981</v>
      </c>
      <c r="HR322">
        <v>1.86584</v>
      </c>
      <c r="HS322">
        <v>1.86691</v>
      </c>
      <c r="HT322">
        <v>1.86829</v>
      </c>
      <c r="HU322">
        <v>5</v>
      </c>
      <c r="HV322">
        <v>0</v>
      </c>
      <c r="HW322">
        <v>0</v>
      </c>
      <c r="HX322">
        <v>0</v>
      </c>
      <c r="HY322" t="s">
        <v>422</v>
      </c>
      <c r="HZ322" t="s">
        <v>423</v>
      </c>
      <c r="IA322" t="s">
        <v>424</v>
      </c>
      <c r="IB322" t="s">
        <v>424</v>
      </c>
      <c r="IC322" t="s">
        <v>424</v>
      </c>
      <c r="ID322" t="s">
        <v>424</v>
      </c>
      <c r="IE322">
        <v>0</v>
      </c>
      <c r="IF322">
        <v>100</v>
      </c>
      <c r="IG322">
        <v>100</v>
      </c>
      <c r="IH322">
        <v>4.995</v>
      </c>
      <c r="II322">
        <v>0.5174</v>
      </c>
      <c r="IJ322">
        <v>4.02706509432224</v>
      </c>
      <c r="IK322">
        <v>0.00601174518973114</v>
      </c>
      <c r="IL322">
        <v>2.77886958061485e-07</v>
      </c>
      <c r="IM322">
        <v>-3.54636231360687e-10</v>
      </c>
      <c r="IN322">
        <v>-0.0404303883988718</v>
      </c>
      <c r="IO322">
        <v>-0.0177815531441476</v>
      </c>
      <c r="IP322">
        <v>0.00205572605671414</v>
      </c>
      <c r="IQ322">
        <v>-1.65519735432211e-05</v>
      </c>
      <c r="IR322">
        <v>-4</v>
      </c>
      <c r="IS322">
        <v>1848</v>
      </c>
      <c r="IT322">
        <v>1</v>
      </c>
      <c r="IU322">
        <v>25</v>
      </c>
      <c r="IV322">
        <v>24608.8</v>
      </c>
      <c r="IW322">
        <v>24608.7</v>
      </c>
      <c r="IX322">
        <v>0.458984</v>
      </c>
      <c r="IY322">
        <v>2.63672</v>
      </c>
      <c r="IZ322">
        <v>1.54785</v>
      </c>
      <c r="JA322">
        <v>2.30591</v>
      </c>
      <c r="JB322">
        <v>1.34644</v>
      </c>
      <c r="JC322">
        <v>2.36694</v>
      </c>
      <c r="JD322">
        <v>33.6029</v>
      </c>
      <c r="JE322">
        <v>24.2188</v>
      </c>
      <c r="JF322">
        <v>18</v>
      </c>
      <c r="JG322">
        <v>496.018</v>
      </c>
      <c r="JH322">
        <v>410.616</v>
      </c>
      <c r="JI322">
        <v>24.9999</v>
      </c>
      <c r="JJ322">
        <v>26.3797</v>
      </c>
      <c r="JK322">
        <v>30.0001</v>
      </c>
      <c r="JL322">
        <v>26.3245</v>
      </c>
      <c r="JM322">
        <v>26.2652</v>
      </c>
      <c r="JN322">
        <v>9.21733</v>
      </c>
      <c r="JO322">
        <v>36.4791</v>
      </c>
      <c r="JP322">
        <v>93.2194</v>
      </c>
      <c r="JQ322">
        <v>25</v>
      </c>
      <c r="JR322">
        <v>129.833</v>
      </c>
      <c r="JS322">
        <v>19.1345</v>
      </c>
      <c r="JT322">
        <v>102.368</v>
      </c>
      <c r="JU322">
        <v>103.155</v>
      </c>
    </row>
    <row r="323" spans="1:281">
      <c r="A323">
        <v>307</v>
      </c>
      <c r="B323">
        <v>1659028158</v>
      </c>
      <c r="C323">
        <v>4474.90000009537</v>
      </c>
      <c r="D323" t="s">
        <v>1041</v>
      </c>
      <c r="E323" t="s">
        <v>1042</v>
      </c>
      <c r="F323">
        <v>5</v>
      </c>
      <c r="G323" t="s">
        <v>1006</v>
      </c>
      <c r="H323" t="s">
        <v>417</v>
      </c>
      <c r="I323">
        <v>1659028150.21429</v>
      </c>
      <c r="J323">
        <f>(K323)/1000</f>
        <v>0</v>
      </c>
      <c r="K323">
        <f>IF(CZ323, AN323, AH323)</f>
        <v>0</v>
      </c>
      <c r="L323">
        <f>IF(CZ323, AI323, AG323)</f>
        <v>0</v>
      </c>
      <c r="M323">
        <f>DB323 - IF(AU323&gt;1, L323*CV323*100.0/(AW323*DP323), 0)</f>
        <v>0</v>
      </c>
      <c r="N323">
        <f>((T323-J323/2)*M323-L323)/(T323+J323/2)</f>
        <v>0</v>
      </c>
      <c r="O323">
        <f>N323*(DI323+DJ323)/1000.0</f>
        <v>0</v>
      </c>
      <c r="P323">
        <f>(DB323 - IF(AU323&gt;1, L323*CV323*100.0/(AW323*DP323), 0))*(DI323+DJ323)/1000.0</f>
        <v>0</v>
      </c>
      <c r="Q323">
        <f>2.0/((1/S323-1/R323)+SIGN(S323)*SQRT((1/S323-1/R323)*(1/S323-1/R323) + 4*CW323/((CW323+1)*(CW323+1))*(2*1/S323*1/R323-1/R323*1/R323)))</f>
        <v>0</v>
      </c>
      <c r="R323">
        <f>IF(LEFT(CX323,1)&lt;&gt;"0",IF(LEFT(CX323,1)="1",3.0,CY323),$D$5+$E$5*(DP323*DI323/($K$5*1000))+$F$5*(DP323*DI323/($K$5*1000))*MAX(MIN(CV323,$J$5),$I$5)*MAX(MIN(CV323,$J$5),$I$5)+$G$5*MAX(MIN(CV323,$J$5),$I$5)*(DP323*DI323/($K$5*1000))+$H$5*(DP323*DI323/($K$5*1000))*(DP323*DI323/($K$5*1000)))</f>
        <v>0</v>
      </c>
      <c r="S323">
        <f>J323*(1000-(1000*0.61365*exp(17.502*W323/(240.97+W323))/(DI323+DJ323)+DD323)/2)/(1000*0.61365*exp(17.502*W323/(240.97+W323))/(DI323+DJ323)-DD323)</f>
        <v>0</v>
      </c>
      <c r="T323">
        <f>1/((CW323+1)/(Q323/1.6)+1/(R323/1.37)) + CW323/((CW323+1)/(Q323/1.6) + CW323/(R323/1.37))</f>
        <v>0</v>
      </c>
      <c r="U323">
        <f>(CR323*CU323)</f>
        <v>0</v>
      </c>
      <c r="V323">
        <f>(DK323+(U323+2*0.95*5.67E-8*(((DK323+$B$7)+273)^4-(DK323+273)^4)-44100*J323)/(1.84*29.3*R323+8*0.95*5.67E-8*(DK323+273)^3))</f>
        <v>0</v>
      </c>
      <c r="W323">
        <f>($C$7*DL323+$D$7*DM323+$E$7*V323)</f>
        <v>0</v>
      </c>
      <c r="X323">
        <f>0.61365*exp(17.502*W323/(240.97+W323))</f>
        <v>0</v>
      </c>
      <c r="Y323">
        <f>(Z323/AA323*100)</f>
        <v>0</v>
      </c>
      <c r="Z323">
        <f>DD323*(DI323+DJ323)/1000</f>
        <v>0</v>
      </c>
      <c r="AA323">
        <f>0.61365*exp(17.502*DK323/(240.97+DK323))</f>
        <v>0</v>
      </c>
      <c r="AB323">
        <f>(X323-DD323*(DI323+DJ323)/1000)</f>
        <v>0</v>
      </c>
      <c r="AC323">
        <f>(-J323*44100)</f>
        <v>0</v>
      </c>
      <c r="AD323">
        <f>2*29.3*R323*0.92*(DK323-W323)</f>
        <v>0</v>
      </c>
      <c r="AE323">
        <f>2*0.95*5.67E-8*(((DK323+$B$7)+273)^4-(W323+273)^4)</f>
        <v>0</v>
      </c>
      <c r="AF323">
        <f>U323+AE323+AC323+AD323</f>
        <v>0</v>
      </c>
      <c r="AG323">
        <f>DH323*AU323*(DC323-DB323*(1000-AU323*DE323)/(1000-AU323*DD323))/(100*CV323)</f>
        <v>0</v>
      </c>
      <c r="AH323">
        <f>1000*DH323*AU323*(DD323-DE323)/(100*CV323*(1000-AU323*DD323))</f>
        <v>0</v>
      </c>
      <c r="AI323">
        <f>(AJ323 - AK323 - DI323*1E3/(8.314*(DK323+273.15)) * AM323/DH323 * AL323) * DH323/(100*CV323) * (1000 - DE323)/1000</f>
        <v>0</v>
      </c>
      <c r="AJ323">
        <v>147.057223661464</v>
      </c>
      <c r="AK323">
        <v>155.21076969697</v>
      </c>
      <c r="AL323">
        <v>-3.13250834488271</v>
      </c>
      <c r="AM323">
        <v>66.0504921813524</v>
      </c>
      <c r="AN323">
        <f>(AP323 - AO323 + DI323*1E3/(8.314*(DK323+273.15)) * AR323/DH323 * AQ323) * DH323/(100*CV323) * 1000/(1000 - AP323)</f>
        <v>0</v>
      </c>
      <c r="AO323">
        <v>19.1756672624675</v>
      </c>
      <c r="AP323">
        <v>25.0674706293706</v>
      </c>
      <c r="AQ323">
        <v>-0.0010583123543088</v>
      </c>
      <c r="AR323">
        <v>92.47</v>
      </c>
      <c r="AS323">
        <v>0</v>
      </c>
      <c r="AT323">
        <v>0</v>
      </c>
      <c r="AU323">
        <f>IF(AS323*$H$13&gt;=AW323,1.0,(AW323/(AW323-AS323*$H$13)))</f>
        <v>0</v>
      </c>
      <c r="AV323">
        <f>(AU323-1)*100</f>
        <v>0</v>
      </c>
      <c r="AW323">
        <f>MAX(0,($B$13+$C$13*DP323)/(1+$D$13*DP323)*DI323/(DK323+273)*$E$13)</f>
        <v>0</v>
      </c>
      <c r="AX323" t="s">
        <v>418</v>
      </c>
      <c r="AY323" t="s">
        <v>418</v>
      </c>
      <c r="AZ323">
        <v>0</v>
      </c>
      <c r="BA323">
        <v>0</v>
      </c>
      <c r="BB323">
        <f>1-AZ323/BA323</f>
        <v>0</v>
      </c>
      <c r="BC323">
        <v>0</v>
      </c>
      <c r="BD323" t="s">
        <v>418</v>
      </c>
      <c r="BE323" t="s">
        <v>418</v>
      </c>
      <c r="BF323">
        <v>0</v>
      </c>
      <c r="BG323">
        <v>0</v>
      </c>
      <c r="BH323">
        <f>1-BF323/BG323</f>
        <v>0</v>
      </c>
      <c r="BI323">
        <v>0.5</v>
      </c>
      <c r="BJ323">
        <f>CS323</f>
        <v>0</v>
      </c>
      <c r="BK323">
        <f>L323</f>
        <v>0</v>
      </c>
      <c r="BL323">
        <f>BH323*BI323*BJ323</f>
        <v>0</v>
      </c>
      <c r="BM323">
        <f>(BK323-BC323)/BJ323</f>
        <v>0</v>
      </c>
      <c r="BN323">
        <f>(BA323-BG323)/BG323</f>
        <v>0</v>
      </c>
      <c r="BO323">
        <f>AZ323/(BB323+AZ323/BG323)</f>
        <v>0</v>
      </c>
      <c r="BP323" t="s">
        <v>418</v>
      </c>
      <c r="BQ323">
        <v>0</v>
      </c>
      <c r="BR323">
        <f>IF(BQ323&lt;&gt;0, BQ323, BO323)</f>
        <v>0</v>
      </c>
      <c r="BS323">
        <f>1-BR323/BG323</f>
        <v>0</v>
      </c>
      <c r="BT323">
        <f>(BG323-BF323)/(BG323-BR323)</f>
        <v>0</v>
      </c>
      <c r="BU323">
        <f>(BA323-BG323)/(BA323-BR323)</f>
        <v>0</v>
      </c>
      <c r="BV323">
        <f>(BG323-BF323)/(BG323-AZ323)</f>
        <v>0</v>
      </c>
      <c r="BW323">
        <f>(BA323-BG323)/(BA323-AZ323)</f>
        <v>0</v>
      </c>
      <c r="BX323">
        <f>(BT323*BR323/BF323)</f>
        <v>0</v>
      </c>
      <c r="BY323">
        <f>(1-BX323)</f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f>$B$11*DQ323+$C$11*DR323+$F$11*EC323*(1-EF323)</f>
        <v>0</v>
      </c>
      <c r="CS323">
        <f>CR323*CT323</f>
        <v>0</v>
      </c>
      <c r="CT323">
        <f>($B$11*$D$9+$C$11*$D$9+$F$11*((EP323+EH323)/MAX(EP323+EH323+EQ323, 0.1)*$I$9+EQ323/MAX(EP323+EH323+EQ323, 0.1)*$J$9))/($B$11+$C$11+$F$11)</f>
        <v>0</v>
      </c>
      <c r="CU323">
        <f>($B$11*$K$9+$C$11*$K$9+$F$11*((EP323+EH323)/MAX(EP323+EH323+EQ323, 0.1)*$P$9+EQ323/MAX(EP323+EH323+EQ323, 0.1)*$Q$9))/($B$11+$C$11+$F$11)</f>
        <v>0</v>
      </c>
      <c r="CV323">
        <v>6</v>
      </c>
      <c r="CW323">
        <v>0.5</v>
      </c>
      <c r="CX323" t="s">
        <v>419</v>
      </c>
      <c r="CY323">
        <v>2</v>
      </c>
      <c r="CZ323" t="b">
        <v>1</v>
      </c>
      <c r="DA323">
        <v>1659028150.21429</v>
      </c>
      <c r="DB323">
        <v>173.595785714286</v>
      </c>
      <c r="DC323">
        <v>160.565071428571</v>
      </c>
      <c r="DD323">
        <v>25.0792785714286</v>
      </c>
      <c r="DE323">
        <v>19.1823142857143</v>
      </c>
      <c r="DF323">
        <v>168.549285714286</v>
      </c>
      <c r="DG323">
        <v>24.5615392857143</v>
      </c>
      <c r="DH323">
        <v>500.059357142857</v>
      </c>
      <c r="DI323">
        <v>90.3665178571429</v>
      </c>
      <c r="DJ323">
        <v>0.0454764</v>
      </c>
      <c r="DK323">
        <v>27.1750571428571</v>
      </c>
      <c r="DL323">
        <v>27.4600142857143</v>
      </c>
      <c r="DM323">
        <v>999.9</v>
      </c>
      <c r="DN323">
        <v>0</v>
      </c>
      <c r="DO323">
        <v>0</v>
      </c>
      <c r="DP323">
        <v>9998.57142857143</v>
      </c>
      <c r="DQ323">
        <v>0</v>
      </c>
      <c r="DR323">
        <v>18.0658142857143</v>
      </c>
      <c r="DS323">
        <v>13.0309071428571</v>
      </c>
      <c r="DT323">
        <v>178.06175</v>
      </c>
      <c r="DU323">
        <v>163.705428571429</v>
      </c>
      <c r="DV323">
        <v>5.89695964285714</v>
      </c>
      <c r="DW323">
        <v>160.565071428571</v>
      </c>
      <c r="DX323">
        <v>19.1823142857143</v>
      </c>
      <c r="DY323">
        <v>2.2663275</v>
      </c>
      <c r="DZ323">
        <v>1.73343892857143</v>
      </c>
      <c r="EA323">
        <v>19.4390321428571</v>
      </c>
      <c r="EB323">
        <v>15.1991642857143</v>
      </c>
      <c r="EC323">
        <v>2000.00464285714</v>
      </c>
      <c r="ED323">
        <v>0.979995285714286</v>
      </c>
      <c r="EE323">
        <v>0.0200047285714286</v>
      </c>
      <c r="EF323">
        <v>0</v>
      </c>
      <c r="EG323">
        <v>836.52</v>
      </c>
      <c r="EH323">
        <v>5.00063</v>
      </c>
      <c r="EI323">
        <v>16477.2285714286</v>
      </c>
      <c r="EJ323">
        <v>17256.9142857143</v>
      </c>
      <c r="EK323">
        <v>37.8838571428571</v>
      </c>
      <c r="EL323">
        <v>37.94375</v>
      </c>
      <c r="EM323">
        <v>37.375</v>
      </c>
      <c r="EN323">
        <v>37.2920714285714</v>
      </c>
      <c r="EO323">
        <v>38.9215</v>
      </c>
      <c r="EP323">
        <v>1955.09392857143</v>
      </c>
      <c r="EQ323">
        <v>39.9107142857143</v>
      </c>
      <c r="ER323">
        <v>0</v>
      </c>
      <c r="ES323">
        <v>1659028156.9</v>
      </c>
      <c r="ET323">
        <v>0</v>
      </c>
      <c r="EU323">
        <v>836.551961538462</v>
      </c>
      <c r="EV323">
        <v>18.9961367469787</v>
      </c>
      <c r="EW323">
        <v>339.480341898532</v>
      </c>
      <c r="EX323">
        <v>16478.2230769231</v>
      </c>
      <c r="EY323">
        <v>15</v>
      </c>
      <c r="EZ323">
        <v>0</v>
      </c>
      <c r="FA323" t="s">
        <v>420</v>
      </c>
      <c r="FB323">
        <v>1657551626.5</v>
      </c>
      <c r="FC323">
        <v>1657551629</v>
      </c>
      <c r="FD323">
        <v>0</v>
      </c>
      <c r="FE323">
        <v>0.403</v>
      </c>
      <c r="FF323">
        <v>0.009</v>
      </c>
      <c r="FG323">
        <v>9.41</v>
      </c>
      <c r="FH323">
        <v>0.087</v>
      </c>
      <c r="FI323">
        <v>417</v>
      </c>
      <c r="FJ323">
        <v>17</v>
      </c>
      <c r="FK323">
        <v>1.61</v>
      </c>
      <c r="FL323">
        <v>0.59</v>
      </c>
      <c r="FM323">
        <v>12.4071775</v>
      </c>
      <c r="FN323">
        <v>10.5540799249531</v>
      </c>
      <c r="FO323">
        <v>1.04222955304662</v>
      </c>
      <c r="FP323">
        <v>0</v>
      </c>
      <c r="FQ323">
        <v>835.566735294118</v>
      </c>
      <c r="FR323">
        <v>17.0283116972274</v>
      </c>
      <c r="FS323">
        <v>1.68704997151875</v>
      </c>
      <c r="FT323">
        <v>0</v>
      </c>
      <c r="FU323">
        <v>5.88451525</v>
      </c>
      <c r="FV323">
        <v>0.143756285178221</v>
      </c>
      <c r="FW323">
        <v>0.0210579181054895</v>
      </c>
      <c r="FX323">
        <v>0</v>
      </c>
      <c r="FY323">
        <v>0</v>
      </c>
      <c r="FZ323">
        <v>3</v>
      </c>
      <c r="GA323" t="s">
        <v>427</v>
      </c>
      <c r="GB323">
        <v>2.97375</v>
      </c>
      <c r="GC323">
        <v>2.7</v>
      </c>
      <c r="GD323">
        <v>0.0371145</v>
      </c>
      <c r="GE323">
        <v>0.0349044</v>
      </c>
      <c r="GF323">
        <v>0.106296</v>
      </c>
      <c r="GG323">
        <v>0.089116</v>
      </c>
      <c r="GH323">
        <v>37513.5</v>
      </c>
      <c r="GI323">
        <v>41117</v>
      </c>
      <c r="GJ323">
        <v>35304.5</v>
      </c>
      <c r="GK323">
        <v>38638.9</v>
      </c>
      <c r="GL323">
        <v>44724.6</v>
      </c>
      <c r="GM323">
        <v>50827.6</v>
      </c>
      <c r="GN323">
        <v>55181.5</v>
      </c>
      <c r="GO323">
        <v>61971.7</v>
      </c>
      <c r="GP323">
        <v>1.9826</v>
      </c>
      <c r="GQ323">
        <v>1.8492</v>
      </c>
      <c r="GR323">
        <v>0.149429</v>
      </c>
      <c r="GS323">
        <v>0</v>
      </c>
      <c r="GT323">
        <v>24.9982</v>
      </c>
      <c r="GU323">
        <v>999.9</v>
      </c>
      <c r="GV323">
        <v>58.851</v>
      </c>
      <c r="GW323">
        <v>29.195</v>
      </c>
      <c r="GX323">
        <v>26.4894</v>
      </c>
      <c r="GY323">
        <v>55.7364</v>
      </c>
      <c r="GZ323">
        <v>43.4615</v>
      </c>
      <c r="HA323">
        <v>1</v>
      </c>
      <c r="HB323">
        <v>-0.0676423</v>
      </c>
      <c r="HC323">
        <v>0.00718954</v>
      </c>
      <c r="HD323">
        <v>20.1141</v>
      </c>
      <c r="HE323">
        <v>5.19812</v>
      </c>
      <c r="HF323">
        <v>12.004</v>
      </c>
      <c r="HG323">
        <v>4.9756</v>
      </c>
      <c r="HH323">
        <v>3.2932</v>
      </c>
      <c r="HI323">
        <v>9999</v>
      </c>
      <c r="HJ323">
        <v>9999</v>
      </c>
      <c r="HK323">
        <v>9999</v>
      </c>
      <c r="HL323">
        <v>628.9</v>
      </c>
      <c r="HM323">
        <v>1.86325</v>
      </c>
      <c r="HN323">
        <v>1.86804</v>
      </c>
      <c r="HO323">
        <v>1.86783</v>
      </c>
      <c r="HP323">
        <v>1.86905</v>
      </c>
      <c r="HQ323">
        <v>1.86981</v>
      </c>
      <c r="HR323">
        <v>1.86584</v>
      </c>
      <c r="HS323">
        <v>1.86694</v>
      </c>
      <c r="HT323">
        <v>1.86832</v>
      </c>
      <c r="HU323">
        <v>5</v>
      </c>
      <c r="HV323">
        <v>0</v>
      </c>
      <c r="HW323">
        <v>0</v>
      </c>
      <c r="HX323">
        <v>0</v>
      </c>
      <c r="HY323" t="s">
        <v>422</v>
      </c>
      <c r="HZ323" t="s">
        <v>423</v>
      </c>
      <c r="IA323" t="s">
        <v>424</v>
      </c>
      <c r="IB323" t="s">
        <v>424</v>
      </c>
      <c r="IC323" t="s">
        <v>424</v>
      </c>
      <c r="ID323" t="s">
        <v>424</v>
      </c>
      <c r="IE323">
        <v>0</v>
      </c>
      <c r="IF323">
        <v>100</v>
      </c>
      <c r="IG323">
        <v>100</v>
      </c>
      <c r="IH323">
        <v>4.902</v>
      </c>
      <c r="II323">
        <v>0.517</v>
      </c>
      <c r="IJ323">
        <v>4.02706509432224</v>
      </c>
      <c r="IK323">
        <v>0.00601174518973114</v>
      </c>
      <c r="IL323">
        <v>2.77886958061485e-07</v>
      </c>
      <c r="IM323">
        <v>-3.54636231360687e-10</v>
      </c>
      <c r="IN323">
        <v>-0.0404303883988718</v>
      </c>
      <c r="IO323">
        <v>-0.0177815531441476</v>
      </c>
      <c r="IP323">
        <v>0.00205572605671414</v>
      </c>
      <c r="IQ323">
        <v>-1.65519735432211e-05</v>
      </c>
      <c r="IR323">
        <v>-4</v>
      </c>
      <c r="IS323">
        <v>1848</v>
      </c>
      <c r="IT323">
        <v>1</v>
      </c>
      <c r="IU323">
        <v>25</v>
      </c>
      <c r="IV323">
        <v>24608.9</v>
      </c>
      <c r="IW323">
        <v>24608.8</v>
      </c>
      <c r="IX323">
        <v>0.423584</v>
      </c>
      <c r="IY323">
        <v>2.63184</v>
      </c>
      <c r="IZ323">
        <v>1.54785</v>
      </c>
      <c r="JA323">
        <v>2.30591</v>
      </c>
      <c r="JB323">
        <v>1.34644</v>
      </c>
      <c r="JC323">
        <v>2.41821</v>
      </c>
      <c r="JD323">
        <v>33.6029</v>
      </c>
      <c r="JE323">
        <v>24.2276</v>
      </c>
      <c r="JF323">
        <v>18</v>
      </c>
      <c r="JG323">
        <v>496.018</v>
      </c>
      <c r="JH323">
        <v>410.391</v>
      </c>
      <c r="JI323">
        <v>24.9999</v>
      </c>
      <c r="JJ323">
        <v>26.3797</v>
      </c>
      <c r="JK323">
        <v>30</v>
      </c>
      <c r="JL323">
        <v>26.3245</v>
      </c>
      <c r="JM323">
        <v>26.2652</v>
      </c>
      <c r="JN323">
        <v>8.4507</v>
      </c>
      <c r="JO323">
        <v>36.4791</v>
      </c>
      <c r="JP323">
        <v>93.2194</v>
      </c>
      <c r="JQ323">
        <v>25</v>
      </c>
      <c r="JR323">
        <v>116.373</v>
      </c>
      <c r="JS323">
        <v>19.1172</v>
      </c>
      <c r="JT323">
        <v>102.367</v>
      </c>
      <c r="JU323">
        <v>103.155</v>
      </c>
    </row>
    <row r="324" spans="1:281">
      <c r="A324">
        <v>308</v>
      </c>
      <c r="B324">
        <v>1659028163</v>
      </c>
      <c r="C324">
        <v>4479.90000009537</v>
      </c>
      <c r="D324" t="s">
        <v>1043</v>
      </c>
      <c r="E324" t="s">
        <v>1044</v>
      </c>
      <c r="F324">
        <v>5</v>
      </c>
      <c r="G324" t="s">
        <v>1006</v>
      </c>
      <c r="H324" t="s">
        <v>417</v>
      </c>
      <c r="I324">
        <v>1659028155.5</v>
      </c>
      <c r="J324">
        <f>(K324)/1000</f>
        <v>0</v>
      </c>
      <c r="K324">
        <f>IF(CZ324, AN324, AH324)</f>
        <v>0</v>
      </c>
      <c r="L324">
        <f>IF(CZ324, AI324, AG324)</f>
        <v>0</v>
      </c>
      <c r="M324">
        <f>DB324 - IF(AU324&gt;1, L324*CV324*100.0/(AW324*DP324), 0)</f>
        <v>0</v>
      </c>
      <c r="N324">
        <f>((T324-J324/2)*M324-L324)/(T324+J324/2)</f>
        <v>0</v>
      </c>
      <c r="O324">
        <f>N324*(DI324+DJ324)/1000.0</f>
        <v>0</v>
      </c>
      <c r="P324">
        <f>(DB324 - IF(AU324&gt;1, L324*CV324*100.0/(AW324*DP324), 0))*(DI324+DJ324)/1000.0</f>
        <v>0</v>
      </c>
      <c r="Q324">
        <f>2.0/((1/S324-1/R324)+SIGN(S324)*SQRT((1/S324-1/R324)*(1/S324-1/R324) + 4*CW324/((CW324+1)*(CW324+1))*(2*1/S324*1/R324-1/R324*1/R324)))</f>
        <v>0</v>
      </c>
      <c r="R324">
        <f>IF(LEFT(CX324,1)&lt;&gt;"0",IF(LEFT(CX324,1)="1",3.0,CY324),$D$5+$E$5*(DP324*DI324/($K$5*1000))+$F$5*(DP324*DI324/($K$5*1000))*MAX(MIN(CV324,$J$5),$I$5)*MAX(MIN(CV324,$J$5),$I$5)+$G$5*MAX(MIN(CV324,$J$5),$I$5)*(DP324*DI324/($K$5*1000))+$H$5*(DP324*DI324/($K$5*1000))*(DP324*DI324/($K$5*1000)))</f>
        <v>0</v>
      </c>
      <c r="S324">
        <f>J324*(1000-(1000*0.61365*exp(17.502*W324/(240.97+W324))/(DI324+DJ324)+DD324)/2)/(1000*0.61365*exp(17.502*W324/(240.97+W324))/(DI324+DJ324)-DD324)</f>
        <v>0</v>
      </c>
      <c r="T324">
        <f>1/((CW324+1)/(Q324/1.6)+1/(R324/1.37)) + CW324/((CW324+1)/(Q324/1.6) + CW324/(R324/1.37))</f>
        <v>0</v>
      </c>
      <c r="U324">
        <f>(CR324*CU324)</f>
        <v>0</v>
      </c>
      <c r="V324">
        <f>(DK324+(U324+2*0.95*5.67E-8*(((DK324+$B$7)+273)^4-(DK324+273)^4)-44100*J324)/(1.84*29.3*R324+8*0.95*5.67E-8*(DK324+273)^3))</f>
        <v>0</v>
      </c>
      <c r="W324">
        <f>($C$7*DL324+$D$7*DM324+$E$7*V324)</f>
        <v>0</v>
      </c>
      <c r="X324">
        <f>0.61365*exp(17.502*W324/(240.97+W324))</f>
        <v>0</v>
      </c>
      <c r="Y324">
        <f>(Z324/AA324*100)</f>
        <v>0</v>
      </c>
      <c r="Z324">
        <f>DD324*(DI324+DJ324)/1000</f>
        <v>0</v>
      </c>
      <c r="AA324">
        <f>0.61365*exp(17.502*DK324/(240.97+DK324))</f>
        <v>0</v>
      </c>
      <c r="AB324">
        <f>(X324-DD324*(DI324+DJ324)/1000)</f>
        <v>0</v>
      </c>
      <c r="AC324">
        <f>(-J324*44100)</f>
        <v>0</v>
      </c>
      <c r="AD324">
        <f>2*29.3*R324*0.92*(DK324-W324)</f>
        <v>0</v>
      </c>
      <c r="AE324">
        <f>2*0.95*5.67E-8*(((DK324+$B$7)+273)^4-(W324+273)^4)</f>
        <v>0</v>
      </c>
      <c r="AF324">
        <f>U324+AE324+AC324+AD324</f>
        <v>0</v>
      </c>
      <c r="AG324">
        <f>DH324*AU324*(DC324-DB324*(1000-AU324*DE324)/(1000-AU324*DD324))/(100*CV324)</f>
        <v>0</v>
      </c>
      <c r="AH324">
        <f>1000*DH324*AU324*(DD324-DE324)/(100*CV324*(1000-AU324*DD324))</f>
        <v>0</v>
      </c>
      <c r="AI324">
        <f>(AJ324 - AK324 - DI324*1E3/(8.314*(DK324+273.15)) * AM324/DH324 * AL324) * DH324/(100*CV324) * (1000 - DE324)/1000</f>
        <v>0</v>
      </c>
      <c r="AJ324">
        <v>130.259770214128</v>
      </c>
      <c r="AK324">
        <v>139.461284848485</v>
      </c>
      <c r="AL324">
        <v>-3.17162380534001</v>
      </c>
      <c r="AM324">
        <v>66.0504921813524</v>
      </c>
      <c r="AN324">
        <f>(AP324 - AO324 + DI324*1E3/(8.314*(DK324+273.15)) * AR324/DH324 * AQ324) * DH324/(100*CV324) * 1000/(1000 - AP324)</f>
        <v>0</v>
      </c>
      <c r="AO324">
        <v>19.1586020231602</v>
      </c>
      <c r="AP324">
        <v>25.0682167832168</v>
      </c>
      <c r="AQ324">
        <v>-0.000205554677205711</v>
      </c>
      <c r="AR324">
        <v>92.47</v>
      </c>
      <c r="AS324">
        <v>0</v>
      </c>
      <c r="AT324">
        <v>0</v>
      </c>
      <c r="AU324">
        <f>IF(AS324*$H$13&gt;=AW324,1.0,(AW324/(AW324-AS324*$H$13)))</f>
        <v>0</v>
      </c>
      <c r="AV324">
        <f>(AU324-1)*100</f>
        <v>0</v>
      </c>
      <c r="AW324">
        <f>MAX(0,($B$13+$C$13*DP324)/(1+$D$13*DP324)*DI324/(DK324+273)*$E$13)</f>
        <v>0</v>
      </c>
      <c r="AX324" t="s">
        <v>418</v>
      </c>
      <c r="AY324" t="s">
        <v>418</v>
      </c>
      <c r="AZ324">
        <v>0</v>
      </c>
      <c r="BA324">
        <v>0</v>
      </c>
      <c r="BB324">
        <f>1-AZ324/BA324</f>
        <v>0</v>
      </c>
      <c r="BC324">
        <v>0</v>
      </c>
      <c r="BD324" t="s">
        <v>418</v>
      </c>
      <c r="BE324" t="s">
        <v>418</v>
      </c>
      <c r="BF324">
        <v>0</v>
      </c>
      <c r="BG324">
        <v>0</v>
      </c>
      <c r="BH324">
        <f>1-BF324/BG324</f>
        <v>0</v>
      </c>
      <c r="BI324">
        <v>0.5</v>
      </c>
      <c r="BJ324">
        <f>CS324</f>
        <v>0</v>
      </c>
      <c r="BK324">
        <f>L324</f>
        <v>0</v>
      </c>
      <c r="BL324">
        <f>BH324*BI324*BJ324</f>
        <v>0</v>
      </c>
      <c r="BM324">
        <f>(BK324-BC324)/BJ324</f>
        <v>0</v>
      </c>
      <c r="BN324">
        <f>(BA324-BG324)/BG324</f>
        <v>0</v>
      </c>
      <c r="BO324">
        <f>AZ324/(BB324+AZ324/BG324)</f>
        <v>0</v>
      </c>
      <c r="BP324" t="s">
        <v>418</v>
      </c>
      <c r="BQ324">
        <v>0</v>
      </c>
      <c r="BR324">
        <f>IF(BQ324&lt;&gt;0, BQ324, BO324)</f>
        <v>0</v>
      </c>
      <c r="BS324">
        <f>1-BR324/BG324</f>
        <v>0</v>
      </c>
      <c r="BT324">
        <f>(BG324-BF324)/(BG324-BR324)</f>
        <v>0</v>
      </c>
      <c r="BU324">
        <f>(BA324-BG324)/(BA324-BR324)</f>
        <v>0</v>
      </c>
      <c r="BV324">
        <f>(BG324-BF324)/(BG324-AZ324)</f>
        <v>0</v>
      </c>
      <c r="BW324">
        <f>(BA324-BG324)/(BA324-AZ324)</f>
        <v>0</v>
      </c>
      <c r="BX324">
        <f>(BT324*BR324/BF324)</f>
        <v>0</v>
      </c>
      <c r="BY324">
        <f>(1-BX324)</f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f>$B$11*DQ324+$C$11*DR324+$F$11*EC324*(1-EF324)</f>
        <v>0</v>
      </c>
      <c r="CS324">
        <f>CR324*CT324</f>
        <v>0</v>
      </c>
      <c r="CT324">
        <f>($B$11*$D$9+$C$11*$D$9+$F$11*((EP324+EH324)/MAX(EP324+EH324+EQ324, 0.1)*$I$9+EQ324/MAX(EP324+EH324+EQ324, 0.1)*$J$9))/($B$11+$C$11+$F$11)</f>
        <v>0</v>
      </c>
      <c r="CU324">
        <f>($B$11*$K$9+$C$11*$K$9+$F$11*((EP324+EH324)/MAX(EP324+EH324+EQ324, 0.1)*$P$9+EQ324/MAX(EP324+EH324+EQ324, 0.1)*$Q$9))/($B$11+$C$11+$F$11)</f>
        <v>0</v>
      </c>
      <c r="CV324">
        <v>6</v>
      </c>
      <c r="CW324">
        <v>0.5</v>
      </c>
      <c r="CX324" t="s">
        <v>419</v>
      </c>
      <c r="CY324">
        <v>2</v>
      </c>
      <c r="CZ324" t="b">
        <v>1</v>
      </c>
      <c r="DA324">
        <v>1659028155.5</v>
      </c>
      <c r="DB324">
        <v>157.399222222222</v>
      </c>
      <c r="DC324">
        <v>143.304037037037</v>
      </c>
      <c r="DD324">
        <v>25.0683</v>
      </c>
      <c r="DE324">
        <v>19.1696259259259</v>
      </c>
      <c r="DF324">
        <v>152.450444444444</v>
      </c>
      <c r="DG324">
        <v>24.5511222222222</v>
      </c>
      <c r="DH324">
        <v>500.095037037037</v>
      </c>
      <c r="DI324">
        <v>90.367</v>
      </c>
      <c r="DJ324">
        <v>0.0454075407407407</v>
      </c>
      <c r="DK324">
        <v>27.1750111111111</v>
      </c>
      <c r="DL324">
        <v>27.4502962962963</v>
      </c>
      <c r="DM324">
        <v>999.9</v>
      </c>
      <c r="DN324">
        <v>0</v>
      </c>
      <c r="DO324">
        <v>0</v>
      </c>
      <c r="DP324">
        <v>10003.8888888889</v>
      </c>
      <c r="DQ324">
        <v>0</v>
      </c>
      <c r="DR324">
        <v>18.077037037037</v>
      </c>
      <c r="DS324">
        <v>14.0953074074074</v>
      </c>
      <c r="DT324">
        <v>161.446481481481</v>
      </c>
      <c r="DU324">
        <v>146.104888888889</v>
      </c>
      <c r="DV324">
        <v>5.89867407407407</v>
      </c>
      <c r="DW324">
        <v>143.304037037037</v>
      </c>
      <c r="DX324">
        <v>19.1696259259259</v>
      </c>
      <c r="DY324">
        <v>2.26534740740741</v>
      </c>
      <c r="DZ324">
        <v>1.73230148148148</v>
      </c>
      <c r="EA324">
        <v>19.4320851851852</v>
      </c>
      <c r="EB324">
        <v>15.1889555555556</v>
      </c>
      <c r="EC324">
        <v>1999.99037037037</v>
      </c>
      <c r="ED324">
        <v>0.979995222222222</v>
      </c>
      <c r="EE324">
        <v>0.0200047962962963</v>
      </c>
      <c r="EF324">
        <v>0</v>
      </c>
      <c r="EG324">
        <v>838.189703703704</v>
      </c>
      <c r="EH324">
        <v>5.00063</v>
      </c>
      <c r="EI324">
        <v>16508.1888888889</v>
      </c>
      <c r="EJ324">
        <v>17256.7962962963</v>
      </c>
      <c r="EK324">
        <v>37.8933703703704</v>
      </c>
      <c r="EL324">
        <v>37.9603333333333</v>
      </c>
      <c r="EM324">
        <v>37.375</v>
      </c>
      <c r="EN324">
        <v>37.3074074074074</v>
      </c>
      <c r="EO324">
        <v>38.9324074074074</v>
      </c>
      <c r="EP324">
        <v>1955.08</v>
      </c>
      <c r="EQ324">
        <v>39.9103703703704</v>
      </c>
      <c r="ER324">
        <v>0</v>
      </c>
      <c r="ES324">
        <v>1659028161.7</v>
      </c>
      <c r="ET324">
        <v>0</v>
      </c>
      <c r="EU324">
        <v>838.080538461538</v>
      </c>
      <c r="EV324">
        <v>19.1516581241157</v>
      </c>
      <c r="EW324">
        <v>367.972649916599</v>
      </c>
      <c r="EX324">
        <v>16506.5</v>
      </c>
      <c r="EY324">
        <v>15</v>
      </c>
      <c r="EZ324">
        <v>0</v>
      </c>
      <c r="FA324" t="s">
        <v>420</v>
      </c>
      <c r="FB324">
        <v>1657551626.5</v>
      </c>
      <c r="FC324">
        <v>1657551629</v>
      </c>
      <c r="FD324">
        <v>0</v>
      </c>
      <c r="FE324">
        <v>0.403</v>
      </c>
      <c r="FF324">
        <v>0.009</v>
      </c>
      <c r="FG324">
        <v>9.41</v>
      </c>
      <c r="FH324">
        <v>0.087</v>
      </c>
      <c r="FI324">
        <v>417</v>
      </c>
      <c r="FJ324">
        <v>17</v>
      </c>
      <c r="FK324">
        <v>1.61</v>
      </c>
      <c r="FL324">
        <v>0.59</v>
      </c>
      <c r="FM324">
        <v>13.3608125</v>
      </c>
      <c r="FN324">
        <v>12.2953294559099</v>
      </c>
      <c r="FO324">
        <v>1.20366853290005</v>
      </c>
      <c r="FP324">
        <v>0</v>
      </c>
      <c r="FQ324">
        <v>836.953588235294</v>
      </c>
      <c r="FR324">
        <v>18.8626737941972</v>
      </c>
      <c r="FS324">
        <v>1.85755470377285</v>
      </c>
      <c r="FT324">
        <v>0</v>
      </c>
      <c r="FU324">
        <v>5.8986925</v>
      </c>
      <c r="FV324">
        <v>0.0243978236397665</v>
      </c>
      <c r="FW324">
        <v>0.00804100607822189</v>
      </c>
      <c r="FX324">
        <v>1</v>
      </c>
      <c r="FY324">
        <v>1</v>
      </c>
      <c r="FZ324">
        <v>3</v>
      </c>
      <c r="GA324" t="s">
        <v>421</v>
      </c>
      <c r="GB324">
        <v>2.97307</v>
      </c>
      <c r="GC324">
        <v>2.69923</v>
      </c>
      <c r="GD324">
        <v>0.033481</v>
      </c>
      <c r="GE324">
        <v>0.0309062</v>
      </c>
      <c r="GF324">
        <v>0.106307</v>
      </c>
      <c r="GG324">
        <v>0.089094</v>
      </c>
      <c r="GH324">
        <v>37654.6</v>
      </c>
      <c r="GI324">
        <v>41287.1</v>
      </c>
      <c r="GJ324">
        <v>35304.2</v>
      </c>
      <c r="GK324">
        <v>38638.7</v>
      </c>
      <c r="GL324">
        <v>44724</v>
      </c>
      <c r="GM324">
        <v>50828.3</v>
      </c>
      <c r="GN324">
        <v>55181.5</v>
      </c>
      <c r="GO324">
        <v>61971.2</v>
      </c>
      <c r="GP324">
        <v>1.9824</v>
      </c>
      <c r="GQ324">
        <v>1.849</v>
      </c>
      <c r="GR324">
        <v>0.148565</v>
      </c>
      <c r="GS324">
        <v>0</v>
      </c>
      <c r="GT324">
        <v>25.0024</v>
      </c>
      <c r="GU324">
        <v>999.9</v>
      </c>
      <c r="GV324">
        <v>58.827</v>
      </c>
      <c r="GW324">
        <v>29.195</v>
      </c>
      <c r="GX324">
        <v>26.4773</v>
      </c>
      <c r="GY324">
        <v>55.8664</v>
      </c>
      <c r="GZ324">
        <v>43.113</v>
      </c>
      <c r="HA324">
        <v>1</v>
      </c>
      <c r="HB324">
        <v>-0.0681707</v>
      </c>
      <c r="HC324">
        <v>0.00522876</v>
      </c>
      <c r="HD324">
        <v>20.1141</v>
      </c>
      <c r="HE324">
        <v>5.19812</v>
      </c>
      <c r="HF324">
        <v>12.0052</v>
      </c>
      <c r="HG324">
        <v>4.976</v>
      </c>
      <c r="HH324">
        <v>3.2936</v>
      </c>
      <c r="HI324">
        <v>9999</v>
      </c>
      <c r="HJ324">
        <v>9999</v>
      </c>
      <c r="HK324">
        <v>9999</v>
      </c>
      <c r="HL324">
        <v>628.9</v>
      </c>
      <c r="HM324">
        <v>1.86316</v>
      </c>
      <c r="HN324">
        <v>1.86798</v>
      </c>
      <c r="HO324">
        <v>1.86783</v>
      </c>
      <c r="HP324">
        <v>1.86905</v>
      </c>
      <c r="HQ324">
        <v>1.86981</v>
      </c>
      <c r="HR324">
        <v>1.86584</v>
      </c>
      <c r="HS324">
        <v>1.86691</v>
      </c>
      <c r="HT324">
        <v>1.86829</v>
      </c>
      <c r="HU324">
        <v>5</v>
      </c>
      <c r="HV324">
        <v>0</v>
      </c>
      <c r="HW324">
        <v>0</v>
      </c>
      <c r="HX324">
        <v>0</v>
      </c>
      <c r="HY324" t="s">
        <v>422</v>
      </c>
      <c r="HZ324" t="s">
        <v>423</v>
      </c>
      <c r="IA324" t="s">
        <v>424</v>
      </c>
      <c r="IB324" t="s">
        <v>424</v>
      </c>
      <c r="IC324" t="s">
        <v>424</v>
      </c>
      <c r="ID324" t="s">
        <v>424</v>
      </c>
      <c r="IE324">
        <v>0</v>
      </c>
      <c r="IF324">
        <v>100</v>
      </c>
      <c r="IG324">
        <v>100</v>
      </c>
      <c r="IH324">
        <v>4.81</v>
      </c>
      <c r="II324">
        <v>0.5171</v>
      </c>
      <c r="IJ324">
        <v>4.02706509432224</v>
      </c>
      <c r="IK324">
        <v>0.00601174518973114</v>
      </c>
      <c r="IL324">
        <v>2.77886958061485e-07</v>
      </c>
      <c r="IM324">
        <v>-3.54636231360687e-10</v>
      </c>
      <c r="IN324">
        <v>-0.0404303883988718</v>
      </c>
      <c r="IO324">
        <v>-0.0177815531441476</v>
      </c>
      <c r="IP324">
        <v>0.00205572605671414</v>
      </c>
      <c r="IQ324">
        <v>-1.65519735432211e-05</v>
      </c>
      <c r="IR324">
        <v>-4</v>
      </c>
      <c r="IS324">
        <v>1848</v>
      </c>
      <c r="IT324">
        <v>1</v>
      </c>
      <c r="IU324">
        <v>25</v>
      </c>
      <c r="IV324">
        <v>24608.9</v>
      </c>
      <c r="IW324">
        <v>24608.9</v>
      </c>
      <c r="IX324">
        <v>0.388184</v>
      </c>
      <c r="IY324">
        <v>2.64771</v>
      </c>
      <c r="IZ324">
        <v>1.54785</v>
      </c>
      <c r="JA324">
        <v>2.30591</v>
      </c>
      <c r="JB324">
        <v>1.34644</v>
      </c>
      <c r="JC324">
        <v>2.33765</v>
      </c>
      <c r="JD324">
        <v>33.6029</v>
      </c>
      <c r="JE324">
        <v>24.2188</v>
      </c>
      <c r="JF324">
        <v>18</v>
      </c>
      <c r="JG324">
        <v>495.887</v>
      </c>
      <c r="JH324">
        <v>410.279</v>
      </c>
      <c r="JI324">
        <v>24.9997</v>
      </c>
      <c r="JJ324">
        <v>26.3797</v>
      </c>
      <c r="JK324">
        <v>30</v>
      </c>
      <c r="JL324">
        <v>26.3245</v>
      </c>
      <c r="JM324">
        <v>26.2652</v>
      </c>
      <c r="JN324">
        <v>7.7481</v>
      </c>
      <c r="JO324">
        <v>36.4791</v>
      </c>
      <c r="JP324">
        <v>93.2194</v>
      </c>
      <c r="JQ324">
        <v>25</v>
      </c>
      <c r="JR324">
        <v>102.712</v>
      </c>
      <c r="JS324">
        <v>19.094</v>
      </c>
      <c r="JT324">
        <v>102.367</v>
      </c>
      <c r="JU324">
        <v>103.155</v>
      </c>
    </row>
    <row r="325" spans="1:281">
      <c r="A325">
        <v>309</v>
      </c>
      <c r="B325">
        <v>1659028168</v>
      </c>
      <c r="C325">
        <v>4484.90000009537</v>
      </c>
      <c r="D325" t="s">
        <v>1045</v>
      </c>
      <c r="E325" t="s">
        <v>1046</v>
      </c>
      <c r="F325">
        <v>5</v>
      </c>
      <c r="G325" t="s">
        <v>1006</v>
      </c>
      <c r="H325" t="s">
        <v>417</v>
      </c>
      <c r="I325">
        <v>1659028160.21429</v>
      </c>
      <c r="J325">
        <f>(K325)/1000</f>
        <v>0</v>
      </c>
      <c r="K325">
        <f>IF(CZ325, AN325, AH325)</f>
        <v>0</v>
      </c>
      <c r="L325">
        <f>IF(CZ325, AI325, AG325)</f>
        <v>0</v>
      </c>
      <c r="M325">
        <f>DB325 - IF(AU325&gt;1, L325*CV325*100.0/(AW325*DP325), 0)</f>
        <v>0</v>
      </c>
      <c r="N325">
        <f>((T325-J325/2)*M325-L325)/(T325+J325/2)</f>
        <v>0</v>
      </c>
      <c r="O325">
        <f>N325*(DI325+DJ325)/1000.0</f>
        <v>0</v>
      </c>
      <c r="P325">
        <f>(DB325 - IF(AU325&gt;1, L325*CV325*100.0/(AW325*DP325), 0))*(DI325+DJ325)/1000.0</f>
        <v>0</v>
      </c>
      <c r="Q325">
        <f>2.0/((1/S325-1/R325)+SIGN(S325)*SQRT((1/S325-1/R325)*(1/S325-1/R325) + 4*CW325/((CW325+1)*(CW325+1))*(2*1/S325*1/R325-1/R325*1/R325)))</f>
        <v>0</v>
      </c>
      <c r="R325">
        <f>IF(LEFT(CX325,1)&lt;&gt;"0",IF(LEFT(CX325,1)="1",3.0,CY325),$D$5+$E$5*(DP325*DI325/($K$5*1000))+$F$5*(DP325*DI325/($K$5*1000))*MAX(MIN(CV325,$J$5),$I$5)*MAX(MIN(CV325,$J$5),$I$5)+$G$5*MAX(MIN(CV325,$J$5),$I$5)*(DP325*DI325/($K$5*1000))+$H$5*(DP325*DI325/($K$5*1000))*(DP325*DI325/($K$5*1000)))</f>
        <v>0</v>
      </c>
      <c r="S325">
        <f>J325*(1000-(1000*0.61365*exp(17.502*W325/(240.97+W325))/(DI325+DJ325)+DD325)/2)/(1000*0.61365*exp(17.502*W325/(240.97+W325))/(DI325+DJ325)-DD325)</f>
        <v>0</v>
      </c>
      <c r="T325">
        <f>1/((CW325+1)/(Q325/1.6)+1/(R325/1.37)) + CW325/((CW325+1)/(Q325/1.6) + CW325/(R325/1.37))</f>
        <v>0</v>
      </c>
      <c r="U325">
        <f>(CR325*CU325)</f>
        <v>0</v>
      </c>
      <c r="V325">
        <f>(DK325+(U325+2*0.95*5.67E-8*(((DK325+$B$7)+273)^4-(DK325+273)^4)-44100*J325)/(1.84*29.3*R325+8*0.95*5.67E-8*(DK325+273)^3))</f>
        <v>0</v>
      </c>
      <c r="W325">
        <f>($C$7*DL325+$D$7*DM325+$E$7*V325)</f>
        <v>0</v>
      </c>
      <c r="X325">
        <f>0.61365*exp(17.502*W325/(240.97+W325))</f>
        <v>0</v>
      </c>
      <c r="Y325">
        <f>(Z325/AA325*100)</f>
        <v>0</v>
      </c>
      <c r="Z325">
        <f>DD325*(DI325+DJ325)/1000</f>
        <v>0</v>
      </c>
      <c r="AA325">
        <f>0.61365*exp(17.502*DK325/(240.97+DK325))</f>
        <v>0</v>
      </c>
      <c r="AB325">
        <f>(X325-DD325*(DI325+DJ325)/1000)</f>
        <v>0</v>
      </c>
      <c r="AC325">
        <f>(-J325*44100)</f>
        <v>0</v>
      </c>
      <c r="AD325">
        <f>2*29.3*R325*0.92*(DK325-W325)</f>
        <v>0</v>
      </c>
      <c r="AE325">
        <f>2*0.95*5.67E-8*(((DK325+$B$7)+273)^4-(W325+273)^4)</f>
        <v>0</v>
      </c>
      <c r="AF325">
        <f>U325+AE325+AC325+AD325</f>
        <v>0</v>
      </c>
      <c r="AG325">
        <f>DH325*AU325*(DC325-DB325*(1000-AU325*DE325)/(1000-AU325*DD325))/(100*CV325)</f>
        <v>0</v>
      </c>
      <c r="AH325">
        <f>1000*DH325*AU325*(DD325-DE325)/(100*CV325*(1000-AU325*DD325))</f>
        <v>0</v>
      </c>
      <c r="AI325">
        <f>(AJ325 - AK325 - DI325*1E3/(8.314*(DK325+273.15)) * AM325/DH325 * AL325) * DH325/(100*CV325) * (1000 - DE325)/1000</f>
        <v>0</v>
      </c>
      <c r="AJ325">
        <v>113.438394664628</v>
      </c>
      <c r="AK325">
        <v>123.767357575758</v>
      </c>
      <c r="AL325">
        <v>-3.13399687367155</v>
      </c>
      <c r="AM325">
        <v>66.0504921813524</v>
      </c>
      <c r="AN325">
        <f>(AP325 - AO325 + DI325*1E3/(8.314*(DK325+273.15)) * AR325/DH325 * AQ325) * DH325/(100*CV325) * 1000/(1000 - AP325)</f>
        <v>0</v>
      </c>
      <c r="AO325">
        <v>19.1530445154978</v>
      </c>
      <c r="AP325">
        <v>25.0729496503497</v>
      </c>
      <c r="AQ325">
        <v>-0.000390729109273737</v>
      </c>
      <c r="AR325">
        <v>92.47</v>
      </c>
      <c r="AS325">
        <v>0</v>
      </c>
      <c r="AT325">
        <v>0</v>
      </c>
      <c r="AU325">
        <f>IF(AS325*$H$13&gt;=AW325,1.0,(AW325/(AW325-AS325*$H$13)))</f>
        <v>0</v>
      </c>
      <c r="AV325">
        <f>(AU325-1)*100</f>
        <v>0</v>
      </c>
      <c r="AW325">
        <f>MAX(0,($B$13+$C$13*DP325)/(1+$D$13*DP325)*DI325/(DK325+273)*$E$13)</f>
        <v>0</v>
      </c>
      <c r="AX325" t="s">
        <v>418</v>
      </c>
      <c r="AY325" t="s">
        <v>418</v>
      </c>
      <c r="AZ325">
        <v>0</v>
      </c>
      <c r="BA325">
        <v>0</v>
      </c>
      <c r="BB325">
        <f>1-AZ325/BA325</f>
        <v>0</v>
      </c>
      <c r="BC325">
        <v>0</v>
      </c>
      <c r="BD325" t="s">
        <v>418</v>
      </c>
      <c r="BE325" t="s">
        <v>418</v>
      </c>
      <c r="BF325">
        <v>0</v>
      </c>
      <c r="BG325">
        <v>0</v>
      </c>
      <c r="BH325">
        <f>1-BF325/BG325</f>
        <v>0</v>
      </c>
      <c r="BI325">
        <v>0.5</v>
      </c>
      <c r="BJ325">
        <f>CS325</f>
        <v>0</v>
      </c>
      <c r="BK325">
        <f>L325</f>
        <v>0</v>
      </c>
      <c r="BL325">
        <f>BH325*BI325*BJ325</f>
        <v>0</v>
      </c>
      <c r="BM325">
        <f>(BK325-BC325)/BJ325</f>
        <v>0</v>
      </c>
      <c r="BN325">
        <f>(BA325-BG325)/BG325</f>
        <v>0</v>
      </c>
      <c r="BO325">
        <f>AZ325/(BB325+AZ325/BG325)</f>
        <v>0</v>
      </c>
      <c r="BP325" t="s">
        <v>418</v>
      </c>
      <c r="BQ325">
        <v>0</v>
      </c>
      <c r="BR325">
        <f>IF(BQ325&lt;&gt;0, BQ325, BO325)</f>
        <v>0</v>
      </c>
      <c r="BS325">
        <f>1-BR325/BG325</f>
        <v>0</v>
      </c>
      <c r="BT325">
        <f>(BG325-BF325)/(BG325-BR325)</f>
        <v>0</v>
      </c>
      <c r="BU325">
        <f>(BA325-BG325)/(BA325-BR325)</f>
        <v>0</v>
      </c>
      <c r="BV325">
        <f>(BG325-BF325)/(BG325-AZ325)</f>
        <v>0</v>
      </c>
      <c r="BW325">
        <f>(BA325-BG325)/(BA325-AZ325)</f>
        <v>0</v>
      </c>
      <c r="BX325">
        <f>(BT325*BR325/BF325)</f>
        <v>0</v>
      </c>
      <c r="BY325">
        <f>(1-BX325)</f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f>$B$11*DQ325+$C$11*DR325+$F$11*EC325*(1-EF325)</f>
        <v>0</v>
      </c>
      <c r="CS325">
        <f>CR325*CT325</f>
        <v>0</v>
      </c>
      <c r="CT325">
        <f>($B$11*$D$9+$C$11*$D$9+$F$11*((EP325+EH325)/MAX(EP325+EH325+EQ325, 0.1)*$I$9+EQ325/MAX(EP325+EH325+EQ325, 0.1)*$J$9))/($B$11+$C$11+$F$11)</f>
        <v>0</v>
      </c>
      <c r="CU325">
        <f>($B$11*$K$9+$C$11*$K$9+$F$11*((EP325+EH325)/MAX(EP325+EH325+EQ325, 0.1)*$P$9+EQ325/MAX(EP325+EH325+EQ325, 0.1)*$Q$9))/($B$11+$C$11+$F$11)</f>
        <v>0</v>
      </c>
      <c r="CV325">
        <v>6</v>
      </c>
      <c r="CW325">
        <v>0.5</v>
      </c>
      <c r="CX325" t="s">
        <v>419</v>
      </c>
      <c r="CY325">
        <v>2</v>
      </c>
      <c r="CZ325" t="b">
        <v>1</v>
      </c>
      <c r="DA325">
        <v>1659028160.21429</v>
      </c>
      <c r="DB325">
        <v>142.979</v>
      </c>
      <c r="DC325">
        <v>127.890464285714</v>
      </c>
      <c r="DD325">
        <v>25.0658107142857</v>
      </c>
      <c r="DE325">
        <v>19.1605428571429</v>
      </c>
      <c r="DF325">
        <v>138.11725</v>
      </c>
      <c r="DG325">
        <v>24.5487571428571</v>
      </c>
      <c r="DH325">
        <v>500.072</v>
      </c>
      <c r="DI325">
        <v>90.3670535714286</v>
      </c>
      <c r="DJ325">
        <v>0.0454069821428571</v>
      </c>
      <c r="DK325">
        <v>27.1772285714286</v>
      </c>
      <c r="DL325">
        <v>27.4423142857143</v>
      </c>
      <c r="DM325">
        <v>999.9</v>
      </c>
      <c r="DN325">
        <v>0</v>
      </c>
      <c r="DO325">
        <v>0</v>
      </c>
      <c r="DP325">
        <v>10004.8214285714</v>
      </c>
      <c r="DQ325">
        <v>0</v>
      </c>
      <c r="DR325">
        <v>18.0934071428571</v>
      </c>
      <c r="DS325">
        <v>15.0886571428571</v>
      </c>
      <c r="DT325">
        <v>146.655071428571</v>
      </c>
      <c r="DU325">
        <v>130.388821428571</v>
      </c>
      <c r="DV325">
        <v>5.90526357142857</v>
      </c>
      <c r="DW325">
        <v>127.890464285714</v>
      </c>
      <c r="DX325">
        <v>19.1605428571429</v>
      </c>
      <c r="DY325">
        <v>2.26512321428571</v>
      </c>
      <c r="DZ325">
        <v>1.73148214285714</v>
      </c>
      <c r="EA325">
        <v>19.4305035714286</v>
      </c>
      <c r="EB325">
        <v>15.1815928571429</v>
      </c>
      <c r="EC325">
        <v>2000.00321428571</v>
      </c>
      <c r="ED325">
        <v>0.979995285714286</v>
      </c>
      <c r="EE325">
        <v>0.0200047285714286</v>
      </c>
      <c r="EF325">
        <v>0</v>
      </c>
      <c r="EG325">
        <v>839.800928571428</v>
      </c>
      <c r="EH325">
        <v>5.00063</v>
      </c>
      <c r="EI325">
        <v>16538.8464285714</v>
      </c>
      <c r="EJ325">
        <v>17256.9035714286</v>
      </c>
      <c r="EK325">
        <v>37.8993571428571</v>
      </c>
      <c r="EL325">
        <v>37.97975</v>
      </c>
      <c r="EM325">
        <v>37.375</v>
      </c>
      <c r="EN325">
        <v>37.312</v>
      </c>
      <c r="EO325">
        <v>38.9325714285714</v>
      </c>
      <c r="EP325">
        <v>1955.09285714286</v>
      </c>
      <c r="EQ325">
        <v>39.9103571428571</v>
      </c>
      <c r="ER325">
        <v>0</v>
      </c>
      <c r="ES325">
        <v>1659028167.1</v>
      </c>
      <c r="ET325">
        <v>0</v>
      </c>
      <c r="EU325">
        <v>840.04428</v>
      </c>
      <c r="EV325">
        <v>21.1658461738666</v>
      </c>
      <c r="EW325">
        <v>408.761539283688</v>
      </c>
      <c r="EX325">
        <v>16543.488</v>
      </c>
      <c r="EY325">
        <v>15</v>
      </c>
      <c r="EZ325">
        <v>0</v>
      </c>
      <c r="FA325" t="s">
        <v>420</v>
      </c>
      <c r="FB325">
        <v>1657551626.5</v>
      </c>
      <c r="FC325">
        <v>1657551629</v>
      </c>
      <c r="FD325">
        <v>0</v>
      </c>
      <c r="FE325">
        <v>0.403</v>
      </c>
      <c r="FF325">
        <v>0.009</v>
      </c>
      <c r="FG325">
        <v>9.41</v>
      </c>
      <c r="FH325">
        <v>0.087</v>
      </c>
      <c r="FI325">
        <v>417</v>
      </c>
      <c r="FJ325">
        <v>17</v>
      </c>
      <c r="FK325">
        <v>1.61</v>
      </c>
      <c r="FL325">
        <v>0.59</v>
      </c>
      <c r="FM325">
        <v>14.39899</v>
      </c>
      <c r="FN325">
        <v>12.916487054409</v>
      </c>
      <c r="FO325">
        <v>1.26667040776202</v>
      </c>
      <c r="FP325">
        <v>0</v>
      </c>
      <c r="FQ325">
        <v>838.523029411765</v>
      </c>
      <c r="FR325">
        <v>20.0636669157547</v>
      </c>
      <c r="FS325">
        <v>1.97582720555058</v>
      </c>
      <c r="FT325">
        <v>0</v>
      </c>
      <c r="FU325">
        <v>5.90155125</v>
      </c>
      <c r="FV325">
        <v>0.0767920075046745</v>
      </c>
      <c r="FW325">
        <v>0.00927103370382729</v>
      </c>
      <c r="FX325">
        <v>1</v>
      </c>
      <c r="FY325">
        <v>1</v>
      </c>
      <c r="FZ325">
        <v>3</v>
      </c>
      <c r="GA325" t="s">
        <v>421</v>
      </c>
      <c r="GB325">
        <v>2.97439</v>
      </c>
      <c r="GC325">
        <v>2.69878</v>
      </c>
      <c r="GD325">
        <v>0.0297795</v>
      </c>
      <c r="GE325">
        <v>0.026956</v>
      </c>
      <c r="GF325">
        <v>0.106315</v>
      </c>
      <c r="GG325">
        <v>0.0890938</v>
      </c>
      <c r="GH325">
        <v>37798.9</v>
      </c>
      <c r="GI325">
        <v>41455.2</v>
      </c>
      <c r="GJ325">
        <v>35304.3</v>
      </c>
      <c r="GK325">
        <v>38638.6</v>
      </c>
      <c r="GL325">
        <v>44723.5</v>
      </c>
      <c r="GM325">
        <v>50828.1</v>
      </c>
      <c r="GN325">
        <v>55181.5</v>
      </c>
      <c r="GO325">
        <v>61971.1</v>
      </c>
      <c r="GP325">
        <v>1.9828</v>
      </c>
      <c r="GQ325">
        <v>1.8488</v>
      </c>
      <c r="GR325">
        <v>0.149697</v>
      </c>
      <c r="GS325">
        <v>0</v>
      </c>
      <c r="GT325">
        <v>25.0067</v>
      </c>
      <c r="GU325">
        <v>999.9</v>
      </c>
      <c r="GV325">
        <v>58.827</v>
      </c>
      <c r="GW325">
        <v>29.195</v>
      </c>
      <c r="GX325">
        <v>26.4793</v>
      </c>
      <c r="GY325">
        <v>56.1464</v>
      </c>
      <c r="GZ325">
        <v>43.4175</v>
      </c>
      <c r="HA325">
        <v>1</v>
      </c>
      <c r="HB325">
        <v>-0.0676423</v>
      </c>
      <c r="HC325">
        <v>0.00522876</v>
      </c>
      <c r="HD325">
        <v>20.1141</v>
      </c>
      <c r="HE325">
        <v>5.19812</v>
      </c>
      <c r="HF325">
        <v>12.004</v>
      </c>
      <c r="HG325">
        <v>4.976</v>
      </c>
      <c r="HH325">
        <v>3.2934</v>
      </c>
      <c r="HI325">
        <v>9999</v>
      </c>
      <c r="HJ325">
        <v>9999</v>
      </c>
      <c r="HK325">
        <v>9999</v>
      </c>
      <c r="HL325">
        <v>628.9</v>
      </c>
      <c r="HM325">
        <v>1.86322</v>
      </c>
      <c r="HN325">
        <v>1.86801</v>
      </c>
      <c r="HO325">
        <v>1.86783</v>
      </c>
      <c r="HP325">
        <v>1.86899</v>
      </c>
      <c r="HQ325">
        <v>1.86981</v>
      </c>
      <c r="HR325">
        <v>1.86587</v>
      </c>
      <c r="HS325">
        <v>1.86691</v>
      </c>
      <c r="HT325">
        <v>1.86829</v>
      </c>
      <c r="HU325">
        <v>5</v>
      </c>
      <c r="HV325">
        <v>0</v>
      </c>
      <c r="HW325">
        <v>0</v>
      </c>
      <c r="HX325">
        <v>0</v>
      </c>
      <c r="HY325" t="s">
        <v>422</v>
      </c>
      <c r="HZ325" t="s">
        <v>423</v>
      </c>
      <c r="IA325" t="s">
        <v>424</v>
      </c>
      <c r="IB325" t="s">
        <v>424</v>
      </c>
      <c r="IC325" t="s">
        <v>424</v>
      </c>
      <c r="ID325" t="s">
        <v>424</v>
      </c>
      <c r="IE325">
        <v>0</v>
      </c>
      <c r="IF325">
        <v>100</v>
      </c>
      <c r="IG325">
        <v>100</v>
      </c>
      <c r="IH325">
        <v>4.718</v>
      </c>
      <c r="II325">
        <v>0.5173</v>
      </c>
      <c r="IJ325">
        <v>4.02706509432224</v>
      </c>
      <c r="IK325">
        <v>0.00601174518973114</v>
      </c>
      <c r="IL325">
        <v>2.77886958061485e-07</v>
      </c>
      <c r="IM325">
        <v>-3.54636231360687e-10</v>
      </c>
      <c r="IN325">
        <v>-0.0404303883988718</v>
      </c>
      <c r="IO325">
        <v>-0.0177815531441476</v>
      </c>
      <c r="IP325">
        <v>0.00205572605671414</v>
      </c>
      <c r="IQ325">
        <v>-1.65519735432211e-05</v>
      </c>
      <c r="IR325">
        <v>-4</v>
      </c>
      <c r="IS325">
        <v>1848</v>
      </c>
      <c r="IT325">
        <v>1</v>
      </c>
      <c r="IU325">
        <v>25</v>
      </c>
      <c r="IV325">
        <v>24609</v>
      </c>
      <c r="IW325">
        <v>24609</v>
      </c>
      <c r="IX325">
        <v>0.350342</v>
      </c>
      <c r="IY325">
        <v>2.64282</v>
      </c>
      <c r="IZ325">
        <v>1.54785</v>
      </c>
      <c r="JA325">
        <v>2.30591</v>
      </c>
      <c r="JB325">
        <v>1.34644</v>
      </c>
      <c r="JC325">
        <v>2.41211</v>
      </c>
      <c r="JD325">
        <v>33.6029</v>
      </c>
      <c r="JE325">
        <v>24.2276</v>
      </c>
      <c r="JF325">
        <v>18</v>
      </c>
      <c r="JG325">
        <v>496.149</v>
      </c>
      <c r="JH325">
        <v>410.166</v>
      </c>
      <c r="JI325">
        <v>24.9998</v>
      </c>
      <c r="JJ325">
        <v>26.3797</v>
      </c>
      <c r="JK325">
        <v>30</v>
      </c>
      <c r="JL325">
        <v>26.3245</v>
      </c>
      <c r="JM325">
        <v>26.2652</v>
      </c>
      <c r="JN325">
        <v>6.97957</v>
      </c>
      <c r="JO325">
        <v>36.4791</v>
      </c>
      <c r="JP325">
        <v>92.8457</v>
      </c>
      <c r="JQ325">
        <v>25</v>
      </c>
      <c r="JR325">
        <v>82.3734</v>
      </c>
      <c r="JS325">
        <v>19.0714</v>
      </c>
      <c r="JT325">
        <v>102.367</v>
      </c>
      <c r="JU325">
        <v>103.154</v>
      </c>
    </row>
    <row r="326" spans="1:281">
      <c r="A326">
        <v>310</v>
      </c>
      <c r="B326">
        <v>1659028173</v>
      </c>
      <c r="C326">
        <v>4489.90000009537</v>
      </c>
      <c r="D326" t="s">
        <v>1047</v>
      </c>
      <c r="E326" t="s">
        <v>1048</v>
      </c>
      <c r="F326">
        <v>5</v>
      </c>
      <c r="G326" t="s">
        <v>1006</v>
      </c>
      <c r="H326" t="s">
        <v>417</v>
      </c>
      <c r="I326">
        <v>1659028165.5</v>
      </c>
      <c r="J326">
        <f>(K326)/1000</f>
        <v>0</v>
      </c>
      <c r="K326">
        <f>IF(CZ326, AN326, AH326)</f>
        <v>0</v>
      </c>
      <c r="L326">
        <f>IF(CZ326, AI326, AG326)</f>
        <v>0</v>
      </c>
      <c r="M326">
        <f>DB326 - IF(AU326&gt;1, L326*CV326*100.0/(AW326*DP326), 0)</f>
        <v>0</v>
      </c>
      <c r="N326">
        <f>((T326-J326/2)*M326-L326)/(T326+J326/2)</f>
        <v>0</v>
      </c>
      <c r="O326">
        <f>N326*(DI326+DJ326)/1000.0</f>
        <v>0</v>
      </c>
      <c r="P326">
        <f>(DB326 - IF(AU326&gt;1, L326*CV326*100.0/(AW326*DP326), 0))*(DI326+DJ326)/1000.0</f>
        <v>0</v>
      </c>
      <c r="Q326">
        <f>2.0/((1/S326-1/R326)+SIGN(S326)*SQRT((1/S326-1/R326)*(1/S326-1/R326) + 4*CW326/((CW326+1)*(CW326+1))*(2*1/S326*1/R326-1/R326*1/R326)))</f>
        <v>0</v>
      </c>
      <c r="R326">
        <f>IF(LEFT(CX326,1)&lt;&gt;"0",IF(LEFT(CX326,1)="1",3.0,CY326),$D$5+$E$5*(DP326*DI326/($K$5*1000))+$F$5*(DP326*DI326/($K$5*1000))*MAX(MIN(CV326,$J$5),$I$5)*MAX(MIN(CV326,$J$5),$I$5)+$G$5*MAX(MIN(CV326,$J$5),$I$5)*(DP326*DI326/($K$5*1000))+$H$5*(DP326*DI326/($K$5*1000))*(DP326*DI326/($K$5*1000)))</f>
        <v>0</v>
      </c>
      <c r="S326">
        <f>J326*(1000-(1000*0.61365*exp(17.502*W326/(240.97+W326))/(DI326+DJ326)+DD326)/2)/(1000*0.61365*exp(17.502*W326/(240.97+W326))/(DI326+DJ326)-DD326)</f>
        <v>0</v>
      </c>
      <c r="T326">
        <f>1/((CW326+1)/(Q326/1.6)+1/(R326/1.37)) + CW326/((CW326+1)/(Q326/1.6) + CW326/(R326/1.37))</f>
        <v>0</v>
      </c>
      <c r="U326">
        <f>(CR326*CU326)</f>
        <v>0</v>
      </c>
      <c r="V326">
        <f>(DK326+(U326+2*0.95*5.67E-8*(((DK326+$B$7)+273)^4-(DK326+273)^4)-44100*J326)/(1.84*29.3*R326+8*0.95*5.67E-8*(DK326+273)^3))</f>
        <v>0</v>
      </c>
      <c r="W326">
        <f>($C$7*DL326+$D$7*DM326+$E$7*V326)</f>
        <v>0</v>
      </c>
      <c r="X326">
        <f>0.61365*exp(17.502*W326/(240.97+W326))</f>
        <v>0</v>
      </c>
      <c r="Y326">
        <f>(Z326/AA326*100)</f>
        <v>0</v>
      </c>
      <c r="Z326">
        <f>DD326*(DI326+DJ326)/1000</f>
        <v>0</v>
      </c>
      <c r="AA326">
        <f>0.61365*exp(17.502*DK326/(240.97+DK326))</f>
        <v>0</v>
      </c>
      <c r="AB326">
        <f>(X326-DD326*(DI326+DJ326)/1000)</f>
        <v>0</v>
      </c>
      <c r="AC326">
        <f>(-J326*44100)</f>
        <v>0</v>
      </c>
      <c r="AD326">
        <f>2*29.3*R326*0.92*(DK326-W326)</f>
        <v>0</v>
      </c>
      <c r="AE326">
        <f>2*0.95*5.67E-8*(((DK326+$B$7)+273)^4-(W326+273)^4)</f>
        <v>0</v>
      </c>
      <c r="AF326">
        <f>U326+AE326+AC326+AD326</f>
        <v>0</v>
      </c>
      <c r="AG326">
        <f>DH326*AU326*(DC326-DB326*(1000-AU326*DE326)/(1000-AU326*DD326))/(100*CV326)</f>
        <v>0</v>
      </c>
      <c r="AH326">
        <f>1000*DH326*AU326*(DD326-DE326)/(100*CV326*(1000-AU326*DD326))</f>
        <v>0</v>
      </c>
      <c r="AI326">
        <f>(AJ326 - AK326 - DI326*1E3/(8.314*(DK326+273.15)) * AM326/DH326 * AL326) * DH326/(100*CV326) * (1000 - DE326)/1000</f>
        <v>0</v>
      </c>
      <c r="AJ326">
        <v>96.3405940624731</v>
      </c>
      <c r="AK326">
        <v>108.001333333333</v>
      </c>
      <c r="AL326">
        <v>-3.20397256659639</v>
      </c>
      <c r="AM326">
        <v>66.0504921813524</v>
      </c>
      <c r="AN326">
        <f>(AP326 - AO326 + DI326*1E3/(8.314*(DK326+273.15)) * AR326/DH326 * AQ326) * DH326/(100*CV326) * 1000/(1000 - AP326)</f>
        <v>0</v>
      </c>
      <c r="AO326">
        <v>19.1433517534632</v>
      </c>
      <c r="AP326">
        <v>25.066779020979</v>
      </c>
      <c r="AQ326">
        <v>-0.000817115151511261</v>
      </c>
      <c r="AR326">
        <v>92.47</v>
      </c>
      <c r="AS326">
        <v>0</v>
      </c>
      <c r="AT326">
        <v>0</v>
      </c>
      <c r="AU326">
        <f>IF(AS326*$H$13&gt;=AW326,1.0,(AW326/(AW326-AS326*$H$13)))</f>
        <v>0</v>
      </c>
      <c r="AV326">
        <f>(AU326-1)*100</f>
        <v>0</v>
      </c>
      <c r="AW326">
        <f>MAX(0,($B$13+$C$13*DP326)/(1+$D$13*DP326)*DI326/(DK326+273)*$E$13)</f>
        <v>0</v>
      </c>
      <c r="AX326" t="s">
        <v>418</v>
      </c>
      <c r="AY326" t="s">
        <v>418</v>
      </c>
      <c r="AZ326">
        <v>0</v>
      </c>
      <c r="BA326">
        <v>0</v>
      </c>
      <c r="BB326">
        <f>1-AZ326/BA326</f>
        <v>0</v>
      </c>
      <c r="BC326">
        <v>0</v>
      </c>
      <c r="BD326" t="s">
        <v>418</v>
      </c>
      <c r="BE326" t="s">
        <v>418</v>
      </c>
      <c r="BF326">
        <v>0</v>
      </c>
      <c r="BG326">
        <v>0</v>
      </c>
      <c r="BH326">
        <f>1-BF326/BG326</f>
        <v>0</v>
      </c>
      <c r="BI326">
        <v>0.5</v>
      </c>
      <c r="BJ326">
        <f>CS326</f>
        <v>0</v>
      </c>
      <c r="BK326">
        <f>L326</f>
        <v>0</v>
      </c>
      <c r="BL326">
        <f>BH326*BI326*BJ326</f>
        <v>0</v>
      </c>
      <c r="BM326">
        <f>(BK326-BC326)/BJ326</f>
        <v>0</v>
      </c>
      <c r="BN326">
        <f>(BA326-BG326)/BG326</f>
        <v>0</v>
      </c>
      <c r="BO326">
        <f>AZ326/(BB326+AZ326/BG326)</f>
        <v>0</v>
      </c>
      <c r="BP326" t="s">
        <v>418</v>
      </c>
      <c r="BQ326">
        <v>0</v>
      </c>
      <c r="BR326">
        <f>IF(BQ326&lt;&gt;0, BQ326, BO326)</f>
        <v>0</v>
      </c>
      <c r="BS326">
        <f>1-BR326/BG326</f>
        <v>0</v>
      </c>
      <c r="BT326">
        <f>(BG326-BF326)/(BG326-BR326)</f>
        <v>0</v>
      </c>
      <c r="BU326">
        <f>(BA326-BG326)/(BA326-BR326)</f>
        <v>0</v>
      </c>
      <c r="BV326">
        <f>(BG326-BF326)/(BG326-AZ326)</f>
        <v>0</v>
      </c>
      <c r="BW326">
        <f>(BA326-BG326)/(BA326-AZ326)</f>
        <v>0</v>
      </c>
      <c r="BX326">
        <f>(BT326*BR326/BF326)</f>
        <v>0</v>
      </c>
      <c r="BY326">
        <f>(1-BX326)</f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f>$B$11*DQ326+$C$11*DR326+$F$11*EC326*(1-EF326)</f>
        <v>0</v>
      </c>
      <c r="CS326">
        <f>CR326*CT326</f>
        <v>0</v>
      </c>
      <c r="CT326">
        <f>($B$11*$D$9+$C$11*$D$9+$F$11*((EP326+EH326)/MAX(EP326+EH326+EQ326, 0.1)*$I$9+EQ326/MAX(EP326+EH326+EQ326, 0.1)*$J$9))/($B$11+$C$11+$F$11)</f>
        <v>0</v>
      </c>
      <c r="CU326">
        <f>($B$11*$K$9+$C$11*$K$9+$F$11*((EP326+EH326)/MAX(EP326+EH326+EQ326, 0.1)*$P$9+EQ326/MAX(EP326+EH326+EQ326, 0.1)*$Q$9))/($B$11+$C$11+$F$11)</f>
        <v>0</v>
      </c>
      <c r="CV326">
        <v>6</v>
      </c>
      <c r="CW326">
        <v>0.5</v>
      </c>
      <c r="CX326" t="s">
        <v>419</v>
      </c>
      <c r="CY326">
        <v>2</v>
      </c>
      <c r="CZ326" t="b">
        <v>1</v>
      </c>
      <c r="DA326">
        <v>1659028165.5</v>
      </c>
      <c r="DB326">
        <v>126.821222222222</v>
      </c>
      <c r="DC326">
        <v>110.351674074074</v>
      </c>
      <c r="DD326">
        <v>25.0664259259259</v>
      </c>
      <c r="DE326">
        <v>19.1495777777778</v>
      </c>
      <c r="DF326">
        <v>122.056851851852</v>
      </c>
      <c r="DG326">
        <v>24.5493481481481</v>
      </c>
      <c r="DH326">
        <v>500.074518518518</v>
      </c>
      <c r="DI326">
        <v>90.3666888888889</v>
      </c>
      <c r="DJ326">
        <v>0.0453060074074074</v>
      </c>
      <c r="DK326">
        <v>27.179262962963</v>
      </c>
      <c r="DL326">
        <v>27.4371259259259</v>
      </c>
      <c r="DM326">
        <v>999.9</v>
      </c>
      <c r="DN326">
        <v>0</v>
      </c>
      <c r="DO326">
        <v>0</v>
      </c>
      <c r="DP326">
        <v>9995.55555555555</v>
      </c>
      <c r="DQ326">
        <v>0</v>
      </c>
      <c r="DR326">
        <v>18.0970703703704</v>
      </c>
      <c r="DS326">
        <v>16.4695666666667</v>
      </c>
      <c r="DT326">
        <v>130.081851851852</v>
      </c>
      <c r="DU326">
        <v>112.506174074074</v>
      </c>
      <c r="DV326">
        <v>5.91685481481481</v>
      </c>
      <c r="DW326">
        <v>110.351674074074</v>
      </c>
      <c r="DX326">
        <v>19.1495777777778</v>
      </c>
      <c r="DY326">
        <v>2.26516962962963</v>
      </c>
      <c r="DZ326">
        <v>1.73048333333333</v>
      </c>
      <c r="EA326">
        <v>19.4308407407407</v>
      </c>
      <c r="EB326">
        <v>15.1726222222222</v>
      </c>
      <c r="EC326">
        <v>1999.9937037037</v>
      </c>
      <c r="ED326">
        <v>0.979995111111111</v>
      </c>
      <c r="EE326">
        <v>0.0200049148148148</v>
      </c>
      <c r="EF326">
        <v>0</v>
      </c>
      <c r="EG326">
        <v>841.697962962963</v>
      </c>
      <c r="EH326">
        <v>5.00063</v>
      </c>
      <c r="EI326">
        <v>16575.4888888889</v>
      </c>
      <c r="EJ326">
        <v>17256.8148148148</v>
      </c>
      <c r="EK326">
        <v>37.9071481481482</v>
      </c>
      <c r="EL326">
        <v>37.9906666666667</v>
      </c>
      <c r="EM326">
        <v>37.375</v>
      </c>
      <c r="EN326">
        <v>37.312</v>
      </c>
      <c r="EO326">
        <v>38.937</v>
      </c>
      <c r="EP326">
        <v>1955.08333333333</v>
      </c>
      <c r="EQ326">
        <v>39.9103703703704</v>
      </c>
      <c r="ER326">
        <v>0</v>
      </c>
      <c r="ES326">
        <v>1659028171.9</v>
      </c>
      <c r="ET326">
        <v>0</v>
      </c>
      <c r="EU326">
        <v>841.81496</v>
      </c>
      <c r="EV326">
        <v>23.237846103755</v>
      </c>
      <c r="EW326">
        <v>436.761537836336</v>
      </c>
      <c r="EX326">
        <v>16577.136</v>
      </c>
      <c r="EY326">
        <v>15</v>
      </c>
      <c r="EZ326">
        <v>0</v>
      </c>
      <c r="FA326" t="s">
        <v>420</v>
      </c>
      <c r="FB326">
        <v>1657551626.5</v>
      </c>
      <c r="FC326">
        <v>1657551629</v>
      </c>
      <c r="FD326">
        <v>0</v>
      </c>
      <c r="FE326">
        <v>0.403</v>
      </c>
      <c r="FF326">
        <v>0.009</v>
      </c>
      <c r="FG326">
        <v>9.41</v>
      </c>
      <c r="FH326">
        <v>0.087</v>
      </c>
      <c r="FI326">
        <v>417</v>
      </c>
      <c r="FJ326">
        <v>17</v>
      </c>
      <c r="FK326">
        <v>1.61</v>
      </c>
      <c r="FL326">
        <v>0.59</v>
      </c>
      <c r="FM326">
        <v>15.5157875</v>
      </c>
      <c r="FN326">
        <v>14.180617260788</v>
      </c>
      <c r="FO326">
        <v>1.40779616301287</v>
      </c>
      <c r="FP326">
        <v>0</v>
      </c>
      <c r="FQ326">
        <v>840.411529411765</v>
      </c>
      <c r="FR326">
        <v>21.5942551594122</v>
      </c>
      <c r="FS326">
        <v>2.12875110079478</v>
      </c>
      <c r="FT326">
        <v>0</v>
      </c>
      <c r="FU326">
        <v>5.909253</v>
      </c>
      <c r="FV326">
        <v>0.12481913696059</v>
      </c>
      <c r="FW326">
        <v>0.0126724236434868</v>
      </c>
      <c r="FX326">
        <v>0</v>
      </c>
      <c r="FY326">
        <v>0</v>
      </c>
      <c r="FZ326">
        <v>3</v>
      </c>
      <c r="GA326" t="s">
        <v>427</v>
      </c>
      <c r="GB326">
        <v>2.97234</v>
      </c>
      <c r="GC326">
        <v>2.69908</v>
      </c>
      <c r="GD326">
        <v>0.0259623</v>
      </c>
      <c r="GE326">
        <v>0.0224496</v>
      </c>
      <c r="GF326">
        <v>0.106303</v>
      </c>
      <c r="GG326">
        <v>0.0890336</v>
      </c>
      <c r="GH326">
        <v>37946.8</v>
      </c>
      <c r="GI326">
        <v>41647.4</v>
      </c>
      <c r="GJ326">
        <v>35303.6</v>
      </c>
      <c r="GK326">
        <v>38638.9</v>
      </c>
      <c r="GL326">
        <v>44723.3</v>
      </c>
      <c r="GM326">
        <v>50831.6</v>
      </c>
      <c r="GN326">
        <v>55180.7</v>
      </c>
      <c r="GO326">
        <v>61971.4</v>
      </c>
      <c r="GP326">
        <v>1.9826</v>
      </c>
      <c r="GQ326">
        <v>1.8488</v>
      </c>
      <c r="GR326">
        <v>0.147581</v>
      </c>
      <c r="GS326">
        <v>0</v>
      </c>
      <c r="GT326">
        <v>25.0109</v>
      </c>
      <c r="GU326">
        <v>999.9</v>
      </c>
      <c r="GV326">
        <v>58.802</v>
      </c>
      <c r="GW326">
        <v>29.195</v>
      </c>
      <c r="GX326">
        <v>26.4685</v>
      </c>
      <c r="GY326">
        <v>55.6164</v>
      </c>
      <c r="GZ326">
        <v>43.3053</v>
      </c>
      <c r="HA326">
        <v>1</v>
      </c>
      <c r="HB326">
        <v>-0.067561</v>
      </c>
      <c r="HC326">
        <v>0.00544662</v>
      </c>
      <c r="HD326">
        <v>20.1141</v>
      </c>
      <c r="HE326">
        <v>5.19812</v>
      </c>
      <c r="HF326">
        <v>12.004</v>
      </c>
      <c r="HG326">
        <v>4.976</v>
      </c>
      <c r="HH326">
        <v>3.2934</v>
      </c>
      <c r="HI326">
        <v>9999</v>
      </c>
      <c r="HJ326">
        <v>9999</v>
      </c>
      <c r="HK326">
        <v>9999</v>
      </c>
      <c r="HL326">
        <v>628.9</v>
      </c>
      <c r="HM326">
        <v>1.86325</v>
      </c>
      <c r="HN326">
        <v>1.86801</v>
      </c>
      <c r="HO326">
        <v>1.86783</v>
      </c>
      <c r="HP326">
        <v>1.86902</v>
      </c>
      <c r="HQ326">
        <v>1.86981</v>
      </c>
      <c r="HR326">
        <v>1.86584</v>
      </c>
      <c r="HS326">
        <v>1.86691</v>
      </c>
      <c r="HT326">
        <v>1.86832</v>
      </c>
      <c r="HU326">
        <v>5</v>
      </c>
      <c r="HV326">
        <v>0</v>
      </c>
      <c r="HW326">
        <v>0</v>
      </c>
      <c r="HX326">
        <v>0</v>
      </c>
      <c r="HY326" t="s">
        <v>422</v>
      </c>
      <c r="HZ326" t="s">
        <v>423</v>
      </c>
      <c r="IA326" t="s">
        <v>424</v>
      </c>
      <c r="IB326" t="s">
        <v>424</v>
      </c>
      <c r="IC326" t="s">
        <v>424</v>
      </c>
      <c r="ID326" t="s">
        <v>424</v>
      </c>
      <c r="IE326">
        <v>0</v>
      </c>
      <c r="IF326">
        <v>100</v>
      </c>
      <c r="IG326">
        <v>100</v>
      </c>
      <c r="IH326">
        <v>4.625</v>
      </c>
      <c r="II326">
        <v>0.5171</v>
      </c>
      <c r="IJ326">
        <v>4.02706509432224</v>
      </c>
      <c r="IK326">
        <v>0.00601174518973114</v>
      </c>
      <c r="IL326">
        <v>2.77886958061485e-07</v>
      </c>
      <c r="IM326">
        <v>-3.54636231360687e-10</v>
      </c>
      <c r="IN326">
        <v>-0.0404303883988718</v>
      </c>
      <c r="IO326">
        <v>-0.0177815531441476</v>
      </c>
      <c r="IP326">
        <v>0.00205572605671414</v>
      </c>
      <c r="IQ326">
        <v>-1.65519735432211e-05</v>
      </c>
      <c r="IR326">
        <v>-4</v>
      </c>
      <c r="IS326">
        <v>1848</v>
      </c>
      <c r="IT326">
        <v>1</v>
      </c>
      <c r="IU326">
        <v>25</v>
      </c>
      <c r="IV326">
        <v>24609.1</v>
      </c>
      <c r="IW326">
        <v>24609.1</v>
      </c>
      <c r="IX326">
        <v>0.313721</v>
      </c>
      <c r="IY326">
        <v>2.65869</v>
      </c>
      <c r="IZ326">
        <v>1.54785</v>
      </c>
      <c r="JA326">
        <v>2.30469</v>
      </c>
      <c r="JB326">
        <v>1.34644</v>
      </c>
      <c r="JC326">
        <v>2.37061</v>
      </c>
      <c r="JD326">
        <v>33.6029</v>
      </c>
      <c r="JE326">
        <v>24.2188</v>
      </c>
      <c r="JF326">
        <v>18</v>
      </c>
      <c r="JG326">
        <v>496.019</v>
      </c>
      <c r="JH326">
        <v>410.166</v>
      </c>
      <c r="JI326">
        <v>24.9999</v>
      </c>
      <c r="JJ326">
        <v>26.3797</v>
      </c>
      <c r="JK326">
        <v>30.0001</v>
      </c>
      <c r="JL326">
        <v>26.3245</v>
      </c>
      <c r="JM326">
        <v>26.2652</v>
      </c>
      <c r="JN326">
        <v>6.26701</v>
      </c>
      <c r="JO326">
        <v>36.4791</v>
      </c>
      <c r="JP326">
        <v>92.8457</v>
      </c>
      <c r="JQ326">
        <v>25</v>
      </c>
      <c r="JR326">
        <v>68.9649</v>
      </c>
      <c r="JS326">
        <v>19.05</v>
      </c>
      <c r="JT326">
        <v>102.365</v>
      </c>
      <c r="JU326">
        <v>103.155</v>
      </c>
    </row>
    <row r="327" spans="1:281">
      <c r="A327">
        <v>311</v>
      </c>
      <c r="B327">
        <v>1659028178</v>
      </c>
      <c r="C327">
        <v>4494.90000009537</v>
      </c>
      <c r="D327" t="s">
        <v>1049</v>
      </c>
      <c r="E327" t="s">
        <v>1050</v>
      </c>
      <c r="F327">
        <v>5</v>
      </c>
      <c r="G327" t="s">
        <v>1006</v>
      </c>
      <c r="H327" t="s">
        <v>417</v>
      </c>
      <c r="I327">
        <v>1659028170.21429</v>
      </c>
      <c r="J327">
        <f>(K327)/1000</f>
        <v>0</v>
      </c>
      <c r="K327">
        <f>IF(CZ327, AN327, AH327)</f>
        <v>0</v>
      </c>
      <c r="L327">
        <f>IF(CZ327, AI327, AG327)</f>
        <v>0</v>
      </c>
      <c r="M327">
        <f>DB327 - IF(AU327&gt;1, L327*CV327*100.0/(AW327*DP327), 0)</f>
        <v>0</v>
      </c>
      <c r="N327">
        <f>((T327-J327/2)*M327-L327)/(T327+J327/2)</f>
        <v>0</v>
      </c>
      <c r="O327">
        <f>N327*(DI327+DJ327)/1000.0</f>
        <v>0</v>
      </c>
      <c r="P327">
        <f>(DB327 - IF(AU327&gt;1, L327*CV327*100.0/(AW327*DP327), 0))*(DI327+DJ327)/1000.0</f>
        <v>0</v>
      </c>
      <c r="Q327">
        <f>2.0/((1/S327-1/R327)+SIGN(S327)*SQRT((1/S327-1/R327)*(1/S327-1/R327) + 4*CW327/((CW327+1)*(CW327+1))*(2*1/S327*1/R327-1/R327*1/R327)))</f>
        <v>0</v>
      </c>
      <c r="R327">
        <f>IF(LEFT(CX327,1)&lt;&gt;"0",IF(LEFT(CX327,1)="1",3.0,CY327),$D$5+$E$5*(DP327*DI327/($K$5*1000))+$F$5*(DP327*DI327/($K$5*1000))*MAX(MIN(CV327,$J$5),$I$5)*MAX(MIN(CV327,$J$5),$I$5)+$G$5*MAX(MIN(CV327,$J$5),$I$5)*(DP327*DI327/($K$5*1000))+$H$5*(DP327*DI327/($K$5*1000))*(DP327*DI327/($K$5*1000)))</f>
        <v>0</v>
      </c>
      <c r="S327">
        <f>J327*(1000-(1000*0.61365*exp(17.502*W327/(240.97+W327))/(DI327+DJ327)+DD327)/2)/(1000*0.61365*exp(17.502*W327/(240.97+W327))/(DI327+DJ327)-DD327)</f>
        <v>0</v>
      </c>
      <c r="T327">
        <f>1/((CW327+1)/(Q327/1.6)+1/(R327/1.37)) + CW327/((CW327+1)/(Q327/1.6) + CW327/(R327/1.37))</f>
        <v>0</v>
      </c>
      <c r="U327">
        <f>(CR327*CU327)</f>
        <v>0</v>
      </c>
      <c r="V327">
        <f>(DK327+(U327+2*0.95*5.67E-8*(((DK327+$B$7)+273)^4-(DK327+273)^4)-44100*J327)/(1.84*29.3*R327+8*0.95*5.67E-8*(DK327+273)^3))</f>
        <v>0</v>
      </c>
      <c r="W327">
        <f>($C$7*DL327+$D$7*DM327+$E$7*V327)</f>
        <v>0</v>
      </c>
      <c r="X327">
        <f>0.61365*exp(17.502*W327/(240.97+W327))</f>
        <v>0</v>
      </c>
      <c r="Y327">
        <f>(Z327/AA327*100)</f>
        <v>0</v>
      </c>
      <c r="Z327">
        <f>DD327*(DI327+DJ327)/1000</f>
        <v>0</v>
      </c>
      <c r="AA327">
        <f>0.61365*exp(17.502*DK327/(240.97+DK327))</f>
        <v>0</v>
      </c>
      <c r="AB327">
        <f>(X327-DD327*(DI327+DJ327)/1000)</f>
        <v>0</v>
      </c>
      <c r="AC327">
        <f>(-J327*44100)</f>
        <v>0</v>
      </c>
      <c r="AD327">
        <f>2*29.3*R327*0.92*(DK327-W327)</f>
        <v>0</v>
      </c>
      <c r="AE327">
        <f>2*0.95*5.67E-8*(((DK327+$B$7)+273)^4-(W327+273)^4)</f>
        <v>0</v>
      </c>
      <c r="AF327">
        <f>U327+AE327+AC327+AD327</f>
        <v>0</v>
      </c>
      <c r="AG327">
        <f>DH327*AU327*(DC327-DB327*(1000-AU327*DE327)/(1000-AU327*DD327))/(100*CV327)</f>
        <v>0</v>
      </c>
      <c r="AH327">
        <f>1000*DH327*AU327*(DD327-DE327)/(100*CV327*(1000-AU327*DD327))</f>
        <v>0</v>
      </c>
      <c r="AI327">
        <f>(AJ327 - AK327 - DI327*1E3/(8.314*(DK327+273.15)) * AM327/DH327 * AL327) * DH327/(100*CV327) * (1000 - DE327)/1000</f>
        <v>0</v>
      </c>
      <c r="AJ327">
        <v>79.0510928659457</v>
      </c>
      <c r="AK327">
        <v>91.8640896969697</v>
      </c>
      <c r="AL327">
        <v>-3.21663817326762</v>
      </c>
      <c r="AM327">
        <v>66.0504921813524</v>
      </c>
      <c r="AN327">
        <f>(AP327 - AO327 + DI327*1E3/(8.314*(DK327+273.15)) * AR327/DH327 * AQ327) * DH327/(100*CV327) * 1000/(1000 - AP327)</f>
        <v>0</v>
      </c>
      <c r="AO327">
        <v>19.1368165761905</v>
      </c>
      <c r="AP327">
        <v>25.0715825174825</v>
      </c>
      <c r="AQ327">
        <v>0.000325090909091505</v>
      </c>
      <c r="AR327">
        <v>92.47</v>
      </c>
      <c r="AS327">
        <v>0</v>
      </c>
      <c r="AT327">
        <v>0</v>
      </c>
      <c r="AU327">
        <f>IF(AS327*$H$13&gt;=AW327,1.0,(AW327/(AW327-AS327*$H$13)))</f>
        <v>0</v>
      </c>
      <c r="AV327">
        <f>(AU327-1)*100</f>
        <v>0</v>
      </c>
      <c r="AW327">
        <f>MAX(0,($B$13+$C$13*DP327)/(1+$D$13*DP327)*DI327/(DK327+273)*$E$13)</f>
        <v>0</v>
      </c>
      <c r="AX327" t="s">
        <v>418</v>
      </c>
      <c r="AY327" t="s">
        <v>418</v>
      </c>
      <c r="AZ327">
        <v>0</v>
      </c>
      <c r="BA327">
        <v>0</v>
      </c>
      <c r="BB327">
        <f>1-AZ327/BA327</f>
        <v>0</v>
      </c>
      <c r="BC327">
        <v>0</v>
      </c>
      <c r="BD327" t="s">
        <v>418</v>
      </c>
      <c r="BE327" t="s">
        <v>418</v>
      </c>
      <c r="BF327">
        <v>0</v>
      </c>
      <c r="BG327">
        <v>0</v>
      </c>
      <c r="BH327">
        <f>1-BF327/BG327</f>
        <v>0</v>
      </c>
      <c r="BI327">
        <v>0.5</v>
      </c>
      <c r="BJ327">
        <f>CS327</f>
        <v>0</v>
      </c>
      <c r="BK327">
        <f>L327</f>
        <v>0</v>
      </c>
      <c r="BL327">
        <f>BH327*BI327*BJ327</f>
        <v>0</v>
      </c>
      <c r="BM327">
        <f>(BK327-BC327)/BJ327</f>
        <v>0</v>
      </c>
      <c r="BN327">
        <f>(BA327-BG327)/BG327</f>
        <v>0</v>
      </c>
      <c r="BO327">
        <f>AZ327/(BB327+AZ327/BG327)</f>
        <v>0</v>
      </c>
      <c r="BP327" t="s">
        <v>418</v>
      </c>
      <c r="BQ327">
        <v>0</v>
      </c>
      <c r="BR327">
        <f>IF(BQ327&lt;&gt;0, BQ327, BO327)</f>
        <v>0</v>
      </c>
      <c r="BS327">
        <f>1-BR327/BG327</f>
        <v>0</v>
      </c>
      <c r="BT327">
        <f>(BG327-BF327)/(BG327-BR327)</f>
        <v>0</v>
      </c>
      <c r="BU327">
        <f>(BA327-BG327)/(BA327-BR327)</f>
        <v>0</v>
      </c>
      <c r="BV327">
        <f>(BG327-BF327)/(BG327-AZ327)</f>
        <v>0</v>
      </c>
      <c r="BW327">
        <f>(BA327-BG327)/(BA327-AZ327)</f>
        <v>0</v>
      </c>
      <c r="BX327">
        <f>(BT327*BR327/BF327)</f>
        <v>0</v>
      </c>
      <c r="BY327">
        <f>(1-BX327)</f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f>$B$11*DQ327+$C$11*DR327+$F$11*EC327*(1-EF327)</f>
        <v>0</v>
      </c>
      <c r="CS327">
        <f>CR327*CT327</f>
        <v>0</v>
      </c>
      <c r="CT327">
        <f>($B$11*$D$9+$C$11*$D$9+$F$11*((EP327+EH327)/MAX(EP327+EH327+EQ327, 0.1)*$I$9+EQ327/MAX(EP327+EH327+EQ327, 0.1)*$J$9))/($B$11+$C$11+$F$11)</f>
        <v>0</v>
      </c>
      <c r="CU327">
        <f>($B$11*$K$9+$C$11*$K$9+$F$11*((EP327+EH327)/MAX(EP327+EH327+EQ327, 0.1)*$P$9+EQ327/MAX(EP327+EH327+EQ327, 0.1)*$Q$9))/($B$11+$C$11+$F$11)</f>
        <v>0</v>
      </c>
      <c r="CV327">
        <v>6</v>
      </c>
      <c r="CW327">
        <v>0.5</v>
      </c>
      <c r="CX327" t="s">
        <v>419</v>
      </c>
      <c r="CY327">
        <v>2</v>
      </c>
      <c r="CZ327" t="b">
        <v>1</v>
      </c>
      <c r="DA327">
        <v>1659028170.21429</v>
      </c>
      <c r="DB327">
        <v>112.252871428571</v>
      </c>
      <c r="DC327">
        <v>94.6522357142857</v>
      </c>
      <c r="DD327">
        <v>25.0676857142857</v>
      </c>
      <c r="DE327">
        <v>19.1348357142857</v>
      </c>
      <c r="DF327">
        <v>107.576328571429</v>
      </c>
      <c r="DG327">
        <v>24.5505464285714</v>
      </c>
      <c r="DH327">
        <v>500.038714285714</v>
      </c>
      <c r="DI327">
        <v>90.3665857142857</v>
      </c>
      <c r="DJ327">
        <v>0.0453553071428571</v>
      </c>
      <c r="DK327">
        <v>27.1801107142857</v>
      </c>
      <c r="DL327">
        <v>27.4423357142857</v>
      </c>
      <c r="DM327">
        <v>999.9</v>
      </c>
      <c r="DN327">
        <v>0</v>
      </c>
      <c r="DO327">
        <v>0</v>
      </c>
      <c r="DP327">
        <v>9968.92857142857</v>
      </c>
      <c r="DQ327">
        <v>0</v>
      </c>
      <c r="DR327">
        <v>18.0969535714286</v>
      </c>
      <c r="DS327">
        <v>17.6006714285714</v>
      </c>
      <c r="DT327">
        <v>115.139085714286</v>
      </c>
      <c r="DU327">
        <v>96.4990071428572</v>
      </c>
      <c r="DV327">
        <v>5.9328625</v>
      </c>
      <c r="DW327">
        <v>94.6522357142857</v>
      </c>
      <c r="DX327">
        <v>19.1348357142857</v>
      </c>
      <c r="DY327">
        <v>2.26528142857143</v>
      </c>
      <c r="DZ327">
        <v>1.72914857142857</v>
      </c>
      <c r="EA327">
        <v>19.4316285714286</v>
      </c>
      <c r="EB327">
        <v>15.1606035714286</v>
      </c>
      <c r="EC327">
        <v>1999.9975</v>
      </c>
      <c r="ED327">
        <v>0.979994964285715</v>
      </c>
      <c r="EE327">
        <v>0.0200050714285714</v>
      </c>
      <c r="EF327">
        <v>0</v>
      </c>
      <c r="EG327">
        <v>843.60875</v>
      </c>
      <c r="EH327">
        <v>5.00063</v>
      </c>
      <c r="EI327">
        <v>16611.55</v>
      </c>
      <c r="EJ327">
        <v>17256.8428571429</v>
      </c>
      <c r="EK327">
        <v>37.9126428571428</v>
      </c>
      <c r="EL327">
        <v>37.9955</v>
      </c>
      <c r="EM327">
        <v>37.375</v>
      </c>
      <c r="EN327">
        <v>37.312</v>
      </c>
      <c r="EO327">
        <v>38.937</v>
      </c>
      <c r="EP327">
        <v>1955.08678571429</v>
      </c>
      <c r="EQ327">
        <v>39.9107142857143</v>
      </c>
      <c r="ER327">
        <v>0</v>
      </c>
      <c r="ES327">
        <v>1659028176.7</v>
      </c>
      <c r="ET327">
        <v>0</v>
      </c>
      <c r="EU327">
        <v>843.77532</v>
      </c>
      <c r="EV327">
        <v>24.7848461362035</v>
      </c>
      <c r="EW327">
        <v>473.569230813253</v>
      </c>
      <c r="EX327">
        <v>16613.952</v>
      </c>
      <c r="EY327">
        <v>15</v>
      </c>
      <c r="EZ327">
        <v>0</v>
      </c>
      <c r="FA327" t="s">
        <v>420</v>
      </c>
      <c r="FB327">
        <v>1657551626.5</v>
      </c>
      <c r="FC327">
        <v>1657551629</v>
      </c>
      <c r="FD327">
        <v>0</v>
      </c>
      <c r="FE327">
        <v>0.403</v>
      </c>
      <c r="FF327">
        <v>0.009</v>
      </c>
      <c r="FG327">
        <v>9.41</v>
      </c>
      <c r="FH327">
        <v>0.087</v>
      </c>
      <c r="FI327">
        <v>417</v>
      </c>
      <c r="FJ327">
        <v>17</v>
      </c>
      <c r="FK327">
        <v>1.61</v>
      </c>
      <c r="FL327">
        <v>0.59</v>
      </c>
      <c r="FM327">
        <v>16.811315</v>
      </c>
      <c r="FN327">
        <v>15.5549966228893</v>
      </c>
      <c r="FO327">
        <v>1.56599345505497</v>
      </c>
      <c r="FP327">
        <v>0</v>
      </c>
      <c r="FQ327">
        <v>842.2135</v>
      </c>
      <c r="FR327">
        <v>23.7270129790671</v>
      </c>
      <c r="FS327">
        <v>2.33475735292959</v>
      </c>
      <c r="FT327">
        <v>0</v>
      </c>
      <c r="FU327">
        <v>5.92152225</v>
      </c>
      <c r="FV327">
        <v>0.146739399624776</v>
      </c>
      <c r="FW327">
        <v>0.0163322108863895</v>
      </c>
      <c r="FX327">
        <v>0</v>
      </c>
      <c r="FY327">
        <v>0</v>
      </c>
      <c r="FZ327">
        <v>3</v>
      </c>
      <c r="GA327" t="s">
        <v>427</v>
      </c>
      <c r="GB327">
        <v>2.97347</v>
      </c>
      <c r="GC327">
        <v>2.6992</v>
      </c>
      <c r="GD327">
        <v>0.0220424</v>
      </c>
      <c r="GE327">
        <v>0.0183675</v>
      </c>
      <c r="GF327">
        <v>0.106295</v>
      </c>
      <c r="GG327">
        <v>0.0887627</v>
      </c>
      <c r="GH327">
        <v>38099.5</v>
      </c>
      <c r="GI327">
        <v>41820.9</v>
      </c>
      <c r="GJ327">
        <v>35303.7</v>
      </c>
      <c r="GK327">
        <v>38638.6</v>
      </c>
      <c r="GL327">
        <v>44723.4</v>
      </c>
      <c r="GM327">
        <v>50846.6</v>
      </c>
      <c r="GN327">
        <v>55180.4</v>
      </c>
      <c r="GO327">
        <v>61971.3</v>
      </c>
      <c r="GP327">
        <v>1.9826</v>
      </c>
      <c r="GQ327">
        <v>1.8486</v>
      </c>
      <c r="GR327">
        <v>0.14621</v>
      </c>
      <c r="GS327">
        <v>0</v>
      </c>
      <c r="GT327">
        <v>25.0172</v>
      </c>
      <c r="GU327">
        <v>999.9</v>
      </c>
      <c r="GV327">
        <v>58.802</v>
      </c>
      <c r="GW327">
        <v>29.195</v>
      </c>
      <c r="GX327">
        <v>26.4683</v>
      </c>
      <c r="GY327">
        <v>55.6264</v>
      </c>
      <c r="GZ327">
        <v>43.2893</v>
      </c>
      <c r="HA327">
        <v>1</v>
      </c>
      <c r="HB327">
        <v>-0.0675203</v>
      </c>
      <c r="HC327">
        <v>0.00566449</v>
      </c>
      <c r="HD327">
        <v>20.1135</v>
      </c>
      <c r="HE327">
        <v>5.19812</v>
      </c>
      <c r="HF327">
        <v>12.0052</v>
      </c>
      <c r="HG327">
        <v>4.9752</v>
      </c>
      <c r="HH327">
        <v>3.2934</v>
      </c>
      <c r="HI327">
        <v>9999</v>
      </c>
      <c r="HJ327">
        <v>9999</v>
      </c>
      <c r="HK327">
        <v>9999</v>
      </c>
      <c r="HL327">
        <v>628.9</v>
      </c>
      <c r="HM327">
        <v>1.86322</v>
      </c>
      <c r="HN327">
        <v>1.8681</v>
      </c>
      <c r="HO327">
        <v>1.86783</v>
      </c>
      <c r="HP327">
        <v>1.86899</v>
      </c>
      <c r="HQ327">
        <v>1.86981</v>
      </c>
      <c r="HR327">
        <v>1.86587</v>
      </c>
      <c r="HS327">
        <v>1.86691</v>
      </c>
      <c r="HT327">
        <v>1.86829</v>
      </c>
      <c r="HU327">
        <v>5</v>
      </c>
      <c r="HV327">
        <v>0</v>
      </c>
      <c r="HW327">
        <v>0</v>
      </c>
      <c r="HX327">
        <v>0</v>
      </c>
      <c r="HY327" t="s">
        <v>422</v>
      </c>
      <c r="HZ327" t="s">
        <v>423</v>
      </c>
      <c r="IA327" t="s">
        <v>424</v>
      </c>
      <c r="IB327" t="s">
        <v>424</v>
      </c>
      <c r="IC327" t="s">
        <v>424</v>
      </c>
      <c r="ID327" t="s">
        <v>424</v>
      </c>
      <c r="IE327">
        <v>0</v>
      </c>
      <c r="IF327">
        <v>100</v>
      </c>
      <c r="IG327">
        <v>100</v>
      </c>
      <c r="IH327">
        <v>4.531</v>
      </c>
      <c r="II327">
        <v>0.517</v>
      </c>
      <c r="IJ327">
        <v>4.02706509432224</v>
      </c>
      <c r="IK327">
        <v>0.00601174518973114</v>
      </c>
      <c r="IL327">
        <v>2.77886958061485e-07</v>
      </c>
      <c r="IM327">
        <v>-3.54636231360687e-10</v>
      </c>
      <c r="IN327">
        <v>-0.0404303883988718</v>
      </c>
      <c r="IO327">
        <v>-0.0177815531441476</v>
      </c>
      <c r="IP327">
        <v>0.00205572605671414</v>
      </c>
      <c r="IQ327">
        <v>-1.65519735432211e-05</v>
      </c>
      <c r="IR327">
        <v>-4</v>
      </c>
      <c r="IS327">
        <v>1848</v>
      </c>
      <c r="IT327">
        <v>1</v>
      </c>
      <c r="IU327">
        <v>25</v>
      </c>
      <c r="IV327">
        <v>24609.2</v>
      </c>
      <c r="IW327">
        <v>24609.2</v>
      </c>
      <c r="IX327">
        <v>0.275879</v>
      </c>
      <c r="IY327">
        <v>2.65747</v>
      </c>
      <c r="IZ327">
        <v>1.54785</v>
      </c>
      <c r="JA327">
        <v>2.30591</v>
      </c>
      <c r="JB327">
        <v>1.34644</v>
      </c>
      <c r="JC327">
        <v>2.37183</v>
      </c>
      <c r="JD327">
        <v>33.6029</v>
      </c>
      <c r="JE327">
        <v>24.2188</v>
      </c>
      <c r="JF327">
        <v>18</v>
      </c>
      <c r="JG327">
        <v>496.018</v>
      </c>
      <c r="JH327">
        <v>410.054</v>
      </c>
      <c r="JI327">
        <v>24.9999</v>
      </c>
      <c r="JJ327">
        <v>26.3797</v>
      </c>
      <c r="JK327">
        <v>30.0001</v>
      </c>
      <c r="JL327">
        <v>26.3245</v>
      </c>
      <c r="JM327">
        <v>26.2652</v>
      </c>
      <c r="JN327">
        <v>5.50307</v>
      </c>
      <c r="JO327">
        <v>36.7708</v>
      </c>
      <c r="JP327">
        <v>92.8457</v>
      </c>
      <c r="JQ327">
        <v>25</v>
      </c>
      <c r="JR327">
        <v>48.8363</v>
      </c>
      <c r="JS327">
        <v>19.03</v>
      </c>
      <c r="JT327">
        <v>102.365</v>
      </c>
      <c r="JU327">
        <v>103.155</v>
      </c>
    </row>
    <row r="328" spans="1:281">
      <c r="A328">
        <v>312</v>
      </c>
      <c r="B328">
        <v>1659028183</v>
      </c>
      <c r="C328">
        <v>4499.90000009537</v>
      </c>
      <c r="D328" t="s">
        <v>1051</v>
      </c>
      <c r="E328" t="s">
        <v>1052</v>
      </c>
      <c r="F328">
        <v>5</v>
      </c>
      <c r="G328" t="s">
        <v>1006</v>
      </c>
      <c r="H328" t="s">
        <v>417</v>
      </c>
      <c r="I328">
        <v>1659028175.5</v>
      </c>
      <c r="J328">
        <f>(K328)/1000</f>
        <v>0</v>
      </c>
      <c r="K328">
        <f>IF(CZ328, AN328, AH328)</f>
        <v>0</v>
      </c>
      <c r="L328">
        <f>IF(CZ328, AI328, AG328)</f>
        <v>0</v>
      </c>
      <c r="M328">
        <f>DB328 - IF(AU328&gt;1, L328*CV328*100.0/(AW328*DP328), 0)</f>
        <v>0</v>
      </c>
      <c r="N328">
        <f>((T328-J328/2)*M328-L328)/(T328+J328/2)</f>
        <v>0</v>
      </c>
      <c r="O328">
        <f>N328*(DI328+DJ328)/1000.0</f>
        <v>0</v>
      </c>
      <c r="P328">
        <f>(DB328 - IF(AU328&gt;1, L328*CV328*100.0/(AW328*DP328), 0))*(DI328+DJ328)/1000.0</f>
        <v>0</v>
      </c>
      <c r="Q328">
        <f>2.0/((1/S328-1/R328)+SIGN(S328)*SQRT((1/S328-1/R328)*(1/S328-1/R328) + 4*CW328/((CW328+1)*(CW328+1))*(2*1/S328*1/R328-1/R328*1/R328)))</f>
        <v>0</v>
      </c>
      <c r="R328">
        <f>IF(LEFT(CX328,1)&lt;&gt;"0",IF(LEFT(CX328,1)="1",3.0,CY328),$D$5+$E$5*(DP328*DI328/($K$5*1000))+$F$5*(DP328*DI328/($K$5*1000))*MAX(MIN(CV328,$J$5),$I$5)*MAX(MIN(CV328,$J$5),$I$5)+$G$5*MAX(MIN(CV328,$J$5),$I$5)*(DP328*DI328/($K$5*1000))+$H$5*(DP328*DI328/($K$5*1000))*(DP328*DI328/($K$5*1000)))</f>
        <v>0</v>
      </c>
      <c r="S328">
        <f>J328*(1000-(1000*0.61365*exp(17.502*W328/(240.97+W328))/(DI328+DJ328)+DD328)/2)/(1000*0.61365*exp(17.502*W328/(240.97+W328))/(DI328+DJ328)-DD328)</f>
        <v>0</v>
      </c>
      <c r="T328">
        <f>1/((CW328+1)/(Q328/1.6)+1/(R328/1.37)) + CW328/((CW328+1)/(Q328/1.6) + CW328/(R328/1.37))</f>
        <v>0</v>
      </c>
      <c r="U328">
        <f>(CR328*CU328)</f>
        <v>0</v>
      </c>
      <c r="V328">
        <f>(DK328+(U328+2*0.95*5.67E-8*(((DK328+$B$7)+273)^4-(DK328+273)^4)-44100*J328)/(1.84*29.3*R328+8*0.95*5.67E-8*(DK328+273)^3))</f>
        <v>0</v>
      </c>
      <c r="W328">
        <f>($C$7*DL328+$D$7*DM328+$E$7*V328)</f>
        <v>0</v>
      </c>
      <c r="X328">
        <f>0.61365*exp(17.502*W328/(240.97+W328))</f>
        <v>0</v>
      </c>
      <c r="Y328">
        <f>(Z328/AA328*100)</f>
        <v>0</v>
      </c>
      <c r="Z328">
        <f>DD328*(DI328+DJ328)/1000</f>
        <v>0</v>
      </c>
      <c r="AA328">
        <f>0.61365*exp(17.502*DK328/(240.97+DK328))</f>
        <v>0</v>
      </c>
      <c r="AB328">
        <f>(X328-DD328*(DI328+DJ328)/1000)</f>
        <v>0</v>
      </c>
      <c r="AC328">
        <f>(-J328*44100)</f>
        <v>0</v>
      </c>
      <c r="AD328">
        <f>2*29.3*R328*0.92*(DK328-W328)</f>
        <v>0</v>
      </c>
      <c r="AE328">
        <f>2*0.95*5.67E-8*(((DK328+$B$7)+273)^4-(W328+273)^4)</f>
        <v>0</v>
      </c>
      <c r="AF328">
        <f>U328+AE328+AC328+AD328</f>
        <v>0</v>
      </c>
      <c r="AG328">
        <f>DH328*AU328*(DC328-DB328*(1000-AU328*DE328)/(1000-AU328*DD328))/(100*CV328)</f>
        <v>0</v>
      </c>
      <c r="AH328">
        <f>1000*DH328*AU328*(DD328-DE328)/(100*CV328*(1000-AU328*DD328))</f>
        <v>0</v>
      </c>
      <c r="AI328">
        <f>(AJ328 - AK328 - DI328*1E3/(8.314*(DK328+273.15)) * AM328/DH328 * AL328) * DH328/(100*CV328) * (1000 - DE328)/1000</f>
        <v>0</v>
      </c>
      <c r="AJ328">
        <v>62.0996573640933</v>
      </c>
      <c r="AK328">
        <v>76.0656163636363</v>
      </c>
      <c r="AL328">
        <v>-3.21571839304622</v>
      </c>
      <c r="AM328">
        <v>66.0504921813524</v>
      </c>
      <c r="AN328">
        <f>(AP328 - AO328 + DI328*1E3/(8.314*(DK328+273.15)) * AR328/DH328 * AQ328) * DH328/(100*CV328) * 1000/(1000 - AP328)</f>
        <v>0</v>
      </c>
      <c r="AO328">
        <v>19.0441689064069</v>
      </c>
      <c r="AP328">
        <v>25.047993006993</v>
      </c>
      <c r="AQ328">
        <v>-0.00604096969695365</v>
      </c>
      <c r="AR328">
        <v>92.47</v>
      </c>
      <c r="AS328">
        <v>0</v>
      </c>
      <c r="AT328">
        <v>0</v>
      </c>
      <c r="AU328">
        <f>IF(AS328*$H$13&gt;=AW328,1.0,(AW328/(AW328-AS328*$H$13)))</f>
        <v>0</v>
      </c>
      <c r="AV328">
        <f>(AU328-1)*100</f>
        <v>0</v>
      </c>
      <c r="AW328">
        <f>MAX(0,($B$13+$C$13*DP328)/(1+$D$13*DP328)*DI328/(DK328+273)*$E$13)</f>
        <v>0</v>
      </c>
      <c r="AX328" t="s">
        <v>418</v>
      </c>
      <c r="AY328" t="s">
        <v>418</v>
      </c>
      <c r="AZ328">
        <v>0</v>
      </c>
      <c r="BA328">
        <v>0</v>
      </c>
      <c r="BB328">
        <f>1-AZ328/BA328</f>
        <v>0</v>
      </c>
      <c r="BC328">
        <v>0</v>
      </c>
      <c r="BD328" t="s">
        <v>418</v>
      </c>
      <c r="BE328" t="s">
        <v>418</v>
      </c>
      <c r="BF328">
        <v>0</v>
      </c>
      <c r="BG328">
        <v>0</v>
      </c>
      <c r="BH328">
        <f>1-BF328/BG328</f>
        <v>0</v>
      </c>
      <c r="BI328">
        <v>0.5</v>
      </c>
      <c r="BJ328">
        <f>CS328</f>
        <v>0</v>
      </c>
      <c r="BK328">
        <f>L328</f>
        <v>0</v>
      </c>
      <c r="BL328">
        <f>BH328*BI328*BJ328</f>
        <v>0</v>
      </c>
      <c r="BM328">
        <f>(BK328-BC328)/BJ328</f>
        <v>0</v>
      </c>
      <c r="BN328">
        <f>(BA328-BG328)/BG328</f>
        <v>0</v>
      </c>
      <c r="BO328">
        <f>AZ328/(BB328+AZ328/BG328)</f>
        <v>0</v>
      </c>
      <c r="BP328" t="s">
        <v>418</v>
      </c>
      <c r="BQ328">
        <v>0</v>
      </c>
      <c r="BR328">
        <f>IF(BQ328&lt;&gt;0, BQ328, BO328)</f>
        <v>0</v>
      </c>
      <c r="BS328">
        <f>1-BR328/BG328</f>
        <v>0</v>
      </c>
      <c r="BT328">
        <f>(BG328-BF328)/(BG328-BR328)</f>
        <v>0</v>
      </c>
      <c r="BU328">
        <f>(BA328-BG328)/(BA328-BR328)</f>
        <v>0</v>
      </c>
      <c r="BV328">
        <f>(BG328-BF328)/(BG328-AZ328)</f>
        <v>0</v>
      </c>
      <c r="BW328">
        <f>(BA328-BG328)/(BA328-AZ328)</f>
        <v>0</v>
      </c>
      <c r="BX328">
        <f>(BT328*BR328/BF328)</f>
        <v>0</v>
      </c>
      <c r="BY328">
        <f>(1-BX328)</f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f>$B$11*DQ328+$C$11*DR328+$F$11*EC328*(1-EF328)</f>
        <v>0</v>
      </c>
      <c r="CS328">
        <f>CR328*CT328</f>
        <v>0</v>
      </c>
      <c r="CT328">
        <f>($B$11*$D$9+$C$11*$D$9+$F$11*((EP328+EH328)/MAX(EP328+EH328+EQ328, 0.1)*$I$9+EQ328/MAX(EP328+EH328+EQ328, 0.1)*$J$9))/($B$11+$C$11+$F$11)</f>
        <v>0</v>
      </c>
      <c r="CU328">
        <f>($B$11*$K$9+$C$11*$K$9+$F$11*((EP328+EH328)/MAX(EP328+EH328+EQ328, 0.1)*$P$9+EQ328/MAX(EP328+EH328+EQ328, 0.1)*$Q$9))/($B$11+$C$11+$F$11)</f>
        <v>0</v>
      </c>
      <c r="CV328">
        <v>6</v>
      </c>
      <c r="CW328">
        <v>0.5</v>
      </c>
      <c r="CX328" t="s">
        <v>419</v>
      </c>
      <c r="CY328">
        <v>2</v>
      </c>
      <c r="CZ328" t="b">
        <v>1</v>
      </c>
      <c r="DA328">
        <v>1659028175.5</v>
      </c>
      <c r="DB328">
        <v>95.9380074074074</v>
      </c>
      <c r="DC328">
        <v>76.811037037037</v>
      </c>
      <c r="DD328">
        <v>25.0637407407407</v>
      </c>
      <c r="DE328">
        <v>19.0963703703704</v>
      </c>
      <c r="DF328">
        <v>91.3596074074074</v>
      </c>
      <c r="DG328">
        <v>24.5467925925926</v>
      </c>
      <c r="DH328">
        <v>500.075148148148</v>
      </c>
      <c r="DI328">
        <v>90.3659222222222</v>
      </c>
      <c r="DJ328">
        <v>0.0453069777777778</v>
      </c>
      <c r="DK328">
        <v>27.1794222222222</v>
      </c>
      <c r="DL328">
        <v>27.4303111111111</v>
      </c>
      <c r="DM328">
        <v>999.9</v>
      </c>
      <c r="DN328">
        <v>0</v>
      </c>
      <c r="DO328">
        <v>0</v>
      </c>
      <c r="DP328">
        <v>9965</v>
      </c>
      <c r="DQ328">
        <v>0</v>
      </c>
      <c r="DR328">
        <v>18.0970703703704</v>
      </c>
      <c r="DS328">
        <v>19.126962962963</v>
      </c>
      <c r="DT328">
        <v>98.4043962962963</v>
      </c>
      <c r="DU328">
        <v>78.3070111111111</v>
      </c>
      <c r="DV328">
        <v>5.96737777777778</v>
      </c>
      <c r="DW328">
        <v>76.811037037037</v>
      </c>
      <c r="DX328">
        <v>19.0963703703704</v>
      </c>
      <c r="DY328">
        <v>2.26490925925926</v>
      </c>
      <c r="DZ328">
        <v>1.72566</v>
      </c>
      <c r="EA328">
        <v>19.4289740740741</v>
      </c>
      <c r="EB328">
        <v>15.1291666666667</v>
      </c>
      <c r="EC328">
        <v>1999.99851851852</v>
      </c>
      <c r="ED328">
        <v>0.979994777777778</v>
      </c>
      <c r="EE328">
        <v>0.0200052703703704</v>
      </c>
      <c r="EF328">
        <v>0</v>
      </c>
      <c r="EG328">
        <v>845.850407407407</v>
      </c>
      <c r="EH328">
        <v>5.00063</v>
      </c>
      <c r="EI328">
        <v>16653.8037037037</v>
      </c>
      <c r="EJ328">
        <v>17256.8444444444</v>
      </c>
      <c r="EK328">
        <v>37.9094444444444</v>
      </c>
      <c r="EL328">
        <v>37.9883333333333</v>
      </c>
      <c r="EM328">
        <v>37.375</v>
      </c>
      <c r="EN328">
        <v>37.312</v>
      </c>
      <c r="EO328">
        <v>38.937</v>
      </c>
      <c r="EP328">
        <v>1955.08740740741</v>
      </c>
      <c r="EQ328">
        <v>39.9111111111111</v>
      </c>
      <c r="ER328">
        <v>0</v>
      </c>
      <c r="ES328">
        <v>1659028182.1</v>
      </c>
      <c r="ET328">
        <v>0</v>
      </c>
      <c r="EU328">
        <v>845.923615384615</v>
      </c>
      <c r="EV328">
        <v>26.2122393026869</v>
      </c>
      <c r="EW328">
        <v>507.302564071288</v>
      </c>
      <c r="EX328">
        <v>16655.1230769231</v>
      </c>
      <c r="EY328">
        <v>15</v>
      </c>
      <c r="EZ328">
        <v>0</v>
      </c>
      <c r="FA328" t="s">
        <v>420</v>
      </c>
      <c r="FB328">
        <v>1657551626.5</v>
      </c>
      <c r="FC328">
        <v>1657551629</v>
      </c>
      <c r="FD328">
        <v>0</v>
      </c>
      <c r="FE328">
        <v>0.403</v>
      </c>
      <c r="FF328">
        <v>0.009</v>
      </c>
      <c r="FG328">
        <v>9.41</v>
      </c>
      <c r="FH328">
        <v>0.087</v>
      </c>
      <c r="FI328">
        <v>417</v>
      </c>
      <c r="FJ328">
        <v>17</v>
      </c>
      <c r="FK328">
        <v>1.61</v>
      </c>
      <c r="FL328">
        <v>0.59</v>
      </c>
      <c r="FM328">
        <v>18.01644</v>
      </c>
      <c r="FN328">
        <v>15.6299234521576</v>
      </c>
      <c r="FO328">
        <v>1.59185780282034</v>
      </c>
      <c r="FP328">
        <v>0</v>
      </c>
      <c r="FQ328">
        <v>844.189911764706</v>
      </c>
      <c r="FR328">
        <v>25.3889228337485</v>
      </c>
      <c r="FS328">
        <v>2.49795934794368</v>
      </c>
      <c r="FT328">
        <v>0</v>
      </c>
      <c r="FU328">
        <v>5.947902</v>
      </c>
      <c r="FV328">
        <v>0.370071219512174</v>
      </c>
      <c r="FW328">
        <v>0.0396810522289921</v>
      </c>
      <c r="FX328">
        <v>0</v>
      </c>
      <c r="FY328">
        <v>0</v>
      </c>
      <c r="FZ328">
        <v>3</v>
      </c>
      <c r="GA328" t="s">
        <v>427</v>
      </c>
      <c r="GB328">
        <v>2.9731</v>
      </c>
      <c r="GC328">
        <v>2.70023</v>
      </c>
      <c r="GD328">
        <v>0.0180475</v>
      </c>
      <c r="GE328">
        <v>0.0136718</v>
      </c>
      <c r="GF328">
        <v>0.106242</v>
      </c>
      <c r="GG328">
        <v>0.0886655</v>
      </c>
      <c r="GH328">
        <v>38254.9</v>
      </c>
      <c r="GI328">
        <v>42020.6</v>
      </c>
      <c r="GJ328">
        <v>35303.5</v>
      </c>
      <c r="GK328">
        <v>38638.4</v>
      </c>
      <c r="GL328">
        <v>44726.6</v>
      </c>
      <c r="GM328">
        <v>50851.3</v>
      </c>
      <c r="GN328">
        <v>55181.1</v>
      </c>
      <c r="GO328">
        <v>61970.6</v>
      </c>
      <c r="GP328">
        <v>1.9834</v>
      </c>
      <c r="GQ328">
        <v>1.848</v>
      </c>
      <c r="GR328">
        <v>0.145823</v>
      </c>
      <c r="GS328">
        <v>0</v>
      </c>
      <c r="GT328">
        <v>25.0235</v>
      </c>
      <c r="GU328">
        <v>999.9</v>
      </c>
      <c r="GV328">
        <v>58.778</v>
      </c>
      <c r="GW328">
        <v>29.195</v>
      </c>
      <c r="GX328">
        <v>26.4559</v>
      </c>
      <c r="GY328">
        <v>56.0564</v>
      </c>
      <c r="GZ328">
        <v>43.3534</v>
      </c>
      <c r="HA328">
        <v>1</v>
      </c>
      <c r="HB328">
        <v>-0.0680081</v>
      </c>
      <c r="HC328">
        <v>0.00821351</v>
      </c>
      <c r="HD328">
        <v>20.1138</v>
      </c>
      <c r="HE328">
        <v>5.19932</v>
      </c>
      <c r="HF328">
        <v>12.004</v>
      </c>
      <c r="HG328">
        <v>4.976</v>
      </c>
      <c r="HH328">
        <v>3.2938</v>
      </c>
      <c r="HI328">
        <v>9999</v>
      </c>
      <c r="HJ328">
        <v>9999</v>
      </c>
      <c r="HK328">
        <v>9999</v>
      </c>
      <c r="HL328">
        <v>628.9</v>
      </c>
      <c r="HM328">
        <v>1.86322</v>
      </c>
      <c r="HN328">
        <v>1.86813</v>
      </c>
      <c r="HO328">
        <v>1.86783</v>
      </c>
      <c r="HP328">
        <v>1.86902</v>
      </c>
      <c r="HQ328">
        <v>1.86981</v>
      </c>
      <c r="HR328">
        <v>1.86584</v>
      </c>
      <c r="HS328">
        <v>1.86691</v>
      </c>
      <c r="HT328">
        <v>1.86829</v>
      </c>
      <c r="HU328">
        <v>5</v>
      </c>
      <c r="HV328">
        <v>0</v>
      </c>
      <c r="HW328">
        <v>0</v>
      </c>
      <c r="HX328">
        <v>0</v>
      </c>
      <c r="HY328" t="s">
        <v>422</v>
      </c>
      <c r="HZ328" t="s">
        <v>423</v>
      </c>
      <c r="IA328" t="s">
        <v>424</v>
      </c>
      <c r="IB328" t="s">
        <v>424</v>
      </c>
      <c r="IC328" t="s">
        <v>424</v>
      </c>
      <c r="ID328" t="s">
        <v>424</v>
      </c>
      <c r="IE328">
        <v>0</v>
      </c>
      <c r="IF328">
        <v>100</v>
      </c>
      <c r="IG328">
        <v>100</v>
      </c>
      <c r="IH328">
        <v>4.437</v>
      </c>
      <c r="II328">
        <v>0.5162</v>
      </c>
      <c r="IJ328">
        <v>4.02706509432224</v>
      </c>
      <c r="IK328">
        <v>0.00601174518973114</v>
      </c>
      <c r="IL328">
        <v>2.77886958061485e-07</v>
      </c>
      <c r="IM328">
        <v>-3.54636231360687e-10</v>
      </c>
      <c r="IN328">
        <v>-0.0404303883988718</v>
      </c>
      <c r="IO328">
        <v>-0.0177815531441476</v>
      </c>
      <c r="IP328">
        <v>0.00205572605671414</v>
      </c>
      <c r="IQ328">
        <v>-1.65519735432211e-05</v>
      </c>
      <c r="IR328">
        <v>-4</v>
      </c>
      <c r="IS328">
        <v>1848</v>
      </c>
      <c r="IT328">
        <v>1</v>
      </c>
      <c r="IU328">
        <v>25</v>
      </c>
      <c r="IV328">
        <v>24609.3</v>
      </c>
      <c r="IW328">
        <v>24609.2</v>
      </c>
      <c r="IX328">
        <v>0.240479</v>
      </c>
      <c r="IY328">
        <v>2.66846</v>
      </c>
      <c r="IZ328">
        <v>1.54785</v>
      </c>
      <c r="JA328">
        <v>2.30591</v>
      </c>
      <c r="JB328">
        <v>1.34644</v>
      </c>
      <c r="JC328">
        <v>2.39502</v>
      </c>
      <c r="JD328">
        <v>33.6254</v>
      </c>
      <c r="JE328">
        <v>24.2188</v>
      </c>
      <c r="JF328">
        <v>18</v>
      </c>
      <c r="JG328">
        <v>496.541</v>
      </c>
      <c r="JH328">
        <v>409.718</v>
      </c>
      <c r="JI328">
        <v>25.0003</v>
      </c>
      <c r="JJ328">
        <v>26.3797</v>
      </c>
      <c r="JK328">
        <v>30.0001</v>
      </c>
      <c r="JL328">
        <v>26.3245</v>
      </c>
      <c r="JM328">
        <v>26.2652</v>
      </c>
      <c r="JN328">
        <v>4.79603</v>
      </c>
      <c r="JO328">
        <v>36.7708</v>
      </c>
      <c r="JP328">
        <v>92.4698</v>
      </c>
      <c r="JQ328">
        <v>25</v>
      </c>
      <c r="JR328">
        <v>35.4041</v>
      </c>
      <c r="JS328">
        <v>19.0257</v>
      </c>
      <c r="JT328">
        <v>102.366</v>
      </c>
      <c r="JU328">
        <v>103.154</v>
      </c>
    </row>
    <row r="329" spans="1:281">
      <c r="A329">
        <v>313</v>
      </c>
      <c r="B329">
        <v>1659028280</v>
      </c>
      <c r="C329">
        <v>4596.90000009537</v>
      </c>
      <c r="D329" t="s">
        <v>1053</v>
      </c>
      <c r="E329" t="s">
        <v>1054</v>
      </c>
      <c r="F329">
        <v>5</v>
      </c>
      <c r="G329" t="s">
        <v>1006</v>
      </c>
      <c r="H329" t="s">
        <v>417</v>
      </c>
      <c r="I329">
        <v>1659028272</v>
      </c>
      <c r="J329">
        <f>(K329)/1000</f>
        <v>0</v>
      </c>
      <c r="K329">
        <f>IF(CZ329, AN329, AH329)</f>
        <v>0</v>
      </c>
      <c r="L329">
        <f>IF(CZ329, AI329, AG329)</f>
        <v>0</v>
      </c>
      <c r="M329">
        <f>DB329 - IF(AU329&gt;1, L329*CV329*100.0/(AW329*DP329), 0)</f>
        <v>0</v>
      </c>
      <c r="N329">
        <f>((T329-J329/2)*M329-L329)/(T329+J329/2)</f>
        <v>0</v>
      </c>
      <c r="O329">
        <f>N329*(DI329+DJ329)/1000.0</f>
        <v>0</v>
      </c>
      <c r="P329">
        <f>(DB329 - IF(AU329&gt;1, L329*CV329*100.0/(AW329*DP329), 0))*(DI329+DJ329)/1000.0</f>
        <v>0</v>
      </c>
      <c r="Q329">
        <f>2.0/((1/S329-1/R329)+SIGN(S329)*SQRT((1/S329-1/R329)*(1/S329-1/R329) + 4*CW329/((CW329+1)*(CW329+1))*(2*1/S329*1/R329-1/R329*1/R329)))</f>
        <v>0</v>
      </c>
      <c r="R329">
        <f>IF(LEFT(CX329,1)&lt;&gt;"0",IF(LEFT(CX329,1)="1",3.0,CY329),$D$5+$E$5*(DP329*DI329/($K$5*1000))+$F$5*(DP329*DI329/($K$5*1000))*MAX(MIN(CV329,$J$5),$I$5)*MAX(MIN(CV329,$J$5),$I$5)+$G$5*MAX(MIN(CV329,$J$5),$I$5)*(DP329*DI329/($K$5*1000))+$H$5*(DP329*DI329/($K$5*1000))*(DP329*DI329/($K$5*1000)))</f>
        <v>0</v>
      </c>
      <c r="S329">
        <f>J329*(1000-(1000*0.61365*exp(17.502*W329/(240.97+W329))/(DI329+DJ329)+DD329)/2)/(1000*0.61365*exp(17.502*W329/(240.97+W329))/(DI329+DJ329)-DD329)</f>
        <v>0</v>
      </c>
      <c r="T329">
        <f>1/((CW329+1)/(Q329/1.6)+1/(R329/1.37)) + CW329/((CW329+1)/(Q329/1.6) + CW329/(R329/1.37))</f>
        <v>0</v>
      </c>
      <c r="U329">
        <f>(CR329*CU329)</f>
        <v>0</v>
      </c>
      <c r="V329">
        <f>(DK329+(U329+2*0.95*5.67E-8*(((DK329+$B$7)+273)^4-(DK329+273)^4)-44100*J329)/(1.84*29.3*R329+8*0.95*5.67E-8*(DK329+273)^3))</f>
        <v>0</v>
      </c>
      <c r="W329">
        <f>($C$7*DL329+$D$7*DM329+$E$7*V329)</f>
        <v>0</v>
      </c>
      <c r="X329">
        <f>0.61365*exp(17.502*W329/(240.97+W329))</f>
        <v>0</v>
      </c>
      <c r="Y329">
        <f>(Z329/AA329*100)</f>
        <v>0</v>
      </c>
      <c r="Z329">
        <f>DD329*(DI329+DJ329)/1000</f>
        <v>0</v>
      </c>
      <c r="AA329">
        <f>0.61365*exp(17.502*DK329/(240.97+DK329))</f>
        <v>0</v>
      </c>
      <c r="AB329">
        <f>(X329-DD329*(DI329+DJ329)/1000)</f>
        <v>0</v>
      </c>
      <c r="AC329">
        <f>(-J329*44100)</f>
        <v>0</v>
      </c>
      <c r="AD329">
        <f>2*29.3*R329*0.92*(DK329-W329)</f>
        <v>0</v>
      </c>
      <c r="AE329">
        <f>2*0.95*5.67E-8*(((DK329+$B$7)+273)^4-(W329+273)^4)</f>
        <v>0</v>
      </c>
      <c r="AF329">
        <f>U329+AE329+AC329+AD329</f>
        <v>0</v>
      </c>
      <c r="AG329">
        <f>DH329*AU329*(DC329-DB329*(1000-AU329*DE329)/(1000-AU329*DD329))/(100*CV329)</f>
        <v>0</v>
      </c>
      <c r="AH329">
        <f>1000*DH329*AU329*(DD329-DE329)/(100*CV329*(1000-AU329*DD329))</f>
        <v>0</v>
      </c>
      <c r="AI329">
        <f>(AJ329 - AK329 - DI329*1E3/(8.314*(DK329+273.15)) * AM329/DH329 * AL329) * DH329/(100*CV329) * (1000 - DE329)/1000</f>
        <v>0</v>
      </c>
      <c r="AJ329">
        <v>427.888400782036</v>
      </c>
      <c r="AK329">
        <v>406.092472727273</v>
      </c>
      <c r="AL329">
        <v>-0.00453124391306373</v>
      </c>
      <c r="AM329">
        <v>66.0504921813524</v>
      </c>
      <c r="AN329">
        <f>(AP329 - AO329 + DI329*1E3/(8.314*(DK329+273.15)) * AR329/DH329 * AQ329) * DH329/(100*CV329) * 1000/(1000 - AP329)</f>
        <v>0</v>
      </c>
      <c r="AO329">
        <v>18.6558506685281</v>
      </c>
      <c r="AP329">
        <v>24.9105048951049</v>
      </c>
      <c r="AQ329">
        <v>1.12106430169836e-05</v>
      </c>
      <c r="AR329">
        <v>92.47</v>
      </c>
      <c r="AS329">
        <v>0</v>
      </c>
      <c r="AT329">
        <v>0</v>
      </c>
      <c r="AU329">
        <f>IF(AS329*$H$13&gt;=AW329,1.0,(AW329/(AW329-AS329*$H$13)))</f>
        <v>0</v>
      </c>
      <c r="AV329">
        <f>(AU329-1)*100</f>
        <v>0</v>
      </c>
      <c r="AW329">
        <f>MAX(0,($B$13+$C$13*DP329)/(1+$D$13*DP329)*DI329/(DK329+273)*$E$13)</f>
        <v>0</v>
      </c>
      <c r="AX329" t="s">
        <v>418</v>
      </c>
      <c r="AY329" t="s">
        <v>418</v>
      </c>
      <c r="AZ329">
        <v>0</v>
      </c>
      <c r="BA329">
        <v>0</v>
      </c>
      <c r="BB329">
        <f>1-AZ329/BA329</f>
        <v>0</v>
      </c>
      <c r="BC329">
        <v>0</v>
      </c>
      <c r="BD329" t="s">
        <v>418</v>
      </c>
      <c r="BE329" t="s">
        <v>418</v>
      </c>
      <c r="BF329">
        <v>0</v>
      </c>
      <c r="BG329">
        <v>0</v>
      </c>
      <c r="BH329">
        <f>1-BF329/BG329</f>
        <v>0</v>
      </c>
      <c r="BI329">
        <v>0.5</v>
      </c>
      <c r="BJ329">
        <f>CS329</f>
        <v>0</v>
      </c>
      <c r="BK329">
        <f>L329</f>
        <v>0</v>
      </c>
      <c r="BL329">
        <f>BH329*BI329*BJ329</f>
        <v>0</v>
      </c>
      <c r="BM329">
        <f>(BK329-BC329)/BJ329</f>
        <v>0</v>
      </c>
      <c r="BN329">
        <f>(BA329-BG329)/BG329</f>
        <v>0</v>
      </c>
      <c r="BO329">
        <f>AZ329/(BB329+AZ329/BG329)</f>
        <v>0</v>
      </c>
      <c r="BP329" t="s">
        <v>418</v>
      </c>
      <c r="BQ329">
        <v>0</v>
      </c>
      <c r="BR329">
        <f>IF(BQ329&lt;&gt;0, BQ329, BO329)</f>
        <v>0</v>
      </c>
      <c r="BS329">
        <f>1-BR329/BG329</f>
        <v>0</v>
      </c>
      <c r="BT329">
        <f>(BG329-BF329)/(BG329-BR329)</f>
        <v>0</v>
      </c>
      <c r="BU329">
        <f>(BA329-BG329)/(BA329-BR329)</f>
        <v>0</v>
      </c>
      <c r="BV329">
        <f>(BG329-BF329)/(BG329-AZ329)</f>
        <v>0</v>
      </c>
      <c r="BW329">
        <f>(BA329-BG329)/(BA329-AZ329)</f>
        <v>0</v>
      </c>
      <c r="BX329">
        <f>(BT329*BR329/BF329)</f>
        <v>0</v>
      </c>
      <c r="BY329">
        <f>(1-BX329)</f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f>$B$11*DQ329+$C$11*DR329+$F$11*EC329*(1-EF329)</f>
        <v>0</v>
      </c>
      <c r="CS329">
        <f>CR329*CT329</f>
        <v>0</v>
      </c>
      <c r="CT329">
        <f>($B$11*$D$9+$C$11*$D$9+$F$11*((EP329+EH329)/MAX(EP329+EH329+EQ329, 0.1)*$I$9+EQ329/MAX(EP329+EH329+EQ329, 0.1)*$J$9))/($B$11+$C$11+$F$11)</f>
        <v>0</v>
      </c>
      <c r="CU329">
        <f>($B$11*$K$9+$C$11*$K$9+$F$11*((EP329+EH329)/MAX(EP329+EH329+EQ329, 0.1)*$P$9+EQ329/MAX(EP329+EH329+EQ329, 0.1)*$Q$9))/($B$11+$C$11+$F$11)</f>
        <v>0</v>
      </c>
      <c r="CV329">
        <v>6</v>
      </c>
      <c r="CW329">
        <v>0.5</v>
      </c>
      <c r="CX329" t="s">
        <v>419</v>
      </c>
      <c r="CY329">
        <v>2</v>
      </c>
      <c r="CZ329" t="b">
        <v>1</v>
      </c>
      <c r="DA329">
        <v>1659028272</v>
      </c>
      <c r="DB329">
        <v>396.071290322581</v>
      </c>
      <c r="DC329">
        <v>419.938322580645</v>
      </c>
      <c r="DD329">
        <v>24.9011161290323</v>
      </c>
      <c r="DE329">
        <v>18.6620806451613</v>
      </c>
      <c r="DF329">
        <v>389.68035483871</v>
      </c>
      <c r="DG329">
        <v>24.3923677419355</v>
      </c>
      <c r="DH329">
        <v>500.059612903226</v>
      </c>
      <c r="DI329">
        <v>90.3688129032258</v>
      </c>
      <c r="DJ329">
        <v>0.0454122193548387</v>
      </c>
      <c r="DK329">
        <v>27.1919548387097</v>
      </c>
      <c r="DL329">
        <v>27.3452225806452</v>
      </c>
      <c r="DM329">
        <v>999.9</v>
      </c>
      <c r="DN329">
        <v>0</v>
      </c>
      <c r="DO329">
        <v>0</v>
      </c>
      <c r="DP329">
        <v>10012.2580645161</v>
      </c>
      <c r="DQ329">
        <v>0</v>
      </c>
      <c r="DR329">
        <v>18.0938</v>
      </c>
      <c r="DS329">
        <v>-23.867035483871</v>
      </c>
      <c r="DT329">
        <v>406.185870967742</v>
      </c>
      <c r="DU329">
        <v>427.924258064516</v>
      </c>
      <c r="DV329">
        <v>6.23903935483871</v>
      </c>
      <c r="DW329">
        <v>419.938322580645</v>
      </c>
      <c r="DX329">
        <v>18.6620806451613</v>
      </c>
      <c r="DY329">
        <v>2.25028451612903</v>
      </c>
      <c r="DZ329">
        <v>1.68646935483871</v>
      </c>
      <c r="EA329">
        <v>19.3248580645161</v>
      </c>
      <c r="EB329">
        <v>14.7724483870968</v>
      </c>
      <c r="EC329">
        <v>2000.00225806452</v>
      </c>
      <c r="ED329">
        <v>0.979994870967742</v>
      </c>
      <c r="EE329">
        <v>0.0200051709677419</v>
      </c>
      <c r="EF329">
        <v>0</v>
      </c>
      <c r="EG329">
        <v>835.266258064516</v>
      </c>
      <c r="EH329">
        <v>5.00063</v>
      </c>
      <c r="EI329">
        <v>16468.364516129</v>
      </c>
      <c r="EJ329">
        <v>17256.9</v>
      </c>
      <c r="EK329">
        <v>37.937</v>
      </c>
      <c r="EL329">
        <v>38</v>
      </c>
      <c r="EM329">
        <v>37.437</v>
      </c>
      <c r="EN329">
        <v>37.370935483871</v>
      </c>
      <c r="EO329">
        <v>38.9532580645161</v>
      </c>
      <c r="EP329">
        <v>1955.09064516129</v>
      </c>
      <c r="EQ329">
        <v>39.9116129032258</v>
      </c>
      <c r="ER329">
        <v>0</v>
      </c>
      <c r="ES329">
        <v>1659028279.3</v>
      </c>
      <c r="ET329">
        <v>0</v>
      </c>
      <c r="EU329">
        <v>835.214307692308</v>
      </c>
      <c r="EV329">
        <v>-2.03015384285848</v>
      </c>
      <c r="EW329">
        <v>-39.4358974879684</v>
      </c>
      <c r="EX329">
        <v>16467.9884615385</v>
      </c>
      <c r="EY329">
        <v>15</v>
      </c>
      <c r="EZ329">
        <v>0</v>
      </c>
      <c r="FA329" t="s">
        <v>420</v>
      </c>
      <c r="FB329">
        <v>1657551626.5</v>
      </c>
      <c r="FC329">
        <v>1657551629</v>
      </c>
      <c r="FD329">
        <v>0</v>
      </c>
      <c r="FE329">
        <v>0.403</v>
      </c>
      <c r="FF329">
        <v>0.009</v>
      </c>
      <c r="FG329">
        <v>9.41</v>
      </c>
      <c r="FH329">
        <v>0.087</v>
      </c>
      <c r="FI329">
        <v>417</v>
      </c>
      <c r="FJ329">
        <v>17</v>
      </c>
      <c r="FK329">
        <v>1.61</v>
      </c>
      <c r="FL329">
        <v>0.59</v>
      </c>
      <c r="FM329">
        <v>-23.8335275</v>
      </c>
      <c r="FN329">
        <v>-0.561790243902435</v>
      </c>
      <c r="FO329">
        <v>0.12445635176137</v>
      </c>
      <c r="FP329">
        <v>0</v>
      </c>
      <c r="FQ329">
        <v>835.239</v>
      </c>
      <c r="FR329">
        <v>-0.942887697968377</v>
      </c>
      <c r="FS329">
        <v>0.246342778879114</v>
      </c>
      <c r="FT329">
        <v>1</v>
      </c>
      <c r="FU329">
        <v>6.2331495</v>
      </c>
      <c r="FV329">
        <v>0.160193921200737</v>
      </c>
      <c r="FW329">
        <v>0.0162537827827863</v>
      </c>
      <c r="FX329">
        <v>0</v>
      </c>
      <c r="FY329">
        <v>1</v>
      </c>
      <c r="FZ329">
        <v>3</v>
      </c>
      <c r="GA329" t="s">
        <v>421</v>
      </c>
      <c r="GB329">
        <v>2.97406</v>
      </c>
      <c r="GC329">
        <v>2.69935</v>
      </c>
      <c r="GD329">
        <v>0.0864023</v>
      </c>
      <c r="GE329">
        <v>0.091609</v>
      </c>
      <c r="GF329">
        <v>0.105865</v>
      </c>
      <c r="GG329">
        <v>0.0874562</v>
      </c>
      <c r="GH329">
        <v>35591.4</v>
      </c>
      <c r="GI329">
        <v>38700.5</v>
      </c>
      <c r="GJ329">
        <v>35302.1</v>
      </c>
      <c r="GK329">
        <v>38637.4</v>
      </c>
      <c r="GL329">
        <v>44746.3</v>
      </c>
      <c r="GM329">
        <v>50919.9</v>
      </c>
      <c r="GN329">
        <v>55179.6</v>
      </c>
      <c r="GO329">
        <v>61969.2</v>
      </c>
      <c r="GP329">
        <v>1.9836</v>
      </c>
      <c r="GQ329">
        <v>1.8484</v>
      </c>
      <c r="GR329">
        <v>0.138879</v>
      </c>
      <c r="GS329">
        <v>0</v>
      </c>
      <c r="GT329">
        <v>25.0889</v>
      </c>
      <c r="GU329">
        <v>999.9</v>
      </c>
      <c r="GV329">
        <v>58.534</v>
      </c>
      <c r="GW329">
        <v>29.195</v>
      </c>
      <c r="GX329">
        <v>26.3471</v>
      </c>
      <c r="GY329">
        <v>55.5964</v>
      </c>
      <c r="GZ329">
        <v>43.3814</v>
      </c>
      <c r="HA329">
        <v>1</v>
      </c>
      <c r="HB329">
        <v>-0.0660366</v>
      </c>
      <c r="HC329">
        <v>0.0318519</v>
      </c>
      <c r="HD329">
        <v>20.1141</v>
      </c>
      <c r="HE329">
        <v>5.19932</v>
      </c>
      <c r="HF329">
        <v>12.004</v>
      </c>
      <c r="HG329">
        <v>4.976</v>
      </c>
      <c r="HH329">
        <v>3.2936</v>
      </c>
      <c r="HI329">
        <v>9999</v>
      </c>
      <c r="HJ329">
        <v>9999</v>
      </c>
      <c r="HK329">
        <v>9999</v>
      </c>
      <c r="HL329">
        <v>628.9</v>
      </c>
      <c r="HM329">
        <v>1.86319</v>
      </c>
      <c r="HN329">
        <v>1.86801</v>
      </c>
      <c r="HO329">
        <v>1.86786</v>
      </c>
      <c r="HP329">
        <v>1.86893</v>
      </c>
      <c r="HQ329">
        <v>1.86981</v>
      </c>
      <c r="HR329">
        <v>1.86587</v>
      </c>
      <c r="HS329">
        <v>1.86691</v>
      </c>
      <c r="HT329">
        <v>1.86832</v>
      </c>
      <c r="HU329">
        <v>5</v>
      </c>
      <c r="HV329">
        <v>0</v>
      </c>
      <c r="HW329">
        <v>0</v>
      </c>
      <c r="HX329">
        <v>0</v>
      </c>
      <c r="HY329" t="s">
        <v>422</v>
      </c>
      <c r="HZ329" t="s">
        <v>423</v>
      </c>
      <c r="IA329" t="s">
        <v>424</v>
      </c>
      <c r="IB329" t="s">
        <v>424</v>
      </c>
      <c r="IC329" t="s">
        <v>424</v>
      </c>
      <c r="ID329" t="s">
        <v>424</v>
      </c>
      <c r="IE329">
        <v>0</v>
      </c>
      <c r="IF329">
        <v>100</v>
      </c>
      <c r="IG329">
        <v>100</v>
      </c>
      <c r="IH329">
        <v>6.39</v>
      </c>
      <c r="II329">
        <v>0.5095</v>
      </c>
      <c r="IJ329">
        <v>4.02706509432224</v>
      </c>
      <c r="IK329">
        <v>0.00601174518973114</v>
      </c>
      <c r="IL329">
        <v>2.77886958061485e-07</v>
      </c>
      <c r="IM329">
        <v>-3.54636231360687e-10</v>
      </c>
      <c r="IN329">
        <v>-0.0404303883988718</v>
      </c>
      <c r="IO329">
        <v>-0.0177815531441476</v>
      </c>
      <c r="IP329">
        <v>0.00205572605671414</v>
      </c>
      <c r="IQ329">
        <v>-1.65519735432211e-05</v>
      </c>
      <c r="IR329">
        <v>-4</v>
      </c>
      <c r="IS329">
        <v>1848</v>
      </c>
      <c r="IT329">
        <v>1</v>
      </c>
      <c r="IU329">
        <v>25</v>
      </c>
      <c r="IV329">
        <v>24610.9</v>
      </c>
      <c r="IW329">
        <v>24610.8</v>
      </c>
      <c r="IX329">
        <v>1.03149</v>
      </c>
      <c r="IY329">
        <v>2.62817</v>
      </c>
      <c r="IZ329">
        <v>1.54785</v>
      </c>
      <c r="JA329">
        <v>2.30469</v>
      </c>
      <c r="JB329">
        <v>1.34644</v>
      </c>
      <c r="JC329">
        <v>2.39624</v>
      </c>
      <c r="JD329">
        <v>33.6029</v>
      </c>
      <c r="JE329">
        <v>24.2188</v>
      </c>
      <c r="JF329">
        <v>18</v>
      </c>
      <c r="JG329">
        <v>496.752</v>
      </c>
      <c r="JH329">
        <v>410.007</v>
      </c>
      <c r="JI329">
        <v>25.0006</v>
      </c>
      <c r="JJ329">
        <v>26.3931</v>
      </c>
      <c r="JK329">
        <v>30.0002</v>
      </c>
      <c r="JL329">
        <v>26.3333</v>
      </c>
      <c r="JM329">
        <v>26.2739</v>
      </c>
      <c r="JN329">
        <v>20.6561</v>
      </c>
      <c r="JO329">
        <v>37.6149</v>
      </c>
      <c r="JP329">
        <v>89.4558</v>
      </c>
      <c r="JQ329">
        <v>25</v>
      </c>
      <c r="JR329">
        <v>426.681</v>
      </c>
      <c r="JS329">
        <v>18.5871</v>
      </c>
      <c r="JT329">
        <v>102.362</v>
      </c>
      <c r="JU329">
        <v>103.151</v>
      </c>
    </row>
    <row r="330" spans="1:281">
      <c r="A330">
        <v>314</v>
      </c>
      <c r="B330">
        <v>1659028285</v>
      </c>
      <c r="C330">
        <v>4601.90000009537</v>
      </c>
      <c r="D330" t="s">
        <v>1055</v>
      </c>
      <c r="E330" t="s">
        <v>1056</v>
      </c>
      <c r="F330">
        <v>5</v>
      </c>
      <c r="G330" t="s">
        <v>1006</v>
      </c>
      <c r="H330" t="s">
        <v>417</v>
      </c>
      <c r="I330">
        <v>1659028277.15517</v>
      </c>
      <c r="J330">
        <f>(K330)/1000</f>
        <v>0</v>
      </c>
      <c r="K330">
        <f>IF(CZ330, AN330, AH330)</f>
        <v>0</v>
      </c>
      <c r="L330">
        <f>IF(CZ330, AI330, AG330)</f>
        <v>0</v>
      </c>
      <c r="M330">
        <f>DB330 - IF(AU330&gt;1, L330*CV330*100.0/(AW330*DP330), 0)</f>
        <v>0</v>
      </c>
      <c r="N330">
        <f>((T330-J330/2)*M330-L330)/(T330+J330/2)</f>
        <v>0</v>
      </c>
      <c r="O330">
        <f>N330*(DI330+DJ330)/1000.0</f>
        <v>0</v>
      </c>
      <c r="P330">
        <f>(DB330 - IF(AU330&gt;1, L330*CV330*100.0/(AW330*DP330), 0))*(DI330+DJ330)/1000.0</f>
        <v>0</v>
      </c>
      <c r="Q330">
        <f>2.0/((1/S330-1/R330)+SIGN(S330)*SQRT((1/S330-1/R330)*(1/S330-1/R330) + 4*CW330/((CW330+1)*(CW330+1))*(2*1/S330*1/R330-1/R330*1/R330)))</f>
        <v>0</v>
      </c>
      <c r="R330">
        <f>IF(LEFT(CX330,1)&lt;&gt;"0",IF(LEFT(CX330,1)="1",3.0,CY330),$D$5+$E$5*(DP330*DI330/($K$5*1000))+$F$5*(DP330*DI330/($K$5*1000))*MAX(MIN(CV330,$J$5),$I$5)*MAX(MIN(CV330,$J$5),$I$5)+$G$5*MAX(MIN(CV330,$J$5),$I$5)*(DP330*DI330/($K$5*1000))+$H$5*(DP330*DI330/($K$5*1000))*(DP330*DI330/($K$5*1000)))</f>
        <v>0</v>
      </c>
      <c r="S330">
        <f>J330*(1000-(1000*0.61365*exp(17.502*W330/(240.97+W330))/(DI330+DJ330)+DD330)/2)/(1000*0.61365*exp(17.502*W330/(240.97+W330))/(DI330+DJ330)-DD330)</f>
        <v>0</v>
      </c>
      <c r="T330">
        <f>1/((CW330+1)/(Q330/1.6)+1/(R330/1.37)) + CW330/((CW330+1)/(Q330/1.6) + CW330/(R330/1.37))</f>
        <v>0</v>
      </c>
      <c r="U330">
        <f>(CR330*CU330)</f>
        <v>0</v>
      </c>
      <c r="V330">
        <f>(DK330+(U330+2*0.95*5.67E-8*(((DK330+$B$7)+273)^4-(DK330+273)^4)-44100*J330)/(1.84*29.3*R330+8*0.95*5.67E-8*(DK330+273)^3))</f>
        <v>0</v>
      </c>
      <c r="W330">
        <f>($C$7*DL330+$D$7*DM330+$E$7*V330)</f>
        <v>0</v>
      </c>
      <c r="X330">
        <f>0.61365*exp(17.502*W330/(240.97+W330))</f>
        <v>0</v>
      </c>
      <c r="Y330">
        <f>(Z330/AA330*100)</f>
        <v>0</v>
      </c>
      <c r="Z330">
        <f>DD330*(DI330+DJ330)/1000</f>
        <v>0</v>
      </c>
      <c r="AA330">
        <f>0.61365*exp(17.502*DK330/(240.97+DK330))</f>
        <v>0</v>
      </c>
      <c r="AB330">
        <f>(X330-DD330*(DI330+DJ330)/1000)</f>
        <v>0</v>
      </c>
      <c r="AC330">
        <f>(-J330*44100)</f>
        <v>0</v>
      </c>
      <c r="AD330">
        <f>2*29.3*R330*0.92*(DK330-W330)</f>
        <v>0</v>
      </c>
      <c r="AE330">
        <f>2*0.95*5.67E-8*(((DK330+$B$7)+273)^4-(W330+273)^4)</f>
        <v>0</v>
      </c>
      <c r="AF330">
        <f>U330+AE330+AC330+AD330</f>
        <v>0</v>
      </c>
      <c r="AG330">
        <f>DH330*AU330*(DC330-DB330*(1000-AU330*DE330)/(1000-AU330*DD330))/(100*CV330)</f>
        <v>0</v>
      </c>
      <c r="AH330">
        <f>1000*DH330*AU330*(DD330-DE330)/(100*CV330*(1000-AU330*DD330))</f>
        <v>0</v>
      </c>
      <c r="AI330">
        <f>(AJ330 - AK330 - DI330*1E3/(8.314*(DK330+273.15)) * AM330/DH330 * AL330) * DH330/(100*CV330) * (1000 - DE330)/1000</f>
        <v>0</v>
      </c>
      <c r="AJ330">
        <v>428.308339149845</v>
      </c>
      <c r="AK330">
        <v>406.294533333333</v>
      </c>
      <c r="AL330">
        <v>0.0713529398857022</v>
      </c>
      <c r="AM330">
        <v>66.0504921813524</v>
      </c>
      <c r="AN330">
        <f>(AP330 - AO330 + DI330*1E3/(8.314*(DK330+273.15)) * AR330/DH330 * AQ330) * DH330/(100*CV330) * 1000/(1000 - AP330)</f>
        <v>0</v>
      </c>
      <c r="AO330">
        <v>18.6505247554978</v>
      </c>
      <c r="AP330">
        <v>24.9131076923077</v>
      </c>
      <c r="AQ330">
        <v>0.000177891859776099</v>
      </c>
      <c r="AR330">
        <v>92.47</v>
      </c>
      <c r="AS330">
        <v>0</v>
      </c>
      <c r="AT330">
        <v>0</v>
      </c>
      <c r="AU330">
        <f>IF(AS330*$H$13&gt;=AW330,1.0,(AW330/(AW330-AS330*$H$13)))</f>
        <v>0</v>
      </c>
      <c r="AV330">
        <f>(AU330-1)*100</f>
        <v>0</v>
      </c>
      <c r="AW330">
        <f>MAX(0,($B$13+$C$13*DP330)/(1+$D$13*DP330)*DI330/(DK330+273)*$E$13)</f>
        <v>0</v>
      </c>
      <c r="AX330" t="s">
        <v>418</v>
      </c>
      <c r="AY330" t="s">
        <v>418</v>
      </c>
      <c r="AZ330">
        <v>0</v>
      </c>
      <c r="BA330">
        <v>0</v>
      </c>
      <c r="BB330">
        <f>1-AZ330/BA330</f>
        <v>0</v>
      </c>
      <c r="BC330">
        <v>0</v>
      </c>
      <c r="BD330" t="s">
        <v>418</v>
      </c>
      <c r="BE330" t="s">
        <v>418</v>
      </c>
      <c r="BF330">
        <v>0</v>
      </c>
      <c r="BG330">
        <v>0</v>
      </c>
      <c r="BH330">
        <f>1-BF330/BG330</f>
        <v>0</v>
      </c>
      <c r="BI330">
        <v>0.5</v>
      </c>
      <c r="BJ330">
        <f>CS330</f>
        <v>0</v>
      </c>
      <c r="BK330">
        <f>L330</f>
        <v>0</v>
      </c>
      <c r="BL330">
        <f>BH330*BI330*BJ330</f>
        <v>0</v>
      </c>
      <c r="BM330">
        <f>(BK330-BC330)/BJ330</f>
        <v>0</v>
      </c>
      <c r="BN330">
        <f>(BA330-BG330)/BG330</f>
        <v>0</v>
      </c>
      <c r="BO330">
        <f>AZ330/(BB330+AZ330/BG330)</f>
        <v>0</v>
      </c>
      <c r="BP330" t="s">
        <v>418</v>
      </c>
      <c r="BQ330">
        <v>0</v>
      </c>
      <c r="BR330">
        <f>IF(BQ330&lt;&gt;0, BQ330, BO330)</f>
        <v>0</v>
      </c>
      <c r="BS330">
        <f>1-BR330/BG330</f>
        <v>0</v>
      </c>
      <c r="BT330">
        <f>(BG330-BF330)/(BG330-BR330)</f>
        <v>0</v>
      </c>
      <c r="BU330">
        <f>(BA330-BG330)/(BA330-BR330)</f>
        <v>0</v>
      </c>
      <c r="BV330">
        <f>(BG330-BF330)/(BG330-AZ330)</f>
        <v>0</v>
      </c>
      <c r="BW330">
        <f>(BA330-BG330)/(BA330-AZ330)</f>
        <v>0</v>
      </c>
      <c r="BX330">
        <f>(BT330*BR330/BF330)</f>
        <v>0</v>
      </c>
      <c r="BY330">
        <f>(1-BX330)</f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f>$B$11*DQ330+$C$11*DR330+$F$11*EC330*(1-EF330)</f>
        <v>0</v>
      </c>
      <c r="CS330">
        <f>CR330*CT330</f>
        <v>0</v>
      </c>
      <c r="CT330">
        <f>($B$11*$D$9+$C$11*$D$9+$F$11*((EP330+EH330)/MAX(EP330+EH330+EQ330, 0.1)*$I$9+EQ330/MAX(EP330+EH330+EQ330, 0.1)*$J$9))/($B$11+$C$11+$F$11)</f>
        <v>0</v>
      </c>
      <c r="CU330">
        <f>($B$11*$K$9+$C$11*$K$9+$F$11*((EP330+EH330)/MAX(EP330+EH330+EQ330, 0.1)*$P$9+EQ330/MAX(EP330+EH330+EQ330, 0.1)*$Q$9))/($B$11+$C$11+$F$11)</f>
        <v>0</v>
      </c>
      <c r="CV330">
        <v>6</v>
      </c>
      <c r="CW330">
        <v>0.5</v>
      </c>
      <c r="CX330" t="s">
        <v>419</v>
      </c>
      <c r="CY330">
        <v>2</v>
      </c>
      <c r="CZ330" t="b">
        <v>1</v>
      </c>
      <c r="DA330">
        <v>1659028277.15517</v>
      </c>
      <c r="DB330">
        <v>396.032448275862</v>
      </c>
      <c r="DC330">
        <v>420.346620689655</v>
      </c>
      <c r="DD330">
        <v>24.9078344827586</v>
      </c>
      <c r="DE330">
        <v>18.653975862069</v>
      </c>
      <c r="DF330">
        <v>389.641724137931</v>
      </c>
      <c r="DG330">
        <v>24.3987448275862</v>
      </c>
      <c r="DH330">
        <v>500.044931034483</v>
      </c>
      <c r="DI330">
        <v>90.3676482758621</v>
      </c>
      <c r="DJ330">
        <v>0.0453837620689655</v>
      </c>
      <c r="DK330">
        <v>27.1941068965517</v>
      </c>
      <c r="DL330">
        <v>27.3588172413793</v>
      </c>
      <c r="DM330">
        <v>999.9</v>
      </c>
      <c r="DN330">
        <v>0</v>
      </c>
      <c r="DO330">
        <v>0</v>
      </c>
      <c r="DP330">
        <v>10006.724137931</v>
      </c>
      <c r="DQ330">
        <v>0</v>
      </c>
      <c r="DR330">
        <v>18.0938</v>
      </c>
      <c r="DS330">
        <v>-24.3142034482759</v>
      </c>
      <c r="DT330">
        <v>406.14875862069</v>
      </c>
      <c r="DU330">
        <v>428.336793103448</v>
      </c>
      <c r="DV330">
        <v>6.25386137931035</v>
      </c>
      <c r="DW330">
        <v>420.346620689655</v>
      </c>
      <c r="DX330">
        <v>18.653975862069</v>
      </c>
      <c r="DY330">
        <v>2.25086206896552</v>
      </c>
      <c r="DZ330">
        <v>1.68571551724138</v>
      </c>
      <c r="EA330">
        <v>19.3289862068966</v>
      </c>
      <c r="EB330">
        <v>14.7655206896552</v>
      </c>
      <c r="EC330">
        <v>2000.01896551724</v>
      </c>
      <c r="ED330">
        <v>0.979994931034483</v>
      </c>
      <c r="EE330">
        <v>0.0200051068965517</v>
      </c>
      <c r="EF330">
        <v>0</v>
      </c>
      <c r="EG330">
        <v>835.109517241379</v>
      </c>
      <c r="EH330">
        <v>5.00063</v>
      </c>
      <c r="EI330">
        <v>16464.7724137931</v>
      </c>
      <c r="EJ330">
        <v>17257.0413793103</v>
      </c>
      <c r="EK330">
        <v>37.937</v>
      </c>
      <c r="EL330">
        <v>38</v>
      </c>
      <c r="EM330">
        <v>37.437</v>
      </c>
      <c r="EN330">
        <v>37.3706551724138</v>
      </c>
      <c r="EO330">
        <v>38.9608965517241</v>
      </c>
      <c r="EP330">
        <v>1955.10689655172</v>
      </c>
      <c r="EQ330">
        <v>39.9120689655172</v>
      </c>
      <c r="ER330">
        <v>0</v>
      </c>
      <c r="ES330">
        <v>1659028284.1</v>
      </c>
      <c r="ET330">
        <v>0</v>
      </c>
      <c r="EU330">
        <v>835.066115384615</v>
      </c>
      <c r="EV330">
        <v>-2.85644443928334</v>
      </c>
      <c r="EW330">
        <v>-53.8427350052155</v>
      </c>
      <c r="EX330">
        <v>16464.25</v>
      </c>
      <c r="EY330">
        <v>15</v>
      </c>
      <c r="EZ330">
        <v>0</v>
      </c>
      <c r="FA330" t="s">
        <v>420</v>
      </c>
      <c r="FB330">
        <v>1657551626.5</v>
      </c>
      <c r="FC330">
        <v>1657551629</v>
      </c>
      <c r="FD330">
        <v>0</v>
      </c>
      <c r="FE330">
        <v>0.403</v>
      </c>
      <c r="FF330">
        <v>0.009</v>
      </c>
      <c r="FG330">
        <v>9.41</v>
      </c>
      <c r="FH330">
        <v>0.087</v>
      </c>
      <c r="FI330">
        <v>417</v>
      </c>
      <c r="FJ330">
        <v>17</v>
      </c>
      <c r="FK330">
        <v>1.61</v>
      </c>
      <c r="FL330">
        <v>0.59</v>
      </c>
      <c r="FM330">
        <v>-23.996315</v>
      </c>
      <c r="FN330">
        <v>-2.34102439024388</v>
      </c>
      <c r="FO330">
        <v>0.493767990330479</v>
      </c>
      <c r="FP330">
        <v>0</v>
      </c>
      <c r="FQ330">
        <v>835.162941176471</v>
      </c>
      <c r="FR330">
        <v>-1.89332314454156</v>
      </c>
      <c r="FS330">
        <v>0.277062738825841</v>
      </c>
      <c r="FT330">
        <v>0</v>
      </c>
      <c r="FU330">
        <v>6.24348075</v>
      </c>
      <c r="FV330">
        <v>0.166052195121949</v>
      </c>
      <c r="FW330">
        <v>0.0165685458606813</v>
      </c>
      <c r="FX330">
        <v>0</v>
      </c>
      <c r="FY330">
        <v>0</v>
      </c>
      <c r="FZ330">
        <v>3</v>
      </c>
      <c r="GA330" t="s">
        <v>427</v>
      </c>
      <c r="GB330">
        <v>2.97392</v>
      </c>
      <c r="GC330">
        <v>2.69943</v>
      </c>
      <c r="GD330">
        <v>0.0864871</v>
      </c>
      <c r="GE330">
        <v>0.0925787</v>
      </c>
      <c r="GF330">
        <v>0.105869</v>
      </c>
      <c r="GG330">
        <v>0.0874102</v>
      </c>
      <c r="GH330">
        <v>35588.6</v>
      </c>
      <c r="GI330">
        <v>38658.7</v>
      </c>
      <c r="GJ330">
        <v>35302.5</v>
      </c>
      <c r="GK330">
        <v>38636.9</v>
      </c>
      <c r="GL330">
        <v>44745.4</v>
      </c>
      <c r="GM330">
        <v>50922.5</v>
      </c>
      <c r="GN330">
        <v>55178.7</v>
      </c>
      <c r="GO330">
        <v>61969.1</v>
      </c>
      <c r="GP330">
        <v>1.9838</v>
      </c>
      <c r="GQ330">
        <v>1.8484</v>
      </c>
      <c r="GR330">
        <v>0.138789</v>
      </c>
      <c r="GS330">
        <v>0</v>
      </c>
      <c r="GT330">
        <v>25.0911</v>
      </c>
      <c r="GU330">
        <v>999.9</v>
      </c>
      <c r="GV330">
        <v>58.534</v>
      </c>
      <c r="GW330">
        <v>29.195</v>
      </c>
      <c r="GX330">
        <v>26.3471</v>
      </c>
      <c r="GY330">
        <v>56.1464</v>
      </c>
      <c r="GZ330">
        <v>43.4215</v>
      </c>
      <c r="HA330">
        <v>1</v>
      </c>
      <c r="HB330">
        <v>-0.0658537</v>
      </c>
      <c r="HC330">
        <v>0.0320261</v>
      </c>
      <c r="HD330">
        <v>20.1139</v>
      </c>
      <c r="HE330">
        <v>5.19932</v>
      </c>
      <c r="HF330">
        <v>12.0052</v>
      </c>
      <c r="HG330">
        <v>4.9756</v>
      </c>
      <c r="HH330">
        <v>3.2932</v>
      </c>
      <c r="HI330">
        <v>9999</v>
      </c>
      <c r="HJ330">
        <v>9999</v>
      </c>
      <c r="HK330">
        <v>9999</v>
      </c>
      <c r="HL330">
        <v>628.9</v>
      </c>
      <c r="HM330">
        <v>1.86322</v>
      </c>
      <c r="HN330">
        <v>1.86798</v>
      </c>
      <c r="HO330">
        <v>1.86783</v>
      </c>
      <c r="HP330">
        <v>1.86896</v>
      </c>
      <c r="HQ330">
        <v>1.86981</v>
      </c>
      <c r="HR330">
        <v>1.86584</v>
      </c>
      <c r="HS330">
        <v>1.86691</v>
      </c>
      <c r="HT330">
        <v>1.86829</v>
      </c>
      <c r="HU330">
        <v>5</v>
      </c>
      <c r="HV330">
        <v>0</v>
      </c>
      <c r="HW330">
        <v>0</v>
      </c>
      <c r="HX330">
        <v>0</v>
      </c>
      <c r="HY330" t="s">
        <v>422</v>
      </c>
      <c r="HZ330" t="s">
        <v>423</v>
      </c>
      <c r="IA330" t="s">
        <v>424</v>
      </c>
      <c r="IB330" t="s">
        <v>424</v>
      </c>
      <c r="IC330" t="s">
        <v>424</v>
      </c>
      <c r="ID330" t="s">
        <v>424</v>
      </c>
      <c r="IE330">
        <v>0</v>
      </c>
      <c r="IF330">
        <v>100</v>
      </c>
      <c r="IG330">
        <v>100</v>
      </c>
      <c r="IH330">
        <v>6.393</v>
      </c>
      <c r="II330">
        <v>0.5096</v>
      </c>
      <c r="IJ330">
        <v>4.02706509432224</v>
      </c>
      <c r="IK330">
        <v>0.00601174518973114</v>
      </c>
      <c r="IL330">
        <v>2.77886958061485e-07</v>
      </c>
      <c r="IM330">
        <v>-3.54636231360687e-10</v>
      </c>
      <c r="IN330">
        <v>-0.0404303883988718</v>
      </c>
      <c r="IO330">
        <v>-0.0177815531441476</v>
      </c>
      <c r="IP330">
        <v>0.00205572605671414</v>
      </c>
      <c r="IQ330">
        <v>-1.65519735432211e-05</v>
      </c>
      <c r="IR330">
        <v>-4</v>
      </c>
      <c r="IS330">
        <v>1848</v>
      </c>
      <c r="IT330">
        <v>1</v>
      </c>
      <c r="IU330">
        <v>25</v>
      </c>
      <c r="IV330">
        <v>24611</v>
      </c>
      <c r="IW330">
        <v>24610.9</v>
      </c>
      <c r="IX330">
        <v>1.05469</v>
      </c>
      <c r="IY330">
        <v>2.62695</v>
      </c>
      <c r="IZ330">
        <v>1.54785</v>
      </c>
      <c r="JA330">
        <v>2.30469</v>
      </c>
      <c r="JB330">
        <v>1.34644</v>
      </c>
      <c r="JC330">
        <v>2.34009</v>
      </c>
      <c r="JD330">
        <v>33.6254</v>
      </c>
      <c r="JE330">
        <v>24.2188</v>
      </c>
      <c r="JF330">
        <v>18</v>
      </c>
      <c r="JG330">
        <v>496.883</v>
      </c>
      <c r="JH330">
        <v>410.023</v>
      </c>
      <c r="JI330">
        <v>25.0002</v>
      </c>
      <c r="JJ330">
        <v>26.3931</v>
      </c>
      <c r="JK330">
        <v>30.0004</v>
      </c>
      <c r="JL330">
        <v>26.3333</v>
      </c>
      <c r="JM330">
        <v>26.2761</v>
      </c>
      <c r="JN330">
        <v>21.1949</v>
      </c>
      <c r="JO330">
        <v>37.6149</v>
      </c>
      <c r="JP330">
        <v>89.4558</v>
      </c>
      <c r="JQ330">
        <v>25</v>
      </c>
      <c r="JR330">
        <v>440.202</v>
      </c>
      <c r="JS330">
        <v>18.5644</v>
      </c>
      <c r="JT330">
        <v>102.362</v>
      </c>
      <c r="JU330">
        <v>103.151</v>
      </c>
    </row>
    <row r="331" spans="1:281">
      <c r="A331">
        <v>315</v>
      </c>
      <c r="B331">
        <v>1659028290</v>
      </c>
      <c r="C331">
        <v>4606.90000009537</v>
      </c>
      <c r="D331" t="s">
        <v>1057</v>
      </c>
      <c r="E331" t="s">
        <v>1058</v>
      </c>
      <c r="F331">
        <v>5</v>
      </c>
      <c r="G331" t="s">
        <v>1006</v>
      </c>
      <c r="H331" t="s">
        <v>417</v>
      </c>
      <c r="I331">
        <v>1659028282.23214</v>
      </c>
      <c r="J331">
        <f>(K331)/1000</f>
        <v>0</v>
      </c>
      <c r="K331">
        <f>IF(CZ331, AN331, AH331)</f>
        <v>0</v>
      </c>
      <c r="L331">
        <f>IF(CZ331, AI331, AG331)</f>
        <v>0</v>
      </c>
      <c r="M331">
        <f>DB331 - IF(AU331&gt;1, L331*CV331*100.0/(AW331*DP331), 0)</f>
        <v>0</v>
      </c>
      <c r="N331">
        <f>((T331-J331/2)*M331-L331)/(T331+J331/2)</f>
        <v>0</v>
      </c>
      <c r="O331">
        <f>N331*(DI331+DJ331)/1000.0</f>
        <v>0</v>
      </c>
      <c r="P331">
        <f>(DB331 - IF(AU331&gt;1, L331*CV331*100.0/(AW331*DP331), 0))*(DI331+DJ331)/1000.0</f>
        <v>0</v>
      </c>
      <c r="Q331">
        <f>2.0/((1/S331-1/R331)+SIGN(S331)*SQRT((1/S331-1/R331)*(1/S331-1/R331) + 4*CW331/((CW331+1)*(CW331+1))*(2*1/S331*1/R331-1/R331*1/R331)))</f>
        <v>0</v>
      </c>
      <c r="R331">
        <f>IF(LEFT(CX331,1)&lt;&gt;"0",IF(LEFT(CX331,1)="1",3.0,CY331),$D$5+$E$5*(DP331*DI331/($K$5*1000))+$F$5*(DP331*DI331/($K$5*1000))*MAX(MIN(CV331,$J$5),$I$5)*MAX(MIN(CV331,$J$5),$I$5)+$G$5*MAX(MIN(CV331,$J$5),$I$5)*(DP331*DI331/($K$5*1000))+$H$5*(DP331*DI331/($K$5*1000))*(DP331*DI331/($K$5*1000)))</f>
        <v>0</v>
      </c>
      <c r="S331">
        <f>J331*(1000-(1000*0.61365*exp(17.502*W331/(240.97+W331))/(DI331+DJ331)+DD331)/2)/(1000*0.61365*exp(17.502*W331/(240.97+W331))/(DI331+DJ331)-DD331)</f>
        <v>0</v>
      </c>
      <c r="T331">
        <f>1/((CW331+1)/(Q331/1.6)+1/(R331/1.37)) + CW331/((CW331+1)/(Q331/1.6) + CW331/(R331/1.37))</f>
        <v>0</v>
      </c>
      <c r="U331">
        <f>(CR331*CU331)</f>
        <v>0</v>
      </c>
      <c r="V331">
        <f>(DK331+(U331+2*0.95*5.67E-8*(((DK331+$B$7)+273)^4-(DK331+273)^4)-44100*J331)/(1.84*29.3*R331+8*0.95*5.67E-8*(DK331+273)^3))</f>
        <v>0</v>
      </c>
      <c r="W331">
        <f>($C$7*DL331+$D$7*DM331+$E$7*V331)</f>
        <v>0</v>
      </c>
      <c r="X331">
        <f>0.61365*exp(17.502*W331/(240.97+W331))</f>
        <v>0</v>
      </c>
      <c r="Y331">
        <f>(Z331/AA331*100)</f>
        <v>0</v>
      </c>
      <c r="Z331">
        <f>DD331*(DI331+DJ331)/1000</f>
        <v>0</v>
      </c>
      <c r="AA331">
        <f>0.61365*exp(17.502*DK331/(240.97+DK331))</f>
        <v>0</v>
      </c>
      <c r="AB331">
        <f>(X331-DD331*(DI331+DJ331)/1000)</f>
        <v>0</v>
      </c>
      <c r="AC331">
        <f>(-J331*44100)</f>
        <v>0</v>
      </c>
      <c r="AD331">
        <f>2*29.3*R331*0.92*(DK331-W331)</f>
        <v>0</v>
      </c>
      <c r="AE331">
        <f>2*0.95*5.67E-8*(((DK331+$B$7)+273)^4-(W331+273)^4)</f>
        <v>0</v>
      </c>
      <c r="AF331">
        <f>U331+AE331+AC331+AD331</f>
        <v>0</v>
      </c>
      <c r="AG331">
        <f>DH331*AU331*(DC331-DB331*(1000-AU331*DE331)/(1000-AU331*DD331))/(100*CV331)</f>
        <v>0</v>
      </c>
      <c r="AH331">
        <f>1000*DH331*AU331*(DD331-DE331)/(100*CV331*(1000-AU331*DD331))</f>
        <v>0</v>
      </c>
      <c r="AI331">
        <f>(AJ331 - AK331 - DI331*1E3/(8.314*(DK331+273.15)) * AM331/DH331 * AL331) * DH331/(100*CV331) * (1000 - DE331)/1000</f>
        <v>0</v>
      </c>
      <c r="AJ331">
        <v>440.079315036921</v>
      </c>
      <c r="AK331">
        <v>411.680351515151</v>
      </c>
      <c r="AL331">
        <v>1.31238186685</v>
      </c>
      <c r="AM331">
        <v>66.0504921813524</v>
      </c>
      <c r="AN331">
        <f>(AP331 - AO331 + DI331*1E3/(8.314*(DK331+273.15)) * AR331/DH331 * AQ331) * DH331/(100*CV331) * 1000/(1000 - AP331)</f>
        <v>0</v>
      </c>
      <c r="AO331">
        <v>18.6420893666234</v>
      </c>
      <c r="AP331">
        <v>24.9188615384615</v>
      </c>
      <c r="AQ331">
        <v>0.000135884749131365</v>
      </c>
      <c r="AR331">
        <v>92.47</v>
      </c>
      <c r="AS331">
        <v>0</v>
      </c>
      <c r="AT331">
        <v>0</v>
      </c>
      <c r="AU331">
        <f>IF(AS331*$H$13&gt;=AW331,1.0,(AW331/(AW331-AS331*$H$13)))</f>
        <v>0</v>
      </c>
      <c r="AV331">
        <f>(AU331-1)*100</f>
        <v>0</v>
      </c>
      <c r="AW331">
        <f>MAX(0,($B$13+$C$13*DP331)/(1+$D$13*DP331)*DI331/(DK331+273)*$E$13)</f>
        <v>0</v>
      </c>
      <c r="AX331" t="s">
        <v>418</v>
      </c>
      <c r="AY331" t="s">
        <v>418</v>
      </c>
      <c r="AZ331">
        <v>0</v>
      </c>
      <c r="BA331">
        <v>0</v>
      </c>
      <c r="BB331">
        <f>1-AZ331/BA331</f>
        <v>0</v>
      </c>
      <c r="BC331">
        <v>0</v>
      </c>
      <c r="BD331" t="s">
        <v>418</v>
      </c>
      <c r="BE331" t="s">
        <v>418</v>
      </c>
      <c r="BF331">
        <v>0</v>
      </c>
      <c r="BG331">
        <v>0</v>
      </c>
      <c r="BH331">
        <f>1-BF331/BG331</f>
        <v>0</v>
      </c>
      <c r="BI331">
        <v>0.5</v>
      </c>
      <c r="BJ331">
        <f>CS331</f>
        <v>0</v>
      </c>
      <c r="BK331">
        <f>L331</f>
        <v>0</v>
      </c>
      <c r="BL331">
        <f>BH331*BI331*BJ331</f>
        <v>0</v>
      </c>
      <c r="BM331">
        <f>(BK331-BC331)/BJ331</f>
        <v>0</v>
      </c>
      <c r="BN331">
        <f>(BA331-BG331)/BG331</f>
        <v>0</v>
      </c>
      <c r="BO331">
        <f>AZ331/(BB331+AZ331/BG331)</f>
        <v>0</v>
      </c>
      <c r="BP331" t="s">
        <v>418</v>
      </c>
      <c r="BQ331">
        <v>0</v>
      </c>
      <c r="BR331">
        <f>IF(BQ331&lt;&gt;0, BQ331, BO331)</f>
        <v>0</v>
      </c>
      <c r="BS331">
        <f>1-BR331/BG331</f>
        <v>0</v>
      </c>
      <c r="BT331">
        <f>(BG331-BF331)/(BG331-BR331)</f>
        <v>0</v>
      </c>
      <c r="BU331">
        <f>(BA331-BG331)/(BA331-BR331)</f>
        <v>0</v>
      </c>
      <c r="BV331">
        <f>(BG331-BF331)/(BG331-AZ331)</f>
        <v>0</v>
      </c>
      <c r="BW331">
        <f>(BA331-BG331)/(BA331-AZ331)</f>
        <v>0</v>
      </c>
      <c r="BX331">
        <f>(BT331*BR331/BF331)</f>
        <v>0</v>
      </c>
      <c r="BY331">
        <f>(1-BX331)</f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f>$B$11*DQ331+$C$11*DR331+$F$11*EC331*(1-EF331)</f>
        <v>0</v>
      </c>
      <c r="CS331">
        <f>CR331*CT331</f>
        <v>0</v>
      </c>
      <c r="CT331">
        <f>($B$11*$D$9+$C$11*$D$9+$F$11*((EP331+EH331)/MAX(EP331+EH331+EQ331, 0.1)*$I$9+EQ331/MAX(EP331+EH331+EQ331, 0.1)*$J$9))/($B$11+$C$11+$F$11)</f>
        <v>0</v>
      </c>
      <c r="CU331">
        <f>($B$11*$K$9+$C$11*$K$9+$F$11*((EP331+EH331)/MAX(EP331+EH331+EQ331, 0.1)*$P$9+EQ331/MAX(EP331+EH331+EQ331, 0.1)*$Q$9))/($B$11+$C$11+$F$11)</f>
        <v>0</v>
      </c>
      <c r="CV331">
        <v>6</v>
      </c>
      <c r="CW331">
        <v>0.5</v>
      </c>
      <c r="CX331" t="s">
        <v>419</v>
      </c>
      <c r="CY331">
        <v>2</v>
      </c>
      <c r="CZ331" t="b">
        <v>1</v>
      </c>
      <c r="DA331">
        <v>1659028282.23214</v>
      </c>
      <c r="DB331">
        <v>396.874607142857</v>
      </c>
      <c r="DC331">
        <v>424.468714285714</v>
      </c>
      <c r="DD331">
        <v>24.9129214285714</v>
      </c>
      <c r="DE331">
        <v>18.6483035714286</v>
      </c>
      <c r="DF331">
        <v>390.478785714286</v>
      </c>
      <c r="DG331">
        <v>24.403575</v>
      </c>
      <c r="DH331">
        <v>500.051321428571</v>
      </c>
      <c r="DI331">
        <v>90.3674</v>
      </c>
      <c r="DJ331">
        <v>0.0452704</v>
      </c>
      <c r="DK331">
        <v>27.1955642857143</v>
      </c>
      <c r="DL331">
        <v>27.364075</v>
      </c>
      <c r="DM331">
        <v>999.9</v>
      </c>
      <c r="DN331">
        <v>0</v>
      </c>
      <c r="DO331">
        <v>0</v>
      </c>
      <c r="DP331">
        <v>10001.7857142857</v>
      </c>
      <c r="DQ331">
        <v>0</v>
      </c>
      <c r="DR331">
        <v>18.0938</v>
      </c>
      <c r="DS331">
        <v>-27.5940357142857</v>
      </c>
      <c r="DT331">
        <v>407.014571428571</v>
      </c>
      <c r="DU331">
        <v>432.534642857143</v>
      </c>
      <c r="DV331">
        <v>6.26462035714286</v>
      </c>
      <c r="DW331">
        <v>424.468714285714</v>
      </c>
      <c r="DX331">
        <v>18.6483035714286</v>
      </c>
      <c r="DY331">
        <v>2.25131571428571</v>
      </c>
      <c r="DZ331">
        <v>1.68519785714286</v>
      </c>
      <c r="EA331">
        <v>19.3322214285714</v>
      </c>
      <c r="EB331">
        <v>14.7607535714286</v>
      </c>
      <c r="EC331">
        <v>2000.00392857143</v>
      </c>
      <c r="ED331">
        <v>0.979994964285715</v>
      </c>
      <c r="EE331">
        <v>0.0200050714285714</v>
      </c>
      <c r="EF331">
        <v>0</v>
      </c>
      <c r="EG331">
        <v>834.77325</v>
      </c>
      <c r="EH331">
        <v>5.00063</v>
      </c>
      <c r="EI331">
        <v>16458.5785714286</v>
      </c>
      <c r="EJ331">
        <v>17256.9</v>
      </c>
      <c r="EK331">
        <v>37.937</v>
      </c>
      <c r="EL331">
        <v>38</v>
      </c>
      <c r="EM331">
        <v>37.437</v>
      </c>
      <c r="EN331">
        <v>37.3705</v>
      </c>
      <c r="EO331">
        <v>38.9685</v>
      </c>
      <c r="EP331">
        <v>1955.0925</v>
      </c>
      <c r="EQ331">
        <v>39.9114285714286</v>
      </c>
      <c r="ER331">
        <v>0</v>
      </c>
      <c r="ES331">
        <v>1659028288.9</v>
      </c>
      <c r="ET331">
        <v>0</v>
      </c>
      <c r="EU331">
        <v>834.730961538462</v>
      </c>
      <c r="EV331">
        <v>-4.08988033336234</v>
      </c>
      <c r="EW331">
        <v>-88.1777777396982</v>
      </c>
      <c r="EX331">
        <v>16458.2461538462</v>
      </c>
      <c r="EY331">
        <v>15</v>
      </c>
      <c r="EZ331">
        <v>0</v>
      </c>
      <c r="FA331" t="s">
        <v>420</v>
      </c>
      <c r="FB331">
        <v>1657551626.5</v>
      </c>
      <c r="FC331">
        <v>1657551629</v>
      </c>
      <c r="FD331">
        <v>0</v>
      </c>
      <c r="FE331">
        <v>0.403</v>
      </c>
      <c r="FF331">
        <v>0.009</v>
      </c>
      <c r="FG331">
        <v>9.41</v>
      </c>
      <c r="FH331">
        <v>0.087</v>
      </c>
      <c r="FI331">
        <v>417</v>
      </c>
      <c r="FJ331">
        <v>17</v>
      </c>
      <c r="FK331">
        <v>1.61</v>
      </c>
      <c r="FL331">
        <v>0.59</v>
      </c>
      <c r="FM331">
        <v>-26.620425</v>
      </c>
      <c r="FN331">
        <v>-36.6303579737335</v>
      </c>
      <c r="FO331">
        <v>4.32948364887489</v>
      </c>
      <c r="FP331">
        <v>0</v>
      </c>
      <c r="FQ331">
        <v>834.922411764706</v>
      </c>
      <c r="FR331">
        <v>-3.57478991299596</v>
      </c>
      <c r="FS331">
        <v>0.405345032232672</v>
      </c>
      <c r="FT331">
        <v>0</v>
      </c>
      <c r="FU331">
        <v>6.2597435</v>
      </c>
      <c r="FV331">
        <v>0.132200375234521</v>
      </c>
      <c r="FW331">
        <v>0.0132605690960078</v>
      </c>
      <c r="FX331">
        <v>0</v>
      </c>
      <c r="FY331">
        <v>0</v>
      </c>
      <c r="FZ331">
        <v>3</v>
      </c>
      <c r="GA331" t="s">
        <v>427</v>
      </c>
      <c r="GB331">
        <v>2.97324</v>
      </c>
      <c r="GC331">
        <v>2.69893</v>
      </c>
      <c r="GD331">
        <v>0.0874777</v>
      </c>
      <c r="GE331">
        <v>0.0949968</v>
      </c>
      <c r="GF331">
        <v>0.105865</v>
      </c>
      <c r="GG331">
        <v>0.087417</v>
      </c>
      <c r="GH331">
        <v>35549.8</v>
      </c>
      <c r="GI331">
        <v>38556.2</v>
      </c>
      <c r="GJ331">
        <v>35302.3</v>
      </c>
      <c r="GK331">
        <v>38637.3</v>
      </c>
      <c r="GL331">
        <v>44745</v>
      </c>
      <c r="GM331">
        <v>50921.5</v>
      </c>
      <c r="GN331">
        <v>55178</v>
      </c>
      <c r="GO331">
        <v>61968.3</v>
      </c>
      <c r="GP331">
        <v>1.9834</v>
      </c>
      <c r="GQ331">
        <v>1.8482</v>
      </c>
      <c r="GR331">
        <v>0.138581</v>
      </c>
      <c r="GS331">
        <v>0</v>
      </c>
      <c r="GT331">
        <v>25.0974</v>
      </c>
      <c r="GU331">
        <v>999.9</v>
      </c>
      <c r="GV331">
        <v>58.509</v>
      </c>
      <c r="GW331">
        <v>29.175</v>
      </c>
      <c r="GX331">
        <v>26.3017</v>
      </c>
      <c r="GY331">
        <v>55.6464</v>
      </c>
      <c r="GZ331">
        <v>43.4535</v>
      </c>
      <c r="HA331">
        <v>1</v>
      </c>
      <c r="HB331">
        <v>-0.065813</v>
      </c>
      <c r="HC331">
        <v>0.0313726</v>
      </c>
      <c r="HD331">
        <v>20.1139</v>
      </c>
      <c r="HE331">
        <v>5.19932</v>
      </c>
      <c r="HF331">
        <v>12.004</v>
      </c>
      <c r="HG331">
        <v>4.9756</v>
      </c>
      <c r="HH331">
        <v>3.2936</v>
      </c>
      <c r="HI331">
        <v>9999</v>
      </c>
      <c r="HJ331">
        <v>9999</v>
      </c>
      <c r="HK331">
        <v>9999</v>
      </c>
      <c r="HL331">
        <v>628.9</v>
      </c>
      <c r="HM331">
        <v>1.86319</v>
      </c>
      <c r="HN331">
        <v>1.86807</v>
      </c>
      <c r="HO331">
        <v>1.86783</v>
      </c>
      <c r="HP331">
        <v>1.86896</v>
      </c>
      <c r="HQ331">
        <v>1.86981</v>
      </c>
      <c r="HR331">
        <v>1.86584</v>
      </c>
      <c r="HS331">
        <v>1.86691</v>
      </c>
      <c r="HT331">
        <v>1.86829</v>
      </c>
      <c r="HU331">
        <v>5</v>
      </c>
      <c r="HV331">
        <v>0</v>
      </c>
      <c r="HW331">
        <v>0</v>
      </c>
      <c r="HX331">
        <v>0</v>
      </c>
      <c r="HY331" t="s">
        <v>422</v>
      </c>
      <c r="HZ331" t="s">
        <v>423</v>
      </c>
      <c r="IA331" t="s">
        <v>424</v>
      </c>
      <c r="IB331" t="s">
        <v>424</v>
      </c>
      <c r="IC331" t="s">
        <v>424</v>
      </c>
      <c r="ID331" t="s">
        <v>424</v>
      </c>
      <c r="IE331">
        <v>0</v>
      </c>
      <c r="IF331">
        <v>100</v>
      </c>
      <c r="IG331">
        <v>100</v>
      </c>
      <c r="IH331">
        <v>6.428</v>
      </c>
      <c r="II331">
        <v>0.5095</v>
      </c>
      <c r="IJ331">
        <v>4.02706509432224</v>
      </c>
      <c r="IK331">
        <v>0.00601174518973114</v>
      </c>
      <c r="IL331">
        <v>2.77886958061485e-07</v>
      </c>
      <c r="IM331">
        <v>-3.54636231360687e-10</v>
      </c>
      <c r="IN331">
        <v>-0.0404303883988718</v>
      </c>
      <c r="IO331">
        <v>-0.0177815531441476</v>
      </c>
      <c r="IP331">
        <v>0.00205572605671414</v>
      </c>
      <c r="IQ331">
        <v>-1.65519735432211e-05</v>
      </c>
      <c r="IR331">
        <v>-4</v>
      </c>
      <c r="IS331">
        <v>1848</v>
      </c>
      <c r="IT331">
        <v>1</v>
      </c>
      <c r="IU331">
        <v>25</v>
      </c>
      <c r="IV331">
        <v>24611.1</v>
      </c>
      <c r="IW331">
        <v>24611</v>
      </c>
      <c r="IX331">
        <v>1.08521</v>
      </c>
      <c r="IY331">
        <v>2.62207</v>
      </c>
      <c r="IZ331">
        <v>1.54785</v>
      </c>
      <c r="JA331">
        <v>2.30469</v>
      </c>
      <c r="JB331">
        <v>1.34644</v>
      </c>
      <c r="JC331">
        <v>2.4231</v>
      </c>
      <c r="JD331">
        <v>33.6029</v>
      </c>
      <c r="JE331">
        <v>24.2188</v>
      </c>
      <c r="JF331">
        <v>18</v>
      </c>
      <c r="JG331">
        <v>496.642</v>
      </c>
      <c r="JH331">
        <v>409.911</v>
      </c>
      <c r="JI331">
        <v>24.9998</v>
      </c>
      <c r="JJ331">
        <v>26.3931</v>
      </c>
      <c r="JK331">
        <v>30</v>
      </c>
      <c r="JL331">
        <v>26.3356</v>
      </c>
      <c r="JM331">
        <v>26.2761</v>
      </c>
      <c r="JN331">
        <v>21.7838</v>
      </c>
      <c r="JO331">
        <v>37.9041</v>
      </c>
      <c r="JP331">
        <v>89.4558</v>
      </c>
      <c r="JQ331">
        <v>25</v>
      </c>
      <c r="JR331">
        <v>460.276</v>
      </c>
      <c r="JS331">
        <v>18.5413</v>
      </c>
      <c r="JT331">
        <v>102.361</v>
      </c>
      <c r="JU331">
        <v>103.15</v>
      </c>
    </row>
    <row r="332" spans="1:281">
      <c r="A332">
        <v>316</v>
      </c>
      <c r="B332">
        <v>1659028295</v>
      </c>
      <c r="C332">
        <v>4611.90000009537</v>
      </c>
      <c r="D332" t="s">
        <v>1059</v>
      </c>
      <c r="E332" t="s">
        <v>1060</v>
      </c>
      <c r="F332">
        <v>5</v>
      </c>
      <c r="G332" t="s">
        <v>1006</v>
      </c>
      <c r="H332" t="s">
        <v>417</v>
      </c>
      <c r="I332">
        <v>1659028287.5</v>
      </c>
      <c r="J332">
        <f>(K332)/1000</f>
        <v>0</v>
      </c>
      <c r="K332">
        <f>IF(CZ332, AN332, AH332)</f>
        <v>0</v>
      </c>
      <c r="L332">
        <f>IF(CZ332, AI332, AG332)</f>
        <v>0</v>
      </c>
      <c r="M332">
        <f>DB332 - IF(AU332&gt;1, L332*CV332*100.0/(AW332*DP332), 0)</f>
        <v>0</v>
      </c>
      <c r="N332">
        <f>((T332-J332/2)*M332-L332)/(T332+J332/2)</f>
        <v>0</v>
      </c>
      <c r="O332">
        <f>N332*(DI332+DJ332)/1000.0</f>
        <v>0</v>
      </c>
      <c r="P332">
        <f>(DB332 - IF(AU332&gt;1, L332*CV332*100.0/(AW332*DP332), 0))*(DI332+DJ332)/1000.0</f>
        <v>0</v>
      </c>
      <c r="Q332">
        <f>2.0/((1/S332-1/R332)+SIGN(S332)*SQRT((1/S332-1/R332)*(1/S332-1/R332) + 4*CW332/((CW332+1)*(CW332+1))*(2*1/S332*1/R332-1/R332*1/R332)))</f>
        <v>0</v>
      </c>
      <c r="R332">
        <f>IF(LEFT(CX332,1)&lt;&gt;"0",IF(LEFT(CX332,1)="1",3.0,CY332),$D$5+$E$5*(DP332*DI332/($K$5*1000))+$F$5*(DP332*DI332/($K$5*1000))*MAX(MIN(CV332,$J$5),$I$5)*MAX(MIN(CV332,$J$5),$I$5)+$G$5*MAX(MIN(CV332,$J$5),$I$5)*(DP332*DI332/($K$5*1000))+$H$5*(DP332*DI332/($K$5*1000))*(DP332*DI332/($K$5*1000)))</f>
        <v>0</v>
      </c>
      <c r="S332">
        <f>J332*(1000-(1000*0.61365*exp(17.502*W332/(240.97+W332))/(DI332+DJ332)+DD332)/2)/(1000*0.61365*exp(17.502*W332/(240.97+W332))/(DI332+DJ332)-DD332)</f>
        <v>0</v>
      </c>
      <c r="T332">
        <f>1/((CW332+1)/(Q332/1.6)+1/(R332/1.37)) + CW332/((CW332+1)/(Q332/1.6) + CW332/(R332/1.37))</f>
        <v>0</v>
      </c>
      <c r="U332">
        <f>(CR332*CU332)</f>
        <v>0</v>
      </c>
      <c r="V332">
        <f>(DK332+(U332+2*0.95*5.67E-8*(((DK332+$B$7)+273)^4-(DK332+273)^4)-44100*J332)/(1.84*29.3*R332+8*0.95*5.67E-8*(DK332+273)^3))</f>
        <v>0</v>
      </c>
      <c r="W332">
        <f>($C$7*DL332+$D$7*DM332+$E$7*V332)</f>
        <v>0</v>
      </c>
      <c r="X332">
        <f>0.61365*exp(17.502*W332/(240.97+W332))</f>
        <v>0</v>
      </c>
      <c r="Y332">
        <f>(Z332/AA332*100)</f>
        <v>0</v>
      </c>
      <c r="Z332">
        <f>DD332*(DI332+DJ332)/1000</f>
        <v>0</v>
      </c>
      <c r="AA332">
        <f>0.61365*exp(17.502*DK332/(240.97+DK332))</f>
        <v>0</v>
      </c>
      <c r="AB332">
        <f>(X332-DD332*(DI332+DJ332)/1000)</f>
        <v>0</v>
      </c>
      <c r="AC332">
        <f>(-J332*44100)</f>
        <v>0</v>
      </c>
      <c r="AD332">
        <f>2*29.3*R332*0.92*(DK332-W332)</f>
        <v>0</v>
      </c>
      <c r="AE332">
        <f>2*0.95*5.67E-8*(((DK332+$B$7)+273)^4-(W332+273)^4)</f>
        <v>0</v>
      </c>
      <c r="AF332">
        <f>U332+AE332+AC332+AD332</f>
        <v>0</v>
      </c>
      <c r="AG332">
        <f>DH332*AU332*(DC332-DB332*(1000-AU332*DE332)/(1000-AU332*DD332))/(100*CV332)</f>
        <v>0</v>
      </c>
      <c r="AH332">
        <f>1000*DH332*AU332*(DD332-DE332)/(100*CV332*(1000-AU332*DD332))</f>
        <v>0</v>
      </c>
      <c r="AI332">
        <f>(AJ332 - AK332 - DI332*1E3/(8.314*(DK332+273.15)) * AM332/DH332 * AL332) * DH332/(100*CV332) * (1000 - DE332)/1000</f>
        <v>0</v>
      </c>
      <c r="AJ332">
        <v>456.236758037926</v>
      </c>
      <c r="AK332">
        <v>422.485242424242</v>
      </c>
      <c r="AL332">
        <v>2.31350376800162</v>
      </c>
      <c r="AM332">
        <v>66.0504921813524</v>
      </c>
      <c r="AN332">
        <f>(AP332 - AO332 + DI332*1E3/(8.314*(DK332+273.15)) * AR332/DH332 * AQ332) * DH332/(100*CV332) * 1000/(1000 - AP332)</f>
        <v>0</v>
      </c>
      <c r="AO332">
        <v>18.6020486248485</v>
      </c>
      <c r="AP332">
        <v>24.9037664335664</v>
      </c>
      <c r="AQ332">
        <v>0.000192997012377917</v>
      </c>
      <c r="AR332">
        <v>92.47</v>
      </c>
      <c r="AS332">
        <v>0</v>
      </c>
      <c r="AT332">
        <v>0</v>
      </c>
      <c r="AU332">
        <f>IF(AS332*$H$13&gt;=AW332,1.0,(AW332/(AW332-AS332*$H$13)))</f>
        <v>0</v>
      </c>
      <c r="AV332">
        <f>(AU332-1)*100</f>
        <v>0</v>
      </c>
      <c r="AW332">
        <f>MAX(0,($B$13+$C$13*DP332)/(1+$D$13*DP332)*DI332/(DK332+273)*$E$13)</f>
        <v>0</v>
      </c>
      <c r="AX332" t="s">
        <v>418</v>
      </c>
      <c r="AY332" t="s">
        <v>418</v>
      </c>
      <c r="AZ332">
        <v>0</v>
      </c>
      <c r="BA332">
        <v>0</v>
      </c>
      <c r="BB332">
        <f>1-AZ332/BA332</f>
        <v>0</v>
      </c>
      <c r="BC332">
        <v>0</v>
      </c>
      <c r="BD332" t="s">
        <v>418</v>
      </c>
      <c r="BE332" t="s">
        <v>418</v>
      </c>
      <c r="BF332">
        <v>0</v>
      </c>
      <c r="BG332">
        <v>0</v>
      </c>
      <c r="BH332">
        <f>1-BF332/BG332</f>
        <v>0</v>
      </c>
      <c r="BI332">
        <v>0.5</v>
      </c>
      <c r="BJ332">
        <f>CS332</f>
        <v>0</v>
      </c>
      <c r="BK332">
        <f>L332</f>
        <v>0</v>
      </c>
      <c r="BL332">
        <f>BH332*BI332*BJ332</f>
        <v>0</v>
      </c>
      <c r="BM332">
        <f>(BK332-BC332)/BJ332</f>
        <v>0</v>
      </c>
      <c r="BN332">
        <f>(BA332-BG332)/BG332</f>
        <v>0</v>
      </c>
      <c r="BO332">
        <f>AZ332/(BB332+AZ332/BG332)</f>
        <v>0</v>
      </c>
      <c r="BP332" t="s">
        <v>418</v>
      </c>
      <c r="BQ332">
        <v>0</v>
      </c>
      <c r="BR332">
        <f>IF(BQ332&lt;&gt;0, BQ332, BO332)</f>
        <v>0</v>
      </c>
      <c r="BS332">
        <f>1-BR332/BG332</f>
        <v>0</v>
      </c>
      <c r="BT332">
        <f>(BG332-BF332)/(BG332-BR332)</f>
        <v>0</v>
      </c>
      <c r="BU332">
        <f>(BA332-BG332)/(BA332-BR332)</f>
        <v>0</v>
      </c>
      <c r="BV332">
        <f>(BG332-BF332)/(BG332-AZ332)</f>
        <v>0</v>
      </c>
      <c r="BW332">
        <f>(BA332-BG332)/(BA332-AZ332)</f>
        <v>0</v>
      </c>
      <c r="BX332">
        <f>(BT332*BR332/BF332)</f>
        <v>0</v>
      </c>
      <c r="BY332">
        <f>(1-BX332)</f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f>$B$11*DQ332+$C$11*DR332+$F$11*EC332*(1-EF332)</f>
        <v>0</v>
      </c>
      <c r="CS332">
        <f>CR332*CT332</f>
        <v>0</v>
      </c>
      <c r="CT332">
        <f>($B$11*$D$9+$C$11*$D$9+$F$11*((EP332+EH332)/MAX(EP332+EH332+EQ332, 0.1)*$I$9+EQ332/MAX(EP332+EH332+EQ332, 0.1)*$J$9))/($B$11+$C$11+$F$11)</f>
        <v>0</v>
      </c>
      <c r="CU332">
        <f>($B$11*$K$9+$C$11*$K$9+$F$11*((EP332+EH332)/MAX(EP332+EH332+EQ332, 0.1)*$P$9+EQ332/MAX(EP332+EH332+EQ332, 0.1)*$Q$9))/($B$11+$C$11+$F$11)</f>
        <v>0</v>
      </c>
      <c r="CV332">
        <v>6</v>
      </c>
      <c r="CW332">
        <v>0.5</v>
      </c>
      <c r="CX332" t="s">
        <v>419</v>
      </c>
      <c r="CY332">
        <v>2</v>
      </c>
      <c r="CZ332" t="b">
        <v>1</v>
      </c>
      <c r="DA332">
        <v>1659028287.5</v>
      </c>
      <c r="DB332">
        <v>400.700814814815</v>
      </c>
      <c r="DC332">
        <v>434.238259259259</v>
      </c>
      <c r="DD332">
        <v>24.9162407407407</v>
      </c>
      <c r="DE332">
        <v>18.6201407407407</v>
      </c>
      <c r="DF332">
        <v>394.281962962963</v>
      </c>
      <c r="DG332">
        <v>24.4067296296296</v>
      </c>
      <c r="DH332">
        <v>500.025</v>
      </c>
      <c r="DI332">
        <v>90.3678333333333</v>
      </c>
      <c r="DJ332">
        <v>0.0454358814814815</v>
      </c>
      <c r="DK332">
        <v>27.1957074074074</v>
      </c>
      <c r="DL332">
        <v>27.3593111111111</v>
      </c>
      <c r="DM332">
        <v>999.9</v>
      </c>
      <c r="DN332">
        <v>0</v>
      </c>
      <c r="DO332">
        <v>0</v>
      </c>
      <c r="DP332">
        <v>9975</v>
      </c>
      <c r="DQ332">
        <v>0</v>
      </c>
      <c r="DR332">
        <v>18.1036037037037</v>
      </c>
      <c r="DS332">
        <v>-33.5373037037037</v>
      </c>
      <c r="DT332">
        <v>410.939888888889</v>
      </c>
      <c r="DU332">
        <v>442.476703703704</v>
      </c>
      <c r="DV332">
        <v>6.29610444444444</v>
      </c>
      <c r="DW332">
        <v>434.238259259259</v>
      </c>
      <c r="DX332">
        <v>18.6201407407407</v>
      </c>
      <c r="DY332">
        <v>2.25162666666667</v>
      </c>
      <c r="DZ332">
        <v>1.68266074074074</v>
      </c>
      <c r="EA332">
        <v>19.334437037037</v>
      </c>
      <c r="EB332">
        <v>14.7373666666667</v>
      </c>
      <c r="EC332">
        <v>2000.01592592593</v>
      </c>
      <c r="ED332">
        <v>0.979995</v>
      </c>
      <c r="EE332">
        <v>0.0200050333333333</v>
      </c>
      <c r="EF332">
        <v>0</v>
      </c>
      <c r="EG332">
        <v>834.372592592593</v>
      </c>
      <c r="EH332">
        <v>5.00063</v>
      </c>
      <c r="EI332">
        <v>16450.7185185185</v>
      </c>
      <c r="EJ332">
        <v>17257.0074074074</v>
      </c>
      <c r="EK332">
        <v>37.937</v>
      </c>
      <c r="EL332">
        <v>38</v>
      </c>
      <c r="EM332">
        <v>37.437</v>
      </c>
      <c r="EN332">
        <v>37.3656666666667</v>
      </c>
      <c r="EO332">
        <v>38.9836666666667</v>
      </c>
      <c r="EP332">
        <v>1955.10444444444</v>
      </c>
      <c r="EQ332">
        <v>39.9114814814815</v>
      </c>
      <c r="ER332">
        <v>0</v>
      </c>
      <c r="ES332">
        <v>1659028293.7</v>
      </c>
      <c r="ET332">
        <v>0</v>
      </c>
      <c r="EU332">
        <v>834.402653846154</v>
      </c>
      <c r="EV332">
        <v>-5.27894016463047</v>
      </c>
      <c r="EW332">
        <v>-102.601709432393</v>
      </c>
      <c r="EX332">
        <v>16451.0961538462</v>
      </c>
      <c r="EY332">
        <v>15</v>
      </c>
      <c r="EZ332">
        <v>0</v>
      </c>
      <c r="FA332" t="s">
        <v>420</v>
      </c>
      <c r="FB332">
        <v>1657551626.5</v>
      </c>
      <c r="FC332">
        <v>1657551629</v>
      </c>
      <c r="FD332">
        <v>0</v>
      </c>
      <c r="FE332">
        <v>0.403</v>
      </c>
      <c r="FF332">
        <v>0.009</v>
      </c>
      <c r="FG332">
        <v>9.41</v>
      </c>
      <c r="FH332">
        <v>0.087</v>
      </c>
      <c r="FI332">
        <v>417</v>
      </c>
      <c r="FJ332">
        <v>17</v>
      </c>
      <c r="FK332">
        <v>1.61</v>
      </c>
      <c r="FL332">
        <v>0.59</v>
      </c>
      <c r="FM332">
        <v>-29.9322725</v>
      </c>
      <c r="FN332">
        <v>-65.4858270168855</v>
      </c>
      <c r="FO332">
        <v>6.71545409797385</v>
      </c>
      <c r="FP332">
        <v>0</v>
      </c>
      <c r="FQ332">
        <v>834.623823529412</v>
      </c>
      <c r="FR332">
        <v>-4.51526355175391</v>
      </c>
      <c r="FS332">
        <v>0.505954687031086</v>
      </c>
      <c r="FT332">
        <v>0</v>
      </c>
      <c r="FU332">
        <v>6.2768505</v>
      </c>
      <c r="FV332">
        <v>0.271964127579724</v>
      </c>
      <c r="FW332">
        <v>0.0317925155461156</v>
      </c>
      <c r="FX332">
        <v>0</v>
      </c>
      <c r="FY332">
        <v>0</v>
      </c>
      <c r="FZ332">
        <v>3</v>
      </c>
      <c r="GA332" t="s">
        <v>427</v>
      </c>
      <c r="GB332">
        <v>2.97438</v>
      </c>
      <c r="GC332">
        <v>2.69913</v>
      </c>
      <c r="GD332">
        <v>0.0893292</v>
      </c>
      <c r="GE332">
        <v>0.0976911</v>
      </c>
      <c r="GF332">
        <v>0.105835</v>
      </c>
      <c r="GG332">
        <v>0.0870345</v>
      </c>
      <c r="GH332">
        <v>35478</v>
      </c>
      <c r="GI332">
        <v>38441.1</v>
      </c>
      <c r="GJ332">
        <v>35302.6</v>
      </c>
      <c r="GK332">
        <v>38637.1</v>
      </c>
      <c r="GL332">
        <v>44747.6</v>
      </c>
      <c r="GM332">
        <v>50943.5</v>
      </c>
      <c r="GN332">
        <v>55179.2</v>
      </c>
      <c r="GO332">
        <v>61968.9</v>
      </c>
      <c r="GP332">
        <v>1.983</v>
      </c>
      <c r="GQ332">
        <v>1.848</v>
      </c>
      <c r="GR332">
        <v>0.136346</v>
      </c>
      <c r="GS332">
        <v>0</v>
      </c>
      <c r="GT332">
        <v>25.0995</v>
      </c>
      <c r="GU332">
        <v>999.9</v>
      </c>
      <c r="GV332">
        <v>58.509</v>
      </c>
      <c r="GW332">
        <v>29.195</v>
      </c>
      <c r="GX332">
        <v>26.3341</v>
      </c>
      <c r="GY332">
        <v>55.9564</v>
      </c>
      <c r="GZ332">
        <v>43.3133</v>
      </c>
      <c r="HA332">
        <v>1</v>
      </c>
      <c r="HB332">
        <v>-0.0653659</v>
      </c>
      <c r="HC332">
        <v>0.0313726</v>
      </c>
      <c r="HD332">
        <v>20.1137</v>
      </c>
      <c r="HE332">
        <v>5.19932</v>
      </c>
      <c r="HF332">
        <v>12.004</v>
      </c>
      <c r="HG332">
        <v>4.976</v>
      </c>
      <c r="HH332">
        <v>3.2936</v>
      </c>
      <c r="HI332">
        <v>9999</v>
      </c>
      <c r="HJ332">
        <v>9999</v>
      </c>
      <c r="HK332">
        <v>9999</v>
      </c>
      <c r="HL332">
        <v>628.9</v>
      </c>
      <c r="HM332">
        <v>1.86319</v>
      </c>
      <c r="HN332">
        <v>1.86798</v>
      </c>
      <c r="HO332">
        <v>1.86783</v>
      </c>
      <c r="HP332">
        <v>1.86896</v>
      </c>
      <c r="HQ332">
        <v>1.86981</v>
      </c>
      <c r="HR332">
        <v>1.86587</v>
      </c>
      <c r="HS332">
        <v>1.86691</v>
      </c>
      <c r="HT332">
        <v>1.86829</v>
      </c>
      <c r="HU332">
        <v>5</v>
      </c>
      <c r="HV332">
        <v>0</v>
      </c>
      <c r="HW332">
        <v>0</v>
      </c>
      <c r="HX332">
        <v>0</v>
      </c>
      <c r="HY332" t="s">
        <v>422</v>
      </c>
      <c r="HZ332" t="s">
        <v>423</v>
      </c>
      <c r="IA332" t="s">
        <v>424</v>
      </c>
      <c r="IB332" t="s">
        <v>424</v>
      </c>
      <c r="IC332" t="s">
        <v>424</v>
      </c>
      <c r="ID332" t="s">
        <v>424</v>
      </c>
      <c r="IE332">
        <v>0</v>
      </c>
      <c r="IF332">
        <v>100</v>
      </c>
      <c r="IG332">
        <v>100</v>
      </c>
      <c r="IH332">
        <v>6.494</v>
      </c>
      <c r="II332">
        <v>0.509</v>
      </c>
      <c r="IJ332">
        <v>4.02706509432224</v>
      </c>
      <c r="IK332">
        <v>0.00601174518973114</v>
      </c>
      <c r="IL332">
        <v>2.77886958061485e-07</v>
      </c>
      <c r="IM332">
        <v>-3.54636231360687e-10</v>
      </c>
      <c r="IN332">
        <v>-0.0404303883988718</v>
      </c>
      <c r="IO332">
        <v>-0.0177815531441476</v>
      </c>
      <c r="IP332">
        <v>0.00205572605671414</v>
      </c>
      <c r="IQ332">
        <v>-1.65519735432211e-05</v>
      </c>
      <c r="IR332">
        <v>-4</v>
      </c>
      <c r="IS332">
        <v>1848</v>
      </c>
      <c r="IT332">
        <v>1</v>
      </c>
      <c r="IU332">
        <v>25</v>
      </c>
      <c r="IV332">
        <v>24611.1</v>
      </c>
      <c r="IW332">
        <v>24611.1</v>
      </c>
      <c r="IX332">
        <v>1.11938</v>
      </c>
      <c r="IY332">
        <v>2.62573</v>
      </c>
      <c r="IZ332">
        <v>1.54785</v>
      </c>
      <c r="JA332">
        <v>2.30469</v>
      </c>
      <c r="JB332">
        <v>1.34644</v>
      </c>
      <c r="JC332">
        <v>2.29004</v>
      </c>
      <c r="JD332">
        <v>33.6029</v>
      </c>
      <c r="JE332">
        <v>24.2188</v>
      </c>
      <c r="JF332">
        <v>18</v>
      </c>
      <c r="JG332">
        <v>496.379</v>
      </c>
      <c r="JH332">
        <v>409.798</v>
      </c>
      <c r="JI332">
        <v>24.9999</v>
      </c>
      <c r="JJ332">
        <v>26.3954</v>
      </c>
      <c r="JK332">
        <v>30.0005</v>
      </c>
      <c r="JL332">
        <v>26.3356</v>
      </c>
      <c r="JM332">
        <v>26.2761</v>
      </c>
      <c r="JN332">
        <v>22.4699</v>
      </c>
      <c r="JO332">
        <v>37.9041</v>
      </c>
      <c r="JP332">
        <v>89.0771</v>
      </c>
      <c r="JQ332">
        <v>25</v>
      </c>
      <c r="JR332">
        <v>473.751</v>
      </c>
      <c r="JS332">
        <v>18.5291</v>
      </c>
      <c r="JT332">
        <v>102.362</v>
      </c>
      <c r="JU332">
        <v>103.15</v>
      </c>
    </row>
    <row r="333" spans="1:281">
      <c r="A333">
        <v>317</v>
      </c>
      <c r="B333">
        <v>1659028300</v>
      </c>
      <c r="C333">
        <v>4616.90000009537</v>
      </c>
      <c r="D333" t="s">
        <v>1061</v>
      </c>
      <c r="E333" t="s">
        <v>1062</v>
      </c>
      <c r="F333">
        <v>5</v>
      </c>
      <c r="G333" t="s">
        <v>1006</v>
      </c>
      <c r="H333" t="s">
        <v>417</v>
      </c>
      <c r="I333">
        <v>1659028292.21429</v>
      </c>
      <c r="J333">
        <f>(K333)/1000</f>
        <v>0</v>
      </c>
      <c r="K333">
        <f>IF(CZ333, AN333, AH333)</f>
        <v>0</v>
      </c>
      <c r="L333">
        <f>IF(CZ333, AI333, AG333)</f>
        <v>0</v>
      </c>
      <c r="M333">
        <f>DB333 - IF(AU333&gt;1, L333*CV333*100.0/(AW333*DP333), 0)</f>
        <v>0</v>
      </c>
      <c r="N333">
        <f>((T333-J333/2)*M333-L333)/(T333+J333/2)</f>
        <v>0</v>
      </c>
      <c r="O333">
        <f>N333*(DI333+DJ333)/1000.0</f>
        <v>0</v>
      </c>
      <c r="P333">
        <f>(DB333 - IF(AU333&gt;1, L333*CV333*100.0/(AW333*DP333), 0))*(DI333+DJ333)/1000.0</f>
        <v>0</v>
      </c>
      <c r="Q333">
        <f>2.0/((1/S333-1/R333)+SIGN(S333)*SQRT((1/S333-1/R333)*(1/S333-1/R333) + 4*CW333/((CW333+1)*(CW333+1))*(2*1/S333*1/R333-1/R333*1/R333)))</f>
        <v>0</v>
      </c>
      <c r="R333">
        <f>IF(LEFT(CX333,1)&lt;&gt;"0",IF(LEFT(CX333,1)="1",3.0,CY333),$D$5+$E$5*(DP333*DI333/($K$5*1000))+$F$5*(DP333*DI333/($K$5*1000))*MAX(MIN(CV333,$J$5),$I$5)*MAX(MIN(CV333,$J$5),$I$5)+$G$5*MAX(MIN(CV333,$J$5),$I$5)*(DP333*DI333/($K$5*1000))+$H$5*(DP333*DI333/($K$5*1000))*(DP333*DI333/($K$5*1000)))</f>
        <v>0</v>
      </c>
      <c r="S333">
        <f>J333*(1000-(1000*0.61365*exp(17.502*W333/(240.97+W333))/(DI333+DJ333)+DD333)/2)/(1000*0.61365*exp(17.502*W333/(240.97+W333))/(DI333+DJ333)-DD333)</f>
        <v>0</v>
      </c>
      <c r="T333">
        <f>1/((CW333+1)/(Q333/1.6)+1/(R333/1.37)) + CW333/((CW333+1)/(Q333/1.6) + CW333/(R333/1.37))</f>
        <v>0</v>
      </c>
      <c r="U333">
        <f>(CR333*CU333)</f>
        <v>0</v>
      </c>
      <c r="V333">
        <f>(DK333+(U333+2*0.95*5.67E-8*(((DK333+$B$7)+273)^4-(DK333+273)^4)-44100*J333)/(1.84*29.3*R333+8*0.95*5.67E-8*(DK333+273)^3))</f>
        <v>0</v>
      </c>
      <c r="W333">
        <f>($C$7*DL333+$D$7*DM333+$E$7*V333)</f>
        <v>0</v>
      </c>
      <c r="X333">
        <f>0.61365*exp(17.502*W333/(240.97+W333))</f>
        <v>0</v>
      </c>
      <c r="Y333">
        <f>(Z333/AA333*100)</f>
        <v>0</v>
      </c>
      <c r="Z333">
        <f>DD333*(DI333+DJ333)/1000</f>
        <v>0</v>
      </c>
      <c r="AA333">
        <f>0.61365*exp(17.502*DK333/(240.97+DK333))</f>
        <v>0</v>
      </c>
      <c r="AB333">
        <f>(X333-DD333*(DI333+DJ333)/1000)</f>
        <v>0</v>
      </c>
      <c r="AC333">
        <f>(-J333*44100)</f>
        <v>0</v>
      </c>
      <c r="AD333">
        <f>2*29.3*R333*0.92*(DK333-W333)</f>
        <v>0</v>
      </c>
      <c r="AE333">
        <f>2*0.95*5.67E-8*(((DK333+$B$7)+273)^4-(W333+273)^4)</f>
        <v>0</v>
      </c>
      <c r="AF333">
        <f>U333+AE333+AC333+AD333</f>
        <v>0</v>
      </c>
      <c r="AG333">
        <f>DH333*AU333*(DC333-DB333*(1000-AU333*DE333)/(1000-AU333*DD333))/(100*CV333)</f>
        <v>0</v>
      </c>
      <c r="AH333">
        <f>1000*DH333*AU333*(DD333-DE333)/(100*CV333*(1000-AU333*DD333))</f>
        <v>0</v>
      </c>
      <c r="AI333">
        <f>(AJ333 - AK333 - DI333*1E3/(8.314*(DK333+273.15)) * AM333/DH333 * AL333) * DH333/(100*CV333) * (1000 - DE333)/1000</f>
        <v>0</v>
      </c>
      <c r="AJ333">
        <v>473.457489748316</v>
      </c>
      <c r="AK333">
        <v>436.484478787879</v>
      </c>
      <c r="AL333">
        <v>2.8783968775919</v>
      </c>
      <c r="AM333">
        <v>66.0504921813524</v>
      </c>
      <c r="AN333">
        <f>(AP333 - AO333 + DI333*1E3/(8.314*(DK333+273.15)) * AR333/DH333 * AQ333) * DH333/(100*CV333) * 1000/(1000 - AP333)</f>
        <v>0</v>
      </c>
      <c r="AO333">
        <v>18.5221069719048</v>
      </c>
      <c r="AP333">
        <v>24.8816986013986</v>
      </c>
      <c r="AQ333">
        <v>-0.000826666666665344</v>
      </c>
      <c r="AR333">
        <v>92.47</v>
      </c>
      <c r="AS333">
        <v>0</v>
      </c>
      <c r="AT333">
        <v>0</v>
      </c>
      <c r="AU333">
        <f>IF(AS333*$H$13&gt;=AW333,1.0,(AW333/(AW333-AS333*$H$13)))</f>
        <v>0</v>
      </c>
      <c r="AV333">
        <f>(AU333-1)*100</f>
        <v>0</v>
      </c>
      <c r="AW333">
        <f>MAX(0,($B$13+$C$13*DP333)/(1+$D$13*DP333)*DI333/(DK333+273)*$E$13)</f>
        <v>0</v>
      </c>
      <c r="AX333" t="s">
        <v>418</v>
      </c>
      <c r="AY333" t="s">
        <v>418</v>
      </c>
      <c r="AZ333">
        <v>0</v>
      </c>
      <c r="BA333">
        <v>0</v>
      </c>
      <c r="BB333">
        <f>1-AZ333/BA333</f>
        <v>0</v>
      </c>
      <c r="BC333">
        <v>0</v>
      </c>
      <c r="BD333" t="s">
        <v>418</v>
      </c>
      <c r="BE333" t="s">
        <v>418</v>
      </c>
      <c r="BF333">
        <v>0</v>
      </c>
      <c r="BG333">
        <v>0</v>
      </c>
      <c r="BH333">
        <f>1-BF333/BG333</f>
        <v>0</v>
      </c>
      <c r="BI333">
        <v>0.5</v>
      </c>
      <c r="BJ333">
        <f>CS333</f>
        <v>0</v>
      </c>
      <c r="BK333">
        <f>L333</f>
        <v>0</v>
      </c>
      <c r="BL333">
        <f>BH333*BI333*BJ333</f>
        <v>0</v>
      </c>
      <c r="BM333">
        <f>(BK333-BC333)/BJ333</f>
        <v>0</v>
      </c>
      <c r="BN333">
        <f>(BA333-BG333)/BG333</f>
        <v>0</v>
      </c>
      <c r="BO333">
        <f>AZ333/(BB333+AZ333/BG333)</f>
        <v>0</v>
      </c>
      <c r="BP333" t="s">
        <v>418</v>
      </c>
      <c r="BQ333">
        <v>0</v>
      </c>
      <c r="BR333">
        <f>IF(BQ333&lt;&gt;0, BQ333, BO333)</f>
        <v>0</v>
      </c>
      <c r="BS333">
        <f>1-BR333/BG333</f>
        <v>0</v>
      </c>
      <c r="BT333">
        <f>(BG333-BF333)/(BG333-BR333)</f>
        <v>0</v>
      </c>
      <c r="BU333">
        <f>(BA333-BG333)/(BA333-BR333)</f>
        <v>0</v>
      </c>
      <c r="BV333">
        <f>(BG333-BF333)/(BG333-AZ333)</f>
        <v>0</v>
      </c>
      <c r="BW333">
        <f>(BA333-BG333)/(BA333-AZ333)</f>
        <v>0</v>
      </c>
      <c r="BX333">
        <f>(BT333*BR333/BF333)</f>
        <v>0</v>
      </c>
      <c r="BY333">
        <f>(1-BX333)</f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f>$B$11*DQ333+$C$11*DR333+$F$11*EC333*(1-EF333)</f>
        <v>0</v>
      </c>
      <c r="CS333">
        <f>CR333*CT333</f>
        <v>0</v>
      </c>
      <c r="CT333">
        <f>($B$11*$D$9+$C$11*$D$9+$F$11*((EP333+EH333)/MAX(EP333+EH333+EQ333, 0.1)*$I$9+EQ333/MAX(EP333+EH333+EQ333, 0.1)*$J$9))/($B$11+$C$11+$F$11)</f>
        <v>0</v>
      </c>
      <c r="CU333">
        <f>($B$11*$K$9+$C$11*$K$9+$F$11*((EP333+EH333)/MAX(EP333+EH333+EQ333, 0.1)*$P$9+EQ333/MAX(EP333+EH333+EQ333, 0.1)*$Q$9))/($B$11+$C$11+$F$11)</f>
        <v>0</v>
      </c>
      <c r="CV333">
        <v>6</v>
      </c>
      <c r="CW333">
        <v>0.5</v>
      </c>
      <c r="CX333" t="s">
        <v>419</v>
      </c>
      <c r="CY333">
        <v>2</v>
      </c>
      <c r="CZ333" t="b">
        <v>1</v>
      </c>
      <c r="DA333">
        <v>1659028292.21429</v>
      </c>
      <c r="DB333">
        <v>408.250214285714</v>
      </c>
      <c r="DC333">
        <v>448.130678571429</v>
      </c>
      <c r="DD333">
        <v>24.9097928571429</v>
      </c>
      <c r="DE333">
        <v>18.5803214285714</v>
      </c>
      <c r="DF333">
        <v>401.785857142857</v>
      </c>
      <c r="DG333">
        <v>24.4006142857143</v>
      </c>
      <c r="DH333">
        <v>500.031892857143</v>
      </c>
      <c r="DI333">
        <v>90.3681107142857</v>
      </c>
      <c r="DJ333">
        <v>0.0454689571428571</v>
      </c>
      <c r="DK333">
        <v>27.1945607142857</v>
      </c>
      <c r="DL333">
        <v>27.3475214285714</v>
      </c>
      <c r="DM333">
        <v>999.9</v>
      </c>
      <c r="DN333">
        <v>0</v>
      </c>
      <c r="DO333">
        <v>0</v>
      </c>
      <c r="DP333">
        <v>9985.71428571429</v>
      </c>
      <c r="DQ333">
        <v>0</v>
      </c>
      <c r="DR333">
        <v>18.1091607142857</v>
      </c>
      <c r="DS333">
        <v>-39.8802821428571</v>
      </c>
      <c r="DT333">
        <v>418.679392857143</v>
      </c>
      <c r="DU333">
        <v>456.613821428571</v>
      </c>
      <c r="DV333">
        <v>6.32948428571429</v>
      </c>
      <c r="DW333">
        <v>448.130678571429</v>
      </c>
      <c r="DX333">
        <v>18.5803214285714</v>
      </c>
      <c r="DY333">
        <v>2.25105142857143</v>
      </c>
      <c r="DZ333">
        <v>1.6790675</v>
      </c>
      <c r="EA333">
        <v>19.3303321428571</v>
      </c>
      <c r="EB333">
        <v>14.7041928571429</v>
      </c>
      <c r="EC333">
        <v>2000.00071428571</v>
      </c>
      <c r="ED333">
        <v>0.979994964285715</v>
      </c>
      <c r="EE333">
        <v>0.0200050714285714</v>
      </c>
      <c r="EF333">
        <v>0</v>
      </c>
      <c r="EG333">
        <v>834.105142857143</v>
      </c>
      <c r="EH333">
        <v>5.00063</v>
      </c>
      <c r="EI333">
        <v>16446.0392857143</v>
      </c>
      <c r="EJ333">
        <v>17256.8785714286</v>
      </c>
      <c r="EK333">
        <v>37.937</v>
      </c>
      <c r="EL333">
        <v>38</v>
      </c>
      <c r="EM333">
        <v>37.437</v>
      </c>
      <c r="EN333">
        <v>37.366</v>
      </c>
      <c r="EO333">
        <v>38.98875</v>
      </c>
      <c r="EP333">
        <v>1955.08964285714</v>
      </c>
      <c r="EQ333">
        <v>39.9110714285714</v>
      </c>
      <c r="ER333">
        <v>0</v>
      </c>
      <c r="ES333">
        <v>1659028299.1</v>
      </c>
      <c r="ET333">
        <v>0</v>
      </c>
      <c r="EU333">
        <v>834.06976</v>
      </c>
      <c r="EV333">
        <v>-1.33515383900457</v>
      </c>
      <c r="EW333">
        <v>-15.7384615994186</v>
      </c>
      <c r="EX333">
        <v>16445.644</v>
      </c>
      <c r="EY333">
        <v>15</v>
      </c>
      <c r="EZ333">
        <v>0</v>
      </c>
      <c r="FA333" t="s">
        <v>420</v>
      </c>
      <c r="FB333">
        <v>1657551626.5</v>
      </c>
      <c r="FC333">
        <v>1657551629</v>
      </c>
      <c r="FD333">
        <v>0</v>
      </c>
      <c r="FE333">
        <v>0.403</v>
      </c>
      <c r="FF333">
        <v>0.009</v>
      </c>
      <c r="FG333">
        <v>9.41</v>
      </c>
      <c r="FH333">
        <v>0.087</v>
      </c>
      <c r="FI333">
        <v>417</v>
      </c>
      <c r="FJ333">
        <v>17</v>
      </c>
      <c r="FK333">
        <v>1.61</v>
      </c>
      <c r="FL333">
        <v>0.59</v>
      </c>
      <c r="FM333">
        <v>-35.1550775</v>
      </c>
      <c r="FN333">
        <v>-81.9811418386491</v>
      </c>
      <c r="FO333">
        <v>7.98417252677093</v>
      </c>
      <c r="FP333">
        <v>0</v>
      </c>
      <c r="FQ333">
        <v>834.346764705882</v>
      </c>
      <c r="FR333">
        <v>-3.72858670363715</v>
      </c>
      <c r="FS333">
        <v>0.452255462609593</v>
      </c>
      <c r="FT333">
        <v>0</v>
      </c>
      <c r="FU333">
        <v>6.30811275</v>
      </c>
      <c r="FV333">
        <v>0.455302851782349</v>
      </c>
      <c r="FW333">
        <v>0.0478820380720945</v>
      </c>
      <c r="FX333">
        <v>0</v>
      </c>
      <c r="FY333">
        <v>0</v>
      </c>
      <c r="FZ333">
        <v>3</v>
      </c>
      <c r="GA333" t="s">
        <v>427</v>
      </c>
      <c r="GB333">
        <v>2.97303</v>
      </c>
      <c r="GC333">
        <v>2.69954</v>
      </c>
      <c r="GD333">
        <v>0.0916148</v>
      </c>
      <c r="GE333">
        <v>0.10034</v>
      </c>
      <c r="GF333">
        <v>0.105761</v>
      </c>
      <c r="GG333">
        <v>0.0869993</v>
      </c>
      <c r="GH333">
        <v>35388.5</v>
      </c>
      <c r="GI333">
        <v>38328.1</v>
      </c>
      <c r="GJ333">
        <v>35302.1</v>
      </c>
      <c r="GK333">
        <v>38636.8</v>
      </c>
      <c r="GL333">
        <v>44750.6</v>
      </c>
      <c r="GM333">
        <v>50944.9</v>
      </c>
      <c r="GN333">
        <v>55178.3</v>
      </c>
      <c r="GO333">
        <v>61968.1</v>
      </c>
      <c r="GP333">
        <v>1.983</v>
      </c>
      <c r="GQ333">
        <v>1.848</v>
      </c>
      <c r="GR333">
        <v>0.136405</v>
      </c>
      <c r="GS333">
        <v>0</v>
      </c>
      <c r="GT333">
        <v>25.1016</v>
      </c>
      <c r="GU333">
        <v>999.9</v>
      </c>
      <c r="GV333">
        <v>58.485</v>
      </c>
      <c r="GW333">
        <v>29.205</v>
      </c>
      <c r="GX333">
        <v>26.3403</v>
      </c>
      <c r="GY333">
        <v>55.9364</v>
      </c>
      <c r="GZ333">
        <v>43.3173</v>
      </c>
      <c r="HA333">
        <v>1</v>
      </c>
      <c r="HB333">
        <v>-0.0657317</v>
      </c>
      <c r="HC333">
        <v>0.0318083</v>
      </c>
      <c r="HD333">
        <v>20.1139</v>
      </c>
      <c r="HE333">
        <v>5.19932</v>
      </c>
      <c r="HF333">
        <v>12.004</v>
      </c>
      <c r="HG333">
        <v>4.9756</v>
      </c>
      <c r="HH333">
        <v>3.2932</v>
      </c>
      <c r="HI333">
        <v>9999</v>
      </c>
      <c r="HJ333">
        <v>9999</v>
      </c>
      <c r="HK333">
        <v>9999</v>
      </c>
      <c r="HL333">
        <v>628.9</v>
      </c>
      <c r="HM333">
        <v>1.86319</v>
      </c>
      <c r="HN333">
        <v>1.86801</v>
      </c>
      <c r="HO333">
        <v>1.86783</v>
      </c>
      <c r="HP333">
        <v>1.86896</v>
      </c>
      <c r="HQ333">
        <v>1.86981</v>
      </c>
      <c r="HR333">
        <v>1.86587</v>
      </c>
      <c r="HS333">
        <v>1.86691</v>
      </c>
      <c r="HT333">
        <v>1.86829</v>
      </c>
      <c r="HU333">
        <v>5</v>
      </c>
      <c r="HV333">
        <v>0</v>
      </c>
      <c r="HW333">
        <v>0</v>
      </c>
      <c r="HX333">
        <v>0</v>
      </c>
      <c r="HY333" t="s">
        <v>422</v>
      </c>
      <c r="HZ333" t="s">
        <v>423</v>
      </c>
      <c r="IA333" t="s">
        <v>424</v>
      </c>
      <c r="IB333" t="s">
        <v>424</v>
      </c>
      <c r="IC333" t="s">
        <v>424</v>
      </c>
      <c r="ID333" t="s">
        <v>424</v>
      </c>
      <c r="IE333">
        <v>0</v>
      </c>
      <c r="IF333">
        <v>100</v>
      </c>
      <c r="IG333">
        <v>100</v>
      </c>
      <c r="IH333">
        <v>6.577</v>
      </c>
      <c r="II333">
        <v>0.5077</v>
      </c>
      <c r="IJ333">
        <v>4.02706509432224</v>
      </c>
      <c r="IK333">
        <v>0.00601174518973114</v>
      </c>
      <c r="IL333">
        <v>2.77886958061485e-07</v>
      </c>
      <c r="IM333">
        <v>-3.54636231360687e-10</v>
      </c>
      <c r="IN333">
        <v>-0.0404303883988718</v>
      </c>
      <c r="IO333">
        <v>-0.0177815531441476</v>
      </c>
      <c r="IP333">
        <v>0.00205572605671414</v>
      </c>
      <c r="IQ333">
        <v>-1.65519735432211e-05</v>
      </c>
      <c r="IR333">
        <v>-4</v>
      </c>
      <c r="IS333">
        <v>1848</v>
      </c>
      <c r="IT333">
        <v>1</v>
      </c>
      <c r="IU333">
        <v>25</v>
      </c>
      <c r="IV333">
        <v>24611.2</v>
      </c>
      <c r="IW333">
        <v>24611.2</v>
      </c>
      <c r="IX333">
        <v>1.1499</v>
      </c>
      <c r="IY333">
        <v>2.61353</v>
      </c>
      <c r="IZ333">
        <v>1.54785</v>
      </c>
      <c r="JA333">
        <v>2.30469</v>
      </c>
      <c r="JB333">
        <v>1.34644</v>
      </c>
      <c r="JC333">
        <v>2.42798</v>
      </c>
      <c r="JD333">
        <v>33.6254</v>
      </c>
      <c r="JE333">
        <v>24.2276</v>
      </c>
      <c r="JF333">
        <v>18</v>
      </c>
      <c r="JG333">
        <v>496.38</v>
      </c>
      <c r="JH333">
        <v>409.799</v>
      </c>
      <c r="JI333">
        <v>24.9999</v>
      </c>
      <c r="JJ333">
        <v>26.3954</v>
      </c>
      <c r="JK333">
        <v>30.0001</v>
      </c>
      <c r="JL333">
        <v>26.3356</v>
      </c>
      <c r="JM333">
        <v>26.2761</v>
      </c>
      <c r="JN333">
        <v>23.0713</v>
      </c>
      <c r="JO333">
        <v>37.9041</v>
      </c>
      <c r="JP333">
        <v>89.0771</v>
      </c>
      <c r="JQ333">
        <v>25</v>
      </c>
      <c r="JR333">
        <v>487.183</v>
      </c>
      <c r="JS333">
        <v>18.5314</v>
      </c>
      <c r="JT333">
        <v>102.361</v>
      </c>
      <c r="JU333">
        <v>103.149</v>
      </c>
    </row>
    <row r="334" spans="1:281">
      <c r="A334">
        <v>318</v>
      </c>
      <c r="B334">
        <v>1659028305</v>
      </c>
      <c r="C334">
        <v>4621.90000009537</v>
      </c>
      <c r="D334" t="s">
        <v>1063</v>
      </c>
      <c r="E334" t="s">
        <v>1064</v>
      </c>
      <c r="F334">
        <v>5</v>
      </c>
      <c r="G334" t="s">
        <v>1006</v>
      </c>
      <c r="H334" t="s">
        <v>417</v>
      </c>
      <c r="I334">
        <v>1659028297.5</v>
      </c>
      <c r="J334">
        <f>(K334)/1000</f>
        <v>0</v>
      </c>
      <c r="K334">
        <f>IF(CZ334, AN334, AH334)</f>
        <v>0</v>
      </c>
      <c r="L334">
        <f>IF(CZ334, AI334, AG334)</f>
        <v>0</v>
      </c>
      <c r="M334">
        <f>DB334 - IF(AU334&gt;1, L334*CV334*100.0/(AW334*DP334), 0)</f>
        <v>0</v>
      </c>
      <c r="N334">
        <f>((T334-J334/2)*M334-L334)/(T334+J334/2)</f>
        <v>0</v>
      </c>
      <c r="O334">
        <f>N334*(DI334+DJ334)/1000.0</f>
        <v>0</v>
      </c>
      <c r="P334">
        <f>(DB334 - IF(AU334&gt;1, L334*CV334*100.0/(AW334*DP334), 0))*(DI334+DJ334)/1000.0</f>
        <v>0</v>
      </c>
      <c r="Q334">
        <f>2.0/((1/S334-1/R334)+SIGN(S334)*SQRT((1/S334-1/R334)*(1/S334-1/R334) + 4*CW334/((CW334+1)*(CW334+1))*(2*1/S334*1/R334-1/R334*1/R334)))</f>
        <v>0</v>
      </c>
      <c r="R334">
        <f>IF(LEFT(CX334,1)&lt;&gt;"0",IF(LEFT(CX334,1)="1",3.0,CY334),$D$5+$E$5*(DP334*DI334/($K$5*1000))+$F$5*(DP334*DI334/($K$5*1000))*MAX(MIN(CV334,$J$5),$I$5)*MAX(MIN(CV334,$J$5),$I$5)+$G$5*MAX(MIN(CV334,$J$5),$I$5)*(DP334*DI334/($K$5*1000))+$H$5*(DP334*DI334/($K$5*1000))*(DP334*DI334/($K$5*1000)))</f>
        <v>0</v>
      </c>
      <c r="S334">
        <f>J334*(1000-(1000*0.61365*exp(17.502*W334/(240.97+W334))/(DI334+DJ334)+DD334)/2)/(1000*0.61365*exp(17.502*W334/(240.97+W334))/(DI334+DJ334)-DD334)</f>
        <v>0</v>
      </c>
      <c r="T334">
        <f>1/((CW334+1)/(Q334/1.6)+1/(R334/1.37)) + CW334/((CW334+1)/(Q334/1.6) + CW334/(R334/1.37))</f>
        <v>0</v>
      </c>
      <c r="U334">
        <f>(CR334*CU334)</f>
        <v>0</v>
      </c>
      <c r="V334">
        <f>(DK334+(U334+2*0.95*5.67E-8*(((DK334+$B$7)+273)^4-(DK334+273)^4)-44100*J334)/(1.84*29.3*R334+8*0.95*5.67E-8*(DK334+273)^3))</f>
        <v>0</v>
      </c>
      <c r="W334">
        <f>($C$7*DL334+$D$7*DM334+$E$7*V334)</f>
        <v>0</v>
      </c>
      <c r="X334">
        <f>0.61365*exp(17.502*W334/(240.97+W334))</f>
        <v>0</v>
      </c>
      <c r="Y334">
        <f>(Z334/AA334*100)</f>
        <v>0</v>
      </c>
      <c r="Z334">
        <f>DD334*(DI334+DJ334)/1000</f>
        <v>0</v>
      </c>
      <c r="AA334">
        <f>0.61365*exp(17.502*DK334/(240.97+DK334))</f>
        <v>0</v>
      </c>
      <c r="AB334">
        <f>(X334-DD334*(DI334+DJ334)/1000)</f>
        <v>0</v>
      </c>
      <c r="AC334">
        <f>(-J334*44100)</f>
        <v>0</v>
      </c>
      <c r="AD334">
        <f>2*29.3*R334*0.92*(DK334-W334)</f>
        <v>0</v>
      </c>
      <c r="AE334">
        <f>2*0.95*5.67E-8*(((DK334+$B$7)+273)^4-(W334+273)^4)</f>
        <v>0</v>
      </c>
      <c r="AF334">
        <f>U334+AE334+AC334+AD334</f>
        <v>0</v>
      </c>
      <c r="AG334">
        <f>DH334*AU334*(DC334-DB334*(1000-AU334*DE334)/(1000-AU334*DD334))/(100*CV334)</f>
        <v>0</v>
      </c>
      <c r="AH334">
        <f>1000*DH334*AU334*(DD334-DE334)/(100*CV334*(1000-AU334*DD334))</f>
        <v>0</v>
      </c>
      <c r="AI334">
        <f>(AJ334 - AK334 - DI334*1E3/(8.314*(DK334+273.15)) * AM334/DH334 * AL334) * DH334/(100*CV334) * (1000 - DE334)/1000</f>
        <v>0</v>
      </c>
      <c r="AJ334">
        <v>489.920502581591</v>
      </c>
      <c r="AK334">
        <v>451.456303030303</v>
      </c>
      <c r="AL334">
        <v>3.00449374930334</v>
      </c>
      <c r="AM334">
        <v>66.0504921813524</v>
      </c>
      <c r="AN334">
        <f>(AP334 - AO334 + DI334*1E3/(8.314*(DK334+273.15)) * AR334/DH334 * AQ334) * DH334/(100*CV334) * 1000/(1000 - AP334)</f>
        <v>0</v>
      </c>
      <c r="AO334">
        <v>18.5167549163636</v>
      </c>
      <c r="AP334">
        <v>24.8772370629371</v>
      </c>
      <c r="AQ334">
        <v>-0.000949818181814901</v>
      </c>
      <c r="AR334">
        <v>92.47</v>
      </c>
      <c r="AS334">
        <v>0</v>
      </c>
      <c r="AT334">
        <v>0</v>
      </c>
      <c r="AU334">
        <f>IF(AS334*$H$13&gt;=AW334,1.0,(AW334/(AW334-AS334*$H$13)))</f>
        <v>0</v>
      </c>
      <c r="AV334">
        <f>(AU334-1)*100</f>
        <v>0</v>
      </c>
      <c r="AW334">
        <f>MAX(0,($B$13+$C$13*DP334)/(1+$D$13*DP334)*DI334/(DK334+273)*$E$13)</f>
        <v>0</v>
      </c>
      <c r="AX334" t="s">
        <v>418</v>
      </c>
      <c r="AY334" t="s">
        <v>418</v>
      </c>
      <c r="AZ334">
        <v>0</v>
      </c>
      <c r="BA334">
        <v>0</v>
      </c>
      <c r="BB334">
        <f>1-AZ334/BA334</f>
        <v>0</v>
      </c>
      <c r="BC334">
        <v>0</v>
      </c>
      <c r="BD334" t="s">
        <v>418</v>
      </c>
      <c r="BE334" t="s">
        <v>418</v>
      </c>
      <c r="BF334">
        <v>0</v>
      </c>
      <c r="BG334">
        <v>0</v>
      </c>
      <c r="BH334">
        <f>1-BF334/BG334</f>
        <v>0</v>
      </c>
      <c r="BI334">
        <v>0.5</v>
      </c>
      <c r="BJ334">
        <f>CS334</f>
        <v>0</v>
      </c>
      <c r="BK334">
        <f>L334</f>
        <v>0</v>
      </c>
      <c r="BL334">
        <f>BH334*BI334*BJ334</f>
        <v>0</v>
      </c>
      <c r="BM334">
        <f>(BK334-BC334)/BJ334</f>
        <v>0</v>
      </c>
      <c r="BN334">
        <f>(BA334-BG334)/BG334</f>
        <v>0</v>
      </c>
      <c r="BO334">
        <f>AZ334/(BB334+AZ334/BG334)</f>
        <v>0</v>
      </c>
      <c r="BP334" t="s">
        <v>418</v>
      </c>
      <c r="BQ334">
        <v>0</v>
      </c>
      <c r="BR334">
        <f>IF(BQ334&lt;&gt;0, BQ334, BO334)</f>
        <v>0</v>
      </c>
      <c r="BS334">
        <f>1-BR334/BG334</f>
        <v>0</v>
      </c>
      <c r="BT334">
        <f>(BG334-BF334)/(BG334-BR334)</f>
        <v>0</v>
      </c>
      <c r="BU334">
        <f>(BA334-BG334)/(BA334-BR334)</f>
        <v>0</v>
      </c>
      <c r="BV334">
        <f>(BG334-BF334)/(BG334-AZ334)</f>
        <v>0</v>
      </c>
      <c r="BW334">
        <f>(BA334-BG334)/(BA334-AZ334)</f>
        <v>0</v>
      </c>
      <c r="BX334">
        <f>(BT334*BR334/BF334)</f>
        <v>0</v>
      </c>
      <c r="BY334">
        <f>(1-BX334)</f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f>$B$11*DQ334+$C$11*DR334+$F$11*EC334*(1-EF334)</f>
        <v>0</v>
      </c>
      <c r="CS334">
        <f>CR334*CT334</f>
        <v>0</v>
      </c>
      <c r="CT334">
        <f>($B$11*$D$9+$C$11*$D$9+$F$11*((EP334+EH334)/MAX(EP334+EH334+EQ334, 0.1)*$I$9+EQ334/MAX(EP334+EH334+EQ334, 0.1)*$J$9))/($B$11+$C$11+$F$11)</f>
        <v>0</v>
      </c>
      <c r="CU334">
        <f>($B$11*$K$9+$C$11*$K$9+$F$11*((EP334+EH334)/MAX(EP334+EH334+EQ334, 0.1)*$P$9+EQ334/MAX(EP334+EH334+EQ334, 0.1)*$Q$9))/($B$11+$C$11+$F$11)</f>
        <v>0</v>
      </c>
      <c r="CV334">
        <v>6</v>
      </c>
      <c r="CW334">
        <v>0.5</v>
      </c>
      <c r="CX334" t="s">
        <v>419</v>
      </c>
      <c r="CY334">
        <v>2</v>
      </c>
      <c r="CZ334" t="b">
        <v>1</v>
      </c>
      <c r="DA334">
        <v>1659028297.5</v>
      </c>
      <c r="DB334">
        <v>420.580777777778</v>
      </c>
      <c r="DC334">
        <v>465.321444444444</v>
      </c>
      <c r="DD334">
        <v>24.8964148148148</v>
      </c>
      <c r="DE334">
        <v>18.5361703703704</v>
      </c>
      <c r="DF334">
        <v>414.042296296296</v>
      </c>
      <c r="DG334">
        <v>24.3879111111111</v>
      </c>
      <c r="DH334">
        <v>499.992481481481</v>
      </c>
      <c r="DI334">
        <v>90.3684222222222</v>
      </c>
      <c r="DJ334">
        <v>0.0458134666666667</v>
      </c>
      <c r="DK334">
        <v>27.1955296296296</v>
      </c>
      <c r="DL334">
        <v>27.3461259259259</v>
      </c>
      <c r="DM334">
        <v>999.9</v>
      </c>
      <c r="DN334">
        <v>0</v>
      </c>
      <c r="DO334">
        <v>0</v>
      </c>
      <c r="DP334">
        <v>9971.48148148148</v>
      </c>
      <c r="DQ334">
        <v>0</v>
      </c>
      <c r="DR334">
        <v>18.1224037037037</v>
      </c>
      <c r="DS334">
        <v>-44.7404703703704</v>
      </c>
      <c r="DT334">
        <v>431.319037037037</v>
      </c>
      <c r="DU334">
        <v>474.109185185185</v>
      </c>
      <c r="DV334">
        <v>6.36025370370371</v>
      </c>
      <c r="DW334">
        <v>465.321444444444</v>
      </c>
      <c r="DX334">
        <v>18.5361703703704</v>
      </c>
      <c r="DY334">
        <v>2.24984962962963</v>
      </c>
      <c r="DZ334">
        <v>1.67508444444444</v>
      </c>
      <c r="EA334">
        <v>19.3217555555556</v>
      </c>
      <c r="EB334">
        <v>14.6674185185185</v>
      </c>
      <c r="EC334">
        <v>2000.00962962963</v>
      </c>
      <c r="ED334">
        <v>0.979994888888889</v>
      </c>
      <c r="EE334">
        <v>0.0200051518518519</v>
      </c>
      <c r="EF334">
        <v>0</v>
      </c>
      <c r="EG334">
        <v>834.218296296296</v>
      </c>
      <c r="EH334">
        <v>5.00063</v>
      </c>
      <c r="EI334">
        <v>16449.0259259259</v>
      </c>
      <c r="EJ334">
        <v>17256.9555555556</v>
      </c>
      <c r="EK334">
        <v>37.937</v>
      </c>
      <c r="EL334">
        <v>38</v>
      </c>
      <c r="EM334">
        <v>37.437</v>
      </c>
      <c r="EN334">
        <v>37.3703333333333</v>
      </c>
      <c r="EO334">
        <v>38.9906666666667</v>
      </c>
      <c r="EP334">
        <v>1955.09814814815</v>
      </c>
      <c r="EQ334">
        <v>39.9114814814815</v>
      </c>
      <c r="ER334">
        <v>0</v>
      </c>
      <c r="ES334">
        <v>1659028303.9</v>
      </c>
      <c r="ET334">
        <v>0</v>
      </c>
      <c r="EU334">
        <v>834.26412</v>
      </c>
      <c r="EV334">
        <v>5.55000000396243</v>
      </c>
      <c r="EW334">
        <v>113.276922870075</v>
      </c>
      <c r="EX334">
        <v>16449.46</v>
      </c>
      <c r="EY334">
        <v>15</v>
      </c>
      <c r="EZ334">
        <v>0</v>
      </c>
      <c r="FA334" t="s">
        <v>420</v>
      </c>
      <c r="FB334">
        <v>1657551626.5</v>
      </c>
      <c r="FC334">
        <v>1657551629</v>
      </c>
      <c r="FD334">
        <v>0</v>
      </c>
      <c r="FE334">
        <v>0.403</v>
      </c>
      <c r="FF334">
        <v>0.009</v>
      </c>
      <c r="FG334">
        <v>9.41</v>
      </c>
      <c r="FH334">
        <v>0.087</v>
      </c>
      <c r="FI334">
        <v>417</v>
      </c>
      <c r="FJ334">
        <v>17</v>
      </c>
      <c r="FK334">
        <v>1.61</v>
      </c>
      <c r="FL334">
        <v>0.59</v>
      </c>
      <c r="FM334">
        <v>-40.8255</v>
      </c>
      <c r="FN334">
        <v>-61.5280637898686</v>
      </c>
      <c r="FO334">
        <v>6.18461137501784</v>
      </c>
      <c r="FP334">
        <v>0</v>
      </c>
      <c r="FQ334">
        <v>834.263735294118</v>
      </c>
      <c r="FR334">
        <v>0.206524071152865</v>
      </c>
      <c r="FS334">
        <v>0.418891485935942</v>
      </c>
      <c r="FT334">
        <v>1</v>
      </c>
      <c r="FU334">
        <v>6.33320375</v>
      </c>
      <c r="FV334">
        <v>0.380947429643522</v>
      </c>
      <c r="FW334">
        <v>0.0435813657821494</v>
      </c>
      <c r="FX334">
        <v>0</v>
      </c>
      <c r="FY334">
        <v>1</v>
      </c>
      <c r="FZ334">
        <v>3</v>
      </c>
      <c r="GA334" t="s">
        <v>421</v>
      </c>
      <c r="GB334">
        <v>2.97395</v>
      </c>
      <c r="GC334">
        <v>2.70022</v>
      </c>
      <c r="GD334">
        <v>0.0940058</v>
      </c>
      <c r="GE334">
        <v>0.102842</v>
      </c>
      <c r="GF334">
        <v>0.105749</v>
      </c>
      <c r="GG334">
        <v>0.0869745</v>
      </c>
      <c r="GH334">
        <v>35295.4</v>
      </c>
      <c r="GI334">
        <v>38220.9</v>
      </c>
      <c r="GJ334">
        <v>35302.1</v>
      </c>
      <c r="GK334">
        <v>38636.2</v>
      </c>
      <c r="GL334">
        <v>44751.2</v>
      </c>
      <c r="GM334">
        <v>50945.5</v>
      </c>
      <c r="GN334">
        <v>55178.1</v>
      </c>
      <c r="GO334">
        <v>61967.2</v>
      </c>
      <c r="GP334">
        <v>1.9836</v>
      </c>
      <c r="GQ334">
        <v>1.8486</v>
      </c>
      <c r="GR334">
        <v>0.136286</v>
      </c>
      <c r="GS334">
        <v>0</v>
      </c>
      <c r="GT334">
        <v>25.1058</v>
      </c>
      <c r="GU334">
        <v>999.9</v>
      </c>
      <c r="GV334">
        <v>58.461</v>
      </c>
      <c r="GW334">
        <v>29.195</v>
      </c>
      <c r="GX334">
        <v>26.3157</v>
      </c>
      <c r="GY334">
        <v>56.2164</v>
      </c>
      <c r="GZ334">
        <v>43.2252</v>
      </c>
      <c r="HA334">
        <v>1</v>
      </c>
      <c r="HB334">
        <v>-0.0656911</v>
      </c>
      <c r="HC334">
        <v>0.0324619</v>
      </c>
      <c r="HD334">
        <v>20.1136</v>
      </c>
      <c r="HE334">
        <v>5.19932</v>
      </c>
      <c r="HF334">
        <v>12.004</v>
      </c>
      <c r="HG334">
        <v>4.9756</v>
      </c>
      <c r="HH334">
        <v>3.2932</v>
      </c>
      <c r="HI334">
        <v>9999</v>
      </c>
      <c r="HJ334">
        <v>9999</v>
      </c>
      <c r="HK334">
        <v>9999</v>
      </c>
      <c r="HL334">
        <v>628.9</v>
      </c>
      <c r="HM334">
        <v>1.86319</v>
      </c>
      <c r="HN334">
        <v>1.86804</v>
      </c>
      <c r="HO334">
        <v>1.86783</v>
      </c>
      <c r="HP334">
        <v>1.86896</v>
      </c>
      <c r="HQ334">
        <v>1.86981</v>
      </c>
      <c r="HR334">
        <v>1.86584</v>
      </c>
      <c r="HS334">
        <v>1.86691</v>
      </c>
      <c r="HT334">
        <v>1.86829</v>
      </c>
      <c r="HU334">
        <v>5</v>
      </c>
      <c r="HV334">
        <v>0</v>
      </c>
      <c r="HW334">
        <v>0</v>
      </c>
      <c r="HX334">
        <v>0</v>
      </c>
      <c r="HY334" t="s">
        <v>422</v>
      </c>
      <c r="HZ334" t="s">
        <v>423</v>
      </c>
      <c r="IA334" t="s">
        <v>424</v>
      </c>
      <c r="IB334" t="s">
        <v>424</v>
      </c>
      <c r="IC334" t="s">
        <v>424</v>
      </c>
      <c r="ID334" t="s">
        <v>424</v>
      </c>
      <c r="IE334">
        <v>0</v>
      </c>
      <c r="IF334">
        <v>100</v>
      </c>
      <c r="IG334">
        <v>100</v>
      </c>
      <c r="IH334">
        <v>6.665</v>
      </c>
      <c r="II334">
        <v>0.5075</v>
      </c>
      <c r="IJ334">
        <v>4.02706509432224</v>
      </c>
      <c r="IK334">
        <v>0.00601174518973114</v>
      </c>
      <c r="IL334">
        <v>2.77886958061485e-07</v>
      </c>
      <c r="IM334">
        <v>-3.54636231360687e-10</v>
      </c>
      <c r="IN334">
        <v>-0.0404303883988718</v>
      </c>
      <c r="IO334">
        <v>-0.0177815531441476</v>
      </c>
      <c r="IP334">
        <v>0.00205572605671414</v>
      </c>
      <c r="IQ334">
        <v>-1.65519735432211e-05</v>
      </c>
      <c r="IR334">
        <v>-4</v>
      </c>
      <c r="IS334">
        <v>1848</v>
      </c>
      <c r="IT334">
        <v>1</v>
      </c>
      <c r="IU334">
        <v>25</v>
      </c>
      <c r="IV334">
        <v>24611.3</v>
      </c>
      <c r="IW334">
        <v>24611.3</v>
      </c>
      <c r="IX334">
        <v>1.18408</v>
      </c>
      <c r="IY334">
        <v>2.62451</v>
      </c>
      <c r="IZ334">
        <v>1.54785</v>
      </c>
      <c r="JA334">
        <v>2.30469</v>
      </c>
      <c r="JB334">
        <v>1.34644</v>
      </c>
      <c r="JC334">
        <v>2.34497</v>
      </c>
      <c r="JD334">
        <v>33.6029</v>
      </c>
      <c r="JE334">
        <v>24.2188</v>
      </c>
      <c r="JF334">
        <v>18</v>
      </c>
      <c r="JG334">
        <v>496.773</v>
      </c>
      <c r="JH334">
        <v>410.151</v>
      </c>
      <c r="JI334">
        <v>25</v>
      </c>
      <c r="JJ334">
        <v>26.3975</v>
      </c>
      <c r="JK334">
        <v>30.0001</v>
      </c>
      <c r="JL334">
        <v>26.336</v>
      </c>
      <c r="JM334">
        <v>26.2783</v>
      </c>
      <c r="JN334">
        <v>23.7624</v>
      </c>
      <c r="JO334">
        <v>37.9041</v>
      </c>
      <c r="JP334">
        <v>88.6991</v>
      </c>
      <c r="JQ334">
        <v>25</v>
      </c>
      <c r="JR334">
        <v>507.492</v>
      </c>
      <c r="JS334">
        <v>18.5245</v>
      </c>
      <c r="JT334">
        <v>102.361</v>
      </c>
      <c r="JU334">
        <v>103.148</v>
      </c>
    </row>
    <row r="335" spans="1:281">
      <c r="A335">
        <v>319</v>
      </c>
      <c r="B335">
        <v>1659028310</v>
      </c>
      <c r="C335">
        <v>4626.90000009537</v>
      </c>
      <c r="D335" t="s">
        <v>1065</v>
      </c>
      <c r="E335" t="s">
        <v>1066</v>
      </c>
      <c r="F335">
        <v>5</v>
      </c>
      <c r="G335" t="s">
        <v>1006</v>
      </c>
      <c r="H335" t="s">
        <v>417</v>
      </c>
      <c r="I335">
        <v>1659028302.21429</v>
      </c>
      <c r="J335">
        <f>(K335)/1000</f>
        <v>0</v>
      </c>
      <c r="K335">
        <f>IF(CZ335, AN335, AH335)</f>
        <v>0</v>
      </c>
      <c r="L335">
        <f>IF(CZ335, AI335, AG335)</f>
        <v>0</v>
      </c>
      <c r="M335">
        <f>DB335 - IF(AU335&gt;1, L335*CV335*100.0/(AW335*DP335), 0)</f>
        <v>0</v>
      </c>
      <c r="N335">
        <f>((T335-J335/2)*M335-L335)/(T335+J335/2)</f>
        <v>0</v>
      </c>
      <c r="O335">
        <f>N335*(DI335+DJ335)/1000.0</f>
        <v>0</v>
      </c>
      <c r="P335">
        <f>(DB335 - IF(AU335&gt;1, L335*CV335*100.0/(AW335*DP335), 0))*(DI335+DJ335)/1000.0</f>
        <v>0</v>
      </c>
      <c r="Q335">
        <f>2.0/((1/S335-1/R335)+SIGN(S335)*SQRT((1/S335-1/R335)*(1/S335-1/R335) + 4*CW335/((CW335+1)*(CW335+1))*(2*1/S335*1/R335-1/R335*1/R335)))</f>
        <v>0</v>
      </c>
      <c r="R335">
        <f>IF(LEFT(CX335,1)&lt;&gt;"0",IF(LEFT(CX335,1)="1",3.0,CY335),$D$5+$E$5*(DP335*DI335/($K$5*1000))+$F$5*(DP335*DI335/($K$5*1000))*MAX(MIN(CV335,$J$5),$I$5)*MAX(MIN(CV335,$J$5),$I$5)+$G$5*MAX(MIN(CV335,$J$5),$I$5)*(DP335*DI335/($K$5*1000))+$H$5*(DP335*DI335/($K$5*1000))*(DP335*DI335/($K$5*1000)))</f>
        <v>0</v>
      </c>
      <c r="S335">
        <f>J335*(1000-(1000*0.61365*exp(17.502*W335/(240.97+W335))/(DI335+DJ335)+DD335)/2)/(1000*0.61365*exp(17.502*W335/(240.97+W335))/(DI335+DJ335)-DD335)</f>
        <v>0</v>
      </c>
      <c r="T335">
        <f>1/((CW335+1)/(Q335/1.6)+1/(R335/1.37)) + CW335/((CW335+1)/(Q335/1.6) + CW335/(R335/1.37))</f>
        <v>0</v>
      </c>
      <c r="U335">
        <f>(CR335*CU335)</f>
        <v>0</v>
      </c>
      <c r="V335">
        <f>(DK335+(U335+2*0.95*5.67E-8*(((DK335+$B$7)+273)^4-(DK335+273)^4)-44100*J335)/(1.84*29.3*R335+8*0.95*5.67E-8*(DK335+273)^3))</f>
        <v>0</v>
      </c>
      <c r="W335">
        <f>($C$7*DL335+$D$7*DM335+$E$7*V335)</f>
        <v>0</v>
      </c>
      <c r="X335">
        <f>0.61365*exp(17.502*W335/(240.97+W335))</f>
        <v>0</v>
      </c>
      <c r="Y335">
        <f>(Z335/AA335*100)</f>
        <v>0</v>
      </c>
      <c r="Z335">
        <f>DD335*(DI335+DJ335)/1000</f>
        <v>0</v>
      </c>
      <c r="AA335">
        <f>0.61365*exp(17.502*DK335/(240.97+DK335))</f>
        <v>0</v>
      </c>
      <c r="AB335">
        <f>(X335-DD335*(DI335+DJ335)/1000)</f>
        <v>0</v>
      </c>
      <c r="AC335">
        <f>(-J335*44100)</f>
        <v>0</v>
      </c>
      <c r="AD335">
        <f>2*29.3*R335*0.92*(DK335-W335)</f>
        <v>0</v>
      </c>
      <c r="AE335">
        <f>2*0.95*5.67E-8*(((DK335+$B$7)+273)^4-(W335+273)^4)</f>
        <v>0</v>
      </c>
      <c r="AF335">
        <f>U335+AE335+AC335+AD335</f>
        <v>0</v>
      </c>
      <c r="AG335">
        <f>DH335*AU335*(DC335-DB335*(1000-AU335*DE335)/(1000-AU335*DD335))/(100*CV335)</f>
        <v>0</v>
      </c>
      <c r="AH335">
        <f>1000*DH335*AU335*(DD335-DE335)/(100*CV335*(1000-AU335*DD335))</f>
        <v>0</v>
      </c>
      <c r="AI335">
        <f>(AJ335 - AK335 - DI335*1E3/(8.314*(DK335+273.15)) * AM335/DH335 * AL335) * DH335/(100*CV335) * (1000 - DE335)/1000</f>
        <v>0</v>
      </c>
      <c r="AJ335">
        <v>507.685448339278</v>
      </c>
      <c r="AK335">
        <v>467.183957575757</v>
      </c>
      <c r="AL335">
        <v>3.21762809070024</v>
      </c>
      <c r="AM335">
        <v>66.0504921813524</v>
      </c>
      <c r="AN335">
        <f>(AP335 - AO335 + DI335*1E3/(8.314*(DK335+273.15)) * AR335/DH335 * AQ335) * DH335/(100*CV335) * 1000/(1000 - AP335)</f>
        <v>0</v>
      </c>
      <c r="AO335">
        <v>18.5001397339827</v>
      </c>
      <c r="AP335">
        <v>24.8706706293706</v>
      </c>
      <c r="AQ335">
        <v>-0.000279068580540532</v>
      </c>
      <c r="AR335">
        <v>92.47</v>
      </c>
      <c r="AS335">
        <v>0</v>
      </c>
      <c r="AT335">
        <v>0</v>
      </c>
      <c r="AU335">
        <f>IF(AS335*$H$13&gt;=AW335,1.0,(AW335/(AW335-AS335*$H$13)))</f>
        <v>0</v>
      </c>
      <c r="AV335">
        <f>(AU335-1)*100</f>
        <v>0</v>
      </c>
      <c r="AW335">
        <f>MAX(0,($B$13+$C$13*DP335)/(1+$D$13*DP335)*DI335/(DK335+273)*$E$13)</f>
        <v>0</v>
      </c>
      <c r="AX335" t="s">
        <v>418</v>
      </c>
      <c r="AY335" t="s">
        <v>418</v>
      </c>
      <c r="AZ335">
        <v>0</v>
      </c>
      <c r="BA335">
        <v>0</v>
      </c>
      <c r="BB335">
        <f>1-AZ335/BA335</f>
        <v>0</v>
      </c>
      <c r="BC335">
        <v>0</v>
      </c>
      <c r="BD335" t="s">
        <v>418</v>
      </c>
      <c r="BE335" t="s">
        <v>418</v>
      </c>
      <c r="BF335">
        <v>0</v>
      </c>
      <c r="BG335">
        <v>0</v>
      </c>
      <c r="BH335">
        <f>1-BF335/BG335</f>
        <v>0</v>
      </c>
      <c r="BI335">
        <v>0.5</v>
      </c>
      <c r="BJ335">
        <f>CS335</f>
        <v>0</v>
      </c>
      <c r="BK335">
        <f>L335</f>
        <v>0</v>
      </c>
      <c r="BL335">
        <f>BH335*BI335*BJ335</f>
        <v>0</v>
      </c>
      <c r="BM335">
        <f>(BK335-BC335)/BJ335</f>
        <v>0</v>
      </c>
      <c r="BN335">
        <f>(BA335-BG335)/BG335</f>
        <v>0</v>
      </c>
      <c r="BO335">
        <f>AZ335/(BB335+AZ335/BG335)</f>
        <v>0</v>
      </c>
      <c r="BP335" t="s">
        <v>418</v>
      </c>
      <c r="BQ335">
        <v>0</v>
      </c>
      <c r="BR335">
        <f>IF(BQ335&lt;&gt;0, BQ335, BO335)</f>
        <v>0</v>
      </c>
      <c r="BS335">
        <f>1-BR335/BG335</f>
        <v>0</v>
      </c>
      <c r="BT335">
        <f>(BG335-BF335)/(BG335-BR335)</f>
        <v>0</v>
      </c>
      <c r="BU335">
        <f>(BA335-BG335)/(BA335-BR335)</f>
        <v>0</v>
      </c>
      <c r="BV335">
        <f>(BG335-BF335)/(BG335-AZ335)</f>
        <v>0</v>
      </c>
      <c r="BW335">
        <f>(BA335-BG335)/(BA335-AZ335)</f>
        <v>0</v>
      </c>
      <c r="BX335">
        <f>(BT335*BR335/BF335)</f>
        <v>0</v>
      </c>
      <c r="BY335">
        <f>(1-BX335)</f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f>$B$11*DQ335+$C$11*DR335+$F$11*EC335*(1-EF335)</f>
        <v>0</v>
      </c>
      <c r="CS335">
        <f>CR335*CT335</f>
        <v>0</v>
      </c>
      <c r="CT335">
        <f>($B$11*$D$9+$C$11*$D$9+$F$11*((EP335+EH335)/MAX(EP335+EH335+EQ335, 0.1)*$I$9+EQ335/MAX(EP335+EH335+EQ335, 0.1)*$J$9))/($B$11+$C$11+$F$11)</f>
        <v>0</v>
      </c>
      <c r="CU335">
        <f>($B$11*$K$9+$C$11*$K$9+$F$11*((EP335+EH335)/MAX(EP335+EH335+EQ335, 0.1)*$P$9+EQ335/MAX(EP335+EH335+EQ335, 0.1)*$Q$9))/($B$11+$C$11+$F$11)</f>
        <v>0</v>
      </c>
      <c r="CV335">
        <v>6</v>
      </c>
      <c r="CW335">
        <v>0.5</v>
      </c>
      <c r="CX335" t="s">
        <v>419</v>
      </c>
      <c r="CY335">
        <v>2</v>
      </c>
      <c r="CZ335" t="b">
        <v>1</v>
      </c>
      <c r="DA335">
        <v>1659028302.21429</v>
      </c>
      <c r="DB335">
        <v>433.731785714286</v>
      </c>
      <c r="DC335">
        <v>481.201535714286</v>
      </c>
      <c r="DD335">
        <v>24.8832571428571</v>
      </c>
      <c r="DE335">
        <v>18.5118464285714</v>
      </c>
      <c r="DF335">
        <v>427.114142857143</v>
      </c>
      <c r="DG335">
        <v>24.3754107142857</v>
      </c>
      <c r="DH335">
        <v>500.0435</v>
      </c>
      <c r="DI335">
        <v>90.3676285714286</v>
      </c>
      <c r="DJ335">
        <v>0.0454913107142857</v>
      </c>
      <c r="DK335">
        <v>27.1948035714286</v>
      </c>
      <c r="DL335">
        <v>27.3389535714286</v>
      </c>
      <c r="DM335">
        <v>999.9</v>
      </c>
      <c r="DN335">
        <v>0</v>
      </c>
      <c r="DO335">
        <v>0</v>
      </c>
      <c r="DP335">
        <v>10017.6785714286</v>
      </c>
      <c r="DQ335">
        <v>0</v>
      </c>
      <c r="DR335">
        <v>18.2608714285714</v>
      </c>
      <c r="DS335">
        <v>-47.4695714285714</v>
      </c>
      <c r="DT335">
        <v>444.799892857143</v>
      </c>
      <c r="DU335">
        <v>490.27725</v>
      </c>
      <c r="DV335">
        <v>6.37141535714286</v>
      </c>
      <c r="DW335">
        <v>481.201535714286</v>
      </c>
      <c r="DX335">
        <v>18.5118464285714</v>
      </c>
      <c r="DY335">
        <v>2.24864035714286</v>
      </c>
      <c r="DZ335">
        <v>1.67287178571429</v>
      </c>
      <c r="EA335">
        <v>19.3131214285714</v>
      </c>
      <c r="EB335">
        <v>14.6469535714286</v>
      </c>
      <c r="EC335">
        <v>1999.99357142857</v>
      </c>
      <c r="ED335">
        <v>0.979994857142857</v>
      </c>
      <c r="EE335">
        <v>0.0200051857142857</v>
      </c>
      <c r="EF335">
        <v>0</v>
      </c>
      <c r="EG335">
        <v>834.848357142857</v>
      </c>
      <c r="EH335">
        <v>5.00063</v>
      </c>
      <c r="EI335">
        <v>16461.35</v>
      </c>
      <c r="EJ335">
        <v>17256.8178571429</v>
      </c>
      <c r="EK335">
        <v>37.937</v>
      </c>
      <c r="EL335">
        <v>38</v>
      </c>
      <c r="EM335">
        <v>37.437</v>
      </c>
      <c r="EN335">
        <v>37.375</v>
      </c>
      <c r="EO335">
        <v>38.9865</v>
      </c>
      <c r="EP335">
        <v>1955.0825</v>
      </c>
      <c r="EQ335">
        <v>39.9110714285714</v>
      </c>
      <c r="ER335">
        <v>0</v>
      </c>
      <c r="ES335">
        <v>1659028308.7</v>
      </c>
      <c r="ET335">
        <v>0</v>
      </c>
      <c r="EU335">
        <v>834.89504</v>
      </c>
      <c r="EV335">
        <v>11.0423846208144</v>
      </c>
      <c r="EW335">
        <v>220.184615367548</v>
      </c>
      <c r="EX335">
        <v>16462.312</v>
      </c>
      <c r="EY335">
        <v>15</v>
      </c>
      <c r="EZ335">
        <v>0</v>
      </c>
      <c r="FA335" t="s">
        <v>420</v>
      </c>
      <c r="FB335">
        <v>1657551626.5</v>
      </c>
      <c r="FC335">
        <v>1657551629</v>
      </c>
      <c r="FD335">
        <v>0</v>
      </c>
      <c r="FE335">
        <v>0.403</v>
      </c>
      <c r="FF335">
        <v>0.009</v>
      </c>
      <c r="FG335">
        <v>9.41</v>
      </c>
      <c r="FH335">
        <v>0.087</v>
      </c>
      <c r="FI335">
        <v>417</v>
      </c>
      <c r="FJ335">
        <v>17</v>
      </c>
      <c r="FK335">
        <v>1.61</v>
      </c>
      <c r="FL335">
        <v>0.59</v>
      </c>
      <c r="FM335">
        <v>-45.2125125</v>
      </c>
      <c r="FN335">
        <v>-36.8045639774859</v>
      </c>
      <c r="FO335">
        <v>3.67849702318675</v>
      </c>
      <c r="FP335">
        <v>0</v>
      </c>
      <c r="FQ335">
        <v>834.519029411765</v>
      </c>
      <c r="FR335">
        <v>6.39842628888211</v>
      </c>
      <c r="FS335">
        <v>0.747295653173889</v>
      </c>
      <c r="FT335">
        <v>0</v>
      </c>
      <c r="FU335">
        <v>6.35772175</v>
      </c>
      <c r="FV335">
        <v>0.198072607879915</v>
      </c>
      <c r="FW335">
        <v>0.0299092998821019</v>
      </c>
      <c r="FX335">
        <v>0</v>
      </c>
      <c r="FY335">
        <v>0</v>
      </c>
      <c r="FZ335">
        <v>3</v>
      </c>
      <c r="GA335" t="s">
        <v>427</v>
      </c>
      <c r="GB335">
        <v>2.97321</v>
      </c>
      <c r="GC335">
        <v>2.6992</v>
      </c>
      <c r="GD335">
        <v>0.0965046</v>
      </c>
      <c r="GE335">
        <v>0.105524</v>
      </c>
      <c r="GF335">
        <v>0.105748</v>
      </c>
      <c r="GG335">
        <v>0.0869189</v>
      </c>
      <c r="GH335">
        <v>35198.7</v>
      </c>
      <c r="GI335">
        <v>38107.3</v>
      </c>
      <c r="GJ335">
        <v>35302.7</v>
      </c>
      <c r="GK335">
        <v>38636.8</v>
      </c>
      <c r="GL335">
        <v>44751.9</v>
      </c>
      <c r="GM335">
        <v>50949.7</v>
      </c>
      <c r="GN335">
        <v>55178.9</v>
      </c>
      <c r="GO335">
        <v>61968.4</v>
      </c>
      <c r="GP335">
        <v>1.9828</v>
      </c>
      <c r="GQ335">
        <v>1.8484</v>
      </c>
      <c r="GR335">
        <v>0.136346</v>
      </c>
      <c r="GS335">
        <v>0</v>
      </c>
      <c r="GT335">
        <v>25.1101</v>
      </c>
      <c r="GU335">
        <v>999.9</v>
      </c>
      <c r="GV335">
        <v>58.436</v>
      </c>
      <c r="GW335">
        <v>29.195</v>
      </c>
      <c r="GX335">
        <v>26.2995</v>
      </c>
      <c r="GY335">
        <v>55.7464</v>
      </c>
      <c r="GZ335">
        <v>43.4054</v>
      </c>
      <c r="HA335">
        <v>1</v>
      </c>
      <c r="HB335">
        <v>-0.0655488</v>
      </c>
      <c r="HC335">
        <v>0.032244</v>
      </c>
      <c r="HD335">
        <v>20.1138</v>
      </c>
      <c r="HE335">
        <v>5.19812</v>
      </c>
      <c r="HF335">
        <v>12.004</v>
      </c>
      <c r="HG335">
        <v>4.9756</v>
      </c>
      <c r="HH335">
        <v>3.2936</v>
      </c>
      <c r="HI335">
        <v>9999</v>
      </c>
      <c r="HJ335">
        <v>9999</v>
      </c>
      <c r="HK335">
        <v>9999</v>
      </c>
      <c r="HL335">
        <v>628.9</v>
      </c>
      <c r="HM335">
        <v>1.86319</v>
      </c>
      <c r="HN335">
        <v>1.86804</v>
      </c>
      <c r="HO335">
        <v>1.86783</v>
      </c>
      <c r="HP335">
        <v>1.8689</v>
      </c>
      <c r="HQ335">
        <v>1.86981</v>
      </c>
      <c r="HR335">
        <v>1.86584</v>
      </c>
      <c r="HS335">
        <v>1.86691</v>
      </c>
      <c r="HT335">
        <v>1.86829</v>
      </c>
      <c r="HU335">
        <v>5</v>
      </c>
      <c r="HV335">
        <v>0</v>
      </c>
      <c r="HW335">
        <v>0</v>
      </c>
      <c r="HX335">
        <v>0</v>
      </c>
      <c r="HY335" t="s">
        <v>422</v>
      </c>
      <c r="HZ335" t="s">
        <v>423</v>
      </c>
      <c r="IA335" t="s">
        <v>424</v>
      </c>
      <c r="IB335" t="s">
        <v>424</v>
      </c>
      <c r="IC335" t="s">
        <v>424</v>
      </c>
      <c r="ID335" t="s">
        <v>424</v>
      </c>
      <c r="IE335">
        <v>0</v>
      </c>
      <c r="IF335">
        <v>100</v>
      </c>
      <c r="IG335">
        <v>100</v>
      </c>
      <c r="IH335">
        <v>6.758</v>
      </c>
      <c r="II335">
        <v>0.5074</v>
      </c>
      <c r="IJ335">
        <v>4.02706509432224</v>
      </c>
      <c r="IK335">
        <v>0.00601174518973114</v>
      </c>
      <c r="IL335">
        <v>2.77886958061485e-07</v>
      </c>
      <c r="IM335">
        <v>-3.54636231360687e-10</v>
      </c>
      <c r="IN335">
        <v>-0.0404303883988718</v>
      </c>
      <c r="IO335">
        <v>-0.0177815531441476</v>
      </c>
      <c r="IP335">
        <v>0.00205572605671414</v>
      </c>
      <c r="IQ335">
        <v>-1.65519735432211e-05</v>
      </c>
      <c r="IR335">
        <v>-4</v>
      </c>
      <c r="IS335">
        <v>1848</v>
      </c>
      <c r="IT335">
        <v>1</v>
      </c>
      <c r="IU335">
        <v>25</v>
      </c>
      <c r="IV335">
        <v>24611.4</v>
      </c>
      <c r="IW335">
        <v>24611.3</v>
      </c>
      <c r="IX335">
        <v>1.21338</v>
      </c>
      <c r="IY335">
        <v>2.61353</v>
      </c>
      <c r="IZ335">
        <v>1.54785</v>
      </c>
      <c r="JA335">
        <v>2.30469</v>
      </c>
      <c r="JB335">
        <v>1.34644</v>
      </c>
      <c r="JC335">
        <v>2.41211</v>
      </c>
      <c r="JD335">
        <v>33.6029</v>
      </c>
      <c r="JE335">
        <v>24.2188</v>
      </c>
      <c r="JF335">
        <v>18</v>
      </c>
      <c r="JG335">
        <v>496.269</v>
      </c>
      <c r="JH335">
        <v>410.039</v>
      </c>
      <c r="JI335">
        <v>25</v>
      </c>
      <c r="JJ335">
        <v>26.3975</v>
      </c>
      <c r="JK335">
        <v>30.0001</v>
      </c>
      <c r="JL335">
        <v>26.3378</v>
      </c>
      <c r="JM335">
        <v>26.2783</v>
      </c>
      <c r="JN335">
        <v>24.3637</v>
      </c>
      <c r="JO335">
        <v>37.9041</v>
      </c>
      <c r="JP335">
        <v>88.6991</v>
      </c>
      <c r="JQ335">
        <v>25</v>
      </c>
      <c r="JR335">
        <v>520.992</v>
      </c>
      <c r="JS335">
        <v>18.5178</v>
      </c>
      <c r="JT335">
        <v>102.362</v>
      </c>
      <c r="JU335">
        <v>103.15</v>
      </c>
    </row>
    <row r="336" spans="1:281">
      <c r="A336">
        <v>320</v>
      </c>
      <c r="B336">
        <v>1659028315</v>
      </c>
      <c r="C336">
        <v>4631.90000009537</v>
      </c>
      <c r="D336" t="s">
        <v>1067</v>
      </c>
      <c r="E336" t="s">
        <v>1068</v>
      </c>
      <c r="F336">
        <v>5</v>
      </c>
      <c r="G336" t="s">
        <v>1006</v>
      </c>
      <c r="H336" t="s">
        <v>417</v>
      </c>
      <c r="I336">
        <v>1659028307.5</v>
      </c>
      <c r="J336">
        <f>(K336)/1000</f>
        <v>0</v>
      </c>
      <c r="K336">
        <f>IF(CZ336, AN336, AH336)</f>
        <v>0</v>
      </c>
      <c r="L336">
        <f>IF(CZ336, AI336, AG336)</f>
        <v>0</v>
      </c>
      <c r="M336">
        <f>DB336 - IF(AU336&gt;1, L336*CV336*100.0/(AW336*DP336), 0)</f>
        <v>0</v>
      </c>
      <c r="N336">
        <f>((T336-J336/2)*M336-L336)/(T336+J336/2)</f>
        <v>0</v>
      </c>
      <c r="O336">
        <f>N336*(DI336+DJ336)/1000.0</f>
        <v>0</v>
      </c>
      <c r="P336">
        <f>(DB336 - IF(AU336&gt;1, L336*CV336*100.0/(AW336*DP336), 0))*(DI336+DJ336)/1000.0</f>
        <v>0</v>
      </c>
      <c r="Q336">
        <f>2.0/((1/S336-1/R336)+SIGN(S336)*SQRT((1/S336-1/R336)*(1/S336-1/R336) + 4*CW336/((CW336+1)*(CW336+1))*(2*1/S336*1/R336-1/R336*1/R336)))</f>
        <v>0</v>
      </c>
      <c r="R336">
        <f>IF(LEFT(CX336,1)&lt;&gt;"0",IF(LEFT(CX336,1)="1",3.0,CY336),$D$5+$E$5*(DP336*DI336/($K$5*1000))+$F$5*(DP336*DI336/($K$5*1000))*MAX(MIN(CV336,$J$5),$I$5)*MAX(MIN(CV336,$J$5),$I$5)+$G$5*MAX(MIN(CV336,$J$5),$I$5)*(DP336*DI336/($K$5*1000))+$H$5*(DP336*DI336/($K$5*1000))*(DP336*DI336/($K$5*1000)))</f>
        <v>0</v>
      </c>
      <c r="S336">
        <f>J336*(1000-(1000*0.61365*exp(17.502*W336/(240.97+W336))/(DI336+DJ336)+DD336)/2)/(1000*0.61365*exp(17.502*W336/(240.97+W336))/(DI336+DJ336)-DD336)</f>
        <v>0</v>
      </c>
      <c r="T336">
        <f>1/((CW336+1)/(Q336/1.6)+1/(R336/1.37)) + CW336/((CW336+1)/(Q336/1.6) + CW336/(R336/1.37))</f>
        <v>0</v>
      </c>
      <c r="U336">
        <f>(CR336*CU336)</f>
        <v>0</v>
      </c>
      <c r="V336">
        <f>(DK336+(U336+2*0.95*5.67E-8*(((DK336+$B$7)+273)^4-(DK336+273)^4)-44100*J336)/(1.84*29.3*R336+8*0.95*5.67E-8*(DK336+273)^3))</f>
        <v>0</v>
      </c>
      <c r="W336">
        <f>($C$7*DL336+$D$7*DM336+$E$7*V336)</f>
        <v>0</v>
      </c>
      <c r="X336">
        <f>0.61365*exp(17.502*W336/(240.97+W336))</f>
        <v>0</v>
      </c>
      <c r="Y336">
        <f>(Z336/AA336*100)</f>
        <v>0</v>
      </c>
      <c r="Z336">
        <f>DD336*(DI336+DJ336)/1000</f>
        <v>0</v>
      </c>
      <c r="AA336">
        <f>0.61365*exp(17.502*DK336/(240.97+DK336))</f>
        <v>0</v>
      </c>
      <c r="AB336">
        <f>(X336-DD336*(DI336+DJ336)/1000)</f>
        <v>0</v>
      </c>
      <c r="AC336">
        <f>(-J336*44100)</f>
        <v>0</v>
      </c>
      <c r="AD336">
        <f>2*29.3*R336*0.92*(DK336-W336)</f>
        <v>0</v>
      </c>
      <c r="AE336">
        <f>2*0.95*5.67E-8*(((DK336+$B$7)+273)^4-(W336+273)^4)</f>
        <v>0</v>
      </c>
      <c r="AF336">
        <f>U336+AE336+AC336+AD336</f>
        <v>0</v>
      </c>
      <c r="AG336">
        <f>DH336*AU336*(DC336-DB336*(1000-AU336*DE336)/(1000-AU336*DD336))/(100*CV336)</f>
        <v>0</v>
      </c>
      <c r="AH336">
        <f>1000*DH336*AU336*(DD336-DE336)/(100*CV336*(1000-AU336*DD336))</f>
        <v>0</v>
      </c>
      <c r="AI336">
        <f>(AJ336 - AK336 - DI336*1E3/(8.314*(DK336+273.15)) * AM336/DH336 * AL336) * DH336/(100*CV336) * (1000 - DE336)/1000</f>
        <v>0</v>
      </c>
      <c r="AJ336">
        <v>524.495040205569</v>
      </c>
      <c r="AK336">
        <v>483.381072727273</v>
      </c>
      <c r="AL336">
        <v>3.23728115876261</v>
      </c>
      <c r="AM336">
        <v>66.0504921813524</v>
      </c>
      <c r="AN336">
        <f>(AP336 - AO336 + DI336*1E3/(8.314*(DK336+273.15)) * AR336/DH336 * AQ336) * DH336/(100*CV336) * 1000/(1000 - AP336)</f>
        <v>0</v>
      </c>
      <c r="AO336">
        <v>18.4911981654545</v>
      </c>
      <c r="AP336">
        <v>24.8698727272727</v>
      </c>
      <c r="AQ336">
        <v>0.000108472309301714</v>
      </c>
      <c r="AR336">
        <v>92.47</v>
      </c>
      <c r="AS336">
        <v>0</v>
      </c>
      <c r="AT336">
        <v>0</v>
      </c>
      <c r="AU336">
        <f>IF(AS336*$H$13&gt;=AW336,1.0,(AW336/(AW336-AS336*$H$13)))</f>
        <v>0</v>
      </c>
      <c r="AV336">
        <f>(AU336-1)*100</f>
        <v>0</v>
      </c>
      <c r="AW336">
        <f>MAX(0,($B$13+$C$13*DP336)/(1+$D$13*DP336)*DI336/(DK336+273)*$E$13)</f>
        <v>0</v>
      </c>
      <c r="AX336" t="s">
        <v>418</v>
      </c>
      <c r="AY336" t="s">
        <v>418</v>
      </c>
      <c r="AZ336">
        <v>0</v>
      </c>
      <c r="BA336">
        <v>0</v>
      </c>
      <c r="BB336">
        <f>1-AZ336/BA336</f>
        <v>0</v>
      </c>
      <c r="BC336">
        <v>0</v>
      </c>
      <c r="BD336" t="s">
        <v>418</v>
      </c>
      <c r="BE336" t="s">
        <v>418</v>
      </c>
      <c r="BF336">
        <v>0</v>
      </c>
      <c r="BG336">
        <v>0</v>
      </c>
      <c r="BH336">
        <f>1-BF336/BG336</f>
        <v>0</v>
      </c>
      <c r="BI336">
        <v>0.5</v>
      </c>
      <c r="BJ336">
        <f>CS336</f>
        <v>0</v>
      </c>
      <c r="BK336">
        <f>L336</f>
        <v>0</v>
      </c>
      <c r="BL336">
        <f>BH336*BI336*BJ336</f>
        <v>0</v>
      </c>
      <c r="BM336">
        <f>(BK336-BC336)/BJ336</f>
        <v>0</v>
      </c>
      <c r="BN336">
        <f>(BA336-BG336)/BG336</f>
        <v>0</v>
      </c>
      <c r="BO336">
        <f>AZ336/(BB336+AZ336/BG336)</f>
        <v>0</v>
      </c>
      <c r="BP336" t="s">
        <v>418</v>
      </c>
      <c r="BQ336">
        <v>0</v>
      </c>
      <c r="BR336">
        <f>IF(BQ336&lt;&gt;0, BQ336, BO336)</f>
        <v>0</v>
      </c>
      <c r="BS336">
        <f>1-BR336/BG336</f>
        <v>0</v>
      </c>
      <c r="BT336">
        <f>(BG336-BF336)/(BG336-BR336)</f>
        <v>0</v>
      </c>
      <c r="BU336">
        <f>(BA336-BG336)/(BA336-BR336)</f>
        <v>0</v>
      </c>
      <c r="BV336">
        <f>(BG336-BF336)/(BG336-AZ336)</f>
        <v>0</v>
      </c>
      <c r="BW336">
        <f>(BA336-BG336)/(BA336-AZ336)</f>
        <v>0</v>
      </c>
      <c r="BX336">
        <f>(BT336*BR336/BF336)</f>
        <v>0</v>
      </c>
      <c r="BY336">
        <f>(1-BX336)</f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f>$B$11*DQ336+$C$11*DR336+$F$11*EC336*(1-EF336)</f>
        <v>0</v>
      </c>
      <c r="CS336">
        <f>CR336*CT336</f>
        <v>0</v>
      </c>
      <c r="CT336">
        <f>($B$11*$D$9+$C$11*$D$9+$F$11*((EP336+EH336)/MAX(EP336+EH336+EQ336, 0.1)*$I$9+EQ336/MAX(EP336+EH336+EQ336, 0.1)*$J$9))/($B$11+$C$11+$F$11)</f>
        <v>0</v>
      </c>
      <c r="CU336">
        <f>($B$11*$K$9+$C$11*$K$9+$F$11*((EP336+EH336)/MAX(EP336+EH336+EQ336, 0.1)*$P$9+EQ336/MAX(EP336+EH336+EQ336, 0.1)*$Q$9))/($B$11+$C$11+$F$11)</f>
        <v>0</v>
      </c>
      <c r="CV336">
        <v>6</v>
      </c>
      <c r="CW336">
        <v>0.5</v>
      </c>
      <c r="CX336" t="s">
        <v>419</v>
      </c>
      <c r="CY336">
        <v>2</v>
      </c>
      <c r="CZ336" t="b">
        <v>1</v>
      </c>
      <c r="DA336">
        <v>1659028307.5</v>
      </c>
      <c r="DB336">
        <v>449.570444444444</v>
      </c>
      <c r="DC336">
        <v>498.78537037037</v>
      </c>
      <c r="DD336">
        <v>24.8755222222222</v>
      </c>
      <c r="DE336">
        <v>18.5016</v>
      </c>
      <c r="DF336">
        <v>442.857481481481</v>
      </c>
      <c r="DG336">
        <v>24.3680555555556</v>
      </c>
      <c r="DH336">
        <v>500.020925925926</v>
      </c>
      <c r="DI336">
        <v>90.3677703703704</v>
      </c>
      <c r="DJ336">
        <v>0.0455343037037037</v>
      </c>
      <c r="DK336">
        <v>27.1954925925926</v>
      </c>
      <c r="DL336">
        <v>27.3543333333333</v>
      </c>
      <c r="DM336">
        <v>999.9</v>
      </c>
      <c r="DN336">
        <v>0</v>
      </c>
      <c r="DO336">
        <v>0</v>
      </c>
      <c r="DP336">
        <v>10017.5925925926</v>
      </c>
      <c r="DQ336">
        <v>0</v>
      </c>
      <c r="DR336">
        <v>18.5535</v>
      </c>
      <c r="DS336">
        <v>-49.2148666666667</v>
      </c>
      <c r="DT336">
        <v>461.039037037037</v>
      </c>
      <c r="DU336">
        <v>508.187481481481</v>
      </c>
      <c r="DV336">
        <v>6.37391740740741</v>
      </c>
      <c r="DW336">
        <v>498.78537037037</v>
      </c>
      <c r="DX336">
        <v>18.5016</v>
      </c>
      <c r="DY336">
        <v>2.24794518518519</v>
      </c>
      <c r="DZ336">
        <v>1.67194851851852</v>
      </c>
      <c r="EA336">
        <v>19.3081481481481</v>
      </c>
      <c r="EB336">
        <v>14.6384037037037</v>
      </c>
      <c r="EC336">
        <v>2000</v>
      </c>
      <c r="ED336">
        <v>0.979994888888889</v>
      </c>
      <c r="EE336">
        <v>0.0200051518518519</v>
      </c>
      <c r="EF336">
        <v>0</v>
      </c>
      <c r="EG336">
        <v>835.911333333333</v>
      </c>
      <c r="EH336">
        <v>5.00063</v>
      </c>
      <c r="EI336">
        <v>16482.262962963</v>
      </c>
      <c r="EJ336">
        <v>17256.8777777778</v>
      </c>
      <c r="EK336">
        <v>37.937</v>
      </c>
      <c r="EL336">
        <v>38.0045925925926</v>
      </c>
      <c r="EM336">
        <v>37.437</v>
      </c>
      <c r="EN336">
        <v>37.375</v>
      </c>
      <c r="EO336">
        <v>38.9906666666667</v>
      </c>
      <c r="EP336">
        <v>1955.08888888889</v>
      </c>
      <c r="EQ336">
        <v>39.9111111111111</v>
      </c>
      <c r="ER336">
        <v>0</v>
      </c>
      <c r="ES336">
        <v>1659028314.1</v>
      </c>
      <c r="ET336">
        <v>0</v>
      </c>
      <c r="EU336">
        <v>835.955269230769</v>
      </c>
      <c r="EV336">
        <v>13.8855042793725</v>
      </c>
      <c r="EW336">
        <v>271.511111052702</v>
      </c>
      <c r="EX336">
        <v>16482.9807692308</v>
      </c>
      <c r="EY336">
        <v>15</v>
      </c>
      <c r="EZ336">
        <v>0</v>
      </c>
      <c r="FA336" t="s">
        <v>420</v>
      </c>
      <c r="FB336">
        <v>1657551626.5</v>
      </c>
      <c r="FC336">
        <v>1657551629</v>
      </c>
      <c r="FD336">
        <v>0</v>
      </c>
      <c r="FE336">
        <v>0.403</v>
      </c>
      <c r="FF336">
        <v>0.009</v>
      </c>
      <c r="FG336">
        <v>9.41</v>
      </c>
      <c r="FH336">
        <v>0.087</v>
      </c>
      <c r="FI336">
        <v>417</v>
      </c>
      <c r="FJ336">
        <v>17</v>
      </c>
      <c r="FK336">
        <v>1.61</v>
      </c>
      <c r="FL336">
        <v>0.59</v>
      </c>
      <c r="FM336">
        <v>-47.9086325</v>
      </c>
      <c r="FN336">
        <v>-23.3109377110694</v>
      </c>
      <c r="FO336">
        <v>2.35063333001848</v>
      </c>
      <c r="FP336">
        <v>0</v>
      </c>
      <c r="FQ336">
        <v>835.186647058824</v>
      </c>
      <c r="FR336">
        <v>10.8429640963994</v>
      </c>
      <c r="FS336">
        <v>1.11507617472195</v>
      </c>
      <c r="FT336">
        <v>0</v>
      </c>
      <c r="FU336">
        <v>6.3734765</v>
      </c>
      <c r="FV336">
        <v>0.0351885928705472</v>
      </c>
      <c r="FW336">
        <v>0.00809784957565896</v>
      </c>
      <c r="FX336">
        <v>1</v>
      </c>
      <c r="FY336">
        <v>1</v>
      </c>
      <c r="FZ336">
        <v>3</v>
      </c>
      <c r="GA336" t="s">
        <v>421</v>
      </c>
      <c r="GB336">
        <v>2.97462</v>
      </c>
      <c r="GC336">
        <v>2.70011</v>
      </c>
      <c r="GD336">
        <v>0.0989877</v>
      </c>
      <c r="GE336">
        <v>0.107894</v>
      </c>
      <c r="GF336">
        <v>0.105725</v>
      </c>
      <c r="GG336">
        <v>0.0869277</v>
      </c>
      <c r="GH336">
        <v>35101.8</v>
      </c>
      <c r="GI336">
        <v>38005.7</v>
      </c>
      <c r="GJ336">
        <v>35302.5</v>
      </c>
      <c r="GK336">
        <v>38636.1</v>
      </c>
      <c r="GL336">
        <v>44752.6</v>
      </c>
      <c r="GM336">
        <v>50948.8</v>
      </c>
      <c r="GN336">
        <v>55178.1</v>
      </c>
      <c r="GO336">
        <v>61967.8</v>
      </c>
      <c r="GP336">
        <v>1.9836</v>
      </c>
      <c r="GQ336">
        <v>1.8478</v>
      </c>
      <c r="GR336">
        <v>0.137746</v>
      </c>
      <c r="GS336">
        <v>0</v>
      </c>
      <c r="GT336">
        <v>25.1122</v>
      </c>
      <c r="GU336">
        <v>999.9</v>
      </c>
      <c r="GV336">
        <v>58.436</v>
      </c>
      <c r="GW336">
        <v>29.195</v>
      </c>
      <c r="GX336">
        <v>26.301</v>
      </c>
      <c r="GY336">
        <v>55.6364</v>
      </c>
      <c r="GZ336">
        <v>43.0449</v>
      </c>
      <c r="HA336">
        <v>1</v>
      </c>
      <c r="HB336">
        <v>-0.0656098</v>
      </c>
      <c r="HC336">
        <v>0.0339651</v>
      </c>
      <c r="HD336">
        <v>20.1141</v>
      </c>
      <c r="HE336">
        <v>5.19932</v>
      </c>
      <c r="HF336">
        <v>12.0052</v>
      </c>
      <c r="HG336">
        <v>4.976</v>
      </c>
      <c r="HH336">
        <v>3.2938</v>
      </c>
      <c r="HI336">
        <v>9999</v>
      </c>
      <c r="HJ336">
        <v>9999</v>
      </c>
      <c r="HK336">
        <v>9999</v>
      </c>
      <c r="HL336">
        <v>628.9</v>
      </c>
      <c r="HM336">
        <v>1.86322</v>
      </c>
      <c r="HN336">
        <v>1.86801</v>
      </c>
      <c r="HO336">
        <v>1.86783</v>
      </c>
      <c r="HP336">
        <v>1.86893</v>
      </c>
      <c r="HQ336">
        <v>1.86981</v>
      </c>
      <c r="HR336">
        <v>1.86584</v>
      </c>
      <c r="HS336">
        <v>1.86691</v>
      </c>
      <c r="HT336">
        <v>1.86829</v>
      </c>
      <c r="HU336">
        <v>5</v>
      </c>
      <c r="HV336">
        <v>0</v>
      </c>
      <c r="HW336">
        <v>0</v>
      </c>
      <c r="HX336">
        <v>0</v>
      </c>
      <c r="HY336" t="s">
        <v>422</v>
      </c>
      <c r="HZ336" t="s">
        <v>423</v>
      </c>
      <c r="IA336" t="s">
        <v>424</v>
      </c>
      <c r="IB336" t="s">
        <v>424</v>
      </c>
      <c r="IC336" t="s">
        <v>424</v>
      </c>
      <c r="ID336" t="s">
        <v>424</v>
      </c>
      <c r="IE336">
        <v>0</v>
      </c>
      <c r="IF336">
        <v>100</v>
      </c>
      <c r="IG336">
        <v>100</v>
      </c>
      <c r="IH336">
        <v>6.853</v>
      </c>
      <c r="II336">
        <v>0.507</v>
      </c>
      <c r="IJ336">
        <v>4.02706509432224</v>
      </c>
      <c r="IK336">
        <v>0.00601174518973114</v>
      </c>
      <c r="IL336">
        <v>2.77886958061485e-07</v>
      </c>
      <c r="IM336">
        <v>-3.54636231360687e-10</v>
      </c>
      <c r="IN336">
        <v>-0.0404303883988718</v>
      </c>
      <c r="IO336">
        <v>-0.0177815531441476</v>
      </c>
      <c r="IP336">
        <v>0.00205572605671414</v>
      </c>
      <c r="IQ336">
        <v>-1.65519735432211e-05</v>
      </c>
      <c r="IR336">
        <v>-4</v>
      </c>
      <c r="IS336">
        <v>1848</v>
      </c>
      <c r="IT336">
        <v>1</v>
      </c>
      <c r="IU336">
        <v>25</v>
      </c>
      <c r="IV336">
        <v>24611.5</v>
      </c>
      <c r="IW336">
        <v>24611.4</v>
      </c>
      <c r="IX336">
        <v>1.24634</v>
      </c>
      <c r="IY336">
        <v>2.62085</v>
      </c>
      <c r="IZ336">
        <v>1.54785</v>
      </c>
      <c r="JA336">
        <v>2.30469</v>
      </c>
      <c r="JB336">
        <v>1.34644</v>
      </c>
      <c r="JC336">
        <v>2.37061</v>
      </c>
      <c r="JD336">
        <v>33.6254</v>
      </c>
      <c r="JE336">
        <v>24.2188</v>
      </c>
      <c r="JF336">
        <v>18</v>
      </c>
      <c r="JG336">
        <v>496.792</v>
      </c>
      <c r="JH336">
        <v>409.718</v>
      </c>
      <c r="JI336">
        <v>25.0002</v>
      </c>
      <c r="JJ336">
        <v>26.3998</v>
      </c>
      <c r="JK336">
        <v>30.0001</v>
      </c>
      <c r="JL336">
        <v>26.3378</v>
      </c>
      <c r="JM336">
        <v>26.2805</v>
      </c>
      <c r="JN336">
        <v>25.032</v>
      </c>
      <c r="JO336">
        <v>38.1848</v>
      </c>
      <c r="JP336">
        <v>88.3211</v>
      </c>
      <c r="JQ336">
        <v>25</v>
      </c>
      <c r="JR336">
        <v>541.148</v>
      </c>
      <c r="JS336">
        <v>18.3604</v>
      </c>
      <c r="JT336">
        <v>102.361</v>
      </c>
      <c r="JU336">
        <v>103.148</v>
      </c>
    </row>
    <row r="337" spans="1:281">
      <c r="A337">
        <v>321</v>
      </c>
      <c r="B337">
        <v>1659028320</v>
      </c>
      <c r="C337">
        <v>4636.90000009537</v>
      </c>
      <c r="D337" t="s">
        <v>1069</v>
      </c>
      <c r="E337" t="s">
        <v>1070</v>
      </c>
      <c r="F337">
        <v>5</v>
      </c>
      <c r="G337" t="s">
        <v>1006</v>
      </c>
      <c r="H337" t="s">
        <v>417</v>
      </c>
      <c r="I337">
        <v>1659028312.21429</v>
      </c>
      <c r="J337">
        <f>(K337)/1000</f>
        <v>0</v>
      </c>
      <c r="K337">
        <f>IF(CZ337, AN337, AH337)</f>
        <v>0</v>
      </c>
      <c r="L337">
        <f>IF(CZ337, AI337, AG337)</f>
        <v>0</v>
      </c>
      <c r="M337">
        <f>DB337 - IF(AU337&gt;1, L337*CV337*100.0/(AW337*DP337), 0)</f>
        <v>0</v>
      </c>
      <c r="N337">
        <f>((T337-J337/2)*M337-L337)/(T337+J337/2)</f>
        <v>0</v>
      </c>
      <c r="O337">
        <f>N337*(DI337+DJ337)/1000.0</f>
        <v>0</v>
      </c>
      <c r="P337">
        <f>(DB337 - IF(AU337&gt;1, L337*CV337*100.0/(AW337*DP337), 0))*(DI337+DJ337)/1000.0</f>
        <v>0</v>
      </c>
      <c r="Q337">
        <f>2.0/((1/S337-1/R337)+SIGN(S337)*SQRT((1/S337-1/R337)*(1/S337-1/R337) + 4*CW337/((CW337+1)*(CW337+1))*(2*1/S337*1/R337-1/R337*1/R337)))</f>
        <v>0</v>
      </c>
      <c r="R337">
        <f>IF(LEFT(CX337,1)&lt;&gt;"0",IF(LEFT(CX337,1)="1",3.0,CY337),$D$5+$E$5*(DP337*DI337/($K$5*1000))+$F$5*(DP337*DI337/($K$5*1000))*MAX(MIN(CV337,$J$5),$I$5)*MAX(MIN(CV337,$J$5),$I$5)+$G$5*MAX(MIN(CV337,$J$5),$I$5)*(DP337*DI337/($K$5*1000))+$H$5*(DP337*DI337/($K$5*1000))*(DP337*DI337/($K$5*1000)))</f>
        <v>0</v>
      </c>
      <c r="S337">
        <f>J337*(1000-(1000*0.61365*exp(17.502*W337/(240.97+W337))/(DI337+DJ337)+DD337)/2)/(1000*0.61365*exp(17.502*W337/(240.97+W337))/(DI337+DJ337)-DD337)</f>
        <v>0</v>
      </c>
      <c r="T337">
        <f>1/((CW337+1)/(Q337/1.6)+1/(R337/1.37)) + CW337/((CW337+1)/(Q337/1.6) + CW337/(R337/1.37))</f>
        <v>0</v>
      </c>
      <c r="U337">
        <f>(CR337*CU337)</f>
        <v>0</v>
      </c>
      <c r="V337">
        <f>(DK337+(U337+2*0.95*5.67E-8*(((DK337+$B$7)+273)^4-(DK337+273)^4)-44100*J337)/(1.84*29.3*R337+8*0.95*5.67E-8*(DK337+273)^3))</f>
        <v>0</v>
      </c>
      <c r="W337">
        <f>($C$7*DL337+$D$7*DM337+$E$7*V337)</f>
        <v>0</v>
      </c>
      <c r="X337">
        <f>0.61365*exp(17.502*W337/(240.97+W337))</f>
        <v>0</v>
      </c>
      <c r="Y337">
        <f>(Z337/AA337*100)</f>
        <v>0</v>
      </c>
      <c r="Z337">
        <f>DD337*(DI337+DJ337)/1000</f>
        <v>0</v>
      </c>
      <c r="AA337">
        <f>0.61365*exp(17.502*DK337/(240.97+DK337))</f>
        <v>0</v>
      </c>
      <c r="AB337">
        <f>(X337-DD337*(DI337+DJ337)/1000)</f>
        <v>0</v>
      </c>
      <c r="AC337">
        <f>(-J337*44100)</f>
        <v>0</v>
      </c>
      <c r="AD337">
        <f>2*29.3*R337*0.92*(DK337-W337)</f>
        <v>0</v>
      </c>
      <c r="AE337">
        <f>2*0.95*5.67E-8*(((DK337+$B$7)+273)^4-(W337+273)^4)</f>
        <v>0</v>
      </c>
      <c r="AF337">
        <f>U337+AE337+AC337+AD337</f>
        <v>0</v>
      </c>
      <c r="AG337">
        <f>DH337*AU337*(DC337-DB337*(1000-AU337*DE337)/(1000-AU337*DD337))/(100*CV337)</f>
        <v>0</v>
      </c>
      <c r="AH337">
        <f>1000*DH337*AU337*(DD337-DE337)/(100*CV337*(1000-AU337*DD337))</f>
        <v>0</v>
      </c>
      <c r="AI337">
        <f>(AJ337 - AK337 - DI337*1E3/(8.314*(DK337+273.15)) * AM337/DH337 * AL337) * DH337/(100*CV337) * (1000 - DE337)/1000</f>
        <v>0</v>
      </c>
      <c r="AJ337">
        <v>541.967087330243</v>
      </c>
      <c r="AK337">
        <v>499.456727272727</v>
      </c>
      <c r="AL337">
        <v>3.30260775853513</v>
      </c>
      <c r="AM337">
        <v>66.0504921813524</v>
      </c>
      <c r="AN337">
        <f>(AP337 - AO337 + DI337*1E3/(8.314*(DK337+273.15)) * AR337/DH337 * AQ337) * DH337/(100*CV337) * 1000/(1000 - AP337)</f>
        <v>0</v>
      </c>
      <c r="AO337">
        <v>18.4702670935498</v>
      </c>
      <c r="AP337">
        <v>24.8619643356644</v>
      </c>
      <c r="AQ337">
        <v>0.000259269619270357</v>
      </c>
      <c r="AR337">
        <v>92.47</v>
      </c>
      <c r="AS337">
        <v>0</v>
      </c>
      <c r="AT337">
        <v>0</v>
      </c>
      <c r="AU337">
        <f>IF(AS337*$H$13&gt;=AW337,1.0,(AW337/(AW337-AS337*$H$13)))</f>
        <v>0</v>
      </c>
      <c r="AV337">
        <f>(AU337-1)*100</f>
        <v>0</v>
      </c>
      <c r="AW337">
        <f>MAX(0,($B$13+$C$13*DP337)/(1+$D$13*DP337)*DI337/(DK337+273)*$E$13)</f>
        <v>0</v>
      </c>
      <c r="AX337" t="s">
        <v>418</v>
      </c>
      <c r="AY337" t="s">
        <v>418</v>
      </c>
      <c r="AZ337">
        <v>0</v>
      </c>
      <c r="BA337">
        <v>0</v>
      </c>
      <c r="BB337">
        <f>1-AZ337/BA337</f>
        <v>0</v>
      </c>
      <c r="BC337">
        <v>0</v>
      </c>
      <c r="BD337" t="s">
        <v>418</v>
      </c>
      <c r="BE337" t="s">
        <v>418</v>
      </c>
      <c r="BF337">
        <v>0</v>
      </c>
      <c r="BG337">
        <v>0</v>
      </c>
      <c r="BH337">
        <f>1-BF337/BG337</f>
        <v>0</v>
      </c>
      <c r="BI337">
        <v>0.5</v>
      </c>
      <c r="BJ337">
        <f>CS337</f>
        <v>0</v>
      </c>
      <c r="BK337">
        <f>L337</f>
        <v>0</v>
      </c>
      <c r="BL337">
        <f>BH337*BI337*BJ337</f>
        <v>0</v>
      </c>
      <c r="BM337">
        <f>(BK337-BC337)/BJ337</f>
        <v>0</v>
      </c>
      <c r="BN337">
        <f>(BA337-BG337)/BG337</f>
        <v>0</v>
      </c>
      <c r="BO337">
        <f>AZ337/(BB337+AZ337/BG337)</f>
        <v>0</v>
      </c>
      <c r="BP337" t="s">
        <v>418</v>
      </c>
      <c r="BQ337">
        <v>0</v>
      </c>
      <c r="BR337">
        <f>IF(BQ337&lt;&gt;0, BQ337, BO337)</f>
        <v>0</v>
      </c>
      <c r="BS337">
        <f>1-BR337/BG337</f>
        <v>0</v>
      </c>
      <c r="BT337">
        <f>(BG337-BF337)/(BG337-BR337)</f>
        <v>0</v>
      </c>
      <c r="BU337">
        <f>(BA337-BG337)/(BA337-BR337)</f>
        <v>0</v>
      </c>
      <c r="BV337">
        <f>(BG337-BF337)/(BG337-AZ337)</f>
        <v>0</v>
      </c>
      <c r="BW337">
        <f>(BA337-BG337)/(BA337-AZ337)</f>
        <v>0</v>
      </c>
      <c r="BX337">
        <f>(BT337*BR337/BF337)</f>
        <v>0</v>
      </c>
      <c r="BY337">
        <f>(1-BX337)</f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f>$B$11*DQ337+$C$11*DR337+$F$11*EC337*(1-EF337)</f>
        <v>0</v>
      </c>
      <c r="CS337">
        <f>CR337*CT337</f>
        <v>0</v>
      </c>
      <c r="CT337">
        <f>($B$11*$D$9+$C$11*$D$9+$F$11*((EP337+EH337)/MAX(EP337+EH337+EQ337, 0.1)*$I$9+EQ337/MAX(EP337+EH337+EQ337, 0.1)*$J$9))/($B$11+$C$11+$F$11)</f>
        <v>0</v>
      </c>
      <c r="CU337">
        <f>($B$11*$K$9+$C$11*$K$9+$F$11*((EP337+EH337)/MAX(EP337+EH337+EQ337, 0.1)*$P$9+EQ337/MAX(EP337+EH337+EQ337, 0.1)*$Q$9))/($B$11+$C$11+$F$11)</f>
        <v>0</v>
      </c>
      <c r="CV337">
        <v>6</v>
      </c>
      <c r="CW337">
        <v>0.5</v>
      </c>
      <c r="CX337" t="s">
        <v>419</v>
      </c>
      <c r="CY337">
        <v>2</v>
      </c>
      <c r="CZ337" t="b">
        <v>1</v>
      </c>
      <c r="DA337">
        <v>1659028312.21429</v>
      </c>
      <c r="DB337">
        <v>464.090321428571</v>
      </c>
      <c r="DC337">
        <v>514.724892857143</v>
      </c>
      <c r="DD337">
        <v>24.8724285714286</v>
      </c>
      <c r="DE337">
        <v>18.4803142857143</v>
      </c>
      <c r="DF337">
        <v>457.29</v>
      </c>
      <c r="DG337">
        <v>24.3651178571429</v>
      </c>
      <c r="DH337">
        <v>500.003142857143</v>
      </c>
      <c r="DI337">
        <v>90.3670035714286</v>
      </c>
      <c r="DJ337">
        <v>0.0452379678571429</v>
      </c>
      <c r="DK337">
        <v>27.1949714285714</v>
      </c>
      <c r="DL337">
        <v>27.3525392857143</v>
      </c>
      <c r="DM337">
        <v>999.9</v>
      </c>
      <c r="DN337">
        <v>0</v>
      </c>
      <c r="DO337">
        <v>0</v>
      </c>
      <c r="DP337">
        <v>10040.7142857143</v>
      </c>
      <c r="DQ337">
        <v>0</v>
      </c>
      <c r="DR337">
        <v>18.7155714285714</v>
      </c>
      <c r="DS337">
        <v>-50.6346071428571</v>
      </c>
      <c r="DT337">
        <v>475.927678571429</v>
      </c>
      <c r="DU337">
        <v>524.415964285714</v>
      </c>
      <c r="DV337">
        <v>6.3921175</v>
      </c>
      <c r="DW337">
        <v>514.724892857143</v>
      </c>
      <c r="DX337">
        <v>18.4803142857143</v>
      </c>
      <c r="DY337">
        <v>2.24764785714286</v>
      </c>
      <c r="DZ337">
        <v>1.67000964285714</v>
      </c>
      <c r="EA337">
        <v>19.3060214285714</v>
      </c>
      <c r="EB337">
        <v>14.6204214285714</v>
      </c>
      <c r="EC337">
        <v>1999.98535714286</v>
      </c>
      <c r="ED337">
        <v>0.979994857142857</v>
      </c>
      <c r="EE337">
        <v>0.0200051857142857</v>
      </c>
      <c r="EF337">
        <v>0</v>
      </c>
      <c r="EG337">
        <v>837.069571428571</v>
      </c>
      <c r="EH337">
        <v>5.00063</v>
      </c>
      <c r="EI337">
        <v>16504.6857142857</v>
      </c>
      <c r="EJ337">
        <v>17256.7535714286</v>
      </c>
      <c r="EK337">
        <v>37.937</v>
      </c>
      <c r="EL337">
        <v>38.0044285714286</v>
      </c>
      <c r="EM337">
        <v>37.437</v>
      </c>
      <c r="EN337">
        <v>37.375</v>
      </c>
      <c r="EO337">
        <v>38.9955</v>
      </c>
      <c r="EP337">
        <v>1955.07464285714</v>
      </c>
      <c r="EQ337">
        <v>39.9107142857143</v>
      </c>
      <c r="ER337">
        <v>0</v>
      </c>
      <c r="ES337">
        <v>1659028318.9</v>
      </c>
      <c r="ET337">
        <v>0</v>
      </c>
      <c r="EU337">
        <v>837.123653846154</v>
      </c>
      <c r="EV337">
        <v>15.4942564156409</v>
      </c>
      <c r="EW337">
        <v>300.533333322772</v>
      </c>
      <c r="EX337">
        <v>16505.8230769231</v>
      </c>
      <c r="EY337">
        <v>15</v>
      </c>
      <c r="EZ337">
        <v>0</v>
      </c>
      <c r="FA337" t="s">
        <v>420</v>
      </c>
      <c r="FB337">
        <v>1657551626.5</v>
      </c>
      <c r="FC337">
        <v>1657551629</v>
      </c>
      <c r="FD337">
        <v>0</v>
      </c>
      <c r="FE337">
        <v>0.403</v>
      </c>
      <c r="FF337">
        <v>0.009</v>
      </c>
      <c r="FG337">
        <v>9.41</v>
      </c>
      <c r="FH337">
        <v>0.087</v>
      </c>
      <c r="FI337">
        <v>417</v>
      </c>
      <c r="FJ337">
        <v>17</v>
      </c>
      <c r="FK337">
        <v>1.61</v>
      </c>
      <c r="FL337">
        <v>0.59</v>
      </c>
      <c r="FM337">
        <v>-49.574285</v>
      </c>
      <c r="FN337">
        <v>-17.2141350844277</v>
      </c>
      <c r="FO337">
        <v>1.81132008305407</v>
      </c>
      <c r="FP337">
        <v>0</v>
      </c>
      <c r="FQ337">
        <v>836.269941176471</v>
      </c>
      <c r="FR337">
        <v>14.3647670092475</v>
      </c>
      <c r="FS337">
        <v>1.4233205984428</v>
      </c>
      <c r="FT337">
        <v>0</v>
      </c>
      <c r="FU337">
        <v>6.38024875</v>
      </c>
      <c r="FV337">
        <v>0.16057564727954</v>
      </c>
      <c r="FW337">
        <v>0.0196140558257975</v>
      </c>
      <c r="FX337">
        <v>0</v>
      </c>
      <c r="FY337">
        <v>0</v>
      </c>
      <c r="FZ337">
        <v>3</v>
      </c>
      <c r="GA337" t="s">
        <v>427</v>
      </c>
      <c r="GB337">
        <v>2.97386</v>
      </c>
      <c r="GC337">
        <v>2.69931</v>
      </c>
      <c r="GD337">
        <v>0.101445</v>
      </c>
      <c r="GE337">
        <v>0.110465</v>
      </c>
      <c r="GF337">
        <v>0.105704</v>
      </c>
      <c r="GG337">
        <v>0.086675</v>
      </c>
      <c r="GH337">
        <v>35005.8</v>
      </c>
      <c r="GI337">
        <v>37896.9</v>
      </c>
      <c r="GJ337">
        <v>35302.1</v>
      </c>
      <c r="GK337">
        <v>38636.8</v>
      </c>
      <c r="GL337">
        <v>44753.6</v>
      </c>
      <c r="GM337">
        <v>50963.6</v>
      </c>
      <c r="GN337">
        <v>55178.1</v>
      </c>
      <c r="GO337">
        <v>61968.6</v>
      </c>
      <c r="GP337">
        <v>1.9828</v>
      </c>
      <c r="GQ337">
        <v>1.8474</v>
      </c>
      <c r="GR337">
        <v>0.135303</v>
      </c>
      <c r="GS337">
        <v>0</v>
      </c>
      <c r="GT337">
        <v>25.1143</v>
      </c>
      <c r="GU337">
        <v>999.9</v>
      </c>
      <c r="GV337">
        <v>58.412</v>
      </c>
      <c r="GW337">
        <v>29.205</v>
      </c>
      <c r="GX337">
        <v>26.3059</v>
      </c>
      <c r="GY337">
        <v>56.0964</v>
      </c>
      <c r="GZ337">
        <v>43.6018</v>
      </c>
      <c r="HA337">
        <v>1</v>
      </c>
      <c r="HB337">
        <v>-0.0652032</v>
      </c>
      <c r="HC337">
        <v>0.0344227</v>
      </c>
      <c r="HD337">
        <v>20.1139</v>
      </c>
      <c r="HE337">
        <v>5.19932</v>
      </c>
      <c r="HF337">
        <v>12.004</v>
      </c>
      <c r="HG337">
        <v>4.9756</v>
      </c>
      <c r="HH337">
        <v>3.2936</v>
      </c>
      <c r="HI337">
        <v>9999</v>
      </c>
      <c r="HJ337">
        <v>9999</v>
      </c>
      <c r="HK337">
        <v>9999</v>
      </c>
      <c r="HL337">
        <v>628.9</v>
      </c>
      <c r="HM337">
        <v>1.86316</v>
      </c>
      <c r="HN337">
        <v>1.86801</v>
      </c>
      <c r="HO337">
        <v>1.86783</v>
      </c>
      <c r="HP337">
        <v>1.8689</v>
      </c>
      <c r="HQ337">
        <v>1.86981</v>
      </c>
      <c r="HR337">
        <v>1.86584</v>
      </c>
      <c r="HS337">
        <v>1.86691</v>
      </c>
      <c r="HT337">
        <v>1.86829</v>
      </c>
      <c r="HU337">
        <v>5</v>
      </c>
      <c r="HV337">
        <v>0</v>
      </c>
      <c r="HW337">
        <v>0</v>
      </c>
      <c r="HX337">
        <v>0</v>
      </c>
      <c r="HY337" t="s">
        <v>422</v>
      </c>
      <c r="HZ337" t="s">
        <v>423</v>
      </c>
      <c r="IA337" t="s">
        <v>424</v>
      </c>
      <c r="IB337" t="s">
        <v>424</v>
      </c>
      <c r="IC337" t="s">
        <v>424</v>
      </c>
      <c r="ID337" t="s">
        <v>424</v>
      </c>
      <c r="IE337">
        <v>0</v>
      </c>
      <c r="IF337">
        <v>100</v>
      </c>
      <c r="IG337">
        <v>100</v>
      </c>
      <c r="IH337">
        <v>6.947</v>
      </c>
      <c r="II337">
        <v>0.5068</v>
      </c>
      <c r="IJ337">
        <v>4.02706509432224</v>
      </c>
      <c r="IK337">
        <v>0.00601174518973114</v>
      </c>
      <c r="IL337">
        <v>2.77886958061485e-07</v>
      </c>
      <c r="IM337">
        <v>-3.54636231360687e-10</v>
      </c>
      <c r="IN337">
        <v>-0.0404303883988718</v>
      </c>
      <c r="IO337">
        <v>-0.0177815531441476</v>
      </c>
      <c r="IP337">
        <v>0.00205572605671414</v>
      </c>
      <c r="IQ337">
        <v>-1.65519735432211e-05</v>
      </c>
      <c r="IR337">
        <v>-4</v>
      </c>
      <c r="IS337">
        <v>1848</v>
      </c>
      <c r="IT337">
        <v>1</v>
      </c>
      <c r="IU337">
        <v>25</v>
      </c>
      <c r="IV337">
        <v>24611.6</v>
      </c>
      <c r="IW337">
        <v>24611.5</v>
      </c>
      <c r="IX337">
        <v>1.27808</v>
      </c>
      <c r="IY337">
        <v>2.61108</v>
      </c>
      <c r="IZ337">
        <v>1.54785</v>
      </c>
      <c r="JA337">
        <v>2.30469</v>
      </c>
      <c r="JB337">
        <v>1.34644</v>
      </c>
      <c r="JC337">
        <v>2.36694</v>
      </c>
      <c r="JD337">
        <v>33.6029</v>
      </c>
      <c r="JE337">
        <v>24.2188</v>
      </c>
      <c r="JF337">
        <v>18</v>
      </c>
      <c r="JG337">
        <v>496.289</v>
      </c>
      <c r="JH337">
        <v>409.495</v>
      </c>
      <c r="JI337">
        <v>25.0002</v>
      </c>
      <c r="JJ337">
        <v>26.3998</v>
      </c>
      <c r="JK337">
        <v>30</v>
      </c>
      <c r="JL337">
        <v>26.34</v>
      </c>
      <c r="JM337">
        <v>26.2805</v>
      </c>
      <c r="JN337">
        <v>25.6495</v>
      </c>
      <c r="JO337">
        <v>38.473</v>
      </c>
      <c r="JP337">
        <v>88.3211</v>
      </c>
      <c r="JQ337">
        <v>25</v>
      </c>
      <c r="JR337">
        <v>554.633</v>
      </c>
      <c r="JS337">
        <v>18.306</v>
      </c>
      <c r="JT337">
        <v>102.361</v>
      </c>
      <c r="JU337">
        <v>103.15</v>
      </c>
    </row>
    <row r="338" spans="1:281">
      <c r="A338">
        <v>322</v>
      </c>
      <c r="B338">
        <v>1659028325</v>
      </c>
      <c r="C338">
        <v>4641.90000009537</v>
      </c>
      <c r="D338" t="s">
        <v>1071</v>
      </c>
      <c r="E338" t="s">
        <v>1072</v>
      </c>
      <c r="F338">
        <v>5</v>
      </c>
      <c r="G338" t="s">
        <v>1006</v>
      </c>
      <c r="H338" t="s">
        <v>417</v>
      </c>
      <c r="I338">
        <v>1659028317.5</v>
      </c>
      <c r="J338">
        <f>(K338)/1000</f>
        <v>0</v>
      </c>
      <c r="K338">
        <f>IF(CZ338, AN338, AH338)</f>
        <v>0</v>
      </c>
      <c r="L338">
        <f>IF(CZ338, AI338, AG338)</f>
        <v>0</v>
      </c>
      <c r="M338">
        <f>DB338 - IF(AU338&gt;1, L338*CV338*100.0/(AW338*DP338), 0)</f>
        <v>0</v>
      </c>
      <c r="N338">
        <f>((T338-J338/2)*M338-L338)/(T338+J338/2)</f>
        <v>0</v>
      </c>
      <c r="O338">
        <f>N338*(DI338+DJ338)/1000.0</f>
        <v>0</v>
      </c>
      <c r="P338">
        <f>(DB338 - IF(AU338&gt;1, L338*CV338*100.0/(AW338*DP338), 0))*(DI338+DJ338)/1000.0</f>
        <v>0</v>
      </c>
      <c r="Q338">
        <f>2.0/((1/S338-1/R338)+SIGN(S338)*SQRT((1/S338-1/R338)*(1/S338-1/R338) + 4*CW338/((CW338+1)*(CW338+1))*(2*1/S338*1/R338-1/R338*1/R338)))</f>
        <v>0</v>
      </c>
      <c r="R338">
        <f>IF(LEFT(CX338,1)&lt;&gt;"0",IF(LEFT(CX338,1)="1",3.0,CY338),$D$5+$E$5*(DP338*DI338/($K$5*1000))+$F$5*(DP338*DI338/($K$5*1000))*MAX(MIN(CV338,$J$5),$I$5)*MAX(MIN(CV338,$J$5),$I$5)+$G$5*MAX(MIN(CV338,$J$5),$I$5)*(DP338*DI338/($K$5*1000))+$H$5*(DP338*DI338/($K$5*1000))*(DP338*DI338/($K$5*1000)))</f>
        <v>0</v>
      </c>
      <c r="S338">
        <f>J338*(1000-(1000*0.61365*exp(17.502*W338/(240.97+W338))/(DI338+DJ338)+DD338)/2)/(1000*0.61365*exp(17.502*W338/(240.97+W338))/(DI338+DJ338)-DD338)</f>
        <v>0</v>
      </c>
      <c r="T338">
        <f>1/((CW338+1)/(Q338/1.6)+1/(R338/1.37)) + CW338/((CW338+1)/(Q338/1.6) + CW338/(R338/1.37))</f>
        <v>0</v>
      </c>
      <c r="U338">
        <f>(CR338*CU338)</f>
        <v>0</v>
      </c>
      <c r="V338">
        <f>(DK338+(U338+2*0.95*5.67E-8*(((DK338+$B$7)+273)^4-(DK338+273)^4)-44100*J338)/(1.84*29.3*R338+8*0.95*5.67E-8*(DK338+273)^3))</f>
        <v>0</v>
      </c>
      <c r="W338">
        <f>($C$7*DL338+$D$7*DM338+$E$7*V338)</f>
        <v>0</v>
      </c>
      <c r="X338">
        <f>0.61365*exp(17.502*W338/(240.97+W338))</f>
        <v>0</v>
      </c>
      <c r="Y338">
        <f>(Z338/AA338*100)</f>
        <v>0</v>
      </c>
      <c r="Z338">
        <f>DD338*(DI338+DJ338)/1000</f>
        <v>0</v>
      </c>
      <c r="AA338">
        <f>0.61365*exp(17.502*DK338/(240.97+DK338))</f>
        <v>0</v>
      </c>
      <c r="AB338">
        <f>(X338-DD338*(DI338+DJ338)/1000)</f>
        <v>0</v>
      </c>
      <c r="AC338">
        <f>(-J338*44100)</f>
        <v>0</v>
      </c>
      <c r="AD338">
        <f>2*29.3*R338*0.92*(DK338-W338)</f>
        <v>0</v>
      </c>
      <c r="AE338">
        <f>2*0.95*5.67E-8*(((DK338+$B$7)+273)^4-(W338+273)^4)</f>
        <v>0</v>
      </c>
      <c r="AF338">
        <f>U338+AE338+AC338+AD338</f>
        <v>0</v>
      </c>
      <c r="AG338">
        <f>DH338*AU338*(DC338-DB338*(1000-AU338*DE338)/(1000-AU338*DD338))/(100*CV338)</f>
        <v>0</v>
      </c>
      <c r="AH338">
        <f>1000*DH338*AU338*(DD338-DE338)/(100*CV338*(1000-AU338*DD338))</f>
        <v>0</v>
      </c>
      <c r="AI338">
        <f>(AJ338 - AK338 - DI338*1E3/(8.314*(DK338+273.15)) * AM338/DH338 * AL338) * DH338/(100*CV338) * (1000 - DE338)/1000</f>
        <v>0</v>
      </c>
      <c r="AJ338">
        <v>559.388483361233</v>
      </c>
      <c r="AK338">
        <v>515.889393939394</v>
      </c>
      <c r="AL338">
        <v>3.32145272446347</v>
      </c>
      <c r="AM338">
        <v>66.0504921813524</v>
      </c>
      <c r="AN338">
        <f>(AP338 - AO338 + DI338*1E3/(8.314*(DK338+273.15)) * AR338/DH338 * AQ338) * DH338/(100*CV338) * 1000/(1000 - AP338)</f>
        <v>0</v>
      </c>
      <c r="AO338">
        <v>18.4049166088745</v>
      </c>
      <c r="AP338">
        <v>24.8460118881119</v>
      </c>
      <c r="AQ338">
        <v>-0.0010093160173087</v>
      </c>
      <c r="AR338">
        <v>92.47</v>
      </c>
      <c r="AS338">
        <v>0</v>
      </c>
      <c r="AT338">
        <v>0</v>
      </c>
      <c r="AU338">
        <f>IF(AS338*$H$13&gt;=AW338,1.0,(AW338/(AW338-AS338*$H$13)))</f>
        <v>0</v>
      </c>
      <c r="AV338">
        <f>(AU338-1)*100</f>
        <v>0</v>
      </c>
      <c r="AW338">
        <f>MAX(0,($B$13+$C$13*DP338)/(1+$D$13*DP338)*DI338/(DK338+273)*$E$13)</f>
        <v>0</v>
      </c>
      <c r="AX338" t="s">
        <v>418</v>
      </c>
      <c r="AY338" t="s">
        <v>418</v>
      </c>
      <c r="AZ338">
        <v>0</v>
      </c>
      <c r="BA338">
        <v>0</v>
      </c>
      <c r="BB338">
        <f>1-AZ338/BA338</f>
        <v>0</v>
      </c>
      <c r="BC338">
        <v>0</v>
      </c>
      <c r="BD338" t="s">
        <v>418</v>
      </c>
      <c r="BE338" t="s">
        <v>418</v>
      </c>
      <c r="BF338">
        <v>0</v>
      </c>
      <c r="BG338">
        <v>0</v>
      </c>
      <c r="BH338">
        <f>1-BF338/BG338</f>
        <v>0</v>
      </c>
      <c r="BI338">
        <v>0.5</v>
      </c>
      <c r="BJ338">
        <f>CS338</f>
        <v>0</v>
      </c>
      <c r="BK338">
        <f>L338</f>
        <v>0</v>
      </c>
      <c r="BL338">
        <f>BH338*BI338*BJ338</f>
        <v>0</v>
      </c>
      <c r="BM338">
        <f>(BK338-BC338)/BJ338</f>
        <v>0</v>
      </c>
      <c r="BN338">
        <f>(BA338-BG338)/BG338</f>
        <v>0</v>
      </c>
      <c r="BO338">
        <f>AZ338/(BB338+AZ338/BG338)</f>
        <v>0</v>
      </c>
      <c r="BP338" t="s">
        <v>418</v>
      </c>
      <c r="BQ338">
        <v>0</v>
      </c>
      <c r="BR338">
        <f>IF(BQ338&lt;&gt;0, BQ338, BO338)</f>
        <v>0</v>
      </c>
      <c r="BS338">
        <f>1-BR338/BG338</f>
        <v>0</v>
      </c>
      <c r="BT338">
        <f>(BG338-BF338)/(BG338-BR338)</f>
        <v>0</v>
      </c>
      <c r="BU338">
        <f>(BA338-BG338)/(BA338-BR338)</f>
        <v>0</v>
      </c>
      <c r="BV338">
        <f>(BG338-BF338)/(BG338-AZ338)</f>
        <v>0</v>
      </c>
      <c r="BW338">
        <f>(BA338-BG338)/(BA338-AZ338)</f>
        <v>0</v>
      </c>
      <c r="BX338">
        <f>(BT338*BR338/BF338)</f>
        <v>0</v>
      </c>
      <c r="BY338">
        <f>(1-BX338)</f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f>$B$11*DQ338+$C$11*DR338+$F$11*EC338*(1-EF338)</f>
        <v>0</v>
      </c>
      <c r="CS338">
        <f>CR338*CT338</f>
        <v>0</v>
      </c>
      <c r="CT338">
        <f>($B$11*$D$9+$C$11*$D$9+$F$11*((EP338+EH338)/MAX(EP338+EH338+EQ338, 0.1)*$I$9+EQ338/MAX(EP338+EH338+EQ338, 0.1)*$J$9))/($B$11+$C$11+$F$11)</f>
        <v>0</v>
      </c>
      <c r="CU338">
        <f>($B$11*$K$9+$C$11*$K$9+$F$11*((EP338+EH338)/MAX(EP338+EH338+EQ338, 0.1)*$P$9+EQ338/MAX(EP338+EH338+EQ338, 0.1)*$Q$9))/($B$11+$C$11+$F$11)</f>
        <v>0</v>
      </c>
      <c r="CV338">
        <v>6</v>
      </c>
      <c r="CW338">
        <v>0.5</v>
      </c>
      <c r="CX338" t="s">
        <v>419</v>
      </c>
      <c r="CY338">
        <v>2</v>
      </c>
      <c r="CZ338" t="b">
        <v>1</v>
      </c>
      <c r="DA338">
        <v>1659028317.5</v>
      </c>
      <c r="DB338">
        <v>480.759666666667</v>
      </c>
      <c r="DC338">
        <v>532.507444444444</v>
      </c>
      <c r="DD338">
        <v>24.8649111111111</v>
      </c>
      <c r="DE338">
        <v>18.4370666666667</v>
      </c>
      <c r="DF338">
        <v>473.859259259259</v>
      </c>
      <c r="DG338">
        <v>24.3579777777778</v>
      </c>
      <c r="DH338">
        <v>499.978</v>
      </c>
      <c r="DI338">
        <v>90.3674111111111</v>
      </c>
      <c r="DJ338">
        <v>0.045335562962963</v>
      </c>
      <c r="DK338">
        <v>27.1945555555556</v>
      </c>
      <c r="DL338">
        <v>27.3503814814815</v>
      </c>
      <c r="DM338">
        <v>999.9</v>
      </c>
      <c r="DN338">
        <v>0</v>
      </c>
      <c r="DO338">
        <v>0</v>
      </c>
      <c r="DP338">
        <v>10023.1481481481</v>
      </c>
      <c r="DQ338">
        <v>0</v>
      </c>
      <c r="DR338">
        <v>18.5857740740741</v>
      </c>
      <c r="DS338">
        <v>-51.7477925925926</v>
      </c>
      <c r="DT338">
        <v>493.018333333333</v>
      </c>
      <c r="DU338">
        <v>542.508962962963</v>
      </c>
      <c r="DV338">
        <v>6.42785148148148</v>
      </c>
      <c r="DW338">
        <v>532.507444444444</v>
      </c>
      <c r="DX338">
        <v>18.4370666666667</v>
      </c>
      <c r="DY338">
        <v>2.24697925925926</v>
      </c>
      <c r="DZ338">
        <v>1.66610851851852</v>
      </c>
      <c r="EA338">
        <v>19.3012444444444</v>
      </c>
      <c r="EB338">
        <v>14.5841592592593</v>
      </c>
      <c r="EC338">
        <v>1999.98296296296</v>
      </c>
      <c r="ED338">
        <v>0.979994777777778</v>
      </c>
      <c r="EE338">
        <v>0.0200052703703704</v>
      </c>
      <c r="EF338">
        <v>0</v>
      </c>
      <c r="EG338">
        <v>838.37937037037</v>
      </c>
      <c r="EH338">
        <v>5.00063</v>
      </c>
      <c r="EI338">
        <v>16531.562962963</v>
      </c>
      <c r="EJ338">
        <v>17256.7333333333</v>
      </c>
      <c r="EK338">
        <v>37.937</v>
      </c>
      <c r="EL338">
        <v>38.0045925925926</v>
      </c>
      <c r="EM338">
        <v>37.437</v>
      </c>
      <c r="EN338">
        <v>37.375</v>
      </c>
      <c r="EO338">
        <v>39</v>
      </c>
      <c r="EP338">
        <v>1955.07222222222</v>
      </c>
      <c r="EQ338">
        <v>39.9107407407407</v>
      </c>
      <c r="ER338">
        <v>0</v>
      </c>
      <c r="ES338">
        <v>1659028323.7</v>
      </c>
      <c r="ET338">
        <v>0</v>
      </c>
      <c r="EU338">
        <v>838.306</v>
      </c>
      <c r="EV338">
        <v>15.002324801309</v>
      </c>
      <c r="EW338">
        <v>312.656410415658</v>
      </c>
      <c r="EX338">
        <v>16530.2538461538</v>
      </c>
      <c r="EY338">
        <v>15</v>
      </c>
      <c r="EZ338">
        <v>0</v>
      </c>
      <c r="FA338" t="s">
        <v>420</v>
      </c>
      <c r="FB338">
        <v>1657551626.5</v>
      </c>
      <c r="FC338">
        <v>1657551629</v>
      </c>
      <c r="FD338">
        <v>0</v>
      </c>
      <c r="FE338">
        <v>0.403</v>
      </c>
      <c r="FF338">
        <v>0.009</v>
      </c>
      <c r="FG338">
        <v>9.41</v>
      </c>
      <c r="FH338">
        <v>0.087</v>
      </c>
      <c r="FI338">
        <v>417</v>
      </c>
      <c r="FJ338">
        <v>17</v>
      </c>
      <c r="FK338">
        <v>1.61</v>
      </c>
      <c r="FL338">
        <v>0.59</v>
      </c>
      <c r="FM338">
        <v>-50.99595</v>
      </c>
      <c r="FN338">
        <v>-14.2794911819887</v>
      </c>
      <c r="FO338">
        <v>1.54468146586926</v>
      </c>
      <c r="FP338">
        <v>0</v>
      </c>
      <c r="FQ338">
        <v>837.399470588235</v>
      </c>
      <c r="FR338">
        <v>14.8580595909849</v>
      </c>
      <c r="FS338">
        <v>1.47070969733691</v>
      </c>
      <c r="FT338">
        <v>0</v>
      </c>
      <c r="FU338">
        <v>6.40494775</v>
      </c>
      <c r="FV338">
        <v>0.358257748592862</v>
      </c>
      <c r="FW338">
        <v>0.0396910429119405</v>
      </c>
      <c r="FX338">
        <v>0</v>
      </c>
      <c r="FY338">
        <v>0</v>
      </c>
      <c r="FZ338">
        <v>3</v>
      </c>
      <c r="GA338" t="s">
        <v>427</v>
      </c>
      <c r="GB338">
        <v>2.97399</v>
      </c>
      <c r="GC338">
        <v>2.69929</v>
      </c>
      <c r="GD338">
        <v>0.103897</v>
      </c>
      <c r="GE338">
        <v>0.112822</v>
      </c>
      <c r="GF338">
        <v>0.10564</v>
      </c>
      <c r="GG338">
        <v>0.0863418</v>
      </c>
      <c r="GH338">
        <v>34909.6</v>
      </c>
      <c r="GI338">
        <v>37796.6</v>
      </c>
      <c r="GJ338">
        <v>35301.5</v>
      </c>
      <c r="GK338">
        <v>38636.9</v>
      </c>
      <c r="GL338">
        <v>44757.1</v>
      </c>
      <c r="GM338">
        <v>50982</v>
      </c>
      <c r="GN338">
        <v>55178.2</v>
      </c>
      <c r="GO338">
        <v>61968.1</v>
      </c>
      <c r="GP338">
        <v>1.9836</v>
      </c>
      <c r="GQ338">
        <v>1.8486</v>
      </c>
      <c r="GR338">
        <v>0.135005</v>
      </c>
      <c r="GS338">
        <v>0</v>
      </c>
      <c r="GT338">
        <v>25.1164</v>
      </c>
      <c r="GU338">
        <v>999.9</v>
      </c>
      <c r="GV338">
        <v>58.387</v>
      </c>
      <c r="GW338">
        <v>29.195</v>
      </c>
      <c r="GX338">
        <v>26.2779</v>
      </c>
      <c r="GY338">
        <v>56.1664</v>
      </c>
      <c r="GZ338">
        <v>43.0529</v>
      </c>
      <c r="HA338">
        <v>1</v>
      </c>
      <c r="HB338">
        <v>-0.065</v>
      </c>
      <c r="HC338">
        <v>0.0350763</v>
      </c>
      <c r="HD338">
        <v>20.1137</v>
      </c>
      <c r="HE338">
        <v>5.19932</v>
      </c>
      <c r="HF338">
        <v>12.004</v>
      </c>
      <c r="HG338">
        <v>4.976</v>
      </c>
      <c r="HH338">
        <v>3.2932</v>
      </c>
      <c r="HI338">
        <v>9999</v>
      </c>
      <c r="HJ338">
        <v>9999</v>
      </c>
      <c r="HK338">
        <v>9999</v>
      </c>
      <c r="HL338">
        <v>628.9</v>
      </c>
      <c r="HM338">
        <v>1.86313</v>
      </c>
      <c r="HN338">
        <v>1.86801</v>
      </c>
      <c r="HO338">
        <v>1.86783</v>
      </c>
      <c r="HP338">
        <v>1.86896</v>
      </c>
      <c r="HQ338">
        <v>1.86981</v>
      </c>
      <c r="HR338">
        <v>1.86584</v>
      </c>
      <c r="HS338">
        <v>1.86691</v>
      </c>
      <c r="HT338">
        <v>1.86829</v>
      </c>
      <c r="HU338">
        <v>5</v>
      </c>
      <c r="HV338">
        <v>0</v>
      </c>
      <c r="HW338">
        <v>0</v>
      </c>
      <c r="HX338">
        <v>0</v>
      </c>
      <c r="HY338" t="s">
        <v>422</v>
      </c>
      <c r="HZ338" t="s">
        <v>423</v>
      </c>
      <c r="IA338" t="s">
        <v>424</v>
      </c>
      <c r="IB338" t="s">
        <v>424</v>
      </c>
      <c r="IC338" t="s">
        <v>424</v>
      </c>
      <c r="ID338" t="s">
        <v>424</v>
      </c>
      <c r="IE338">
        <v>0</v>
      </c>
      <c r="IF338">
        <v>100</v>
      </c>
      <c r="IG338">
        <v>100</v>
      </c>
      <c r="IH338">
        <v>7.043</v>
      </c>
      <c r="II338">
        <v>0.5056</v>
      </c>
      <c r="IJ338">
        <v>4.02706509432224</v>
      </c>
      <c r="IK338">
        <v>0.00601174518973114</v>
      </c>
      <c r="IL338">
        <v>2.77886958061485e-07</v>
      </c>
      <c r="IM338">
        <v>-3.54636231360687e-10</v>
      </c>
      <c r="IN338">
        <v>-0.0404303883988718</v>
      </c>
      <c r="IO338">
        <v>-0.0177815531441476</v>
      </c>
      <c r="IP338">
        <v>0.00205572605671414</v>
      </c>
      <c r="IQ338">
        <v>-1.65519735432211e-05</v>
      </c>
      <c r="IR338">
        <v>-4</v>
      </c>
      <c r="IS338">
        <v>1848</v>
      </c>
      <c r="IT338">
        <v>1</v>
      </c>
      <c r="IU338">
        <v>25</v>
      </c>
      <c r="IV338">
        <v>24611.6</v>
      </c>
      <c r="IW338">
        <v>24611.6</v>
      </c>
      <c r="IX338">
        <v>1.30981</v>
      </c>
      <c r="IY338">
        <v>2.61719</v>
      </c>
      <c r="IZ338">
        <v>1.54785</v>
      </c>
      <c r="JA338">
        <v>2.30469</v>
      </c>
      <c r="JB338">
        <v>1.34644</v>
      </c>
      <c r="JC338">
        <v>2.41089</v>
      </c>
      <c r="JD338">
        <v>33.6029</v>
      </c>
      <c r="JE338">
        <v>24.2188</v>
      </c>
      <c r="JF338">
        <v>18</v>
      </c>
      <c r="JG338">
        <v>496.813</v>
      </c>
      <c r="JH338">
        <v>410.167</v>
      </c>
      <c r="JI338">
        <v>25.0002</v>
      </c>
      <c r="JJ338">
        <v>26.3998</v>
      </c>
      <c r="JK338">
        <v>30.0002</v>
      </c>
      <c r="JL338">
        <v>26.34</v>
      </c>
      <c r="JM338">
        <v>26.2805</v>
      </c>
      <c r="JN338">
        <v>26.293</v>
      </c>
      <c r="JO338">
        <v>38.473</v>
      </c>
      <c r="JP338">
        <v>87.9375</v>
      </c>
      <c r="JQ338">
        <v>25</v>
      </c>
      <c r="JR338">
        <v>574.705</v>
      </c>
      <c r="JS338">
        <v>18.2699</v>
      </c>
      <c r="JT338">
        <v>102.36</v>
      </c>
      <c r="JU338">
        <v>103.15</v>
      </c>
    </row>
    <row r="339" spans="1:281">
      <c r="A339">
        <v>323</v>
      </c>
      <c r="B339">
        <v>1659028330</v>
      </c>
      <c r="C339">
        <v>4646.90000009537</v>
      </c>
      <c r="D339" t="s">
        <v>1073</v>
      </c>
      <c r="E339" t="s">
        <v>1074</v>
      </c>
      <c r="F339">
        <v>5</v>
      </c>
      <c r="G339" t="s">
        <v>1006</v>
      </c>
      <c r="H339" t="s">
        <v>417</v>
      </c>
      <c r="I339">
        <v>1659028322.21429</v>
      </c>
      <c r="J339">
        <f>(K339)/1000</f>
        <v>0</v>
      </c>
      <c r="K339">
        <f>IF(CZ339, AN339, AH339)</f>
        <v>0</v>
      </c>
      <c r="L339">
        <f>IF(CZ339, AI339, AG339)</f>
        <v>0</v>
      </c>
      <c r="M339">
        <f>DB339 - IF(AU339&gt;1, L339*CV339*100.0/(AW339*DP339), 0)</f>
        <v>0</v>
      </c>
      <c r="N339">
        <f>((T339-J339/2)*M339-L339)/(T339+J339/2)</f>
        <v>0</v>
      </c>
      <c r="O339">
        <f>N339*(DI339+DJ339)/1000.0</f>
        <v>0</v>
      </c>
      <c r="P339">
        <f>(DB339 - IF(AU339&gt;1, L339*CV339*100.0/(AW339*DP339), 0))*(DI339+DJ339)/1000.0</f>
        <v>0</v>
      </c>
      <c r="Q339">
        <f>2.0/((1/S339-1/R339)+SIGN(S339)*SQRT((1/S339-1/R339)*(1/S339-1/R339) + 4*CW339/((CW339+1)*(CW339+1))*(2*1/S339*1/R339-1/R339*1/R339)))</f>
        <v>0</v>
      </c>
      <c r="R339">
        <f>IF(LEFT(CX339,1)&lt;&gt;"0",IF(LEFT(CX339,1)="1",3.0,CY339),$D$5+$E$5*(DP339*DI339/($K$5*1000))+$F$5*(DP339*DI339/($K$5*1000))*MAX(MIN(CV339,$J$5),$I$5)*MAX(MIN(CV339,$J$5),$I$5)+$G$5*MAX(MIN(CV339,$J$5),$I$5)*(DP339*DI339/($K$5*1000))+$H$5*(DP339*DI339/($K$5*1000))*(DP339*DI339/($K$5*1000)))</f>
        <v>0</v>
      </c>
      <c r="S339">
        <f>J339*(1000-(1000*0.61365*exp(17.502*W339/(240.97+W339))/(DI339+DJ339)+DD339)/2)/(1000*0.61365*exp(17.502*W339/(240.97+W339))/(DI339+DJ339)-DD339)</f>
        <v>0</v>
      </c>
      <c r="T339">
        <f>1/((CW339+1)/(Q339/1.6)+1/(R339/1.37)) + CW339/((CW339+1)/(Q339/1.6) + CW339/(R339/1.37))</f>
        <v>0</v>
      </c>
      <c r="U339">
        <f>(CR339*CU339)</f>
        <v>0</v>
      </c>
      <c r="V339">
        <f>(DK339+(U339+2*0.95*5.67E-8*(((DK339+$B$7)+273)^4-(DK339+273)^4)-44100*J339)/(1.84*29.3*R339+8*0.95*5.67E-8*(DK339+273)^3))</f>
        <v>0</v>
      </c>
      <c r="W339">
        <f>($C$7*DL339+$D$7*DM339+$E$7*V339)</f>
        <v>0</v>
      </c>
      <c r="X339">
        <f>0.61365*exp(17.502*W339/(240.97+W339))</f>
        <v>0</v>
      </c>
      <c r="Y339">
        <f>(Z339/AA339*100)</f>
        <v>0</v>
      </c>
      <c r="Z339">
        <f>DD339*(DI339+DJ339)/1000</f>
        <v>0</v>
      </c>
      <c r="AA339">
        <f>0.61365*exp(17.502*DK339/(240.97+DK339))</f>
        <v>0</v>
      </c>
      <c r="AB339">
        <f>(X339-DD339*(DI339+DJ339)/1000)</f>
        <v>0</v>
      </c>
      <c r="AC339">
        <f>(-J339*44100)</f>
        <v>0</v>
      </c>
      <c r="AD339">
        <f>2*29.3*R339*0.92*(DK339-W339)</f>
        <v>0</v>
      </c>
      <c r="AE339">
        <f>2*0.95*5.67E-8*(((DK339+$B$7)+273)^4-(W339+273)^4)</f>
        <v>0</v>
      </c>
      <c r="AF339">
        <f>U339+AE339+AC339+AD339</f>
        <v>0</v>
      </c>
      <c r="AG339">
        <f>DH339*AU339*(DC339-DB339*(1000-AU339*DE339)/(1000-AU339*DD339))/(100*CV339)</f>
        <v>0</v>
      </c>
      <c r="AH339">
        <f>1000*DH339*AU339*(DD339-DE339)/(100*CV339*(1000-AU339*DD339))</f>
        <v>0</v>
      </c>
      <c r="AI339">
        <f>(AJ339 - AK339 - DI339*1E3/(8.314*(DK339+273.15)) * AM339/DH339 * AL339) * DH339/(100*CV339) * (1000 - DE339)/1000</f>
        <v>0</v>
      </c>
      <c r="AJ339">
        <v>576.206322161247</v>
      </c>
      <c r="AK339">
        <v>532.381557575758</v>
      </c>
      <c r="AL339">
        <v>3.35656923072648</v>
      </c>
      <c r="AM339">
        <v>66.0504921813524</v>
      </c>
      <c r="AN339">
        <f>(AP339 - AO339 + DI339*1E3/(8.314*(DK339+273.15)) * AR339/DH339 * AQ339) * DH339/(100*CV339) * 1000/(1000 - AP339)</f>
        <v>0</v>
      </c>
      <c r="AO339">
        <v>18.3129973351082</v>
      </c>
      <c r="AP339">
        <v>24.8073909090909</v>
      </c>
      <c r="AQ339">
        <v>-0.00772096969696228</v>
      </c>
      <c r="AR339">
        <v>92.47</v>
      </c>
      <c r="AS339">
        <v>0</v>
      </c>
      <c r="AT339">
        <v>0</v>
      </c>
      <c r="AU339">
        <f>IF(AS339*$H$13&gt;=AW339,1.0,(AW339/(AW339-AS339*$H$13)))</f>
        <v>0</v>
      </c>
      <c r="AV339">
        <f>(AU339-1)*100</f>
        <v>0</v>
      </c>
      <c r="AW339">
        <f>MAX(0,($B$13+$C$13*DP339)/(1+$D$13*DP339)*DI339/(DK339+273)*$E$13)</f>
        <v>0</v>
      </c>
      <c r="AX339" t="s">
        <v>418</v>
      </c>
      <c r="AY339" t="s">
        <v>418</v>
      </c>
      <c r="AZ339">
        <v>0</v>
      </c>
      <c r="BA339">
        <v>0</v>
      </c>
      <c r="BB339">
        <f>1-AZ339/BA339</f>
        <v>0</v>
      </c>
      <c r="BC339">
        <v>0</v>
      </c>
      <c r="BD339" t="s">
        <v>418</v>
      </c>
      <c r="BE339" t="s">
        <v>418</v>
      </c>
      <c r="BF339">
        <v>0</v>
      </c>
      <c r="BG339">
        <v>0</v>
      </c>
      <c r="BH339">
        <f>1-BF339/BG339</f>
        <v>0</v>
      </c>
      <c r="BI339">
        <v>0.5</v>
      </c>
      <c r="BJ339">
        <f>CS339</f>
        <v>0</v>
      </c>
      <c r="BK339">
        <f>L339</f>
        <v>0</v>
      </c>
      <c r="BL339">
        <f>BH339*BI339*BJ339</f>
        <v>0</v>
      </c>
      <c r="BM339">
        <f>(BK339-BC339)/BJ339</f>
        <v>0</v>
      </c>
      <c r="BN339">
        <f>(BA339-BG339)/BG339</f>
        <v>0</v>
      </c>
      <c r="BO339">
        <f>AZ339/(BB339+AZ339/BG339)</f>
        <v>0</v>
      </c>
      <c r="BP339" t="s">
        <v>418</v>
      </c>
      <c r="BQ339">
        <v>0</v>
      </c>
      <c r="BR339">
        <f>IF(BQ339&lt;&gt;0, BQ339, BO339)</f>
        <v>0</v>
      </c>
      <c r="BS339">
        <f>1-BR339/BG339</f>
        <v>0</v>
      </c>
      <c r="BT339">
        <f>(BG339-BF339)/(BG339-BR339)</f>
        <v>0</v>
      </c>
      <c r="BU339">
        <f>(BA339-BG339)/(BA339-BR339)</f>
        <v>0</v>
      </c>
      <c r="BV339">
        <f>(BG339-BF339)/(BG339-AZ339)</f>
        <v>0</v>
      </c>
      <c r="BW339">
        <f>(BA339-BG339)/(BA339-AZ339)</f>
        <v>0</v>
      </c>
      <c r="BX339">
        <f>(BT339*BR339/BF339)</f>
        <v>0</v>
      </c>
      <c r="BY339">
        <f>(1-BX339)</f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f>$B$11*DQ339+$C$11*DR339+$F$11*EC339*(1-EF339)</f>
        <v>0</v>
      </c>
      <c r="CS339">
        <f>CR339*CT339</f>
        <v>0</v>
      </c>
      <c r="CT339">
        <f>($B$11*$D$9+$C$11*$D$9+$F$11*((EP339+EH339)/MAX(EP339+EH339+EQ339, 0.1)*$I$9+EQ339/MAX(EP339+EH339+EQ339, 0.1)*$J$9))/($B$11+$C$11+$F$11)</f>
        <v>0</v>
      </c>
      <c r="CU339">
        <f>($B$11*$K$9+$C$11*$K$9+$F$11*((EP339+EH339)/MAX(EP339+EH339+EQ339, 0.1)*$P$9+EQ339/MAX(EP339+EH339+EQ339, 0.1)*$Q$9))/($B$11+$C$11+$F$11)</f>
        <v>0</v>
      </c>
      <c r="CV339">
        <v>6</v>
      </c>
      <c r="CW339">
        <v>0.5</v>
      </c>
      <c r="CX339" t="s">
        <v>419</v>
      </c>
      <c r="CY339">
        <v>2</v>
      </c>
      <c r="CZ339" t="b">
        <v>1</v>
      </c>
      <c r="DA339">
        <v>1659028322.21429</v>
      </c>
      <c r="DB339">
        <v>495.696178571429</v>
      </c>
      <c r="DC339">
        <v>548.542214285714</v>
      </c>
      <c r="DD339">
        <v>24.8482785714286</v>
      </c>
      <c r="DE339">
        <v>18.3784964285714</v>
      </c>
      <c r="DF339">
        <v>488.706178571429</v>
      </c>
      <c r="DG339">
        <v>24.3421892857143</v>
      </c>
      <c r="DH339">
        <v>499.991714285714</v>
      </c>
      <c r="DI339">
        <v>90.367775</v>
      </c>
      <c r="DJ339">
        <v>0.045419</v>
      </c>
      <c r="DK339">
        <v>27.1957392857143</v>
      </c>
      <c r="DL339">
        <v>27.343425</v>
      </c>
      <c r="DM339">
        <v>999.9</v>
      </c>
      <c r="DN339">
        <v>0</v>
      </c>
      <c r="DO339">
        <v>0</v>
      </c>
      <c r="DP339">
        <v>10008.0357142857</v>
      </c>
      <c r="DQ339">
        <v>0</v>
      </c>
      <c r="DR339">
        <v>18.3152428571429</v>
      </c>
      <c r="DS339">
        <v>-52.845975</v>
      </c>
      <c r="DT339">
        <v>508.326892857143</v>
      </c>
      <c r="DU339">
        <v>558.811357142857</v>
      </c>
      <c r="DV339">
        <v>6.46979214285714</v>
      </c>
      <c r="DW339">
        <v>548.542214285714</v>
      </c>
      <c r="DX339">
        <v>18.3784964285714</v>
      </c>
      <c r="DY339">
        <v>2.245485</v>
      </c>
      <c r="DZ339">
        <v>1.6608225</v>
      </c>
      <c r="EA339">
        <v>19.2905571428571</v>
      </c>
      <c r="EB339">
        <v>14.5349321428571</v>
      </c>
      <c r="EC339">
        <v>1999.99392857143</v>
      </c>
      <c r="ED339">
        <v>0.97999475</v>
      </c>
      <c r="EE339">
        <v>0.0200053</v>
      </c>
      <c r="EF339">
        <v>0</v>
      </c>
      <c r="EG339">
        <v>839.576035714286</v>
      </c>
      <c r="EH339">
        <v>5.00063</v>
      </c>
      <c r="EI339">
        <v>16556.3</v>
      </c>
      <c r="EJ339">
        <v>17256.8142857143</v>
      </c>
      <c r="EK339">
        <v>37.937</v>
      </c>
      <c r="EL339">
        <v>38</v>
      </c>
      <c r="EM339">
        <v>37.437</v>
      </c>
      <c r="EN339">
        <v>37.375</v>
      </c>
      <c r="EO339">
        <v>39</v>
      </c>
      <c r="EP339">
        <v>1955.08285714286</v>
      </c>
      <c r="EQ339">
        <v>39.9110714285714</v>
      </c>
      <c r="ER339">
        <v>0</v>
      </c>
      <c r="ES339">
        <v>1659028329.1</v>
      </c>
      <c r="ET339">
        <v>0</v>
      </c>
      <c r="EU339">
        <v>839.76692</v>
      </c>
      <c r="EV339">
        <v>15.5656923382683</v>
      </c>
      <c r="EW339">
        <v>314.776923568392</v>
      </c>
      <c r="EX339">
        <v>16560.184</v>
      </c>
      <c r="EY339">
        <v>15</v>
      </c>
      <c r="EZ339">
        <v>0</v>
      </c>
      <c r="FA339" t="s">
        <v>420</v>
      </c>
      <c r="FB339">
        <v>1657551626.5</v>
      </c>
      <c r="FC339">
        <v>1657551629</v>
      </c>
      <c r="FD339">
        <v>0</v>
      </c>
      <c r="FE339">
        <v>0.403</v>
      </c>
      <c r="FF339">
        <v>0.009</v>
      </c>
      <c r="FG339">
        <v>9.41</v>
      </c>
      <c r="FH339">
        <v>0.087</v>
      </c>
      <c r="FI339">
        <v>417</v>
      </c>
      <c r="FJ339">
        <v>17</v>
      </c>
      <c r="FK339">
        <v>1.61</v>
      </c>
      <c r="FL339">
        <v>0.59</v>
      </c>
      <c r="FM339">
        <v>-52.0557375</v>
      </c>
      <c r="FN339">
        <v>-12.1542630393996</v>
      </c>
      <c r="FO339">
        <v>1.34796990557792</v>
      </c>
      <c r="FP339">
        <v>0</v>
      </c>
      <c r="FQ339">
        <v>838.602205882353</v>
      </c>
      <c r="FR339">
        <v>15.0475630272408</v>
      </c>
      <c r="FS339">
        <v>1.48874532210283</v>
      </c>
      <c r="FT339">
        <v>0</v>
      </c>
      <c r="FU339">
        <v>6.441019</v>
      </c>
      <c r="FV339">
        <v>0.559707242026256</v>
      </c>
      <c r="FW339">
        <v>0.0567387678664245</v>
      </c>
      <c r="FX339">
        <v>0</v>
      </c>
      <c r="FY339">
        <v>0</v>
      </c>
      <c r="FZ339">
        <v>3</v>
      </c>
      <c r="GA339" t="s">
        <v>427</v>
      </c>
      <c r="GB339">
        <v>2.97346</v>
      </c>
      <c r="GC339">
        <v>2.69992</v>
      </c>
      <c r="GD339">
        <v>0.106345</v>
      </c>
      <c r="GE339">
        <v>0.115396</v>
      </c>
      <c r="GF339">
        <v>0.105537</v>
      </c>
      <c r="GG339">
        <v>0.0862222</v>
      </c>
      <c r="GH339">
        <v>34814.8</v>
      </c>
      <c r="GI339">
        <v>37687</v>
      </c>
      <c r="GJ339">
        <v>35302</v>
      </c>
      <c r="GK339">
        <v>38636.9</v>
      </c>
      <c r="GL339">
        <v>44762.3</v>
      </c>
      <c r="GM339">
        <v>50989.1</v>
      </c>
      <c r="GN339">
        <v>55178</v>
      </c>
      <c r="GO339">
        <v>61968.6</v>
      </c>
      <c r="GP339">
        <v>1.9828</v>
      </c>
      <c r="GQ339">
        <v>1.8476</v>
      </c>
      <c r="GR339">
        <v>0.134557</v>
      </c>
      <c r="GS339">
        <v>0</v>
      </c>
      <c r="GT339">
        <v>25.1186</v>
      </c>
      <c r="GU339">
        <v>999.9</v>
      </c>
      <c r="GV339">
        <v>58.387</v>
      </c>
      <c r="GW339">
        <v>29.205</v>
      </c>
      <c r="GX339">
        <v>26.2949</v>
      </c>
      <c r="GY339">
        <v>56.4764</v>
      </c>
      <c r="GZ339">
        <v>43.5457</v>
      </c>
      <c r="HA339">
        <v>1</v>
      </c>
      <c r="HB339">
        <v>-0.0645935</v>
      </c>
      <c r="HC339">
        <v>0.0359477</v>
      </c>
      <c r="HD339">
        <v>20.1139</v>
      </c>
      <c r="HE339">
        <v>5.19932</v>
      </c>
      <c r="HF339">
        <v>12.004</v>
      </c>
      <c r="HG339">
        <v>4.976</v>
      </c>
      <c r="HH339">
        <v>3.2934</v>
      </c>
      <c r="HI339">
        <v>9999</v>
      </c>
      <c r="HJ339">
        <v>9999</v>
      </c>
      <c r="HK339">
        <v>9999</v>
      </c>
      <c r="HL339">
        <v>628.9</v>
      </c>
      <c r="HM339">
        <v>1.8631</v>
      </c>
      <c r="HN339">
        <v>1.86801</v>
      </c>
      <c r="HO339">
        <v>1.86783</v>
      </c>
      <c r="HP339">
        <v>1.86899</v>
      </c>
      <c r="HQ339">
        <v>1.86981</v>
      </c>
      <c r="HR339">
        <v>1.86584</v>
      </c>
      <c r="HS339">
        <v>1.86691</v>
      </c>
      <c r="HT339">
        <v>1.86829</v>
      </c>
      <c r="HU339">
        <v>5</v>
      </c>
      <c r="HV339">
        <v>0</v>
      </c>
      <c r="HW339">
        <v>0</v>
      </c>
      <c r="HX339">
        <v>0</v>
      </c>
      <c r="HY339" t="s">
        <v>422</v>
      </c>
      <c r="HZ339" t="s">
        <v>423</v>
      </c>
      <c r="IA339" t="s">
        <v>424</v>
      </c>
      <c r="IB339" t="s">
        <v>424</v>
      </c>
      <c r="IC339" t="s">
        <v>424</v>
      </c>
      <c r="ID339" t="s">
        <v>424</v>
      </c>
      <c r="IE339">
        <v>0</v>
      </c>
      <c r="IF339">
        <v>100</v>
      </c>
      <c r="IG339">
        <v>100</v>
      </c>
      <c r="IH339">
        <v>7.14</v>
      </c>
      <c r="II339">
        <v>0.5038</v>
      </c>
      <c r="IJ339">
        <v>4.02706509432224</v>
      </c>
      <c r="IK339">
        <v>0.00601174518973114</v>
      </c>
      <c r="IL339">
        <v>2.77886958061485e-07</v>
      </c>
      <c r="IM339">
        <v>-3.54636231360687e-10</v>
      </c>
      <c r="IN339">
        <v>-0.0404303883988718</v>
      </c>
      <c r="IO339">
        <v>-0.0177815531441476</v>
      </c>
      <c r="IP339">
        <v>0.00205572605671414</v>
      </c>
      <c r="IQ339">
        <v>-1.65519735432211e-05</v>
      </c>
      <c r="IR339">
        <v>-4</v>
      </c>
      <c r="IS339">
        <v>1848</v>
      </c>
      <c r="IT339">
        <v>1</v>
      </c>
      <c r="IU339">
        <v>25</v>
      </c>
      <c r="IV339">
        <v>24611.7</v>
      </c>
      <c r="IW339">
        <v>24611.7</v>
      </c>
      <c r="IX339">
        <v>1.34033</v>
      </c>
      <c r="IY339">
        <v>2.61963</v>
      </c>
      <c r="IZ339">
        <v>1.54785</v>
      </c>
      <c r="JA339">
        <v>2.30469</v>
      </c>
      <c r="JB339">
        <v>1.34644</v>
      </c>
      <c r="JC339">
        <v>2.2937</v>
      </c>
      <c r="JD339">
        <v>33.6029</v>
      </c>
      <c r="JE339">
        <v>24.2188</v>
      </c>
      <c r="JF339">
        <v>18</v>
      </c>
      <c r="JG339">
        <v>496.289</v>
      </c>
      <c r="JH339">
        <v>409.606</v>
      </c>
      <c r="JI339">
        <v>25.0001</v>
      </c>
      <c r="JJ339">
        <v>26.402</v>
      </c>
      <c r="JK339">
        <v>30.0007</v>
      </c>
      <c r="JL339">
        <v>26.34</v>
      </c>
      <c r="JM339">
        <v>26.2805</v>
      </c>
      <c r="JN339">
        <v>26.8812</v>
      </c>
      <c r="JO339">
        <v>38.473</v>
      </c>
      <c r="JP339">
        <v>87.9375</v>
      </c>
      <c r="JQ339">
        <v>25</v>
      </c>
      <c r="JR339">
        <v>588.079</v>
      </c>
      <c r="JS339">
        <v>18.2545</v>
      </c>
      <c r="JT339">
        <v>102.36</v>
      </c>
      <c r="JU339">
        <v>103.15</v>
      </c>
    </row>
    <row r="340" spans="1:281">
      <c r="A340">
        <v>324</v>
      </c>
      <c r="B340">
        <v>1659028335</v>
      </c>
      <c r="C340">
        <v>4651.90000009537</v>
      </c>
      <c r="D340" t="s">
        <v>1075</v>
      </c>
      <c r="E340" t="s">
        <v>1076</v>
      </c>
      <c r="F340">
        <v>5</v>
      </c>
      <c r="G340" t="s">
        <v>1006</v>
      </c>
      <c r="H340" t="s">
        <v>417</v>
      </c>
      <c r="I340">
        <v>1659028327.5</v>
      </c>
      <c r="J340">
        <f>(K340)/1000</f>
        <v>0</v>
      </c>
      <c r="K340">
        <f>IF(CZ340, AN340, AH340)</f>
        <v>0</v>
      </c>
      <c r="L340">
        <f>IF(CZ340, AI340, AG340)</f>
        <v>0</v>
      </c>
      <c r="M340">
        <f>DB340 - IF(AU340&gt;1, L340*CV340*100.0/(AW340*DP340), 0)</f>
        <v>0</v>
      </c>
      <c r="N340">
        <f>((T340-J340/2)*M340-L340)/(T340+J340/2)</f>
        <v>0</v>
      </c>
      <c r="O340">
        <f>N340*(DI340+DJ340)/1000.0</f>
        <v>0</v>
      </c>
      <c r="P340">
        <f>(DB340 - IF(AU340&gt;1, L340*CV340*100.0/(AW340*DP340), 0))*(DI340+DJ340)/1000.0</f>
        <v>0</v>
      </c>
      <c r="Q340">
        <f>2.0/((1/S340-1/R340)+SIGN(S340)*SQRT((1/S340-1/R340)*(1/S340-1/R340) + 4*CW340/((CW340+1)*(CW340+1))*(2*1/S340*1/R340-1/R340*1/R340)))</f>
        <v>0</v>
      </c>
      <c r="R340">
        <f>IF(LEFT(CX340,1)&lt;&gt;"0",IF(LEFT(CX340,1)="1",3.0,CY340),$D$5+$E$5*(DP340*DI340/($K$5*1000))+$F$5*(DP340*DI340/($K$5*1000))*MAX(MIN(CV340,$J$5),$I$5)*MAX(MIN(CV340,$J$5),$I$5)+$G$5*MAX(MIN(CV340,$J$5),$I$5)*(DP340*DI340/($K$5*1000))+$H$5*(DP340*DI340/($K$5*1000))*(DP340*DI340/($K$5*1000)))</f>
        <v>0</v>
      </c>
      <c r="S340">
        <f>J340*(1000-(1000*0.61365*exp(17.502*W340/(240.97+W340))/(DI340+DJ340)+DD340)/2)/(1000*0.61365*exp(17.502*W340/(240.97+W340))/(DI340+DJ340)-DD340)</f>
        <v>0</v>
      </c>
      <c r="T340">
        <f>1/((CW340+1)/(Q340/1.6)+1/(R340/1.37)) + CW340/((CW340+1)/(Q340/1.6) + CW340/(R340/1.37))</f>
        <v>0</v>
      </c>
      <c r="U340">
        <f>(CR340*CU340)</f>
        <v>0</v>
      </c>
      <c r="V340">
        <f>(DK340+(U340+2*0.95*5.67E-8*(((DK340+$B$7)+273)^4-(DK340+273)^4)-44100*J340)/(1.84*29.3*R340+8*0.95*5.67E-8*(DK340+273)^3))</f>
        <v>0</v>
      </c>
      <c r="W340">
        <f>($C$7*DL340+$D$7*DM340+$E$7*V340)</f>
        <v>0</v>
      </c>
      <c r="X340">
        <f>0.61365*exp(17.502*W340/(240.97+W340))</f>
        <v>0</v>
      </c>
      <c r="Y340">
        <f>(Z340/AA340*100)</f>
        <v>0</v>
      </c>
      <c r="Z340">
        <f>DD340*(DI340+DJ340)/1000</f>
        <v>0</v>
      </c>
      <c r="AA340">
        <f>0.61365*exp(17.502*DK340/(240.97+DK340))</f>
        <v>0</v>
      </c>
      <c r="AB340">
        <f>(X340-DD340*(DI340+DJ340)/1000)</f>
        <v>0</v>
      </c>
      <c r="AC340">
        <f>(-J340*44100)</f>
        <v>0</v>
      </c>
      <c r="AD340">
        <f>2*29.3*R340*0.92*(DK340-W340)</f>
        <v>0</v>
      </c>
      <c r="AE340">
        <f>2*0.95*5.67E-8*(((DK340+$B$7)+273)^4-(W340+273)^4)</f>
        <v>0</v>
      </c>
      <c r="AF340">
        <f>U340+AE340+AC340+AD340</f>
        <v>0</v>
      </c>
      <c r="AG340">
        <f>DH340*AU340*(DC340-DB340*(1000-AU340*DE340)/(1000-AU340*DD340))/(100*CV340)</f>
        <v>0</v>
      </c>
      <c r="AH340">
        <f>1000*DH340*AU340*(DD340-DE340)/(100*CV340*(1000-AU340*DD340))</f>
        <v>0</v>
      </c>
      <c r="AI340">
        <f>(AJ340 - AK340 - DI340*1E3/(8.314*(DK340+273.15)) * AM340/DH340 * AL340) * DH340/(100*CV340) * (1000 - DE340)/1000</f>
        <v>0</v>
      </c>
      <c r="AJ340">
        <v>593.414149047281</v>
      </c>
      <c r="AK340">
        <v>548.897321212121</v>
      </c>
      <c r="AL340">
        <v>3.3092863070405</v>
      </c>
      <c r="AM340">
        <v>66.0504921813524</v>
      </c>
      <c r="AN340">
        <f>(AP340 - AO340 + DI340*1E3/(8.314*(DK340+273.15)) * AR340/DH340 * AQ340) * DH340/(100*CV340) * 1000/(1000 - AP340)</f>
        <v>0</v>
      </c>
      <c r="AO340">
        <v>18.2829520638528</v>
      </c>
      <c r="AP340">
        <v>24.7891342657343</v>
      </c>
      <c r="AQ340">
        <v>-0.00189012121211755</v>
      </c>
      <c r="AR340">
        <v>92.47</v>
      </c>
      <c r="AS340">
        <v>0</v>
      </c>
      <c r="AT340">
        <v>0</v>
      </c>
      <c r="AU340">
        <f>IF(AS340*$H$13&gt;=AW340,1.0,(AW340/(AW340-AS340*$H$13)))</f>
        <v>0</v>
      </c>
      <c r="AV340">
        <f>(AU340-1)*100</f>
        <v>0</v>
      </c>
      <c r="AW340">
        <f>MAX(0,($B$13+$C$13*DP340)/(1+$D$13*DP340)*DI340/(DK340+273)*$E$13)</f>
        <v>0</v>
      </c>
      <c r="AX340" t="s">
        <v>418</v>
      </c>
      <c r="AY340" t="s">
        <v>418</v>
      </c>
      <c r="AZ340">
        <v>0</v>
      </c>
      <c r="BA340">
        <v>0</v>
      </c>
      <c r="BB340">
        <f>1-AZ340/BA340</f>
        <v>0</v>
      </c>
      <c r="BC340">
        <v>0</v>
      </c>
      <c r="BD340" t="s">
        <v>418</v>
      </c>
      <c r="BE340" t="s">
        <v>418</v>
      </c>
      <c r="BF340">
        <v>0</v>
      </c>
      <c r="BG340">
        <v>0</v>
      </c>
      <c r="BH340">
        <f>1-BF340/BG340</f>
        <v>0</v>
      </c>
      <c r="BI340">
        <v>0.5</v>
      </c>
      <c r="BJ340">
        <f>CS340</f>
        <v>0</v>
      </c>
      <c r="BK340">
        <f>L340</f>
        <v>0</v>
      </c>
      <c r="BL340">
        <f>BH340*BI340*BJ340</f>
        <v>0</v>
      </c>
      <c r="BM340">
        <f>(BK340-BC340)/BJ340</f>
        <v>0</v>
      </c>
      <c r="BN340">
        <f>(BA340-BG340)/BG340</f>
        <v>0</v>
      </c>
      <c r="BO340">
        <f>AZ340/(BB340+AZ340/BG340)</f>
        <v>0</v>
      </c>
      <c r="BP340" t="s">
        <v>418</v>
      </c>
      <c r="BQ340">
        <v>0</v>
      </c>
      <c r="BR340">
        <f>IF(BQ340&lt;&gt;0, BQ340, BO340)</f>
        <v>0</v>
      </c>
      <c r="BS340">
        <f>1-BR340/BG340</f>
        <v>0</v>
      </c>
      <c r="BT340">
        <f>(BG340-BF340)/(BG340-BR340)</f>
        <v>0</v>
      </c>
      <c r="BU340">
        <f>(BA340-BG340)/(BA340-BR340)</f>
        <v>0</v>
      </c>
      <c r="BV340">
        <f>(BG340-BF340)/(BG340-AZ340)</f>
        <v>0</v>
      </c>
      <c r="BW340">
        <f>(BA340-BG340)/(BA340-AZ340)</f>
        <v>0</v>
      </c>
      <c r="BX340">
        <f>(BT340*BR340/BF340)</f>
        <v>0</v>
      </c>
      <c r="BY340">
        <f>(1-BX340)</f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f>$B$11*DQ340+$C$11*DR340+$F$11*EC340*(1-EF340)</f>
        <v>0</v>
      </c>
      <c r="CS340">
        <f>CR340*CT340</f>
        <v>0</v>
      </c>
      <c r="CT340">
        <f>($B$11*$D$9+$C$11*$D$9+$F$11*((EP340+EH340)/MAX(EP340+EH340+EQ340, 0.1)*$I$9+EQ340/MAX(EP340+EH340+EQ340, 0.1)*$J$9))/($B$11+$C$11+$F$11)</f>
        <v>0</v>
      </c>
      <c r="CU340">
        <f>($B$11*$K$9+$C$11*$K$9+$F$11*((EP340+EH340)/MAX(EP340+EH340+EQ340, 0.1)*$P$9+EQ340/MAX(EP340+EH340+EQ340, 0.1)*$Q$9))/($B$11+$C$11+$F$11)</f>
        <v>0</v>
      </c>
      <c r="CV340">
        <v>6</v>
      </c>
      <c r="CW340">
        <v>0.5</v>
      </c>
      <c r="CX340" t="s">
        <v>419</v>
      </c>
      <c r="CY340">
        <v>2</v>
      </c>
      <c r="CZ340" t="b">
        <v>1</v>
      </c>
      <c r="DA340">
        <v>1659028327.5</v>
      </c>
      <c r="DB340">
        <v>512.688</v>
      </c>
      <c r="DC340">
        <v>566.425259259259</v>
      </c>
      <c r="DD340">
        <v>24.8234444444444</v>
      </c>
      <c r="DE340">
        <v>18.3184</v>
      </c>
      <c r="DF340">
        <v>505.596296296296</v>
      </c>
      <c r="DG340">
        <v>24.3186</v>
      </c>
      <c r="DH340">
        <v>500.059925925926</v>
      </c>
      <c r="DI340">
        <v>90.3679518518518</v>
      </c>
      <c r="DJ340">
        <v>0.0455382296296296</v>
      </c>
      <c r="DK340">
        <v>27.1969444444444</v>
      </c>
      <c r="DL340">
        <v>27.3327740740741</v>
      </c>
      <c r="DM340">
        <v>999.9</v>
      </c>
      <c r="DN340">
        <v>0</v>
      </c>
      <c r="DO340">
        <v>0</v>
      </c>
      <c r="DP340">
        <v>9997.77777777778</v>
      </c>
      <c r="DQ340">
        <v>0</v>
      </c>
      <c r="DR340">
        <v>18.0917555555556</v>
      </c>
      <c r="DS340">
        <v>-53.7370703703704</v>
      </c>
      <c r="DT340">
        <v>525.738407407408</v>
      </c>
      <c r="DU340">
        <v>576.994259259259</v>
      </c>
      <c r="DV340">
        <v>6.50504518518518</v>
      </c>
      <c r="DW340">
        <v>566.425259259259</v>
      </c>
      <c r="DX340">
        <v>18.3184</v>
      </c>
      <c r="DY340">
        <v>2.24324407407407</v>
      </c>
      <c r="DZ340">
        <v>1.65539555555556</v>
      </c>
      <c r="EA340">
        <v>19.2745185185185</v>
      </c>
      <c r="EB340">
        <v>14.4843333333333</v>
      </c>
      <c r="EC340">
        <v>1999.97666666667</v>
      </c>
      <c r="ED340">
        <v>0.979994555555556</v>
      </c>
      <c r="EE340">
        <v>0.0200055074074074</v>
      </c>
      <c r="EF340">
        <v>0</v>
      </c>
      <c r="EG340">
        <v>840.875814814815</v>
      </c>
      <c r="EH340">
        <v>5.00063</v>
      </c>
      <c r="EI340">
        <v>16583.0703703704</v>
      </c>
      <c r="EJ340">
        <v>17256.6666666667</v>
      </c>
      <c r="EK340">
        <v>37.9416666666667</v>
      </c>
      <c r="EL340">
        <v>38</v>
      </c>
      <c r="EM340">
        <v>37.437</v>
      </c>
      <c r="EN340">
        <v>37.375</v>
      </c>
      <c r="EO340">
        <v>39</v>
      </c>
      <c r="EP340">
        <v>1955.06555555556</v>
      </c>
      <c r="EQ340">
        <v>39.9111111111111</v>
      </c>
      <c r="ER340">
        <v>0</v>
      </c>
      <c r="ES340">
        <v>1659028333.9</v>
      </c>
      <c r="ET340">
        <v>0</v>
      </c>
      <c r="EU340">
        <v>840.9248</v>
      </c>
      <c r="EV340">
        <v>15.539461515808</v>
      </c>
      <c r="EW340">
        <v>302.384614897446</v>
      </c>
      <c r="EX340">
        <v>16584.52</v>
      </c>
      <c r="EY340">
        <v>15</v>
      </c>
      <c r="EZ340">
        <v>0</v>
      </c>
      <c r="FA340" t="s">
        <v>420</v>
      </c>
      <c r="FB340">
        <v>1657551626.5</v>
      </c>
      <c r="FC340">
        <v>1657551629</v>
      </c>
      <c r="FD340">
        <v>0</v>
      </c>
      <c r="FE340">
        <v>0.403</v>
      </c>
      <c r="FF340">
        <v>0.009</v>
      </c>
      <c r="FG340">
        <v>9.41</v>
      </c>
      <c r="FH340">
        <v>0.087</v>
      </c>
      <c r="FI340">
        <v>417</v>
      </c>
      <c r="FJ340">
        <v>17</v>
      </c>
      <c r="FK340">
        <v>1.61</v>
      </c>
      <c r="FL340">
        <v>0.59</v>
      </c>
      <c r="FM340">
        <v>-53.21001</v>
      </c>
      <c r="FN340">
        <v>-9.58247954971856</v>
      </c>
      <c r="FO340">
        <v>1.09401892506483</v>
      </c>
      <c r="FP340">
        <v>0</v>
      </c>
      <c r="FQ340">
        <v>840.131117647059</v>
      </c>
      <c r="FR340">
        <v>15.1924828143789</v>
      </c>
      <c r="FS340">
        <v>1.50377389501734</v>
      </c>
      <c r="FT340">
        <v>0</v>
      </c>
      <c r="FU340">
        <v>6.48163875</v>
      </c>
      <c r="FV340">
        <v>0.42021669793621</v>
      </c>
      <c r="FW340">
        <v>0.0468171171254435</v>
      </c>
      <c r="FX340">
        <v>0</v>
      </c>
      <c r="FY340">
        <v>0</v>
      </c>
      <c r="FZ340">
        <v>3</v>
      </c>
      <c r="GA340" t="s">
        <v>427</v>
      </c>
      <c r="GB340">
        <v>2.97255</v>
      </c>
      <c r="GC340">
        <v>2.69911</v>
      </c>
      <c r="GD340">
        <v>0.10873</v>
      </c>
      <c r="GE340">
        <v>0.117593</v>
      </c>
      <c r="GF340">
        <v>0.105497</v>
      </c>
      <c r="GG340">
        <v>0.0862098</v>
      </c>
      <c r="GH340">
        <v>34721.9</v>
      </c>
      <c r="GI340">
        <v>37593.1</v>
      </c>
      <c r="GJ340">
        <v>35302</v>
      </c>
      <c r="GK340">
        <v>38636.6</v>
      </c>
      <c r="GL340">
        <v>44764.7</v>
      </c>
      <c r="GM340">
        <v>50990</v>
      </c>
      <c r="GN340">
        <v>55178.5</v>
      </c>
      <c r="GO340">
        <v>61968.7</v>
      </c>
      <c r="GP340">
        <v>1.9828</v>
      </c>
      <c r="GQ340">
        <v>1.8482</v>
      </c>
      <c r="GR340">
        <v>0.133216</v>
      </c>
      <c r="GS340">
        <v>0</v>
      </c>
      <c r="GT340">
        <v>25.1228</v>
      </c>
      <c r="GU340">
        <v>999.9</v>
      </c>
      <c r="GV340">
        <v>58.363</v>
      </c>
      <c r="GW340">
        <v>29.195</v>
      </c>
      <c r="GX340">
        <v>26.2687</v>
      </c>
      <c r="GY340">
        <v>55.7664</v>
      </c>
      <c r="GZ340">
        <v>43.133</v>
      </c>
      <c r="HA340">
        <v>1</v>
      </c>
      <c r="HB340">
        <v>-0.0650813</v>
      </c>
      <c r="HC340">
        <v>0.0381699</v>
      </c>
      <c r="HD340">
        <v>20.1137</v>
      </c>
      <c r="HE340">
        <v>5.19812</v>
      </c>
      <c r="HF340">
        <v>12.004</v>
      </c>
      <c r="HG340">
        <v>4.9756</v>
      </c>
      <c r="HH340">
        <v>3.2936</v>
      </c>
      <c r="HI340">
        <v>9999</v>
      </c>
      <c r="HJ340">
        <v>9999</v>
      </c>
      <c r="HK340">
        <v>9999</v>
      </c>
      <c r="HL340">
        <v>628.9</v>
      </c>
      <c r="HM340">
        <v>1.8631</v>
      </c>
      <c r="HN340">
        <v>1.86798</v>
      </c>
      <c r="HO340">
        <v>1.86783</v>
      </c>
      <c r="HP340">
        <v>1.86902</v>
      </c>
      <c r="HQ340">
        <v>1.86981</v>
      </c>
      <c r="HR340">
        <v>1.86584</v>
      </c>
      <c r="HS340">
        <v>1.86691</v>
      </c>
      <c r="HT340">
        <v>1.86829</v>
      </c>
      <c r="HU340">
        <v>5</v>
      </c>
      <c r="HV340">
        <v>0</v>
      </c>
      <c r="HW340">
        <v>0</v>
      </c>
      <c r="HX340">
        <v>0</v>
      </c>
      <c r="HY340" t="s">
        <v>422</v>
      </c>
      <c r="HZ340" t="s">
        <v>423</v>
      </c>
      <c r="IA340" t="s">
        <v>424</v>
      </c>
      <c r="IB340" t="s">
        <v>424</v>
      </c>
      <c r="IC340" t="s">
        <v>424</v>
      </c>
      <c r="ID340" t="s">
        <v>424</v>
      </c>
      <c r="IE340">
        <v>0</v>
      </c>
      <c r="IF340">
        <v>100</v>
      </c>
      <c r="IG340">
        <v>100</v>
      </c>
      <c r="IH340">
        <v>7.236</v>
      </c>
      <c r="II340">
        <v>0.5032</v>
      </c>
      <c r="IJ340">
        <v>4.02706509432224</v>
      </c>
      <c r="IK340">
        <v>0.00601174518973114</v>
      </c>
      <c r="IL340">
        <v>2.77886958061485e-07</v>
      </c>
      <c r="IM340">
        <v>-3.54636231360687e-10</v>
      </c>
      <c r="IN340">
        <v>-0.0404303883988718</v>
      </c>
      <c r="IO340">
        <v>-0.0177815531441476</v>
      </c>
      <c r="IP340">
        <v>0.00205572605671414</v>
      </c>
      <c r="IQ340">
        <v>-1.65519735432211e-05</v>
      </c>
      <c r="IR340">
        <v>-4</v>
      </c>
      <c r="IS340">
        <v>1848</v>
      </c>
      <c r="IT340">
        <v>1</v>
      </c>
      <c r="IU340">
        <v>25</v>
      </c>
      <c r="IV340">
        <v>24611.8</v>
      </c>
      <c r="IW340">
        <v>24611.8</v>
      </c>
      <c r="IX340">
        <v>1.37085</v>
      </c>
      <c r="IY340">
        <v>2.61108</v>
      </c>
      <c r="IZ340">
        <v>1.54785</v>
      </c>
      <c r="JA340">
        <v>2.30469</v>
      </c>
      <c r="JB340">
        <v>1.34644</v>
      </c>
      <c r="JC340">
        <v>2.4231</v>
      </c>
      <c r="JD340">
        <v>33.6254</v>
      </c>
      <c r="JE340">
        <v>24.2188</v>
      </c>
      <c r="JF340">
        <v>18</v>
      </c>
      <c r="JG340">
        <v>496.309</v>
      </c>
      <c r="JH340">
        <v>409.959</v>
      </c>
      <c r="JI340">
        <v>25.0002</v>
      </c>
      <c r="JJ340">
        <v>26.402</v>
      </c>
      <c r="JK340">
        <v>30.0001</v>
      </c>
      <c r="JL340">
        <v>26.3422</v>
      </c>
      <c r="JM340">
        <v>26.2827</v>
      </c>
      <c r="JN340">
        <v>27.5283</v>
      </c>
      <c r="JO340">
        <v>38.473</v>
      </c>
      <c r="JP340">
        <v>87.9375</v>
      </c>
      <c r="JQ340">
        <v>25</v>
      </c>
      <c r="JR340">
        <v>608.234</v>
      </c>
      <c r="JS340">
        <v>18.2301</v>
      </c>
      <c r="JT340">
        <v>102.361</v>
      </c>
      <c r="JU340">
        <v>103.15</v>
      </c>
    </row>
    <row r="341" spans="1:281">
      <c r="A341">
        <v>325</v>
      </c>
      <c r="B341">
        <v>1659028340</v>
      </c>
      <c r="C341">
        <v>4656.90000009537</v>
      </c>
      <c r="D341" t="s">
        <v>1077</v>
      </c>
      <c r="E341" t="s">
        <v>1078</v>
      </c>
      <c r="F341">
        <v>5</v>
      </c>
      <c r="G341" t="s">
        <v>1006</v>
      </c>
      <c r="H341" t="s">
        <v>417</v>
      </c>
      <c r="I341">
        <v>1659028332.21429</v>
      </c>
      <c r="J341">
        <f>(K341)/1000</f>
        <v>0</v>
      </c>
      <c r="K341">
        <f>IF(CZ341, AN341, AH341)</f>
        <v>0</v>
      </c>
      <c r="L341">
        <f>IF(CZ341, AI341, AG341)</f>
        <v>0</v>
      </c>
      <c r="M341">
        <f>DB341 - IF(AU341&gt;1, L341*CV341*100.0/(AW341*DP341), 0)</f>
        <v>0</v>
      </c>
      <c r="N341">
        <f>((T341-J341/2)*M341-L341)/(T341+J341/2)</f>
        <v>0</v>
      </c>
      <c r="O341">
        <f>N341*(DI341+DJ341)/1000.0</f>
        <v>0</v>
      </c>
      <c r="P341">
        <f>(DB341 - IF(AU341&gt;1, L341*CV341*100.0/(AW341*DP341), 0))*(DI341+DJ341)/1000.0</f>
        <v>0</v>
      </c>
      <c r="Q341">
        <f>2.0/((1/S341-1/R341)+SIGN(S341)*SQRT((1/S341-1/R341)*(1/S341-1/R341) + 4*CW341/((CW341+1)*(CW341+1))*(2*1/S341*1/R341-1/R341*1/R341)))</f>
        <v>0</v>
      </c>
      <c r="R341">
        <f>IF(LEFT(CX341,1)&lt;&gt;"0",IF(LEFT(CX341,1)="1",3.0,CY341),$D$5+$E$5*(DP341*DI341/($K$5*1000))+$F$5*(DP341*DI341/($K$5*1000))*MAX(MIN(CV341,$J$5),$I$5)*MAX(MIN(CV341,$J$5),$I$5)+$G$5*MAX(MIN(CV341,$J$5),$I$5)*(DP341*DI341/($K$5*1000))+$H$5*(DP341*DI341/($K$5*1000))*(DP341*DI341/($K$5*1000)))</f>
        <v>0</v>
      </c>
      <c r="S341">
        <f>J341*(1000-(1000*0.61365*exp(17.502*W341/(240.97+W341))/(DI341+DJ341)+DD341)/2)/(1000*0.61365*exp(17.502*W341/(240.97+W341))/(DI341+DJ341)-DD341)</f>
        <v>0</v>
      </c>
      <c r="T341">
        <f>1/((CW341+1)/(Q341/1.6)+1/(R341/1.37)) + CW341/((CW341+1)/(Q341/1.6) + CW341/(R341/1.37))</f>
        <v>0</v>
      </c>
      <c r="U341">
        <f>(CR341*CU341)</f>
        <v>0</v>
      </c>
      <c r="V341">
        <f>(DK341+(U341+2*0.95*5.67E-8*(((DK341+$B$7)+273)^4-(DK341+273)^4)-44100*J341)/(1.84*29.3*R341+8*0.95*5.67E-8*(DK341+273)^3))</f>
        <v>0</v>
      </c>
      <c r="W341">
        <f>($C$7*DL341+$D$7*DM341+$E$7*V341)</f>
        <v>0</v>
      </c>
      <c r="X341">
        <f>0.61365*exp(17.502*W341/(240.97+W341))</f>
        <v>0</v>
      </c>
      <c r="Y341">
        <f>(Z341/AA341*100)</f>
        <v>0</v>
      </c>
      <c r="Z341">
        <f>DD341*(DI341+DJ341)/1000</f>
        <v>0</v>
      </c>
      <c r="AA341">
        <f>0.61365*exp(17.502*DK341/(240.97+DK341))</f>
        <v>0</v>
      </c>
      <c r="AB341">
        <f>(X341-DD341*(DI341+DJ341)/1000)</f>
        <v>0</v>
      </c>
      <c r="AC341">
        <f>(-J341*44100)</f>
        <v>0</v>
      </c>
      <c r="AD341">
        <f>2*29.3*R341*0.92*(DK341-W341)</f>
        <v>0</v>
      </c>
      <c r="AE341">
        <f>2*0.95*5.67E-8*(((DK341+$B$7)+273)^4-(W341+273)^4)</f>
        <v>0</v>
      </c>
      <c r="AF341">
        <f>U341+AE341+AC341+AD341</f>
        <v>0</v>
      </c>
      <c r="AG341">
        <f>DH341*AU341*(DC341-DB341*(1000-AU341*DE341)/(1000-AU341*DD341))/(100*CV341)</f>
        <v>0</v>
      </c>
      <c r="AH341">
        <f>1000*DH341*AU341*(DD341-DE341)/(100*CV341*(1000-AU341*DD341))</f>
        <v>0</v>
      </c>
      <c r="AI341">
        <f>(AJ341 - AK341 - DI341*1E3/(8.314*(DK341+273.15)) * AM341/DH341 * AL341) * DH341/(100*CV341) * (1000 - DE341)/1000</f>
        <v>0</v>
      </c>
      <c r="AJ341">
        <v>610.238701588311</v>
      </c>
      <c r="AK341">
        <v>565.113751515152</v>
      </c>
      <c r="AL341">
        <v>3.32340007940457</v>
      </c>
      <c r="AM341">
        <v>66.0504921813524</v>
      </c>
      <c r="AN341">
        <f>(AP341 - AO341 + DI341*1E3/(8.314*(DK341+273.15)) * AR341/DH341 * AQ341) * DH341/(100*CV341) * 1000/(1000 - AP341)</f>
        <v>0</v>
      </c>
      <c r="AO341">
        <v>18.2789849093507</v>
      </c>
      <c r="AP341">
        <v>24.7804748251748</v>
      </c>
      <c r="AQ341">
        <v>-0.000724987012982418</v>
      </c>
      <c r="AR341">
        <v>92.47</v>
      </c>
      <c r="AS341">
        <v>0</v>
      </c>
      <c r="AT341">
        <v>0</v>
      </c>
      <c r="AU341">
        <f>IF(AS341*$H$13&gt;=AW341,1.0,(AW341/(AW341-AS341*$H$13)))</f>
        <v>0</v>
      </c>
      <c r="AV341">
        <f>(AU341-1)*100</f>
        <v>0</v>
      </c>
      <c r="AW341">
        <f>MAX(0,($B$13+$C$13*DP341)/(1+$D$13*DP341)*DI341/(DK341+273)*$E$13)</f>
        <v>0</v>
      </c>
      <c r="AX341" t="s">
        <v>418</v>
      </c>
      <c r="AY341" t="s">
        <v>418</v>
      </c>
      <c r="AZ341">
        <v>0</v>
      </c>
      <c r="BA341">
        <v>0</v>
      </c>
      <c r="BB341">
        <f>1-AZ341/BA341</f>
        <v>0</v>
      </c>
      <c r="BC341">
        <v>0</v>
      </c>
      <c r="BD341" t="s">
        <v>418</v>
      </c>
      <c r="BE341" t="s">
        <v>418</v>
      </c>
      <c r="BF341">
        <v>0</v>
      </c>
      <c r="BG341">
        <v>0</v>
      </c>
      <c r="BH341">
        <f>1-BF341/BG341</f>
        <v>0</v>
      </c>
      <c r="BI341">
        <v>0.5</v>
      </c>
      <c r="BJ341">
        <f>CS341</f>
        <v>0</v>
      </c>
      <c r="BK341">
        <f>L341</f>
        <v>0</v>
      </c>
      <c r="BL341">
        <f>BH341*BI341*BJ341</f>
        <v>0</v>
      </c>
      <c r="BM341">
        <f>(BK341-BC341)/BJ341</f>
        <v>0</v>
      </c>
      <c r="BN341">
        <f>(BA341-BG341)/BG341</f>
        <v>0</v>
      </c>
      <c r="BO341">
        <f>AZ341/(BB341+AZ341/BG341)</f>
        <v>0</v>
      </c>
      <c r="BP341" t="s">
        <v>418</v>
      </c>
      <c r="BQ341">
        <v>0</v>
      </c>
      <c r="BR341">
        <f>IF(BQ341&lt;&gt;0, BQ341, BO341)</f>
        <v>0</v>
      </c>
      <c r="BS341">
        <f>1-BR341/BG341</f>
        <v>0</v>
      </c>
      <c r="BT341">
        <f>(BG341-BF341)/(BG341-BR341)</f>
        <v>0</v>
      </c>
      <c r="BU341">
        <f>(BA341-BG341)/(BA341-BR341)</f>
        <v>0</v>
      </c>
      <c r="BV341">
        <f>(BG341-BF341)/(BG341-AZ341)</f>
        <v>0</v>
      </c>
      <c r="BW341">
        <f>(BA341-BG341)/(BA341-AZ341)</f>
        <v>0</v>
      </c>
      <c r="BX341">
        <f>(BT341*BR341/BF341)</f>
        <v>0</v>
      </c>
      <c r="BY341">
        <f>(1-BX341)</f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f>$B$11*DQ341+$C$11*DR341+$F$11*EC341*(1-EF341)</f>
        <v>0</v>
      </c>
      <c r="CS341">
        <f>CR341*CT341</f>
        <v>0</v>
      </c>
      <c r="CT341">
        <f>($B$11*$D$9+$C$11*$D$9+$F$11*((EP341+EH341)/MAX(EP341+EH341+EQ341, 0.1)*$I$9+EQ341/MAX(EP341+EH341+EQ341, 0.1)*$J$9))/($B$11+$C$11+$F$11)</f>
        <v>0</v>
      </c>
      <c r="CU341">
        <f>($B$11*$K$9+$C$11*$K$9+$F$11*((EP341+EH341)/MAX(EP341+EH341+EQ341, 0.1)*$P$9+EQ341/MAX(EP341+EH341+EQ341, 0.1)*$Q$9))/($B$11+$C$11+$F$11)</f>
        <v>0</v>
      </c>
      <c r="CV341">
        <v>6</v>
      </c>
      <c r="CW341">
        <v>0.5</v>
      </c>
      <c r="CX341" t="s">
        <v>419</v>
      </c>
      <c r="CY341">
        <v>2</v>
      </c>
      <c r="CZ341" t="b">
        <v>1</v>
      </c>
      <c r="DA341">
        <v>1659028332.21429</v>
      </c>
      <c r="DB341">
        <v>527.765821428571</v>
      </c>
      <c r="DC341">
        <v>582.268964285714</v>
      </c>
      <c r="DD341">
        <v>24.8016357142857</v>
      </c>
      <c r="DE341">
        <v>18.2860678571429</v>
      </c>
      <c r="DF341">
        <v>520.583964285714</v>
      </c>
      <c r="DG341">
        <v>24.2978785714286</v>
      </c>
      <c r="DH341">
        <v>500.033607142857</v>
      </c>
      <c r="DI341">
        <v>90.3674071428571</v>
      </c>
      <c r="DJ341">
        <v>0.0455280428571429</v>
      </c>
      <c r="DK341">
        <v>27.1992821428571</v>
      </c>
      <c r="DL341">
        <v>27.3241464285714</v>
      </c>
      <c r="DM341">
        <v>999.9</v>
      </c>
      <c r="DN341">
        <v>0</v>
      </c>
      <c r="DO341">
        <v>0</v>
      </c>
      <c r="DP341">
        <v>9997.32142857143</v>
      </c>
      <c r="DQ341">
        <v>0</v>
      </c>
      <c r="DR341">
        <v>18.0918285714286</v>
      </c>
      <c r="DS341">
        <v>-54.503025</v>
      </c>
      <c r="DT341">
        <v>541.187964285714</v>
      </c>
      <c r="DU341">
        <v>593.114428571429</v>
      </c>
      <c r="DV341">
        <v>6.51555928571428</v>
      </c>
      <c r="DW341">
        <v>582.268964285714</v>
      </c>
      <c r="DX341">
        <v>18.2860678571429</v>
      </c>
      <c r="DY341">
        <v>2.24125928571429</v>
      </c>
      <c r="DZ341">
        <v>1.65246464285714</v>
      </c>
      <c r="EA341">
        <v>19.2603071428571</v>
      </c>
      <c r="EB341">
        <v>14.4569464285714</v>
      </c>
      <c r="EC341">
        <v>1999.975</v>
      </c>
      <c r="ED341">
        <v>0.979994642857143</v>
      </c>
      <c r="EE341">
        <v>0.0200054142857143</v>
      </c>
      <c r="EF341">
        <v>0</v>
      </c>
      <c r="EG341">
        <v>842.085142857143</v>
      </c>
      <c r="EH341">
        <v>5.00063</v>
      </c>
      <c r="EI341">
        <v>16606.5428571429</v>
      </c>
      <c r="EJ341">
        <v>17256.6535714286</v>
      </c>
      <c r="EK341">
        <v>37.9505</v>
      </c>
      <c r="EL341">
        <v>38</v>
      </c>
      <c r="EM341">
        <v>37.437</v>
      </c>
      <c r="EN341">
        <v>37.375</v>
      </c>
      <c r="EO341">
        <v>39</v>
      </c>
      <c r="EP341">
        <v>1955.06428571429</v>
      </c>
      <c r="EQ341">
        <v>39.9107142857143</v>
      </c>
      <c r="ER341">
        <v>0</v>
      </c>
      <c r="ES341">
        <v>1659028338.7</v>
      </c>
      <c r="ET341">
        <v>0</v>
      </c>
      <c r="EU341">
        <v>842.1398</v>
      </c>
      <c r="EV341">
        <v>14.4686153844399</v>
      </c>
      <c r="EW341">
        <v>289.230769255206</v>
      </c>
      <c r="EX341">
        <v>16608.3</v>
      </c>
      <c r="EY341">
        <v>15</v>
      </c>
      <c r="EZ341">
        <v>0</v>
      </c>
      <c r="FA341" t="s">
        <v>420</v>
      </c>
      <c r="FB341">
        <v>1657551626.5</v>
      </c>
      <c r="FC341">
        <v>1657551629</v>
      </c>
      <c r="FD341">
        <v>0</v>
      </c>
      <c r="FE341">
        <v>0.403</v>
      </c>
      <c r="FF341">
        <v>0.009</v>
      </c>
      <c r="FG341">
        <v>9.41</v>
      </c>
      <c r="FH341">
        <v>0.087</v>
      </c>
      <c r="FI341">
        <v>417</v>
      </c>
      <c r="FJ341">
        <v>17</v>
      </c>
      <c r="FK341">
        <v>1.61</v>
      </c>
      <c r="FL341">
        <v>0.59</v>
      </c>
      <c r="FM341">
        <v>-53.87363</v>
      </c>
      <c r="FN341">
        <v>-9.19672120075041</v>
      </c>
      <c r="FO341">
        <v>1.05457310728086</v>
      </c>
      <c r="FP341">
        <v>0</v>
      </c>
      <c r="FQ341">
        <v>841.169941176471</v>
      </c>
      <c r="FR341">
        <v>15.2103896116396</v>
      </c>
      <c r="FS341">
        <v>1.50574530971086</v>
      </c>
      <c r="FT341">
        <v>0</v>
      </c>
      <c r="FU341">
        <v>6.501821</v>
      </c>
      <c r="FV341">
        <v>0.17678363977484</v>
      </c>
      <c r="FW341">
        <v>0.0275445247553847</v>
      </c>
      <c r="FX341">
        <v>0</v>
      </c>
      <c r="FY341">
        <v>0</v>
      </c>
      <c r="FZ341">
        <v>3</v>
      </c>
      <c r="GA341" t="s">
        <v>427</v>
      </c>
      <c r="GB341">
        <v>2.97422</v>
      </c>
      <c r="GC341">
        <v>2.6992</v>
      </c>
      <c r="GD341">
        <v>0.111067</v>
      </c>
      <c r="GE341">
        <v>0.120161</v>
      </c>
      <c r="GF341">
        <v>0.105461</v>
      </c>
      <c r="GG341">
        <v>0.0860944</v>
      </c>
      <c r="GH341">
        <v>34630.8</v>
      </c>
      <c r="GI341">
        <v>37483.6</v>
      </c>
      <c r="GJ341">
        <v>35301.9</v>
      </c>
      <c r="GK341">
        <v>38636.5</v>
      </c>
      <c r="GL341">
        <v>44765.5</v>
      </c>
      <c r="GM341">
        <v>50995.8</v>
      </c>
      <c r="GN341">
        <v>55177.1</v>
      </c>
      <c r="GO341">
        <v>61967.8</v>
      </c>
      <c r="GP341">
        <v>1.9834</v>
      </c>
      <c r="GQ341">
        <v>1.8478</v>
      </c>
      <c r="GR341">
        <v>0.132024</v>
      </c>
      <c r="GS341">
        <v>0</v>
      </c>
      <c r="GT341">
        <v>25.1249</v>
      </c>
      <c r="GU341">
        <v>999.9</v>
      </c>
      <c r="GV341">
        <v>58.345</v>
      </c>
      <c r="GW341">
        <v>29.195</v>
      </c>
      <c r="GX341">
        <v>26.2602</v>
      </c>
      <c r="GY341">
        <v>55.6264</v>
      </c>
      <c r="GZ341">
        <v>43.2692</v>
      </c>
      <c r="HA341">
        <v>1</v>
      </c>
      <c r="HB341">
        <v>-0.0646951</v>
      </c>
      <c r="HC341">
        <v>0.0396514</v>
      </c>
      <c r="HD341">
        <v>20.114</v>
      </c>
      <c r="HE341">
        <v>5.19932</v>
      </c>
      <c r="HF341">
        <v>12.004</v>
      </c>
      <c r="HG341">
        <v>4.976</v>
      </c>
      <c r="HH341">
        <v>3.2936</v>
      </c>
      <c r="HI341">
        <v>9999</v>
      </c>
      <c r="HJ341">
        <v>9999</v>
      </c>
      <c r="HK341">
        <v>9999</v>
      </c>
      <c r="HL341">
        <v>628.9</v>
      </c>
      <c r="HM341">
        <v>1.86313</v>
      </c>
      <c r="HN341">
        <v>1.86804</v>
      </c>
      <c r="HO341">
        <v>1.86783</v>
      </c>
      <c r="HP341">
        <v>1.86902</v>
      </c>
      <c r="HQ341">
        <v>1.86981</v>
      </c>
      <c r="HR341">
        <v>1.86584</v>
      </c>
      <c r="HS341">
        <v>1.86691</v>
      </c>
      <c r="HT341">
        <v>1.86829</v>
      </c>
      <c r="HU341">
        <v>5</v>
      </c>
      <c r="HV341">
        <v>0</v>
      </c>
      <c r="HW341">
        <v>0</v>
      </c>
      <c r="HX341">
        <v>0</v>
      </c>
      <c r="HY341" t="s">
        <v>422</v>
      </c>
      <c r="HZ341" t="s">
        <v>423</v>
      </c>
      <c r="IA341" t="s">
        <v>424</v>
      </c>
      <c r="IB341" t="s">
        <v>424</v>
      </c>
      <c r="IC341" t="s">
        <v>424</v>
      </c>
      <c r="ID341" t="s">
        <v>424</v>
      </c>
      <c r="IE341">
        <v>0</v>
      </c>
      <c r="IF341">
        <v>100</v>
      </c>
      <c r="IG341">
        <v>100</v>
      </c>
      <c r="IH341">
        <v>7.331</v>
      </c>
      <c r="II341">
        <v>0.5026</v>
      </c>
      <c r="IJ341">
        <v>4.02706509432224</v>
      </c>
      <c r="IK341">
        <v>0.00601174518973114</v>
      </c>
      <c r="IL341">
        <v>2.77886958061485e-07</v>
      </c>
      <c r="IM341">
        <v>-3.54636231360687e-10</v>
      </c>
      <c r="IN341">
        <v>-0.0404303883988718</v>
      </c>
      <c r="IO341">
        <v>-0.0177815531441476</v>
      </c>
      <c r="IP341">
        <v>0.00205572605671414</v>
      </c>
      <c r="IQ341">
        <v>-1.65519735432211e-05</v>
      </c>
      <c r="IR341">
        <v>-4</v>
      </c>
      <c r="IS341">
        <v>1848</v>
      </c>
      <c r="IT341">
        <v>1</v>
      </c>
      <c r="IU341">
        <v>25</v>
      </c>
      <c r="IV341">
        <v>24611.9</v>
      </c>
      <c r="IW341">
        <v>24611.8</v>
      </c>
      <c r="IX341">
        <v>1.40137</v>
      </c>
      <c r="IY341">
        <v>2.61719</v>
      </c>
      <c r="IZ341">
        <v>1.54785</v>
      </c>
      <c r="JA341">
        <v>2.30347</v>
      </c>
      <c r="JB341">
        <v>1.34644</v>
      </c>
      <c r="JC341">
        <v>2.33398</v>
      </c>
      <c r="JD341">
        <v>33.6254</v>
      </c>
      <c r="JE341">
        <v>24.2101</v>
      </c>
      <c r="JF341">
        <v>18</v>
      </c>
      <c r="JG341">
        <v>496.703</v>
      </c>
      <c r="JH341">
        <v>409.735</v>
      </c>
      <c r="JI341">
        <v>25.0002</v>
      </c>
      <c r="JJ341">
        <v>26.4042</v>
      </c>
      <c r="JK341">
        <v>30.0003</v>
      </c>
      <c r="JL341">
        <v>26.3422</v>
      </c>
      <c r="JM341">
        <v>26.2827</v>
      </c>
      <c r="JN341">
        <v>28.1134</v>
      </c>
      <c r="JO341">
        <v>38.473</v>
      </c>
      <c r="JP341">
        <v>87.5633</v>
      </c>
      <c r="JQ341">
        <v>25</v>
      </c>
      <c r="JR341">
        <v>621.654</v>
      </c>
      <c r="JS341">
        <v>18.2063</v>
      </c>
      <c r="JT341">
        <v>102.359</v>
      </c>
      <c r="JU341">
        <v>103.149</v>
      </c>
    </row>
    <row r="342" spans="1:281">
      <c r="A342">
        <v>326</v>
      </c>
      <c r="B342">
        <v>1659028345</v>
      </c>
      <c r="C342">
        <v>4661.90000009537</v>
      </c>
      <c r="D342" t="s">
        <v>1079</v>
      </c>
      <c r="E342" t="s">
        <v>1080</v>
      </c>
      <c r="F342">
        <v>5</v>
      </c>
      <c r="G342" t="s">
        <v>1006</v>
      </c>
      <c r="H342" t="s">
        <v>417</v>
      </c>
      <c r="I342">
        <v>1659028337.5</v>
      </c>
      <c r="J342">
        <f>(K342)/1000</f>
        <v>0</v>
      </c>
      <c r="K342">
        <f>IF(CZ342, AN342, AH342)</f>
        <v>0</v>
      </c>
      <c r="L342">
        <f>IF(CZ342, AI342, AG342)</f>
        <v>0</v>
      </c>
      <c r="M342">
        <f>DB342 - IF(AU342&gt;1, L342*CV342*100.0/(AW342*DP342), 0)</f>
        <v>0</v>
      </c>
      <c r="N342">
        <f>((T342-J342/2)*M342-L342)/(T342+J342/2)</f>
        <v>0</v>
      </c>
      <c r="O342">
        <f>N342*(DI342+DJ342)/1000.0</f>
        <v>0</v>
      </c>
      <c r="P342">
        <f>(DB342 - IF(AU342&gt;1, L342*CV342*100.0/(AW342*DP342), 0))*(DI342+DJ342)/1000.0</f>
        <v>0</v>
      </c>
      <c r="Q342">
        <f>2.0/((1/S342-1/R342)+SIGN(S342)*SQRT((1/S342-1/R342)*(1/S342-1/R342) + 4*CW342/((CW342+1)*(CW342+1))*(2*1/S342*1/R342-1/R342*1/R342)))</f>
        <v>0</v>
      </c>
      <c r="R342">
        <f>IF(LEFT(CX342,1)&lt;&gt;"0",IF(LEFT(CX342,1)="1",3.0,CY342),$D$5+$E$5*(DP342*DI342/($K$5*1000))+$F$5*(DP342*DI342/($K$5*1000))*MAX(MIN(CV342,$J$5),$I$5)*MAX(MIN(CV342,$J$5),$I$5)+$G$5*MAX(MIN(CV342,$J$5),$I$5)*(DP342*DI342/($K$5*1000))+$H$5*(DP342*DI342/($K$5*1000))*(DP342*DI342/($K$5*1000)))</f>
        <v>0</v>
      </c>
      <c r="S342">
        <f>J342*(1000-(1000*0.61365*exp(17.502*W342/(240.97+W342))/(DI342+DJ342)+DD342)/2)/(1000*0.61365*exp(17.502*W342/(240.97+W342))/(DI342+DJ342)-DD342)</f>
        <v>0</v>
      </c>
      <c r="T342">
        <f>1/((CW342+1)/(Q342/1.6)+1/(R342/1.37)) + CW342/((CW342+1)/(Q342/1.6) + CW342/(R342/1.37))</f>
        <v>0</v>
      </c>
      <c r="U342">
        <f>(CR342*CU342)</f>
        <v>0</v>
      </c>
      <c r="V342">
        <f>(DK342+(U342+2*0.95*5.67E-8*(((DK342+$B$7)+273)^4-(DK342+273)^4)-44100*J342)/(1.84*29.3*R342+8*0.95*5.67E-8*(DK342+273)^3))</f>
        <v>0</v>
      </c>
      <c r="W342">
        <f>($C$7*DL342+$D$7*DM342+$E$7*V342)</f>
        <v>0</v>
      </c>
      <c r="X342">
        <f>0.61365*exp(17.502*W342/(240.97+W342))</f>
        <v>0</v>
      </c>
      <c r="Y342">
        <f>(Z342/AA342*100)</f>
        <v>0</v>
      </c>
      <c r="Z342">
        <f>DD342*(DI342+DJ342)/1000</f>
        <v>0</v>
      </c>
      <c r="AA342">
        <f>0.61365*exp(17.502*DK342/(240.97+DK342))</f>
        <v>0</v>
      </c>
      <c r="AB342">
        <f>(X342-DD342*(DI342+DJ342)/1000)</f>
        <v>0</v>
      </c>
      <c r="AC342">
        <f>(-J342*44100)</f>
        <v>0</v>
      </c>
      <c r="AD342">
        <f>2*29.3*R342*0.92*(DK342-W342)</f>
        <v>0</v>
      </c>
      <c r="AE342">
        <f>2*0.95*5.67E-8*(((DK342+$B$7)+273)^4-(W342+273)^4)</f>
        <v>0</v>
      </c>
      <c r="AF342">
        <f>U342+AE342+AC342+AD342</f>
        <v>0</v>
      </c>
      <c r="AG342">
        <f>DH342*AU342*(DC342-DB342*(1000-AU342*DE342)/(1000-AU342*DD342))/(100*CV342)</f>
        <v>0</v>
      </c>
      <c r="AH342">
        <f>1000*DH342*AU342*(DD342-DE342)/(100*CV342*(1000-AU342*DD342))</f>
        <v>0</v>
      </c>
      <c r="AI342">
        <f>(AJ342 - AK342 - DI342*1E3/(8.314*(DK342+273.15)) * AM342/DH342 * AL342) * DH342/(100*CV342) * (1000 - DE342)/1000</f>
        <v>0</v>
      </c>
      <c r="AJ342">
        <v>627.754084115339</v>
      </c>
      <c r="AK342">
        <v>581.584751515151</v>
      </c>
      <c r="AL342">
        <v>3.2705241918888</v>
      </c>
      <c r="AM342">
        <v>66.0504921813524</v>
      </c>
      <c r="AN342">
        <f>(AP342 - AO342 + DI342*1E3/(8.314*(DK342+273.15)) * AR342/DH342 * AQ342) * DH342/(100*CV342) * 1000/(1000 - AP342)</f>
        <v>0</v>
      </c>
      <c r="AO342">
        <v>18.2424983469697</v>
      </c>
      <c r="AP342">
        <v>24.7734895104895</v>
      </c>
      <c r="AQ342">
        <v>-0.00202163636362933</v>
      </c>
      <c r="AR342">
        <v>92.47</v>
      </c>
      <c r="AS342">
        <v>0</v>
      </c>
      <c r="AT342">
        <v>0</v>
      </c>
      <c r="AU342">
        <f>IF(AS342*$H$13&gt;=AW342,1.0,(AW342/(AW342-AS342*$H$13)))</f>
        <v>0</v>
      </c>
      <c r="AV342">
        <f>(AU342-1)*100</f>
        <v>0</v>
      </c>
      <c r="AW342">
        <f>MAX(0,($B$13+$C$13*DP342)/(1+$D$13*DP342)*DI342/(DK342+273)*$E$13)</f>
        <v>0</v>
      </c>
      <c r="AX342" t="s">
        <v>418</v>
      </c>
      <c r="AY342" t="s">
        <v>418</v>
      </c>
      <c r="AZ342">
        <v>0</v>
      </c>
      <c r="BA342">
        <v>0</v>
      </c>
      <c r="BB342">
        <f>1-AZ342/BA342</f>
        <v>0</v>
      </c>
      <c r="BC342">
        <v>0</v>
      </c>
      <c r="BD342" t="s">
        <v>418</v>
      </c>
      <c r="BE342" t="s">
        <v>418</v>
      </c>
      <c r="BF342">
        <v>0</v>
      </c>
      <c r="BG342">
        <v>0</v>
      </c>
      <c r="BH342">
        <f>1-BF342/BG342</f>
        <v>0</v>
      </c>
      <c r="BI342">
        <v>0.5</v>
      </c>
      <c r="BJ342">
        <f>CS342</f>
        <v>0</v>
      </c>
      <c r="BK342">
        <f>L342</f>
        <v>0</v>
      </c>
      <c r="BL342">
        <f>BH342*BI342*BJ342</f>
        <v>0</v>
      </c>
      <c r="BM342">
        <f>(BK342-BC342)/BJ342</f>
        <v>0</v>
      </c>
      <c r="BN342">
        <f>(BA342-BG342)/BG342</f>
        <v>0</v>
      </c>
      <c r="BO342">
        <f>AZ342/(BB342+AZ342/BG342)</f>
        <v>0</v>
      </c>
      <c r="BP342" t="s">
        <v>418</v>
      </c>
      <c r="BQ342">
        <v>0</v>
      </c>
      <c r="BR342">
        <f>IF(BQ342&lt;&gt;0, BQ342, BO342)</f>
        <v>0</v>
      </c>
      <c r="BS342">
        <f>1-BR342/BG342</f>
        <v>0</v>
      </c>
      <c r="BT342">
        <f>(BG342-BF342)/(BG342-BR342)</f>
        <v>0</v>
      </c>
      <c r="BU342">
        <f>(BA342-BG342)/(BA342-BR342)</f>
        <v>0</v>
      </c>
      <c r="BV342">
        <f>(BG342-BF342)/(BG342-AZ342)</f>
        <v>0</v>
      </c>
      <c r="BW342">
        <f>(BA342-BG342)/(BA342-AZ342)</f>
        <v>0</v>
      </c>
      <c r="BX342">
        <f>(BT342*BR342/BF342)</f>
        <v>0</v>
      </c>
      <c r="BY342">
        <f>(1-BX342)</f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f>$B$11*DQ342+$C$11*DR342+$F$11*EC342*(1-EF342)</f>
        <v>0</v>
      </c>
      <c r="CS342">
        <f>CR342*CT342</f>
        <v>0</v>
      </c>
      <c r="CT342">
        <f>($B$11*$D$9+$C$11*$D$9+$F$11*((EP342+EH342)/MAX(EP342+EH342+EQ342, 0.1)*$I$9+EQ342/MAX(EP342+EH342+EQ342, 0.1)*$J$9))/($B$11+$C$11+$F$11)</f>
        <v>0</v>
      </c>
      <c r="CU342">
        <f>($B$11*$K$9+$C$11*$K$9+$F$11*((EP342+EH342)/MAX(EP342+EH342+EQ342, 0.1)*$P$9+EQ342/MAX(EP342+EH342+EQ342, 0.1)*$Q$9))/($B$11+$C$11+$F$11)</f>
        <v>0</v>
      </c>
      <c r="CV342">
        <v>6</v>
      </c>
      <c r="CW342">
        <v>0.5</v>
      </c>
      <c r="CX342" t="s">
        <v>419</v>
      </c>
      <c r="CY342">
        <v>2</v>
      </c>
      <c r="CZ342" t="b">
        <v>1</v>
      </c>
      <c r="DA342">
        <v>1659028337.5</v>
      </c>
      <c r="DB342">
        <v>544.764111111111</v>
      </c>
      <c r="DC342">
        <v>600.012185185185</v>
      </c>
      <c r="DD342">
        <v>24.7842592592593</v>
      </c>
      <c r="DE342">
        <v>18.2638851851852</v>
      </c>
      <c r="DF342">
        <v>537.480777777778</v>
      </c>
      <c r="DG342">
        <v>24.2813666666667</v>
      </c>
      <c r="DH342">
        <v>500.051222222222</v>
      </c>
      <c r="DI342">
        <v>90.3670481481481</v>
      </c>
      <c r="DJ342">
        <v>0.045432762962963</v>
      </c>
      <c r="DK342">
        <v>27.1999666666667</v>
      </c>
      <c r="DL342">
        <v>27.3063444444444</v>
      </c>
      <c r="DM342">
        <v>999.9</v>
      </c>
      <c r="DN342">
        <v>0</v>
      </c>
      <c r="DO342">
        <v>0</v>
      </c>
      <c r="DP342">
        <v>10001.4814814815</v>
      </c>
      <c r="DQ342">
        <v>0</v>
      </c>
      <c r="DR342">
        <v>18.0925740740741</v>
      </c>
      <c r="DS342">
        <v>-55.2479666666667</v>
      </c>
      <c r="DT342">
        <v>558.608703703704</v>
      </c>
      <c r="DU342">
        <v>611.174222222222</v>
      </c>
      <c r="DV342">
        <v>6.52035888888889</v>
      </c>
      <c r="DW342">
        <v>600.012185185185</v>
      </c>
      <c r="DX342">
        <v>18.2638851851852</v>
      </c>
      <c r="DY342">
        <v>2.23967962962963</v>
      </c>
      <c r="DZ342">
        <v>1.65045333333333</v>
      </c>
      <c r="EA342">
        <v>19.2489925925926</v>
      </c>
      <c r="EB342">
        <v>14.4381037037037</v>
      </c>
      <c r="EC342">
        <v>1999.95888888889</v>
      </c>
      <c r="ED342">
        <v>0.979994666666667</v>
      </c>
      <c r="EE342">
        <v>0.0200053888888889</v>
      </c>
      <c r="EF342">
        <v>0</v>
      </c>
      <c r="EG342">
        <v>843.320148148148</v>
      </c>
      <c r="EH342">
        <v>5.00063</v>
      </c>
      <c r="EI342">
        <v>16631.162962963</v>
      </c>
      <c r="EJ342">
        <v>17256.5148148148</v>
      </c>
      <c r="EK342">
        <v>37.9603333333333</v>
      </c>
      <c r="EL342">
        <v>38.0045925925926</v>
      </c>
      <c r="EM342">
        <v>37.437</v>
      </c>
      <c r="EN342">
        <v>37.375</v>
      </c>
      <c r="EO342">
        <v>39</v>
      </c>
      <c r="EP342">
        <v>1955.04888888889</v>
      </c>
      <c r="EQ342">
        <v>39.91</v>
      </c>
      <c r="ER342">
        <v>0</v>
      </c>
      <c r="ES342">
        <v>1659028344.1</v>
      </c>
      <c r="ET342">
        <v>0</v>
      </c>
      <c r="EU342">
        <v>843.348692307692</v>
      </c>
      <c r="EV342">
        <v>13.9010598193837</v>
      </c>
      <c r="EW342">
        <v>271.7606838056</v>
      </c>
      <c r="EX342">
        <v>16631.7846153846</v>
      </c>
      <c r="EY342">
        <v>15</v>
      </c>
      <c r="EZ342">
        <v>0</v>
      </c>
      <c r="FA342" t="s">
        <v>420</v>
      </c>
      <c r="FB342">
        <v>1657551626.5</v>
      </c>
      <c r="FC342">
        <v>1657551629</v>
      </c>
      <c r="FD342">
        <v>0</v>
      </c>
      <c r="FE342">
        <v>0.403</v>
      </c>
      <c r="FF342">
        <v>0.009</v>
      </c>
      <c r="FG342">
        <v>9.41</v>
      </c>
      <c r="FH342">
        <v>0.087</v>
      </c>
      <c r="FI342">
        <v>417</v>
      </c>
      <c r="FJ342">
        <v>17</v>
      </c>
      <c r="FK342">
        <v>1.61</v>
      </c>
      <c r="FL342">
        <v>0.59</v>
      </c>
      <c r="FM342">
        <v>-54.88211</v>
      </c>
      <c r="FN342">
        <v>-8.75905891181993</v>
      </c>
      <c r="FO342">
        <v>1.02410782972302</v>
      </c>
      <c r="FP342">
        <v>0</v>
      </c>
      <c r="FQ342">
        <v>842.631441176471</v>
      </c>
      <c r="FR342">
        <v>14.1331550778936</v>
      </c>
      <c r="FS342">
        <v>1.40054731300002</v>
      </c>
      <c r="FT342">
        <v>0</v>
      </c>
      <c r="FU342">
        <v>6.519653</v>
      </c>
      <c r="FV342">
        <v>0.0502845028142463</v>
      </c>
      <c r="FW342">
        <v>0.00893365776152189</v>
      </c>
      <c r="FX342">
        <v>1</v>
      </c>
      <c r="FY342">
        <v>1</v>
      </c>
      <c r="FZ342">
        <v>3</v>
      </c>
      <c r="GA342" t="s">
        <v>421</v>
      </c>
      <c r="GB342">
        <v>2.97379</v>
      </c>
      <c r="GC342">
        <v>2.69888</v>
      </c>
      <c r="GD342">
        <v>0.113396</v>
      </c>
      <c r="GE342">
        <v>0.122195</v>
      </c>
      <c r="GF342">
        <v>0.105428</v>
      </c>
      <c r="GG342">
        <v>0.0860738</v>
      </c>
      <c r="GH342">
        <v>34540</v>
      </c>
      <c r="GI342">
        <v>37397.1</v>
      </c>
      <c r="GJ342">
        <v>35301.7</v>
      </c>
      <c r="GK342">
        <v>38636.5</v>
      </c>
      <c r="GL342">
        <v>44767.2</v>
      </c>
      <c r="GM342">
        <v>50997</v>
      </c>
      <c r="GN342">
        <v>55177</v>
      </c>
      <c r="GO342">
        <v>61967.8</v>
      </c>
      <c r="GP342">
        <v>1.9836</v>
      </c>
      <c r="GQ342">
        <v>1.8476</v>
      </c>
      <c r="GR342">
        <v>0.133365</v>
      </c>
      <c r="GS342">
        <v>0</v>
      </c>
      <c r="GT342">
        <v>25.1291</v>
      </c>
      <c r="GU342">
        <v>999.9</v>
      </c>
      <c r="GV342">
        <v>58.32</v>
      </c>
      <c r="GW342">
        <v>29.195</v>
      </c>
      <c r="GX342">
        <v>26.2502</v>
      </c>
      <c r="GY342">
        <v>56.2964</v>
      </c>
      <c r="GZ342">
        <v>43.3093</v>
      </c>
      <c r="HA342">
        <v>1</v>
      </c>
      <c r="HB342">
        <v>-0.064939</v>
      </c>
      <c r="HC342">
        <v>0.0400871</v>
      </c>
      <c r="HD342">
        <v>20.1134</v>
      </c>
      <c r="HE342">
        <v>5.19692</v>
      </c>
      <c r="HF342">
        <v>12.004</v>
      </c>
      <c r="HG342">
        <v>4.9752</v>
      </c>
      <c r="HH342">
        <v>3.2932</v>
      </c>
      <c r="HI342">
        <v>9999</v>
      </c>
      <c r="HJ342">
        <v>9999</v>
      </c>
      <c r="HK342">
        <v>9999</v>
      </c>
      <c r="HL342">
        <v>628.9</v>
      </c>
      <c r="HM342">
        <v>1.86313</v>
      </c>
      <c r="HN342">
        <v>1.86801</v>
      </c>
      <c r="HO342">
        <v>1.86783</v>
      </c>
      <c r="HP342">
        <v>1.86893</v>
      </c>
      <c r="HQ342">
        <v>1.86981</v>
      </c>
      <c r="HR342">
        <v>1.86584</v>
      </c>
      <c r="HS342">
        <v>1.86691</v>
      </c>
      <c r="HT342">
        <v>1.86829</v>
      </c>
      <c r="HU342">
        <v>5</v>
      </c>
      <c r="HV342">
        <v>0</v>
      </c>
      <c r="HW342">
        <v>0</v>
      </c>
      <c r="HX342">
        <v>0</v>
      </c>
      <c r="HY342" t="s">
        <v>422</v>
      </c>
      <c r="HZ342" t="s">
        <v>423</v>
      </c>
      <c r="IA342" t="s">
        <v>424</v>
      </c>
      <c r="IB342" t="s">
        <v>424</v>
      </c>
      <c r="IC342" t="s">
        <v>424</v>
      </c>
      <c r="ID342" t="s">
        <v>424</v>
      </c>
      <c r="IE342">
        <v>0</v>
      </c>
      <c r="IF342">
        <v>100</v>
      </c>
      <c r="IG342">
        <v>100</v>
      </c>
      <c r="IH342">
        <v>7.426</v>
      </c>
      <c r="II342">
        <v>0.5019</v>
      </c>
      <c r="IJ342">
        <v>4.02706509432224</v>
      </c>
      <c r="IK342">
        <v>0.00601174518973114</v>
      </c>
      <c r="IL342">
        <v>2.77886958061485e-07</v>
      </c>
      <c r="IM342">
        <v>-3.54636231360687e-10</v>
      </c>
      <c r="IN342">
        <v>-0.0404303883988718</v>
      </c>
      <c r="IO342">
        <v>-0.0177815531441476</v>
      </c>
      <c r="IP342">
        <v>0.00205572605671414</v>
      </c>
      <c r="IQ342">
        <v>-1.65519735432211e-05</v>
      </c>
      <c r="IR342">
        <v>-4</v>
      </c>
      <c r="IS342">
        <v>1848</v>
      </c>
      <c r="IT342">
        <v>1</v>
      </c>
      <c r="IU342">
        <v>25</v>
      </c>
      <c r="IV342">
        <v>24612</v>
      </c>
      <c r="IW342">
        <v>24611.9</v>
      </c>
      <c r="IX342">
        <v>1.427</v>
      </c>
      <c r="IY342">
        <v>2.60742</v>
      </c>
      <c r="IZ342">
        <v>1.54785</v>
      </c>
      <c r="JA342">
        <v>2.30469</v>
      </c>
      <c r="JB342">
        <v>1.34644</v>
      </c>
      <c r="JC342">
        <v>2.42065</v>
      </c>
      <c r="JD342">
        <v>33.6254</v>
      </c>
      <c r="JE342">
        <v>24.2188</v>
      </c>
      <c r="JF342">
        <v>18</v>
      </c>
      <c r="JG342">
        <v>496.834</v>
      </c>
      <c r="JH342">
        <v>409.639</v>
      </c>
      <c r="JI342">
        <v>25.0001</v>
      </c>
      <c r="JJ342">
        <v>26.4042</v>
      </c>
      <c r="JK342">
        <v>30.0001</v>
      </c>
      <c r="JL342">
        <v>26.3422</v>
      </c>
      <c r="JM342">
        <v>26.285</v>
      </c>
      <c r="JN342">
        <v>28.7118</v>
      </c>
      <c r="JO342">
        <v>38.473</v>
      </c>
      <c r="JP342">
        <v>87.5633</v>
      </c>
      <c r="JQ342">
        <v>25</v>
      </c>
      <c r="JR342">
        <v>641.837</v>
      </c>
      <c r="JS342">
        <v>18.1892</v>
      </c>
      <c r="JT342">
        <v>102.359</v>
      </c>
      <c r="JU342">
        <v>103.149</v>
      </c>
    </row>
    <row r="343" spans="1:281">
      <c r="A343">
        <v>327</v>
      </c>
      <c r="B343">
        <v>1659028350</v>
      </c>
      <c r="C343">
        <v>4666.90000009537</v>
      </c>
      <c r="D343" t="s">
        <v>1081</v>
      </c>
      <c r="E343" t="s">
        <v>1082</v>
      </c>
      <c r="F343">
        <v>5</v>
      </c>
      <c r="G343" t="s">
        <v>1006</v>
      </c>
      <c r="H343" t="s">
        <v>417</v>
      </c>
      <c r="I343">
        <v>1659028342.21429</v>
      </c>
      <c r="J343">
        <f>(K343)/1000</f>
        <v>0</v>
      </c>
      <c r="K343">
        <f>IF(CZ343, AN343, AH343)</f>
        <v>0</v>
      </c>
      <c r="L343">
        <f>IF(CZ343, AI343, AG343)</f>
        <v>0</v>
      </c>
      <c r="M343">
        <f>DB343 - IF(AU343&gt;1, L343*CV343*100.0/(AW343*DP343), 0)</f>
        <v>0</v>
      </c>
      <c r="N343">
        <f>((T343-J343/2)*M343-L343)/(T343+J343/2)</f>
        <v>0</v>
      </c>
      <c r="O343">
        <f>N343*(DI343+DJ343)/1000.0</f>
        <v>0</v>
      </c>
      <c r="P343">
        <f>(DB343 - IF(AU343&gt;1, L343*CV343*100.0/(AW343*DP343), 0))*(DI343+DJ343)/1000.0</f>
        <v>0</v>
      </c>
      <c r="Q343">
        <f>2.0/((1/S343-1/R343)+SIGN(S343)*SQRT((1/S343-1/R343)*(1/S343-1/R343) + 4*CW343/((CW343+1)*(CW343+1))*(2*1/S343*1/R343-1/R343*1/R343)))</f>
        <v>0</v>
      </c>
      <c r="R343">
        <f>IF(LEFT(CX343,1)&lt;&gt;"0",IF(LEFT(CX343,1)="1",3.0,CY343),$D$5+$E$5*(DP343*DI343/($K$5*1000))+$F$5*(DP343*DI343/($K$5*1000))*MAX(MIN(CV343,$J$5),$I$5)*MAX(MIN(CV343,$J$5),$I$5)+$G$5*MAX(MIN(CV343,$J$5),$I$5)*(DP343*DI343/($K$5*1000))+$H$5*(DP343*DI343/($K$5*1000))*(DP343*DI343/($K$5*1000)))</f>
        <v>0</v>
      </c>
      <c r="S343">
        <f>J343*(1000-(1000*0.61365*exp(17.502*W343/(240.97+W343))/(DI343+DJ343)+DD343)/2)/(1000*0.61365*exp(17.502*W343/(240.97+W343))/(DI343+DJ343)-DD343)</f>
        <v>0</v>
      </c>
      <c r="T343">
        <f>1/((CW343+1)/(Q343/1.6)+1/(R343/1.37)) + CW343/((CW343+1)/(Q343/1.6) + CW343/(R343/1.37))</f>
        <v>0</v>
      </c>
      <c r="U343">
        <f>(CR343*CU343)</f>
        <v>0</v>
      </c>
      <c r="V343">
        <f>(DK343+(U343+2*0.95*5.67E-8*(((DK343+$B$7)+273)^4-(DK343+273)^4)-44100*J343)/(1.84*29.3*R343+8*0.95*5.67E-8*(DK343+273)^3))</f>
        <v>0</v>
      </c>
      <c r="W343">
        <f>($C$7*DL343+$D$7*DM343+$E$7*V343)</f>
        <v>0</v>
      </c>
      <c r="X343">
        <f>0.61365*exp(17.502*W343/(240.97+W343))</f>
        <v>0</v>
      </c>
      <c r="Y343">
        <f>(Z343/AA343*100)</f>
        <v>0</v>
      </c>
      <c r="Z343">
        <f>DD343*(DI343+DJ343)/1000</f>
        <v>0</v>
      </c>
      <c r="AA343">
        <f>0.61365*exp(17.502*DK343/(240.97+DK343))</f>
        <v>0</v>
      </c>
      <c r="AB343">
        <f>(X343-DD343*(DI343+DJ343)/1000)</f>
        <v>0</v>
      </c>
      <c r="AC343">
        <f>(-J343*44100)</f>
        <v>0</v>
      </c>
      <c r="AD343">
        <f>2*29.3*R343*0.92*(DK343-W343)</f>
        <v>0</v>
      </c>
      <c r="AE343">
        <f>2*0.95*5.67E-8*(((DK343+$B$7)+273)^4-(W343+273)^4)</f>
        <v>0</v>
      </c>
      <c r="AF343">
        <f>U343+AE343+AC343+AD343</f>
        <v>0</v>
      </c>
      <c r="AG343">
        <f>DH343*AU343*(DC343-DB343*(1000-AU343*DE343)/(1000-AU343*DD343))/(100*CV343)</f>
        <v>0</v>
      </c>
      <c r="AH343">
        <f>1000*DH343*AU343*(DD343-DE343)/(100*CV343*(1000-AU343*DD343))</f>
        <v>0</v>
      </c>
      <c r="AI343">
        <f>(AJ343 - AK343 - DI343*1E3/(8.314*(DK343+273.15)) * AM343/DH343 * AL343) * DH343/(100*CV343) * (1000 - DE343)/1000</f>
        <v>0</v>
      </c>
      <c r="AJ343">
        <v>643.633671097262</v>
      </c>
      <c r="AK343">
        <v>597.465836363636</v>
      </c>
      <c r="AL343">
        <v>3.2003197731438</v>
      </c>
      <c r="AM343">
        <v>66.0504921813524</v>
      </c>
      <c r="AN343">
        <f>(AP343 - AO343 + DI343*1E3/(8.314*(DK343+273.15)) * AR343/DH343 * AQ343) * DH343/(100*CV343) * 1000/(1000 - AP343)</f>
        <v>0</v>
      </c>
      <c r="AO343">
        <v>18.2377778104329</v>
      </c>
      <c r="AP343">
        <v>24.7680048951049</v>
      </c>
      <c r="AQ343">
        <v>-0.00333827878786912</v>
      </c>
      <c r="AR343">
        <v>92.47</v>
      </c>
      <c r="AS343">
        <v>0</v>
      </c>
      <c r="AT343">
        <v>0</v>
      </c>
      <c r="AU343">
        <f>IF(AS343*$H$13&gt;=AW343,1.0,(AW343/(AW343-AS343*$H$13)))</f>
        <v>0</v>
      </c>
      <c r="AV343">
        <f>(AU343-1)*100</f>
        <v>0</v>
      </c>
      <c r="AW343">
        <f>MAX(0,($B$13+$C$13*DP343)/(1+$D$13*DP343)*DI343/(DK343+273)*$E$13)</f>
        <v>0</v>
      </c>
      <c r="AX343" t="s">
        <v>418</v>
      </c>
      <c r="AY343" t="s">
        <v>418</v>
      </c>
      <c r="AZ343">
        <v>0</v>
      </c>
      <c r="BA343">
        <v>0</v>
      </c>
      <c r="BB343">
        <f>1-AZ343/BA343</f>
        <v>0</v>
      </c>
      <c r="BC343">
        <v>0</v>
      </c>
      <c r="BD343" t="s">
        <v>418</v>
      </c>
      <c r="BE343" t="s">
        <v>418</v>
      </c>
      <c r="BF343">
        <v>0</v>
      </c>
      <c r="BG343">
        <v>0</v>
      </c>
      <c r="BH343">
        <f>1-BF343/BG343</f>
        <v>0</v>
      </c>
      <c r="BI343">
        <v>0.5</v>
      </c>
      <c r="BJ343">
        <f>CS343</f>
        <v>0</v>
      </c>
      <c r="BK343">
        <f>L343</f>
        <v>0</v>
      </c>
      <c r="BL343">
        <f>BH343*BI343*BJ343</f>
        <v>0</v>
      </c>
      <c r="BM343">
        <f>(BK343-BC343)/BJ343</f>
        <v>0</v>
      </c>
      <c r="BN343">
        <f>(BA343-BG343)/BG343</f>
        <v>0</v>
      </c>
      <c r="BO343">
        <f>AZ343/(BB343+AZ343/BG343)</f>
        <v>0</v>
      </c>
      <c r="BP343" t="s">
        <v>418</v>
      </c>
      <c r="BQ343">
        <v>0</v>
      </c>
      <c r="BR343">
        <f>IF(BQ343&lt;&gt;0, BQ343, BO343)</f>
        <v>0</v>
      </c>
      <c r="BS343">
        <f>1-BR343/BG343</f>
        <v>0</v>
      </c>
      <c r="BT343">
        <f>(BG343-BF343)/(BG343-BR343)</f>
        <v>0</v>
      </c>
      <c r="BU343">
        <f>(BA343-BG343)/(BA343-BR343)</f>
        <v>0</v>
      </c>
      <c r="BV343">
        <f>(BG343-BF343)/(BG343-AZ343)</f>
        <v>0</v>
      </c>
      <c r="BW343">
        <f>(BA343-BG343)/(BA343-AZ343)</f>
        <v>0</v>
      </c>
      <c r="BX343">
        <f>(BT343*BR343/BF343)</f>
        <v>0</v>
      </c>
      <c r="BY343">
        <f>(1-BX343)</f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f>$B$11*DQ343+$C$11*DR343+$F$11*EC343*(1-EF343)</f>
        <v>0</v>
      </c>
      <c r="CS343">
        <f>CR343*CT343</f>
        <v>0</v>
      </c>
      <c r="CT343">
        <f>($B$11*$D$9+$C$11*$D$9+$F$11*((EP343+EH343)/MAX(EP343+EH343+EQ343, 0.1)*$I$9+EQ343/MAX(EP343+EH343+EQ343, 0.1)*$J$9))/($B$11+$C$11+$F$11)</f>
        <v>0</v>
      </c>
      <c r="CU343">
        <f>($B$11*$K$9+$C$11*$K$9+$F$11*((EP343+EH343)/MAX(EP343+EH343+EQ343, 0.1)*$P$9+EQ343/MAX(EP343+EH343+EQ343, 0.1)*$Q$9))/($B$11+$C$11+$F$11)</f>
        <v>0</v>
      </c>
      <c r="CV343">
        <v>6</v>
      </c>
      <c r="CW343">
        <v>0.5</v>
      </c>
      <c r="CX343" t="s">
        <v>419</v>
      </c>
      <c r="CY343">
        <v>2</v>
      </c>
      <c r="CZ343" t="b">
        <v>1</v>
      </c>
      <c r="DA343">
        <v>1659028342.21429</v>
      </c>
      <c r="DB343">
        <v>559.709678571429</v>
      </c>
      <c r="DC343">
        <v>615.582571428571</v>
      </c>
      <c r="DD343">
        <v>24.7743</v>
      </c>
      <c r="DE343">
        <v>18.2492285714286</v>
      </c>
      <c r="DF343">
        <v>552.337142857143</v>
      </c>
      <c r="DG343">
        <v>24.2719071428571</v>
      </c>
      <c r="DH343">
        <v>500.008571428571</v>
      </c>
      <c r="DI343">
        <v>90.3677571428571</v>
      </c>
      <c r="DJ343">
        <v>0.0454771357142857</v>
      </c>
      <c r="DK343">
        <v>27.1986035714286</v>
      </c>
      <c r="DL343">
        <v>27.3059178571429</v>
      </c>
      <c r="DM343">
        <v>999.9</v>
      </c>
      <c r="DN343">
        <v>0</v>
      </c>
      <c r="DO343">
        <v>0</v>
      </c>
      <c r="DP343">
        <v>9991.25</v>
      </c>
      <c r="DQ343">
        <v>0</v>
      </c>
      <c r="DR343">
        <v>18.0902535714286</v>
      </c>
      <c r="DS343">
        <v>-55.8728464285714</v>
      </c>
      <c r="DT343">
        <v>573.928214285714</v>
      </c>
      <c r="DU343">
        <v>627.024964285714</v>
      </c>
      <c r="DV343">
        <v>6.5250475</v>
      </c>
      <c r="DW343">
        <v>615.582571428571</v>
      </c>
      <c r="DX343">
        <v>18.2492285714286</v>
      </c>
      <c r="DY343">
        <v>2.23879678571429</v>
      </c>
      <c r="DZ343">
        <v>1.6491425</v>
      </c>
      <c r="EA343">
        <v>19.2426678571429</v>
      </c>
      <c r="EB343">
        <v>14.4258142857143</v>
      </c>
      <c r="EC343">
        <v>1999.96964285714</v>
      </c>
      <c r="ED343">
        <v>0.97999475</v>
      </c>
      <c r="EE343">
        <v>0.0200053</v>
      </c>
      <c r="EF343">
        <v>0</v>
      </c>
      <c r="EG343">
        <v>844.322357142857</v>
      </c>
      <c r="EH343">
        <v>5.00063</v>
      </c>
      <c r="EI343">
        <v>16651.975</v>
      </c>
      <c r="EJ343">
        <v>17256.6107142857</v>
      </c>
      <c r="EK343">
        <v>37.964</v>
      </c>
      <c r="EL343">
        <v>38.0088571428571</v>
      </c>
      <c r="EM343">
        <v>37.4415</v>
      </c>
      <c r="EN343">
        <v>37.375</v>
      </c>
      <c r="EO343">
        <v>39</v>
      </c>
      <c r="EP343">
        <v>1955.05964285714</v>
      </c>
      <c r="EQ343">
        <v>39.91</v>
      </c>
      <c r="ER343">
        <v>0</v>
      </c>
      <c r="ES343">
        <v>1659028348.9</v>
      </c>
      <c r="ET343">
        <v>0</v>
      </c>
      <c r="EU343">
        <v>844.372076923077</v>
      </c>
      <c r="EV343">
        <v>12.4514187988556</v>
      </c>
      <c r="EW343">
        <v>248.806837639545</v>
      </c>
      <c r="EX343">
        <v>16652.8923076923</v>
      </c>
      <c r="EY343">
        <v>15</v>
      </c>
      <c r="EZ343">
        <v>0</v>
      </c>
      <c r="FA343" t="s">
        <v>420</v>
      </c>
      <c r="FB343">
        <v>1657551626.5</v>
      </c>
      <c r="FC343">
        <v>1657551629</v>
      </c>
      <c r="FD343">
        <v>0</v>
      </c>
      <c r="FE343">
        <v>0.403</v>
      </c>
      <c r="FF343">
        <v>0.009</v>
      </c>
      <c r="FG343">
        <v>9.41</v>
      </c>
      <c r="FH343">
        <v>0.087</v>
      </c>
      <c r="FI343">
        <v>417</v>
      </c>
      <c r="FJ343">
        <v>17</v>
      </c>
      <c r="FK343">
        <v>1.61</v>
      </c>
      <c r="FL343">
        <v>0.59</v>
      </c>
      <c r="FM343">
        <v>-55.3704325</v>
      </c>
      <c r="FN343">
        <v>-7.29711557223254</v>
      </c>
      <c r="FO343">
        <v>0.921534742532125</v>
      </c>
      <c r="FP343">
        <v>0</v>
      </c>
      <c r="FQ343">
        <v>843.587382352941</v>
      </c>
      <c r="FR343">
        <v>13.0560886210907</v>
      </c>
      <c r="FS343">
        <v>1.29851548756775</v>
      </c>
      <c r="FT343">
        <v>0</v>
      </c>
      <c r="FU343">
        <v>6.52174975</v>
      </c>
      <c r="FV343">
        <v>0.062726566604115</v>
      </c>
      <c r="FW343">
        <v>0.00932781203913866</v>
      </c>
      <c r="FX343">
        <v>1</v>
      </c>
      <c r="FY343">
        <v>1</v>
      </c>
      <c r="FZ343">
        <v>3</v>
      </c>
      <c r="GA343" t="s">
        <v>421</v>
      </c>
      <c r="GB343">
        <v>2.97347</v>
      </c>
      <c r="GC343">
        <v>2.69955</v>
      </c>
      <c r="GD343">
        <v>0.115604</v>
      </c>
      <c r="GE343">
        <v>0.124559</v>
      </c>
      <c r="GF343">
        <v>0.105415</v>
      </c>
      <c r="GG343">
        <v>0.0859982</v>
      </c>
      <c r="GH343">
        <v>34453.9</v>
      </c>
      <c r="GI343">
        <v>37296.1</v>
      </c>
      <c r="GJ343">
        <v>35301.7</v>
      </c>
      <c r="GK343">
        <v>38636.2</v>
      </c>
      <c r="GL343">
        <v>44768.3</v>
      </c>
      <c r="GM343">
        <v>51000.9</v>
      </c>
      <c r="GN343">
        <v>55177.6</v>
      </c>
      <c r="GO343">
        <v>61967.4</v>
      </c>
      <c r="GP343">
        <v>1.9826</v>
      </c>
      <c r="GQ343">
        <v>1.8478</v>
      </c>
      <c r="GR343">
        <v>0.134259</v>
      </c>
      <c r="GS343">
        <v>0</v>
      </c>
      <c r="GT343">
        <v>25.1291</v>
      </c>
      <c r="GU343">
        <v>999.9</v>
      </c>
      <c r="GV343">
        <v>58.296</v>
      </c>
      <c r="GW343">
        <v>29.205</v>
      </c>
      <c r="GX343">
        <v>26.2536</v>
      </c>
      <c r="GY343">
        <v>56.3964</v>
      </c>
      <c r="GZ343">
        <v>43.1651</v>
      </c>
      <c r="HA343">
        <v>1</v>
      </c>
      <c r="HB343">
        <v>-0.0644715</v>
      </c>
      <c r="HC343">
        <v>0.0400871</v>
      </c>
      <c r="HD343">
        <v>20.1137</v>
      </c>
      <c r="HE343">
        <v>5.19932</v>
      </c>
      <c r="HF343">
        <v>12.004</v>
      </c>
      <c r="HG343">
        <v>4.976</v>
      </c>
      <c r="HH343">
        <v>3.293</v>
      </c>
      <c r="HI343">
        <v>9999</v>
      </c>
      <c r="HJ343">
        <v>9999</v>
      </c>
      <c r="HK343">
        <v>9999</v>
      </c>
      <c r="HL343">
        <v>628.9</v>
      </c>
      <c r="HM343">
        <v>1.8631</v>
      </c>
      <c r="HN343">
        <v>1.86798</v>
      </c>
      <c r="HO343">
        <v>1.86783</v>
      </c>
      <c r="HP343">
        <v>1.86902</v>
      </c>
      <c r="HQ343">
        <v>1.86981</v>
      </c>
      <c r="HR343">
        <v>1.86584</v>
      </c>
      <c r="HS343">
        <v>1.86691</v>
      </c>
      <c r="HT343">
        <v>1.86829</v>
      </c>
      <c r="HU343">
        <v>5</v>
      </c>
      <c r="HV343">
        <v>0</v>
      </c>
      <c r="HW343">
        <v>0</v>
      </c>
      <c r="HX343">
        <v>0</v>
      </c>
      <c r="HY343" t="s">
        <v>422</v>
      </c>
      <c r="HZ343" t="s">
        <v>423</v>
      </c>
      <c r="IA343" t="s">
        <v>424</v>
      </c>
      <c r="IB343" t="s">
        <v>424</v>
      </c>
      <c r="IC343" t="s">
        <v>424</v>
      </c>
      <c r="ID343" t="s">
        <v>424</v>
      </c>
      <c r="IE343">
        <v>0</v>
      </c>
      <c r="IF343">
        <v>100</v>
      </c>
      <c r="IG343">
        <v>100</v>
      </c>
      <c r="IH343">
        <v>7.519</v>
      </c>
      <c r="II343">
        <v>0.5018</v>
      </c>
      <c r="IJ343">
        <v>4.02706509432224</v>
      </c>
      <c r="IK343">
        <v>0.00601174518973114</v>
      </c>
      <c r="IL343">
        <v>2.77886958061485e-07</v>
      </c>
      <c r="IM343">
        <v>-3.54636231360687e-10</v>
      </c>
      <c r="IN343">
        <v>-0.0404303883988718</v>
      </c>
      <c r="IO343">
        <v>-0.0177815531441476</v>
      </c>
      <c r="IP343">
        <v>0.00205572605671414</v>
      </c>
      <c r="IQ343">
        <v>-1.65519735432211e-05</v>
      </c>
      <c r="IR343">
        <v>-4</v>
      </c>
      <c r="IS343">
        <v>1848</v>
      </c>
      <c r="IT343">
        <v>1</v>
      </c>
      <c r="IU343">
        <v>25</v>
      </c>
      <c r="IV343">
        <v>24612.1</v>
      </c>
      <c r="IW343">
        <v>24612</v>
      </c>
      <c r="IX343">
        <v>1.45996</v>
      </c>
      <c r="IY343">
        <v>2.61475</v>
      </c>
      <c r="IZ343">
        <v>1.54785</v>
      </c>
      <c r="JA343">
        <v>2.30347</v>
      </c>
      <c r="JB343">
        <v>1.34644</v>
      </c>
      <c r="JC343">
        <v>2.38037</v>
      </c>
      <c r="JD343">
        <v>33.6254</v>
      </c>
      <c r="JE343">
        <v>24.2188</v>
      </c>
      <c r="JF343">
        <v>18</v>
      </c>
      <c r="JG343">
        <v>496.199</v>
      </c>
      <c r="JH343">
        <v>409.751</v>
      </c>
      <c r="JI343">
        <v>25</v>
      </c>
      <c r="JJ343">
        <v>26.4065</v>
      </c>
      <c r="JK343">
        <v>30.0001</v>
      </c>
      <c r="JL343">
        <v>26.3445</v>
      </c>
      <c r="JM343">
        <v>26.285</v>
      </c>
      <c r="JN343">
        <v>29.2867</v>
      </c>
      <c r="JO343">
        <v>38.473</v>
      </c>
      <c r="JP343">
        <v>87.1891</v>
      </c>
      <c r="JQ343">
        <v>25</v>
      </c>
      <c r="JR343">
        <v>655.277</v>
      </c>
      <c r="JS343">
        <v>18.1684</v>
      </c>
      <c r="JT343">
        <v>102.36</v>
      </c>
      <c r="JU343">
        <v>103.148</v>
      </c>
    </row>
    <row r="344" spans="1:281">
      <c r="A344">
        <v>328</v>
      </c>
      <c r="B344">
        <v>1659028355</v>
      </c>
      <c r="C344">
        <v>4671.90000009537</v>
      </c>
      <c r="D344" t="s">
        <v>1083</v>
      </c>
      <c r="E344" t="s">
        <v>1084</v>
      </c>
      <c r="F344">
        <v>5</v>
      </c>
      <c r="G344" t="s">
        <v>1006</v>
      </c>
      <c r="H344" t="s">
        <v>417</v>
      </c>
      <c r="I344">
        <v>1659028347.5</v>
      </c>
      <c r="J344">
        <f>(K344)/1000</f>
        <v>0</v>
      </c>
      <c r="K344">
        <f>IF(CZ344, AN344, AH344)</f>
        <v>0</v>
      </c>
      <c r="L344">
        <f>IF(CZ344, AI344, AG344)</f>
        <v>0</v>
      </c>
      <c r="M344">
        <f>DB344 - IF(AU344&gt;1, L344*CV344*100.0/(AW344*DP344), 0)</f>
        <v>0</v>
      </c>
      <c r="N344">
        <f>((T344-J344/2)*M344-L344)/(T344+J344/2)</f>
        <v>0</v>
      </c>
      <c r="O344">
        <f>N344*(DI344+DJ344)/1000.0</f>
        <v>0</v>
      </c>
      <c r="P344">
        <f>(DB344 - IF(AU344&gt;1, L344*CV344*100.0/(AW344*DP344), 0))*(DI344+DJ344)/1000.0</f>
        <v>0</v>
      </c>
      <c r="Q344">
        <f>2.0/((1/S344-1/R344)+SIGN(S344)*SQRT((1/S344-1/R344)*(1/S344-1/R344) + 4*CW344/((CW344+1)*(CW344+1))*(2*1/S344*1/R344-1/R344*1/R344)))</f>
        <v>0</v>
      </c>
      <c r="R344">
        <f>IF(LEFT(CX344,1)&lt;&gt;"0",IF(LEFT(CX344,1)="1",3.0,CY344),$D$5+$E$5*(DP344*DI344/($K$5*1000))+$F$5*(DP344*DI344/($K$5*1000))*MAX(MIN(CV344,$J$5),$I$5)*MAX(MIN(CV344,$J$5),$I$5)+$G$5*MAX(MIN(CV344,$J$5),$I$5)*(DP344*DI344/($K$5*1000))+$H$5*(DP344*DI344/($K$5*1000))*(DP344*DI344/($K$5*1000)))</f>
        <v>0</v>
      </c>
      <c r="S344">
        <f>J344*(1000-(1000*0.61365*exp(17.502*W344/(240.97+W344))/(DI344+DJ344)+DD344)/2)/(1000*0.61365*exp(17.502*W344/(240.97+W344))/(DI344+DJ344)-DD344)</f>
        <v>0</v>
      </c>
      <c r="T344">
        <f>1/((CW344+1)/(Q344/1.6)+1/(R344/1.37)) + CW344/((CW344+1)/(Q344/1.6) + CW344/(R344/1.37))</f>
        <v>0</v>
      </c>
      <c r="U344">
        <f>(CR344*CU344)</f>
        <v>0</v>
      </c>
      <c r="V344">
        <f>(DK344+(U344+2*0.95*5.67E-8*(((DK344+$B$7)+273)^4-(DK344+273)^4)-44100*J344)/(1.84*29.3*R344+8*0.95*5.67E-8*(DK344+273)^3))</f>
        <v>0</v>
      </c>
      <c r="W344">
        <f>($C$7*DL344+$D$7*DM344+$E$7*V344)</f>
        <v>0</v>
      </c>
      <c r="X344">
        <f>0.61365*exp(17.502*W344/(240.97+W344))</f>
        <v>0</v>
      </c>
      <c r="Y344">
        <f>(Z344/AA344*100)</f>
        <v>0</v>
      </c>
      <c r="Z344">
        <f>DD344*(DI344+DJ344)/1000</f>
        <v>0</v>
      </c>
      <c r="AA344">
        <f>0.61365*exp(17.502*DK344/(240.97+DK344))</f>
        <v>0</v>
      </c>
      <c r="AB344">
        <f>(X344-DD344*(DI344+DJ344)/1000)</f>
        <v>0</v>
      </c>
      <c r="AC344">
        <f>(-J344*44100)</f>
        <v>0</v>
      </c>
      <c r="AD344">
        <f>2*29.3*R344*0.92*(DK344-W344)</f>
        <v>0</v>
      </c>
      <c r="AE344">
        <f>2*0.95*5.67E-8*(((DK344+$B$7)+273)^4-(W344+273)^4)</f>
        <v>0</v>
      </c>
      <c r="AF344">
        <f>U344+AE344+AC344+AD344</f>
        <v>0</v>
      </c>
      <c r="AG344">
        <f>DH344*AU344*(DC344-DB344*(1000-AU344*DE344)/(1000-AU344*DD344))/(100*CV344)</f>
        <v>0</v>
      </c>
      <c r="AH344">
        <f>1000*DH344*AU344*(DD344-DE344)/(100*CV344*(1000-AU344*DD344))</f>
        <v>0</v>
      </c>
      <c r="AI344">
        <f>(AJ344 - AK344 - DI344*1E3/(8.314*(DK344+273.15)) * AM344/DH344 * AL344) * DH344/(100*CV344) * (1000 - DE344)/1000</f>
        <v>0</v>
      </c>
      <c r="AJ344">
        <v>660.63178330057</v>
      </c>
      <c r="AK344">
        <v>613.803733333333</v>
      </c>
      <c r="AL344">
        <v>3.2401433891008</v>
      </c>
      <c r="AM344">
        <v>66.0504921813524</v>
      </c>
      <c r="AN344">
        <f>(AP344 - AO344 + DI344*1E3/(8.314*(DK344+273.15)) * AR344/DH344 * AQ344) * DH344/(100*CV344) * 1000/(1000 - AP344)</f>
        <v>0</v>
      </c>
      <c r="AO344">
        <v>18.2108019563203</v>
      </c>
      <c r="AP344">
        <v>24.7607664335664</v>
      </c>
      <c r="AQ344">
        <v>-0.000799773737370894</v>
      </c>
      <c r="AR344">
        <v>92.47</v>
      </c>
      <c r="AS344">
        <v>0</v>
      </c>
      <c r="AT344">
        <v>0</v>
      </c>
      <c r="AU344">
        <f>IF(AS344*$H$13&gt;=AW344,1.0,(AW344/(AW344-AS344*$H$13)))</f>
        <v>0</v>
      </c>
      <c r="AV344">
        <f>(AU344-1)*100</f>
        <v>0</v>
      </c>
      <c r="AW344">
        <f>MAX(0,($B$13+$C$13*DP344)/(1+$D$13*DP344)*DI344/(DK344+273)*$E$13)</f>
        <v>0</v>
      </c>
      <c r="AX344" t="s">
        <v>418</v>
      </c>
      <c r="AY344" t="s">
        <v>418</v>
      </c>
      <c r="AZ344">
        <v>0</v>
      </c>
      <c r="BA344">
        <v>0</v>
      </c>
      <c r="BB344">
        <f>1-AZ344/BA344</f>
        <v>0</v>
      </c>
      <c r="BC344">
        <v>0</v>
      </c>
      <c r="BD344" t="s">
        <v>418</v>
      </c>
      <c r="BE344" t="s">
        <v>418</v>
      </c>
      <c r="BF344">
        <v>0</v>
      </c>
      <c r="BG344">
        <v>0</v>
      </c>
      <c r="BH344">
        <f>1-BF344/BG344</f>
        <v>0</v>
      </c>
      <c r="BI344">
        <v>0.5</v>
      </c>
      <c r="BJ344">
        <f>CS344</f>
        <v>0</v>
      </c>
      <c r="BK344">
        <f>L344</f>
        <v>0</v>
      </c>
      <c r="BL344">
        <f>BH344*BI344*BJ344</f>
        <v>0</v>
      </c>
      <c r="BM344">
        <f>(BK344-BC344)/BJ344</f>
        <v>0</v>
      </c>
      <c r="BN344">
        <f>(BA344-BG344)/BG344</f>
        <v>0</v>
      </c>
      <c r="BO344">
        <f>AZ344/(BB344+AZ344/BG344)</f>
        <v>0</v>
      </c>
      <c r="BP344" t="s">
        <v>418</v>
      </c>
      <c r="BQ344">
        <v>0</v>
      </c>
      <c r="BR344">
        <f>IF(BQ344&lt;&gt;0, BQ344, BO344)</f>
        <v>0</v>
      </c>
      <c r="BS344">
        <f>1-BR344/BG344</f>
        <v>0</v>
      </c>
      <c r="BT344">
        <f>(BG344-BF344)/(BG344-BR344)</f>
        <v>0</v>
      </c>
      <c r="BU344">
        <f>(BA344-BG344)/(BA344-BR344)</f>
        <v>0</v>
      </c>
      <c r="BV344">
        <f>(BG344-BF344)/(BG344-AZ344)</f>
        <v>0</v>
      </c>
      <c r="BW344">
        <f>(BA344-BG344)/(BA344-AZ344)</f>
        <v>0</v>
      </c>
      <c r="BX344">
        <f>(BT344*BR344/BF344)</f>
        <v>0</v>
      </c>
      <c r="BY344">
        <f>(1-BX344)</f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f>$B$11*DQ344+$C$11*DR344+$F$11*EC344*(1-EF344)</f>
        <v>0</v>
      </c>
      <c r="CS344">
        <f>CR344*CT344</f>
        <v>0</v>
      </c>
      <c r="CT344">
        <f>($B$11*$D$9+$C$11*$D$9+$F$11*((EP344+EH344)/MAX(EP344+EH344+EQ344, 0.1)*$I$9+EQ344/MAX(EP344+EH344+EQ344, 0.1)*$J$9))/($B$11+$C$11+$F$11)</f>
        <v>0</v>
      </c>
      <c r="CU344">
        <f>($B$11*$K$9+$C$11*$K$9+$F$11*((EP344+EH344)/MAX(EP344+EH344+EQ344, 0.1)*$P$9+EQ344/MAX(EP344+EH344+EQ344, 0.1)*$Q$9))/($B$11+$C$11+$F$11)</f>
        <v>0</v>
      </c>
      <c r="CV344">
        <v>6</v>
      </c>
      <c r="CW344">
        <v>0.5</v>
      </c>
      <c r="CX344" t="s">
        <v>419</v>
      </c>
      <c r="CY344">
        <v>2</v>
      </c>
      <c r="CZ344" t="b">
        <v>1</v>
      </c>
      <c r="DA344">
        <v>1659028347.5</v>
      </c>
      <c r="DB344">
        <v>576.518074074074</v>
      </c>
      <c r="DC344">
        <v>632.986703703704</v>
      </c>
      <c r="DD344">
        <v>24.7662333333333</v>
      </c>
      <c r="DE344">
        <v>18.2275814814815</v>
      </c>
      <c r="DF344">
        <v>569.045444444444</v>
      </c>
      <c r="DG344">
        <v>24.2642592592593</v>
      </c>
      <c r="DH344">
        <v>500.014666666667</v>
      </c>
      <c r="DI344">
        <v>90.3676111111111</v>
      </c>
      <c r="DJ344">
        <v>0.0454924777777778</v>
      </c>
      <c r="DK344">
        <v>27.1969777777778</v>
      </c>
      <c r="DL344">
        <v>27.3037333333333</v>
      </c>
      <c r="DM344">
        <v>999.9</v>
      </c>
      <c r="DN344">
        <v>0</v>
      </c>
      <c r="DO344">
        <v>0</v>
      </c>
      <c r="DP344">
        <v>9999.25925925926</v>
      </c>
      <c r="DQ344">
        <v>0</v>
      </c>
      <c r="DR344">
        <v>18.0688666666667</v>
      </c>
      <c r="DS344">
        <v>-56.4685962962963</v>
      </c>
      <c r="DT344">
        <v>591.158777777778</v>
      </c>
      <c r="DU344">
        <v>644.738444444445</v>
      </c>
      <c r="DV344">
        <v>6.53864148148148</v>
      </c>
      <c r="DW344">
        <v>632.986703703704</v>
      </c>
      <c r="DX344">
        <v>18.2275814814815</v>
      </c>
      <c r="DY344">
        <v>2.23806444444444</v>
      </c>
      <c r="DZ344">
        <v>1.64718333333333</v>
      </c>
      <c r="EA344">
        <v>19.2374185185185</v>
      </c>
      <c r="EB344">
        <v>14.4074333333333</v>
      </c>
      <c r="EC344">
        <v>1999.96222222222</v>
      </c>
      <c r="ED344">
        <v>0.979994666666667</v>
      </c>
      <c r="EE344">
        <v>0.0200053888888889</v>
      </c>
      <c r="EF344">
        <v>0</v>
      </c>
      <c r="EG344">
        <v>845.356703703704</v>
      </c>
      <c r="EH344">
        <v>5.00063</v>
      </c>
      <c r="EI344">
        <v>16673.2037037037</v>
      </c>
      <c r="EJ344">
        <v>17256.5407407407</v>
      </c>
      <c r="EK344">
        <v>37.9603333333333</v>
      </c>
      <c r="EL344">
        <v>38.0160740740741</v>
      </c>
      <c r="EM344">
        <v>37.4463333333333</v>
      </c>
      <c r="EN344">
        <v>37.375</v>
      </c>
      <c r="EO344">
        <v>39</v>
      </c>
      <c r="EP344">
        <v>1955.05222222222</v>
      </c>
      <c r="EQ344">
        <v>39.91</v>
      </c>
      <c r="ER344">
        <v>0</v>
      </c>
      <c r="ES344">
        <v>1659028353.7</v>
      </c>
      <c r="ET344">
        <v>0</v>
      </c>
      <c r="EU344">
        <v>845.316307692308</v>
      </c>
      <c r="EV344">
        <v>11.225025640899</v>
      </c>
      <c r="EW344">
        <v>232.287179653616</v>
      </c>
      <c r="EX344">
        <v>16672.0384615385</v>
      </c>
      <c r="EY344">
        <v>15</v>
      </c>
      <c r="EZ344">
        <v>0</v>
      </c>
      <c r="FA344" t="s">
        <v>420</v>
      </c>
      <c r="FB344">
        <v>1657551626.5</v>
      </c>
      <c r="FC344">
        <v>1657551629</v>
      </c>
      <c r="FD344">
        <v>0</v>
      </c>
      <c r="FE344">
        <v>0.403</v>
      </c>
      <c r="FF344">
        <v>0.009</v>
      </c>
      <c r="FG344">
        <v>9.41</v>
      </c>
      <c r="FH344">
        <v>0.087</v>
      </c>
      <c r="FI344">
        <v>417</v>
      </c>
      <c r="FJ344">
        <v>17</v>
      </c>
      <c r="FK344">
        <v>1.61</v>
      </c>
      <c r="FL344">
        <v>0.59</v>
      </c>
      <c r="FM344">
        <v>-56.1856925</v>
      </c>
      <c r="FN344">
        <v>-6.38473733583485</v>
      </c>
      <c r="FO344">
        <v>0.793742223706003</v>
      </c>
      <c r="FP344">
        <v>0</v>
      </c>
      <c r="FQ344">
        <v>844.825323529412</v>
      </c>
      <c r="FR344">
        <v>11.8430099323722</v>
      </c>
      <c r="FS344">
        <v>1.18264714842665</v>
      </c>
      <c r="FT344">
        <v>0</v>
      </c>
      <c r="FU344">
        <v>6.531841</v>
      </c>
      <c r="FV344">
        <v>0.13835932457785</v>
      </c>
      <c r="FW344">
        <v>0.0147891865563999</v>
      </c>
      <c r="FX344">
        <v>0</v>
      </c>
      <c r="FY344">
        <v>0</v>
      </c>
      <c r="FZ344">
        <v>3</v>
      </c>
      <c r="GA344" t="s">
        <v>427</v>
      </c>
      <c r="GB344">
        <v>2.97332</v>
      </c>
      <c r="GC344">
        <v>2.69889</v>
      </c>
      <c r="GD344">
        <v>0.117837</v>
      </c>
      <c r="GE344">
        <v>0.126686</v>
      </c>
      <c r="GF344">
        <v>0.105414</v>
      </c>
      <c r="GG344">
        <v>0.0859574</v>
      </c>
      <c r="GH344">
        <v>34366.8</v>
      </c>
      <c r="GI344">
        <v>37205.1</v>
      </c>
      <c r="GJ344">
        <v>35301.5</v>
      </c>
      <c r="GK344">
        <v>38635.8</v>
      </c>
      <c r="GL344">
        <v>44768.3</v>
      </c>
      <c r="GM344">
        <v>51002.7</v>
      </c>
      <c r="GN344">
        <v>55177.5</v>
      </c>
      <c r="GO344">
        <v>61966.7</v>
      </c>
      <c r="GP344">
        <v>1.9822</v>
      </c>
      <c r="GQ344">
        <v>1.8478</v>
      </c>
      <c r="GR344">
        <v>0.129938</v>
      </c>
      <c r="GS344">
        <v>0</v>
      </c>
      <c r="GT344">
        <v>25.1312</v>
      </c>
      <c r="GU344">
        <v>999.9</v>
      </c>
      <c r="GV344">
        <v>58.271</v>
      </c>
      <c r="GW344">
        <v>29.195</v>
      </c>
      <c r="GX344">
        <v>26.2277</v>
      </c>
      <c r="GY344">
        <v>56.2564</v>
      </c>
      <c r="GZ344">
        <v>43.5377</v>
      </c>
      <c r="HA344">
        <v>1</v>
      </c>
      <c r="HB344">
        <v>-0.0646341</v>
      </c>
      <c r="HC344">
        <v>0.0419826</v>
      </c>
      <c r="HD344">
        <v>20.1134</v>
      </c>
      <c r="HE344">
        <v>5.19692</v>
      </c>
      <c r="HF344">
        <v>12.004</v>
      </c>
      <c r="HG344">
        <v>4.9752</v>
      </c>
      <c r="HH344">
        <v>3.293</v>
      </c>
      <c r="HI344">
        <v>9999</v>
      </c>
      <c r="HJ344">
        <v>9999</v>
      </c>
      <c r="HK344">
        <v>9999</v>
      </c>
      <c r="HL344">
        <v>628.9</v>
      </c>
      <c r="HM344">
        <v>1.86313</v>
      </c>
      <c r="HN344">
        <v>1.86804</v>
      </c>
      <c r="HO344">
        <v>1.86783</v>
      </c>
      <c r="HP344">
        <v>1.86896</v>
      </c>
      <c r="HQ344">
        <v>1.86981</v>
      </c>
      <c r="HR344">
        <v>1.86584</v>
      </c>
      <c r="HS344">
        <v>1.86691</v>
      </c>
      <c r="HT344">
        <v>1.86829</v>
      </c>
      <c r="HU344">
        <v>5</v>
      </c>
      <c r="HV344">
        <v>0</v>
      </c>
      <c r="HW344">
        <v>0</v>
      </c>
      <c r="HX344">
        <v>0</v>
      </c>
      <c r="HY344" t="s">
        <v>422</v>
      </c>
      <c r="HZ344" t="s">
        <v>423</v>
      </c>
      <c r="IA344" t="s">
        <v>424</v>
      </c>
      <c r="IB344" t="s">
        <v>424</v>
      </c>
      <c r="IC344" t="s">
        <v>424</v>
      </c>
      <c r="ID344" t="s">
        <v>424</v>
      </c>
      <c r="IE344">
        <v>0</v>
      </c>
      <c r="IF344">
        <v>100</v>
      </c>
      <c r="IG344">
        <v>100</v>
      </c>
      <c r="IH344">
        <v>7.614</v>
      </c>
      <c r="II344">
        <v>0.5018</v>
      </c>
      <c r="IJ344">
        <v>4.02706509432224</v>
      </c>
      <c r="IK344">
        <v>0.00601174518973114</v>
      </c>
      <c r="IL344">
        <v>2.77886958061485e-07</v>
      </c>
      <c r="IM344">
        <v>-3.54636231360687e-10</v>
      </c>
      <c r="IN344">
        <v>-0.0404303883988718</v>
      </c>
      <c r="IO344">
        <v>-0.0177815531441476</v>
      </c>
      <c r="IP344">
        <v>0.00205572605671414</v>
      </c>
      <c r="IQ344">
        <v>-1.65519735432211e-05</v>
      </c>
      <c r="IR344">
        <v>-4</v>
      </c>
      <c r="IS344">
        <v>1848</v>
      </c>
      <c r="IT344">
        <v>1</v>
      </c>
      <c r="IU344">
        <v>25</v>
      </c>
      <c r="IV344">
        <v>24612.1</v>
      </c>
      <c r="IW344">
        <v>24612.1</v>
      </c>
      <c r="IX344">
        <v>1.48804</v>
      </c>
      <c r="IY344">
        <v>2.6062</v>
      </c>
      <c r="IZ344">
        <v>1.54785</v>
      </c>
      <c r="JA344">
        <v>2.30469</v>
      </c>
      <c r="JB344">
        <v>1.34644</v>
      </c>
      <c r="JC344">
        <v>2.36816</v>
      </c>
      <c r="JD344">
        <v>33.6254</v>
      </c>
      <c r="JE344">
        <v>24.2188</v>
      </c>
      <c r="JF344">
        <v>18</v>
      </c>
      <c r="JG344">
        <v>495.937</v>
      </c>
      <c r="JH344">
        <v>409.767</v>
      </c>
      <c r="JI344">
        <v>25.0002</v>
      </c>
      <c r="JJ344">
        <v>26.4065</v>
      </c>
      <c r="JK344">
        <v>29.9999</v>
      </c>
      <c r="JL344">
        <v>26.3445</v>
      </c>
      <c r="JM344">
        <v>26.2872</v>
      </c>
      <c r="JN344">
        <v>29.9139</v>
      </c>
      <c r="JO344">
        <v>38.473</v>
      </c>
      <c r="JP344">
        <v>87.1891</v>
      </c>
      <c r="JQ344">
        <v>25</v>
      </c>
      <c r="JR344">
        <v>675.393</v>
      </c>
      <c r="JS344">
        <v>18.1459</v>
      </c>
      <c r="JT344">
        <v>102.359</v>
      </c>
      <c r="JU344">
        <v>103.147</v>
      </c>
    </row>
    <row r="345" spans="1:281">
      <c r="A345">
        <v>329</v>
      </c>
      <c r="B345">
        <v>1659028360</v>
      </c>
      <c r="C345">
        <v>4676.90000009537</v>
      </c>
      <c r="D345" t="s">
        <v>1085</v>
      </c>
      <c r="E345" t="s">
        <v>1086</v>
      </c>
      <c r="F345">
        <v>5</v>
      </c>
      <c r="G345" t="s">
        <v>1006</v>
      </c>
      <c r="H345" t="s">
        <v>417</v>
      </c>
      <c r="I345">
        <v>1659028352.21429</v>
      </c>
      <c r="J345">
        <f>(K345)/1000</f>
        <v>0</v>
      </c>
      <c r="K345">
        <f>IF(CZ345, AN345, AH345)</f>
        <v>0</v>
      </c>
      <c r="L345">
        <f>IF(CZ345, AI345, AG345)</f>
        <v>0</v>
      </c>
      <c r="M345">
        <f>DB345 - IF(AU345&gt;1, L345*CV345*100.0/(AW345*DP345), 0)</f>
        <v>0</v>
      </c>
      <c r="N345">
        <f>((T345-J345/2)*M345-L345)/(T345+J345/2)</f>
        <v>0</v>
      </c>
      <c r="O345">
        <f>N345*(DI345+DJ345)/1000.0</f>
        <v>0</v>
      </c>
      <c r="P345">
        <f>(DB345 - IF(AU345&gt;1, L345*CV345*100.0/(AW345*DP345), 0))*(DI345+DJ345)/1000.0</f>
        <v>0</v>
      </c>
      <c r="Q345">
        <f>2.0/((1/S345-1/R345)+SIGN(S345)*SQRT((1/S345-1/R345)*(1/S345-1/R345) + 4*CW345/((CW345+1)*(CW345+1))*(2*1/S345*1/R345-1/R345*1/R345)))</f>
        <v>0</v>
      </c>
      <c r="R345">
        <f>IF(LEFT(CX345,1)&lt;&gt;"0",IF(LEFT(CX345,1)="1",3.0,CY345),$D$5+$E$5*(DP345*DI345/($K$5*1000))+$F$5*(DP345*DI345/($K$5*1000))*MAX(MIN(CV345,$J$5),$I$5)*MAX(MIN(CV345,$J$5),$I$5)+$G$5*MAX(MIN(CV345,$J$5),$I$5)*(DP345*DI345/($K$5*1000))+$H$5*(DP345*DI345/($K$5*1000))*(DP345*DI345/($K$5*1000)))</f>
        <v>0</v>
      </c>
      <c r="S345">
        <f>J345*(1000-(1000*0.61365*exp(17.502*W345/(240.97+W345))/(DI345+DJ345)+DD345)/2)/(1000*0.61365*exp(17.502*W345/(240.97+W345))/(DI345+DJ345)-DD345)</f>
        <v>0</v>
      </c>
      <c r="T345">
        <f>1/((CW345+1)/(Q345/1.6)+1/(R345/1.37)) + CW345/((CW345+1)/(Q345/1.6) + CW345/(R345/1.37))</f>
        <v>0</v>
      </c>
      <c r="U345">
        <f>(CR345*CU345)</f>
        <v>0</v>
      </c>
      <c r="V345">
        <f>(DK345+(U345+2*0.95*5.67E-8*(((DK345+$B$7)+273)^4-(DK345+273)^4)-44100*J345)/(1.84*29.3*R345+8*0.95*5.67E-8*(DK345+273)^3))</f>
        <v>0</v>
      </c>
      <c r="W345">
        <f>($C$7*DL345+$D$7*DM345+$E$7*V345)</f>
        <v>0</v>
      </c>
      <c r="X345">
        <f>0.61365*exp(17.502*W345/(240.97+W345))</f>
        <v>0</v>
      </c>
      <c r="Y345">
        <f>(Z345/AA345*100)</f>
        <v>0</v>
      </c>
      <c r="Z345">
        <f>DD345*(DI345+DJ345)/1000</f>
        <v>0</v>
      </c>
      <c r="AA345">
        <f>0.61365*exp(17.502*DK345/(240.97+DK345))</f>
        <v>0</v>
      </c>
      <c r="AB345">
        <f>(X345-DD345*(DI345+DJ345)/1000)</f>
        <v>0</v>
      </c>
      <c r="AC345">
        <f>(-J345*44100)</f>
        <v>0</v>
      </c>
      <c r="AD345">
        <f>2*29.3*R345*0.92*(DK345-W345)</f>
        <v>0</v>
      </c>
      <c r="AE345">
        <f>2*0.95*5.67E-8*(((DK345+$B$7)+273)^4-(W345+273)^4)</f>
        <v>0</v>
      </c>
      <c r="AF345">
        <f>U345+AE345+AC345+AD345</f>
        <v>0</v>
      </c>
      <c r="AG345">
        <f>DH345*AU345*(DC345-DB345*(1000-AU345*DE345)/(1000-AU345*DD345))/(100*CV345)</f>
        <v>0</v>
      </c>
      <c r="AH345">
        <f>1000*DH345*AU345*(DD345-DE345)/(100*CV345*(1000-AU345*DD345))</f>
        <v>0</v>
      </c>
      <c r="AI345">
        <f>(AJ345 - AK345 - DI345*1E3/(8.314*(DK345+273.15)) * AM345/DH345 * AL345) * DH345/(100*CV345) * (1000 - DE345)/1000</f>
        <v>0</v>
      </c>
      <c r="AJ345">
        <v>677.721479187743</v>
      </c>
      <c r="AK345">
        <v>630.319109090909</v>
      </c>
      <c r="AL345">
        <v>3.33150864099666</v>
      </c>
      <c r="AM345">
        <v>66.0504921813524</v>
      </c>
      <c r="AN345">
        <f>(AP345 - AO345 + DI345*1E3/(8.314*(DK345+273.15)) * AR345/DH345 * AQ345) * DH345/(100*CV345) * 1000/(1000 - AP345)</f>
        <v>0</v>
      </c>
      <c r="AO345">
        <v>18.2068634727273</v>
      </c>
      <c r="AP345">
        <v>24.757506993007</v>
      </c>
      <c r="AQ345">
        <v>2.2943030304163e-05</v>
      </c>
      <c r="AR345">
        <v>92.47</v>
      </c>
      <c r="AS345">
        <v>0</v>
      </c>
      <c r="AT345">
        <v>0</v>
      </c>
      <c r="AU345">
        <f>IF(AS345*$H$13&gt;=AW345,1.0,(AW345/(AW345-AS345*$H$13)))</f>
        <v>0</v>
      </c>
      <c r="AV345">
        <f>(AU345-1)*100</f>
        <v>0</v>
      </c>
      <c r="AW345">
        <f>MAX(0,($B$13+$C$13*DP345)/(1+$D$13*DP345)*DI345/(DK345+273)*$E$13)</f>
        <v>0</v>
      </c>
      <c r="AX345" t="s">
        <v>418</v>
      </c>
      <c r="AY345" t="s">
        <v>418</v>
      </c>
      <c r="AZ345">
        <v>0</v>
      </c>
      <c r="BA345">
        <v>0</v>
      </c>
      <c r="BB345">
        <f>1-AZ345/BA345</f>
        <v>0</v>
      </c>
      <c r="BC345">
        <v>0</v>
      </c>
      <c r="BD345" t="s">
        <v>418</v>
      </c>
      <c r="BE345" t="s">
        <v>418</v>
      </c>
      <c r="BF345">
        <v>0</v>
      </c>
      <c r="BG345">
        <v>0</v>
      </c>
      <c r="BH345">
        <f>1-BF345/BG345</f>
        <v>0</v>
      </c>
      <c r="BI345">
        <v>0.5</v>
      </c>
      <c r="BJ345">
        <f>CS345</f>
        <v>0</v>
      </c>
      <c r="BK345">
        <f>L345</f>
        <v>0</v>
      </c>
      <c r="BL345">
        <f>BH345*BI345*BJ345</f>
        <v>0</v>
      </c>
      <c r="BM345">
        <f>(BK345-BC345)/BJ345</f>
        <v>0</v>
      </c>
      <c r="BN345">
        <f>(BA345-BG345)/BG345</f>
        <v>0</v>
      </c>
      <c r="BO345">
        <f>AZ345/(BB345+AZ345/BG345)</f>
        <v>0</v>
      </c>
      <c r="BP345" t="s">
        <v>418</v>
      </c>
      <c r="BQ345">
        <v>0</v>
      </c>
      <c r="BR345">
        <f>IF(BQ345&lt;&gt;0, BQ345, BO345)</f>
        <v>0</v>
      </c>
      <c r="BS345">
        <f>1-BR345/BG345</f>
        <v>0</v>
      </c>
      <c r="BT345">
        <f>(BG345-BF345)/(BG345-BR345)</f>
        <v>0</v>
      </c>
      <c r="BU345">
        <f>(BA345-BG345)/(BA345-BR345)</f>
        <v>0</v>
      </c>
      <c r="BV345">
        <f>(BG345-BF345)/(BG345-AZ345)</f>
        <v>0</v>
      </c>
      <c r="BW345">
        <f>(BA345-BG345)/(BA345-AZ345)</f>
        <v>0</v>
      </c>
      <c r="BX345">
        <f>(BT345*BR345/BF345)</f>
        <v>0</v>
      </c>
      <c r="BY345">
        <f>(1-BX345)</f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f>$B$11*DQ345+$C$11*DR345+$F$11*EC345*(1-EF345)</f>
        <v>0</v>
      </c>
      <c r="CS345">
        <f>CR345*CT345</f>
        <v>0</v>
      </c>
      <c r="CT345">
        <f>($B$11*$D$9+$C$11*$D$9+$F$11*((EP345+EH345)/MAX(EP345+EH345+EQ345, 0.1)*$I$9+EQ345/MAX(EP345+EH345+EQ345, 0.1)*$J$9))/($B$11+$C$11+$F$11)</f>
        <v>0</v>
      </c>
      <c r="CU345">
        <f>($B$11*$K$9+$C$11*$K$9+$F$11*((EP345+EH345)/MAX(EP345+EH345+EQ345, 0.1)*$P$9+EQ345/MAX(EP345+EH345+EQ345, 0.1)*$Q$9))/($B$11+$C$11+$F$11)</f>
        <v>0</v>
      </c>
      <c r="CV345">
        <v>6</v>
      </c>
      <c r="CW345">
        <v>0.5</v>
      </c>
      <c r="CX345" t="s">
        <v>419</v>
      </c>
      <c r="CY345">
        <v>2</v>
      </c>
      <c r="CZ345" t="b">
        <v>1</v>
      </c>
      <c r="DA345">
        <v>1659028352.21429</v>
      </c>
      <c r="DB345">
        <v>591.398785714286</v>
      </c>
      <c r="DC345">
        <v>648.517142857143</v>
      </c>
      <c r="DD345">
        <v>24.7618607142857</v>
      </c>
      <c r="DE345">
        <v>18.2167571428571</v>
      </c>
      <c r="DF345">
        <v>583.837785714286</v>
      </c>
      <c r="DG345">
        <v>24.2601107142857</v>
      </c>
      <c r="DH345">
        <v>500.0365</v>
      </c>
      <c r="DI345">
        <v>90.3663642857143</v>
      </c>
      <c r="DJ345">
        <v>0.0453657178571428</v>
      </c>
      <c r="DK345">
        <v>27.193675</v>
      </c>
      <c r="DL345">
        <v>27.2974928571429</v>
      </c>
      <c r="DM345">
        <v>999.9</v>
      </c>
      <c r="DN345">
        <v>0</v>
      </c>
      <c r="DO345">
        <v>0</v>
      </c>
      <c r="DP345">
        <v>10020.1785714286</v>
      </c>
      <c r="DQ345">
        <v>0</v>
      </c>
      <c r="DR345">
        <v>18.0520142857143</v>
      </c>
      <c r="DS345">
        <v>-57.1184</v>
      </c>
      <c r="DT345">
        <v>606.414785714286</v>
      </c>
      <c r="DU345">
        <v>660.550035714286</v>
      </c>
      <c r="DV345">
        <v>6.54510035714286</v>
      </c>
      <c r="DW345">
        <v>648.517142857143</v>
      </c>
      <c r="DX345">
        <v>18.2167571428571</v>
      </c>
      <c r="DY345">
        <v>2.23763928571429</v>
      </c>
      <c r="DZ345">
        <v>1.64618214285714</v>
      </c>
      <c r="EA345">
        <v>19.2343642857143</v>
      </c>
      <c r="EB345">
        <v>14.3980357142857</v>
      </c>
      <c r="EC345">
        <v>1999.95</v>
      </c>
      <c r="ED345">
        <v>0.979994535714286</v>
      </c>
      <c r="EE345">
        <v>0.0200055285714286</v>
      </c>
      <c r="EF345">
        <v>0</v>
      </c>
      <c r="EG345">
        <v>846.224357142857</v>
      </c>
      <c r="EH345">
        <v>5.00063</v>
      </c>
      <c r="EI345">
        <v>16690.25</v>
      </c>
      <c r="EJ345">
        <v>17256.4357142857</v>
      </c>
      <c r="EK345">
        <v>37.9595</v>
      </c>
      <c r="EL345">
        <v>38.0243571428571</v>
      </c>
      <c r="EM345">
        <v>37.446</v>
      </c>
      <c r="EN345">
        <v>37.375</v>
      </c>
      <c r="EO345">
        <v>39</v>
      </c>
      <c r="EP345">
        <v>1955.04</v>
      </c>
      <c r="EQ345">
        <v>39.91</v>
      </c>
      <c r="ER345">
        <v>0</v>
      </c>
      <c r="ES345">
        <v>1659028359.1</v>
      </c>
      <c r="ET345">
        <v>0</v>
      </c>
      <c r="EU345">
        <v>846.31804</v>
      </c>
      <c r="EV345">
        <v>10.3563846400464</v>
      </c>
      <c r="EW345">
        <v>203.107692599627</v>
      </c>
      <c r="EX345">
        <v>16692.84</v>
      </c>
      <c r="EY345">
        <v>15</v>
      </c>
      <c r="EZ345">
        <v>0</v>
      </c>
      <c r="FA345" t="s">
        <v>420</v>
      </c>
      <c r="FB345">
        <v>1657551626.5</v>
      </c>
      <c r="FC345">
        <v>1657551629</v>
      </c>
      <c r="FD345">
        <v>0</v>
      </c>
      <c r="FE345">
        <v>0.403</v>
      </c>
      <c r="FF345">
        <v>0.009</v>
      </c>
      <c r="FG345">
        <v>9.41</v>
      </c>
      <c r="FH345">
        <v>0.087</v>
      </c>
      <c r="FI345">
        <v>417</v>
      </c>
      <c r="FJ345">
        <v>17</v>
      </c>
      <c r="FK345">
        <v>1.61</v>
      </c>
      <c r="FL345">
        <v>0.59</v>
      </c>
      <c r="FM345">
        <v>-56.7450925</v>
      </c>
      <c r="FN345">
        <v>-6.89132645403373</v>
      </c>
      <c r="FO345">
        <v>0.83084691652178</v>
      </c>
      <c r="FP345">
        <v>0</v>
      </c>
      <c r="FQ345">
        <v>845.620794117647</v>
      </c>
      <c r="FR345">
        <v>10.918609616901</v>
      </c>
      <c r="FS345">
        <v>1.09412715089168</v>
      </c>
      <c r="FT345">
        <v>0</v>
      </c>
      <c r="FU345">
        <v>6.54060525</v>
      </c>
      <c r="FV345">
        <v>0.103572720450268</v>
      </c>
      <c r="FW345">
        <v>0.0116058332289198</v>
      </c>
      <c r="FX345">
        <v>0</v>
      </c>
      <c r="FY345">
        <v>0</v>
      </c>
      <c r="FZ345">
        <v>3</v>
      </c>
      <c r="GA345" t="s">
        <v>427</v>
      </c>
      <c r="GB345">
        <v>2.97397</v>
      </c>
      <c r="GC345">
        <v>2.69956</v>
      </c>
      <c r="GD345">
        <v>0.120053</v>
      </c>
      <c r="GE345">
        <v>0.128962</v>
      </c>
      <c r="GF345">
        <v>0.105391</v>
      </c>
      <c r="GG345">
        <v>0.0859295</v>
      </c>
      <c r="GH345">
        <v>34280.4</v>
      </c>
      <c r="GI345">
        <v>37108.3</v>
      </c>
      <c r="GJ345">
        <v>35301.4</v>
      </c>
      <c r="GK345">
        <v>38635.9</v>
      </c>
      <c r="GL345">
        <v>44769.5</v>
      </c>
      <c r="GM345">
        <v>51004</v>
      </c>
      <c r="GN345">
        <v>55177.4</v>
      </c>
      <c r="GO345">
        <v>61966.4</v>
      </c>
      <c r="GP345">
        <v>1.9828</v>
      </c>
      <c r="GQ345">
        <v>1.8478</v>
      </c>
      <c r="GR345">
        <v>0.129789</v>
      </c>
      <c r="GS345">
        <v>0</v>
      </c>
      <c r="GT345">
        <v>25.1312</v>
      </c>
      <c r="GU345">
        <v>999.9</v>
      </c>
      <c r="GV345">
        <v>58.247</v>
      </c>
      <c r="GW345">
        <v>29.205</v>
      </c>
      <c r="GX345">
        <v>26.2314</v>
      </c>
      <c r="GY345">
        <v>56.0864</v>
      </c>
      <c r="GZ345">
        <v>43.0729</v>
      </c>
      <c r="HA345">
        <v>1</v>
      </c>
      <c r="HB345">
        <v>-0.0643089</v>
      </c>
      <c r="HC345">
        <v>0.0413943</v>
      </c>
      <c r="HD345">
        <v>20.1139</v>
      </c>
      <c r="HE345">
        <v>5.19932</v>
      </c>
      <c r="HF345">
        <v>12.004</v>
      </c>
      <c r="HG345">
        <v>4.976</v>
      </c>
      <c r="HH345">
        <v>3.2932</v>
      </c>
      <c r="HI345">
        <v>9999</v>
      </c>
      <c r="HJ345">
        <v>9999</v>
      </c>
      <c r="HK345">
        <v>9999</v>
      </c>
      <c r="HL345">
        <v>628.9</v>
      </c>
      <c r="HM345">
        <v>1.86313</v>
      </c>
      <c r="HN345">
        <v>1.86801</v>
      </c>
      <c r="HO345">
        <v>1.86783</v>
      </c>
      <c r="HP345">
        <v>1.86896</v>
      </c>
      <c r="HQ345">
        <v>1.86981</v>
      </c>
      <c r="HR345">
        <v>1.86584</v>
      </c>
      <c r="HS345">
        <v>1.86691</v>
      </c>
      <c r="HT345">
        <v>1.86829</v>
      </c>
      <c r="HU345">
        <v>5</v>
      </c>
      <c r="HV345">
        <v>0</v>
      </c>
      <c r="HW345">
        <v>0</v>
      </c>
      <c r="HX345">
        <v>0</v>
      </c>
      <c r="HY345" t="s">
        <v>422</v>
      </c>
      <c r="HZ345" t="s">
        <v>423</v>
      </c>
      <c r="IA345" t="s">
        <v>424</v>
      </c>
      <c r="IB345" t="s">
        <v>424</v>
      </c>
      <c r="IC345" t="s">
        <v>424</v>
      </c>
      <c r="ID345" t="s">
        <v>424</v>
      </c>
      <c r="IE345">
        <v>0</v>
      </c>
      <c r="IF345">
        <v>100</v>
      </c>
      <c r="IG345">
        <v>100</v>
      </c>
      <c r="IH345">
        <v>7.708</v>
      </c>
      <c r="II345">
        <v>0.5014</v>
      </c>
      <c r="IJ345">
        <v>4.02706509432224</v>
      </c>
      <c r="IK345">
        <v>0.00601174518973114</v>
      </c>
      <c r="IL345">
        <v>2.77886958061485e-07</v>
      </c>
      <c r="IM345">
        <v>-3.54636231360687e-10</v>
      </c>
      <c r="IN345">
        <v>-0.0404303883988718</v>
      </c>
      <c r="IO345">
        <v>-0.0177815531441476</v>
      </c>
      <c r="IP345">
        <v>0.00205572605671414</v>
      </c>
      <c r="IQ345">
        <v>-1.65519735432211e-05</v>
      </c>
      <c r="IR345">
        <v>-4</v>
      </c>
      <c r="IS345">
        <v>1848</v>
      </c>
      <c r="IT345">
        <v>1</v>
      </c>
      <c r="IU345">
        <v>25</v>
      </c>
      <c r="IV345">
        <v>24612.2</v>
      </c>
      <c r="IW345">
        <v>24612.2</v>
      </c>
      <c r="IX345">
        <v>1.521</v>
      </c>
      <c r="IY345">
        <v>2.6123</v>
      </c>
      <c r="IZ345">
        <v>1.54785</v>
      </c>
      <c r="JA345">
        <v>2.30469</v>
      </c>
      <c r="JB345">
        <v>1.34644</v>
      </c>
      <c r="JC345">
        <v>2.41943</v>
      </c>
      <c r="JD345">
        <v>33.6254</v>
      </c>
      <c r="JE345">
        <v>24.2188</v>
      </c>
      <c r="JF345">
        <v>18</v>
      </c>
      <c r="JG345">
        <v>496.35</v>
      </c>
      <c r="JH345">
        <v>409.767</v>
      </c>
      <c r="JI345">
        <v>24.9999</v>
      </c>
      <c r="JJ345">
        <v>26.4087</v>
      </c>
      <c r="JK345">
        <v>30.0003</v>
      </c>
      <c r="JL345">
        <v>26.3467</v>
      </c>
      <c r="JM345">
        <v>26.2872</v>
      </c>
      <c r="JN345">
        <v>30.4931</v>
      </c>
      <c r="JO345">
        <v>38.473</v>
      </c>
      <c r="JP345">
        <v>86.8076</v>
      </c>
      <c r="JQ345">
        <v>25</v>
      </c>
      <c r="JR345">
        <v>688.781</v>
      </c>
      <c r="JS345">
        <v>18.1311</v>
      </c>
      <c r="JT345">
        <v>102.359</v>
      </c>
      <c r="JU345">
        <v>103.147</v>
      </c>
    </row>
    <row r="346" spans="1:281">
      <c r="A346">
        <v>330</v>
      </c>
      <c r="B346">
        <v>1659028365</v>
      </c>
      <c r="C346">
        <v>4681.90000009537</v>
      </c>
      <c r="D346" t="s">
        <v>1087</v>
      </c>
      <c r="E346" t="s">
        <v>1088</v>
      </c>
      <c r="F346">
        <v>5</v>
      </c>
      <c r="G346" t="s">
        <v>1006</v>
      </c>
      <c r="H346" t="s">
        <v>417</v>
      </c>
      <c r="I346">
        <v>1659028357.5</v>
      </c>
      <c r="J346">
        <f>(K346)/1000</f>
        <v>0</v>
      </c>
      <c r="K346">
        <f>IF(CZ346, AN346, AH346)</f>
        <v>0</v>
      </c>
      <c r="L346">
        <f>IF(CZ346, AI346, AG346)</f>
        <v>0</v>
      </c>
      <c r="M346">
        <f>DB346 - IF(AU346&gt;1, L346*CV346*100.0/(AW346*DP346), 0)</f>
        <v>0</v>
      </c>
      <c r="N346">
        <f>((T346-J346/2)*M346-L346)/(T346+J346/2)</f>
        <v>0</v>
      </c>
      <c r="O346">
        <f>N346*(DI346+DJ346)/1000.0</f>
        <v>0</v>
      </c>
      <c r="P346">
        <f>(DB346 - IF(AU346&gt;1, L346*CV346*100.0/(AW346*DP346), 0))*(DI346+DJ346)/1000.0</f>
        <v>0</v>
      </c>
      <c r="Q346">
        <f>2.0/((1/S346-1/R346)+SIGN(S346)*SQRT((1/S346-1/R346)*(1/S346-1/R346) + 4*CW346/((CW346+1)*(CW346+1))*(2*1/S346*1/R346-1/R346*1/R346)))</f>
        <v>0</v>
      </c>
      <c r="R346">
        <f>IF(LEFT(CX346,1)&lt;&gt;"0",IF(LEFT(CX346,1)="1",3.0,CY346),$D$5+$E$5*(DP346*DI346/($K$5*1000))+$F$5*(DP346*DI346/($K$5*1000))*MAX(MIN(CV346,$J$5),$I$5)*MAX(MIN(CV346,$J$5),$I$5)+$G$5*MAX(MIN(CV346,$J$5),$I$5)*(DP346*DI346/($K$5*1000))+$H$5*(DP346*DI346/($K$5*1000))*(DP346*DI346/($K$5*1000)))</f>
        <v>0</v>
      </c>
      <c r="S346">
        <f>J346*(1000-(1000*0.61365*exp(17.502*W346/(240.97+W346))/(DI346+DJ346)+DD346)/2)/(1000*0.61365*exp(17.502*W346/(240.97+W346))/(DI346+DJ346)-DD346)</f>
        <v>0</v>
      </c>
      <c r="T346">
        <f>1/((CW346+1)/(Q346/1.6)+1/(R346/1.37)) + CW346/((CW346+1)/(Q346/1.6) + CW346/(R346/1.37))</f>
        <v>0</v>
      </c>
      <c r="U346">
        <f>(CR346*CU346)</f>
        <v>0</v>
      </c>
      <c r="V346">
        <f>(DK346+(U346+2*0.95*5.67E-8*(((DK346+$B$7)+273)^4-(DK346+273)^4)-44100*J346)/(1.84*29.3*R346+8*0.95*5.67E-8*(DK346+273)^3))</f>
        <v>0</v>
      </c>
      <c r="W346">
        <f>($C$7*DL346+$D$7*DM346+$E$7*V346)</f>
        <v>0</v>
      </c>
      <c r="X346">
        <f>0.61365*exp(17.502*W346/(240.97+W346))</f>
        <v>0</v>
      </c>
      <c r="Y346">
        <f>(Z346/AA346*100)</f>
        <v>0</v>
      </c>
      <c r="Z346">
        <f>DD346*(DI346+DJ346)/1000</f>
        <v>0</v>
      </c>
      <c r="AA346">
        <f>0.61365*exp(17.502*DK346/(240.97+DK346))</f>
        <v>0</v>
      </c>
      <c r="AB346">
        <f>(X346-DD346*(DI346+DJ346)/1000)</f>
        <v>0</v>
      </c>
      <c r="AC346">
        <f>(-J346*44100)</f>
        <v>0</v>
      </c>
      <c r="AD346">
        <f>2*29.3*R346*0.92*(DK346-W346)</f>
        <v>0</v>
      </c>
      <c r="AE346">
        <f>2*0.95*5.67E-8*(((DK346+$B$7)+273)^4-(W346+273)^4)</f>
        <v>0</v>
      </c>
      <c r="AF346">
        <f>U346+AE346+AC346+AD346</f>
        <v>0</v>
      </c>
      <c r="AG346">
        <f>DH346*AU346*(DC346-DB346*(1000-AU346*DE346)/(1000-AU346*DD346))/(100*CV346)</f>
        <v>0</v>
      </c>
      <c r="AH346">
        <f>1000*DH346*AU346*(DD346-DE346)/(100*CV346*(1000-AU346*DD346))</f>
        <v>0</v>
      </c>
      <c r="AI346">
        <f>(AJ346 - AK346 - DI346*1E3/(8.314*(DK346+273.15)) * AM346/DH346 * AL346) * DH346/(100*CV346) * (1000 - DE346)/1000</f>
        <v>0</v>
      </c>
      <c r="AJ346">
        <v>694.774691867812</v>
      </c>
      <c r="AK346">
        <v>646.718581818182</v>
      </c>
      <c r="AL346">
        <v>3.26356185677971</v>
      </c>
      <c r="AM346">
        <v>66.0504921813524</v>
      </c>
      <c r="AN346">
        <f>(AP346 - AO346 + DI346*1E3/(8.314*(DK346+273.15)) * AR346/DH346 * AQ346) * DH346/(100*CV346) * 1000/(1000 - AP346)</f>
        <v>0</v>
      </c>
      <c r="AO346">
        <v>18.1893432890476</v>
      </c>
      <c r="AP346">
        <v>24.7592811188811</v>
      </c>
      <c r="AQ346">
        <v>0.000117471861473269</v>
      </c>
      <c r="AR346">
        <v>92.47</v>
      </c>
      <c r="AS346">
        <v>0</v>
      </c>
      <c r="AT346">
        <v>0</v>
      </c>
      <c r="AU346">
        <f>IF(AS346*$H$13&gt;=AW346,1.0,(AW346/(AW346-AS346*$H$13)))</f>
        <v>0</v>
      </c>
      <c r="AV346">
        <f>(AU346-1)*100</f>
        <v>0</v>
      </c>
      <c r="AW346">
        <f>MAX(0,($B$13+$C$13*DP346)/(1+$D$13*DP346)*DI346/(DK346+273)*$E$13)</f>
        <v>0</v>
      </c>
      <c r="AX346" t="s">
        <v>418</v>
      </c>
      <c r="AY346" t="s">
        <v>418</v>
      </c>
      <c r="AZ346">
        <v>0</v>
      </c>
      <c r="BA346">
        <v>0</v>
      </c>
      <c r="BB346">
        <f>1-AZ346/BA346</f>
        <v>0</v>
      </c>
      <c r="BC346">
        <v>0</v>
      </c>
      <c r="BD346" t="s">
        <v>418</v>
      </c>
      <c r="BE346" t="s">
        <v>418</v>
      </c>
      <c r="BF346">
        <v>0</v>
      </c>
      <c r="BG346">
        <v>0</v>
      </c>
      <c r="BH346">
        <f>1-BF346/BG346</f>
        <v>0</v>
      </c>
      <c r="BI346">
        <v>0.5</v>
      </c>
      <c r="BJ346">
        <f>CS346</f>
        <v>0</v>
      </c>
      <c r="BK346">
        <f>L346</f>
        <v>0</v>
      </c>
      <c r="BL346">
        <f>BH346*BI346*BJ346</f>
        <v>0</v>
      </c>
      <c r="BM346">
        <f>(BK346-BC346)/BJ346</f>
        <v>0</v>
      </c>
      <c r="BN346">
        <f>(BA346-BG346)/BG346</f>
        <v>0</v>
      </c>
      <c r="BO346">
        <f>AZ346/(BB346+AZ346/BG346)</f>
        <v>0</v>
      </c>
      <c r="BP346" t="s">
        <v>418</v>
      </c>
      <c r="BQ346">
        <v>0</v>
      </c>
      <c r="BR346">
        <f>IF(BQ346&lt;&gt;0, BQ346, BO346)</f>
        <v>0</v>
      </c>
      <c r="BS346">
        <f>1-BR346/BG346</f>
        <v>0</v>
      </c>
      <c r="BT346">
        <f>(BG346-BF346)/(BG346-BR346)</f>
        <v>0</v>
      </c>
      <c r="BU346">
        <f>(BA346-BG346)/(BA346-BR346)</f>
        <v>0</v>
      </c>
      <c r="BV346">
        <f>(BG346-BF346)/(BG346-AZ346)</f>
        <v>0</v>
      </c>
      <c r="BW346">
        <f>(BA346-BG346)/(BA346-AZ346)</f>
        <v>0</v>
      </c>
      <c r="BX346">
        <f>(BT346*BR346/BF346)</f>
        <v>0</v>
      </c>
      <c r="BY346">
        <f>(1-BX346)</f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f>$B$11*DQ346+$C$11*DR346+$F$11*EC346*(1-EF346)</f>
        <v>0</v>
      </c>
      <c r="CS346">
        <f>CR346*CT346</f>
        <v>0</v>
      </c>
      <c r="CT346">
        <f>($B$11*$D$9+$C$11*$D$9+$F$11*((EP346+EH346)/MAX(EP346+EH346+EQ346, 0.1)*$I$9+EQ346/MAX(EP346+EH346+EQ346, 0.1)*$J$9))/($B$11+$C$11+$F$11)</f>
        <v>0</v>
      </c>
      <c r="CU346">
        <f>($B$11*$K$9+$C$11*$K$9+$F$11*((EP346+EH346)/MAX(EP346+EH346+EQ346, 0.1)*$P$9+EQ346/MAX(EP346+EH346+EQ346, 0.1)*$Q$9))/($B$11+$C$11+$F$11)</f>
        <v>0</v>
      </c>
      <c r="CV346">
        <v>6</v>
      </c>
      <c r="CW346">
        <v>0.5</v>
      </c>
      <c r="CX346" t="s">
        <v>419</v>
      </c>
      <c r="CY346">
        <v>2</v>
      </c>
      <c r="CZ346" t="b">
        <v>1</v>
      </c>
      <c r="DA346">
        <v>1659028357.5</v>
      </c>
      <c r="DB346">
        <v>608.286740740741</v>
      </c>
      <c r="DC346">
        <v>666.192555555556</v>
      </c>
      <c r="DD346">
        <v>24.7593407407407</v>
      </c>
      <c r="DE346">
        <v>18.1993666666667</v>
      </c>
      <c r="DF346">
        <v>600.625555555556</v>
      </c>
      <c r="DG346">
        <v>24.2577185185185</v>
      </c>
      <c r="DH346">
        <v>500.05762962963</v>
      </c>
      <c r="DI346">
        <v>90.365137037037</v>
      </c>
      <c r="DJ346">
        <v>0.0452483666666667</v>
      </c>
      <c r="DK346">
        <v>27.1922555555556</v>
      </c>
      <c r="DL346">
        <v>27.2924222222222</v>
      </c>
      <c r="DM346">
        <v>999.9</v>
      </c>
      <c r="DN346">
        <v>0</v>
      </c>
      <c r="DO346">
        <v>0</v>
      </c>
      <c r="DP346">
        <v>10023.5185185185</v>
      </c>
      <c r="DQ346">
        <v>0</v>
      </c>
      <c r="DR346">
        <v>18.0398333333333</v>
      </c>
      <c r="DS346">
        <v>-57.9059592592593</v>
      </c>
      <c r="DT346">
        <v>623.729888888889</v>
      </c>
      <c r="DU346">
        <v>678.541481481482</v>
      </c>
      <c r="DV346">
        <v>6.55998518518518</v>
      </c>
      <c r="DW346">
        <v>666.192555555556</v>
      </c>
      <c r="DX346">
        <v>18.1993666666667</v>
      </c>
      <c r="DY346">
        <v>2.23738185185185</v>
      </c>
      <c r="DZ346">
        <v>1.64458777777778</v>
      </c>
      <c r="EA346">
        <v>19.2325148148148</v>
      </c>
      <c r="EB346">
        <v>14.3830555555556</v>
      </c>
      <c r="EC346">
        <v>1999.95444444444</v>
      </c>
      <c r="ED346">
        <v>0.979994555555556</v>
      </c>
      <c r="EE346">
        <v>0.0200055074074074</v>
      </c>
      <c r="EF346">
        <v>0</v>
      </c>
      <c r="EG346">
        <v>847.149740740741</v>
      </c>
      <c r="EH346">
        <v>5.00063</v>
      </c>
      <c r="EI346">
        <v>16707.4222222222</v>
      </c>
      <c r="EJ346">
        <v>17256.4703703704</v>
      </c>
      <c r="EK346">
        <v>37.9673333333333</v>
      </c>
      <c r="EL346">
        <v>38.0275555555556</v>
      </c>
      <c r="EM346">
        <v>37.4416666666667</v>
      </c>
      <c r="EN346">
        <v>37.375</v>
      </c>
      <c r="EO346">
        <v>39</v>
      </c>
      <c r="EP346">
        <v>1955.04444444444</v>
      </c>
      <c r="EQ346">
        <v>39.91</v>
      </c>
      <c r="ER346">
        <v>0</v>
      </c>
      <c r="ES346">
        <v>1659028363.9</v>
      </c>
      <c r="ET346">
        <v>0</v>
      </c>
      <c r="EU346">
        <v>847.14432</v>
      </c>
      <c r="EV346">
        <v>10.2206153651876</v>
      </c>
      <c r="EW346">
        <v>177.384615079077</v>
      </c>
      <c r="EX346">
        <v>16708.148</v>
      </c>
      <c r="EY346">
        <v>15</v>
      </c>
      <c r="EZ346">
        <v>0</v>
      </c>
      <c r="FA346" t="s">
        <v>420</v>
      </c>
      <c r="FB346">
        <v>1657551626.5</v>
      </c>
      <c r="FC346">
        <v>1657551629</v>
      </c>
      <c r="FD346">
        <v>0</v>
      </c>
      <c r="FE346">
        <v>0.403</v>
      </c>
      <c r="FF346">
        <v>0.009</v>
      </c>
      <c r="FG346">
        <v>9.41</v>
      </c>
      <c r="FH346">
        <v>0.087</v>
      </c>
      <c r="FI346">
        <v>417</v>
      </c>
      <c r="FJ346">
        <v>17</v>
      </c>
      <c r="FK346">
        <v>1.61</v>
      </c>
      <c r="FL346">
        <v>0.59</v>
      </c>
      <c r="FM346">
        <v>-57.320735</v>
      </c>
      <c r="FN346">
        <v>-10.1266131332081</v>
      </c>
      <c r="FO346">
        <v>1.03913609925505</v>
      </c>
      <c r="FP346">
        <v>0</v>
      </c>
      <c r="FQ346">
        <v>846.475470588235</v>
      </c>
      <c r="FR346">
        <v>10.038258216463</v>
      </c>
      <c r="FS346">
        <v>1.01050002867811</v>
      </c>
      <c r="FT346">
        <v>0</v>
      </c>
      <c r="FU346">
        <v>6.549596</v>
      </c>
      <c r="FV346">
        <v>0.138901463414615</v>
      </c>
      <c r="FW346">
        <v>0.0147962408739518</v>
      </c>
      <c r="FX346">
        <v>0</v>
      </c>
      <c r="FY346">
        <v>0</v>
      </c>
      <c r="FZ346">
        <v>3</v>
      </c>
      <c r="GA346" t="s">
        <v>427</v>
      </c>
      <c r="GB346">
        <v>2.97343</v>
      </c>
      <c r="GC346">
        <v>2.69896</v>
      </c>
      <c r="GD346">
        <v>0.12228</v>
      </c>
      <c r="GE346">
        <v>0.131053</v>
      </c>
      <c r="GF346">
        <v>0.10542</v>
      </c>
      <c r="GG346">
        <v>0.0858668</v>
      </c>
      <c r="GH346">
        <v>34194</v>
      </c>
      <c r="GI346">
        <v>37019.4</v>
      </c>
      <c r="GJ346">
        <v>35301.7</v>
      </c>
      <c r="GK346">
        <v>38636.1</v>
      </c>
      <c r="GL346">
        <v>44767.9</v>
      </c>
      <c r="GM346">
        <v>51008.2</v>
      </c>
      <c r="GN346">
        <v>55177.2</v>
      </c>
      <c r="GO346">
        <v>61967.2</v>
      </c>
      <c r="GP346">
        <v>1.9832</v>
      </c>
      <c r="GQ346">
        <v>1.8478</v>
      </c>
      <c r="GR346">
        <v>0.13411</v>
      </c>
      <c r="GS346">
        <v>0</v>
      </c>
      <c r="GT346">
        <v>25.1334</v>
      </c>
      <c r="GU346">
        <v>999.9</v>
      </c>
      <c r="GV346">
        <v>58.222</v>
      </c>
      <c r="GW346">
        <v>29.195</v>
      </c>
      <c r="GX346">
        <v>26.2055</v>
      </c>
      <c r="GY346">
        <v>56.2164</v>
      </c>
      <c r="GZ346">
        <v>43.4375</v>
      </c>
      <c r="HA346">
        <v>1</v>
      </c>
      <c r="HB346">
        <v>-0.0642886</v>
      </c>
      <c r="HC346">
        <v>0.0429194</v>
      </c>
      <c r="HD346">
        <v>20.1132</v>
      </c>
      <c r="HE346">
        <v>5.19573</v>
      </c>
      <c r="HF346">
        <v>12.004</v>
      </c>
      <c r="HG346">
        <v>4.9744</v>
      </c>
      <c r="HH346">
        <v>3.2928</v>
      </c>
      <c r="HI346">
        <v>9999</v>
      </c>
      <c r="HJ346">
        <v>9999</v>
      </c>
      <c r="HK346">
        <v>9999</v>
      </c>
      <c r="HL346">
        <v>628.9</v>
      </c>
      <c r="HM346">
        <v>1.86319</v>
      </c>
      <c r="HN346">
        <v>1.86804</v>
      </c>
      <c r="HO346">
        <v>1.86783</v>
      </c>
      <c r="HP346">
        <v>1.86899</v>
      </c>
      <c r="HQ346">
        <v>1.86981</v>
      </c>
      <c r="HR346">
        <v>1.86584</v>
      </c>
      <c r="HS346">
        <v>1.86691</v>
      </c>
      <c r="HT346">
        <v>1.86829</v>
      </c>
      <c r="HU346">
        <v>5</v>
      </c>
      <c r="HV346">
        <v>0</v>
      </c>
      <c r="HW346">
        <v>0</v>
      </c>
      <c r="HX346">
        <v>0</v>
      </c>
      <c r="HY346" t="s">
        <v>422</v>
      </c>
      <c r="HZ346" t="s">
        <v>423</v>
      </c>
      <c r="IA346" t="s">
        <v>424</v>
      </c>
      <c r="IB346" t="s">
        <v>424</v>
      </c>
      <c r="IC346" t="s">
        <v>424</v>
      </c>
      <c r="ID346" t="s">
        <v>424</v>
      </c>
      <c r="IE346">
        <v>0</v>
      </c>
      <c r="IF346">
        <v>100</v>
      </c>
      <c r="IG346">
        <v>100</v>
      </c>
      <c r="IH346">
        <v>7.804</v>
      </c>
      <c r="II346">
        <v>0.5019</v>
      </c>
      <c r="IJ346">
        <v>4.02706509432224</v>
      </c>
      <c r="IK346">
        <v>0.00601174518973114</v>
      </c>
      <c r="IL346">
        <v>2.77886958061485e-07</v>
      </c>
      <c r="IM346">
        <v>-3.54636231360687e-10</v>
      </c>
      <c r="IN346">
        <v>-0.0404303883988718</v>
      </c>
      <c r="IO346">
        <v>-0.0177815531441476</v>
      </c>
      <c r="IP346">
        <v>0.00205572605671414</v>
      </c>
      <c r="IQ346">
        <v>-1.65519735432211e-05</v>
      </c>
      <c r="IR346">
        <v>-4</v>
      </c>
      <c r="IS346">
        <v>1848</v>
      </c>
      <c r="IT346">
        <v>1</v>
      </c>
      <c r="IU346">
        <v>25</v>
      </c>
      <c r="IV346">
        <v>24612.3</v>
      </c>
      <c r="IW346">
        <v>24612.3</v>
      </c>
      <c r="IX346">
        <v>1.54785</v>
      </c>
      <c r="IY346">
        <v>2.61108</v>
      </c>
      <c r="IZ346">
        <v>1.54785</v>
      </c>
      <c r="JA346">
        <v>2.30469</v>
      </c>
      <c r="JB346">
        <v>1.34644</v>
      </c>
      <c r="JC346">
        <v>2.31567</v>
      </c>
      <c r="JD346">
        <v>33.6254</v>
      </c>
      <c r="JE346">
        <v>24.2101</v>
      </c>
      <c r="JF346">
        <v>18</v>
      </c>
      <c r="JG346">
        <v>496.611</v>
      </c>
      <c r="JH346">
        <v>409.783</v>
      </c>
      <c r="JI346">
        <v>24.9999</v>
      </c>
      <c r="JJ346">
        <v>26.4109</v>
      </c>
      <c r="JK346">
        <v>30.0002</v>
      </c>
      <c r="JL346">
        <v>26.3467</v>
      </c>
      <c r="JM346">
        <v>26.2893</v>
      </c>
      <c r="JN346">
        <v>31.1196</v>
      </c>
      <c r="JO346">
        <v>38.473</v>
      </c>
      <c r="JP346">
        <v>86.8076</v>
      </c>
      <c r="JQ346">
        <v>25</v>
      </c>
      <c r="JR346">
        <v>709.007</v>
      </c>
      <c r="JS346">
        <v>18.1039</v>
      </c>
      <c r="JT346">
        <v>102.359</v>
      </c>
      <c r="JU346">
        <v>103.148</v>
      </c>
    </row>
    <row r="347" spans="1:281">
      <c r="A347">
        <v>331</v>
      </c>
      <c r="B347">
        <v>1659028370</v>
      </c>
      <c r="C347">
        <v>4686.90000009537</v>
      </c>
      <c r="D347" t="s">
        <v>1089</v>
      </c>
      <c r="E347" t="s">
        <v>1090</v>
      </c>
      <c r="F347">
        <v>5</v>
      </c>
      <c r="G347" t="s">
        <v>1006</v>
      </c>
      <c r="H347" t="s">
        <v>417</v>
      </c>
      <c r="I347">
        <v>1659028362.21429</v>
      </c>
      <c r="J347">
        <f>(K347)/1000</f>
        <v>0</v>
      </c>
      <c r="K347">
        <f>IF(CZ347, AN347, AH347)</f>
        <v>0</v>
      </c>
      <c r="L347">
        <f>IF(CZ347, AI347, AG347)</f>
        <v>0</v>
      </c>
      <c r="M347">
        <f>DB347 - IF(AU347&gt;1, L347*CV347*100.0/(AW347*DP347), 0)</f>
        <v>0</v>
      </c>
      <c r="N347">
        <f>((T347-J347/2)*M347-L347)/(T347+J347/2)</f>
        <v>0</v>
      </c>
      <c r="O347">
        <f>N347*(DI347+DJ347)/1000.0</f>
        <v>0</v>
      </c>
      <c r="P347">
        <f>(DB347 - IF(AU347&gt;1, L347*CV347*100.0/(AW347*DP347), 0))*(DI347+DJ347)/1000.0</f>
        <v>0</v>
      </c>
      <c r="Q347">
        <f>2.0/((1/S347-1/R347)+SIGN(S347)*SQRT((1/S347-1/R347)*(1/S347-1/R347) + 4*CW347/((CW347+1)*(CW347+1))*(2*1/S347*1/R347-1/R347*1/R347)))</f>
        <v>0</v>
      </c>
      <c r="R347">
        <f>IF(LEFT(CX347,1)&lt;&gt;"0",IF(LEFT(CX347,1)="1",3.0,CY347),$D$5+$E$5*(DP347*DI347/($K$5*1000))+$F$5*(DP347*DI347/($K$5*1000))*MAX(MIN(CV347,$J$5),$I$5)*MAX(MIN(CV347,$J$5),$I$5)+$G$5*MAX(MIN(CV347,$J$5),$I$5)*(DP347*DI347/($K$5*1000))+$H$5*(DP347*DI347/($K$5*1000))*(DP347*DI347/($K$5*1000)))</f>
        <v>0</v>
      </c>
      <c r="S347">
        <f>J347*(1000-(1000*0.61365*exp(17.502*W347/(240.97+W347))/(DI347+DJ347)+DD347)/2)/(1000*0.61365*exp(17.502*W347/(240.97+W347))/(DI347+DJ347)-DD347)</f>
        <v>0</v>
      </c>
      <c r="T347">
        <f>1/((CW347+1)/(Q347/1.6)+1/(R347/1.37)) + CW347/((CW347+1)/(Q347/1.6) + CW347/(R347/1.37))</f>
        <v>0</v>
      </c>
      <c r="U347">
        <f>(CR347*CU347)</f>
        <v>0</v>
      </c>
      <c r="V347">
        <f>(DK347+(U347+2*0.95*5.67E-8*(((DK347+$B$7)+273)^4-(DK347+273)^4)-44100*J347)/(1.84*29.3*R347+8*0.95*5.67E-8*(DK347+273)^3))</f>
        <v>0</v>
      </c>
      <c r="W347">
        <f>($C$7*DL347+$D$7*DM347+$E$7*V347)</f>
        <v>0</v>
      </c>
      <c r="X347">
        <f>0.61365*exp(17.502*W347/(240.97+W347))</f>
        <v>0</v>
      </c>
      <c r="Y347">
        <f>(Z347/AA347*100)</f>
        <v>0</v>
      </c>
      <c r="Z347">
        <f>DD347*(DI347+DJ347)/1000</f>
        <v>0</v>
      </c>
      <c r="AA347">
        <f>0.61365*exp(17.502*DK347/(240.97+DK347))</f>
        <v>0</v>
      </c>
      <c r="AB347">
        <f>(X347-DD347*(DI347+DJ347)/1000)</f>
        <v>0</v>
      </c>
      <c r="AC347">
        <f>(-J347*44100)</f>
        <v>0</v>
      </c>
      <c r="AD347">
        <f>2*29.3*R347*0.92*(DK347-W347)</f>
        <v>0</v>
      </c>
      <c r="AE347">
        <f>2*0.95*5.67E-8*(((DK347+$B$7)+273)^4-(W347+273)^4)</f>
        <v>0</v>
      </c>
      <c r="AF347">
        <f>U347+AE347+AC347+AD347</f>
        <v>0</v>
      </c>
      <c r="AG347">
        <f>DH347*AU347*(DC347-DB347*(1000-AU347*DE347)/(1000-AU347*DD347))/(100*CV347)</f>
        <v>0</v>
      </c>
      <c r="AH347">
        <f>1000*DH347*AU347*(DD347-DE347)/(100*CV347*(1000-AU347*DD347))</f>
        <v>0</v>
      </c>
      <c r="AI347">
        <f>(AJ347 - AK347 - DI347*1E3/(8.314*(DK347+273.15)) * AM347/DH347 * AL347) * DH347/(100*CV347) * (1000 - DE347)/1000</f>
        <v>0</v>
      </c>
      <c r="AJ347">
        <v>711.986701383917</v>
      </c>
      <c r="AK347">
        <v>663.5186</v>
      </c>
      <c r="AL347">
        <v>3.3681072893343</v>
      </c>
      <c r="AM347">
        <v>66.0504921813524</v>
      </c>
      <c r="AN347">
        <f>(AP347 - AO347 + DI347*1E3/(8.314*(DK347+273.15)) * AR347/DH347 * AQ347) * DH347/(100*CV347) * 1000/(1000 - AP347)</f>
        <v>0</v>
      </c>
      <c r="AO347">
        <v>18.1776452108225</v>
      </c>
      <c r="AP347">
        <v>24.7545769230769</v>
      </c>
      <c r="AQ347">
        <v>-0.000136199326598012</v>
      </c>
      <c r="AR347">
        <v>92.47</v>
      </c>
      <c r="AS347">
        <v>0</v>
      </c>
      <c r="AT347">
        <v>0</v>
      </c>
      <c r="AU347">
        <f>IF(AS347*$H$13&gt;=AW347,1.0,(AW347/(AW347-AS347*$H$13)))</f>
        <v>0</v>
      </c>
      <c r="AV347">
        <f>(AU347-1)*100</f>
        <v>0</v>
      </c>
      <c r="AW347">
        <f>MAX(0,($B$13+$C$13*DP347)/(1+$D$13*DP347)*DI347/(DK347+273)*$E$13)</f>
        <v>0</v>
      </c>
      <c r="AX347" t="s">
        <v>418</v>
      </c>
      <c r="AY347" t="s">
        <v>418</v>
      </c>
      <c r="AZ347">
        <v>0</v>
      </c>
      <c r="BA347">
        <v>0</v>
      </c>
      <c r="BB347">
        <f>1-AZ347/BA347</f>
        <v>0</v>
      </c>
      <c r="BC347">
        <v>0</v>
      </c>
      <c r="BD347" t="s">
        <v>418</v>
      </c>
      <c r="BE347" t="s">
        <v>418</v>
      </c>
      <c r="BF347">
        <v>0</v>
      </c>
      <c r="BG347">
        <v>0</v>
      </c>
      <c r="BH347">
        <f>1-BF347/BG347</f>
        <v>0</v>
      </c>
      <c r="BI347">
        <v>0.5</v>
      </c>
      <c r="BJ347">
        <f>CS347</f>
        <v>0</v>
      </c>
      <c r="BK347">
        <f>L347</f>
        <v>0</v>
      </c>
      <c r="BL347">
        <f>BH347*BI347*BJ347</f>
        <v>0</v>
      </c>
      <c r="BM347">
        <f>(BK347-BC347)/BJ347</f>
        <v>0</v>
      </c>
      <c r="BN347">
        <f>(BA347-BG347)/BG347</f>
        <v>0</v>
      </c>
      <c r="BO347">
        <f>AZ347/(BB347+AZ347/BG347)</f>
        <v>0</v>
      </c>
      <c r="BP347" t="s">
        <v>418</v>
      </c>
      <c r="BQ347">
        <v>0</v>
      </c>
      <c r="BR347">
        <f>IF(BQ347&lt;&gt;0, BQ347, BO347)</f>
        <v>0</v>
      </c>
      <c r="BS347">
        <f>1-BR347/BG347</f>
        <v>0</v>
      </c>
      <c r="BT347">
        <f>(BG347-BF347)/(BG347-BR347)</f>
        <v>0</v>
      </c>
      <c r="BU347">
        <f>(BA347-BG347)/(BA347-BR347)</f>
        <v>0</v>
      </c>
      <c r="BV347">
        <f>(BG347-BF347)/(BG347-AZ347)</f>
        <v>0</v>
      </c>
      <c r="BW347">
        <f>(BA347-BG347)/(BA347-AZ347)</f>
        <v>0</v>
      </c>
      <c r="BX347">
        <f>(BT347*BR347/BF347)</f>
        <v>0</v>
      </c>
      <c r="BY347">
        <f>(1-BX347)</f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f>$B$11*DQ347+$C$11*DR347+$F$11*EC347*(1-EF347)</f>
        <v>0</v>
      </c>
      <c r="CS347">
        <f>CR347*CT347</f>
        <v>0</v>
      </c>
      <c r="CT347">
        <f>($B$11*$D$9+$C$11*$D$9+$F$11*((EP347+EH347)/MAX(EP347+EH347+EQ347, 0.1)*$I$9+EQ347/MAX(EP347+EH347+EQ347, 0.1)*$J$9))/($B$11+$C$11+$F$11)</f>
        <v>0</v>
      </c>
      <c r="CU347">
        <f>($B$11*$K$9+$C$11*$K$9+$F$11*((EP347+EH347)/MAX(EP347+EH347+EQ347, 0.1)*$P$9+EQ347/MAX(EP347+EH347+EQ347, 0.1)*$Q$9))/($B$11+$C$11+$F$11)</f>
        <v>0</v>
      </c>
      <c r="CV347">
        <v>6</v>
      </c>
      <c r="CW347">
        <v>0.5</v>
      </c>
      <c r="CX347" t="s">
        <v>419</v>
      </c>
      <c r="CY347">
        <v>2</v>
      </c>
      <c r="CZ347" t="b">
        <v>1</v>
      </c>
      <c r="DA347">
        <v>1659028362.21429</v>
      </c>
      <c r="DB347">
        <v>623.432</v>
      </c>
      <c r="DC347">
        <v>682.100464285714</v>
      </c>
      <c r="DD347">
        <v>24.7580535714286</v>
      </c>
      <c r="DE347">
        <v>18.1848714285714</v>
      </c>
      <c r="DF347">
        <v>615.681214285714</v>
      </c>
      <c r="DG347">
        <v>24.2564928571429</v>
      </c>
      <c r="DH347">
        <v>500.065607142857</v>
      </c>
      <c r="DI347">
        <v>90.3648571428572</v>
      </c>
      <c r="DJ347">
        <v>0.045506375</v>
      </c>
      <c r="DK347">
        <v>27.1921892857143</v>
      </c>
      <c r="DL347">
        <v>27.2993285714286</v>
      </c>
      <c r="DM347">
        <v>999.9</v>
      </c>
      <c r="DN347">
        <v>0</v>
      </c>
      <c r="DO347">
        <v>0</v>
      </c>
      <c r="DP347">
        <v>10008.9285714286</v>
      </c>
      <c r="DQ347">
        <v>0</v>
      </c>
      <c r="DR347">
        <v>18.0413607142857</v>
      </c>
      <c r="DS347">
        <v>-58.6685142857143</v>
      </c>
      <c r="DT347">
        <v>639.258964285714</v>
      </c>
      <c r="DU347">
        <v>694.733928571429</v>
      </c>
      <c r="DV347">
        <v>6.57318678571429</v>
      </c>
      <c r="DW347">
        <v>682.100464285714</v>
      </c>
      <c r="DX347">
        <v>18.1848714285714</v>
      </c>
      <c r="DY347">
        <v>2.23725892857143</v>
      </c>
      <c r="DZ347">
        <v>1.64327321428571</v>
      </c>
      <c r="EA347">
        <v>19.2316321428571</v>
      </c>
      <c r="EB347">
        <v>14.3706785714286</v>
      </c>
      <c r="EC347">
        <v>1999.95464285714</v>
      </c>
      <c r="ED347">
        <v>0.979994535714286</v>
      </c>
      <c r="EE347">
        <v>0.0200055285714286</v>
      </c>
      <c r="EF347">
        <v>0</v>
      </c>
      <c r="EG347">
        <v>847.826357142857</v>
      </c>
      <c r="EH347">
        <v>5.00063</v>
      </c>
      <c r="EI347">
        <v>16720.7607142857</v>
      </c>
      <c r="EJ347">
        <v>17256.475</v>
      </c>
      <c r="EK347">
        <v>37.9685</v>
      </c>
      <c r="EL347">
        <v>38.0221428571429</v>
      </c>
      <c r="EM347">
        <v>37.437</v>
      </c>
      <c r="EN347">
        <v>37.375</v>
      </c>
      <c r="EO347">
        <v>39</v>
      </c>
      <c r="EP347">
        <v>1955.04464285714</v>
      </c>
      <c r="EQ347">
        <v>39.91</v>
      </c>
      <c r="ER347">
        <v>0</v>
      </c>
      <c r="ES347">
        <v>1659028368.7</v>
      </c>
      <c r="ET347">
        <v>0</v>
      </c>
      <c r="EU347">
        <v>847.85608</v>
      </c>
      <c r="EV347">
        <v>8.72869231227507</v>
      </c>
      <c r="EW347">
        <v>157.638461571469</v>
      </c>
      <c r="EX347">
        <v>16721.756</v>
      </c>
      <c r="EY347">
        <v>15</v>
      </c>
      <c r="EZ347">
        <v>0</v>
      </c>
      <c r="FA347" t="s">
        <v>420</v>
      </c>
      <c r="FB347">
        <v>1657551626.5</v>
      </c>
      <c r="FC347">
        <v>1657551629</v>
      </c>
      <c r="FD347">
        <v>0</v>
      </c>
      <c r="FE347">
        <v>0.403</v>
      </c>
      <c r="FF347">
        <v>0.009</v>
      </c>
      <c r="FG347">
        <v>9.41</v>
      </c>
      <c r="FH347">
        <v>0.087</v>
      </c>
      <c r="FI347">
        <v>417</v>
      </c>
      <c r="FJ347">
        <v>17</v>
      </c>
      <c r="FK347">
        <v>1.61</v>
      </c>
      <c r="FL347">
        <v>0.59</v>
      </c>
      <c r="FM347">
        <v>-58.1118275</v>
      </c>
      <c r="FN347">
        <v>-8.52549455909947</v>
      </c>
      <c r="FO347">
        <v>0.882761492699897</v>
      </c>
      <c r="FP347">
        <v>0</v>
      </c>
      <c r="FQ347">
        <v>847.241823529412</v>
      </c>
      <c r="FR347">
        <v>9.60375859345281</v>
      </c>
      <c r="FS347">
        <v>0.967569194077981</v>
      </c>
      <c r="FT347">
        <v>0</v>
      </c>
      <c r="FU347">
        <v>6.56396875</v>
      </c>
      <c r="FV347">
        <v>0.153332195121944</v>
      </c>
      <c r="FW347">
        <v>0.0162386024933645</v>
      </c>
      <c r="FX347">
        <v>0</v>
      </c>
      <c r="FY347">
        <v>0</v>
      </c>
      <c r="FZ347">
        <v>3</v>
      </c>
      <c r="GA347" t="s">
        <v>427</v>
      </c>
      <c r="GB347">
        <v>2.97306</v>
      </c>
      <c r="GC347">
        <v>2.69959</v>
      </c>
      <c r="GD347">
        <v>0.12449</v>
      </c>
      <c r="GE347">
        <v>0.133368</v>
      </c>
      <c r="GF347">
        <v>0.105379</v>
      </c>
      <c r="GG347">
        <v>0.0857021</v>
      </c>
      <c r="GH347">
        <v>34108.2</v>
      </c>
      <c r="GI347">
        <v>36920.6</v>
      </c>
      <c r="GJ347">
        <v>35302</v>
      </c>
      <c r="GK347">
        <v>38635.9</v>
      </c>
      <c r="GL347">
        <v>44770.4</v>
      </c>
      <c r="GM347">
        <v>51017.6</v>
      </c>
      <c r="GN347">
        <v>55177.6</v>
      </c>
      <c r="GO347">
        <v>61967.2</v>
      </c>
      <c r="GP347">
        <v>1.9826</v>
      </c>
      <c r="GQ347">
        <v>1.8478</v>
      </c>
      <c r="GR347">
        <v>0.132173</v>
      </c>
      <c r="GS347">
        <v>0</v>
      </c>
      <c r="GT347">
        <v>25.1334</v>
      </c>
      <c r="GU347">
        <v>999.9</v>
      </c>
      <c r="GV347">
        <v>58.198</v>
      </c>
      <c r="GW347">
        <v>29.195</v>
      </c>
      <c r="GX347">
        <v>26.1947</v>
      </c>
      <c r="GY347">
        <v>56.0764</v>
      </c>
      <c r="GZ347">
        <v>43.2692</v>
      </c>
      <c r="HA347">
        <v>1</v>
      </c>
      <c r="HB347">
        <v>-0.0640854</v>
      </c>
      <c r="HC347">
        <v>0.0446623</v>
      </c>
      <c r="HD347">
        <v>20.114</v>
      </c>
      <c r="HE347">
        <v>5.19932</v>
      </c>
      <c r="HF347">
        <v>12.0064</v>
      </c>
      <c r="HG347">
        <v>4.9756</v>
      </c>
      <c r="HH347">
        <v>3.2938</v>
      </c>
      <c r="HI347">
        <v>9999</v>
      </c>
      <c r="HJ347">
        <v>9999</v>
      </c>
      <c r="HK347">
        <v>9999</v>
      </c>
      <c r="HL347">
        <v>628.9</v>
      </c>
      <c r="HM347">
        <v>1.86319</v>
      </c>
      <c r="HN347">
        <v>1.86807</v>
      </c>
      <c r="HO347">
        <v>1.86783</v>
      </c>
      <c r="HP347">
        <v>1.86893</v>
      </c>
      <c r="HQ347">
        <v>1.86981</v>
      </c>
      <c r="HR347">
        <v>1.86584</v>
      </c>
      <c r="HS347">
        <v>1.86691</v>
      </c>
      <c r="HT347">
        <v>1.86829</v>
      </c>
      <c r="HU347">
        <v>5</v>
      </c>
      <c r="HV347">
        <v>0</v>
      </c>
      <c r="HW347">
        <v>0</v>
      </c>
      <c r="HX347">
        <v>0</v>
      </c>
      <c r="HY347" t="s">
        <v>422</v>
      </c>
      <c r="HZ347" t="s">
        <v>423</v>
      </c>
      <c r="IA347" t="s">
        <v>424</v>
      </c>
      <c r="IB347" t="s">
        <v>424</v>
      </c>
      <c r="IC347" t="s">
        <v>424</v>
      </c>
      <c r="ID347" t="s">
        <v>424</v>
      </c>
      <c r="IE347">
        <v>0</v>
      </c>
      <c r="IF347">
        <v>100</v>
      </c>
      <c r="IG347">
        <v>100</v>
      </c>
      <c r="IH347">
        <v>7.9</v>
      </c>
      <c r="II347">
        <v>0.5011</v>
      </c>
      <c r="IJ347">
        <v>4.02706509432224</v>
      </c>
      <c r="IK347">
        <v>0.00601174518973114</v>
      </c>
      <c r="IL347">
        <v>2.77886958061485e-07</v>
      </c>
      <c r="IM347">
        <v>-3.54636231360687e-10</v>
      </c>
      <c r="IN347">
        <v>-0.0404303883988718</v>
      </c>
      <c r="IO347">
        <v>-0.0177815531441476</v>
      </c>
      <c r="IP347">
        <v>0.00205572605671414</v>
      </c>
      <c r="IQ347">
        <v>-1.65519735432211e-05</v>
      </c>
      <c r="IR347">
        <v>-4</v>
      </c>
      <c r="IS347">
        <v>1848</v>
      </c>
      <c r="IT347">
        <v>1</v>
      </c>
      <c r="IU347">
        <v>25</v>
      </c>
      <c r="IV347">
        <v>24612.4</v>
      </c>
      <c r="IW347">
        <v>24612.3</v>
      </c>
      <c r="IX347">
        <v>1.58081</v>
      </c>
      <c r="IY347">
        <v>2.60254</v>
      </c>
      <c r="IZ347">
        <v>1.54785</v>
      </c>
      <c r="JA347">
        <v>2.30347</v>
      </c>
      <c r="JB347">
        <v>1.34644</v>
      </c>
      <c r="JC347">
        <v>2.41943</v>
      </c>
      <c r="JD347">
        <v>33.6254</v>
      </c>
      <c r="JE347">
        <v>24.2188</v>
      </c>
      <c r="JF347">
        <v>18</v>
      </c>
      <c r="JG347">
        <v>496.24</v>
      </c>
      <c r="JH347">
        <v>409.783</v>
      </c>
      <c r="JI347">
        <v>25.0003</v>
      </c>
      <c r="JJ347">
        <v>26.4109</v>
      </c>
      <c r="JK347">
        <v>30.0003</v>
      </c>
      <c r="JL347">
        <v>26.3489</v>
      </c>
      <c r="JM347">
        <v>26.2893</v>
      </c>
      <c r="JN347">
        <v>31.6936</v>
      </c>
      <c r="JO347">
        <v>38.7472</v>
      </c>
      <c r="JP347">
        <v>86.4258</v>
      </c>
      <c r="JQ347">
        <v>25</v>
      </c>
      <c r="JR347">
        <v>722.56</v>
      </c>
      <c r="JS347">
        <v>18.092</v>
      </c>
      <c r="JT347">
        <v>102.36</v>
      </c>
      <c r="JU347">
        <v>103.148</v>
      </c>
    </row>
    <row r="348" spans="1:281">
      <c r="A348">
        <v>332</v>
      </c>
      <c r="B348">
        <v>1659028375</v>
      </c>
      <c r="C348">
        <v>4691.90000009537</v>
      </c>
      <c r="D348" t="s">
        <v>1091</v>
      </c>
      <c r="E348" t="s">
        <v>1092</v>
      </c>
      <c r="F348">
        <v>5</v>
      </c>
      <c r="G348" t="s">
        <v>1006</v>
      </c>
      <c r="H348" t="s">
        <v>417</v>
      </c>
      <c r="I348">
        <v>1659028367.5</v>
      </c>
      <c r="J348">
        <f>(K348)/1000</f>
        <v>0</v>
      </c>
      <c r="K348">
        <f>IF(CZ348, AN348, AH348)</f>
        <v>0</v>
      </c>
      <c r="L348">
        <f>IF(CZ348, AI348, AG348)</f>
        <v>0</v>
      </c>
      <c r="M348">
        <f>DB348 - IF(AU348&gt;1, L348*CV348*100.0/(AW348*DP348), 0)</f>
        <v>0</v>
      </c>
      <c r="N348">
        <f>((T348-J348/2)*M348-L348)/(T348+J348/2)</f>
        <v>0</v>
      </c>
      <c r="O348">
        <f>N348*(DI348+DJ348)/1000.0</f>
        <v>0</v>
      </c>
      <c r="P348">
        <f>(DB348 - IF(AU348&gt;1, L348*CV348*100.0/(AW348*DP348), 0))*(DI348+DJ348)/1000.0</f>
        <v>0</v>
      </c>
      <c r="Q348">
        <f>2.0/((1/S348-1/R348)+SIGN(S348)*SQRT((1/S348-1/R348)*(1/S348-1/R348) + 4*CW348/((CW348+1)*(CW348+1))*(2*1/S348*1/R348-1/R348*1/R348)))</f>
        <v>0</v>
      </c>
      <c r="R348">
        <f>IF(LEFT(CX348,1)&lt;&gt;"0",IF(LEFT(CX348,1)="1",3.0,CY348),$D$5+$E$5*(DP348*DI348/($K$5*1000))+$F$5*(DP348*DI348/($K$5*1000))*MAX(MIN(CV348,$J$5),$I$5)*MAX(MIN(CV348,$J$5),$I$5)+$G$5*MAX(MIN(CV348,$J$5),$I$5)*(DP348*DI348/($K$5*1000))+$H$5*(DP348*DI348/($K$5*1000))*(DP348*DI348/($K$5*1000)))</f>
        <v>0</v>
      </c>
      <c r="S348">
        <f>J348*(1000-(1000*0.61365*exp(17.502*W348/(240.97+W348))/(DI348+DJ348)+DD348)/2)/(1000*0.61365*exp(17.502*W348/(240.97+W348))/(DI348+DJ348)-DD348)</f>
        <v>0</v>
      </c>
      <c r="T348">
        <f>1/((CW348+1)/(Q348/1.6)+1/(R348/1.37)) + CW348/((CW348+1)/(Q348/1.6) + CW348/(R348/1.37))</f>
        <v>0</v>
      </c>
      <c r="U348">
        <f>(CR348*CU348)</f>
        <v>0</v>
      </c>
      <c r="V348">
        <f>(DK348+(U348+2*0.95*5.67E-8*(((DK348+$B$7)+273)^4-(DK348+273)^4)-44100*J348)/(1.84*29.3*R348+8*0.95*5.67E-8*(DK348+273)^3))</f>
        <v>0</v>
      </c>
      <c r="W348">
        <f>($C$7*DL348+$D$7*DM348+$E$7*V348)</f>
        <v>0</v>
      </c>
      <c r="X348">
        <f>0.61365*exp(17.502*W348/(240.97+W348))</f>
        <v>0</v>
      </c>
      <c r="Y348">
        <f>(Z348/AA348*100)</f>
        <v>0</v>
      </c>
      <c r="Z348">
        <f>DD348*(DI348+DJ348)/1000</f>
        <v>0</v>
      </c>
      <c r="AA348">
        <f>0.61365*exp(17.502*DK348/(240.97+DK348))</f>
        <v>0</v>
      </c>
      <c r="AB348">
        <f>(X348-DD348*(DI348+DJ348)/1000)</f>
        <v>0</v>
      </c>
      <c r="AC348">
        <f>(-J348*44100)</f>
        <v>0</v>
      </c>
      <c r="AD348">
        <f>2*29.3*R348*0.92*(DK348-W348)</f>
        <v>0</v>
      </c>
      <c r="AE348">
        <f>2*0.95*5.67E-8*(((DK348+$B$7)+273)^4-(W348+273)^4)</f>
        <v>0</v>
      </c>
      <c r="AF348">
        <f>U348+AE348+AC348+AD348</f>
        <v>0</v>
      </c>
      <c r="AG348">
        <f>DH348*AU348*(DC348-DB348*(1000-AU348*DE348)/(1000-AU348*DD348))/(100*CV348)</f>
        <v>0</v>
      </c>
      <c r="AH348">
        <f>1000*DH348*AU348*(DD348-DE348)/(100*CV348*(1000-AU348*DD348))</f>
        <v>0</v>
      </c>
      <c r="AI348">
        <f>(AJ348 - AK348 - DI348*1E3/(8.314*(DK348+273.15)) * AM348/DH348 * AL348) * DH348/(100*CV348) * (1000 - DE348)/1000</f>
        <v>0</v>
      </c>
      <c r="AJ348">
        <v>729.272036298357</v>
      </c>
      <c r="AK348">
        <v>680.419509090909</v>
      </c>
      <c r="AL348">
        <v>3.3746102828925</v>
      </c>
      <c r="AM348">
        <v>66.0504921813524</v>
      </c>
      <c r="AN348">
        <f>(AP348 - AO348 + DI348*1E3/(8.314*(DK348+273.15)) * AR348/DH348 * AQ348) * DH348/(100*CV348) * 1000/(1000 - AP348)</f>
        <v>0</v>
      </c>
      <c r="AO348">
        <v>18.1135459661472</v>
      </c>
      <c r="AP348">
        <v>24.7308986013986</v>
      </c>
      <c r="AQ348">
        <v>5.62424242485295e-06</v>
      </c>
      <c r="AR348">
        <v>92.47</v>
      </c>
      <c r="AS348">
        <v>0</v>
      </c>
      <c r="AT348">
        <v>0</v>
      </c>
      <c r="AU348">
        <f>IF(AS348*$H$13&gt;=AW348,1.0,(AW348/(AW348-AS348*$H$13)))</f>
        <v>0</v>
      </c>
      <c r="AV348">
        <f>(AU348-1)*100</f>
        <v>0</v>
      </c>
      <c r="AW348">
        <f>MAX(0,($B$13+$C$13*DP348)/(1+$D$13*DP348)*DI348/(DK348+273)*$E$13)</f>
        <v>0</v>
      </c>
      <c r="AX348" t="s">
        <v>418</v>
      </c>
      <c r="AY348" t="s">
        <v>418</v>
      </c>
      <c r="AZ348">
        <v>0</v>
      </c>
      <c r="BA348">
        <v>0</v>
      </c>
      <c r="BB348">
        <f>1-AZ348/BA348</f>
        <v>0</v>
      </c>
      <c r="BC348">
        <v>0</v>
      </c>
      <c r="BD348" t="s">
        <v>418</v>
      </c>
      <c r="BE348" t="s">
        <v>418</v>
      </c>
      <c r="BF348">
        <v>0</v>
      </c>
      <c r="BG348">
        <v>0</v>
      </c>
      <c r="BH348">
        <f>1-BF348/BG348</f>
        <v>0</v>
      </c>
      <c r="BI348">
        <v>0.5</v>
      </c>
      <c r="BJ348">
        <f>CS348</f>
        <v>0</v>
      </c>
      <c r="BK348">
        <f>L348</f>
        <v>0</v>
      </c>
      <c r="BL348">
        <f>BH348*BI348*BJ348</f>
        <v>0</v>
      </c>
      <c r="BM348">
        <f>(BK348-BC348)/BJ348</f>
        <v>0</v>
      </c>
      <c r="BN348">
        <f>(BA348-BG348)/BG348</f>
        <v>0</v>
      </c>
      <c r="BO348">
        <f>AZ348/(BB348+AZ348/BG348)</f>
        <v>0</v>
      </c>
      <c r="BP348" t="s">
        <v>418</v>
      </c>
      <c r="BQ348">
        <v>0</v>
      </c>
      <c r="BR348">
        <f>IF(BQ348&lt;&gt;0, BQ348, BO348)</f>
        <v>0</v>
      </c>
      <c r="BS348">
        <f>1-BR348/BG348</f>
        <v>0</v>
      </c>
      <c r="BT348">
        <f>(BG348-BF348)/(BG348-BR348)</f>
        <v>0</v>
      </c>
      <c r="BU348">
        <f>(BA348-BG348)/(BA348-BR348)</f>
        <v>0</v>
      </c>
      <c r="BV348">
        <f>(BG348-BF348)/(BG348-AZ348)</f>
        <v>0</v>
      </c>
      <c r="BW348">
        <f>(BA348-BG348)/(BA348-AZ348)</f>
        <v>0</v>
      </c>
      <c r="BX348">
        <f>(BT348*BR348/BF348)</f>
        <v>0</v>
      </c>
      <c r="BY348">
        <f>(1-BX348)</f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f>$B$11*DQ348+$C$11*DR348+$F$11*EC348*(1-EF348)</f>
        <v>0</v>
      </c>
      <c r="CS348">
        <f>CR348*CT348</f>
        <v>0</v>
      </c>
      <c r="CT348">
        <f>($B$11*$D$9+$C$11*$D$9+$F$11*((EP348+EH348)/MAX(EP348+EH348+EQ348, 0.1)*$I$9+EQ348/MAX(EP348+EH348+EQ348, 0.1)*$J$9))/($B$11+$C$11+$F$11)</f>
        <v>0</v>
      </c>
      <c r="CU348">
        <f>($B$11*$K$9+$C$11*$K$9+$F$11*((EP348+EH348)/MAX(EP348+EH348+EQ348, 0.1)*$P$9+EQ348/MAX(EP348+EH348+EQ348, 0.1)*$Q$9))/($B$11+$C$11+$F$11)</f>
        <v>0</v>
      </c>
      <c r="CV348">
        <v>6</v>
      </c>
      <c r="CW348">
        <v>0.5</v>
      </c>
      <c r="CX348" t="s">
        <v>419</v>
      </c>
      <c r="CY348">
        <v>2</v>
      </c>
      <c r="CZ348" t="b">
        <v>1</v>
      </c>
      <c r="DA348">
        <v>1659028367.5</v>
      </c>
      <c r="DB348">
        <v>640.625444444444</v>
      </c>
      <c r="DC348">
        <v>699.898740740741</v>
      </c>
      <c r="DD348">
        <v>24.7535555555556</v>
      </c>
      <c r="DE348">
        <v>18.1502518518519</v>
      </c>
      <c r="DF348">
        <v>632.773037037037</v>
      </c>
      <c r="DG348">
        <v>24.2522074074074</v>
      </c>
      <c r="DH348">
        <v>500.031888888889</v>
      </c>
      <c r="DI348">
        <v>90.3653481481481</v>
      </c>
      <c r="DJ348">
        <v>0.0456859555555556</v>
      </c>
      <c r="DK348">
        <v>27.1933037037037</v>
      </c>
      <c r="DL348">
        <v>27.3125148148148</v>
      </c>
      <c r="DM348">
        <v>999.9</v>
      </c>
      <c r="DN348">
        <v>0</v>
      </c>
      <c r="DO348">
        <v>0</v>
      </c>
      <c r="DP348">
        <v>9992.40740740741</v>
      </c>
      <c r="DQ348">
        <v>0</v>
      </c>
      <c r="DR348">
        <v>18.0508666666667</v>
      </c>
      <c r="DS348">
        <v>-59.273237037037</v>
      </c>
      <c r="DT348">
        <v>656.885777777778</v>
      </c>
      <c r="DU348">
        <v>712.836481481482</v>
      </c>
      <c r="DV348">
        <v>6.60330444444444</v>
      </c>
      <c r="DW348">
        <v>699.898740740741</v>
      </c>
      <c r="DX348">
        <v>18.1502518518519</v>
      </c>
      <c r="DY348">
        <v>2.23686296296296</v>
      </c>
      <c r="DZ348">
        <v>1.6401537037037</v>
      </c>
      <c r="EA348">
        <v>19.2288</v>
      </c>
      <c r="EB348">
        <v>14.3412888888889</v>
      </c>
      <c r="EC348">
        <v>1999.97703703704</v>
      </c>
      <c r="ED348">
        <v>0.979994777777778</v>
      </c>
      <c r="EE348">
        <v>0.0200052703703704</v>
      </c>
      <c r="EF348">
        <v>0</v>
      </c>
      <c r="EG348">
        <v>848.477259259259</v>
      </c>
      <c r="EH348">
        <v>5.00063</v>
      </c>
      <c r="EI348">
        <v>16734.2888888889</v>
      </c>
      <c r="EJ348">
        <v>17256.6740740741</v>
      </c>
      <c r="EK348">
        <v>37.9813333333333</v>
      </c>
      <c r="EL348">
        <v>38.0160740740741</v>
      </c>
      <c r="EM348">
        <v>37.4416666666667</v>
      </c>
      <c r="EN348">
        <v>37.375</v>
      </c>
      <c r="EO348">
        <v>39</v>
      </c>
      <c r="EP348">
        <v>1955.06703703704</v>
      </c>
      <c r="EQ348">
        <v>39.91</v>
      </c>
      <c r="ER348">
        <v>0</v>
      </c>
      <c r="ES348">
        <v>1659028374.1</v>
      </c>
      <c r="ET348">
        <v>0</v>
      </c>
      <c r="EU348">
        <v>848.487615384615</v>
      </c>
      <c r="EV348">
        <v>6.21935042065548</v>
      </c>
      <c r="EW348">
        <v>141.743589755494</v>
      </c>
      <c r="EX348">
        <v>16734.5461538462</v>
      </c>
      <c r="EY348">
        <v>15</v>
      </c>
      <c r="EZ348">
        <v>0</v>
      </c>
      <c r="FA348" t="s">
        <v>420</v>
      </c>
      <c r="FB348">
        <v>1657551626.5</v>
      </c>
      <c r="FC348">
        <v>1657551629</v>
      </c>
      <c r="FD348">
        <v>0</v>
      </c>
      <c r="FE348">
        <v>0.403</v>
      </c>
      <c r="FF348">
        <v>0.009</v>
      </c>
      <c r="FG348">
        <v>9.41</v>
      </c>
      <c r="FH348">
        <v>0.087</v>
      </c>
      <c r="FI348">
        <v>417</v>
      </c>
      <c r="FJ348">
        <v>17</v>
      </c>
      <c r="FK348">
        <v>1.61</v>
      </c>
      <c r="FL348">
        <v>0.59</v>
      </c>
      <c r="FM348">
        <v>-58.81573</v>
      </c>
      <c r="FN348">
        <v>-8.43766829268279</v>
      </c>
      <c r="FO348">
        <v>0.872808585028814</v>
      </c>
      <c r="FP348">
        <v>0</v>
      </c>
      <c r="FQ348">
        <v>847.949588235294</v>
      </c>
      <c r="FR348">
        <v>7.99254392694982</v>
      </c>
      <c r="FS348">
        <v>0.815542515848013</v>
      </c>
      <c r="FT348">
        <v>0</v>
      </c>
      <c r="FU348">
        <v>6.5853205</v>
      </c>
      <c r="FV348">
        <v>0.311710018761724</v>
      </c>
      <c r="FW348">
        <v>0.0319651955218485</v>
      </c>
      <c r="FX348">
        <v>0</v>
      </c>
      <c r="FY348">
        <v>0</v>
      </c>
      <c r="FZ348">
        <v>3</v>
      </c>
      <c r="GA348" t="s">
        <v>427</v>
      </c>
      <c r="GB348">
        <v>2.97347</v>
      </c>
      <c r="GC348">
        <v>2.70036</v>
      </c>
      <c r="GD348">
        <v>0.126672</v>
      </c>
      <c r="GE348">
        <v>0.135408</v>
      </c>
      <c r="GF348">
        <v>0.105337</v>
      </c>
      <c r="GG348">
        <v>0.0855761</v>
      </c>
      <c r="GH348">
        <v>34023</v>
      </c>
      <c r="GI348">
        <v>36834.1</v>
      </c>
      <c r="GJ348">
        <v>35301.7</v>
      </c>
      <c r="GK348">
        <v>38636.3</v>
      </c>
      <c r="GL348">
        <v>44772.4</v>
      </c>
      <c r="GM348">
        <v>51024.8</v>
      </c>
      <c r="GN348">
        <v>55177.4</v>
      </c>
      <c r="GO348">
        <v>61967.3</v>
      </c>
      <c r="GP348">
        <v>1.9832</v>
      </c>
      <c r="GQ348">
        <v>1.8478</v>
      </c>
      <c r="GR348">
        <v>0.133067</v>
      </c>
      <c r="GS348">
        <v>0</v>
      </c>
      <c r="GT348">
        <v>25.1355</v>
      </c>
      <c r="GU348">
        <v>999.9</v>
      </c>
      <c r="GV348">
        <v>58.174</v>
      </c>
      <c r="GW348">
        <v>29.195</v>
      </c>
      <c r="GX348">
        <v>26.1875</v>
      </c>
      <c r="GY348">
        <v>56.3864</v>
      </c>
      <c r="GZ348">
        <v>43.3574</v>
      </c>
      <c r="HA348">
        <v>1</v>
      </c>
      <c r="HB348">
        <v>-0.0636992</v>
      </c>
      <c r="HC348">
        <v>0.0464052</v>
      </c>
      <c r="HD348">
        <v>20.1131</v>
      </c>
      <c r="HE348">
        <v>5.19692</v>
      </c>
      <c r="HF348">
        <v>12.004</v>
      </c>
      <c r="HG348">
        <v>4.9752</v>
      </c>
      <c r="HH348">
        <v>3.293</v>
      </c>
      <c r="HI348">
        <v>9999</v>
      </c>
      <c r="HJ348">
        <v>9999</v>
      </c>
      <c r="HK348">
        <v>9999</v>
      </c>
      <c r="HL348">
        <v>628.9</v>
      </c>
      <c r="HM348">
        <v>1.86316</v>
      </c>
      <c r="HN348">
        <v>1.86801</v>
      </c>
      <c r="HO348">
        <v>1.86783</v>
      </c>
      <c r="HP348">
        <v>1.86899</v>
      </c>
      <c r="HQ348">
        <v>1.86981</v>
      </c>
      <c r="HR348">
        <v>1.86584</v>
      </c>
      <c r="HS348">
        <v>1.86691</v>
      </c>
      <c r="HT348">
        <v>1.86829</v>
      </c>
      <c r="HU348">
        <v>5</v>
      </c>
      <c r="HV348">
        <v>0</v>
      </c>
      <c r="HW348">
        <v>0</v>
      </c>
      <c r="HX348">
        <v>0</v>
      </c>
      <c r="HY348" t="s">
        <v>422</v>
      </c>
      <c r="HZ348" t="s">
        <v>423</v>
      </c>
      <c r="IA348" t="s">
        <v>424</v>
      </c>
      <c r="IB348" t="s">
        <v>424</v>
      </c>
      <c r="IC348" t="s">
        <v>424</v>
      </c>
      <c r="ID348" t="s">
        <v>424</v>
      </c>
      <c r="IE348">
        <v>0</v>
      </c>
      <c r="IF348">
        <v>100</v>
      </c>
      <c r="IG348">
        <v>100</v>
      </c>
      <c r="IH348">
        <v>7.997</v>
      </c>
      <c r="II348">
        <v>0.5004</v>
      </c>
      <c r="IJ348">
        <v>4.02706509432224</v>
      </c>
      <c r="IK348">
        <v>0.00601174518973114</v>
      </c>
      <c r="IL348">
        <v>2.77886958061485e-07</v>
      </c>
      <c r="IM348">
        <v>-3.54636231360687e-10</v>
      </c>
      <c r="IN348">
        <v>-0.0404303883988718</v>
      </c>
      <c r="IO348">
        <v>-0.0177815531441476</v>
      </c>
      <c r="IP348">
        <v>0.00205572605671414</v>
      </c>
      <c r="IQ348">
        <v>-1.65519735432211e-05</v>
      </c>
      <c r="IR348">
        <v>-4</v>
      </c>
      <c r="IS348">
        <v>1848</v>
      </c>
      <c r="IT348">
        <v>1</v>
      </c>
      <c r="IU348">
        <v>25</v>
      </c>
      <c r="IV348">
        <v>24612.5</v>
      </c>
      <c r="IW348">
        <v>24612.4</v>
      </c>
      <c r="IX348">
        <v>1.60889</v>
      </c>
      <c r="IY348">
        <v>2.60864</v>
      </c>
      <c r="IZ348">
        <v>1.54785</v>
      </c>
      <c r="JA348">
        <v>2.30347</v>
      </c>
      <c r="JB348">
        <v>1.34644</v>
      </c>
      <c r="JC348">
        <v>2.37671</v>
      </c>
      <c r="JD348">
        <v>33.6254</v>
      </c>
      <c r="JE348">
        <v>24.2188</v>
      </c>
      <c r="JF348">
        <v>18</v>
      </c>
      <c r="JG348">
        <v>496.631</v>
      </c>
      <c r="JH348">
        <v>409.783</v>
      </c>
      <c r="JI348">
        <v>25.0004</v>
      </c>
      <c r="JJ348">
        <v>26.4132</v>
      </c>
      <c r="JK348">
        <v>30.0003</v>
      </c>
      <c r="JL348">
        <v>26.3489</v>
      </c>
      <c r="JM348">
        <v>26.2893</v>
      </c>
      <c r="JN348">
        <v>32.3179</v>
      </c>
      <c r="JO348">
        <v>38.7472</v>
      </c>
      <c r="JP348">
        <v>86.4258</v>
      </c>
      <c r="JQ348">
        <v>25</v>
      </c>
      <c r="JR348">
        <v>742.751</v>
      </c>
      <c r="JS348">
        <v>18.0875</v>
      </c>
      <c r="JT348">
        <v>102.359</v>
      </c>
      <c r="JU348">
        <v>103.148</v>
      </c>
    </row>
    <row r="349" spans="1:281">
      <c r="A349">
        <v>333</v>
      </c>
      <c r="B349">
        <v>1659028380</v>
      </c>
      <c r="C349">
        <v>4696.90000009537</v>
      </c>
      <c r="D349" t="s">
        <v>1093</v>
      </c>
      <c r="E349" t="s">
        <v>1094</v>
      </c>
      <c r="F349">
        <v>5</v>
      </c>
      <c r="G349" t="s">
        <v>1006</v>
      </c>
      <c r="H349" t="s">
        <v>417</v>
      </c>
      <c r="I349">
        <v>1659028372.21429</v>
      </c>
      <c r="J349">
        <f>(K349)/1000</f>
        <v>0</v>
      </c>
      <c r="K349">
        <f>IF(CZ349, AN349, AH349)</f>
        <v>0</v>
      </c>
      <c r="L349">
        <f>IF(CZ349, AI349, AG349)</f>
        <v>0</v>
      </c>
      <c r="M349">
        <f>DB349 - IF(AU349&gt;1, L349*CV349*100.0/(AW349*DP349), 0)</f>
        <v>0</v>
      </c>
      <c r="N349">
        <f>((T349-J349/2)*M349-L349)/(T349+J349/2)</f>
        <v>0</v>
      </c>
      <c r="O349">
        <f>N349*(DI349+DJ349)/1000.0</f>
        <v>0</v>
      </c>
      <c r="P349">
        <f>(DB349 - IF(AU349&gt;1, L349*CV349*100.0/(AW349*DP349), 0))*(DI349+DJ349)/1000.0</f>
        <v>0</v>
      </c>
      <c r="Q349">
        <f>2.0/((1/S349-1/R349)+SIGN(S349)*SQRT((1/S349-1/R349)*(1/S349-1/R349) + 4*CW349/((CW349+1)*(CW349+1))*(2*1/S349*1/R349-1/R349*1/R349)))</f>
        <v>0</v>
      </c>
      <c r="R349">
        <f>IF(LEFT(CX349,1)&lt;&gt;"0",IF(LEFT(CX349,1)="1",3.0,CY349),$D$5+$E$5*(DP349*DI349/($K$5*1000))+$F$5*(DP349*DI349/($K$5*1000))*MAX(MIN(CV349,$J$5),$I$5)*MAX(MIN(CV349,$J$5),$I$5)+$G$5*MAX(MIN(CV349,$J$5),$I$5)*(DP349*DI349/($K$5*1000))+$H$5*(DP349*DI349/($K$5*1000))*(DP349*DI349/($K$5*1000)))</f>
        <v>0</v>
      </c>
      <c r="S349">
        <f>J349*(1000-(1000*0.61365*exp(17.502*W349/(240.97+W349))/(DI349+DJ349)+DD349)/2)/(1000*0.61365*exp(17.502*W349/(240.97+W349))/(DI349+DJ349)-DD349)</f>
        <v>0</v>
      </c>
      <c r="T349">
        <f>1/((CW349+1)/(Q349/1.6)+1/(R349/1.37)) + CW349/((CW349+1)/(Q349/1.6) + CW349/(R349/1.37))</f>
        <v>0</v>
      </c>
      <c r="U349">
        <f>(CR349*CU349)</f>
        <v>0</v>
      </c>
      <c r="V349">
        <f>(DK349+(U349+2*0.95*5.67E-8*(((DK349+$B$7)+273)^4-(DK349+273)^4)-44100*J349)/(1.84*29.3*R349+8*0.95*5.67E-8*(DK349+273)^3))</f>
        <v>0</v>
      </c>
      <c r="W349">
        <f>($C$7*DL349+$D$7*DM349+$E$7*V349)</f>
        <v>0</v>
      </c>
      <c r="X349">
        <f>0.61365*exp(17.502*W349/(240.97+W349))</f>
        <v>0</v>
      </c>
      <c r="Y349">
        <f>(Z349/AA349*100)</f>
        <v>0</v>
      </c>
      <c r="Z349">
        <f>DD349*(DI349+DJ349)/1000</f>
        <v>0</v>
      </c>
      <c r="AA349">
        <f>0.61365*exp(17.502*DK349/(240.97+DK349))</f>
        <v>0</v>
      </c>
      <c r="AB349">
        <f>(X349-DD349*(DI349+DJ349)/1000)</f>
        <v>0</v>
      </c>
      <c r="AC349">
        <f>(-J349*44100)</f>
        <v>0</v>
      </c>
      <c r="AD349">
        <f>2*29.3*R349*0.92*(DK349-W349)</f>
        <v>0</v>
      </c>
      <c r="AE349">
        <f>2*0.95*5.67E-8*(((DK349+$B$7)+273)^4-(W349+273)^4)</f>
        <v>0</v>
      </c>
      <c r="AF349">
        <f>U349+AE349+AC349+AD349</f>
        <v>0</v>
      </c>
      <c r="AG349">
        <f>DH349*AU349*(DC349-DB349*(1000-AU349*DE349)/(1000-AU349*DD349))/(100*CV349)</f>
        <v>0</v>
      </c>
      <c r="AH349">
        <f>1000*DH349*AU349*(DD349-DE349)/(100*CV349*(1000-AU349*DD349))</f>
        <v>0</v>
      </c>
      <c r="AI349">
        <f>(AJ349 - AK349 - DI349*1E3/(8.314*(DK349+273.15)) * AM349/DH349 * AL349) * DH349/(100*CV349) * (1000 - DE349)/1000</f>
        <v>0</v>
      </c>
      <c r="AJ349">
        <v>746.411105364953</v>
      </c>
      <c r="AK349">
        <v>697.23723030303</v>
      </c>
      <c r="AL349">
        <v>3.38405888080503</v>
      </c>
      <c r="AM349">
        <v>66.0504921813524</v>
      </c>
      <c r="AN349">
        <f>(AP349 - AO349 + DI349*1E3/(8.314*(DK349+273.15)) * AR349/DH349 * AQ349) * DH349/(100*CV349) * 1000/(1000 - AP349)</f>
        <v>0</v>
      </c>
      <c r="AO349">
        <v>18.0922193512987</v>
      </c>
      <c r="AP349">
        <v>24.731548951049</v>
      </c>
      <c r="AQ349">
        <v>-0.000241454545448754</v>
      </c>
      <c r="AR349">
        <v>92.47</v>
      </c>
      <c r="AS349">
        <v>0</v>
      </c>
      <c r="AT349">
        <v>0</v>
      </c>
      <c r="AU349">
        <f>IF(AS349*$H$13&gt;=AW349,1.0,(AW349/(AW349-AS349*$H$13)))</f>
        <v>0</v>
      </c>
      <c r="AV349">
        <f>(AU349-1)*100</f>
        <v>0</v>
      </c>
      <c r="AW349">
        <f>MAX(0,($B$13+$C$13*DP349)/(1+$D$13*DP349)*DI349/(DK349+273)*$E$13)</f>
        <v>0</v>
      </c>
      <c r="AX349" t="s">
        <v>418</v>
      </c>
      <c r="AY349" t="s">
        <v>418</v>
      </c>
      <c r="AZ349">
        <v>0</v>
      </c>
      <c r="BA349">
        <v>0</v>
      </c>
      <c r="BB349">
        <f>1-AZ349/BA349</f>
        <v>0</v>
      </c>
      <c r="BC349">
        <v>0</v>
      </c>
      <c r="BD349" t="s">
        <v>418</v>
      </c>
      <c r="BE349" t="s">
        <v>418</v>
      </c>
      <c r="BF349">
        <v>0</v>
      </c>
      <c r="BG349">
        <v>0</v>
      </c>
      <c r="BH349">
        <f>1-BF349/BG349</f>
        <v>0</v>
      </c>
      <c r="BI349">
        <v>0.5</v>
      </c>
      <c r="BJ349">
        <f>CS349</f>
        <v>0</v>
      </c>
      <c r="BK349">
        <f>L349</f>
        <v>0</v>
      </c>
      <c r="BL349">
        <f>BH349*BI349*BJ349</f>
        <v>0</v>
      </c>
      <c r="BM349">
        <f>(BK349-BC349)/BJ349</f>
        <v>0</v>
      </c>
      <c r="BN349">
        <f>(BA349-BG349)/BG349</f>
        <v>0</v>
      </c>
      <c r="BO349">
        <f>AZ349/(BB349+AZ349/BG349)</f>
        <v>0</v>
      </c>
      <c r="BP349" t="s">
        <v>418</v>
      </c>
      <c r="BQ349">
        <v>0</v>
      </c>
      <c r="BR349">
        <f>IF(BQ349&lt;&gt;0, BQ349, BO349)</f>
        <v>0</v>
      </c>
      <c r="BS349">
        <f>1-BR349/BG349</f>
        <v>0</v>
      </c>
      <c r="BT349">
        <f>(BG349-BF349)/(BG349-BR349)</f>
        <v>0</v>
      </c>
      <c r="BU349">
        <f>(BA349-BG349)/(BA349-BR349)</f>
        <v>0</v>
      </c>
      <c r="BV349">
        <f>(BG349-BF349)/(BG349-AZ349)</f>
        <v>0</v>
      </c>
      <c r="BW349">
        <f>(BA349-BG349)/(BA349-AZ349)</f>
        <v>0</v>
      </c>
      <c r="BX349">
        <f>(BT349*BR349/BF349)</f>
        <v>0</v>
      </c>
      <c r="BY349">
        <f>(1-BX349)</f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f>$B$11*DQ349+$C$11*DR349+$F$11*EC349*(1-EF349)</f>
        <v>0</v>
      </c>
      <c r="CS349">
        <f>CR349*CT349</f>
        <v>0</v>
      </c>
      <c r="CT349">
        <f>($B$11*$D$9+$C$11*$D$9+$F$11*((EP349+EH349)/MAX(EP349+EH349+EQ349, 0.1)*$I$9+EQ349/MAX(EP349+EH349+EQ349, 0.1)*$J$9))/($B$11+$C$11+$F$11)</f>
        <v>0</v>
      </c>
      <c r="CU349">
        <f>($B$11*$K$9+$C$11*$K$9+$F$11*((EP349+EH349)/MAX(EP349+EH349+EQ349, 0.1)*$P$9+EQ349/MAX(EP349+EH349+EQ349, 0.1)*$Q$9))/($B$11+$C$11+$F$11)</f>
        <v>0</v>
      </c>
      <c r="CV349">
        <v>6</v>
      </c>
      <c r="CW349">
        <v>0.5</v>
      </c>
      <c r="CX349" t="s">
        <v>419</v>
      </c>
      <c r="CY349">
        <v>2</v>
      </c>
      <c r="CZ349" t="b">
        <v>1</v>
      </c>
      <c r="DA349">
        <v>1659028372.21429</v>
      </c>
      <c r="DB349">
        <v>656.013321428572</v>
      </c>
      <c r="DC349">
        <v>715.878142857143</v>
      </c>
      <c r="DD349">
        <v>24.745675</v>
      </c>
      <c r="DE349">
        <v>18.1212142857143</v>
      </c>
      <c r="DF349">
        <v>648.070214285714</v>
      </c>
      <c r="DG349">
        <v>24.2447285714286</v>
      </c>
      <c r="DH349">
        <v>500.079821428571</v>
      </c>
      <c r="DI349">
        <v>90.3653142857143</v>
      </c>
      <c r="DJ349">
        <v>0.04593535</v>
      </c>
      <c r="DK349">
        <v>27.194275</v>
      </c>
      <c r="DL349">
        <v>27.3084285714286</v>
      </c>
      <c r="DM349">
        <v>999.9</v>
      </c>
      <c r="DN349">
        <v>0</v>
      </c>
      <c r="DO349">
        <v>0</v>
      </c>
      <c r="DP349">
        <v>9986.07142857143</v>
      </c>
      <c r="DQ349">
        <v>0</v>
      </c>
      <c r="DR349">
        <v>18.0630464285714</v>
      </c>
      <c r="DS349">
        <v>-59.8646928571429</v>
      </c>
      <c r="DT349">
        <v>672.658785714286</v>
      </c>
      <c r="DU349">
        <v>729.089642857143</v>
      </c>
      <c r="DV349">
        <v>6.62446357142857</v>
      </c>
      <c r="DW349">
        <v>715.878142857143</v>
      </c>
      <c r="DX349">
        <v>18.1212142857143</v>
      </c>
      <c r="DY349">
        <v>2.23615035714286</v>
      </c>
      <c r="DZ349">
        <v>1.63752857142857</v>
      </c>
      <c r="EA349">
        <v>19.2236964285714</v>
      </c>
      <c r="EB349">
        <v>14.3165428571429</v>
      </c>
      <c r="EC349">
        <v>1999.96357142857</v>
      </c>
      <c r="ED349">
        <v>0.979994642857143</v>
      </c>
      <c r="EE349">
        <v>0.0200054142857143</v>
      </c>
      <c r="EF349">
        <v>0</v>
      </c>
      <c r="EG349">
        <v>848.988571428571</v>
      </c>
      <c r="EH349">
        <v>5.00063</v>
      </c>
      <c r="EI349">
        <v>16744.475</v>
      </c>
      <c r="EJ349">
        <v>17256.5571428571</v>
      </c>
      <c r="EK349">
        <v>37.9865</v>
      </c>
      <c r="EL349">
        <v>38.0110714285714</v>
      </c>
      <c r="EM349">
        <v>37.4505</v>
      </c>
      <c r="EN349">
        <v>37.375</v>
      </c>
      <c r="EO349">
        <v>39</v>
      </c>
      <c r="EP349">
        <v>1955.05357142857</v>
      </c>
      <c r="EQ349">
        <v>39.91</v>
      </c>
      <c r="ER349">
        <v>0</v>
      </c>
      <c r="ES349">
        <v>1659028378.9</v>
      </c>
      <c r="ET349">
        <v>0</v>
      </c>
      <c r="EU349">
        <v>849.013076923077</v>
      </c>
      <c r="EV349">
        <v>6.10810255992799</v>
      </c>
      <c r="EW349">
        <v>123.958974369705</v>
      </c>
      <c r="EX349">
        <v>16745.1153846154</v>
      </c>
      <c r="EY349">
        <v>15</v>
      </c>
      <c r="EZ349">
        <v>0</v>
      </c>
      <c r="FA349" t="s">
        <v>420</v>
      </c>
      <c r="FB349">
        <v>1657551626.5</v>
      </c>
      <c r="FC349">
        <v>1657551629</v>
      </c>
      <c r="FD349">
        <v>0</v>
      </c>
      <c r="FE349">
        <v>0.403</v>
      </c>
      <c r="FF349">
        <v>0.009</v>
      </c>
      <c r="FG349">
        <v>9.41</v>
      </c>
      <c r="FH349">
        <v>0.087</v>
      </c>
      <c r="FI349">
        <v>417</v>
      </c>
      <c r="FJ349">
        <v>17</v>
      </c>
      <c r="FK349">
        <v>1.61</v>
      </c>
      <c r="FL349">
        <v>0.59</v>
      </c>
      <c r="FM349">
        <v>-59.429485</v>
      </c>
      <c r="FN349">
        <v>-6.93419662288889</v>
      </c>
      <c r="FO349">
        <v>0.733325334878729</v>
      </c>
      <c r="FP349">
        <v>0</v>
      </c>
      <c r="FQ349">
        <v>848.620441176471</v>
      </c>
      <c r="FR349">
        <v>6.77000763824721</v>
      </c>
      <c r="FS349">
        <v>0.702750737801795</v>
      </c>
      <c r="FT349">
        <v>0</v>
      </c>
      <c r="FU349">
        <v>6.607445</v>
      </c>
      <c r="FV349">
        <v>0.325000525328322</v>
      </c>
      <c r="FW349">
        <v>0.0329624978574136</v>
      </c>
      <c r="FX349">
        <v>0</v>
      </c>
      <c r="FY349">
        <v>0</v>
      </c>
      <c r="FZ349">
        <v>3</v>
      </c>
      <c r="GA349" t="s">
        <v>427</v>
      </c>
      <c r="GB349">
        <v>2.97262</v>
      </c>
      <c r="GC349">
        <v>2.69986</v>
      </c>
      <c r="GD349">
        <v>0.12884</v>
      </c>
      <c r="GE349">
        <v>0.137634</v>
      </c>
      <c r="GF349">
        <v>0.105315</v>
      </c>
      <c r="GG349">
        <v>0.0855605</v>
      </c>
      <c r="GH349">
        <v>33938.6</v>
      </c>
      <c r="GI349">
        <v>36739.1</v>
      </c>
      <c r="GJ349">
        <v>35301.7</v>
      </c>
      <c r="GK349">
        <v>38636.1</v>
      </c>
      <c r="GL349">
        <v>44773.5</v>
      </c>
      <c r="GM349">
        <v>51025.6</v>
      </c>
      <c r="GN349">
        <v>55177.3</v>
      </c>
      <c r="GO349">
        <v>61967.2</v>
      </c>
      <c r="GP349">
        <v>1.9824</v>
      </c>
      <c r="GQ349">
        <v>1.848</v>
      </c>
      <c r="GR349">
        <v>0.129789</v>
      </c>
      <c r="GS349">
        <v>0</v>
      </c>
      <c r="GT349">
        <v>25.1355</v>
      </c>
      <c r="GU349">
        <v>999.9</v>
      </c>
      <c r="GV349">
        <v>58.149</v>
      </c>
      <c r="GW349">
        <v>29.195</v>
      </c>
      <c r="GX349">
        <v>26.1722</v>
      </c>
      <c r="GY349">
        <v>56.1864</v>
      </c>
      <c r="GZ349">
        <v>43.4736</v>
      </c>
      <c r="HA349">
        <v>1</v>
      </c>
      <c r="HB349">
        <v>-0.0639837</v>
      </c>
      <c r="HC349">
        <v>0.0474946</v>
      </c>
      <c r="HD349">
        <v>20.1139</v>
      </c>
      <c r="HE349">
        <v>5.19573</v>
      </c>
      <c r="HF349">
        <v>12.004</v>
      </c>
      <c r="HG349">
        <v>4.9756</v>
      </c>
      <c r="HH349">
        <v>3.2936</v>
      </c>
      <c r="HI349">
        <v>9999</v>
      </c>
      <c r="HJ349">
        <v>9999</v>
      </c>
      <c r="HK349">
        <v>9999</v>
      </c>
      <c r="HL349">
        <v>629</v>
      </c>
      <c r="HM349">
        <v>1.86313</v>
      </c>
      <c r="HN349">
        <v>1.86798</v>
      </c>
      <c r="HO349">
        <v>1.86783</v>
      </c>
      <c r="HP349">
        <v>1.8689</v>
      </c>
      <c r="HQ349">
        <v>1.86981</v>
      </c>
      <c r="HR349">
        <v>1.86584</v>
      </c>
      <c r="HS349">
        <v>1.86691</v>
      </c>
      <c r="HT349">
        <v>1.86829</v>
      </c>
      <c r="HU349">
        <v>5</v>
      </c>
      <c r="HV349">
        <v>0</v>
      </c>
      <c r="HW349">
        <v>0</v>
      </c>
      <c r="HX349">
        <v>0</v>
      </c>
      <c r="HY349" t="s">
        <v>422</v>
      </c>
      <c r="HZ349" t="s">
        <v>423</v>
      </c>
      <c r="IA349" t="s">
        <v>424</v>
      </c>
      <c r="IB349" t="s">
        <v>424</v>
      </c>
      <c r="IC349" t="s">
        <v>424</v>
      </c>
      <c r="ID349" t="s">
        <v>424</v>
      </c>
      <c r="IE349">
        <v>0</v>
      </c>
      <c r="IF349">
        <v>100</v>
      </c>
      <c r="IG349">
        <v>100</v>
      </c>
      <c r="IH349">
        <v>8.094</v>
      </c>
      <c r="II349">
        <v>0.5001</v>
      </c>
      <c r="IJ349">
        <v>4.02706509432224</v>
      </c>
      <c r="IK349">
        <v>0.00601174518973114</v>
      </c>
      <c r="IL349">
        <v>2.77886958061485e-07</v>
      </c>
      <c r="IM349">
        <v>-3.54636231360687e-10</v>
      </c>
      <c r="IN349">
        <v>-0.0404303883988718</v>
      </c>
      <c r="IO349">
        <v>-0.0177815531441476</v>
      </c>
      <c r="IP349">
        <v>0.00205572605671414</v>
      </c>
      <c r="IQ349">
        <v>-1.65519735432211e-05</v>
      </c>
      <c r="IR349">
        <v>-4</v>
      </c>
      <c r="IS349">
        <v>1848</v>
      </c>
      <c r="IT349">
        <v>1</v>
      </c>
      <c r="IU349">
        <v>25</v>
      </c>
      <c r="IV349">
        <v>24612.6</v>
      </c>
      <c r="IW349">
        <v>24612.5</v>
      </c>
      <c r="IX349">
        <v>1.64062</v>
      </c>
      <c r="IY349">
        <v>2.60132</v>
      </c>
      <c r="IZ349">
        <v>1.54785</v>
      </c>
      <c r="JA349">
        <v>2.30469</v>
      </c>
      <c r="JB349">
        <v>1.34644</v>
      </c>
      <c r="JC349">
        <v>2.37671</v>
      </c>
      <c r="JD349">
        <v>33.6254</v>
      </c>
      <c r="JE349">
        <v>24.2188</v>
      </c>
      <c r="JF349">
        <v>18</v>
      </c>
      <c r="JG349">
        <v>496.128</v>
      </c>
      <c r="JH349">
        <v>409.912</v>
      </c>
      <c r="JI349">
        <v>25.0003</v>
      </c>
      <c r="JJ349">
        <v>26.4132</v>
      </c>
      <c r="JK349">
        <v>30</v>
      </c>
      <c r="JL349">
        <v>26.3511</v>
      </c>
      <c r="JM349">
        <v>26.2916</v>
      </c>
      <c r="JN349">
        <v>32.8912</v>
      </c>
      <c r="JO349">
        <v>38.7472</v>
      </c>
      <c r="JP349">
        <v>86.0493</v>
      </c>
      <c r="JQ349">
        <v>25</v>
      </c>
      <c r="JR349">
        <v>756.309</v>
      </c>
      <c r="JS349">
        <v>18.0786</v>
      </c>
      <c r="JT349">
        <v>102.359</v>
      </c>
      <c r="JU349">
        <v>103.148</v>
      </c>
    </row>
    <row r="350" spans="1:281">
      <c r="A350">
        <v>334</v>
      </c>
      <c r="B350">
        <v>1659028385</v>
      </c>
      <c r="C350">
        <v>4701.90000009537</v>
      </c>
      <c r="D350" t="s">
        <v>1095</v>
      </c>
      <c r="E350" t="s">
        <v>1096</v>
      </c>
      <c r="F350">
        <v>5</v>
      </c>
      <c r="G350" t="s">
        <v>1006</v>
      </c>
      <c r="H350" t="s">
        <v>417</v>
      </c>
      <c r="I350">
        <v>1659028377.5</v>
      </c>
      <c r="J350">
        <f>(K350)/1000</f>
        <v>0</v>
      </c>
      <c r="K350">
        <f>IF(CZ350, AN350, AH350)</f>
        <v>0</v>
      </c>
      <c r="L350">
        <f>IF(CZ350, AI350, AG350)</f>
        <v>0</v>
      </c>
      <c r="M350">
        <f>DB350 - IF(AU350&gt;1, L350*CV350*100.0/(AW350*DP350), 0)</f>
        <v>0</v>
      </c>
      <c r="N350">
        <f>((T350-J350/2)*M350-L350)/(T350+J350/2)</f>
        <v>0</v>
      </c>
      <c r="O350">
        <f>N350*(DI350+DJ350)/1000.0</f>
        <v>0</v>
      </c>
      <c r="P350">
        <f>(DB350 - IF(AU350&gt;1, L350*CV350*100.0/(AW350*DP350), 0))*(DI350+DJ350)/1000.0</f>
        <v>0</v>
      </c>
      <c r="Q350">
        <f>2.0/((1/S350-1/R350)+SIGN(S350)*SQRT((1/S350-1/R350)*(1/S350-1/R350) + 4*CW350/((CW350+1)*(CW350+1))*(2*1/S350*1/R350-1/R350*1/R350)))</f>
        <v>0</v>
      </c>
      <c r="R350">
        <f>IF(LEFT(CX350,1)&lt;&gt;"0",IF(LEFT(CX350,1)="1",3.0,CY350),$D$5+$E$5*(DP350*DI350/($K$5*1000))+$F$5*(DP350*DI350/($K$5*1000))*MAX(MIN(CV350,$J$5),$I$5)*MAX(MIN(CV350,$J$5),$I$5)+$G$5*MAX(MIN(CV350,$J$5),$I$5)*(DP350*DI350/($K$5*1000))+$H$5*(DP350*DI350/($K$5*1000))*(DP350*DI350/($K$5*1000)))</f>
        <v>0</v>
      </c>
      <c r="S350">
        <f>J350*(1000-(1000*0.61365*exp(17.502*W350/(240.97+W350))/(DI350+DJ350)+DD350)/2)/(1000*0.61365*exp(17.502*W350/(240.97+W350))/(DI350+DJ350)-DD350)</f>
        <v>0</v>
      </c>
      <c r="T350">
        <f>1/((CW350+1)/(Q350/1.6)+1/(R350/1.37)) + CW350/((CW350+1)/(Q350/1.6) + CW350/(R350/1.37))</f>
        <v>0</v>
      </c>
      <c r="U350">
        <f>(CR350*CU350)</f>
        <v>0</v>
      </c>
      <c r="V350">
        <f>(DK350+(U350+2*0.95*5.67E-8*(((DK350+$B$7)+273)^4-(DK350+273)^4)-44100*J350)/(1.84*29.3*R350+8*0.95*5.67E-8*(DK350+273)^3))</f>
        <v>0</v>
      </c>
      <c r="W350">
        <f>($C$7*DL350+$D$7*DM350+$E$7*V350)</f>
        <v>0</v>
      </c>
      <c r="X350">
        <f>0.61365*exp(17.502*W350/(240.97+W350))</f>
        <v>0</v>
      </c>
      <c r="Y350">
        <f>(Z350/AA350*100)</f>
        <v>0</v>
      </c>
      <c r="Z350">
        <f>DD350*(DI350+DJ350)/1000</f>
        <v>0</v>
      </c>
      <c r="AA350">
        <f>0.61365*exp(17.502*DK350/(240.97+DK350))</f>
        <v>0</v>
      </c>
      <c r="AB350">
        <f>(X350-DD350*(DI350+DJ350)/1000)</f>
        <v>0</v>
      </c>
      <c r="AC350">
        <f>(-J350*44100)</f>
        <v>0</v>
      </c>
      <c r="AD350">
        <f>2*29.3*R350*0.92*(DK350-W350)</f>
        <v>0</v>
      </c>
      <c r="AE350">
        <f>2*0.95*5.67E-8*(((DK350+$B$7)+273)^4-(W350+273)^4)</f>
        <v>0</v>
      </c>
      <c r="AF350">
        <f>U350+AE350+AC350+AD350</f>
        <v>0</v>
      </c>
      <c r="AG350">
        <f>DH350*AU350*(DC350-DB350*(1000-AU350*DE350)/(1000-AU350*DD350))/(100*CV350)</f>
        <v>0</v>
      </c>
      <c r="AH350">
        <f>1000*DH350*AU350*(DD350-DE350)/(100*CV350*(1000-AU350*DD350))</f>
        <v>0</v>
      </c>
      <c r="AI350">
        <f>(AJ350 - AK350 - DI350*1E3/(8.314*(DK350+273.15)) * AM350/DH350 * AL350) * DH350/(100*CV350) * (1000 - DE350)/1000</f>
        <v>0</v>
      </c>
      <c r="AJ350">
        <v>763.715951486615</v>
      </c>
      <c r="AK350">
        <v>714.23436969697</v>
      </c>
      <c r="AL350">
        <v>3.40776341473618</v>
      </c>
      <c r="AM350">
        <v>66.0504921813524</v>
      </c>
      <c r="AN350">
        <f>(AP350 - AO350 + DI350*1E3/(8.314*(DK350+273.15)) * AR350/DH350 * AQ350) * DH350/(100*CV350) * 1000/(1000 - AP350)</f>
        <v>0</v>
      </c>
      <c r="AO350">
        <v>18.0854119533766</v>
      </c>
      <c r="AP350">
        <v>24.7217272727273</v>
      </c>
      <c r="AQ350">
        <v>0.000733244019142432</v>
      </c>
      <c r="AR350">
        <v>92.47</v>
      </c>
      <c r="AS350">
        <v>0</v>
      </c>
      <c r="AT350">
        <v>0</v>
      </c>
      <c r="AU350">
        <f>IF(AS350*$H$13&gt;=AW350,1.0,(AW350/(AW350-AS350*$H$13)))</f>
        <v>0</v>
      </c>
      <c r="AV350">
        <f>(AU350-1)*100</f>
        <v>0</v>
      </c>
      <c r="AW350">
        <f>MAX(0,($B$13+$C$13*DP350)/(1+$D$13*DP350)*DI350/(DK350+273)*$E$13)</f>
        <v>0</v>
      </c>
      <c r="AX350" t="s">
        <v>418</v>
      </c>
      <c r="AY350" t="s">
        <v>418</v>
      </c>
      <c r="AZ350">
        <v>0</v>
      </c>
      <c r="BA350">
        <v>0</v>
      </c>
      <c r="BB350">
        <f>1-AZ350/BA350</f>
        <v>0</v>
      </c>
      <c r="BC350">
        <v>0</v>
      </c>
      <c r="BD350" t="s">
        <v>418</v>
      </c>
      <c r="BE350" t="s">
        <v>418</v>
      </c>
      <c r="BF350">
        <v>0</v>
      </c>
      <c r="BG350">
        <v>0</v>
      </c>
      <c r="BH350">
        <f>1-BF350/BG350</f>
        <v>0</v>
      </c>
      <c r="BI350">
        <v>0.5</v>
      </c>
      <c r="BJ350">
        <f>CS350</f>
        <v>0</v>
      </c>
      <c r="BK350">
        <f>L350</f>
        <v>0</v>
      </c>
      <c r="BL350">
        <f>BH350*BI350*BJ350</f>
        <v>0</v>
      </c>
      <c r="BM350">
        <f>(BK350-BC350)/BJ350</f>
        <v>0</v>
      </c>
      <c r="BN350">
        <f>(BA350-BG350)/BG350</f>
        <v>0</v>
      </c>
      <c r="BO350">
        <f>AZ350/(BB350+AZ350/BG350)</f>
        <v>0</v>
      </c>
      <c r="BP350" t="s">
        <v>418</v>
      </c>
      <c r="BQ350">
        <v>0</v>
      </c>
      <c r="BR350">
        <f>IF(BQ350&lt;&gt;0, BQ350, BO350)</f>
        <v>0</v>
      </c>
      <c r="BS350">
        <f>1-BR350/BG350</f>
        <v>0</v>
      </c>
      <c r="BT350">
        <f>(BG350-BF350)/(BG350-BR350)</f>
        <v>0</v>
      </c>
      <c r="BU350">
        <f>(BA350-BG350)/(BA350-BR350)</f>
        <v>0</v>
      </c>
      <c r="BV350">
        <f>(BG350-BF350)/(BG350-AZ350)</f>
        <v>0</v>
      </c>
      <c r="BW350">
        <f>(BA350-BG350)/(BA350-AZ350)</f>
        <v>0</v>
      </c>
      <c r="BX350">
        <f>(BT350*BR350/BF350)</f>
        <v>0</v>
      </c>
      <c r="BY350">
        <f>(1-BX350)</f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f>$B$11*DQ350+$C$11*DR350+$F$11*EC350*(1-EF350)</f>
        <v>0</v>
      </c>
      <c r="CS350">
        <f>CR350*CT350</f>
        <v>0</v>
      </c>
      <c r="CT350">
        <f>($B$11*$D$9+$C$11*$D$9+$F$11*((EP350+EH350)/MAX(EP350+EH350+EQ350, 0.1)*$I$9+EQ350/MAX(EP350+EH350+EQ350, 0.1)*$J$9))/($B$11+$C$11+$F$11)</f>
        <v>0</v>
      </c>
      <c r="CU350">
        <f>($B$11*$K$9+$C$11*$K$9+$F$11*((EP350+EH350)/MAX(EP350+EH350+EQ350, 0.1)*$P$9+EQ350/MAX(EP350+EH350+EQ350, 0.1)*$Q$9))/($B$11+$C$11+$F$11)</f>
        <v>0</v>
      </c>
      <c r="CV350">
        <v>6</v>
      </c>
      <c r="CW350">
        <v>0.5</v>
      </c>
      <c r="CX350" t="s">
        <v>419</v>
      </c>
      <c r="CY350">
        <v>2</v>
      </c>
      <c r="CZ350" t="b">
        <v>1</v>
      </c>
      <c r="DA350">
        <v>1659028377.5</v>
      </c>
      <c r="DB350">
        <v>673.439296296296</v>
      </c>
      <c r="DC350">
        <v>733.739777777778</v>
      </c>
      <c r="DD350">
        <v>24.7363592592593</v>
      </c>
      <c r="DE350">
        <v>18.0907814814815</v>
      </c>
      <c r="DF350">
        <v>665.39362962963</v>
      </c>
      <c r="DG350">
        <v>24.2358777777778</v>
      </c>
      <c r="DH350">
        <v>500.11737037037</v>
      </c>
      <c r="DI350">
        <v>90.3655148148148</v>
      </c>
      <c r="DJ350">
        <v>0.0456911444444444</v>
      </c>
      <c r="DK350">
        <v>27.193</v>
      </c>
      <c r="DL350">
        <v>27.2913592592593</v>
      </c>
      <c r="DM350">
        <v>999.9</v>
      </c>
      <c r="DN350">
        <v>0</v>
      </c>
      <c r="DO350">
        <v>0</v>
      </c>
      <c r="DP350">
        <v>9999.44444444445</v>
      </c>
      <c r="DQ350">
        <v>0</v>
      </c>
      <c r="DR350">
        <v>18.0823518518519</v>
      </c>
      <c r="DS350">
        <v>-60.3004</v>
      </c>
      <c r="DT350">
        <v>690.520259259259</v>
      </c>
      <c r="DU350">
        <v>747.258037037037</v>
      </c>
      <c r="DV350">
        <v>6.64558666666667</v>
      </c>
      <c r="DW350">
        <v>733.739777777778</v>
      </c>
      <c r="DX350">
        <v>18.0907814814815</v>
      </c>
      <c r="DY350">
        <v>2.2353137037037</v>
      </c>
      <c r="DZ350">
        <v>1.63478148148148</v>
      </c>
      <c r="EA350">
        <v>19.2176851851852</v>
      </c>
      <c r="EB350">
        <v>14.2906222222222</v>
      </c>
      <c r="EC350">
        <v>1999.96037037037</v>
      </c>
      <c r="ED350">
        <v>0.979994555555556</v>
      </c>
      <c r="EE350">
        <v>0.0200055074074074</v>
      </c>
      <c r="EF350">
        <v>0</v>
      </c>
      <c r="EG350">
        <v>849.456703703704</v>
      </c>
      <c r="EH350">
        <v>5.00063</v>
      </c>
      <c r="EI350">
        <v>16754.5296296296</v>
      </c>
      <c r="EJ350">
        <v>17256.5333333333</v>
      </c>
      <c r="EK350">
        <v>38</v>
      </c>
      <c r="EL350">
        <v>38.0137777777778</v>
      </c>
      <c r="EM350">
        <v>37.4556666666667</v>
      </c>
      <c r="EN350">
        <v>37.375</v>
      </c>
      <c r="EO350">
        <v>39</v>
      </c>
      <c r="EP350">
        <v>1955.05037037037</v>
      </c>
      <c r="EQ350">
        <v>39.91</v>
      </c>
      <c r="ER350">
        <v>0</v>
      </c>
      <c r="ES350">
        <v>1659028384.3</v>
      </c>
      <c r="ET350">
        <v>0</v>
      </c>
      <c r="EU350">
        <v>849.51992</v>
      </c>
      <c r="EV350">
        <v>5.84646153182417</v>
      </c>
      <c r="EW350">
        <v>101.400000214002</v>
      </c>
      <c r="EX350">
        <v>16755.696</v>
      </c>
      <c r="EY350">
        <v>15</v>
      </c>
      <c r="EZ350">
        <v>0</v>
      </c>
      <c r="FA350" t="s">
        <v>420</v>
      </c>
      <c r="FB350">
        <v>1657551626.5</v>
      </c>
      <c r="FC350">
        <v>1657551629</v>
      </c>
      <c r="FD350">
        <v>0</v>
      </c>
      <c r="FE350">
        <v>0.403</v>
      </c>
      <c r="FF350">
        <v>0.009</v>
      </c>
      <c r="FG350">
        <v>9.41</v>
      </c>
      <c r="FH350">
        <v>0.087</v>
      </c>
      <c r="FI350">
        <v>417</v>
      </c>
      <c r="FJ350">
        <v>17</v>
      </c>
      <c r="FK350">
        <v>1.61</v>
      </c>
      <c r="FL350">
        <v>0.59</v>
      </c>
      <c r="FM350">
        <v>-60.07356</v>
      </c>
      <c r="FN350">
        <v>-5.30036397748583</v>
      </c>
      <c r="FO350">
        <v>0.608532015509455</v>
      </c>
      <c r="FP350">
        <v>0</v>
      </c>
      <c r="FQ350">
        <v>849.212117647059</v>
      </c>
      <c r="FR350">
        <v>5.48397249517376</v>
      </c>
      <c r="FS350">
        <v>0.574211467743875</v>
      </c>
      <c r="FT350">
        <v>0</v>
      </c>
      <c r="FU350">
        <v>6.631705</v>
      </c>
      <c r="FV350">
        <v>0.217740562851782</v>
      </c>
      <c r="FW350">
        <v>0.0244538076789689</v>
      </c>
      <c r="FX350">
        <v>0</v>
      </c>
      <c r="FY350">
        <v>0</v>
      </c>
      <c r="FZ350">
        <v>3</v>
      </c>
      <c r="GA350" t="s">
        <v>427</v>
      </c>
      <c r="GB350">
        <v>2.97277</v>
      </c>
      <c r="GC350">
        <v>2.69917</v>
      </c>
      <c r="GD350">
        <v>0.130996</v>
      </c>
      <c r="GE350">
        <v>0.139583</v>
      </c>
      <c r="GF350">
        <v>0.105293</v>
      </c>
      <c r="GG350">
        <v>0.0854795</v>
      </c>
      <c r="GH350">
        <v>33854.6</v>
      </c>
      <c r="GI350">
        <v>36656.4</v>
      </c>
      <c r="GJ350">
        <v>35301.7</v>
      </c>
      <c r="GK350">
        <v>38636.3</v>
      </c>
      <c r="GL350">
        <v>44774.9</v>
      </c>
      <c r="GM350">
        <v>51030.2</v>
      </c>
      <c r="GN350">
        <v>55177.6</v>
      </c>
      <c r="GO350">
        <v>61967.3</v>
      </c>
      <c r="GP350">
        <v>1.9828</v>
      </c>
      <c r="GQ350">
        <v>1.8482</v>
      </c>
      <c r="GR350">
        <v>0.129342</v>
      </c>
      <c r="GS350">
        <v>0</v>
      </c>
      <c r="GT350">
        <v>25.1376</v>
      </c>
      <c r="GU350">
        <v>999.9</v>
      </c>
      <c r="GV350">
        <v>58.125</v>
      </c>
      <c r="GW350">
        <v>29.195</v>
      </c>
      <c r="GX350">
        <v>26.1619</v>
      </c>
      <c r="GY350">
        <v>56.1364</v>
      </c>
      <c r="GZ350">
        <v>43.4696</v>
      </c>
      <c r="HA350">
        <v>1</v>
      </c>
      <c r="HB350">
        <v>-0.0636992</v>
      </c>
      <c r="HC350">
        <v>0.0474946</v>
      </c>
      <c r="HD350">
        <v>20.1133</v>
      </c>
      <c r="HE350">
        <v>5.19812</v>
      </c>
      <c r="HF350">
        <v>12.004</v>
      </c>
      <c r="HG350">
        <v>4.9756</v>
      </c>
      <c r="HH350">
        <v>3.2936</v>
      </c>
      <c r="HI350">
        <v>9999</v>
      </c>
      <c r="HJ350">
        <v>9999</v>
      </c>
      <c r="HK350">
        <v>9999</v>
      </c>
      <c r="HL350">
        <v>629</v>
      </c>
      <c r="HM350">
        <v>1.8631</v>
      </c>
      <c r="HN350">
        <v>1.86798</v>
      </c>
      <c r="HO350">
        <v>1.86783</v>
      </c>
      <c r="HP350">
        <v>1.86896</v>
      </c>
      <c r="HQ350">
        <v>1.86981</v>
      </c>
      <c r="HR350">
        <v>1.86584</v>
      </c>
      <c r="HS350">
        <v>1.86691</v>
      </c>
      <c r="HT350">
        <v>1.86829</v>
      </c>
      <c r="HU350">
        <v>5</v>
      </c>
      <c r="HV350">
        <v>0</v>
      </c>
      <c r="HW350">
        <v>0</v>
      </c>
      <c r="HX350">
        <v>0</v>
      </c>
      <c r="HY350" t="s">
        <v>422</v>
      </c>
      <c r="HZ350" t="s">
        <v>423</v>
      </c>
      <c r="IA350" t="s">
        <v>424</v>
      </c>
      <c r="IB350" t="s">
        <v>424</v>
      </c>
      <c r="IC350" t="s">
        <v>424</v>
      </c>
      <c r="ID350" t="s">
        <v>424</v>
      </c>
      <c r="IE350">
        <v>0</v>
      </c>
      <c r="IF350">
        <v>100</v>
      </c>
      <c r="IG350">
        <v>100</v>
      </c>
      <c r="IH350">
        <v>8.191</v>
      </c>
      <c r="II350">
        <v>0.4997</v>
      </c>
      <c r="IJ350">
        <v>4.02706509432224</v>
      </c>
      <c r="IK350">
        <v>0.00601174518973114</v>
      </c>
      <c r="IL350">
        <v>2.77886958061485e-07</v>
      </c>
      <c r="IM350">
        <v>-3.54636231360687e-10</v>
      </c>
      <c r="IN350">
        <v>-0.0404303883988718</v>
      </c>
      <c r="IO350">
        <v>-0.0177815531441476</v>
      </c>
      <c r="IP350">
        <v>0.00205572605671414</v>
      </c>
      <c r="IQ350">
        <v>-1.65519735432211e-05</v>
      </c>
      <c r="IR350">
        <v>-4</v>
      </c>
      <c r="IS350">
        <v>1848</v>
      </c>
      <c r="IT350">
        <v>1</v>
      </c>
      <c r="IU350">
        <v>25</v>
      </c>
      <c r="IV350">
        <v>24612.6</v>
      </c>
      <c r="IW350">
        <v>24612.6</v>
      </c>
      <c r="IX350">
        <v>1.66748</v>
      </c>
      <c r="IY350">
        <v>2.60742</v>
      </c>
      <c r="IZ350">
        <v>1.54785</v>
      </c>
      <c r="JA350">
        <v>2.30469</v>
      </c>
      <c r="JB350">
        <v>1.34644</v>
      </c>
      <c r="JC350">
        <v>2.42432</v>
      </c>
      <c r="JD350">
        <v>33.6254</v>
      </c>
      <c r="JE350">
        <v>24.2188</v>
      </c>
      <c r="JF350">
        <v>18</v>
      </c>
      <c r="JG350">
        <v>496.389</v>
      </c>
      <c r="JH350">
        <v>410.024</v>
      </c>
      <c r="JI350">
        <v>25.0002</v>
      </c>
      <c r="JJ350">
        <v>26.4154</v>
      </c>
      <c r="JK350">
        <v>30.0003</v>
      </c>
      <c r="JL350">
        <v>26.3511</v>
      </c>
      <c r="JM350">
        <v>26.2916</v>
      </c>
      <c r="JN350">
        <v>33.5108</v>
      </c>
      <c r="JO350">
        <v>39.0256</v>
      </c>
      <c r="JP350">
        <v>86.0493</v>
      </c>
      <c r="JQ350">
        <v>25</v>
      </c>
      <c r="JR350">
        <v>776.422</v>
      </c>
      <c r="JS350">
        <v>17.9199</v>
      </c>
      <c r="JT350">
        <v>102.359</v>
      </c>
      <c r="JU350">
        <v>103.148</v>
      </c>
    </row>
    <row r="351" spans="1:281">
      <c r="A351">
        <v>335</v>
      </c>
      <c r="B351">
        <v>1659028390</v>
      </c>
      <c r="C351">
        <v>4706.90000009537</v>
      </c>
      <c r="D351" t="s">
        <v>1097</v>
      </c>
      <c r="E351" t="s">
        <v>1098</v>
      </c>
      <c r="F351">
        <v>5</v>
      </c>
      <c r="G351" t="s">
        <v>1006</v>
      </c>
      <c r="H351" t="s">
        <v>417</v>
      </c>
      <c r="I351">
        <v>1659028382.21429</v>
      </c>
      <c r="J351">
        <f>(K351)/1000</f>
        <v>0</v>
      </c>
      <c r="K351">
        <f>IF(CZ351, AN351, AH351)</f>
        <v>0</v>
      </c>
      <c r="L351">
        <f>IF(CZ351, AI351, AG351)</f>
        <v>0</v>
      </c>
      <c r="M351">
        <f>DB351 - IF(AU351&gt;1, L351*CV351*100.0/(AW351*DP351), 0)</f>
        <v>0</v>
      </c>
      <c r="N351">
        <f>((T351-J351/2)*M351-L351)/(T351+J351/2)</f>
        <v>0</v>
      </c>
      <c r="O351">
        <f>N351*(DI351+DJ351)/1000.0</f>
        <v>0</v>
      </c>
      <c r="P351">
        <f>(DB351 - IF(AU351&gt;1, L351*CV351*100.0/(AW351*DP351), 0))*(DI351+DJ351)/1000.0</f>
        <v>0</v>
      </c>
      <c r="Q351">
        <f>2.0/((1/S351-1/R351)+SIGN(S351)*SQRT((1/S351-1/R351)*(1/S351-1/R351) + 4*CW351/((CW351+1)*(CW351+1))*(2*1/S351*1/R351-1/R351*1/R351)))</f>
        <v>0</v>
      </c>
      <c r="R351">
        <f>IF(LEFT(CX351,1)&lt;&gt;"0",IF(LEFT(CX351,1)="1",3.0,CY351),$D$5+$E$5*(DP351*DI351/($K$5*1000))+$F$5*(DP351*DI351/($K$5*1000))*MAX(MIN(CV351,$J$5),$I$5)*MAX(MIN(CV351,$J$5),$I$5)+$G$5*MAX(MIN(CV351,$J$5),$I$5)*(DP351*DI351/($K$5*1000))+$H$5*(DP351*DI351/($K$5*1000))*(DP351*DI351/($K$5*1000)))</f>
        <v>0</v>
      </c>
      <c r="S351">
        <f>J351*(1000-(1000*0.61365*exp(17.502*W351/(240.97+W351))/(DI351+DJ351)+DD351)/2)/(1000*0.61365*exp(17.502*W351/(240.97+W351))/(DI351+DJ351)-DD351)</f>
        <v>0</v>
      </c>
      <c r="T351">
        <f>1/((CW351+1)/(Q351/1.6)+1/(R351/1.37)) + CW351/((CW351+1)/(Q351/1.6) + CW351/(R351/1.37))</f>
        <v>0</v>
      </c>
      <c r="U351">
        <f>(CR351*CU351)</f>
        <v>0</v>
      </c>
      <c r="V351">
        <f>(DK351+(U351+2*0.95*5.67E-8*(((DK351+$B$7)+273)^4-(DK351+273)^4)-44100*J351)/(1.84*29.3*R351+8*0.95*5.67E-8*(DK351+273)^3))</f>
        <v>0</v>
      </c>
      <c r="W351">
        <f>($C$7*DL351+$D$7*DM351+$E$7*V351)</f>
        <v>0</v>
      </c>
      <c r="X351">
        <f>0.61365*exp(17.502*W351/(240.97+W351))</f>
        <v>0</v>
      </c>
      <c r="Y351">
        <f>(Z351/AA351*100)</f>
        <v>0</v>
      </c>
      <c r="Z351">
        <f>DD351*(DI351+DJ351)/1000</f>
        <v>0</v>
      </c>
      <c r="AA351">
        <f>0.61365*exp(17.502*DK351/(240.97+DK351))</f>
        <v>0</v>
      </c>
      <c r="AB351">
        <f>(X351-DD351*(DI351+DJ351)/1000)</f>
        <v>0</v>
      </c>
      <c r="AC351">
        <f>(-J351*44100)</f>
        <v>0</v>
      </c>
      <c r="AD351">
        <f>2*29.3*R351*0.92*(DK351-W351)</f>
        <v>0</v>
      </c>
      <c r="AE351">
        <f>2*0.95*5.67E-8*(((DK351+$B$7)+273)^4-(W351+273)^4)</f>
        <v>0</v>
      </c>
      <c r="AF351">
        <f>U351+AE351+AC351+AD351</f>
        <v>0</v>
      </c>
      <c r="AG351">
        <f>DH351*AU351*(DC351-DB351*(1000-AU351*DE351)/(1000-AU351*DD351))/(100*CV351)</f>
        <v>0</v>
      </c>
      <c r="AH351">
        <f>1000*DH351*AU351*(DD351-DE351)/(100*CV351*(1000-AU351*DD351))</f>
        <v>0</v>
      </c>
      <c r="AI351">
        <f>(AJ351 - AK351 - DI351*1E3/(8.314*(DK351+273.15)) * AM351/DH351 * AL351) * DH351/(100*CV351) * (1000 - DE351)/1000</f>
        <v>0</v>
      </c>
      <c r="AJ351">
        <v>780.699527279331</v>
      </c>
      <c r="AK351">
        <v>731.146587878788</v>
      </c>
      <c r="AL351">
        <v>3.43688842597819</v>
      </c>
      <c r="AM351">
        <v>66.0504921813524</v>
      </c>
      <c r="AN351">
        <f>(AP351 - AO351 + DI351*1E3/(8.314*(DK351+273.15)) * AR351/DH351 * AQ351) * DH351/(100*CV351) * 1000/(1000 - AP351)</f>
        <v>0</v>
      </c>
      <c r="AO351">
        <v>18.0496105412987</v>
      </c>
      <c r="AP351">
        <v>24.7153181818182</v>
      </c>
      <c r="AQ351">
        <v>0.00100727272727993</v>
      </c>
      <c r="AR351">
        <v>92.47</v>
      </c>
      <c r="AS351">
        <v>0</v>
      </c>
      <c r="AT351">
        <v>0</v>
      </c>
      <c r="AU351">
        <f>IF(AS351*$H$13&gt;=AW351,1.0,(AW351/(AW351-AS351*$H$13)))</f>
        <v>0</v>
      </c>
      <c r="AV351">
        <f>(AU351-1)*100</f>
        <v>0</v>
      </c>
      <c r="AW351">
        <f>MAX(0,($B$13+$C$13*DP351)/(1+$D$13*DP351)*DI351/(DK351+273)*$E$13)</f>
        <v>0</v>
      </c>
      <c r="AX351" t="s">
        <v>418</v>
      </c>
      <c r="AY351" t="s">
        <v>418</v>
      </c>
      <c r="AZ351">
        <v>0</v>
      </c>
      <c r="BA351">
        <v>0</v>
      </c>
      <c r="BB351">
        <f>1-AZ351/BA351</f>
        <v>0</v>
      </c>
      <c r="BC351">
        <v>0</v>
      </c>
      <c r="BD351" t="s">
        <v>418</v>
      </c>
      <c r="BE351" t="s">
        <v>418</v>
      </c>
      <c r="BF351">
        <v>0</v>
      </c>
      <c r="BG351">
        <v>0</v>
      </c>
      <c r="BH351">
        <f>1-BF351/BG351</f>
        <v>0</v>
      </c>
      <c r="BI351">
        <v>0.5</v>
      </c>
      <c r="BJ351">
        <f>CS351</f>
        <v>0</v>
      </c>
      <c r="BK351">
        <f>L351</f>
        <v>0</v>
      </c>
      <c r="BL351">
        <f>BH351*BI351*BJ351</f>
        <v>0</v>
      </c>
      <c r="BM351">
        <f>(BK351-BC351)/BJ351</f>
        <v>0</v>
      </c>
      <c r="BN351">
        <f>(BA351-BG351)/BG351</f>
        <v>0</v>
      </c>
      <c r="BO351">
        <f>AZ351/(BB351+AZ351/BG351)</f>
        <v>0</v>
      </c>
      <c r="BP351" t="s">
        <v>418</v>
      </c>
      <c r="BQ351">
        <v>0</v>
      </c>
      <c r="BR351">
        <f>IF(BQ351&lt;&gt;0, BQ351, BO351)</f>
        <v>0</v>
      </c>
      <c r="BS351">
        <f>1-BR351/BG351</f>
        <v>0</v>
      </c>
      <c r="BT351">
        <f>(BG351-BF351)/(BG351-BR351)</f>
        <v>0</v>
      </c>
      <c r="BU351">
        <f>(BA351-BG351)/(BA351-BR351)</f>
        <v>0</v>
      </c>
      <c r="BV351">
        <f>(BG351-BF351)/(BG351-AZ351)</f>
        <v>0</v>
      </c>
      <c r="BW351">
        <f>(BA351-BG351)/(BA351-AZ351)</f>
        <v>0</v>
      </c>
      <c r="BX351">
        <f>(BT351*BR351/BF351)</f>
        <v>0</v>
      </c>
      <c r="BY351">
        <f>(1-BX351)</f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f>$B$11*DQ351+$C$11*DR351+$F$11*EC351*(1-EF351)</f>
        <v>0</v>
      </c>
      <c r="CS351">
        <f>CR351*CT351</f>
        <v>0</v>
      </c>
      <c r="CT351">
        <f>($B$11*$D$9+$C$11*$D$9+$F$11*((EP351+EH351)/MAX(EP351+EH351+EQ351, 0.1)*$I$9+EQ351/MAX(EP351+EH351+EQ351, 0.1)*$J$9))/($B$11+$C$11+$F$11)</f>
        <v>0</v>
      </c>
      <c r="CU351">
        <f>($B$11*$K$9+$C$11*$K$9+$F$11*((EP351+EH351)/MAX(EP351+EH351+EQ351, 0.1)*$P$9+EQ351/MAX(EP351+EH351+EQ351, 0.1)*$Q$9))/($B$11+$C$11+$F$11)</f>
        <v>0</v>
      </c>
      <c r="CV351">
        <v>6</v>
      </c>
      <c r="CW351">
        <v>0.5</v>
      </c>
      <c r="CX351" t="s">
        <v>419</v>
      </c>
      <c r="CY351">
        <v>2</v>
      </c>
      <c r="CZ351" t="b">
        <v>1</v>
      </c>
      <c r="DA351">
        <v>1659028382.21429</v>
      </c>
      <c r="DB351">
        <v>688.945571428571</v>
      </c>
      <c r="DC351">
        <v>749.674821428571</v>
      </c>
      <c r="DD351">
        <v>24.7287642857143</v>
      </c>
      <c r="DE351">
        <v>18.0676214285714</v>
      </c>
      <c r="DF351">
        <v>680.808928571429</v>
      </c>
      <c r="DG351">
        <v>24.2286714285714</v>
      </c>
      <c r="DH351">
        <v>500.129035714286</v>
      </c>
      <c r="DI351">
        <v>90.3654571428572</v>
      </c>
      <c r="DJ351">
        <v>0.045737</v>
      </c>
      <c r="DK351">
        <v>27.190825</v>
      </c>
      <c r="DL351">
        <v>27.272175</v>
      </c>
      <c r="DM351">
        <v>999.9</v>
      </c>
      <c r="DN351">
        <v>0</v>
      </c>
      <c r="DO351">
        <v>0</v>
      </c>
      <c r="DP351">
        <v>10001.25</v>
      </c>
      <c r="DQ351">
        <v>0</v>
      </c>
      <c r="DR351">
        <v>18.0918285714286</v>
      </c>
      <c r="DS351">
        <v>-60.7291892857143</v>
      </c>
      <c r="DT351">
        <v>706.414392857143</v>
      </c>
      <c r="DU351">
        <v>763.468464285714</v>
      </c>
      <c r="DV351">
        <v>6.66115464285714</v>
      </c>
      <c r="DW351">
        <v>749.674821428571</v>
      </c>
      <c r="DX351">
        <v>18.0676214285714</v>
      </c>
      <c r="DY351">
        <v>2.23462642857143</v>
      </c>
      <c r="DZ351">
        <v>1.63268821428571</v>
      </c>
      <c r="EA351">
        <v>19.21275</v>
      </c>
      <c r="EB351">
        <v>14.2708035714286</v>
      </c>
      <c r="EC351">
        <v>1999.95928571429</v>
      </c>
      <c r="ED351">
        <v>0.979994321428572</v>
      </c>
      <c r="EE351">
        <v>0.0200057571428571</v>
      </c>
      <c r="EF351">
        <v>0</v>
      </c>
      <c r="EG351">
        <v>849.827964285714</v>
      </c>
      <c r="EH351">
        <v>5.00063</v>
      </c>
      <c r="EI351">
        <v>16761.9607142857</v>
      </c>
      <c r="EJ351">
        <v>17256.5178571429</v>
      </c>
      <c r="EK351">
        <v>38</v>
      </c>
      <c r="EL351">
        <v>38.0199285714286</v>
      </c>
      <c r="EM351">
        <v>37.46625</v>
      </c>
      <c r="EN351">
        <v>37.375</v>
      </c>
      <c r="EO351">
        <v>39</v>
      </c>
      <c r="EP351">
        <v>1955.04892857143</v>
      </c>
      <c r="EQ351">
        <v>39.9103571428571</v>
      </c>
      <c r="ER351">
        <v>0</v>
      </c>
      <c r="ES351">
        <v>1659028389.1</v>
      </c>
      <c r="ET351">
        <v>0</v>
      </c>
      <c r="EU351">
        <v>849.88628</v>
      </c>
      <c r="EV351">
        <v>3.07138460403566</v>
      </c>
      <c r="EW351">
        <v>88.1230771471986</v>
      </c>
      <c r="EX351">
        <v>16763.336</v>
      </c>
      <c r="EY351">
        <v>15</v>
      </c>
      <c r="EZ351">
        <v>0</v>
      </c>
      <c r="FA351" t="s">
        <v>420</v>
      </c>
      <c r="FB351">
        <v>1657551626.5</v>
      </c>
      <c r="FC351">
        <v>1657551629</v>
      </c>
      <c r="FD351">
        <v>0</v>
      </c>
      <c r="FE351">
        <v>0.403</v>
      </c>
      <c r="FF351">
        <v>0.009</v>
      </c>
      <c r="FG351">
        <v>9.41</v>
      </c>
      <c r="FH351">
        <v>0.087</v>
      </c>
      <c r="FI351">
        <v>417</v>
      </c>
      <c r="FJ351">
        <v>17</v>
      </c>
      <c r="FK351">
        <v>1.61</v>
      </c>
      <c r="FL351">
        <v>0.59</v>
      </c>
      <c r="FM351">
        <v>-60.416325</v>
      </c>
      <c r="FN351">
        <v>-4.50055384615384</v>
      </c>
      <c r="FO351">
        <v>0.545078060808724</v>
      </c>
      <c r="FP351">
        <v>0</v>
      </c>
      <c r="FQ351">
        <v>849.524970588235</v>
      </c>
      <c r="FR351">
        <v>4.92267378984291</v>
      </c>
      <c r="FS351">
        <v>0.528612416965635</v>
      </c>
      <c r="FT351">
        <v>0</v>
      </c>
      <c r="FU351">
        <v>6.650602</v>
      </c>
      <c r="FV351">
        <v>0.17283354596621</v>
      </c>
      <c r="FW351">
        <v>0.0195173743367288</v>
      </c>
      <c r="FX351">
        <v>0</v>
      </c>
      <c r="FY351">
        <v>0</v>
      </c>
      <c r="FZ351">
        <v>3</v>
      </c>
      <c r="GA351" t="s">
        <v>427</v>
      </c>
      <c r="GB351">
        <v>2.97256</v>
      </c>
      <c r="GC351">
        <v>2.70013</v>
      </c>
      <c r="GD351">
        <v>0.13313</v>
      </c>
      <c r="GE351">
        <v>0.141828</v>
      </c>
      <c r="GF351">
        <v>0.105267</v>
      </c>
      <c r="GG351">
        <v>0.0852079</v>
      </c>
      <c r="GH351">
        <v>33771.6</v>
      </c>
      <c r="GI351">
        <v>36560.4</v>
      </c>
      <c r="GJ351">
        <v>35301.8</v>
      </c>
      <c r="GK351">
        <v>38635.9</v>
      </c>
      <c r="GL351">
        <v>44776.3</v>
      </c>
      <c r="GM351">
        <v>51044.8</v>
      </c>
      <c r="GN351">
        <v>55177.5</v>
      </c>
      <c r="GO351">
        <v>61966.4</v>
      </c>
      <c r="GP351">
        <v>1.9816</v>
      </c>
      <c r="GQ351">
        <v>1.8484</v>
      </c>
      <c r="GR351">
        <v>0.126958</v>
      </c>
      <c r="GS351">
        <v>0</v>
      </c>
      <c r="GT351">
        <v>25.1376</v>
      </c>
      <c r="GU351">
        <v>999.9</v>
      </c>
      <c r="GV351">
        <v>58.076</v>
      </c>
      <c r="GW351">
        <v>29.195</v>
      </c>
      <c r="GX351">
        <v>26.1375</v>
      </c>
      <c r="GY351">
        <v>55.7864</v>
      </c>
      <c r="GZ351">
        <v>43.6138</v>
      </c>
      <c r="HA351">
        <v>1</v>
      </c>
      <c r="HB351">
        <v>-0.0636179</v>
      </c>
      <c r="HC351">
        <v>0.0479303</v>
      </c>
      <c r="HD351">
        <v>20.114</v>
      </c>
      <c r="HE351">
        <v>5.19932</v>
      </c>
      <c r="HF351">
        <v>12.0052</v>
      </c>
      <c r="HG351">
        <v>4.976</v>
      </c>
      <c r="HH351">
        <v>3.2938</v>
      </c>
      <c r="HI351">
        <v>9999</v>
      </c>
      <c r="HJ351">
        <v>9999</v>
      </c>
      <c r="HK351">
        <v>9999</v>
      </c>
      <c r="HL351">
        <v>629</v>
      </c>
      <c r="HM351">
        <v>1.86322</v>
      </c>
      <c r="HN351">
        <v>1.86801</v>
      </c>
      <c r="HO351">
        <v>1.86783</v>
      </c>
      <c r="HP351">
        <v>1.86896</v>
      </c>
      <c r="HQ351">
        <v>1.86981</v>
      </c>
      <c r="HR351">
        <v>1.86587</v>
      </c>
      <c r="HS351">
        <v>1.86691</v>
      </c>
      <c r="HT351">
        <v>1.86829</v>
      </c>
      <c r="HU351">
        <v>5</v>
      </c>
      <c r="HV351">
        <v>0</v>
      </c>
      <c r="HW351">
        <v>0</v>
      </c>
      <c r="HX351">
        <v>0</v>
      </c>
      <c r="HY351" t="s">
        <v>422</v>
      </c>
      <c r="HZ351" t="s">
        <v>423</v>
      </c>
      <c r="IA351" t="s">
        <v>424</v>
      </c>
      <c r="IB351" t="s">
        <v>424</v>
      </c>
      <c r="IC351" t="s">
        <v>424</v>
      </c>
      <c r="ID351" t="s">
        <v>424</v>
      </c>
      <c r="IE351">
        <v>0</v>
      </c>
      <c r="IF351">
        <v>100</v>
      </c>
      <c r="IG351">
        <v>100</v>
      </c>
      <c r="IH351">
        <v>8.288</v>
      </c>
      <c r="II351">
        <v>0.4991</v>
      </c>
      <c r="IJ351">
        <v>4.02706509432224</v>
      </c>
      <c r="IK351">
        <v>0.00601174518973114</v>
      </c>
      <c r="IL351">
        <v>2.77886958061485e-07</v>
      </c>
      <c r="IM351">
        <v>-3.54636231360687e-10</v>
      </c>
      <c r="IN351">
        <v>-0.0404303883988718</v>
      </c>
      <c r="IO351">
        <v>-0.0177815531441476</v>
      </c>
      <c r="IP351">
        <v>0.00205572605671414</v>
      </c>
      <c r="IQ351">
        <v>-1.65519735432211e-05</v>
      </c>
      <c r="IR351">
        <v>-4</v>
      </c>
      <c r="IS351">
        <v>1848</v>
      </c>
      <c r="IT351">
        <v>1</v>
      </c>
      <c r="IU351">
        <v>25</v>
      </c>
      <c r="IV351">
        <v>24612.7</v>
      </c>
      <c r="IW351">
        <v>24612.7</v>
      </c>
      <c r="IX351">
        <v>1.70044</v>
      </c>
      <c r="IY351">
        <v>2.61353</v>
      </c>
      <c r="IZ351">
        <v>1.54785</v>
      </c>
      <c r="JA351">
        <v>2.30469</v>
      </c>
      <c r="JB351">
        <v>1.34644</v>
      </c>
      <c r="JC351">
        <v>2.29004</v>
      </c>
      <c r="JD351">
        <v>33.6254</v>
      </c>
      <c r="JE351">
        <v>24.2188</v>
      </c>
      <c r="JF351">
        <v>18</v>
      </c>
      <c r="JG351">
        <v>495.625</v>
      </c>
      <c r="JH351">
        <v>410.152</v>
      </c>
      <c r="JI351">
        <v>25.0001</v>
      </c>
      <c r="JJ351">
        <v>26.4154</v>
      </c>
      <c r="JK351">
        <v>30.0004</v>
      </c>
      <c r="JL351">
        <v>26.3533</v>
      </c>
      <c r="JM351">
        <v>26.2937</v>
      </c>
      <c r="JN351">
        <v>34.0765</v>
      </c>
      <c r="JO351">
        <v>39.2991</v>
      </c>
      <c r="JP351">
        <v>85.667</v>
      </c>
      <c r="JQ351">
        <v>25</v>
      </c>
      <c r="JR351">
        <v>789.889</v>
      </c>
      <c r="JS351">
        <v>17.8596</v>
      </c>
      <c r="JT351">
        <v>102.36</v>
      </c>
      <c r="JU351">
        <v>103.147</v>
      </c>
    </row>
    <row r="352" spans="1:281">
      <c r="A352">
        <v>336</v>
      </c>
      <c r="B352">
        <v>1659028395</v>
      </c>
      <c r="C352">
        <v>4711.90000009537</v>
      </c>
      <c r="D352" t="s">
        <v>1099</v>
      </c>
      <c r="E352" t="s">
        <v>1100</v>
      </c>
      <c r="F352">
        <v>5</v>
      </c>
      <c r="G352" t="s">
        <v>1006</v>
      </c>
      <c r="H352" t="s">
        <v>417</v>
      </c>
      <c r="I352">
        <v>1659028387.5</v>
      </c>
      <c r="J352">
        <f>(K352)/1000</f>
        <v>0</v>
      </c>
      <c r="K352">
        <f>IF(CZ352, AN352, AH352)</f>
        <v>0</v>
      </c>
      <c r="L352">
        <f>IF(CZ352, AI352, AG352)</f>
        <v>0</v>
      </c>
      <c r="M352">
        <f>DB352 - IF(AU352&gt;1, L352*CV352*100.0/(AW352*DP352), 0)</f>
        <v>0</v>
      </c>
      <c r="N352">
        <f>((T352-J352/2)*M352-L352)/(T352+J352/2)</f>
        <v>0</v>
      </c>
      <c r="O352">
        <f>N352*(DI352+DJ352)/1000.0</f>
        <v>0</v>
      </c>
      <c r="P352">
        <f>(DB352 - IF(AU352&gt;1, L352*CV352*100.0/(AW352*DP352), 0))*(DI352+DJ352)/1000.0</f>
        <v>0</v>
      </c>
      <c r="Q352">
        <f>2.0/((1/S352-1/R352)+SIGN(S352)*SQRT((1/S352-1/R352)*(1/S352-1/R352) + 4*CW352/((CW352+1)*(CW352+1))*(2*1/S352*1/R352-1/R352*1/R352)))</f>
        <v>0</v>
      </c>
      <c r="R352">
        <f>IF(LEFT(CX352,1)&lt;&gt;"0",IF(LEFT(CX352,1)="1",3.0,CY352),$D$5+$E$5*(DP352*DI352/($K$5*1000))+$F$5*(DP352*DI352/($K$5*1000))*MAX(MIN(CV352,$J$5),$I$5)*MAX(MIN(CV352,$J$5),$I$5)+$G$5*MAX(MIN(CV352,$J$5),$I$5)*(DP352*DI352/($K$5*1000))+$H$5*(DP352*DI352/($K$5*1000))*(DP352*DI352/($K$5*1000)))</f>
        <v>0</v>
      </c>
      <c r="S352">
        <f>J352*(1000-(1000*0.61365*exp(17.502*W352/(240.97+W352))/(DI352+DJ352)+DD352)/2)/(1000*0.61365*exp(17.502*W352/(240.97+W352))/(DI352+DJ352)-DD352)</f>
        <v>0</v>
      </c>
      <c r="T352">
        <f>1/((CW352+1)/(Q352/1.6)+1/(R352/1.37)) + CW352/((CW352+1)/(Q352/1.6) + CW352/(R352/1.37))</f>
        <v>0</v>
      </c>
      <c r="U352">
        <f>(CR352*CU352)</f>
        <v>0</v>
      </c>
      <c r="V352">
        <f>(DK352+(U352+2*0.95*5.67E-8*(((DK352+$B$7)+273)^4-(DK352+273)^4)-44100*J352)/(1.84*29.3*R352+8*0.95*5.67E-8*(DK352+273)^3))</f>
        <v>0</v>
      </c>
      <c r="W352">
        <f>($C$7*DL352+$D$7*DM352+$E$7*V352)</f>
        <v>0</v>
      </c>
      <c r="X352">
        <f>0.61365*exp(17.502*W352/(240.97+W352))</f>
        <v>0</v>
      </c>
      <c r="Y352">
        <f>(Z352/AA352*100)</f>
        <v>0</v>
      </c>
      <c r="Z352">
        <f>DD352*(DI352+DJ352)/1000</f>
        <v>0</v>
      </c>
      <c r="AA352">
        <f>0.61365*exp(17.502*DK352/(240.97+DK352))</f>
        <v>0</v>
      </c>
      <c r="AB352">
        <f>(X352-DD352*(DI352+DJ352)/1000)</f>
        <v>0</v>
      </c>
      <c r="AC352">
        <f>(-J352*44100)</f>
        <v>0</v>
      </c>
      <c r="AD352">
        <f>2*29.3*R352*0.92*(DK352-W352)</f>
        <v>0</v>
      </c>
      <c r="AE352">
        <f>2*0.95*5.67E-8*(((DK352+$B$7)+273)^4-(W352+273)^4)</f>
        <v>0</v>
      </c>
      <c r="AF352">
        <f>U352+AE352+AC352+AD352</f>
        <v>0</v>
      </c>
      <c r="AG352">
        <f>DH352*AU352*(DC352-DB352*(1000-AU352*DE352)/(1000-AU352*DD352))/(100*CV352)</f>
        <v>0</v>
      </c>
      <c r="AH352">
        <f>1000*DH352*AU352*(DD352-DE352)/(100*CV352*(1000-AU352*DD352))</f>
        <v>0</v>
      </c>
      <c r="AI352">
        <f>(AJ352 - AK352 - DI352*1E3/(8.314*(DK352+273.15)) * AM352/DH352 * AL352) * DH352/(100*CV352) * (1000 - DE352)/1000</f>
        <v>0</v>
      </c>
      <c r="AJ352">
        <v>798.076370090986</v>
      </c>
      <c r="AK352">
        <v>748.411812121212</v>
      </c>
      <c r="AL352">
        <v>3.43297164835285</v>
      </c>
      <c r="AM352">
        <v>66.0504921813524</v>
      </c>
      <c r="AN352">
        <f>(AP352 - AO352 + DI352*1E3/(8.314*(DK352+273.15)) * AR352/DH352 * AQ352) * DH352/(100*CV352) * 1000/(1000 - AP352)</f>
        <v>0</v>
      </c>
      <c r="AO352">
        <v>17.9321088823377</v>
      </c>
      <c r="AP352">
        <v>24.6780426573427</v>
      </c>
      <c r="AQ352">
        <v>-0.00392523636362936</v>
      </c>
      <c r="AR352">
        <v>92.47</v>
      </c>
      <c r="AS352">
        <v>0</v>
      </c>
      <c r="AT352">
        <v>0</v>
      </c>
      <c r="AU352">
        <f>IF(AS352*$H$13&gt;=AW352,1.0,(AW352/(AW352-AS352*$H$13)))</f>
        <v>0</v>
      </c>
      <c r="AV352">
        <f>(AU352-1)*100</f>
        <v>0</v>
      </c>
      <c r="AW352">
        <f>MAX(0,($B$13+$C$13*DP352)/(1+$D$13*DP352)*DI352/(DK352+273)*$E$13)</f>
        <v>0</v>
      </c>
      <c r="AX352" t="s">
        <v>418</v>
      </c>
      <c r="AY352" t="s">
        <v>418</v>
      </c>
      <c r="AZ352">
        <v>0</v>
      </c>
      <c r="BA352">
        <v>0</v>
      </c>
      <c r="BB352">
        <f>1-AZ352/BA352</f>
        <v>0</v>
      </c>
      <c r="BC352">
        <v>0</v>
      </c>
      <c r="BD352" t="s">
        <v>418</v>
      </c>
      <c r="BE352" t="s">
        <v>418</v>
      </c>
      <c r="BF352">
        <v>0</v>
      </c>
      <c r="BG352">
        <v>0</v>
      </c>
      <c r="BH352">
        <f>1-BF352/BG352</f>
        <v>0</v>
      </c>
      <c r="BI352">
        <v>0.5</v>
      </c>
      <c r="BJ352">
        <f>CS352</f>
        <v>0</v>
      </c>
      <c r="BK352">
        <f>L352</f>
        <v>0</v>
      </c>
      <c r="BL352">
        <f>BH352*BI352*BJ352</f>
        <v>0</v>
      </c>
      <c r="BM352">
        <f>(BK352-BC352)/BJ352</f>
        <v>0</v>
      </c>
      <c r="BN352">
        <f>(BA352-BG352)/BG352</f>
        <v>0</v>
      </c>
      <c r="BO352">
        <f>AZ352/(BB352+AZ352/BG352)</f>
        <v>0</v>
      </c>
      <c r="BP352" t="s">
        <v>418</v>
      </c>
      <c r="BQ352">
        <v>0</v>
      </c>
      <c r="BR352">
        <f>IF(BQ352&lt;&gt;0, BQ352, BO352)</f>
        <v>0</v>
      </c>
      <c r="BS352">
        <f>1-BR352/BG352</f>
        <v>0</v>
      </c>
      <c r="BT352">
        <f>(BG352-BF352)/(BG352-BR352)</f>
        <v>0</v>
      </c>
      <c r="BU352">
        <f>(BA352-BG352)/(BA352-BR352)</f>
        <v>0</v>
      </c>
      <c r="BV352">
        <f>(BG352-BF352)/(BG352-AZ352)</f>
        <v>0</v>
      </c>
      <c r="BW352">
        <f>(BA352-BG352)/(BA352-AZ352)</f>
        <v>0</v>
      </c>
      <c r="BX352">
        <f>(BT352*BR352/BF352)</f>
        <v>0</v>
      </c>
      <c r="BY352">
        <f>(1-BX352)</f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f>$B$11*DQ352+$C$11*DR352+$F$11*EC352*(1-EF352)</f>
        <v>0</v>
      </c>
      <c r="CS352">
        <f>CR352*CT352</f>
        <v>0</v>
      </c>
      <c r="CT352">
        <f>($B$11*$D$9+$C$11*$D$9+$F$11*((EP352+EH352)/MAX(EP352+EH352+EQ352, 0.1)*$I$9+EQ352/MAX(EP352+EH352+EQ352, 0.1)*$J$9))/($B$11+$C$11+$F$11)</f>
        <v>0</v>
      </c>
      <c r="CU352">
        <f>($B$11*$K$9+$C$11*$K$9+$F$11*((EP352+EH352)/MAX(EP352+EH352+EQ352, 0.1)*$P$9+EQ352/MAX(EP352+EH352+EQ352, 0.1)*$Q$9))/($B$11+$C$11+$F$11)</f>
        <v>0</v>
      </c>
      <c r="CV352">
        <v>6</v>
      </c>
      <c r="CW352">
        <v>0.5</v>
      </c>
      <c r="CX352" t="s">
        <v>419</v>
      </c>
      <c r="CY352">
        <v>2</v>
      </c>
      <c r="CZ352" t="b">
        <v>1</v>
      </c>
      <c r="DA352">
        <v>1659028387.5</v>
      </c>
      <c r="DB352">
        <v>706.503518518518</v>
      </c>
      <c r="DC352">
        <v>767.581555555556</v>
      </c>
      <c r="DD352">
        <v>24.7158037037037</v>
      </c>
      <c r="DE352">
        <v>18.007437037037</v>
      </c>
      <c r="DF352">
        <v>698.264037037037</v>
      </c>
      <c r="DG352">
        <v>24.2163592592593</v>
      </c>
      <c r="DH352">
        <v>500.133814814815</v>
      </c>
      <c r="DI352">
        <v>90.3665481481481</v>
      </c>
      <c r="DJ352">
        <v>0.0455741740740741</v>
      </c>
      <c r="DK352">
        <v>27.1888037037037</v>
      </c>
      <c r="DL352">
        <v>27.2632222222222</v>
      </c>
      <c r="DM352">
        <v>999.9</v>
      </c>
      <c r="DN352">
        <v>0</v>
      </c>
      <c r="DO352">
        <v>0</v>
      </c>
      <c r="DP352">
        <v>10003.8888888889</v>
      </c>
      <c r="DQ352">
        <v>0</v>
      </c>
      <c r="DR352">
        <v>18.0938</v>
      </c>
      <c r="DS352">
        <v>-61.0780814814815</v>
      </c>
      <c r="DT352">
        <v>724.407666666667</v>
      </c>
      <c r="DU352">
        <v>781.656185185185</v>
      </c>
      <c r="DV352">
        <v>6.70837037037037</v>
      </c>
      <c r="DW352">
        <v>767.581555555556</v>
      </c>
      <c r="DX352">
        <v>18.007437037037</v>
      </c>
      <c r="DY352">
        <v>2.23348185185185</v>
      </c>
      <c r="DZ352">
        <v>1.62727</v>
      </c>
      <c r="EA352">
        <v>19.2045148148148</v>
      </c>
      <c r="EB352">
        <v>14.2193740740741</v>
      </c>
      <c r="EC352">
        <v>1999.96888888889</v>
      </c>
      <c r="ED352">
        <v>0.979994333333334</v>
      </c>
      <c r="EE352">
        <v>0.0200057444444444</v>
      </c>
      <c r="EF352">
        <v>0</v>
      </c>
      <c r="EG352">
        <v>850.120111111111</v>
      </c>
      <c r="EH352">
        <v>5.00063</v>
      </c>
      <c r="EI352">
        <v>16768.9666666667</v>
      </c>
      <c r="EJ352">
        <v>17256.6037037037</v>
      </c>
      <c r="EK352">
        <v>38</v>
      </c>
      <c r="EL352">
        <v>38.0275555555556</v>
      </c>
      <c r="EM352">
        <v>37.4696666666667</v>
      </c>
      <c r="EN352">
        <v>37.375</v>
      </c>
      <c r="EO352">
        <v>39</v>
      </c>
      <c r="EP352">
        <v>1955.05851851852</v>
      </c>
      <c r="EQ352">
        <v>39.9103703703704</v>
      </c>
      <c r="ER352">
        <v>0</v>
      </c>
      <c r="ES352">
        <v>1659028393.9</v>
      </c>
      <c r="ET352">
        <v>0</v>
      </c>
      <c r="EU352">
        <v>850.1324</v>
      </c>
      <c r="EV352">
        <v>2.88707690570262</v>
      </c>
      <c r="EW352">
        <v>67.7692307259542</v>
      </c>
      <c r="EX352">
        <v>16769.372</v>
      </c>
      <c r="EY352">
        <v>15</v>
      </c>
      <c r="EZ352">
        <v>0</v>
      </c>
      <c r="FA352" t="s">
        <v>420</v>
      </c>
      <c r="FB352">
        <v>1657551626.5</v>
      </c>
      <c r="FC352">
        <v>1657551629</v>
      </c>
      <c r="FD352">
        <v>0</v>
      </c>
      <c r="FE352">
        <v>0.403</v>
      </c>
      <c r="FF352">
        <v>0.009</v>
      </c>
      <c r="FG352">
        <v>9.41</v>
      </c>
      <c r="FH352">
        <v>0.087</v>
      </c>
      <c r="FI352">
        <v>417</v>
      </c>
      <c r="FJ352">
        <v>17</v>
      </c>
      <c r="FK352">
        <v>1.61</v>
      </c>
      <c r="FL352">
        <v>0.59</v>
      </c>
      <c r="FM352">
        <v>-60.8997325</v>
      </c>
      <c r="FN352">
        <v>-4.08822551594729</v>
      </c>
      <c r="FO352">
        <v>0.518773137502078</v>
      </c>
      <c r="FP352">
        <v>0</v>
      </c>
      <c r="FQ352">
        <v>849.939617647059</v>
      </c>
      <c r="FR352">
        <v>3.45511076651917</v>
      </c>
      <c r="FS352">
        <v>0.396483588763999</v>
      </c>
      <c r="FT352">
        <v>0</v>
      </c>
      <c r="FU352">
        <v>6.689453</v>
      </c>
      <c r="FV352">
        <v>0.518359474671684</v>
      </c>
      <c r="FW352">
        <v>0.0548166136859986</v>
      </c>
      <c r="FX352">
        <v>0</v>
      </c>
      <c r="FY352">
        <v>0</v>
      </c>
      <c r="FZ352">
        <v>3</v>
      </c>
      <c r="GA352" t="s">
        <v>427</v>
      </c>
      <c r="GB352">
        <v>2.97228</v>
      </c>
      <c r="GC352">
        <v>2.69958</v>
      </c>
      <c r="GD352">
        <v>0.135243</v>
      </c>
      <c r="GE352">
        <v>0.143667</v>
      </c>
      <c r="GF352">
        <v>0.105165</v>
      </c>
      <c r="GG352">
        <v>0.0848964</v>
      </c>
      <c r="GH352">
        <v>33688.9</v>
      </c>
      <c r="GI352">
        <v>36481.3</v>
      </c>
      <c r="GJ352">
        <v>35301.4</v>
      </c>
      <c r="GK352">
        <v>38635.1</v>
      </c>
      <c r="GL352">
        <v>44781.5</v>
      </c>
      <c r="GM352">
        <v>51061.7</v>
      </c>
      <c r="GN352">
        <v>55177.5</v>
      </c>
      <c r="GO352">
        <v>61965.8</v>
      </c>
      <c r="GP352">
        <v>1.9828</v>
      </c>
      <c r="GQ352">
        <v>1.8484</v>
      </c>
      <c r="GR352">
        <v>0.131279</v>
      </c>
      <c r="GS352">
        <v>0</v>
      </c>
      <c r="GT352">
        <v>25.1376</v>
      </c>
      <c r="GU352">
        <v>999.9</v>
      </c>
      <c r="GV352">
        <v>58.052</v>
      </c>
      <c r="GW352">
        <v>29.195</v>
      </c>
      <c r="GX352">
        <v>26.129</v>
      </c>
      <c r="GY352">
        <v>55.9464</v>
      </c>
      <c r="GZ352">
        <v>43.5617</v>
      </c>
      <c r="HA352">
        <v>1</v>
      </c>
      <c r="HB352">
        <v>-0.0637805</v>
      </c>
      <c r="HC352">
        <v>0.0477124</v>
      </c>
      <c r="HD352">
        <v>20.1139</v>
      </c>
      <c r="HE352">
        <v>5.19692</v>
      </c>
      <c r="HF352">
        <v>12.0052</v>
      </c>
      <c r="HG352">
        <v>4.976</v>
      </c>
      <c r="HH352">
        <v>3.2936</v>
      </c>
      <c r="HI352">
        <v>9999</v>
      </c>
      <c r="HJ352">
        <v>9999</v>
      </c>
      <c r="HK352">
        <v>9999</v>
      </c>
      <c r="HL352">
        <v>629</v>
      </c>
      <c r="HM352">
        <v>1.86313</v>
      </c>
      <c r="HN352">
        <v>1.86807</v>
      </c>
      <c r="HO352">
        <v>1.86783</v>
      </c>
      <c r="HP352">
        <v>1.86896</v>
      </c>
      <c r="HQ352">
        <v>1.86981</v>
      </c>
      <c r="HR352">
        <v>1.86584</v>
      </c>
      <c r="HS352">
        <v>1.86691</v>
      </c>
      <c r="HT352">
        <v>1.86829</v>
      </c>
      <c r="HU352">
        <v>5</v>
      </c>
      <c r="HV352">
        <v>0</v>
      </c>
      <c r="HW352">
        <v>0</v>
      </c>
      <c r="HX352">
        <v>0</v>
      </c>
      <c r="HY352" t="s">
        <v>422</v>
      </c>
      <c r="HZ352" t="s">
        <v>423</v>
      </c>
      <c r="IA352" t="s">
        <v>424</v>
      </c>
      <c r="IB352" t="s">
        <v>424</v>
      </c>
      <c r="IC352" t="s">
        <v>424</v>
      </c>
      <c r="ID352" t="s">
        <v>424</v>
      </c>
      <c r="IE352">
        <v>0</v>
      </c>
      <c r="IF352">
        <v>100</v>
      </c>
      <c r="IG352">
        <v>100</v>
      </c>
      <c r="IH352">
        <v>8.385</v>
      </c>
      <c r="II352">
        <v>0.4974</v>
      </c>
      <c r="IJ352">
        <v>4.02706509432224</v>
      </c>
      <c r="IK352">
        <v>0.00601174518973114</v>
      </c>
      <c r="IL352">
        <v>2.77886958061485e-07</v>
      </c>
      <c r="IM352">
        <v>-3.54636231360687e-10</v>
      </c>
      <c r="IN352">
        <v>-0.0404303883988718</v>
      </c>
      <c r="IO352">
        <v>-0.0177815531441476</v>
      </c>
      <c r="IP352">
        <v>0.00205572605671414</v>
      </c>
      <c r="IQ352">
        <v>-1.65519735432211e-05</v>
      </c>
      <c r="IR352">
        <v>-4</v>
      </c>
      <c r="IS352">
        <v>1848</v>
      </c>
      <c r="IT352">
        <v>1</v>
      </c>
      <c r="IU352">
        <v>25</v>
      </c>
      <c r="IV352">
        <v>24612.8</v>
      </c>
      <c r="IW352">
        <v>24612.8</v>
      </c>
      <c r="IX352">
        <v>1.72607</v>
      </c>
      <c r="IY352">
        <v>2.60254</v>
      </c>
      <c r="IZ352">
        <v>1.54785</v>
      </c>
      <c r="JA352">
        <v>2.30469</v>
      </c>
      <c r="JB352">
        <v>1.34644</v>
      </c>
      <c r="JC352">
        <v>2.40845</v>
      </c>
      <c r="JD352">
        <v>33.6254</v>
      </c>
      <c r="JE352">
        <v>24.2276</v>
      </c>
      <c r="JF352">
        <v>18</v>
      </c>
      <c r="JG352">
        <v>496.41</v>
      </c>
      <c r="JH352">
        <v>410.152</v>
      </c>
      <c r="JI352">
        <v>24.9999</v>
      </c>
      <c r="JJ352">
        <v>26.4176</v>
      </c>
      <c r="JK352">
        <v>30.0001</v>
      </c>
      <c r="JL352">
        <v>26.3533</v>
      </c>
      <c r="JM352">
        <v>26.2937</v>
      </c>
      <c r="JN352">
        <v>34.6864</v>
      </c>
      <c r="JO352">
        <v>39.2991</v>
      </c>
      <c r="JP352">
        <v>85.667</v>
      </c>
      <c r="JQ352">
        <v>25</v>
      </c>
      <c r="JR352">
        <v>810.021</v>
      </c>
      <c r="JS352">
        <v>17.8286</v>
      </c>
      <c r="JT352">
        <v>102.359</v>
      </c>
      <c r="JU352">
        <v>103.145</v>
      </c>
    </row>
    <row r="353" spans="1:281">
      <c r="A353">
        <v>337</v>
      </c>
      <c r="B353">
        <v>1659028400</v>
      </c>
      <c r="C353">
        <v>4716.90000009537</v>
      </c>
      <c r="D353" t="s">
        <v>1101</v>
      </c>
      <c r="E353" t="s">
        <v>1102</v>
      </c>
      <c r="F353">
        <v>5</v>
      </c>
      <c r="G353" t="s">
        <v>1006</v>
      </c>
      <c r="H353" t="s">
        <v>417</v>
      </c>
      <c r="I353">
        <v>1659028392.21429</v>
      </c>
      <c r="J353">
        <f>(K353)/1000</f>
        <v>0</v>
      </c>
      <c r="K353">
        <f>IF(CZ353, AN353, AH353)</f>
        <v>0</v>
      </c>
      <c r="L353">
        <f>IF(CZ353, AI353, AG353)</f>
        <v>0</v>
      </c>
      <c r="M353">
        <f>DB353 - IF(AU353&gt;1, L353*CV353*100.0/(AW353*DP353), 0)</f>
        <v>0</v>
      </c>
      <c r="N353">
        <f>((T353-J353/2)*M353-L353)/(T353+J353/2)</f>
        <v>0</v>
      </c>
      <c r="O353">
        <f>N353*(DI353+DJ353)/1000.0</f>
        <v>0</v>
      </c>
      <c r="P353">
        <f>(DB353 - IF(AU353&gt;1, L353*CV353*100.0/(AW353*DP353), 0))*(DI353+DJ353)/1000.0</f>
        <v>0</v>
      </c>
      <c r="Q353">
        <f>2.0/((1/S353-1/R353)+SIGN(S353)*SQRT((1/S353-1/R353)*(1/S353-1/R353) + 4*CW353/((CW353+1)*(CW353+1))*(2*1/S353*1/R353-1/R353*1/R353)))</f>
        <v>0</v>
      </c>
      <c r="R353">
        <f>IF(LEFT(CX353,1)&lt;&gt;"0",IF(LEFT(CX353,1)="1",3.0,CY353),$D$5+$E$5*(DP353*DI353/($K$5*1000))+$F$5*(DP353*DI353/($K$5*1000))*MAX(MIN(CV353,$J$5),$I$5)*MAX(MIN(CV353,$J$5),$I$5)+$G$5*MAX(MIN(CV353,$J$5),$I$5)*(DP353*DI353/($K$5*1000))+$H$5*(DP353*DI353/($K$5*1000))*(DP353*DI353/($K$5*1000)))</f>
        <v>0</v>
      </c>
      <c r="S353">
        <f>J353*(1000-(1000*0.61365*exp(17.502*W353/(240.97+W353))/(DI353+DJ353)+DD353)/2)/(1000*0.61365*exp(17.502*W353/(240.97+W353))/(DI353+DJ353)-DD353)</f>
        <v>0</v>
      </c>
      <c r="T353">
        <f>1/((CW353+1)/(Q353/1.6)+1/(R353/1.37)) + CW353/((CW353+1)/(Q353/1.6) + CW353/(R353/1.37))</f>
        <v>0</v>
      </c>
      <c r="U353">
        <f>(CR353*CU353)</f>
        <v>0</v>
      </c>
      <c r="V353">
        <f>(DK353+(U353+2*0.95*5.67E-8*(((DK353+$B$7)+273)^4-(DK353+273)^4)-44100*J353)/(1.84*29.3*R353+8*0.95*5.67E-8*(DK353+273)^3))</f>
        <v>0</v>
      </c>
      <c r="W353">
        <f>($C$7*DL353+$D$7*DM353+$E$7*V353)</f>
        <v>0</v>
      </c>
      <c r="X353">
        <f>0.61365*exp(17.502*W353/(240.97+W353))</f>
        <v>0</v>
      </c>
      <c r="Y353">
        <f>(Z353/AA353*100)</f>
        <v>0</v>
      </c>
      <c r="Z353">
        <f>DD353*(DI353+DJ353)/1000</f>
        <v>0</v>
      </c>
      <c r="AA353">
        <f>0.61365*exp(17.502*DK353/(240.97+DK353))</f>
        <v>0</v>
      </c>
      <c r="AB353">
        <f>(X353-DD353*(DI353+DJ353)/1000)</f>
        <v>0</v>
      </c>
      <c r="AC353">
        <f>(-J353*44100)</f>
        <v>0</v>
      </c>
      <c r="AD353">
        <f>2*29.3*R353*0.92*(DK353-W353)</f>
        <v>0</v>
      </c>
      <c r="AE353">
        <f>2*0.95*5.67E-8*(((DK353+$B$7)+273)^4-(W353+273)^4)</f>
        <v>0</v>
      </c>
      <c r="AF353">
        <f>U353+AE353+AC353+AD353</f>
        <v>0</v>
      </c>
      <c r="AG353">
        <f>DH353*AU353*(DC353-DB353*(1000-AU353*DE353)/(1000-AU353*DD353))/(100*CV353)</f>
        <v>0</v>
      </c>
      <c r="AH353">
        <f>1000*DH353*AU353*(DD353-DE353)/(100*CV353*(1000-AU353*DD353))</f>
        <v>0</v>
      </c>
      <c r="AI353">
        <f>(AJ353 - AK353 - DI353*1E3/(8.314*(DK353+273.15)) * AM353/DH353 * AL353) * DH353/(100*CV353) * (1000 - DE353)/1000</f>
        <v>0</v>
      </c>
      <c r="AJ353">
        <v>814.846289583013</v>
      </c>
      <c r="AK353">
        <v>765.247109090909</v>
      </c>
      <c r="AL353">
        <v>3.37689587148858</v>
      </c>
      <c r="AM353">
        <v>66.0504921813524</v>
      </c>
      <c r="AN353">
        <f>(AP353 - AO353 + DI353*1E3/(8.314*(DK353+273.15)) * AR353/DH353 * AQ353) * DH353/(100*CV353) * 1000/(1000 - AP353)</f>
        <v>0</v>
      </c>
      <c r="AO353">
        <v>17.8854417081385</v>
      </c>
      <c r="AP353">
        <v>24.6393762237762</v>
      </c>
      <c r="AQ353">
        <v>-0.0118969696969452</v>
      </c>
      <c r="AR353">
        <v>92.47</v>
      </c>
      <c r="AS353">
        <v>0</v>
      </c>
      <c r="AT353">
        <v>0</v>
      </c>
      <c r="AU353">
        <f>IF(AS353*$H$13&gt;=AW353,1.0,(AW353/(AW353-AS353*$H$13)))</f>
        <v>0</v>
      </c>
      <c r="AV353">
        <f>(AU353-1)*100</f>
        <v>0</v>
      </c>
      <c r="AW353">
        <f>MAX(0,($B$13+$C$13*DP353)/(1+$D$13*DP353)*DI353/(DK353+273)*$E$13)</f>
        <v>0</v>
      </c>
      <c r="AX353" t="s">
        <v>418</v>
      </c>
      <c r="AY353" t="s">
        <v>418</v>
      </c>
      <c r="AZ353">
        <v>0</v>
      </c>
      <c r="BA353">
        <v>0</v>
      </c>
      <c r="BB353">
        <f>1-AZ353/BA353</f>
        <v>0</v>
      </c>
      <c r="BC353">
        <v>0</v>
      </c>
      <c r="BD353" t="s">
        <v>418</v>
      </c>
      <c r="BE353" t="s">
        <v>418</v>
      </c>
      <c r="BF353">
        <v>0</v>
      </c>
      <c r="BG353">
        <v>0</v>
      </c>
      <c r="BH353">
        <f>1-BF353/BG353</f>
        <v>0</v>
      </c>
      <c r="BI353">
        <v>0.5</v>
      </c>
      <c r="BJ353">
        <f>CS353</f>
        <v>0</v>
      </c>
      <c r="BK353">
        <f>L353</f>
        <v>0</v>
      </c>
      <c r="BL353">
        <f>BH353*BI353*BJ353</f>
        <v>0</v>
      </c>
      <c r="BM353">
        <f>(BK353-BC353)/BJ353</f>
        <v>0</v>
      </c>
      <c r="BN353">
        <f>(BA353-BG353)/BG353</f>
        <v>0</v>
      </c>
      <c r="BO353">
        <f>AZ353/(BB353+AZ353/BG353)</f>
        <v>0</v>
      </c>
      <c r="BP353" t="s">
        <v>418</v>
      </c>
      <c r="BQ353">
        <v>0</v>
      </c>
      <c r="BR353">
        <f>IF(BQ353&lt;&gt;0, BQ353, BO353)</f>
        <v>0</v>
      </c>
      <c r="BS353">
        <f>1-BR353/BG353</f>
        <v>0</v>
      </c>
      <c r="BT353">
        <f>(BG353-BF353)/(BG353-BR353)</f>
        <v>0</v>
      </c>
      <c r="BU353">
        <f>(BA353-BG353)/(BA353-BR353)</f>
        <v>0</v>
      </c>
      <c r="BV353">
        <f>(BG353-BF353)/(BG353-AZ353)</f>
        <v>0</v>
      </c>
      <c r="BW353">
        <f>(BA353-BG353)/(BA353-AZ353)</f>
        <v>0</v>
      </c>
      <c r="BX353">
        <f>(BT353*BR353/BF353)</f>
        <v>0</v>
      </c>
      <c r="BY353">
        <f>(1-BX353)</f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f>$B$11*DQ353+$C$11*DR353+$F$11*EC353*(1-EF353)</f>
        <v>0</v>
      </c>
      <c r="CS353">
        <f>CR353*CT353</f>
        <v>0</v>
      </c>
      <c r="CT353">
        <f>($B$11*$D$9+$C$11*$D$9+$F$11*((EP353+EH353)/MAX(EP353+EH353+EQ353, 0.1)*$I$9+EQ353/MAX(EP353+EH353+EQ353, 0.1)*$J$9))/($B$11+$C$11+$F$11)</f>
        <v>0</v>
      </c>
      <c r="CU353">
        <f>($B$11*$K$9+$C$11*$K$9+$F$11*((EP353+EH353)/MAX(EP353+EH353+EQ353, 0.1)*$P$9+EQ353/MAX(EP353+EH353+EQ353, 0.1)*$Q$9))/($B$11+$C$11+$F$11)</f>
        <v>0</v>
      </c>
      <c r="CV353">
        <v>6</v>
      </c>
      <c r="CW353">
        <v>0.5</v>
      </c>
      <c r="CX353" t="s">
        <v>419</v>
      </c>
      <c r="CY353">
        <v>2</v>
      </c>
      <c r="CZ353" t="b">
        <v>1</v>
      </c>
      <c r="DA353">
        <v>1659028392.21429</v>
      </c>
      <c r="DB353">
        <v>722.162714285714</v>
      </c>
      <c r="DC353">
        <v>783.441821428571</v>
      </c>
      <c r="DD353">
        <v>24.6905178571429</v>
      </c>
      <c r="DE353">
        <v>17.9472607142857</v>
      </c>
      <c r="DF353">
        <v>713.831821428572</v>
      </c>
      <c r="DG353">
        <v>24.1923428571429</v>
      </c>
      <c r="DH353">
        <v>500.110571428571</v>
      </c>
      <c r="DI353">
        <v>90.3669428571429</v>
      </c>
      <c r="DJ353">
        <v>0.0453872928571429</v>
      </c>
      <c r="DK353">
        <v>27.1889428571429</v>
      </c>
      <c r="DL353">
        <v>27.2626642857143</v>
      </c>
      <c r="DM353">
        <v>999.9</v>
      </c>
      <c r="DN353">
        <v>0</v>
      </c>
      <c r="DO353">
        <v>0</v>
      </c>
      <c r="DP353">
        <v>10005</v>
      </c>
      <c r="DQ353">
        <v>0</v>
      </c>
      <c r="DR353">
        <v>18.0938</v>
      </c>
      <c r="DS353">
        <v>-61.2791321428571</v>
      </c>
      <c r="DT353">
        <v>740.444285714286</v>
      </c>
      <c r="DU353">
        <v>797.758428571428</v>
      </c>
      <c r="DV353">
        <v>6.74325964285714</v>
      </c>
      <c r="DW353">
        <v>783.441821428571</v>
      </c>
      <c r="DX353">
        <v>17.9472607142857</v>
      </c>
      <c r="DY353">
        <v>2.2312075</v>
      </c>
      <c r="DZ353">
        <v>1.62183928571429</v>
      </c>
      <c r="EA353">
        <v>19.1881464285714</v>
      </c>
      <c r="EB353">
        <v>14.1677785714286</v>
      </c>
      <c r="EC353">
        <v>1999.98035714286</v>
      </c>
      <c r="ED353">
        <v>0.979994428571429</v>
      </c>
      <c r="EE353">
        <v>0.0200056428571429</v>
      </c>
      <c r="EF353">
        <v>0</v>
      </c>
      <c r="EG353">
        <v>850.353928571429</v>
      </c>
      <c r="EH353">
        <v>5.00063</v>
      </c>
      <c r="EI353">
        <v>16773.7857142857</v>
      </c>
      <c r="EJ353">
        <v>17256.7071428571</v>
      </c>
      <c r="EK353">
        <v>37.99775</v>
      </c>
      <c r="EL353">
        <v>38.0354285714286</v>
      </c>
      <c r="EM353">
        <v>37.464</v>
      </c>
      <c r="EN353">
        <v>37.375</v>
      </c>
      <c r="EO353">
        <v>39</v>
      </c>
      <c r="EP353">
        <v>1955.07</v>
      </c>
      <c r="EQ353">
        <v>39.9103571428571</v>
      </c>
      <c r="ER353">
        <v>0</v>
      </c>
      <c r="ES353">
        <v>1659028398.7</v>
      </c>
      <c r="ET353">
        <v>0</v>
      </c>
      <c r="EU353">
        <v>850.36764</v>
      </c>
      <c r="EV353">
        <v>2.48015384872755</v>
      </c>
      <c r="EW353">
        <v>48.7846154341473</v>
      </c>
      <c r="EX353">
        <v>16774.256</v>
      </c>
      <c r="EY353">
        <v>15</v>
      </c>
      <c r="EZ353">
        <v>0</v>
      </c>
      <c r="FA353" t="s">
        <v>420</v>
      </c>
      <c r="FB353">
        <v>1657551626.5</v>
      </c>
      <c r="FC353">
        <v>1657551629</v>
      </c>
      <c r="FD353">
        <v>0</v>
      </c>
      <c r="FE353">
        <v>0.403</v>
      </c>
      <c r="FF353">
        <v>0.009</v>
      </c>
      <c r="FG353">
        <v>9.41</v>
      </c>
      <c r="FH353">
        <v>0.087</v>
      </c>
      <c r="FI353">
        <v>417</v>
      </c>
      <c r="FJ353">
        <v>17</v>
      </c>
      <c r="FK353">
        <v>1.61</v>
      </c>
      <c r="FL353">
        <v>0.59</v>
      </c>
      <c r="FM353">
        <v>-61.0837275</v>
      </c>
      <c r="FN353">
        <v>-2.7352896810505</v>
      </c>
      <c r="FO353">
        <v>0.466776566992978</v>
      </c>
      <c r="FP353">
        <v>0</v>
      </c>
      <c r="FQ353">
        <v>850.171382352941</v>
      </c>
      <c r="FR353">
        <v>2.92200152495317</v>
      </c>
      <c r="FS353">
        <v>0.354552909409785</v>
      </c>
      <c r="FT353">
        <v>0</v>
      </c>
      <c r="FU353">
        <v>6.7152395</v>
      </c>
      <c r="FV353">
        <v>0.548361500938077</v>
      </c>
      <c r="FW353">
        <v>0.0571038233374089</v>
      </c>
      <c r="FX353">
        <v>0</v>
      </c>
      <c r="FY353">
        <v>0</v>
      </c>
      <c r="FZ353">
        <v>3</v>
      </c>
      <c r="GA353" t="s">
        <v>427</v>
      </c>
      <c r="GB353">
        <v>2.97324</v>
      </c>
      <c r="GC353">
        <v>2.69904</v>
      </c>
      <c r="GD353">
        <v>0.13733</v>
      </c>
      <c r="GE353">
        <v>0.145834</v>
      </c>
      <c r="GF353">
        <v>0.105069</v>
      </c>
      <c r="GG353">
        <v>0.0848712</v>
      </c>
      <c r="GH353">
        <v>33608</v>
      </c>
      <c r="GI353">
        <v>36389.4</v>
      </c>
      <c r="GJ353">
        <v>35301.8</v>
      </c>
      <c r="GK353">
        <v>38635.6</v>
      </c>
      <c r="GL353">
        <v>44787.2</v>
      </c>
      <c r="GM353">
        <v>51063.6</v>
      </c>
      <c r="GN353">
        <v>55178.4</v>
      </c>
      <c r="GO353">
        <v>61966.2</v>
      </c>
      <c r="GP353">
        <v>1.9828</v>
      </c>
      <c r="GQ353">
        <v>1.848</v>
      </c>
      <c r="GR353">
        <v>0.128895</v>
      </c>
      <c r="GS353">
        <v>0</v>
      </c>
      <c r="GT353">
        <v>25.1355</v>
      </c>
      <c r="GU353">
        <v>999.9</v>
      </c>
      <c r="GV353">
        <v>58.027</v>
      </c>
      <c r="GW353">
        <v>29.205</v>
      </c>
      <c r="GX353">
        <v>26.1342</v>
      </c>
      <c r="GY353">
        <v>55.9864</v>
      </c>
      <c r="GZ353">
        <v>43.4696</v>
      </c>
      <c r="HA353">
        <v>1</v>
      </c>
      <c r="HB353">
        <v>-0.0632114</v>
      </c>
      <c r="HC353">
        <v>0.0481481</v>
      </c>
      <c r="HD353">
        <v>20.1139</v>
      </c>
      <c r="HE353">
        <v>5.19812</v>
      </c>
      <c r="HF353">
        <v>12.004</v>
      </c>
      <c r="HG353">
        <v>4.9752</v>
      </c>
      <c r="HH353">
        <v>3.2936</v>
      </c>
      <c r="HI353">
        <v>9999</v>
      </c>
      <c r="HJ353">
        <v>9999</v>
      </c>
      <c r="HK353">
        <v>9999</v>
      </c>
      <c r="HL353">
        <v>629</v>
      </c>
      <c r="HM353">
        <v>1.86316</v>
      </c>
      <c r="HN353">
        <v>1.86804</v>
      </c>
      <c r="HO353">
        <v>1.86783</v>
      </c>
      <c r="HP353">
        <v>1.86893</v>
      </c>
      <c r="HQ353">
        <v>1.86978</v>
      </c>
      <c r="HR353">
        <v>1.86584</v>
      </c>
      <c r="HS353">
        <v>1.86691</v>
      </c>
      <c r="HT353">
        <v>1.86829</v>
      </c>
      <c r="HU353">
        <v>5</v>
      </c>
      <c r="HV353">
        <v>0</v>
      </c>
      <c r="HW353">
        <v>0</v>
      </c>
      <c r="HX353">
        <v>0</v>
      </c>
      <c r="HY353" t="s">
        <v>422</v>
      </c>
      <c r="HZ353" t="s">
        <v>423</v>
      </c>
      <c r="IA353" t="s">
        <v>424</v>
      </c>
      <c r="IB353" t="s">
        <v>424</v>
      </c>
      <c r="IC353" t="s">
        <v>424</v>
      </c>
      <c r="ID353" t="s">
        <v>424</v>
      </c>
      <c r="IE353">
        <v>0</v>
      </c>
      <c r="IF353">
        <v>100</v>
      </c>
      <c r="IG353">
        <v>100</v>
      </c>
      <c r="IH353">
        <v>8.482</v>
      </c>
      <c r="II353">
        <v>0.4959</v>
      </c>
      <c r="IJ353">
        <v>4.02706509432224</v>
      </c>
      <c r="IK353">
        <v>0.00601174518973114</v>
      </c>
      <c r="IL353">
        <v>2.77886958061485e-07</v>
      </c>
      <c r="IM353">
        <v>-3.54636231360687e-10</v>
      </c>
      <c r="IN353">
        <v>-0.0404303883988718</v>
      </c>
      <c r="IO353">
        <v>-0.0177815531441476</v>
      </c>
      <c r="IP353">
        <v>0.00205572605671414</v>
      </c>
      <c r="IQ353">
        <v>-1.65519735432211e-05</v>
      </c>
      <c r="IR353">
        <v>-4</v>
      </c>
      <c r="IS353">
        <v>1848</v>
      </c>
      <c r="IT353">
        <v>1</v>
      </c>
      <c r="IU353">
        <v>25</v>
      </c>
      <c r="IV353">
        <v>24612.9</v>
      </c>
      <c r="IW353">
        <v>24612.8</v>
      </c>
      <c r="IX353">
        <v>1.75781</v>
      </c>
      <c r="IY353">
        <v>2.61108</v>
      </c>
      <c r="IZ353">
        <v>1.54785</v>
      </c>
      <c r="JA353">
        <v>2.30347</v>
      </c>
      <c r="JB353">
        <v>1.34644</v>
      </c>
      <c r="JC353">
        <v>2.33765</v>
      </c>
      <c r="JD353">
        <v>33.6254</v>
      </c>
      <c r="JE353">
        <v>24.2101</v>
      </c>
      <c r="JF353">
        <v>18</v>
      </c>
      <c r="JG353">
        <v>496.41</v>
      </c>
      <c r="JH353">
        <v>409.944</v>
      </c>
      <c r="JI353">
        <v>24.9999</v>
      </c>
      <c r="JJ353">
        <v>26.4199</v>
      </c>
      <c r="JK353">
        <v>30.0005</v>
      </c>
      <c r="JL353">
        <v>26.3533</v>
      </c>
      <c r="JM353">
        <v>26.2959</v>
      </c>
      <c r="JN353">
        <v>35.2244</v>
      </c>
      <c r="JO353">
        <v>39.2991</v>
      </c>
      <c r="JP353">
        <v>85.2946</v>
      </c>
      <c r="JQ353">
        <v>25</v>
      </c>
      <c r="JR353">
        <v>823.5</v>
      </c>
      <c r="JS353">
        <v>17.8085</v>
      </c>
      <c r="JT353">
        <v>102.361</v>
      </c>
      <c r="JU353">
        <v>103.146</v>
      </c>
    </row>
    <row r="354" spans="1:281">
      <c r="A354">
        <v>338</v>
      </c>
      <c r="B354">
        <v>1659028405</v>
      </c>
      <c r="C354">
        <v>4721.90000009537</v>
      </c>
      <c r="D354" t="s">
        <v>1103</v>
      </c>
      <c r="E354" t="s">
        <v>1104</v>
      </c>
      <c r="F354">
        <v>5</v>
      </c>
      <c r="G354" t="s">
        <v>1006</v>
      </c>
      <c r="H354" t="s">
        <v>417</v>
      </c>
      <c r="I354">
        <v>1659028397.5</v>
      </c>
      <c r="J354">
        <f>(K354)/1000</f>
        <v>0</v>
      </c>
      <c r="K354">
        <f>IF(CZ354, AN354, AH354)</f>
        <v>0</v>
      </c>
      <c r="L354">
        <f>IF(CZ354, AI354, AG354)</f>
        <v>0</v>
      </c>
      <c r="M354">
        <f>DB354 - IF(AU354&gt;1, L354*CV354*100.0/(AW354*DP354), 0)</f>
        <v>0</v>
      </c>
      <c r="N354">
        <f>((T354-J354/2)*M354-L354)/(T354+J354/2)</f>
        <v>0</v>
      </c>
      <c r="O354">
        <f>N354*(DI354+DJ354)/1000.0</f>
        <v>0</v>
      </c>
      <c r="P354">
        <f>(DB354 - IF(AU354&gt;1, L354*CV354*100.0/(AW354*DP354), 0))*(DI354+DJ354)/1000.0</f>
        <v>0</v>
      </c>
      <c r="Q354">
        <f>2.0/((1/S354-1/R354)+SIGN(S354)*SQRT((1/S354-1/R354)*(1/S354-1/R354) + 4*CW354/((CW354+1)*(CW354+1))*(2*1/S354*1/R354-1/R354*1/R354)))</f>
        <v>0</v>
      </c>
      <c r="R354">
        <f>IF(LEFT(CX354,1)&lt;&gt;"0",IF(LEFT(CX354,1)="1",3.0,CY354),$D$5+$E$5*(DP354*DI354/($K$5*1000))+$F$5*(DP354*DI354/($K$5*1000))*MAX(MIN(CV354,$J$5),$I$5)*MAX(MIN(CV354,$J$5),$I$5)+$G$5*MAX(MIN(CV354,$J$5),$I$5)*(DP354*DI354/($K$5*1000))+$H$5*(DP354*DI354/($K$5*1000))*(DP354*DI354/($K$5*1000)))</f>
        <v>0</v>
      </c>
      <c r="S354">
        <f>J354*(1000-(1000*0.61365*exp(17.502*W354/(240.97+W354))/(DI354+DJ354)+DD354)/2)/(1000*0.61365*exp(17.502*W354/(240.97+W354))/(DI354+DJ354)-DD354)</f>
        <v>0</v>
      </c>
      <c r="T354">
        <f>1/((CW354+1)/(Q354/1.6)+1/(R354/1.37)) + CW354/((CW354+1)/(Q354/1.6) + CW354/(R354/1.37))</f>
        <v>0</v>
      </c>
      <c r="U354">
        <f>(CR354*CU354)</f>
        <v>0</v>
      </c>
      <c r="V354">
        <f>(DK354+(U354+2*0.95*5.67E-8*(((DK354+$B$7)+273)^4-(DK354+273)^4)-44100*J354)/(1.84*29.3*R354+8*0.95*5.67E-8*(DK354+273)^3))</f>
        <v>0</v>
      </c>
      <c r="W354">
        <f>($C$7*DL354+$D$7*DM354+$E$7*V354)</f>
        <v>0</v>
      </c>
      <c r="X354">
        <f>0.61365*exp(17.502*W354/(240.97+W354))</f>
        <v>0</v>
      </c>
      <c r="Y354">
        <f>(Z354/AA354*100)</f>
        <v>0</v>
      </c>
      <c r="Z354">
        <f>DD354*(DI354+DJ354)/1000</f>
        <v>0</v>
      </c>
      <c r="AA354">
        <f>0.61365*exp(17.502*DK354/(240.97+DK354))</f>
        <v>0</v>
      </c>
      <c r="AB354">
        <f>(X354-DD354*(DI354+DJ354)/1000)</f>
        <v>0</v>
      </c>
      <c r="AC354">
        <f>(-J354*44100)</f>
        <v>0</v>
      </c>
      <c r="AD354">
        <f>2*29.3*R354*0.92*(DK354-W354)</f>
        <v>0</v>
      </c>
      <c r="AE354">
        <f>2*0.95*5.67E-8*(((DK354+$B$7)+273)^4-(W354+273)^4)</f>
        <v>0</v>
      </c>
      <c r="AF354">
        <f>U354+AE354+AC354+AD354</f>
        <v>0</v>
      </c>
      <c r="AG354">
        <f>DH354*AU354*(DC354-DB354*(1000-AU354*DE354)/(1000-AU354*DD354))/(100*CV354)</f>
        <v>0</v>
      </c>
      <c r="AH354">
        <f>1000*DH354*AU354*(DD354-DE354)/(100*CV354*(1000-AU354*DD354))</f>
        <v>0</v>
      </c>
      <c r="AI354">
        <f>(AJ354 - AK354 - DI354*1E3/(8.314*(DK354+273.15)) * AM354/DH354 * AL354) * DH354/(100*CV354) * (1000 - DE354)/1000</f>
        <v>0</v>
      </c>
      <c r="AJ354">
        <v>831.781169847219</v>
      </c>
      <c r="AK354">
        <v>782.44243030303</v>
      </c>
      <c r="AL354">
        <v>3.40740458404911</v>
      </c>
      <c r="AM354">
        <v>66.0504921813524</v>
      </c>
      <c r="AN354">
        <f>(AP354 - AO354 + DI354*1E3/(8.314*(DK354+273.15)) * AR354/DH354 * AQ354) * DH354/(100*CV354) * 1000/(1000 - AP354)</f>
        <v>0</v>
      </c>
      <c r="AO354">
        <v>17.876554328355</v>
      </c>
      <c r="AP354">
        <v>24.620686013986</v>
      </c>
      <c r="AQ354">
        <v>-0.00183607272726688</v>
      </c>
      <c r="AR354">
        <v>92.47</v>
      </c>
      <c r="AS354">
        <v>0</v>
      </c>
      <c r="AT354">
        <v>0</v>
      </c>
      <c r="AU354">
        <f>IF(AS354*$H$13&gt;=AW354,1.0,(AW354/(AW354-AS354*$H$13)))</f>
        <v>0</v>
      </c>
      <c r="AV354">
        <f>(AU354-1)*100</f>
        <v>0</v>
      </c>
      <c r="AW354">
        <f>MAX(0,($B$13+$C$13*DP354)/(1+$D$13*DP354)*DI354/(DK354+273)*$E$13)</f>
        <v>0</v>
      </c>
      <c r="AX354" t="s">
        <v>418</v>
      </c>
      <c r="AY354" t="s">
        <v>418</v>
      </c>
      <c r="AZ354">
        <v>0</v>
      </c>
      <c r="BA354">
        <v>0</v>
      </c>
      <c r="BB354">
        <f>1-AZ354/BA354</f>
        <v>0</v>
      </c>
      <c r="BC354">
        <v>0</v>
      </c>
      <c r="BD354" t="s">
        <v>418</v>
      </c>
      <c r="BE354" t="s">
        <v>418</v>
      </c>
      <c r="BF354">
        <v>0</v>
      </c>
      <c r="BG354">
        <v>0</v>
      </c>
      <c r="BH354">
        <f>1-BF354/BG354</f>
        <v>0</v>
      </c>
      <c r="BI354">
        <v>0.5</v>
      </c>
      <c r="BJ354">
        <f>CS354</f>
        <v>0</v>
      </c>
      <c r="BK354">
        <f>L354</f>
        <v>0</v>
      </c>
      <c r="BL354">
        <f>BH354*BI354*BJ354</f>
        <v>0</v>
      </c>
      <c r="BM354">
        <f>(BK354-BC354)/BJ354</f>
        <v>0</v>
      </c>
      <c r="BN354">
        <f>(BA354-BG354)/BG354</f>
        <v>0</v>
      </c>
      <c r="BO354">
        <f>AZ354/(BB354+AZ354/BG354)</f>
        <v>0</v>
      </c>
      <c r="BP354" t="s">
        <v>418</v>
      </c>
      <c r="BQ354">
        <v>0</v>
      </c>
      <c r="BR354">
        <f>IF(BQ354&lt;&gt;0, BQ354, BO354)</f>
        <v>0</v>
      </c>
      <c r="BS354">
        <f>1-BR354/BG354</f>
        <v>0</v>
      </c>
      <c r="BT354">
        <f>(BG354-BF354)/(BG354-BR354)</f>
        <v>0</v>
      </c>
      <c r="BU354">
        <f>(BA354-BG354)/(BA354-BR354)</f>
        <v>0</v>
      </c>
      <c r="BV354">
        <f>(BG354-BF354)/(BG354-AZ354)</f>
        <v>0</v>
      </c>
      <c r="BW354">
        <f>(BA354-BG354)/(BA354-AZ354)</f>
        <v>0</v>
      </c>
      <c r="BX354">
        <f>(BT354*BR354/BF354)</f>
        <v>0</v>
      </c>
      <c r="BY354">
        <f>(1-BX354)</f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f>$B$11*DQ354+$C$11*DR354+$F$11*EC354*(1-EF354)</f>
        <v>0</v>
      </c>
      <c r="CS354">
        <f>CR354*CT354</f>
        <v>0</v>
      </c>
      <c r="CT354">
        <f>($B$11*$D$9+$C$11*$D$9+$F$11*((EP354+EH354)/MAX(EP354+EH354+EQ354, 0.1)*$I$9+EQ354/MAX(EP354+EH354+EQ354, 0.1)*$J$9))/($B$11+$C$11+$F$11)</f>
        <v>0</v>
      </c>
      <c r="CU354">
        <f>($B$11*$K$9+$C$11*$K$9+$F$11*((EP354+EH354)/MAX(EP354+EH354+EQ354, 0.1)*$P$9+EQ354/MAX(EP354+EH354+EQ354, 0.1)*$Q$9))/($B$11+$C$11+$F$11)</f>
        <v>0</v>
      </c>
      <c r="CV354">
        <v>6</v>
      </c>
      <c r="CW354">
        <v>0.5</v>
      </c>
      <c r="CX354" t="s">
        <v>419</v>
      </c>
      <c r="CY354">
        <v>2</v>
      </c>
      <c r="CZ354" t="b">
        <v>1</v>
      </c>
      <c r="DA354">
        <v>1659028397.5</v>
      </c>
      <c r="DB354">
        <v>739.849629629629</v>
      </c>
      <c r="DC354">
        <v>801.186629629629</v>
      </c>
      <c r="DD354">
        <v>24.6587925925926</v>
      </c>
      <c r="DE354">
        <v>17.8881037037037</v>
      </c>
      <c r="DF354">
        <v>731.415740740741</v>
      </c>
      <c r="DG354">
        <v>24.1621962962963</v>
      </c>
      <c r="DH354">
        <v>500.115259259259</v>
      </c>
      <c r="DI354">
        <v>90.3681</v>
      </c>
      <c r="DJ354">
        <v>0.0451731925925926</v>
      </c>
      <c r="DK354">
        <v>27.1873666666667</v>
      </c>
      <c r="DL354">
        <v>27.2612185185185</v>
      </c>
      <c r="DM354">
        <v>999.9</v>
      </c>
      <c r="DN354">
        <v>0</v>
      </c>
      <c r="DO354">
        <v>0</v>
      </c>
      <c r="DP354">
        <v>10000.9259259259</v>
      </c>
      <c r="DQ354">
        <v>0</v>
      </c>
      <c r="DR354">
        <v>18.0799074074074</v>
      </c>
      <c r="DS354">
        <v>-61.3369888888889</v>
      </c>
      <c r="DT354">
        <v>758.554333333333</v>
      </c>
      <c r="DU354">
        <v>815.779037037037</v>
      </c>
      <c r="DV354">
        <v>6.77068666666667</v>
      </c>
      <c r="DW354">
        <v>801.186629629629</v>
      </c>
      <c r="DX354">
        <v>17.8881037037037</v>
      </c>
      <c r="DY354">
        <v>2.22836925925926</v>
      </c>
      <c r="DZ354">
        <v>1.61651444444444</v>
      </c>
      <c r="EA354">
        <v>19.1677185185185</v>
      </c>
      <c r="EB354">
        <v>14.1171185185185</v>
      </c>
      <c r="EC354">
        <v>1999.99555555556</v>
      </c>
      <c r="ED354">
        <v>0.979994555555556</v>
      </c>
      <c r="EE354">
        <v>0.0200055074074074</v>
      </c>
      <c r="EF354">
        <v>0</v>
      </c>
      <c r="EG354">
        <v>850.502407407407</v>
      </c>
      <c r="EH354">
        <v>5.00063</v>
      </c>
      <c r="EI354">
        <v>16777.7666666667</v>
      </c>
      <c r="EJ354">
        <v>17256.837037037</v>
      </c>
      <c r="EK354">
        <v>37.9976666666667</v>
      </c>
      <c r="EL354">
        <v>38.0321481481481</v>
      </c>
      <c r="EM354">
        <v>37.4673333333333</v>
      </c>
      <c r="EN354">
        <v>37.375</v>
      </c>
      <c r="EO354">
        <v>39</v>
      </c>
      <c r="EP354">
        <v>1955.08518518519</v>
      </c>
      <c r="EQ354">
        <v>39.9103703703704</v>
      </c>
      <c r="ER354">
        <v>0</v>
      </c>
      <c r="ES354">
        <v>1659028404.1</v>
      </c>
      <c r="ET354">
        <v>0</v>
      </c>
      <c r="EU354">
        <v>850.509576923077</v>
      </c>
      <c r="EV354">
        <v>1.47606838503956</v>
      </c>
      <c r="EW354">
        <v>34.0205128372965</v>
      </c>
      <c r="EX354">
        <v>16777.7961538462</v>
      </c>
      <c r="EY354">
        <v>15</v>
      </c>
      <c r="EZ354">
        <v>0</v>
      </c>
      <c r="FA354" t="s">
        <v>420</v>
      </c>
      <c r="FB354">
        <v>1657551626.5</v>
      </c>
      <c r="FC354">
        <v>1657551629</v>
      </c>
      <c r="FD354">
        <v>0</v>
      </c>
      <c r="FE354">
        <v>0.403</v>
      </c>
      <c r="FF354">
        <v>0.009</v>
      </c>
      <c r="FG354">
        <v>9.41</v>
      </c>
      <c r="FH354">
        <v>0.087</v>
      </c>
      <c r="FI354">
        <v>417</v>
      </c>
      <c r="FJ354">
        <v>17</v>
      </c>
      <c r="FK354">
        <v>1.61</v>
      </c>
      <c r="FL354">
        <v>0.59</v>
      </c>
      <c r="FM354">
        <v>-61.28101</v>
      </c>
      <c r="FN354">
        <v>-0.726896060037372</v>
      </c>
      <c r="FO354">
        <v>0.41371763426279</v>
      </c>
      <c r="FP354">
        <v>0</v>
      </c>
      <c r="FQ354">
        <v>850.401911764706</v>
      </c>
      <c r="FR354">
        <v>1.87644003163737</v>
      </c>
      <c r="FS354">
        <v>0.284973411313607</v>
      </c>
      <c r="FT354">
        <v>0</v>
      </c>
      <c r="FU354">
        <v>6.74878525</v>
      </c>
      <c r="FV354">
        <v>0.267318236397723</v>
      </c>
      <c r="FW354">
        <v>0.0390772618659176</v>
      </c>
      <c r="FX354">
        <v>0</v>
      </c>
      <c r="FY354">
        <v>0</v>
      </c>
      <c r="FZ354">
        <v>3</v>
      </c>
      <c r="GA354" t="s">
        <v>427</v>
      </c>
      <c r="GB354">
        <v>2.97351</v>
      </c>
      <c r="GC354">
        <v>2.69883</v>
      </c>
      <c r="GD354">
        <v>0.139384</v>
      </c>
      <c r="GE354">
        <v>0.147664</v>
      </c>
      <c r="GF354">
        <v>0.105004</v>
      </c>
      <c r="GG354">
        <v>0.0847702</v>
      </c>
      <c r="GH354">
        <v>33527.7</v>
      </c>
      <c r="GI354">
        <v>36311.4</v>
      </c>
      <c r="GJ354">
        <v>35301.5</v>
      </c>
      <c r="GK354">
        <v>38635.4</v>
      </c>
      <c r="GL354">
        <v>44790.4</v>
      </c>
      <c r="GM354">
        <v>51069.7</v>
      </c>
      <c r="GN354">
        <v>55178.2</v>
      </c>
      <c r="GO354">
        <v>61966.7</v>
      </c>
      <c r="GP354">
        <v>1.983</v>
      </c>
      <c r="GQ354">
        <v>1.848</v>
      </c>
      <c r="GR354">
        <v>0.129342</v>
      </c>
      <c r="GS354">
        <v>0</v>
      </c>
      <c r="GT354">
        <v>25.1355</v>
      </c>
      <c r="GU354">
        <v>999.9</v>
      </c>
      <c r="GV354">
        <v>58.027</v>
      </c>
      <c r="GW354">
        <v>29.195</v>
      </c>
      <c r="GX354">
        <v>26.1165</v>
      </c>
      <c r="GY354">
        <v>55.8764</v>
      </c>
      <c r="GZ354">
        <v>43.3894</v>
      </c>
      <c r="HA354">
        <v>1</v>
      </c>
      <c r="HB354">
        <v>-0.0631098</v>
      </c>
      <c r="HC354">
        <v>0.0481481</v>
      </c>
      <c r="HD354">
        <v>20.1136</v>
      </c>
      <c r="HE354">
        <v>5.19932</v>
      </c>
      <c r="HF354">
        <v>12.004</v>
      </c>
      <c r="HG354">
        <v>4.9756</v>
      </c>
      <c r="HH354">
        <v>3.2934</v>
      </c>
      <c r="HI354">
        <v>9999</v>
      </c>
      <c r="HJ354">
        <v>9999</v>
      </c>
      <c r="HK354">
        <v>9999</v>
      </c>
      <c r="HL354">
        <v>629</v>
      </c>
      <c r="HM354">
        <v>1.86322</v>
      </c>
      <c r="HN354">
        <v>1.86798</v>
      </c>
      <c r="HO354">
        <v>1.86783</v>
      </c>
      <c r="HP354">
        <v>1.86896</v>
      </c>
      <c r="HQ354">
        <v>1.86981</v>
      </c>
      <c r="HR354">
        <v>1.86584</v>
      </c>
      <c r="HS354">
        <v>1.86691</v>
      </c>
      <c r="HT354">
        <v>1.86829</v>
      </c>
      <c r="HU354">
        <v>5</v>
      </c>
      <c r="HV354">
        <v>0</v>
      </c>
      <c r="HW354">
        <v>0</v>
      </c>
      <c r="HX354">
        <v>0</v>
      </c>
      <c r="HY354" t="s">
        <v>422</v>
      </c>
      <c r="HZ354" t="s">
        <v>423</v>
      </c>
      <c r="IA354" t="s">
        <v>424</v>
      </c>
      <c r="IB354" t="s">
        <v>424</v>
      </c>
      <c r="IC354" t="s">
        <v>424</v>
      </c>
      <c r="ID354" t="s">
        <v>424</v>
      </c>
      <c r="IE354">
        <v>0</v>
      </c>
      <c r="IF354">
        <v>100</v>
      </c>
      <c r="IG354">
        <v>100</v>
      </c>
      <c r="IH354">
        <v>8.578</v>
      </c>
      <c r="II354">
        <v>0.4947</v>
      </c>
      <c r="IJ354">
        <v>4.02706509432224</v>
      </c>
      <c r="IK354">
        <v>0.00601174518973114</v>
      </c>
      <c r="IL354">
        <v>2.77886958061485e-07</v>
      </c>
      <c r="IM354">
        <v>-3.54636231360687e-10</v>
      </c>
      <c r="IN354">
        <v>-0.0404303883988718</v>
      </c>
      <c r="IO354">
        <v>-0.0177815531441476</v>
      </c>
      <c r="IP354">
        <v>0.00205572605671414</v>
      </c>
      <c r="IQ354">
        <v>-1.65519735432211e-05</v>
      </c>
      <c r="IR354">
        <v>-4</v>
      </c>
      <c r="IS354">
        <v>1848</v>
      </c>
      <c r="IT354">
        <v>1</v>
      </c>
      <c r="IU354">
        <v>25</v>
      </c>
      <c r="IV354">
        <v>24613</v>
      </c>
      <c r="IW354">
        <v>24612.9</v>
      </c>
      <c r="IX354">
        <v>1.78467</v>
      </c>
      <c r="IY354">
        <v>2.60498</v>
      </c>
      <c r="IZ354">
        <v>1.54785</v>
      </c>
      <c r="JA354">
        <v>2.30469</v>
      </c>
      <c r="JB354">
        <v>1.34644</v>
      </c>
      <c r="JC354">
        <v>2.37671</v>
      </c>
      <c r="JD354">
        <v>33.6254</v>
      </c>
      <c r="JE354">
        <v>24.2188</v>
      </c>
      <c r="JF354">
        <v>18</v>
      </c>
      <c r="JG354">
        <v>496.561</v>
      </c>
      <c r="JH354">
        <v>409.944</v>
      </c>
      <c r="JI354">
        <v>24.9999</v>
      </c>
      <c r="JJ354">
        <v>26.4199</v>
      </c>
      <c r="JK354">
        <v>30.0003</v>
      </c>
      <c r="JL354">
        <v>26.3556</v>
      </c>
      <c r="JM354">
        <v>26.2959</v>
      </c>
      <c r="JN354">
        <v>35.7414</v>
      </c>
      <c r="JO354">
        <v>39.2991</v>
      </c>
      <c r="JP354">
        <v>85.2946</v>
      </c>
      <c r="JQ354">
        <v>25</v>
      </c>
      <c r="JR354">
        <v>843.684</v>
      </c>
      <c r="JS354">
        <v>17.7892</v>
      </c>
      <c r="JT354">
        <v>102.36</v>
      </c>
      <c r="JU354">
        <v>103.147</v>
      </c>
    </row>
    <row r="355" spans="1:281">
      <c r="A355">
        <v>339</v>
      </c>
      <c r="B355">
        <v>1659028410</v>
      </c>
      <c r="C355">
        <v>4726.90000009537</v>
      </c>
      <c r="D355" t="s">
        <v>1105</v>
      </c>
      <c r="E355" t="s">
        <v>1106</v>
      </c>
      <c r="F355">
        <v>5</v>
      </c>
      <c r="G355" t="s">
        <v>1006</v>
      </c>
      <c r="H355" t="s">
        <v>417</v>
      </c>
      <c r="I355">
        <v>1659028402.21429</v>
      </c>
      <c r="J355">
        <f>(K355)/1000</f>
        <v>0</v>
      </c>
      <c r="K355">
        <f>IF(CZ355, AN355, AH355)</f>
        <v>0</v>
      </c>
      <c r="L355">
        <f>IF(CZ355, AI355, AG355)</f>
        <v>0</v>
      </c>
      <c r="M355">
        <f>DB355 - IF(AU355&gt;1, L355*CV355*100.0/(AW355*DP355), 0)</f>
        <v>0</v>
      </c>
      <c r="N355">
        <f>((T355-J355/2)*M355-L355)/(T355+J355/2)</f>
        <v>0</v>
      </c>
      <c r="O355">
        <f>N355*(DI355+DJ355)/1000.0</f>
        <v>0</v>
      </c>
      <c r="P355">
        <f>(DB355 - IF(AU355&gt;1, L355*CV355*100.0/(AW355*DP355), 0))*(DI355+DJ355)/1000.0</f>
        <v>0</v>
      </c>
      <c r="Q355">
        <f>2.0/((1/S355-1/R355)+SIGN(S355)*SQRT((1/S355-1/R355)*(1/S355-1/R355) + 4*CW355/((CW355+1)*(CW355+1))*(2*1/S355*1/R355-1/R355*1/R355)))</f>
        <v>0</v>
      </c>
      <c r="R355">
        <f>IF(LEFT(CX355,1)&lt;&gt;"0",IF(LEFT(CX355,1)="1",3.0,CY355),$D$5+$E$5*(DP355*DI355/($K$5*1000))+$F$5*(DP355*DI355/($K$5*1000))*MAX(MIN(CV355,$J$5),$I$5)*MAX(MIN(CV355,$J$5),$I$5)+$G$5*MAX(MIN(CV355,$J$5),$I$5)*(DP355*DI355/($K$5*1000))+$H$5*(DP355*DI355/($K$5*1000))*(DP355*DI355/($K$5*1000)))</f>
        <v>0</v>
      </c>
      <c r="S355">
        <f>J355*(1000-(1000*0.61365*exp(17.502*W355/(240.97+W355))/(DI355+DJ355)+DD355)/2)/(1000*0.61365*exp(17.502*W355/(240.97+W355))/(DI355+DJ355)-DD355)</f>
        <v>0</v>
      </c>
      <c r="T355">
        <f>1/((CW355+1)/(Q355/1.6)+1/(R355/1.37)) + CW355/((CW355+1)/(Q355/1.6) + CW355/(R355/1.37))</f>
        <v>0</v>
      </c>
      <c r="U355">
        <f>(CR355*CU355)</f>
        <v>0</v>
      </c>
      <c r="V355">
        <f>(DK355+(U355+2*0.95*5.67E-8*(((DK355+$B$7)+273)^4-(DK355+273)^4)-44100*J355)/(1.84*29.3*R355+8*0.95*5.67E-8*(DK355+273)^3))</f>
        <v>0</v>
      </c>
      <c r="W355">
        <f>($C$7*DL355+$D$7*DM355+$E$7*V355)</f>
        <v>0</v>
      </c>
      <c r="X355">
        <f>0.61365*exp(17.502*W355/(240.97+W355))</f>
        <v>0</v>
      </c>
      <c r="Y355">
        <f>(Z355/AA355*100)</f>
        <v>0</v>
      </c>
      <c r="Z355">
        <f>DD355*(DI355+DJ355)/1000</f>
        <v>0</v>
      </c>
      <c r="AA355">
        <f>0.61365*exp(17.502*DK355/(240.97+DK355))</f>
        <v>0</v>
      </c>
      <c r="AB355">
        <f>(X355-DD355*(DI355+DJ355)/1000)</f>
        <v>0</v>
      </c>
      <c r="AC355">
        <f>(-J355*44100)</f>
        <v>0</v>
      </c>
      <c r="AD355">
        <f>2*29.3*R355*0.92*(DK355-W355)</f>
        <v>0</v>
      </c>
      <c r="AE355">
        <f>2*0.95*5.67E-8*(((DK355+$B$7)+273)^4-(W355+273)^4)</f>
        <v>0</v>
      </c>
      <c r="AF355">
        <f>U355+AE355+AC355+AD355</f>
        <v>0</v>
      </c>
      <c r="AG355">
        <f>DH355*AU355*(DC355-DB355*(1000-AU355*DE355)/(1000-AU355*DD355))/(100*CV355)</f>
        <v>0</v>
      </c>
      <c r="AH355">
        <f>1000*DH355*AU355*(DD355-DE355)/(100*CV355*(1000-AU355*DD355))</f>
        <v>0</v>
      </c>
      <c r="AI355">
        <f>(AJ355 - AK355 - DI355*1E3/(8.314*(DK355+273.15)) * AM355/DH355 * AL355) * DH355/(100*CV355) * (1000 - DE355)/1000</f>
        <v>0</v>
      </c>
      <c r="AJ355">
        <v>848.212993630566</v>
      </c>
      <c r="AK355">
        <v>798.958351515151</v>
      </c>
      <c r="AL355">
        <v>3.33079624112653</v>
      </c>
      <c r="AM355">
        <v>66.0504921813524</v>
      </c>
      <c r="AN355">
        <f>(AP355 - AO355 + DI355*1E3/(8.314*(DK355+273.15)) * AR355/DH355 * AQ355) * DH355/(100*CV355) * 1000/(1000 - AP355)</f>
        <v>0</v>
      </c>
      <c r="AO355">
        <v>17.8531445581818</v>
      </c>
      <c r="AP355">
        <v>24.617434965035</v>
      </c>
      <c r="AQ355">
        <v>0.00020960000000618</v>
      </c>
      <c r="AR355">
        <v>92.47</v>
      </c>
      <c r="AS355">
        <v>0</v>
      </c>
      <c r="AT355">
        <v>0</v>
      </c>
      <c r="AU355">
        <f>IF(AS355*$H$13&gt;=AW355,1.0,(AW355/(AW355-AS355*$H$13)))</f>
        <v>0</v>
      </c>
      <c r="AV355">
        <f>(AU355-1)*100</f>
        <v>0</v>
      </c>
      <c r="AW355">
        <f>MAX(0,($B$13+$C$13*DP355)/(1+$D$13*DP355)*DI355/(DK355+273)*$E$13)</f>
        <v>0</v>
      </c>
      <c r="AX355" t="s">
        <v>418</v>
      </c>
      <c r="AY355" t="s">
        <v>418</v>
      </c>
      <c r="AZ355">
        <v>0</v>
      </c>
      <c r="BA355">
        <v>0</v>
      </c>
      <c r="BB355">
        <f>1-AZ355/BA355</f>
        <v>0</v>
      </c>
      <c r="BC355">
        <v>0</v>
      </c>
      <c r="BD355" t="s">
        <v>418</v>
      </c>
      <c r="BE355" t="s">
        <v>418</v>
      </c>
      <c r="BF355">
        <v>0</v>
      </c>
      <c r="BG355">
        <v>0</v>
      </c>
      <c r="BH355">
        <f>1-BF355/BG355</f>
        <v>0</v>
      </c>
      <c r="BI355">
        <v>0.5</v>
      </c>
      <c r="BJ355">
        <f>CS355</f>
        <v>0</v>
      </c>
      <c r="BK355">
        <f>L355</f>
        <v>0</v>
      </c>
      <c r="BL355">
        <f>BH355*BI355*BJ355</f>
        <v>0</v>
      </c>
      <c r="BM355">
        <f>(BK355-BC355)/BJ355</f>
        <v>0</v>
      </c>
      <c r="BN355">
        <f>(BA355-BG355)/BG355</f>
        <v>0</v>
      </c>
      <c r="BO355">
        <f>AZ355/(BB355+AZ355/BG355)</f>
        <v>0</v>
      </c>
      <c r="BP355" t="s">
        <v>418</v>
      </c>
      <c r="BQ355">
        <v>0</v>
      </c>
      <c r="BR355">
        <f>IF(BQ355&lt;&gt;0, BQ355, BO355)</f>
        <v>0</v>
      </c>
      <c r="BS355">
        <f>1-BR355/BG355</f>
        <v>0</v>
      </c>
      <c r="BT355">
        <f>(BG355-BF355)/(BG355-BR355)</f>
        <v>0</v>
      </c>
      <c r="BU355">
        <f>(BA355-BG355)/(BA355-BR355)</f>
        <v>0</v>
      </c>
      <c r="BV355">
        <f>(BG355-BF355)/(BG355-AZ355)</f>
        <v>0</v>
      </c>
      <c r="BW355">
        <f>(BA355-BG355)/(BA355-AZ355)</f>
        <v>0</v>
      </c>
      <c r="BX355">
        <f>(BT355*BR355/BF355)</f>
        <v>0</v>
      </c>
      <c r="BY355">
        <f>(1-BX355)</f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f>$B$11*DQ355+$C$11*DR355+$F$11*EC355*(1-EF355)</f>
        <v>0</v>
      </c>
      <c r="CS355">
        <f>CR355*CT355</f>
        <v>0</v>
      </c>
      <c r="CT355">
        <f>($B$11*$D$9+$C$11*$D$9+$F$11*((EP355+EH355)/MAX(EP355+EH355+EQ355, 0.1)*$I$9+EQ355/MAX(EP355+EH355+EQ355, 0.1)*$J$9))/($B$11+$C$11+$F$11)</f>
        <v>0</v>
      </c>
      <c r="CU355">
        <f>($B$11*$K$9+$C$11*$K$9+$F$11*((EP355+EH355)/MAX(EP355+EH355+EQ355, 0.1)*$P$9+EQ355/MAX(EP355+EH355+EQ355, 0.1)*$Q$9))/($B$11+$C$11+$F$11)</f>
        <v>0</v>
      </c>
      <c r="CV355">
        <v>6</v>
      </c>
      <c r="CW355">
        <v>0.5</v>
      </c>
      <c r="CX355" t="s">
        <v>419</v>
      </c>
      <c r="CY355">
        <v>2</v>
      </c>
      <c r="CZ355" t="b">
        <v>1</v>
      </c>
      <c r="DA355">
        <v>1659028402.21429</v>
      </c>
      <c r="DB355">
        <v>755.427821428571</v>
      </c>
      <c r="DC355">
        <v>816.699107142857</v>
      </c>
      <c r="DD355">
        <v>24.6354892857143</v>
      </c>
      <c r="DE355">
        <v>17.86485</v>
      </c>
      <c r="DF355">
        <v>746.903535714286</v>
      </c>
      <c r="DG355">
        <v>24.1400571428571</v>
      </c>
      <c r="DH355">
        <v>500.052571428571</v>
      </c>
      <c r="DI355">
        <v>90.3677714285714</v>
      </c>
      <c r="DJ355">
        <v>0.0450029642857143</v>
      </c>
      <c r="DK355">
        <v>27.187625</v>
      </c>
      <c r="DL355">
        <v>27.2574714285714</v>
      </c>
      <c r="DM355">
        <v>999.9</v>
      </c>
      <c r="DN355">
        <v>0</v>
      </c>
      <c r="DO355">
        <v>0</v>
      </c>
      <c r="DP355">
        <v>10002.1428571429</v>
      </c>
      <c r="DQ355">
        <v>0</v>
      </c>
      <c r="DR355">
        <v>18.0575428571429</v>
      </c>
      <c r="DS355">
        <v>-61.271175</v>
      </c>
      <c r="DT355">
        <v>774.508107142857</v>
      </c>
      <c r="DU355">
        <v>831.554464285714</v>
      </c>
      <c r="DV355">
        <v>6.77064535714286</v>
      </c>
      <c r="DW355">
        <v>816.699107142857</v>
      </c>
      <c r="DX355">
        <v>17.86485</v>
      </c>
      <c r="DY355">
        <v>2.22625571428571</v>
      </c>
      <c r="DZ355">
        <v>1.61440678571429</v>
      </c>
      <c r="EA355">
        <v>19.1524964285714</v>
      </c>
      <c r="EB355">
        <v>14.0969964285714</v>
      </c>
      <c r="EC355">
        <v>1999.98464285714</v>
      </c>
      <c r="ED355">
        <v>0.979994428571429</v>
      </c>
      <c r="EE355">
        <v>0.0200056428571429</v>
      </c>
      <c r="EF355">
        <v>0</v>
      </c>
      <c r="EG355">
        <v>850.609321428571</v>
      </c>
      <c r="EH355">
        <v>5.00063</v>
      </c>
      <c r="EI355">
        <v>16779.7178571429</v>
      </c>
      <c r="EJ355">
        <v>17256.7428571429</v>
      </c>
      <c r="EK355">
        <v>37.99775</v>
      </c>
      <c r="EL355">
        <v>38.0420714285714</v>
      </c>
      <c r="EM355">
        <v>37.4775</v>
      </c>
      <c r="EN355">
        <v>37.375</v>
      </c>
      <c r="EO355">
        <v>39</v>
      </c>
      <c r="EP355">
        <v>1955.07428571429</v>
      </c>
      <c r="EQ355">
        <v>39.9103571428571</v>
      </c>
      <c r="ER355">
        <v>0</v>
      </c>
      <c r="ES355">
        <v>1659028408.9</v>
      </c>
      <c r="ET355">
        <v>0</v>
      </c>
      <c r="EU355">
        <v>850.631346153846</v>
      </c>
      <c r="EV355">
        <v>1.15846155243765</v>
      </c>
      <c r="EW355">
        <v>20.7555556233701</v>
      </c>
      <c r="EX355">
        <v>16779.9115384615</v>
      </c>
      <c r="EY355">
        <v>15</v>
      </c>
      <c r="EZ355">
        <v>0</v>
      </c>
      <c r="FA355" t="s">
        <v>420</v>
      </c>
      <c r="FB355">
        <v>1657551626.5</v>
      </c>
      <c r="FC355">
        <v>1657551629</v>
      </c>
      <c r="FD355">
        <v>0</v>
      </c>
      <c r="FE355">
        <v>0.403</v>
      </c>
      <c r="FF355">
        <v>0.009</v>
      </c>
      <c r="FG355">
        <v>9.41</v>
      </c>
      <c r="FH355">
        <v>0.087</v>
      </c>
      <c r="FI355">
        <v>417</v>
      </c>
      <c r="FJ355">
        <v>17</v>
      </c>
      <c r="FK355">
        <v>1.61</v>
      </c>
      <c r="FL355">
        <v>0.59</v>
      </c>
      <c r="FM355">
        <v>-61.3074975</v>
      </c>
      <c r="FN355">
        <v>1.12253921200779</v>
      </c>
      <c r="FO355">
        <v>0.354054525099948</v>
      </c>
      <c r="FP355">
        <v>0</v>
      </c>
      <c r="FQ355">
        <v>850.518088235294</v>
      </c>
      <c r="FR355">
        <v>1.59882353619689</v>
      </c>
      <c r="FS355">
        <v>0.265596926768084</v>
      </c>
      <c r="FT355">
        <v>0</v>
      </c>
      <c r="FU355">
        <v>6.76708125</v>
      </c>
      <c r="FV355">
        <v>0.0414406378986829</v>
      </c>
      <c r="FW355">
        <v>0.0189001213207085</v>
      </c>
      <c r="FX355">
        <v>1</v>
      </c>
      <c r="FY355">
        <v>1</v>
      </c>
      <c r="FZ355">
        <v>3</v>
      </c>
      <c r="GA355" t="s">
        <v>421</v>
      </c>
      <c r="GB355">
        <v>2.97429</v>
      </c>
      <c r="GC355">
        <v>2.69981</v>
      </c>
      <c r="GD355">
        <v>0.141379</v>
      </c>
      <c r="GE355">
        <v>0.14965</v>
      </c>
      <c r="GF355">
        <v>0.10499</v>
      </c>
      <c r="GG355">
        <v>0.0846081</v>
      </c>
      <c r="GH355">
        <v>33450</v>
      </c>
      <c r="GI355">
        <v>36226.7</v>
      </c>
      <c r="GJ355">
        <v>35301.4</v>
      </c>
      <c r="GK355">
        <v>38635.4</v>
      </c>
      <c r="GL355">
        <v>44790.8</v>
      </c>
      <c r="GM355">
        <v>51078.1</v>
      </c>
      <c r="GN355">
        <v>55177.7</v>
      </c>
      <c r="GO355">
        <v>61965.8</v>
      </c>
      <c r="GP355">
        <v>1.9838</v>
      </c>
      <c r="GQ355">
        <v>1.8472</v>
      </c>
      <c r="GR355">
        <v>0.129044</v>
      </c>
      <c r="GS355">
        <v>0</v>
      </c>
      <c r="GT355">
        <v>25.1355</v>
      </c>
      <c r="GU355">
        <v>999.9</v>
      </c>
      <c r="GV355">
        <v>58.003</v>
      </c>
      <c r="GW355">
        <v>29.205</v>
      </c>
      <c r="GX355">
        <v>26.1232</v>
      </c>
      <c r="GY355">
        <v>55.7664</v>
      </c>
      <c r="GZ355">
        <v>43.2492</v>
      </c>
      <c r="HA355">
        <v>1</v>
      </c>
      <c r="HB355">
        <v>-0.0632317</v>
      </c>
      <c r="HC355">
        <v>0.0498911</v>
      </c>
      <c r="HD355">
        <v>20.1138</v>
      </c>
      <c r="HE355">
        <v>5.19812</v>
      </c>
      <c r="HF355">
        <v>12.004</v>
      </c>
      <c r="HG355">
        <v>4.976</v>
      </c>
      <c r="HH355">
        <v>3.2932</v>
      </c>
      <c r="HI355">
        <v>9999</v>
      </c>
      <c r="HJ355">
        <v>9999</v>
      </c>
      <c r="HK355">
        <v>9999</v>
      </c>
      <c r="HL355">
        <v>629</v>
      </c>
      <c r="HM355">
        <v>1.86319</v>
      </c>
      <c r="HN355">
        <v>1.86801</v>
      </c>
      <c r="HO355">
        <v>1.86783</v>
      </c>
      <c r="HP355">
        <v>1.86893</v>
      </c>
      <c r="HQ355">
        <v>1.86981</v>
      </c>
      <c r="HR355">
        <v>1.86584</v>
      </c>
      <c r="HS355">
        <v>1.86691</v>
      </c>
      <c r="HT355">
        <v>1.86829</v>
      </c>
      <c r="HU355">
        <v>5</v>
      </c>
      <c r="HV355">
        <v>0</v>
      </c>
      <c r="HW355">
        <v>0</v>
      </c>
      <c r="HX355">
        <v>0</v>
      </c>
      <c r="HY355" t="s">
        <v>422</v>
      </c>
      <c r="HZ355" t="s">
        <v>423</v>
      </c>
      <c r="IA355" t="s">
        <v>424</v>
      </c>
      <c r="IB355" t="s">
        <v>424</v>
      </c>
      <c r="IC355" t="s">
        <v>424</v>
      </c>
      <c r="ID355" t="s">
        <v>424</v>
      </c>
      <c r="IE355">
        <v>0</v>
      </c>
      <c r="IF355">
        <v>100</v>
      </c>
      <c r="IG355">
        <v>100</v>
      </c>
      <c r="IH355">
        <v>8.672</v>
      </c>
      <c r="II355">
        <v>0.4944</v>
      </c>
      <c r="IJ355">
        <v>4.02706509432224</v>
      </c>
      <c r="IK355">
        <v>0.00601174518973114</v>
      </c>
      <c r="IL355">
        <v>2.77886958061485e-07</v>
      </c>
      <c r="IM355">
        <v>-3.54636231360687e-10</v>
      </c>
      <c r="IN355">
        <v>-0.0404303883988718</v>
      </c>
      <c r="IO355">
        <v>-0.0177815531441476</v>
      </c>
      <c r="IP355">
        <v>0.00205572605671414</v>
      </c>
      <c r="IQ355">
        <v>-1.65519735432211e-05</v>
      </c>
      <c r="IR355">
        <v>-4</v>
      </c>
      <c r="IS355">
        <v>1848</v>
      </c>
      <c r="IT355">
        <v>1</v>
      </c>
      <c r="IU355">
        <v>25</v>
      </c>
      <c r="IV355">
        <v>24613.1</v>
      </c>
      <c r="IW355">
        <v>24613</v>
      </c>
      <c r="IX355">
        <v>1.81396</v>
      </c>
      <c r="IY355">
        <v>2.6062</v>
      </c>
      <c r="IZ355">
        <v>1.54785</v>
      </c>
      <c r="JA355">
        <v>2.30347</v>
      </c>
      <c r="JB355">
        <v>1.34644</v>
      </c>
      <c r="JC355">
        <v>2.36694</v>
      </c>
      <c r="JD355">
        <v>33.6254</v>
      </c>
      <c r="JE355">
        <v>24.2188</v>
      </c>
      <c r="JF355">
        <v>18</v>
      </c>
      <c r="JG355">
        <v>497.085</v>
      </c>
      <c r="JH355">
        <v>409.512</v>
      </c>
      <c r="JI355">
        <v>25.0001</v>
      </c>
      <c r="JJ355">
        <v>26.4221</v>
      </c>
      <c r="JK355">
        <v>30.0001</v>
      </c>
      <c r="JL355">
        <v>26.3556</v>
      </c>
      <c r="JM355">
        <v>26.2982</v>
      </c>
      <c r="JN355">
        <v>36.3513</v>
      </c>
      <c r="JO355">
        <v>39.5848</v>
      </c>
      <c r="JP355">
        <v>84.9225</v>
      </c>
      <c r="JQ355">
        <v>25</v>
      </c>
      <c r="JR355">
        <v>857.148</v>
      </c>
      <c r="JS355">
        <v>17.7605</v>
      </c>
      <c r="JT355">
        <v>102.359</v>
      </c>
      <c r="JU355">
        <v>103.146</v>
      </c>
    </row>
    <row r="356" spans="1:281">
      <c r="A356">
        <v>340</v>
      </c>
      <c r="B356">
        <v>1659028415</v>
      </c>
      <c r="C356">
        <v>4731.90000009537</v>
      </c>
      <c r="D356" t="s">
        <v>1107</v>
      </c>
      <c r="E356" t="s">
        <v>1108</v>
      </c>
      <c r="F356">
        <v>5</v>
      </c>
      <c r="G356" t="s">
        <v>1006</v>
      </c>
      <c r="H356" t="s">
        <v>417</v>
      </c>
      <c r="I356">
        <v>1659028407.5</v>
      </c>
      <c r="J356">
        <f>(K356)/1000</f>
        <v>0</v>
      </c>
      <c r="K356">
        <f>IF(CZ356, AN356, AH356)</f>
        <v>0</v>
      </c>
      <c r="L356">
        <f>IF(CZ356, AI356, AG356)</f>
        <v>0</v>
      </c>
      <c r="M356">
        <f>DB356 - IF(AU356&gt;1, L356*CV356*100.0/(AW356*DP356), 0)</f>
        <v>0</v>
      </c>
      <c r="N356">
        <f>((T356-J356/2)*M356-L356)/(T356+J356/2)</f>
        <v>0</v>
      </c>
      <c r="O356">
        <f>N356*(DI356+DJ356)/1000.0</f>
        <v>0</v>
      </c>
      <c r="P356">
        <f>(DB356 - IF(AU356&gt;1, L356*CV356*100.0/(AW356*DP356), 0))*(DI356+DJ356)/1000.0</f>
        <v>0</v>
      </c>
      <c r="Q356">
        <f>2.0/((1/S356-1/R356)+SIGN(S356)*SQRT((1/S356-1/R356)*(1/S356-1/R356) + 4*CW356/((CW356+1)*(CW356+1))*(2*1/S356*1/R356-1/R356*1/R356)))</f>
        <v>0</v>
      </c>
      <c r="R356">
        <f>IF(LEFT(CX356,1)&lt;&gt;"0",IF(LEFT(CX356,1)="1",3.0,CY356),$D$5+$E$5*(DP356*DI356/($K$5*1000))+$F$5*(DP356*DI356/($K$5*1000))*MAX(MIN(CV356,$J$5),$I$5)*MAX(MIN(CV356,$J$5),$I$5)+$G$5*MAX(MIN(CV356,$J$5),$I$5)*(DP356*DI356/($K$5*1000))+$H$5*(DP356*DI356/($K$5*1000))*(DP356*DI356/($K$5*1000)))</f>
        <v>0</v>
      </c>
      <c r="S356">
        <f>J356*(1000-(1000*0.61365*exp(17.502*W356/(240.97+W356))/(DI356+DJ356)+DD356)/2)/(1000*0.61365*exp(17.502*W356/(240.97+W356))/(DI356+DJ356)-DD356)</f>
        <v>0</v>
      </c>
      <c r="T356">
        <f>1/((CW356+1)/(Q356/1.6)+1/(R356/1.37)) + CW356/((CW356+1)/(Q356/1.6) + CW356/(R356/1.37))</f>
        <v>0</v>
      </c>
      <c r="U356">
        <f>(CR356*CU356)</f>
        <v>0</v>
      </c>
      <c r="V356">
        <f>(DK356+(U356+2*0.95*5.67E-8*(((DK356+$B$7)+273)^4-(DK356+273)^4)-44100*J356)/(1.84*29.3*R356+8*0.95*5.67E-8*(DK356+273)^3))</f>
        <v>0</v>
      </c>
      <c r="W356">
        <f>($C$7*DL356+$D$7*DM356+$E$7*V356)</f>
        <v>0</v>
      </c>
      <c r="X356">
        <f>0.61365*exp(17.502*W356/(240.97+W356))</f>
        <v>0</v>
      </c>
      <c r="Y356">
        <f>(Z356/AA356*100)</f>
        <v>0</v>
      </c>
      <c r="Z356">
        <f>DD356*(DI356+DJ356)/1000</f>
        <v>0</v>
      </c>
      <c r="AA356">
        <f>0.61365*exp(17.502*DK356/(240.97+DK356))</f>
        <v>0</v>
      </c>
      <c r="AB356">
        <f>(X356-DD356*(DI356+DJ356)/1000)</f>
        <v>0</v>
      </c>
      <c r="AC356">
        <f>(-J356*44100)</f>
        <v>0</v>
      </c>
      <c r="AD356">
        <f>2*29.3*R356*0.92*(DK356-W356)</f>
        <v>0</v>
      </c>
      <c r="AE356">
        <f>2*0.95*5.67E-8*(((DK356+$B$7)+273)^4-(W356+273)^4)</f>
        <v>0</v>
      </c>
      <c r="AF356">
        <f>U356+AE356+AC356+AD356</f>
        <v>0</v>
      </c>
      <c r="AG356">
        <f>DH356*AU356*(DC356-DB356*(1000-AU356*DE356)/(1000-AU356*DD356))/(100*CV356)</f>
        <v>0</v>
      </c>
      <c r="AH356">
        <f>1000*DH356*AU356*(DD356-DE356)/(100*CV356*(1000-AU356*DD356))</f>
        <v>0</v>
      </c>
      <c r="AI356">
        <f>(AJ356 - AK356 - DI356*1E3/(8.314*(DK356+273.15)) * AM356/DH356 * AL356) * DH356/(100*CV356) * (1000 - DE356)/1000</f>
        <v>0</v>
      </c>
      <c r="AJ356">
        <v>865.037506730335</v>
      </c>
      <c r="AK356">
        <v>815.795460606061</v>
      </c>
      <c r="AL356">
        <v>3.36848415103367</v>
      </c>
      <c r="AM356">
        <v>66.0504921813524</v>
      </c>
      <c r="AN356">
        <f>(AP356 - AO356 + DI356*1E3/(8.314*(DK356+273.15)) * AR356/DH356 * AQ356) * DH356/(100*CV356) * 1000/(1000 - AP356)</f>
        <v>0</v>
      </c>
      <c r="AO356">
        <v>17.7930095194805</v>
      </c>
      <c r="AP356">
        <v>24.5923328671329</v>
      </c>
      <c r="AQ356">
        <v>-0.000739248484845638</v>
      </c>
      <c r="AR356">
        <v>92.47</v>
      </c>
      <c r="AS356">
        <v>0</v>
      </c>
      <c r="AT356">
        <v>0</v>
      </c>
      <c r="AU356">
        <f>IF(AS356*$H$13&gt;=AW356,1.0,(AW356/(AW356-AS356*$H$13)))</f>
        <v>0</v>
      </c>
      <c r="AV356">
        <f>(AU356-1)*100</f>
        <v>0</v>
      </c>
      <c r="AW356">
        <f>MAX(0,($B$13+$C$13*DP356)/(1+$D$13*DP356)*DI356/(DK356+273)*$E$13)</f>
        <v>0</v>
      </c>
      <c r="AX356" t="s">
        <v>418</v>
      </c>
      <c r="AY356" t="s">
        <v>418</v>
      </c>
      <c r="AZ356">
        <v>0</v>
      </c>
      <c r="BA356">
        <v>0</v>
      </c>
      <c r="BB356">
        <f>1-AZ356/BA356</f>
        <v>0</v>
      </c>
      <c r="BC356">
        <v>0</v>
      </c>
      <c r="BD356" t="s">
        <v>418</v>
      </c>
      <c r="BE356" t="s">
        <v>418</v>
      </c>
      <c r="BF356">
        <v>0</v>
      </c>
      <c r="BG356">
        <v>0</v>
      </c>
      <c r="BH356">
        <f>1-BF356/BG356</f>
        <v>0</v>
      </c>
      <c r="BI356">
        <v>0.5</v>
      </c>
      <c r="BJ356">
        <f>CS356</f>
        <v>0</v>
      </c>
      <c r="BK356">
        <f>L356</f>
        <v>0</v>
      </c>
      <c r="BL356">
        <f>BH356*BI356*BJ356</f>
        <v>0</v>
      </c>
      <c r="BM356">
        <f>(BK356-BC356)/BJ356</f>
        <v>0</v>
      </c>
      <c r="BN356">
        <f>(BA356-BG356)/BG356</f>
        <v>0</v>
      </c>
      <c r="BO356">
        <f>AZ356/(BB356+AZ356/BG356)</f>
        <v>0</v>
      </c>
      <c r="BP356" t="s">
        <v>418</v>
      </c>
      <c r="BQ356">
        <v>0</v>
      </c>
      <c r="BR356">
        <f>IF(BQ356&lt;&gt;0, BQ356, BO356)</f>
        <v>0</v>
      </c>
      <c r="BS356">
        <f>1-BR356/BG356</f>
        <v>0</v>
      </c>
      <c r="BT356">
        <f>(BG356-BF356)/(BG356-BR356)</f>
        <v>0</v>
      </c>
      <c r="BU356">
        <f>(BA356-BG356)/(BA356-BR356)</f>
        <v>0</v>
      </c>
      <c r="BV356">
        <f>(BG356-BF356)/(BG356-AZ356)</f>
        <v>0</v>
      </c>
      <c r="BW356">
        <f>(BA356-BG356)/(BA356-AZ356)</f>
        <v>0</v>
      </c>
      <c r="BX356">
        <f>(BT356*BR356/BF356)</f>
        <v>0</v>
      </c>
      <c r="BY356">
        <f>(1-BX356)</f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f>$B$11*DQ356+$C$11*DR356+$F$11*EC356*(1-EF356)</f>
        <v>0</v>
      </c>
      <c r="CS356">
        <f>CR356*CT356</f>
        <v>0</v>
      </c>
      <c r="CT356">
        <f>($B$11*$D$9+$C$11*$D$9+$F$11*((EP356+EH356)/MAX(EP356+EH356+EQ356, 0.1)*$I$9+EQ356/MAX(EP356+EH356+EQ356, 0.1)*$J$9))/($B$11+$C$11+$F$11)</f>
        <v>0</v>
      </c>
      <c r="CU356">
        <f>($B$11*$K$9+$C$11*$K$9+$F$11*((EP356+EH356)/MAX(EP356+EH356+EQ356, 0.1)*$P$9+EQ356/MAX(EP356+EH356+EQ356, 0.1)*$Q$9))/($B$11+$C$11+$F$11)</f>
        <v>0</v>
      </c>
      <c r="CV356">
        <v>6</v>
      </c>
      <c r="CW356">
        <v>0.5</v>
      </c>
      <c r="CX356" t="s">
        <v>419</v>
      </c>
      <c r="CY356">
        <v>2</v>
      </c>
      <c r="CZ356" t="b">
        <v>1</v>
      </c>
      <c r="DA356">
        <v>1659028407.5</v>
      </c>
      <c r="DB356">
        <v>772.828111111111</v>
      </c>
      <c r="DC356">
        <v>834.125111111111</v>
      </c>
      <c r="DD356">
        <v>24.6181333333333</v>
      </c>
      <c r="DE356">
        <v>17.8299518518519</v>
      </c>
      <c r="DF356">
        <v>764.203</v>
      </c>
      <c r="DG356">
        <v>24.1235555555556</v>
      </c>
      <c r="DH356">
        <v>500.030518518518</v>
      </c>
      <c r="DI356">
        <v>90.3672851851852</v>
      </c>
      <c r="DJ356">
        <v>0.0452657888888889</v>
      </c>
      <c r="DK356">
        <v>27.1878777777778</v>
      </c>
      <c r="DL356">
        <v>27.2475444444444</v>
      </c>
      <c r="DM356">
        <v>999.9</v>
      </c>
      <c r="DN356">
        <v>0</v>
      </c>
      <c r="DO356">
        <v>0</v>
      </c>
      <c r="DP356">
        <v>9987.03703703704</v>
      </c>
      <c r="DQ356">
        <v>0</v>
      </c>
      <c r="DR356">
        <v>18.0231074074074</v>
      </c>
      <c r="DS356">
        <v>-61.2969259259259</v>
      </c>
      <c r="DT356">
        <v>792.333777777778</v>
      </c>
      <c r="DU356">
        <v>849.267074074074</v>
      </c>
      <c r="DV356">
        <v>6.78818222222222</v>
      </c>
      <c r="DW356">
        <v>834.125111111111</v>
      </c>
      <c r="DX356">
        <v>17.8299518518519</v>
      </c>
      <c r="DY356">
        <v>2.2246737037037</v>
      </c>
      <c r="DZ356">
        <v>1.61124481481481</v>
      </c>
      <c r="EA356">
        <v>19.1411037037037</v>
      </c>
      <c r="EB356">
        <v>14.0667296296296</v>
      </c>
      <c r="EC356">
        <v>1999.99</v>
      </c>
      <c r="ED356">
        <v>0.979994444444445</v>
      </c>
      <c r="EE356">
        <v>0.0200056259259259</v>
      </c>
      <c r="EF356">
        <v>0</v>
      </c>
      <c r="EG356">
        <v>850.643814814815</v>
      </c>
      <c r="EH356">
        <v>5.00063</v>
      </c>
      <c r="EI356">
        <v>16780.7962962963</v>
      </c>
      <c r="EJ356">
        <v>17256.7814814815</v>
      </c>
      <c r="EK356">
        <v>38</v>
      </c>
      <c r="EL356">
        <v>38.0436296296296</v>
      </c>
      <c r="EM356">
        <v>37.486</v>
      </c>
      <c r="EN356">
        <v>37.375</v>
      </c>
      <c r="EO356">
        <v>39</v>
      </c>
      <c r="EP356">
        <v>1955.07962962963</v>
      </c>
      <c r="EQ356">
        <v>39.9103703703704</v>
      </c>
      <c r="ER356">
        <v>0</v>
      </c>
      <c r="ES356">
        <v>1659028413.7</v>
      </c>
      <c r="ET356">
        <v>0</v>
      </c>
      <c r="EU356">
        <v>850.656230769231</v>
      </c>
      <c r="EV356">
        <v>0.316239336072997</v>
      </c>
      <c r="EW356">
        <v>2.90256411322465</v>
      </c>
      <c r="EX356">
        <v>16780.9653846154</v>
      </c>
      <c r="EY356">
        <v>15</v>
      </c>
      <c r="EZ356">
        <v>0</v>
      </c>
      <c r="FA356" t="s">
        <v>420</v>
      </c>
      <c r="FB356">
        <v>1657551626.5</v>
      </c>
      <c r="FC356">
        <v>1657551629</v>
      </c>
      <c r="FD356">
        <v>0</v>
      </c>
      <c r="FE356">
        <v>0.403</v>
      </c>
      <c r="FF356">
        <v>0.009</v>
      </c>
      <c r="FG356">
        <v>9.41</v>
      </c>
      <c r="FH356">
        <v>0.087</v>
      </c>
      <c r="FI356">
        <v>417</v>
      </c>
      <c r="FJ356">
        <v>17</v>
      </c>
      <c r="FK356">
        <v>1.61</v>
      </c>
      <c r="FL356">
        <v>0.59</v>
      </c>
      <c r="FM356">
        <v>-61.2771325</v>
      </c>
      <c r="FN356">
        <v>-0.224139962476624</v>
      </c>
      <c r="FO356">
        <v>0.334195901671085</v>
      </c>
      <c r="FP356">
        <v>1</v>
      </c>
      <c r="FQ356">
        <v>850.627176470588</v>
      </c>
      <c r="FR356">
        <v>0.813598175797854</v>
      </c>
      <c r="FS356">
        <v>0.240824621394688</v>
      </c>
      <c r="FT356">
        <v>1</v>
      </c>
      <c r="FU356">
        <v>6.78097975</v>
      </c>
      <c r="FV356">
        <v>0.152532270168837</v>
      </c>
      <c r="FW356">
        <v>0.0223603740451161</v>
      </c>
      <c r="FX356">
        <v>0</v>
      </c>
      <c r="FY356">
        <v>2</v>
      </c>
      <c r="FZ356">
        <v>3</v>
      </c>
      <c r="GA356" t="s">
        <v>474</v>
      </c>
      <c r="GB356">
        <v>2.97327</v>
      </c>
      <c r="GC356">
        <v>2.69986</v>
      </c>
      <c r="GD356">
        <v>0.143364</v>
      </c>
      <c r="GE356">
        <v>0.151554</v>
      </c>
      <c r="GF356">
        <v>0.10491</v>
      </c>
      <c r="GG356">
        <v>0.0844764</v>
      </c>
      <c r="GH356">
        <v>33372.4</v>
      </c>
      <c r="GI356">
        <v>36145.3</v>
      </c>
      <c r="GJ356">
        <v>35301.2</v>
      </c>
      <c r="GK356">
        <v>38635.1</v>
      </c>
      <c r="GL356">
        <v>44794.4</v>
      </c>
      <c r="GM356">
        <v>51085.5</v>
      </c>
      <c r="GN356">
        <v>55177.1</v>
      </c>
      <c r="GO356">
        <v>61965.9</v>
      </c>
      <c r="GP356">
        <v>1.9828</v>
      </c>
      <c r="GQ356">
        <v>1.8474</v>
      </c>
      <c r="GR356">
        <v>0.126958</v>
      </c>
      <c r="GS356">
        <v>0</v>
      </c>
      <c r="GT356">
        <v>25.1376</v>
      </c>
      <c r="GU356">
        <v>999.9</v>
      </c>
      <c r="GV356">
        <v>58.003</v>
      </c>
      <c r="GW356">
        <v>29.205</v>
      </c>
      <c r="GX356">
        <v>26.1225</v>
      </c>
      <c r="GY356">
        <v>56.0764</v>
      </c>
      <c r="GZ356">
        <v>43.4415</v>
      </c>
      <c r="HA356">
        <v>1</v>
      </c>
      <c r="HB356">
        <v>-0.0629878</v>
      </c>
      <c r="HC356">
        <v>0.0496732</v>
      </c>
      <c r="HD356">
        <v>20.1137</v>
      </c>
      <c r="HE356">
        <v>5.19932</v>
      </c>
      <c r="HF356">
        <v>12.004</v>
      </c>
      <c r="HG356">
        <v>4.9756</v>
      </c>
      <c r="HH356">
        <v>3.2932</v>
      </c>
      <c r="HI356">
        <v>9999</v>
      </c>
      <c r="HJ356">
        <v>9999</v>
      </c>
      <c r="HK356">
        <v>9999</v>
      </c>
      <c r="HL356">
        <v>629</v>
      </c>
      <c r="HM356">
        <v>1.86316</v>
      </c>
      <c r="HN356">
        <v>1.86798</v>
      </c>
      <c r="HO356">
        <v>1.86783</v>
      </c>
      <c r="HP356">
        <v>1.86893</v>
      </c>
      <c r="HQ356">
        <v>1.86981</v>
      </c>
      <c r="HR356">
        <v>1.86584</v>
      </c>
      <c r="HS356">
        <v>1.86691</v>
      </c>
      <c r="HT356">
        <v>1.86829</v>
      </c>
      <c r="HU356">
        <v>5</v>
      </c>
      <c r="HV356">
        <v>0</v>
      </c>
      <c r="HW356">
        <v>0</v>
      </c>
      <c r="HX356">
        <v>0</v>
      </c>
      <c r="HY356" t="s">
        <v>422</v>
      </c>
      <c r="HZ356" t="s">
        <v>423</v>
      </c>
      <c r="IA356" t="s">
        <v>424</v>
      </c>
      <c r="IB356" t="s">
        <v>424</v>
      </c>
      <c r="IC356" t="s">
        <v>424</v>
      </c>
      <c r="ID356" t="s">
        <v>424</v>
      </c>
      <c r="IE356">
        <v>0</v>
      </c>
      <c r="IF356">
        <v>100</v>
      </c>
      <c r="IG356">
        <v>100</v>
      </c>
      <c r="IH356">
        <v>8.767</v>
      </c>
      <c r="II356">
        <v>0.4932</v>
      </c>
      <c r="IJ356">
        <v>4.02706509432224</v>
      </c>
      <c r="IK356">
        <v>0.00601174518973114</v>
      </c>
      <c r="IL356">
        <v>2.77886958061485e-07</v>
      </c>
      <c r="IM356">
        <v>-3.54636231360687e-10</v>
      </c>
      <c r="IN356">
        <v>-0.0404303883988718</v>
      </c>
      <c r="IO356">
        <v>-0.0177815531441476</v>
      </c>
      <c r="IP356">
        <v>0.00205572605671414</v>
      </c>
      <c r="IQ356">
        <v>-1.65519735432211e-05</v>
      </c>
      <c r="IR356">
        <v>-4</v>
      </c>
      <c r="IS356">
        <v>1848</v>
      </c>
      <c r="IT356">
        <v>1</v>
      </c>
      <c r="IU356">
        <v>25</v>
      </c>
      <c r="IV356">
        <v>24613.1</v>
      </c>
      <c r="IW356">
        <v>24613.1</v>
      </c>
      <c r="IX356">
        <v>1.84082</v>
      </c>
      <c r="IY356">
        <v>2.6062</v>
      </c>
      <c r="IZ356">
        <v>1.54785</v>
      </c>
      <c r="JA356">
        <v>2.30469</v>
      </c>
      <c r="JB356">
        <v>1.34644</v>
      </c>
      <c r="JC356">
        <v>2.34375</v>
      </c>
      <c r="JD356">
        <v>33.6254</v>
      </c>
      <c r="JE356">
        <v>24.2188</v>
      </c>
      <c r="JF356">
        <v>18</v>
      </c>
      <c r="JG356">
        <v>496.451</v>
      </c>
      <c r="JH356">
        <v>409.624</v>
      </c>
      <c r="JI356">
        <v>24.9999</v>
      </c>
      <c r="JJ356">
        <v>26.4243</v>
      </c>
      <c r="JK356">
        <v>30.0002</v>
      </c>
      <c r="JL356">
        <v>26.3578</v>
      </c>
      <c r="JM356">
        <v>26.2982</v>
      </c>
      <c r="JN356">
        <v>36.8915</v>
      </c>
      <c r="JO356">
        <v>39.5848</v>
      </c>
      <c r="JP356">
        <v>84.9225</v>
      </c>
      <c r="JQ356">
        <v>25</v>
      </c>
      <c r="JR356">
        <v>870.569</v>
      </c>
      <c r="JS356">
        <v>17.7516</v>
      </c>
      <c r="JT356">
        <v>102.358</v>
      </c>
      <c r="JU356">
        <v>103.145</v>
      </c>
    </row>
    <row r="357" spans="1:281">
      <c r="A357">
        <v>341</v>
      </c>
      <c r="B357">
        <v>1659028420</v>
      </c>
      <c r="C357">
        <v>4736.90000009537</v>
      </c>
      <c r="D357" t="s">
        <v>1109</v>
      </c>
      <c r="E357" t="s">
        <v>1110</v>
      </c>
      <c r="F357">
        <v>5</v>
      </c>
      <c r="G357" t="s">
        <v>1006</v>
      </c>
      <c r="H357" t="s">
        <v>417</v>
      </c>
      <c r="I357">
        <v>1659028412.21429</v>
      </c>
      <c r="J357">
        <f>(K357)/1000</f>
        <v>0</v>
      </c>
      <c r="K357">
        <f>IF(CZ357, AN357, AH357)</f>
        <v>0</v>
      </c>
      <c r="L357">
        <f>IF(CZ357, AI357, AG357)</f>
        <v>0</v>
      </c>
      <c r="M357">
        <f>DB357 - IF(AU357&gt;1, L357*CV357*100.0/(AW357*DP357), 0)</f>
        <v>0</v>
      </c>
      <c r="N357">
        <f>((T357-J357/2)*M357-L357)/(T357+J357/2)</f>
        <v>0</v>
      </c>
      <c r="O357">
        <f>N357*(DI357+DJ357)/1000.0</f>
        <v>0</v>
      </c>
      <c r="P357">
        <f>(DB357 - IF(AU357&gt;1, L357*CV357*100.0/(AW357*DP357), 0))*(DI357+DJ357)/1000.0</f>
        <v>0</v>
      </c>
      <c r="Q357">
        <f>2.0/((1/S357-1/R357)+SIGN(S357)*SQRT((1/S357-1/R357)*(1/S357-1/R357) + 4*CW357/((CW357+1)*(CW357+1))*(2*1/S357*1/R357-1/R357*1/R357)))</f>
        <v>0</v>
      </c>
      <c r="R357">
        <f>IF(LEFT(CX357,1)&lt;&gt;"0",IF(LEFT(CX357,1)="1",3.0,CY357),$D$5+$E$5*(DP357*DI357/($K$5*1000))+$F$5*(DP357*DI357/($K$5*1000))*MAX(MIN(CV357,$J$5),$I$5)*MAX(MIN(CV357,$J$5),$I$5)+$G$5*MAX(MIN(CV357,$J$5),$I$5)*(DP357*DI357/($K$5*1000))+$H$5*(DP357*DI357/($K$5*1000))*(DP357*DI357/($K$5*1000)))</f>
        <v>0</v>
      </c>
      <c r="S357">
        <f>J357*(1000-(1000*0.61365*exp(17.502*W357/(240.97+W357))/(DI357+DJ357)+DD357)/2)/(1000*0.61365*exp(17.502*W357/(240.97+W357))/(DI357+DJ357)-DD357)</f>
        <v>0</v>
      </c>
      <c r="T357">
        <f>1/((CW357+1)/(Q357/1.6)+1/(R357/1.37)) + CW357/((CW357+1)/(Q357/1.6) + CW357/(R357/1.37))</f>
        <v>0</v>
      </c>
      <c r="U357">
        <f>(CR357*CU357)</f>
        <v>0</v>
      </c>
      <c r="V357">
        <f>(DK357+(U357+2*0.95*5.67E-8*(((DK357+$B$7)+273)^4-(DK357+273)^4)-44100*J357)/(1.84*29.3*R357+8*0.95*5.67E-8*(DK357+273)^3))</f>
        <v>0</v>
      </c>
      <c r="W357">
        <f>($C$7*DL357+$D$7*DM357+$E$7*V357)</f>
        <v>0</v>
      </c>
      <c r="X357">
        <f>0.61365*exp(17.502*W357/(240.97+W357))</f>
        <v>0</v>
      </c>
      <c r="Y357">
        <f>(Z357/AA357*100)</f>
        <v>0</v>
      </c>
      <c r="Z357">
        <f>DD357*(DI357+DJ357)/1000</f>
        <v>0</v>
      </c>
      <c r="AA357">
        <f>0.61365*exp(17.502*DK357/(240.97+DK357))</f>
        <v>0</v>
      </c>
      <c r="AB357">
        <f>(X357-DD357*(DI357+DJ357)/1000)</f>
        <v>0</v>
      </c>
      <c r="AC357">
        <f>(-J357*44100)</f>
        <v>0</v>
      </c>
      <c r="AD357">
        <f>2*29.3*R357*0.92*(DK357-W357)</f>
        <v>0</v>
      </c>
      <c r="AE357">
        <f>2*0.95*5.67E-8*(((DK357+$B$7)+273)^4-(W357+273)^4)</f>
        <v>0</v>
      </c>
      <c r="AF357">
        <f>U357+AE357+AC357+AD357</f>
        <v>0</v>
      </c>
      <c r="AG357">
        <f>DH357*AU357*(DC357-DB357*(1000-AU357*DE357)/(1000-AU357*DD357))/(100*CV357)</f>
        <v>0</v>
      </c>
      <c r="AH357">
        <f>1000*DH357*AU357*(DD357-DE357)/(100*CV357*(1000-AU357*DD357))</f>
        <v>0</v>
      </c>
      <c r="AI357">
        <f>(AJ357 - AK357 - DI357*1E3/(8.314*(DK357+273.15)) * AM357/DH357 * AL357) * DH357/(100*CV357) * (1000 - DE357)/1000</f>
        <v>0</v>
      </c>
      <c r="AJ357">
        <v>881.594354475353</v>
      </c>
      <c r="AK357">
        <v>832.514575757575</v>
      </c>
      <c r="AL357">
        <v>3.307468613132</v>
      </c>
      <c r="AM357">
        <v>66.0504921813524</v>
      </c>
      <c r="AN357">
        <f>(AP357 - AO357 + DI357*1E3/(8.314*(DK357+273.15)) * AR357/DH357 * AQ357) * DH357/(100*CV357) * 1000/(1000 - AP357)</f>
        <v>0</v>
      </c>
      <c r="AO357">
        <v>17.7633950335498</v>
      </c>
      <c r="AP357">
        <v>24.5844573426574</v>
      </c>
      <c r="AQ357">
        <v>-0.0011855353535298</v>
      </c>
      <c r="AR357">
        <v>92.47</v>
      </c>
      <c r="AS357">
        <v>0</v>
      </c>
      <c r="AT357">
        <v>0</v>
      </c>
      <c r="AU357">
        <f>IF(AS357*$H$13&gt;=AW357,1.0,(AW357/(AW357-AS357*$H$13)))</f>
        <v>0</v>
      </c>
      <c r="AV357">
        <f>(AU357-1)*100</f>
        <v>0</v>
      </c>
      <c r="AW357">
        <f>MAX(0,($B$13+$C$13*DP357)/(1+$D$13*DP357)*DI357/(DK357+273)*$E$13)</f>
        <v>0</v>
      </c>
      <c r="AX357" t="s">
        <v>418</v>
      </c>
      <c r="AY357" t="s">
        <v>418</v>
      </c>
      <c r="AZ357">
        <v>0</v>
      </c>
      <c r="BA357">
        <v>0</v>
      </c>
      <c r="BB357">
        <f>1-AZ357/BA357</f>
        <v>0</v>
      </c>
      <c r="BC357">
        <v>0</v>
      </c>
      <c r="BD357" t="s">
        <v>418</v>
      </c>
      <c r="BE357" t="s">
        <v>418</v>
      </c>
      <c r="BF357">
        <v>0</v>
      </c>
      <c r="BG357">
        <v>0</v>
      </c>
      <c r="BH357">
        <f>1-BF357/BG357</f>
        <v>0</v>
      </c>
      <c r="BI357">
        <v>0.5</v>
      </c>
      <c r="BJ357">
        <f>CS357</f>
        <v>0</v>
      </c>
      <c r="BK357">
        <f>L357</f>
        <v>0</v>
      </c>
      <c r="BL357">
        <f>BH357*BI357*BJ357</f>
        <v>0</v>
      </c>
      <c r="BM357">
        <f>(BK357-BC357)/BJ357</f>
        <v>0</v>
      </c>
      <c r="BN357">
        <f>(BA357-BG357)/BG357</f>
        <v>0</v>
      </c>
      <c r="BO357">
        <f>AZ357/(BB357+AZ357/BG357)</f>
        <v>0</v>
      </c>
      <c r="BP357" t="s">
        <v>418</v>
      </c>
      <c r="BQ357">
        <v>0</v>
      </c>
      <c r="BR357">
        <f>IF(BQ357&lt;&gt;0, BQ357, BO357)</f>
        <v>0</v>
      </c>
      <c r="BS357">
        <f>1-BR357/BG357</f>
        <v>0</v>
      </c>
      <c r="BT357">
        <f>(BG357-BF357)/(BG357-BR357)</f>
        <v>0</v>
      </c>
      <c r="BU357">
        <f>(BA357-BG357)/(BA357-BR357)</f>
        <v>0</v>
      </c>
      <c r="BV357">
        <f>(BG357-BF357)/(BG357-AZ357)</f>
        <v>0</v>
      </c>
      <c r="BW357">
        <f>(BA357-BG357)/(BA357-AZ357)</f>
        <v>0</v>
      </c>
      <c r="BX357">
        <f>(BT357*BR357/BF357)</f>
        <v>0</v>
      </c>
      <c r="BY357">
        <f>(1-BX357)</f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f>$B$11*DQ357+$C$11*DR357+$F$11*EC357*(1-EF357)</f>
        <v>0</v>
      </c>
      <c r="CS357">
        <f>CR357*CT357</f>
        <v>0</v>
      </c>
      <c r="CT357">
        <f>($B$11*$D$9+$C$11*$D$9+$F$11*((EP357+EH357)/MAX(EP357+EH357+EQ357, 0.1)*$I$9+EQ357/MAX(EP357+EH357+EQ357, 0.1)*$J$9))/($B$11+$C$11+$F$11)</f>
        <v>0</v>
      </c>
      <c r="CU357">
        <f>($B$11*$K$9+$C$11*$K$9+$F$11*((EP357+EH357)/MAX(EP357+EH357+EQ357, 0.1)*$P$9+EQ357/MAX(EP357+EH357+EQ357, 0.1)*$Q$9))/($B$11+$C$11+$F$11)</f>
        <v>0</v>
      </c>
      <c r="CV357">
        <v>6</v>
      </c>
      <c r="CW357">
        <v>0.5</v>
      </c>
      <c r="CX357" t="s">
        <v>419</v>
      </c>
      <c r="CY357">
        <v>2</v>
      </c>
      <c r="CZ357" t="b">
        <v>1</v>
      </c>
      <c r="DA357">
        <v>1659028412.21429</v>
      </c>
      <c r="DB357">
        <v>788.249892857143</v>
      </c>
      <c r="DC357">
        <v>849.438142857143</v>
      </c>
      <c r="DD357">
        <v>24.6038821428571</v>
      </c>
      <c r="DE357">
        <v>17.7972607142857</v>
      </c>
      <c r="DF357">
        <v>779.535785714286</v>
      </c>
      <c r="DG357">
        <v>24.1100107142857</v>
      </c>
      <c r="DH357">
        <v>500.033285714286</v>
      </c>
      <c r="DI357">
        <v>90.3667214285714</v>
      </c>
      <c r="DJ357">
        <v>0.045251025</v>
      </c>
      <c r="DK357">
        <v>27.1886464285714</v>
      </c>
      <c r="DL357">
        <v>27.2410928571429</v>
      </c>
      <c r="DM357">
        <v>999.9</v>
      </c>
      <c r="DN357">
        <v>0</v>
      </c>
      <c r="DO357">
        <v>0</v>
      </c>
      <c r="DP357">
        <v>10005.5357142857</v>
      </c>
      <c r="DQ357">
        <v>0</v>
      </c>
      <c r="DR357">
        <v>17.986625</v>
      </c>
      <c r="DS357">
        <v>-61.1882964285714</v>
      </c>
      <c r="DT357">
        <v>808.132857142857</v>
      </c>
      <c r="DU357">
        <v>864.829392857143</v>
      </c>
      <c r="DV357">
        <v>6.80662035714286</v>
      </c>
      <c r="DW357">
        <v>849.438142857143</v>
      </c>
      <c r="DX357">
        <v>17.7972607142857</v>
      </c>
      <c r="DY357">
        <v>2.22337178571429</v>
      </c>
      <c r="DZ357">
        <v>1.60828035714286</v>
      </c>
      <c r="EA357">
        <v>19.1317142857143</v>
      </c>
      <c r="EB357">
        <v>14.0383428571429</v>
      </c>
      <c r="EC357">
        <v>1999.96142857143</v>
      </c>
      <c r="ED357">
        <v>0.979994321428572</v>
      </c>
      <c r="EE357">
        <v>0.0200057571428571</v>
      </c>
      <c r="EF357">
        <v>0</v>
      </c>
      <c r="EG357">
        <v>850.670428571429</v>
      </c>
      <c r="EH357">
        <v>5.00063</v>
      </c>
      <c r="EI357">
        <v>16780.0928571429</v>
      </c>
      <c r="EJ357">
        <v>17256.5392857143</v>
      </c>
      <c r="EK357">
        <v>38</v>
      </c>
      <c r="EL357">
        <v>38.0442857142857</v>
      </c>
      <c r="EM357">
        <v>37.482</v>
      </c>
      <c r="EN357">
        <v>37.375</v>
      </c>
      <c r="EO357">
        <v>39</v>
      </c>
      <c r="EP357">
        <v>1955.05142857143</v>
      </c>
      <c r="EQ357">
        <v>39.91</v>
      </c>
      <c r="ER357">
        <v>0</v>
      </c>
      <c r="ES357">
        <v>1659028419.1</v>
      </c>
      <c r="ET357">
        <v>0</v>
      </c>
      <c r="EU357">
        <v>850.65632</v>
      </c>
      <c r="EV357">
        <v>-0.779230752591933</v>
      </c>
      <c r="EW357">
        <v>-16.7538461830063</v>
      </c>
      <c r="EX357">
        <v>16780.26</v>
      </c>
      <c r="EY357">
        <v>15</v>
      </c>
      <c r="EZ357">
        <v>0</v>
      </c>
      <c r="FA357" t="s">
        <v>420</v>
      </c>
      <c r="FB357">
        <v>1657551626.5</v>
      </c>
      <c r="FC357">
        <v>1657551629</v>
      </c>
      <c r="FD357">
        <v>0</v>
      </c>
      <c r="FE357">
        <v>0.403</v>
      </c>
      <c r="FF357">
        <v>0.009</v>
      </c>
      <c r="FG357">
        <v>9.41</v>
      </c>
      <c r="FH357">
        <v>0.087</v>
      </c>
      <c r="FI357">
        <v>417</v>
      </c>
      <c r="FJ357">
        <v>17</v>
      </c>
      <c r="FK357">
        <v>1.61</v>
      </c>
      <c r="FL357">
        <v>0.59</v>
      </c>
      <c r="FM357">
        <v>-61.2973225</v>
      </c>
      <c r="FN357">
        <v>0.372699061913781</v>
      </c>
      <c r="FO357">
        <v>0.386130341003851</v>
      </c>
      <c r="FP357">
        <v>1</v>
      </c>
      <c r="FQ357">
        <v>850.642735294118</v>
      </c>
      <c r="FR357">
        <v>0.310786868274266</v>
      </c>
      <c r="FS357">
        <v>0.223431172297694</v>
      </c>
      <c r="FT357">
        <v>1</v>
      </c>
      <c r="FU357">
        <v>6.793174</v>
      </c>
      <c r="FV357">
        <v>0.270436998123803</v>
      </c>
      <c r="FW357">
        <v>0.0278062205989955</v>
      </c>
      <c r="FX357">
        <v>0</v>
      </c>
      <c r="FY357">
        <v>2</v>
      </c>
      <c r="FZ357">
        <v>3</v>
      </c>
      <c r="GA357" t="s">
        <v>474</v>
      </c>
      <c r="GB357">
        <v>2.97476</v>
      </c>
      <c r="GC357">
        <v>2.69943</v>
      </c>
      <c r="GD357">
        <v>0.145294</v>
      </c>
      <c r="GE357">
        <v>0.153328</v>
      </c>
      <c r="GF357">
        <v>0.104907</v>
      </c>
      <c r="GG357">
        <v>0.0844664</v>
      </c>
      <c r="GH357">
        <v>33297.1</v>
      </c>
      <c r="GI357">
        <v>36069.9</v>
      </c>
      <c r="GJ357">
        <v>35300.9</v>
      </c>
      <c r="GK357">
        <v>38635.3</v>
      </c>
      <c r="GL357">
        <v>44794.6</v>
      </c>
      <c r="GM357">
        <v>51086.3</v>
      </c>
      <c r="GN357">
        <v>55177.1</v>
      </c>
      <c r="GO357">
        <v>61966</v>
      </c>
      <c r="GP357">
        <v>1.9836</v>
      </c>
      <c r="GQ357">
        <v>1.8474</v>
      </c>
      <c r="GR357">
        <v>0.128001</v>
      </c>
      <c r="GS357">
        <v>0</v>
      </c>
      <c r="GT357">
        <v>25.1397</v>
      </c>
      <c r="GU357">
        <v>999.9</v>
      </c>
      <c r="GV357">
        <v>57.954</v>
      </c>
      <c r="GW357">
        <v>29.205</v>
      </c>
      <c r="GX357">
        <v>26.1009</v>
      </c>
      <c r="GY357">
        <v>56.6864</v>
      </c>
      <c r="GZ357">
        <v>43.097</v>
      </c>
      <c r="HA357">
        <v>1</v>
      </c>
      <c r="HB357">
        <v>-0.0628659</v>
      </c>
      <c r="HC357">
        <v>0.0535948</v>
      </c>
      <c r="HD357">
        <v>20.1138</v>
      </c>
      <c r="HE357">
        <v>5.20052</v>
      </c>
      <c r="HF357">
        <v>12.0052</v>
      </c>
      <c r="HG357">
        <v>4.9756</v>
      </c>
      <c r="HH357">
        <v>3.293</v>
      </c>
      <c r="HI357">
        <v>9999</v>
      </c>
      <c r="HJ357">
        <v>9999</v>
      </c>
      <c r="HK357">
        <v>9999</v>
      </c>
      <c r="HL357">
        <v>629</v>
      </c>
      <c r="HM357">
        <v>1.8631</v>
      </c>
      <c r="HN357">
        <v>1.86798</v>
      </c>
      <c r="HO357">
        <v>1.86783</v>
      </c>
      <c r="HP357">
        <v>1.86896</v>
      </c>
      <c r="HQ357">
        <v>1.86981</v>
      </c>
      <c r="HR357">
        <v>1.86584</v>
      </c>
      <c r="HS357">
        <v>1.86691</v>
      </c>
      <c r="HT357">
        <v>1.86829</v>
      </c>
      <c r="HU357">
        <v>5</v>
      </c>
      <c r="HV357">
        <v>0</v>
      </c>
      <c r="HW357">
        <v>0</v>
      </c>
      <c r="HX357">
        <v>0</v>
      </c>
      <c r="HY357" t="s">
        <v>422</v>
      </c>
      <c r="HZ357" t="s">
        <v>423</v>
      </c>
      <c r="IA357" t="s">
        <v>424</v>
      </c>
      <c r="IB357" t="s">
        <v>424</v>
      </c>
      <c r="IC357" t="s">
        <v>424</v>
      </c>
      <c r="ID357" t="s">
        <v>424</v>
      </c>
      <c r="IE357">
        <v>0</v>
      </c>
      <c r="IF357">
        <v>100</v>
      </c>
      <c r="IG357">
        <v>100</v>
      </c>
      <c r="IH357">
        <v>8.859</v>
      </c>
      <c r="II357">
        <v>0.4931</v>
      </c>
      <c r="IJ357">
        <v>4.02706509432224</v>
      </c>
      <c r="IK357">
        <v>0.00601174518973114</v>
      </c>
      <c r="IL357">
        <v>2.77886958061485e-07</v>
      </c>
      <c r="IM357">
        <v>-3.54636231360687e-10</v>
      </c>
      <c r="IN357">
        <v>-0.0404303883988718</v>
      </c>
      <c r="IO357">
        <v>-0.0177815531441476</v>
      </c>
      <c r="IP357">
        <v>0.00205572605671414</v>
      </c>
      <c r="IQ357">
        <v>-1.65519735432211e-05</v>
      </c>
      <c r="IR357">
        <v>-4</v>
      </c>
      <c r="IS357">
        <v>1848</v>
      </c>
      <c r="IT357">
        <v>1</v>
      </c>
      <c r="IU357">
        <v>25</v>
      </c>
      <c r="IV357">
        <v>24613.2</v>
      </c>
      <c r="IW357">
        <v>24613.2</v>
      </c>
      <c r="IX357">
        <v>1.87134</v>
      </c>
      <c r="IY357">
        <v>2.60742</v>
      </c>
      <c r="IZ357">
        <v>1.54785</v>
      </c>
      <c r="JA357">
        <v>2.30469</v>
      </c>
      <c r="JB357">
        <v>1.34644</v>
      </c>
      <c r="JC357">
        <v>2.41211</v>
      </c>
      <c r="JD357">
        <v>33.6254</v>
      </c>
      <c r="JE357">
        <v>24.2188</v>
      </c>
      <c r="JF357">
        <v>18</v>
      </c>
      <c r="JG357">
        <v>496.974</v>
      </c>
      <c r="JH357">
        <v>409.64</v>
      </c>
      <c r="JI357">
        <v>25.0004</v>
      </c>
      <c r="JJ357">
        <v>26.4243</v>
      </c>
      <c r="JK357">
        <v>30.0003</v>
      </c>
      <c r="JL357">
        <v>26.3578</v>
      </c>
      <c r="JM357">
        <v>26.3004</v>
      </c>
      <c r="JN357">
        <v>37.506</v>
      </c>
      <c r="JO357">
        <v>39.5848</v>
      </c>
      <c r="JP357">
        <v>84.5465</v>
      </c>
      <c r="JQ357">
        <v>25</v>
      </c>
      <c r="JR357">
        <v>890.855</v>
      </c>
      <c r="JS357">
        <v>17.7328</v>
      </c>
      <c r="JT357">
        <v>102.358</v>
      </c>
      <c r="JU357">
        <v>103.146</v>
      </c>
    </row>
    <row r="358" spans="1:281">
      <c r="A358">
        <v>342</v>
      </c>
      <c r="B358">
        <v>1659028425</v>
      </c>
      <c r="C358">
        <v>4741.90000009537</v>
      </c>
      <c r="D358" t="s">
        <v>1111</v>
      </c>
      <c r="E358" t="s">
        <v>1112</v>
      </c>
      <c r="F358">
        <v>5</v>
      </c>
      <c r="G358" t="s">
        <v>1006</v>
      </c>
      <c r="H358" t="s">
        <v>417</v>
      </c>
      <c r="I358">
        <v>1659028417.5</v>
      </c>
      <c r="J358">
        <f>(K358)/1000</f>
        <v>0</v>
      </c>
      <c r="K358">
        <f>IF(CZ358, AN358, AH358)</f>
        <v>0</v>
      </c>
      <c r="L358">
        <f>IF(CZ358, AI358, AG358)</f>
        <v>0</v>
      </c>
      <c r="M358">
        <f>DB358 - IF(AU358&gt;1, L358*CV358*100.0/(AW358*DP358), 0)</f>
        <v>0</v>
      </c>
      <c r="N358">
        <f>((T358-J358/2)*M358-L358)/(T358+J358/2)</f>
        <v>0</v>
      </c>
      <c r="O358">
        <f>N358*(DI358+DJ358)/1000.0</f>
        <v>0</v>
      </c>
      <c r="P358">
        <f>(DB358 - IF(AU358&gt;1, L358*CV358*100.0/(AW358*DP358), 0))*(DI358+DJ358)/1000.0</f>
        <v>0</v>
      </c>
      <c r="Q358">
        <f>2.0/((1/S358-1/R358)+SIGN(S358)*SQRT((1/S358-1/R358)*(1/S358-1/R358) + 4*CW358/((CW358+1)*(CW358+1))*(2*1/S358*1/R358-1/R358*1/R358)))</f>
        <v>0</v>
      </c>
      <c r="R358">
        <f>IF(LEFT(CX358,1)&lt;&gt;"0",IF(LEFT(CX358,1)="1",3.0,CY358),$D$5+$E$5*(DP358*DI358/($K$5*1000))+$F$5*(DP358*DI358/($K$5*1000))*MAX(MIN(CV358,$J$5),$I$5)*MAX(MIN(CV358,$J$5),$I$5)+$G$5*MAX(MIN(CV358,$J$5),$I$5)*(DP358*DI358/($K$5*1000))+$H$5*(DP358*DI358/($K$5*1000))*(DP358*DI358/($K$5*1000)))</f>
        <v>0</v>
      </c>
      <c r="S358">
        <f>J358*(1000-(1000*0.61365*exp(17.502*W358/(240.97+W358))/(DI358+DJ358)+DD358)/2)/(1000*0.61365*exp(17.502*W358/(240.97+W358))/(DI358+DJ358)-DD358)</f>
        <v>0</v>
      </c>
      <c r="T358">
        <f>1/((CW358+1)/(Q358/1.6)+1/(R358/1.37)) + CW358/((CW358+1)/(Q358/1.6) + CW358/(R358/1.37))</f>
        <v>0</v>
      </c>
      <c r="U358">
        <f>(CR358*CU358)</f>
        <v>0</v>
      </c>
      <c r="V358">
        <f>(DK358+(U358+2*0.95*5.67E-8*(((DK358+$B$7)+273)^4-(DK358+273)^4)-44100*J358)/(1.84*29.3*R358+8*0.95*5.67E-8*(DK358+273)^3))</f>
        <v>0</v>
      </c>
      <c r="W358">
        <f>($C$7*DL358+$D$7*DM358+$E$7*V358)</f>
        <v>0</v>
      </c>
      <c r="X358">
        <f>0.61365*exp(17.502*W358/(240.97+W358))</f>
        <v>0</v>
      </c>
      <c r="Y358">
        <f>(Z358/AA358*100)</f>
        <v>0</v>
      </c>
      <c r="Z358">
        <f>DD358*(DI358+DJ358)/1000</f>
        <v>0</v>
      </c>
      <c r="AA358">
        <f>0.61365*exp(17.502*DK358/(240.97+DK358))</f>
        <v>0</v>
      </c>
      <c r="AB358">
        <f>(X358-DD358*(DI358+DJ358)/1000)</f>
        <v>0</v>
      </c>
      <c r="AC358">
        <f>(-J358*44100)</f>
        <v>0</v>
      </c>
      <c r="AD358">
        <f>2*29.3*R358*0.92*(DK358-W358)</f>
        <v>0</v>
      </c>
      <c r="AE358">
        <f>2*0.95*5.67E-8*(((DK358+$B$7)+273)^4-(W358+273)^4)</f>
        <v>0</v>
      </c>
      <c r="AF358">
        <f>U358+AE358+AC358+AD358</f>
        <v>0</v>
      </c>
      <c r="AG358">
        <f>DH358*AU358*(DC358-DB358*(1000-AU358*DE358)/(1000-AU358*DD358))/(100*CV358)</f>
        <v>0</v>
      </c>
      <c r="AH358">
        <f>1000*DH358*AU358*(DD358-DE358)/(100*CV358*(1000-AU358*DD358))</f>
        <v>0</v>
      </c>
      <c r="AI358">
        <f>(AJ358 - AK358 - DI358*1E3/(8.314*(DK358+273.15)) * AM358/DH358 * AL358) * DH358/(100*CV358) * (1000 - DE358)/1000</f>
        <v>0</v>
      </c>
      <c r="AJ358">
        <v>899.034828939068</v>
      </c>
      <c r="AK358">
        <v>849.228357575757</v>
      </c>
      <c r="AL358">
        <v>3.43025519416809</v>
      </c>
      <c r="AM358">
        <v>66.0504921813524</v>
      </c>
      <c r="AN358">
        <f>(AP358 - AO358 + DI358*1E3/(8.314*(DK358+273.15)) * AR358/DH358 * AQ358) * DH358/(100*CV358) * 1000/(1000 - AP358)</f>
        <v>0</v>
      </c>
      <c r="AO358">
        <v>17.75579663</v>
      </c>
      <c r="AP358">
        <v>24.5700671328672</v>
      </c>
      <c r="AQ358">
        <v>-0.000726606060602181</v>
      </c>
      <c r="AR358">
        <v>92.47</v>
      </c>
      <c r="AS358">
        <v>0</v>
      </c>
      <c r="AT358">
        <v>0</v>
      </c>
      <c r="AU358">
        <f>IF(AS358*$H$13&gt;=AW358,1.0,(AW358/(AW358-AS358*$H$13)))</f>
        <v>0</v>
      </c>
      <c r="AV358">
        <f>(AU358-1)*100</f>
        <v>0</v>
      </c>
      <c r="AW358">
        <f>MAX(0,($B$13+$C$13*DP358)/(1+$D$13*DP358)*DI358/(DK358+273)*$E$13)</f>
        <v>0</v>
      </c>
      <c r="AX358" t="s">
        <v>418</v>
      </c>
      <c r="AY358" t="s">
        <v>418</v>
      </c>
      <c r="AZ358">
        <v>0</v>
      </c>
      <c r="BA358">
        <v>0</v>
      </c>
      <c r="BB358">
        <f>1-AZ358/BA358</f>
        <v>0</v>
      </c>
      <c r="BC358">
        <v>0</v>
      </c>
      <c r="BD358" t="s">
        <v>418</v>
      </c>
      <c r="BE358" t="s">
        <v>418</v>
      </c>
      <c r="BF358">
        <v>0</v>
      </c>
      <c r="BG358">
        <v>0</v>
      </c>
      <c r="BH358">
        <f>1-BF358/BG358</f>
        <v>0</v>
      </c>
      <c r="BI358">
        <v>0.5</v>
      </c>
      <c r="BJ358">
        <f>CS358</f>
        <v>0</v>
      </c>
      <c r="BK358">
        <f>L358</f>
        <v>0</v>
      </c>
      <c r="BL358">
        <f>BH358*BI358*BJ358</f>
        <v>0</v>
      </c>
      <c r="BM358">
        <f>(BK358-BC358)/BJ358</f>
        <v>0</v>
      </c>
      <c r="BN358">
        <f>(BA358-BG358)/BG358</f>
        <v>0</v>
      </c>
      <c r="BO358">
        <f>AZ358/(BB358+AZ358/BG358)</f>
        <v>0</v>
      </c>
      <c r="BP358" t="s">
        <v>418</v>
      </c>
      <c r="BQ358">
        <v>0</v>
      </c>
      <c r="BR358">
        <f>IF(BQ358&lt;&gt;0, BQ358, BO358)</f>
        <v>0</v>
      </c>
      <c r="BS358">
        <f>1-BR358/BG358</f>
        <v>0</v>
      </c>
      <c r="BT358">
        <f>(BG358-BF358)/(BG358-BR358)</f>
        <v>0</v>
      </c>
      <c r="BU358">
        <f>(BA358-BG358)/(BA358-BR358)</f>
        <v>0</v>
      </c>
      <c r="BV358">
        <f>(BG358-BF358)/(BG358-AZ358)</f>
        <v>0</v>
      </c>
      <c r="BW358">
        <f>(BA358-BG358)/(BA358-AZ358)</f>
        <v>0</v>
      </c>
      <c r="BX358">
        <f>(BT358*BR358/BF358)</f>
        <v>0</v>
      </c>
      <c r="BY358">
        <f>(1-BX358)</f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f>$B$11*DQ358+$C$11*DR358+$F$11*EC358*(1-EF358)</f>
        <v>0</v>
      </c>
      <c r="CS358">
        <f>CR358*CT358</f>
        <v>0</v>
      </c>
      <c r="CT358">
        <f>($B$11*$D$9+$C$11*$D$9+$F$11*((EP358+EH358)/MAX(EP358+EH358+EQ358, 0.1)*$I$9+EQ358/MAX(EP358+EH358+EQ358, 0.1)*$J$9))/($B$11+$C$11+$F$11)</f>
        <v>0</v>
      </c>
      <c r="CU358">
        <f>($B$11*$K$9+$C$11*$K$9+$F$11*((EP358+EH358)/MAX(EP358+EH358+EQ358, 0.1)*$P$9+EQ358/MAX(EP358+EH358+EQ358, 0.1)*$Q$9))/($B$11+$C$11+$F$11)</f>
        <v>0</v>
      </c>
      <c r="CV358">
        <v>6</v>
      </c>
      <c r="CW358">
        <v>0.5</v>
      </c>
      <c r="CX358" t="s">
        <v>419</v>
      </c>
      <c r="CY358">
        <v>2</v>
      </c>
      <c r="CZ358" t="b">
        <v>1</v>
      </c>
      <c r="DA358">
        <v>1659028417.5</v>
      </c>
      <c r="DB358">
        <v>805.459148148148</v>
      </c>
      <c r="DC358">
        <v>867.002333333333</v>
      </c>
      <c r="DD358">
        <v>24.5884888888889</v>
      </c>
      <c r="DE358">
        <v>17.7634592592593</v>
      </c>
      <c r="DF358">
        <v>796.645962962963</v>
      </c>
      <c r="DG358">
        <v>24.0953814814815</v>
      </c>
      <c r="DH358">
        <v>500.026592592593</v>
      </c>
      <c r="DI358">
        <v>90.3663259259259</v>
      </c>
      <c r="DJ358">
        <v>0.0453840925925926</v>
      </c>
      <c r="DK358">
        <v>27.189862962963</v>
      </c>
      <c r="DL358">
        <v>27.235162962963</v>
      </c>
      <c r="DM358">
        <v>999.9</v>
      </c>
      <c r="DN358">
        <v>0</v>
      </c>
      <c r="DO358">
        <v>0</v>
      </c>
      <c r="DP358">
        <v>10025</v>
      </c>
      <c r="DQ358">
        <v>0</v>
      </c>
      <c r="DR358">
        <v>17.9614148148148</v>
      </c>
      <c r="DS358">
        <v>-61.5432777777778</v>
      </c>
      <c r="DT358">
        <v>825.763148148148</v>
      </c>
      <c r="DU358">
        <v>882.68162962963</v>
      </c>
      <c r="DV358">
        <v>6.82502481481482</v>
      </c>
      <c r="DW358">
        <v>867.002333333333</v>
      </c>
      <c r="DX358">
        <v>17.7634592592593</v>
      </c>
      <c r="DY358">
        <v>2.22197</v>
      </c>
      <c r="DZ358">
        <v>1.60521888888889</v>
      </c>
      <c r="EA358">
        <v>19.1216074074074</v>
      </c>
      <c r="EB358">
        <v>14.0089851851852</v>
      </c>
      <c r="EC358">
        <v>1999.99740740741</v>
      </c>
      <c r="ED358">
        <v>0.979994555555556</v>
      </c>
      <c r="EE358">
        <v>0.0200055074074074</v>
      </c>
      <c r="EF358">
        <v>0</v>
      </c>
      <c r="EG358">
        <v>850.603962962963</v>
      </c>
      <c r="EH358">
        <v>5.00063</v>
      </c>
      <c r="EI358">
        <v>16778.8222222222</v>
      </c>
      <c r="EJ358">
        <v>17256.8481481481</v>
      </c>
      <c r="EK358">
        <v>38</v>
      </c>
      <c r="EL358">
        <v>38.0482222222222</v>
      </c>
      <c r="EM358">
        <v>37.4836666666667</v>
      </c>
      <c r="EN358">
        <v>37.375</v>
      </c>
      <c r="EO358">
        <v>39</v>
      </c>
      <c r="EP358">
        <v>1955.08703703704</v>
      </c>
      <c r="EQ358">
        <v>39.9103703703704</v>
      </c>
      <c r="ER358">
        <v>0</v>
      </c>
      <c r="ES358">
        <v>1659028423.9</v>
      </c>
      <c r="ET358">
        <v>0</v>
      </c>
      <c r="EU358">
        <v>850.57088</v>
      </c>
      <c r="EV358">
        <v>-1.12484614176857</v>
      </c>
      <c r="EW358">
        <v>-24.3769230861349</v>
      </c>
      <c r="EX358">
        <v>16778.78</v>
      </c>
      <c r="EY358">
        <v>15</v>
      </c>
      <c r="EZ358">
        <v>0</v>
      </c>
      <c r="FA358" t="s">
        <v>420</v>
      </c>
      <c r="FB358">
        <v>1657551626.5</v>
      </c>
      <c r="FC358">
        <v>1657551629</v>
      </c>
      <c r="FD358">
        <v>0</v>
      </c>
      <c r="FE358">
        <v>0.403</v>
      </c>
      <c r="FF358">
        <v>0.009</v>
      </c>
      <c r="FG358">
        <v>9.41</v>
      </c>
      <c r="FH358">
        <v>0.087</v>
      </c>
      <c r="FI358">
        <v>417</v>
      </c>
      <c r="FJ358">
        <v>17</v>
      </c>
      <c r="FK358">
        <v>1.61</v>
      </c>
      <c r="FL358">
        <v>0.59</v>
      </c>
      <c r="FM358">
        <v>-61.3402825</v>
      </c>
      <c r="FN358">
        <v>-2.05977073170737</v>
      </c>
      <c r="FO358">
        <v>0.591641626277048</v>
      </c>
      <c r="FP358">
        <v>0</v>
      </c>
      <c r="FQ358">
        <v>850.636117647059</v>
      </c>
      <c r="FR358">
        <v>-0.852406408910052</v>
      </c>
      <c r="FS358">
        <v>0.219145233162822</v>
      </c>
      <c r="FT358">
        <v>1</v>
      </c>
      <c r="FU358">
        <v>6.80949225</v>
      </c>
      <c r="FV358">
        <v>0.208371444652901</v>
      </c>
      <c r="FW358">
        <v>0.0235243507336015</v>
      </c>
      <c r="FX358">
        <v>0</v>
      </c>
      <c r="FY358">
        <v>1</v>
      </c>
      <c r="FZ358">
        <v>3</v>
      </c>
      <c r="GA358" t="s">
        <v>421</v>
      </c>
      <c r="GB358">
        <v>2.97281</v>
      </c>
      <c r="GC358">
        <v>2.69977</v>
      </c>
      <c r="GD358">
        <v>0.147268</v>
      </c>
      <c r="GE358">
        <v>0.155391</v>
      </c>
      <c r="GF358">
        <v>0.104852</v>
      </c>
      <c r="GG358">
        <v>0.0843631</v>
      </c>
      <c r="GH358">
        <v>33219.9</v>
      </c>
      <c r="GI358">
        <v>35981.2</v>
      </c>
      <c r="GJ358">
        <v>35300.6</v>
      </c>
      <c r="GK358">
        <v>38634.3</v>
      </c>
      <c r="GL358">
        <v>44796.6</v>
      </c>
      <c r="GM358">
        <v>51090.9</v>
      </c>
      <c r="GN358">
        <v>55176.1</v>
      </c>
      <c r="GO358">
        <v>61964.6</v>
      </c>
      <c r="GP358">
        <v>1.983</v>
      </c>
      <c r="GQ358">
        <v>1.8474</v>
      </c>
      <c r="GR358">
        <v>0.129193</v>
      </c>
      <c r="GS358">
        <v>0</v>
      </c>
      <c r="GT358">
        <v>25.1418</v>
      </c>
      <c r="GU358">
        <v>999.9</v>
      </c>
      <c r="GV358">
        <v>57.929</v>
      </c>
      <c r="GW358">
        <v>29.195</v>
      </c>
      <c r="GX358">
        <v>26.0739</v>
      </c>
      <c r="GY358">
        <v>55.8264</v>
      </c>
      <c r="GZ358">
        <v>43.5697</v>
      </c>
      <c r="HA358">
        <v>1</v>
      </c>
      <c r="HB358">
        <v>-0.0627236</v>
      </c>
      <c r="HC358">
        <v>0.0546841</v>
      </c>
      <c r="HD358">
        <v>20.114</v>
      </c>
      <c r="HE358">
        <v>5.19812</v>
      </c>
      <c r="HF358">
        <v>12.0052</v>
      </c>
      <c r="HG358">
        <v>4.976</v>
      </c>
      <c r="HH358">
        <v>3.293</v>
      </c>
      <c r="HI358">
        <v>9999</v>
      </c>
      <c r="HJ358">
        <v>9999</v>
      </c>
      <c r="HK358">
        <v>9999</v>
      </c>
      <c r="HL358">
        <v>629</v>
      </c>
      <c r="HM358">
        <v>1.86322</v>
      </c>
      <c r="HN358">
        <v>1.86804</v>
      </c>
      <c r="HO358">
        <v>1.86783</v>
      </c>
      <c r="HP358">
        <v>1.86893</v>
      </c>
      <c r="HQ358">
        <v>1.86981</v>
      </c>
      <c r="HR358">
        <v>1.86587</v>
      </c>
      <c r="HS358">
        <v>1.86691</v>
      </c>
      <c r="HT358">
        <v>1.86829</v>
      </c>
      <c r="HU358">
        <v>5</v>
      </c>
      <c r="HV358">
        <v>0</v>
      </c>
      <c r="HW358">
        <v>0</v>
      </c>
      <c r="HX358">
        <v>0</v>
      </c>
      <c r="HY358" t="s">
        <v>422</v>
      </c>
      <c r="HZ358" t="s">
        <v>423</v>
      </c>
      <c r="IA358" t="s">
        <v>424</v>
      </c>
      <c r="IB358" t="s">
        <v>424</v>
      </c>
      <c r="IC358" t="s">
        <v>424</v>
      </c>
      <c r="ID358" t="s">
        <v>424</v>
      </c>
      <c r="IE358">
        <v>0</v>
      </c>
      <c r="IF358">
        <v>100</v>
      </c>
      <c r="IG358">
        <v>100</v>
      </c>
      <c r="IH358">
        <v>8.955</v>
      </c>
      <c r="II358">
        <v>0.4922</v>
      </c>
      <c r="IJ358">
        <v>4.02706509432224</v>
      </c>
      <c r="IK358">
        <v>0.00601174518973114</v>
      </c>
      <c r="IL358">
        <v>2.77886958061485e-07</v>
      </c>
      <c r="IM358">
        <v>-3.54636231360687e-10</v>
      </c>
      <c r="IN358">
        <v>-0.0404303883988718</v>
      </c>
      <c r="IO358">
        <v>-0.0177815531441476</v>
      </c>
      <c r="IP358">
        <v>0.00205572605671414</v>
      </c>
      <c r="IQ358">
        <v>-1.65519735432211e-05</v>
      </c>
      <c r="IR358">
        <v>-4</v>
      </c>
      <c r="IS358">
        <v>1848</v>
      </c>
      <c r="IT358">
        <v>1</v>
      </c>
      <c r="IU358">
        <v>25</v>
      </c>
      <c r="IV358">
        <v>24613.3</v>
      </c>
      <c r="IW358">
        <v>24613.3</v>
      </c>
      <c r="IX358">
        <v>1.89819</v>
      </c>
      <c r="IY358">
        <v>2.60864</v>
      </c>
      <c r="IZ358">
        <v>1.54785</v>
      </c>
      <c r="JA358">
        <v>2.30347</v>
      </c>
      <c r="JB358">
        <v>1.34644</v>
      </c>
      <c r="JC358">
        <v>2.27295</v>
      </c>
      <c r="JD358">
        <v>33.6254</v>
      </c>
      <c r="JE358">
        <v>24.2101</v>
      </c>
      <c r="JF358">
        <v>18</v>
      </c>
      <c r="JG358">
        <v>496.601</v>
      </c>
      <c r="JH358">
        <v>409.64</v>
      </c>
      <c r="JI358">
        <v>25.0002</v>
      </c>
      <c r="JJ358">
        <v>26.4266</v>
      </c>
      <c r="JK358">
        <v>30</v>
      </c>
      <c r="JL358">
        <v>26.36</v>
      </c>
      <c r="JM358">
        <v>26.3004</v>
      </c>
      <c r="JN358">
        <v>38.0522</v>
      </c>
      <c r="JO358">
        <v>39.5848</v>
      </c>
      <c r="JP358">
        <v>84.5465</v>
      </c>
      <c r="JQ358">
        <v>25</v>
      </c>
      <c r="JR358">
        <v>904.366</v>
      </c>
      <c r="JS358">
        <v>17.7282</v>
      </c>
      <c r="JT358">
        <v>102.357</v>
      </c>
      <c r="JU358">
        <v>103.143</v>
      </c>
    </row>
    <row r="359" spans="1:281">
      <c r="A359">
        <v>343</v>
      </c>
      <c r="B359">
        <v>1659028430</v>
      </c>
      <c r="C359">
        <v>4746.90000009537</v>
      </c>
      <c r="D359" t="s">
        <v>1113</v>
      </c>
      <c r="E359" t="s">
        <v>1114</v>
      </c>
      <c r="F359">
        <v>5</v>
      </c>
      <c r="G359" t="s">
        <v>1006</v>
      </c>
      <c r="H359" t="s">
        <v>417</v>
      </c>
      <c r="I359">
        <v>1659028422.21429</v>
      </c>
      <c r="J359">
        <f>(K359)/1000</f>
        <v>0</v>
      </c>
      <c r="K359">
        <f>IF(CZ359, AN359, AH359)</f>
        <v>0</v>
      </c>
      <c r="L359">
        <f>IF(CZ359, AI359, AG359)</f>
        <v>0</v>
      </c>
      <c r="M359">
        <f>DB359 - IF(AU359&gt;1, L359*CV359*100.0/(AW359*DP359), 0)</f>
        <v>0</v>
      </c>
      <c r="N359">
        <f>((T359-J359/2)*M359-L359)/(T359+J359/2)</f>
        <v>0</v>
      </c>
      <c r="O359">
        <f>N359*(DI359+DJ359)/1000.0</f>
        <v>0</v>
      </c>
      <c r="P359">
        <f>(DB359 - IF(AU359&gt;1, L359*CV359*100.0/(AW359*DP359), 0))*(DI359+DJ359)/1000.0</f>
        <v>0</v>
      </c>
      <c r="Q359">
        <f>2.0/((1/S359-1/R359)+SIGN(S359)*SQRT((1/S359-1/R359)*(1/S359-1/R359) + 4*CW359/((CW359+1)*(CW359+1))*(2*1/S359*1/R359-1/R359*1/R359)))</f>
        <v>0</v>
      </c>
      <c r="R359">
        <f>IF(LEFT(CX359,1)&lt;&gt;"0",IF(LEFT(CX359,1)="1",3.0,CY359),$D$5+$E$5*(DP359*DI359/($K$5*1000))+$F$5*(DP359*DI359/($K$5*1000))*MAX(MIN(CV359,$J$5),$I$5)*MAX(MIN(CV359,$J$5),$I$5)+$G$5*MAX(MIN(CV359,$J$5),$I$5)*(DP359*DI359/($K$5*1000))+$H$5*(DP359*DI359/($K$5*1000))*(DP359*DI359/($K$5*1000)))</f>
        <v>0</v>
      </c>
      <c r="S359">
        <f>J359*(1000-(1000*0.61365*exp(17.502*W359/(240.97+W359))/(DI359+DJ359)+DD359)/2)/(1000*0.61365*exp(17.502*W359/(240.97+W359))/(DI359+DJ359)-DD359)</f>
        <v>0</v>
      </c>
      <c r="T359">
        <f>1/((CW359+1)/(Q359/1.6)+1/(R359/1.37)) + CW359/((CW359+1)/(Q359/1.6) + CW359/(R359/1.37))</f>
        <v>0</v>
      </c>
      <c r="U359">
        <f>(CR359*CU359)</f>
        <v>0</v>
      </c>
      <c r="V359">
        <f>(DK359+(U359+2*0.95*5.67E-8*(((DK359+$B$7)+273)^4-(DK359+273)^4)-44100*J359)/(1.84*29.3*R359+8*0.95*5.67E-8*(DK359+273)^3))</f>
        <v>0</v>
      </c>
      <c r="W359">
        <f>($C$7*DL359+$D$7*DM359+$E$7*V359)</f>
        <v>0</v>
      </c>
      <c r="X359">
        <f>0.61365*exp(17.502*W359/(240.97+W359))</f>
        <v>0</v>
      </c>
      <c r="Y359">
        <f>(Z359/AA359*100)</f>
        <v>0</v>
      </c>
      <c r="Z359">
        <f>DD359*(DI359+DJ359)/1000</f>
        <v>0</v>
      </c>
      <c r="AA359">
        <f>0.61365*exp(17.502*DK359/(240.97+DK359))</f>
        <v>0</v>
      </c>
      <c r="AB359">
        <f>(X359-DD359*(DI359+DJ359)/1000)</f>
        <v>0</v>
      </c>
      <c r="AC359">
        <f>(-J359*44100)</f>
        <v>0</v>
      </c>
      <c r="AD359">
        <f>2*29.3*R359*0.92*(DK359-W359)</f>
        <v>0</v>
      </c>
      <c r="AE359">
        <f>2*0.95*5.67E-8*(((DK359+$B$7)+273)^4-(W359+273)^4)</f>
        <v>0</v>
      </c>
      <c r="AF359">
        <f>U359+AE359+AC359+AD359</f>
        <v>0</v>
      </c>
      <c r="AG359">
        <f>DH359*AU359*(DC359-DB359*(1000-AU359*DE359)/(1000-AU359*DD359))/(100*CV359)</f>
        <v>0</v>
      </c>
      <c r="AH359">
        <f>1000*DH359*AU359*(DD359-DE359)/(100*CV359*(1000-AU359*DD359))</f>
        <v>0</v>
      </c>
      <c r="AI359">
        <f>(AJ359 - AK359 - DI359*1E3/(8.314*(DK359+273.15)) * AM359/DH359 * AL359) * DH359/(100*CV359) * (1000 - DE359)/1000</f>
        <v>0</v>
      </c>
      <c r="AJ359">
        <v>916.129816618508</v>
      </c>
      <c r="AK359">
        <v>866.700296969697</v>
      </c>
      <c r="AL359">
        <v>3.45332208403943</v>
      </c>
      <c r="AM359">
        <v>66.0504921813524</v>
      </c>
      <c r="AN359">
        <f>(AP359 - AO359 + DI359*1E3/(8.314*(DK359+273.15)) * AR359/DH359 * AQ359) * DH359/(100*CV359) * 1000/(1000 - AP359)</f>
        <v>0</v>
      </c>
      <c r="AO359">
        <v>17.7333977242424</v>
      </c>
      <c r="AP359">
        <v>24.5606881118881</v>
      </c>
      <c r="AQ359">
        <v>1.59254079272124e-05</v>
      </c>
      <c r="AR359">
        <v>92.47</v>
      </c>
      <c r="AS359">
        <v>0</v>
      </c>
      <c r="AT359">
        <v>0</v>
      </c>
      <c r="AU359">
        <f>IF(AS359*$H$13&gt;=AW359,1.0,(AW359/(AW359-AS359*$H$13)))</f>
        <v>0</v>
      </c>
      <c r="AV359">
        <f>(AU359-1)*100</f>
        <v>0</v>
      </c>
      <c r="AW359">
        <f>MAX(0,($B$13+$C$13*DP359)/(1+$D$13*DP359)*DI359/(DK359+273)*$E$13)</f>
        <v>0</v>
      </c>
      <c r="AX359" t="s">
        <v>418</v>
      </c>
      <c r="AY359" t="s">
        <v>418</v>
      </c>
      <c r="AZ359">
        <v>0</v>
      </c>
      <c r="BA359">
        <v>0</v>
      </c>
      <c r="BB359">
        <f>1-AZ359/BA359</f>
        <v>0</v>
      </c>
      <c r="BC359">
        <v>0</v>
      </c>
      <c r="BD359" t="s">
        <v>418</v>
      </c>
      <c r="BE359" t="s">
        <v>418</v>
      </c>
      <c r="BF359">
        <v>0</v>
      </c>
      <c r="BG359">
        <v>0</v>
      </c>
      <c r="BH359">
        <f>1-BF359/BG359</f>
        <v>0</v>
      </c>
      <c r="BI359">
        <v>0.5</v>
      </c>
      <c r="BJ359">
        <f>CS359</f>
        <v>0</v>
      </c>
      <c r="BK359">
        <f>L359</f>
        <v>0</v>
      </c>
      <c r="BL359">
        <f>BH359*BI359*BJ359</f>
        <v>0</v>
      </c>
      <c r="BM359">
        <f>(BK359-BC359)/BJ359</f>
        <v>0</v>
      </c>
      <c r="BN359">
        <f>(BA359-BG359)/BG359</f>
        <v>0</v>
      </c>
      <c r="BO359">
        <f>AZ359/(BB359+AZ359/BG359)</f>
        <v>0</v>
      </c>
      <c r="BP359" t="s">
        <v>418</v>
      </c>
      <c r="BQ359">
        <v>0</v>
      </c>
      <c r="BR359">
        <f>IF(BQ359&lt;&gt;0, BQ359, BO359)</f>
        <v>0</v>
      </c>
      <c r="BS359">
        <f>1-BR359/BG359</f>
        <v>0</v>
      </c>
      <c r="BT359">
        <f>(BG359-BF359)/(BG359-BR359)</f>
        <v>0</v>
      </c>
      <c r="BU359">
        <f>(BA359-BG359)/(BA359-BR359)</f>
        <v>0</v>
      </c>
      <c r="BV359">
        <f>(BG359-BF359)/(BG359-AZ359)</f>
        <v>0</v>
      </c>
      <c r="BW359">
        <f>(BA359-BG359)/(BA359-AZ359)</f>
        <v>0</v>
      </c>
      <c r="BX359">
        <f>(BT359*BR359/BF359)</f>
        <v>0</v>
      </c>
      <c r="BY359">
        <f>(1-BX359)</f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f>$B$11*DQ359+$C$11*DR359+$F$11*EC359*(1-EF359)</f>
        <v>0</v>
      </c>
      <c r="CS359">
        <f>CR359*CT359</f>
        <v>0</v>
      </c>
      <c r="CT359">
        <f>($B$11*$D$9+$C$11*$D$9+$F$11*((EP359+EH359)/MAX(EP359+EH359+EQ359, 0.1)*$I$9+EQ359/MAX(EP359+EH359+EQ359, 0.1)*$J$9))/($B$11+$C$11+$F$11)</f>
        <v>0</v>
      </c>
      <c r="CU359">
        <f>($B$11*$K$9+$C$11*$K$9+$F$11*((EP359+EH359)/MAX(EP359+EH359+EQ359, 0.1)*$P$9+EQ359/MAX(EP359+EH359+EQ359, 0.1)*$Q$9))/($B$11+$C$11+$F$11)</f>
        <v>0</v>
      </c>
      <c r="CV359">
        <v>6</v>
      </c>
      <c r="CW359">
        <v>0.5</v>
      </c>
      <c r="CX359" t="s">
        <v>419</v>
      </c>
      <c r="CY359">
        <v>2</v>
      </c>
      <c r="CZ359" t="b">
        <v>1</v>
      </c>
      <c r="DA359">
        <v>1659028422.21429</v>
      </c>
      <c r="DB359">
        <v>821.034928571429</v>
      </c>
      <c r="DC359">
        <v>882.703428571429</v>
      </c>
      <c r="DD359">
        <v>24.5767821428571</v>
      </c>
      <c r="DE359">
        <v>17.7481142857143</v>
      </c>
      <c r="DF359">
        <v>812.132535714286</v>
      </c>
      <c r="DG359">
        <v>24.0842785714286</v>
      </c>
      <c r="DH359">
        <v>500.066928571429</v>
      </c>
      <c r="DI359">
        <v>90.3662535714286</v>
      </c>
      <c r="DJ359">
        <v>0.0452468928571429</v>
      </c>
      <c r="DK359">
        <v>27.1881285714286</v>
      </c>
      <c r="DL359">
        <v>27.229925</v>
      </c>
      <c r="DM359">
        <v>999.9</v>
      </c>
      <c r="DN359">
        <v>0</v>
      </c>
      <c r="DO359">
        <v>0</v>
      </c>
      <c r="DP359">
        <v>10031.0714285714</v>
      </c>
      <c r="DQ359">
        <v>0</v>
      </c>
      <c r="DR359">
        <v>17.9988464285714</v>
      </c>
      <c r="DS359">
        <v>-61.6685428571429</v>
      </c>
      <c r="DT359">
        <v>841.721642857143</v>
      </c>
      <c r="DU359">
        <v>898.652642857143</v>
      </c>
      <c r="DV359">
        <v>6.82867464285714</v>
      </c>
      <c r="DW359">
        <v>882.703428571429</v>
      </c>
      <c r="DX359">
        <v>17.7481142857143</v>
      </c>
      <c r="DY359">
        <v>2.22091142857143</v>
      </c>
      <c r="DZ359">
        <v>1.60383035714286</v>
      </c>
      <c r="EA359">
        <v>19.1139678571429</v>
      </c>
      <c r="EB359">
        <v>13.99565</v>
      </c>
      <c r="EC359">
        <v>1999.98392857143</v>
      </c>
      <c r="ED359">
        <v>0.979994428571429</v>
      </c>
      <c r="EE359">
        <v>0.0200056428571429</v>
      </c>
      <c r="EF359">
        <v>0</v>
      </c>
      <c r="EG359">
        <v>850.509678571429</v>
      </c>
      <c r="EH359">
        <v>5.00063</v>
      </c>
      <c r="EI359">
        <v>16776.1571428571</v>
      </c>
      <c r="EJ359">
        <v>17256.7357142857</v>
      </c>
      <c r="EK359">
        <v>38</v>
      </c>
      <c r="EL359">
        <v>38.0420714285714</v>
      </c>
      <c r="EM359">
        <v>37.48875</v>
      </c>
      <c r="EN359">
        <v>37.375</v>
      </c>
      <c r="EO359">
        <v>39</v>
      </c>
      <c r="EP359">
        <v>1955.07357142857</v>
      </c>
      <c r="EQ359">
        <v>39.9103571428571</v>
      </c>
      <c r="ER359">
        <v>0</v>
      </c>
      <c r="ES359">
        <v>1659028428.7</v>
      </c>
      <c r="ET359">
        <v>0</v>
      </c>
      <c r="EU359">
        <v>850.4688</v>
      </c>
      <c r="EV359">
        <v>-1.84169230088241</v>
      </c>
      <c r="EW359">
        <v>-34.8538461342668</v>
      </c>
      <c r="EX359">
        <v>16776.084</v>
      </c>
      <c r="EY359">
        <v>15</v>
      </c>
      <c r="EZ359">
        <v>0</v>
      </c>
      <c r="FA359" t="s">
        <v>420</v>
      </c>
      <c r="FB359">
        <v>1657551626.5</v>
      </c>
      <c r="FC359">
        <v>1657551629</v>
      </c>
      <c r="FD359">
        <v>0</v>
      </c>
      <c r="FE359">
        <v>0.403</v>
      </c>
      <c r="FF359">
        <v>0.009</v>
      </c>
      <c r="FG359">
        <v>9.41</v>
      </c>
      <c r="FH359">
        <v>0.087</v>
      </c>
      <c r="FI359">
        <v>417</v>
      </c>
      <c r="FJ359">
        <v>17</v>
      </c>
      <c r="FK359">
        <v>1.61</v>
      </c>
      <c r="FL359">
        <v>0.59</v>
      </c>
      <c r="FM359">
        <v>-61.603525</v>
      </c>
      <c r="FN359">
        <v>-2.2277245778611</v>
      </c>
      <c r="FO359">
        <v>0.755927970692314</v>
      </c>
      <c r="FP359">
        <v>0</v>
      </c>
      <c r="FQ359">
        <v>850.520558823529</v>
      </c>
      <c r="FR359">
        <v>-1.47228417900311</v>
      </c>
      <c r="FS359">
        <v>0.243379296231019</v>
      </c>
      <c r="FT359">
        <v>0</v>
      </c>
      <c r="FU359">
        <v>6.82680625</v>
      </c>
      <c r="FV359">
        <v>0.0583259662288772</v>
      </c>
      <c r="FW359">
        <v>0.00823428281257696</v>
      </c>
      <c r="FX359">
        <v>1</v>
      </c>
      <c r="FY359">
        <v>1</v>
      </c>
      <c r="FZ359">
        <v>3</v>
      </c>
      <c r="GA359" t="s">
        <v>421</v>
      </c>
      <c r="GB359">
        <v>2.97352</v>
      </c>
      <c r="GC359">
        <v>2.69936</v>
      </c>
      <c r="GD359">
        <v>0.149242</v>
      </c>
      <c r="GE359">
        <v>0.157151</v>
      </c>
      <c r="GF359">
        <v>0.104839</v>
      </c>
      <c r="GG359">
        <v>0.0843627</v>
      </c>
      <c r="GH359">
        <v>33143.4</v>
      </c>
      <c r="GI359">
        <v>35906.6</v>
      </c>
      <c r="GJ359">
        <v>35301</v>
      </c>
      <c r="GK359">
        <v>38634.6</v>
      </c>
      <c r="GL359">
        <v>44797.9</v>
      </c>
      <c r="GM359">
        <v>51091.3</v>
      </c>
      <c r="GN359">
        <v>55176.8</v>
      </c>
      <c r="GO359">
        <v>61965</v>
      </c>
      <c r="GP359">
        <v>1.9832</v>
      </c>
      <c r="GQ359">
        <v>1.848</v>
      </c>
      <c r="GR359">
        <v>0.127107</v>
      </c>
      <c r="GS359">
        <v>0</v>
      </c>
      <c r="GT359">
        <v>25.144</v>
      </c>
      <c r="GU359">
        <v>999.9</v>
      </c>
      <c r="GV359">
        <v>57.905</v>
      </c>
      <c r="GW359">
        <v>29.195</v>
      </c>
      <c r="GX359">
        <v>26.0632</v>
      </c>
      <c r="GY359">
        <v>56.1364</v>
      </c>
      <c r="GZ359">
        <v>43.0288</v>
      </c>
      <c r="HA359">
        <v>1</v>
      </c>
      <c r="HB359">
        <v>-0.0623577</v>
      </c>
      <c r="HC359">
        <v>0.053268</v>
      </c>
      <c r="HD359">
        <v>20.114</v>
      </c>
      <c r="HE359">
        <v>5.19932</v>
      </c>
      <c r="HF359">
        <v>12.004</v>
      </c>
      <c r="HG359">
        <v>4.9756</v>
      </c>
      <c r="HH359">
        <v>3.2932</v>
      </c>
      <c r="HI359">
        <v>9999</v>
      </c>
      <c r="HJ359">
        <v>9999</v>
      </c>
      <c r="HK359">
        <v>9999</v>
      </c>
      <c r="HL359">
        <v>629</v>
      </c>
      <c r="HM359">
        <v>1.86316</v>
      </c>
      <c r="HN359">
        <v>1.86801</v>
      </c>
      <c r="HO359">
        <v>1.86783</v>
      </c>
      <c r="HP359">
        <v>1.86896</v>
      </c>
      <c r="HQ359">
        <v>1.86981</v>
      </c>
      <c r="HR359">
        <v>1.86584</v>
      </c>
      <c r="HS359">
        <v>1.86691</v>
      </c>
      <c r="HT359">
        <v>1.86829</v>
      </c>
      <c r="HU359">
        <v>5</v>
      </c>
      <c r="HV359">
        <v>0</v>
      </c>
      <c r="HW359">
        <v>0</v>
      </c>
      <c r="HX359">
        <v>0</v>
      </c>
      <c r="HY359" t="s">
        <v>422</v>
      </c>
      <c r="HZ359" t="s">
        <v>423</v>
      </c>
      <c r="IA359" t="s">
        <v>424</v>
      </c>
      <c r="IB359" t="s">
        <v>424</v>
      </c>
      <c r="IC359" t="s">
        <v>424</v>
      </c>
      <c r="ID359" t="s">
        <v>424</v>
      </c>
      <c r="IE359">
        <v>0</v>
      </c>
      <c r="IF359">
        <v>100</v>
      </c>
      <c r="IG359">
        <v>100</v>
      </c>
      <c r="IH359">
        <v>9.05</v>
      </c>
      <c r="II359">
        <v>0.4919</v>
      </c>
      <c r="IJ359">
        <v>4.02706509432224</v>
      </c>
      <c r="IK359">
        <v>0.00601174518973114</v>
      </c>
      <c r="IL359">
        <v>2.77886958061485e-07</v>
      </c>
      <c r="IM359">
        <v>-3.54636231360687e-10</v>
      </c>
      <c r="IN359">
        <v>-0.0404303883988718</v>
      </c>
      <c r="IO359">
        <v>-0.0177815531441476</v>
      </c>
      <c r="IP359">
        <v>0.00205572605671414</v>
      </c>
      <c r="IQ359">
        <v>-1.65519735432211e-05</v>
      </c>
      <c r="IR359">
        <v>-4</v>
      </c>
      <c r="IS359">
        <v>1848</v>
      </c>
      <c r="IT359">
        <v>1</v>
      </c>
      <c r="IU359">
        <v>25</v>
      </c>
      <c r="IV359">
        <v>24613.4</v>
      </c>
      <c r="IW359">
        <v>24613.3</v>
      </c>
      <c r="IX359">
        <v>1.92871</v>
      </c>
      <c r="IY359">
        <v>2.59766</v>
      </c>
      <c r="IZ359">
        <v>1.54785</v>
      </c>
      <c r="JA359">
        <v>2.30469</v>
      </c>
      <c r="JB359">
        <v>1.34644</v>
      </c>
      <c r="JC359">
        <v>2.41943</v>
      </c>
      <c r="JD359">
        <v>33.6254</v>
      </c>
      <c r="JE359">
        <v>24.2188</v>
      </c>
      <c r="JF359">
        <v>18</v>
      </c>
      <c r="JG359">
        <v>496.751</v>
      </c>
      <c r="JH359">
        <v>409.993</v>
      </c>
      <c r="JI359">
        <v>24.9998</v>
      </c>
      <c r="JJ359">
        <v>26.4288</v>
      </c>
      <c r="JK359">
        <v>30.0004</v>
      </c>
      <c r="JL359">
        <v>26.3622</v>
      </c>
      <c r="JM359">
        <v>26.3025</v>
      </c>
      <c r="JN359">
        <v>38.6581</v>
      </c>
      <c r="JO359">
        <v>39.5848</v>
      </c>
      <c r="JP359">
        <v>84.164</v>
      </c>
      <c r="JQ359">
        <v>25</v>
      </c>
      <c r="JR359">
        <v>924.56</v>
      </c>
      <c r="JS359">
        <v>17.7187</v>
      </c>
      <c r="JT359">
        <v>102.358</v>
      </c>
      <c r="JU359">
        <v>103.144</v>
      </c>
    </row>
    <row r="360" spans="1:281">
      <c r="A360">
        <v>344</v>
      </c>
      <c r="B360">
        <v>1659028435</v>
      </c>
      <c r="C360">
        <v>4751.90000009537</v>
      </c>
      <c r="D360" t="s">
        <v>1115</v>
      </c>
      <c r="E360" t="s">
        <v>1116</v>
      </c>
      <c r="F360">
        <v>5</v>
      </c>
      <c r="G360" t="s">
        <v>1006</v>
      </c>
      <c r="H360" t="s">
        <v>417</v>
      </c>
      <c r="I360">
        <v>1659028427.5</v>
      </c>
      <c r="J360">
        <f>(K360)/1000</f>
        <v>0</v>
      </c>
      <c r="K360">
        <f>IF(CZ360, AN360, AH360)</f>
        <v>0</v>
      </c>
      <c r="L360">
        <f>IF(CZ360, AI360, AG360)</f>
        <v>0</v>
      </c>
      <c r="M360">
        <f>DB360 - IF(AU360&gt;1, L360*CV360*100.0/(AW360*DP360), 0)</f>
        <v>0</v>
      </c>
      <c r="N360">
        <f>((T360-J360/2)*M360-L360)/(T360+J360/2)</f>
        <v>0</v>
      </c>
      <c r="O360">
        <f>N360*(DI360+DJ360)/1000.0</f>
        <v>0</v>
      </c>
      <c r="P360">
        <f>(DB360 - IF(AU360&gt;1, L360*CV360*100.0/(AW360*DP360), 0))*(DI360+DJ360)/1000.0</f>
        <v>0</v>
      </c>
      <c r="Q360">
        <f>2.0/((1/S360-1/R360)+SIGN(S360)*SQRT((1/S360-1/R360)*(1/S360-1/R360) + 4*CW360/((CW360+1)*(CW360+1))*(2*1/S360*1/R360-1/R360*1/R360)))</f>
        <v>0</v>
      </c>
      <c r="R360">
        <f>IF(LEFT(CX360,1)&lt;&gt;"0",IF(LEFT(CX360,1)="1",3.0,CY360),$D$5+$E$5*(DP360*DI360/($K$5*1000))+$F$5*(DP360*DI360/($K$5*1000))*MAX(MIN(CV360,$J$5),$I$5)*MAX(MIN(CV360,$J$5),$I$5)+$G$5*MAX(MIN(CV360,$J$5),$I$5)*(DP360*DI360/($K$5*1000))+$H$5*(DP360*DI360/($K$5*1000))*(DP360*DI360/($K$5*1000)))</f>
        <v>0</v>
      </c>
      <c r="S360">
        <f>J360*(1000-(1000*0.61365*exp(17.502*W360/(240.97+W360))/(DI360+DJ360)+DD360)/2)/(1000*0.61365*exp(17.502*W360/(240.97+W360))/(DI360+DJ360)-DD360)</f>
        <v>0</v>
      </c>
      <c r="T360">
        <f>1/((CW360+1)/(Q360/1.6)+1/(R360/1.37)) + CW360/((CW360+1)/(Q360/1.6) + CW360/(R360/1.37))</f>
        <v>0</v>
      </c>
      <c r="U360">
        <f>(CR360*CU360)</f>
        <v>0</v>
      </c>
      <c r="V360">
        <f>(DK360+(U360+2*0.95*5.67E-8*(((DK360+$B$7)+273)^4-(DK360+273)^4)-44100*J360)/(1.84*29.3*R360+8*0.95*5.67E-8*(DK360+273)^3))</f>
        <v>0</v>
      </c>
      <c r="W360">
        <f>($C$7*DL360+$D$7*DM360+$E$7*V360)</f>
        <v>0</v>
      </c>
      <c r="X360">
        <f>0.61365*exp(17.502*W360/(240.97+W360))</f>
        <v>0</v>
      </c>
      <c r="Y360">
        <f>(Z360/AA360*100)</f>
        <v>0</v>
      </c>
      <c r="Z360">
        <f>DD360*(DI360+DJ360)/1000</f>
        <v>0</v>
      </c>
      <c r="AA360">
        <f>0.61365*exp(17.502*DK360/(240.97+DK360))</f>
        <v>0</v>
      </c>
      <c r="AB360">
        <f>(X360-DD360*(DI360+DJ360)/1000)</f>
        <v>0</v>
      </c>
      <c r="AC360">
        <f>(-J360*44100)</f>
        <v>0</v>
      </c>
      <c r="AD360">
        <f>2*29.3*R360*0.92*(DK360-W360)</f>
        <v>0</v>
      </c>
      <c r="AE360">
        <f>2*0.95*5.67E-8*(((DK360+$B$7)+273)^4-(W360+273)^4)</f>
        <v>0</v>
      </c>
      <c r="AF360">
        <f>U360+AE360+AC360+AD360</f>
        <v>0</v>
      </c>
      <c r="AG360">
        <f>DH360*AU360*(DC360-DB360*(1000-AU360*DE360)/(1000-AU360*DD360))/(100*CV360)</f>
        <v>0</v>
      </c>
      <c r="AH360">
        <f>1000*DH360*AU360*(DD360-DE360)/(100*CV360*(1000-AU360*DD360))</f>
        <v>0</v>
      </c>
      <c r="AI360">
        <f>(AJ360 - AK360 - DI360*1E3/(8.314*(DK360+273.15)) * AM360/DH360 * AL360) * DH360/(100*CV360) * (1000 - DE360)/1000</f>
        <v>0</v>
      </c>
      <c r="AJ360">
        <v>933.229732609491</v>
      </c>
      <c r="AK360">
        <v>883.705727272727</v>
      </c>
      <c r="AL360">
        <v>3.4771025881386</v>
      </c>
      <c r="AM360">
        <v>66.0504921813524</v>
      </c>
      <c r="AN360">
        <f>(AP360 - AO360 + DI360*1E3/(8.314*(DK360+273.15)) * AR360/DH360 * AQ360) * DH360/(100*CV360) * 1000/(1000 - AP360)</f>
        <v>0</v>
      </c>
      <c r="AO360">
        <v>17.7315795039394</v>
      </c>
      <c r="AP360">
        <v>24.5609804195804</v>
      </c>
      <c r="AQ360">
        <v>9.15286195295527e-05</v>
      </c>
      <c r="AR360">
        <v>92.47</v>
      </c>
      <c r="AS360">
        <v>0</v>
      </c>
      <c r="AT360">
        <v>0</v>
      </c>
      <c r="AU360">
        <f>IF(AS360*$H$13&gt;=AW360,1.0,(AW360/(AW360-AS360*$H$13)))</f>
        <v>0</v>
      </c>
      <c r="AV360">
        <f>(AU360-1)*100</f>
        <v>0</v>
      </c>
      <c r="AW360">
        <f>MAX(0,($B$13+$C$13*DP360)/(1+$D$13*DP360)*DI360/(DK360+273)*$E$13)</f>
        <v>0</v>
      </c>
      <c r="AX360" t="s">
        <v>418</v>
      </c>
      <c r="AY360" t="s">
        <v>418</v>
      </c>
      <c r="AZ360">
        <v>0</v>
      </c>
      <c r="BA360">
        <v>0</v>
      </c>
      <c r="BB360">
        <f>1-AZ360/BA360</f>
        <v>0</v>
      </c>
      <c r="BC360">
        <v>0</v>
      </c>
      <c r="BD360" t="s">
        <v>418</v>
      </c>
      <c r="BE360" t="s">
        <v>418</v>
      </c>
      <c r="BF360">
        <v>0</v>
      </c>
      <c r="BG360">
        <v>0</v>
      </c>
      <c r="BH360">
        <f>1-BF360/BG360</f>
        <v>0</v>
      </c>
      <c r="BI360">
        <v>0.5</v>
      </c>
      <c r="BJ360">
        <f>CS360</f>
        <v>0</v>
      </c>
      <c r="BK360">
        <f>L360</f>
        <v>0</v>
      </c>
      <c r="BL360">
        <f>BH360*BI360*BJ360</f>
        <v>0</v>
      </c>
      <c r="BM360">
        <f>(BK360-BC360)/BJ360</f>
        <v>0</v>
      </c>
      <c r="BN360">
        <f>(BA360-BG360)/BG360</f>
        <v>0</v>
      </c>
      <c r="BO360">
        <f>AZ360/(BB360+AZ360/BG360)</f>
        <v>0</v>
      </c>
      <c r="BP360" t="s">
        <v>418</v>
      </c>
      <c r="BQ360">
        <v>0</v>
      </c>
      <c r="BR360">
        <f>IF(BQ360&lt;&gt;0, BQ360, BO360)</f>
        <v>0</v>
      </c>
      <c r="BS360">
        <f>1-BR360/BG360</f>
        <v>0</v>
      </c>
      <c r="BT360">
        <f>(BG360-BF360)/(BG360-BR360)</f>
        <v>0</v>
      </c>
      <c r="BU360">
        <f>(BA360-BG360)/(BA360-BR360)</f>
        <v>0</v>
      </c>
      <c r="BV360">
        <f>(BG360-BF360)/(BG360-AZ360)</f>
        <v>0</v>
      </c>
      <c r="BW360">
        <f>(BA360-BG360)/(BA360-AZ360)</f>
        <v>0</v>
      </c>
      <c r="BX360">
        <f>(BT360*BR360/BF360)</f>
        <v>0</v>
      </c>
      <c r="BY360">
        <f>(1-BX360)</f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f>$B$11*DQ360+$C$11*DR360+$F$11*EC360*(1-EF360)</f>
        <v>0</v>
      </c>
      <c r="CS360">
        <f>CR360*CT360</f>
        <v>0</v>
      </c>
      <c r="CT360">
        <f>($B$11*$D$9+$C$11*$D$9+$F$11*((EP360+EH360)/MAX(EP360+EH360+EQ360, 0.1)*$I$9+EQ360/MAX(EP360+EH360+EQ360, 0.1)*$J$9))/($B$11+$C$11+$F$11)</f>
        <v>0</v>
      </c>
      <c r="CU360">
        <f>($B$11*$K$9+$C$11*$K$9+$F$11*((EP360+EH360)/MAX(EP360+EH360+EQ360, 0.1)*$P$9+EQ360/MAX(EP360+EH360+EQ360, 0.1)*$Q$9))/($B$11+$C$11+$F$11)</f>
        <v>0</v>
      </c>
      <c r="CV360">
        <v>6</v>
      </c>
      <c r="CW360">
        <v>0.5</v>
      </c>
      <c r="CX360" t="s">
        <v>419</v>
      </c>
      <c r="CY360">
        <v>2</v>
      </c>
      <c r="CZ360" t="b">
        <v>1</v>
      </c>
      <c r="DA360">
        <v>1659028427.5</v>
      </c>
      <c r="DB360">
        <v>838.498259259259</v>
      </c>
      <c r="DC360">
        <v>900.673222222222</v>
      </c>
      <c r="DD360">
        <v>24.5688740740741</v>
      </c>
      <c r="DE360">
        <v>17.7342333333333</v>
      </c>
      <c r="DF360">
        <v>829.495851851852</v>
      </c>
      <c r="DG360">
        <v>24.0767703703704</v>
      </c>
      <c r="DH360">
        <v>500.064777777778</v>
      </c>
      <c r="DI360">
        <v>90.3665555555555</v>
      </c>
      <c r="DJ360">
        <v>0.0452171222222222</v>
      </c>
      <c r="DK360">
        <v>27.189262962963</v>
      </c>
      <c r="DL360">
        <v>27.2301814814815</v>
      </c>
      <c r="DM360">
        <v>999.9</v>
      </c>
      <c r="DN360">
        <v>0</v>
      </c>
      <c r="DO360">
        <v>0</v>
      </c>
      <c r="DP360">
        <v>10029.4444444444</v>
      </c>
      <c r="DQ360">
        <v>0</v>
      </c>
      <c r="DR360">
        <v>18.0688925925926</v>
      </c>
      <c r="DS360">
        <v>-62.175062962963</v>
      </c>
      <c r="DT360">
        <v>859.617962962963</v>
      </c>
      <c r="DU360">
        <v>916.934259259259</v>
      </c>
      <c r="DV360">
        <v>6.83466111111111</v>
      </c>
      <c r="DW360">
        <v>900.673222222222</v>
      </c>
      <c r="DX360">
        <v>17.7342333333333</v>
      </c>
      <c r="DY360">
        <v>2.22020555555556</v>
      </c>
      <c r="DZ360">
        <v>1.60258074074074</v>
      </c>
      <c r="EA360">
        <v>19.108862962963</v>
      </c>
      <c r="EB360">
        <v>13.9836296296296</v>
      </c>
      <c r="EC360">
        <v>2000.00407407407</v>
      </c>
      <c r="ED360">
        <v>0.979994444444445</v>
      </c>
      <c r="EE360">
        <v>0.0200056259259259</v>
      </c>
      <c r="EF360">
        <v>0</v>
      </c>
      <c r="EG360">
        <v>850.385777777778</v>
      </c>
      <c r="EH360">
        <v>5.00063</v>
      </c>
      <c r="EI360">
        <v>16772.8592592593</v>
      </c>
      <c r="EJ360">
        <v>17256.9074074074</v>
      </c>
      <c r="EK360">
        <v>38</v>
      </c>
      <c r="EL360">
        <v>38.0436296296296</v>
      </c>
      <c r="EM360">
        <v>37.4953333333333</v>
      </c>
      <c r="EN360">
        <v>37.375</v>
      </c>
      <c r="EO360">
        <v>39</v>
      </c>
      <c r="EP360">
        <v>1955.09333333333</v>
      </c>
      <c r="EQ360">
        <v>39.9107407407407</v>
      </c>
      <c r="ER360">
        <v>0</v>
      </c>
      <c r="ES360">
        <v>1659028434.1</v>
      </c>
      <c r="ET360">
        <v>0</v>
      </c>
      <c r="EU360">
        <v>850.348423076923</v>
      </c>
      <c r="EV360">
        <v>-1.4582222106934</v>
      </c>
      <c r="EW360">
        <v>-45.3948717842852</v>
      </c>
      <c r="EX360">
        <v>16772.7769230769</v>
      </c>
      <c r="EY360">
        <v>15</v>
      </c>
      <c r="EZ360">
        <v>0</v>
      </c>
      <c r="FA360" t="s">
        <v>420</v>
      </c>
      <c r="FB360">
        <v>1657551626.5</v>
      </c>
      <c r="FC360">
        <v>1657551629</v>
      </c>
      <c r="FD360">
        <v>0</v>
      </c>
      <c r="FE360">
        <v>0.403</v>
      </c>
      <c r="FF360">
        <v>0.009</v>
      </c>
      <c r="FG360">
        <v>9.41</v>
      </c>
      <c r="FH360">
        <v>0.087</v>
      </c>
      <c r="FI360">
        <v>417</v>
      </c>
      <c r="FJ360">
        <v>17</v>
      </c>
      <c r="FK360">
        <v>1.61</v>
      </c>
      <c r="FL360">
        <v>0.59</v>
      </c>
      <c r="FM360">
        <v>-61.7592</v>
      </c>
      <c r="FN360">
        <v>-3.1548833020637</v>
      </c>
      <c r="FO360">
        <v>0.812011469438702</v>
      </c>
      <c r="FP360">
        <v>0</v>
      </c>
      <c r="FQ360">
        <v>850.437029411765</v>
      </c>
      <c r="FR360">
        <v>-1.16044308068343</v>
      </c>
      <c r="FS360">
        <v>0.221883976742234</v>
      </c>
      <c r="FT360">
        <v>0</v>
      </c>
      <c r="FU360">
        <v>6.83024625</v>
      </c>
      <c r="FV360">
        <v>0.0520060412757731</v>
      </c>
      <c r="FW360">
        <v>0.00741171393386844</v>
      </c>
      <c r="FX360">
        <v>1</v>
      </c>
      <c r="FY360">
        <v>1</v>
      </c>
      <c r="FZ360">
        <v>3</v>
      </c>
      <c r="GA360" t="s">
        <v>421</v>
      </c>
      <c r="GB360">
        <v>2.97463</v>
      </c>
      <c r="GC360">
        <v>2.69845</v>
      </c>
      <c r="GD360">
        <v>0.151178</v>
      </c>
      <c r="GE360">
        <v>0.159221</v>
      </c>
      <c r="GF360">
        <v>0.104836</v>
      </c>
      <c r="GG360">
        <v>0.0842807</v>
      </c>
      <c r="GH360">
        <v>33067.2</v>
      </c>
      <c r="GI360">
        <v>35817.9</v>
      </c>
      <c r="GJ360">
        <v>35300.2</v>
      </c>
      <c r="GK360">
        <v>38634.1</v>
      </c>
      <c r="GL360">
        <v>44797.7</v>
      </c>
      <c r="GM360">
        <v>51095.1</v>
      </c>
      <c r="GN360">
        <v>55176.3</v>
      </c>
      <c r="GO360">
        <v>61963.9</v>
      </c>
      <c r="GP360">
        <v>1.9836</v>
      </c>
      <c r="GQ360">
        <v>1.8464</v>
      </c>
      <c r="GR360">
        <v>0.128746</v>
      </c>
      <c r="GS360">
        <v>0</v>
      </c>
      <c r="GT360">
        <v>25.1482</v>
      </c>
      <c r="GU360">
        <v>999.9</v>
      </c>
      <c r="GV360">
        <v>57.881</v>
      </c>
      <c r="GW360">
        <v>29.195</v>
      </c>
      <c r="GX360">
        <v>26.0528</v>
      </c>
      <c r="GY360">
        <v>55.6964</v>
      </c>
      <c r="GZ360">
        <v>43.4335</v>
      </c>
      <c r="HA360">
        <v>1</v>
      </c>
      <c r="HB360">
        <v>-0.0625203</v>
      </c>
      <c r="HC360">
        <v>0.0542484</v>
      </c>
      <c r="HD360">
        <v>20.1139</v>
      </c>
      <c r="HE360">
        <v>5.19932</v>
      </c>
      <c r="HF360">
        <v>12.0052</v>
      </c>
      <c r="HG360">
        <v>4.9752</v>
      </c>
      <c r="HH360">
        <v>3.2938</v>
      </c>
      <c r="HI360">
        <v>9999</v>
      </c>
      <c r="HJ360">
        <v>9999</v>
      </c>
      <c r="HK360">
        <v>9999</v>
      </c>
      <c r="HL360">
        <v>629</v>
      </c>
      <c r="HM360">
        <v>1.86316</v>
      </c>
      <c r="HN360">
        <v>1.86801</v>
      </c>
      <c r="HO360">
        <v>1.86783</v>
      </c>
      <c r="HP360">
        <v>1.86893</v>
      </c>
      <c r="HQ360">
        <v>1.86981</v>
      </c>
      <c r="HR360">
        <v>1.86584</v>
      </c>
      <c r="HS360">
        <v>1.86691</v>
      </c>
      <c r="HT360">
        <v>1.86829</v>
      </c>
      <c r="HU360">
        <v>5</v>
      </c>
      <c r="HV360">
        <v>0</v>
      </c>
      <c r="HW360">
        <v>0</v>
      </c>
      <c r="HX360">
        <v>0</v>
      </c>
      <c r="HY360" t="s">
        <v>422</v>
      </c>
      <c r="HZ360" t="s">
        <v>423</v>
      </c>
      <c r="IA360" t="s">
        <v>424</v>
      </c>
      <c r="IB360" t="s">
        <v>424</v>
      </c>
      <c r="IC360" t="s">
        <v>424</v>
      </c>
      <c r="ID360" t="s">
        <v>424</v>
      </c>
      <c r="IE360">
        <v>0</v>
      </c>
      <c r="IF360">
        <v>100</v>
      </c>
      <c r="IG360">
        <v>100</v>
      </c>
      <c r="IH360">
        <v>9.145</v>
      </c>
      <c r="II360">
        <v>0.4919</v>
      </c>
      <c r="IJ360">
        <v>4.02706509432224</v>
      </c>
      <c r="IK360">
        <v>0.00601174518973114</v>
      </c>
      <c r="IL360">
        <v>2.77886958061485e-07</v>
      </c>
      <c r="IM360">
        <v>-3.54636231360687e-10</v>
      </c>
      <c r="IN360">
        <v>-0.0404303883988718</v>
      </c>
      <c r="IO360">
        <v>-0.0177815531441476</v>
      </c>
      <c r="IP360">
        <v>0.00205572605671414</v>
      </c>
      <c r="IQ360">
        <v>-1.65519735432211e-05</v>
      </c>
      <c r="IR360">
        <v>-4</v>
      </c>
      <c r="IS360">
        <v>1848</v>
      </c>
      <c r="IT360">
        <v>1</v>
      </c>
      <c r="IU360">
        <v>25</v>
      </c>
      <c r="IV360">
        <v>24613.5</v>
      </c>
      <c r="IW360">
        <v>24613.4</v>
      </c>
      <c r="IX360">
        <v>1.95557</v>
      </c>
      <c r="IY360">
        <v>2.6062</v>
      </c>
      <c r="IZ360">
        <v>1.54785</v>
      </c>
      <c r="JA360">
        <v>2.30469</v>
      </c>
      <c r="JB360">
        <v>1.34644</v>
      </c>
      <c r="JC360">
        <v>2.33398</v>
      </c>
      <c r="JD360">
        <v>33.6254</v>
      </c>
      <c r="JE360">
        <v>24.2188</v>
      </c>
      <c r="JF360">
        <v>18</v>
      </c>
      <c r="JG360">
        <v>497.014</v>
      </c>
      <c r="JH360">
        <v>409.095</v>
      </c>
      <c r="JI360">
        <v>24.9999</v>
      </c>
      <c r="JJ360">
        <v>26.4288</v>
      </c>
      <c r="JK360">
        <v>30.0002</v>
      </c>
      <c r="JL360">
        <v>26.3622</v>
      </c>
      <c r="JM360">
        <v>26.3025</v>
      </c>
      <c r="JN360">
        <v>39.1931</v>
      </c>
      <c r="JO360">
        <v>39.5848</v>
      </c>
      <c r="JP360">
        <v>84.164</v>
      </c>
      <c r="JQ360">
        <v>25</v>
      </c>
      <c r="JR360">
        <v>938.008</v>
      </c>
      <c r="JS360">
        <v>17.7056</v>
      </c>
      <c r="JT360">
        <v>102.356</v>
      </c>
      <c r="JU360">
        <v>103.142</v>
      </c>
    </row>
    <row r="361" spans="1:281">
      <c r="A361">
        <v>345</v>
      </c>
      <c r="B361">
        <v>1659028440</v>
      </c>
      <c r="C361">
        <v>4756.90000009537</v>
      </c>
      <c r="D361" t="s">
        <v>1117</v>
      </c>
      <c r="E361" t="s">
        <v>1118</v>
      </c>
      <c r="F361">
        <v>5</v>
      </c>
      <c r="G361" t="s">
        <v>1006</v>
      </c>
      <c r="H361" t="s">
        <v>417</v>
      </c>
      <c r="I361">
        <v>1659028432.21429</v>
      </c>
      <c r="J361">
        <f>(K361)/1000</f>
        <v>0</v>
      </c>
      <c r="K361">
        <f>IF(CZ361, AN361, AH361)</f>
        <v>0</v>
      </c>
      <c r="L361">
        <f>IF(CZ361, AI361, AG361)</f>
        <v>0</v>
      </c>
      <c r="M361">
        <f>DB361 - IF(AU361&gt;1, L361*CV361*100.0/(AW361*DP361), 0)</f>
        <v>0</v>
      </c>
      <c r="N361">
        <f>((T361-J361/2)*M361-L361)/(T361+J361/2)</f>
        <v>0</v>
      </c>
      <c r="O361">
        <f>N361*(DI361+DJ361)/1000.0</f>
        <v>0</v>
      </c>
      <c r="P361">
        <f>(DB361 - IF(AU361&gt;1, L361*CV361*100.0/(AW361*DP361), 0))*(DI361+DJ361)/1000.0</f>
        <v>0</v>
      </c>
      <c r="Q361">
        <f>2.0/((1/S361-1/R361)+SIGN(S361)*SQRT((1/S361-1/R361)*(1/S361-1/R361) + 4*CW361/((CW361+1)*(CW361+1))*(2*1/S361*1/R361-1/R361*1/R361)))</f>
        <v>0</v>
      </c>
      <c r="R361">
        <f>IF(LEFT(CX361,1)&lt;&gt;"0",IF(LEFT(CX361,1)="1",3.0,CY361),$D$5+$E$5*(DP361*DI361/($K$5*1000))+$F$5*(DP361*DI361/($K$5*1000))*MAX(MIN(CV361,$J$5),$I$5)*MAX(MIN(CV361,$J$5),$I$5)+$G$5*MAX(MIN(CV361,$J$5),$I$5)*(DP361*DI361/($K$5*1000))+$H$5*(DP361*DI361/($K$5*1000))*(DP361*DI361/($K$5*1000)))</f>
        <v>0</v>
      </c>
      <c r="S361">
        <f>J361*(1000-(1000*0.61365*exp(17.502*W361/(240.97+W361))/(DI361+DJ361)+DD361)/2)/(1000*0.61365*exp(17.502*W361/(240.97+W361))/(DI361+DJ361)-DD361)</f>
        <v>0</v>
      </c>
      <c r="T361">
        <f>1/((CW361+1)/(Q361/1.6)+1/(R361/1.37)) + CW361/((CW361+1)/(Q361/1.6) + CW361/(R361/1.37))</f>
        <v>0</v>
      </c>
      <c r="U361">
        <f>(CR361*CU361)</f>
        <v>0</v>
      </c>
      <c r="V361">
        <f>(DK361+(U361+2*0.95*5.67E-8*(((DK361+$B$7)+273)^4-(DK361+273)^4)-44100*J361)/(1.84*29.3*R361+8*0.95*5.67E-8*(DK361+273)^3))</f>
        <v>0</v>
      </c>
      <c r="W361">
        <f>($C$7*DL361+$D$7*DM361+$E$7*V361)</f>
        <v>0</v>
      </c>
      <c r="X361">
        <f>0.61365*exp(17.502*W361/(240.97+W361))</f>
        <v>0</v>
      </c>
      <c r="Y361">
        <f>(Z361/AA361*100)</f>
        <v>0</v>
      </c>
      <c r="Z361">
        <f>DD361*(DI361+DJ361)/1000</f>
        <v>0</v>
      </c>
      <c r="AA361">
        <f>0.61365*exp(17.502*DK361/(240.97+DK361))</f>
        <v>0</v>
      </c>
      <c r="AB361">
        <f>(X361-DD361*(DI361+DJ361)/1000)</f>
        <v>0</v>
      </c>
      <c r="AC361">
        <f>(-J361*44100)</f>
        <v>0</v>
      </c>
      <c r="AD361">
        <f>2*29.3*R361*0.92*(DK361-W361)</f>
        <v>0</v>
      </c>
      <c r="AE361">
        <f>2*0.95*5.67E-8*(((DK361+$B$7)+273)^4-(W361+273)^4)</f>
        <v>0</v>
      </c>
      <c r="AF361">
        <f>U361+AE361+AC361+AD361</f>
        <v>0</v>
      </c>
      <c r="AG361">
        <f>DH361*AU361*(DC361-DB361*(1000-AU361*DE361)/(1000-AU361*DD361))/(100*CV361)</f>
        <v>0</v>
      </c>
      <c r="AH361">
        <f>1000*DH361*AU361*(DD361-DE361)/(100*CV361*(1000-AU361*DD361))</f>
        <v>0</v>
      </c>
      <c r="AI361">
        <f>(AJ361 - AK361 - DI361*1E3/(8.314*(DK361+273.15)) * AM361/DH361 * AL361) * DH361/(100*CV361) * (1000 - DE361)/1000</f>
        <v>0</v>
      </c>
      <c r="AJ361">
        <v>950.674923585006</v>
      </c>
      <c r="AK361">
        <v>901.233248484848</v>
      </c>
      <c r="AL361">
        <v>3.47845509717981</v>
      </c>
      <c r="AM361">
        <v>66.0504921813524</v>
      </c>
      <c r="AN361">
        <f>(AP361 - AO361 + DI361*1E3/(8.314*(DK361+273.15)) * AR361/DH361 * AQ361) * DH361/(100*CV361) * 1000/(1000 - AP361)</f>
        <v>0</v>
      </c>
      <c r="AO361">
        <v>17.7068703619048</v>
      </c>
      <c r="AP361">
        <v>24.5512937062937</v>
      </c>
      <c r="AQ361">
        <v>-0.000234266139656843</v>
      </c>
      <c r="AR361">
        <v>92.47</v>
      </c>
      <c r="AS361">
        <v>0</v>
      </c>
      <c r="AT361">
        <v>0</v>
      </c>
      <c r="AU361">
        <f>IF(AS361*$H$13&gt;=AW361,1.0,(AW361/(AW361-AS361*$H$13)))</f>
        <v>0</v>
      </c>
      <c r="AV361">
        <f>(AU361-1)*100</f>
        <v>0</v>
      </c>
      <c r="AW361">
        <f>MAX(0,($B$13+$C$13*DP361)/(1+$D$13*DP361)*DI361/(DK361+273)*$E$13)</f>
        <v>0</v>
      </c>
      <c r="AX361" t="s">
        <v>418</v>
      </c>
      <c r="AY361" t="s">
        <v>418</v>
      </c>
      <c r="AZ361">
        <v>0</v>
      </c>
      <c r="BA361">
        <v>0</v>
      </c>
      <c r="BB361">
        <f>1-AZ361/BA361</f>
        <v>0</v>
      </c>
      <c r="BC361">
        <v>0</v>
      </c>
      <c r="BD361" t="s">
        <v>418</v>
      </c>
      <c r="BE361" t="s">
        <v>418</v>
      </c>
      <c r="BF361">
        <v>0</v>
      </c>
      <c r="BG361">
        <v>0</v>
      </c>
      <c r="BH361">
        <f>1-BF361/BG361</f>
        <v>0</v>
      </c>
      <c r="BI361">
        <v>0.5</v>
      </c>
      <c r="BJ361">
        <f>CS361</f>
        <v>0</v>
      </c>
      <c r="BK361">
        <f>L361</f>
        <v>0</v>
      </c>
      <c r="BL361">
        <f>BH361*BI361*BJ361</f>
        <v>0</v>
      </c>
      <c r="BM361">
        <f>(BK361-BC361)/BJ361</f>
        <v>0</v>
      </c>
      <c r="BN361">
        <f>(BA361-BG361)/BG361</f>
        <v>0</v>
      </c>
      <c r="BO361">
        <f>AZ361/(BB361+AZ361/BG361)</f>
        <v>0</v>
      </c>
      <c r="BP361" t="s">
        <v>418</v>
      </c>
      <c r="BQ361">
        <v>0</v>
      </c>
      <c r="BR361">
        <f>IF(BQ361&lt;&gt;0, BQ361, BO361)</f>
        <v>0</v>
      </c>
      <c r="BS361">
        <f>1-BR361/BG361</f>
        <v>0</v>
      </c>
      <c r="BT361">
        <f>(BG361-BF361)/(BG361-BR361)</f>
        <v>0</v>
      </c>
      <c r="BU361">
        <f>(BA361-BG361)/(BA361-BR361)</f>
        <v>0</v>
      </c>
      <c r="BV361">
        <f>(BG361-BF361)/(BG361-AZ361)</f>
        <v>0</v>
      </c>
      <c r="BW361">
        <f>(BA361-BG361)/(BA361-AZ361)</f>
        <v>0</v>
      </c>
      <c r="BX361">
        <f>(BT361*BR361/BF361)</f>
        <v>0</v>
      </c>
      <c r="BY361">
        <f>(1-BX361)</f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f>$B$11*DQ361+$C$11*DR361+$F$11*EC361*(1-EF361)</f>
        <v>0</v>
      </c>
      <c r="CS361">
        <f>CR361*CT361</f>
        <v>0</v>
      </c>
      <c r="CT361">
        <f>($B$11*$D$9+$C$11*$D$9+$F$11*((EP361+EH361)/MAX(EP361+EH361+EQ361, 0.1)*$I$9+EQ361/MAX(EP361+EH361+EQ361, 0.1)*$J$9))/($B$11+$C$11+$F$11)</f>
        <v>0</v>
      </c>
      <c r="CU361">
        <f>($B$11*$K$9+$C$11*$K$9+$F$11*((EP361+EH361)/MAX(EP361+EH361+EQ361, 0.1)*$P$9+EQ361/MAX(EP361+EH361+EQ361, 0.1)*$Q$9))/($B$11+$C$11+$F$11)</f>
        <v>0</v>
      </c>
      <c r="CV361">
        <v>6</v>
      </c>
      <c r="CW361">
        <v>0.5</v>
      </c>
      <c r="CX361" t="s">
        <v>419</v>
      </c>
      <c r="CY361">
        <v>2</v>
      </c>
      <c r="CZ361" t="b">
        <v>1</v>
      </c>
      <c r="DA361">
        <v>1659028432.21429</v>
      </c>
      <c r="DB361">
        <v>854.442928571429</v>
      </c>
      <c r="DC361">
        <v>916.559392857143</v>
      </c>
      <c r="DD361">
        <v>24.5625464285714</v>
      </c>
      <c r="DE361">
        <v>17.7216964285714</v>
      </c>
      <c r="DF361">
        <v>845.349678571429</v>
      </c>
      <c r="DG361">
        <v>24.0707535714286</v>
      </c>
      <c r="DH361">
        <v>500.085857142857</v>
      </c>
      <c r="DI361">
        <v>90.3661</v>
      </c>
      <c r="DJ361">
        <v>0.0451588392857143</v>
      </c>
      <c r="DK361">
        <v>27.1891392857143</v>
      </c>
      <c r="DL361">
        <v>27.2349892857143</v>
      </c>
      <c r="DM361">
        <v>999.9</v>
      </c>
      <c r="DN361">
        <v>0</v>
      </c>
      <c r="DO361">
        <v>0</v>
      </c>
      <c r="DP361">
        <v>10018.2142857143</v>
      </c>
      <c r="DQ361">
        <v>0</v>
      </c>
      <c r="DR361">
        <v>18.1285035714286</v>
      </c>
      <c r="DS361">
        <v>-62.1165214285714</v>
      </c>
      <c r="DT361">
        <v>875.958642857143</v>
      </c>
      <c r="DU361">
        <v>933.095321428571</v>
      </c>
      <c r="DV361">
        <v>6.84086071428572</v>
      </c>
      <c r="DW361">
        <v>916.559392857143</v>
      </c>
      <c r="DX361">
        <v>17.7216964285714</v>
      </c>
      <c r="DY361">
        <v>2.2196225</v>
      </c>
      <c r="DZ361">
        <v>1.60144035714286</v>
      </c>
      <c r="EA361">
        <v>19.1046392857143</v>
      </c>
      <c r="EB361">
        <v>13.9726535714286</v>
      </c>
      <c r="EC361">
        <v>2000.005</v>
      </c>
      <c r="ED361">
        <v>0.979994321428572</v>
      </c>
      <c r="EE361">
        <v>0.0200057571428571</v>
      </c>
      <c r="EF361">
        <v>0</v>
      </c>
      <c r="EG361">
        <v>850.186821428571</v>
      </c>
      <c r="EH361">
        <v>5.00063</v>
      </c>
      <c r="EI361">
        <v>16769.2678571429</v>
      </c>
      <c r="EJ361">
        <v>17256.9071428571</v>
      </c>
      <c r="EK361">
        <v>38</v>
      </c>
      <c r="EL361">
        <v>38.0398571428571</v>
      </c>
      <c r="EM361">
        <v>37.49325</v>
      </c>
      <c r="EN361">
        <v>37.375</v>
      </c>
      <c r="EO361">
        <v>39</v>
      </c>
      <c r="EP361">
        <v>1955.09392857143</v>
      </c>
      <c r="EQ361">
        <v>39.9110714285714</v>
      </c>
      <c r="ER361">
        <v>0</v>
      </c>
      <c r="ES361">
        <v>1659028438.9</v>
      </c>
      <c r="ET361">
        <v>0</v>
      </c>
      <c r="EU361">
        <v>850.148807692308</v>
      </c>
      <c r="EV361">
        <v>-2.74300854185409</v>
      </c>
      <c r="EW361">
        <v>-49.2547008502739</v>
      </c>
      <c r="EX361">
        <v>16769.1423076923</v>
      </c>
      <c r="EY361">
        <v>15</v>
      </c>
      <c r="EZ361">
        <v>0</v>
      </c>
      <c r="FA361" t="s">
        <v>420</v>
      </c>
      <c r="FB361">
        <v>1657551626.5</v>
      </c>
      <c r="FC361">
        <v>1657551629</v>
      </c>
      <c r="FD361">
        <v>0</v>
      </c>
      <c r="FE361">
        <v>0.403</v>
      </c>
      <c r="FF361">
        <v>0.009</v>
      </c>
      <c r="FG361">
        <v>9.41</v>
      </c>
      <c r="FH361">
        <v>0.087</v>
      </c>
      <c r="FI361">
        <v>417</v>
      </c>
      <c r="FJ361">
        <v>17</v>
      </c>
      <c r="FK361">
        <v>1.61</v>
      </c>
      <c r="FL361">
        <v>0.59</v>
      </c>
      <c r="FM361">
        <v>-62.104075</v>
      </c>
      <c r="FN361">
        <v>-0.287133208255042</v>
      </c>
      <c r="FO361">
        <v>0.811797504230581</v>
      </c>
      <c r="FP361">
        <v>1</v>
      </c>
      <c r="FQ361">
        <v>850.256588235294</v>
      </c>
      <c r="FR361">
        <v>-2.04715049144718</v>
      </c>
      <c r="FS361">
        <v>0.262773456181103</v>
      </c>
      <c r="FT361">
        <v>0</v>
      </c>
      <c r="FU361">
        <v>6.8382545</v>
      </c>
      <c r="FV361">
        <v>0.0787355347091792</v>
      </c>
      <c r="FW361">
        <v>0.0100349254979795</v>
      </c>
      <c r="FX361">
        <v>1</v>
      </c>
      <c r="FY361">
        <v>2</v>
      </c>
      <c r="FZ361">
        <v>3</v>
      </c>
      <c r="GA361" t="s">
        <v>474</v>
      </c>
      <c r="GB361">
        <v>2.97395</v>
      </c>
      <c r="GC361">
        <v>2.69883</v>
      </c>
      <c r="GD361">
        <v>0.153126</v>
      </c>
      <c r="GE361">
        <v>0.160927</v>
      </c>
      <c r="GF361">
        <v>0.104814</v>
      </c>
      <c r="GG361">
        <v>0.0842691</v>
      </c>
      <c r="GH361">
        <v>32991.9</v>
      </c>
      <c r="GI361">
        <v>35745.4</v>
      </c>
      <c r="GJ361">
        <v>35300.8</v>
      </c>
      <c r="GK361">
        <v>38634.2</v>
      </c>
      <c r="GL361">
        <v>44799.7</v>
      </c>
      <c r="GM361">
        <v>51095.9</v>
      </c>
      <c r="GN361">
        <v>55177.3</v>
      </c>
      <c r="GO361">
        <v>61964.1</v>
      </c>
      <c r="GP361">
        <v>1.9834</v>
      </c>
      <c r="GQ361">
        <v>1.8478</v>
      </c>
      <c r="GR361">
        <v>0.128001</v>
      </c>
      <c r="GS361">
        <v>0</v>
      </c>
      <c r="GT361">
        <v>25.1503</v>
      </c>
      <c r="GU361">
        <v>999.9</v>
      </c>
      <c r="GV361">
        <v>57.856</v>
      </c>
      <c r="GW361">
        <v>29.195</v>
      </c>
      <c r="GX361">
        <v>26.0401</v>
      </c>
      <c r="GY361">
        <v>55.3764</v>
      </c>
      <c r="GZ361">
        <v>42.9728</v>
      </c>
      <c r="HA361">
        <v>1</v>
      </c>
      <c r="HB361">
        <v>-0.062378</v>
      </c>
      <c r="HC361">
        <v>0.0538126</v>
      </c>
      <c r="HD361">
        <v>20.1139</v>
      </c>
      <c r="HE361">
        <v>5.20052</v>
      </c>
      <c r="HF361">
        <v>12.004</v>
      </c>
      <c r="HG361">
        <v>4.9752</v>
      </c>
      <c r="HH361">
        <v>3.2932</v>
      </c>
      <c r="HI361">
        <v>9999</v>
      </c>
      <c r="HJ361">
        <v>9999</v>
      </c>
      <c r="HK361">
        <v>9999</v>
      </c>
      <c r="HL361">
        <v>629</v>
      </c>
      <c r="HM361">
        <v>1.86322</v>
      </c>
      <c r="HN361">
        <v>1.86798</v>
      </c>
      <c r="HO361">
        <v>1.86783</v>
      </c>
      <c r="HP361">
        <v>1.86896</v>
      </c>
      <c r="HQ361">
        <v>1.86981</v>
      </c>
      <c r="HR361">
        <v>1.86584</v>
      </c>
      <c r="HS361">
        <v>1.86691</v>
      </c>
      <c r="HT361">
        <v>1.86829</v>
      </c>
      <c r="HU361">
        <v>5</v>
      </c>
      <c r="HV361">
        <v>0</v>
      </c>
      <c r="HW361">
        <v>0</v>
      </c>
      <c r="HX361">
        <v>0</v>
      </c>
      <c r="HY361" t="s">
        <v>422</v>
      </c>
      <c r="HZ361" t="s">
        <v>423</v>
      </c>
      <c r="IA361" t="s">
        <v>424</v>
      </c>
      <c r="IB361" t="s">
        <v>424</v>
      </c>
      <c r="IC361" t="s">
        <v>424</v>
      </c>
      <c r="ID361" t="s">
        <v>424</v>
      </c>
      <c r="IE361">
        <v>0</v>
      </c>
      <c r="IF361">
        <v>100</v>
      </c>
      <c r="IG361">
        <v>100</v>
      </c>
      <c r="IH361">
        <v>9.242</v>
      </c>
      <c r="II361">
        <v>0.4915</v>
      </c>
      <c r="IJ361">
        <v>4.02706509432224</v>
      </c>
      <c r="IK361">
        <v>0.00601174518973114</v>
      </c>
      <c r="IL361">
        <v>2.77886958061485e-07</v>
      </c>
      <c r="IM361">
        <v>-3.54636231360687e-10</v>
      </c>
      <c r="IN361">
        <v>-0.0404303883988718</v>
      </c>
      <c r="IO361">
        <v>-0.0177815531441476</v>
      </c>
      <c r="IP361">
        <v>0.00205572605671414</v>
      </c>
      <c r="IQ361">
        <v>-1.65519735432211e-05</v>
      </c>
      <c r="IR361">
        <v>-4</v>
      </c>
      <c r="IS361">
        <v>1848</v>
      </c>
      <c r="IT361">
        <v>1</v>
      </c>
      <c r="IU361">
        <v>25</v>
      </c>
      <c r="IV361">
        <v>24613.6</v>
      </c>
      <c r="IW361">
        <v>24613.5</v>
      </c>
      <c r="IX361">
        <v>1.98486</v>
      </c>
      <c r="IY361">
        <v>2.59644</v>
      </c>
      <c r="IZ361">
        <v>1.54785</v>
      </c>
      <c r="JA361">
        <v>2.30469</v>
      </c>
      <c r="JB361">
        <v>1.34644</v>
      </c>
      <c r="JC361">
        <v>2.4292</v>
      </c>
      <c r="JD361">
        <v>33.6254</v>
      </c>
      <c r="JE361">
        <v>24.2276</v>
      </c>
      <c r="JF361">
        <v>18</v>
      </c>
      <c r="JG361">
        <v>496.904</v>
      </c>
      <c r="JH361">
        <v>409.897</v>
      </c>
      <c r="JI361">
        <v>25</v>
      </c>
      <c r="JJ361">
        <v>26.431</v>
      </c>
      <c r="JK361">
        <v>30.0002</v>
      </c>
      <c r="JL361">
        <v>26.3644</v>
      </c>
      <c r="JM361">
        <v>26.3048</v>
      </c>
      <c r="JN361">
        <v>39.7887</v>
      </c>
      <c r="JO361">
        <v>39.5848</v>
      </c>
      <c r="JP361">
        <v>83.7768</v>
      </c>
      <c r="JQ361">
        <v>25</v>
      </c>
      <c r="JR361">
        <v>958.094</v>
      </c>
      <c r="JS361">
        <v>17.6989</v>
      </c>
      <c r="JT361">
        <v>102.358</v>
      </c>
      <c r="JU361">
        <v>103.143</v>
      </c>
    </row>
    <row r="362" spans="1:281">
      <c r="A362">
        <v>346</v>
      </c>
      <c r="B362">
        <v>1659028445</v>
      </c>
      <c r="C362">
        <v>4761.90000009537</v>
      </c>
      <c r="D362" t="s">
        <v>1119</v>
      </c>
      <c r="E362" t="s">
        <v>1120</v>
      </c>
      <c r="F362">
        <v>5</v>
      </c>
      <c r="G362" t="s">
        <v>1006</v>
      </c>
      <c r="H362" t="s">
        <v>417</v>
      </c>
      <c r="I362">
        <v>1659028437.5</v>
      </c>
      <c r="J362">
        <f>(K362)/1000</f>
        <v>0</v>
      </c>
      <c r="K362">
        <f>IF(CZ362, AN362, AH362)</f>
        <v>0</v>
      </c>
      <c r="L362">
        <f>IF(CZ362, AI362, AG362)</f>
        <v>0</v>
      </c>
      <c r="M362">
        <f>DB362 - IF(AU362&gt;1, L362*CV362*100.0/(AW362*DP362), 0)</f>
        <v>0</v>
      </c>
      <c r="N362">
        <f>((T362-J362/2)*M362-L362)/(T362+J362/2)</f>
        <v>0</v>
      </c>
      <c r="O362">
        <f>N362*(DI362+DJ362)/1000.0</f>
        <v>0</v>
      </c>
      <c r="P362">
        <f>(DB362 - IF(AU362&gt;1, L362*CV362*100.0/(AW362*DP362), 0))*(DI362+DJ362)/1000.0</f>
        <v>0</v>
      </c>
      <c r="Q362">
        <f>2.0/((1/S362-1/R362)+SIGN(S362)*SQRT((1/S362-1/R362)*(1/S362-1/R362) + 4*CW362/((CW362+1)*(CW362+1))*(2*1/S362*1/R362-1/R362*1/R362)))</f>
        <v>0</v>
      </c>
      <c r="R362">
        <f>IF(LEFT(CX362,1)&lt;&gt;"0",IF(LEFT(CX362,1)="1",3.0,CY362),$D$5+$E$5*(DP362*DI362/($K$5*1000))+$F$5*(DP362*DI362/($K$5*1000))*MAX(MIN(CV362,$J$5),$I$5)*MAX(MIN(CV362,$J$5),$I$5)+$G$5*MAX(MIN(CV362,$J$5),$I$5)*(DP362*DI362/($K$5*1000))+$H$5*(DP362*DI362/($K$5*1000))*(DP362*DI362/($K$5*1000)))</f>
        <v>0</v>
      </c>
      <c r="S362">
        <f>J362*(1000-(1000*0.61365*exp(17.502*W362/(240.97+W362))/(DI362+DJ362)+DD362)/2)/(1000*0.61365*exp(17.502*W362/(240.97+W362))/(DI362+DJ362)-DD362)</f>
        <v>0</v>
      </c>
      <c r="T362">
        <f>1/((CW362+1)/(Q362/1.6)+1/(R362/1.37)) + CW362/((CW362+1)/(Q362/1.6) + CW362/(R362/1.37))</f>
        <v>0</v>
      </c>
      <c r="U362">
        <f>(CR362*CU362)</f>
        <v>0</v>
      </c>
      <c r="V362">
        <f>(DK362+(U362+2*0.95*5.67E-8*(((DK362+$B$7)+273)^4-(DK362+273)^4)-44100*J362)/(1.84*29.3*R362+8*0.95*5.67E-8*(DK362+273)^3))</f>
        <v>0</v>
      </c>
      <c r="W362">
        <f>($C$7*DL362+$D$7*DM362+$E$7*V362)</f>
        <v>0</v>
      </c>
      <c r="X362">
        <f>0.61365*exp(17.502*W362/(240.97+W362))</f>
        <v>0</v>
      </c>
      <c r="Y362">
        <f>(Z362/AA362*100)</f>
        <v>0</v>
      </c>
      <c r="Z362">
        <f>DD362*(DI362+DJ362)/1000</f>
        <v>0</v>
      </c>
      <c r="AA362">
        <f>0.61365*exp(17.502*DK362/(240.97+DK362))</f>
        <v>0</v>
      </c>
      <c r="AB362">
        <f>(X362-DD362*(DI362+DJ362)/1000)</f>
        <v>0</v>
      </c>
      <c r="AC362">
        <f>(-J362*44100)</f>
        <v>0</v>
      </c>
      <c r="AD362">
        <f>2*29.3*R362*0.92*(DK362-W362)</f>
        <v>0</v>
      </c>
      <c r="AE362">
        <f>2*0.95*5.67E-8*(((DK362+$B$7)+273)^4-(W362+273)^4)</f>
        <v>0</v>
      </c>
      <c r="AF362">
        <f>U362+AE362+AC362+AD362</f>
        <v>0</v>
      </c>
      <c r="AG362">
        <f>DH362*AU362*(DC362-DB362*(1000-AU362*DE362)/(1000-AU362*DD362))/(100*CV362)</f>
        <v>0</v>
      </c>
      <c r="AH362">
        <f>1000*DH362*AU362*(DD362-DE362)/(100*CV362*(1000-AU362*DD362))</f>
        <v>0</v>
      </c>
      <c r="AI362">
        <f>(AJ362 - AK362 - DI362*1E3/(8.314*(DK362+273.15)) * AM362/DH362 * AL362) * DH362/(100*CV362) * (1000 - DE362)/1000</f>
        <v>0</v>
      </c>
      <c r="AJ362">
        <v>967.532347756621</v>
      </c>
      <c r="AK362">
        <v>918.102042424242</v>
      </c>
      <c r="AL362">
        <v>3.45591174974148</v>
      </c>
      <c r="AM362">
        <v>66.0504921813524</v>
      </c>
      <c r="AN362">
        <f>(AP362 - AO362 + DI362*1E3/(8.314*(DK362+273.15)) * AR362/DH362 * AQ362) * DH362/(100*CV362) * 1000/(1000 - AP362)</f>
        <v>0</v>
      </c>
      <c r="AO362">
        <v>17.70744636671</v>
      </c>
      <c r="AP362">
        <v>24.5501566433567</v>
      </c>
      <c r="AQ362">
        <v>-0.000170262626256245</v>
      </c>
      <c r="AR362">
        <v>92.47</v>
      </c>
      <c r="AS362">
        <v>0</v>
      </c>
      <c r="AT362">
        <v>0</v>
      </c>
      <c r="AU362">
        <f>IF(AS362*$H$13&gt;=AW362,1.0,(AW362/(AW362-AS362*$H$13)))</f>
        <v>0</v>
      </c>
      <c r="AV362">
        <f>(AU362-1)*100</f>
        <v>0</v>
      </c>
      <c r="AW362">
        <f>MAX(0,($B$13+$C$13*DP362)/(1+$D$13*DP362)*DI362/(DK362+273)*$E$13)</f>
        <v>0</v>
      </c>
      <c r="AX362" t="s">
        <v>418</v>
      </c>
      <c r="AY362" t="s">
        <v>418</v>
      </c>
      <c r="AZ362">
        <v>0</v>
      </c>
      <c r="BA362">
        <v>0</v>
      </c>
      <c r="BB362">
        <f>1-AZ362/BA362</f>
        <v>0</v>
      </c>
      <c r="BC362">
        <v>0</v>
      </c>
      <c r="BD362" t="s">
        <v>418</v>
      </c>
      <c r="BE362" t="s">
        <v>418</v>
      </c>
      <c r="BF362">
        <v>0</v>
      </c>
      <c r="BG362">
        <v>0</v>
      </c>
      <c r="BH362">
        <f>1-BF362/BG362</f>
        <v>0</v>
      </c>
      <c r="BI362">
        <v>0.5</v>
      </c>
      <c r="BJ362">
        <f>CS362</f>
        <v>0</v>
      </c>
      <c r="BK362">
        <f>L362</f>
        <v>0</v>
      </c>
      <c r="BL362">
        <f>BH362*BI362*BJ362</f>
        <v>0</v>
      </c>
      <c r="BM362">
        <f>(BK362-BC362)/BJ362</f>
        <v>0</v>
      </c>
      <c r="BN362">
        <f>(BA362-BG362)/BG362</f>
        <v>0</v>
      </c>
      <c r="BO362">
        <f>AZ362/(BB362+AZ362/BG362)</f>
        <v>0</v>
      </c>
      <c r="BP362" t="s">
        <v>418</v>
      </c>
      <c r="BQ362">
        <v>0</v>
      </c>
      <c r="BR362">
        <f>IF(BQ362&lt;&gt;0, BQ362, BO362)</f>
        <v>0</v>
      </c>
      <c r="BS362">
        <f>1-BR362/BG362</f>
        <v>0</v>
      </c>
      <c r="BT362">
        <f>(BG362-BF362)/(BG362-BR362)</f>
        <v>0</v>
      </c>
      <c r="BU362">
        <f>(BA362-BG362)/(BA362-BR362)</f>
        <v>0</v>
      </c>
      <c r="BV362">
        <f>(BG362-BF362)/(BG362-AZ362)</f>
        <v>0</v>
      </c>
      <c r="BW362">
        <f>(BA362-BG362)/(BA362-AZ362)</f>
        <v>0</v>
      </c>
      <c r="BX362">
        <f>(BT362*BR362/BF362)</f>
        <v>0</v>
      </c>
      <c r="BY362">
        <f>(1-BX362)</f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f>$B$11*DQ362+$C$11*DR362+$F$11*EC362*(1-EF362)</f>
        <v>0</v>
      </c>
      <c r="CS362">
        <f>CR362*CT362</f>
        <v>0</v>
      </c>
      <c r="CT362">
        <f>($B$11*$D$9+$C$11*$D$9+$F$11*((EP362+EH362)/MAX(EP362+EH362+EQ362, 0.1)*$I$9+EQ362/MAX(EP362+EH362+EQ362, 0.1)*$J$9))/($B$11+$C$11+$F$11)</f>
        <v>0</v>
      </c>
      <c r="CU362">
        <f>($B$11*$K$9+$C$11*$K$9+$F$11*((EP362+EH362)/MAX(EP362+EH362+EQ362, 0.1)*$P$9+EQ362/MAX(EP362+EH362+EQ362, 0.1)*$Q$9))/($B$11+$C$11+$F$11)</f>
        <v>0</v>
      </c>
      <c r="CV362">
        <v>6</v>
      </c>
      <c r="CW362">
        <v>0.5</v>
      </c>
      <c r="CX362" t="s">
        <v>419</v>
      </c>
      <c r="CY362">
        <v>2</v>
      </c>
      <c r="CZ362" t="b">
        <v>1</v>
      </c>
      <c r="DA362">
        <v>1659028437.5</v>
      </c>
      <c r="DB362">
        <v>872.118851851852</v>
      </c>
      <c r="DC362">
        <v>934.506555555556</v>
      </c>
      <c r="DD362">
        <v>24.5581703703704</v>
      </c>
      <c r="DE362">
        <v>17.7098740740741</v>
      </c>
      <c r="DF362">
        <v>862.925148148148</v>
      </c>
      <c r="DG362">
        <v>24.0665851851852</v>
      </c>
      <c r="DH362">
        <v>500.030222222222</v>
      </c>
      <c r="DI362">
        <v>90.3657703703704</v>
      </c>
      <c r="DJ362">
        <v>0.0452390740740741</v>
      </c>
      <c r="DK362">
        <v>27.1890888888889</v>
      </c>
      <c r="DL362">
        <v>27.2409555555556</v>
      </c>
      <c r="DM362">
        <v>999.9</v>
      </c>
      <c r="DN362">
        <v>0</v>
      </c>
      <c r="DO362">
        <v>0</v>
      </c>
      <c r="DP362">
        <v>10003.8888888889</v>
      </c>
      <c r="DQ362">
        <v>0</v>
      </c>
      <c r="DR362">
        <v>18.149</v>
      </c>
      <c r="DS362">
        <v>-62.3877481481481</v>
      </c>
      <c r="DT362">
        <v>894.07562962963</v>
      </c>
      <c r="DU362">
        <v>951.354814814815</v>
      </c>
      <c r="DV362">
        <v>6.84830407407408</v>
      </c>
      <c r="DW362">
        <v>934.506555555556</v>
      </c>
      <c r="DX362">
        <v>17.7098740740741</v>
      </c>
      <c r="DY362">
        <v>2.21921962962963</v>
      </c>
      <c r="DZ362">
        <v>1.6003662962963</v>
      </c>
      <c r="EA362">
        <v>19.1017222222222</v>
      </c>
      <c r="EB362">
        <v>13.9623222222222</v>
      </c>
      <c r="EC362">
        <v>2000.00888888889</v>
      </c>
      <c r="ED362">
        <v>0.979994444444445</v>
      </c>
      <c r="EE362">
        <v>0.0200056259259259</v>
      </c>
      <c r="EF362">
        <v>0</v>
      </c>
      <c r="EG362">
        <v>849.915148148148</v>
      </c>
      <c r="EH362">
        <v>5.00063</v>
      </c>
      <c r="EI362">
        <v>16764.9185185185</v>
      </c>
      <c r="EJ362">
        <v>17256.9407407407</v>
      </c>
      <c r="EK362">
        <v>38</v>
      </c>
      <c r="EL362">
        <v>38.0436296296296</v>
      </c>
      <c r="EM362">
        <v>37.4976666666667</v>
      </c>
      <c r="EN362">
        <v>37.375</v>
      </c>
      <c r="EO362">
        <v>39</v>
      </c>
      <c r="EP362">
        <v>1955.09814814815</v>
      </c>
      <c r="EQ362">
        <v>39.9107407407407</v>
      </c>
      <c r="ER362">
        <v>0</v>
      </c>
      <c r="ES362">
        <v>1659028443.7</v>
      </c>
      <c r="ET362">
        <v>0</v>
      </c>
      <c r="EU362">
        <v>849.904192307692</v>
      </c>
      <c r="EV362">
        <v>-3.37398291163209</v>
      </c>
      <c r="EW362">
        <v>-51.904273556148</v>
      </c>
      <c r="EX362">
        <v>16765.1692307692</v>
      </c>
      <c r="EY362">
        <v>15</v>
      </c>
      <c r="EZ362">
        <v>0</v>
      </c>
      <c r="FA362" t="s">
        <v>420</v>
      </c>
      <c r="FB362">
        <v>1657551626.5</v>
      </c>
      <c r="FC362">
        <v>1657551629</v>
      </c>
      <c r="FD362">
        <v>0</v>
      </c>
      <c r="FE362">
        <v>0.403</v>
      </c>
      <c r="FF362">
        <v>0.009</v>
      </c>
      <c r="FG362">
        <v>9.41</v>
      </c>
      <c r="FH362">
        <v>0.087</v>
      </c>
      <c r="FI362">
        <v>417</v>
      </c>
      <c r="FJ362">
        <v>17</v>
      </c>
      <c r="FK362">
        <v>1.61</v>
      </c>
      <c r="FL362">
        <v>0.59</v>
      </c>
      <c r="FM362">
        <v>-62.186875</v>
      </c>
      <c r="FN362">
        <v>-0.302600375234357</v>
      </c>
      <c r="FO362">
        <v>0.781649219839053</v>
      </c>
      <c r="FP362">
        <v>1</v>
      </c>
      <c r="FQ362">
        <v>850.061882352941</v>
      </c>
      <c r="FR362">
        <v>-2.97995415970484</v>
      </c>
      <c r="FS362">
        <v>0.347867940181655</v>
      </c>
      <c r="FT362">
        <v>0</v>
      </c>
      <c r="FU362">
        <v>6.84299875</v>
      </c>
      <c r="FV362">
        <v>0.0712053658536498</v>
      </c>
      <c r="FW362">
        <v>0.00902844676217898</v>
      </c>
      <c r="FX362">
        <v>1</v>
      </c>
      <c r="FY362">
        <v>2</v>
      </c>
      <c r="FZ362">
        <v>3</v>
      </c>
      <c r="GA362" t="s">
        <v>474</v>
      </c>
      <c r="GB362">
        <v>2.97382</v>
      </c>
      <c r="GC362">
        <v>2.69927</v>
      </c>
      <c r="GD362">
        <v>0.155048</v>
      </c>
      <c r="GE362">
        <v>0.162913</v>
      </c>
      <c r="GF362">
        <v>0.104802</v>
      </c>
      <c r="GG362">
        <v>0.0841901</v>
      </c>
      <c r="GH362">
        <v>32917.1</v>
      </c>
      <c r="GI362">
        <v>35660.2</v>
      </c>
      <c r="GJ362">
        <v>35300.8</v>
      </c>
      <c r="GK362">
        <v>38633.5</v>
      </c>
      <c r="GL362">
        <v>44799.6</v>
      </c>
      <c r="GM362">
        <v>51099.8</v>
      </c>
      <c r="GN362">
        <v>55176.4</v>
      </c>
      <c r="GO362">
        <v>61963.4</v>
      </c>
      <c r="GP362">
        <v>1.9826</v>
      </c>
      <c r="GQ362">
        <v>1.8474</v>
      </c>
      <c r="GR362">
        <v>0.127107</v>
      </c>
      <c r="GS362">
        <v>0</v>
      </c>
      <c r="GT362">
        <v>25.1524</v>
      </c>
      <c r="GU362">
        <v>999.9</v>
      </c>
      <c r="GV362">
        <v>57.832</v>
      </c>
      <c r="GW362">
        <v>29.195</v>
      </c>
      <c r="GX362">
        <v>26.03</v>
      </c>
      <c r="GY362">
        <v>56.0464</v>
      </c>
      <c r="GZ362">
        <v>43.3774</v>
      </c>
      <c r="HA362">
        <v>1</v>
      </c>
      <c r="HB362">
        <v>-0.0616667</v>
      </c>
      <c r="HC362">
        <v>0.0546841</v>
      </c>
      <c r="HD362">
        <v>20.114</v>
      </c>
      <c r="HE362">
        <v>5.19812</v>
      </c>
      <c r="HF362">
        <v>12.004</v>
      </c>
      <c r="HG362">
        <v>4.976</v>
      </c>
      <c r="HH362">
        <v>3.2936</v>
      </c>
      <c r="HI362">
        <v>9999</v>
      </c>
      <c r="HJ362">
        <v>9999</v>
      </c>
      <c r="HK362">
        <v>9999</v>
      </c>
      <c r="HL362">
        <v>629</v>
      </c>
      <c r="HM362">
        <v>1.86316</v>
      </c>
      <c r="HN362">
        <v>1.86801</v>
      </c>
      <c r="HO362">
        <v>1.86783</v>
      </c>
      <c r="HP362">
        <v>1.86893</v>
      </c>
      <c r="HQ362">
        <v>1.86981</v>
      </c>
      <c r="HR362">
        <v>1.86584</v>
      </c>
      <c r="HS362">
        <v>1.86691</v>
      </c>
      <c r="HT362">
        <v>1.86829</v>
      </c>
      <c r="HU362">
        <v>5</v>
      </c>
      <c r="HV362">
        <v>0</v>
      </c>
      <c r="HW362">
        <v>0</v>
      </c>
      <c r="HX362">
        <v>0</v>
      </c>
      <c r="HY362" t="s">
        <v>422</v>
      </c>
      <c r="HZ362" t="s">
        <v>423</v>
      </c>
      <c r="IA362" t="s">
        <v>424</v>
      </c>
      <c r="IB362" t="s">
        <v>424</v>
      </c>
      <c r="IC362" t="s">
        <v>424</v>
      </c>
      <c r="ID362" t="s">
        <v>424</v>
      </c>
      <c r="IE362">
        <v>0</v>
      </c>
      <c r="IF362">
        <v>100</v>
      </c>
      <c r="IG362">
        <v>100</v>
      </c>
      <c r="IH362">
        <v>9.337</v>
      </c>
      <c r="II362">
        <v>0.4913</v>
      </c>
      <c r="IJ362">
        <v>4.02706509432224</v>
      </c>
      <c r="IK362">
        <v>0.00601174518973114</v>
      </c>
      <c r="IL362">
        <v>2.77886958061485e-07</v>
      </c>
      <c r="IM362">
        <v>-3.54636231360687e-10</v>
      </c>
      <c r="IN362">
        <v>-0.0404303883988718</v>
      </c>
      <c r="IO362">
        <v>-0.0177815531441476</v>
      </c>
      <c r="IP362">
        <v>0.00205572605671414</v>
      </c>
      <c r="IQ362">
        <v>-1.65519735432211e-05</v>
      </c>
      <c r="IR362">
        <v>-4</v>
      </c>
      <c r="IS362">
        <v>1848</v>
      </c>
      <c r="IT362">
        <v>1</v>
      </c>
      <c r="IU362">
        <v>25</v>
      </c>
      <c r="IV362">
        <v>24613.6</v>
      </c>
      <c r="IW362">
        <v>24613.6</v>
      </c>
      <c r="IX362">
        <v>2.01172</v>
      </c>
      <c r="IY362">
        <v>2.60376</v>
      </c>
      <c r="IZ362">
        <v>1.54785</v>
      </c>
      <c r="JA362">
        <v>2.30469</v>
      </c>
      <c r="JB362">
        <v>1.34644</v>
      </c>
      <c r="JC362">
        <v>2.38892</v>
      </c>
      <c r="JD362">
        <v>33.6254</v>
      </c>
      <c r="JE362">
        <v>24.2188</v>
      </c>
      <c r="JF362">
        <v>18</v>
      </c>
      <c r="JG362">
        <v>496.381</v>
      </c>
      <c r="JH362">
        <v>409.688</v>
      </c>
      <c r="JI362">
        <v>25.0001</v>
      </c>
      <c r="JJ362">
        <v>26.431</v>
      </c>
      <c r="JK362">
        <v>30.0005</v>
      </c>
      <c r="JL362">
        <v>26.3644</v>
      </c>
      <c r="JM362">
        <v>26.307</v>
      </c>
      <c r="JN362">
        <v>40.3126</v>
      </c>
      <c r="JO362">
        <v>39.5848</v>
      </c>
      <c r="JP362">
        <v>83.7768</v>
      </c>
      <c r="JQ362">
        <v>25</v>
      </c>
      <c r="JR362">
        <v>971.491</v>
      </c>
      <c r="JS362">
        <v>17.6924</v>
      </c>
      <c r="JT362">
        <v>102.357</v>
      </c>
      <c r="JU362">
        <v>103.141</v>
      </c>
    </row>
    <row r="363" spans="1:281">
      <c r="A363">
        <v>347</v>
      </c>
      <c r="B363">
        <v>1659028450</v>
      </c>
      <c r="C363">
        <v>4766.90000009537</v>
      </c>
      <c r="D363" t="s">
        <v>1121</v>
      </c>
      <c r="E363" t="s">
        <v>1122</v>
      </c>
      <c r="F363">
        <v>5</v>
      </c>
      <c r="G363" t="s">
        <v>1006</v>
      </c>
      <c r="H363" t="s">
        <v>417</v>
      </c>
      <c r="I363">
        <v>1659028442.21429</v>
      </c>
      <c r="J363">
        <f>(K363)/1000</f>
        <v>0</v>
      </c>
      <c r="K363">
        <f>IF(CZ363, AN363, AH363)</f>
        <v>0</v>
      </c>
      <c r="L363">
        <f>IF(CZ363, AI363, AG363)</f>
        <v>0</v>
      </c>
      <c r="M363">
        <f>DB363 - IF(AU363&gt;1, L363*CV363*100.0/(AW363*DP363), 0)</f>
        <v>0</v>
      </c>
      <c r="N363">
        <f>((T363-J363/2)*M363-L363)/(T363+J363/2)</f>
        <v>0</v>
      </c>
      <c r="O363">
        <f>N363*(DI363+DJ363)/1000.0</f>
        <v>0</v>
      </c>
      <c r="P363">
        <f>(DB363 - IF(AU363&gt;1, L363*CV363*100.0/(AW363*DP363), 0))*(DI363+DJ363)/1000.0</f>
        <v>0</v>
      </c>
      <c r="Q363">
        <f>2.0/((1/S363-1/R363)+SIGN(S363)*SQRT((1/S363-1/R363)*(1/S363-1/R363) + 4*CW363/((CW363+1)*(CW363+1))*(2*1/S363*1/R363-1/R363*1/R363)))</f>
        <v>0</v>
      </c>
      <c r="R363">
        <f>IF(LEFT(CX363,1)&lt;&gt;"0",IF(LEFT(CX363,1)="1",3.0,CY363),$D$5+$E$5*(DP363*DI363/($K$5*1000))+$F$5*(DP363*DI363/($K$5*1000))*MAX(MIN(CV363,$J$5),$I$5)*MAX(MIN(CV363,$J$5),$I$5)+$G$5*MAX(MIN(CV363,$J$5),$I$5)*(DP363*DI363/($K$5*1000))+$H$5*(DP363*DI363/($K$5*1000))*(DP363*DI363/($K$5*1000)))</f>
        <v>0</v>
      </c>
      <c r="S363">
        <f>J363*(1000-(1000*0.61365*exp(17.502*W363/(240.97+W363))/(DI363+DJ363)+DD363)/2)/(1000*0.61365*exp(17.502*W363/(240.97+W363))/(DI363+DJ363)-DD363)</f>
        <v>0</v>
      </c>
      <c r="T363">
        <f>1/((CW363+1)/(Q363/1.6)+1/(R363/1.37)) + CW363/((CW363+1)/(Q363/1.6) + CW363/(R363/1.37))</f>
        <v>0</v>
      </c>
      <c r="U363">
        <f>(CR363*CU363)</f>
        <v>0</v>
      </c>
      <c r="V363">
        <f>(DK363+(U363+2*0.95*5.67E-8*(((DK363+$B$7)+273)^4-(DK363+273)^4)-44100*J363)/(1.84*29.3*R363+8*0.95*5.67E-8*(DK363+273)^3))</f>
        <v>0</v>
      </c>
      <c r="W363">
        <f>($C$7*DL363+$D$7*DM363+$E$7*V363)</f>
        <v>0</v>
      </c>
      <c r="X363">
        <f>0.61365*exp(17.502*W363/(240.97+W363))</f>
        <v>0</v>
      </c>
      <c r="Y363">
        <f>(Z363/AA363*100)</f>
        <v>0</v>
      </c>
      <c r="Z363">
        <f>DD363*(DI363+DJ363)/1000</f>
        <v>0</v>
      </c>
      <c r="AA363">
        <f>0.61365*exp(17.502*DK363/(240.97+DK363))</f>
        <v>0</v>
      </c>
      <c r="AB363">
        <f>(X363-DD363*(DI363+DJ363)/1000)</f>
        <v>0</v>
      </c>
      <c r="AC363">
        <f>(-J363*44100)</f>
        <v>0</v>
      </c>
      <c r="AD363">
        <f>2*29.3*R363*0.92*(DK363-W363)</f>
        <v>0</v>
      </c>
      <c r="AE363">
        <f>2*0.95*5.67E-8*(((DK363+$B$7)+273)^4-(W363+273)^4)</f>
        <v>0</v>
      </c>
      <c r="AF363">
        <f>U363+AE363+AC363+AD363</f>
        <v>0</v>
      </c>
      <c r="AG363">
        <f>DH363*AU363*(DC363-DB363*(1000-AU363*DE363)/(1000-AU363*DD363))/(100*CV363)</f>
        <v>0</v>
      </c>
      <c r="AH363">
        <f>1000*DH363*AU363*(DD363-DE363)/(100*CV363*(1000-AU363*DD363))</f>
        <v>0</v>
      </c>
      <c r="AI363">
        <f>(AJ363 - AK363 - DI363*1E3/(8.314*(DK363+273.15)) * AM363/DH363 * AL363) * DH363/(100*CV363) * (1000 - DE363)/1000</f>
        <v>0</v>
      </c>
      <c r="AJ363">
        <v>984.938403502363</v>
      </c>
      <c r="AK363">
        <v>935.693151515151</v>
      </c>
      <c r="AL363">
        <v>3.49057096697743</v>
      </c>
      <c r="AM363">
        <v>66.0504921813524</v>
      </c>
      <c r="AN363">
        <f>(AP363 - AO363 + DI363*1E3/(8.314*(DK363+273.15)) * AR363/DH363 * AQ363) * DH363/(100*CV363) * 1000/(1000 - AP363)</f>
        <v>0</v>
      </c>
      <c r="AO363">
        <v>17.681838534026</v>
      </c>
      <c r="AP363">
        <v>24.5478776223776</v>
      </c>
      <c r="AQ363">
        <v>-0.000678831955914472</v>
      </c>
      <c r="AR363">
        <v>92.47</v>
      </c>
      <c r="AS363">
        <v>0</v>
      </c>
      <c r="AT363">
        <v>0</v>
      </c>
      <c r="AU363">
        <f>IF(AS363*$H$13&gt;=AW363,1.0,(AW363/(AW363-AS363*$H$13)))</f>
        <v>0</v>
      </c>
      <c r="AV363">
        <f>(AU363-1)*100</f>
        <v>0</v>
      </c>
      <c r="AW363">
        <f>MAX(0,($B$13+$C$13*DP363)/(1+$D$13*DP363)*DI363/(DK363+273)*$E$13)</f>
        <v>0</v>
      </c>
      <c r="AX363" t="s">
        <v>418</v>
      </c>
      <c r="AY363" t="s">
        <v>418</v>
      </c>
      <c r="AZ363">
        <v>0</v>
      </c>
      <c r="BA363">
        <v>0</v>
      </c>
      <c r="BB363">
        <f>1-AZ363/BA363</f>
        <v>0</v>
      </c>
      <c r="BC363">
        <v>0</v>
      </c>
      <c r="BD363" t="s">
        <v>418</v>
      </c>
      <c r="BE363" t="s">
        <v>418</v>
      </c>
      <c r="BF363">
        <v>0</v>
      </c>
      <c r="BG363">
        <v>0</v>
      </c>
      <c r="BH363">
        <f>1-BF363/BG363</f>
        <v>0</v>
      </c>
      <c r="BI363">
        <v>0.5</v>
      </c>
      <c r="BJ363">
        <f>CS363</f>
        <v>0</v>
      </c>
      <c r="BK363">
        <f>L363</f>
        <v>0</v>
      </c>
      <c r="BL363">
        <f>BH363*BI363*BJ363</f>
        <v>0</v>
      </c>
      <c r="BM363">
        <f>(BK363-BC363)/BJ363</f>
        <v>0</v>
      </c>
      <c r="BN363">
        <f>(BA363-BG363)/BG363</f>
        <v>0</v>
      </c>
      <c r="BO363">
        <f>AZ363/(BB363+AZ363/BG363)</f>
        <v>0</v>
      </c>
      <c r="BP363" t="s">
        <v>418</v>
      </c>
      <c r="BQ363">
        <v>0</v>
      </c>
      <c r="BR363">
        <f>IF(BQ363&lt;&gt;0, BQ363, BO363)</f>
        <v>0</v>
      </c>
      <c r="BS363">
        <f>1-BR363/BG363</f>
        <v>0</v>
      </c>
      <c r="BT363">
        <f>(BG363-BF363)/(BG363-BR363)</f>
        <v>0</v>
      </c>
      <c r="BU363">
        <f>(BA363-BG363)/(BA363-BR363)</f>
        <v>0</v>
      </c>
      <c r="BV363">
        <f>(BG363-BF363)/(BG363-AZ363)</f>
        <v>0</v>
      </c>
      <c r="BW363">
        <f>(BA363-BG363)/(BA363-AZ363)</f>
        <v>0</v>
      </c>
      <c r="BX363">
        <f>(BT363*BR363/BF363)</f>
        <v>0</v>
      </c>
      <c r="BY363">
        <f>(1-BX363)</f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f>$B$11*DQ363+$C$11*DR363+$F$11*EC363*(1-EF363)</f>
        <v>0</v>
      </c>
      <c r="CS363">
        <f>CR363*CT363</f>
        <v>0</v>
      </c>
      <c r="CT363">
        <f>($B$11*$D$9+$C$11*$D$9+$F$11*((EP363+EH363)/MAX(EP363+EH363+EQ363, 0.1)*$I$9+EQ363/MAX(EP363+EH363+EQ363, 0.1)*$J$9))/($B$11+$C$11+$F$11)</f>
        <v>0</v>
      </c>
      <c r="CU363">
        <f>($B$11*$K$9+$C$11*$K$9+$F$11*((EP363+EH363)/MAX(EP363+EH363+EQ363, 0.1)*$P$9+EQ363/MAX(EP363+EH363+EQ363, 0.1)*$Q$9))/($B$11+$C$11+$F$11)</f>
        <v>0</v>
      </c>
      <c r="CV363">
        <v>6</v>
      </c>
      <c r="CW363">
        <v>0.5</v>
      </c>
      <c r="CX363" t="s">
        <v>419</v>
      </c>
      <c r="CY363">
        <v>2</v>
      </c>
      <c r="CZ363" t="b">
        <v>1</v>
      </c>
      <c r="DA363">
        <v>1659028442.21429</v>
      </c>
      <c r="DB363">
        <v>888.071607142857</v>
      </c>
      <c r="DC363">
        <v>950.35025</v>
      </c>
      <c r="DD363">
        <v>24.5541321428571</v>
      </c>
      <c r="DE363">
        <v>17.6965214285714</v>
      </c>
      <c r="DF363">
        <v>878.787642857143</v>
      </c>
      <c r="DG363">
        <v>24.0627571428571</v>
      </c>
      <c r="DH363">
        <v>500.050821428571</v>
      </c>
      <c r="DI363">
        <v>90.3653821428571</v>
      </c>
      <c r="DJ363">
        <v>0.0452040392857143</v>
      </c>
      <c r="DK363">
        <v>27.1878642857143</v>
      </c>
      <c r="DL363">
        <v>27.2353892857143</v>
      </c>
      <c r="DM363">
        <v>999.9</v>
      </c>
      <c r="DN363">
        <v>0</v>
      </c>
      <c r="DO363">
        <v>0</v>
      </c>
      <c r="DP363">
        <v>9991.78571428571</v>
      </c>
      <c r="DQ363">
        <v>0</v>
      </c>
      <c r="DR363">
        <v>18.149</v>
      </c>
      <c r="DS363">
        <v>-62.2787178571429</v>
      </c>
      <c r="DT363">
        <v>910.42625</v>
      </c>
      <c r="DU363">
        <v>967.471</v>
      </c>
      <c r="DV363">
        <v>6.85760892857143</v>
      </c>
      <c r="DW363">
        <v>950.35025</v>
      </c>
      <c r="DX363">
        <v>17.6965214285714</v>
      </c>
      <c r="DY363">
        <v>2.21884392857143</v>
      </c>
      <c r="DZ363">
        <v>1.59915357142857</v>
      </c>
      <c r="EA363">
        <v>19.0990142857143</v>
      </c>
      <c r="EB363">
        <v>13.9506428571429</v>
      </c>
      <c r="EC363">
        <v>2000.0075</v>
      </c>
      <c r="ED363">
        <v>0.979994428571429</v>
      </c>
      <c r="EE363">
        <v>0.0200056428571429</v>
      </c>
      <c r="EF363">
        <v>0</v>
      </c>
      <c r="EG363">
        <v>849.71025</v>
      </c>
      <c r="EH363">
        <v>5.00063</v>
      </c>
      <c r="EI363">
        <v>16760.7107142857</v>
      </c>
      <c r="EJ363">
        <v>17256.9321428571</v>
      </c>
      <c r="EK363">
        <v>38</v>
      </c>
      <c r="EL363">
        <v>38.0442857142857</v>
      </c>
      <c r="EM363">
        <v>37.49775</v>
      </c>
      <c r="EN363">
        <v>37.375</v>
      </c>
      <c r="EO363">
        <v>39</v>
      </c>
      <c r="EP363">
        <v>1955.09678571429</v>
      </c>
      <c r="EQ363">
        <v>39.9107142857143</v>
      </c>
      <c r="ER363">
        <v>0</v>
      </c>
      <c r="ES363">
        <v>1659028449.1</v>
      </c>
      <c r="ET363">
        <v>0</v>
      </c>
      <c r="EU363">
        <v>849.64604</v>
      </c>
      <c r="EV363">
        <v>-1.83946154055018</v>
      </c>
      <c r="EW363">
        <v>-54.7000000412629</v>
      </c>
      <c r="EX363">
        <v>16760.228</v>
      </c>
      <c r="EY363">
        <v>15</v>
      </c>
      <c r="EZ363">
        <v>0</v>
      </c>
      <c r="FA363" t="s">
        <v>420</v>
      </c>
      <c r="FB363">
        <v>1657551626.5</v>
      </c>
      <c r="FC363">
        <v>1657551629</v>
      </c>
      <c r="FD363">
        <v>0</v>
      </c>
      <c r="FE363">
        <v>0.403</v>
      </c>
      <c r="FF363">
        <v>0.009</v>
      </c>
      <c r="FG363">
        <v>9.41</v>
      </c>
      <c r="FH363">
        <v>0.087</v>
      </c>
      <c r="FI363">
        <v>417</v>
      </c>
      <c r="FJ363">
        <v>17</v>
      </c>
      <c r="FK363">
        <v>1.61</v>
      </c>
      <c r="FL363">
        <v>0.59</v>
      </c>
      <c r="FM363">
        <v>-62.28507</v>
      </c>
      <c r="FN363">
        <v>0.650334709193416</v>
      </c>
      <c r="FO363">
        <v>0.815758386472367</v>
      </c>
      <c r="FP363">
        <v>0</v>
      </c>
      <c r="FQ363">
        <v>849.822588235294</v>
      </c>
      <c r="FR363">
        <v>-2.65277310911287</v>
      </c>
      <c r="FS363">
        <v>0.340766878883415</v>
      </c>
      <c r="FT363">
        <v>0</v>
      </c>
      <c r="FU363">
        <v>6.85337075</v>
      </c>
      <c r="FV363">
        <v>0.109438986866778</v>
      </c>
      <c r="FW363">
        <v>0.01231537177423</v>
      </c>
      <c r="FX363">
        <v>0</v>
      </c>
      <c r="FY363">
        <v>0</v>
      </c>
      <c r="FZ363">
        <v>3</v>
      </c>
      <c r="GA363" t="s">
        <v>427</v>
      </c>
      <c r="GB363">
        <v>2.97239</v>
      </c>
      <c r="GC363">
        <v>2.69875</v>
      </c>
      <c r="GD363">
        <v>0.156944</v>
      </c>
      <c r="GE363">
        <v>0.164594</v>
      </c>
      <c r="GF363">
        <v>0.104782</v>
      </c>
      <c r="GG363">
        <v>0.0841897</v>
      </c>
      <c r="GH363">
        <v>32842.9</v>
      </c>
      <c r="GI363">
        <v>35589</v>
      </c>
      <c r="GJ363">
        <v>35300.4</v>
      </c>
      <c r="GK363">
        <v>38634</v>
      </c>
      <c r="GL363">
        <v>44800.4</v>
      </c>
      <c r="GM363">
        <v>51100.4</v>
      </c>
      <c r="GN363">
        <v>55176.1</v>
      </c>
      <c r="GO363">
        <v>61964</v>
      </c>
      <c r="GP363">
        <v>1.9824</v>
      </c>
      <c r="GQ363">
        <v>1.8484</v>
      </c>
      <c r="GR363">
        <v>0.125021</v>
      </c>
      <c r="GS363">
        <v>0</v>
      </c>
      <c r="GT363">
        <v>25.1566</v>
      </c>
      <c r="GU363">
        <v>999.9</v>
      </c>
      <c r="GV363">
        <v>57.807</v>
      </c>
      <c r="GW363">
        <v>29.205</v>
      </c>
      <c r="GX363">
        <v>26.0325</v>
      </c>
      <c r="GY363">
        <v>56.2364</v>
      </c>
      <c r="GZ363">
        <v>43.1691</v>
      </c>
      <c r="HA363">
        <v>1</v>
      </c>
      <c r="HB363">
        <v>-0.0620325</v>
      </c>
      <c r="HC363">
        <v>0.0542484</v>
      </c>
      <c r="HD363">
        <v>20.1136</v>
      </c>
      <c r="HE363">
        <v>5.19812</v>
      </c>
      <c r="HF363">
        <v>12.004</v>
      </c>
      <c r="HG363">
        <v>4.9756</v>
      </c>
      <c r="HH363">
        <v>3.2936</v>
      </c>
      <c r="HI363">
        <v>9999</v>
      </c>
      <c r="HJ363">
        <v>9999</v>
      </c>
      <c r="HK363">
        <v>9999</v>
      </c>
      <c r="HL363">
        <v>629</v>
      </c>
      <c r="HM363">
        <v>1.86319</v>
      </c>
      <c r="HN363">
        <v>1.86801</v>
      </c>
      <c r="HO363">
        <v>1.86783</v>
      </c>
      <c r="HP363">
        <v>1.86899</v>
      </c>
      <c r="HQ363">
        <v>1.86981</v>
      </c>
      <c r="HR363">
        <v>1.86584</v>
      </c>
      <c r="HS363">
        <v>1.86691</v>
      </c>
      <c r="HT363">
        <v>1.86829</v>
      </c>
      <c r="HU363">
        <v>5</v>
      </c>
      <c r="HV363">
        <v>0</v>
      </c>
      <c r="HW363">
        <v>0</v>
      </c>
      <c r="HX363">
        <v>0</v>
      </c>
      <c r="HY363" t="s">
        <v>422</v>
      </c>
      <c r="HZ363" t="s">
        <v>423</v>
      </c>
      <c r="IA363" t="s">
        <v>424</v>
      </c>
      <c r="IB363" t="s">
        <v>424</v>
      </c>
      <c r="IC363" t="s">
        <v>424</v>
      </c>
      <c r="ID363" t="s">
        <v>424</v>
      </c>
      <c r="IE363">
        <v>0</v>
      </c>
      <c r="IF363">
        <v>100</v>
      </c>
      <c r="IG363">
        <v>100</v>
      </c>
      <c r="IH363">
        <v>9.431</v>
      </c>
      <c r="II363">
        <v>0.491</v>
      </c>
      <c r="IJ363">
        <v>4.02706509432224</v>
      </c>
      <c r="IK363">
        <v>0.00601174518973114</v>
      </c>
      <c r="IL363">
        <v>2.77886958061485e-07</v>
      </c>
      <c r="IM363">
        <v>-3.54636231360687e-10</v>
      </c>
      <c r="IN363">
        <v>-0.0404303883988718</v>
      </c>
      <c r="IO363">
        <v>-0.0177815531441476</v>
      </c>
      <c r="IP363">
        <v>0.00205572605671414</v>
      </c>
      <c r="IQ363">
        <v>-1.65519735432211e-05</v>
      </c>
      <c r="IR363">
        <v>-4</v>
      </c>
      <c r="IS363">
        <v>1848</v>
      </c>
      <c r="IT363">
        <v>1</v>
      </c>
      <c r="IU363">
        <v>25</v>
      </c>
      <c r="IV363">
        <v>24613.7</v>
      </c>
      <c r="IW363">
        <v>24613.7</v>
      </c>
      <c r="IX363">
        <v>2.04102</v>
      </c>
      <c r="IY363">
        <v>2.5769</v>
      </c>
      <c r="IZ363">
        <v>1.54785</v>
      </c>
      <c r="JA363">
        <v>2.30347</v>
      </c>
      <c r="JB363">
        <v>1.34644</v>
      </c>
      <c r="JC363">
        <v>2.38281</v>
      </c>
      <c r="JD363">
        <v>33.6254</v>
      </c>
      <c r="JE363">
        <v>24.2188</v>
      </c>
      <c r="JF363">
        <v>18</v>
      </c>
      <c r="JG363">
        <v>496.27</v>
      </c>
      <c r="JH363">
        <v>410.249</v>
      </c>
      <c r="JI363">
        <v>24.9999</v>
      </c>
      <c r="JJ363">
        <v>26.4333</v>
      </c>
      <c r="JK363">
        <v>30.0001</v>
      </c>
      <c r="JL363">
        <v>26.3666</v>
      </c>
      <c r="JM363">
        <v>26.307</v>
      </c>
      <c r="JN363">
        <v>40.9039</v>
      </c>
      <c r="JO363">
        <v>39.5848</v>
      </c>
      <c r="JP363">
        <v>83.7768</v>
      </c>
      <c r="JQ363">
        <v>25</v>
      </c>
      <c r="JR363">
        <v>991.619</v>
      </c>
      <c r="JS363">
        <v>17.6868</v>
      </c>
      <c r="JT363">
        <v>102.356</v>
      </c>
      <c r="JU363">
        <v>103.142</v>
      </c>
    </row>
    <row r="364" spans="1:281">
      <c r="A364">
        <v>348</v>
      </c>
      <c r="B364">
        <v>1659028455</v>
      </c>
      <c r="C364">
        <v>4771.90000009537</v>
      </c>
      <c r="D364" t="s">
        <v>1123</v>
      </c>
      <c r="E364" t="s">
        <v>1124</v>
      </c>
      <c r="F364">
        <v>5</v>
      </c>
      <c r="G364" t="s">
        <v>1006</v>
      </c>
      <c r="H364" t="s">
        <v>417</v>
      </c>
      <c r="I364">
        <v>1659028447.5</v>
      </c>
      <c r="J364">
        <f>(K364)/1000</f>
        <v>0</v>
      </c>
      <c r="K364">
        <f>IF(CZ364, AN364, AH364)</f>
        <v>0</v>
      </c>
      <c r="L364">
        <f>IF(CZ364, AI364, AG364)</f>
        <v>0</v>
      </c>
      <c r="M364">
        <f>DB364 - IF(AU364&gt;1, L364*CV364*100.0/(AW364*DP364), 0)</f>
        <v>0</v>
      </c>
      <c r="N364">
        <f>((T364-J364/2)*M364-L364)/(T364+J364/2)</f>
        <v>0</v>
      </c>
      <c r="O364">
        <f>N364*(DI364+DJ364)/1000.0</f>
        <v>0</v>
      </c>
      <c r="P364">
        <f>(DB364 - IF(AU364&gt;1, L364*CV364*100.0/(AW364*DP364), 0))*(DI364+DJ364)/1000.0</f>
        <v>0</v>
      </c>
      <c r="Q364">
        <f>2.0/((1/S364-1/R364)+SIGN(S364)*SQRT((1/S364-1/R364)*(1/S364-1/R364) + 4*CW364/((CW364+1)*(CW364+1))*(2*1/S364*1/R364-1/R364*1/R364)))</f>
        <v>0</v>
      </c>
      <c r="R364">
        <f>IF(LEFT(CX364,1)&lt;&gt;"0",IF(LEFT(CX364,1)="1",3.0,CY364),$D$5+$E$5*(DP364*DI364/($K$5*1000))+$F$5*(DP364*DI364/($K$5*1000))*MAX(MIN(CV364,$J$5),$I$5)*MAX(MIN(CV364,$J$5),$I$5)+$G$5*MAX(MIN(CV364,$J$5),$I$5)*(DP364*DI364/($K$5*1000))+$H$5*(DP364*DI364/($K$5*1000))*(DP364*DI364/($K$5*1000)))</f>
        <v>0</v>
      </c>
      <c r="S364">
        <f>J364*(1000-(1000*0.61365*exp(17.502*W364/(240.97+W364))/(DI364+DJ364)+DD364)/2)/(1000*0.61365*exp(17.502*W364/(240.97+W364))/(DI364+DJ364)-DD364)</f>
        <v>0</v>
      </c>
      <c r="T364">
        <f>1/((CW364+1)/(Q364/1.6)+1/(R364/1.37)) + CW364/((CW364+1)/(Q364/1.6) + CW364/(R364/1.37))</f>
        <v>0</v>
      </c>
      <c r="U364">
        <f>(CR364*CU364)</f>
        <v>0</v>
      </c>
      <c r="V364">
        <f>(DK364+(U364+2*0.95*5.67E-8*(((DK364+$B$7)+273)^4-(DK364+273)^4)-44100*J364)/(1.84*29.3*R364+8*0.95*5.67E-8*(DK364+273)^3))</f>
        <v>0</v>
      </c>
      <c r="W364">
        <f>($C$7*DL364+$D$7*DM364+$E$7*V364)</f>
        <v>0</v>
      </c>
      <c r="X364">
        <f>0.61365*exp(17.502*W364/(240.97+W364))</f>
        <v>0</v>
      </c>
      <c r="Y364">
        <f>(Z364/AA364*100)</f>
        <v>0</v>
      </c>
      <c r="Z364">
        <f>DD364*(DI364+DJ364)/1000</f>
        <v>0</v>
      </c>
      <c r="AA364">
        <f>0.61365*exp(17.502*DK364/(240.97+DK364))</f>
        <v>0</v>
      </c>
      <c r="AB364">
        <f>(X364-DD364*(DI364+DJ364)/1000)</f>
        <v>0</v>
      </c>
      <c r="AC364">
        <f>(-J364*44100)</f>
        <v>0</v>
      </c>
      <c r="AD364">
        <f>2*29.3*R364*0.92*(DK364-W364)</f>
        <v>0</v>
      </c>
      <c r="AE364">
        <f>2*0.95*5.67E-8*(((DK364+$B$7)+273)^4-(W364+273)^4)</f>
        <v>0</v>
      </c>
      <c r="AF364">
        <f>U364+AE364+AC364+AD364</f>
        <v>0</v>
      </c>
      <c r="AG364">
        <f>DH364*AU364*(DC364-DB364*(1000-AU364*DE364)/(1000-AU364*DD364))/(100*CV364)</f>
        <v>0</v>
      </c>
      <c r="AH364">
        <f>1000*DH364*AU364*(DD364-DE364)/(100*CV364*(1000-AU364*DD364))</f>
        <v>0</v>
      </c>
      <c r="AI364">
        <f>(AJ364 - AK364 - DI364*1E3/(8.314*(DK364+273.15)) * AM364/DH364 * AL364) * DH364/(100*CV364) * (1000 - DE364)/1000</f>
        <v>0</v>
      </c>
      <c r="AJ364">
        <v>1001.77356183883</v>
      </c>
      <c r="AK364">
        <v>952.527109090909</v>
      </c>
      <c r="AL364">
        <v>3.43665915216743</v>
      </c>
      <c r="AM364">
        <v>66.0504921813524</v>
      </c>
      <c r="AN364">
        <f>(AP364 - AO364 + DI364*1E3/(8.314*(DK364+273.15)) * AR364/DH364 * AQ364) * DH364/(100*CV364) * 1000/(1000 - AP364)</f>
        <v>0</v>
      </c>
      <c r="AO364">
        <v>17.6825134937662</v>
      </c>
      <c r="AP364">
        <v>24.5454111888112</v>
      </c>
      <c r="AQ364">
        <v>4.55064935095109e-05</v>
      </c>
      <c r="AR364">
        <v>92.47</v>
      </c>
      <c r="AS364">
        <v>0</v>
      </c>
      <c r="AT364">
        <v>0</v>
      </c>
      <c r="AU364">
        <f>IF(AS364*$H$13&gt;=AW364,1.0,(AW364/(AW364-AS364*$H$13)))</f>
        <v>0</v>
      </c>
      <c r="AV364">
        <f>(AU364-1)*100</f>
        <v>0</v>
      </c>
      <c r="AW364">
        <f>MAX(0,($B$13+$C$13*DP364)/(1+$D$13*DP364)*DI364/(DK364+273)*$E$13)</f>
        <v>0</v>
      </c>
      <c r="AX364" t="s">
        <v>418</v>
      </c>
      <c r="AY364" t="s">
        <v>418</v>
      </c>
      <c r="AZ364">
        <v>0</v>
      </c>
      <c r="BA364">
        <v>0</v>
      </c>
      <c r="BB364">
        <f>1-AZ364/BA364</f>
        <v>0</v>
      </c>
      <c r="BC364">
        <v>0</v>
      </c>
      <c r="BD364" t="s">
        <v>418</v>
      </c>
      <c r="BE364" t="s">
        <v>418</v>
      </c>
      <c r="BF364">
        <v>0</v>
      </c>
      <c r="BG364">
        <v>0</v>
      </c>
      <c r="BH364">
        <f>1-BF364/BG364</f>
        <v>0</v>
      </c>
      <c r="BI364">
        <v>0.5</v>
      </c>
      <c r="BJ364">
        <f>CS364</f>
        <v>0</v>
      </c>
      <c r="BK364">
        <f>L364</f>
        <v>0</v>
      </c>
      <c r="BL364">
        <f>BH364*BI364*BJ364</f>
        <v>0</v>
      </c>
      <c r="BM364">
        <f>(BK364-BC364)/BJ364</f>
        <v>0</v>
      </c>
      <c r="BN364">
        <f>(BA364-BG364)/BG364</f>
        <v>0</v>
      </c>
      <c r="BO364">
        <f>AZ364/(BB364+AZ364/BG364)</f>
        <v>0</v>
      </c>
      <c r="BP364" t="s">
        <v>418</v>
      </c>
      <c r="BQ364">
        <v>0</v>
      </c>
      <c r="BR364">
        <f>IF(BQ364&lt;&gt;0, BQ364, BO364)</f>
        <v>0</v>
      </c>
      <c r="BS364">
        <f>1-BR364/BG364</f>
        <v>0</v>
      </c>
      <c r="BT364">
        <f>(BG364-BF364)/(BG364-BR364)</f>
        <v>0</v>
      </c>
      <c r="BU364">
        <f>(BA364-BG364)/(BA364-BR364)</f>
        <v>0</v>
      </c>
      <c r="BV364">
        <f>(BG364-BF364)/(BG364-AZ364)</f>
        <v>0</v>
      </c>
      <c r="BW364">
        <f>(BA364-BG364)/(BA364-AZ364)</f>
        <v>0</v>
      </c>
      <c r="BX364">
        <f>(BT364*BR364/BF364)</f>
        <v>0</v>
      </c>
      <c r="BY364">
        <f>(1-BX364)</f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f>$B$11*DQ364+$C$11*DR364+$F$11*EC364*(1-EF364)</f>
        <v>0</v>
      </c>
      <c r="CS364">
        <f>CR364*CT364</f>
        <v>0</v>
      </c>
      <c r="CT364">
        <f>($B$11*$D$9+$C$11*$D$9+$F$11*((EP364+EH364)/MAX(EP364+EH364+EQ364, 0.1)*$I$9+EQ364/MAX(EP364+EH364+EQ364, 0.1)*$J$9))/($B$11+$C$11+$F$11)</f>
        <v>0</v>
      </c>
      <c r="CU364">
        <f>($B$11*$K$9+$C$11*$K$9+$F$11*((EP364+EH364)/MAX(EP364+EH364+EQ364, 0.1)*$P$9+EQ364/MAX(EP364+EH364+EQ364, 0.1)*$Q$9))/($B$11+$C$11+$F$11)</f>
        <v>0</v>
      </c>
      <c r="CV364">
        <v>6</v>
      </c>
      <c r="CW364">
        <v>0.5</v>
      </c>
      <c r="CX364" t="s">
        <v>419</v>
      </c>
      <c r="CY364">
        <v>2</v>
      </c>
      <c r="CZ364" t="b">
        <v>1</v>
      </c>
      <c r="DA364">
        <v>1659028447.5</v>
      </c>
      <c r="DB364">
        <v>905.733185185185</v>
      </c>
      <c r="DC364">
        <v>968.130333333333</v>
      </c>
      <c r="DD364">
        <v>24.550937037037</v>
      </c>
      <c r="DE364">
        <v>17.6853222222222</v>
      </c>
      <c r="DF364">
        <v>896.349703703704</v>
      </c>
      <c r="DG364">
        <v>24.0597259259259</v>
      </c>
      <c r="DH364">
        <v>500.018111111111</v>
      </c>
      <c r="DI364">
        <v>90.365637037037</v>
      </c>
      <c r="DJ364">
        <v>0.0452878703703704</v>
      </c>
      <c r="DK364">
        <v>27.1879592592593</v>
      </c>
      <c r="DL364">
        <v>27.222137037037</v>
      </c>
      <c r="DM364">
        <v>999.9</v>
      </c>
      <c r="DN364">
        <v>0</v>
      </c>
      <c r="DO364">
        <v>0</v>
      </c>
      <c r="DP364">
        <v>9987.59259259259</v>
      </c>
      <c r="DQ364">
        <v>0</v>
      </c>
      <c r="DR364">
        <v>18.149</v>
      </c>
      <c r="DS364">
        <v>-62.397237037037</v>
      </c>
      <c r="DT364">
        <v>928.529407407408</v>
      </c>
      <c r="DU364">
        <v>985.560518518519</v>
      </c>
      <c r="DV364">
        <v>6.86562296296296</v>
      </c>
      <c r="DW364">
        <v>968.130333333333</v>
      </c>
      <c r="DX364">
        <v>17.6853222222222</v>
      </c>
      <c r="DY364">
        <v>2.21856148148148</v>
      </c>
      <c r="DZ364">
        <v>1.59814518518518</v>
      </c>
      <c r="EA364">
        <v>19.0969777777778</v>
      </c>
      <c r="EB364">
        <v>13.9409222222222</v>
      </c>
      <c r="EC364">
        <v>2000.02407407407</v>
      </c>
      <c r="ED364">
        <v>0.979994555555556</v>
      </c>
      <c r="EE364">
        <v>0.0200055074074074</v>
      </c>
      <c r="EF364">
        <v>0</v>
      </c>
      <c r="EG364">
        <v>849.447222222222</v>
      </c>
      <c r="EH364">
        <v>5.00063</v>
      </c>
      <c r="EI364">
        <v>16756.2111111111</v>
      </c>
      <c r="EJ364">
        <v>17257.0814814815</v>
      </c>
      <c r="EK364">
        <v>38</v>
      </c>
      <c r="EL364">
        <v>38.0505185185185</v>
      </c>
      <c r="EM364">
        <v>37.5</v>
      </c>
      <c r="EN364">
        <v>37.375</v>
      </c>
      <c r="EO364">
        <v>39</v>
      </c>
      <c r="EP364">
        <v>1955.11333333333</v>
      </c>
      <c r="EQ364">
        <v>39.9107407407407</v>
      </c>
      <c r="ER364">
        <v>0</v>
      </c>
      <c r="ES364">
        <v>1659028453.9</v>
      </c>
      <c r="ET364">
        <v>0</v>
      </c>
      <c r="EU364">
        <v>849.42452</v>
      </c>
      <c r="EV364">
        <v>-2.47192306195051</v>
      </c>
      <c r="EW364">
        <v>-50.5615383705259</v>
      </c>
      <c r="EX364">
        <v>16756</v>
      </c>
      <c r="EY364">
        <v>15</v>
      </c>
      <c r="EZ364">
        <v>0</v>
      </c>
      <c r="FA364" t="s">
        <v>420</v>
      </c>
      <c r="FB364">
        <v>1657551626.5</v>
      </c>
      <c r="FC364">
        <v>1657551629</v>
      </c>
      <c r="FD364">
        <v>0</v>
      </c>
      <c r="FE364">
        <v>0.403</v>
      </c>
      <c r="FF364">
        <v>0.009</v>
      </c>
      <c r="FG364">
        <v>9.41</v>
      </c>
      <c r="FH364">
        <v>0.087</v>
      </c>
      <c r="FI364">
        <v>417</v>
      </c>
      <c r="FJ364">
        <v>17</v>
      </c>
      <c r="FK364">
        <v>1.61</v>
      </c>
      <c r="FL364">
        <v>0.59</v>
      </c>
      <c r="FM364">
        <v>-62.31517</v>
      </c>
      <c r="FN364">
        <v>1.14975084427761</v>
      </c>
      <c r="FO364">
        <v>0.788824170268634</v>
      </c>
      <c r="FP364">
        <v>0</v>
      </c>
      <c r="FQ364">
        <v>849.607235294118</v>
      </c>
      <c r="FR364">
        <v>-2.72418640011862</v>
      </c>
      <c r="FS364">
        <v>0.342807016437869</v>
      </c>
      <c r="FT364">
        <v>0</v>
      </c>
      <c r="FU364">
        <v>6.859814</v>
      </c>
      <c r="FV364">
        <v>0.0794832270168735</v>
      </c>
      <c r="FW364">
        <v>0.00979178834534319</v>
      </c>
      <c r="FX364">
        <v>1</v>
      </c>
      <c r="FY364">
        <v>1</v>
      </c>
      <c r="FZ364">
        <v>3</v>
      </c>
      <c r="GA364" t="s">
        <v>421</v>
      </c>
      <c r="GB364">
        <v>2.97396</v>
      </c>
      <c r="GC364">
        <v>2.69935</v>
      </c>
      <c r="GD364">
        <v>0.158791</v>
      </c>
      <c r="GE364">
        <v>0.16654</v>
      </c>
      <c r="GF364">
        <v>0.104791</v>
      </c>
      <c r="GG364">
        <v>0.0841162</v>
      </c>
      <c r="GH364">
        <v>32770.8</v>
      </c>
      <c r="GI364">
        <v>35505.9</v>
      </c>
      <c r="GJ364">
        <v>35300.2</v>
      </c>
      <c r="GK364">
        <v>38633.7</v>
      </c>
      <c r="GL364">
        <v>44799.3</v>
      </c>
      <c r="GM364">
        <v>51104.2</v>
      </c>
      <c r="GN364">
        <v>55175.2</v>
      </c>
      <c r="GO364">
        <v>61963.6</v>
      </c>
      <c r="GP364">
        <v>1.9832</v>
      </c>
      <c r="GQ364">
        <v>1.8472</v>
      </c>
      <c r="GR364">
        <v>0.126511</v>
      </c>
      <c r="GS364">
        <v>0</v>
      </c>
      <c r="GT364">
        <v>25.1588</v>
      </c>
      <c r="GU364">
        <v>999.9</v>
      </c>
      <c r="GV364">
        <v>57.783</v>
      </c>
      <c r="GW364">
        <v>29.205</v>
      </c>
      <c r="GX364">
        <v>26.022</v>
      </c>
      <c r="GY364">
        <v>56.0064</v>
      </c>
      <c r="GZ364">
        <v>43.2292</v>
      </c>
      <c r="HA364">
        <v>1</v>
      </c>
      <c r="HB364">
        <v>-0.0616463</v>
      </c>
      <c r="HC364">
        <v>0.0553377</v>
      </c>
      <c r="HD364">
        <v>20.1138</v>
      </c>
      <c r="HE364">
        <v>5.19812</v>
      </c>
      <c r="HF364">
        <v>12.0052</v>
      </c>
      <c r="HG364">
        <v>4.9752</v>
      </c>
      <c r="HH364">
        <v>3.2932</v>
      </c>
      <c r="HI364">
        <v>9999</v>
      </c>
      <c r="HJ364">
        <v>9999</v>
      </c>
      <c r="HK364">
        <v>9999</v>
      </c>
      <c r="HL364">
        <v>629</v>
      </c>
      <c r="HM364">
        <v>1.86319</v>
      </c>
      <c r="HN364">
        <v>1.86798</v>
      </c>
      <c r="HO364">
        <v>1.86783</v>
      </c>
      <c r="HP364">
        <v>1.86899</v>
      </c>
      <c r="HQ364">
        <v>1.86981</v>
      </c>
      <c r="HR364">
        <v>1.86584</v>
      </c>
      <c r="HS364">
        <v>1.86691</v>
      </c>
      <c r="HT364">
        <v>1.86829</v>
      </c>
      <c r="HU364">
        <v>5</v>
      </c>
      <c r="HV364">
        <v>0</v>
      </c>
      <c r="HW364">
        <v>0</v>
      </c>
      <c r="HX364">
        <v>0</v>
      </c>
      <c r="HY364" t="s">
        <v>422</v>
      </c>
      <c r="HZ364" t="s">
        <v>423</v>
      </c>
      <c r="IA364" t="s">
        <v>424</v>
      </c>
      <c r="IB364" t="s">
        <v>424</v>
      </c>
      <c r="IC364" t="s">
        <v>424</v>
      </c>
      <c r="ID364" t="s">
        <v>424</v>
      </c>
      <c r="IE364">
        <v>0</v>
      </c>
      <c r="IF364">
        <v>100</v>
      </c>
      <c r="IG364">
        <v>100</v>
      </c>
      <c r="IH364">
        <v>9.524</v>
      </c>
      <c r="II364">
        <v>0.4911</v>
      </c>
      <c r="IJ364">
        <v>4.02706509432224</v>
      </c>
      <c r="IK364">
        <v>0.00601174518973114</v>
      </c>
      <c r="IL364">
        <v>2.77886958061485e-07</v>
      </c>
      <c r="IM364">
        <v>-3.54636231360687e-10</v>
      </c>
      <c r="IN364">
        <v>-0.0404303883988718</v>
      </c>
      <c r="IO364">
        <v>-0.0177815531441476</v>
      </c>
      <c r="IP364">
        <v>0.00205572605671414</v>
      </c>
      <c r="IQ364">
        <v>-1.65519735432211e-05</v>
      </c>
      <c r="IR364">
        <v>-4</v>
      </c>
      <c r="IS364">
        <v>1848</v>
      </c>
      <c r="IT364">
        <v>1</v>
      </c>
      <c r="IU364">
        <v>25</v>
      </c>
      <c r="IV364">
        <v>24613.8</v>
      </c>
      <c r="IW364">
        <v>24613.8</v>
      </c>
      <c r="IX364">
        <v>2.06787</v>
      </c>
      <c r="IY364">
        <v>2.60498</v>
      </c>
      <c r="IZ364">
        <v>1.54785</v>
      </c>
      <c r="JA364">
        <v>2.30347</v>
      </c>
      <c r="JB364">
        <v>1.34644</v>
      </c>
      <c r="JC364">
        <v>2.41089</v>
      </c>
      <c r="JD364">
        <v>33.6254</v>
      </c>
      <c r="JE364">
        <v>24.2188</v>
      </c>
      <c r="JF364">
        <v>18</v>
      </c>
      <c r="JG364">
        <v>496.812</v>
      </c>
      <c r="JH364">
        <v>409.592</v>
      </c>
      <c r="JI364">
        <v>25</v>
      </c>
      <c r="JJ364">
        <v>26.4355</v>
      </c>
      <c r="JK364">
        <v>30.0003</v>
      </c>
      <c r="JL364">
        <v>26.3688</v>
      </c>
      <c r="JM364">
        <v>26.3092</v>
      </c>
      <c r="JN364">
        <v>41.4333</v>
      </c>
      <c r="JO364">
        <v>39.5848</v>
      </c>
      <c r="JP364">
        <v>83.3881</v>
      </c>
      <c r="JQ364">
        <v>25</v>
      </c>
      <c r="JR364">
        <v>1005.04</v>
      </c>
      <c r="JS364">
        <v>17.6786</v>
      </c>
      <c r="JT364">
        <v>102.355</v>
      </c>
      <c r="JU364">
        <v>103.142</v>
      </c>
    </row>
    <row r="365" spans="1:281">
      <c r="A365">
        <v>349</v>
      </c>
      <c r="B365">
        <v>1659028460</v>
      </c>
      <c r="C365">
        <v>4776.90000009537</v>
      </c>
      <c r="D365" t="s">
        <v>1125</v>
      </c>
      <c r="E365" t="s">
        <v>1126</v>
      </c>
      <c r="F365">
        <v>5</v>
      </c>
      <c r="G365" t="s">
        <v>1006</v>
      </c>
      <c r="H365" t="s">
        <v>417</v>
      </c>
      <c r="I365">
        <v>1659028452.21429</v>
      </c>
      <c r="J365">
        <f>(K365)/1000</f>
        <v>0</v>
      </c>
      <c r="K365">
        <f>IF(CZ365, AN365, AH365)</f>
        <v>0</v>
      </c>
      <c r="L365">
        <f>IF(CZ365, AI365, AG365)</f>
        <v>0</v>
      </c>
      <c r="M365">
        <f>DB365 - IF(AU365&gt;1, L365*CV365*100.0/(AW365*DP365), 0)</f>
        <v>0</v>
      </c>
      <c r="N365">
        <f>((T365-J365/2)*M365-L365)/(T365+J365/2)</f>
        <v>0</v>
      </c>
      <c r="O365">
        <f>N365*(DI365+DJ365)/1000.0</f>
        <v>0</v>
      </c>
      <c r="P365">
        <f>(DB365 - IF(AU365&gt;1, L365*CV365*100.0/(AW365*DP365), 0))*(DI365+DJ365)/1000.0</f>
        <v>0</v>
      </c>
      <c r="Q365">
        <f>2.0/((1/S365-1/R365)+SIGN(S365)*SQRT((1/S365-1/R365)*(1/S365-1/R365) + 4*CW365/((CW365+1)*(CW365+1))*(2*1/S365*1/R365-1/R365*1/R365)))</f>
        <v>0</v>
      </c>
      <c r="R365">
        <f>IF(LEFT(CX365,1)&lt;&gt;"0",IF(LEFT(CX365,1)="1",3.0,CY365),$D$5+$E$5*(DP365*DI365/($K$5*1000))+$F$5*(DP365*DI365/($K$5*1000))*MAX(MIN(CV365,$J$5),$I$5)*MAX(MIN(CV365,$J$5),$I$5)+$G$5*MAX(MIN(CV365,$J$5),$I$5)*(DP365*DI365/($K$5*1000))+$H$5*(DP365*DI365/($K$5*1000))*(DP365*DI365/($K$5*1000)))</f>
        <v>0</v>
      </c>
      <c r="S365">
        <f>J365*(1000-(1000*0.61365*exp(17.502*W365/(240.97+W365))/(DI365+DJ365)+DD365)/2)/(1000*0.61365*exp(17.502*W365/(240.97+W365))/(DI365+DJ365)-DD365)</f>
        <v>0</v>
      </c>
      <c r="T365">
        <f>1/((CW365+1)/(Q365/1.6)+1/(R365/1.37)) + CW365/((CW365+1)/(Q365/1.6) + CW365/(R365/1.37))</f>
        <v>0</v>
      </c>
      <c r="U365">
        <f>(CR365*CU365)</f>
        <v>0</v>
      </c>
      <c r="V365">
        <f>(DK365+(U365+2*0.95*5.67E-8*(((DK365+$B$7)+273)^4-(DK365+273)^4)-44100*J365)/(1.84*29.3*R365+8*0.95*5.67E-8*(DK365+273)^3))</f>
        <v>0</v>
      </c>
      <c r="W365">
        <f>($C$7*DL365+$D$7*DM365+$E$7*V365)</f>
        <v>0</v>
      </c>
      <c r="X365">
        <f>0.61365*exp(17.502*W365/(240.97+W365))</f>
        <v>0</v>
      </c>
      <c r="Y365">
        <f>(Z365/AA365*100)</f>
        <v>0</v>
      </c>
      <c r="Z365">
        <f>DD365*(DI365+DJ365)/1000</f>
        <v>0</v>
      </c>
      <c r="AA365">
        <f>0.61365*exp(17.502*DK365/(240.97+DK365))</f>
        <v>0</v>
      </c>
      <c r="AB365">
        <f>(X365-DD365*(DI365+DJ365)/1000)</f>
        <v>0</v>
      </c>
      <c r="AC365">
        <f>(-J365*44100)</f>
        <v>0</v>
      </c>
      <c r="AD365">
        <f>2*29.3*R365*0.92*(DK365-W365)</f>
        <v>0</v>
      </c>
      <c r="AE365">
        <f>2*0.95*5.67E-8*(((DK365+$B$7)+273)^4-(W365+273)^4)</f>
        <v>0</v>
      </c>
      <c r="AF365">
        <f>U365+AE365+AC365+AD365</f>
        <v>0</v>
      </c>
      <c r="AG365">
        <f>DH365*AU365*(DC365-DB365*(1000-AU365*DE365)/(1000-AU365*DD365))/(100*CV365)</f>
        <v>0</v>
      </c>
      <c r="AH365">
        <f>1000*DH365*AU365*(DD365-DE365)/(100*CV365*(1000-AU365*DD365))</f>
        <v>0</v>
      </c>
      <c r="AI365">
        <f>(AJ365 - AK365 - DI365*1E3/(8.314*(DK365+273.15)) * AM365/DH365 * AL365) * DH365/(100*CV365) * (1000 - DE365)/1000</f>
        <v>0</v>
      </c>
      <c r="AJ365">
        <v>1019.12645836515</v>
      </c>
      <c r="AK365">
        <v>970.062090909091</v>
      </c>
      <c r="AL365">
        <v>3.50029418272223</v>
      </c>
      <c r="AM365">
        <v>66.0504921813524</v>
      </c>
      <c r="AN365">
        <f>(AP365 - AO365 + DI365*1E3/(8.314*(DK365+273.15)) * AR365/DH365 * AQ365) * DH365/(100*CV365) * 1000/(1000 - AP365)</f>
        <v>0</v>
      </c>
      <c r="AO365">
        <v>17.6563771751082</v>
      </c>
      <c r="AP365">
        <v>24.5387356643357</v>
      </c>
      <c r="AQ365">
        <v>-0.000175984359724388</v>
      </c>
      <c r="AR365">
        <v>92.47</v>
      </c>
      <c r="AS365">
        <v>0</v>
      </c>
      <c r="AT365">
        <v>0</v>
      </c>
      <c r="AU365">
        <f>IF(AS365*$H$13&gt;=AW365,1.0,(AW365/(AW365-AS365*$H$13)))</f>
        <v>0</v>
      </c>
      <c r="AV365">
        <f>(AU365-1)*100</f>
        <v>0</v>
      </c>
      <c r="AW365">
        <f>MAX(0,($B$13+$C$13*DP365)/(1+$D$13*DP365)*DI365/(DK365+273)*$E$13)</f>
        <v>0</v>
      </c>
      <c r="AX365" t="s">
        <v>418</v>
      </c>
      <c r="AY365" t="s">
        <v>418</v>
      </c>
      <c r="AZ365">
        <v>0</v>
      </c>
      <c r="BA365">
        <v>0</v>
      </c>
      <c r="BB365">
        <f>1-AZ365/BA365</f>
        <v>0</v>
      </c>
      <c r="BC365">
        <v>0</v>
      </c>
      <c r="BD365" t="s">
        <v>418</v>
      </c>
      <c r="BE365" t="s">
        <v>418</v>
      </c>
      <c r="BF365">
        <v>0</v>
      </c>
      <c r="BG365">
        <v>0</v>
      </c>
      <c r="BH365">
        <f>1-BF365/BG365</f>
        <v>0</v>
      </c>
      <c r="BI365">
        <v>0.5</v>
      </c>
      <c r="BJ365">
        <f>CS365</f>
        <v>0</v>
      </c>
      <c r="BK365">
        <f>L365</f>
        <v>0</v>
      </c>
      <c r="BL365">
        <f>BH365*BI365*BJ365</f>
        <v>0</v>
      </c>
      <c r="BM365">
        <f>(BK365-BC365)/BJ365</f>
        <v>0</v>
      </c>
      <c r="BN365">
        <f>(BA365-BG365)/BG365</f>
        <v>0</v>
      </c>
      <c r="BO365">
        <f>AZ365/(BB365+AZ365/BG365)</f>
        <v>0</v>
      </c>
      <c r="BP365" t="s">
        <v>418</v>
      </c>
      <c r="BQ365">
        <v>0</v>
      </c>
      <c r="BR365">
        <f>IF(BQ365&lt;&gt;0, BQ365, BO365)</f>
        <v>0</v>
      </c>
      <c r="BS365">
        <f>1-BR365/BG365</f>
        <v>0</v>
      </c>
      <c r="BT365">
        <f>(BG365-BF365)/(BG365-BR365)</f>
        <v>0</v>
      </c>
      <c r="BU365">
        <f>(BA365-BG365)/(BA365-BR365)</f>
        <v>0</v>
      </c>
      <c r="BV365">
        <f>(BG365-BF365)/(BG365-AZ365)</f>
        <v>0</v>
      </c>
      <c r="BW365">
        <f>(BA365-BG365)/(BA365-AZ365)</f>
        <v>0</v>
      </c>
      <c r="BX365">
        <f>(BT365*BR365/BF365)</f>
        <v>0</v>
      </c>
      <c r="BY365">
        <f>(1-BX365)</f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f>$B$11*DQ365+$C$11*DR365+$F$11*EC365*(1-EF365)</f>
        <v>0</v>
      </c>
      <c r="CS365">
        <f>CR365*CT365</f>
        <v>0</v>
      </c>
      <c r="CT365">
        <f>($B$11*$D$9+$C$11*$D$9+$F$11*((EP365+EH365)/MAX(EP365+EH365+EQ365, 0.1)*$I$9+EQ365/MAX(EP365+EH365+EQ365, 0.1)*$J$9))/($B$11+$C$11+$F$11)</f>
        <v>0</v>
      </c>
      <c r="CU365">
        <f>($B$11*$K$9+$C$11*$K$9+$F$11*((EP365+EH365)/MAX(EP365+EH365+EQ365, 0.1)*$P$9+EQ365/MAX(EP365+EH365+EQ365, 0.1)*$Q$9))/($B$11+$C$11+$F$11)</f>
        <v>0</v>
      </c>
      <c r="CV365">
        <v>6</v>
      </c>
      <c r="CW365">
        <v>0.5</v>
      </c>
      <c r="CX365" t="s">
        <v>419</v>
      </c>
      <c r="CY365">
        <v>2</v>
      </c>
      <c r="CZ365" t="b">
        <v>1</v>
      </c>
      <c r="DA365">
        <v>1659028452.21429</v>
      </c>
      <c r="DB365">
        <v>921.644285714286</v>
      </c>
      <c r="DC365">
        <v>983.902357142857</v>
      </c>
      <c r="DD365">
        <v>24.5474642857143</v>
      </c>
      <c r="DE365">
        <v>17.6711571428571</v>
      </c>
      <c r="DF365">
        <v>912.171535714286</v>
      </c>
      <c r="DG365">
        <v>24.0564285714286</v>
      </c>
      <c r="DH365">
        <v>500.05775</v>
      </c>
      <c r="DI365">
        <v>90.3660607142857</v>
      </c>
      <c r="DJ365">
        <v>0.0452008892857143</v>
      </c>
      <c r="DK365">
        <v>27.18825</v>
      </c>
      <c r="DL365">
        <v>27.2107821428571</v>
      </c>
      <c r="DM365">
        <v>999.9</v>
      </c>
      <c r="DN365">
        <v>0</v>
      </c>
      <c r="DO365">
        <v>0</v>
      </c>
      <c r="DP365">
        <v>10002.8571428571</v>
      </c>
      <c r="DQ365">
        <v>0</v>
      </c>
      <c r="DR365">
        <v>18.149</v>
      </c>
      <c r="DS365">
        <v>-62.2583571428571</v>
      </c>
      <c r="DT365">
        <v>944.837714285714</v>
      </c>
      <c r="DU365">
        <v>1001.60271428571</v>
      </c>
      <c r="DV365">
        <v>6.87631428571429</v>
      </c>
      <c r="DW365">
        <v>983.902357142857</v>
      </c>
      <c r="DX365">
        <v>17.6711571428571</v>
      </c>
      <c r="DY365">
        <v>2.2182575</v>
      </c>
      <c r="DZ365">
        <v>1.59687178571429</v>
      </c>
      <c r="EA365">
        <v>19.094775</v>
      </c>
      <c r="EB365">
        <v>13.9286464285714</v>
      </c>
      <c r="EC365">
        <v>2000.03428571429</v>
      </c>
      <c r="ED365">
        <v>0.979994535714286</v>
      </c>
      <c r="EE365">
        <v>0.0200055285714286</v>
      </c>
      <c r="EF365">
        <v>0</v>
      </c>
      <c r="EG365">
        <v>849.228214285714</v>
      </c>
      <c r="EH365">
        <v>5.00063</v>
      </c>
      <c r="EI365">
        <v>16752.1464285714</v>
      </c>
      <c r="EJ365">
        <v>17257.1642857143</v>
      </c>
      <c r="EK365">
        <v>38</v>
      </c>
      <c r="EL365">
        <v>38.0553571428571</v>
      </c>
      <c r="EM365">
        <v>37.5</v>
      </c>
      <c r="EN365">
        <v>37.375</v>
      </c>
      <c r="EO365">
        <v>39</v>
      </c>
      <c r="EP365">
        <v>1955.12321428571</v>
      </c>
      <c r="EQ365">
        <v>39.9110714285714</v>
      </c>
      <c r="ER365">
        <v>0</v>
      </c>
      <c r="ES365">
        <v>1659028458.7</v>
      </c>
      <c r="ET365">
        <v>0</v>
      </c>
      <c r="EU365">
        <v>849.20464</v>
      </c>
      <c r="EV365">
        <v>-3.85238460473394</v>
      </c>
      <c r="EW365">
        <v>-49.6461537923141</v>
      </c>
      <c r="EX365">
        <v>16751.768</v>
      </c>
      <c r="EY365">
        <v>15</v>
      </c>
      <c r="EZ365">
        <v>0</v>
      </c>
      <c r="FA365" t="s">
        <v>420</v>
      </c>
      <c r="FB365">
        <v>1657551626.5</v>
      </c>
      <c r="FC365">
        <v>1657551629</v>
      </c>
      <c r="FD365">
        <v>0</v>
      </c>
      <c r="FE365">
        <v>0.403</v>
      </c>
      <c r="FF365">
        <v>0.009</v>
      </c>
      <c r="FG365">
        <v>9.41</v>
      </c>
      <c r="FH365">
        <v>0.087</v>
      </c>
      <c r="FI365">
        <v>417</v>
      </c>
      <c r="FJ365">
        <v>17</v>
      </c>
      <c r="FK365">
        <v>1.61</v>
      </c>
      <c r="FL365">
        <v>0.59</v>
      </c>
      <c r="FM365">
        <v>-62.3264125</v>
      </c>
      <c r="FN365">
        <v>1.25885515947484</v>
      </c>
      <c r="FO365">
        <v>0.710408534643095</v>
      </c>
      <c r="FP365">
        <v>0</v>
      </c>
      <c r="FQ365">
        <v>849.300705882353</v>
      </c>
      <c r="FR365">
        <v>-2.75138273334518</v>
      </c>
      <c r="FS365">
        <v>0.352064209502273</v>
      </c>
      <c r="FT365">
        <v>0</v>
      </c>
      <c r="FU365">
        <v>6.87097375</v>
      </c>
      <c r="FV365">
        <v>0.119769568480296</v>
      </c>
      <c r="FW365">
        <v>0.0130790463504608</v>
      </c>
      <c r="FX365">
        <v>0</v>
      </c>
      <c r="FY365">
        <v>0</v>
      </c>
      <c r="FZ365">
        <v>3</v>
      </c>
      <c r="GA365" t="s">
        <v>427</v>
      </c>
      <c r="GB365">
        <v>2.97274</v>
      </c>
      <c r="GC365">
        <v>2.69852</v>
      </c>
      <c r="GD365">
        <v>0.160669</v>
      </c>
      <c r="GE365">
        <v>0.168138</v>
      </c>
      <c r="GF365">
        <v>0.104767</v>
      </c>
      <c r="GG365">
        <v>0.0840971</v>
      </c>
      <c r="GH365">
        <v>32697.4</v>
      </c>
      <c r="GI365">
        <v>35437.6</v>
      </c>
      <c r="GJ365">
        <v>35299.9</v>
      </c>
      <c r="GK365">
        <v>38633.4</v>
      </c>
      <c r="GL365">
        <v>44800.6</v>
      </c>
      <c r="GM365">
        <v>51105.2</v>
      </c>
      <c r="GN365">
        <v>55175.2</v>
      </c>
      <c r="GO365">
        <v>61963.5</v>
      </c>
      <c r="GP365">
        <v>1.982</v>
      </c>
      <c r="GQ365">
        <v>1.8476</v>
      </c>
      <c r="GR365">
        <v>0.124574</v>
      </c>
      <c r="GS365">
        <v>0</v>
      </c>
      <c r="GT365">
        <v>25.1588</v>
      </c>
      <c r="GU365">
        <v>999.9</v>
      </c>
      <c r="GV365">
        <v>57.734</v>
      </c>
      <c r="GW365">
        <v>29.195</v>
      </c>
      <c r="GX365">
        <v>25.9878</v>
      </c>
      <c r="GY365">
        <v>55.9564</v>
      </c>
      <c r="GZ365">
        <v>43.4375</v>
      </c>
      <c r="HA365">
        <v>1</v>
      </c>
      <c r="HB365">
        <v>-0.0616463</v>
      </c>
      <c r="HC365">
        <v>0.0575163</v>
      </c>
      <c r="HD365">
        <v>20.1134</v>
      </c>
      <c r="HE365">
        <v>5.19812</v>
      </c>
      <c r="HF365">
        <v>12.004</v>
      </c>
      <c r="HG365">
        <v>4.9756</v>
      </c>
      <c r="HH365">
        <v>3.2934</v>
      </c>
      <c r="HI365">
        <v>9999</v>
      </c>
      <c r="HJ365">
        <v>9999</v>
      </c>
      <c r="HK365">
        <v>9999</v>
      </c>
      <c r="HL365">
        <v>629</v>
      </c>
      <c r="HM365">
        <v>1.8631</v>
      </c>
      <c r="HN365">
        <v>1.86801</v>
      </c>
      <c r="HO365">
        <v>1.86783</v>
      </c>
      <c r="HP365">
        <v>1.86899</v>
      </c>
      <c r="HQ365">
        <v>1.86981</v>
      </c>
      <c r="HR365">
        <v>1.86584</v>
      </c>
      <c r="HS365">
        <v>1.86691</v>
      </c>
      <c r="HT365">
        <v>1.86829</v>
      </c>
      <c r="HU365">
        <v>5</v>
      </c>
      <c r="HV365">
        <v>0</v>
      </c>
      <c r="HW365">
        <v>0</v>
      </c>
      <c r="HX365">
        <v>0</v>
      </c>
      <c r="HY365" t="s">
        <v>422</v>
      </c>
      <c r="HZ365" t="s">
        <v>423</v>
      </c>
      <c r="IA365" t="s">
        <v>424</v>
      </c>
      <c r="IB365" t="s">
        <v>424</v>
      </c>
      <c r="IC365" t="s">
        <v>424</v>
      </c>
      <c r="ID365" t="s">
        <v>424</v>
      </c>
      <c r="IE365">
        <v>0</v>
      </c>
      <c r="IF365">
        <v>100</v>
      </c>
      <c r="IG365">
        <v>100</v>
      </c>
      <c r="IH365">
        <v>9.619</v>
      </c>
      <c r="II365">
        <v>0.4906</v>
      </c>
      <c r="IJ365">
        <v>4.02706509432224</v>
      </c>
      <c r="IK365">
        <v>0.00601174518973114</v>
      </c>
      <c r="IL365">
        <v>2.77886958061485e-07</v>
      </c>
      <c r="IM365">
        <v>-3.54636231360687e-10</v>
      </c>
      <c r="IN365">
        <v>-0.0404303883988718</v>
      </c>
      <c r="IO365">
        <v>-0.0177815531441476</v>
      </c>
      <c r="IP365">
        <v>0.00205572605671414</v>
      </c>
      <c r="IQ365">
        <v>-1.65519735432211e-05</v>
      </c>
      <c r="IR365">
        <v>-4</v>
      </c>
      <c r="IS365">
        <v>1848</v>
      </c>
      <c r="IT365">
        <v>1</v>
      </c>
      <c r="IU365">
        <v>25</v>
      </c>
      <c r="IV365">
        <v>24613.9</v>
      </c>
      <c r="IW365">
        <v>24613.8</v>
      </c>
      <c r="IX365">
        <v>2.09106</v>
      </c>
      <c r="IY365">
        <v>2.6001</v>
      </c>
      <c r="IZ365">
        <v>1.54785</v>
      </c>
      <c r="JA365">
        <v>2.30347</v>
      </c>
      <c r="JB365">
        <v>1.34644</v>
      </c>
      <c r="JC365">
        <v>2.36816</v>
      </c>
      <c r="JD365">
        <v>33.6254</v>
      </c>
      <c r="JE365">
        <v>24.2188</v>
      </c>
      <c r="JF365">
        <v>18</v>
      </c>
      <c r="JG365">
        <v>496.028</v>
      </c>
      <c r="JH365">
        <v>409.817</v>
      </c>
      <c r="JI365">
        <v>25.0002</v>
      </c>
      <c r="JJ365">
        <v>26.4355</v>
      </c>
      <c r="JK365">
        <v>30.0003</v>
      </c>
      <c r="JL365">
        <v>26.3688</v>
      </c>
      <c r="JM365">
        <v>26.3092</v>
      </c>
      <c r="JN365">
        <v>42.0247</v>
      </c>
      <c r="JO365">
        <v>39.5848</v>
      </c>
      <c r="JP365">
        <v>83.3881</v>
      </c>
      <c r="JQ365">
        <v>25</v>
      </c>
      <c r="JR365">
        <v>1025.12</v>
      </c>
      <c r="JS365">
        <v>17.6791</v>
      </c>
      <c r="JT365">
        <v>102.355</v>
      </c>
      <c r="JU365">
        <v>103.141</v>
      </c>
    </row>
    <row r="366" spans="1:281">
      <c r="A366">
        <v>350</v>
      </c>
      <c r="B366">
        <v>1659028465</v>
      </c>
      <c r="C366">
        <v>4781.90000009537</v>
      </c>
      <c r="D366" t="s">
        <v>1127</v>
      </c>
      <c r="E366" t="s">
        <v>1128</v>
      </c>
      <c r="F366">
        <v>5</v>
      </c>
      <c r="G366" t="s">
        <v>1006</v>
      </c>
      <c r="H366" t="s">
        <v>417</v>
      </c>
      <c r="I366">
        <v>1659028457.5</v>
      </c>
      <c r="J366">
        <f>(K366)/1000</f>
        <v>0</v>
      </c>
      <c r="K366">
        <f>IF(CZ366, AN366, AH366)</f>
        <v>0</v>
      </c>
      <c r="L366">
        <f>IF(CZ366, AI366, AG366)</f>
        <v>0</v>
      </c>
      <c r="M366">
        <f>DB366 - IF(AU366&gt;1, L366*CV366*100.0/(AW366*DP366), 0)</f>
        <v>0</v>
      </c>
      <c r="N366">
        <f>((T366-J366/2)*M366-L366)/(T366+J366/2)</f>
        <v>0</v>
      </c>
      <c r="O366">
        <f>N366*(DI366+DJ366)/1000.0</f>
        <v>0</v>
      </c>
      <c r="P366">
        <f>(DB366 - IF(AU366&gt;1, L366*CV366*100.0/(AW366*DP366), 0))*(DI366+DJ366)/1000.0</f>
        <v>0</v>
      </c>
      <c r="Q366">
        <f>2.0/((1/S366-1/R366)+SIGN(S366)*SQRT((1/S366-1/R366)*(1/S366-1/R366) + 4*CW366/((CW366+1)*(CW366+1))*(2*1/S366*1/R366-1/R366*1/R366)))</f>
        <v>0</v>
      </c>
      <c r="R366">
        <f>IF(LEFT(CX366,1)&lt;&gt;"0",IF(LEFT(CX366,1)="1",3.0,CY366),$D$5+$E$5*(DP366*DI366/($K$5*1000))+$F$5*(DP366*DI366/($K$5*1000))*MAX(MIN(CV366,$J$5),$I$5)*MAX(MIN(CV366,$J$5),$I$5)+$G$5*MAX(MIN(CV366,$J$5),$I$5)*(DP366*DI366/($K$5*1000))+$H$5*(DP366*DI366/($K$5*1000))*(DP366*DI366/($K$5*1000)))</f>
        <v>0</v>
      </c>
      <c r="S366">
        <f>J366*(1000-(1000*0.61365*exp(17.502*W366/(240.97+W366))/(DI366+DJ366)+DD366)/2)/(1000*0.61365*exp(17.502*W366/(240.97+W366))/(DI366+DJ366)-DD366)</f>
        <v>0</v>
      </c>
      <c r="T366">
        <f>1/((CW366+1)/(Q366/1.6)+1/(R366/1.37)) + CW366/((CW366+1)/(Q366/1.6) + CW366/(R366/1.37))</f>
        <v>0</v>
      </c>
      <c r="U366">
        <f>(CR366*CU366)</f>
        <v>0</v>
      </c>
      <c r="V366">
        <f>(DK366+(U366+2*0.95*5.67E-8*(((DK366+$B$7)+273)^4-(DK366+273)^4)-44100*J366)/(1.84*29.3*R366+8*0.95*5.67E-8*(DK366+273)^3))</f>
        <v>0</v>
      </c>
      <c r="W366">
        <f>($C$7*DL366+$D$7*DM366+$E$7*V366)</f>
        <v>0</v>
      </c>
      <c r="X366">
        <f>0.61365*exp(17.502*W366/(240.97+W366))</f>
        <v>0</v>
      </c>
      <c r="Y366">
        <f>(Z366/AA366*100)</f>
        <v>0</v>
      </c>
      <c r="Z366">
        <f>DD366*(DI366+DJ366)/1000</f>
        <v>0</v>
      </c>
      <c r="AA366">
        <f>0.61365*exp(17.502*DK366/(240.97+DK366))</f>
        <v>0</v>
      </c>
      <c r="AB366">
        <f>(X366-DD366*(DI366+DJ366)/1000)</f>
        <v>0</v>
      </c>
      <c r="AC366">
        <f>(-J366*44100)</f>
        <v>0</v>
      </c>
      <c r="AD366">
        <f>2*29.3*R366*0.92*(DK366-W366)</f>
        <v>0</v>
      </c>
      <c r="AE366">
        <f>2*0.95*5.67E-8*(((DK366+$B$7)+273)^4-(W366+273)^4)</f>
        <v>0</v>
      </c>
      <c r="AF366">
        <f>U366+AE366+AC366+AD366</f>
        <v>0</v>
      </c>
      <c r="AG366">
        <f>DH366*AU366*(DC366-DB366*(1000-AU366*DE366)/(1000-AU366*DD366))/(100*CV366)</f>
        <v>0</v>
      </c>
      <c r="AH366">
        <f>1000*DH366*AU366*(DD366-DE366)/(100*CV366*(1000-AU366*DD366))</f>
        <v>0</v>
      </c>
      <c r="AI366">
        <f>(AJ366 - AK366 - DI366*1E3/(8.314*(DK366+273.15)) * AM366/DH366 * AL366) * DH366/(100*CV366) * (1000 - DE366)/1000</f>
        <v>0</v>
      </c>
      <c r="AJ366">
        <v>1035.77795947982</v>
      </c>
      <c r="AK366">
        <v>986.950018181818</v>
      </c>
      <c r="AL366">
        <v>3.4845208430282</v>
      </c>
      <c r="AM366">
        <v>66.0504921813524</v>
      </c>
      <c r="AN366">
        <f>(AP366 - AO366 + DI366*1E3/(8.314*(DK366+273.15)) * AR366/DH366 * AQ366) * DH366/(100*CV366) * 1000/(1000 - AP366)</f>
        <v>0</v>
      </c>
      <c r="AO366">
        <v>17.6565031450216</v>
      </c>
      <c r="AP366">
        <v>24.5393328671329</v>
      </c>
      <c r="AQ366">
        <v>-0.00017231042128555</v>
      </c>
      <c r="AR366">
        <v>92.47</v>
      </c>
      <c r="AS366">
        <v>0</v>
      </c>
      <c r="AT366">
        <v>0</v>
      </c>
      <c r="AU366">
        <f>IF(AS366*$H$13&gt;=AW366,1.0,(AW366/(AW366-AS366*$H$13)))</f>
        <v>0</v>
      </c>
      <c r="AV366">
        <f>(AU366-1)*100</f>
        <v>0</v>
      </c>
      <c r="AW366">
        <f>MAX(0,($B$13+$C$13*DP366)/(1+$D$13*DP366)*DI366/(DK366+273)*$E$13)</f>
        <v>0</v>
      </c>
      <c r="AX366" t="s">
        <v>418</v>
      </c>
      <c r="AY366" t="s">
        <v>418</v>
      </c>
      <c r="AZ366">
        <v>0</v>
      </c>
      <c r="BA366">
        <v>0</v>
      </c>
      <c r="BB366">
        <f>1-AZ366/BA366</f>
        <v>0</v>
      </c>
      <c r="BC366">
        <v>0</v>
      </c>
      <c r="BD366" t="s">
        <v>418</v>
      </c>
      <c r="BE366" t="s">
        <v>418</v>
      </c>
      <c r="BF366">
        <v>0</v>
      </c>
      <c r="BG366">
        <v>0</v>
      </c>
      <c r="BH366">
        <f>1-BF366/BG366</f>
        <v>0</v>
      </c>
      <c r="BI366">
        <v>0.5</v>
      </c>
      <c r="BJ366">
        <f>CS366</f>
        <v>0</v>
      </c>
      <c r="BK366">
        <f>L366</f>
        <v>0</v>
      </c>
      <c r="BL366">
        <f>BH366*BI366*BJ366</f>
        <v>0</v>
      </c>
      <c r="BM366">
        <f>(BK366-BC366)/BJ366</f>
        <v>0</v>
      </c>
      <c r="BN366">
        <f>(BA366-BG366)/BG366</f>
        <v>0</v>
      </c>
      <c r="BO366">
        <f>AZ366/(BB366+AZ366/BG366)</f>
        <v>0</v>
      </c>
      <c r="BP366" t="s">
        <v>418</v>
      </c>
      <c r="BQ366">
        <v>0</v>
      </c>
      <c r="BR366">
        <f>IF(BQ366&lt;&gt;0, BQ366, BO366)</f>
        <v>0</v>
      </c>
      <c r="BS366">
        <f>1-BR366/BG366</f>
        <v>0</v>
      </c>
      <c r="BT366">
        <f>(BG366-BF366)/(BG366-BR366)</f>
        <v>0</v>
      </c>
      <c r="BU366">
        <f>(BA366-BG366)/(BA366-BR366)</f>
        <v>0</v>
      </c>
      <c r="BV366">
        <f>(BG366-BF366)/(BG366-AZ366)</f>
        <v>0</v>
      </c>
      <c r="BW366">
        <f>(BA366-BG366)/(BA366-AZ366)</f>
        <v>0</v>
      </c>
      <c r="BX366">
        <f>(BT366*BR366/BF366)</f>
        <v>0</v>
      </c>
      <c r="BY366">
        <f>(1-BX366)</f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f>$B$11*DQ366+$C$11*DR366+$F$11*EC366*(1-EF366)</f>
        <v>0</v>
      </c>
      <c r="CS366">
        <f>CR366*CT366</f>
        <v>0</v>
      </c>
      <c r="CT366">
        <f>($B$11*$D$9+$C$11*$D$9+$F$11*((EP366+EH366)/MAX(EP366+EH366+EQ366, 0.1)*$I$9+EQ366/MAX(EP366+EH366+EQ366, 0.1)*$J$9))/($B$11+$C$11+$F$11)</f>
        <v>0</v>
      </c>
      <c r="CU366">
        <f>($B$11*$K$9+$C$11*$K$9+$F$11*((EP366+EH366)/MAX(EP366+EH366+EQ366, 0.1)*$P$9+EQ366/MAX(EP366+EH366+EQ366, 0.1)*$Q$9))/($B$11+$C$11+$F$11)</f>
        <v>0</v>
      </c>
      <c r="CV366">
        <v>6</v>
      </c>
      <c r="CW366">
        <v>0.5</v>
      </c>
      <c r="CX366" t="s">
        <v>419</v>
      </c>
      <c r="CY366">
        <v>2</v>
      </c>
      <c r="CZ366" t="b">
        <v>1</v>
      </c>
      <c r="DA366">
        <v>1659028457.5</v>
      </c>
      <c r="DB366">
        <v>939.254703703704</v>
      </c>
      <c r="DC366">
        <v>1001.59877777778</v>
      </c>
      <c r="DD366">
        <v>24.5427740740741</v>
      </c>
      <c r="DE366">
        <v>17.661037037037</v>
      </c>
      <c r="DF366">
        <v>929.683592592593</v>
      </c>
      <c r="DG366">
        <v>24.051962962963</v>
      </c>
      <c r="DH366">
        <v>500.04037037037</v>
      </c>
      <c r="DI366">
        <v>90.3661888888889</v>
      </c>
      <c r="DJ366">
        <v>0.045276</v>
      </c>
      <c r="DK366">
        <v>27.1893185185185</v>
      </c>
      <c r="DL366">
        <v>27.2102185185185</v>
      </c>
      <c r="DM366">
        <v>999.9</v>
      </c>
      <c r="DN366">
        <v>0</v>
      </c>
      <c r="DO366">
        <v>0</v>
      </c>
      <c r="DP366">
        <v>10002.962962963</v>
      </c>
      <c r="DQ366">
        <v>0</v>
      </c>
      <c r="DR366">
        <v>18.149</v>
      </c>
      <c r="DS366">
        <v>-62.3444111111111</v>
      </c>
      <c r="DT366">
        <v>962.88662962963</v>
      </c>
      <c r="DU366">
        <v>1019.60777777778</v>
      </c>
      <c r="DV366">
        <v>6.88174777777778</v>
      </c>
      <c r="DW366">
        <v>1001.59877777778</v>
      </c>
      <c r="DX366">
        <v>17.661037037037</v>
      </c>
      <c r="DY366">
        <v>2.21783703703704</v>
      </c>
      <c r="DZ366">
        <v>1.59595925925926</v>
      </c>
      <c r="EA366">
        <v>19.091737037037</v>
      </c>
      <c r="EB366">
        <v>13.9198407407407</v>
      </c>
      <c r="EC366">
        <v>2000.01666666667</v>
      </c>
      <c r="ED366">
        <v>0.979994444444445</v>
      </c>
      <c r="EE366">
        <v>0.0200056259259259</v>
      </c>
      <c r="EF366">
        <v>0</v>
      </c>
      <c r="EG366">
        <v>848.987074074074</v>
      </c>
      <c r="EH366">
        <v>5.00063</v>
      </c>
      <c r="EI366">
        <v>16747.3296296296</v>
      </c>
      <c r="EJ366">
        <v>17257.0111111111</v>
      </c>
      <c r="EK366">
        <v>38</v>
      </c>
      <c r="EL366">
        <v>38.0574074074074</v>
      </c>
      <c r="EM366">
        <v>37.5</v>
      </c>
      <c r="EN366">
        <v>37.375</v>
      </c>
      <c r="EO366">
        <v>39</v>
      </c>
      <c r="EP366">
        <v>1955.10592592593</v>
      </c>
      <c r="EQ366">
        <v>39.9107407407407</v>
      </c>
      <c r="ER366">
        <v>0</v>
      </c>
      <c r="ES366">
        <v>1659028464.1</v>
      </c>
      <c r="ET366">
        <v>0</v>
      </c>
      <c r="EU366">
        <v>848.988384615385</v>
      </c>
      <c r="EV366">
        <v>-1.77408546284366</v>
      </c>
      <c r="EW366">
        <v>-55.4256410289736</v>
      </c>
      <c r="EX366">
        <v>16747.1461538462</v>
      </c>
      <c r="EY366">
        <v>15</v>
      </c>
      <c r="EZ366">
        <v>0</v>
      </c>
      <c r="FA366" t="s">
        <v>420</v>
      </c>
      <c r="FB366">
        <v>1657551626.5</v>
      </c>
      <c r="FC366">
        <v>1657551629</v>
      </c>
      <c r="FD366">
        <v>0</v>
      </c>
      <c r="FE366">
        <v>0.403</v>
      </c>
      <c r="FF366">
        <v>0.009</v>
      </c>
      <c r="FG366">
        <v>9.41</v>
      </c>
      <c r="FH366">
        <v>0.087</v>
      </c>
      <c r="FI366">
        <v>417</v>
      </c>
      <c r="FJ366">
        <v>17</v>
      </c>
      <c r="FK366">
        <v>1.61</v>
      </c>
      <c r="FL366">
        <v>0.59</v>
      </c>
      <c r="FM366">
        <v>-62.30002</v>
      </c>
      <c r="FN366">
        <v>1.33965703564722</v>
      </c>
      <c r="FO366">
        <v>0.725849992835985</v>
      </c>
      <c r="FP366">
        <v>0</v>
      </c>
      <c r="FQ366">
        <v>849.166470588235</v>
      </c>
      <c r="FR366">
        <v>-2.847333836419</v>
      </c>
      <c r="FS366">
        <v>0.355251628741072</v>
      </c>
      <c r="FT366">
        <v>0</v>
      </c>
      <c r="FU366">
        <v>6.877157</v>
      </c>
      <c r="FV366">
        <v>0.07053163227015</v>
      </c>
      <c r="FW366">
        <v>0.00935316288749434</v>
      </c>
      <c r="FX366">
        <v>1</v>
      </c>
      <c r="FY366">
        <v>1</v>
      </c>
      <c r="FZ366">
        <v>3</v>
      </c>
      <c r="GA366" t="s">
        <v>421</v>
      </c>
      <c r="GB366">
        <v>2.97384</v>
      </c>
      <c r="GC366">
        <v>2.69968</v>
      </c>
      <c r="GD366">
        <v>0.162474</v>
      </c>
      <c r="GE366">
        <v>0.170065</v>
      </c>
      <c r="GF366">
        <v>0.104749</v>
      </c>
      <c r="GG366">
        <v>0.0840382</v>
      </c>
      <c r="GH366">
        <v>32626.5</v>
      </c>
      <c r="GI366">
        <v>35355.7</v>
      </c>
      <c r="GJ366">
        <v>35299.2</v>
      </c>
      <c r="GK366">
        <v>38633.6</v>
      </c>
      <c r="GL366">
        <v>44800.9</v>
      </c>
      <c r="GM366">
        <v>51109.2</v>
      </c>
      <c r="GN366">
        <v>55174.4</v>
      </c>
      <c r="GO366">
        <v>61964.2</v>
      </c>
      <c r="GP366">
        <v>1.9826</v>
      </c>
      <c r="GQ366">
        <v>1.8476</v>
      </c>
      <c r="GR366">
        <v>0.125319</v>
      </c>
      <c r="GS366">
        <v>0</v>
      </c>
      <c r="GT366">
        <v>25.1588</v>
      </c>
      <c r="GU366">
        <v>999.9</v>
      </c>
      <c r="GV366">
        <v>57.716</v>
      </c>
      <c r="GW366">
        <v>29.205</v>
      </c>
      <c r="GX366">
        <v>25.991</v>
      </c>
      <c r="GY366">
        <v>55.6064</v>
      </c>
      <c r="GZ366">
        <v>43.101</v>
      </c>
      <c r="HA366">
        <v>1</v>
      </c>
      <c r="HB366">
        <v>-0.0612602</v>
      </c>
      <c r="HC366">
        <v>0.0592593</v>
      </c>
      <c r="HD366">
        <v>20.1137</v>
      </c>
      <c r="HE366">
        <v>5.19812</v>
      </c>
      <c r="HF366">
        <v>12.0052</v>
      </c>
      <c r="HG366">
        <v>4.9752</v>
      </c>
      <c r="HH366">
        <v>3.293</v>
      </c>
      <c r="HI366">
        <v>9999</v>
      </c>
      <c r="HJ366">
        <v>9999</v>
      </c>
      <c r="HK366">
        <v>9999</v>
      </c>
      <c r="HL366">
        <v>629</v>
      </c>
      <c r="HM366">
        <v>1.86322</v>
      </c>
      <c r="HN366">
        <v>1.86804</v>
      </c>
      <c r="HO366">
        <v>1.86783</v>
      </c>
      <c r="HP366">
        <v>1.86899</v>
      </c>
      <c r="HQ366">
        <v>1.86981</v>
      </c>
      <c r="HR366">
        <v>1.86584</v>
      </c>
      <c r="HS366">
        <v>1.86691</v>
      </c>
      <c r="HT366">
        <v>1.86829</v>
      </c>
      <c r="HU366">
        <v>5</v>
      </c>
      <c r="HV366">
        <v>0</v>
      </c>
      <c r="HW366">
        <v>0</v>
      </c>
      <c r="HX366">
        <v>0</v>
      </c>
      <c r="HY366" t="s">
        <v>422</v>
      </c>
      <c r="HZ366" t="s">
        <v>423</v>
      </c>
      <c r="IA366" t="s">
        <v>424</v>
      </c>
      <c r="IB366" t="s">
        <v>424</v>
      </c>
      <c r="IC366" t="s">
        <v>424</v>
      </c>
      <c r="ID366" t="s">
        <v>424</v>
      </c>
      <c r="IE366">
        <v>0</v>
      </c>
      <c r="IF366">
        <v>100</v>
      </c>
      <c r="IG366">
        <v>100</v>
      </c>
      <c r="IH366">
        <v>9.711</v>
      </c>
      <c r="II366">
        <v>0.4904</v>
      </c>
      <c r="IJ366">
        <v>4.02706509432224</v>
      </c>
      <c r="IK366">
        <v>0.00601174518973114</v>
      </c>
      <c r="IL366">
        <v>2.77886958061485e-07</v>
      </c>
      <c r="IM366">
        <v>-3.54636231360687e-10</v>
      </c>
      <c r="IN366">
        <v>-0.0404303883988718</v>
      </c>
      <c r="IO366">
        <v>-0.0177815531441476</v>
      </c>
      <c r="IP366">
        <v>0.00205572605671414</v>
      </c>
      <c r="IQ366">
        <v>-1.65519735432211e-05</v>
      </c>
      <c r="IR366">
        <v>-4</v>
      </c>
      <c r="IS366">
        <v>1848</v>
      </c>
      <c r="IT366">
        <v>1</v>
      </c>
      <c r="IU366">
        <v>25</v>
      </c>
      <c r="IV366">
        <v>24614</v>
      </c>
      <c r="IW366">
        <v>24613.9</v>
      </c>
      <c r="IX366">
        <v>2.12158</v>
      </c>
      <c r="IY366">
        <v>2.59644</v>
      </c>
      <c r="IZ366">
        <v>1.54785</v>
      </c>
      <c r="JA366">
        <v>2.30347</v>
      </c>
      <c r="JB366">
        <v>1.34644</v>
      </c>
      <c r="JC366">
        <v>2.41333</v>
      </c>
      <c r="JD366">
        <v>33.6254</v>
      </c>
      <c r="JE366">
        <v>24.2188</v>
      </c>
      <c r="JF366">
        <v>18</v>
      </c>
      <c r="JG366">
        <v>496.439</v>
      </c>
      <c r="JH366">
        <v>409.833</v>
      </c>
      <c r="JI366">
        <v>25.0005</v>
      </c>
      <c r="JJ366">
        <v>26.4377</v>
      </c>
      <c r="JK366">
        <v>30.0003</v>
      </c>
      <c r="JL366">
        <v>26.3711</v>
      </c>
      <c r="JM366">
        <v>26.3114</v>
      </c>
      <c r="JN366">
        <v>42.5097</v>
      </c>
      <c r="JO366">
        <v>39.5848</v>
      </c>
      <c r="JP366">
        <v>83.0098</v>
      </c>
      <c r="JQ366">
        <v>25</v>
      </c>
      <c r="JR366">
        <v>1038.68</v>
      </c>
      <c r="JS366">
        <v>17.6753</v>
      </c>
      <c r="JT366">
        <v>102.353</v>
      </c>
      <c r="JU366">
        <v>103.142</v>
      </c>
    </row>
    <row r="367" spans="1:281">
      <c r="A367">
        <v>351</v>
      </c>
      <c r="B367">
        <v>1659028469.5</v>
      </c>
      <c r="C367">
        <v>4786.40000009537</v>
      </c>
      <c r="D367" t="s">
        <v>1129</v>
      </c>
      <c r="E367" t="s">
        <v>1130</v>
      </c>
      <c r="F367">
        <v>5</v>
      </c>
      <c r="G367" t="s">
        <v>1006</v>
      </c>
      <c r="H367" t="s">
        <v>417</v>
      </c>
      <c r="I367">
        <v>1659028461.94444</v>
      </c>
      <c r="J367">
        <f>(K367)/1000</f>
        <v>0</v>
      </c>
      <c r="K367">
        <f>IF(CZ367, AN367, AH367)</f>
        <v>0</v>
      </c>
      <c r="L367">
        <f>IF(CZ367, AI367, AG367)</f>
        <v>0</v>
      </c>
      <c r="M367">
        <f>DB367 - IF(AU367&gt;1, L367*CV367*100.0/(AW367*DP367), 0)</f>
        <v>0</v>
      </c>
      <c r="N367">
        <f>((T367-J367/2)*M367-L367)/(T367+J367/2)</f>
        <v>0</v>
      </c>
      <c r="O367">
        <f>N367*(DI367+DJ367)/1000.0</f>
        <v>0</v>
      </c>
      <c r="P367">
        <f>(DB367 - IF(AU367&gt;1, L367*CV367*100.0/(AW367*DP367), 0))*(DI367+DJ367)/1000.0</f>
        <v>0</v>
      </c>
      <c r="Q367">
        <f>2.0/((1/S367-1/R367)+SIGN(S367)*SQRT((1/S367-1/R367)*(1/S367-1/R367) + 4*CW367/((CW367+1)*(CW367+1))*(2*1/S367*1/R367-1/R367*1/R367)))</f>
        <v>0</v>
      </c>
      <c r="R367">
        <f>IF(LEFT(CX367,1)&lt;&gt;"0",IF(LEFT(CX367,1)="1",3.0,CY367),$D$5+$E$5*(DP367*DI367/($K$5*1000))+$F$5*(DP367*DI367/($K$5*1000))*MAX(MIN(CV367,$J$5),$I$5)*MAX(MIN(CV367,$J$5),$I$5)+$G$5*MAX(MIN(CV367,$J$5),$I$5)*(DP367*DI367/($K$5*1000))+$H$5*(DP367*DI367/($K$5*1000))*(DP367*DI367/($K$5*1000)))</f>
        <v>0</v>
      </c>
      <c r="S367">
        <f>J367*(1000-(1000*0.61365*exp(17.502*W367/(240.97+W367))/(DI367+DJ367)+DD367)/2)/(1000*0.61365*exp(17.502*W367/(240.97+W367))/(DI367+DJ367)-DD367)</f>
        <v>0</v>
      </c>
      <c r="T367">
        <f>1/((CW367+1)/(Q367/1.6)+1/(R367/1.37)) + CW367/((CW367+1)/(Q367/1.6) + CW367/(R367/1.37))</f>
        <v>0</v>
      </c>
      <c r="U367">
        <f>(CR367*CU367)</f>
        <v>0</v>
      </c>
      <c r="V367">
        <f>(DK367+(U367+2*0.95*5.67E-8*(((DK367+$B$7)+273)^4-(DK367+273)^4)-44100*J367)/(1.84*29.3*R367+8*0.95*5.67E-8*(DK367+273)^3))</f>
        <v>0</v>
      </c>
      <c r="W367">
        <f>($C$7*DL367+$D$7*DM367+$E$7*V367)</f>
        <v>0</v>
      </c>
      <c r="X367">
        <f>0.61365*exp(17.502*W367/(240.97+W367))</f>
        <v>0</v>
      </c>
      <c r="Y367">
        <f>(Z367/AA367*100)</f>
        <v>0</v>
      </c>
      <c r="Z367">
        <f>DD367*(DI367+DJ367)/1000</f>
        <v>0</v>
      </c>
      <c r="AA367">
        <f>0.61365*exp(17.502*DK367/(240.97+DK367))</f>
        <v>0</v>
      </c>
      <c r="AB367">
        <f>(X367-DD367*(DI367+DJ367)/1000)</f>
        <v>0</v>
      </c>
      <c r="AC367">
        <f>(-J367*44100)</f>
        <v>0</v>
      </c>
      <c r="AD367">
        <f>2*29.3*R367*0.92*(DK367-W367)</f>
        <v>0</v>
      </c>
      <c r="AE367">
        <f>2*0.95*5.67E-8*(((DK367+$B$7)+273)^4-(W367+273)^4)</f>
        <v>0</v>
      </c>
      <c r="AF367">
        <f>U367+AE367+AC367+AD367</f>
        <v>0</v>
      </c>
      <c r="AG367">
        <f>DH367*AU367*(DC367-DB367*(1000-AU367*DE367)/(1000-AU367*DD367))/(100*CV367)</f>
        <v>0</v>
      </c>
      <c r="AH367">
        <f>1000*DH367*AU367*(DD367-DE367)/(100*CV367*(1000-AU367*DD367))</f>
        <v>0</v>
      </c>
      <c r="AI367">
        <f>(AJ367 - AK367 - DI367*1E3/(8.314*(DK367+273.15)) * AM367/DH367 * AL367) * DH367/(100*CV367) * (1000 - DE367)/1000</f>
        <v>0</v>
      </c>
      <c r="AJ367">
        <v>1050.5860152641</v>
      </c>
      <c r="AK367">
        <v>1002.18029090909</v>
      </c>
      <c r="AL367">
        <v>3.40725217065014</v>
      </c>
      <c r="AM367">
        <v>66.0504921813524</v>
      </c>
      <c r="AN367">
        <f>(AP367 - AO367 + DI367*1E3/(8.314*(DK367+273.15)) * AR367/DH367 * AQ367) * DH367/(100*CV367) * 1000/(1000 - AP367)</f>
        <v>0</v>
      </c>
      <c r="AO367">
        <v>17.6342658620346</v>
      </c>
      <c r="AP367">
        <v>24.5249692307692</v>
      </c>
      <c r="AQ367">
        <v>0.000252121212122423</v>
      </c>
      <c r="AR367">
        <v>92.47</v>
      </c>
      <c r="AS367">
        <v>0</v>
      </c>
      <c r="AT367">
        <v>0</v>
      </c>
      <c r="AU367">
        <f>IF(AS367*$H$13&gt;=AW367,1.0,(AW367/(AW367-AS367*$H$13)))</f>
        <v>0</v>
      </c>
      <c r="AV367">
        <f>(AU367-1)*100</f>
        <v>0</v>
      </c>
      <c r="AW367">
        <f>MAX(0,($B$13+$C$13*DP367)/(1+$D$13*DP367)*DI367/(DK367+273)*$E$13)</f>
        <v>0</v>
      </c>
      <c r="AX367" t="s">
        <v>418</v>
      </c>
      <c r="AY367" t="s">
        <v>418</v>
      </c>
      <c r="AZ367">
        <v>0</v>
      </c>
      <c r="BA367">
        <v>0</v>
      </c>
      <c r="BB367">
        <f>1-AZ367/BA367</f>
        <v>0</v>
      </c>
      <c r="BC367">
        <v>0</v>
      </c>
      <c r="BD367" t="s">
        <v>418</v>
      </c>
      <c r="BE367" t="s">
        <v>418</v>
      </c>
      <c r="BF367">
        <v>0</v>
      </c>
      <c r="BG367">
        <v>0</v>
      </c>
      <c r="BH367">
        <f>1-BF367/BG367</f>
        <v>0</v>
      </c>
      <c r="BI367">
        <v>0.5</v>
      </c>
      <c r="BJ367">
        <f>CS367</f>
        <v>0</v>
      </c>
      <c r="BK367">
        <f>L367</f>
        <v>0</v>
      </c>
      <c r="BL367">
        <f>BH367*BI367*BJ367</f>
        <v>0</v>
      </c>
      <c r="BM367">
        <f>(BK367-BC367)/BJ367</f>
        <v>0</v>
      </c>
      <c r="BN367">
        <f>(BA367-BG367)/BG367</f>
        <v>0</v>
      </c>
      <c r="BO367">
        <f>AZ367/(BB367+AZ367/BG367)</f>
        <v>0</v>
      </c>
      <c r="BP367" t="s">
        <v>418</v>
      </c>
      <c r="BQ367">
        <v>0</v>
      </c>
      <c r="BR367">
        <f>IF(BQ367&lt;&gt;0, BQ367, BO367)</f>
        <v>0</v>
      </c>
      <c r="BS367">
        <f>1-BR367/BG367</f>
        <v>0</v>
      </c>
      <c r="BT367">
        <f>(BG367-BF367)/(BG367-BR367)</f>
        <v>0</v>
      </c>
      <c r="BU367">
        <f>(BA367-BG367)/(BA367-BR367)</f>
        <v>0</v>
      </c>
      <c r="BV367">
        <f>(BG367-BF367)/(BG367-AZ367)</f>
        <v>0</v>
      </c>
      <c r="BW367">
        <f>(BA367-BG367)/(BA367-AZ367)</f>
        <v>0</v>
      </c>
      <c r="BX367">
        <f>(BT367*BR367/BF367)</f>
        <v>0</v>
      </c>
      <c r="BY367">
        <f>(1-BX367)</f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f>$B$11*DQ367+$C$11*DR367+$F$11*EC367*(1-EF367)</f>
        <v>0</v>
      </c>
      <c r="CS367">
        <f>CR367*CT367</f>
        <v>0</v>
      </c>
      <c r="CT367">
        <f>($B$11*$D$9+$C$11*$D$9+$F$11*((EP367+EH367)/MAX(EP367+EH367+EQ367, 0.1)*$I$9+EQ367/MAX(EP367+EH367+EQ367, 0.1)*$J$9))/($B$11+$C$11+$F$11)</f>
        <v>0</v>
      </c>
      <c r="CU367">
        <f>($B$11*$K$9+$C$11*$K$9+$F$11*((EP367+EH367)/MAX(EP367+EH367+EQ367, 0.1)*$P$9+EQ367/MAX(EP367+EH367+EQ367, 0.1)*$Q$9))/($B$11+$C$11+$F$11)</f>
        <v>0</v>
      </c>
      <c r="CV367">
        <v>6</v>
      </c>
      <c r="CW367">
        <v>0.5</v>
      </c>
      <c r="CX367" t="s">
        <v>419</v>
      </c>
      <c r="CY367">
        <v>2</v>
      </c>
      <c r="CZ367" t="b">
        <v>1</v>
      </c>
      <c r="DA367">
        <v>1659028461.94444</v>
      </c>
      <c r="DB367">
        <v>954.127740740741</v>
      </c>
      <c r="DC367">
        <v>1016.23844444444</v>
      </c>
      <c r="DD367">
        <v>24.5389777777778</v>
      </c>
      <c r="DE367">
        <v>17.6477925925926</v>
      </c>
      <c r="DF367">
        <v>944.473851851852</v>
      </c>
      <c r="DG367">
        <v>24.0483481481482</v>
      </c>
      <c r="DH367">
        <v>500.090851851852</v>
      </c>
      <c r="DI367">
        <v>90.3665814814815</v>
      </c>
      <c r="DJ367">
        <v>0.044962062962963</v>
      </c>
      <c r="DK367">
        <v>27.1879666666667</v>
      </c>
      <c r="DL367">
        <v>27.2034518518519</v>
      </c>
      <c r="DM367">
        <v>999.9</v>
      </c>
      <c r="DN367">
        <v>0</v>
      </c>
      <c r="DO367">
        <v>0</v>
      </c>
      <c r="DP367">
        <v>10017.4074074074</v>
      </c>
      <c r="DQ367">
        <v>0</v>
      </c>
      <c r="DR367">
        <v>18.149</v>
      </c>
      <c r="DS367">
        <v>-62.110762962963</v>
      </c>
      <c r="DT367">
        <v>978.130074074074</v>
      </c>
      <c r="DU367">
        <v>1034.49666666667</v>
      </c>
      <c r="DV367">
        <v>6.89119518518518</v>
      </c>
      <c r="DW367">
        <v>1016.23844444444</v>
      </c>
      <c r="DX367">
        <v>17.6477925925926</v>
      </c>
      <c r="DY367">
        <v>2.2175037037037</v>
      </c>
      <c r="DZ367">
        <v>1.59476962962963</v>
      </c>
      <c r="EA367">
        <v>19.0893259259259</v>
      </c>
      <c r="EB367">
        <v>13.9083555555556</v>
      </c>
      <c r="EC367">
        <v>2000.00703703704</v>
      </c>
      <c r="ED367">
        <v>0.979994333333334</v>
      </c>
      <c r="EE367">
        <v>0.0200057444444444</v>
      </c>
      <c r="EF367">
        <v>0</v>
      </c>
      <c r="EG367">
        <v>848.803777777778</v>
      </c>
      <c r="EH367">
        <v>5.00063</v>
      </c>
      <c r="EI367">
        <v>16743.3592592593</v>
      </c>
      <c r="EJ367">
        <v>17256.9259259259</v>
      </c>
      <c r="EK367">
        <v>38</v>
      </c>
      <c r="EL367">
        <v>38.0574074074074</v>
      </c>
      <c r="EM367">
        <v>37.5</v>
      </c>
      <c r="EN367">
        <v>37.375</v>
      </c>
      <c r="EO367">
        <v>39</v>
      </c>
      <c r="EP367">
        <v>1955.0962962963</v>
      </c>
      <c r="EQ367">
        <v>39.9107407407407</v>
      </c>
      <c r="ER367">
        <v>0</v>
      </c>
      <c r="ES367">
        <v>1659028468.9</v>
      </c>
      <c r="ET367">
        <v>0</v>
      </c>
      <c r="EU367">
        <v>848.808346153846</v>
      </c>
      <c r="EV367">
        <v>-1.90075214172513</v>
      </c>
      <c r="EW367">
        <v>-52.8786325055211</v>
      </c>
      <c r="EX367">
        <v>16742.9269230769</v>
      </c>
      <c r="EY367">
        <v>15</v>
      </c>
      <c r="EZ367">
        <v>0</v>
      </c>
      <c r="FA367" t="s">
        <v>420</v>
      </c>
      <c r="FB367">
        <v>1657551626.5</v>
      </c>
      <c r="FC367">
        <v>1657551629</v>
      </c>
      <c r="FD367">
        <v>0</v>
      </c>
      <c r="FE367">
        <v>0.403</v>
      </c>
      <c r="FF367">
        <v>0.009</v>
      </c>
      <c r="FG367">
        <v>9.41</v>
      </c>
      <c r="FH367">
        <v>0.087</v>
      </c>
      <c r="FI367">
        <v>417</v>
      </c>
      <c r="FJ367">
        <v>17</v>
      </c>
      <c r="FK367">
        <v>1.61</v>
      </c>
      <c r="FL367">
        <v>0.59</v>
      </c>
      <c r="FM367">
        <v>-62.1487</v>
      </c>
      <c r="FN367">
        <v>0.315178986866839</v>
      </c>
      <c r="FO367">
        <v>0.687110813479165</v>
      </c>
      <c r="FP367">
        <v>1</v>
      </c>
      <c r="FQ367">
        <v>848.930911764706</v>
      </c>
      <c r="FR367">
        <v>-2.18635599773443</v>
      </c>
      <c r="FS367">
        <v>0.286816027081829</v>
      </c>
      <c r="FT367">
        <v>0</v>
      </c>
      <c r="FU367">
        <v>6.8851445</v>
      </c>
      <c r="FV367">
        <v>0.106870018761719</v>
      </c>
      <c r="FW367">
        <v>0.0124289021940798</v>
      </c>
      <c r="FX367">
        <v>0</v>
      </c>
      <c r="FY367">
        <v>1</v>
      </c>
      <c r="FZ367">
        <v>3</v>
      </c>
      <c r="GA367" t="s">
        <v>421</v>
      </c>
      <c r="GB367">
        <v>2.97422</v>
      </c>
      <c r="GC367">
        <v>2.69912</v>
      </c>
      <c r="GD367">
        <v>0.16409</v>
      </c>
      <c r="GE367">
        <v>0.171415</v>
      </c>
      <c r="GF367">
        <v>0.104739</v>
      </c>
      <c r="GG367">
        <v>0.0840298</v>
      </c>
      <c r="GH367">
        <v>32563.8</v>
      </c>
      <c r="GI367">
        <v>35297</v>
      </c>
      <c r="GJ367">
        <v>35299.5</v>
      </c>
      <c r="GK367">
        <v>38632.3</v>
      </c>
      <c r="GL367">
        <v>44801.6</v>
      </c>
      <c r="GM367">
        <v>51108.9</v>
      </c>
      <c r="GN367">
        <v>55174.6</v>
      </c>
      <c r="GO367">
        <v>61963.3</v>
      </c>
      <c r="GP367">
        <v>1.984</v>
      </c>
      <c r="GQ367">
        <v>1.848</v>
      </c>
      <c r="GR367">
        <v>0.124425</v>
      </c>
      <c r="GS367">
        <v>0</v>
      </c>
      <c r="GT367">
        <v>25.1609</v>
      </c>
      <c r="GU367">
        <v>999.9</v>
      </c>
      <c r="GV367">
        <v>57.691</v>
      </c>
      <c r="GW367">
        <v>29.195</v>
      </c>
      <c r="GX367">
        <v>25.9645</v>
      </c>
      <c r="GY367">
        <v>55.4164</v>
      </c>
      <c r="GZ367">
        <v>43.1931</v>
      </c>
      <c r="HA367">
        <v>1</v>
      </c>
      <c r="HB367">
        <v>-0.0613821</v>
      </c>
      <c r="HC367">
        <v>0.0594771</v>
      </c>
      <c r="HD367">
        <v>20.1136</v>
      </c>
      <c r="HE367">
        <v>5.19812</v>
      </c>
      <c r="HF367">
        <v>12.004</v>
      </c>
      <c r="HG367">
        <v>4.976</v>
      </c>
      <c r="HH367">
        <v>3.2932</v>
      </c>
      <c r="HI367">
        <v>9999</v>
      </c>
      <c r="HJ367">
        <v>9999</v>
      </c>
      <c r="HK367">
        <v>9999</v>
      </c>
      <c r="HL367">
        <v>629</v>
      </c>
      <c r="HM367">
        <v>1.86316</v>
      </c>
      <c r="HN367">
        <v>1.86798</v>
      </c>
      <c r="HO367">
        <v>1.86783</v>
      </c>
      <c r="HP367">
        <v>1.8689</v>
      </c>
      <c r="HQ367">
        <v>1.86981</v>
      </c>
      <c r="HR367">
        <v>1.86584</v>
      </c>
      <c r="HS367">
        <v>1.86691</v>
      </c>
      <c r="HT367">
        <v>1.86829</v>
      </c>
      <c r="HU367">
        <v>5</v>
      </c>
      <c r="HV367">
        <v>0</v>
      </c>
      <c r="HW367">
        <v>0</v>
      </c>
      <c r="HX367">
        <v>0</v>
      </c>
      <c r="HY367" t="s">
        <v>422</v>
      </c>
      <c r="HZ367" t="s">
        <v>423</v>
      </c>
      <c r="IA367" t="s">
        <v>424</v>
      </c>
      <c r="IB367" t="s">
        <v>424</v>
      </c>
      <c r="IC367" t="s">
        <v>424</v>
      </c>
      <c r="ID367" t="s">
        <v>424</v>
      </c>
      <c r="IE367">
        <v>0</v>
      </c>
      <c r="IF367">
        <v>100</v>
      </c>
      <c r="IG367">
        <v>100</v>
      </c>
      <c r="IH367">
        <v>9.792</v>
      </c>
      <c r="II367">
        <v>0.4902</v>
      </c>
      <c r="IJ367">
        <v>4.02706509432224</v>
      </c>
      <c r="IK367">
        <v>0.00601174518973114</v>
      </c>
      <c r="IL367">
        <v>2.77886958061485e-07</v>
      </c>
      <c r="IM367">
        <v>-3.54636231360687e-10</v>
      </c>
      <c r="IN367">
        <v>-0.0404303883988718</v>
      </c>
      <c r="IO367">
        <v>-0.0177815531441476</v>
      </c>
      <c r="IP367">
        <v>0.00205572605671414</v>
      </c>
      <c r="IQ367">
        <v>-1.65519735432211e-05</v>
      </c>
      <c r="IR367">
        <v>-4</v>
      </c>
      <c r="IS367">
        <v>1848</v>
      </c>
      <c r="IT367">
        <v>1</v>
      </c>
      <c r="IU367">
        <v>25</v>
      </c>
      <c r="IV367">
        <v>24614</v>
      </c>
      <c r="IW367">
        <v>24614</v>
      </c>
      <c r="IX367">
        <v>2.14722</v>
      </c>
      <c r="IY367">
        <v>2.60132</v>
      </c>
      <c r="IZ367">
        <v>1.54785</v>
      </c>
      <c r="JA367">
        <v>2.30347</v>
      </c>
      <c r="JB367">
        <v>1.34644</v>
      </c>
      <c r="JC367">
        <v>2.32056</v>
      </c>
      <c r="JD367">
        <v>33.6254</v>
      </c>
      <c r="JE367">
        <v>24.2188</v>
      </c>
      <c r="JF367">
        <v>18</v>
      </c>
      <c r="JG367">
        <v>497.356</v>
      </c>
      <c r="JH367">
        <v>410.058</v>
      </c>
      <c r="JI367">
        <v>25.0002</v>
      </c>
      <c r="JJ367">
        <v>26.4399</v>
      </c>
      <c r="JK367">
        <v>30.0001</v>
      </c>
      <c r="JL367">
        <v>26.3711</v>
      </c>
      <c r="JM367">
        <v>26.3114</v>
      </c>
      <c r="JN367">
        <v>42.9798</v>
      </c>
      <c r="JO367">
        <v>39.5848</v>
      </c>
      <c r="JP367">
        <v>83.0098</v>
      </c>
      <c r="JQ367">
        <v>25</v>
      </c>
      <c r="JR367">
        <v>1058.77</v>
      </c>
      <c r="JS367">
        <v>17.6755</v>
      </c>
      <c r="JT367">
        <v>102.354</v>
      </c>
      <c r="JU367">
        <v>103.14</v>
      </c>
    </row>
    <row r="368" spans="1:281">
      <c r="A368">
        <v>352</v>
      </c>
      <c r="B368">
        <v>1659028475</v>
      </c>
      <c r="C368">
        <v>4791.90000009537</v>
      </c>
      <c r="D368" t="s">
        <v>1131</v>
      </c>
      <c r="E368" t="s">
        <v>1132</v>
      </c>
      <c r="F368">
        <v>5</v>
      </c>
      <c r="G368" t="s">
        <v>1006</v>
      </c>
      <c r="H368" t="s">
        <v>417</v>
      </c>
      <c r="I368">
        <v>1659028467.23214</v>
      </c>
      <c r="J368">
        <f>(K368)/1000</f>
        <v>0</v>
      </c>
      <c r="K368">
        <f>IF(CZ368, AN368, AH368)</f>
        <v>0</v>
      </c>
      <c r="L368">
        <f>IF(CZ368, AI368, AG368)</f>
        <v>0</v>
      </c>
      <c r="M368">
        <f>DB368 - IF(AU368&gt;1, L368*CV368*100.0/(AW368*DP368), 0)</f>
        <v>0</v>
      </c>
      <c r="N368">
        <f>((T368-J368/2)*M368-L368)/(T368+J368/2)</f>
        <v>0</v>
      </c>
      <c r="O368">
        <f>N368*(DI368+DJ368)/1000.0</f>
        <v>0</v>
      </c>
      <c r="P368">
        <f>(DB368 - IF(AU368&gt;1, L368*CV368*100.0/(AW368*DP368), 0))*(DI368+DJ368)/1000.0</f>
        <v>0</v>
      </c>
      <c r="Q368">
        <f>2.0/((1/S368-1/R368)+SIGN(S368)*SQRT((1/S368-1/R368)*(1/S368-1/R368) + 4*CW368/((CW368+1)*(CW368+1))*(2*1/S368*1/R368-1/R368*1/R368)))</f>
        <v>0</v>
      </c>
      <c r="R368">
        <f>IF(LEFT(CX368,1)&lt;&gt;"0",IF(LEFT(CX368,1)="1",3.0,CY368),$D$5+$E$5*(DP368*DI368/($K$5*1000))+$F$5*(DP368*DI368/($K$5*1000))*MAX(MIN(CV368,$J$5),$I$5)*MAX(MIN(CV368,$J$5),$I$5)+$G$5*MAX(MIN(CV368,$J$5),$I$5)*(DP368*DI368/($K$5*1000))+$H$5*(DP368*DI368/($K$5*1000))*(DP368*DI368/($K$5*1000)))</f>
        <v>0</v>
      </c>
      <c r="S368">
        <f>J368*(1000-(1000*0.61365*exp(17.502*W368/(240.97+W368))/(DI368+DJ368)+DD368)/2)/(1000*0.61365*exp(17.502*W368/(240.97+W368))/(DI368+DJ368)-DD368)</f>
        <v>0</v>
      </c>
      <c r="T368">
        <f>1/((CW368+1)/(Q368/1.6)+1/(R368/1.37)) + CW368/((CW368+1)/(Q368/1.6) + CW368/(R368/1.37))</f>
        <v>0</v>
      </c>
      <c r="U368">
        <f>(CR368*CU368)</f>
        <v>0</v>
      </c>
      <c r="V368">
        <f>(DK368+(U368+2*0.95*5.67E-8*(((DK368+$B$7)+273)^4-(DK368+273)^4)-44100*J368)/(1.84*29.3*R368+8*0.95*5.67E-8*(DK368+273)^3))</f>
        <v>0</v>
      </c>
      <c r="W368">
        <f>($C$7*DL368+$D$7*DM368+$E$7*V368)</f>
        <v>0</v>
      </c>
      <c r="X368">
        <f>0.61365*exp(17.502*W368/(240.97+W368))</f>
        <v>0</v>
      </c>
      <c r="Y368">
        <f>(Z368/AA368*100)</f>
        <v>0</v>
      </c>
      <c r="Z368">
        <f>DD368*(DI368+DJ368)/1000</f>
        <v>0</v>
      </c>
      <c r="AA368">
        <f>0.61365*exp(17.502*DK368/(240.97+DK368))</f>
        <v>0</v>
      </c>
      <c r="AB368">
        <f>(X368-DD368*(DI368+DJ368)/1000)</f>
        <v>0</v>
      </c>
      <c r="AC368">
        <f>(-J368*44100)</f>
        <v>0</v>
      </c>
      <c r="AD368">
        <f>2*29.3*R368*0.92*(DK368-W368)</f>
        <v>0</v>
      </c>
      <c r="AE368">
        <f>2*0.95*5.67E-8*(((DK368+$B$7)+273)^4-(W368+273)^4)</f>
        <v>0</v>
      </c>
      <c r="AF368">
        <f>U368+AE368+AC368+AD368</f>
        <v>0</v>
      </c>
      <c r="AG368">
        <f>DH368*AU368*(DC368-DB368*(1000-AU368*DE368)/(1000-AU368*DD368))/(100*CV368)</f>
        <v>0</v>
      </c>
      <c r="AH368">
        <f>1000*DH368*AU368*(DD368-DE368)/(100*CV368*(1000-AU368*DD368))</f>
        <v>0</v>
      </c>
      <c r="AI368">
        <f>(AJ368 - AK368 - DI368*1E3/(8.314*(DK368+273.15)) * AM368/DH368 * AL368) * DH368/(100*CV368) * (1000 - DE368)/1000</f>
        <v>0</v>
      </c>
      <c r="AJ368">
        <v>1068.97127036488</v>
      </c>
      <c r="AK368">
        <v>1020.58684848485</v>
      </c>
      <c r="AL368">
        <v>3.40101721300436</v>
      </c>
      <c r="AM368">
        <v>66.0504921813524</v>
      </c>
      <c r="AN368">
        <f>(AP368 - AO368 + DI368*1E3/(8.314*(DK368+273.15)) * AR368/DH368 * AQ368) * DH368/(100*CV368) * 1000/(1000 - AP368)</f>
        <v>0</v>
      </c>
      <c r="AO368">
        <v>17.6330783309524</v>
      </c>
      <c r="AP368">
        <v>24.5260909090909</v>
      </c>
      <c r="AQ368">
        <v>-0.000997769696965409</v>
      </c>
      <c r="AR368">
        <v>92.47</v>
      </c>
      <c r="AS368">
        <v>0</v>
      </c>
      <c r="AT368">
        <v>0</v>
      </c>
      <c r="AU368">
        <f>IF(AS368*$H$13&gt;=AW368,1.0,(AW368/(AW368-AS368*$H$13)))</f>
        <v>0</v>
      </c>
      <c r="AV368">
        <f>(AU368-1)*100</f>
        <v>0</v>
      </c>
      <c r="AW368">
        <f>MAX(0,($B$13+$C$13*DP368)/(1+$D$13*DP368)*DI368/(DK368+273)*$E$13)</f>
        <v>0</v>
      </c>
      <c r="AX368" t="s">
        <v>418</v>
      </c>
      <c r="AY368" t="s">
        <v>418</v>
      </c>
      <c r="AZ368">
        <v>0</v>
      </c>
      <c r="BA368">
        <v>0</v>
      </c>
      <c r="BB368">
        <f>1-AZ368/BA368</f>
        <v>0</v>
      </c>
      <c r="BC368">
        <v>0</v>
      </c>
      <c r="BD368" t="s">
        <v>418</v>
      </c>
      <c r="BE368" t="s">
        <v>418</v>
      </c>
      <c r="BF368">
        <v>0</v>
      </c>
      <c r="BG368">
        <v>0</v>
      </c>
      <c r="BH368">
        <f>1-BF368/BG368</f>
        <v>0</v>
      </c>
      <c r="BI368">
        <v>0.5</v>
      </c>
      <c r="BJ368">
        <f>CS368</f>
        <v>0</v>
      </c>
      <c r="BK368">
        <f>L368</f>
        <v>0</v>
      </c>
      <c r="BL368">
        <f>BH368*BI368*BJ368</f>
        <v>0</v>
      </c>
      <c r="BM368">
        <f>(BK368-BC368)/BJ368</f>
        <v>0</v>
      </c>
      <c r="BN368">
        <f>(BA368-BG368)/BG368</f>
        <v>0</v>
      </c>
      <c r="BO368">
        <f>AZ368/(BB368+AZ368/BG368)</f>
        <v>0</v>
      </c>
      <c r="BP368" t="s">
        <v>418</v>
      </c>
      <c r="BQ368">
        <v>0</v>
      </c>
      <c r="BR368">
        <f>IF(BQ368&lt;&gt;0, BQ368, BO368)</f>
        <v>0</v>
      </c>
      <c r="BS368">
        <f>1-BR368/BG368</f>
        <v>0</v>
      </c>
      <c r="BT368">
        <f>(BG368-BF368)/(BG368-BR368)</f>
        <v>0</v>
      </c>
      <c r="BU368">
        <f>(BA368-BG368)/(BA368-BR368)</f>
        <v>0</v>
      </c>
      <c r="BV368">
        <f>(BG368-BF368)/(BG368-AZ368)</f>
        <v>0</v>
      </c>
      <c r="BW368">
        <f>(BA368-BG368)/(BA368-AZ368)</f>
        <v>0</v>
      </c>
      <c r="BX368">
        <f>(BT368*BR368/BF368)</f>
        <v>0</v>
      </c>
      <c r="BY368">
        <f>(1-BX368)</f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f>$B$11*DQ368+$C$11*DR368+$F$11*EC368*(1-EF368)</f>
        <v>0</v>
      </c>
      <c r="CS368">
        <f>CR368*CT368</f>
        <v>0</v>
      </c>
      <c r="CT368">
        <f>($B$11*$D$9+$C$11*$D$9+$F$11*((EP368+EH368)/MAX(EP368+EH368+EQ368, 0.1)*$I$9+EQ368/MAX(EP368+EH368+EQ368, 0.1)*$J$9))/($B$11+$C$11+$F$11)</f>
        <v>0</v>
      </c>
      <c r="CU368">
        <f>($B$11*$K$9+$C$11*$K$9+$F$11*((EP368+EH368)/MAX(EP368+EH368+EQ368, 0.1)*$P$9+EQ368/MAX(EP368+EH368+EQ368, 0.1)*$Q$9))/($B$11+$C$11+$F$11)</f>
        <v>0</v>
      </c>
      <c r="CV368">
        <v>6</v>
      </c>
      <c r="CW368">
        <v>0.5</v>
      </c>
      <c r="CX368" t="s">
        <v>419</v>
      </c>
      <c r="CY368">
        <v>2</v>
      </c>
      <c r="CZ368" t="b">
        <v>1</v>
      </c>
      <c r="DA368">
        <v>1659028467.23214</v>
      </c>
      <c r="DB368">
        <v>971.575</v>
      </c>
      <c r="DC368">
        <v>1033.615</v>
      </c>
      <c r="DD368">
        <v>24.5329821428571</v>
      </c>
      <c r="DE368">
        <v>17.6389821428571</v>
      </c>
      <c r="DF368">
        <v>961.824428571428</v>
      </c>
      <c r="DG368">
        <v>24.0426392857143</v>
      </c>
      <c r="DH368">
        <v>500.07725</v>
      </c>
      <c r="DI368">
        <v>90.3665571428572</v>
      </c>
      <c r="DJ368">
        <v>0.0448474571428572</v>
      </c>
      <c r="DK368">
        <v>27.1881321428571</v>
      </c>
      <c r="DL368">
        <v>27.194675</v>
      </c>
      <c r="DM368">
        <v>999.9</v>
      </c>
      <c r="DN368">
        <v>0</v>
      </c>
      <c r="DO368">
        <v>0</v>
      </c>
      <c r="DP368">
        <v>10007.1428571429</v>
      </c>
      <c r="DQ368">
        <v>0</v>
      </c>
      <c r="DR368">
        <v>18.149</v>
      </c>
      <c r="DS368">
        <v>-62.0395678571429</v>
      </c>
      <c r="DT368">
        <v>996.010142857143</v>
      </c>
      <c r="DU368">
        <v>1052.17428571429</v>
      </c>
      <c r="DV368">
        <v>6.89399642857143</v>
      </c>
      <c r="DW368">
        <v>1033.615</v>
      </c>
      <c r="DX368">
        <v>17.6389821428571</v>
      </c>
      <c r="DY368">
        <v>2.21696071428571</v>
      </c>
      <c r="DZ368">
        <v>1.59397428571429</v>
      </c>
      <c r="EA368">
        <v>19.0854035714286</v>
      </c>
      <c r="EB368">
        <v>13.9006678571429</v>
      </c>
      <c r="EC368">
        <v>1999.9975</v>
      </c>
      <c r="ED368">
        <v>0.979994321428572</v>
      </c>
      <c r="EE368">
        <v>0.0200057571428571</v>
      </c>
      <c r="EF368">
        <v>0</v>
      </c>
      <c r="EG368">
        <v>848.589392857143</v>
      </c>
      <c r="EH368">
        <v>5.00063</v>
      </c>
      <c r="EI368">
        <v>16738.5285714286</v>
      </c>
      <c r="EJ368">
        <v>17256.8428571429</v>
      </c>
      <c r="EK368">
        <v>38</v>
      </c>
      <c r="EL368">
        <v>38.0575714285714</v>
      </c>
      <c r="EM368">
        <v>37.5</v>
      </c>
      <c r="EN368">
        <v>37.375</v>
      </c>
      <c r="EO368">
        <v>39</v>
      </c>
      <c r="EP368">
        <v>1955.08714285714</v>
      </c>
      <c r="EQ368">
        <v>39.9103571428571</v>
      </c>
      <c r="ER368">
        <v>0</v>
      </c>
      <c r="ES368">
        <v>1659028473.7</v>
      </c>
      <c r="ET368">
        <v>0</v>
      </c>
      <c r="EU368">
        <v>848.600192307692</v>
      </c>
      <c r="EV368">
        <v>-2.98588035046394</v>
      </c>
      <c r="EW368">
        <v>-52.5299146488207</v>
      </c>
      <c r="EX368">
        <v>16738.55</v>
      </c>
      <c r="EY368">
        <v>15</v>
      </c>
      <c r="EZ368">
        <v>0</v>
      </c>
      <c r="FA368" t="s">
        <v>420</v>
      </c>
      <c r="FB368">
        <v>1657551626.5</v>
      </c>
      <c r="FC368">
        <v>1657551629</v>
      </c>
      <c r="FD368">
        <v>0</v>
      </c>
      <c r="FE368">
        <v>0.403</v>
      </c>
      <c r="FF368">
        <v>0.009</v>
      </c>
      <c r="FG368">
        <v>9.41</v>
      </c>
      <c r="FH368">
        <v>0.087</v>
      </c>
      <c r="FI368">
        <v>417</v>
      </c>
      <c r="FJ368">
        <v>17</v>
      </c>
      <c r="FK368">
        <v>1.61</v>
      </c>
      <c r="FL368">
        <v>0.59</v>
      </c>
      <c r="FM368">
        <v>-62.10561</v>
      </c>
      <c r="FN368">
        <v>2.19928930581607</v>
      </c>
      <c r="FO368">
        <v>0.677989734361812</v>
      </c>
      <c r="FP368">
        <v>0</v>
      </c>
      <c r="FQ368">
        <v>848.740617647059</v>
      </c>
      <c r="FR368">
        <v>-2.49003819851821</v>
      </c>
      <c r="FS368">
        <v>0.315390235842915</v>
      </c>
      <c r="FT368">
        <v>0</v>
      </c>
      <c r="FU368">
        <v>6.89172375</v>
      </c>
      <c r="FV368">
        <v>0.0440178236397547</v>
      </c>
      <c r="FW368">
        <v>0.00809387320369553</v>
      </c>
      <c r="FX368">
        <v>1</v>
      </c>
      <c r="FY368">
        <v>1</v>
      </c>
      <c r="FZ368">
        <v>3</v>
      </c>
      <c r="GA368" t="s">
        <v>421</v>
      </c>
      <c r="GB368">
        <v>2.97412</v>
      </c>
      <c r="GC368">
        <v>2.69826</v>
      </c>
      <c r="GD368">
        <v>0.166021</v>
      </c>
      <c r="GE368">
        <v>0.173466</v>
      </c>
      <c r="GF368">
        <v>0.104707</v>
      </c>
      <c r="GG368">
        <v>0.0839608</v>
      </c>
      <c r="GH368">
        <v>32488.6</v>
      </c>
      <c r="GI368">
        <v>35210.2</v>
      </c>
      <c r="GJ368">
        <v>35299.5</v>
      </c>
      <c r="GK368">
        <v>38632.8</v>
      </c>
      <c r="GL368">
        <v>44803.4</v>
      </c>
      <c r="GM368">
        <v>51112.2</v>
      </c>
      <c r="GN368">
        <v>55174.6</v>
      </c>
      <c r="GO368">
        <v>61962.6</v>
      </c>
      <c r="GP368">
        <v>1.9838</v>
      </c>
      <c r="GQ368">
        <v>1.8468</v>
      </c>
      <c r="GR368">
        <v>0.12517</v>
      </c>
      <c r="GS368">
        <v>0</v>
      </c>
      <c r="GT368">
        <v>25.163</v>
      </c>
      <c r="GU368">
        <v>999.9</v>
      </c>
      <c r="GV368">
        <v>57.643</v>
      </c>
      <c r="GW368">
        <v>29.205</v>
      </c>
      <c r="GX368">
        <v>25.9603</v>
      </c>
      <c r="GY368">
        <v>55.5064</v>
      </c>
      <c r="GZ368">
        <v>42.9127</v>
      </c>
      <c r="HA368">
        <v>1</v>
      </c>
      <c r="HB368">
        <v>-0.0611789</v>
      </c>
      <c r="HC368">
        <v>0.0583878</v>
      </c>
      <c r="HD368">
        <v>20.114</v>
      </c>
      <c r="HE368">
        <v>5.20052</v>
      </c>
      <c r="HF368">
        <v>12.004</v>
      </c>
      <c r="HG368">
        <v>4.976</v>
      </c>
      <c r="HH368">
        <v>3.2936</v>
      </c>
      <c r="HI368">
        <v>9999</v>
      </c>
      <c r="HJ368">
        <v>9999</v>
      </c>
      <c r="HK368">
        <v>9999</v>
      </c>
      <c r="HL368">
        <v>629</v>
      </c>
      <c r="HM368">
        <v>1.86313</v>
      </c>
      <c r="HN368">
        <v>1.86801</v>
      </c>
      <c r="HO368">
        <v>1.86783</v>
      </c>
      <c r="HP368">
        <v>1.86896</v>
      </c>
      <c r="HQ368">
        <v>1.86981</v>
      </c>
      <c r="HR368">
        <v>1.86584</v>
      </c>
      <c r="HS368">
        <v>1.86691</v>
      </c>
      <c r="HT368">
        <v>1.86829</v>
      </c>
      <c r="HU368">
        <v>5</v>
      </c>
      <c r="HV368">
        <v>0</v>
      </c>
      <c r="HW368">
        <v>0</v>
      </c>
      <c r="HX368">
        <v>0</v>
      </c>
      <c r="HY368" t="s">
        <v>422</v>
      </c>
      <c r="HZ368" t="s">
        <v>423</v>
      </c>
      <c r="IA368" t="s">
        <v>424</v>
      </c>
      <c r="IB368" t="s">
        <v>424</v>
      </c>
      <c r="IC368" t="s">
        <v>424</v>
      </c>
      <c r="ID368" t="s">
        <v>424</v>
      </c>
      <c r="IE368">
        <v>0</v>
      </c>
      <c r="IF368">
        <v>100</v>
      </c>
      <c r="IG368">
        <v>100</v>
      </c>
      <c r="IH368">
        <v>9.891</v>
      </c>
      <c r="II368">
        <v>0.4897</v>
      </c>
      <c r="IJ368">
        <v>4.02706509432224</v>
      </c>
      <c r="IK368">
        <v>0.00601174518973114</v>
      </c>
      <c r="IL368">
        <v>2.77886958061485e-07</v>
      </c>
      <c r="IM368">
        <v>-3.54636231360687e-10</v>
      </c>
      <c r="IN368">
        <v>-0.0404303883988718</v>
      </c>
      <c r="IO368">
        <v>-0.0177815531441476</v>
      </c>
      <c r="IP368">
        <v>0.00205572605671414</v>
      </c>
      <c r="IQ368">
        <v>-1.65519735432211e-05</v>
      </c>
      <c r="IR368">
        <v>-4</v>
      </c>
      <c r="IS368">
        <v>1848</v>
      </c>
      <c r="IT368">
        <v>1</v>
      </c>
      <c r="IU368">
        <v>25</v>
      </c>
      <c r="IV368">
        <v>24614.1</v>
      </c>
      <c r="IW368">
        <v>24614.1</v>
      </c>
      <c r="IX368">
        <v>2.17651</v>
      </c>
      <c r="IY368">
        <v>2.59277</v>
      </c>
      <c r="IZ368">
        <v>1.54785</v>
      </c>
      <c r="JA368">
        <v>2.30469</v>
      </c>
      <c r="JB368">
        <v>1.34644</v>
      </c>
      <c r="JC368">
        <v>2.39136</v>
      </c>
      <c r="JD368">
        <v>33.6254</v>
      </c>
      <c r="JE368">
        <v>24.2276</v>
      </c>
      <c r="JF368">
        <v>18</v>
      </c>
      <c r="JG368">
        <v>497.246</v>
      </c>
      <c r="JH368">
        <v>409.401</v>
      </c>
      <c r="JI368">
        <v>25.0001</v>
      </c>
      <c r="JJ368">
        <v>26.4422</v>
      </c>
      <c r="JK368">
        <v>30.0004</v>
      </c>
      <c r="JL368">
        <v>26.3733</v>
      </c>
      <c r="JM368">
        <v>26.3136</v>
      </c>
      <c r="JN368">
        <v>43.6061</v>
      </c>
      <c r="JO368">
        <v>39.5848</v>
      </c>
      <c r="JP368">
        <v>82.6309</v>
      </c>
      <c r="JQ368">
        <v>25</v>
      </c>
      <c r="JR368">
        <v>1072.22</v>
      </c>
      <c r="JS368">
        <v>17.6796</v>
      </c>
      <c r="JT368">
        <v>102.354</v>
      </c>
      <c r="JU368">
        <v>103.14</v>
      </c>
    </row>
    <row r="369" spans="1:281">
      <c r="A369">
        <v>353</v>
      </c>
      <c r="B369">
        <v>1659028480</v>
      </c>
      <c r="C369">
        <v>4796.90000009537</v>
      </c>
      <c r="D369" t="s">
        <v>1133</v>
      </c>
      <c r="E369" t="s">
        <v>1134</v>
      </c>
      <c r="F369">
        <v>5</v>
      </c>
      <c r="G369" t="s">
        <v>1006</v>
      </c>
      <c r="H369" t="s">
        <v>417</v>
      </c>
      <c r="I369">
        <v>1659028472.51852</v>
      </c>
      <c r="J369">
        <f>(K369)/1000</f>
        <v>0</v>
      </c>
      <c r="K369">
        <f>IF(CZ369, AN369, AH369)</f>
        <v>0</v>
      </c>
      <c r="L369">
        <f>IF(CZ369, AI369, AG369)</f>
        <v>0</v>
      </c>
      <c r="M369">
        <f>DB369 - IF(AU369&gt;1, L369*CV369*100.0/(AW369*DP369), 0)</f>
        <v>0</v>
      </c>
      <c r="N369">
        <f>((T369-J369/2)*M369-L369)/(T369+J369/2)</f>
        <v>0</v>
      </c>
      <c r="O369">
        <f>N369*(DI369+DJ369)/1000.0</f>
        <v>0</v>
      </c>
      <c r="P369">
        <f>(DB369 - IF(AU369&gt;1, L369*CV369*100.0/(AW369*DP369), 0))*(DI369+DJ369)/1000.0</f>
        <v>0</v>
      </c>
      <c r="Q369">
        <f>2.0/((1/S369-1/R369)+SIGN(S369)*SQRT((1/S369-1/R369)*(1/S369-1/R369) + 4*CW369/((CW369+1)*(CW369+1))*(2*1/S369*1/R369-1/R369*1/R369)))</f>
        <v>0</v>
      </c>
      <c r="R369">
        <f>IF(LEFT(CX369,1)&lt;&gt;"0",IF(LEFT(CX369,1)="1",3.0,CY369),$D$5+$E$5*(DP369*DI369/($K$5*1000))+$F$5*(DP369*DI369/($K$5*1000))*MAX(MIN(CV369,$J$5),$I$5)*MAX(MIN(CV369,$J$5),$I$5)+$G$5*MAX(MIN(CV369,$J$5),$I$5)*(DP369*DI369/($K$5*1000))+$H$5*(DP369*DI369/($K$5*1000))*(DP369*DI369/($K$5*1000)))</f>
        <v>0</v>
      </c>
      <c r="S369">
        <f>J369*(1000-(1000*0.61365*exp(17.502*W369/(240.97+W369))/(DI369+DJ369)+DD369)/2)/(1000*0.61365*exp(17.502*W369/(240.97+W369))/(DI369+DJ369)-DD369)</f>
        <v>0</v>
      </c>
      <c r="T369">
        <f>1/((CW369+1)/(Q369/1.6)+1/(R369/1.37)) + CW369/((CW369+1)/(Q369/1.6) + CW369/(R369/1.37))</f>
        <v>0</v>
      </c>
      <c r="U369">
        <f>(CR369*CU369)</f>
        <v>0</v>
      </c>
      <c r="V369">
        <f>(DK369+(U369+2*0.95*5.67E-8*(((DK369+$B$7)+273)^4-(DK369+273)^4)-44100*J369)/(1.84*29.3*R369+8*0.95*5.67E-8*(DK369+273)^3))</f>
        <v>0</v>
      </c>
      <c r="W369">
        <f>($C$7*DL369+$D$7*DM369+$E$7*V369)</f>
        <v>0</v>
      </c>
      <c r="X369">
        <f>0.61365*exp(17.502*W369/(240.97+W369))</f>
        <v>0</v>
      </c>
      <c r="Y369">
        <f>(Z369/AA369*100)</f>
        <v>0</v>
      </c>
      <c r="Z369">
        <f>DD369*(DI369+DJ369)/1000</f>
        <v>0</v>
      </c>
      <c r="AA369">
        <f>0.61365*exp(17.502*DK369/(240.97+DK369))</f>
        <v>0</v>
      </c>
      <c r="AB369">
        <f>(X369-DD369*(DI369+DJ369)/1000)</f>
        <v>0</v>
      </c>
      <c r="AC369">
        <f>(-J369*44100)</f>
        <v>0</v>
      </c>
      <c r="AD369">
        <f>2*29.3*R369*0.92*(DK369-W369)</f>
        <v>0</v>
      </c>
      <c r="AE369">
        <f>2*0.95*5.67E-8*(((DK369+$B$7)+273)^4-(W369+273)^4)</f>
        <v>0</v>
      </c>
      <c r="AF369">
        <f>U369+AE369+AC369+AD369</f>
        <v>0</v>
      </c>
      <c r="AG369">
        <f>DH369*AU369*(DC369-DB369*(1000-AU369*DE369)/(1000-AU369*DD369))/(100*CV369)</f>
        <v>0</v>
      </c>
      <c r="AH369">
        <f>1000*DH369*AU369*(DD369-DE369)/(100*CV369*(1000-AU369*DD369))</f>
        <v>0</v>
      </c>
      <c r="AI369">
        <f>(AJ369 - AK369 - DI369*1E3/(8.314*(DK369+273.15)) * AM369/DH369 * AL369) * DH369/(100*CV369) * (1000 - DE369)/1000</f>
        <v>0</v>
      </c>
      <c r="AJ369">
        <v>1086.01395500481</v>
      </c>
      <c r="AK369">
        <v>1037.70206060606</v>
      </c>
      <c r="AL369">
        <v>3.42647682916509</v>
      </c>
      <c r="AM369">
        <v>66.0504921813524</v>
      </c>
      <c r="AN369">
        <f>(AP369 - AO369 + DI369*1E3/(8.314*(DK369+273.15)) * AR369/DH369 * AQ369) * DH369/(100*CV369) * 1000/(1000 - AP369)</f>
        <v>0</v>
      </c>
      <c r="AO369">
        <v>17.6081394540693</v>
      </c>
      <c r="AP369">
        <v>24.512327972028</v>
      </c>
      <c r="AQ369">
        <v>-0.00207738181817505</v>
      </c>
      <c r="AR369">
        <v>92.47</v>
      </c>
      <c r="AS369">
        <v>0</v>
      </c>
      <c r="AT369">
        <v>0</v>
      </c>
      <c r="AU369">
        <f>IF(AS369*$H$13&gt;=AW369,1.0,(AW369/(AW369-AS369*$H$13)))</f>
        <v>0</v>
      </c>
      <c r="AV369">
        <f>(AU369-1)*100</f>
        <v>0</v>
      </c>
      <c r="AW369">
        <f>MAX(0,($B$13+$C$13*DP369)/(1+$D$13*DP369)*DI369/(DK369+273)*$E$13)</f>
        <v>0</v>
      </c>
      <c r="AX369" t="s">
        <v>418</v>
      </c>
      <c r="AY369" t="s">
        <v>418</v>
      </c>
      <c r="AZ369">
        <v>0</v>
      </c>
      <c r="BA369">
        <v>0</v>
      </c>
      <c r="BB369">
        <f>1-AZ369/BA369</f>
        <v>0</v>
      </c>
      <c r="BC369">
        <v>0</v>
      </c>
      <c r="BD369" t="s">
        <v>418</v>
      </c>
      <c r="BE369" t="s">
        <v>418</v>
      </c>
      <c r="BF369">
        <v>0</v>
      </c>
      <c r="BG369">
        <v>0</v>
      </c>
      <c r="BH369">
        <f>1-BF369/BG369</f>
        <v>0</v>
      </c>
      <c r="BI369">
        <v>0.5</v>
      </c>
      <c r="BJ369">
        <f>CS369</f>
        <v>0</v>
      </c>
      <c r="BK369">
        <f>L369</f>
        <v>0</v>
      </c>
      <c r="BL369">
        <f>BH369*BI369*BJ369</f>
        <v>0</v>
      </c>
      <c r="BM369">
        <f>(BK369-BC369)/BJ369</f>
        <v>0</v>
      </c>
      <c r="BN369">
        <f>(BA369-BG369)/BG369</f>
        <v>0</v>
      </c>
      <c r="BO369">
        <f>AZ369/(BB369+AZ369/BG369)</f>
        <v>0</v>
      </c>
      <c r="BP369" t="s">
        <v>418</v>
      </c>
      <c r="BQ369">
        <v>0</v>
      </c>
      <c r="BR369">
        <f>IF(BQ369&lt;&gt;0, BQ369, BO369)</f>
        <v>0</v>
      </c>
      <c r="BS369">
        <f>1-BR369/BG369</f>
        <v>0</v>
      </c>
      <c r="BT369">
        <f>(BG369-BF369)/(BG369-BR369)</f>
        <v>0</v>
      </c>
      <c r="BU369">
        <f>(BA369-BG369)/(BA369-BR369)</f>
        <v>0</v>
      </c>
      <c r="BV369">
        <f>(BG369-BF369)/(BG369-AZ369)</f>
        <v>0</v>
      </c>
      <c r="BW369">
        <f>(BA369-BG369)/(BA369-AZ369)</f>
        <v>0</v>
      </c>
      <c r="BX369">
        <f>(BT369*BR369/BF369)</f>
        <v>0</v>
      </c>
      <c r="BY369">
        <f>(1-BX369)</f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f>$B$11*DQ369+$C$11*DR369+$F$11*EC369*(1-EF369)</f>
        <v>0</v>
      </c>
      <c r="CS369">
        <f>CR369*CT369</f>
        <v>0</v>
      </c>
      <c r="CT369">
        <f>($B$11*$D$9+$C$11*$D$9+$F$11*((EP369+EH369)/MAX(EP369+EH369+EQ369, 0.1)*$I$9+EQ369/MAX(EP369+EH369+EQ369, 0.1)*$J$9))/($B$11+$C$11+$F$11)</f>
        <v>0</v>
      </c>
      <c r="CU369">
        <f>($B$11*$K$9+$C$11*$K$9+$F$11*((EP369+EH369)/MAX(EP369+EH369+EQ369, 0.1)*$P$9+EQ369/MAX(EP369+EH369+EQ369, 0.1)*$Q$9))/($B$11+$C$11+$F$11)</f>
        <v>0</v>
      </c>
      <c r="CV369">
        <v>6</v>
      </c>
      <c r="CW369">
        <v>0.5</v>
      </c>
      <c r="CX369" t="s">
        <v>419</v>
      </c>
      <c r="CY369">
        <v>2</v>
      </c>
      <c r="CZ369" t="b">
        <v>1</v>
      </c>
      <c r="DA369">
        <v>1659028472.51852</v>
      </c>
      <c r="DB369">
        <v>989.081703703704</v>
      </c>
      <c r="DC369">
        <v>1051.02074074074</v>
      </c>
      <c r="DD369">
        <v>24.5257666666667</v>
      </c>
      <c r="DE369">
        <v>17.6230259259259</v>
      </c>
      <c r="DF369">
        <v>979.234777777778</v>
      </c>
      <c r="DG369">
        <v>24.0357851851852</v>
      </c>
      <c r="DH369">
        <v>500.064666666667</v>
      </c>
      <c r="DI369">
        <v>90.3665037037037</v>
      </c>
      <c r="DJ369">
        <v>0.0446644592592593</v>
      </c>
      <c r="DK369">
        <v>27.1878407407407</v>
      </c>
      <c r="DL369">
        <v>27.1994814814815</v>
      </c>
      <c r="DM369">
        <v>999.9</v>
      </c>
      <c r="DN369">
        <v>0</v>
      </c>
      <c r="DO369">
        <v>0</v>
      </c>
      <c r="DP369">
        <v>9998.14814814815</v>
      </c>
      <c r="DQ369">
        <v>0</v>
      </c>
      <c r="DR369">
        <v>18.149</v>
      </c>
      <c r="DS369">
        <v>-61.9380259259259</v>
      </c>
      <c r="DT369">
        <v>1013.94992592593</v>
      </c>
      <c r="DU369">
        <v>1069.87407407407</v>
      </c>
      <c r="DV369">
        <v>6.90273037037037</v>
      </c>
      <c r="DW369">
        <v>1051.02074074074</v>
      </c>
      <c r="DX369">
        <v>17.6230259259259</v>
      </c>
      <c r="DY369">
        <v>2.2163062962963</v>
      </c>
      <c r="DZ369">
        <v>1.59253111111111</v>
      </c>
      <c r="EA369">
        <v>19.0806703703704</v>
      </c>
      <c r="EB369">
        <v>13.8867222222222</v>
      </c>
      <c r="EC369">
        <v>2000.00222222222</v>
      </c>
      <c r="ED369">
        <v>0.979994333333334</v>
      </c>
      <c r="EE369">
        <v>0.0200057444444444</v>
      </c>
      <c r="EF369">
        <v>0</v>
      </c>
      <c r="EG369">
        <v>848.321259259259</v>
      </c>
      <c r="EH369">
        <v>5.00063</v>
      </c>
      <c r="EI369">
        <v>16733.8740740741</v>
      </c>
      <c r="EJ369">
        <v>17256.8814814815</v>
      </c>
      <c r="EK369">
        <v>38</v>
      </c>
      <c r="EL369">
        <v>38.062</v>
      </c>
      <c r="EM369">
        <v>37.5</v>
      </c>
      <c r="EN369">
        <v>37.375</v>
      </c>
      <c r="EO369">
        <v>39</v>
      </c>
      <c r="EP369">
        <v>1955.09185185185</v>
      </c>
      <c r="EQ369">
        <v>39.9103703703704</v>
      </c>
      <c r="ER369">
        <v>0</v>
      </c>
      <c r="ES369">
        <v>1659028479.1</v>
      </c>
      <c r="ET369">
        <v>0</v>
      </c>
      <c r="EU369">
        <v>848.3012</v>
      </c>
      <c r="EV369">
        <v>-3.02438461739309</v>
      </c>
      <c r="EW369">
        <v>-56.9307693283496</v>
      </c>
      <c r="EX369">
        <v>16733.496</v>
      </c>
      <c r="EY369">
        <v>15</v>
      </c>
      <c r="EZ369">
        <v>0</v>
      </c>
      <c r="FA369" t="s">
        <v>420</v>
      </c>
      <c r="FB369">
        <v>1657551626.5</v>
      </c>
      <c r="FC369">
        <v>1657551629</v>
      </c>
      <c r="FD369">
        <v>0</v>
      </c>
      <c r="FE369">
        <v>0.403</v>
      </c>
      <c r="FF369">
        <v>0.009</v>
      </c>
      <c r="FG369">
        <v>9.41</v>
      </c>
      <c r="FH369">
        <v>0.087</v>
      </c>
      <c r="FI369">
        <v>417</v>
      </c>
      <c r="FJ369">
        <v>17</v>
      </c>
      <c r="FK369">
        <v>1.61</v>
      </c>
      <c r="FL369">
        <v>0.59</v>
      </c>
      <c r="FM369">
        <v>-62.024905</v>
      </c>
      <c r="FN369">
        <v>-0.83426116322689</v>
      </c>
      <c r="FO369">
        <v>0.609887559288596</v>
      </c>
      <c r="FP369">
        <v>0</v>
      </c>
      <c r="FQ369">
        <v>848.529382352941</v>
      </c>
      <c r="FR369">
        <v>-3.05847211559138</v>
      </c>
      <c r="FS369">
        <v>0.354915318376066</v>
      </c>
      <c r="FT369">
        <v>0</v>
      </c>
      <c r="FU369">
        <v>6.8968415</v>
      </c>
      <c r="FV369">
        <v>0.0819028142588943</v>
      </c>
      <c r="FW369">
        <v>0.0104885834482069</v>
      </c>
      <c r="FX369">
        <v>1</v>
      </c>
      <c r="FY369">
        <v>1</v>
      </c>
      <c r="FZ369">
        <v>3</v>
      </c>
      <c r="GA369" t="s">
        <v>421</v>
      </c>
      <c r="GB369">
        <v>2.97382</v>
      </c>
      <c r="GC369">
        <v>2.69769</v>
      </c>
      <c r="GD369">
        <v>0.167808</v>
      </c>
      <c r="GE369">
        <v>0.175032</v>
      </c>
      <c r="GF369">
        <v>0.10468</v>
      </c>
      <c r="GG369">
        <v>0.0839293</v>
      </c>
      <c r="GH369">
        <v>32418.9</v>
      </c>
      <c r="GI369">
        <v>35143</v>
      </c>
      <c r="GJ369">
        <v>35299.3</v>
      </c>
      <c r="GK369">
        <v>38632.3</v>
      </c>
      <c r="GL369">
        <v>44804.9</v>
      </c>
      <c r="GM369">
        <v>51114.1</v>
      </c>
      <c r="GN369">
        <v>55174.7</v>
      </c>
      <c r="GO369">
        <v>61962.6</v>
      </c>
      <c r="GP369">
        <v>1.9826</v>
      </c>
      <c r="GQ369">
        <v>1.8476</v>
      </c>
      <c r="GR369">
        <v>0.125021</v>
      </c>
      <c r="GS369">
        <v>0</v>
      </c>
      <c r="GT369">
        <v>25.1651</v>
      </c>
      <c r="GU369">
        <v>999.9</v>
      </c>
      <c r="GV369">
        <v>57.643</v>
      </c>
      <c r="GW369">
        <v>29.205</v>
      </c>
      <c r="GX369">
        <v>25.9583</v>
      </c>
      <c r="GY369">
        <v>55.6364</v>
      </c>
      <c r="GZ369">
        <v>43.2732</v>
      </c>
      <c r="HA369">
        <v>1</v>
      </c>
      <c r="HB369">
        <v>-0.0610976</v>
      </c>
      <c r="HC369">
        <v>0.0579521</v>
      </c>
      <c r="HD369">
        <v>20.1133</v>
      </c>
      <c r="HE369">
        <v>5.19692</v>
      </c>
      <c r="HF369">
        <v>12.004</v>
      </c>
      <c r="HG369">
        <v>4.9752</v>
      </c>
      <c r="HH369">
        <v>3.2928</v>
      </c>
      <c r="HI369">
        <v>9999</v>
      </c>
      <c r="HJ369">
        <v>9999</v>
      </c>
      <c r="HK369">
        <v>9999</v>
      </c>
      <c r="HL369">
        <v>629</v>
      </c>
      <c r="HM369">
        <v>1.86319</v>
      </c>
      <c r="HN369">
        <v>1.86801</v>
      </c>
      <c r="HO369">
        <v>1.8678</v>
      </c>
      <c r="HP369">
        <v>1.86893</v>
      </c>
      <c r="HQ369">
        <v>1.86981</v>
      </c>
      <c r="HR369">
        <v>1.86584</v>
      </c>
      <c r="HS369">
        <v>1.86691</v>
      </c>
      <c r="HT369">
        <v>1.86829</v>
      </c>
      <c r="HU369">
        <v>5</v>
      </c>
      <c r="HV369">
        <v>0</v>
      </c>
      <c r="HW369">
        <v>0</v>
      </c>
      <c r="HX369">
        <v>0</v>
      </c>
      <c r="HY369" t="s">
        <v>422</v>
      </c>
      <c r="HZ369" t="s">
        <v>423</v>
      </c>
      <c r="IA369" t="s">
        <v>424</v>
      </c>
      <c r="IB369" t="s">
        <v>424</v>
      </c>
      <c r="IC369" t="s">
        <v>424</v>
      </c>
      <c r="ID369" t="s">
        <v>424</v>
      </c>
      <c r="IE369">
        <v>0</v>
      </c>
      <c r="IF369">
        <v>100</v>
      </c>
      <c r="IG369">
        <v>100</v>
      </c>
      <c r="IH369">
        <v>9.98</v>
      </c>
      <c r="II369">
        <v>0.4892</v>
      </c>
      <c r="IJ369">
        <v>4.02706509432224</v>
      </c>
      <c r="IK369">
        <v>0.00601174518973114</v>
      </c>
      <c r="IL369">
        <v>2.77886958061485e-07</v>
      </c>
      <c r="IM369">
        <v>-3.54636231360687e-10</v>
      </c>
      <c r="IN369">
        <v>-0.0404303883988718</v>
      </c>
      <c r="IO369">
        <v>-0.0177815531441476</v>
      </c>
      <c r="IP369">
        <v>0.00205572605671414</v>
      </c>
      <c r="IQ369">
        <v>-1.65519735432211e-05</v>
      </c>
      <c r="IR369">
        <v>-4</v>
      </c>
      <c r="IS369">
        <v>1848</v>
      </c>
      <c r="IT369">
        <v>1</v>
      </c>
      <c r="IU369">
        <v>25</v>
      </c>
      <c r="IV369">
        <v>24614.2</v>
      </c>
      <c r="IW369">
        <v>24614.2</v>
      </c>
      <c r="IX369">
        <v>2.20215</v>
      </c>
      <c r="IY369">
        <v>2.59644</v>
      </c>
      <c r="IZ369">
        <v>1.54785</v>
      </c>
      <c r="JA369">
        <v>2.30347</v>
      </c>
      <c r="JB369">
        <v>1.34644</v>
      </c>
      <c r="JC369">
        <v>2.40112</v>
      </c>
      <c r="JD369">
        <v>33.6254</v>
      </c>
      <c r="JE369">
        <v>24.2188</v>
      </c>
      <c r="JF369">
        <v>18</v>
      </c>
      <c r="JG369">
        <v>496.461</v>
      </c>
      <c r="JH369">
        <v>409.866</v>
      </c>
      <c r="JI369">
        <v>25</v>
      </c>
      <c r="JJ369">
        <v>26.4422</v>
      </c>
      <c r="JK369">
        <v>30.0003</v>
      </c>
      <c r="JL369">
        <v>26.3733</v>
      </c>
      <c r="JM369">
        <v>26.3158</v>
      </c>
      <c r="JN369">
        <v>44.1934</v>
      </c>
      <c r="JO369">
        <v>39.5848</v>
      </c>
      <c r="JP369">
        <v>82.6309</v>
      </c>
      <c r="JQ369">
        <v>25</v>
      </c>
      <c r="JR369">
        <v>1092.46</v>
      </c>
      <c r="JS369">
        <v>17.6796</v>
      </c>
      <c r="JT369">
        <v>102.354</v>
      </c>
      <c r="JU369">
        <v>103.139</v>
      </c>
    </row>
    <row r="370" spans="1:281">
      <c r="A370">
        <v>354</v>
      </c>
      <c r="B370">
        <v>1659028485</v>
      </c>
      <c r="C370">
        <v>4801.90000009537</v>
      </c>
      <c r="D370" t="s">
        <v>1135</v>
      </c>
      <c r="E370" t="s">
        <v>1136</v>
      </c>
      <c r="F370">
        <v>5</v>
      </c>
      <c r="G370" t="s">
        <v>1006</v>
      </c>
      <c r="H370" t="s">
        <v>417</v>
      </c>
      <c r="I370">
        <v>1659028477.23214</v>
      </c>
      <c r="J370">
        <f>(K370)/1000</f>
        <v>0</v>
      </c>
      <c r="K370">
        <f>IF(CZ370, AN370, AH370)</f>
        <v>0</v>
      </c>
      <c r="L370">
        <f>IF(CZ370, AI370, AG370)</f>
        <v>0</v>
      </c>
      <c r="M370">
        <f>DB370 - IF(AU370&gt;1, L370*CV370*100.0/(AW370*DP370), 0)</f>
        <v>0</v>
      </c>
      <c r="N370">
        <f>((T370-J370/2)*M370-L370)/(T370+J370/2)</f>
        <v>0</v>
      </c>
      <c r="O370">
        <f>N370*(DI370+DJ370)/1000.0</f>
        <v>0</v>
      </c>
      <c r="P370">
        <f>(DB370 - IF(AU370&gt;1, L370*CV370*100.0/(AW370*DP370), 0))*(DI370+DJ370)/1000.0</f>
        <v>0</v>
      </c>
      <c r="Q370">
        <f>2.0/((1/S370-1/R370)+SIGN(S370)*SQRT((1/S370-1/R370)*(1/S370-1/R370) + 4*CW370/((CW370+1)*(CW370+1))*(2*1/S370*1/R370-1/R370*1/R370)))</f>
        <v>0</v>
      </c>
      <c r="R370">
        <f>IF(LEFT(CX370,1)&lt;&gt;"0",IF(LEFT(CX370,1)="1",3.0,CY370),$D$5+$E$5*(DP370*DI370/($K$5*1000))+$F$5*(DP370*DI370/($K$5*1000))*MAX(MIN(CV370,$J$5),$I$5)*MAX(MIN(CV370,$J$5),$I$5)+$G$5*MAX(MIN(CV370,$J$5),$I$5)*(DP370*DI370/($K$5*1000))+$H$5*(DP370*DI370/($K$5*1000))*(DP370*DI370/($K$5*1000)))</f>
        <v>0</v>
      </c>
      <c r="S370">
        <f>J370*(1000-(1000*0.61365*exp(17.502*W370/(240.97+W370))/(DI370+DJ370)+DD370)/2)/(1000*0.61365*exp(17.502*W370/(240.97+W370))/(DI370+DJ370)-DD370)</f>
        <v>0</v>
      </c>
      <c r="T370">
        <f>1/((CW370+1)/(Q370/1.6)+1/(R370/1.37)) + CW370/((CW370+1)/(Q370/1.6) + CW370/(R370/1.37))</f>
        <v>0</v>
      </c>
      <c r="U370">
        <f>(CR370*CU370)</f>
        <v>0</v>
      </c>
      <c r="V370">
        <f>(DK370+(U370+2*0.95*5.67E-8*(((DK370+$B$7)+273)^4-(DK370+273)^4)-44100*J370)/(1.84*29.3*R370+8*0.95*5.67E-8*(DK370+273)^3))</f>
        <v>0</v>
      </c>
      <c r="W370">
        <f>($C$7*DL370+$D$7*DM370+$E$7*V370)</f>
        <v>0</v>
      </c>
      <c r="X370">
        <f>0.61365*exp(17.502*W370/(240.97+W370))</f>
        <v>0</v>
      </c>
      <c r="Y370">
        <f>(Z370/AA370*100)</f>
        <v>0</v>
      </c>
      <c r="Z370">
        <f>DD370*(DI370+DJ370)/1000</f>
        <v>0</v>
      </c>
      <c r="AA370">
        <f>0.61365*exp(17.502*DK370/(240.97+DK370))</f>
        <v>0</v>
      </c>
      <c r="AB370">
        <f>(X370-DD370*(DI370+DJ370)/1000)</f>
        <v>0</v>
      </c>
      <c r="AC370">
        <f>(-J370*44100)</f>
        <v>0</v>
      </c>
      <c r="AD370">
        <f>2*29.3*R370*0.92*(DK370-W370)</f>
        <v>0</v>
      </c>
      <c r="AE370">
        <f>2*0.95*5.67E-8*(((DK370+$B$7)+273)^4-(W370+273)^4)</f>
        <v>0</v>
      </c>
      <c r="AF370">
        <f>U370+AE370+AC370+AD370</f>
        <v>0</v>
      </c>
      <c r="AG370">
        <f>DH370*AU370*(DC370-DB370*(1000-AU370*DE370)/(1000-AU370*DD370))/(100*CV370)</f>
        <v>0</v>
      </c>
      <c r="AH370">
        <f>1000*DH370*AU370*(DD370-DE370)/(100*CV370*(1000-AU370*DD370))</f>
        <v>0</v>
      </c>
      <c r="AI370">
        <f>(AJ370 - AK370 - DI370*1E3/(8.314*(DK370+273.15)) * AM370/DH370 * AL370) * DH370/(100*CV370) * (1000 - DE370)/1000</f>
        <v>0</v>
      </c>
      <c r="AJ370">
        <v>1103.15696302739</v>
      </c>
      <c r="AK370">
        <v>1054.80733333333</v>
      </c>
      <c r="AL370">
        <v>3.49627103467899</v>
      </c>
      <c r="AM370">
        <v>66.0504921813524</v>
      </c>
      <c r="AN370">
        <f>(AP370 - AO370 + DI370*1E3/(8.314*(DK370+273.15)) * AR370/DH370 * AQ370) * DH370/(100*CV370) * 1000/(1000 - AP370)</f>
        <v>0</v>
      </c>
      <c r="AO370">
        <v>17.6053522659307</v>
      </c>
      <c r="AP370">
        <v>24.5130328671329</v>
      </c>
      <c r="AQ370">
        <v>0.00040746666666777</v>
      </c>
      <c r="AR370">
        <v>92.47</v>
      </c>
      <c r="AS370">
        <v>0</v>
      </c>
      <c r="AT370">
        <v>0</v>
      </c>
      <c r="AU370">
        <f>IF(AS370*$H$13&gt;=AW370,1.0,(AW370/(AW370-AS370*$H$13)))</f>
        <v>0</v>
      </c>
      <c r="AV370">
        <f>(AU370-1)*100</f>
        <v>0</v>
      </c>
      <c r="AW370">
        <f>MAX(0,($B$13+$C$13*DP370)/(1+$D$13*DP370)*DI370/(DK370+273)*$E$13)</f>
        <v>0</v>
      </c>
      <c r="AX370" t="s">
        <v>418</v>
      </c>
      <c r="AY370" t="s">
        <v>418</v>
      </c>
      <c r="AZ370">
        <v>0</v>
      </c>
      <c r="BA370">
        <v>0</v>
      </c>
      <c r="BB370">
        <f>1-AZ370/BA370</f>
        <v>0</v>
      </c>
      <c r="BC370">
        <v>0</v>
      </c>
      <c r="BD370" t="s">
        <v>418</v>
      </c>
      <c r="BE370" t="s">
        <v>418</v>
      </c>
      <c r="BF370">
        <v>0</v>
      </c>
      <c r="BG370">
        <v>0</v>
      </c>
      <c r="BH370">
        <f>1-BF370/BG370</f>
        <v>0</v>
      </c>
      <c r="BI370">
        <v>0.5</v>
      </c>
      <c r="BJ370">
        <f>CS370</f>
        <v>0</v>
      </c>
      <c r="BK370">
        <f>L370</f>
        <v>0</v>
      </c>
      <c r="BL370">
        <f>BH370*BI370*BJ370</f>
        <v>0</v>
      </c>
      <c r="BM370">
        <f>(BK370-BC370)/BJ370</f>
        <v>0</v>
      </c>
      <c r="BN370">
        <f>(BA370-BG370)/BG370</f>
        <v>0</v>
      </c>
      <c r="BO370">
        <f>AZ370/(BB370+AZ370/BG370)</f>
        <v>0</v>
      </c>
      <c r="BP370" t="s">
        <v>418</v>
      </c>
      <c r="BQ370">
        <v>0</v>
      </c>
      <c r="BR370">
        <f>IF(BQ370&lt;&gt;0, BQ370, BO370)</f>
        <v>0</v>
      </c>
      <c r="BS370">
        <f>1-BR370/BG370</f>
        <v>0</v>
      </c>
      <c r="BT370">
        <f>(BG370-BF370)/(BG370-BR370)</f>
        <v>0</v>
      </c>
      <c r="BU370">
        <f>(BA370-BG370)/(BA370-BR370)</f>
        <v>0</v>
      </c>
      <c r="BV370">
        <f>(BG370-BF370)/(BG370-AZ370)</f>
        <v>0</v>
      </c>
      <c r="BW370">
        <f>(BA370-BG370)/(BA370-AZ370)</f>
        <v>0</v>
      </c>
      <c r="BX370">
        <f>(BT370*BR370/BF370)</f>
        <v>0</v>
      </c>
      <c r="BY370">
        <f>(1-BX370)</f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f>$B$11*DQ370+$C$11*DR370+$F$11*EC370*(1-EF370)</f>
        <v>0</v>
      </c>
      <c r="CS370">
        <f>CR370*CT370</f>
        <v>0</v>
      </c>
      <c r="CT370">
        <f>($B$11*$D$9+$C$11*$D$9+$F$11*((EP370+EH370)/MAX(EP370+EH370+EQ370, 0.1)*$I$9+EQ370/MAX(EP370+EH370+EQ370, 0.1)*$J$9))/($B$11+$C$11+$F$11)</f>
        <v>0</v>
      </c>
      <c r="CU370">
        <f>($B$11*$K$9+$C$11*$K$9+$F$11*((EP370+EH370)/MAX(EP370+EH370+EQ370, 0.1)*$P$9+EQ370/MAX(EP370+EH370+EQ370, 0.1)*$Q$9))/($B$11+$C$11+$F$11)</f>
        <v>0</v>
      </c>
      <c r="CV370">
        <v>6</v>
      </c>
      <c r="CW370">
        <v>0.5</v>
      </c>
      <c r="CX370" t="s">
        <v>419</v>
      </c>
      <c r="CY370">
        <v>2</v>
      </c>
      <c r="CZ370" t="b">
        <v>1</v>
      </c>
      <c r="DA370">
        <v>1659028477.23214</v>
      </c>
      <c r="DB370">
        <v>1004.62203571429</v>
      </c>
      <c r="DC370">
        <v>1066.84571428571</v>
      </c>
      <c r="DD370">
        <v>24.5195714285714</v>
      </c>
      <c r="DE370">
        <v>17.6144178571429</v>
      </c>
      <c r="DF370">
        <v>994.689535714286</v>
      </c>
      <c r="DG370">
        <v>24.0299071428571</v>
      </c>
      <c r="DH370">
        <v>500.019</v>
      </c>
      <c r="DI370">
        <v>90.3657357142857</v>
      </c>
      <c r="DJ370">
        <v>0.0450305321428571</v>
      </c>
      <c r="DK370">
        <v>27.1895928571429</v>
      </c>
      <c r="DL370">
        <v>27.2133142857143</v>
      </c>
      <c r="DM370">
        <v>999.9</v>
      </c>
      <c r="DN370">
        <v>0</v>
      </c>
      <c r="DO370">
        <v>0</v>
      </c>
      <c r="DP370">
        <v>9966.78571428571</v>
      </c>
      <c r="DQ370">
        <v>0</v>
      </c>
      <c r="DR370">
        <v>18.149</v>
      </c>
      <c r="DS370">
        <v>-62.2228857142857</v>
      </c>
      <c r="DT370">
        <v>1029.87428571429</v>
      </c>
      <c r="DU370">
        <v>1085.97321428571</v>
      </c>
      <c r="DV370">
        <v>6.9051475</v>
      </c>
      <c r="DW370">
        <v>1066.84571428571</v>
      </c>
      <c r="DX370">
        <v>17.6144178571429</v>
      </c>
      <c r="DY370">
        <v>2.21572821428571</v>
      </c>
      <c r="DZ370">
        <v>1.59174</v>
      </c>
      <c r="EA370">
        <v>19.0764892857143</v>
      </c>
      <c r="EB370">
        <v>13.8790714285714</v>
      </c>
      <c r="EC370">
        <v>1999.99785714286</v>
      </c>
      <c r="ED370">
        <v>0.979994428571429</v>
      </c>
      <c r="EE370">
        <v>0.0200056428571429</v>
      </c>
      <c r="EF370">
        <v>0</v>
      </c>
      <c r="EG370">
        <v>848.124107142857</v>
      </c>
      <c r="EH370">
        <v>5.00063</v>
      </c>
      <c r="EI370">
        <v>16729.6</v>
      </c>
      <c r="EJ370">
        <v>17256.85</v>
      </c>
      <c r="EK370">
        <v>38</v>
      </c>
      <c r="EL370">
        <v>38.062</v>
      </c>
      <c r="EM370">
        <v>37.5</v>
      </c>
      <c r="EN370">
        <v>37.375</v>
      </c>
      <c r="EO370">
        <v>39</v>
      </c>
      <c r="EP370">
        <v>1955.08785714286</v>
      </c>
      <c r="EQ370">
        <v>39.91</v>
      </c>
      <c r="ER370">
        <v>0</v>
      </c>
      <c r="ES370">
        <v>1659028483.9</v>
      </c>
      <c r="ET370">
        <v>0</v>
      </c>
      <c r="EU370">
        <v>848.07224</v>
      </c>
      <c r="EV370">
        <v>-2.39599998370492</v>
      </c>
      <c r="EW370">
        <v>-53.2846152620227</v>
      </c>
      <c r="EX370">
        <v>16729.06</v>
      </c>
      <c r="EY370">
        <v>15</v>
      </c>
      <c r="EZ370">
        <v>0</v>
      </c>
      <c r="FA370" t="s">
        <v>420</v>
      </c>
      <c r="FB370">
        <v>1657551626.5</v>
      </c>
      <c r="FC370">
        <v>1657551629</v>
      </c>
      <c r="FD370">
        <v>0</v>
      </c>
      <c r="FE370">
        <v>0.403</v>
      </c>
      <c r="FF370">
        <v>0.009</v>
      </c>
      <c r="FG370">
        <v>9.41</v>
      </c>
      <c r="FH370">
        <v>0.087</v>
      </c>
      <c r="FI370">
        <v>417</v>
      </c>
      <c r="FJ370">
        <v>17</v>
      </c>
      <c r="FK370">
        <v>1.61</v>
      </c>
      <c r="FL370">
        <v>0.59</v>
      </c>
      <c r="FM370">
        <v>-62.080305</v>
      </c>
      <c r="FN370">
        <v>-1.21272495309546</v>
      </c>
      <c r="FO370">
        <v>0.578373782233428</v>
      </c>
      <c r="FP370">
        <v>0</v>
      </c>
      <c r="FQ370">
        <v>848.286411764706</v>
      </c>
      <c r="FR370">
        <v>-2.838930480882</v>
      </c>
      <c r="FS370">
        <v>0.33328896821253</v>
      </c>
      <c r="FT370">
        <v>0</v>
      </c>
      <c r="FU370">
        <v>6.90340675</v>
      </c>
      <c r="FV370">
        <v>0.0451462288930459</v>
      </c>
      <c r="FW370">
        <v>0.00741724995786855</v>
      </c>
      <c r="FX370">
        <v>1</v>
      </c>
      <c r="FY370">
        <v>1</v>
      </c>
      <c r="FZ370">
        <v>3</v>
      </c>
      <c r="GA370" t="s">
        <v>421</v>
      </c>
      <c r="GB370">
        <v>2.97304</v>
      </c>
      <c r="GC370">
        <v>2.699</v>
      </c>
      <c r="GD370">
        <v>0.169539</v>
      </c>
      <c r="GE370">
        <v>0.176905</v>
      </c>
      <c r="GF370">
        <v>0.104701</v>
      </c>
      <c r="GG370">
        <v>0.0838917</v>
      </c>
      <c r="GH370">
        <v>32351</v>
      </c>
      <c r="GI370">
        <v>35063.6</v>
      </c>
      <c r="GJ370">
        <v>35298.8</v>
      </c>
      <c r="GK370">
        <v>38632.6</v>
      </c>
      <c r="GL370">
        <v>44804.1</v>
      </c>
      <c r="GM370">
        <v>51116.1</v>
      </c>
      <c r="GN370">
        <v>55175.1</v>
      </c>
      <c r="GO370">
        <v>61962.4</v>
      </c>
      <c r="GP370">
        <v>1.983</v>
      </c>
      <c r="GQ370">
        <v>1.8472</v>
      </c>
      <c r="GR370">
        <v>0.12666</v>
      </c>
      <c r="GS370">
        <v>0</v>
      </c>
      <c r="GT370">
        <v>25.1693</v>
      </c>
      <c r="GU370">
        <v>999.9</v>
      </c>
      <c r="GV370">
        <v>57.618</v>
      </c>
      <c r="GW370">
        <v>29.205</v>
      </c>
      <c r="GX370">
        <v>25.9464</v>
      </c>
      <c r="GY370">
        <v>56.5764</v>
      </c>
      <c r="GZ370">
        <v>43.2692</v>
      </c>
      <c r="HA370">
        <v>1</v>
      </c>
      <c r="HB370">
        <v>-0.0604878</v>
      </c>
      <c r="HC370">
        <v>0.0588235</v>
      </c>
      <c r="HD370">
        <v>20.1139</v>
      </c>
      <c r="HE370">
        <v>5.19932</v>
      </c>
      <c r="HF370">
        <v>12.004</v>
      </c>
      <c r="HG370">
        <v>4.9752</v>
      </c>
      <c r="HH370">
        <v>3.2934</v>
      </c>
      <c r="HI370">
        <v>9999</v>
      </c>
      <c r="HJ370">
        <v>9999</v>
      </c>
      <c r="HK370">
        <v>9999</v>
      </c>
      <c r="HL370">
        <v>629</v>
      </c>
      <c r="HM370">
        <v>1.86316</v>
      </c>
      <c r="HN370">
        <v>1.86804</v>
      </c>
      <c r="HO370">
        <v>1.86777</v>
      </c>
      <c r="HP370">
        <v>1.86893</v>
      </c>
      <c r="HQ370">
        <v>1.86981</v>
      </c>
      <c r="HR370">
        <v>1.86584</v>
      </c>
      <c r="HS370">
        <v>1.86691</v>
      </c>
      <c r="HT370">
        <v>1.86829</v>
      </c>
      <c r="HU370">
        <v>5</v>
      </c>
      <c r="HV370">
        <v>0</v>
      </c>
      <c r="HW370">
        <v>0</v>
      </c>
      <c r="HX370">
        <v>0</v>
      </c>
      <c r="HY370" t="s">
        <v>422</v>
      </c>
      <c r="HZ370" t="s">
        <v>423</v>
      </c>
      <c r="IA370" t="s">
        <v>424</v>
      </c>
      <c r="IB370" t="s">
        <v>424</v>
      </c>
      <c r="IC370" t="s">
        <v>424</v>
      </c>
      <c r="ID370" t="s">
        <v>424</v>
      </c>
      <c r="IE370">
        <v>0</v>
      </c>
      <c r="IF370">
        <v>100</v>
      </c>
      <c r="IG370">
        <v>100</v>
      </c>
      <c r="IH370">
        <v>10.07</v>
      </c>
      <c r="II370">
        <v>0.4896</v>
      </c>
      <c r="IJ370">
        <v>4.02706509432224</v>
      </c>
      <c r="IK370">
        <v>0.00601174518973114</v>
      </c>
      <c r="IL370">
        <v>2.77886958061485e-07</v>
      </c>
      <c r="IM370">
        <v>-3.54636231360687e-10</v>
      </c>
      <c r="IN370">
        <v>-0.0404303883988718</v>
      </c>
      <c r="IO370">
        <v>-0.0177815531441476</v>
      </c>
      <c r="IP370">
        <v>0.00205572605671414</v>
      </c>
      <c r="IQ370">
        <v>-1.65519735432211e-05</v>
      </c>
      <c r="IR370">
        <v>-4</v>
      </c>
      <c r="IS370">
        <v>1848</v>
      </c>
      <c r="IT370">
        <v>1</v>
      </c>
      <c r="IU370">
        <v>25</v>
      </c>
      <c r="IV370">
        <v>24614.3</v>
      </c>
      <c r="IW370">
        <v>24614.3</v>
      </c>
      <c r="IX370">
        <v>2.23145</v>
      </c>
      <c r="IY370">
        <v>2.59399</v>
      </c>
      <c r="IZ370">
        <v>1.54785</v>
      </c>
      <c r="JA370">
        <v>2.30347</v>
      </c>
      <c r="JB370">
        <v>1.34644</v>
      </c>
      <c r="JC370">
        <v>2.37793</v>
      </c>
      <c r="JD370">
        <v>33.6254</v>
      </c>
      <c r="JE370">
        <v>24.2188</v>
      </c>
      <c r="JF370">
        <v>18</v>
      </c>
      <c r="JG370">
        <v>496.742</v>
      </c>
      <c r="JH370">
        <v>409.641</v>
      </c>
      <c r="JI370">
        <v>25.0001</v>
      </c>
      <c r="JJ370">
        <v>26.4444</v>
      </c>
      <c r="JK370">
        <v>30.0005</v>
      </c>
      <c r="JL370">
        <v>26.3755</v>
      </c>
      <c r="JM370">
        <v>26.3158</v>
      </c>
      <c r="JN370">
        <v>44.7163</v>
      </c>
      <c r="JO370">
        <v>39.5848</v>
      </c>
      <c r="JP370">
        <v>82.2529</v>
      </c>
      <c r="JQ370">
        <v>25</v>
      </c>
      <c r="JR370">
        <v>1105.96</v>
      </c>
      <c r="JS370">
        <v>17.6796</v>
      </c>
      <c r="JT370">
        <v>102.354</v>
      </c>
      <c r="JU370">
        <v>103.139</v>
      </c>
    </row>
    <row r="371" spans="1:281">
      <c r="A371">
        <v>355</v>
      </c>
      <c r="B371">
        <v>1659028490</v>
      </c>
      <c r="C371">
        <v>4806.90000009537</v>
      </c>
      <c r="D371" t="s">
        <v>1137</v>
      </c>
      <c r="E371" t="s">
        <v>1138</v>
      </c>
      <c r="F371">
        <v>5</v>
      </c>
      <c r="G371" t="s">
        <v>1006</v>
      </c>
      <c r="H371" t="s">
        <v>417</v>
      </c>
      <c r="I371">
        <v>1659028482.5</v>
      </c>
      <c r="J371">
        <f>(K371)/1000</f>
        <v>0</v>
      </c>
      <c r="K371">
        <f>IF(CZ371, AN371, AH371)</f>
        <v>0</v>
      </c>
      <c r="L371">
        <f>IF(CZ371, AI371, AG371)</f>
        <v>0</v>
      </c>
      <c r="M371">
        <f>DB371 - IF(AU371&gt;1, L371*CV371*100.0/(AW371*DP371), 0)</f>
        <v>0</v>
      </c>
      <c r="N371">
        <f>((T371-J371/2)*M371-L371)/(T371+J371/2)</f>
        <v>0</v>
      </c>
      <c r="O371">
        <f>N371*(DI371+DJ371)/1000.0</f>
        <v>0</v>
      </c>
      <c r="P371">
        <f>(DB371 - IF(AU371&gt;1, L371*CV371*100.0/(AW371*DP371), 0))*(DI371+DJ371)/1000.0</f>
        <v>0</v>
      </c>
      <c r="Q371">
        <f>2.0/((1/S371-1/R371)+SIGN(S371)*SQRT((1/S371-1/R371)*(1/S371-1/R371) + 4*CW371/((CW371+1)*(CW371+1))*(2*1/S371*1/R371-1/R371*1/R371)))</f>
        <v>0</v>
      </c>
      <c r="R371">
        <f>IF(LEFT(CX371,1)&lt;&gt;"0",IF(LEFT(CX371,1)="1",3.0,CY371),$D$5+$E$5*(DP371*DI371/($K$5*1000))+$F$5*(DP371*DI371/($K$5*1000))*MAX(MIN(CV371,$J$5),$I$5)*MAX(MIN(CV371,$J$5),$I$5)+$G$5*MAX(MIN(CV371,$J$5),$I$5)*(DP371*DI371/($K$5*1000))+$H$5*(DP371*DI371/($K$5*1000))*(DP371*DI371/($K$5*1000)))</f>
        <v>0</v>
      </c>
      <c r="S371">
        <f>J371*(1000-(1000*0.61365*exp(17.502*W371/(240.97+W371))/(DI371+DJ371)+DD371)/2)/(1000*0.61365*exp(17.502*W371/(240.97+W371))/(DI371+DJ371)-DD371)</f>
        <v>0</v>
      </c>
      <c r="T371">
        <f>1/((CW371+1)/(Q371/1.6)+1/(R371/1.37)) + CW371/((CW371+1)/(Q371/1.6) + CW371/(R371/1.37))</f>
        <v>0</v>
      </c>
      <c r="U371">
        <f>(CR371*CU371)</f>
        <v>0</v>
      </c>
      <c r="V371">
        <f>(DK371+(U371+2*0.95*5.67E-8*(((DK371+$B$7)+273)^4-(DK371+273)^4)-44100*J371)/(1.84*29.3*R371+8*0.95*5.67E-8*(DK371+273)^3))</f>
        <v>0</v>
      </c>
      <c r="W371">
        <f>($C$7*DL371+$D$7*DM371+$E$7*V371)</f>
        <v>0</v>
      </c>
      <c r="X371">
        <f>0.61365*exp(17.502*W371/(240.97+W371))</f>
        <v>0</v>
      </c>
      <c r="Y371">
        <f>(Z371/AA371*100)</f>
        <v>0</v>
      </c>
      <c r="Z371">
        <f>DD371*(DI371+DJ371)/1000</f>
        <v>0</v>
      </c>
      <c r="AA371">
        <f>0.61365*exp(17.502*DK371/(240.97+DK371))</f>
        <v>0</v>
      </c>
      <c r="AB371">
        <f>(X371-DD371*(DI371+DJ371)/1000)</f>
        <v>0</v>
      </c>
      <c r="AC371">
        <f>(-J371*44100)</f>
        <v>0</v>
      </c>
      <c r="AD371">
        <f>2*29.3*R371*0.92*(DK371-W371)</f>
        <v>0</v>
      </c>
      <c r="AE371">
        <f>2*0.95*5.67E-8*(((DK371+$B$7)+273)^4-(W371+273)^4)</f>
        <v>0</v>
      </c>
      <c r="AF371">
        <f>U371+AE371+AC371+AD371</f>
        <v>0</v>
      </c>
      <c r="AG371">
        <f>DH371*AU371*(DC371-DB371*(1000-AU371*DE371)/(1000-AU371*DD371))/(100*CV371)</f>
        <v>0</v>
      </c>
      <c r="AH371">
        <f>1000*DH371*AU371*(DD371-DE371)/(100*CV371*(1000-AU371*DD371))</f>
        <v>0</v>
      </c>
      <c r="AI371">
        <f>(AJ371 - AK371 - DI371*1E3/(8.314*(DK371+273.15)) * AM371/DH371 * AL371) * DH371/(100*CV371) * (1000 - DE371)/1000</f>
        <v>0</v>
      </c>
      <c r="AJ371">
        <v>1120.48451431329</v>
      </c>
      <c r="AK371">
        <v>1072.11066666667</v>
      </c>
      <c r="AL371">
        <v>3.46504090769329</v>
      </c>
      <c r="AM371">
        <v>66.0504921813524</v>
      </c>
      <c r="AN371">
        <f>(AP371 - AO371 + DI371*1E3/(8.314*(DK371+273.15)) * AR371/DH371 * AQ371) * DH371/(100*CV371) * 1000/(1000 - AP371)</f>
        <v>0</v>
      </c>
      <c r="AO371">
        <v>17.584483111039</v>
      </c>
      <c r="AP371">
        <v>24.4974286713287</v>
      </c>
      <c r="AQ371">
        <v>-0.000690172121210315</v>
      </c>
      <c r="AR371">
        <v>92.47</v>
      </c>
      <c r="AS371">
        <v>0</v>
      </c>
      <c r="AT371">
        <v>0</v>
      </c>
      <c r="AU371">
        <f>IF(AS371*$H$13&gt;=AW371,1.0,(AW371/(AW371-AS371*$H$13)))</f>
        <v>0</v>
      </c>
      <c r="AV371">
        <f>(AU371-1)*100</f>
        <v>0</v>
      </c>
      <c r="AW371">
        <f>MAX(0,($B$13+$C$13*DP371)/(1+$D$13*DP371)*DI371/(DK371+273)*$E$13)</f>
        <v>0</v>
      </c>
      <c r="AX371" t="s">
        <v>418</v>
      </c>
      <c r="AY371" t="s">
        <v>418</v>
      </c>
      <c r="AZ371">
        <v>0</v>
      </c>
      <c r="BA371">
        <v>0</v>
      </c>
      <c r="BB371">
        <f>1-AZ371/BA371</f>
        <v>0</v>
      </c>
      <c r="BC371">
        <v>0</v>
      </c>
      <c r="BD371" t="s">
        <v>418</v>
      </c>
      <c r="BE371" t="s">
        <v>418</v>
      </c>
      <c r="BF371">
        <v>0</v>
      </c>
      <c r="BG371">
        <v>0</v>
      </c>
      <c r="BH371">
        <f>1-BF371/BG371</f>
        <v>0</v>
      </c>
      <c r="BI371">
        <v>0.5</v>
      </c>
      <c r="BJ371">
        <f>CS371</f>
        <v>0</v>
      </c>
      <c r="BK371">
        <f>L371</f>
        <v>0</v>
      </c>
      <c r="BL371">
        <f>BH371*BI371*BJ371</f>
        <v>0</v>
      </c>
      <c r="BM371">
        <f>(BK371-BC371)/BJ371</f>
        <v>0</v>
      </c>
      <c r="BN371">
        <f>(BA371-BG371)/BG371</f>
        <v>0</v>
      </c>
      <c r="BO371">
        <f>AZ371/(BB371+AZ371/BG371)</f>
        <v>0</v>
      </c>
      <c r="BP371" t="s">
        <v>418</v>
      </c>
      <c r="BQ371">
        <v>0</v>
      </c>
      <c r="BR371">
        <f>IF(BQ371&lt;&gt;0, BQ371, BO371)</f>
        <v>0</v>
      </c>
      <c r="BS371">
        <f>1-BR371/BG371</f>
        <v>0</v>
      </c>
      <c r="BT371">
        <f>(BG371-BF371)/(BG371-BR371)</f>
        <v>0</v>
      </c>
      <c r="BU371">
        <f>(BA371-BG371)/(BA371-BR371)</f>
        <v>0</v>
      </c>
      <c r="BV371">
        <f>(BG371-BF371)/(BG371-AZ371)</f>
        <v>0</v>
      </c>
      <c r="BW371">
        <f>(BA371-BG371)/(BA371-AZ371)</f>
        <v>0</v>
      </c>
      <c r="BX371">
        <f>(BT371*BR371/BF371)</f>
        <v>0</v>
      </c>
      <c r="BY371">
        <f>(1-BX371)</f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f>$B$11*DQ371+$C$11*DR371+$F$11*EC371*(1-EF371)</f>
        <v>0</v>
      </c>
      <c r="CS371">
        <f>CR371*CT371</f>
        <v>0</v>
      </c>
      <c r="CT371">
        <f>($B$11*$D$9+$C$11*$D$9+$F$11*((EP371+EH371)/MAX(EP371+EH371+EQ371, 0.1)*$I$9+EQ371/MAX(EP371+EH371+EQ371, 0.1)*$J$9))/($B$11+$C$11+$F$11)</f>
        <v>0</v>
      </c>
      <c r="CU371">
        <f>($B$11*$K$9+$C$11*$K$9+$F$11*((EP371+EH371)/MAX(EP371+EH371+EQ371, 0.1)*$P$9+EQ371/MAX(EP371+EH371+EQ371, 0.1)*$Q$9))/($B$11+$C$11+$F$11)</f>
        <v>0</v>
      </c>
      <c r="CV371">
        <v>6</v>
      </c>
      <c r="CW371">
        <v>0.5</v>
      </c>
      <c r="CX371" t="s">
        <v>419</v>
      </c>
      <c r="CY371">
        <v>2</v>
      </c>
      <c r="CZ371" t="b">
        <v>1</v>
      </c>
      <c r="DA371">
        <v>1659028482.5</v>
      </c>
      <c r="DB371">
        <v>1022.25440740741</v>
      </c>
      <c r="DC371">
        <v>1084.55962962963</v>
      </c>
      <c r="DD371">
        <v>24.5125185185185</v>
      </c>
      <c r="DE371">
        <v>17.6005185185185</v>
      </c>
      <c r="DF371">
        <v>1012.22540740741</v>
      </c>
      <c r="DG371">
        <v>24.0232074074074</v>
      </c>
      <c r="DH371">
        <v>499.991148148148</v>
      </c>
      <c r="DI371">
        <v>90.3657518518518</v>
      </c>
      <c r="DJ371">
        <v>0.0453183074074074</v>
      </c>
      <c r="DK371">
        <v>27.1914222222222</v>
      </c>
      <c r="DL371">
        <v>27.2312185185185</v>
      </c>
      <c r="DM371">
        <v>999.9</v>
      </c>
      <c r="DN371">
        <v>0</v>
      </c>
      <c r="DO371">
        <v>0</v>
      </c>
      <c r="DP371">
        <v>9983.88888888889</v>
      </c>
      <c r="DQ371">
        <v>0</v>
      </c>
      <c r="DR371">
        <v>18.149</v>
      </c>
      <c r="DS371">
        <v>-62.304462962963</v>
      </c>
      <c r="DT371">
        <v>1047.94185185185</v>
      </c>
      <c r="DU371">
        <v>1103.98962962963</v>
      </c>
      <c r="DV371">
        <v>6.91200555555556</v>
      </c>
      <c r="DW371">
        <v>1084.55962962963</v>
      </c>
      <c r="DX371">
        <v>17.6005185185185</v>
      </c>
      <c r="DY371">
        <v>2.21509148148148</v>
      </c>
      <c r="DZ371">
        <v>1.5904837037037</v>
      </c>
      <c r="EA371">
        <v>19.0718851851852</v>
      </c>
      <c r="EB371">
        <v>13.8669111111111</v>
      </c>
      <c r="EC371">
        <v>1999.99703703704</v>
      </c>
      <c r="ED371">
        <v>0.979994444444445</v>
      </c>
      <c r="EE371">
        <v>0.0200056259259259</v>
      </c>
      <c r="EF371">
        <v>0</v>
      </c>
      <c r="EG371">
        <v>847.863555555556</v>
      </c>
      <c r="EH371">
        <v>5.00063</v>
      </c>
      <c r="EI371">
        <v>16724.9222222222</v>
      </c>
      <c r="EJ371">
        <v>17256.8518518519</v>
      </c>
      <c r="EK371">
        <v>38</v>
      </c>
      <c r="EL371">
        <v>38.062</v>
      </c>
      <c r="EM371">
        <v>37.5</v>
      </c>
      <c r="EN371">
        <v>37.375</v>
      </c>
      <c r="EO371">
        <v>39</v>
      </c>
      <c r="EP371">
        <v>1955.08703703704</v>
      </c>
      <c r="EQ371">
        <v>39.91</v>
      </c>
      <c r="ER371">
        <v>0</v>
      </c>
      <c r="ES371">
        <v>1659028488.7</v>
      </c>
      <c r="ET371">
        <v>0</v>
      </c>
      <c r="EU371">
        <v>847.8362</v>
      </c>
      <c r="EV371">
        <v>-3.08976921329054</v>
      </c>
      <c r="EW371">
        <v>-51.1846153277371</v>
      </c>
      <c r="EX371">
        <v>16724.8</v>
      </c>
      <c r="EY371">
        <v>15</v>
      </c>
      <c r="EZ371">
        <v>0</v>
      </c>
      <c r="FA371" t="s">
        <v>420</v>
      </c>
      <c r="FB371">
        <v>1657551626.5</v>
      </c>
      <c r="FC371">
        <v>1657551629</v>
      </c>
      <c r="FD371">
        <v>0</v>
      </c>
      <c r="FE371">
        <v>0.403</v>
      </c>
      <c r="FF371">
        <v>0.009</v>
      </c>
      <c r="FG371">
        <v>9.41</v>
      </c>
      <c r="FH371">
        <v>0.087</v>
      </c>
      <c r="FI371">
        <v>417</v>
      </c>
      <c r="FJ371">
        <v>17</v>
      </c>
      <c r="FK371">
        <v>1.61</v>
      </c>
      <c r="FL371">
        <v>0.59</v>
      </c>
      <c r="FM371">
        <v>-62.229765</v>
      </c>
      <c r="FN371">
        <v>-2.99265590994343</v>
      </c>
      <c r="FO371">
        <v>0.579701111586825</v>
      </c>
      <c r="FP371">
        <v>0</v>
      </c>
      <c r="FQ371">
        <v>848.026352941176</v>
      </c>
      <c r="FR371">
        <v>-2.89301756481589</v>
      </c>
      <c r="FS371">
        <v>0.338335535018207</v>
      </c>
      <c r="FT371">
        <v>0</v>
      </c>
      <c r="FU371">
        <v>6.908153</v>
      </c>
      <c r="FV371">
        <v>0.0859427392120076</v>
      </c>
      <c r="FW371">
        <v>0.0101797416961336</v>
      </c>
      <c r="FX371">
        <v>1</v>
      </c>
      <c r="FY371">
        <v>1</v>
      </c>
      <c r="FZ371">
        <v>3</v>
      </c>
      <c r="GA371" t="s">
        <v>421</v>
      </c>
      <c r="GB371">
        <v>2.97335</v>
      </c>
      <c r="GC371">
        <v>2.69974</v>
      </c>
      <c r="GD371">
        <v>0.171332</v>
      </c>
      <c r="GE371">
        <v>0.17849</v>
      </c>
      <c r="GF371">
        <v>0.104632</v>
      </c>
      <c r="GG371">
        <v>0.0839542</v>
      </c>
      <c r="GH371">
        <v>32281.5</v>
      </c>
      <c r="GI371">
        <v>34996.3</v>
      </c>
      <c r="GJ371">
        <v>35299.2</v>
      </c>
      <c r="GK371">
        <v>38632.9</v>
      </c>
      <c r="GL371">
        <v>44807.2</v>
      </c>
      <c r="GM371">
        <v>51112.6</v>
      </c>
      <c r="GN371">
        <v>55174.5</v>
      </c>
      <c r="GO371">
        <v>61962.4</v>
      </c>
      <c r="GP371">
        <v>1.9832</v>
      </c>
      <c r="GQ371">
        <v>1.8476</v>
      </c>
      <c r="GR371">
        <v>0.126213</v>
      </c>
      <c r="GS371">
        <v>0</v>
      </c>
      <c r="GT371">
        <v>25.1715</v>
      </c>
      <c r="GU371">
        <v>999.9</v>
      </c>
      <c r="GV371">
        <v>57.594</v>
      </c>
      <c r="GW371">
        <v>29.205</v>
      </c>
      <c r="GX371">
        <v>25.9397</v>
      </c>
      <c r="GY371">
        <v>55.8964</v>
      </c>
      <c r="GZ371">
        <v>43.4295</v>
      </c>
      <c r="HA371">
        <v>1</v>
      </c>
      <c r="HB371">
        <v>-0.0607317</v>
      </c>
      <c r="HC371">
        <v>0.0603486</v>
      </c>
      <c r="HD371">
        <v>20.1139</v>
      </c>
      <c r="HE371">
        <v>5.19573</v>
      </c>
      <c r="HF371">
        <v>12.0052</v>
      </c>
      <c r="HG371">
        <v>4.9752</v>
      </c>
      <c r="HH371">
        <v>3.2932</v>
      </c>
      <c r="HI371">
        <v>9999</v>
      </c>
      <c r="HJ371">
        <v>9999</v>
      </c>
      <c r="HK371">
        <v>9999</v>
      </c>
      <c r="HL371">
        <v>629</v>
      </c>
      <c r="HM371">
        <v>1.86313</v>
      </c>
      <c r="HN371">
        <v>1.86801</v>
      </c>
      <c r="HO371">
        <v>1.86783</v>
      </c>
      <c r="HP371">
        <v>1.86893</v>
      </c>
      <c r="HQ371">
        <v>1.86981</v>
      </c>
      <c r="HR371">
        <v>1.86584</v>
      </c>
      <c r="HS371">
        <v>1.86691</v>
      </c>
      <c r="HT371">
        <v>1.86832</v>
      </c>
      <c r="HU371">
        <v>5</v>
      </c>
      <c r="HV371">
        <v>0</v>
      </c>
      <c r="HW371">
        <v>0</v>
      </c>
      <c r="HX371">
        <v>0</v>
      </c>
      <c r="HY371" t="s">
        <v>422</v>
      </c>
      <c r="HZ371" t="s">
        <v>423</v>
      </c>
      <c r="IA371" t="s">
        <v>424</v>
      </c>
      <c r="IB371" t="s">
        <v>424</v>
      </c>
      <c r="IC371" t="s">
        <v>424</v>
      </c>
      <c r="ID371" t="s">
        <v>424</v>
      </c>
      <c r="IE371">
        <v>0</v>
      </c>
      <c r="IF371">
        <v>100</v>
      </c>
      <c r="IG371">
        <v>100</v>
      </c>
      <c r="IH371">
        <v>10.17</v>
      </c>
      <c r="II371">
        <v>0.4885</v>
      </c>
      <c r="IJ371">
        <v>4.02706509432224</v>
      </c>
      <c r="IK371">
        <v>0.00601174518973114</v>
      </c>
      <c r="IL371">
        <v>2.77886958061485e-07</v>
      </c>
      <c r="IM371">
        <v>-3.54636231360687e-10</v>
      </c>
      <c r="IN371">
        <v>-0.0404303883988718</v>
      </c>
      <c r="IO371">
        <v>-0.0177815531441476</v>
      </c>
      <c r="IP371">
        <v>0.00205572605671414</v>
      </c>
      <c r="IQ371">
        <v>-1.65519735432211e-05</v>
      </c>
      <c r="IR371">
        <v>-4</v>
      </c>
      <c r="IS371">
        <v>1848</v>
      </c>
      <c r="IT371">
        <v>1</v>
      </c>
      <c r="IU371">
        <v>25</v>
      </c>
      <c r="IV371">
        <v>24614.4</v>
      </c>
      <c r="IW371">
        <v>24614.3</v>
      </c>
      <c r="IX371">
        <v>2.25708</v>
      </c>
      <c r="IY371">
        <v>2.59521</v>
      </c>
      <c r="IZ371">
        <v>1.54785</v>
      </c>
      <c r="JA371">
        <v>2.30347</v>
      </c>
      <c r="JB371">
        <v>1.34644</v>
      </c>
      <c r="JC371">
        <v>2.40601</v>
      </c>
      <c r="JD371">
        <v>33.6254</v>
      </c>
      <c r="JE371">
        <v>24.2276</v>
      </c>
      <c r="JF371">
        <v>18</v>
      </c>
      <c r="JG371">
        <v>496.893</v>
      </c>
      <c r="JH371">
        <v>409.882</v>
      </c>
      <c r="JI371">
        <v>25.0001</v>
      </c>
      <c r="JJ371">
        <v>26.4467</v>
      </c>
      <c r="JK371">
        <v>30.0002</v>
      </c>
      <c r="JL371">
        <v>26.3777</v>
      </c>
      <c r="JM371">
        <v>26.318</v>
      </c>
      <c r="JN371">
        <v>45.2928</v>
      </c>
      <c r="JO371">
        <v>39.3071</v>
      </c>
      <c r="JP371">
        <v>82.2529</v>
      </c>
      <c r="JQ371">
        <v>25</v>
      </c>
      <c r="JR371">
        <v>1126.22</v>
      </c>
      <c r="JS371">
        <v>17.6796</v>
      </c>
      <c r="JT371">
        <v>102.353</v>
      </c>
      <c r="JU371">
        <v>103.139</v>
      </c>
    </row>
    <row r="372" spans="1:281">
      <c r="A372">
        <v>356</v>
      </c>
      <c r="B372">
        <v>1659028495</v>
      </c>
      <c r="C372">
        <v>4811.90000009537</v>
      </c>
      <c r="D372" t="s">
        <v>1139</v>
      </c>
      <c r="E372" t="s">
        <v>1140</v>
      </c>
      <c r="F372">
        <v>5</v>
      </c>
      <c r="G372" t="s">
        <v>1006</v>
      </c>
      <c r="H372" t="s">
        <v>417</v>
      </c>
      <c r="I372">
        <v>1659028487.21429</v>
      </c>
      <c r="J372">
        <f>(K372)/1000</f>
        <v>0</v>
      </c>
      <c r="K372">
        <f>IF(CZ372, AN372, AH372)</f>
        <v>0</v>
      </c>
      <c r="L372">
        <f>IF(CZ372, AI372, AG372)</f>
        <v>0</v>
      </c>
      <c r="M372">
        <f>DB372 - IF(AU372&gt;1, L372*CV372*100.0/(AW372*DP372), 0)</f>
        <v>0</v>
      </c>
      <c r="N372">
        <f>((T372-J372/2)*M372-L372)/(T372+J372/2)</f>
        <v>0</v>
      </c>
      <c r="O372">
        <f>N372*(DI372+DJ372)/1000.0</f>
        <v>0</v>
      </c>
      <c r="P372">
        <f>(DB372 - IF(AU372&gt;1, L372*CV372*100.0/(AW372*DP372), 0))*(DI372+DJ372)/1000.0</f>
        <v>0</v>
      </c>
      <c r="Q372">
        <f>2.0/((1/S372-1/R372)+SIGN(S372)*SQRT((1/S372-1/R372)*(1/S372-1/R372) + 4*CW372/((CW372+1)*(CW372+1))*(2*1/S372*1/R372-1/R372*1/R372)))</f>
        <v>0</v>
      </c>
      <c r="R372">
        <f>IF(LEFT(CX372,1)&lt;&gt;"0",IF(LEFT(CX372,1)="1",3.0,CY372),$D$5+$E$5*(DP372*DI372/($K$5*1000))+$F$5*(DP372*DI372/($K$5*1000))*MAX(MIN(CV372,$J$5),$I$5)*MAX(MIN(CV372,$J$5),$I$5)+$G$5*MAX(MIN(CV372,$J$5),$I$5)*(DP372*DI372/($K$5*1000))+$H$5*(DP372*DI372/($K$5*1000))*(DP372*DI372/($K$5*1000)))</f>
        <v>0</v>
      </c>
      <c r="S372">
        <f>J372*(1000-(1000*0.61365*exp(17.502*W372/(240.97+W372))/(DI372+DJ372)+DD372)/2)/(1000*0.61365*exp(17.502*W372/(240.97+W372))/(DI372+DJ372)-DD372)</f>
        <v>0</v>
      </c>
      <c r="T372">
        <f>1/((CW372+1)/(Q372/1.6)+1/(R372/1.37)) + CW372/((CW372+1)/(Q372/1.6) + CW372/(R372/1.37))</f>
        <v>0</v>
      </c>
      <c r="U372">
        <f>(CR372*CU372)</f>
        <v>0</v>
      </c>
      <c r="V372">
        <f>(DK372+(U372+2*0.95*5.67E-8*(((DK372+$B$7)+273)^4-(DK372+273)^4)-44100*J372)/(1.84*29.3*R372+8*0.95*5.67E-8*(DK372+273)^3))</f>
        <v>0</v>
      </c>
      <c r="W372">
        <f>($C$7*DL372+$D$7*DM372+$E$7*V372)</f>
        <v>0</v>
      </c>
      <c r="X372">
        <f>0.61365*exp(17.502*W372/(240.97+W372))</f>
        <v>0</v>
      </c>
      <c r="Y372">
        <f>(Z372/AA372*100)</f>
        <v>0</v>
      </c>
      <c r="Z372">
        <f>DD372*(DI372+DJ372)/1000</f>
        <v>0</v>
      </c>
      <c r="AA372">
        <f>0.61365*exp(17.502*DK372/(240.97+DK372))</f>
        <v>0</v>
      </c>
      <c r="AB372">
        <f>(X372-DD372*(DI372+DJ372)/1000)</f>
        <v>0</v>
      </c>
      <c r="AC372">
        <f>(-J372*44100)</f>
        <v>0</v>
      </c>
      <c r="AD372">
        <f>2*29.3*R372*0.92*(DK372-W372)</f>
        <v>0</v>
      </c>
      <c r="AE372">
        <f>2*0.95*5.67E-8*(((DK372+$B$7)+273)^4-(W372+273)^4)</f>
        <v>0</v>
      </c>
      <c r="AF372">
        <f>U372+AE372+AC372+AD372</f>
        <v>0</v>
      </c>
      <c r="AG372">
        <f>DH372*AU372*(DC372-DB372*(1000-AU372*DE372)/(1000-AU372*DD372))/(100*CV372)</f>
        <v>0</v>
      </c>
      <c r="AH372">
        <f>1000*DH372*AU372*(DD372-DE372)/(100*CV372*(1000-AU372*DD372))</f>
        <v>0</v>
      </c>
      <c r="AI372">
        <f>(AJ372 - AK372 - DI372*1E3/(8.314*(DK372+273.15)) * AM372/DH372 * AL372) * DH372/(100*CV372) * (1000 - DE372)/1000</f>
        <v>0</v>
      </c>
      <c r="AJ372">
        <v>1137.76691959706</v>
      </c>
      <c r="AK372">
        <v>1089.34763636364</v>
      </c>
      <c r="AL372">
        <v>3.49033121831595</v>
      </c>
      <c r="AM372">
        <v>66.0504921813524</v>
      </c>
      <c r="AN372">
        <f>(AP372 - AO372 + DI372*1E3/(8.314*(DK372+273.15)) * AR372/DH372 * AQ372) * DH372/(100*CV372) * 1000/(1000 - AP372)</f>
        <v>0</v>
      </c>
      <c r="AO372">
        <v>17.6171521337229</v>
      </c>
      <c r="AP372">
        <v>24.5053307692308</v>
      </c>
      <c r="AQ372">
        <v>0.000226478114485311</v>
      </c>
      <c r="AR372">
        <v>92.47</v>
      </c>
      <c r="AS372">
        <v>0</v>
      </c>
      <c r="AT372">
        <v>0</v>
      </c>
      <c r="AU372">
        <f>IF(AS372*$H$13&gt;=AW372,1.0,(AW372/(AW372-AS372*$H$13)))</f>
        <v>0</v>
      </c>
      <c r="AV372">
        <f>(AU372-1)*100</f>
        <v>0</v>
      </c>
      <c r="AW372">
        <f>MAX(0,($B$13+$C$13*DP372)/(1+$D$13*DP372)*DI372/(DK372+273)*$E$13)</f>
        <v>0</v>
      </c>
      <c r="AX372" t="s">
        <v>418</v>
      </c>
      <c r="AY372" t="s">
        <v>418</v>
      </c>
      <c r="AZ372">
        <v>0</v>
      </c>
      <c r="BA372">
        <v>0</v>
      </c>
      <c r="BB372">
        <f>1-AZ372/BA372</f>
        <v>0</v>
      </c>
      <c r="BC372">
        <v>0</v>
      </c>
      <c r="BD372" t="s">
        <v>418</v>
      </c>
      <c r="BE372" t="s">
        <v>418</v>
      </c>
      <c r="BF372">
        <v>0</v>
      </c>
      <c r="BG372">
        <v>0</v>
      </c>
      <c r="BH372">
        <f>1-BF372/BG372</f>
        <v>0</v>
      </c>
      <c r="BI372">
        <v>0.5</v>
      </c>
      <c r="BJ372">
        <f>CS372</f>
        <v>0</v>
      </c>
      <c r="BK372">
        <f>L372</f>
        <v>0</v>
      </c>
      <c r="BL372">
        <f>BH372*BI372*BJ372</f>
        <v>0</v>
      </c>
      <c r="BM372">
        <f>(BK372-BC372)/BJ372</f>
        <v>0</v>
      </c>
      <c r="BN372">
        <f>(BA372-BG372)/BG372</f>
        <v>0</v>
      </c>
      <c r="BO372">
        <f>AZ372/(BB372+AZ372/BG372)</f>
        <v>0</v>
      </c>
      <c r="BP372" t="s">
        <v>418</v>
      </c>
      <c r="BQ372">
        <v>0</v>
      </c>
      <c r="BR372">
        <f>IF(BQ372&lt;&gt;0, BQ372, BO372)</f>
        <v>0</v>
      </c>
      <c r="BS372">
        <f>1-BR372/BG372</f>
        <v>0</v>
      </c>
      <c r="BT372">
        <f>(BG372-BF372)/(BG372-BR372)</f>
        <v>0</v>
      </c>
      <c r="BU372">
        <f>(BA372-BG372)/(BA372-BR372)</f>
        <v>0</v>
      </c>
      <c r="BV372">
        <f>(BG372-BF372)/(BG372-AZ372)</f>
        <v>0</v>
      </c>
      <c r="BW372">
        <f>(BA372-BG372)/(BA372-AZ372)</f>
        <v>0</v>
      </c>
      <c r="BX372">
        <f>(BT372*BR372/BF372)</f>
        <v>0</v>
      </c>
      <c r="BY372">
        <f>(1-BX372)</f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f>$B$11*DQ372+$C$11*DR372+$F$11*EC372*(1-EF372)</f>
        <v>0</v>
      </c>
      <c r="CS372">
        <f>CR372*CT372</f>
        <v>0</v>
      </c>
      <c r="CT372">
        <f>($B$11*$D$9+$C$11*$D$9+$F$11*((EP372+EH372)/MAX(EP372+EH372+EQ372, 0.1)*$I$9+EQ372/MAX(EP372+EH372+EQ372, 0.1)*$J$9))/($B$11+$C$11+$F$11)</f>
        <v>0</v>
      </c>
      <c r="CU372">
        <f>($B$11*$K$9+$C$11*$K$9+$F$11*((EP372+EH372)/MAX(EP372+EH372+EQ372, 0.1)*$P$9+EQ372/MAX(EP372+EH372+EQ372, 0.1)*$Q$9))/($B$11+$C$11+$F$11)</f>
        <v>0</v>
      </c>
      <c r="CV372">
        <v>6</v>
      </c>
      <c r="CW372">
        <v>0.5</v>
      </c>
      <c r="CX372" t="s">
        <v>419</v>
      </c>
      <c r="CY372">
        <v>2</v>
      </c>
      <c r="CZ372" t="b">
        <v>1</v>
      </c>
      <c r="DA372">
        <v>1659028487.21429</v>
      </c>
      <c r="DB372">
        <v>1038.05642857143</v>
      </c>
      <c r="DC372">
        <v>1100.54357142857</v>
      </c>
      <c r="DD372">
        <v>24.5085035714286</v>
      </c>
      <c r="DE372">
        <v>17.6046428571429</v>
      </c>
      <c r="DF372">
        <v>1027.94107142857</v>
      </c>
      <c r="DG372">
        <v>24.0194</v>
      </c>
      <c r="DH372">
        <v>500.061142857143</v>
      </c>
      <c r="DI372">
        <v>90.36595</v>
      </c>
      <c r="DJ372">
        <v>0.0454884428571429</v>
      </c>
      <c r="DK372">
        <v>27.1936464285714</v>
      </c>
      <c r="DL372">
        <v>27.2307321428571</v>
      </c>
      <c r="DM372">
        <v>999.9</v>
      </c>
      <c r="DN372">
        <v>0</v>
      </c>
      <c r="DO372">
        <v>0</v>
      </c>
      <c r="DP372">
        <v>10001.6071428571</v>
      </c>
      <c r="DQ372">
        <v>0</v>
      </c>
      <c r="DR372">
        <v>18.149</v>
      </c>
      <c r="DS372">
        <v>-62.4869857142857</v>
      </c>
      <c r="DT372">
        <v>1064.13607142857</v>
      </c>
      <c r="DU372">
        <v>1120.26535714286</v>
      </c>
      <c r="DV372">
        <v>6.90387035714286</v>
      </c>
      <c r="DW372">
        <v>1100.54357142857</v>
      </c>
      <c r="DX372">
        <v>17.6046428571429</v>
      </c>
      <c r="DY372">
        <v>2.21473464285714</v>
      </c>
      <c r="DZ372">
        <v>1.59086071428571</v>
      </c>
      <c r="EA372">
        <v>19.0693</v>
      </c>
      <c r="EB372">
        <v>13.8705535714286</v>
      </c>
      <c r="EC372">
        <v>2000.00392857143</v>
      </c>
      <c r="ED372">
        <v>0.979994428571429</v>
      </c>
      <c r="EE372">
        <v>0.0200056428571429</v>
      </c>
      <c r="EF372">
        <v>0</v>
      </c>
      <c r="EG372">
        <v>847.613071428572</v>
      </c>
      <c r="EH372">
        <v>5.00063</v>
      </c>
      <c r="EI372">
        <v>16720.9678571429</v>
      </c>
      <c r="EJ372">
        <v>17256.9214285714</v>
      </c>
      <c r="EK372">
        <v>38</v>
      </c>
      <c r="EL372">
        <v>38.062</v>
      </c>
      <c r="EM372">
        <v>37.5</v>
      </c>
      <c r="EN372">
        <v>37.375</v>
      </c>
      <c r="EO372">
        <v>39.0088571428571</v>
      </c>
      <c r="EP372">
        <v>1955.09357142857</v>
      </c>
      <c r="EQ372">
        <v>39.9103571428571</v>
      </c>
      <c r="ER372">
        <v>0</v>
      </c>
      <c r="ES372">
        <v>1659028494.1</v>
      </c>
      <c r="ET372">
        <v>0</v>
      </c>
      <c r="EU372">
        <v>847.571230769231</v>
      </c>
      <c r="EV372">
        <v>-3.42782905079433</v>
      </c>
      <c r="EW372">
        <v>-47.4564102007504</v>
      </c>
      <c r="EX372">
        <v>16720.5269230769</v>
      </c>
      <c r="EY372">
        <v>15</v>
      </c>
      <c r="EZ372">
        <v>0</v>
      </c>
      <c r="FA372" t="s">
        <v>420</v>
      </c>
      <c r="FB372">
        <v>1657551626.5</v>
      </c>
      <c r="FC372">
        <v>1657551629</v>
      </c>
      <c r="FD372">
        <v>0</v>
      </c>
      <c r="FE372">
        <v>0.403</v>
      </c>
      <c r="FF372">
        <v>0.009</v>
      </c>
      <c r="FG372">
        <v>9.41</v>
      </c>
      <c r="FH372">
        <v>0.087</v>
      </c>
      <c r="FI372">
        <v>417</v>
      </c>
      <c r="FJ372">
        <v>17</v>
      </c>
      <c r="FK372">
        <v>1.61</v>
      </c>
      <c r="FL372">
        <v>0.59</v>
      </c>
      <c r="FM372">
        <v>-62.38679</v>
      </c>
      <c r="FN372">
        <v>-1.45970881801116</v>
      </c>
      <c r="FO372">
        <v>0.505753667213595</v>
      </c>
      <c r="FP372">
        <v>0</v>
      </c>
      <c r="FQ372">
        <v>847.781147058824</v>
      </c>
      <c r="FR372">
        <v>-3.26122230116139</v>
      </c>
      <c r="FS372">
        <v>0.355936389917946</v>
      </c>
      <c r="FT372">
        <v>0</v>
      </c>
      <c r="FU372">
        <v>6.90603975</v>
      </c>
      <c r="FV372">
        <v>-0.0648586491557344</v>
      </c>
      <c r="FW372">
        <v>0.0134339053308225</v>
      </c>
      <c r="FX372">
        <v>1</v>
      </c>
      <c r="FY372">
        <v>1</v>
      </c>
      <c r="FZ372">
        <v>3</v>
      </c>
      <c r="GA372" t="s">
        <v>421</v>
      </c>
      <c r="GB372">
        <v>2.97303</v>
      </c>
      <c r="GC372">
        <v>2.69931</v>
      </c>
      <c r="GD372">
        <v>0.173086</v>
      </c>
      <c r="GE372">
        <v>0.180305</v>
      </c>
      <c r="GF372">
        <v>0.104672</v>
      </c>
      <c r="GG372">
        <v>0.083974</v>
      </c>
      <c r="GH372">
        <v>32213.1</v>
      </c>
      <c r="GI372">
        <v>34918.8</v>
      </c>
      <c r="GJ372">
        <v>35299</v>
      </c>
      <c r="GK372">
        <v>38632.7</v>
      </c>
      <c r="GL372">
        <v>44805.4</v>
      </c>
      <c r="GM372">
        <v>51111.6</v>
      </c>
      <c r="GN372">
        <v>55174.7</v>
      </c>
      <c r="GO372">
        <v>61962.4</v>
      </c>
      <c r="GP372">
        <v>1.9832</v>
      </c>
      <c r="GQ372">
        <v>1.8476</v>
      </c>
      <c r="GR372">
        <v>0.125766</v>
      </c>
      <c r="GS372">
        <v>0</v>
      </c>
      <c r="GT372">
        <v>25.1736</v>
      </c>
      <c r="GU372">
        <v>999.9</v>
      </c>
      <c r="GV372">
        <v>57.545</v>
      </c>
      <c r="GW372">
        <v>29.205</v>
      </c>
      <c r="GX372">
        <v>25.9181</v>
      </c>
      <c r="GY372">
        <v>55.9064</v>
      </c>
      <c r="GZ372">
        <v>43.3734</v>
      </c>
      <c r="HA372">
        <v>1</v>
      </c>
      <c r="HB372">
        <v>-0.060813</v>
      </c>
      <c r="HC372">
        <v>0.0605882</v>
      </c>
      <c r="HD372">
        <v>20.114</v>
      </c>
      <c r="HE372">
        <v>5.20172</v>
      </c>
      <c r="HF372">
        <v>12.004</v>
      </c>
      <c r="HG372">
        <v>4.976</v>
      </c>
      <c r="HH372">
        <v>3.2936</v>
      </c>
      <c r="HI372">
        <v>9999</v>
      </c>
      <c r="HJ372">
        <v>9999</v>
      </c>
      <c r="HK372">
        <v>9999</v>
      </c>
      <c r="HL372">
        <v>629</v>
      </c>
      <c r="HM372">
        <v>1.8631</v>
      </c>
      <c r="HN372">
        <v>1.86798</v>
      </c>
      <c r="HO372">
        <v>1.8678</v>
      </c>
      <c r="HP372">
        <v>1.8689</v>
      </c>
      <c r="HQ372">
        <v>1.86981</v>
      </c>
      <c r="HR372">
        <v>1.86584</v>
      </c>
      <c r="HS372">
        <v>1.86691</v>
      </c>
      <c r="HT372">
        <v>1.86829</v>
      </c>
      <c r="HU372">
        <v>5</v>
      </c>
      <c r="HV372">
        <v>0</v>
      </c>
      <c r="HW372">
        <v>0</v>
      </c>
      <c r="HX372">
        <v>0</v>
      </c>
      <c r="HY372" t="s">
        <v>422</v>
      </c>
      <c r="HZ372" t="s">
        <v>423</v>
      </c>
      <c r="IA372" t="s">
        <v>424</v>
      </c>
      <c r="IB372" t="s">
        <v>424</v>
      </c>
      <c r="IC372" t="s">
        <v>424</v>
      </c>
      <c r="ID372" t="s">
        <v>424</v>
      </c>
      <c r="IE372">
        <v>0</v>
      </c>
      <c r="IF372">
        <v>100</v>
      </c>
      <c r="IG372">
        <v>100</v>
      </c>
      <c r="IH372">
        <v>10.26</v>
      </c>
      <c r="II372">
        <v>0.4892</v>
      </c>
      <c r="IJ372">
        <v>4.02706509432224</v>
      </c>
      <c r="IK372">
        <v>0.00601174518973114</v>
      </c>
      <c r="IL372">
        <v>2.77886958061485e-07</v>
      </c>
      <c r="IM372">
        <v>-3.54636231360687e-10</v>
      </c>
      <c r="IN372">
        <v>-0.0404303883988718</v>
      </c>
      <c r="IO372">
        <v>-0.0177815531441476</v>
      </c>
      <c r="IP372">
        <v>0.00205572605671414</v>
      </c>
      <c r="IQ372">
        <v>-1.65519735432211e-05</v>
      </c>
      <c r="IR372">
        <v>-4</v>
      </c>
      <c r="IS372">
        <v>1848</v>
      </c>
      <c r="IT372">
        <v>1</v>
      </c>
      <c r="IU372">
        <v>25</v>
      </c>
      <c r="IV372">
        <v>24614.5</v>
      </c>
      <c r="IW372">
        <v>24614.4</v>
      </c>
      <c r="IX372">
        <v>2.2876</v>
      </c>
      <c r="IY372">
        <v>2.60132</v>
      </c>
      <c r="IZ372">
        <v>1.54785</v>
      </c>
      <c r="JA372">
        <v>2.30347</v>
      </c>
      <c r="JB372">
        <v>1.34644</v>
      </c>
      <c r="JC372">
        <v>2.33276</v>
      </c>
      <c r="JD372">
        <v>33.6254</v>
      </c>
      <c r="JE372">
        <v>24.2188</v>
      </c>
      <c r="JF372">
        <v>18</v>
      </c>
      <c r="JG372">
        <v>496.893</v>
      </c>
      <c r="JH372">
        <v>409.882</v>
      </c>
      <c r="JI372">
        <v>25.0001</v>
      </c>
      <c r="JJ372">
        <v>26.4489</v>
      </c>
      <c r="JK372">
        <v>30.0001</v>
      </c>
      <c r="JL372">
        <v>26.3777</v>
      </c>
      <c r="JM372">
        <v>26.318</v>
      </c>
      <c r="JN372">
        <v>45.813</v>
      </c>
      <c r="JO372">
        <v>39.3071</v>
      </c>
      <c r="JP372">
        <v>81.8795</v>
      </c>
      <c r="JQ372">
        <v>25</v>
      </c>
      <c r="JR372">
        <v>1139.72</v>
      </c>
      <c r="JS372">
        <v>17.6796</v>
      </c>
      <c r="JT372">
        <v>102.353</v>
      </c>
      <c r="JU372">
        <v>103.139</v>
      </c>
    </row>
    <row r="373" spans="1:281">
      <c r="A373">
        <v>357</v>
      </c>
      <c r="B373">
        <v>1659028500</v>
      </c>
      <c r="C373">
        <v>4816.90000009537</v>
      </c>
      <c r="D373" t="s">
        <v>1141</v>
      </c>
      <c r="E373" t="s">
        <v>1142</v>
      </c>
      <c r="F373">
        <v>5</v>
      </c>
      <c r="G373" t="s">
        <v>1006</v>
      </c>
      <c r="H373" t="s">
        <v>417</v>
      </c>
      <c r="I373">
        <v>1659028492.5</v>
      </c>
      <c r="J373">
        <f>(K373)/1000</f>
        <v>0</v>
      </c>
      <c r="K373">
        <f>IF(CZ373, AN373, AH373)</f>
        <v>0</v>
      </c>
      <c r="L373">
        <f>IF(CZ373, AI373, AG373)</f>
        <v>0</v>
      </c>
      <c r="M373">
        <f>DB373 - IF(AU373&gt;1, L373*CV373*100.0/(AW373*DP373), 0)</f>
        <v>0</v>
      </c>
      <c r="N373">
        <f>((T373-J373/2)*M373-L373)/(T373+J373/2)</f>
        <v>0</v>
      </c>
      <c r="O373">
        <f>N373*(DI373+DJ373)/1000.0</f>
        <v>0</v>
      </c>
      <c r="P373">
        <f>(DB373 - IF(AU373&gt;1, L373*CV373*100.0/(AW373*DP373), 0))*(DI373+DJ373)/1000.0</f>
        <v>0</v>
      </c>
      <c r="Q373">
        <f>2.0/((1/S373-1/R373)+SIGN(S373)*SQRT((1/S373-1/R373)*(1/S373-1/R373) + 4*CW373/((CW373+1)*(CW373+1))*(2*1/S373*1/R373-1/R373*1/R373)))</f>
        <v>0</v>
      </c>
      <c r="R373">
        <f>IF(LEFT(CX373,1)&lt;&gt;"0",IF(LEFT(CX373,1)="1",3.0,CY373),$D$5+$E$5*(DP373*DI373/($K$5*1000))+$F$5*(DP373*DI373/($K$5*1000))*MAX(MIN(CV373,$J$5),$I$5)*MAX(MIN(CV373,$J$5),$I$5)+$G$5*MAX(MIN(CV373,$J$5),$I$5)*(DP373*DI373/($K$5*1000))+$H$5*(DP373*DI373/($K$5*1000))*(DP373*DI373/($K$5*1000)))</f>
        <v>0</v>
      </c>
      <c r="S373">
        <f>J373*(1000-(1000*0.61365*exp(17.502*W373/(240.97+W373))/(DI373+DJ373)+DD373)/2)/(1000*0.61365*exp(17.502*W373/(240.97+W373))/(DI373+DJ373)-DD373)</f>
        <v>0</v>
      </c>
      <c r="T373">
        <f>1/((CW373+1)/(Q373/1.6)+1/(R373/1.37)) + CW373/((CW373+1)/(Q373/1.6) + CW373/(R373/1.37))</f>
        <v>0</v>
      </c>
      <c r="U373">
        <f>(CR373*CU373)</f>
        <v>0</v>
      </c>
      <c r="V373">
        <f>(DK373+(U373+2*0.95*5.67E-8*(((DK373+$B$7)+273)^4-(DK373+273)^4)-44100*J373)/(1.84*29.3*R373+8*0.95*5.67E-8*(DK373+273)^3))</f>
        <v>0</v>
      </c>
      <c r="W373">
        <f>($C$7*DL373+$D$7*DM373+$E$7*V373)</f>
        <v>0</v>
      </c>
      <c r="X373">
        <f>0.61365*exp(17.502*W373/(240.97+W373))</f>
        <v>0</v>
      </c>
      <c r="Y373">
        <f>(Z373/AA373*100)</f>
        <v>0</v>
      </c>
      <c r="Z373">
        <f>DD373*(DI373+DJ373)/1000</f>
        <v>0</v>
      </c>
      <c r="AA373">
        <f>0.61365*exp(17.502*DK373/(240.97+DK373))</f>
        <v>0</v>
      </c>
      <c r="AB373">
        <f>(X373-DD373*(DI373+DJ373)/1000)</f>
        <v>0</v>
      </c>
      <c r="AC373">
        <f>(-J373*44100)</f>
        <v>0</v>
      </c>
      <c r="AD373">
        <f>2*29.3*R373*0.92*(DK373-W373)</f>
        <v>0</v>
      </c>
      <c r="AE373">
        <f>2*0.95*5.67E-8*(((DK373+$B$7)+273)^4-(W373+273)^4)</f>
        <v>0</v>
      </c>
      <c r="AF373">
        <f>U373+AE373+AC373+AD373</f>
        <v>0</v>
      </c>
      <c r="AG373">
        <f>DH373*AU373*(DC373-DB373*(1000-AU373*DE373)/(1000-AU373*DD373))/(100*CV373)</f>
        <v>0</v>
      </c>
      <c r="AH373">
        <f>1000*DH373*AU373*(DD373-DE373)/(100*CV373*(1000-AU373*DD373))</f>
        <v>0</v>
      </c>
      <c r="AI373">
        <f>(AJ373 - AK373 - DI373*1E3/(8.314*(DK373+273.15)) * AM373/DH373 * AL373) * DH373/(100*CV373) * (1000 - DE373)/1000</f>
        <v>0</v>
      </c>
      <c r="AJ373">
        <v>1155.13047835327</v>
      </c>
      <c r="AK373">
        <v>1106.77109090909</v>
      </c>
      <c r="AL373">
        <v>3.52381040328684</v>
      </c>
      <c r="AM373">
        <v>66.0504921813524</v>
      </c>
      <c r="AN373">
        <f>(AP373 - AO373 + DI373*1E3/(8.314*(DK373+273.15)) * AR373/DH373 * AQ373) * DH373/(100*CV373) * 1000/(1000 - AP373)</f>
        <v>0</v>
      </c>
      <c r="AO373">
        <v>17.6033640777922</v>
      </c>
      <c r="AP373">
        <v>24.501513986014</v>
      </c>
      <c r="AQ373">
        <v>-0.000690424242423611</v>
      </c>
      <c r="AR373">
        <v>92.47</v>
      </c>
      <c r="AS373">
        <v>0</v>
      </c>
      <c r="AT373">
        <v>0</v>
      </c>
      <c r="AU373">
        <f>IF(AS373*$H$13&gt;=AW373,1.0,(AW373/(AW373-AS373*$H$13)))</f>
        <v>0</v>
      </c>
      <c r="AV373">
        <f>(AU373-1)*100</f>
        <v>0</v>
      </c>
      <c r="AW373">
        <f>MAX(0,($B$13+$C$13*DP373)/(1+$D$13*DP373)*DI373/(DK373+273)*$E$13)</f>
        <v>0</v>
      </c>
      <c r="AX373" t="s">
        <v>418</v>
      </c>
      <c r="AY373" t="s">
        <v>418</v>
      </c>
      <c r="AZ373">
        <v>0</v>
      </c>
      <c r="BA373">
        <v>0</v>
      </c>
      <c r="BB373">
        <f>1-AZ373/BA373</f>
        <v>0</v>
      </c>
      <c r="BC373">
        <v>0</v>
      </c>
      <c r="BD373" t="s">
        <v>418</v>
      </c>
      <c r="BE373" t="s">
        <v>418</v>
      </c>
      <c r="BF373">
        <v>0</v>
      </c>
      <c r="BG373">
        <v>0</v>
      </c>
      <c r="BH373">
        <f>1-BF373/BG373</f>
        <v>0</v>
      </c>
      <c r="BI373">
        <v>0.5</v>
      </c>
      <c r="BJ373">
        <f>CS373</f>
        <v>0</v>
      </c>
      <c r="BK373">
        <f>L373</f>
        <v>0</v>
      </c>
      <c r="BL373">
        <f>BH373*BI373*BJ373</f>
        <v>0</v>
      </c>
      <c r="BM373">
        <f>(BK373-BC373)/BJ373</f>
        <v>0</v>
      </c>
      <c r="BN373">
        <f>(BA373-BG373)/BG373</f>
        <v>0</v>
      </c>
      <c r="BO373">
        <f>AZ373/(BB373+AZ373/BG373)</f>
        <v>0</v>
      </c>
      <c r="BP373" t="s">
        <v>418</v>
      </c>
      <c r="BQ373">
        <v>0</v>
      </c>
      <c r="BR373">
        <f>IF(BQ373&lt;&gt;0, BQ373, BO373)</f>
        <v>0</v>
      </c>
      <c r="BS373">
        <f>1-BR373/BG373</f>
        <v>0</v>
      </c>
      <c r="BT373">
        <f>(BG373-BF373)/(BG373-BR373)</f>
        <v>0</v>
      </c>
      <c r="BU373">
        <f>(BA373-BG373)/(BA373-BR373)</f>
        <v>0</v>
      </c>
      <c r="BV373">
        <f>(BG373-BF373)/(BG373-AZ373)</f>
        <v>0</v>
      </c>
      <c r="BW373">
        <f>(BA373-BG373)/(BA373-AZ373)</f>
        <v>0</v>
      </c>
      <c r="BX373">
        <f>(BT373*BR373/BF373)</f>
        <v>0</v>
      </c>
      <c r="BY373">
        <f>(1-BX373)</f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f>$B$11*DQ373+$C$11*DR373+$F$11*EC373*(1-EF373)</f>
        <v>0</v>
      </c>
      <c r="CS373">
        <f>CR373*CT373</f>
        <v>0</v>
      </c>
      <c r="CT373">
        <f>($B$11*$D$9+$C$11*$D$9+$F$11*((EP373+EH373)/MAX(EP373+EH373+EQ373, 0.1)*$I$9+EQ373/MAX(EP373+EH373+EQ373, 0.1)*$J$9))/($B$11+$C$11+$F$11)</f>
        <v>0</v>
      </c>
      <c r="CU373">
        <f>($B$11*$K$9+$C$11*$K$9+$F$11*((EP373+EH373)/MAX(EP373+EH373+EQ373, 0.1)*$P$9+EQ373/MAX(EP373+EH373+EQ373, 0.1)*$Q$9))/($B$11+$C$11+$F$11)</f>
        <v>0</v>
      </c>
      <c r="CV373">
        <v>6</v>
      </c>
      <c r="CW373">
        <v>0.5</v>
      </c>
      <c r="CX373" t="s">
        <v>419</v>
      </c>
      <c r="CY373">
        <v>2</v>
      </c>
      <c r="CZ373" t="b">
        <v>1</v>
      </c>
      <c r="DA373">
        <v>1659028492.5</v>
      </c>
      <c r="DB373">
        <v>1055.90555555556</v>
      </c>
      <c r="DC373">
        <v>1118.4737037037</v>
      </c>
      <c r="DD373">
        <v>24.5053</v>
      </c>
      <c r="DE373">
        <v>17.6032185185185</v>
      </c>
      <c r="DF373">
        <v>1045.6937037037</v>
      </c>
      <c r="DG373">
        <v>24.0163518518519</v>
      </c>
      <c r="DH373">
        <v>500.084259259259</v>
      </c>
      <c r="DI373">
        <v>90.3662851851852</v>
      </c>
      <c r="DJ373">
        <v>0.0453741555555556</v>
      </c>
      <c r="DK373">
        <v>27.195137037037</v>
      </c>
      <c r="DL373">
        <v>27.2315</v>
      </c>
      <c r="DM373">
        <v>999.9</v>
      </c>
      <c r="DN373">
        <v>0</v>
      </c>
      <c r="DO373">
        <v>0</v>
      </c>
      <c r="DP373">
        <v>10032.037037037</v>
      </c>
      <c r="DQ373">
        <v>0</v>
      </c>
      <c r="DR373">
        <v>18.149</v>
      </c>
      <c r="DS373">
        <v>-62.568037037037</v>
      </c>
      <c r="DT373">
        <v>1082.43</v>
      </c>
      <c r="DU373">
        <v>1138.51555555556</v>
      </c>
      <c r="DV373">
        <v>6.90208037037037</v>
      </c>
      <c r="DW373">
        <v>1118.4737037037</v>
      </c>
      <c r="DX373">
        <v>17.6032185185185</v>
      </c>
      <c r="DY373">
        <v>2.21445259259259</v>
      </c>
      <c r="DZ373">
        <v>1.59073740740741</v>
      </c>
      <c r="EA373">
        <v>19.067262962963</v>
      </c>
      <c r="EB373">
        <v>13.8693592592593</v>
      </c>
      <c r="EC373">
        <v>2000.01740740741</v>
      </c>
      <c r="ED373">
        <v>0.979994333333334</v>
      </c>
      <c r="EE373">
        <v>0.0200057444444444</v>
      </c>
      <c r="EF373">
        <v>0</v>
      </c>
      <c r="EG373">
        <v>847.337962962963</v>
      </c>
      <c r="EH373">
        <v>5.00063</v>
      </c>
      <c r="EI373">
        <v>16716.5962962963</v>
      </c>
      <c r="EJ373">
        <v>17257.0333333333</v>
      </c>
      <c r="EK373">
        <v>38</v>
      </c>
      <c r="EL373">
        <v>38.062</v>
      </c>
      <c r="EM373">
        <v>37.5</v>
      </c>
      <c r="EN373">
        <v>37.375</v>
      </c>
      <c r="EO373">
        <v>39.0091851851852</v>
      </c>
      <c r="EP373">
        <v>1955.1062962963</v>
      </c>
      <c r="EQ373">
        <v>39.9111111111111</v>
      </c>
      <c r="ER373">
        <v>0</v>
      </c>
      <c r="ES373">
        <v>1659028498.9</v>
      </c>
      <c r="ET373">
        <v>0</v>
      </c>
      <c r="EU373">
        <v>847.331615384615</v>
      </c>
      <c r="EV373">
        <v>-2.73641024366342</v>
      </c>
      <c r="EW373">
        <v>-45.4905982679049</v>
      </c>
      <c r="EX373">
        <v>16716.5615384615</v>
      </c>
      <c r="EY373">
        <v>15</v>
      </c>
      <c r="EZ373">
        <v>0</v>
      </c>
      <c r="FA373" t="s">
        <v>420</v>
      </c>
      <c r="FB373">
        <v>1657551626.5</v>
      </c>
      <c r="FC373">
        <v>1657551629</v>
      </c>
      <c r="FD373">
        <v>0</v>
      </c>
      <c r="FE373">
        <v>0.403</v>
      </c>
      <c r="FF373">
        <v>0.009</v>
      </c>
      <c r="FG373">
        <v>9.41</v>
      </c>
      <c r="FH373">
        <v>0.087</v>
      </c>
      <c r="FI373">
        <v>417</v>
      </c>
      <c r="FJ373">
        <v>17</v>
      </c>
      <c r="FK373">
        <v>1.61</v>
      </c>
      <c r="FL373">
        <v>0.59</v>
      </c>
      <c r="FM373">
        <v>-62.5161075</v>
      </c>
      <c r="FN373">
        <v>-2.04101876172596</v>
      </c>
      <c r="FO373">
        <v>0.487814108748148</v>
      </c>
      <c r="FP373">
        <v>0</v>
      </c>
      <c r="FQ373">
        <v>847.527970588235</v>
      </c>
      <c r="FR373">
        <v>-3.09318563111001</v>
      </c>
      <c r="FS373">
        <v>0.355524011375269</v>
      </c>
      <c r="FT373">
        <v>0</v>
      </c>
      <c r="FU373">
        <v>6.9039165</v>
      </c>
      <c r="FV373">
        <v>-0.0663527954971908</v>
      </c>
      <c r="FW373">
        <v>0.013972865051592</v>
      </c>
      <c r="FX373">
        <v>1</v>
      </c>
      <c r="FY373">
        <v>1</v>
      </c>
      <c r="FZ373">
        <v>3</v>
      </c>
      <c r="GA373" t="s">
        <v>421</v>
      </c>
      <c r="GB373">
        <v>2.97448</v>
      </c>
      <c r="GC373">
        <v>2.69912</v>
      </c>
      <c r="GD373">
        <v>0.174834</v>
      </c>
      <c r="GE373">
        <v>0.181874</v>
      </c>
      <c r="GF373">
        <v>0.104642</v>
      </c>
      <c r="GG373">
        <v>0.0839024</v>
      </c>
      <c r="GH373">
        <v>32145</v>
      </c>
      <c r="GI373">
        <v>34851.2</v>
      </c>
      <c r="GJ373">
        <v>35299</v>
      </c>
      <c r="GK373">
        <v>38631.8</v>
      </c>
      <c r="GL373">
        <v>44806.9</v>
      </c>
      <c r="GM373">
        <v>51114.5</v>
      </c>
      <c r="GN373">
        <v>55174.7</v>
      </c>
      <c r="GO373">
        <v>61961.1</v>
      </c>
      <c r="GP373">
        <v>1.9834</v>
      </c>
      <c r="GQ373">
        <v>1.8474</v>
      </c>
      <c r="GR373">
        <v>0.125915</v>
      </c>
      <c r="GS373">
        <v>0</v>
      </c>
      <c r="GT373">
        <v>25.1779</v>
      </c>
      <c r="GU373">
        <v>999.9</v>
      </c>
      <c r="GV373">
        <v>57.52</v>
      </c>
      <c r="GW373">
        <v>29.205</v>
      </c>
      <c r="GX373">
        <v>25.9049</v>
      </c>
      <c r="GY373">
        <v>55.7364</v>
      </c>
      <c r="GZ373">
        <v>43.3814</v>
      </c>
      <c r="HA373">
        <v>1</v>
      </c>
      <c r="HB373">
        <v>-0.0604878</v>
      </c>
      <c r="HC373">
        <v>0.0599129</v>
      </c>
      <c r="HD373">
        <v>20.114</v>
      </c>
      <c r="HE373">
        <v>5.19932</v>
      </c>
      <c r="HF373">
        <v>12.0064</v>
      </c>
      <c r="HG373">
        <v>4.9752</v>
      </c>
      <c r="HH373">
        <v>3.2936</v>
      </c>
      <c r="HI373">
        <v>9999</v>
      </c>
      <c r="HJ373">
        <v>9999</v>
      </c>
      <c r="HK373">
        <v>9999</v>
      </c>
      <c r="HL373">
        <v>629</v>
      </c>
      <c r="HM373">
        <v>1.8631</v>
      </c>
      <c r="HN373">
        <v>1.86801</v>
      </c>
      <c r="HO373">
        <v>1.86783</v>
      </c>
      <c r="HP373">
        <v>1.86893</v>
      </c>
      <c r="HQ373">
        <v>1.86981</v>
      </c>
      <c r="HR373">
        <v>1.86584</v>
      </c>
      <c r="HS373">
        <v>1.86691</v>
      </c>
      <c r="HT373">
        <v>1.86829</v>
      </c>
      <c r="HU373">
        <v>5</v>
      </c>
      <c r="HV373">
        <v>0</v>
      </c>
      <c r="HW373">
        <v>0</v>
      </c>
      <c r="HX373">
        <v>0</v>
      </c>
      <c r="HY373" t="s">
        <v>422</v>
      </c>
      <c r="HZ373" t="s">
        <v>423</v>
      </c>
      <c r="IA373" t="s">
        <v>424</v>
      </c>
      <c r="IB373" t="s">
        <v>424</v>
      </c>
      <c r="IC373" t="s">
        <v>424</v>
      </c>
      <c r="ID373" t="s">
        <v>424</v>
      </c>
      <c r="IE373">
        <v>0</v>
      </c>
      <c r="IF373">
        <v>100</v>
      </c>
      <c r="IG373">
        <v>100</v>
      </c>
      <c r="IH373">
        <v>10.35</v>
      </c>
      <c r="II373">
        <v>0.4887</v>
      </c>
      <c r="IJ373">
        <v>4.02706509432224</v>
      </c>
      <c r="IK373">
        <v>0.00601174518973114</v>
      </c>
      <c r="IL373">
        <v>2.77886958061485e-07</v>
      </c>
      <c r="IM373">
        <v>-3.54636231360687e-10</v>
      </c>
      <c r="IN373">
        <v>-0.0404303883988718</v>
      </c>
      <c r="IO373">
        <v>-0.0177815531441476</v>
      </c>
      <c r="IP373">
        <v>0.00205572605671414</v>
      </c>
      <c r="IQ373">
        <v>-1.65519735432211e-05</v>
      </c>
      <c r="IR373">
        <v>-4</v>
      </c>
      <c r="IS373">
        <v>1848</v>
      </c>
      <c r="IT373">
        <v>1</v>
      </c>
      <c r="IU373">
        <v>25</v>
      </c>
      <c r="IV373">
        <v>24614.6</v>
      </c>
      <c r="IW373">
        <v>24614.5</v>
      </c>
      <c r="IX373">
        <v>2.31079</v>
      </c>
      <c r="IY373">
        <v>2.58667</v>
      </c>
      <c r="IZ373">
        <v>1.54785</v>
      </c>
      <c r="JA373">
        <v>2.30347</v>
      </c>
      <c r="JB373">
        <v>1.34644</v>
      </c>
      <c r="JC373">
        <v>2.41943</v>
      </c>
      <c r="JD373">
        <v>33.6254</v>
      </c>
      <c r="JE373">
        <v>24.2188</v>
      </c>
      <c r="JF373">
        <v>18</v>
      </c>
      <c r="JG373">
        <v>497.045</v>
      </c>
      <c r="JH373">
        <v>409.786</v>
      </c>
      <c r="JI373">
        <v>24.9999</v>
      </c>
      <c r="JJ373">
        <v>26.4489</v>
      </c>
      <c r="JK373">
        <v>30.0003</v>
      </c>
      <c r="JL373">
        <v>26.38</v>
      </c>
      <c r="JM373">
        <v>26.3202</v>
      </c>
      <c r="JN373">
        <v>46.3722</v>
      </c>
      <c r="JO373">
        <v>39.3071</v>
      </c>
      <c r="JP373">
        <v>81.8795</v>
      </c>
      <c r="JQ373">
        <v>25</v>
      </c>
      <c r="JR373">
        <v>1159.79</v>
      </c>
      <c r="JS373">
        <v>17.6796</v>
      </c>
      <c r="JT373">
        <v>102.353</v>
      </c>
      <c r="JU373">
        <v>103.137</v>
      </c>
    </row>
    <row r="374" spans="1:281">
      <c r="A374">
        <v>358</v>
      </c>
      <c r="B374">
        <v>1659028505</v>
      </c>
      <c r="C374">
        <v>4821.90000009537</v>
      </c>
      <c r="D374" t="s">
        <v>1143</v>
      </c>
      <c r="E374" t="s">
        <v>1144</v>
      </c>
      <c r="F374">
        <v>5</v>
      </c>
      <c r="G374" t="s">
        <v>1006</v>
      </c>
      <c r="H374" t="s">
        <v>417</v>
      </c>
      <c r="I374">
        <v>1659028497.21429</v>
      </c>
      <c r="J374">
        <f>(K374)/1000</f>
        <v>0</v>
      </c>
      <c r="K374">
        <f>IF(CZ374, AN374, AH374)</f>
        <v>0</v>
      </c>
      <c r="L374">
        <f>IF(CZ374, AI374, AG374)</f>
        <v>0</v>
      </c>
      <c r="M374">
        <f>DB374 - IF(AU374&gt;1, L374*CV374*100.0/(AW374*DP374), 0)</f>
        <v>0</v>
      </c>
      <c r="N374">
        <f>((T374-J374/2)*M374-L374)/(T374+J374/2)</f>
        <v>0</v>
      </c>
      <c r="O374">
        <f>N374*(DI374+DJ374)/1000.0</f>
        <v>0</v>
      </c>
      <c r="P374">
        <f>(DB374 - IF(AU374&gt;1, L374*CV374*100.0/(AW374*DP374), 0))*(DI374+DJ374)/1000.0</f>
        <v>0</v>
      </c>
      <c r="Q374">
        <f>2.0/((1/S374-1/R374)+SIGN(S374)*SQRT((1/S374-1/R374)*(1/S374-1/R374) + 4*CW374/((CW374+1)*(CW374+1))*(2*1/S374*1/R374-1/R374*1/R374)))</f>
        <v>0</v>
      </c>
      <c r="R374">
        <f>IF(LEFT(CX374,1)&lt;&gt;"0",IF(LEFT(CX374,1)="1",3.0,CY374),$D$5+$E$5*(DP374*DI374/($K$5*1000))+$F$5*(DP374*DI374/($K$5*1000))*MAX(MIN(CV374,$J$5),$I$5)*MAX(MIN(CV374,$J$5),$I$5)+$G$5*MAX(MIN(CV374,$J$5),$I$5)*(DP374*DI374/($K$5*1000))+$H$5*(DP374*DI374/($K$5*1000))*(DP374*DI374/($K$5*1000)))</f>
        <v>0</v>
      </c>
      <c r="S374">
        <f>J374*(1000-(1000*0.61365*exp(17.502*W374/(240.97+W374))/(DI374+DJ374)+DD374)/2)/(1000*0.61365*exp(17.502*W374/(240.97+W374))/(DI374+DJ374)-DD374)</f>
        <v>0</v>
      </c>
      <c r="T374">
        <f>1/((CW374+1)/(Q374/1.6)+1/(R374/1.37)) + CW374/((CW374+1)/(Q374/1.6) + CW374/(R374/1.37))</f>
        <v>0</v>
      </c>
      <c r="U374">
        <f>(CR374*CU374)</f>
        <v>0</v>
      </c>
      <c r="V374">
        <f>(DK374+(U374+2*0.95*5.67E-8*(((DK374+$B$7)+273)^4-(DK374+273)^4)-44100*J374)/(1.84*29.3*R374+8*0.95*5.67E-8*(DK374+273)^3))</f>
        <v>0</v>
      </c>
      <c r="W374">
        <f>($C$7*DL374+$D$7*DM374+$E$7*V374)</f>
        <v>0</v>
      </c>
      <c r="X374">
        <f>0.61365*exp(17.502*W374/(240.97+W374))</f>
        <v>0</v>
      </c>
      <c r="Y374">
        <f>(Z374/AA374*100)</f>
        <v>0</v>
      </c>
      <c r="Z374">
        <f>DD374*(DI374+DJ374)/1000</f>
        <v>0</v>
      </c>
      <c r="AA374">
        <f>0.61365*exp(17.502*DK374/(240.97+DK374))</f>
        <v>0</v>
      </c>
      <c r="AB374">
        <f>(X374-DD374*(DI374+DJ374)/1000)</f>
        <v>0</v>
      </c>
      <c r="AC374">
        <f>(-J374*44100)</f>
        <v>0</v>
      </c>
      <c r="AD374">
        <f>2*29.3*R374*0.92*(DK374-W374)</f>
        <v>0</v>
      </c>
      <c r="AE374">
        <f>2*0.95*5.67E-8*(((DK374+$B$7)+273)^4-(W374+273)^4)</f>
        <v>0</v>
      </c>
      <c r="AF374">
        <f>U374+AE374+AC374+AD374</f>
        <v>0</v>
      </c>
      <c r="AG374">
        <f>DH374*AU374*(DC374-DB374*(1000-AU374*DE374)/(1000-AU374*DD374))/(100*CV374)</f>
        <v>0</v>
      </c>
      <c r="AH374">
        <f>1000*DH374*AU374*(DD374-DE374)/(100*CV374*(1000-AU374*DD374))</f>
        <v>0</v>
      </c>
      <c r="AI374">
        <f>(AJ374 - AK374 - DI374*1E3/(8.314*(DK374+273.15)) * AM374/DH374 * AL374) * DH374/(100*CV374) * (1000 - DE374)/1000</f>
        <v>0</v>
      </c>
      <c r="AJ374">
        <v>1172.00167078371</v>
      </c>
      <c r="AK374">
        <v>1123.90175757576</v>
      </c>
      <c r="AL374">
        <v>3.46419478990091</v>
      </c>
      <c r="AM374">
        <v>66.0504921813524</v>
      </c>
      <c r="AN374">
        <f>(AP374 - AO374 + DI374*1E3/(8.314*(DK374+273.15)) * AR374/DH374 * AQ374) * DH374/(100*CV374) * 1000/(1000 - AP374)</f>
        <v>0</v>
      </c>
      <c r="AO374">
        <v>17.5964007545022</v>
      </c>
      <c r="AP374">
        <v>24.4892713286713</v>
      </c>
      <c r="AQ374">
        <v>-0.000237775401066308</v>
      </c>
      <c r="AR374">
        <v>92.47</v>
      </c>
      <c r="AS374">
        <v>0</v>
      </c>
      <c r="AT374">
        <v>0</v>
      </c>
      <c r="AU374">
        <f>IF(AS374*$H$13&gt;=AW374,1.0,(AW374/(AW374-AS374*$H$13)))</f>
        <v>0</v>
      </c>
      <c r="AV374">
        <f>(AU374-1)*100</f>
        <v>0</v>
      </c>
      <c r="AW374">
        <f>MAX(0,($B$13+$C$13*DP374)/(1+$D$13*DP374)*DI374/(DK374+273)*$E$13)</f>
        <v>0</v>
      </c>
      <c r="AX374" t="s">
        <v>418</v>
      </c>
      <c r="AY374" t="s">
        <v>418</v>
      </c>
      <c r="AZ374">
        <v>0</v>
      </c>
      <c r="BA374">
        <v>0</v>
      </c>
      <c r="BB374">
        <f>1-AZ374/BA374</f>
        <v>0</v>
      </c>
      <c r="BC374">
        <v>0</v>
      </c>
      <c r="BD374" t="s">
        <v>418</v>
      </c>
      <c r="BE374" t="s">
        <v>418</v>
      </c>
      <c r="BF374">
        <v>0</v>
      </c>
      <c r="BG374">
        <v>0</v>
      </c>
      <c r="BH374">
        <f>1-BF374/BG374</f>
        <v>0</v>
      </c>
      <c r="BI374">
        <v>0.5</v>
      </c>
      <c r="BJ374">
        <f>CS374</f>
        <v>0</v>
      </c>
      <c r="BK374">
        <f>L374</f>
        <v>0</v>
      </c>
      <c r="BL374">
        <f>BH374*BI374*BJ374</f>
        <v>0</v>
      </c>
      <c r="BM374">
        <f>(BK374-BC374)/BJ374</f>
        <v>0</v>
      </c>
      <c r="BN374">
        <f>(BA374-BG374)/BG374</f>
        <v>0</v>
      </c>
      <c r="BO374">
        <f>AZ374/(BB374+AZ374/BG374)</f>
        <v>0</v>
      </c>
      <c r="BP374" t="s">
        <v>418</v>
      </c>
      <c r="BQ374">
        <v>0</v>
      </c>
      <c r="BR374">
        <f>IF(BQ374&lt;&gt;0, BQ374, BO374)</f>
        <v>0</v>
      </c>
      <c r="BS374">
        <f>1-BR374/BG374</f>
        <v>0</v>
      </c>
      <c r="BT374">
        <f>(BG374-BF374)/(BG374-BR374)</f>
        <v>0</v>
      </c>
      <c r="BU374">
        <f>(BA374-BG374)/(BA374-BR374)</f>
        <v>0</v>
      </c>
      <c r="BV374">
        <f>(BG374-BF374)/(BG374-AZ374)</f>
        <v>0</v>
      </c>
      <c r="BW374">
        <f>(BA374-BG374)/(BA374-AZ374)</f>
        <v>0</v>
      </c>
      <c r="BX374">
        <f>(BT374*BR374/BF374)</f>
        <v>0</v>
      </c>
      <c r="BY374">
        <f>(1-BX374)</f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f>$B$11*DQ374+$C$11*DR374+$F$11*EC374*(1-EF374)</f>
        <v>0</v>
      </c>
      <c r="CS374">
        <f>CR374*CT374</f>
        <v>0</v>
      </c>
      <c r="CT374">
        <f>($B$11*$D$9+$C$11*$D$9+$F$11*((EP374+EH374)/MAX(EP374+EH374+EQ374, 0.1)*$I$9+EQ374/MAX(EP374+EH374+EQ374, 0.1)*$J$9))/($B$11+$C$11+$F$11)</f>
        <v>0</v>
      </c>
      <c r="CU374">
        <f>($B$11*$K$9+$C$11*$K$9+$F$11*((EP374+EH374)/MAX(EP374+EH374+EQ374, 0.1)*$P$9+EQ374/MAX(EP374+EH374+EQ374, 0.1)*$Q$9))/($B$11+$C$11+$F$11)</f>
        <v>0</v>
      </c>
      <c r="CV374">
        <v>6</v>
      </c>
      <c r="CW374">
        <v>0.5</v>
      </c>
      <c r="CX374" t="s">
        <v>419</v>
      </c>
      <c r="CY374">
        <v>2</v>
      </c>
      <c r="CZ374" t="b">
        <v>1</v>
      </c>
      <c r="DA374">
        <v>1659028497.21429</v>
      </c>
      <c r="DB374">
        <v>1071.77642857143</v>
      </c>
      <c r="DC374">
        <v>1134.38392857143</v>
      </c>
      <c r="DD374">
        <v>24.5015607142857</v>
      </c>
      <c r="DE374">
        <v>17.6068357142857</v>
      </c>
      <c r="DF374">
        <v>1061.47964285714</v>
      </c>
      <c r="DG374">
        <v>24.0128142857143</v>
      </c>
      <c r="DH374">
        <v>500.101285714286</v>
      </c>
      <c r="DI374">
        <v>90.3663321428571</v>
      </c>
      <c r="DJ374">
        <v>0.0453706428571429</v>
      </c>
      <c r="DK374">
        <v>27.1979607142857</v>
      </c>
      <c r="DL374">
        <v>27.2311142857143</v>
      </c>
      <c r="DM374">
        <v>999.9</v>
      </c>
      <c r="DN374">
        <v>0</v>
      </c>
      <c r="DO374">
        <v>0</v>
      </c>
      <c r="DP374">
        <v>10025</v>
      </c>
      <c r="DQ374">
        <v>0</v>
      </c>
      <c r="DR374">
        <v>18.149</v>
      </c>
      <c r="DS374">
        <v>-62.6077785714286</v>
      </c>
      <c r="DT374">
        <v>1098.69571428571</v>
      </c>
      <c r="DU374">
        <v>1154.71571428571</v>
      </c>
      <c r="DV374">
        <v>6.89473357142857</v>
      </c>
      <c r="DW374">
        <v>1134.38392857143</v>
      </c>
      <c r="DX374">
        <v>17.6068357142857</v>
      </c>
      <c r="DY374">
        <v>2.21411642857143</v>
      </c>
      <c r="DZ374">
        <v>1.59106464285714</v>
      </c>
      <c r="EA374">
        <v>19.0648214285714</v>
      </c>
      <c r="EB374">
        <v>13.8725321428571</v>
      </c>
      <c r="EC374">
        <v>2000.01285714286</v>
      </c>
      <c r="ED374">
        <v>0.979994321428572</v>
      </c>
      <c r="EE374">
        <v>0.0200057571428571</v>
      </c>
      <c r="EF374">
        <v>0</v>
      </c>
      <c r="EG374">
        <v>847.140142857143</v>
      </c>
      <c r="EH374">
        <v>5.00063</v>
      </c>
      <c r="EI374">
        <v>16712.5678571429</v>
      </c>
      <c r="EJ374">
        <v>17256.9857142857</v>
      </c>
      <c r="EK374">
        <v>38</v>
      </c>
      <c r="EL374">
        <v>38.062</v>
      </c>
      <c r="EM374">
        <v>37.5</v>
      </c>
      <c r="EN374">
        <v>37.375</v>
      </c>
      <c r="EO374">
        <v>39.0132857142857</v>
      </c>
      <c r="EP374">
        <v>1955.10178571429</v>
      </c>
      <c r="EQ374">
        <v>39.9110714285714</v>
      </c>
      <c r="ER374">
        <v>0</v>
      </c>
      <c r="ES374">
        <v>1659028503.7</v>
      </c>
      <c r="ET374">
        <v>0</v>
      </c>
      <c r="EU374">
        <v>847.138538461538</v>
      </c>
      <c r="EV374">
        <v>-2.13962391642276</v>
      </c>
      <c r="EW374">
        <v>-49.1111110903418</v>
      </c>
      <c r="EX374">
        <v>16712.5038461538</v>
      </c>
      <c r="EY374">
        <v>15</v>
      </c>
      <c r="EZ374">
        <v>0</v>
      </c>
      <c r="FA374" t="s">
        <v>420</v>
      </c>
      <c r="FB374">
        <v>1657551626.5</v>
      </c>
      <c r="FC374">
        <v>1657551629</v>
      </c>
      <c r="FD374">
        <v>0</v>
      </c>
      <c r="FE374">
        <v>0.403</v>
      </c>
      <c r="FF374">
        <v>0.009</v>
      </c>
      <c r="FG374">
        <v>9.41</v>
      </c>
      <c r="FH374">
        <v>0.087</v>
      </c>
      <c r="FI374">
        <v>417</v>
      </c>
      <c r="FJ374">
        <v>17</v>
      </c>
      <c r="FK374">
        <v>1.61</v>
      </c>
      <c r="FL374">
        <v>0.59</v>
      </c>
      <c r="FM374">
        <v>-62.5712225</v>
      </c>
      <c r="FN374">
        <v>-0.00775722326433376</v>
      </c>
      <c r="FO374">
        <v>0.427782628496939</v>
      </c>
      <c r="FP374">
        <v>1</v>
      </c>
      <c r="FQ374">
        <v>847.293352941176</v>
      </c>
      <c r="FR374">
        <v>-2.43431626353121</v>
      </c>
      <c r="FS374">
        <v>0.305941063370154</v>
      </c>
      <c r="FT374">
        <v>0</v>
      </c>
      <c r="FU374">
        <v>6.90166775</v>
      </c>
      <c r="FV374">
        <v>-0.0521800750469054</v>
      </c>
      <c r="FW374">
        <v>0.0137165956941765</v>
      </c>
      <c r="FX374">
        <v>1</v>
      </c>
      <c r="FY374">
        <v>2</v>
      </c>
      <c r="FZ374">
        <v>3</v>
      </c>
      <c r="GA374" t="s">
        <v>474</v>
      </c>
      <c r="GB374">
        <v>2.97342</v>
      </c>
      <c r="GC374">
        <v>2.69964</v>
      </c>
      <c r="GD374">
        <v>0.176521</v>
      </c>
      <c r="GE374">
        <v>0.183608</v>
      </c>
      <c r="GF374">
        <v>0.104605</v>
      </c>
      <c r="GG374">
        <v>0.0839807</v>
      </c>
      <c r="GH374">
        <v>32078.9</v>
      </c>
      <c r="GI374">
        <v>34777.7</v>
      </c>
      <c r="GJ374">
        <v>35298.6</v>
      </c>
      <c r="GK374">
        <v>38632.2</v>
      </c>
      <c r="GL374">
        <v>44808.6</v>
      </c>
      <c r="GM374">
        <v>51110.6</v>
      </c>
      <c r="GN374">
        <v>55174.3</v>
      </c>
      <c r="GO374">
        <v>61961.5</v>
      </c>
      <c r="GP374">
        <v>1.983</v>
      </c>
      <c r="GQ374">
        <v>1.8478</v>
      </c>
      <c r="GR374">
        <v>0.125468</v>
      </c>
      <c r="GS374">
        <v>0</v>
      </c>
      <c r="GT374">
        <v>25.1821</v>
      </c>
      <c r="GU374">
        <v>999.9</v>
      </c>
      <c r="GV374">
        <v>57.52</v>
      </c>
      <c r="GW374">
        <v>29.195</v>
      </c>
      <c r="GX374">
        <v>25.8895</v>
      </c>
      <c r="GY374">
        <v>55.5064</v>
      </c>
      <c r="GZ374">
        <v>43.4976</v>
      </c>
      <c r="HA374">
        <v>1</v>
      </c>
      <c r="HB374">
        <v>-0.0604878</v>
      </c>
      <c r="HC374">
        <v>0.0605664</v>
      </c>
      <c r="HD374">
        <v>20.1139</v>
      </c>
      <c r="HE374">
        <v>5.20052</v>
      </c>
      <c r="HF374">
        <v>12.004</v>
      </c>
      <c r="HG374">
        <v>4.9756</v>
      </c>
      <c r="HH374">
        <v>3.2934</v>
      </c>
      <c r="HI374">
        <v>9999</v>
      </c>
      <c r="HJ374">
        <v>9999</v>
      </c>
      <c r="HK374">
        <v>9999</v>
      </c>
      <c r="HL374">
        <v>629</v>
      </c>
      <c r="HM374">
        <v>1.8631</v>
      </c>
      <c r="HN374">
        <v>1.86798</v>
      </c>
      <c r="HO374">
        <v>1.86777</v>
      </c>
      <c r="HP374">
        <v>1.86896</v>
      </c>
      <c r="HQ374">
        <v>1.86981</v>
      </c>
      <c r="HR374">
        <v>1.86584</v>
      </c>
      <c r="HS374">
        <v>1.86691</v>
      </c>
      <c r="HT374">
        <v>1.86829</v>
      </c>
      <c r="HU374">
        <v>5</v>
      </c>
      <c r="HV374">
        <v>0</v>
      </c>
      <c r="HW374">
        <v>0</v>
      </c>
      <c r="HX374">
        <v>0</v>
      </c>
      <c r="HY374" t="s">
        <v>422</v>
      </c>
      <c r="HZ374" t="s">
        <v>423</v>
      </c>
      <c r="IA374" t="s">
        <v>424</v>
      </c>
      <c r="IB374" t="s">
        <v>424</v>
      </c>
      <c r="IC374" t="s">
        <v>424</v>
      </c>
      <c r="ID374" t="s">
        <v>424</v>
      </c>
      <c r="IE374">
        <v>0</v>
      </c>
      <c r="IF374">
        <v>100</v>
      </c>
      <c r="IG374">
        <v>100</v>
      </c>
      <c r="IH374">
        <v>10.44</v>
      </c>
      <c r="II374">
        <v>0.4879</v>
      </c>
      <c r="IJ374">
        <v>4.02706509432224</v>
      </c>
      <c r="IK374">
        <v>0.00601174518973114</v>
      </c>
      <c r="IL374">
        <v>2.77886958061485e-07</v>
      </c>
      <c r="IM374">
        <v>-3.54636231360687e-10</v>
      </c>
      <c r="IN374">
        <v>-0.0404303883988718</v>
      </c>
      <c r="IO374">
        <v>-0.0177815531441476</v>
      </c>
      <c r="IP374">
        <v>0.00205572605671414</v>
      </c>
      <c r="IQ374">
        <v>-1.65519735432211e-05</v>
      </c>
      <c r="IR374">
        <v>-4</v>
      </c>
      <c r="IS374">
        <v>1848</v>
      </c>
      <c r="IT374">
        <v>1</v>
      </c>
      <c r="IU374">
        <v>25</v>
      </c>
      <c r="IV374">
        <v>24614.6</v>
      </c>
      <c r="IW374">
        <v>24614.6</v>
      </c>
      <c r="IX374">
        <v>2.34131</v>
      </c>
      <c r="IY374">
        <v>2.59766</v>
      </c>
      <c r="IZ374">
        <v>1.54785</v>
      </c>
      <c r="JA374">
        <v>2.30469</v>
      </c>
      <c r="JB374">
        <v>1.34644</v>
      </c>
      <c r="JC374">
        <v>2.36206</v>
      </c>
      <c r="JD374">
        <v>33.6254</v>
      </c>
      <c r="JE374">
        <v>24.2188</v>
      </c>
      <c r="JF374">
        <v>18</v>
      </c>
      <c r="JG374">
        <v>496.782</v>
      </c>
      <c r="JH374">
        <v>410.027</v>
      </c>
      <c r="JI374">
        <v>25</v>
      </c>
      <c r="JJ374">
        <v>26.4511</v>
      </c>
      <c r="JK374">
        <v>30.0003</v>
      </c>
      <c r="JL374">
        <v>26.38</v>
      </c>
      <c r="JM374">
        <v>26.3224</v>
      </c>
      <c r="JN374">
        <v>46.8974</v>
      </c>
      <c r="JO374">
        <v>39.0244</v>
      </c>
      <c r="JP374">
        <v>81.5058</v>
      </c>
      <c r="JQ374">
        <v>25</v>
      </c>
      <c r="JR374">
        <v>1173.35</v>
      </c>
      <c r="JS374">
        <v>17.6796</v>
      </c>
      <c r="JT374">
        <v>102.352</v>
      </c>
      <c r="JU374">
        <v>103.138</v>
      </c>
    </row>
    <row r="375" spans="1:281">
      <c r="A375">
        <v>359</v>
      </c>
      <c r="B375">
        <v>1659028510</v>
      </c>
      <c r="C375">
        <v>4826.90000009537</v>
      </c>
      <c r="D375" t="s">
        <v>1145</v>
      </c>
      <c r="E375" t="s">
        <v>1146</v>
      </c>
      <c r="F375">
        <v>5</v>
      </c>
      <c r="G375" t="s">
        <v>1006</v>
      </c>
      <c r="H375" t="s">
        <v>417</v>
      </c>
      <c r="I375">
        <v>1659028502.5</v>
      </c>
      <c r="J375">
        <f>(K375)/1000</f>
        <v>0</v>
      </c>
      <c r="K375">
        <f>IF(CZ375, AN375, AH375)</f>
        <v>0</v>
      </c>
      <c r="L375">
        <f>IF(CZ375, AI375, AG375)</f>
        <v>0</v>
      </c>
      <c r="M375">
        <f>DB375 - IF(AU375&gt;1, L375*CV375*100.0/(AW375*DP375), 0)</f>
        <v>0</v>
      </c>
      <c r="N375">
        <f>((T375-J375/2)*M375-L375)/(T375+J375/2)</f>
        <v>0</v>
      </c>
      <c r="O375">
        <f>N375*(DI375+DJ375)/1000.0</f>
        <v>0</v>
      </c>
      <c r="P375">
        <f>(DB375 - IF(AU375&gt;1, L375*CV375*100.0/(AW375*DP375), 0))*(DI375+DJ375)/1000.0</f>
        <v>0</v>
      </c>
      <c r="Q375">
        <f>2.0/((1/S375-1/R375)+SIGN(S375)*SQRT((1/S375-1/R375)*(1/S375-1/R375) + 4*CW375/((CW375+1)*(CW375+1))*(2*1/S375*1/R375-1/R375*1/R375)))</f>
        <v>0</v>
      </c>
      <c r="R375">
        <f>IF(LEFT(CX375,1)&lt;&gt;"0",IF(LEFT(CX375,1)="1",3.0,CY375),$D$5+$E$5*(DP375*DI375/($K$5*1000))+$F$5*(DP375*DI375/($K$5*1000))*MAX(MIN(CV375,$J$5),$I$5)*MAX(MIN(CV375,$J$5),$I$5)+$G$5*MAX(MIN(CV375,$J$5),$I$5)*(DP375*DI375/($K$5*1000))+$H$5*(DP375*DI375/($K$5*1000))*(DP375*DI375/($K$5*1000)))</f>
        <v>0</v>
      </c>
      <c r="S375">
        <f>J375*(1000-(1000*0.61365*exp(17.502*W375/(240.97+W375))/(DI375+DJ375)+DD375)/2)/(1000*0.61365*exp(17.502*W375/(240.97+W375))/(DI375+DJ375)-DD375)</f>
        <v>0</v>
      </c>
      <c r="T375">
        <f>1/((CW375+1)/(Q375/1.6)+1/(R375/1.37)) + CW375/((CW375+1)/(Q375/1.6) + CW375/(R375/1.37))</f>
        <v>0</v>
      </c>
      <c r="U375">
        <f>(CR375*CU375)</f>
        <v>0</v>
      </c>
      <c r="V375">
        <f>(DK375+(U375+2*0.95*5.67E-8*(((DK375+$B$7)+273)^4-(DK375+273)^4)-44100*J375)/(1.84*29.3*R375+8*0.95*5.67E-8*(DK375+273)^3))</f>
        <v>0</v>
      </c>
      <c r="W375">
        <f>($C$7*DL375+$D$7*DM375+$E$7*V375)</f>
        <v>0</v>
      </c>
      <c r="X375">
        <f>0.61365*exp(17.502*W375/(240.97+W375))</f>
        <v>0</v>
      </c>
      <c r="Y375">
        <f>(Z375/AA375*100)</f>
        <v>0</v>
      </c>
      <c r="Z375">
        <f>DD375*(DI375+DJ375)/1000</f>
        <v>0</v>
      </c>
      <c r="AA375">
        <f>0.61365*exp(17.502*DK375/(240.97+DK375))</f>
        <v>0</v>
      </c>
      <c r="AB375">
        <f>(X375-DD375*(DI375+DJ375)/1000)</f>
        <v>0</v>
      </c>
      <c r="AC375">
        <f>(-J375*44100)</f>
        <v>0</v>
      </c>
      <c r="AD375">
        <f>2*29.3*R375*0.92*(DK375-W375)</f>
        <v>0</v>
      </c>
      <c r="AE375">
        <f>2*0.95*5.67E-8*(((DK375+$B$7)+273)^4-(W375+273)^4)</f>
        <v>0</v>
      </c>
      <c r="AF375">
        <f>U375+AE375+AC375+AD375</f>
        <v>0</v>
      </c>
      <c r="AG375">
        <f>DH375*AU375*(DC375-DB375*(1000-AU375*DE375)/(1000-AU375*DD375))/(100*CV375)</f>
        <v>0</v>
      </c>
      <c r="AH375">
        <f>1000*DH375*AU375*(DD375-DE375)/(100*CV375*(1000-AU375*DD375))</f>
        <v>0</v>
      </c>
      <c r="AI375">
        <f>(AJ375 - AK375 - DI375*1E3/(8.314*(DK375+273.15)) * AM375/DH375 * AL375) * DH375/(100*CV375) * (1000 - DE375)/1000</f>
        <v>0</v>
      </c>
      <c r="AJ375">
        <v>1189.31066008788</v>
      </c>
      <c r="AK375">
        <v>1141.19478787879</v>
      </c>
      <c r="AL375">
        <v>3.47811056663075</v>
      </c>
      <c r="AM375">
        <v>66.0504921813524</v>
      </c>
      <c r="AN375">
        <f>(AP375 - AO375 + DI375*1E3/(8.314*(DK375+273.15)) * AR375/DH375 * AQ375) * DH375/(100*CV375) * 1000/(1000 - AP375)</f>
        <v>0</v>
      </c>
      <c r="AO375">
        <v>17.6196289069697</v>
      </c>
      <c r="AP375">
        <v>24.4836706293706</v>
      </c>
      <c r="AQ375">
        <v>0.000562029180695968</v>
      </c>
      <c r="AR375">
        <v>92.47</v>
      </c>
      <c r="AS375">
        <v>0</v>
      </c>
      <c r="AT375">
        <v>0</v>
      </c>
      <c r="AU375">
        <f>IF(AS375*$H$13&gt;=AW375,1.0,(AW375/(AW375-AS375*$H$13)))</f>
        <v>0</v>
      </c>
      <c r="AV375">
        <f>(AU375-1)*100</f>
        <v>0</v>
      </c>
      <c r="AW375">
        <f>MAX(0,($B$13+$C$13*DP375)/(1+$D$13*DP375)*DI375/(DK375+273)*$E$13)</f>
        <v>0</v>
      </c>
      <c r="AX375" t="s">
        <v>418</v>
      </c>
      <c r="AY375" t="s">
        <v>418</v>
      </c>
      <c r="AZ375">
        <v>0</v>
      </c>
      <c r="BA375">
        <v>0</v>
      </c>
      <c r="BB375">
        <f>1-AZ375/BA375</f>
        <v>0</v>
      </c>
      <c r="BC375">
        <v>0</v>
      </c>
      <c r="BD375" t="s">
        <v>418</v>
      </c>
      <c r="BE375" t="s">
        <v>418</v>
      </c>
      <c r="BF375">
        <v>0</v>
      </c>
      <c r="BG375">
        <v>0</v>
      </c>
      <c r="BH375">
        <f>1-BF375/BG375</f>
        <v>0</v>
      </c>
      <c r="BI375">
        <v>0.5</v>
      </c>
      <c r="BJ375">
        <f>CS375</f>
        <v>0</v>
      </c>
      <c r="BK375">
        <f>L375</f>
        <v>0</v>
      </c>
      <c r="BL375">
        <f>BH375*BI375*BJ375</f>
        <v>0</v>
      </c>
      <c r="BM375">
        <f>(BK375-BC375)/BJ375</f>
        <v>0</v>
      </c>
      <c r="BN375">
        <f>(BA375-BG375)/BG375</f>
        <v>0</v>
      </c>
      <c r="BO375">
        <f>AZ375/(BB375+AZ375/BG375)</f>
        <v>0</v>
      </c>
      <c r="BP375" t="s">
        <v>418</v>
      </c>
      <c r="BQ375">
        <v>0</v>
      </c>
      <c r="BR375">
        <f>IF(BQ375&lt;&gt;0, BQ375, BO375)</f>
        <v>0</v>
      </c>
      <c r="BS375">
        <f>1-BR375/BG375</f>
        <v>0</v>
      </c>
      <c r="BT375">
        <f>(BG375-BF375)/(BG375-BR375)</f>
        <v>0</v>
      </c>
      <c r="BU375">
        <f>(BA375-BG375)/(BA375-BR375)</f>
        <v>0</v>
      </c>
      <c r="BV375">
        <f>(BG375-BF375)/(BG375-AZ375)</f>
        <v>0</v>
      </c>
      <c r="BW375">
        <f>(BA375-BG375)/(BA375-AZ375)</f>
        <v>0</v>
      </c>
      <c r="BX375">
        <f>(BT375*BR375/BF375)</f>
        <v>0</v>
      </c>
      <c r="BY375">
        <f>(1-BX375)</f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f>$B$11*DQ375+$C$11*DR375+$F$11*EC375*(1-EF375)</f>
        <v>0</v>
      </c>
      <c r="CS375">
        <f>CR375*CT375</f>
        <v>0</v>
      </c>
      <c r="CT375">
        <f>($B$11*$D$9+$C$11*$D$9+$F$11*((EP375+EH375)/MAX(EP375+EH375+EQ375, 0.1)*$I$9+EQ375/MAX(EP375+EH375+EQ375, 0.1)*$J$9))/($B$11+$C$11+$F$11)</f>
        <v>0</v>
      </c>
      <c r="CU375">
        <f>($B$11*$K$9+$C$11*$K$9+$F$11*((EP375+EH375)/MAX(EP375+EH375+EQ375, 0.1)*$P$9+EQ375/MAX(EP375+EH375+EQ375, 0.1)*$Q$9))/($B$11+$C$11+$F$11)</f>
        <v>0</v>
      </c>
      <c r="CV375">
        <v>6</v>
      </c>
      <c r="CW375">
        <v>0.5</v>
      </c>
      <c r="CX375" t="s">
        <v>419</v>
      </c>
      <c r="CY375">
        <v>2</v>
      </c>
      <c r="CZ375" t="b">
        <v>1</v>
      </c>
      <c r="DA375">
        <v>1659028502.5</v>
      </c>
      <c r="DB375">
        <v>1089.60740740741</v>
      </c>
      <c r="DC375">
        <v>1152.22296296296</v>
      </c>
      <c r="DD375">
        <v>24.4965555555556</v>
      </c>
      <c r="DE375">
        <v>17.6060185185185</v>
      </c>
      <c r="DF375">
        <v>1079.21592592593</v>
      </c>
      <c r="DG375">
        <v>24.0080555555556</v>
      </c>
      <c r="DH375">
        <v>500.070185185185</v>
      </c>
      <c r="DI375">
        <v>90.3666592592593</v>
      </c>
      <c r="DJ375">
        <v>0.0453687851851852</v>
      </c>
      <c r="DK375">
        <v>27.1998185185185</v>
      </c>
      <c r="DL375">
        <v>27.2294</v>
      </c>
      <c r="DM375">
        <v>999.9</v>
      </c>
      <c r="DN375">
        <v>0</v>
      </c>
      <c r="DO375">
        <v>0</v>
      </c>
      <c r="DP375">
        <v>10012.5925925926</v>
      </c>
      <c r="DQ375">
        <v>0</v>
      </c>
      <c r="DR375">
        <v>18.149</v>
      </c>
      <c r="DS375">
        <v>-62.6146851851852</v>
      </c>
      <c r="DT375">
        <v>1116.96962962963</v>
      </c>
      <c r="DU375">
        <v>1172.87296296296</v>
      </c>
      <c r="DV375">
        <v>6.89053962962963</v>
      </c>
      <c r="DW375">
        <v>1152.22296296296</v>
      </c>
      <c r="DX375">
        <v>17.6060185185185</v>
      </c>
      <c r="DY375">
        <v>2.21367185185185</v>
      </c>
      <c r="DZ375">
        <v>1.59099703703704</v>
      </c>
      <c r="EA375">
        <v>19.0615962962963</v>
      </c>
      <c r="EB375">
        <v>13.8718740740741</v>
      </c>
      <c r="EC375">
        <v>2000.0037037037</v>
      </c>
      <c r="ED375">
        <v>0.979994333333334</v>
      </c>
      <c r="EE375">
        <v>0.0200057444444444</v>
      </c>
      <c r="EF375">
        <v>0</v>
      </c>
      <c r="EG375">
        <v>846.931259259259</v>
      </c>
      <c r="EH375">
        <v>5.00063</v>
      </c>
      <c r="EI375">
        <v>16708.0444444444</v>
      </c>
      <c r="EJ375">
        <v>17256.8925925926</v>
      </c>
      <c r="EK375">
        <v>38</v>
      </c>
      <c r="EL375">
        <v>38.062</v>
      </c>
      <c r="EM375">
        <v>37.5</v>
      </c>
      <c r="EN375">
        <v>37.375</v>
      </c>
      <c r="EO375">
        <v>39.0068888888889</v>
      </c>
      <c r="EP375">
        <v>1955.09296296296</v>
      </c>
      <c r="EQ375">
        <v>39.9107407407407</v>
      </c>
      <c r="ER375">
        <v>0</v>
      </c>
      <c r="ES375">
        <v>1659028509.1</v>
      </c>
      <c r="ET375">
        <v>0</v>
      </c>
      <c r="EU375">
        <v>846.92816</v>
      </c>
      <c r="EV375">
        <v>-2.20692306738974</v>
      </c>
      <c r="EW375">
        <v>-50.9076923459101</v>
      </c>
      <c r="EX375">
        <v>16707.632</v>
      </c>
      <c r="EY375">
        <v>15</v>
      </c>
      <c r="EZ375">
        <v>0</v>
      </c>
      <c r="FA375" t="s">
        <v>420</v>
      </c>
      <c r="FB375">
        <v>1657551626.5</v>
      </c>
      <c r="FC375">
        <v>1657551629</v>
      </c>
      <c r="FD375">
        <v>0</v>
      </c>
      <c r="FE375">
        <v>0.403</v>
      </c>
      <c r="FF375">
        <v>0.009</v>
      </c>
      <c r="FG375">
        <v>9.41</v>
      </c>
      <c r="FH375">
        <v>0.087</v>
      </c>
      <c r="FI375">
        <v>417</v>
      </c>
      <c r="FJ375">
        <v>17</v>
      </c>
      <c r="FK375">
        <v>1.61</v>
      </c>
      <c r="FL375">
        <v>0.59</v>
      </c>
      <c r="FM375">
        <v>-62.6093575</v>
      </c>
      <c r="FN375">
        <v>0.21089268292707</v>
      </c>
      <c r="FO375">
        <v>0.379283040015962</v>
      </c>
      <c r="FP375">
        <v>1</v>
      </c>
      <c r="FQ375">
        <v>847.046235294118</v>
      </c>
      <c r="FR375">
        <v>-2.22588234659491</v>
      </c>
      <c r="FS375">
        <v>0.288242346852501</v>
      </c>
      <c r="FT375">
        <v>0</v>
      </c>
      <c r="FU375">
        <v>6.88875925</v>
      </c>
      <c r="FV375">
        <v>-0.0564982739211864</v>
      </c>
      <c r="FW375">
        <v>0.0135132010248312</v>
      </c>
      <c r="FX375">
        <v>1</v>
      </c>
      <c r="FY375">
        <v>2</v>
      </c>
      <c r="FZ375">
        <v>3</v>
      </c>
      <c r="GA375" t="s">
        <v>474</v>
      </c>
      <c r="GB375">
        <v>2.97354</v>
      </c>
      <c r="GC375">
        <v>2.69936</v>
      </c>
      <c r="GD375">
        <v>0.178235</v>
      </c>
      <c r="GE375">
        <v>0.185148</v>
      </c>
      <c r="GF375">
        <v>0.104605</v>
      </c>
      <c r="GG375">
        <v>0.0839498</v>
      </c>
      <c r="GH375">
        <v>32012.5</v>
      </c>
      <c r="GI375">
        <v>34711.7</v>
      </c>
      <c r="GJ375">
        <v>35298.9</v>
      </c>
      <c r="GK375">
        <v>38631.7</v>
      </c>
      <c r="GL375">
        <v>44808.3</v>
      </c>
      <c r="GM375">
        <v>51112.5</v>
      </c>
      <c r="GN375">
        <v>55174</v>
      </c>
      <c r="GO375">
        <v>61961.7</v>
      </c>
      <c r="GP375">
        <v>1.9826</v>
      </c>
      <c r="GQ375">
        <v>1.8478</v>
      </c>
      <c r="GR375">
        <v>0.12517</v>
      </c>
      <c r="GS375">
        <v>0</v>
      </c>
      <c r="GT375">
        <v>25.1842</v>
      </c>
      <c r="GU375">
        <v>999.9</v>
      </c>
      <c r="GV375">
        <v>57.496</v>
      </c>
      <c r="GW375">
        <v>29.205</v>
      </c>
      <c r="GX375">
        <v>25.8932</v>
      </c>
      <c r="GY375">
        <v>55.1264</v>
      </c>
      <c r="GZ375">
        <v>43.0128</v>
      </c>
      <c r="HA375">
        <v>1</v>
      </c>
      <c r="HB375">
        <v>-0.0603049</v>
      </c>
      <c r="HC375">
        <v>0.0607843</v>
      </c>
      <c r="HD375">
        <v>20.1143</v>
      </c>
      <c r="HE375">
        <v>5.20172</v>
      </c>
      <c r="HF375">
        <v>12.0052</v>
      </c>
      <c r="HG375">
        <v>4.9756</v>
      </c>
      <c r="HH375">
        <v>3.2934</v>
      </c>
      <c r="HI375">
        <v>9999</v>
      </c>
      <c r="HJ375">
        <v>9999</v>
      </c>
      <c r="HK375">
        <v>9999</v>
      </c>
      <c r="HL375">
        <v>629</v>
      </c>
      <c r="HM375">
        <v>1.86319</v>
      </c>
      <c r="HN375">
        <v>1.86804</v>
      </c>
      <c r="HO375">
        <v>1.86783</v>
      </c>
      <c r="HP375">
        <v>1.86896</v>
      </c>
      <c r="HQ375">
        <v>1.86981</v>
      </c>
      <c r="HR375">
        <v>1.86584</v>
      </c>
      <c r="HS375">
        <v>1.86691</v>
      </c>
      <c r="HT375">
        <v>1.86829</v>
      </c>
      <c r="HU375">
        <v>5</v>
      </c>
      <c r="HV375">
        <v>0</v>
      </c>
      <c r="HW375">
        <v>0</v>
      </c>
      <c r="HX375">
        <v>0</v>
      </c>
      <c r="HY375" t="s">
        <v>422</v>
      </c>
      <c r="HZ375" t="s">
        <v>423</v>
      </c>
      <c r="IA375" t="s">
        <v>424</v>
      </c>
      <c r="IB375" t="s">
        <v>424</v>
      </c>
      <c r="IC375" t="s">
        <v>424</v>
      </c>
      <c r="ID375" t="s">
        <v>424</v>
      </c>
      <c r="IE375">
        <v>0</v>
      </c>
      <c r="IF375">
        <v>100</v>
      </c>
      <c r="IG375">
        <v>100</v>
      </c>
      <c r="IH375">
        <v>10.52</v>
      </c>
      <c r="II375">
        <v>0.488</v>
      </c>
      <c r="IJ375">
        <v>4.02706509432224</v>
      </c>
      <c r="IK375">
        <v>0.00601174518973114</v>
      </c>
      <c r="IL375">
        <v>2.77886958061485e-07</v>
      </c>
      <c r="IM375">
        <v>-3.54636231360687e-10</v>
      </c>
      <c r="IN375">
        <v>-0.0404303883988718</v>
      </c>
      <c r="IO375">
        <v>-0.0177815531441476</v>
      </c>
      <c r="IP375">
        <v>0.00205572605671414</v>
      </c>
      <c r="IQ375">
        <v>-1.65519735432211e-05</v>
      </c>
      <c r="IR375">
        <v>-4</v>
      </c>
      <c r="IS375">
        <v>1848</v>
      </c>
      <c r="IT375">
        <v>1</v>
      </c>
      <c r="IU375">
        <v>25</v>
      </c>
      <c r="IV375">
        <v>24614.7</v>
      </c>
      <c r="IW375">
        <v>24614.7</v>
      </c>
      <c r="IX375">
        <v>2.36572</v>
      </c>
      <c r="IY375">
        <v>2.59521</v>
      </c>
      <c r="IZ375">
        <v>1.54785</v>
      </c>
      <c r="JA375">
        <v>2.30469</v>
      </c>
      <c r="JB375">
        <v>1.34644</v>
      </c>
      <c r="JC375">
        <v>2.38647</v>
      </c>
      <c r="JD375">
        <v>33.6254</v>
      </c>
      <c r="JE375">
        <v>24.2188</v>
      </c>
      <c r="JF375">
        <v>18</v>
      </c>
      <c r="JG375">
        <v>496.54</v>
      </c>
      <c r="JH375">
        <v>410.027</v>
      </c>
      <c r="JI375">
        <v>24.9999</v>
      </c>
      <c r="JJ375">
        <v>26.4533</v>
      </c>
      <c r="JK375">
        <v>30.0001</v>
      </c>
      <c r="JL375">
        <v>26.3821</v>
      </c>
      <c r="JM375">
        <v>26.3224</v>
      </c>
      <c r="JN375">
        <v>47.4626</v>
      </c>
      <c r="JO375">
        <v>39.0244</v>
      </c>
      <c r="JP375">
        <v>81.5058</v>
      </c>
      <c r="JQ375">
        <v>25</v>
      </c>
      <c r="JR375">
        <v>1193.47</v>
      </c>
      <c r="JS375">
        <v>17.6796</v>
      </c>
      <c r="JT375">
        <v>102.352</v>
      </c>
      <c r="JU375">
        <v>103.138</v>
      </c>
    </row>
    <row r="376" spans="1:281">
      <c r="A376">
        <v>360</v>
      </c>
      <c r="B376">
        <v>1659028515</v>
      </c>
      <c r="C376">
        <v>4831.90000009537</v>
      </c>
      <c r="D376" t="s">
        <v>1147</v>
      </c>
      <c r="E376" t="s">
        <v>1148</v>
      </c>
      <c r="F376">
        <v>5</v>
      </c>
      <c r="G376" t="s">
        <v>1006</v>
      </c>
      <c r="H376" t="s">
        <v>417</v>
      </c>
      <c r="I376">
        <v>1659028507.21429</v>
      </c>
      <c r="J376">
        <f>(K376)/1000</f>
        <v>0</v>
      </c>
      <c r="K376">
        <f>IF(CZ376, AN376, AH376)</f>
        <v>0</v>
      </c>
      <c r="L376">
        <f>IF(CZ376, AI376, AG376)</f>
        <v>0</v>
      </c>
      <c r="M376">
        <f>DB376 - IF(AU376&gt;1, L376*CV376*100.0/(AW376*DP376), 0)</f>
        <v>0</v>
      </c>
      <c r="N376">
        <f>((T376-J376/2)*M376-L376)/(T376+J376/2)</f>
        <v>0</v>
      </c>
      <c r="O376">
        <f>N376*(DI376+DJ376)/1000.0</f>
        <v>0</v>
      </c>
      <c r="P376">
        <f>(DB376 - IF(AU376&gt;1, L376*CV376*100.0/(AW376*DP376), 0))*(DI376+DJ376)/1000.0</f>
        <v>0</v>
      </c>
      <c r="Q376">
        <f>2.0/((1/S376-1/R376)+SIGN(S376)*SQRT((1/S376-1/R376)*(1/S376-1/R376) + 4*CW376/((CW376+1)*(CW376+1))*(2*1/S376*1/R376-1/R376*1/R376)))</f>
        <v>0</v>
      </c>
      <c r="R376">
        <f>IF(LEFT(CX376,1)&lt;&gt;"0",IF(LEFT(CX376,1)="1",3.0,CY376),$D$5+$E$5*(DP376*DI376/($K$5*1000))+$F$5*(DP376*DI376/($K$5*1000))*MAX(MIN(CV376,$J$5),$I$5)*MAX(MIN(CV376,$J$5),$I$5)+$G$5*MAX(MIN(CV376,$J$5),$I$5)*(DP376*DI376/($K$5*1000))+$H$5*(DP376*DI376/($K$5*1000))*(DP376*DI376/($K$5*1000)))</f>
        <v>0</v>
      </c>
      <c r="S376">
        <f>J376*(1000-(1000*0.61365*exp(17.502*W376/(240.97+W376))/(DI376+DJ376)+DD376)/2)/(1000*0.61365*exp(17.502*W376/(240.97+W376))/(DI376+DJ376)-DD376)</f>
        <v>0</v>
      </c>
      <c r="T376">
        <f>1/((CW376+1)/(Q376/1.6)+1/(R376/1.37)) + CW376/((CW376+1)/(Q376/1.6) + CW376/(R376/1.37))</f>
        <v>0</v>
      </c>
      <c r="U376">
        <f>(CR376*CU376)</f>
        <v>0</v>
      </c>
      <c r="V376">
        <f>(DK376+(U376+2*0.95*5.67E-8*(((DK376+$B$7)+273)^4-(DK376+273)^4)-44100*J376)/(1.84*29.3*R376+8*0.95*5.67E-8*(DK376+273)^3))</f>
        <v>0</v>
      </c>
      <c r="W376">
        <f>($C$7*DL376+$D$7*DM376+$E$7*V376)</f>
        <v>0</v>
      </c>
      <c r="X376">
        <f>0.61365*exp(17.502*W376/(240.97+W376))</f>
        <v>0</v>
      </c>
      <c r="Y376">
        <f>(Z376/AA376*100)</f>
        <v>0</v>
      </c>
      <c r="Z376">
        <f>DD376*(DI376+DJ376)/1000</f>
        <v>0</v>
      </c>
      <c r="AA376">
        <f>0.61365*exp(17.502*DK376/(240.97+DK376))</f>
        <v>0</v>
      </c>
      <c r="AB376">
        <f>(X376-DD376*(DI376+DJ376)/1000)</f>
        <v>0</v>
      </c>
      <c r="AC376">
        <f>(-J376*44100)</f>
        <v>0</v>
      </c>
      <c r="AD376">
        <f>2*29.3*R376*0.92*(DK376-W376)</f>
        <v>0</v>
      </c>
      <c r="AE376">
        <f>2*0.95*5.67E-8*(((DK376+$B$7)+273)^4-(W376+273)^4)</f>
        <v>0</v>
      </c>
      <c r="AF376">
        <f>U376+AE376+AC376+AD376</f>
        <v>0</v>
      </c>
      <c r="AG376">
        <f>DH376*AU376*(DC376-DB376*(1000-AU376*DE376)/(1000-AU376*DD376))/(100*CV376)</f>
        <v>0</v>
      </c>
      <c r="AH376">
        <f>1000*DH376*AU376*(DD376-DE376)/(100*CV376*(1000-AU376*DD376))</f>
        <v>0</v>
      </c>
      <c r="AI376">
        <f>(AJ376 - AK376 - DI376*1E3/(8.314*(DK376+273.15)) * AM376/DH376 * AL376) * DH376/(100*CV376) * (1000 - DE376)/1000</f>
        <v>0</v>
      </c>
      <c r="AJ376">
        <v>1206.32864483356</v>
      </c>
      <c r="AK376">
        <v>1158.27109090909</v>
      </c>
      <c r="AL376">
        <v>3.47138698320818</v>
      </c>
      <c r="AM376">
        <v>66.0504921813524</v>
      </c>
      <c r="AN376">
        <f>(AP376 - AO376 + DI376*1E3/(8.314*(DK376+273.15)) * AR376/DH376 * AQ376) * DH376/(100*CV376) * 1000/(1000 - AP376)</f>
        <v>0</v>
      </c>
      <c r="AO376">
        <v>17.6122793290476</v>
      </c>
      <c r="AP376">
        <v>24.4827377622378</v>
      </c>
      <c r="AQ376">
        <v>0.000217277641279739</v>
      </c>
      <c r="AR376">
        <v>92.47</v>
      </c>
      <c r="AS376">
        <v>0</v>
      </c>
      <c r="AT376">
        <v>0</v>
      </c>
      <c r="AU376">
        <f>IF(AS376*$H$13&gt;=AW376,1.0,(AW376/(AW376-AS376*$H$13)))</f>
        <v>0</v>
      </c>
      <c r="AV376">
        <f>(AU376-1)*100</f>
        <v>0</v>
      </c>
      <c r="AW376">
        <f>MAX(0,($B$13+$C$13*DP376)/(1+$D$13*DP376)*DI376/(DK376+273)*$E$13)</f>
        <v>0</v>
      </c>
      <c r="AX376" t="s">
        <v>418</v>
      </c>
      <c r="AY376" t="s">
        <v>418</v>
      </c>
      <c r="AZ376">
        <v>0</v>
      </c>
      <c r="BA376">
        <v>0</v>
      </c>
      <c r="BB376">
        <f>1-AZ376/BA376</f>
        <v>0</v>
      </c>
      <c r="BC376">
        <v>0</v>
      </c>
      <c r="BD376" t="s">
        <v>418</v>
      </c>
      <c r="BE376" t="s">
        <v>418</v>
      </c>
      <c r="BF376">
        <v>0</v>
      </c>
      <c r="BG376">
        <v>0</v>
      </c>
      <c r="BH376">
        <f>1-BF376/BG376</f>
        <v>0</v>
      </c>
      <c r="BI376">
        <v>0.5</v>
      </c>
      <c r="BJ376">
        <f>CS376</f>
        <v>0</v>
      </c>
      <c r="BK376">
        <f>L376</f>
        <v>0</v>
      </c>
      <c r="BL376">
        <f>BH376*BI376*BJ376</f>
        <v>0</v>
      </c>
      <c r="BM376">
        <f>(BK376-BC376)/BJ376</f>
        <v>0</v>
      </c>
      <c r="BN376">
        <f>(BA376-BG376)/BG376</f>
        <v>0</v>
      </c>
      <c r="BO376">
        <f>AZ376/(BB376+AZ376/BG376)</f>
        <v>0</v>
      </c>
      <c r="BP376" t="s">
        <v>418</v>
      </c>
      <c r="BQ376">
        <v>0</v>
      </c>
      <c r="BR376">
        <f>IF(BQ376&lt;&gt;0, BQ376, BO376)</f>
        <v>0</v>
      </c>
      <c r="BS376">
        <f>1-BR376/BG376</f>
        <v>0</v>
      </c>
      <c r="BT376">
        <f>(BG376-BF376)/(BG376-BR376)</f>
        <v>0</v>
      </c>
      <c r="BU376">
        <f>(BA376-BG376)/(BA376-BR376)</f>
        <v>0</v>
      </c>
      <c r="BV376">
        <f>(BG376-BF376)/(BG376-AZ376)</f>
        <v>0</v>
      </c>
      <c r="BW376">
        <f>(BA376-BG376)/(BA376-AZ376)</f>
        <v>0</v>
      </c>
      <c r="BX376">
        <f>(BT376*BR376/BF376)</f>
        <v>0</v>
      </c>
      <c r="BY376">
        <f>(1-BX376)</f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f>$B$11*DQ376+$C$11*DR376+$F$11*EC376*(1-EF376)</f>
        <v>0</v>
      </c>
      <c r="CS376">
        <f>CR376*CT376</f>
        <v>0</v>
      </c>
      <c r="CT376">
        <f>($B$11*$D$9+$C$11*$D$9+$F$11*((EP376+EH376)/MAX(EP376+EH376+EQ376, 0.1)*$I$9+EQ376/MAX(EP376+EH376+EQ376, 0.1)*$J$9))/($B$11+$C$11+$F$11)</f>
        <v>0</v>
      </c>
      <c r="CU376">
        <f>($B$11*$K$9+$C$11*$K$9+$F$11*((EP376+EH376)/MAX(EP376+EH376+EQ376, 0.1)*$P$9+EQ376/MAX(EP376+EH376+EQ376, 0.1)*$Q$9))/($B$11+$C$11+$F$11)</f>
        <v>0</v>
      </c>
      <c r="CV376">
        <v>6</v>
      </c>
      <c r="CW376">
        <v>0.5</v>
      </c>
      <c r="CX376" t="s">
        <v>419</v>
      </c>
      <c r="CY376">
        <v>2</v>
      </c>
      <c r="CZ376" t="b">
        <v>1</v>
      </c>
      <c r="DA376">
        <v>1659028507.21429</v>
      </c>
      <c r="DB376">
        <v>1105.43642857143</v>
      </c>
      <c r="DC376">
        <v>1168.0325</v>
      </c>
      <c r="DD376">
        <v>24.4905571428571</v>
      </c>
      <c r="DE376">
        <v>17.6098285714286</v>
      </c>
      <c r="DF376">
        <v>1094.96107142857</v>
      </c>
      <c r="DG376">
        <v>24.0023607142857</v>
      </c>
      <c r="DH376">
        <v>500.07075</v>
      </c>
      <c r="DI376">
        <v>90.36745</v>
      </c>
      <c r="DJ376">
        <v>0.0453607678571429</v>
      </c>
      <c r="DK376">
        <v>27.2010928571429</v>
      </c>
      <c r="DL376">
        <v>27.2350892857143</v>
      </c>
      <c r="DM376">
        <v>999.9</v>
      </c>
      <c r="DN376">
        <v>0</v>
      </c>
      <c r="DO376">
        <v>0</v>
      </c>
      <c r="DP376">
        <v>10001.25</v>
      </c>
      <c r="DQ376">
        <v>0</v>
      </c>
      <c r="DR376">
        <v>18.1529357142857</v>
      </c>
      <c r="DS376">
        <v>-62.5947607142857</v>
      </c>
      <c r="DT376">
        <v>1133.19</v>
      </c>
      <c r="DU376">
        <v>1188.97</v>
      </c>
      <c r="DV376">
        <v>6.88073857142857</v>
      </c>
      <c r="DW376">
        <v>1168.0325</v>
      </c>
      <c r="DX376">
        <v>17.6098285714286</v>
      </c>
      <c r="DY376">
        <v>2.21314928571429</v>
      </c>
      <c r="DZ376">
        <v>1.591355</v>
      </c>
      <c r="EA376">
        <v>19.0578107142857</v>
      </c>
      <c r="EB376">
        <v>13.8753464285714</v>
      </c>
      <c r="EC376">
        <v>2000.01392857143</v>
      </c>
      <c r="ED376">
        <v>0.979994535714286</v>
      </c>
      <c r="EE376">
        <v>0.0200055285714286</v>
      </c>
      <c r="EF376">
        <v>0</v>
      </c>
      <c r="EG376">
        <v>846.752857142857</v>
      </c>
      <c r="EH376">
        <v>5.00063</v>
      </c>
      <c r="EI376">
        <v>16704.2821428571</v>
      </c>
      <c r="EJ376">
        <v>17256.9785714286</v>
      </c>
      <c r="EK376">
        <v>38</v>
      </c>
      <c r="EL376">
        <v>38.062</v>
      </c>
      <c r="EM376">
        <v>37.5</v>
      </c>
      <c r="EN376">
        <v>37.375</v>
      </c>
      <c r="EO376">
        <v>39.0110714285714</v>
      </c>
      <c r="EP376">
        <v>1955.10357142857</v>
      </c>
      <c r="EQ376">
        <v>39.9103571428571</v>
      </c>
      <c r="ER376">
        <v>0</v>
      </c>
      <c r="ES376">
        <v>1659028513.9</v>
      </c>
      <c r="ET376">
        <v>0</v>
      </c>
      <c r="EU376">
        <v>846.74932</v>
      </c>
      <c r="EV376">
        <v>-2.2309999905867</v>
      </c>
      <c r="EW376">
        <v>-45.8153845071165</v>
      </c>
      <c r="EX376">
        <v>16703.704</v>
      </c>
      <c r="EY376">
        <v>15</v>
      </c>
      <c r="EZ376">
        <v>0</v>
      </c>
      <c r="FA376" t="s">
        <v>420</v>
      </c>
      <c r="FB376">
        <v>1657551626.5</v>
      </c>
      <c r="FC376">
        <v>1657551629</v>
      </c>
      <c r="FD376">
        <v>0</v>
      </c>
      <c r="FE376">
        <v>0.403</v>
      </c>
      <c r="FF376">
        <v>0.009</v>
      </c>
      <c r="FG376">
        <v>9.41</v>
      </c>
      <c r="FH376">
        <v>0.087</v>
      </c>
      <c r="FI376">
        <v>417</v>
      </c>
      <c r="FJ376">
        <v>17</v>
      </c>
      <c r="FK376">
        <v>1.61</v>
      </c>
      <c r="FL376">
        <v>0.59</v>
      </c>
      <c r="FM376">
        <v>-62.6059853658536</v>
      </c>
      <c r="FN376">
        <v>-0.0587498257840132</v>
      </c>
      <c r="FO376">
        <v>0.383052251776073</v>
      </c>
      <c r="FP376">
        <v>1</v>
      </c>
      <c r="FQ376">
        <v>846.890911764706</v>
      </c>
      <c r="FR376">
        <v>-2.29899159130113</v>
      </c>
      <c r="FS376">
        <v>0.296952993670431</v>
      </c>
      <c r="FT376">
        <v>0</v>
      </c>
      <c r="FU376">
        <v>6.88628804878049</v>
      </c>
      <c r="FV376">
        <v>-0.116720069686416</v>
      </c>
      <c r="FW376">
        <v>0.0146978827444075</v>
      </c>
      <c r="FX376">
        <v>0</v>
      </c>
      <c r="FY376">
        <v>1</v>
      </c>
      <c r="FZ376">
        <v>3</v>
      </c>
      <c r="GA376" t="s">
        <v>421</v>
      </c>
      <c r="GB376">
        <v>2.97299</v>
      </c>
      <c r="GC376">
        <v>2.69968</v>
      </c>
      <c r="GD376">
        <v>0.179906</v>
      </c>
      <c r="GE376">
        <v>0.186858</v>
      </c>
      <c r="GF376">
        <v>0.104599</v>
      </c>
      <c r="GG376">
        <v>0.0839696</v>
      </c>
      <c r="GH376">
        <v>31947.1</v>
      </c>
      <c r="GI376">
        <v>34638.5</v>
      </c>
      <c r="GJ376">
        <v>35298.5</v>
      </c>
      <c r="GK376">
        <v>38631.3</v>
      </c>
      <c r="GL376">
        <v>44808.8</v>
      </c>
      <c r="GM376">
        <v>51111</v>
      </c>
      <c r="GN376">
        <v>55174.1</v>
      </c>
      <c r="GO376">
        <v>61961.2</v>
      </c>
      <c r="GP376">
        <v>1.982</v>
      </c>
      <c r="GQ376">
        <v>1.8482</v>
      </c>
      <c r="GR376">
        <v>0.126064</v>
      </c>
      <c r="GS376">
        <v>0</v>
      </c>
      <c r="GT376">
        <v>25.1842</v>
      </c>
      <c r="GU376">
        <v>999.9</v>
      </c>
      <c r="GV376">
        <v>57.472</v>
      </c>
      <c r="GW376">
        <v>29.205</v>
      </c>
      <c r="GX376">
        <v>25.8833</v>
      </c>
      <c r="GY376">
        <v>55.4664</v>
      </c>
      <c r="GZ376">
        <v>43.4615</v>
      </c>
      <c r="HA376">
        <v>1</v>
      </c>
      <c r="HB376">
        <v>-0.06</v>
      </c>
      <c r="HC376">
        <v>0.0620915</v>
      </c>
      <c r="HD376">
        <v>20.1139</v>
      </c>
      <c r="HE376">
        <v>5.19932</v>
      </c>
      <c r="HF376">
        <v>12.0052</v>
      </c>
      <c r="HG376">
        <v>4.9756</v>
      </c>
      <c r="HH376">
        <v>3.2934</v>
      </c>
      <c r="HI376">
        <v>9999</v>
      </c>
      <c r="HJ376">
        <v>9999</v>
      </c>
      <c r="HK376">
        <v>9999</v>
      </c>
      <c r="HL376">
        <v>629</v>
      </c>
      <c r="HM376">
        <v>1.86313</v>
      </c>
      <c r="HN376">
        <v>1.86804</v>
      </c>
      <c r="HO376">
        <v>1.86783</v>
      </c>
      <c r="HP376">
        <v>1.86896</v>
      </c>
      <c r="HQ376">
        <v>1.86981</v>
      </c>
      <c r="HR376">
        <v>1.86584</v>
      </c>
      <c r="HS376">
        <v>1.86691</v>
      </c>
      <c r="HT376">
        <v>1.86829</v>
      </c>
      <c r="HU376">
        <v>5</v>
      </c>
      <c r="HV376">
        <v>0</v>
      </c>
      <c r="HW376">
        <v>0</v>
      </c>
      <c r="HX376">
        <v>0</v>
      </c>
      <c r="HY376" t="s">
        <v>422</v>
      </c>
      <c r="HZ376" t="s">
        <v>423</v>
      </c>
      <c r="IA376" t="s">
        <v>424</v>
      </c>
      <c r="IB376" t="s">
        <v>424</v>
      </c>
      <c r="IC376" t="s">
        <v>424</v>
      </c>
      <c r="ID376" t="s">
        <v>424</v>
      </c>
      <c r="IE376">
        <v>0</v>
      </c>
      <c r="IF376">
        <v>100</v>
      </c>
      <c r="IG376">
        <v>100</v>
      </c>
      <c r="IH376">
        <v>10.61</v>
      </c>
      <c r="II376">
        <v>0.4879</v>
      </c>
      <c r="IJ376">
        <v>4.02706509432224</v>
      </c>
      <c r="IK376">
        <v>0.00601174518973114</v>
      </c>
      <c r="IL376">
        <v>2.77886958061485e-07</v>
      </c>
      <c r="IM376">
        <v>-3.54636231360687e-10</v>
      </c>
      <c r="IN376">
        <v>-0.0404303883988718</v>
      </c>
      <c r="IO376">
        <v>-0.0177815531441476</v>
      </c>
      <c r="IP376">
        <v>0.00205572605671414</v>
      </c>
      <c r="IQ376">
        <v>-1.65519735432211e-05</v>
      </c>
      <c r="IR376">
        <v>-4</v>
      </c>
      <c r="IS376">
        <v>1848</v>
      </c>
      <c r="IT376">
        <v>1</v>
      </c>
      <c r="IU376">
        <v>25</v>
      </c>
      <c r="IV376">
        <v>24614.8</v>
      </c>
      <c r="IW376">
        <v>24614.8</v>
      </c>
      <c r="IX376">
        <v>2.3938</v>
      </c>
      <c r="IY376">
        <v>2.59644</v>
      </c>
      <c r="IZ376">
        <v>1.54785</v>
      </c>
      <c r="JA376">
        <v>2.30347</v>
      </c>
      <c r="JB376">
        <v>1.34644</v>
      </c>
      <c r="JC376">
        <v>2.40967</v>
      </c>
      <c r="JD376">
        <v>33.6254</v>
      </c>
      <c r="JE376">
        <v>24.2188</v>
      </c>
      <c r="JF376">
        <v>18</v>
      </c>
      <c r="JG376">
        <v>496.168</v>
      </c>
      <c r="JH376">
        <v>410.267</v>
      </c>
      <c r="JI376">
        <v>25.0001</v>
      </c>
      <c r="JJ376">
        <v>26.4533</v>
      </c>
      <c r="JK376">
        <v>30.0003</v>
      </c>
      <c r="JL376">
        <v>26.3844</v>
      </c>
      <c r="JM376">
        <v>26.3246</v>
      </c>
      <c r="JN376">
        <v>47.9517</v>
      </c>
      <c r="JO376">
        <v>39.0244</v>
      </c>
      <c r="JP376">
        <v>81.1345</v>
      </c>
      <c r="JQ376">
        <v>25</v>
      </c>
      <c r="JR376">
        <v>1207.53</v>
      </c>
      <c r="JS376">
        <v>17.6796</v>
      </c>
      <c r="JT376">
        <v>102.352</v>
      </c>
      <c r="JU376">
        <v>103.137</v>
      </c>
    </row>
    <row r="377" spans="1:281">
      <c r="A377">
        <v>361</v>
      </c>
      <c r="B377">
        <v>1659028520</v>
      </c>
      <c r="C377">
        <v>4836.90000009537</v>
      </c>
      <c r="D377" t="s">
        <v>1149</v>
      </c>
      <c r="E377" t="s">
        <v>1150</v>
      </c>
      <c r="F377">
        <v>5</v>
      </c>
      <c r="G377" t="s">
        <v>1006</v>
      </c>
      <c r="H377" t="s">
        <v>417</v>
      </c>
      <c r="I377">
        <v>1659028512.5</v>
      </c>
      <c r="J377">
        <f>(K377)/1000</f>
        <v>0</v>
      </c>
      <c r="K377">
        <f>IF(CZ377, AN377, AH377)</f>
        <v>0</v>
      </c>
      <c r="L377">
        <f>IF(CZ377, AI377, AG377)</f>
        <v>0</v>
      </c>
      <c r="M377">
        <f>DB377 - IF(AU377&gt;1, L377*CV377*100.0/(AW377*DP377), 0)</f>
        <v>0</v>
      </c>
      <c r="N377">
        <f>((T377-J377/2)*M377-L377)/(T377+J377/2)</f>
        <v>0</v>
      </c>
      <c r="O377">
        <f>N377*(DI377+DJ377)/1000.0</f>
        <v>0</v>
      </c>
      <c r="P377">
        <f>(DB377 - IF(AU377&gt;1, L377*CV377*100.0/(AW377*DP377), 0))*(DI377+DJ377)/1000.0</f>
        <v>0</v>
      </c>
      <c r="Q377">
        <f>2.0/((1/S377-1/R377)+SIGN(S377)*SQRT((1/S377-1/R377)*(1/S377-1/R377) + 4*CW377/((CW377+1)*(CW377+1))*(2*1/S377*1/R377-1/R377*1/R377)))</f>
        <v>0</v>
      </c>
      <c r="R377">
        <f>IF(LEFT(CX377,1)&lt;&gt;"0",IF(LEFT(CX377,1)="1",3.0,CY377),$D$5+$E$5*(DP377*DI377/($K$5*1000))+$F$5*(DP377*DI377/($K$5*1000))*MAX(MIN(CV377,$J$5),$I$5)*MAX(MIN(CV377,$J$5),$I$5)+$G$5*MAX(MIN(CV377,$J$5),$I$5)*(DP377*DI377/($K$5*1000))+$H$5*(DP377*DI377/($K$5*1000))*(DP377*DI377/($K$5*1000)))</f>
        <v>0</v>
      </c>
      <c r="S377">
        <f>J377*(1000-(1000*0.61365*exp(17.502*W377/(240.97+W377))/(DI377+DJ377)+DD377)/2)/(1000*0.61365*exp(17.502*W377/(240.97+W377))/(DI377+DJ377)-DD377)</f>
        <v>0</v>
      </c>
      <c r="T377">
        <f>1/((CW377+1)/(Q377/1.6)+1/(R377/1.37)) + CW377/((CW377+1)/(Q377/1.6) + CW377/(R377/1.37))</f>
        <v>0</v>
      </c>
      <c r="U377">
        <f>(CR377*CU377)</f>
        <v>0</v>
      </c>
      <c r="V377">
        <f>(DK377+(U377+2*0.95*5.67E-8*(((DK377+$B$7)+273)^4-(DK377+273)^4)-44100*J377)/(1.84*29.3*R377+8*0.95*5.67E-8*(DK377+273)^3))</f>
        <v>0</v>
      </c>
      <c r="W377">
        <f>($C$7*DL377+$D$7*DM377+$E$7*V377)</f>
        <v>0</v>
      </c>
      <c r="X377">
        <f>0.61365*exp(17.502*W377/(240.97+W377))</f>
        <v>0</v>
      </c>
      <c r="Y377">
        <f>(Z377/AA377*100)</f>
        <v>0</v>
      </c>
      <c r="Z377">
        <f>DD377*(DI377+DJ377)/1000</f>
        <v>0</v>
      </c>
      <c r="AA377">
        <f>0.61365*exp(17.502*DK377/(240.97+DK377))</f>
        <v>0</v>
      </c>
      <c r="AB377">
        <f>(X377-DD377*(DI377+DJ377)/1000)</f>
        <v>0</v>
      </c>
      <c r="AC377">
        <f>(-J377*44100)</f>
        <v>0</v>
      </c>
      <c r="AD377">
        <f>2*29.3*R377*0.92*(DK377-W377)</f>
        <v>0</v>
      </c>
      <c r="AE377">
        <f>2*0.95*5.67E-8*(((DK377+$B$7)+273)^4-(W377+273)^4)</f>
        <v>0</v>
      </c>
      <c r="AF377">
        <f>U377+AE377+AC377+AD377</f>
        <v>0</v>
      </c>
      <c r="AG377">
        <f>DH377*AU377*(DC377-DB377*(1000-AU377*DE377)/(1000-AU377*DD377))/(100*CV377)</f>
        <v>0</v>
      </c>
      <c r="AH377">
        <f>1000*DH377*AU377*(DD377-DE377)/(100*CV377*(1000-AU377*DD377))</f>
        <v>0</v>
      </c>
      <c r="AI377">
        <f>(AJ377 - AK377 - DI377*1E3/(8.314*(DK377+273.15)) * AM377/DH377 * AL377) * DH377/(100*CV377) * (1000 - DE377)/1000</f>
        <v>0</v>
      </c>
      <c r="AJ377">
        <v>1222.75051575135</v>
      </c>
      <c r="AK377">
        <v>1175.35896969697</v>
      </c>
      <c r="AL377">
        <v>3.44418258137418</v>
      </c>
      <c r="AM377">
        <v>66.0504921813524</v>
      </c>
      <c r="AN377">
        <f>(AP377 - AO377 + DI377*1E3/(8.314*(DK377+273.15)) * AR377/DH377 * AQ377) * DH377/(100*CV377) * 1000/(1000 - AP377)</f>
        <v>0</v>
      </c>
      <c r="AO377">
        <v>17.6032587930736</v>
      </c>
      <c r="AP377">
        <v>24.470834965035</v>
      </c>
      <c r="AQ377">
        <v>-0.000344170212765246</v>
      </c>
      <c r="AR377">
        <v>92.47</v>
      </c>
      <c r="AS377">
        <v>0</v>
      </c>
      <c r="AT377">
        <v>0</v>
      </c>
      <c r="AU377">
        <f>IF(AS377*$H$13&gt;=AW377,1.0,(AW377/(AW377-AS377*$H$13)))</f>
        <v>0</v>
      </c>
      <c r="AV377">
        <f>(AU377-1)*100</f>
        <v>0</v>
      </c>
      <c r="AW377">
        <f>MAX(0,($B$13+$C$13*DP377)/(1+$D$13*DP377)*DI377/(DK377+273)*$E$13)</f>
        <v>0</v>
      </c>
      <c r="AX377" t="s">
        <v>418</v>
      </c>
      <c r="AY377" t="s">
        <v>418</v>
      </c>
      <c r="AZ377">
        <v>0</v>
      </c>
      <c r="BA377">
        <v>0</v>
      </c>
      <c r="BB377">
        <f>1-AZ377/BA377</f>
        <v>0</v>
      </c>
      <c r="BC377">
        <v>0</v>
      </c>
      <c r="BD377" t="s">
        <v>418</v>
      </c>
      <c r="BE377" t="s">
        <v>418</v>
      </c>
      <c r="BF377">
        <v>0</v>
      </c>
      <c r="BG377">
        <v>0</v>
      </c>
      <c r="BH377">
        <f>1-BF377/BG377</f>
        <v>0</v>
      </c>
      <c r="BI377">
        <v>0.5</v>
      </c>
      <c r="BJ377">
        <f>CS377</f>
        <v>0</v>
      </c>
      <c r="BK377">
        <f>L377</f>
        <v>0</v>
      </c>
      <c r="BL377">
        <f>BH377*BI377*BJ377</f>
        <v>0</v>
      </c>
      <c r="BM377">
        <f>(BK377-BC377)/BJ377</f>
        <v>0</v>
      </c>
      <c r="BN377">
        <f>(BA377-BG377)/BG377</f>
        <v>0</v>
      </c>
      <c r="BO377">
        <f>AZ377/(BB377+AZ377/BG377)</f>
        <v>0</v>
      </c>
      <c r="BP377" t="s">
        <v>418</v>
      </c>
      <c r="BQ377">
        <v>0</v>
      </c>
      <c r="BR377">
        <f>IF(BQ377&lt;&gt;0, BQ377, BO377)</f>
        <v>0</v>
      </c>
      <c r="BS377">
        <f>1-BR377/BG377</f>
        <v>0</v>
      </c>
      <c r="BT377">
        <f>(BG377-BF377)/(BG377-BR377)</f>
        <v>0</v>
      </c>
      <c r="BU377">
        <f>(BA377-BG377)/(BA377-BR377)</f>
        <v>0</v>
      </c>
      <c r="BV377">
        <f>(BG377-BF377)/(BG377-AZ377)</f>
        <v>0</v>
      </c>
      <c r="BW377">
        <f>(BA377-BG377)/(BA377-AZ377)</f>
        <v>0</v>
      </c>
      <c r="BX377">
        <f>(BT377*BR377/BF377)</f>
        <v>0</v>
      </c>
      <c r="BY377">
        <f>(1-BX377)</f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f>$B$11*DQ377+$C$11*DR377+$F$11*EC377*(1-EF377)</f>
        <v>0</v>
      </c>
      <c r="CS377">
        <f>CR377*CT377</f>
        <v>0</v>
      </c>
      <c r="CT377">
        <f>($B$11*$D$9+$C$11*$D$9+$F$11*((EP377+EH377)/MAX(EP377+EH377+EQ377, 0.1)*$I$9+EQ377/MAX(EP377+EH377+EQ377, 0.1)*$J$9))/($B$11+$C$11+$F$11)</f>
        <v>0</v>
      </c>
      <c r="CU377">
        <f>($B$11*$K$9+$C$11*$K$9+$F$11*((EP377+EH377)/MAX(EP377+EH377+EQ377, 0.1)*$P$9+EQ377/MAX(EP377+EH377+EQ377, 0.1)*$Q$9))/($B$11+$C$11+$F$11)</f>
        <v>0</v>
      </c>
      <c r="CV377">
        <v>6</v>
      </c>
      <c r="CW377">
        <v>0.5</v>
      </c>
      <c r="CX377" t="s">
        <v>419</v>
      </c>
      <c r="CY377">
        <v>2</v>
      </c>
      <c r="CZ377" t="b">
        <v>1</v>
      </c>
      <c r="DA377">
        <v>1659028512.5</v>
      </c>
      <c r="DB377">
        <v>1123.13444444444</v>
      </c>
      <c r="DC377">
        <v>1185.68185185185</v>
      </c>
      <c r="DD377">
        <v>24.4834555555556</v>
      </c>
      <c r="DE377">
        <v>17.608637037037</v>
      </c>
      <c r="DF377">
        <v>1112.56407407407</v>
      </c>
      <c r="DG377">
        <v>23.9956111111111</v>
      </c>
      <c r="DH377">
        <v>500.068962962963</v>
      </c>
      <c r="DI377">
        <v>90.3680888888889</v>
      </c>
      <c r="DJ377">
        <v>0.0453517814814815</v>
      </c>
      <c r="DK377">
        <v>27.2008407407407</v>
      </c>
      <c r="DL377">
        <v>27.2483</v>
      </c>
      <c r="DM377">
        <v>999.9</v>
      </c>
      <c r="DN377">
        <v>0</v>
      </c>
      <c r="DO377">
        <v>0</v>
      </c>
      <c r="DP377">
        <v>9987.03703703704</v>
      </c>
      <c r="DQ377">
        <v>0</v>
      </c>
      <c r="DR377">
        <v>18.1530814814815</v>
      </c>
      <c r="DS377">
        <v>-62.5462148148148</v>
      </c>
      <c r="DT377">
        <v>1151.3237037037</v>
      </c>
      <c r="DU377">
        <v>1206.9337037037</v>
      </c>
      <c r="DV377">
        <v>6.87481962962963</v>
      </c>
      <c r="DW377">
        <v>1185.68185185185</v>
      </c>
      <c r="DX377">
        <v>17.608637037037</v>
      </c>
      <c r="DY377">
        <v>2.21252333333333</v>
      </c>
      <c r="DZ377">
        <v>1.59125925925926</v>
      </c>
      <c r="EA377">
        <v>19.0532814814815</v>
      </c>
      <c r="EB377">
        <v>13.8744185185185</v>
      </c>
      <c r="EC377">
        <v>2000.00592592593</v>
      </c>
      <c r="ED377">
        <v>0.979994444444445</v>
      </c>
      <c r="EE377">
        <v>0.0200056259259259</v>
      </c>
      <c r="EF377">
        <v>0</v>
      </c>
      <c r="EG377">
        <v>846.57662962963</v>
      </c>
      <c r="EH377">
        <v>5.00063</v>
      </c>
      <c r="EI377">
        <v>16699.9333333333</v>
      </c>
      <c r="EJ377">
        <v>17256.9037037037</v>
      </c>
      <c r="EK377">
        <v>38</v>
      </c>
      <c r="EL377">
        <v>38.062</v>
      </c>
      <c r="EM377">
        <v>37.5</v>
      </c>
      <c r="EN377">
        <v>37.375</v>
      </c>
      <c r="EO377">
        <v>39.0183703703704</v>
      </c>
      <c r="EP377">
        <v>1955.09555555556</v>
      </c>
      <c r="EQ377">
        <v>39.9103703703704</v>
      </c>
      <c r="ER377">
        <v>0</v>
      </c>
      <c r="ES377">
        <v>1659028518.7</v>
      </c>
      <c r="ET377">
        <v>0</v>
      </c>
      <c r="EU377">
        <v>846.574</v>
      </c>
      <c r="EV377">
        <v>-2.22446154789926</v>
      </c>
      <c r="EW377">
        <v>-46.9384615482854</v>
      </c>
      <c r="EX377">
        <v>16699.836</v>
      </c>
      <c r="EY377">
        <v>15</v>
      </c>
      <c r="EZ377">
        <v>0</v>
      </c>
      <c r="FA377" t="s">
        <v>420</v>
      </c>
      <c r="FB377">
        <v>1657551626.5</v>
      </c>
      <c r="FC377">
        <v>1657551629</v>
      </c>
      <c r="FD377">
        <v>0</v>
      </c>
      <c r="FE377">
        <v>0.403</v>
      </c>
      <c r="FF377">
        <v>0.009</v>
      </c>
      <c r="FG377">
        <v>9.41</v>
      </c>
      <c r="FH377">
        <v>0.087</v>
      </c>
      <c r="FI377">
        <v>417</v>
      </c>
      <c r="FJ377">
        <v>17</v>
      </c>
      <c r="FK377">
        <v>1.61</v>
      </c>
      <c r="FL377">
        <v>0.59</v>
      </c>
      <c r="FM377">
        <v>-62.5265825</v>
      </c>
      <c r="FN377">
        <v>-0.234061913695808</v>
      </c>
      <c r="FO377">
        <v>0.363816384243137</v>
      </c>
      <c r="FP377">
        <v>1</v>
      </c>
      <c r="FQ377">
        <v>846.737441176471</v>
      </c>
      <c r="FR377">
        <v>-1.93159663765303</v>
      </c>
      <c r="FS377">
        <v>0.255386580233428</v>
      </c>
      <c r="FT377">
        <v>0</v>
      </c>
      <c r="FU377">
        <v>6.88051025</v>
      </c>
      <c r="FV377">
        <v>-0.0804710318949492</v>
      </c>
      <c r="FW377">
        <v>0.0126419821403726</v>
      </c>
      <c r="FX377">
        <v>1</v>
      </c>
      <c r="FY377">
        <v>2</v>
      </c>
      <c r="FZ377">
        <v>3</v>
      </c>
      <c r="GA377" t="s">
        <v>474</v>
      </c>
      <c r="GB377">
        <v>2.97292</v>
      </c>
      <c r="GC377">
        <v>2.69989</v>
      </c>
      <c r="GD377">
        <v>0.181568</v>
      </c>
      <c r="GE377">
        <v>0.188416</v>
      </c>
      <c r="GF377">
        <v>0.104545</v>
      </c>
      <c r="GG377">
        <v>0.0838754</v>
      </c>
      <c r="GH377">
        <v>31882.5</v>
      </c>
      <c r="GI377">
        <v>34571.9</v>
      </c>
      <c r="GJ377">
        <v>35298.7</v>
      </c>
      <c r="GK377">
        <v>38630.9</v>
      </c>
      <c r="GL377">
        <v>44811.9</v>
      </c>
      <c r="GM377">
        <v>51115.6</v>
      </c>
      <c r="GN377">
        <v>55174.5</v>
      </c>
      <c r="GO377">
        <v>61960.3</v>
      </c>
      <c r="GP377">
        <v>1.9826</v>
      </c>
      <c r="GQ377">
        <v>1.848</v>
      </c>
      <c r="GR377">
        <v>0.126213</v>
      </c>
      <c r="GS377">
        <v>0</v>
      </c>
      <c r="GT377">
        <v>25.1863</v>
      </c>
      <c r="GU377">
        <v>999.9</v>
      </c>
      <c r="GV377">
        <v>57.447</v>
      </c>
      <c r="GW377">
        <v>29.195</v>
      </c>
      <c r="GX377">
        <v>25.8569</v>
      </c>
      <c r="GY377">
        <v>55.4764</v>
      </c>
      <c r="GZ377">
        <v>43.1771</v>
      </c>
      <c r="HA377">
        <v>1</v>
      </c>
      <c r="HB377">
        <v>-0.0601626</v>
      </c>
      <c r="HC377">
        <v>0.0620915</v>
      </c>
      <c r="HD377">
        <v>20.1141</v>
      </c>
      <c r="HE377">
        <v>5.19812</v>
      </c>
      <c r="HF377">
        <v>12.004</v>
      </c>
      <c r="HG377">
        <v>4.976</v>
      </c>
      <c r="HH377">
        <v>3.2936</v>
      </c>
      <c r="HI377">
        <v>9999</v>
      </c>
      <c r="HJ377">
        <v>9999</v>
      </c>
      <c r="HK377">
        <v>9999</v>
      </c>
      <c r="HL377">
        <v>629</v>
      </c>
      <c r="HM377">
        <v>1.86316</v>
      </c>
      <c r="HN377">
        <v>1.86801</v>
      </c>
      <c r="HO377">
        <v>1.86783</v>
      </c>
      <c r="HP377">
        <v>1.86899</v>
      </c>
      <c r="HQ377">
        <v>1.86981</v>
      </c>
      <c r="HR377">
        <v>1.86584</v>
      </c>
      <c r="HS377">
        <v>1.86691</v>
      </c>
      <c r="HT377">
        <v>1.86829</v>
      </c>
      <c r="HU377">
        <v>5</v>
      </c>
      <c r="HV377">
        <v>0</v>
      </c>
      <c r="HW377">
        <v>0</v>
      </c>
      <c r="HX377">
        <v>0</v>
      </c>
      <c r="HY377" t="s">
        <v>422</v>
      </c>
      <c r="HZ377" t="s">
        <v>423</v>
      </c>
      <c r="IA377" t="s">
        <v>424</v>
      </c>
      <c r="IB377" t="s">
        <v>424</v>
      </c>
      <c r="IC377" t="s">
        <v>424</v>
      </c>
      <c r="ID377" t="s">
        <v>424</v>
      </c>
      <c r="IE377">
        <v>0</v>
      </c>
      <c r="IF377">
        <v>100</v>
      </c>
      <c r="IG377">
        <v>100</v>
      </c>
      <c r="IH377">
        <v>10.7</v>
      </c>
      <c r="II377">
        <v>0.487</v>
      </c>
      <c r="IJ377">
        <v>4.02706509432224</v>
      </c>
      <c r="IK377">
        <v>0.00601174518973114</v>
      </c>
      <c r="IL377">
        <v>2.77886958061485e-07</v>
      </c>
      <c r="IM377">
        <v>-3.54636231360687e-10</v>
      </c>
      <c r="IN377">
        <v>-0.0404303883988718</v>
      </c>
      <c r="IO377">
        <v>-0.0177815531441476</v>
      </c>
      <c r="IP377">
        <v>0.00205572605671414</v>
      </c>
      <c r="IQ377">
        <v>-1.65519735432211e-05</v>
      </c>
      <c r="IR377">
        <v>-4</v>
      </c>
      <c r="IS377">
        <v>1848</v>
      </c>
      <c r="IT377">
        <v>1</v>
      </c>
      <c r="IU377">
        <v>25</v>
      </c>
      <c r="IV377">
        <v>24614.9</v>
      </c>
      <c r="IW377">
        <v>24614.8</v>
      </c>
      <c r="IX377">
        <v>2.41943</v>
      </c>
      <c r="IY377">
        <v>2.59888</v>
      </c>
      <c r="IZ377">
        <v>1.54785</v>
      </c>
      <c r="JA377">
        <v>2.30347</v>
      </c>
      <c r="JB377">
        <v>1.34644</v>
      </c>
      <c r="JC377">
        <v>2.28394</v>
      </c>
      <c r="JD377">
        <v>33.6254</v>
      </c>
      <c r="JE377">
        <v>24.2101</v>
      </c>
      <c r="JF377">
        <v>18</v>
      </c>
      <c r="JG377">
        <v>496.56</v>
      </c>
      <c r="JH377">
        <v>410.155</v>
      </c>
      <c r="JI377">
        <v>25.0001</v>
      </c>
      <c r="JJ377">
        <v>26.4556</v>
      </c>
      <c r="JK377">
        <v>30.0001</v>
      </c>
      <c r="JL377">
        <v>26.3844</v>
      </c>
      <c r="JM377">
        <v>26.3246</v>
      </c>
      <c r="JN377">
        <v>48.4498</v>
      </c>
      <c r="JO377">
        <v>38.7463</v>
      </c>
      <c r="JP377">
        <v>81.1345</v>
      </c>
      <c r="JQ377">
        <v>25</v>
      </c>
      <c r="JR377">
        <v>1221.09</v>
      </c>
      <c r="JS377">
        <v>17.6796</v>
      </c>
      <c r="JT377">
        <v>102.353</v>
      </c>
      <c r="JU377">
        <v>103.135</v>
      </c>
    </row>
    <row r="378" spans="1:281">
      <c r="A378">
        <v>362</v>
      </c>
      <c r="B378">
        <v>1659028525</v>
      </c>
      <c r="C378">
        <v>4841.90000009537</v>
      </c>
      <c r="D378" t="s">
        <v>1151</v>
      </c>
      <c r="E378" t="s">
        <v>1152</v>
      </c>
      <c r="F378">
        <v>5</v>
      </c>
      <c r="G378" t="s">
        <v>1006</v>
      </c>
      <c r="H378" t="s">
        <v>417</v>
      </c>
      <c r="I378">
        <v>1659028517.21429</v>
      </c>
      <c r="J378">
        <f>(K378)/1000</f>
        <v>0</v>
      </c>
      <c r="K378">
        <f>IF(CZ378, AN378, AH378)</f>
        <v>0</v>
      </c>
      <c r="L378">
        <f>IF(CZ378, AI378, AG378)</f>
        <v>0</v>
      </c>
      <c r="M378">
        <f>DB378 - IF(AU378&gt;1, L378*CV378*100.0/(AW378*DP378), 0)</f>
        <v>0</v>
      </c>
      <c r="N378">
        <f>((T378-J378/2)*M378-L378)/(T378+J378/2)</f>
        <v>0</v>
      </c>
      <c r="O378">
        <f>N378*(DI378+DJ378)/1000.0</f>
        <v>0</v>
      </c>
      <c r="P378">
        <f>(DB378 - IF(AU378&gt;1, L378*CV378*100.0/(AW378*DP378), 0))*(DI378+DJ378)/1000.0</f>
        <v>0</v>
      </c>
      <c r="Q378">
        <f>2.0/((1/S378-1/R378)+SIGN(S378)*SQRT((1/S378-1/R378)*(1/S378-1/R378) + 4*CW378/((CW378+1)*(CW378+1))*(2*1/S378*1/R378-1/R378*1/R378)))</f>
        <v>0</v>
      </c>
      <c r="R378">
        <f>IF(LEFT(CX378,1)&lt;&gt;"0",IF(LEFT(CX378,1)="1",3.0,CY378),$D$5+$E$5*(DP378*DI378/($K$5*1000))+$F$5*(DP378*DI378/($K$5*1000))*MAX(MIN(CV378,$J$5),$I$5)*MAX(MIN(CV378,$J$5),$I$5)+$G$5*MAX(MIN(CV378,$J$5),$I$5)*(DP378*DI378/($K$5*1000))+$H$5*(DP378*DI378/($K$5*1000))*(DP378*DI378/($K$5*1000)))</f>
        <v>0</v>
      </c>
      <c r="S378">
        <f>J378*(1000-(1000*0.61365*exp(17.502*W378/(240.97+W378))/(DI378+DJ378)+DD378)/2)/(1000*0.61365*exp(17.502*W378/(240.97+W378))/(DI378+DJ378)-DD378)</f>
        <v>0</v>
      </c>
      <c r="T378">
        <f>1/((CW378+1)/(Q378/1.6)+1/(R378/1.37)) + CW378/((CW378+1)/(Q378/1.6) + CW378/(R378/1.37))</f>
        <v>0</v>
      </c>
      <c r="U378">
        <f>(CR378*CU378)</f>
        <v>0</v>
      </c>
      <c r="V378">
        <f>(DK378+(U378+2*0.95*5.67E-8*(((DK378+$B$7)+273)^4-(DK378+273)^4)-44100*J378)/(1.84*29.3*R378+8*0.95*5.67E-8*(DK378+273)^3))</f>
        <v>0</v>
      </c>
      <c r="W378">
        <f>($C$7*DL378+$D$7*DM378+$E$7*V378)</f>
        <v>0</v>
      </c>
      <c r="X378">
        <f>0.61365*exp(17.502*W378/(240.97+W378))</f>
        <v>0</v>
      </c>
      <c r="Y378">
        <f>(Z378/AA378*100)</f>
        <v>0</v>
      </c>
      <c r="Z378">
        <f>DD378*(DI378+DJ378)/1000</f>
        <v>0</v>
      </c>
      <c r="AA378">
        <f>0.61365*exp(17.502*DK378/(240.97+DK378))</f>
        <v>0</v>
      </c>
      <c r="AB378">
        <f>(X378-DD378*(DI378+DJ378)/1000)</f>
        <v>0</v>
      </c>
      <c r="AC378">
        <f>(-J378*44100)</f>
        <v>0</v>
      </c>
      <c r="AD378">
        <f>2*29.3*R378*0.92*(DK378-W378)</f>
        <v>0</v>
      </c>
      <c r="AE378">
        <f>2*0.95*5.67E-8*(((DK378+$B$7)+273)^4-(W378+273)^4)</f>
        <v>0</v>
      </c>
      <c r="AF378">
        <f>U378+AE378+AC378+AD378</f>
        <v>0</v>
      </c>
      <c r="AG378">
        <f>DH378*AU378*(DC378-DB378*(1000-AU378*DE378)/(1000-AU378*DD378))/(100*CV378)</f>
        <v>0</v>
      </c>
      <c r="AH378">
        <f>1000*DH378*AU378*(DD378-DE378)/(100*CV378*(1000-AU378*DD378))</f>
        <v>0</v>
      </c>
      <c r="AI378">
        <f>(AJ378 - AK378 - DI378*1E3/(8.314*(DK378+273.15)) * AM378/DH378 * AL378) * DH378/(100*CV378) * (1000 - DE378)/1000</f>
        <v>0</v>
      </c>
      <c r="AJ378">
        <v>1239.51035443296</v>
      </c>
      <c r="AK378">
        <v>1192.03096969697</v>
      </c>
      <c r="AL378">
        <v>3.34498773939482</v>
      </c>
      <c r="AM378">
        <v>66.0504921813524</v>
      </c>
      <c r="AN378">
        <f>(AP378 - AO378 + DI378*1E3/(8.314*(DK378+273.15)) * AR378/DH378 * AQ378) * DH378/(100*CV378) * 1000/(1000 - AP378)</f>
        <v>0</v>
      </c>
      <c r="AO378">
        <v>17.6230638607359</v>
      </c>
      <c r="AP378">
        <v>24.4618377622378</v>
      </c>
      <c r="AQ378">
        <v>-0.00377755151513936</v>
      </c>
      <c r="AR378">
        <v>92.47</v>
      </c>
      <c r="AS378">
        <v>0</v>
      </c>
      <c r="AT378">
        <v>0</v>
      </c>
      <c r="AU378">
        <f>IF(AS378*$H$13&gt;=AW378,1.0,(AW378/(AW378-AS378*$H$13)))</f>
        <v>0</v>
      </c>
      <c r="AV378">
        <f>(AU378-1)*100</f>
        <v>0</v>
      </c>
      <c r="AW378">
        <f>MAX(0,($B$13+$C$13*DP378)/(1+$D$13*DP378)*DI378/(DK378+273)*$E$13)</f>
        <v>0</v>
      </c>
      <c r="AX378" t="s">
        <v>418</v>
      </c>
      <c r="AY378" t="s">
        <v>418</v>
      </c>
      <c r="AZ378">
        <v>0</v>
      </c>
      <c r="BA378">
        <v>0</v>
      </c>
      <c r="BB378">
        <f>1-AZ378/BA378</f>
        <v>0</v>
      </c>
      <c r="BC378">
        <v>0</v>
      </c>
      <c r="BD378" t="s">
        <v>418</v>
      </c>
      <c r="BE378" t="s">
        <v>418</v>
      </c>
      <c r="BF378">
        <v>0</v>
      </c>
      <c r="BG378">
        <v>0</v>
      </c>
      <c r="BH378">
        <f>1-BF378/BG378</f>
        <v>0</v>
      </c>
      <c r="BI378">
        <v>0.5</v>
      </c>
      <c r="BJ378">
        <f>CS378</f>
        <v>0</v>
      </c>
      <c r="BK378">
        <f>L378</f>
        <v>0</v>
      </c>
      <c r="BL378">
        <f>BH378*BI378*BJ378</f>
        <v>0</v>
      </c>
      <c r="BM378">
        <f>(BK378-BC378)/BJ378</f>
        <v>0</v>
      </c>
      <c r="BN378">
        <f>(BA378-BG378)/BG378</f>
        <v>0</v>
      </c>
      <c r="BO378">
        <f>AZ378/(BB378+AZ378/BG378)</f>
        <v>0</v>
      </c>
      <c r="BP378" t="s">
        <v>418</v>
      </c>
      <c r="BQ378">
        <v>0</v>
      </c>
      <c r="BR378">
        <f>IF(BQ378&lt;&gt;0, BQ378, BO378)</f>
        <v>0</v>
      </c>
      <c r="BS378">
        <f>1-BR378/BG378</f>
        <v>0</v>
      </c>
      <c r="BT378">
        <f>(BG378-BF378)/(BG378-BR378)</f>
        <v>0</v>
      </c>
      <c r="BU378">
        <f>(BA378-BG378)/(BA378-BR378)</f>
        <v>0</v>
      </c>
      <c r="BV378">
        <f>(BG378-BF378)/(BG378-AZ378)</f>
        <v>0</v>
      </c>
      <c r="BW378">
        <f>(BA378-BG378)/(BA378-AZ378)</f>
        <v>0</v>
      </c>
      <c r="BX378">
        <f>(BT378*BR378/BF378)</f>
        <v>0</v>
      </c>
      <c r="BY378">
        <f>(1-BX378)</f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f>$B$11*DQ378+$C$11*DR378+$F$11*EC378*(1-EF378)</f>
        <v>0</v>
      </c>
      <c r="CS378">
        <f>CR378*CT378</f>
        <v>0</v>
      </c>
      <c r="CT378">
        <f>($B$11*$D$9+$C$11*$D$9+$F$11*((EP378+EH378)/MAX(EP378+EH378+EQ378, 0.1)*$I$9+EQ378/MAX(EP378+EH378+EQ378, 0.1)*$J$9))/($B$11+$C$11+$F$11)</f>
        <v>0</v>
      </c>
      <c r="CU378">
        <f>($B$11*$K$9+$C$11*$K$9+$F$11*((EP378+EH378)/MAX(EP378+EH378+EQ378, 0.1)*$P$9+EQ378/MAX(EP378+EH378+EQ378, 0.1)*$Q$9))/($B$11+$C$11+$F$11)</f>
        <v>0</v>
      </c>
      <c r="CV378">
        <v>6</v>
      </c>
      <c r="CW378">
        <v>0.5</v>
      </c>
      <c r="CX378" t="s">
        <v>419</v>
      </c>
      <c r="CY378">
        <v>2</v>
      </c>
      <c r="CZ378" t="b">
        <v>1</v>
      </c>
      <c r="DA378">
        <v>1659028517.21429</v>
      </c>
      <c r="DB378">
        <v>1138.82785714286</v>
      </c>
      <c r="DC378">
        <v>1201.08</v>
      </c>
      <c r="DD378">
        <v>24.4743857142857</v>
      </c>
      <c r="DE378">
        <v>17.6186071428571</v>
      </c>
      <c r="DF378">
        <v>1128.17392857143</v>
      </c>
      <c r="DG378">
        <v>23.9869892857143</v>
      </c>
      <c r="DH378">
        <v>500.066964285714</v>
      </c>
      <c r="DI378">
        <v>90.3689178571428</v>
      </c>
      <c r="DJ378">
        <v>0.0452950357142857</v>
      </c>
      <c r="DK378">
        <v>27.2012</v>
      </c>
      <c r="DL378">
        <v>27.2623821428571</v>
      </c>
      <c r="DM378">
        <v>999.9</v>
      </c>
      <c r="DN378">
        <v>0</v>
      </c>
      <c r="DO378">
        <v>0</v>
      </c>
      <c r="DP378">
        <v>9994.64285714286</v>
      </c>
      <c r="DQ378">
        <v>0</v>
      </c>
      <c r="DR378">
        <v>18.1529357142857</v>
      </c>
      <c r="DS378">
        <v>-62.2515428571429</v>
      </c>
      <c r="DT378">
        <v>1167.39964285714</v>
      </c>
      <c r="DU378">
        <v>1222.62071428571</v>
      </c>
      <c r="DV378">
        <v>6.8557875</v>
      </c>
      <c r="DW378">
        <v>1201.08</v>
      </c>
      <c r="DX378">
        <v>17.6186071428571</v>
      </c>
      <c r="DY378">
        <v>2.21172357142857</v>
      </c>
      <c r="DZ378">
        <v>1.59217428571429</v>
      </c>
      <c r="EA378">
        <v>19.0474928571429</v>
      </c>
      <c r="EB378">
        <v>13.8832607142857</v>
      </c>
      <c r="EC378">
        <v>2000.00285714286</v>
      </c>
      <c r="ED378">
        <v>0.979994428571429</v>
      </c>
      <c r="EE378">
        <v>0.0200056428571429</v>
      </c>
      <c r="EF378">
        <v>0</v>
      </c>
      <c r="EG378">
        <v>846.446321428571</v>
      </c>
      <c r="EH378">
        <v>5.00063</v>
      </c>
      <c r="EI378">
        <v>16696.1357142857</v>
      </c>
      <c r="EJ378">
        <v>17256.8785714286</v>
      </c>
      <c r="EK378">
        <v>38</v>
      </c>
      <c r="EL378">
        <v>38.062</v>
      </c>
      <c r="EM378">
        <v>37.5</v>
      </c>
      <c r="EN378">
        <v>37.375</v>
      </c>
      <c r="EO378">
        <v>39.0332142857143</v>
      </c>
      <c r="EP378">
        <v>1955.0925</v>
      </c>
      <c r="EQ378">
        <v>39.9103571428571</v>
      </c>
      <c r="ER378">
        <v>0</v>
      </c>
      <c r="ES378">
        <v>1659028524.1</v>
      </c>
      <c r="ET378">
        <v>0</v>
      </c>
      <c r="EU378">
        <v>846.421807692308</v>
      </c>
      <c r="EV378">
        <v>-1.79264957816799</v>
      </c>
      <c r="EW378">
        <v>-49.4871795029089</v>
      </c>
      <c r="EX378">
        <v>16695.7576923077</v>
      </c>
      <c r="EY378">
        <v>15</v>
      </c>
      <c r="EZ378">
        <v>0</v>
      </c>
      <c r="FA378" t="s">
        <v>420</v>
      </c>
      <c r="FB378">
        <v>1657551626.5</v>
      </c>
      <c r="FC378">
        <v>1657551629</v>
      </c>
      <c r="FD378">
        <v>0</v>
      </c>
      <c r="FE378">
        <v>0.403</v>
      </c>
      <c r="FF378">
        <v>0.009</v>
      </c>
      <c r="FG378">
        <v>9.41</v>
      </c>
      <c r="FH378">
        <v>0.087</v>
      </c>
      <c r="FI378">
        <v>417</v>
      </c>
      <c r="FJ378">
        <v>17</v>
      </c>
      <c r="FK378">
        <v>1.61</v>
      </c>
      <c r="FL378">
        <v>0.59</v>
      </c>
      <c r="FM378">
        <v>-62.345345</v>
      </c>
      <c r="FN378">
        <v>3.66377335834903</v>
      </c>
      <c r="FO378">
        <v>0.653019909325129</v>
      </c>
      <c r="FP378">
        <v>0</v>
      </c>
      <c r="FQ378">
        <v>846.524029411765</v>
      </c>
      <c r="FR378">
        <v>-2.00368220294645</v>
      </c>
      <c r="FS378">
        <v>0.258226927708498</v>
      </c>
      <c r="FT378">
        <v>0</v>
      </c>
      <c r="FU378">
        <v>6.86065275</v>
      </c>
      <c r="FV378">
        <v>-0.186277260788009</v>
      </c>
      <c r="FW378">
        <v>0.029144705264207</v>
      </c>
      <c r="FX378">
        <v>0</v>
      </c>
      <c r="FY378">
        <v>0</v>
      </c>
      <c r="FZ378">
        <v>3</v>
      </c>
      <c r="GA378" t="s">
        <v>427</v>
      </c>
      <c r="GB378">
        <v>2.97448</v>
      </c>
      <c r="GC378">
        <v>2.69895</v>
      </c>
      <c r="GD378">
        <v>0.183179</v>
      </c>
      <c r="GE378">
        <v>0.189905</v>
      </c>
      <c r="GF378">
        <v>0.104557</v>
      </c>
      <c r="GG378">
        <v>0.0841739</v>
      </c>
      <c r="GH378">
        <v>31819.9</v>
      </c>
      <c r="GI378">
        <v>34509.4</v>
      </c>
      <c r="GJ378">
        <v>35298.8</v>
      </c>
      <c r="GK378">
        <v>38631.9</v>
      </c>
      <c r="GL378">
        <v>44811.6</v>
      </c>
      <c r="GM378">
        <v>51099.9</v>
      </c>
      <c r="GN378">
        <v>55174.8</v>
      </c>
      <c r="GO378">
        <v>61961.4</v>
      </c>
      <c r="GP378">
        <v>1.983</v>
      </c>
      <c r="GQ378">
        <v>1.848</v>
      </c>
      <c r="GR378">
        <v>0.12666</v>
      </c>
      <c r="GS378">
        <v>0</v>
      </c>
      <c r="GT378">
        <v>25.1863</v>
      </c>
      <c r="GU378">
        <v>999.9</v>
      </c>
      <c r="GV378">
        <v>57.398</v>
      </c>
      <c r="GW378">
        <v>29.205</v>
      </c>
      <c r="GX378">
        <v>25.8492</v>
      </c>
      <c r="GY378">
        <v>55.6664</v>
      </c>
      <c r="GZ378">
        <v>43.1771</v>
      </c>
      <c r="HA378">
        <v>1</v>
      </c>
      <c r="HB378">
        <v>-0.060061</v>
      </c>
      <c r="HC378">
        <v>0.0638344</v>
      </c>
      <c r="HD378">
        <v>20.1142</v>
      </c>
      <c r="HE378">
        <v>5.20052</v>
      </c>
      <c r="HF378">
        <v>12.004</v>
      </c>
      <c r="HG378">
        <v>4.9756</v>
      </c>
      <c r="HH378">
        <v>3.2936</v>
      </c>
      <c r="HI378">
        <v>9999</v>
      </c>
      <c r="HJ378">
        <v>9999</v>
      </c>
      <c r="HK378">
        <v>9999</v>
      </c>
      <c r="HL378">
        <v>629</v>
      </c>
      <c r="HM378">
        <v>1.86322</v>
      </c>
      <c r="HN378">
        <v>1.86804</v>
      </c>
      <c r="HO378">
        <v>1.86783</v>
      </c>
      <c r="HP378">
        <v>1.86893</v>
      </c>
      <c r="HQ378">
        <v>1.86981</v>
      </c>
      <c r="HR378">
        <v>1.86584</v>
      </c>
      <c r="HS378">
        <v>1.86691</v>
      </c>
      <c r="HT378">
        <v>1.86829</v>
      </c>
      <c r="HU378">
        <v>5</v>
      </c>
      <c r="HV378">
        <v>0</v>
      </c>
      <c r="HW378">
        <v>0</v>
      </c>
      <c r="HX378">
        <v>0</v>
      </c>
      <c r="HY378" t="s">
        <v>422</v>
      </c>
      <c r="HZ378" t="s">
        <v>423</v>
      </c>
      <c r="IA378" t="s">
        <v>424</v>
      </c>
      <c r="IB378" t="s">
        <v>424</v>
      </c>
      <c r="IC378" t="s">
        <v>424</v>
      </c>
      <c r="ID378" t="s">
        <v>424</v>
      </c>
      <c r="IE378">
        <v>0</v>
      </c>
      <c r="IF378">
        <v>100</v>
      </c>
      <c r="IG378">
        <v>100</v>
      </c>
      <c r="IH378">
        <v>10.79</v>
      </c>
      <c r="II378">
        <v>0.4872</v>
      </c>
      <c r="IJ378">
        <v>4.02706509432224</v>
      </c>
      <c r="IK378">
        <v>0.00601174518973114</v>
      </c>
      <c r="IL378">
        <v>2.77886958061485e-07</v>
      </c>
      <c r="IM378">
        <v>-3.54636231360687e-10</v>
      </c>
      <c r="IN378">
        <v>-0.0404303883988718</v>
      </c>
      <c r="IO378">
        <v>-0.0177815531441476</v>
      </c>
      <c r="IP378">
        <v>0.00205572605671414</v>
      </c>
      <c r="IQ378">
        <v>-1.65519735432211e-05</v>
      </c>
      <c r="IR378">
        <v>-4</v>
      </c>
      <c r="IS378">
        <v>1848</v>
      </c>
      <c r="IT378">
        <v>1</v>
      </c>
      <c r="IU378">
        <v>25</v>
      </c>
      <c r="IV378">
        <v>24615</v>
      </c>
      <c r="IW378">
        <v>24614.9</v>
      </c>
      <c r="IX378">
        <v>2.44751</v>
      </c>
      <c r="IY378">
        <v>2.58911</v>
      </c>
      <c r="IZ378">
        <v>1.54785</v>
      </c>
      <c r="JA378">
        <v>2.30347</v>
      </c>
      <c r="JB378">
        <v>1.34644</v>
      </c>
      <c r="JC378">
        <v>2.41943</v>
      </c>
      <c r="JD378">
        <v>33.6254</v>
      </c>
      <c r="JE378">
        <v>24.2188</v>
      </c>
      <c r="JF378">
        <v>18</v>
      </c>
      <c r="JG378">
        <v>496.841</v>
      </c>
      <c r="JH378">
        <v>410.172</v>
      </c>
      <c r="JI378">
        <v>25.0002</v>
      </c>
      <c r="JJ378">
        <v>26.4578</v>
      </c>
      <c r="JK378">
        <v>30.0001</v>
      </c>
      <c r="JL378">
        <v>26.3866</v>
      </c>
      <c r="JM378">
        <v>26.3269</v>
      </c>
      <c r="JN378">
        <v>49.022</v>
      </c>
      <c r="JO378">
        <v>38.7463</v>
      </c>
      <c r="JP378">
        <v>80.7518</v>
      </c>
      <c r="JQ378">
        <v>25</v>
      </c>
      <c r="JR378">
        <v>1241.33</v>
      </c>
      <c r="JS378">
        <v>17.6806</v>
      </c>
      <c r="JT378">
        <v>102.353</v>
      </c>
      <c r="JU378">
        <v>103.138</v>
      </c>
    </row>
    <row r="379" spans="1:281">
      <c r="A379">
        <v>363</v>
      </c>
      <c r="B379">
        <v>1659028530</v>
      </c>
      <c r="C379">
        <v>4846.90000009537</v>
      </c>
      <c r="D379" t="s">
        <v>1153</v>
      </c>
      <c r="E379" t="s">
        <v>1154</v>
      </c>
      <c r="F379">
        <v>5</v>
      </c>
      <c r="G379" t="s">
        <v>1006</v>
      </c>
      <c r="H379" t="s">
        <v>417</v>
      </c>
      <c r="I379">
        <v>1659028522.5</v>
      </c>
      <c r="J379">
        <f>(K379)/1000</f>
        <v>0</v>
      </c>
      <c r="K379">
        <f>IF(CZ379, AN379, AH379)</f>
        <v>0</v>
      </c>
      <c r="L379">
        <f>IF(CZ379, AI379, AG379)</f>
        <v>0</v>
      </c>
      <c r="M379">
        <f>DB379 - IF(AU379&gt;1, L379*CV379*100.0/(AW379*DP379), 0)</f>
        <v>0</v>
      </c>
      <c r="N379">
        <f>((T379-J379/2)*M379-L379)/(T379+J379/2)</f>
        <v>0</v>
      </c>
      <c r="O379">
        <f>N379*(DI379+DJ379)/1000.0</f>
        <v>0</v>
      </c>
      <c r="P379">
        <f>(DB379 - IF(AU379&gt;1, L379*CV379*100.0/(AW379*DP379), 0))*(DI379+DJ379)/1000.0</f>
        <v>0</v>
      </c>
      <c r="Q379">
        <f>2.0/((1/S379-1/R379)+SIGN(S379)*SQRT((1/S379-1/R379)*(1/S379-1/R379) + 4*CW379/((CW379+1)*(CW379+1))*(2*1/S379*1/R379-1/R379*1/R379)))</f>
        <v>0</v>
      </c>
      <c r="R379">
        <f>IF(LEFT(CX379,1)&lt;&gt;"0",IF(LEFT(CX379,1)="1",3.0,CY379),$D$5+$E$5*(DP379*DI379/($K$5*1000))+$F$5*(DP379*DI379/($K$5*1000))*MAX(MIN(CV379,$J$5),$I$5)*MAX(MIN(CV379,$J$5),$I$5)+$G$5*MAX(MIN(CV379,$J$5),$I$5)*(DP379*DI379/($K$5*1000))+$H$5*(DP379*DI379/($K$5*1000))*(DP379*DI379/($K$5*1000)))</f>
        <v>0</v>
      </c>
      <c r="S379">
        <f>J379*(1000-(1000*0.61365*exp(17.502*W379/(240.97+W379))/(DI379+DJ379)+DD379)/2)/(1000*0.61365*exp(17.502*W379/(240.97+W379))/(DI379+DJ379)-DD379)</f>
        <v>0</v>
      </c>
      <c r="T379">
        <f>1/((CW379+1)/(Q379/1.6)+1/(R379/1.37)) + CW379/((CW379+1)/(Q379/1.6) + CW379/(R379/1.37))</f>
        <v>0</v>
      </c>
      <c r="U379">
        <f>(CR379*CU379)</f>
        <v>0</v>
      </c>
      <c r="V379">
        <f>(DK379+(U379+2*0.95*5.67E-8*(((DK379+$B$7)+273)^4-(DK379+273)^4)-44100*J379)/(1.84*29.3*R379+8*0.95*5.67E-8*(DK379+273)^3))</f>
        <v>0</v>
      </c>
      <c r="W379">
        <f>($C$7*DL379+$D$7*DM379+$E$7*V379)</f>
        <v>0</v>
      </c>
      <c r="X379">
        <f>0.61365*exp(17.502*W379/(240.97+W379))</f>
        <v>0</v>
      </c>
      <c r="Y379">
        <f>(Z379/AA379*100)</f>
        <v>0</v>
      </c>
      <c r="Z379">
        <f>DD379*(DI379+DJ379)/1000</f>
        <v>0</v>
      </c>
      <c r="AA379">
        <f>0.61365*exp(17.502*DK379/(240.97+DK379))</f>
        <v>0</v>
      </c>
      <c r="AB379">
        <f>(X379-DD379*(DI379+DJ379)/1000)</f>
        <v>0</v>
      </c>
      <c r="AC379">
        <f>(-J379*44100)</f>
        <v>0</v>
      </c>
      <c r="AD379">
        <f>2*29.3*R379*0.92*(DK379-W379)</f>
        <v>0</v>
      </c>
      <c r="AE379">
        <f>2*0.95*5.67E-8*(((DK379+$B$7)+273)^4-(W379+273)^4)</f>
        <v>0</v>
      </c>
      <c r="AF379">
        <f>U379+AE379+AC379+AD379</f>
        <v>0</v>
      </c>
      <c r="AG379">
        <f>DH379*AU379*(DC379-DB379*(1000-AU379*DE379)/(1000-AU379*DD379))/(100*CV379)</f>
        <v>0</v>
      </c>
      <c r="AH379">
        <f>1000*DH379*AU379*(DD379-DE379)/(100*CV379*(1000-AU379*DD379))</f>
        <v>0</v>
      </c>
      <c r="AI379">
        <f>(AJ379 - AK379 - DI379*1E3/(8.314*(DK379+273.15)) * AM379/DH379 * AL379) * DH379/(100*CV379) * (1000 - DE379)/1000</f>
        <v>0</v>
      </c>
      <c r="AJ379">
        <v>1256.844707211</v>
      </c>
      <c r="AK379">
        <v>1209.13206060606</v>
      </c>
      <c r="AL379">
        <v>3.51355192207935</v>
      </c>
      <c r="AM379">
        <v>66.0504921813524</v>
      </c>
      <c r="AN379">
        <f>(AP379 - AO379 + DI379*1E3/(8.314*(DK379+273.15)) * AR379/DH379 * AQ379) * DH379/(100*CV379) * 1000/(1000 - AP379)</f>
        <v>0</v>
      </c>
      <c r="AO379">
        <v>17.6805565002165</v>
      </c>
      <c r="AP379">
        <v>24.4745762237762</v>
      </c>
      <c r="AQ379">
        <v>0.00703575757577291</v>
      </c>
      <c r="AR379">
        <v>92.47</v>
      </c>
      <c r="AS379">
        <v>0</v>
      </c>
      <c r="AT379">
        <v>0</v>
      </c>
      <c r="AU379">
        <f>IF(AS379*$H$13&gt;=AW379,1.0,(AW379/(AW379-AS379*$H$13)))</f>
        <v>0</v>
      </c>
      <c r="AV379">
        <f>(AU379-1)*100</f>
        <v>0</v>
      </c>
      <c r="AW379">
        <f>MAX(0,($B$13+$C$13*DP379)/(1+$D$13*DP379)*DI379/(DK379+273)*$E$13)</f>
        <v>0</v>
      </c>
      <c r="AX379" t="s">
        <v>418</v>
      </c>
      <c r="AY379" t="s">
        <v>418</v>
      </c>
      <c r="AZ379">
        <v>0</v>
      </c>
      <c r="BA379">
        <v>0</v>
      </c>
      <c r="BB379">
        <f>1-AZ379/BA379</f>
        <v>0</v>
      </c>
      <c r="BC379">
        <v>0</v>
      </c>
      <c r="BD379" t="s">
        <v>418</v>
      </c>
      <c r="BE379" t="s">
        <v>418</v>
      </c>
      <c r="BF379">
        <v>0</v>
      </c>
      <c r="BG379">
        <v>0</v>
      </c>
      <c r="BH379">
        <f>1-BF379/BG379</f>
        <v>0</v>
      </c>
      <c r="BI379">
        <v>0.5</v>
      </c>
      <c r="BJ379">
        <f>CS379</f>
        <v>0</v>
      </c>
      <c r="BK379">
        <f>L379</f>
        <v>0</v>
      </c>
      <c r="BL379">
        <f>BH379*BI379*BJ379</f>
        <v>0</v>
      </c>
      <c r="BM379">
        <f>(BK379-BC379)/BJ379</f>
        <v>0</v>
      </c>
      <c r="BN379">
        <f>(BA379-BG379)/BG379</f>
        <v>0</v>
      </c>
      <c r="BO379">
        <f>AZ379/(BB379+AZ379/BG379)</f>
        <v>0</v>
      </c>
      <c r="BP379" t="s">
        <v>418</v>
      </c>
      <c r="BQ379">
        <v>0</v>
      </c>
      <c r="BR379">
        <f>IF(BQ379&lt;&gt;0, BQ379, BO379)</f>
        <v>0</v>
      </c>
      <c r="BS379">
        <f>1-BR379/BG379</f>
        <v>0</v>
      </c>
      <c r="BT379">
        <f>(BG379-BF379)/(BG379-BR379)</f>
        <v>0</v>
      </c>
      <c r="BU379">
        <f>(BA379-BG379)/(BA379-BR379)</f>
        <v>0</v>
      </c>
      <c r="BV379">
        <f>(BG379-BF379)/(BG379-AZ379)</f>
        <v>0</v>
      </c>
      <c r="BW379">
        <f>(BA379-BG379)/(BA379-AZ379)</f>
        <v>0</v>
      </c>
      <c r="BX379">
        <f>(BT379*BR379/BF379)</f>
        <v>0</v>
      </c>
      <c r="BY379">
        <f>(1-BX379)</f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f>$B$11*DQ379+$C$11*DR379+$F$11*EC379*(1-EF379)</f>
        <v>0</v>
      </c>
      <c r="CS379">
        <f>CR379*CT379</f>
        <v>0</v>
      </c>
      <c r="CT379">
        <f>($B$11*$D$9+$C$11*$D$9+$F$11*((EP379+EH379)/MAX(EP379+EH379+EQ379, 0.1)*$I$9+EQ379/MAX(EP379+EH379+EQ379, 0.1)*$J$9))/($B$11+$C$11+$F$11)</f>
        <v>0</v>
      </c>
      <c r="CU379">
        <f>($B$11*$K$9+$C$11*$K$9+$F$11*((EP379+EH379)/MAX(EP379+EH379+EQ379, 0.1)*$P$9+EQ379/MAX(EP379+EH379+EQ379, 0.1)*$Q$9))/($B$11+$C$11+$F$11)</f>
        <v>0</v>
      </c>
      <c r="CV379">
        <v>6</v>
      </c>
      <c r="CW379">
        <v>0.5</v>
      </c>
      <c r="CX379" t="s">
        <v>419</v>
      </c>
      <c r="CY379">
        <v>2</v>
      </c>
      <c r="CZ379" t="b">
        <v>1</v>
      </c>
      <c r="DA379">
        <v>1659028522.5</v>
      </c>
      <c r="DB379">
        <v>1156.27777777778</v>
      </c>
      <c r="DC379">
        <v>1218.6362962963</v>
      </c>
      <c r="DD379">
        <v>24.4701666666667</v>
      </c>
      <c r="DE379">
        <v>17.6388</v>
      </c>
      <c r="DF379">
        <v>1145.53296296296</v>
      </c>
      <c r="DG379">
        <v>23.9829740740741</v>
      </c>
      <c r="DH379">
        <v>500.058333333333</v>
      </c>
      <c r="DI379">
        <v>90.3687851851852</v>
      </c>
      <c r="DJ379">
        <v>0.0453932925925926</v>
      </c>
      <c r="DK379">
        <v>27.2003444444444</v>
      </c>
      <c r="DL379">
        <v>27.2697851851852</v>
      </c>
      <c r="DM379">
        <v>999.9</v>
      </c>
      <c r="DN379">
        <v>0</v>
      </c>
      <c r="DO379">
        <v>0</v>
      </c>
      <c r="DP379">
        <v>9996.66666666667</v>
      </c>
      <c r="DQ379">
        <v>0</v>
      </c>
      <c r="DR379">
        <v>18.149</v>
      </c>
      <c r="DS379">
        <v>-62.3581925925926</v>
      </c>
      <c r="DT379">
        <v>1185.28185185185</v>
      </c>
      <c r="DU379">
        <v>1240.51777777778</v>
      </c>
      <c r="DV379">
        <v>6.83137148148148</v>
      </c>
      <c r="DW379">
        <v>1218.6362962963</v>
      </c>
      <c r="DX379">
        <v>17.6388</v>
      </c>
      <c r="DY379">
        <v>2.21133888888889</v>
      </c>
      <c r="DZ379">
        <v>1.59399740740741</v>
      </c>
      <c r="EA379">
        <v>19.0447074074074</v>
      </c>
      <c r="EB379">
        <v>13.9008666666667</v>
      </c>
      <c r="EC379">
        <v>1999.98222222222</v>
      </c>
      <c r="ED379">
        <v>0.979994333333334</v>
      </c>
      <c r="EE379">
        <v>0.0200057444444444</v>
      </c>
      <c r="EF379">
        <v>0</v>
      </c>
      <c r="EG379">
        <v>846.244407407407</v>
      </c>
      <c r="EH379">
        <v>5.00063</v>
      </c>
      <c r="EI379">
        <v>16691.8074074074</v>
      </c>
      <c r="EJ379">
        <v>17256.7111111111</v>
      </c>
      <c r="EK379">
        <v>38</v>
      </c>
      <c r="EL379">
        <v>38.062</v>
      </c>
      <c r="EM379">
        <v>37.5</v>
      </c>
      <c r="EN379">
        <v>37.375</v>
      </c>
      <c r="EO379">
        <v>39.0436296296296</v>
      </c>
      <c r="EP379">
        <v>1955.07222222222</v>
      </c>
      <c r="EQ379">
        <v>39.91</v>
      </c>
      <c r="ER379">
        <v>0</v>
      </c>
      <c r="ES379">
        <v>1659028528.9</v>
      </c>
      <c r="ET379">
        <v>0</v>
      </c>
      <c r="EU379">
        <v>846.240615384615</v>
      </c>
      <c r="EV379">
        <v>-2.40225642176546</v>
      </c>
      <c r="EW379">
        <v>-47.1829059718909</v>
      </c>
      <c r="EX379">
        <v>16691.8884615385</v>
      </c>
      <c r="EY379">
        <v>15</v>
      </c>
      <c r="EZ379">
        <v>0</v>
      </c>
      <c r="FA379" t="s">
        <v>420</v>
      </c>
      <c r="FB379">
        <v>1657551626.5</v>
      </c>
      <c r="FC379">
        <v>1657551629</v>
      </c>
      <c r="FD379">
        <v>0</v>
      </c>
      <c r="FE379">
        <v>0.403</v>
      </c>
      <c r="FF379">
        <v>0.009</v>
      </c>
      <c r="FG379">
        <v>9.41</v>
      </c>
      <c r="FH379">
        <v>0.087</v>
      </c>
      <c r="FI379">
        <v>417</v>
      </c>
      <c r="FJ379">
        <v>17</v>
      </c>
      <c r="FK379">
        <v>1.61</v>
      </c>
      <c r="FL379">
        <v>0.59</v>
      </c>
      <c r="FM379">
        <v>-62.3282475</v>
      </c>
      <c r="FN379">
        <v>1.03505853658544</v>
      </c>
      <c r="FO379">
        <v>0.699320734351378</v>
      </c>
      <c r="FP379">
        <v>0</v>
      </c>
      <c r="FQ379">
        <v>846.372970588235</v>
      </c>
      <c r="FR379">
        <v>-2.04976318228254</v>
      </c>
      <c r="FS379">
        <v>0.27541449888081</v>
      </c>
      <c r="FT379">
        <v>0</v>
      </c>
      <c r="FU379">
        <v>6.84577775</v>
      </c>
      <c r="FV379">
        <v>-0.321388930581632</v>
      </c>
      <c r="FW379">
        <v>0.0376991982996655</v>
      </c>
      <c r="FX379">
        <v>0</v>
      </c>
      <c r="FY379">
        <v>0</v>
      </c>
      <c r="FZ379">
        <v>3</v>
      </c>
      <c r="GA379" t="s">
        <v>427</v>
      </c>
      <c r="GB379">
        <v>2.97307</v>
      </c>
      <c r="GC379">
        <v>2.69995</v>
      </c>
      <c r="GD379">
        <v>0.184809</v>
      </c>
      <c r="GE379">
        <v>0.191665</v>
      </c>
      <c r="GF379">
        <v>0.104562</v>
      </c>
      <c r="GG379">
        <v>0.0841119</v>
      </c>
      <c r="GH379">
        <v>31755.9</v>
      </c>
      <c r="GI379">
        <v>34434.4</v>
      </c>
      <c r="GJ379">
        <v>35298.3</v>
      </c>
      <c r="GK379">
        <v>38631.9</v>
      </c>
      <c r="GL379">
        <v>44810.7</v>
      </c>
      <c r="GM379">
        <v>51103.6</v>
      </c>
      <c r="GN379">
        <v>55174.1</v>
      </c>
      <c r="GO379">
        <v>61961.7</v>
      </c>
      <c r="GP379">
        <v>1.9826</v>
      </c>
      <c r="GQ379">
        <v>1.8476</v>
      </c>
      <c r="GR379">
        <v>0.126511</v>
      </c>
      <c r="GS379">
        <v>0</v>
      </c>
      <c r="GT379">
        <v>25.1885</v>
      </c>
      <c r="GU379">
        <v>999.9</v>
      </c>
      <c r="GV379">
        <v>57.374</v>
      </c>
      <c r="GW379">
        <v>29.205</v>
      </c>
      <c r="GX379">
        <v>25.8374</v>
      </c>
      <c r="GY379">
        <v>55.7964</v>
      </c>
      <c r="GZ379">
        <v>43.4455</v>
      </c>
      <c r="HA379">
        <v>1</v>
      </c>
      <c r="HB379">
        <v>-0.059939</v>
      </c>
      <c r="HC379">
        <v>0.0640523</v>
      </c>
      <c r="HD379">
        <v>20.1141</v>
      </c>
      <c r="HE379">
        <v>5.20291</v>
      </c>
      <c r="HF379">
        <v>12.004</v>
      </c>
      <c r="HG379">
        <v>4.9756</v>
      </c>
      <c r="HH379">
        <v>3.2938</v>
      </c>
      <c r="HI379">
        <v>9999</v>
      </c>
      <c r="HJ379">
        <v>9999</v>
      </c>
      <c r="HK379">
        <v>9999</v>
      </c>
      <c r="HL379">
        <v>629</v>
      </c>
      <c r="HM379">
        <v>1.86313</v>
      </c>
      <c r="HN379">
        <v>1.86798</v>
      </c>
      <c r="HO379">
        <v>1.86783</v>
      </c>
      <c r="HP379">
        <v>1.86896</v>
      </c>
      <c r="HQ379">
        <v>1.86981</v>
      </c>
      <c r="HR379">
        <v>1.86584</v>
      </c>
      <c r="HS379">
        <v>1.86691</v>
      </c>
      <c r="HT379">
        <v>1.86829</v>
      </c>
      <c r="HU379">
        <v>5</v>
      </c>
      <c r="HV379">
        <v>0</v>
      </c>
      <c r="HW379">
        <v>0</v>
      </c>
      <c r="HX379">
        <v>0</v>
      </c>
      <c r="HY379" t="s">
        <v>422</v>
      </c>
      <c r="HZ379" t="s">
        <v>423</v>
      </c>
      <c r="IA379" t="s">
        <v>424</v>
      </c>
      <c r="IB379" t="s">
        <v>424</v>
      </c>
      <c r="IC379" t="s">
        <v>424</v>
      </c>
      <c r="ID379" t="s">
        <v>424</v>
      </c>
      <c r="IE379">
        <v>0</v>
      </c>
      <c r="IF379">
        <v>100</v>
      </c>
      <c r="IG379">
        <v>100</v>
      </c>
      <c r="IH379">
        <v>10.88</v>
      </c>
      <c r="II379">
        <v>0.4873</v>
      </c>
      <c r="IJ379">
        <v>4.02706509432224</v>
      </c>
      <c r="IK379">
        <v>0.00601174518973114</v>
      </c>
      <c r="IL379">
        <v>2.77886958061485e-07</v>
      </c>
      <c r="IM379">
        <v>-3.54636231360687e-10</v>
      </c>
      <c r="IN379">
        <v>-0.0404303883988718</v>
      </c>
      <c r="IO379">
        <v>-0.0177815531441476</v>
      </c>
      <c r="IP379">
        <v>0.00205572605671414</v>
      </c>
      <c r="IQ379">
        <v>-1.65519735432211e-05</v>
      </c>
      <c r="IR379">
        <v>-4</v>
      </c>
      <c r="IS379">
        <v>1848</v>
      </c>
      <c r="IT379">
        <v>1</v>
      </c>
      <c r="IU379">
        <v>25</v>
      </c>
      <c r="IV379">
        <v>24615.1</v>
      </c>
      <c r="IW379">
        <v>24615</v>
      </c>
      <c r="IX379">
        <v>2.47314</v>
      </c>
      <c r="IY379">
        <v>2.59399</v>
      </c>
      <c r="IZ379">
        <v>1.54785</v>
      </c>
      <c r="JA379">
        <v>2.30347</v>
      </c>
      <c r="JB379">
        <v>1.34644</v>
      </c>
      <c r="JC379">
        <v>2.33887</v>
      </c>
      <c r="JD379">
        <v>33.6479</v>
      </c>
      <c r="JE379">
        <v>24.2188</v>
      </c>
      <c r="JF379">
        <v>18</v>
      </c>
      <c r="JG379">
        <v>496.6</v>
      </c>
      <c r="JH379">
        <v>409.963</v>
      </c>
      <c r="JI379">
        <v>25.0002</v>
      </c>
      <c r="JJ379">
        <v>26.4578</v>
      </c>
      <c r="JK379">
        <v>30.0002</v>
      </c>
      <c r="JL379">
        <v>26.3888</v>
      </c>
      <c r="JM379">
        <v>26.329</v>
      </c>
      <c r="JN379">
        <v>49.5097</v>
      </c>
      <c r="JO379">
        <v>38.7463</v>
      </c>
      <c r="JP379">
        <v>80.7518</v>
      </c>
      <c r="JQ379">
        <v>25</v>
      </c>
      <c r="JR379">
        <v>1254.78</v>
      </c>
      <c r="JS379">
        <v>17.6806</v>
      </c>
      <c r="JT379">
        <v>102.352</v>
      </c>
      <c r="JU379">
        <v>103.138</v>
      </c>
    </row>
    <row r="380" spans="1:281">
      <c r="A380">
        <v>364</v>
      </c>
      <c r="B380">
        <v>1659028535</v>
      </c>
      <c r="C380">
        <v>4851.90000009537</v>
      </c>
      <c r="D380" t="s">
        <v>1155</v>
      </c>
      <c r="E380" t="s">
        <v>1156</v>
      </c>
      <c r="F380">
        <v>5</v>
      </c>
      <c r="G380" t="s">
        <v>1006</v>
      </c>
      <c r="H380" t="s">
        <v>417</v>
      </c>
      <c r="I380">
        <v>1659028527.21429</v>
      </c>
      <c r="J380">
        <f>(K380)/1000</f>
        <v>0</v>
      </c>
      <c r="K380">
        <f>IF(CZ380, AN380, AH380)</f>
        <v>0</v>
      </c>
      <c r="L380">
        <f>IF(CZ380, AI380, AG380)</f>
        <v>0</v>
      </c>
      <c r="M380">
        <f>DB380 - IF(AU380&gt;1, L380*CV380*100.0/(AW380*DP380), 0)</f>
        <v>0</v>
      </c>
      <c r="N380">
        <f>((T380-J380/2)*M380-L380)/(T380+J380/2)</f>
        <v>0</v>
      </c>
      <c r="O380">
        <f>N380*(DI380+DJ380)/1000.0</f>
        <v>0</v>
      </c>
      <c r="P380">
        <f>(DB380 - IF(AU380&gt;1, L380*CV380*100.0/(AW380*DP380), 0))*(DI380+DJ380)/1000.0</f>
        <v>0</v>
      </c>
      <c r="Q380">
        <f>2.0/((1/S380-1/R380)+SIGN(S380)*SQRT((1/S380-1/R380)*(1/S380-1/R380) + 4*CW380/((CW380+1)*(CW380+1))*(2*1/S380*1/R380-1/R380*1/R380)))</f>
        <v>0</v>
      </c>
      <c r="R380">
        <f>IF(LEFT(CX380,1)&lt;&gt;"0",IF(LEFT(CX380,1)="1",3.0,CY380),$D$5+$E$5*(DP380*DI380/($K$5*1000))+$F$5*(DP380*DI380/($K$5*1000))*MAX(MIN(CV380,$J$5),$I$5)*MAX(MIN(CV380,$J$5),$I$5)+$G$5*MAX(MIN(CV380,$J$5),$I$5)*(DP380*DI380/($K$5*1000))+$H$5*(DP380*DI380/($K$5*1000))*(DP380*DI380/($K$5*1000)))</f>
        <v>0</v>
      </c>
      <c r="S380">
        <f>J380*(1000-(1000*0.61365*exp(17.502*W380/(240.97+W380))/(DI380+DJ380)+DD380)/2)/(1000*0.61365*exp(17.502*W380/(240.97+W380))/(DI380+DJ380)-DD380)</f>
        <v>0</v>
      </c>
      <c r="T380">
        <f>1/((CW380+1)/(Q380/1.6)+1/(R380/1.37)) + CW380/((CW380+1)/(Q380/1.6) + CW380/(R380/1.37))</f>
        <v>0</v>
      </c>
      <c r="U380">
        <f>(CR380*CU380)</f>
        <v>0</v>
      </c>
      <c r="V380">
        <f>(DK380+(U380+2*0.95*5.67E-8*(((DK380+$B$7)+273)^4-(DK380+273)^4)-44100*J380)/(1.84*29.3*R380+8*0.95*5.67E-8*(DK380+273)^3))</f>
        <v>0</v>
      </c>
      <c r="W380">
        <f>($C$7*DL380+$D$7*DM380+$E$7*V380)</f>
        <v>0</v>
      </c>
      <c r="X380">
        <f>0.61365*exp(17.502*W380/(240.97+W380))</f>
        <v>0</v>
      </c>
      <c r="Y380">
        <f>(Z380/AA380*100)</f>
        <v>0</v>
      </c>
      <c r="Z380">
        <f>DD380*(DI380+DJ380)/1000</f>
        <v>0</v>
      </c>
      <c r="AA380">
        <f>0.61365*exp(17.502*DK380/(240.97+DK380))</f>
        <v>0</v>
      </c>
      <c r="AB380">
        <f>(X380-DD380*(DI380+DJ380)/1000)</f>
        <v>0</v>
      </c>
      <c r="AC380">
        <f>(-J380*44100)</f>
        <v>0</v>
      </c>
      <c r="AD380">
        <f>2*29.3*R380*0.92*(DK380-W380)</f>
        <v>0</v>
      </c>
      <c r="AE380">
        <f>2*0.95*5.67E-8*(((DK380+$B$7)+273)^4-(W380+273)^4)</f>
        <v>0</v>
      </c>
      <c r="AF380">
        <f>U380+AE380+AC380+AD380</f>
        <v>0</v>
      </c>
      <c r="AG380">
        <f>DH380*AU380*(DC380-DB380*(1000-AU380*DE380)/(1000-AU380*DD380))/(100*CV380)</f>
        <v>0</v>
      </c>
      <c r="AH380">
        <f>1000*DH380*AU380*(DD380-DE380)/(100*CV380*(1000-AU380*DD380))</f>
        <v>0</v>
      </c>
      <c r="AI380">
        <f>(AJ380 - AK380 - DI380*1E3/(8.314*(DK380+273.15)) * AM380/DH380 * AL380) * DH380/(100*CV380) * (1000 - DE380)/1000</f>
        <v>0</v>
      </c>
      <c r="AJ380">
        <v>1273.94775044163</v>
      </c>
      <c r="AK380">
        <v>1226.46406060606</v>
      </c>
      <c r="AL380">
        <v>3.465429524342</v>
      </c>
      <c r="AM380">
        <v>66.0504921813524</v>
      </c>
      <c r="AN380">
        <f>(AP380 - AO380 + DI380*1E3/(8.314*(DK380+273.15)) * AR380/DH380 * AQ380) * DH380/(100*CV380) * 1000/(1000 - AP380)</f>
        <v>0</v>
      </c>
      <c r="AO380">
        <v>17.6592867623809</v>
      </c>
      <c r="AP380">
        <v>24.4606601398602</v>
      </c>
      <c r="AQ380">
        <v>-0.000410354978351919</v>
      </c>
      <c r="AR380">
        <v>92.47</v>
      </c>
      <c r="AS380">
        <v>0</v>
      </c>
      <c r="AT380">
        <v>0</v>
      </c>
      <c r="AU380">
        <f>IF(AS380*$H$13&gt;=AW380,1.0,(AW380/(AW380-AS380*$H$13)))</f>
        <v>0</v>
      </c>
      <c r="AV380">
        <f>(AU380-1)*100</f>
        <v>0</v>
      </c>
      <c r="AW380">
        <f>MAX(0,($B$13+$C$13*DP380)/(1+$D$13*DP380)*DI380/(DK380+273)*$E$13)</f>
        <v>0</v>
      </c>
      <c r="AX380" t="s">
        <v>418</v>
      </c>
      <c r="AY380" t="s">
        <v>418</v>
      </c>
      <c r="AZ380">
        <v>0</v>
      </c>
      <c r="BA380">
        <v>0</v>
      </c>
      <c r="BB380">
        <f>1-AZ380/BA380</f>
        <v>0</v>
      </c>
      <c r="BC380">
        <v>0</v>
      </c>
      <c r="BD380" t="s">
        <v>418</v>
      </c>
      <c r="BE380" t="s">
        <v>418</v>
      </c>
      <c r="BF380">
        <v>0</v>
      </c>
      <c r="BG380">
        <v>0</v>
      </c>
      <c r="BH380">
        <f>1-BF380/BG380</f>
        <v>0</v>
      </c>
      <c r="BI380">
        <v>0.5</v>
      </c>
      <c r="BJ380">
        <f>CS380</f>
        <v>0</v>
      </c>
      <c r="BK380">
        <f>L380</f>
        <v>0</v>
      </c>
      <c r="BL380">
        <f>BH380*BI380*BJ380</f>
        <v>0</v>
      </c>
      <c r="BM380">
        <f>(BK380-BC380)/BJ380</f>
        <v>0</v>
      </c>
      <c r="BN380">
        <f>(BA380-BG380)/BG380</f>
        <v>0</v>
      </c>
      <c r="BO380">
        <f>AZ380/(BB380+AZ380/BG380)</f>
        <v>0</v>
      </c>
      <c r="BP380" t="s">
        <v>418</v>
      </c>
      <c r="BQ380">
        <v>0</v>
      </c>
      <c r="BR380">
        <f>IF(BQ380&lt;&gt;0, BQ380, BO380)</f>
        <v>0</v>
      </c>
      <c r="BS380">
        <f>1-BR380/BG380</f>
        <v>0</v>
      </c>
      <c r="BT380">
        <f>(BG380-BF380)/(BG380-BR380)</f>
        <v>0</v>
      </c>
      <c r="BU380">
        <f>(BA380-BG380)/(BA380-BR380)</f>
        <v>0</v>
      </c>
      <c r="BV380">
        <f>(BG380-BF380)/(BG380-AZ380)</f>
        <v>0</v>
      </c>
      <c r="BW380">
        <f>(BA380-BG380)/(BA380-AZ380)</f>
        <v>0</v>
      </c>
      <c r="BX380">
        <f>(BT380*BR380/BF380)</f>
        <v>0</v>
      </c>
      <c r="BY380">
        <f>(1-BX380)</f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f>$B$11*DQ380+$C$11*DR380+$F$11*EC380*(1-EF380)</f>
        <v>0</v>
      </c>
      <c r="CS380">
        <f>CR380*CT380</f>
        <v>0</v>
      </c>
      <c r="CT380">
        <f>($B$11*$D$9+$C$11*$D$9+$F$11*((EP380+EH380)/MAX(EP380+EH380+EQ380, 0.1)*$I$9+EQ380/MAX(EP380+EH380+EQ380, 0.1)*$J$9))/($B$11+$C$11+$F$11)</f>
        <v>0</v>
      </c>
      <c r="CU380">
        <f>($B$11*$K$9+$C$11*$K$9+$F$11*((EP380+EH380)/MAX(EP380+EH380+EQ380, 0.1)*$P$9+EQ380/MAX(EP380+EH380+EQ380, 0.1)*$Q$9))/($B$11+$C$11+$F$11)</f>
        <v>0</v>
      </c>
      <c r="CV380">
        <v>6</v>
      </c>
      <c r="CW380">
        <v>0.5</v>
      </c>
      <c r="CX380" t="s">
        <v>419</v>
      </c>
      <c r="CY380">
        <v>2</v>
      </c>
      <c r="CZ380" t="b">
        <v>1</v>
      </c>
      <c r="DA380">
        <v>1659028527.21429</v>
      </c>
      <c r="DB380">
        <v>1171.96571428571</v>
      </c>
      <c r="DC380">
        <v>1234.30857142857</v>
      </c>
      <c r="DD380">
        <v>24.4681964285714</v>
      </c>
      <c r="DE380">
        <v>17.6573214285714</v>
      </c>
      <c r="DF380">
        <v>1161.14</v>
      </c>
      <c r="DG380">
        <v>23.9810964285714</v>
      </c>
      <c r="DH380">
        <v>500.069035714286</v>
      </c>
      <c r="DI380">
        <v>90.36875</v>
      </c>
      <c r="DJ380">
        <v>0.0452718107142857</v>
      </c>
      <c r="DK380">
        <v>27.19965</v>
      </c>
      <c r="DL380">
        <v>27.26415</v>
      </c>
      <c r="DM380">
        <v>999.9</v>
      </c>
      <c r="DN380">
        <v>0</v>
      </c>
      <c r="DO380">
        <v>0</v>
      </c>
      <c r="DP380">
        <v>9998.57142857143</v>
      </c>
      <c r="DQ380">
        <v>0</v>
      </c>
      <c r="DR380">
        <v>18.149</v>
      </c>
      <c r="DS380">
        <v>-62.3419142857143</v>
      </c>
      <c r="DT380">
        <v>1201.36107142857</v>
      </c>
      <c r="DU380">
        <v>1256.49464285714</v>
      </c>
      <c r="DV380">
        <v>6.81087428571429</v>
      </c>
      <c r="DW380">
        <v>1234.30857142857</v>
      </c>
      <c r="DX380">
        <v>17.6573214285714</v>
      </c>
      <c r="DY380">
        <v>2.21115892857143</v>
      </c>
      <c r="DZ380">
        <v>1.59567035714286</v>
      </c>
      <c r="EA380">
        <v>19.0434035714286</v>
      </c>
      <c r="EB380">
        <v>13.9170428571429</v>
      </c>
      <c r="EC380">
        <v>1999.99357142857</v>
      </c>
      <c r="ED380">
        <v>0.979994428571429</v>
      </c>
      <c r="EE380">
        <v>0.0200056428571429</v>
      </c>
      <c r="EF380">
        <v>0</v>
      </c>
      <c r="EG380">
        <v>846.031642857143</v>
      </c>
      <c r="EH380">
        <v>5.00063</v>
      </c>
      <c r="EI380">
        <v>16688.0428571429</v>
      </c>
      <c r="EJ380">
        <v>17256.825</v>
      </c>
      <c r="EK380">
        <v>38</v>
      </c>
      <c r="EL380">
        <v>38.062</v>
      </c>
      <c r="EM380">
        <v>37.5</v>
      </c>
      <c r="EN380">
        <v>37.375</v>
      </c>
      <c r="EO380">
        <v>39.0442857142857</v>
      </c>
      <c r="EP380">
        <v>1955.08357142857</v>
      </c>
      <c r="EQ380">
        <v>39.91</v>
      </c>
      <c r="ER380">
        <v>0</v>
      </c>
      <c r="ES380">
        <v>1659028533.7</v>
      </c>
      <c r="ET380">
        <v>0</v>
      </c>
      <c r="EU380">
        <v>846.018961538461</v>
      </c>
      <c r="EV380">
        <v>-2.216512823866</v>
      </c>
      <c r="EW380">
        <v>-50.7589743429379</v>
      </c>
      <c r="EX380">
        <v>16687.9576923077</v>
      </c>
      <c r="EY380">
        <v>15</v>
      </c>
      <c r="EZ380">
        <v>0</v>
      </c>
      <c r="FA380" t="s">
        <v>420</v>
      </c>
      <c r="FB380">
        <v>1657551626.5</v>
      </c>
      <c r="FC380">
        <v>1657551629</v>
      </c>
      <c r="FD380">
        <v>0</v>
      </c>
      <c r="FE380">
        <v>0.403</v>
      </c>
      <c r="FF380">
        <v>0.009</v>
      </c>
      <c r="FG380">
        <v>9.41</v>
      </c>
      <c r="FH380">
        <v>0.087</v>
      </c>
      <c r="FI380">
        <v>417</v>
      </c>
      <c r="FJ380">
        <v>17</v>
      </c>
      <c r="FK380">
        <v>1.61</v>
      </c>
      <c r="FL380">
        <v>0.59</v>
      </c>
      <c r="FM380">
        <v>-62.3565425</v>
      </c>
      <c r="FN380">
        <v>-0.573321951219482</v>
      </c>
      <c r="FO380">
        <v>0.859552995133953</v>
      </c>
      <c r="FP380">
        <v>0</v>
      </c>
      <c r="FQ380">
        <v>846.130235294117</v>
      </c>
      <c r="FR380">
        <v>-2.55245225706266</v>
      </c>
      <c r="FS380">
        <v>0.324011352272388</v>
      </c>
      <c r="FT380">
        <v>0</v>
      </c>
      <c r="FU380">
        <v>6.826999</v>
      </c>
      <c r="FV380">
        <v>-0.26519549718574</v>
      </c>
      <c r="FW380">
        <v>0.0350103868016336</v>
      </c>
      <c r="FX380">
        <v>0</v>
      </c>
      <c r="FY380">
        <v>0</v>
      </c>
      <c r="FZ380">
        <v>3</v>
      </c>
      <c r="GA380" t="s">
        <v>427</v>
      </c>
      <c r="GB380">
        <v>2.97345</v>
      </c>
      <c r="GC380">
        <v>2.69942</v>
      </c>
      <c r="GD380">
        <v>0.186437</v>
      </c>
      <c r="GE380">
        <v>0.193104</v>
      </c>
      <c r="GF380">
        <v>0.104541</v>
      </c>
      <c r="GG380">
        <v>0.0841099</v>
      </c>
      <c r="GH380">
        <v>31692.9</v>
      </c>
      <c r="GI380">
        <v>34372.8</v>
      </c>
      <c r="GJ380">
        <v>35298.6</v>
      </c>
      <c r="GK380">
        <v>38631.5</v>
      </c>
      <c r="GL380">
        <v>44811.9</v>
      </c>
      <c r="GM380">
        <v>51102.9</v>
      </c>
      <c r="GN380">
        <v>55174.1</v>
      </c>
      <c r="GO380">
        <v>61960.7</v>
      </c>
      <c r="GP380">
        <v>1.982</v>
      </c>
      <c r="GQ380">
        <v>1.848</v>
      </c>
      <c r="GR380">
        <v>0.126958</v>
      </c>
      <c r="GS380">
        <v>0</v>
      </c>
      <c r="GT380">
        <v>25.1927</v>
      </c>
      <c r="GU380">
        <v>999.9</v>
      </c>
      <c r="GV380">
        <v>57.35</v>
      </c>
      <c r="GW380">
        <v>29.195</v>
      </c>
      <c r="GX380">
        <v>25.8135</v>
      </c>
      <c r="GY380">
        <v>56.0764</v>
      </c>
      <c r="GZ380">
        <v>43.0208</v>
      </c>
      <c r="HA380">
        <v>1</v>
      </c>
      <c r="HB380">
        <v>-0.0595122</v>
      </c>
      <c r="HC380">
        <v>0.0636166</v>
      </c>
      <c r="HD380">
        <v>20.1139</v>
      </c>
      <c r="HE380">
        <v>5.19932</v>
      </c>
      <c r="HF380">
        <v>12.004</v>
      </c>
      <c r="HG380">
        <v>4.9756</v>
      </c>
      <c r="HH380">
        <v>3.2938</v>
      </c>
      <c r="HI380">
        <v>9999</v>
      </c>
      <c r="HJ380">
        <v>9999</v>
      </c>
      <c r="HK380">
        <v>9999</v>
      </c>
      <c r="HL380">
        <v>629</v>
      </c>
      <c r="HM380">
        <v>1.86313</v>
      </c>
      <c r="HN380">
        <v>1.86798</v>
      </c>
      <c r="HO380">
        <v>1.86783</v>
      </c>
      <c r="HP380">
        <v>1.8689</v>
      </c>
      <c r="HQ380">
        <v>1.86981</v>
      </c>
      <c r="HR380">
        <v>1.86584</v>
      </c>
      <c r="HS380">
        <v>1.86691</v>
      </c>
      <c r="HT380">
        <v>1.86829</v>
      </c>
      <c r="HU380">
        <v>5</v>
      </c>
      <c r="HV380">
        <v>0</v>
      </c>
      <c r="HW380">
        <v>0</v>
      </c>
      <c r="HX380">
        <v>0</v>
      </c>
      <c r="HY380" t="s">
        <v>422</v>
      </c>
      <c r="HZ380" t="s">
        <v>423</v>
      </c>
      <c r="IA380" t="s">
        <v>424</v>
      </c>
      <c r="IB380" t="s">
        <v>424</v>
      </c>
      <c r="IC380" t="s">
        <v>424</v>
      </c>
      <c r="ID380" t="s">
        <v>424</v>
      </c>
      <c r="IE380">
        <v>0</v>
      </c>
      <c r="IF380">
        <v>100</v>
      </c>
      <c r="IG380">
        <v>100</v>
      </c>
      <c r="IH380">
        <v>10.97</v>
      </c>
      <c r="II380">
        <v>0.487</v>
      </c>
      <c r="IJ380">
        <v>4.02706509432224</v>
      </c>
      <c r="IK380">
        <v>0.00601174518973114</v>
      </c>
      <c r="IL380">
        <v>2.77886958061485e-07</v>
      </c>
      <c r="IM380">
        <v>-3.54636231360687e-10</v>
      </c>
      <c r="IN380">
        <v>-0.0404303883988718</v>
      </c>
      <c r="IO380">
        <v>-0.0177815531441476</v>
      </c>
      <c r="IP380">
        <v>0.00205572605671414</v>
      </c>
      <c r="IQ380">
        <v>-1.65519735432211e-05</v>
      </c>
      <c r="IR380">
        <v>-4</v>
      </c>
      <c r="IS380">
        <v>1848</v>
      </c>
      <c r="IT380">
        <v>1</v>
      </c>
      <c r="IU380">
        <v>25</v>
      </c>
      <c r="IV380">
        <v>24615.1</v>
      </c>
      <c r="IW380">
        <v>24615.1</v>
      </c>
      <c r="IX380">
        <v>2.5</v>
      </c>
      <c r="IY380">
        <v>2.5708</v>
      </c>
      <c r="IZ380">
        <v>1.54785</v>
      </c>
      <c r="JA380">
        <v>2.30347</v>
      </c>
      <c r="JB380">
        <v>1.34644</v>
      </c>
      <c r="JC380">
        <v>2.37183</v>
      </c>
      <c r="JD380">
        <v>33.6254</v>
      </c>
      <c r="JE380">
        <v>24.2188</v>
      </c>
      <c r="JF380">
        <v>18</v>
      </c>
      <c r="JG380">
        <v>496.208</v>
      </c>
      <c r="JH380">
        <v>410.188</v>
      </c>
      <c r="JI380">
        <v>25</v>
      </c>
      <c r="JJ380">
        <v>26.46</v>
      </c>
      <c r="JK380">
        <v>30.0002</v>
      </c>
      <c r="JL380">
        <v>26.3888</v>
      </c>
      <c r="JM380">
        <v>26.329</v>
      </c>
      <c r="JN380">
        <v>50.0706</v>
      </c>
      <c r="JO380">
        <v>38.7463</v>
      </c>
      <c r="JP380">
        <v>80.7518</v>
      </c>
      <c r="JQ380">
        <v>25</v>
      </c>
      <c r="JR380">
        <v>1274.93</v>
      </c>
      <c r="JS380">
        <v>17.6807</v>
      </c>
      <c r="JT380">
        <v>102.352</v>
      </c>
      <c r="JU380">
        <v>103.136</v>
      </c>
    </row>
    <row r="381" spans="1:281">
      <c r="A381">
        <v>365</v>
      </c>
      <c r="B381">
        <v>1659028540</v>
      </c>
      <c r="C381">
        <v>4856.90000009537</v>
      </c>
      <c r="D381" t="s">
        <v>1157</v>
      </c>
      <c r="E381" t="s">
        <v>1158</v>
      </c>
      <c r="F381">
        <v>5</v>
      </c>
      <c r="G381" t="s">
        <v>1006</v>
      </c>
      <c r="H381" t="s">
        <v>417</v>
      </c>
      <c r="I381">
        <v>1659028532.5</v>
      </c>
      <c r="J381">
        <f>(K381)/1000</f>
        <v>0</v>
      </c>
      <c r="K381">
        <f>IF(CZ381, AN381, AH381)</f>
        <v>0</v>
      </c>
      <c r="L381">
        <f>IF(CZ381, AI381, AG381)</f>
        <v>0</v>
      </c>
      <c r="M381">
        <f>DB381 - IF(AU381&gt;1, L381*CV381*100.0/(AW381*DP381), 0)</f>
        <v>0</v>
      </c>
      <c r="N381">
        <f>((T381-J381/2)*M381-L381)/(T381+J381/2)</f>
        <v>0</v>
      </c>
      <c r="O381">
        <f>N381*(DI381+DJ381)/1000.0</f>
        <v>0</v>
      </c>
      <c r="P381">
        <f>(DB381 - IF(AU381&gt;1, L381*CV381*100.0/(AW381*DP381), 0))*(DI381+DJ381)/1000.0</f>
        <v>0</v>
      </c>
      <c r="Q381">
        <f>2.0/((1/S381-1/R381)+SIGN(S381)*SQRT((1/S381-1/R381)*(1/S381-1/R381) + 4*CW381/((CW381+1)*(CW381+1))*(2*1/S381*1/R381-1/R381*1/R381)))</f>
        <v>0</v>
      </c>
      <c r="R381">
        <f>IF(LEFT(CX381,1)&lt;&gt;"0",IF(LEFT(CX381,1)="1",3.0,CY381),$D$5+$E$5*(DP381*DI381/($K$5*1000))+$F$5*(DP381*DI381/($K$5*1000))*MAX(MIN(CV381,$J$5),$I$5)*MAX(MIN(CV381,$J$5),$I$5)+$G$5*MAX(MIN(CV381,$J$5),$I$5)*(DP381*DI381/($K$5*1000))+$H$5*(DP381*DI381/($K$5*1000))*(DP381*DI381/($K$5*1000)))</f>
        <v>0</v>
      </c>
      <c r="S381">
        <f>J381*(1000-(1000*0.61365*exp(17.502*W381/(240.97+W381))/(DI381+DJ381)+DD381)/2)/(1000*0.61365*exp(17.502*W381/(240.97+W381))/(DI381+DJ381)-DD381)</f>
        <v>0</v>
      </c>
      <c r="T381">
        <f>1/((CW381+1)/(Q381/1.6)+1/(R381/1.37)) + CW381/((CW381+1)/(Q381/1.6) + CW381/(R381/1.37))</f>
        <v>0</v>
      </c>
      <c r="U381">
        <f>(CR381*CU381)</f>
        <v>0</v>
      </c>
      <c r="V381">
        <f>(DK381+(U381+2*0.95*5.67E-8*(((DK381+$B$7)+273)^4-(DK381+273)^4)-44100*J381)/(1.84*29.3*R381+8*0.95*5.67E-8*(DK381+273)^3))</f>
        <v>0</v>
      </c>
      <c r="W381">
        <f>($C$7*DL381+$D$7*DM381+$E$7*V381)</f>
        <v>0</v>
      </c>
      <c r="X381">
        <f>0.61365*exp(17.502*W381/(240.97+W381))</f>
        <v>0</v>
      </c>
      <c r="Y381">
        <f>(Z381/AA381*100)</f>
        <v>0</v>
      </c>
      <c r="Z381">
        <f>DD381*(DI381+DJ381)/1000</f>
        <v>0</v>
      </c>
      <c r="AA381">
        <f>0.61365*exp(17.502*DK381/(240.97+DK381))</f>
        <v>0</v>
      </c>
      <c r="AB381">
        <f>(X381-DD381*(DI381+DJ381)/1000)</f>
        <v>0</v>
      </c>
      <c r="AC381">
        <f>(-J381*44100)</f>
        <v>0</v>
      </c>
      <c r="AD381">
        <f>2*29.3*R381*0.92*(DK381-W381)</f>
        <v>0</v>
      </c>
      <c r="AE381">
        <f>2*0.95*5.67E-8*(((DK381+$B$7)+273)^4-(W381+273)^4)</f>
        <v>0</v>
      </c>
      <c r="AF381">
        <f>U381+AE381+AC381+AD381</f>
        <v>0</v>
      </c>
      <c r="AG381">
        <f>DH381*AU381*(DC381-DB381*(1000-AU381*DE381)/(1000-AU381*DD381))/(100*CV381)</f>
        <v>0</v>
      </c>
      <c r="AH381">
        <f>1000*DH381*AU381*(DD381-DE381)/(100*CV381*(1000-AU381*DD381))</f>
        <v>0</v>
      </c>
      <c r="AI381">
        <f>(AJ381 - AK381 - DI381*1E3/(8.314*(DK381+273.15)) * AM381/DH381 * AL381) * DH381/(100*CV381) * (1000 - DE381)/1000</f>
        <v>0</v>
      </c>
      <c r="AJ381">
        <v>1290.69590323318</v>
      </c>
      <c r="AK381">
        <v>1243.38521212121</v>
      </c>
      <c r="AL381">
        <v>3.49084477721791</v>
      </c>
      <c r="AM381">
        <v>66.0504921813524</v>
      </c>
      <c r="AN381">
        <f>(AP381 - AO381 + DI381*1E3/(8.314*(DK381+273.15)) * AR381/DH381 * AQ381) * DH381/(100*CV381) * 1000/(1000 - AP381)</f>
        <v>0</v>
      </c>
      <c r="AO381">
        <v>17.6610315844589</v>
      </c>
      <c r="AP381">
        <v>24.4594524475525</v>
      </c>
      <c r="AQ381">
        <v>0.000230496969701351</v>
      </c>
      <c r="AR381">
        <v>92.47</v>
      </c>
      <c r="AS381">
        <v>0</v>
      </c>
      <c r="AT381">
        <v>0</v>
      </c>
      <c r="AU381">
        <f>IF(AS381*$H$13&gt;=AW381,1.0,(AW381/(AW381-AS381*$H$13)))</f>
        <v>0</v>
      </c>
      <c r="AV381">
        <f>(AU381-1)*100</f>
        <v>0</v>
      </c>
      <c r="AW381">
        <f>MAX(0,($B$13+$C$13*DP381)/(1+$D$13*DP381)*DI381/(DK381+273)*$E$13)</f>
        <v>0</v>
      </c>
      <c r="AX381" t="s">
        <v>418</v>
      </c>
      <c r="AY381" t="s">
        <v>418</v>
      </c>
      <c r="AZ381">
        <v>0</v>
      </c>
      <c r="BA381">
        <v>0</v>
      </c>
      <c r="BB381">
        <f>1-AZ381/BA381</f>
        <v>0</v>
      </c>
      <c r="BC381">
        <v>0</v>
      </c>
      <c r="BD381" t="s">
        <v>418</v>
      </c>
      <c r="BE381" t="s">
        <v>418</v>
      </c>
      <c r="BF381">
        <v>0</v>
      </c>
      <c r="BG381">
        <v>0</v>
      </c>
      <c r="BH381">
        <f>1-BF381/BG381</f>
        <v>0</v>
      </c>
      <c r="BI381">
        <v>0.5</v>
      </c>
      <c r="BJ381">
        <f>CS381</f>
        <v>0</v>
      </c>
      <c r="BK381">
        <f>L381</f>
        <v>0</v>
      </c>
      <c r="BL381">
        <f>BH381*BI381*BJ381</f>
        <v>0</v>
      </c>
      <c r="BM381">
        <f>(BK381-BC381)/BJ381</f>
        <v>0</v>
      </c>
      <c r="BN381">
        <f>(BA381-BG381)/BG381</f>
        <v>0</v>
      </c>
      <c r="BO381">
        <f>AZ381/(BB381+AZ381/BG381)</f>
        <v>0</v>
      </c>
      <c r="BP381" t="s">
        <v>418</v>
      </c>
      <c r="BQ381">
        <v>0</v>
      </c>
      <c r="BR381">
        <f>IF(BQ381&lt;&gt;0, BQ381, BO381)</f>
        <v>0</v>
      </c>
      <c r="BS381">
        <f>1-BR381/BG381</f>
        <v>0</v>
      </c>
      <c r="BT381">
        <f>(BG381-BF381)/(BG381-BR381)</f>
        <v>0</v>
      </c>
      <c r="BU381">
        <f>(BA381-BG381)/(BA381-BR381)</f>
        <v>0</v>
      </c>
      <c r="BV381">
        <f>(BG381-BF381)/(BG381-AZ381)</f>
        <v>0</v>
      </c>
      <c r="BW381">
        <f>(BA381-BG381)/(BA381-AZ381)</f>
        <v>0</v>
      </c>
      <c r="BX381">
        <f>(BT381*BR381/BF381)</f>
        <v>0</v>
      </c>
      <c r="BY381">
        <f>(1-BX381)</f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f>$B$11*DQ381+$C$11*DR381+$F$11*EC381*(1-EF381)</f>
        <v>0</v>
      </c>
      <c r="CS381">
        <f>CR381*CT381</f>
        <v>0</v>
      </c>
      <c r="CT381">
        <f>($B$11*$D$9+$C$11*$D$9+$F$11*((EP381+EH381)/MAX(EP381+EH381+EQ381, 0.1)*$I$9+EQ381/MAX(EP381+EH381+EQ381, 0.1)*$J$9))/($B$11+$C$11+$F$11)</f>
        <v>0</v>
      </c>
      <c r="CU381">
        <f>($B$11*$K$9+$C$11*$K$9+$F$11*((EP381+EH381)/MAX(EP381+EH381+EQ381, 0.1)*$P$9+EQ381/MAX(EP381+EH381+EQ381, 0.1)*$Q$9))/($B$11+$C$11+$F$11)</f>
        <v>0</v>
      </c>
      <c r="CV381">
        <v>6</v>
      </c>
      <c r="CW381">
        <v>0.5</v>
      </c>
      <c r="CX381" t="s">
        <v>419</v>
      </c>
      <c r="CY381">
        <v>2</v>
      </c>
      <c r="CZ381" t="b">
        <v>1</v>
      </c>
      <c r="DA381">
        <v>1659028532.5</v>
      </c>
      <c r="DB381">
        <v>1189.48555555556</v>
      </c>
      <c r="DC381">
        <v>1252.19851851852</v>
      </c>
      <c r="DD381">
        <v>24.4691</v>
      </c>
      <c r="DE381">
        <v>17.6624481481481</v>
      </c>
      <c r="DF381">
        <v>1178.56925925926</v>
      </c>
      <c r="DG381">
        <v>23.9819518518518</v>
      </c>
      <c r="DH381">
        <v>500.047185185185</v>
      </c>
      <c r="DI381">
        <v>90.368437037037</v>
      </c>
      <c r="DJ381">
        <v>0.0454694148148148</v>
      </c>
      <c r="DK381">
        <v>27.2008074074074</v>
      </c>
      <c r="DL381">
        <v>27.2672259259259</v>
      </c>
      <c r="DM381">
        <v>999.9</v>
      </c>
      <c r="DN381">
        <v>0</v>
      </c>
      <c r="DO381">
        <v>0</v>
      </c>
      <c r="DP381">
        <v>9991.48148148148</v>
      </c>
      <c r="DQ381">
        <v>0</v>
      </c>
      <c r="DR381">
        <v>18.1449111111111</v>
      </c>
      <c r="DS381">
        <v>-62.7118333333333</v>
      </c>
      <c r="DT381">
        <v>1219.32148148148</v>
      </c>
      <c r="DU381">
        <v>1274.71296296296</v>
      </c>
      <c r="DV381">
        <v>6.8066462962963</v>
      </c>
      <c r="DW381">
        <v>1252.19851851852</v>
      </c>
      <c r="DX381">
        <v>17.6624481481481</v>
      </c>
      <c r="DY381">
        <v>2.2112337037037</v>
      </c>
      <c r="DZ381">
        <v>1.59612740740741</v>
      </c>
      <c r="EA381">
        <v>19.043937037037</v>
      </c>
      <c r="EB381">
        <v>13.9214703703704</v>
      </c>
      <c r="EC381">
        <v>2000.02037037037</v>
      </c>
      <c r="ED381">
        <v>0.979994555555556</v>
      </c>
      <c r="EE381">
        <v>0.0200055074074074</v>
      </c>
      <c r="EF381">
        <v>0</v>
      </c>
      <c r="EG381">
        <v>845.763777777778</v>
      </c>
      <c r="EH381">
        <v>5.00063</v>
      </c>
      <c r="EI381">
        <v>16684.0037037037</v>
      </c>
      <c r="EJ381">
        <v>17257.0592592593</v>
      </c>
      <c r="EK381">
        <v>38</v>
      </c>
      <c r="EL381">
        <v>38.062</v>
      </c>
      <c r="EM381">
        <v>37.5</v>
      </c>
      <c r="EN381">
        <v>37.375</v>
      </c>
      <c r="EO381">
        <v>39.0436296296296</v>
      </c>
      <c r="EP381">
        <v>1955.11</v>
      </c>
      <c r="EQ381">
        <v>39.9103703703704</v>
      </c>
      <c r="ER381">
        <v>0</v>
      </c>
      <c r="ES381">
        <v>1659028539.1</v>
      </c>
      <c r="ET381">
        <v>0</v>
      </c>
      <c r="EU381">
        <v>845.74236</v>
      </c>
      <c r="EV381">
        <v>-2.54230769804198</v>
      </c>
      <c r="EW381">
        <v>-48.9461538936589</v>
      </c>
      <c r="EX381">
        <v>16683.452</v>
      </c>
      <c r="EY381">
        <v>15</v>
      </c>
      <c r="EZ381">
        <v>0</v>
      </c>
      <c r="FA381" t="s">
        <v>420</v>
      </c>
      <c r="FB381">
        <v>1657551626.5</v>
      </c>
      <c r="FC381">
        <v>1657551629</v>
      </c>
      <c r="FD381">
        <v>0</v>
      </c>
      <c r="FE381">
        <v>0.403</v>
      </c>
      <c r="FF381">
        <v>0.009</v>
      </c>
      <c r="FG381">
        <v>9.41</v>
      </c>
      <c r="FH381">
        <v>0.087</v>
      </c>
      <c r="FI381">
        <v>417</v>
      </c>
      <c r="FJ381">
        <v>17</v>
      </c>
      <c r="FK381">
        <v>1.61</v>
      </c>
      <c r="FL381">
        <v>0.59</v>
      </c>
      <c r="FM381">
        <v>-62.39374</v>
      </c>
      <c r="FN381">
        <v>-1.82675347091919</v>
      </c>
      <c r="FO381">
        <v>0.870766371020379</v>
      </c>
      <c r="FP381">
        <v>0</v>
      </c>
      <c r="FQ381">
        <v>845.95555882353</v>
      </c>
      <c r="FR381">
        <v>-2.59922078035811</v>
      </c>
      <c r="FS381">
        <v>0.339179042705147</v>
      </c>
      <c r="FT381">
        <v>0</v>
      </c>
      <c r="FU381">
        <v>6.812907</v>
      </c>
      <c r="FV381">
        <v>-0.111464915572243</v>
      </c>
      <c r="FW381">
        <v>0.0245943656352425</v>
      </c>
      <c r="FX381">
        <v>0</v>
      </c>
      <c r="FY381">
        <v>0</v>
      </c>
      <c r="FZ381">
        <v>3</v>
      </c>
      <c r="GA381" t="s">
        <v>427</v>
      </c>
      <c r="GB381">
        <v>2.97385</v>
      </c>
      <c r="GC381">
        <v>2.69996</v>
      </c>
      <c r="GD381">
        <v>0.188059</v>
      </c>
      <c r="GE381">
        <v>0.19485</v>
      </c>
      <c r="GF381">
        <v>0.104508</v>
      </c>
      <c r="GG381">
        <v>0.0840463</v>
      </c>
      <c r="GH381">
        <v>31629.5</v>
      </c>
      <c r="GI381">
        <v>34298</v>
      </c>
      <c r="GJ381">
        <v>35298.4</v>
      </c>
      <c r="GK381">
        <v>38631</v>
      </c>
      <c r="GL381">
        <v>44813.1</v>
      </c>
      <c r="GM381">
        <v>51106.5</v>
      </c>
      <c r="GN381">
        <v>55173.4</v>
      </c>
      <c r="GO381">
        <v>61960.7</v>
      </c>
      <c r="GP381">
        <v>1.9828</v>
      </c>
      <c r="GQ381">
        <v>1.8476</v>
      </c>
      <c r="GR381">
        <v>0.130236</v>
      </c>
      <c r="GS381">
        <v>0</v>
      </c>
      <c r="GT381">
        <v>25.1969</v>
      </c>
      <c r="GU381">
        <v>999.9</v>
      </c>
      <c r="GV381">
        <v>57.301</v>
      </c>
      <c r="GW381">
        <v>29.195</v>
      </c>
      <c r="GX381">
        <v>25.7903</v>
      </c>
      <c r="GY381">
        <v>56.1464</v>
      </c>
      <c r="GZ381">
        <v>43.4455</v>
      </c>
      <c r="HA381">
        <v>1</v>
      </c>
      <c r="HB381">
        <v>-0.0594715</v>
      </c>
      <c r="HC381">
        <v>0.0653595</v>
      </c>
      <c r="HD381">
        <v>20.1141</v>
      </c>
      <c r="HE381">
        <v>5.19812</v>
      </c>
      <c r="HF381">
        <v>12.0052</v>
      </c>
      <c r="HG381">
        <v>4.976</v>
      </c>
      <c r="HH381">
        <v>3.2936</v>
      </c>
      <c r="HI381">
        <v>9999</v>
      </c>
      <c r="HJ381">
        <v>9999</v>
      </c>
      <c r="HK381">
        <v>9999</v>
      </c>
      <c r="HL381">
        <v>629</v>
      </c>
      <c r="HM381">
        <v>1.86319</v>
      </c>
      <c r="HN381">
        <v>1.86801</v>
      </c>
      <c r="HO381">
        <v>1.86783</v>
      </c>
      <c r="HP381">
        <v>1.86899</v>
      </c>
      <c r="HQ381">
        <v>1.86981</v>
      </c>
      <c r="HR381">
        <v>1.86584</v>
      </c>
      <c r="HS381">
        <v>1.86691</v>
      </c>
      <c r="HT381">
        <v>1.86829</v>
      </c>
      <c r="HU381">
        <v>5</v>
      </c>
      <c r="HV381">
        <v>0</v>
      </c>
      <c r="HW381">
        <v>0</v>
      </c>
      <c r="HX381">
        <v>0</v>
      </c>
      <c r="HY381" t="s">
        <v>422</v>
      </c>
      <c r="HZ381" t="s">
        <v>423</v>
      </c>
      <c r="IA381" t="s">
        <v>424</v>
      </c>
      <c r="IB381" t="s">
        <v>424</v>
      </c>
      <c r="IC381" t="s">
        <v>424</v>
      </c>
      <c r="ID381" t="s">
        <v>424</v>
      </c>
      <c r="IE381">
        <v>0</v>
      </c>
      <c r="IF381">
        <v>100</v>
      </c>
      <c r="IG381">
        <v>100</v>
      </c>
      <c r="IH381">
        <v>11.04</v>
      </c>
      <c r="II381">
        <v>0.4863</v>
      </c>
      <c r="IJ381">
        <v>4.02706509432224</v>
      </c>
      <c r="IK381">
        <v>0.00601174518973114</v>
      </c>
      <c r="IL381">
        <v>2.77886958061485e-07</v>
      </c>
      <c r="IM381">
        <v>-3.54636231360687e-10</v>
      </c>
      <c r="IN381">
        <v>-0.0404303883988718</v>
      </c>
      <c r="IO381">
        <v>-0.0177815531441476</v>
      </c>
      <c r="IP381">
        <v>0.00205572605671414</v>
      </c>
      <c r="IQ381">
        <v>-1.65519735432211e-05</v>
      </c>
      <c r="IR381">
        <v>-4</v>
      </c>
      <c r="IS381">
        <v>1848</v>
      </c>
      <c r="IT381">
        <v>1</v>
      </c>
      <c r="IU381">
        <v>25</v>
      </c>
      <c r="IV381">
        <v>24615.2</v>
      </c>
      <c r="IW381">
        <v>24615.2</v>
      </c>
      <c r="IX381">
        <v>2.52563</v>
      </c>
      <c r="IY381">
        <v>2.59277</v>
      </c>
      <c r="IZ381">
        <v>1.54785</v>
      </c>
      <c r="JA381">
        <v>2.30347</v>
      </c>
      <c r="JB381">
        <v>1.34644</v>
      </c>
      <c r="JC381">
        <v>2.3999</v>
      </c>
      <c r="JD381">
        <v>33.6254</v>
      </c>
      <c r="JE381">
        <v>24.2188</v>
      </c>
      <c r="JF381">
        <v>18</v>
      </c>
      <c r="JG381">
        <v>496.751</v>
      </c>
      <c r="JH381">
        <v>409.979</v>
      </c>
      <c r="JI381">
        <v>25.0001</v>
      </c>
      <c r="JJ381">
        <v>26.4623</v>
      </c>
      <c r="JK381">
        <v>30.0002</v>
      </c>
      <c r="JL381">
        <v>26.3911</v>
      </c>
      <c r="JM381">
        <v>26.3312</v>
      </c>
      <c r="JN381">
        <v>50.5679</v>
      </c>
      <c r="JO381">
        <v>38.7463</v>
      </c>
      <c r="JP381">
        <v>80.367</v>
      </c>
      <c r="JQ381">
        <v>25</v>
      </c>
      <c r="JR381">
        <v>1288.38</v>
      </c>
      <c r="JS381">
        <v>17.6876</v>
      </c>
      <c r="JT381">
        <v>102.351</v>
      </c>
      <c r="JU381">
        <v>103.136</v>
      </c>
    </row>
    <row r="382" spans="1:281">
      <c r="A382">
        <v>366</v>
      </c>
      <c r="B382">
        <v>1659028544.5</v>
      </c>
      <c r="C382">
        <v>4861.40000009537</v>
      </c>
      <c r="D382" t="s">
        <v>1159</v>
      </c>
      <c r="E382" t="s">
        <v>1160</v>
      </c>
      <c r="F382">
        <v>5</v>
      </c>
      <c r="G382" t="s">
        <v>1006</v>
      </c>
      <c r="H382" t="s">
        <v>417</v>
      </c>
      <c r="I382">
        <v>1659028536.94444</v>
      </c>
      <c r="J382">
        <f>(K382)/1000</f>
        <v>0</v>
      </c>
      <c r="K382">
        <f>IF(CZ382, AN382, AH382)</f>
        <v>0</v>
      </c>
      <c r="L382">
        <f>IF(CZ382, AI382, AG382)</f>
        <v>0</v>
      </c>
      <c r="M382">
        <f>DB382 - IF(AU382&gt;1, L382*CV382*100.0/(AW382*DP382), 0)</f>
        <v>0</v>
      </c>
      <c r="N382">
        <f>((T382-J382/2)*M382-L382)/(T382+J382/2)</f>
        <v>0</v>
      </c>
      <c r="O382">
        <f>N382*(DI382+DJ382)/1000.0</f>
        <v>0</v>
      </c>
      <c r="P382">
        <f>(DB382 - IF(AU382&gt;1, L382*CV382*100.0/(AW382*DP382), 0))*(DI382+DJ382)/1000.0</f>
        <v>0</v>
      </c>
      <c r="Q382">
        <f>2.0/((1/S382-1/R382)+SIGN(S382)*SQRT((1/S382-1/R382)*(1/S382-1/R382) + 4*CW382/((CW382+1)*(CW382+1))*(2*1/S382*1/R382-1/R382*1/R382)))</f>
        <v>0</v>
      </c>
      <c r="R382">
        <f>IF(LEFT(CX382,1)&lt;&gt;"0",IF(LEFT(CX382,1)="1",3.0,CY382),$D$5+$E$5*(DP382*DI382/($K$5*1000))+$F$5*(DP382*DI382/($K$5*1000))*MAX(MIN(CV382,$J$5),$I$5)*MAX(MIN(CV382,$J$5),$I$5)+$G$5*MAX(MIN(CV382,$J$5),$I$5)*(DP382*DI382/($K$5*1000))+$H$5*(DP382*DI382/($K$5*1000))*(DP382*DI382/($K$5*1000)))</f>
        <v>0</v>
      </c>
      <c r="S382">
        <f>J382*(1000-(1000*0.61365*exp(17.502*W382/(240.97+W382))/(DI382+DJ382)+DD382)/2)/(1000*0.61365*exp(17.502*W382/(240.97+W382))/(DI382+DJ382)-DD382)</f>
        <v>0</v>
      </c>
      <c r="T382">
        <f>1/((CW382+1)/(Q382/1.6)+1/(R382/1.37)) + CW382/((CW382+1)/(Q382/1.6) + CW382/(R382/1.37))</f>
        <v>0</v>
      </c>
      <c r="U382">
        <f>(CR382*CU382)</f>
        <v>0</v>
      </c>
      <c r="V382">
        <f>(DK382+(U382+2*0.95*5.67E-8*(((DK382+$B$7)+273)^4-(DK382+273)^4)-44100*J382)/(1.84*29.3*R382+8*0.95*5.67E-8*(DK382+273)^3))</f>
        <v>0</v>
      </c>
      <c r="W382">
        <f>($C$7*DL382+$D$7*DM382+$E$7*V382)</f>
        <v>0</v>
      </c>
      <c r="X382">
        <f>0.61365*exp(17.502*W382/(240.97+W382))</f>
        <v>0</v>
      </c>
      <c r="Y382">
        <f>(Z382/AA382*100)</f>
        <v>0</v>
      </c>
      <c r="Z382">
        <f>DD382*(DI382+DJ382)/1000</f>
        <v>0</v>
      </c>
      <c r="AA382">
        <f>0.61365*exp(17.502*DK382/(240.97+DK382))</f>
        <v>0</v>
      </c>
      <c r="AB382">
        <f>(X382-DD382*(DI382+DJ382)/1000)</f>
        <v>0</v>
      </c>
      <c r="AC382">
        <f>(-J382*44100)</f>
        <v>0</v>
      </c>
      <c r="AD382">
        <f>2*29.3*R382*0.92*(DK382-W382)</f>
        <v>0</v>
      </c>
      <c r="AE382">
        <f>2*0.95*5.67E-8*(((DK382+$B$7)+273)^4-(W382+273)^4)</f>
        <v>0</v>
      </c>
      <c r="AF382">
        <f>U382+AE382+AC382+AD382</f>
        <v>0</v>
      </c>
      <c r="AG382">
        <f>DH382*AU382*(DC382-DB382*(1000-AU382*DE382)/(1000-AU382*DD382))/(100*CV382)</f>
        <v>0</v>
      </c>
      <c r="AH382">
        <f>1000*DH382*AU382*(DD382-DE382)/(100*CV382*(1000-AU382*DD382))</f>
        <v>0</v>
      </c>
      <c r="AI382">
        <f>(AJ382 - AK382 - DI382*1E3/(8.314*(DK382+273.15)) * AM382/DH382 * AL382) * DH382/(100*CV382) * (1000 - DE382)/1000</f>
        <v>0</v>
      </c>
      <c r="AJ382">
        <v>1307.06139330372</v>
      </c>
      <c r="AK382">
        <v>1259.05109090909</v>
      </c>
      <c r="AL382">
        <v>3.45821618086218</v>
      </c>
      <c r="AM382">
        <v>66.0504921813524</v>
      </c>
      <c r="AN382">
        <f>(AP382 - AO382 + DI382*1E3/(8.314*(DK382+273.15)) * AR382/DH382 * AQ382) * DH382/(100*CV382) * 1000/(1000 - AP382)</f>
        <v>0</v>
      </c>
      <c r="AO382">
        <v>17.6375938130736</v>
      </c>
      <c r="AP382">
        <v>24.4374713286714</v>
      </c>
      <c r="AQ382">
        <v>-0.00675078787877088</v>
      </c>
      <c r="AR382">
        <v>92.47</v>
      </c>
      <c r="AS382">
        <v>0</v>
      </c>
      <c r="AT382">
        <v>0</v>
      </c>
      <c r="AU382">
        <f>IF(AS382*$H$13&gt;=AW382,1.0,(AW382/(AW382-AS382*$H$13)))</f>
        <v>0</v>
      </c>
      <c r="AV382">
        <f>(AU382-1)*100</f>
        <v>0</v>
      </c>
      <c r="AW382">
        <f>MAX(0,($B$13+$C$13*DP382)/(1+$D$13*DP382)*DI382/(DK382+273)*$E$13)</f>
        <v>0</v>
      </c>
      <c r="AX382" t="s">
        <v>418</v>
      </c>
      <c r="AY382" t="s">
        <v>418</v>
      </c>
      <c r="AZ382">
        <v>0</v>
      </c>
      <c r="BA382">
        <v>0</v>
      </c>
      <c r="BB382">
        <f>1-AZ382/BA382</f>
        <v>0</v>
      </c>
      <c r="BC382">
        <v>0</v>
      </c>
      <c r="BD382" t="s">
        <v>418</v>
      </c>
      <c r="BE382" t="s">
        <v>418</v>
      </c>
      <c r="BF382">
        <v>0</v>
      </c>
      <c r="BG382">
        <v>0</v>
      </c>
      <c r="BH382">
        <f>1-BF382/BG382</f>
        <v>0</v>
      </c>
      <c r="BI382">
        <v>0.5</v>
      </c>
      <c r="BJ382">
        <f>CS382</f>
        <v>0</v>
      </c>
      <c r="BK382">
        <f>L382</f>
        <v>0</v>
      </c>
      <c r="BL382">
        <f>BH382*BI382*BJ382</f>
        <v>0</v>
      </c>
      <c r="BM382">
        <f>(BK382-BC382)/BJ382</f>
        <v>0</v>
      </c>
      <c r="BN382">
        <f>(BA382-BG382)/BG382</f>
        <v>0</v>
      </c>
      <c r="BO382">
        <f>AZ382/(BB382+AZ382/BG382)</f>
        <v>0</v>
      </c>
      <c r="BP382" t="s">
        <v>418</v>
      </c>
      <c r="BQ382">
        <v>0</v>
      </c>
      <c r="BR382">
        <f>IF(BQ382&lt;&gt;0, BQ382, BO382)</f>
        <v>0</v>
      </c>
      <c r="BS382">
        <f>1-BR382/BG382</f>
        <v>0</v>
      </c>
      <c r="BT382">
        <f>(BG382-BF382)/(BG382-BR382)</f>
        <v>0</v>
      </c>
      <c r="BU382">
        <f>(BA382-BG382)/(BA382-BR382)</f>
        <v>0</v>
      </c>
      <c r="BV382">
        <f>(BG382-BF382)/(BG382-AZ382)</f>
        <v>0</v>
      </c>
      <c r="BW382">
        <f>(BA382-BG382)/(BA382-AZ382)</f>
        <v>0</v>
      </c>
      <c r="BX382">
        <f>(BT382*BR382/BF382)</f>
        <v>0</v>
      </c>
      <c r="BY382">
        <f>(1-BX382)</f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f>$B$11*DQ382+$C$11*DR382+$F$11*EC382*(1-EF382)</f>
        <v>0</v>
      </c>
      <c r="CS382">
        <f>CR382*CT382</f>
        <v>0</v>
      </c>
      <c r="CT382">
        <f>($B$11*$D$9+$C$11*$D$9+$F$11*((EP382+EH382)/MAX(EP382+EH382+EQ382, 0.1)*$I$9+EQ382/MAX(EP382+EH382+EQ382, 0.1)*$J$9))/($B$11+$C$11+$F$11)</f>
        <v>0</v>
      </c>
      <c r="CU382">
        <f>($B$11*$K$9+$C$11*$K$9+$F$11*((EP382+EH382)/MAX(EP382+EH382+EQ382, 0.1)*$P$9+EQ382/MAX(EP382+EH382+EQ382, 0.1)*$Q$9))/($B$11+$C$11+$F$11)</f>
        <v>0</v>
      </c>
      <c r="CV382">
        <v>6</v>
      </c>
      <c r="CW382">
        <v>0.5</v>
      </c>
      <c r="CX382" t="s">
        <v>419</v>
      </c>
      <c r="CY382">
        <v>2</v>
      </c>
      <c r="CZ382" t="b">
        <v>1</v>
      </c>
      <c r="DA382">
        <v>1659028536.94444</v>
      </c>
      <c r="DB382">
        <v>1204.48555555556</v>
      </c>
      <c r="DC382">
        <v>1267.15740740741</v>
      </c>
      <c r="DD382">
        <v>24.4598222222222</v>
      </c>
      <c r="DE382">
        <v>17.6510592592593</v>
      </c>
      <c r="DF382">
        <v>1193.49111111111</v>
      </c>
      <c r="DG382">
        <v>23.9731333333333</v>
      </c>
      <c r="DH382">
        <v>500.028518518518</v>
      </c>
      <c r="DI382">
        <v>90.3683222222222</v>
      </c>
      <c r="DJ382">
        <v>0.0455249592592593</v>
      </c>
      <c r="DK382">
        <v>27.2044074074074</v>
      </c>
      <c r="DL382">
        <v>27.2793148148148</v>
      </c>
      <c r="DM382">
        <v>999.9</v>
      </c>
      <c r="DN382">
        <v>0</v>
      </c>
      <c r="DO382">
        <v>0</v>
      </c>
      <c r="DP382">
        <v>10000.9259259259</v>
      </c>
      <c r="DQ382">
        <v>0</v>
      </c>
      <c r="DR382">
        <v>18.0897296296296</v>
      </c>
      <c r="DS382">
        <v>-62.6714185185185</v>
      </c>
      <c r="DT382">
        <v>1234.6862962963</v>
      </c>
      <c r="DU382">
        <v>1289.9262962963</v>
      </c>
      <c r="DV382">
        <v>6.80876333333333</v>
      </c>
      <c r="DW382">
        <v>1267.15740740741</v>
      </c>
      <c r="DX382">
        <v>17.6510592592593</v>
      </c>
      <c r="DY382">
        <v>2.21039259259259</v>
      </c>
      <c r="DZ382">
        <v>1.59509555555556</v>
      </c>
      <c r="EA382">
        <v>19.0378296296296</v>
      </c>
      <c r="EB382">
        <v>13.9115111111111</v>
      </c>
      <c r="EC382">
        <v>2000.01666666667</v>
      </c>
      <c r="ED382">
        <v>0.979994555555556</v>
      </c>
      <c r="EE382">
        <v>0.0200055074074074</v>
      </c>
      <c r="EF382">
        <v>0</v>
      </c>
      <c r="EG382">
        <v>845.546777777778</v>
      </c>
      <c r="EH382">
        <v>5.00063</v>
      </c>
      <c r="EI382">
        <v>16680.2444444444</v>
      </c>
      <c r="EJ382">
        <v>17257.0185185185</v>
      </c>
      <c r="EK382">
        <v>38</v>
      </c>
      <c r="EL382">
        <v>38.062</v>
      </c>
      <c r="EM382">
        <v>37.5</v>
      </c>
      <c r="EN382">
        <v>37.375</v>
      </c>
      <c r="EO382">
        <v>39.0482222222222</v>
      </c>
      <c r="EP382">
        <v>1955.1062962963</v>
      </c>
      <c r="EQ382">
        <v>39.9103703703704</v>
      </c>
      <c r="ER382">
        <v>0</v>
      </c>
      <c r="ES382">
        <v>1659028543.9</v>
      </c>
      <c r="ET382">
        <v>0</v>
      </c>
      <c r="EU382">
        <v>845.52504</v>
      </c>
      <c r="EV382">
        <v>-2.42099999277014</v>
      </c>
      <c r="EW382">
        <v>-49.8461538050316</v>
      </c>
      <c r="EX382">
        <v>16679.352</v>
      </c>
      <c r="EY382">
        <v>15</v>
      </c>
      <c r="EZ382">
        <v>0</v>
      </c>
      <c r="FA382" t="s">
        <v>420</v>
      </c>
      <c r="FB382">
        <v>1657551626.5</v>
      </c>
      <c r="FC382">
        <v>1657551629</v>
      </c>
      <c r="FD382">
        <v>0</v>
      </c>
      <c r="FE382">
        <v>0.403</v>
      </c>
      <c r="FF382">
        <v>0.009</v>
      </c>
      <c r="FG382">
        <v>9.41</v>
      </c>
      <c r="FH382">
        <v>0.087</v>
      </c>
      <c r="FI382">
        <v>417</v>
      </c>
      <c r="FJ382">
        <v>17</v>
      </c>
      <c r="FK382">
        <v>1.61</v>
      </c>
      <c r="FL382">
        <v>0.59</v>
      </c>
      <c r="FM382">
        <v>-62.63148</v>
      </c>
      <c r="FN382">
        <v>-2.79214333958724</v>
      </c>
      <c r="FO382">
        <v>0.894074120864707</v>
      </c>
      <c r="FP382">
        <v>0</v>
      </c>
      <c r="FQ382">
        <v>845.716588235294</v>
      </c>
      <c r="FR382">
        <v>-3.00103896402214</v>
      </c>
      <c r="FS382">
        <v>0.356825556131642</v>
      </c>
      <c r="FT382">
        <v>0</v>
      </c>
      <c r="FU382">
        <v>6.80578775</v>
      </c>
      <c r="FV382">
        <v>0.0458455159474544</v>
      </c>
      <c r="FW382">
        <v>0.00884283537319905</v>
      </c>
      <c r="FX382">
        <v>1</v>
      </c>
      <c r="FY382">
        <v>1</v>
      </c>
      <c r="FZ382">
        <v>3</v>
      </c>
      <c r="GA382" t="s">
        <v>421</v>
      </c>
      <c r="GB382">
        <v>2.97315</v>
      </c>
      <c r="GC382">
        <v>2.70046</v>
      </c>
      <c r="GD382">
        <v>0.189505</v>
      </c>
      <c r="GE382">
        <v>0.195995</v>
      </c>
      <c r="GF382">
        <v>0.104466</v>
      </c>
      <c r="GG382">
        <v>0.0840233</v>
      </c>
      <c r="GH382">
        <v>31573.2</v>
      </c>
      <c r="GI382">
        <v>34249.2</v>
      </c>
      <c r="GJ382">
        <v>35298.3</v>
      </c>
      <c r="GK382">
        <v>38631</v>
      </c>
      <c r="GL382">
        <v>44815.7</v>
      </c>
      <c r="GM382">
        <v>51107.4</v>
      </c>
      <c r="GN382">
        <v>55173.9</v>
      </c>
      <c r="GO382">
        <v>61960.2</v>
      </c>
      <c r="GP382">
        <v>1.9822</v>
      </c>
      <c r="GQ382">
        <v>1.8484</v>
      </c>
      <c r="GR382">
        <v>0.12821</v>
      </c>
      <c r="GS382">
        <v>0</v>
      </c>
      <c r="GT382">
        <v>25.1995</v>
      </c>
      <c r="GU382">
        <v>999.9</v>
      </c>
      <c r="GV382">
        <v>57.301</v>
      </c>
      <c r="GW382">
        <v>29.205</v>
      </c>
      <c r="GX382">
        <v>25.8081</v>
      </c>
      <c r="GY382">
        <v>56.2264</v>
      </c>
      <c r="GZ382">
        <v>43.109</v>
      </c>
      <c r="HA382">
        <v>1</v>
      </c>
      <c r="HB382">
        <v>-0.0595528</v>
      </c>
      <c r="HC382">
        <v>0.0640523</v>
      </c>
      <c r="HD382">
        <v>20.114</v>
      </c>
      <c r="HE382">
        <v>5.19932</v>
      </c>
      <c r="HF382">
        <v>12.0052</v>
      </c>
      <c r="HG382">
        <v>4.976</v>
      </c>
      <c r="HH382">
        <v>3.2936</v>
      </c>
      <c r="HI382">
        <v>9999</v>
      </c>
      <c r="HJ382">
        <v>9999</v>
      </c>
      <c r="HK382">
        <v>9999</v>
      </c>
      <c r="HL382">
        <v>629</v>
      </c>
      <c r="HM382">
        <v>1.86316</v>
      </c>
      <c r="HN382">
        <v>1.86801</v>
      </c>
      <c r="HO382">
        <v>1.86783</v>
      </c>
      <c r="HP382">
        <v>1.86899</v>
      </c>
      <c r="HQ382">
        <v>1.86981</v>
      </c>
      <c r="HR382">
        <v>1.86584</v>
      </c>
      <c r="HS382">
        <v>1.86691</v>
      </c>
      <c r="HT382">
        <v>1.86829</v>
      </c>
      <c r="HU382">
        <v>5</v>
      </c>
      <c r="HV382">
        <v>0</v>
      </c>
      <c r="HW382">
        <v>0</v>
      </c>
      <c r="HX382">
        <v>0</v>
      </c>
      <c r="HY382" t="s">
        <v>422</v>
      </c>
      <c r="HZ382" t="s">
        <v>423</v>
      </c>
      <c r="IA382" t="s">
        <v>424</v>
      </c>
      <c r="IB382" t="s">
        <v>424</v>
      </c>
      <c r="IC382" t="s">
        <v>424</v>
      </c>
      <c r="ID382" t="s">
        <v>424</v>
      </c>
      <c r="IE382">
        <v>0</v>
      </c>
      <c r="IF382">
        <v>100</v>
      </c>
      <c r="IG382">
        <v>100</v>
      </c>
      <c r="IH382">
        <v>11.12</v>
      </c>
      <c r="II382">
        <v>0.4857</v>
      </c>
      <c r="IJ382">
        <v>4.02706509432224</v>
      </c>
      <c r="IK382">
        <v>0.00601174518973114</v>
      </c>
      <c r="IL382">
        <v>2.77886958061485e-07</v>
      </c>
      <c r="IM382">
        <v>-3.54636231360687e-10</v>
      </c>
      <c r="IN382">
        <v>-0.0404303883988718</v>
      </c>
      <c r="IO382">
        <v>-0.0177815531441476</v>
      </c>
      <c r="IP382">
        <v>0.00205572605671414</v>
      </c>
      <c r="IQ382">
        <v>-1.65519735432211e-05</v>
      </c>
      <c r="IR382">
        <v>-4</v>
      </c>
      <c r="IS382">
        <v>1848</v>
      </c>
      <c r="IT382">
        <v>1</v>
      </c>
      <c r="IU382">
        <v>25</v>
      </c>
      <c r="IV382">
        <v>24615.3</v>
      </c>
      <c r="IW382">
        <v>24615.3</v>
      </c>
      <c r="IX382">
        <v>2.54639</v>
      </c>
      <c r="IY382">
        <v>2.59521</v>
      </c>
      <c r="IZ382">
        <v>1.54785</v>
      </c>
      <c r="JA382">
        <v>2.30347</v>
      </c>
      <c r="JB382">
        <v>1.34644</v>
      </c>
      <c r="JC382">
        <v>2.29004</v>
      </c>
      <c r="JD382">
        <v>33.6254</v>
      </c>
      <c r="JE382">
        <v>24.2188</v>
      </c>
      <c r="JF382">
        <v>18</v>
      </c>
      <c r="JG382">
        <v>496.359</v>
      </c>
      <c r="JH382">
        <v>410.428</v>
      </c>
      <c r="JI382">
        <v>24.9998</v>
      </c>
      <c r="JJ382">
        <v>26.4636</v>
      </c>
      <c r="JK382">
        <v>30.0001</v>
      </c>
      <c r="JL382">
        <v>26.3911</v>
      </c>
      <c r="JM382">
        <v>26.3317</v>
      </c>
      <c r="JN382">
        <v>51.082</v>
      </c>
      <c r="JO382">
        <v>38.7463</v>
      </c>
      <c r="JP382">
        <v>80.367</v>
      </c>
      <c r="JQ382">
        <v>25</v>
      </c>
      <c r="JR382">
        <v>1308.49</v>
      </c>
      <c r="JS382">
        <v>17.7051</v>
      </c>
      <c r="JT382">
        <v>102.352</v>
      </c>
      <c r="JU382">
        <v>103.135</v>
      </c>
    </row>
    <row r="383" spans="1:281">
      <c r="A383">
        <v>367</v>
      </c>
      <c r="B383">
        <v>1659028550</v>
      </c>
      <c r="C383">
        <v>4866.90000009537</v>
      </c>
      <c r="D383" t="s">
        <v>1161</v>
      </c>
      <c r="E383" t="s">
        <v>1162</v>
      </c>
      <c r="F383">
        <v>5</v>
      </c>
      <c r="G383" t="s">
        <v>1006</v>
      </c>
      <c r="H383" t="s">
        <v>417</v>
      </c>
      <c r="I383">
        <v>1659028542.23214</v>
      </c>
      <c r="J383">
        <f>(K383)/1000</f>
        <v>0</v>
      </c>
      <c r="K383">
        <f>IF(CZ383, AN383, AH383)</f>
        <v>0</v>
      </c>
      <c r="L383">
        <f>IF(CZ383, AI383, AG383)</f>
        <v>0</v>
      </c>
      <c r="M383">
        <f>DB383 - IF(AU383&gt;1, L383*CV383*100.0/(AW383*DP383), 0)</f>
        <v>0</v>
      </c>
      <c r="N383">
        <f>((T383-J383/2)*M383-L383)/(T383+J383/2)</f>
        <v>0</v>
      </c>
      <c r="O383">
        <f>N383*(DI383+DJ383)/1000.0</f>
        <v>0</v>
      </c>
      <c r="P383">
        <f>(DB383 - IF(AU383&gt;1, L383*CV383*100.0/(AW383*DP383), 0))*(DI383+DJ383)/1000.0</f>
        <v>0</v>
      </c>
      <c r="Q383">
        <f>2.0/((1/S383-1/R383)+SIGN(S383)*SQRT((1/S383-1/R383)*(1/S383-1/R383) + 4*CW383/((CW383+1)*(CW383+1))*(2*1/S383*1/R383-1/R383*1/R383)))</f>
        <v>0</v>
      </c>
      <c r="R383">
        <f>IF(LEFT(CX383,1)&lt;&gt;"0",IF(LEFT(CX383,1)="1",3.0,CY383),$D$5+$E$5*(DP383*DI383/($K$5*1000))+$F$5*(DP383*DI383/($K$5*1000))*MAX(MIN(CV383,$J$5),$I$5)*MAX(MIN(CV383,$J$5),$I$5)+$G$5*MAX(MIN(CV383,$J$5),$I$5)*(DP383*DI383/($K$5*1000))+$H$5*(DP383*DI383/($K$5*1000))*(DP383*DI383/($K$5*1000)))</f>
        <v>0</v>
      </c>
      <c r="S383">
        <f>J383*(1000-(1000*0.61365*exp(17.502*W383/(240.97+W383))/(DI383+DJ383)+DD383)/2)/(1000*0.61365*exp(17.502*W383/(240.97+W383))/(DI383+DJ383)-DD383)</f>
        <v>0</v>
      </c>
      <c r="T383">
        <f>1/((CW383+1)/(Q383/1.6)+1/(R383/1.37)) + CW383/((CW383+1)/(Q383/1.6) + CW383/(R383/1.37))</f>
        <v>0</v>
      </c>
      <c r="U383">
        <f>(CR383*CU383)</f>
        <v>0</v>
      </c>
      <c r="V383">
        <f>(DK383+(U383+2*0.95*5.67E-8*(((DK383+$B$7)+273)^4-(DK383+273)^4)-44100*J383)/(1.84*29.3*R383+8*0.95*5.67E-8*(DK383+273)^3))</f>
        <v>0</v>
      </c>
      <c r="W383">
        <f>($C$7*DL383+$D$7*DM383+$E$7*V383)</f>
        <v>0</v>
      </c>
      <c r="X383">
        <f>0.61365*exp(17.502*W383/(240.97+W383))</f>
        <v>0</v>
      </c>
      <c r="Y383">
        <f>(Z383/AA383*100)</f>
        <v>0</v>
      </c>
      <c r="Z383">
        <f>DD383*(DI383+DJ383)/1000</f>
        <v>0</v>
      </c>
      <c r="AA383">
        <f>0.61365*exp(17.502*DK383/(240.97+DK383))</f>
        <v>0</v>
      </c>
      <c r="AB383">
        <f>(X383-DD383*(DI383+DJ383)/1000)</f>
        <v>0</v>
      </c>
      <c r="AC383">
        <f>(-J383*44100)</f>
        <v>0</v>
      </c>
      <c r="AD383">
        <f>2*29.3*R383*0.92*(DK383-W383)</f>
        <v>0</v>
      </c>
      <c r="AE383">
        <f>2*0.95*5.67E-8*(((DK383+$B$7)+273)^4-(W383+273)^4)</f>
        <v>0</v>
      </c>
      <c r="AF383">
        <f>U383+AE383+AC383+AD383</f>
        <v>0</v>
      </c>
      <c r="AG383">
        <f>DH383*AU383*(DC383-DB383*(1000-AU383*DE383)/(1000-AU383*DD383))/(100*CV383)</f>
        <v>0</v>
      </c>
      <c r="AH383">
        <f>1000*DH383*AU383*(DD383-DE383)/(100*CV383*(1000-AU383*DD383))</f>
        <v>0</v>
      </c>
      <c r="AI383">
        <f>(AJ383 - AK383 - DI383*1E3/(8.314*(DK383+273.15)) * AM383/DH383 * AL383) * DH383/(100*CV383) * (1000 - DE383)/1000</f>
        <v>0</v>
      </c>
      <c r="AJ383">
        <v>1324.13839363344</v>
      </c>
      <c r="AK383">
        <v>1277.24709090909</v>
      </c>
      <c r="AL383">
        <v>3.30857917651527</v>
      </c>
      <c r="AM383">
        <v>66.0504921813524</v>
      </c>
      <c r="AN383">
        <f>(AP383 - AO383 + DI383*1E3/(8.314*(DK383+273.15)) * AR383/DH383 * AQ383) * DH383/(100*CV383) * 1000/(1000 - AP383)</f>
        <v>0</v>
      </c>
      <c r="AO383">
        <v>17.6359155171862</v>
      </c>
      <c r="AP383">
        <v>24.4220244755245</v>
      </c>
      <c r="AQ383">
        <v>-0.00671030303029361</v>
      </c>
      <c r="AR383">
        <v>92.47</v>
      </c>
      <c r="AS383">
        <v>0</v>
      </c>
      <c r="AT383">
        <v>0</v>
      </c>
      <c r="AU383">
        <f>IF(AS383*$H$13&gt;=AW383,1.0,(AW383/(AW383-AS383*$H$13)))</f>
        <v>0</v>
      </c>
      <c r="AV383">
        <f>(AU383-1)*100</f>
        <v>0</v>
      </c>
      <c r="AW383">
        <f>MAX(0,($B$13+$C$13*DP383)/(1+$D$13*DP383)*DI383/(DK383+273)*$E$13)</f>
        <v>0</v>
      </c>
      <c r="AX383" t="s">
        <v>418</v>
      </c>
      <c r="AY383" t="s">
        <v>418</v>
      </c>
      <c r="AZ383">
        <v>0</v>
      </c>
      <c r="BA383">
        <v>0</v>
      </c>
      <c r="BB383">
        <f>1-AZ383/BA383</f>
        <v>0</v>
      </c>
      <c r="BC383">
        <v>0</v>
      </c>
      <c r="BD383" t="s">
        <v>418</v>
      </c>
      <c r="BE383" t="s">
        <v>418</v>
      </c>
      <c r="BF383">
        <v>0</v>
      </c>
      <c r="BG383">
        <v>0</v>
      </c>
      <c r="BH383">
        <f>1-BF383/BG383</f>
        <v>0</v>
      </c>
      <c r="BI383">
        <v>0.5</v>
      </c>
      <c r="BJ383">
        <f>CS383</f>
        <v>0</v>
      </c>
      <c r="BK383">
        <f>L383</f>
        <v>0</v>
      </c>
      <c r="BL383">
        <f>BH383*BI383*BJ383</f>
        <v>0</v>
      </c>
      <c r="BM383">
        <f>(BK383-BC383)/BJ383</f>
        <v>0</v>
      </c>
      <c r="BN383">
        <f>(BA383-BG383)/BG383</f>
        <v>0</v>
      </c>
      <c r="BO383">
        <f>AZ383/(BB383+AZ383/BG383)</f>
        <v>0</v>
      </c>
      <c r="BP383" t="s">
        <v>418</v>
      </c>
      <c r="BQ383">
        <v>0</v>
      </c>
      <c r="BR383">
        <f>IF(BQ383&lt;&gt;0, BQ383, BO383)</f>
        <v>0</v>
      </c>
      <c r="BS383">
        <f>1-BR383/BG383</f>
        <v>0</v>
      </c>
      <c r="BT383">
        <f>(BG383-BF383)/(BG383-BR383)</f>
        <v>0</v>
      </c>
      <c r="BU383">
        <f>(BA383-BG383)/(BA383-BR383)</f>
        <v>0</v>
      </c>
      <c r="BV383">
        <f>(BG383-BF383)/(BG383-AZ383)</f>
        <v>0</v>
      </c>
      <c r="BW383">
        <f>(BA383-BG383)/(BA383-AZ383)</f>
        <v>0</v>
      </c>
      <c r="BX383">
        <f>(BT383*BR383/BF383)</f>
        <v>0</v>
      </c>
      <c r="BY383">
        <f>(1-BX383)</f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f>$B$11*DQ383+$C$11*DR383+$F$11*EC383*(1-EF383)</f>
        <v>0</v>
      </c>
      <c r="CS383">
        <f>CR383*CT383</f>
        <v>0</v>
      </c>
      <c r="CT383">
        <f>($B$11*$D$9+$C$11*$D$9+$F$11*((EP383+EH383)/MAX(EP383+EH383+EQ383, 0.1)*$I$9+EQ383/MAX(EP383+EH383+EQ383, 0.1)*$J$9))/($B$11+$C$11+$F$11)</f>
        <v>0</v>
      </c>
      <c r="CU383">
        <f>($B$11*$K$9+$C$11*$K$9+$F$11*((EP383+EH383)/MAX(EP383+EH383+EQ383, 0.1)*$P$9+EQ383/MAX(EP383+EH383+EQ383, 0.1)*$Q$9))/($B$11+$C$11+$F$11)</f>
        <v>0</v>
      </c>
      <c r="CV383">
        <v>6</v>
      </c>
      <c r="CW383">
        <v>0.5</v>
      </c>
      <c r="CX383" t="s">
        <v>419</v>
      </c>
      <c r="CY383">
        <v>2</v>
      </c>
      <c r="CZ383" t="b">
        <v>1</v>
      </c>
      <c r="DA383">
        <v>1659028542.23214</v>
      </c>
      <c r="DB383">
        <v>1222.08857142857</v>
      </c>
      <c r="DC383">
        <v>1284.68142857143</v>
      </c>
      <c r="DD383">
        <v>24.44405</v>
      </c>
      <c r="DE383">
        <v>17.6424964285714</v>
      </c>
      <c r="DF383">
        <v>1211.00392857143</v>
      </c>
      <c r="DG383">
        <v>23.9581392857143</v>
      </c>
      <c r="DH383">
        <v>500.058678571429</v>
      </c>
      <c r="DI383">
        <v>90.3674714285714</v>
      </c>
      <c r="DJ383">
        <v>0.0458215642857143</v>
      </c>
      <c r="DK383">
        <v>27.2073785714286</v>
      </c>
      <c r="DL383">
        <v>27.2851142857143</v>
      </c>
      <c r="DM383">
        <v>999.9</v>
      </c>
      <c r="DN383">
        <v>0</v>
      </c>
      <c r="DO383">
        <v>0</v>
      </c>
      <c r="DP383">
        <v>9990.17857142857</v>
      </c>
      <c r="DQ383">
        <v>0</v>
      </c>
      <c r="DR383">
        <v>18.0343142857143</v>
      </c>
      <c r="DS383">
        <v>-62.5929392857143</v>
      </c>
      <c r="DT383">
        <v>1252.71071428571</v>
      </c>
      <c r="DU383">
        <v>1307.75392857143</v>
      </c>
      <c r="DV383">
        <v>6.80156035714286</v>
      </c>
      <c r="DW383">
        <v>1284.68142857143</v>
      </c>
      <c r="DX383">
        <v>17.6424964285714</v>
      </c>
      <c r="DY383">
        <v>2.20894714285714</v>
      </c>
      <c r="DZ383">
        <v>1.59430642857143</v>
      </c>
      <c r="EA383">
        <v>19.0273428571429</v>
      </c>
      <c r="EB383">
        <v>13.9038892857143</v>
      </c>
      <c r="EC383">
        <v>2000.02</v>
      </c>
      <c r="ED383">
        <v>0.979994535714286</v>
      </c>
      <c r="EE383">
        <v>0.0200055285714286</v>
      </c>
      <c r="EF383">
        <v>0</v>
      </c>
      <c r="EG383">
        <v>845.307035714286</v>
      </c>
      <c r="EH383">
        <v>5.00063</v>
      </c>
      <c r="EI383">
        <v>16676.0035714286</v>
      </c>
      <c r="EJ383">
        <v>17257.0321428571</v>
      </c>
      <c r="EK383">
        <v>38</v>
      </c>
      <c r="EL383">
        <v>38.062</v>
      </c>
      <c r="EM383">
        <v>37.5</v>
      </c>
      <c r="EN383">
        <v>37.375</v>
      </c>
      <c r="EO383">
        <v>39.0575714285714</v>
      </c>
      <c r="EP383">
        <v>1955.10928571429</v>
      </c>
      <c r="EQ383">
        <v>39.9107142857143</v>
      </c>
      <c r="ER383">
        <v>0</v>
      </c>
      <c r="ES383">
        <v>1659028548.7</v>
      </c>
      <c r="ET383">
        <v>0</v>
      </c>
      <c r="EU383">
        <v>845.31364</v>
      </c>
      <c r="EV383">
        <v>-2.09261538401387</v>
      </c>
      <c r="EW383">
        <v>-46.2615385727915</v>
      </c>
      <c r="EX383">
        <v>16675.764</v>
      </c>
      <c r="EY383">
        <v>15</v>
      </c>
      <c r="EZ383">
        <v>0</v>
      </c>
      <c r="FA383" t="s">
        <v>420</v>
      </c>
      <c r="FB383">
        <v>1657551626.5</v>
      </c>
      <c r="FC383">
        <v>1657551629</v>
      </c>
      <c r="FD383">
        <v>0</v>
      </c>
      <c r="FE383">
        <v>0.403</v>
      </c>
      <c r="FF383">
        <v>0.009</v>
      </c>
      <c r="FG383">
        <v>9.41</v>
      </c>
      <c r="FH383">
        <v>0.087</v>
      </c>
      <c r="FI383">
        <v>417</v>
      </c>
      <c r="FJ383">
        <v>17</v>
      </c>
      <c r="FK383">
        <v>1.61</v>
      </c>
      <c r="FL383">
        <v>0.59</v>
      </c>
      <c r="FM383">
        <v>-62.5942025</v>
      </c>
      <c r="FN383">
        <v>2.2576288930582</v>
      </c>
      <c r="FO383">
        <v>0.814101479696327</v>
      </c>
      <c r="FP383">
        <v>0</v>
      </c>
      <c r="FQ383">
        <v>845.497235294118</v>
      </c>
      <c r="FR383">
        <v>-2.43333842492965</v>
      </c>
      <c r="FS383">
        <v>0.305902335320163</v>
      </c>
      <c r="FT383">
        <v>0</v>
      </c>
      <c r="FU383">
        <v>6.8052885</v>
      </c>
      <c r="FV383">
        <v>-0.0662460787992578</v>
      </c>
      <c r="FW383">
        <v>0.00901065967340905</v>
      </c>
      <c r="FX383">
        <v>1</v>
      </c>
      <c r="FY383">
        <v>1</v>
      </c>
      <c r="FZ383">
        <v>3</v>
      </c>
      <c r="GA383" t="s">
        <v>421</v>
      </c>
      <c r="GB383">
        <v>2.97375</v>
      </c>
      <c r="GC383">
        <v>2.69926</v>
      </c>
      <c r="GD383">
        <v>0.191198</v>
      </c>
      <c r="GE383">
        <v>0.197848</v>
      </c>
      <c r="GF383">
        <v>0.104402</v>
      </c>
      <c r="GG383">
        <v>0.0839967</v>
      </c>
      <c r="GH383">
        <v>31507.1</v>
      </c>
      <c r="GI383">
        <v>34170.5</v>
      </c>
      <c r="GJ383">
        <v>35298.2</v>
      </c>
      <c r="GK383">
        <v>38631.1</v>
      </c>
      <c r="GL383">
        <v>44819.1</v>
      </c>
      <c r="GM383">
        <v>51109.1</v>
      </c>
      <c r="GN383">
        <v>55174</v>
      </c>
      <c r="GO383">
        <v>61960.4</v>
      </c>
      <c r="GP383">
        <v>1.9824</v>
      </c>
      <c r="GQ383">
        <v>1.848</v>
      </c>
      <c r="GR383">
        <v>0.128597</v>
      </c>
      <c r="GS383">
        <v>0</v>
      </c>
      <c r="GT383">
        <v>25.2033</v>
      </c>
      <c r="GU383">
        <v>999.9</v>
      </c>
      <c r="GV383">
        <v>57.252</v>
      </c>
      <c r="GW383">
        <v>29.195</v>
      </c>
      <c r="GX383">
        <v>25.7704</v>
      </c>
      <c r="GY383">
        <v>55.9264</v>
      </c>
      <c r="GZ383">
        <v>43.2212</v>
      </c>
      <c r="HA383">
        <v>1</v>
      </c>
      <c r="HB383">
        <v>-0.0590244</v>
      </c>
      <c r="HC383">
        <v>0.0651416</v>
      </c>
      <c r="HD383">
        <v>20.114</v>
      </c>
      <c r="HE383">
        <v>5.19812</v>
      </c>
      <c r="HF383">
        <v>12.0052</v>
      </c>
      <c r="HG383">
        <v>4.9756</v>
      </c>
      <c r="HH383">
        <v>3.2934</v>
      </c>
      <c r="HI383">
        <v>9999</v>
      </c>
      <c r="HJ383">
        <v>9999</v>
      </c>
      <c r="HK383">
        <v>9999</v>
      </c>
      <c r="HL383">
        <v>629</v>
      </c>
      <c r="HM383">
        <v>1.86316</v>
      </c>
      <c r="HN383">
        <v>1.86801</v>
      </c>
      <c r="HO383">
        <v>1.86783</v>
      </c>
      <c r="HP383">
        <v>1.86899</v>
      </c>
      <c r="HQ383">
        <v>1.86981</v>
      </c>
      <c r="HR383">
        <v>1.86584</v>
      </c>
      <c r="HS383">
        <v>1.86691</v>
      </c>
      <c r="HT383">
        <v>1.86829</v>
      </c>
      <c r="HU383">
        <v>5</v>
      </c>
      <c r="HV383">
        <v>0</v>
      </c>
      <c r="HW383">
        <v>0</v>
      </c>
      <c r="HX383">
        <v>0</v>
      </c>
      <c r="HY383" t="s">
        <v>422</v>
      </c>
      <c r="HZ383" t="s">
        <v>423</v>
      </c>
      <c r="IA383" t="s">
        <v>424</v>
      </c>
      <c r="IB383" t="s">
        <v>424</v>
      </c>
      <c r="IC383" t="s">
        <v>424</v>
      </c>
      <c r="ID383" t="s">
        <v>424</v>
      </c>
      <c r="IE383">
        <v>0</v>
      </c>
      <c r="IF383">
        <v>100</v>
      </c>
      <c r="IG383">
        <v>100</v>
      </c>
      <c r="IH383">
        <v>11.21</v>
      </c>
      <c r="II383">
        <v>0.4846</v>
      </c>
      <c r="IJ383">
        <v>4.02706509432224</v>
      </c>
      <c r="IK383">
        <v>0.00601174518973114</v>
      </c>
      <c r="IL383">
        <v>2.77886958061485e-07</v>
      </c>
      <c r="IM383">
        <v>-3.54636231360687e-10</v>
      </c>
      <c r="IN383">
        <v>-0.0404303883988718</v>
      </c>
      <c r="IO383">
        <v>-0.0177815531441476</v>
      </c>
      <c r="IP383">
        <v>0.00205572605671414</v>
      </c>
      <c r="IQ383">
        <v>-1.65519735432211e-05</v>
      </c>
      <c r="IR383">
        <v>-4</v>
      </c>
      <c r="IS383">
        <v>1848</v>
      </c>
      <c r="IT383">
        <v>1</v>
      </c>
      <c r="IU383">
        <v>25</v>
      </c>
      <c r="IV383">
        <v>24615.4</v>
      </c>
      <c r="IW383">
        <v>24615.3</v>
      </c>
      <c r="IX383">
        <v>2.5769</v>
      </c>
      <c r="IY383">
        <v>2.58667</v>
      </c>
      <c r="IZ383">
        <v>1.54785</v>
      </c>
      <c r="JA383">
        <v>2.30347</v>
      </c>
      <c r="JB383">
        <v>1.34644</v>
      </c>
      <c r="JC383">
        <v>2.41943</v>
      </c>
      <c r="JD383">
        <v>33.6254</v>
      </c>
      <c r="JE383">
        <v>24.2188</v>
      </c>
      <c r="JF383">
        <v>18</v>
      </c>
      <c r="JG383">
        <v>496.511</v>
      </c>
      <c r="JH383">
        <v>410.22</v>
      </c>
      <c r="JI383">
        <v>25</v>
      </c>
      <c r="JJ383">
        <v>26.4645</v>
      </c>
      <c r="JK383">
        <v>30.0005</v>
      </c>
      <c r="JL383">
        <v>26.3933</v>
      </c>
      <c r="JM383">
        <v>26.3335</v>
      </c>
      <c r="JN383">
        <v>51.5948</v>
      </c>
      <c r="JO383">
        <v>38.4704</v>
      </c>
      <c r="JP383">
        <v>79.9807</v>
      </c>
      <c r="JQ383">
        <v>25</v>
      </c>
      <c r="JR383">
        <v>1321.93</v>
      </c>
      <c r="JS383">
        <v>17.7327</v>
      </c>
      <c r="JT383">
        <v>102.352</v>
      </c>
      <c r="JU383">
        <v>103.136</v>
      </c>
    </row>
    <row r="384" spans="1:281">
      <c r="A384">
        <v>368</v>
      </c>
      <c r="B384">
        <v>1659028554.5</v>
      </c>
      <c r="C384">
        <v>4871.40000009537</v>
      </c>
      <c r="D384" t="s">
        <v>1163</v>
      </c>
      <c r="E384" t="s">
        <v>1164</v>
      </c>
      <c r="F384">
        <v>5</v>
      </c>
      <c r="G384" t="s">
        <v>1006</v>
      </c>
      <c r="H384" t="s">
        <v>417</v>
      </c>
      <c r="I384">
        <v>1659028546.67857</v>
      </c>
      <c r="J384">
        <f>(K384)/1000</f>
        <v>0</v>
      </c>
      <c r="K384">
        <f>IF(CZ384, AN384, AH384)</f>
        <v>0</v>
      </c>
      <c r="L384">
        <f>IF(CZ384, AI384, AG384)</f>
        <v>0</v>
      </c>
      <c r="M384">
        <f>DB384 - IF(AU384&gt;1, L384*CV384*100.0/(AW384*DP384), 0)</f>
        <v>0</v>
      </c>
      <c r="N384">
        <f>((T384-J384/2)*M384-L384)/(T384+J384/2)</f>
        <v>0</v>
      </c>
      <c r="O384">
        <f>N384*(DI384+DJ384)/1000.0</f>
        <v>0</v>
      </c>
      <c r="P384">
        <f>(DB384 - IF(AU384&gt;1, L384*CV384*100.0/(AW384*DP384), 0))*(DI384+DJ384)/1000.0</f>
        <v>0</v>
      </c>
      <c r="Q384">
        <f>2.0/((1/S384-1/R384)+SIGN(S384)*SQRT((1/S384-1/R384)*(1/S384-1/R384) + 4*CW384/((CW384+1)*(CW384+1))*(2*1/S384*1/R384-1/R384*1/R384)))</f>
        <v>0</v>
      </c>
      <c r="R384">
        <f>IF(LEFT(CX384,1)&lt;&gt;"0",IF(LEFT(CX384,1)="1",3.0,CY384),$D$5+$E$5*(DP384*DI384/($K$5*1000))+$F$5*(DP384*DI384/($K$5*1000))*MAX(MIN(CV384,$J$5),$I$5)*MAX(MIN(CV384,$J$5),$I$5)+$G$5*MAX(MIN(CV384,$J$5),$I$5)*(DP384*DI384/($K$5*1000))+$H$5*(DP384*DI384/($K$5*1000))*(DP384*DI384/($K$5*1000)))</f>
        <v>0</v>
      </c>
      <c r="S384">
        <f>J384*(1000-(1000*0.61365*exp(17.502*W384/(240.97+W384))/(DI384+DJ384)+DD384)/2)/(1000*0.61365*exp(17.502*W384/(240.97+W384))/(DI384+DJ384)-DD384)</f>
        <v>0</v>
      </c>
      <c r="T384">
        <f>1/((CW384+1)/(Q384/1.6)+1/(R384/1.37)) + CW384/((CW384+1)/(Q384/1.6) + CW384/(R384/1.37))</f>
        <v>0</v>
      </c>
      <c r="U384">
        <f>(CR384*CU384)</f>
        <v>0</v>
      </c>
      <c r="V384">
        <f>(DK384+(U384+2*0.95*5.67E-8*(((DK384+$B$7)+273)^4-(DK384+273)^4)-44100*J384)/(1.84*29.3*R384+8*0.95*5.67E-8*(DK384+273)^3))</f>
        <v>0</v>
      </c>
      <c r="W384">
        <f>($C$7*DL384+$D$7*DM384+$E$7*V384)</f>
        <v>0</v>
      </c>
      <c r="X384">
        <f>0.61365*exp(17.502*W384/(240.97+W384))</f>
        <v>0</v>
      </c>
      <c r="Y384">
        <f>(Z384/AA384*100)</f>
        <v>0</v>
      </c>
      <c r="Z384">
        <f>DD384*(DI384+DJ384)/1000</f>
        <v>0</v>
      </c>
      <c r="AA384">
        <f>0.61365*exp(17.502*DK384/(240.97+DK384))</f>
        <v>0</v>
      </c>
      <c r="AB384">
        <f>(X384-DD384*(DI384+DJ384)/1000)</f>
        <v>0</v>
      </c>
      <c r="AC384">
        <f>(-J384*44100)</f>
        <v>0</v>
      </c>
      <c r="AD384">
        <f>2*29.3*R384*0.92*(DK384-W384)</f>
        <v>0</v>
      </c>
      <c r="AE384">
        <f>2*0.95*5.67E-8*(((DK384+$B$7)+273)^4-(W384+273)^4)</f>
        <v>0</v>
      </c>
      <c r="AF384">
        <f>U384+AE384+AC384+AD384</f>
        <v>0</v>
      </c>
      <c r="AG384">
        <f>DH384*AU384*(DC384-DB384*(1000-AU384*DE384)/(1000-AU384*DD384))/(100*CV384)</f>
        <v>0</v>
      </c>
      <c r="AH384">
        <f>1000*DH384*AU384*(DD384-DE384)/(100*CV384*(1000-AU384*DD384))</f>
        <v>0</v>
      </c>
      <c r="AI384">
        <f>(AJ384 - AK384 - DI384*1E3/(8.314*(DK384+273.15)) * AM384/DH384 * AL384) * DH384/(100*CV384) * (1000 - DE384)/1000</f>
        <v>0</v>
      </c>
      <c r="AJ384">
        <v>1340.22154422983</v>
      </c>
      <c r="AK384">
        <v>1292.85963636364</v>
      </c>
      <c r="AL384">
        <v>3.43938602005462</v>
      </c>
      <c r="AM384">
        <v>66.0504921813524</v>
      </c>
      <c r="AN384">
        <f>(AP384 - AO384 + DI384*1E3/(8.314*(DK384+273.15)) * AR384/DH384 * AQ384) * DH384/(100*CV384) * 1000/(1000 - AP384)</f>
        <v>0</v>
      </c>
      <c r="AO384">
        <v>17.6225797219481</v>
      </c>
      <c r="AP384">
        <v>24.3951230769231</v>
      </c>
      <c r="AQ384">
        <v>-0.00526399999998153</v>
      </c>
      <c r="AR384">
        <v>92.47</v>
      </c>
      <c r="AS384">
        <v>0</v>
      </c>
      <c r="AT384">
        <v>0</v>
      </c>
      <c r="AU384">
        <f>IF(AS384*$H$13&gt;=AW384,1.0,(AW384/(AW384-AS384*$H$13)))</f>
        <v>0</v>
      </c>
      <c r="AV384">
        <f>(AU384-1)*100</f>
        <v>0</v>
      </c>
      <c r="AW384">
        <f>MAX(0,($B$13+$C$13*DP384)/(1+$D$13*DP384)*DI384/(DK384+273)*$E$13)</f>
        <v>0</v>
      </c>
      <c r="AX384" t="s">
        <v>418</v>
      </c>
      <c r="AY384" t="s">
        <v>418</v>
      </c>
      <c r="AZ384">
        <v>0</v>
      </c>
      <c r="BA384">
        <v>0</v>
      </c>
      <c r="BB384">
        <f>1-AZ384/BA384</f>
        <v>0</v>
      </c>
      <c r="BC384">
        <v>0</v>
      </c>
      <c r="BD384" t="s">
        <v>418</v>
      </c>
      <c r="BE384" t="s">
        <v>418</v>
      </c>
      <c r="BF384">
        <v>0</v>
      </c>
      <c r="BG384">
        <v>0</v>
      </c>
      <c r="BH384">
        <f>1-BF384/BG384</f>
        <v>0</v>
      </c>
      <c r="BI384">
        <v>0.5</v>
      </c>
      <c r="BJ384">
        <f>CS384</f>
        <v>0</v>
      </c>
      <c r="BK384">
        <f>L384</f>
        <v>0</v>
      </c>
      <c r="BL384">
        <f>BH384*BI384*BJ384</f>
        <v>0</v>
      </c>
      <c r="BM384">
        <f>(BK384-BC384)/BJ384</f>
        <v>0</v>
      </c>
      <c r="BN384">
        <f>(BA384-BG384)/BG384</f>
        <v>0</v>
      </c>
      <c r="BO384">
        <f>AZ384/(BB384+AZ384/BG384)</f>
        <v>0</v>
      </c>
      <c r="BP384" t="s">
        <v>418</v>
      </c>
      <c r="BQ384">
        <v>0</v>
      </c>
      <c r="BR384">
        <f>IF(BQ384&lt;&gt;0, BQ384, BO384)</f>
        <v>0</v>
      </c>
      <c r="BS384">
        <f>1-BR384/BG384</f>
        <v>0</v>
      </c>
      <c r="BT384">
        <f>(BG384-BF384)/(BG384-BR384)</f>
        <v>0</v>
      </c>
      <c r="BU384">
        <f>(BA384-BG384)/(BA384-BR384)</f>
        <v>0</v>
      </c>
      <c r="BV384">
        <f>(BG384-BF384)/(BG384-AZ384)</f>
        <v>0</v>
      </c>
      <c r="BW384">
        <f>(BA384-BG384)/(BA384-AZ384)</f>
        <v>0</v>
      </c>
      <c r="BX384">
        <f>(BT384*BR384/BF384)</f>
        <v>0</v>
      </c>
      <c r="BY384">
        <f>(1-BX384)</f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f>$B$11*DQ384+$C$11*DR384+$F$11*EC384*(1-EF384)</f>
        <v>0</v>
      </c>
      <c r="CS384">
        <f>CR384*CT384</f>
        <v>0</v>
      </c>
      <c r="CT384">
        <f>($B$11*$D$9+$C$11*$D$9+$F$11*((EP384+EH384)/MAX(EP384+EH384+EQ384, 0.1)*$I$9+EQ384/MAX(EP384+EH384+EQ384, 0.1)*$J$9))/($B$11+$C$11+$F$11)</f>
        <v>0</v>
      </c>
      <c r="CU384">
        <f>($B$11*$K$9+$C$11*$K$9+$F$11*((EP384+EH384)/MAX(EP384+EH384+EQ384, 0.1)*$P$9+EQ384/MAX(EP384+EH384+EQ384, 0.1)*$Q$9))/($B$11+$C$11+$F$11)</f>
        <v>0</v>
      </c>
      <c r="CV384">
        <v>6</v>
      </c>
      <c r="CW384">
        <v>0.5</v>
      </c>
      <c r="CX384" t="s">
        <v>419</v>
      </c>
      <c r="CY384">
        <v>2</v>
      </c>
      <c r="CZ384" t="b">
        <v>1</v>
      </c>
      <c r="DA384">
        <v>1659028546.67857</v>
      </c>
      <c r="DB384">
        <v>1236.95607142857</v>
      </c>
      <c r="DC384">
        <v>1299.53892857143</v>
      </c>
      <c r="DD384">
        <v>24.4265821428571</v>
      </c>
      <c r="DE384">
        <v>17.636325</v>
      </c>
      <c r="DF384">
        <v>1225.79571428571</v>
      </c>
      <c r="DG384">
        <v>23.9415392857143</v>
      </c>
      <c r="DH384">
        <v>500.05825</v>
      </c>
      <c r="DI384">
        <v>90.3665535714286</v>
      </c>
      <c r="DJ384">
        <v>0.0459662821428571</v>
      </c>
      <c r="DK384">
        <v>27.2102214285714</v>
      </c>
      <c r="DL384">
        <v>27.2976071428571</v>
      </c>
      <c r="DM384">
        <v>999.9</v>
      </c>
      <c r="DN384">
        <v>0</v>
      </c>
      <c r="DO384">
        <v>0</v>
      </c>
      <c r="DP384">
        <v>9978.03571428571</v>
      </c>
      <c r="DQ384">
        <v>0</v>
      </c>
      <c r="DR384">
        <v>17.9870285714286</v>
      </c>
      <c r="DS384">
        <v>-62.5825535714286</v>
      </c>
      <c r="DT384">
        <v>1267.92785714286</v>
      </c>
      <c r="DU384">
        <v>1322.86928571429</v>
      </c>
      <c r="DV384">
        <v>6.79026571428571</v>
      </c>
      <c r="DW384">
        <v>1299.53892857143</v>
      </c>
      <c r="DX384">
        <v>17.636325</v>
      </c>
      <c r="DY384">
        <v>2.20734571428571</v>
      </c>
      <c r="DZ384">
        <v>1.59373285714286</v>
      </c>
      <c r="EA384">
        <v>19.0157178571429</v>
      </c>
      <c r="EB384">
        <v>13.8983464285714</v>
      </c>
      <c r="EC384">
        <v>1999.99857142857</v>
      </c>
      <c r="ED384">
        <v>0.979994535714286</v>
      </c>
      <c r="EE384">
        <v>0.0200055285714286</v>
      </c>
      <c r="EF384">
        <v>0</v>
      </c>
      <c r="EG384">
        <v>845.169178571428</v>
      </c>
      <c r="EH384">
        <v>5.00063</v>
      </c>
      <c r="EI384">
        <v>16672.2964285714</v>
      </c>
      <c r="EJ384">
        <v>17256.8428571429</v>
      </c>
      <c r="EK384">
        <v>38.0044285714286</v>
      </c>
      <c r="EL384">
        <v>38.062</v>
      </c>
      <c r="EM384">
        <v>37.5044285714286</v>
      </c>
      <c r="EN384">
        <v>37.3794285714286</v>
      </c>
      <c r="EO384">
        <v>39.062</v>
      </c>
      <c r="EP384">
        <v>1955.08821428571</v>
      </c>
      <c r="EQ384">
        <v>39.9103571428571</v>
      </c>
      <c r="ER384">
        <v>0</v>
      </c>
      <c r="ES384">
        <v>1659028553.5</v>
      </c>
      <c r="ET384">
        <v>0</v>
      </c>
      <c r="EU384">
        <v>845.15552</v>
      </c>
      <c r="EV384">
        <v>-1.80584615087415</v>
      </c>
      <c r="EW384">
        <v>-47.1846153657551</v>
      </c>
      <c r="EX384">
        <v>16671.712</v>
      </c>
      <c r="EY384">
        <v>15</v>
      </c>
      <c r="EZ384">
        <v>0</v>
      </c>
      <c r="FA384" t="s">
        <v>420</v>
      </c>
      <c r="FB384">
        <v>1657551626.5</v>
      </c>
      <c r="FC384">
        <v>1657551629</v>
      </c>
      <c r="FD384">
        <v>0</v>
      </c>
      <c r="FE384">
        <v>0.403</v>
      </c>
      <c r="FF384">
        <v>0.009</v>
      </c>
      <c r="FG384">
        <v>9.41</v>
      </c>
      <c r="FH384">
        <v>0.087</v>
      </c>
      <c r="FI384">
        <v>417</v>
      </c>
      <c r="FJ384">
        <v>17</v>
      </c>
      <c r="FK384">
        <v>1.61</v>
      </c>
      <c r="FL384">
        <v>0.59</v>
      </c>
      <c r="FM384">
        <v>-62.5587475</v>
      </c>
      <c r="FN384">
        <v>-0.439070544089963</v>
      </c>
      <c r="FO384">
        <v>0.763317038977743</v>
      </c>
      <c r="FP384">
        <v>1</v>
      </c>
      <c r="FQ384">
        <v>845.309470588235</v>
      </c>
      <c r="FR384">
        <v>-2.12907562993558</v>
      </c>
      <c r="FS384">
        <v>0.276819566982472</v>
      </c>
      <c r="FT384">
        <v>0</v>
      </c>
      <c r="FU384">
        <v>6.79663375</v>
      </c>
      <c r="FV384">
        <v>-0.132418198874297</v>
      </c>
      <c r="FW384">
        <v>0.0160503117863018</v>
      </c>
      <c r="FX384">
        <v>0</v>
      </c>
      <c r="FY384">
        <v>1</v>
      </c>
      <c r="FZ384">
        <v>3</v>
      </c>
      <c r="GA384" t="s">
        <v>421</v>
      </c>
      <c r="GB384">
        <v>2.97341</v>
      </c>
      <c r="GC384">
        <v>2.69973</v>
      </c>
      <c r="GD384">
        <v>0.192636</v>
      </c>
      <c r="GE384">
        <v>0.199039</v>
      </c>
      <c r="GF384">
        <v>0.104357</v>
      </c>
      <c r="GG384">
        <v>0.0841229</v>
      </c>
      <c r="GH384">
        <v>31451.5</v>
      </c>
      <c r="GI384">
        <v>34119.3</v>
      </c>
      <c r="GJ384">
        <v>35298.6</v>
      </c>
      <c r="GK384">
        <v>38630.6</v>
      </c>
      <c r="GL384">
        <v>44821.9</v>
      </c>
      <c r="GM384">
        <v>51101.7</v>
      </c>
      <c r="GN384">
        <v>55174.6</v>
      </c>
      <c r="GO384">
        <v>61960</v>
      </c>
      <c r="GP384">
        <v>1.983</v>
      </c>
      <c r="GQ384">
        <v>1.848</v>
      </c>
      <c r="GR384">
        <v>0.1297</v>
      </c>
      <c r="GS384">
        <v>0</v>
      </c>
      <c r="GT384">
        <v>25.2076</v>
      </c>
      <c r="GU384">
        <v>999.9</v>
      </c>
      <c r="GV384">
        <v>57.227</v>
      </c>
      <c r="GW384">
        <v>29.195</v>
      </c>
      <c r="GX384">
        <v>25.7577</v>
      </c>
      <c r="GY384">
        <v>56.2764</v>
      </c>
      <c r="GZ384">
        <v>42.9768</v>
      </c>
      <c r="HA384">
        <v>1</v>
      </c>
      <c r="HB384">
        <v>-0.0588618</v>
      </c>
      <c r="HC384">
        <v>0.0690632</v>
      </c>
      <c r="HD384">
        <v>20.1141</v>
      </c>
      <c r="HE384">
        <v>5.19932</v>
      </c>
      <c r="HF384">
        <v>12.0052</v>
      </c>
      <c r="HG384">
        <v>4.976</v>
      </c>
      <c r="HH384">
        <v>3.2934</v>
      </c>
      <c r="HI384">
        <v>9999</v>
      </c>
      <c r="HJ384">
        <v>9999</v>
      </c>
      <c r="HK384">
        <v>9999</v>
      </c>
      <c r="HL384">
        <v>629</v>
      </c>
      <c r="HM384">
        <v>1.86316</v>
      </c>
      <c r="HN384">
        <v>1.86801</v>
      </c>
      <c r="HO384">
        <v>1.8678</v>
      </c>
      <c r="HP384">
        <v>1.86896</v>
      </c>
      <c r="HQ384">
        <v>1.86981</v>
      </c>
      <c r="HR384">
        <v>1.86584</v>
      </c>
      <c r="HS384">
        <v>1.86691</v>
      </c>
      <c r="HT384">
        <v>1.86829</v>
      </c>
      <c r="HU384">
        <v>5</v>
      </c>
      <c r="HV384">
        <v>0</v>
      </c>
      <c r="HW384">
        <v>0</v>
      </c>
      <c r="HX384">
        <v>0</v>
      </c>
      <c r="HY384" t="s">
        <v>422</v>
      </c>
      <c r="HZ384" t="s">
        <v>423</v>
      </c>
      <c r="IA384" t="s">
        <v>424</v>
      </c>
      <c r="IB384" t="s">
        <v>424</v>
      </c>
      <c r="IC384" t="s">
        <v>424</v>
      </c>
      <c r="ID384" t="s">
        <v>424</v>
      </c>
      <c r="IE384">
        <v>0</v>
      </c>
      <c r="IF384">
        <v>100</v>
      </c>
      <c r="IG384">
        <v>100</v>
      </c>
      <c r="IH384">
        <v>11.29</v>
      </c>
      <c r="II384">
        <v>0.4838</v>
      </c>
      <c r="IJ384">
        <v>4.02706509432224</v>
      </c>
      <c r="IK384">
        <v>0.00601174518973114</v>
      </c>
      <c r="IL384">
        <v>2.77886958061485e-07</v>
      </c>
      <c r="IM384">
        <v>-3.54636231360687e-10</v>
      </c>
      <c r="IN384">
        <v>-0.0404303883988718</v>
      </c>
      <c r="IO384">
        <v>-0.0177815531441476</v>
      </c>
      <c r="IP384">
        <v>0.00205572605671414</v>
      </c>
      <c r="IQ384">
        <v>-1.65519735432211e-05</v>
      </c>
      <c r="IR384">
        <v>-4</v>
      </c>
      <c r="IS384">
        <v>1848</v>
      </c>
      <c r="IT384">
        <v>1</v>
      </c>
      <c r="IU384">
        <v>25</v>
      </c>
      <c r="IV384">
        <v>24615.5</v>
      </c>
      <c r="IW384">
        <v>24615.4</v>
      </c>
      <c r="IX384">
        <v>2.59888</v>
      </c>
      <c r="IY384">
        <v>2.59277</v>
      </c>
      <c r="IZ384">
        <v>1.54785</v>
      </c>
      <c r="JA384">
        <v>2.30347</v>
      </c>
      <c r="JB384">
        <v>1.34644</v>
      </c>
      <c r="JC384">
        <v>2.33521</v>
      </c>
      <c r="JD384">
        <v>33.6254</v>
      </c>
      <c r="JE384">
        <v>24.2188</v>
      </c>
      <c r="JF384">
        <v>18</v>
      </c>
      <c r="JG384">
        <v>496.907</v>
      </c>
      <c r="JH384">
        <v>410.236</v>
      </c>
      <c r="JI384">
        <v>25.0006</v>
      </c>
      <c r="JJ384">
        <v>26.4667</v>
      </c>
      <c r="JK384">
        <v>30.0002</v>
      </c>
      <c r="JL384">
        <v>26.3942</v>
      </c>
      <c r="JM384">
        <v>26.3356</v>
      </c>
      <c r="JN384">
        <v>52.0234</v>
      </c>
      <c r="JO384">
        <v>38.4704</v>
      </c>
      <c r="JP384">
        <v>79.9807</v>
      </c>
      <c r="JQ384">
        <v>25</v>
      </c>
      <c r="JR384">
        <v>1342.06</v>
      </c>
      <c r="JS384">
        <v>17.7649</v>
      </c>
      <c r="JT384">
        <v>102.353</v>
      </c>
      <c r="JU384">
        <v>103.135</v>
      </c>
    </row>
    <row r="385" spans="1:281">
      <c r="A385">
        <v>369</v>
      </c>
      <c r="B385">
        <v>1659028560</v>
      </c>
      <c r="C385">
        <v>4876.90000009537</v>
      </c>
      <c r="D385" t="s">
        <v>1165</v>
      </c>
      <c r="E385" t="s">
        <v>1166</v>
      </c>
      <c r="F385">
        <v>5</v>
      </c>
      <c r="G385" t="s">
        <v>1006</v>
      </c>
      <c r="H385" t="s">
        <v>417</v>
      </c>
      <c r="I385">
        <v>1659028552.25</v>
      </c>
      <c r="J385">
        <f>(K385)/1000</f>
        <v>0</v>
      </c>
      <c r="K385">
        <f>IF(CZ385, AN385, AH385)</f>
        <v>0</v>
      </c>
      <c r="L385">
        <f>IF(CZ385, AI385, AG385)</f>
        <v>0</v>
      </c>
      <c r="M385">
        <f>DB385 - IF(AU385&gt;1, L385*CV385*100.0/(AW385*DP385), 0)</f>
        <v>0</v>
      </c>
      <c r="N385">
        <f>((T385-J385/2)*M385-L385)/(T385+J385/2)</f>
        <v>0</v>
      </c>
      <c r="O385">
        <f>N385*(DI385+DJ385)/1000.0</f>
        <v>0</v>
      </c>
      <c r="P385">
        <f>(DB385 - IF(AU385&gt;1, L385*CV385*100.0/(AW385*DP385), 0))*(DI385+DJ385)/1000.0</f>
        <v>0</v>
      </c>
      <c r="Q385">
        <f>2.0/((1/S385-1/R385)+SIGN(S385)*SQRT((1/S385-1/R385)*(1/S385-1/R385) + 4*CW385/((CW385+1)*(CW385+1))*(2*1/S385*1/R385-1/R385*1/R385)))</f>
        <v>0</v>
      </c>
      <c r="R385">
        <f>IF(LEFT(CX385,1)&lt;&gt;"0",IF(LEFT(CX385,1)="1",3.0,CY385),$D$5+$E$5*(DP385*DI385/($K$5*1000))+$F$5*(DP385*DI385/($K$5*1000))*MAX(MIN(CV385,$J$5),$I$5)*MAX(MIN(CV385,$J$5),$I$5)+$G$5*MAX(MIN(CV385,$J$5),$I$5)*(DP385*DI385/($K$5*1000))+$H$5*(DP385*DI385/($K$5*1000))*(DP385*DI385/($K$5*1000)))</f>
        <v>0</v>
      </c>
      <c r="S385">
        <f>J385*(1000-(1000*0.61365*exp(17.502*W385/(240.97+W385))/(DI385+DJ385)+DD385)/2)/(1000*0.61365*exp(17.502*W385/(240.97+W385))/(DI385+DJ385)-DD385)</f>
        <v>0</v>
      </c>
      <c r="T385">
        <f>1/((CW385+1)/(Q385/1.6)+1/(R385/1.37)) + CW385/((CW385+1)/(Q385/1.6) + CW385/(R385/1.37))</f>
        <v>0</v>
      </c>
      <c r="U385">
        <f>(CR385*CU385)</f>
        <v>0</v>
      </c>
      <c r="V385">
        <f>(DK385+(U385+2*0.95*5.67E-8*(((DK385+$B$7)+273)^4-(DK385+273)^4)-44100*J385)/(1.84*29.3*R385+8*0.95*5.67E-8*(DK385+273)^3))</f>
        <v>0</v>
      </c>
      <c r="W385">
        <f>($C$7*DL385+$D$7*DM385+$E$7*V385)</f>
        <v>0</v>
      </c>
      <c r="X385">
        <f>0.61365*exp(17.502*W385/(240.97+W385))</f>
        <v>0</v>
      </c>
      <c r="Y385">
        <f>(Z385/AA385*100)</f>
        <v>0</v>
      </c>
      <c r="Z385">
        <f>DD385*(DI385+DJ385)/1000</f>
        <v>0</v>
      </c>
      <c r="AA385">
        <f>0.61365*exp(17.502*DK385/(240.97+DK385))</f>
        <v>0</v>
      </c>
      <c r="AB385">
        <f>(X385-DD385*(DI385+DJ385)/1000)</f>
        <v>0</v>
      </c>
      <c r="AC385">
        <f>(-J385*44100)</f>
        <v>0</v>
      </c>
      <c r="AD385">
        <f>2*29.3*R385*0.92*(DK385-W385)</f>
        <v>0</v>
      </c>
      <c r="AE385">
        <f>2*0.95*5.67E-8*(((DK385+$B$7)+273)^4-(W385+273)^4)</f>
        <v>0</v>
      </c>
      <c r="AF385">
        <f>U385+AE385+AC385+AD385</f>
        <v>0</v>
      </c>
      <c r="AG385">
        <f>DH385*AU385*(DC385-DB385*(1000-AU385*DE385)/(1000-AU385*DD385))/(100*CV385)</f>
        <v>0</v>
      </c>
      <c r="AH385">
        <f>1000*DH385*AU385*(DD385-DE385)/(100*CV385*(1000-AU385*DD385))</f>
        <v>0</v>
      </c>
      <c r="AI385">
        <f>(AJ385 - AK385 - DI385*1E3/(8.314*(DK385+273.15)) * AM385/DH385 * AL385) * DH385/(100*CV385) * (1000 - DE385)/1000</f>
        <v>0</v>
      </c>
      <c r="AJ385">
        <v>1358.10882054231</v>
      </c>
      <c r="AK385">
        <v>1311.23854545454</v>
      </c>
      <c r="AL385">
        <v>3.41291534723119</v>
      </c>
      <c r="AM385">
        <v>66.0504921813524</v>
      </c>
      <c r="AN385">
        <f>(AP385 - AO385 + DI385*1E3/(8.314*(DK385+273.15)) * AR385/DH385 * AQ385) * DH385/(100*CV385) * 1000/(1000 - AP385)</f>
        <v>0</v>
      </c>
      <c r="AO385">
        <v>17.6706932204329</v>
      </c>
      <c r="AP385">
        <v>24.3990888111888</v>
      </c>
      <c r="AQ385">
        <v>-0.000217987878784031</v>
      </c>
      <c r="AR385">
        <v>92.47</v>
      </c>
      <c r="AS385">
        <v>0</v>
      </c>
      <c r="AT385">
        <v>0</v>
      </c>
      <c r="AU385">
        <f>IF(AS385*$H$13&gt;=AW385,1.0,(AW385/(AW385-AS385*$H$13)))</f>
        <v>0</v>
      </c>
      <c r="AV385">
        <f>(AU385-1)*100</f>
        <v>0</v>
      </c>
      <c r="AW385">
        <f>MAX(0,($B$13+$C$13*DP385)/(1+$D$13*DP385)*DI385/(DK385+273)*$E$13)</f>
        <v>0</v>
      </c>
      <c r="AX385" t="s">
        <v>418</v>
      </c>
      <c r="AY385" t="s">
        <v>418</v>
      </c>
      <c r="AZ385">
        <v>0</v>
      </c>
      <c r="BA385">
        <v>0</v>
      </c>
      <c r="BB385">
        <f>1-AZ385/BA385</f>
        <v>0</v>
      </c>
      <c r="BC385">
        <v>0</v>
      </c>
      <c r="BD385" t="s">
        <v>418</v>
      </c>
      <c r="BE385" t="s">
        <v>418</v>
      </c>
      <c r="BF385">
        <v>0</v>
      </c>
      <c r="BG385">
        <v>0</v>
      </c>
      <c r="BH385">
        <f>1-BF385/BG385</f>
        <v>0</v>
      </c>
      <c r="BI385">
        <v>0.5</v>
      </c>
      <c r="BJ385">
        <f>CS385</f>
        <v>0</v>
      </c>
      <c r="BK385">
        <f>L385</f>
        <v>0</v>
      </c>
      <c r="BL385">
        <f>BH385*BI385*BJ385</f>
        <v>0</v>
      </c>
      <c r="BM385">
        <f>(BK385-BC385)/BJ385</f>
        <v>0</v>
      </c>
      <c r="BN385">
        <f>(BA385-BG385)/BG385</f>
        <v>0</v>
      </c>
      <c r="BO385">
        <f>AZ385/(BB385+AZ385/BG385)</f>
        <v>0</v>
      </c>
      <c r="BP385" t="s">
        <v>418</v>
      </c>
      <c r="BQ385">
        <v>0</v>
      </c>
      <c r="BR385">
        <f>IF(BQ385&lt;&gt;0, BQ385, BO385)</f>
        <v>0</v>
      </c>
      <c r="BS385">
        <f>1-BR385/BG385</f>
        <v>0</v>
      </c>
      <c r="BT385">
        <f>(BG385-BF385)/(BG385-BR385)</f>
        <v>0</v>
      </c>
      <c r="BU385">
        <f>(BA385-BG385)/(BA385-BR385)</f>
        <v>0</v>
      </c>
      <c r="BV385">
        <f>(BG385-BF385)/(BG385-AZ385)</f>
        <v>0</v>
      </c>
      <c r="BW385">
        <f>(BA385-BG385)/(BA385-AZ385)</f>
        <v>0</v>
      </c>
      <c r="BX385">
        <f>(BT385*BR385/BF385)</f>
        <v>0</v>
      </c>
      <c r="BY385">
        <f>(1-BX385)</f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f>$B$11*DQ385+$C$11*DR385+$F$11*EC385*(1-EF385)</f>
        <v>0</v>
      </c>
      <c r="CS385">
        <f>CR385*CT385</f>
        <v>0</v>
      </c>
      <c r="CT385">
        <f>($B$11*$D$9+$C$11*$D$9+$F$11*((EP385+EH385)/MAX(EP385+EH385+EQ385, 0.1)*$I$9+EQ385/MAX(EP385+EH385+EQ385, 0.1)*$J$9))/($B$11+$C$11+$F$11)</f>
        <v>0</v>
      </c>
      <c r="CU385">
        <f>($B$11*$K$9+$C$11*$K$9+$F$11*((EP385+EH385)/MAX(EP385+EH385+EQ385, 0.1)*$P$9+EQ385/MAX(EP385+EH385+EQ385, 0.1)*$Q$9))/($B$11+$C$11+$F$11)</f>
        <v>0</v>
      </c>
      <c r="CV385">
        <v>6</v>
      </c>
      <c r="CW385">
        <v>0.5</v>
      </c>
      <c r="CX385" t="s">
        <v>419</v>
      </c>
      <c r="CY385">
        <v>2</v>
      </c>
      <c r="CZ385" t="b">
        <v>1</v>
      </c>
      <c r="DA385">
        <v>1659028552.25</v>
      </c>
      <c r="DB385">
        <v>1255.32178571429</v>
      </c>
      <c r="DC385">
        <v>1317.72928571429</v>
      </c>
      <c r="DD385">
        <v>24.4091607142857</v>
      </c>
      <c r="DE385">
        <v>17.6563892857143</v>
      </c>
      <c r="DF385">
        <v>1244.06928571429</v>
      </c>
      <c r="DG385">
        <v>23.9249857142857</v>
      </c>
      <c r="DH385">
        <v>500.100642857143</v>
      </c>
      <c r="DI385">
        <v>90.366175</v>
      </c>
      <c r="DJ385">
        <v>0.0457163857142857</v>
      </c>
      <c r="DK385">
        <v>27.2124821428571</v>
      </c>
      <c r="DL385">
        <v>27.3081428571429</v>
      </c>
      <c r="DM385">
        <v>999.9</v>
      </c>
      <c r="DN385">
        <v>0</v>
      </c>
      <c r="DO385">
        <v>0</v>
      </c>
      <c r="DP385">
        <v>9992.14285714286</v>
      </c>
      <c r="DQ385">
        <v>0</v>
      </c>
      <c r="DR385">
        <v>18.0244678571429</v>
      </c>
      <c r="DS385">
        <v>-62.4071857142857</v>
      </c>
      <c r="DT385">
        <v>1286.72964285714</v>
      </c>
      <c r="DU385">
        <v>1341.41392857143</v>
      </c>
      <c r="DV385">
        <v>6.75277785714286</v>
      </c>
      <c r="DW385">
        <v>1317.72928571429</v>
      </c>
      <c r="DX385">
        <v>17.6563892857143</v>
      </c>
      <c r="DY385">
        <v>2.20576214285714</v>
      </c>
      <c r="DZ385">
        <v>1.59553928571429</v>
      </c>
      <c r="EA385">
        <v>19.004225</v>
      </c>
      <c r="EB385">
        <v>13.9157714285714</v>
      </c>
      <c r="EC385">
        <v>2000.03357142857</v>
      </c>
      <c r="ED385">
        <v>0.97999475</v>
      </c>
      <c r="EE385">
        <v>0.0200053</v>
      </c>
      <c r="EF385">
        <v>0</v>
      </c>
      <c r="EG385">
        <v>844.94575</v>
      </c>
      <c r="EH385">
        <v>5.00063</v>
      </c>
      <c r="EI385">
        <v>16668.2821428571</v>
      </c>
      <c r="EJ385">
        <v>17257.15</v>
      </c>
      <c r="EK385">
        <v>38.0221428571429</v>
      </c>
      <c r="EL385">
        <v>38.062</v>
      </c>
      <c r="EM385">
        <v>37.5110714285714</v>
      </c>
      <c r="EN385">
        <v>37.3860714285714</v>
      </c>
      <c r="EO385">
        <v>39.062</v>
      </c>
      <c r="EP385">
        <v>1955.1225</v>
      </c>
      <c r="EQ385">
        <v>39.9110714285714</v>
      </c>
      <c r="ER385">
        <v>0</v>
      </c>
      <c r="ES385">
        <v>1659028558.9</v>
      </c>
      <c r="ET385">
        <v>0</v>
      </c>
      <c r="EU385">
        <v>844.941730769231</v>
      </c>
      <c r="EV385">
        <v>-2.57822221795675</v>
      </c>
      <c r="EW385">
        <v>-45.6820513110191</v>
      </c>
      <c r="EX385">
        <v>16667.8692307692</v>
      </c>
      <c r="EY385">
        <v>15</v>
      </c>
      <c r="EZ385">
        <v>0</v>
      </c>
      <c r="FA385" t="s">
        <v>420</v>
      </c>
      <c r="FB385">
        <v>1657551626.5</v>
      </c>
      <c r="FC385">
        <v>1657551629</v>
      </c>
      <c r="FD385">
        <v>0</v>
      </c>
      <c r="FE385">
        <v>0.403</v>
      </c>
      <c r="FF385">
        <v>0.009</v>
      </c>
      <c r="FG385">
        <v>9.41</v>
      </c>
      <c r="FH385">
        <v>0.087</v>
      </c>
      <c r="FI385">
        <v>417</v>
      </c>
      <c r="FJ385">
        <v>17</v>
      </c>
      <c r="FK385">
        <v>1.61</v>
      </c>
      <c r="FL385">
        <v>0.59</v>
      </c>
      <c r="FM385">
        <v>-62.4709575</v>
      </c>
      <c r="FN385">
        <v>1.65647392120084</v>
      </c>
      <c r="FO385">
        <v>0.74071199122449</v>
      </c>
      <c r="FP385">
        <v>0</v>
      </c>
      <c r="FQ385">
        <v>845.049058823529</v>
      </c>
      <c r="FR385">
        <v>-2.39446906004434</v>
      </c>
      <c r="FS385">
        <v>0.288204476143589</v>
      </c>
      <c r="FT385">
        <v>0</v>
      </c>
      <c r="FU385">
        <v>6.7671015</v>
      </c>
      <c r="FV385">
        <v>-0.40973493433398</v>
      </c>
      <c r="FW385">
        <v>0.0430227548252085</v>
      </c>
      <c r="FX385">
        <v>0</v>
      </c>
      <c r="FY385">
        <v>0</v>
      </c>
      <c r="FZ385">
        <v>3</v>
      </c>
      <c r="GA385" t="s">
        <v>427</v>
      </c>
      <c r="GB385">
        <v>2.97328</v>
      </c>
      <c r="GC385">
        <v>2.69992</v>
      </c>
      <c r="GD385">
        <v>0.194307</v>
      </c>
      <c r="GE385">
        <v>0.200844</v>
      </c>
      <c r="GF385">
        <v>0.104346</v>
      </c>
      <c r="GG385">
        <v>0.084384</v>
      </c>
      <c r="GH385">
        <v>31386.3</v>
      </c>
      <c r="GI385">
        <v>34042.7</v>
      </c>
      <c r="GJ385">
        <v>35298.5</v>
      </c>
      <c r="GK385">
        <v>38630.8</v>
      </c>
      <c r="GL385">
        <v>44822</v>
      </c>
      <c r="GM385">
        <v>51086.9</v>
      </c>
      <c r="GN385">
        <v>55174</v>
      </c>
      <c r="GO385">
        <v>61959.7</v>
      </c>
      <c r="GP385">
        <v>1.9824</v>
      </c>
      <c r="GQ385">
        <v>1.8486</v>
      </c>
      <c r="GR385">
        <v>0.12964</v>
      </c>
      <c r="GS385">
        <v>0</v>
      </c>
      <c r="GT385">
        <v>25.2097</v>
      </c>
      <c r="GU385">
        <v>999.9</v>
      </c>
      <c r="GV385">
        <v>57.227</v>
      </c>
      <c r="GW385">
        <v>29.195</v>
      </c>
      <c r="GX385">
        <v>25.7568</v>
      </c>
      <c r="GY385">
        <v>55.4664</v>
      </c>
      <c r="GZ385">
        <v>43.0609</v>
      </c>
      <c r="HA385">
        <v>1</v>
      </c>
      <c r="HB385">
        <v>-0.0589837</v>
      </c>
      <c r="HC385">
        <v>0.0705882</v>
      </c>
      <c r="HD385">
        <v>20.1141</v>
      </c>
      <c r="HE385">
        <v>5.19932</v>
      </c>
      <c r="HF385">
        <v>12.0052</v>
      </c>
      <c r="HG385">
        <v>4.976</v>
      </c>
      <c r="HH385">
        <v>3.2936</v>
      </c>
      <c r="HI385">
        <v>9999</v>
      </c>
      <c r="HJ385">
        <v>9999</v>
      </c>
      <c r="HK385">
        <v>9999</v>
      </c>
      <c r="HL385">
        <v>629</v>
      </c>
      <c r="HM385">
        <v>1.86313</v>
      </c>
      <c r="HN385">
        <v>1.86798</v>
      </c>
      <c r="HO385">
        <v>1.86783</v>
      </c>
      <c r="HP385">
        <v>1.86893</v>
      </c>
      <c r="HQ385">
        <v>1.86981</v>
      </c>
      <c r="HR385">
        <v>1.86584</v>
      </c>
      <c r="HS385">
        <v>1.86691</v>
      </c>
      <c r="HT385">
        <v>1.86829</v>
      </c>
      <c r="HU385">
        <v>5</v>
      </c>
      <c r="HV385">
        <v>0</v>
      </c>
      <c r="HW385">
        <v>0</v>
      </c>
      <c r="HX385">
        <v>0</v>
      </c>
      <c r="HY385" t="s">
        <v>422</v>
      </c>
      <c r="HZ385" t="s">
        <v>423</v>
      </c>
      <c r="IA385" t="s">
        <v>424</v>
      </c>
      <c r="IB385" t="s">
        <v>424</v>
      </c>
      <c r="IC385" t="s">
        <v>424</v>
      </c>
      <c r="ID385" t="s">
        <v>424</v>
      </c>
      <c r="IE385">
        <v>0</v>
      </c>
      <c r="IF385">
        <v>100</v>
      </c>
      <c r="IG385">
        <v>100</v>
      </c>
      <c r="IH385">
        <v>11.38</v>
      </c>
      <c r="II385">
        <v>0.4836</v>
      </c>
      <c r="IJ385">
        <v>4.02706509432224</v>
      </c>
      <c r="IK385">
        <v>0.00601174518973114</v>
      </c>
      <c r="IL385">
        <v>2.77886958061485e-07</v>
      </c>
      <c r="IM385">
        <v>-3.54636231360687e-10</v>
      </c>
      <c r="IN385">
        <v>-0.0404303883988718</v>
      </c>
      <c r="IO385">
        <v>-0.0177815531441476</v>
      </c>
      <c r="IP385">
        <v>0.00205572605671414</v>
      </c>
      <c r="IQ385">
        <v>-1.65519735432211e-05</v>
      </c>
      <c r="IR385">
        <v>-4</v>
      </c>
      <c r="IS385">
        <v>1848</v>
      </c>
      <c r="IT385">
        <v>1</v>
      </c>
      <c r="IU385">
        <v>25</v>
      </c>
      <c r="IV385">
        <v>24615.6</v>
      </c>
      <c r="IW385">
        <v>24615.5</v>
      </c>
      <c r="IX385">
        <v>2.62695</v>
      </c>
      <c r="IY385">
        <v>2.59033</v>
      </c>
      <c r="IZ385">
        <v>1.54785</v>
      </c>
      <c r="JA385">
        <v>2.30347</v>
      </c>
      <c r="JB385">
        <v>1.34644</v>
      </c>
      <c r="JC385">
        <v>2.39136</v>
      </c>
      <c r="JD385">
        <v>33.6254</v>
      </c>
      <c r="JE385">
        <v>24.2188</v>
      </c>
      <c r="JF385">
        <v>18</v>
      </c>
      <c r="JG385">
        <v>496.53</v>
      </c>
      <c r="JH385">
        <v>410.589</v>
      </c>
      <c r="JI385">
        <v>25.0004</v>
      </c>
      <c r="JJ385">
        <v>26.469</v>
      </c>
      <c r="JK385">
        <v>30.0001</v>
      </c>
      <c r="JL385">
        <v>26.3955</v>
      </c>
      <c r="JM385">
        <v>26.3378</v>
      </c>
      <c r="JN385">
        <v>52.6223</v>
      </c>
      <c r="JO385">
        <v>38.19</v>
      </c>
      <c r="JP385">
        <v>79.6061</v>
      </c>
      <c r="JQ385">
        <v>25</v>
      </c>
      <c r="JR385">
        <v>1355.5</v>
      </c>
      <c r="JS385">
        <v>17.7906</v>
      </c>
      <c r="JT385">
        <v>102.352</v>
      </c>
      <c r="JU385">
        <v>103.135</v>
      </c>
    </row>
    <row r="386" spans="1:281">
      <c r="A386">
        <v>370</v>
      </c>
      <c r="B386">
        <v>1659028565</v>
      </c>
      <c r="C386">
        <v>4881.90000009537</v>
      </c>
      <c r="D386" t="s">
        <v>1167</v>
      </c>
      <c r="E386" t="s">
        <v>1168</v>
      </c>
      <c r="F386">
        <v>5</v>
      </c>
      <c r="G386" t="s">
        <v>1006</v>
      </c>
      <c r="H386" t="s">
        <v>417</v>
      </c>
      <c r="I386">
        <v>1659028557.51852</v>
      </c>
      <c r="J386">
        <f>(K386)/1000</f>
        <v>0</v>
      </c>
      <c r="K386">
        <f>IF(CZ386, AN386, AH386)</f>
        <v>0</v>
      </c>
      <c r="L386">
        <f>IF(CZ386, AI386, AG386)</f>
        <v>0</v>
      </c>
      <c r="M386">
        <f>DB386 - IF(AU386&gt;1, L386*CV386*100.0/(AW386*DP386), 0)</f>
        <v>0</v>
      </c>
      <c r="N386">
        <f>((T386-J386/2)*M386-L386)/(T386+J386/2)</f>
        <v>0</v>
      </c>
      <c r="O386">
        <f>N386*(DI386+DJ386)/1000.0</f>
        <v>0</v>
      </c>
      <c r="P386">
        <f>(DB386 - IF(AU386&gt;1, L386*CV386*100.0/(AW386*DP386), 0))*(DI386+DJ386)/1000.0</f>
        <v>0</v>
      </c>
      <c r="Q386">
        <f>2.0/((1/S386-1/R386)+SIGN(S386)*SQRT((1/S386-1/R386)*(1/S386-1/R386) + 4*CW386/((CW386+1)*(CW386+1))*(2*1/S386*1/R386-1/R386*1/R386)))</f>
        <v>0</v>
      </c>
      <c r="R386">
        <f>IF(LEFT(CX386,1)&lt;&gt;"0",IF(LEFT(CX386,1)="1",3.0,CY386),$D$5+$E$5*(DP386*DI386/($K$5*1000))+$F$5*(DP386*DI386/($K$5*1000))*MAX(MIN(CV386,$J$5),$I$5)*MAX(MIN(CV386,$J$5),$I$5)+$G$5*MAX(MIN(CV386,$J$5),$I$5)*(DP386*DI386/($K$5*1000))+$H$5*(DP386*DI386/($K$5*1000))*(DP386*DI386/($K$5*1000)))</f>
        <v>0</v>
      </c>
      <c r="S386">
        <f>J386*(1000-(1000*0.61365*exp(17.502*W386/(240.97+W386))/(DI386+DJ386)+DD386)/2)/(1000*0.61365*exp(17.502*W386/(240.97+W386))/(DI386+DJ386)-DD386)</f>
        <v>0</v>
      </c>
      <c r="T386">
        <f>1/((CW386+1)/(Q386/1.6)+1/(R386/1.37)) + CW386/((CW386+1)/(Q386/1.6) + CW386/(R386/1.37))</f>
        <v>0</v>
      </c>
      <c r="U386">
        <f>(CR386*CU386)</f>
        <v>0</v>
      </c>
      <c r="V386">
        <f>(DK386+(U386+2*0.95*5.67E-8*(((DK386+$B$7)+273)^4-(DK386+273)^4)-44100*J386)/(1.84*29.3*R386+8*0.95*5.67E-8*(DK386+273)^3))</f>
        <v>0</v>
      </c>
      <c r="W386">
        <f>($C$7*DL386+$D$7*DM386+$E$7*V386)</f>
        <v>0</v>
      </c>
      <c r="X386">
        <f>0.61365*exp(17.502*W386/(240.97+W386))</f>
        <v>0</v>
      </c>
      <c r="Y386">
        <f>(Z386/AA386*100)</f>
        <v>0</v>
      </c>
      <c r="Z386">
        <f>DD386*(DI386+DJ386)/1000</f>
        <v>0</v>
      </c>
      <c r="AA386">
        <f>0.61365*exp(17.502*DK386/(240.97+DK386))</f>
        <v>0</v>
      </c>
      <c r="AB386">
        <f>(X386-DD386*(DI386+DJ386)/1000)</f>
        <v>0</v>
      </c>
      <c r="AC386">
        <f>(-J386*44100)</f>
        <v>0</v>
      </c>
      <c r="AD386">
        <f>2*29.3*R386*0.92*(DK386-W386)</f>
        <v>0</v>
      </c>
      <c r="AE386">
        <f>2*0.95*5.67E-8*(((DK386+$B$7)+273)^4-(W386+273)^4)</f>
        <v>0</v>
      </c>
      <c r="AF386">
        <f>U386+AE386+AC386+AD386</f>
        <v>0</v>
      </c>
      <c r="AG386">
        <f>DH386*AU386*(DC386-DB386*(1000-AU386*DE386)/(1000-AU386*DD386))/(100*CV386)</f>
        <v>0</v>
      </c>
      <c r="AH386">
        <f>1000*DH386*AU386*(DD386-DE386)/(100*CV386*(1000-AU386*DD386))</f>
        <v>0</v>
      </c>
      <c r="AI386">
        <f>(AJ386 - AK386 - DI386*1E3/(8.314*(DK386+273.15)) * AM386/DH386 * AL386) * DH386/(100*CV386) * (1000 - DE386)/1000</f>
        <v>0</v>
      </c>
      <c r="AJ386">
        <v>1375.60571981789</v>
      </c>
      <c r="AK386">
        <v>1328.32721212121</v>
      </c>
      <c r="AL386">
        <v>3.41938904614738</v>
      </c>
      <c r="AM386">
        <v>66.0504921813524</v>
      </c>
      <c r="AN386">
        <f>(AP386 - AO386 + DI386*1E3/(8.314*(DK386+273.15)) * AR386/DH386 * AQ386) * DH386/(100*CV386) * 1000/(1000 - AP386)</f>
        <v>0</v>
      </c>
      <c r="AO386">
        <v>17.7388413126407</v>
      </c>
      <c r="AP386">
        <v>24.4090552447553</v>
      </c>
      <c r="AQ386">
        <v>0.000442036363640599</v>
      </c>
      <c r="AR386">
        <v>92.47</v>
      </c>
      <c r="AS386">
        <v>0</v>
      </c>
      <c r="AT386">
        <v>0</v>
      </c>
      <c r="AU386">
        <f>IF(AS386*$H$13&gt;=AW386,1.0,(AW386/(AW386-AS386*$H$13)))</f>
        <v>0</v>
      </c>
      <c r="AV386">
        <f>(AU386-1)*100</f>
        <v>0</v>
      </c>
      <c r="AW386">
        <f>MAX(0,($B$13+$C$13*DP386)/(1+$D$13*DP386)*DI386/(DK386+273)*$E$13)</f>
        <v>0</v>
      </c>
      <c r="AX386" t="s">
        <v>418</v>
      </c>
      <c r="AY386" t="s">
        <v>418</v>
      </c>
      <c r="AZ386">
        <v>0</v>
      </c>
      <c r="BA386">
        <v>0</v>
      </c>
      <c r="BB386">
        <f>1-AZ386/BA386</f>
        <v>0</v>
      </c>
      <c r="BC386">
        <v>0</v>
      </c>
      <c r="BD386" t="s">
        <v>418</v>
      </c>
      <c r="BE386" t="s">
        <v>418</v>
      </c>
      <c r="BF386">
        <v>0</v>
      </c>
      <c r="BG386">
        <v>0</v>
      </c>
      <c r="BH386">
        <f>1-BF386/BG386</f>
        <v>0</v>
      </c>
      <c r="BI386">
        <v>0.5</v>
      </c>
      <c r="BJ386">
        <f>CS386</f>
        <v>0</v>
      </c>
      <c r="BK386">
        <f>L386</f>
        <v>0</v>
      </c>
      <c r="BL386">
        <f>BH386*BI386*BJ386</f>
        <v>0</v>
      </c>
      <c r="BM386">
        <f>(BK386-BC386)/BJ386</f>
        <v>0</v>
      </c>
      <c r="BN386">
        <f>(BA386-BG386)/BG386</f>
        <v>0</v>
      </c>
      <c r="BO386">
        <f>AZ386/(BB386+AZ386/BG386)</f>
        <v>0</v>
      </c>
      <c r="BP386" t="s">
        <v>418</v>
      </c>
      <c r="BQ386">
        <v>0</v>
      </c>
      <c r="BR386">
        <f>IF(BQ386&lt;&gt;0, BQ386, BO386)</f>
        <v>0</v>
      </c>
      <c r="BS386">
        <f>1-BR386/BG386</f>
        <v>0</v>
      </c>
      <c r="BT386">
        <f>(BG386-BF386)/(BG386-BR386)</f>
        <v>0</v>
      </c>
      <c r="BU386">
        <f>(BA386-BG386)/(BA386-BR386)</f>
        <v>0</v>
      </c>
      <c r="BV386">
        <f>(BG386-BF386)/(BG386-AZ386)</f>
        <v>0</v>
      </c>
      <c r="BW386">
        <f>(BA386-BG386)/(BA386-AZ386)</f>
        <v>0</v>
      </c>
      <c r="BX386">
        <f>(BT386*BR386/BF386)</f>
        <v>0</v>
      </c>
      <c r="BY386">
        <f>(1-BX386)</f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f>$B$11*DQ386+$C$11*DR386+$F$11*EC386*(1-EF386)</f>
        <v>0</v>
      </c>
      <c r="CS386">
        <f>CR386*CT386</f>
        <v>0</v>
      </c>
      <c r="CT386">
        <f>($B$11*$D$9+$C$11*$D$9+$F$11*((EP386+EH386)/MAX(EP386+EH386+EQ386, 0.1)*$I$9+EQ386/MAX(EP386+EH386+EQ386, 0.1)*$J$9))/($B$11+$C$11+$F$11)</f>
        <v>0</v>
      </c>
      <c r="CU386">
        <f>($B$11*$K$9+$C$11*$K$9+$F$11*((EP386+EH386)/MAX(EP386+EH386+EQ386, 0.1)*$P$9+EQ386/MAX(EP386+EH386+EQ386, 0.1)*$Q$9))/($B$11+$C$11+$F$11)</f>
        <v>0</v>
      </c>
      <c r="CV386">
        <v>6</v>
      </c>
      <c r="CW386">
        <v>0.5</v>
      </c>
      <c r="CX386" t="s">
        <v>419</v>
      </c>
      <c r="CY386">
        <v>2</v>
      </c>
      <c r="CZ386" t="b">
        <v>1</v>
      </c>
      <c r="DA386">
        <v>1659028557.51852</v>
      </c>
      <c r="DB386">
        <v>1272.7662962963</v>
      </c>
      <c r="DC386">
        <v>1335.19148148148</v>
      </c>
      <c r="DD386">
        <v>24.4020444444444</v>
      </c>
      <c r="DE386">
        <v>17.6901962962963</v>
      </c>
      <c r="DF386">
        <v>1261.42666666667</v>
      </c>
      <c r="DG386">
        <v>23.9182185185185</v>
      </c>
      <c r="DH386">
        <v>500.070037037037</v>
      </c>
      <c r="DI386">
        <v>90.3660111111111</v>
      </c>
      <c r="DJ386">
        <v>0.0457125444444444</v>
      </c>
      <c r="DK386">
        <v>27.2165740740741</v>
      </c>
      <c r="DL386">
        <v>27.3177074074074</v>
      </c>
      <c r="DM386">
        <v>999.9</v>
      </c>
      <c r="DN386">
        <v>0</v>
      </c>
      <c r="DO386">
        <v>0</v>
      </c>
      <c r="DP386">
        <v>9985.55555555555</v>
      </c>
      <c r="DQ386">
        <v>0</v>
      </c>
      <c r="DR386">
        <v>18.0611185185185</v>
      </c>
      <c r="DS386">
        <v>-62.4246814814815</v>
      </c>
      <c r="DT386">
        <v>1304.60111111111</v>
      </c>
      <c r="DU386">
        <v>1359.23666666667</v>
      </c>
      <c r="DV386">
        <v>6.71184925925926</v>
      </c>
      <c r="DW386">
        <v>1335.19148148148</v>
      </c>
      <c r="DX386">
        <v>17.6901962962963</v>
      </c>
      <c r="DY386">
        <v>2.20511518518519</v>
      </c>
      <c r="DZ386">
        <v>1.59859148148148</v>
      </c>
      <c r="EA386">
        <v>18.9995222222222</v>
      </c>
      <c r="EB386">
        <v>13.9451962962963</v>
      </c>
      <c r="EC386">
        <v>2000.0437037037</v>
      </c>
      <c r="ED386">
        <v>0.979994888888889</v>
      </c>
      <c r="EE386">
        <v>0.0200051518518519</v>
      </c>
      <c r="EF386">
        <v>0</v>
      </c>
      <c r="EG386">
        <v>844.691185185185</v>
      </c>
      <c r="EH386">
        <v>5.00063</v>
      </c>
      <c r="EI386">
        <v>16663.9925925926</v>
      </c>
      <c r="EJ386">
        <v>17257.2481481481</v>
      </c>
      <c r="EK386">
        <v>38.0436296296296</v>
      </c>
      <c r="EL386">
        <v>38.062</v>
      </c>
      <c r="EM386">
        <v>37.5206666666667</v>
      </c>
      <c r="EN386">
        <v>37.4002592592593</v>
      </c>
      <c r="EO386">
        <v>39.062</v>
      </c>
      <c r="EP386">
        <v>1955.13259259259</v>
      </c>
      <c r="EQ386">
        <v>39.9111111111111</v>
      </c>
      <c r="ER386">
        <v>0</v>
      </c>
      <c r="ES386">
        <v>1659028563.7</v>
      </c>
      <c r="ET386">
        <v>0</v>
      </c>
      <c r="EU386">
        <v>844.691269230769</v>
      </c>
      <c r="EV386">
        <v>-3.36133333854678</v>
      </c>
      <c r="EW386">
        <v>-51.4256410035314</v>
      </c>
      <c r="EX386">
        <v>16663.9692307692</v>
      </c>
      <c r="EY386">
        <v>15</v>
      </c>
      <c r="EZ386">
        <v>0</v>
      </c>
      <c r="FA386" t="s">
        <v>420</v>
      </c>
      <c r="FB386">
        <v>1657551626.5</v>
      </c>
      <c r="FC386">
        <v>1657551629</v>
      </c>
      <c r="FD386">
        <v>0</v>
      </c>
      <c r="FE386">
        <v>0.403</v>
      </c>
      <c r="FF386">
        <v>0.009</v>
      </c>
      <c r="FG386">
        <v>9.41</v>
      </c>
      <c r="FH386">
        <v>0.087</v>
      </c>
      <c r="FI386">
        <v>417</v>
      </c>
      <c r="FJ386">
        <v>17</v>
      </c>
      <c r="FK386">
        <v>1.61</v>
      </c>
      <c r="FL386">
        <v>0.59</v>
      </c>
      <c r="FM386">
        <v>-62.4090575</v>
      </c>
      <c r="FN386">
        <v>-1.75217223264519</v>
      </c>
      <c r="FO386">
        <v>0.66677871924931</v>
      </c>
      <c r="FP386">
        <v>0</v>
      </c>
      <c r="FQ386">
        <v>844.852323529412</v>
      </c>
      <c r="FR386">
        <v>-2.74537814917733</v>
      </c>
      <c r="FS386">
        <v>0.331030984917994</v>
      </c>
      <c r="FT386">
        <v>0</v>
      </c>
      <c r="FU386">
        <v>6.73878675</v>
      </c>
      <c r="FV386">
        <v>-0.514071557223277</v>
      </c>
      <c r="FW386">
        <v>0.0520924105022747</v>
      </c>
      <c r="FX386">
        <v>0</v>
      </c>
      <c r="FY386">
        <v>0</v>
      </c>
      <c r="FZ386">
        <v>3</v>
      </c>
      <c r="GA386" t="s">
        <v>427</v>
      </c>
      <c r="GB386">
        <v>2.97289</v>
      </c>
      <c r="GC386">
        <v>2.69905</v>
      </c>
      <c r="GD386">
        <v>0.195854</v>
      </c>
      <c r="GE386">
        <v>0.20222</v>
      </c>
      <c r="GF386">
        <v>0.104366</v>
      </c>
      <c r="GG386">
        <v>0.0843429</v>
      </c>
      <c r="GH386">
        <v>31326.3</v>
      </c>
      <c r="GI386">
        <v>33984</v>
      </c>
      <c r="GJ386">
        <v>35298.7</v>
      </c>
      <c r="GK386">
        <v>38630.7</v>
      </c>
      <c r="GL386">
        <v>44820.8</v>
      </c>
      <c r="GM386">
        <v>51089.7</v>
      </c>
      <c r="GN386">
        <v>55173.8</v>
      </c>
      <c r="GO386">
        <v>61960.2</v>
      </c>
      <c r="GP386">
        <v>1.982</v>
      </c>
      <c r="GQ386">
        <v>1.8484</v>
      </c>
      <c r="GR386">
        <v>0.126958</v>
      </c>
      <c r="GS386">
        <v>0</v>
      </c>
      <c r="GT386">
        <v>25.2139</v>
      </c>
      <c r="GU386">
        <v>999.9</v>
      </c>
      <c r="GV386">
        <v>57.179</v>
      </c>
      <c r="GW386">
        <v>29.205</v>
      </c>
      <c r="GX386">
        <v>25.7525</v>
      </c>
      <c r="GY386">
        <v>55.8064</v>
      </c>
      <c r="GZ386">
        <v>43.4575</v>
      </c>
      <c r="HA386">
        <v>1</v>
      </c>
      <c r="HB386">
        <v>-0.0589024</v>
      </c>
      <c r="HC386">
        <v>0.071024</v>
      </c>
      <c r="HD386">
        <v>20.1133</v>
      </c>
      <c r="HE386">
        <v>5.19692</v>
      </c>
      <c r="HF386">
        <v>12.004</v>
      </c>
      <c r="HG386">
        <v>4.974</v>
      </c>
      <c r="HH386">
        <v>3.2934</v>
      </c>
      <c r="HI386">
        <v>9999</v>
      </c>
      <c r="HJ386">
        <v>9999</v>
      </c>
      <c r="HK386">
        <v>9999</v>
      </c>
      <c r="HL386">
        <v>629</v>
      </c>
      <c r="HM386">
        <v>1.86313</v>
      </c>
      <c r="HN386">
        <v>1.86804</v>
      </c>
      <c r="HO386">
        <v>1.86783</v>
      </c>
      <c r="HP386">
        <v>1.86896</v>
      </c>
      <c r="HQ386">
        <v>1.86981</v>
      </c>
      <c r="HR386">
        <v>1.86587</v>
      </c>
      <c r="HS386">
        <v>1.86691</v>
      </c>
      <c r="HT386">
        <v>1.86829</v>
      </c>
      <c r="HU386">
        <v>5</v>
      </c>
      <c r="HV386">
        <v>0</v>
      </c>
      <c r="HW386">
        <v>0</v>
      </c>
      <c r="HX386">
        <v>0</v>
      </c>
      <c r="HY386" t="s">
        <v>422</v>
      </c>
      <c r="HZ386" t="s">
        <v>423</v>
      </c>
      <c r="IA386" t="s">
        <v>424</v>
      </c>
      <c r="IB386" t="s">
        <v>424</v>
      </c>
      <c r="IC386" t="s">
        <v>424</v>
      </c>
      <c r="ID386" t="s">
        <v>424</v>
      </c>
      <c r="IE386">
        <v>0</v>
      </c>
      <c r="IF386">
        <v>100</v>
      </c>
      <c r="IG386">
        <v>100</v>
      </c>
      <c r="IH386">
        <v>11.46</v>
      </c>
      <c r="II386">
        <v>0.484</v>
      </c>
      <c r="IJ386">
        <v>4.02706509432224</v>
      </c>
      <c r="IK386">
        <v>0.00601174518973114</v>
      </c>
      <c r="IL386">
        <v>2.77886958061485e-07</v>
      </c>
      <c r="IM386">
        <v>-3.54636231360687e-10</v>
      </c>
      <c r="IN386">
        <v>-0.0404303883988718</v>
      </c>
      <c r="IO386">
        <v>-0.0177815531441476</v>
      </c>
      <c r="IP386">
        <v>0.00205572605671414</v>
      </c>
      <c r="IQ386">
        <v>-1.65519735432211e-05</v>
      </c>
      <c r="IR386">
        <v>-4</v>
      </c>
      <c r="IS386">
        <v>1848</v>
      </c>
      <c r="IT386">
        <v>1</v>
      </c>
      <c r="IU386">
        <v>25</v>
      </c>
      <c r="IV386">
        <v>24615.6</v>
      </c>
      <c r="IW386">
        <v>24615.6</v>
      </c>
      <c r="IX386">
        <v>2.65137</v>
      </c>
      <c r="IY386">
        <v>2.59155</v>
      </c>
      <c r="IZ386">
        <v>1.54785</v>
      </c>
      <c r="JA386">
        <v>2.30347</v>
      </c>
      <c r="JB386">
        <v>1.34644</v>
      </c>
      <c r="JC386">
        <v>2.39258</v>
      </c>
      <c r="JD386">
        <v>33.6254</v>
      </c>
      <c r="JE386">
        <v>24.2188</v>
      </c>
      <c r="JF386">
        <v>18</v>
      </c>
      <c r="JG386">
        <v>496.288</v>
      </c>
      <c r="JH386">
        <v>410.477</v>
      </c>
      <c r="JI386">
        <v>25.0002</v>
      </c>
      <c r="JJ386">
        <v>26.4712</v>
      </c>
      <c r="JK386">
        <v>30.0002</v>
      </c>
      <c r="JL386">
        <v>26.3977</v>
      </c>
      <c r="JM386">
        <v>26.3378</v>
      </c>
      <c r="JN386">
        <v>53.1705</v>
      </c>
      <c r="JO386">
        <v>38.19</v>
      </c>
      <c r="JP386">
        <v>79.6061</v>
      </c>
      <c r="JQ386">
        <v>25</v>
      </c>
      <c r="JR386">
        <v>1375.67</v>
      </c>
      <c r="JS386">
        <v>17.8066</v>
      </c>
      <c r="JT386">
        <v>102.352</v>
      </c>
      <c r="JU386">
        <v>103.135</v>
      </c>
    </row>
    <row r="387" spans="1:281">
      <c r="A387">
        <v>371</v>
      </c>
      <c r="B387">
        <v>1659028570</v>
      </c>
      <c r="C387">
        <v>4886.90000009537</v>
      </c>
      <c r="D387" t="s">
        <v>1169</v>
      </c>
      <c r="E387" t="s">
        <v>1170</v>
      </c>
      <c r="F387">
        <v>5</v>
      </c>
      <c r="G387" t="s">
        <v>1006</v>
      </c>
      <c r="H387" t="s">
        <v>417</v>
      </c>
      <c r="I387">
        <v>1659028562.23214</v>
      </c>
      <c r="J387">
        <f>(K387)/1000</f>
        <v>0</v>
      </c>
      <c r="K387">
        <f>IF(CZ387, AN387, AH387)</f>
        <v>0</v>
      </c>
      <c r="L387">
        <f>IF(CZ387, AI387, AG387)</f>
        <v>0</v>
      </c>
      <c r="M387">
        <f>DB387 - IF(AU387&gt;1, L387*CV387*100.0/(AW387*DP387), 0)</f>
        <v>0</v>
      </c>
      <c r="N387">
        <f>((T387-J387/2)*M387-L387)/(T387+J387/2)</f>
        <v>0</v>
      </c>
      <c r="O387">
        <f>N387*(DI387+DJ387)/1000.0</f>
        <v>0</v>
      </c>
      <c r="P387">
        <f>(DB387 - IF(AU387&gt;1, L387*CV387*100.0/(AW387*DP387), 0))*(DI387+DJ387)/1000.0</f>
        <v>0</v>
      </c>
      <c r="Q387">
        <f>2.0/((1/S387-1/R387)+SIGN(S387)*SQRT((1/S387-1/R387)*(1/S387-1/R387) + 4*CW387/((CW387+1)*(CW387+1))*(2*1/S387*1/R387-1/R387*1/R387)))</f>
        <v>0</v>
      </c>
      <c r="R387">
        <f>IF(LEFT(CX387,1)&lt;&gt;"0",IF(LEFT(CX387,1)="1",3.0,CY387),$D$5+$E$5*(DP387*DI387/($K$5*1000))+$F$5*(DP387*DI387/($K$5*1000))*MAX(MIN(CV387,$J$5),$I$5)*MAX(MIN(CV387,$J$5),$I$5)+$G$5*MAX(MIN(CV387,$J$5),$I$5)*(DP387*DI387/($K$5*1000))+$H$5*(DP387*DI387/($K$5*1000))*(DP387*DI387/($K$5*1000)))</f>
        <v>0</v>
      </c>
      <c r="S387">
        <f>J387*(1000-(1000*0.61365*exp(17.502*W387/(240.97+W387))/(DI387+DJ387)+DD387)/2)/(1000*0.61365*exp(17.502*W387/(240.97+W387))/(DI387+DJ387)-DD387)</f>
        <v>0</v>
      </c>
      <c r="T387">
        <f>1/((CW387+1)/(Q387/1.6)+1/(R387/1.37)) + CW387/((CW387+1)/(Q387/1.6) + CW387/(R387/1.37))</f>
        <v>0</v>
      </c>
      <c r="U387">
        <f>(CR387*CU387)</f>
        <v>0</v>
      </c>
      <c r="V387">
        <f>(DK387+(U387+2*0.95*5.67E-8*(((DK387+$B$7)+273)^4-(DK387+273)^4)-44100*J387)/(1.84*29.3*R387+8*0.95*5.67E-8*(DK387+273)^3))</f>
        <v>0</v>
      </c>
      <c r="W387">
        <f>($C$7*DL387+$D$7*DM387+$E$7*V387)</f>
        <v>0</v>
      </c>
      <c r="X387">
        <f>0.61365*exp(17.502*W387/(240.97+W387))</f>
        <v>0</v>
      </c>
      <c r="Y387">
        <f>(Z387/AA387*100)</f>
        <v>0</v>
      </c>
      <c r="Z387">
        <f>DD387*(DI387+DJ387)/1000</f>
        <v>0</v>
      </c>
      <c r="AA387">
        <f>0.61365*exp(17.502*DK387/(240.97+DK387))</f>
        <v>0</v>
      </c>
      <c r="AB387">
        <f>(X387-DD387*(DI387+DJ387)/1000)</f>
        <v>0</v>
      </c>
      <c r="AC387">
        <f>(-J387*44100)</f>
        <v>0</v>
      </c>
      <c r="AD387">
        <f>2*29.3*R387*0.92*(DK387-W387)</f>
        <v>0</v>
      </c>
      <c r="AE387">
        <f>2*0.95*5.67E-8*(((DK387+$B$7)+273)^4-(W387+273)^4)</f>
        <v>0</v>
      </c>
      <c r="AF387">
        <f>U387+AE387+AC387+AD387</f>
        <v>0</v>
      </c>
      <c r="AG387">
        <f>DH387*AU387*(DC387-DB387*(1000-AU387*DE387)/(1000-AU387*DD387))/(100*CV387)</f>
        <v>0</v>
      </c>
      <c r="AH387">
        <f>1000*DH387*AU387*(DD387-DE387)/(100*CV387*(1000-AU387*DD387))</f>
        <v>0</v>
      </c>
      <c r="AI387">
        <f>(AJ387 - AK387 - DI387*1E3/(8.314*(DK387+273.15)) * AM387/DH387 * AL387) * DH387/(100*CV387) * (1000 - DE387)/1000</f>
        <v>0</v>
      </c>
      <c r="AJ387">
        <v>1392.43170158111</v>
      </c>
      <c r="AK387">
        <v>1345.32375757576</v>
      </c>
      <c r="AL387">
        <v>3.47220493548856</v>
      </c>
      <c r="AM387">
        <v>66.0504921813524</v>
      </c>
      <c r="AN387">
        <f>(AP387 - AO387 + DI387*1E3/(8.314*(DK387+273.15)) * AR387/DH387 * AQ387) * DH387/(100*CV387) * 1000/(1000 - AP387)</f>
        <v>0</v>
      </c>
      <c r="AO387">
        <v>17.7302663490909</v>
      </c>
      <c r="AP387">
        <v>24.3937286713287</v>
      </c>
      <c r="AQ387">
        <v>-0.00018955959595778</v>
      </c>
      <c r="AR387">
        <v>92.47</v>
      </c>
      <c r="AS387">
        <v>0</v>
      </c>
      <c r="AT387">
        <v>0</v>
      </c>
      <c r="AU387">
        <f>IF(AS387*$H$13&gt;=AW387,1.0,(AW387/(AW387-AS387*$H$13)))</f>
        <v>0</v>
      </c>
      <c r="AV387">
        <f>(AU387-1)*100</f>
        <v>0</v>
      </c>
      <c r="AW387">
        <f>MAX(0,($B$13+$C$13*DP387)/(1+$D$13*DP387)*DI387/(DK387+273)*$E$13)</f>
        <v>0</v>
      </c>
      <c r="AX387" t="s">
        <v>418</v>
      </c>
      <c r="AY387" t="s">
        <v>418</v>
      </c>
      <c r="AZ387">
        <v>0</v>
      </c>
      <c r="BA387">
        <v>0</v>
      </c>
      <c r="BB387">
        <f>1-AZ387/BA387</f>
        <v>0</v>
      </c>
      <c r="BC387">
        <v>0</v>
      </c>
      <c r="BD387" t="s">
        <v>418</v>
      </c>
      <c r="BE387" t="s">
        <v>418</v>
      </c>
      <c r="BF387">
        <v>0</v>
      </c>
      <c r="BG387">
        <v>0</v>
      </c>
      <c r="BH387">
        <f>1-BF387/BG387</f>
        <v>0</v>
      </c>
      <c r="BI387">
        <v>0.5</v>
      </c>
      <c r="BJ387">
        <f>CS387</f>
        <v>0</v>
      </c>
      <c r="BK387">
        <f>L387</f>
        <v>0</v>
      </c>
      <c r="BL387">
        <f>BH387*BI387*BJ387</f>
        <v>0</v>
      </c>
      <c r="BM387">
        <f>(BK387-BC387)/BJ387</f>
        <v>0</v>
      </c>
      <c r="BN387">
        <f>(BA387-BG387)/BG387</f>
        <v>0</v>
      </c>
      <c r="BO387">
        <f>AZ387/(BB387+AZ387/BG387)</f>
        <v>0</v>
      </c>
      <c r="BP387" t="s">
        <v>418</v>
      </c>
      <c r="BQ387">
        <v>0</v>
      </c>
      <c r="BR387">
        <f>IF(BQ387&lt;&gt;0, BQ387, BO387)</f>
        <v>0</v>
      </c>
      <c r="BS387">
        <f>1-BR387/BG387</f>
        <v>0</v>
      </c>
      <c r="BT387">
        <f>(BG387-BF387)/(BG387-BR387)</f>
        <v>0</v>
      </c>
      <c r="BU387">
        <f>(BA387-BG387)/(BA387-BR387)</f>
        <v>0</v>
      </c>
      <c r="BV387">
        <f>(BG387-BF387)/(BG387-AZ387)</f>
        <v>0</v>
      </c>
      <c r="BW387">
        <f>(BA387-BG387)/(BA387-AZ387)</f>
        <v>0</v>
      </c>
      <c r="BX387">
        <f>(BT387*BR387/BF387)</f>
        <v>0</v>
      </c>
      <c r="BY387">
        <f>(1-BX387)</f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f>$B$11*DQ387+$C$11*DR387+$F$11*EC387*(1-EF387)</f>
        <v>0</v>
      </c>
      <c r="CS387">
        <f>CR387*CT387</f>
        <v>0</v>
      </c>
      <c r="CT387">
        <f>($B$11*$D$9+$C$11*$D$9+$F$11*((EP387+EH387)/MAX(EP387+EH387+EQ387, 0.1)*$I$9+EQ387/MAX(EP387+EH387+EQ387, 0.1)*$J$9))/($B$11+$C$11+$F$11)</f>
        <v>0</v>
      </c>
      <c r="CU387">
        <f>($B$11*$K$9+$C$11*$K$9+$F$11*((EP387+EH387)/MAX(EP387+EH387+EQ387, 0.1)*$P$9+EQ387/MAX(EP387+EH387+EQ387, 0.1)*$Q$9))/($B$11+$C$11+$F$11)</f>
        <v>0</v>
      </c>
      <c r="CV387">
        <v>6</v>
      </c>
      <c r="CW387">
        <v>0.5</v>
      </c>
      <c r="CX387" t="s">
        <v>419</v>
      </c>
      <c r="CY387">
        <v>2</v>
      </c>
      <c r="CZ387" t="b">
        <v>1</v>
      </c>
      <c r="DA387">
        <v>1659028562.23214</v>
      </c>
      <c r="DB387">
        <v>1288.28642857143</v>
      </c>
      <c r="DC387">
        <v>1350.87892857143</v>
      </c>
      <c r="DD387">
        <v>24.4012142857143</v>
      </c>
      <c r="DE387">
        <v>17.7181535714286</v>
      </c>
      <c r="DF387">
        <v>1276.86964285714</v>
      </c>
      <c r="DG387">
        <v>23.917425</v>
      </c>
      <c r="DH387">
        <v>500.077</v>
      </c>
      <c r="DI387">
        <v>90.3660107142857</v>
      </c>
      <c r="DJ387">
        <v>0.045425475</v>
      </c>
      <c r="DK387">
        <v>27.2198</v>
      </c>
      <c r="DL387">
        <v>27.322325</v>
      </c>
      <c r="DM387">
        <v>999.9</v>
      </c>
      <c r="DN387">
        <v>0</v>
      </c>
      <c r="DO387">
        <v>0</v>
      </c>
      <c r="DP387">
        <v>9998.57142857143</v>
      </c>
      <c r="DQ387">
        <v>0</v>
      </c>
      <c r="DR387">
        <v>18.0938</v>
      </c>
      <c r="DS387">
        <v>-62.5926678571429</v>
      </c>
      <c r="DT387">
        <v>1320.50821428571</v>
      </c>
      <c r="DU387">
        <v>1375.24607142857</v>
      </c>
      <c r="DV387">
        <v>6.68306535714286</v>
      </c>
      <c r="DW387">
        <v>1350.87892857143</v>
      </c>
      <c r="DX387">
        <v>17.7181535714286</v>
      </c>
      <c r="DY387">
        <v>2.20504</v>
      </c>
      <c r="DZ387">
        <v>1.6011175</v>
      </c>
      <c r="EA387">
        <v>18.9989785714286</v>
      </c>
      <c r="EB387">
        <v>13.9695464285714</v>
      </c>
      <c r="EC387">
        <v>2000.03857142857</v>
      </c>
      <c r="ED387">
        <v>0.979994857142857</v>
      </c>
      <c r="EE387">
        <v>0.0200051857142857</v>
      </c>
      <c r="EF387">
        <v>0</v>
      </c>
      <c r="EG387">
        <v>844.426535714286</v>
      </c>
      <c r="EH387">
        <v>5.00063</v>
      </c>
      <c r="EI387">
        <v>16659.8285714286</v>
      </c>
      <c r="EJ387">
        <v>17257.2035714286</v>
      </c>
      <c r="EK387">
        <v>38.0531428571429</v>
      </c>
      <c r="EL387">
        <v>38.062</v>
      </c>
      <c r="EM387">
        <v>37.5221428571429</v>
      </c>
      <c r="EN387">
        <v>37.4104285714286</v>
      </c>
      <c r="EO387">
        <v>39.062</v>
      </c>
      <c r="EP387">
        <v>1955.1275</v>
      </c>
      <c r="EQ387">
        <v>39.9110714285714</v>
      </c>
      <c r="ER387">
        <v>0</v>
      </c>
      <c r="ES387">
        <v>1659028569.1</v>
      </c>
      <c r="ET387">
        <v>0</v>
      </c>
      <c r="EU387">
        <v>844.3806</v>
      </c>
      <c r="EV387">
        <v>-3.43761539027436</v>
      </c>
      <c r="EW387">
        <v>-59.6307692883543</v>
      </c>
      <c r="EX387">
        <v>16658.84</v>
      </c>
      <c r="EY387">
        <v>15</v>
      </c>
      <c r="EZ387">
        <v>0</v>
      </c>
      <c r="FA387" t="s">
        <v>420</v>
      </c>
      <c r="FB387">
        <v>1657551626.5</v>
      </c>
      <c r="FC387">
        <v>1657551629</v>
      </c>
      <c r="FD387">
        <v>0</v>
      </c>
      <c r="FE387">
        <v>0.403</v>
      </c>
      <c r="FF387">
        <v>0.009</v>
      </c>
      <c r="FG387">
        <v>9.41</v>
      </c>
      <c r="FH387">
        <v>0.087</v>
      </c>
      <c r="FI387">
        <v>417</v>
      </c>
      <c r="FJ387">
        <v>17</v>
      </c>
      <c r="FK387">
        <v>1.61</v>
      </c>
      <c r="FL387">
        <v>0.59</v>
      </c>
      <c r="FM387">
        <v>-62.5334675</v>
      </c>
      <c r="FN387">
        <v>-0.0414517823639141</v>
      </c>
      <c r="FO387">
        <v>0.620906750803815</v>
      </c>
      <c r="FP387">
        <v>1</v>
      </c>
      <c r="FQ387">
        <v>844.641470588235</v>
      </c>
      <c r="FR387">
        <v>-3.03358288880444</v>
      </c>
      <c r="FS387">
        <v>0.342016531703485</v>
      </c>
      <c r="FT387">
        <v>0</v>
      </c>
      <c r="FU387">
        <v>6.70921675</v>
      </c>
      <c r="FV387">
        <v>-0.424308405253287</v>
      </c>
      <c r="FW387">
        <v>0.0460991531043413</v>
      </c>
      <c r="FX387">
        <v>0</v>
      </c>
      <c r="FY387">
        <v>1</v>
      </c>
      <c r="FZ387">
        <v>3</v>
      </c>
      <c r="GA387" t="s">
        <v>421</v>
      </c>
      <c r="GB387">
        <v>2.97399</v>
      </c>
      <c r="GC387">
        <v>2.69958</v>
      </c>
      <c r="GD387">
        <v>0.197385</v>
      </c>
      <c r="GE387">
        <v>0.203895</v>
      </c>
      <c r="GF387">
        <v>0.104321</v>
      </c>
      <c r="GG387">
        <v>0.0843502</v>
      </c>
      <c r="GH387">
        <v>31266.1</v>
      </c>
      <c r="GI387">
        <v>33912.6</v>
      </c>
      <c r="GJ387">
        <v>35298</v>
      </c>
      <c r="GK387">
        <v>38630.6</v>
      </c>
      <c r="GL387">
        <v>44823.1</v>
      </c>
      <c r="GM387">
        <v>51088.9</v>
      </c>
      <c r="GN387">
        <v>55173.8</v>
      </c>
      <c r="GO387">
        <v>61959.7</v>
      </c>
      <c r="GP387">
        <v>1.9822</v>
      </c>
      <c r="GQ387">
        <v>1.8478</v>
      </c>
      <c r="GR387">
        <v>0.12666</v>
      </c>
      <c r="GS387">
        <v>0</v>
      </c>
      <c r="GT387">
        <v>25.2182</v>
      </c>
      <c r="GU387">
        <v>999.9</v>
      </c>
      <c r="GV387">
        <v>57.154</v>
      </c>
      <c r="GW387">
        <v>29.195</v>
      </c>
      <c r="GX387">
        <v>25.7233</v>
      </c>
      <c r="GY387">
        <v>55.9664</v>
      </c>
      <c r="GZ387">
        <v>42.9647</v>
      </c>
      <c r="HA387">
        <v>1</v>
      </c>
      <c r="HB387">
        <v>-0.0584146</v>
      </c>
      <c r="HC387">
        <v>0.0721133</v>
      </c>
      <c r="HD387">
        <v>20.1139</v>
      </c>
      <c r="HE387">
        <v>5.19812</v>
      </c>
      <c r="HF387">
        <v>12.0052</v>
      </c>
      <c r="HG387">
        <v>4.9756</v>
      </c>
      <c r="HH387">
        <v>3.2932</v>
      </c>
      <c r="HI387">
        <v>9999</v>
      </c>
      <c r="HJ387">
        <v>9999</v>
      </c>
      <c r="HK387">
        <v>9999</v>
      </c>
      <c r="HL387">
        <v>629</v>
      </c>
      <c r="HM387">
        <v>1.86319</v>
      </c>
      <c r="HN387">
        <v>1.86798</v>
      </c>
      <c r="HO387">
        <v>1.86783</v>
      </c>
      <c r="HP387">
        <v>1.86896</v>
      </c>
      <c r="HQ387">
        <v>1.86981</v>
      </c>
      <c r="HR387">
        <v>1.86584</v>
      </c>
      <c r="HS387">
        <v>1.86691</v>
      </c>
      <c r="HT387">
        <v>1.86829</v>
      </c>
      <c r="HU387">
        <v>5</v>
      </c>
      <c r="HV387">
        <v>0</v>
      </c>
      <c r="HW387">
        <v>0</v>
      </c>
      <c r="HX387">
        <v>0</v>
      </c>
      <c r="HY387" t="s">
        <v>422</v>
      </c>
      <c r="HZ387" t="s">
        <v>423</v>
      </c>
      <c r="IA387" t="s">
        <v>424</v>
      </c>
      <c r="IB387" t="s">
        <v>424</v>
      </c>
      <c r="IC387" t="s">
        <v>424</v>
      </c>
      <c r="ID387" t="s">
        <v>424</v>
      </c>
      <c r="IE387">
        <v>0</v>
      </c>
      <c r="IF387">
        <v>100</v>
      </c>
      <c r="IG387">
        <v>100</v>
      </c>
      <c r="IH387">
        <v>11.54</v>
      </c>
      <c r="II387">
        <v>0.4832</v>
      </c>
      <c r="IJ387">
        <v>4.02706509432224</v>
      </c>
      <c r="IK387">
        <v>0.00601174518973114</v>
      </c>
      <c r="IL387">
        <v>2.77886958061485e-07</v>
      </c>
      <c r="IM387">
        <v>-3.54636231360687e-10</v>
      </c>
      <c r="IN387">
        <v>-0.0404303883988718</v>
      </c>
      <c r="IO387">
        <v>-0.0177815531441476</v>
      </c>
      <c r="IP387">
        <v>0.00205572605671414</v>
      </c>
      <c r="IQ387">
        <v>-1.65519735432211e-05</v>
      </c>
      <c r="IR387">
        <v>-4</v>
      </c>
      <c r="IS387">
        <v>1848</v>
      </c>
      <c r="IT387">
        <v>1</v>
      </c>
      <c r="IU387">
        <v>25</v>
      </c>
      <c r="IV387">
        <v>24615.7</v>
      </c>
      <c r="IW387">
        <v>24615.7</v>
      </c>
      <c r="IX387">
        <v>2.67944</v>
      </c>
      <c r="IY387">
        <v>2.59644</v>
      </c>
      <c r="IZ387">
        <v>1.54785</v>
      </c>
      <c r="JA387">
        <v>2.30347</v>
      </c>
      <c r="JB387">
        <v>1.34644</v>
      </c>
      <c r="JC387">
        <v>2.27905</v>
      </c>
      <c r="JD387">
        <v>33.6479</v>
      </c>
      <c r="JE387">
        <v>24.2188</v>
      </c>
      <c r="JF387">
        <v>18</v>
      </c>
      <c r="JG387">
        <v>496.439</v>
      </c>
      <c r="JH387">
        <v>410.156</v>
      </c>
      <c r="JI387">
        <v>25</v>
      </c>
      <c r="JJ387">
        <v>26.4712</v>
      </c>
      <c r="JK387">
        <v>30.0005</v>
      </c>
      <c r="JL387">
        <v>26.3999</v>
      </c>
      <c r="JM387">
        <v>26.3401</v>
      </c>
      <c r="JN387">
        <v>53.657</v>
      </c>
      <c r="JO387">
        <v>37.9137</v>
      </c>
      <c r="JP387">
        <v>79.6061</v>
      </c>
      <c r="JQ387">
        <v>25</v>
      </c>
      <c r="JR387">
        <v>1389.2</v>
      </c>
      <c r="JS387">
        <v>17.8379</v>
      </c>
      <c r="JT387">
        <v>102.351</v>
      </c>
      <c r="JU387">
        <v>103.134</v>
      </c>
    </row>
    <row r="388" spans="1:281">
      <c r="A388">
        <v>372</v>
      </c>
      <c r="B388">
        <v>1659028575</v>
      </c>
      <c r="C388">
        <v>4891.90000009537</v>
      </c>
      <c r="D388" t="s">
        <v>1171</v>
      </c>
      <c r="E388" t="s">
        <v>1172</v>
      </c>
      <c r="F388">
        <v>5</v>
      </c>
      <c r="G388" t="s">
        <v>1006</v>
      </c>
      <c r="H388" t="s">
        <v>417</v>
      </c>
      <c r="I388">
        <v>1659028567.5</v>
      </c>
      <c r="J388">
        <f>(K388)/1000</f>
        <v>0</v>
      </c>
      <c r="K388">
        <f>IF(CZ388, AN388, AH388)</f>
        <v>0</v>
      </c>
      <c r="L388">
        <f>IF(CZ388, AI388, AG388)</f>
        <v>0</v>
      </c>
      <c r="M388">
        <f>DB388 - IF(AU388&gt;1, L388*CV388*100.0/(AW388*DP388), 0)</f>
        <v>0</v>
      </c>
      <c r="N388">
        <f>((T388-J388/2)*M388-L388)/(T388+J388/2)</f>
        <v>0</v>
      </c>
      <c r="O388">
        <f>N388*(DI388+DJ388)/1000.0</f>
        <v>0</v>
      </c>
      <c r="P388">
        <f>(DB388 - IF(AU388&gt;1, L388*CV388*100.0/(AW388*DP388), 0))*(DI388+DJ388)/1000.0</f>
        <v>0</v>
      </c>
      <c r="Q388">
        <f>2.0/((1/S388-1/R388)+SIGN(S388)*SQRT((1/S388-1/R388)*(1/S388-1/R388) + 4*CW388/((CW388+1)*(CW388+1))*(2*1/S388*1/R388-1/R388*1/R388)))</f>
        <v>0</v>
      </c>
      <c r="R388">
        <f>IF(LEFT(CX388,1)&lt;&gt;"0",IF(LEFT(CX388,1)="1",3.0,CY388),$D$5+$E$5*(DP388*DI388/($K$5*1000))+$F$5*(DP388*DI388/($K$5*1000))*MAX(MIN(CV388,$J$5),$I$5)*MAX(MIN(CV388,$J$5),$I$5)+$G$5*MAX(MIN(CV388,$J$5),$I$5)*(DP388*DI388/($K$5*1000))+$H$5*(DP388*DI388/($K$5*1000))*(DP388*DI388/($K$5*1000)))</f>
        <v>0</v>
      </c>
      <c r="S388">
        <f>J388*(1000-(1000*0.61365*exp(17.502*W388/(240.97+W388))/(DI388+DJ388)+DD388)/2)/(1000*0.61365*exp(17.502*W388/(240.97+W388))/(DI388+DJ388)-DD388)</f>
        <v>0</v>
      </c>
      <c r="T388">
        <f>1/((CW388+1)/(Q388/1.6)+1/(R388/1.37)) + CW388/((CW388+1)/(Q388/1.6) + CW388/(R388/1.37))</f>
        <v>0</v>
      </c>
      <c r="U388">
        <f>(CR388*CU388)</f>
        <v>0</v>
      </c>
      <c r="V388">
        <f>(DK388+(U388+2*0.95*5.67E-8*(((DK388+$B$7)+273)^4-(DK388+273)^4)-44100*J388)/(1.84*29.3*R388+8*0.95*5.67E-8*(DK388+273)^3))</f>
        <v>0</v>
      </c>
      <c r="W388">
        <f>($C$7*DL388+$D$7*DM388+$E$7*V388)</f>
        <v>0</v>
      </c>
      <c r="X388">
        <f>0.61365*exp(17.502*W388/(240.97+W388))</f>
        <v>0</v>
      </c>
      <c r="Y388">
        <f>(Z388/AA388*100)</f>
        <v>0</v>
      </c>
      <c r="Z388">
        <f>DD388*(DI388+DJ388)/1000</f>
        <v>0</v>
      </c>
      <c r="AA388">
        <f>0.61365*exp(17.502*DK388/(240.97+DK388))</f>
        <v>0</v>
      </c>
      <c r="AB388">
        <f>(X388-DD388*(DI388+DJ388)/1000)</f>
        <v>0</v>
      </c>
      <c r="AC388">
        <f>(-J388*44100)</f>
        <v>0</v>
      </c>
      <c r="AD388">
        <f>2*29.3*R388*0.92*(DK388-W388)</f>
        <v>0</v>
      </c>
      <c r="AE388">
        <f>2*0.95*5.67E-8*(((DK388+$B$7)+273)^4-(W388+273)^4)</f>
        <v>0</v>
      </c>
      <c r="AF388">
        <f>U388+AE388+AC388+AD388</f>
        <v>0</v>
      </c>
      <c r="AG388">
        <f>DH388*AU388*(DC388-DB388*(1000-AU388*DE388)/(1000-AU388*DD388))/(100*CV388)</f>
        <v>0</v>
      </c>
      <c r="AH388">
        <f>1000*DH388*AU388*(DD388-DE388)/(100*CV388*(1000-AU388*DD388))</f>
        <v>0</v>
      </c>
      <c r="AI388">
        <f>(AJ388 - AK388 - DI388*1E3/(8.314*(DK388+273.15)) * AM388/DH388 * AL388) * DH388/(100*CV388) * (1000 - DE388)/1000</f>
        <v>0</v>
      </c>
      <c r="AJ388">
        <v>1409.44344041442</v>
      </c>
      <c r="AK388">
        <v>1362.36454545455</v>
      </c>
      <c r="AL388">
        <v>3.37632409882107</v>
      </c>
      <c r="AM388">
        <v>66.0504921813524</v>
      </c>
      <c r="AN388">
        <f>(AP388 - AO388 + DI388*1E3/(8.314*(DK388+273.15)) * AR388/DH388 * AQ388) * DH388/(100*CV388) * 1000/(1000 - AP388)</f>
        <v>0</v>
      </c>
      <c r="AO388">
        <v>17.7401381701732</v>
      </c>
      <c r="AP388">
        <v>24.3770188811189</v>
      </c>
      <c r="AQ388">
        <v>-0.00197241212120978</v>
      </c>
      <c r="AR388">
        <v>92.47</v>
      </c>
      <c r="AS388">
        <v>0</v>
      </c>
      <c r="AT388">
        <v>0</v>
      </c>
      <c r="AU388">
        <f>IF(AS388*$H$13&gt;=AW388,1.0,(AW388/(AW388-AS388*$H$13)))</f>
        <v>0</v>
      </c>
      <c r="AV388">
        <f>(AU388-1)*100</f>
        <v>0</v>
      </c>
      <c r="AW388">
        <f>MAX(0,($B$13+$C$13*DP388)/(1+$D$13*DP388)*DI388/(DK388+273)*$E$13)</f>
        <v>0</v>
      </c>
      <c r="AX388" t="s">
        <v>418</v>
      </c>
      <c r="AY388" t="s">
        <v>418</v>
      </c>
      <c r="AZ388">
        <v>0</v>
      </c>
      <c r="BA388">
        <v>0</v>
      </c>
      <c r="BB388">
        <f>1-AZ388/BA388</f>
        <v>0</v>
      </c>
      <c r="BC388">
        <v>0</v>
      </c>
      <c r="BD388" t="s">
        <v>418</v>
      </c>
      <c r="BE388" t="s">
        <v>418</v>
      </c>
      <c r="BF388">
        <v>0</v>
      </c>
      <c r="BG388">
        <v>0</v>
      </c>
      <c r="BH388">
        <f>1-BF388/BG388</f>
        <v>0</v>
      </c>
      <c r="BI388">
        <v>0.5</v>
      </c>
      <c r="BJ388">
        <f>CS388</f>
        <v>0</v>
      </c>
      <c r="BK388">
        <f>L388</f>
        <v>0</v>
      </c>
      <c r="BL388">
        <f>BH388*BI388*BJ388</f>
        <v>0</v>
      </c>
      <c r="BM388">
        <f>(BK388-BC388)/BJ388</f>
        <v>0</v>
      </c>
      <c r="BN388">
        <f>(BA388-BG388)/BG388</f>
        <v>0</v>
      </c>
      <c r="BO388">
        <f>AZ388/(BB388+AZ388/BG388)</f>
        <v>0</v>
      </c>
      <c r="BP388" t="s">
        <v>418</v>
      </c>
      <c r="BQ388">
        <v>0</v>
      </c>
      <c r="BR388">
        <f>IF(BQ388&lt;&gt;0, BQ388, BO388)</f>
        <v>0</v>
      </c>
      <c r="BS388">
        <f>1-BR388/BG388</f>
        <v>0</v>
      </c>
      <c r="BT388">
        <f>(BG388-BF388)/(BG388-BR388)</f>
        <v>0</v>
      </c>
      <c r="BU388">
        <f>(BA388-BG388)/(BA388-BR388)</f>
        <v>0</v>
      </c>
      <c r="BV388">
        <f>(BG388-BF388)/(BG388-AZ388)</f>
        <v>0</v>
      </c>
      <c r="BW388">
        <f>(BA388-BG388)/(BA388-AZ388)</f>
        <v>0</v>
      </c>
      <c r="BX388">
        <f>(BT388*BR388/BF388)</f>
        <v>0</v>
      </c>
      <c r="BY388">
        <f>(1-BX388)</f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f>$B$11*DQ388+$C$11*DR388+$F$11*EC388*(1-EF388)</f>
        <v>0</v>
      </c>
      <c r="CS388">
        <f>CR388*CT388</f>
        <v>0</v>
      </c>
      <c r="CT388">
        <f>($B$11*$D$9+$C$11*$D$9+$F$11*((EP388+EH388)/MAX(EP388+EH388+EQ388, 0.1)*$I$9+EQ388/MAX(EP388+EH388+EQ388, 0.1)*$J$9))/($B$11+$C$11+$F$11)</f>
        <v>0</v>
      </c>
      <c r="CU388">
        <f>($B$11*$K$9+$C$11*$K$9+$F$11*((EP388+EH388)/MAX(EP388+EH388+EQ388, 0.1)*$P$9+EQ388/MAX(EP388+EH388+EQ388, 0.1)*$Q$9))/($B$11+$C$11+$F$11)</f>
        <v>0</v>
      </c>
      <c r="CV388">
        <v>6</v>
      </c>
      <c r="CW388">
        <v>0.5</v>
      </c>
      <c r="CX388" t="s">
        <v>419</v>
      </c>
      <c r="CY388">
        <v>2</v>
      </c>
      <c r="CZ388" t="b">
        <v>1</v>
      </c>
      <c r="DA388">
        <v>1659028567.5</v>
      </c>
      <c r="DB388">
        <v>1305.86037037037</v>
      </c>
      <c r="DC388">
        <v>1368.58777777778</v>
      </c>
      <c r="DD388">
        <v>24.3964222222222</v>
      </c>
      <c r="DE388">
        <v>17.7364259259259</v>
      </c>
      <c r="DF388">
        <v>1294.3562962963</v>
      </c>
      <c r="DG388">
        <v>23.9128666666667</v>
      </c>
      <c r="DH388">
        <v>500.034074074074</v>
      </c>
      <c r="DI388">
        <v>90.3660703703704</v>
      </c>
      <c r="DJ388">
        <v>0.0456810148148148</v>
      </c>
      <c r="DK388">
        <v>27.2215148148148</v>
      </c>
      <c r="DL388">
        <v>27.3117592592593</v>
      </c>
      <c r="DM388">
        <v>999.9</v>
      </c>
      <c r="DN388">
        <v>0</v>
      </c>
      <c r="DO388">
        <v>0</v>
      </c>
      <c r="DP388">
        <v>9974.62962962963</v>
      </c>
      <c r="DQ388">
        <v>0</v>
      </c>
      <c r="DR388">
        <v>18.0938</v>
      </c>
      <c r="DS388">
        <v>-62.7265481481481</v>
      </c>
      <c r="DT388">
        <v>1338.51555555556</v>
      </c>
      <c r="DU388">
        <v>1393.29925925926</v>
      </c>
      <c r="DV388">
        <v>6.66000444444444</v>
      </c>
      <c r="DW388">
        <v>1368.58777777778</v>
      </c>
      <c r="DX388">
        <v>17.7364259259259</v>
      </c>
      <c r="DY388">
        <v>2.20460814814815</v>
      </c>
      <c r="DZ388">
        <v>1.60277</v>
      </c>
      <c r="EA388">
        <v>18.9958407407407</v>
      </c>
      <c r="EB388">
        <v>13.9854481481481</v>
      </c>
      <c r="EC388">
        <v>2000.05444444444</v>
      </c>
      <c r="ED388">
        <v>0.979994888888889</v>
      </c>
      <c r="EE388">
        <v>0.0200051518518519</v>
      </c>
      <c r="EF388">
        <v>0</v>
      </c>
      <c r="EG388">
        <v>844.204592592592</v>
      </c>
      <c r="EH388">
        <v>5.00063</v>
      </c>
      <c r="EI388">
        <v>16655.1888888889</v>
      </c>
      <c r="EJ388">
        <v>17257.3444444444</v>
      </c>
      <c r="EK388">
        <v>38.0574074074074</v>
      </c>
      <c r="EL388">
        <v>38.069</v>
      </c>
      <c r="EM388">
        <v>37.5183703703704</v>
      </c>
      <c r="EN388">
        <v>37.4163333333333</v>
      </c>
      <c r="EO388">
        <v>39.062</v>
      </c>
      <c r="EP388">
        <v>1955.14296296296</v>
      </c>
      <c r="EQ388">
        <v>39.9114814814815</v>
      </c>
      <c r="ER388">
        <v>0</v>
      </c>
      <c r="ES388">
        <v>1659028573.9</v>
      </c>
      <c r="ET388">
        <v>0</v>
      </c>
      <c r="EU388">
        <v>844.15068</v>
      </c>
      <c r="EV388">
        <v>-2.55815383940855</v>
      </c>
      <c r="EW388">
        <v>-52.4923076210512</v>
      </c>
      <c r="EX388">
        <v>16654.604</v>
      </c>
      <c r="EY388">
        <v>15</v>
      </c>
      <c r="EZ388">
        <v>0</v>
      </c>
      <c r="FA388" t="s">
        <v>420</v>
      </c>
      <c r="FB388">
        <v>1657551626.5</v>
      </c>
      <c r="FC388">
        <v>1657551629</v>
      </c>
      <c r="FD388">
        <v>0</v>
      </c>
      <c r="FE388">
        <v>0.403</v>
      </c>
      <c r="FF388">
        <v>0.009</v>
      </c>
      <c r="FG388">
        <v>9.41</v>
      </c>
      <c r="FH388">
        <v>0.087</v>
      </c>
      <c r="FI388">
        <v>417</v>
      </c>
      <c r="FJ388">
        <v>17</v>
      </c>
      <c r="FK388">
        <v>1.61</v>
      </c>
      <c r="FL388">
        <v>0.59</v>
      </c>
      <c r="FM388">
        <v>-62.5812575</v>
      </c>
      <c r="FN388">
        <v>-3.01520712945588</v>
      </c>
      <c r="FO388">
        <v>0.640072414218696</v>
      </c>
      <c r="FP388">
        <v>0</v>
      </c>
      <c r="FQ388">
        <v>844.355176470588</v>
      </c>
      <c r="FR388">
        <v>-2.7604278056725</v>
      </c>
      <c r="FS388">
        <v>0.346965964646162</v>
      </c>
      <c r="FT388">
        <v>0</v>
      </c>
      <c r="FU388">
        <v>6.6766725</v>
      </c>
      <c r="FV388">
        <v>-0.254144015009388</v>
      </c>
      <c r="FW388">
        <v>0.0299136824672256</v>
      </c>
      <c r="FX388">
        <v>0</v>
      </c>
      <c r="FY388">
        <v>0</v>
      </c>
      <c r="FZ388">
        <v>3</v>
      </c>
      <c r="GA388" t="s">
        <v>427</v>
      </c>
      <c r="GB388">
        <v>2.97394</v>
      </c>
      <c r="GC388">
        <v>2.69998</v>
      </c>
      <c r="GD388">
        <v>0.198922</v>
      </c>
      <c r="GE388">
        <v>0.205302</v>
      </c>
      <c r="GF388">
        <v>0.104294</v>
      </c>
      <c r="GG388">
        <v>0.0843882</v>
      </c>
      <c r="GH388">
        <v>31205.9</v>
      </c>
      <c r="GI388">
        <v>33852.5</v>
      </c>
      <c r="GJ388">
        <v>35297.7</v>
      </c>
      <c r="GK388">
        <v>38630.4</v>
      </c>
      <c r="GL388">
        <v>44823.7</v>
      </c>
      <c r="GM388">
        <v>51086.8</v>
      </c>
      <c r="GN388">
        <v>55172.7</v>
      </c>
      <c r="GO388">
        <v>61959.6</v>
      </c>
      <c r="GP388">
        <v>1.982</v>
      </c>
      <c r="GQ388">
        <v>1.849</v>
      </c>
      <c r="GR388">
        <v>0.126809</v>
      </c>
      <c r="GS388">
        <v>0</v>
      </c>
      <c r="GT388">
        <v>25.2224</v>
      </c>
      <c r="GU388">
        <v>999.9</v>
      </c>
      <c r="GV388">
        <v>57.13</v>
      </c>
      <c r="GW388">
        <v>29.195</v>
      </c>
      <c r="GX388">
        <v>25.7169</v>
      </c>
      <c r="GY388">
        <v>56.1864</v>
      </c>
      <c r="GZ388">
        <v>43.3253</v>
      </c>
      <c r="HA388">
        <v>1</v>
      </c>
      <c r="HB388">
        <v>-0.0584756</v>
      </c>
      <c r="HC388">
        <v>0.0740741</v>
      </c>
      <c r="HD388">
        <v>20.1141</v>
      </c>
      <c r="HE388">
        <v>5.19812</v>
      </c>
      <c r="HF388">
        <v>12.0076</v>
      </c>
      <c r="HG388">
        <v>4.9752</v>
      </c>
      <c r="HH388">
        <v>3.2936</v>
      </c>
      <c r="HI388">
        <v>9999</v>
      </c>
      <c r="HJ388">
        <v>9999</v>
      </c>
      <c r="HK388">
        <v>9999</v>
      </c>
      <c r="HL388">
        <v>629</v>
      </c>
      <c r="HM388">
        <v>1.86316</v>
      </c>
      <c r="HN388">
        <v>1.86804</v>
      </c>
      <c r="HO388">
        <v>1.86783</v>
      </c>
      <c r="HP388">
        <v>1.86893</v>
      </c>
      <c r="HQ388">
        <v>1.86981</v>
      </c>
      <c r="HR388">
        <v>1.86584</v>
      </c>
      <c r="HS388">
        <v>1.86691</v>
      </c>
      <c r="HT388">
        <v>1.86829</v>
      </c>
      <c r="HU388">
        <v>5</v>
      </c>
      <c r="HV388">
        <v>0</v>
      </c>
      <c r="HW388">
        <v>0</v>
      </c>
      <c r="HX388">
        <v>0</v>
      </c>
      <c r="HY388" t="s">
        <v>422</v>
      </c>
      <c r="HZ388" t="s">
        <v>423</v>
      </c>
      <c r="IA388" t="s">
        <v>424</v>
      </c>
      <c r="IB388" t="s">
        <v>424</v>
      </c>
      <c r="IC388" t="s">
        <v>424</v>
      </c>
      <c r="ID388" t="s">
        <v>424</v>
      </c>
      <c r="IE388">
        <v>0</v>
      </c>
      <c r="IF388">
        <v>100</v>
      </c>
      <c r="IG388">
        <v>100</v>
      </c>
      <c r="IH388">
        <v>11.63</v>
      </c>
      <c r="II388">
        <v>0.483</v>
      </c>
      <c r="IJ388">
        <v>4.02706509432224</v>
      </c>
      <c r="IK388">
        <v>0.00601174518973114</v>
      </c>
      <c r="IL388">
        <v>2.77886958061485e-07</v>
      </c>
      <c r="IM388">
        <v>-3.54636231360687e-10</v>
      </c>
      <c r="IN388">
        <v>-0.0404303883988718</v>
      </c>
      <c r="IO388">
        <v>-0.0177815531441476</v>
      </c>
      <c r="IP388">
        <v>0.00205572605671414</v>
      </c>
      <c r="IQ388">
        <v>-1.65519735432211e-05</v>
      </c>
      <c r="IR388">
        <v>-4</v>
      </c>
      <c r="IS388">
        <v>1848</v>
      </c>
      <c r="IT388">
        <v>1</v>
      </c>
      <c r="IU388">
        <v>25</v>
      </c>
      <c r="IV388">
        <v>24615.8</v>
      </c>
      <c r="IW388">
        <v>24615.8</v>
      </c>
      <c r="IX388">
        <v>2.70386</v>
      </c>
      <c r="IY388">
        <v>2.58179</v>
      </c>
      <c r="IZ388">
        <v>1.54785</v>
      </c>
      <c r="JA388">
        <v>2.30347</v>
      </c>
      <c r="JB388">
        <v>1.34644</v>
      </c>
      <c r="JC388">
        <v>2.41089</v>
      </c>
      <c r="JD388">
        <v>33.6479</v>
      </c>
      <c r="JE388">
        <v>24.2188</v>
      </c>
      <c r="JF388">
        <v>18</v>
      </c>
      <c r="JG388">
        <v>496.309</v>
      </c>
      <c r="JH388">
        <v>410.847</v>
      </c>
      <c r="JI388">
        <v>25.0003</v>
      </c>
      <c r="JJ388">
        <v>26.4734</v>
      </c>
      <c r="JK388">
        <v>30.0004</v>
      </c>
      <c r="JL388">
        <v>26.3999</v>
      </c>
      <c r="JM388">
        <v>26.3423</v>
      </c>
      <c r="JN388">
        <v>54.2004</v>
      </c>
      <c r="JO388">
        <v>37.6175</v>
      </c>
      <c r="JP388">
        <v>79.2288</v>
      </c>
      <c r="JQ388">
        <v>25</v>
      </c>
      <c r="JR388">
        <v>1409.43</v>
      </c>
      <c r="JS388">
        <v>17.8684</v>
      </c>
      <c r="JT388">
        <v>102.35</v>
      </c>
      <c r="JU388">
        <v>103.134</v>
      </c>
    </row>
    <row r="389" spans="1:281">
      <c r="A389">
        <v>373</v>
      </c>
      <c r="B389">
        <v>1659028580</v>
      </c>
      <c r="C389">
        <v>4896.90000009537</v>
      </c>
      <c r="D389" t="s">
        <v>1173</v>
      </c>
      <c r="E389" t="s">
        <v>1174</v>
      </c>
      <c r="F389">
        <v>5</v>
      </c>
      <c r="G389" t="s">
        <v>1006</v>
      </c>
      <c r="H389" t="s">
        <v>417</v>
      </c>
      <c r="I389">
        <v>1659028572.21429</v>
      </c>
      <c r="J389">
        <f>(K389)/1000</f>
        <v>0</v>
      </c>
      <c r="K389">
        <f>IF(CZ389, AN389, AH389)</f>
        <v>0</v>
      </c>
      <c r="L389">
        <f>IF(CZ389, AI389, AG389)</f>
        <v>0</v>
      </c>
      <c r="M389">
        <f>DB389 - IF(AU389&gt;1, L389*CV389*100.0/(AW389*DP389), 0)</f>
        <v>0</v>
      </c>
      <c r="N389">
        <f>((T389-J389/2)*M389-L389)/(T389+J389/2)</f>
        <v>0</v>
      </c>
      <c r="O389">
        <f>N389*(DI389+DJ389)/1000.0</f>
        <v>0</v>
      </c>
      <c r="P389">
        <f>(DB389 - IF(AU389&gt;1, L389*CV389*100.0/(AW389*DP389), 0))*(DI389+DJ389)/1000.0</f>
        <v>0</v>
      </c>
      <c r="Q389">
        <f>2.0/((1/S389-1/R389)+SIGN(S389)*SQRT((1/S389-1/R389)*(1/S389-1/R389) + 4*CW389/((CW389+1)*(CW389+1))*(2*1/S389*1/R389-1/R389*1/R389)))</f>
        <v>0</v>
      </c>
      <c r="R389">
        <f>IF(LEFT(CX389,1)&lt;&gt;"0",IF(LEFT(CX389,1)="1",3.0,CY389),$D$5+$E$5*(DP389*DI389/($K$5*1000))+$F$5*(DP389*DI389/($K$5*1000))*MAX(MIN(CV389,$J$5),$I$5)*MAX(MIN(CV389,$J$5),$I$5)+$G$5*MAX(MIN(CV389,$J$5),$I$5)*(DP389*DI389/($K$5*1000))+$H$5*(DP389*DI389/($K$5*1000))*(DP389*DI389/($K$5*1000)))</f>
        <v>0</v>
      </c>
      <c r="S389">
        <f>J389*(1000-(1000*0.61365*exp(17.502*W389/(240.97+W389))/(DI389+DJ389)+DD389)/2)/(1000*0.61365*exp(17.502*W389/(240.97+W389))/(DI389+DJ389)-DD389)</f>
        <v>0</v>
      </c>
      <c r="T389">
        <f>1/((CW389+1)/(Q389/1.6)+1/(R389/1.37)) + CW389/((CW389+1)/(Q389/1.6) + CW389/(R389/1.37))</f>
        <v>0</v>
      </c>
      <c r="U389">
        <f>(CR389*CU389)</f>
        <v>0</v>
      </c>
      <c r="V389">
        <f>(DK389+(U389+2*0.95*5.67E-8*(((DK389+$B$7)+273)^4-(DK389+273)^4)-44100*J389)/(1.84*29.3*R389+8*0.95*5.67E-8*(DK389+273)^3))</f>
        <v>0</v>
      </c>
      <c r="W389">
        <f>($C$7*DL389+$D$7*DM389+$E$7*V389)</f>
        <v>0</v>
      </c>
      <c r="X389">
        <f>0.61365*exp(17.502*W389/(240.97+W389))</f>
        <v>0</v>
      </c>
      <c r="Y389">
        <f>(Z389/AA389*100)</f>
        <v>0</v>
      </c>
      <c r="Z389">
        <f>DD389*(DI389+DJ389)/1000</f>
        <v>0</v>
      </c>
      <c r="AA389">
        <f>0.61365*exp(17.502*DK389/(240.97+DK389))</f>
        <v>0</v>
      </c>
      <c r="AB389">
        <f>(X389-DD389*(DI389+DJ389)/1000)</f>
        <v>0</v>
      </c>
      <c r="AC389">
        <f>(-J389*44100)</f>
        <v>0</v>
      </c>
      <c r="AD389">
        <f>2*29.3*R389*0.92*(DK389-W389)</f>
        <v>0</v>
      </c>
      <c r="AE389">
        <f>2*0.95*5.67E-8*(((DK389+$B$7)+273)^4-(W389+273)^4)</f>
        <v>0</v>
      </c>
      <c r="AF389">
        <f>U389+AE389+AC389+AD389</f>
        <v>0</v>
      </c>
      <c r="AG389">
        <f>DH389*AU389*(DC389-DB389*(1000-AU389*DE389)/(1000-AU389*DD389))/(100*CV389)</f>
        <v>0</v>
      </c>
      <c r="AH389">
        <f>1000*DH389*AU389*(DD389-DE389)/(100*CV389*(1000-AU389*DD389))</f>
        <v>0</v>
      </c>
      <c r="AI389">
        <f>(AJ389 - AK389 - DI389*1E3/(8.314*(DK389+273.15)) * AM389/DH389 * AL389) * DH389/(100*CV389) * (1000 - DE389)/1000</f>
        <v>0</v>
      </c>
      <c r="AJ389">
        <v>1427.02785581812</v>
      </c>
      <c r="AK389">
        <v>1379.71151515152</v>
      </c>
      <c r="AL389">
        <v>3.43225968514922</v>
      </c>
      <c r="AM389">
        <v>66.0504921813524</v>
      </c>
      <c r="AN389">
        <f>(AP389 - AO389 + DI389*1E3/(8.314*(DK389+273.15)) * AR389/DH389 * AQ389) * DH389/(100*CV389) * 1000/(1000 - AP389)</f>
        <v>0</v>
      </c>
      <c r="AO389">
        <v>17.749449838961</v>
      </c>
      <c r="AP389">
        <v>24.3670937062937</v>
      </c>
      <c r="AQ389">
        <v>-0.00111197796142429</v>
      </c>
      <c r="AR389">
        <v>92.47</v>
      </c>
      <c r="AS389">
        <v>0</v>
      </c>
      <c r="AT389">
        <v>0</v>
      </c>
      <c r="AU389">
        <f>IF(AS389*$H$13&gt;=AW389,1.0,(AW389/(AW389-AS389*$H$13)))</f>
        <v>0</v>
      </c>
      <c r="AV389">
        <f>(AU389-1)*100</f>
        <v>0</v>
      </c>
      <c r="AW389">
        <f>MAX(0,($B$13+$C$13*DP389)/(1+$D$13*DP389)*DI389/(DK389+273)*$E$13)</f>
        <v>0</v>
      </c>
      <c r="AX389" t="s">
        <v>418</v>
      </c>
      <c r="AY389" t="s">
        <v>418</v>
      </c>
      <c r="AZ389">
        <v>0</v>
      </c>
      <c r="BA389">
        <v>0</v>
      </c>
      <c r="BB389">
        <f>1-AZ389/BA389</f>
        <v>0</v>
      </c>
      <c r="BC389">
        <v>0</v>
      </c>
      <c r="BD389" t="s">
        <v>418</v>
      </c>
      <c r="BE389" t="s">
        <v>418</v>
      </c>
      <c r="BF389">
        <v>0</v>
      </c>
      <c r="BG389">
        <v>0</v>
      </c>
      <c r="BH389">
        <f>1-BF389/BG389</f>
        <v>0</v>
      </c>
      <c r="BI389">
        <v>0.5</v>
      </c>
      <c r="BJ389">
        <f>CS389</f>
        <v>0</v>
      </c>
      <c r="BK389">
        <f>L389</f>
        <v>0</v>
      </c>
      <c r="BL389">
        <f>BH389*BI389*BJ389</f>
        <v>0</v>
      </c>
      <c r="BM389">
        <f>(BK389-BC389)/BJ389</f>
        <v>0</v>
      </c>
      <c r="BN389">
        <f>(BA389-BG389)/BG389</f>
        <v>0</v>
      </c>
      <c r="BO389">
        <f>AZ389/(BB389+AZ389/BG389)</f>
        <v>0</v>
      </c>
      <c r="BP389" t="s">
        <v>418</v>
      </c>
      <c r="BQ389">
        <v>0</v>
      </c>
      <c r="BR389">
        <f>IF(BQ389&lt;&gt;0, BQ389, BO389)</f>
        <v>0</v>
      </c>
      <c r="BS389">
        <f>1-BR389/BG389</f>
        <v>0</v>
      </c>
      <c r="BT389">
        <f>(BG389-BF389)/(BG389-BR389)</f>
        <v>0</v>
      </c>
      <c r="BU389">
        <f>(BA389-BG389)/(BA389-BR389)</f>
        <v>0</v>
      </c>
      <c r="BV389">
        <f>(BG389-BF389)/(BG389-AZ389)</f>
        <v>0</v>
      </c>
      <c r="BW389">
        <f>(BA389-BG389)/(BA389-AZ389)</f>
        <v>0</v>
      </c>
      <c r="BX389">
        <f>(BT389*BR389/BF389)</f>
        <v>0</v>
      </c>
      <c r="BY389">
        <f>(1-BX389)</f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f>$B$11*DQ389+$C$11*DR389+$F$11*EC389*(1-EF389)</f>
        <v>0</v>
      </c>
      <c r="CS389">
        <f>CR389*CT389</f>
        <v>0</v>
      </c>
      <c r="CT389">
        <f>($B$11*$D$9+$C$11*$D$9+$F$11*((EP389+EH389)/MAX(EP389+EH389+EQ389, 0.1)*$I$9+EQ389/MAX(EP389+EH389+EQ389, 0.1)*$J$9))/($B$11+$C$11+$F$11)</f>
        <v>0</v>
      </c>
      <c r="CU389">
        <f>($B$11*$K$9+$C$11*$K$9+$F$11*((EP389+EH389)/MAX(EP389+EH389+EQ389, 0.1)*$P$9+EQ389/MAX(EP389+EH389+EQ389, 0.1)*$Q$9))/($B$11+$C$11+$F$11)</f>
        <v>0</v>
      </c>
      <c r="CV389">
        <v>6</v>
      </c>
      <c r="CW389">
        <v>0.5</v>
      </c>
      <c r="CX389" t="s">
        <v>419</v>
      </c>
      <c r="CY389">
        <v>2</v>
      </c>
      <c r="CZ389" t="b">
        <v>1</v>
      </c>
      <c r="DA389">
        <v>1659028572.21429</v>
      </c>
      <c r="DB389">
        <v>1321.61535714286</v>
      </c>
      <c r="DC389">
        <v>1384.49607142857</v>
      </c>
      <c r="DD389">
        <v>24.3868714285714</v>
      </c>
      <c r="DE389">
        <v>17.7460678571429</v>
      </c>
      <c r="DF389">
        <v>1310.03392857143</v>
      </c>
      <c r="DG389">
        <v>23.9037928571429</v>
      </c>
      <c r="DH389">
        <v>500.03875</v>
      </c>
      <c r="DI389">
        <v>90.366425</v>
      </c>
      <c r="DJ389">
        <v>0.0457234535714286</v>
      </c>
      <c r="DK389">
        <v>27.2227464285714</v>
      </c>
      <c r="DL389">
        <v>27.3152642857143</v>
      </c>
      <c r="DM389">
        <v>999.9</v>
      </c>
      <c r="DN389">
        <v>0</v>
      </c>
      <c r="DO389">
        <v>0</v>
      </c>
      <c r="DP389">
        <v>9980.89285714286</v>
      </c>
      <c r="DQ389">
        <v>0</v>
      </c>
      <c r="DR389">
        <v>18.0938</v>
      </c>
      <c r="DS389">
        <v>-62.879925</v>
      </c>
      <c r="DT389">
        <v>1354.65071428571</v>
      </c>
      <c r="DU389">
        <v>1409.50892857143</v>
      </c>
      <c r="DV389">
        <v>6.64080857142857</v>
      </c>
      <c r="DW389">
        <v>1384.49607142857</v>
      </c>
      <c r="DX389">
        <v>17.7460678571429</v>
      </c>
      <c r="DY389">
        <v>2.20375321428571</v>
      </c>
      <c r="DZ389">
        <v>1.60364821428571</v>
      </c>
      <c r="EA389">
        <v>18.9896357142857</v>
      </c>
      <c r="EB389">
        <v>13.9938857142857</v>
      </c>
      <c r="EC389">
        <v>2000.04821428571</v>
      </c>
      <c r="ED389">
        <v>0.979994964285715</v>
      </c>
      <c r="EE389">
        <v>0.0200050714285714</v>
      </c>
      <c r="EF389">
        <v>0</v>
      </c>
      <c r="EG389">
        <v>844.00575</v>
      </c>
      <c r="EH389">
        <v>5.00063</v>
      </c>
      <c r="EI389">
        <v>16651.0571428571</v>
      </c>
      <c r="EJ389">
        <v>17257.2857142857</v>
      </c>
      <c r="EK389">
        <v>38.0575714285714</v>
      </c>
      <c r="EL389">
        <v>38.07325</v>
      </c>
      <c r="EM389">
        <v>37.5221428571429</v>
      </c>
      <c r="EN389">
        <v>37.4170714285714</v>
      </c>
      <c r="EO389">
        <v>39.062</v>
      </c>
      <c r="EP389">
        <v>1955.13714285714</v>
      </c>
      <c r="EQ389">
        <v>39.9110714285714</v>
      </c>
      <c r="ER389">
        <v>0</v>
      </c>
      <c r="ES389">
        <v>1659028578.7</v>
      </c>
      <c r="ET389">
        <v>0</v>
      </c>
      <c r="EU389">
        <v>843.96364</v>
      </c>
      <c r="EV389">
        <v>-2.42269229840105</v>
      </c>
      <c r="EW389">
        <v>-50.0153846312406</v>
      </c>
      <c r="EX389">
        <v>16650.344</v>
      </c>
      <c r="EY389">
        <v>15</v>
      </c>
      <c r="EZ389">
        <v>0</v>
      </c>
      <c r="FA389" t="s">
        <v>420</v>
      </c>
      <c r="FB389">
        <v>1657551626.5</v>
      </c>
      <c r="FC389">
        <v>1657551629</v>
      </c>
      <c r="FD389">
        <v>0</v>
      </c>
      <c r="FE389">
        <v>0.403</v>
      </c>
      <c r="FF389">
        <v>0.009</v>
      </c>
      <c r="FG389">
        <v>9.41</v>
      </c>
      <c r="FH389">
        <v>0.087</v>
      </c>
      <c r="FI389">
        <v>417</v>
      </c>
      <c r="FJ389">
        <v>17</v>
      </c>
      <c r="FK389">
        <v>1.61</v>
      </c>
      <c r="FL389">
        <v>0.59</v>
      </c>
      <c r="FM389">
        <v>-62.81424</v>
      </c>
      <c r="FN389">
        <v>-1.53315196998108</v>
      </c>
      <c r="FO389">
        <v>0.537882626973581</v>
      </c>
      <c r="FP389">
        <v>0</v>
      </c>
      <c r="FQ389">
        <v>844.134647058824</v>
      </c>
      <c r="FR389">
        <v>-2.68785332166602</v>
      </c>
      <c r="FS389">
        <v>0.344267498795113</v>
      </c>
      <c r="FT389">
        <v>0</v>
      </c>
      <c r="FU389">
        <v>6.65241275</v>
      </c>
      <c r="FV389">
        <v>-0.201202063789884</v>
      </c>
      <c r="FW389">
        <v>0.0243413930360918</v>
      </c>
      <c r="FX389">
        <v>0</v>
      </c>
      <c r="FY389">
        <v>0</v>
      </c>
      <c r="FZ389">
        <v>3</v>
      </c>
      <c r="GA389" t="s">
        <v>427</v>
      </c>
      <c r="GB389">
        <v>2.97308</v>
      </c>
      <c r="GC389">
        <v>2.69995</v>
      </c>
      <c r="GD389">
        <v>0.200465</v>
      </c>
      <c r="GE389">
        <v>0.206852</v>
      </c>
      <c r="GF389">
        <v>0.104251</v>
      </c>
      <c r="GG389">
        <v>0.0845459</v>
      </c>
      <c r="GH389">
        <v>31145.9</v>
      </c>
      <c r="GI389">
        <v>33785.9</v>
      </c>
      <c r="GJ389">
        <v>35297.7</v>
      </c>
      <c r="GK389">
        <v>38629.8</v>
      </c>
      <c r="GL389">
        <v>44825.9</v>
      </c>
      <c r="GM389">
        <v>51077.4</v>
      </c>
      <c r="GN389">
        <v>55172.7</v>
      </c>
      <c r="GO389">
        <v>61958.9</v>
      </c>
      <c r="GP389">
        <v>1.9822</v>
      </c>
      <c r="GQ389">
        <v>1.8484</v>
      </c>
      <c r="GR389">
        <v>0.129342</v>
      </c>
      <c r="GS389">
        <v>0</v>
      </c>
      <c r="GT389">
        <v>25.2267</v>
      </c>
      <c r="GU389">
        <v>999.9</v>
      </c>
      <c r="GV389">
        <v>57.105</v>
      </c>
      <c r="GW389">
        <v>29.195</v>
      </c>
      <c r="GX389">
        <v>25.7024</v>
      </c>
      <c r="GY389">
        <v>56.4964</v>
      </c>
      <c r="GZ389">
        <v>43.2372</v>
      </c>
      <c r="HA389">
        <v>1</v>
      </c>
      <c r="HB389">
        <v>-0.0583333</v>
      </c>
      <c r="HC389">
        <v>0.0751634</v>
      </c>
      <c r="HD389">
        <v>20.1139</v>
      </c>
      <c r="HE389">
        <v>5.19932</v>
      </c>
      <c r="HF389">
        <v>12.0052</v>
      </c>
      <c r="HG389">
        <v>4.976</v>
      </c>
      <c r="HH389">
        <v>3.2938</v>
      </c>
      <c r="HI389">
        <v>9999</v>
      </c>
      <c r="HJ389">
        <v>9999</v>
      </c>
      <c r="HK389">
        <v>9999</v>
      </c>
      <c r="HL389">
        <v>629</v>
      </c>
      <c r="HM389">
        <v>1.86319</v>
      </c>
      <c r="HN389">
        <v>1.86804</v>
      </c>
      <c r="HO389">
        <v>1.86783</v>
      </c>
      <c r="HP389">
        <v>1.86893</v>
      </c>
      <c r="HQ389">
        <v>1.86981</v>
      </c>
      <c r="HR389">
        <v>1.86584</v>
      </c>
      <c r="HS389">
        <v>1.86691</v>
      </c>
      <c r="HT389">
        <v>1.86829</v>
      </c>
      <c r="HU389">
        <v>5</v>
      </c>
      <c r="HV389">
        <v>0</v>
      </c>
      <c r="HW389">
        <v>0</v>
      </c>
      <c r="HX389">
        <v>0</v>
      </c>
      <c r="HY389" t="s">
        <v>422</v>
      </c>
      <c r="HZ389" t="s">
        <v>423</v>
      </c>
      <c r="IA389" t="s">
        <v>424</v>
      </c>
      <c r="IB389" t="s">
        <v>424</v>
      </c>
      <c r="IC389" t="s">
        <v>424</v>
      </c>
      <c r="ID389" t="s">
        <v>424</v>
      </c>
      <c r="IE389">
        <v>0</v>
      </c>
      <c r="IF389">
        <v>100</v>
      </c>
      <c r="IG389">
        <v>100</v>
      </c>
      <c r="IH389">
        <v>11.71</v>
      </c>
      <c r="II389">
        <v>0.482</v>
      </c>
      <c r="IJ389">
        <v>4.02706509432224</v>
      </c>
      <c r="IK389">
        <v>0.00601174518973114</v>
      </c>
      <c r="IL389">
        <v>2.77886958061485e-07</v>
      </c>
      <c r="IM389">
        <v>-3.54636231360687e-10</v>
      </c>
      <c r="IN389">
        <v>-0.0404303883988718</v>
      </c>
      <c r="IO389">
        <v>-0.0177815531441476</v>
      </c>
      <c r="IP389">
        <v>0.00205572605671414</v>
      </c>
      <c r="IQ389">
        <v>-1.65519735432211e-05</v>
      </c>
      <c r="IR389">
        <v>-4</v>
      </c>
      <c r="IS389">
        <v>1848</v>
      </c>
      <c r="IT389">
        <v>1</v>
      </c>
      <c r="IU389">
        <v>25</v>
      </c>
      <c r="IV389">
        <v>24615.9</v>
      </c>
      <c r="IW389">
        <v>24615.8</v>
      </c>
      <c r="IX389">
        <v>2.73193</v>
      </c>
      <c r="IY389">
        <v>2.59399</v>
      </c>
      <c r="IZ389">
        <v>1.54785</v>
      </c>
      <c r="JA389">
        <v>2.30347</v>
      </c>
      <c r="JB389">
        <v>1.34644</v>
      </c>
      <c r="JC389">
        <v>2.34131</v>
      </c>
      <c r="JD389">
        <v>33.6479</v>
      </c>
      <c r="JE389">
        <v>24.2188</v>
      </c>
      <c r="JF389">
        <v>18</v>
      </c>
      <c r="JG389">
        <v>496.46</v>
      </c>
      <c r="JH389">
        <v>410.526</v>
      </c>
      <c r="JI389">
        <v>25.0004</v>
      </c>
      <c r="JJ389">
        <v>26.4757</v>
      </c>
      <c r="JK389">
        <v>30.0001</v>
      </c>
      <c r="JL389">
        <v>26.4022</v>
      </c>
      <c r="JM389">
        <v>26.3445</v>
      </c>
      <c r="JN389">
        <v>54.7006</v>
      </c>
      <c r="JO389">
        <v>37.3308</v>
      </c>
      <c r="JP389">
        <v>79.2288</v>
      </c>
      <c r="JQ389">
        <v>25</v>
      </c>
      <c r="JR389">
        <v>1422.96</v>
      </c>
      <c r="JS389">
        <v>17.9092</v>
      </c>
      <c r="JT389">
        <v>102.35</v>
      </c>
      <c r="JU389">
        <v>103.133</v>
      </c>
    </row>
    <row r="390" spans="1:281">
      <c r="A390">
        <v>374</v>
      </c>
      <c r="B390">
        <v>1659028585</v>
      </c>
      <c r="C390">
        <v>4901.90000009537</v>
      </c>
      <c r="D390" t="s">
        <v>1175</v>
      </c>
      <c r="E390" t="s">
        <v>1176</v>
      </c>
      <c r="F390">
        <v>5</v>
      </c>
      <c r="G390" t="s">
        <v>1006</v>
      </c>
      <c r="H390" t="s">
        <v>417</v>
      </c>
      <c r="I390">
        <v>1659028577.5</v>
      </c>
      <c r="J390">
        <f>(K390)/1000</f>
        <v>0</v>
      </c>
      <c r="K390">
        <f>IF(CZ390, AN390, AH390)</f>
        <v>0</v>
      </c>
      <c r="L390">
        <f>IF(CZ390, AI390, AG390)</f>
        <v>0</v>
      </c>
      <c r="M390">
        <f>DB390 - IF(AU390&gt;1, L390*CV390*100.0/(AW390*DP390), 0)</f>
        <v>0</v>
      </c>
      <c r="N390">
        <f>((T390-J390/2)*M390-L390)/(T390+J390/2)</f>
        <v>0</v>
      </c>
      <c r="O390">
        <f>N390*(DI390+DJ390)/1000.0</f>
        <v>0</v>
      </c>
      <c r="P390">
        <f>(DB390 - IF(AU390&gt;1, L390*CV390*100.0/(AW390*DP390), 0))*(DI390+DJ390)/1000.0</f>
        <v>0</v>
      </c>
      <c r="Q390">
        <f>2.0/((1/S390-1/R390)+SIGN(S390)*SQRT((1/S390-1/R390)*(1/S390-1/R390) + 4*CW390/((CW390+1)*(CW390+1))*(2*1/S390*1/R390-1/R390*1/R390)))</f>
        <v>0</v>
      </c>
      <c r="R390">
        <f>IF(LEFT(CX390,1)&lt;&gt;"0",IF(LEFT(CX390,1)="1",3.0,CY390),$D$5+$E$5*(DP390*DI390/($K$5*1000))+$F$5*(DP390*DI390/($K$5*1000))*MAX(MIN(CV390,$J$5),$I$5)*MAX(MIN(CV390,$J$5),$I$5)+$G$5*MAX(MIN(CV390,$J$5),$I$5)*(DP390*DI390/($K$5*1000))+$H$5*(DP390*DI390/($K$5*1000))*(DP390*DI390/($K$5*1000)))</f>
        <v>0</v>
      </c>
      <c r="S390">
        <f>J390*(1000-(1000*0.61365*exp(17.502*W390/(240.97+W390))/(DI390+DJ390)+DD390)/2)/(1000*0.61365*exp(17.502*W390/(240.97+W390))/(DI390+DJ390)-DD390)</f>
        <v>0</v>
      </c>
      <c r="T390">
        <f>1/((CW390+1)/(Q390/1.6)+1/(R390/1.37)) + CW390/((CW390+1)/(Q390/1.6) + CW390/(R390/1.37))</f>
        <v>0</v>
      </c>
      <c r="U390">
        <f>(CR390*CU390)</f>
        <v>0</v>
      </c>
      <c r="V390">
        <f>(DK390+(U390+2*0.95*5.67E-8*(((DK390+$B$7)+273)^4-(DK390+273)^4)-44100*J390)/(1.84*29.3*R390+8*0.95*5.67E-8*(DK390+273)^3))</f>
        <v>0</v>
      </c>
      <c r="W390">
        <f>($C$7*DL390+$D$7*DM390+$E$7*V390)</f>
        <v>0</v>
      </c>
      <c r="X390">
        <f>0.61365*exp(17.502*W390/(240.97+W390))</f>
        <v>0</v>
      </c>
      <c r="Y390">
        <f>(Z390/AA390*100)</f>
        <v>0</v>
      </c>
      <c r="Z390">
        <f>DD390*(DI390+DJ390)/1000</f>
        <v>0</v>
      </c>
      <c r="AA390">
        <f>0.61365*exp(17.502*DK390/(240.97+DK390))</f>
        <v>0</v>
      </c>
      <c r="AB390">
        <f>(X390-DD390*(DI390+DJ390)/1000)</f>
        <v>0</v>
      </c>
      <c r="AC390">
        <f>(-J390*44100)</f>
        <v>0</v>
      </c>
      <c r="AD390">
        <f>2*29.3*R390*0.92*(DK390-W390)</f>
        <v>0</v>
      </c>
      <c r="AE390">
        <f>2*0.95*5.67E-8*(((DK390+$B$7)+273)^4-(W390+273)^4)</f>
        <v>0</v>
      </c>
      <c r="AF390">
        <f>U390+AE390+AC390+AD390</f>
        <v>0</v>
      </c>
      <c r="AG390">
        <f>DH390*AU390*(DC390-DB390*(1000-AU390*DE390)/(1000-AU390*DD390))/(100*CV390)</f>
        <v>0</v>
      </c>
      <c r="AH390">
        <f>1000*DH390*AU390*(DD390-DE390)/(100*CV390*(1000-AU390*DD390))</f>
        <v>0</v>
      </c>
      <c r="AI390">
        <f>(AJ390 - AK390 - DI390*1E3/(8.314*(DK390+273.15)) * AM390/DH390 * AL390) * DH390/(100*CV390) * (1000 - DE390)/1000</f>
        <v>0</v>
      </c>
      <c r="AJ390">
        <v>1444.31431388573</v>
      </c>
      <c r="AK390">
        <v>1396.94193939394</v>
      </c>
      <c r="AL390">
        <v>3.42161888026673</v>
      </c>
      <c r="AM390">
        <v>66.0504921813524</v>
      </c>
      <c r="AN390">
        <f>(AP390 - AO390 + DI390*1E3/(8.314*(DK390+273.15)) * AR390/DH390 * AQ390) * DH390/(100*CV390) * 1000/(1000 - AP390)</f>
        <v>0</v>
      </c>
      <c r="AO390">
        <v>17.8011034411255</v>
      </c>
      <c r="AP390">
        <v>24.3704188811189</v>
      </c>
      <c r="AQ390">
        <v>-0.00165837575757319</v>
      </c>
      <c r="AR390">
        <v>92.47</v>
      </c>
      <c r="AS390">
        <v>0</v>
      </c>
      <c r="AT390">
        <v>0</v>
      </c>
      <c r="AU390">
        <f>IF(AS390*$H$13&gt;=AW390,1.0,(AW390/(AW390-AS390*$H$13)))</f>
        <v>0</v>
      </c>
      <c r="AV390">
        <f>(AU390-1)*100</f>
        <v>0</v>
      </c>
      <c r="AW390">
        <f>MAX(0,($B$13+$C$13*DP390)/(1+$D$13*DP390)*DI390/(DK390+273)*$E$13)</f>
        <v>0</v>
      </c>
      <c r="AX390" t="s">
        <v>418</v>
      </c>
      <c r="AY390" t="s">
        <v>418</v>
      </c>
      <c r="AZ390">
        <v>0</v>
      </c>
      <c r="BA390">
        <v>0</v>
      </c>
      <c r="BB390">
        <f>1-AZ390/BA390</f>
        <v>0</v>
      </c>
      <c r="BC390">
        <v>0</v>
      </c>
      <c r="BD390" t="s">
        <v>418</v>
      </c>
      <c r="BE390" t="s">
        <v>418</v>
      </c>
      <c r="BF390">
        <v>0</v>
      </c>
      <c r="BG390">
        <v>0</v>
      </c>
      <c r="BH390">
        <f>1-BF390/BG390</f>
        <v>0</v>
      </c>
      <c r="BI390">
        <v>0.5</v>
      </c>
      <c r="BJ390">
        <f>CS390</f>
        <v>0</v>
      </c>
      <c r="BK390">
        <f>L390</f>
        <v>0</v>
      </c>
      <c r="BL390">
        <f>BH390*BI390*BJ390</f>
        <v>0</v>
      </c>
      <c r="BM390">
        <f>(BK390-BC390)/BJ390</f>
        <v>0</v>
      </c>
      <c r="BN390">
        <f>(BA390-BG390)/BG390</f>
        <v>0</v>
      </c>
      <c r="BO390">
        <f>AZ390/(BB390+AZ390/BG390)</f>
        <v>0</v>
      </c>
      <c r="BP390" t="s">
        <v>418</v>
      </c>
      <c r="BQ390">
        <v>0</v>
      </c>
      <c r="BR390">
        <f>IF(BQ390&lt;&gt;0, BQ390, BO390)</f>
        <v>0</v>
      </c>
      <c r="BS390">
        <f>1-BR390/BG390</f>
        <v>0</v>
      </c>
      <c r="BT390">
        <f>(BG390-BF390)/(BG390-BR390)</f>
        <v>0</v>
      </c>
      <c r="BU390">
        <f>(BA390-BG390)/(BA390-BR390)</f>
        <v>0</v>
      </c>
      <c r="BV390">
        <f>(BG390-BF390)/(BG390-AZ390)</f>
        <v>0</v>
      </c>
      <c r="BW390">
        <f>(BA390-BG390)/(BA390-AZ390)</f>
        <v>0</v>
      </c>
      <c r="BX390">
        <f>(BT390*BR390/BF390)</f>
        <v>0</v>
      </c>
      <c r="BY390">
        <f>(1-BX390)</f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f>$B$11*DQ390+$C$11*DR390+$F$11*EC390*(1-EF390)</f>
        <v>0</v>
      </c>
      <c r="CS390">
        <f>CR390*CT390</f>
        <v>0</v>
      </c>
      <c r="CT390">
        <f>($B$11*$D$9+$C$11*$D$9+$F$11*((EP390+EH390)/MAX(EP390+EH390+EQ390, 0.1)*$I$9+EQ390/MAX(EP390+EH390+EQ390, 0.1)*$J$9))/($B$11+$C$11+$F$11)</f>
        <v>0</v>
      </c>
      <c r="CU390">
        <f>($B$11*$K$9+$C$11*$K$9+$F$11*((EP390+EH390)/MAX(EP390+EH390+EQ390, 0.1)*$P$9+EQ390/MAX(EP390+EH390+EQ390, 0.1)*$Q$9))/($B$11+$C$11+$F$11)</f>
        <v>0</v>
      </c>
      <c r="CV390">
        <v>6</v>
      </c>
      <c r="CW390">
        <v>0.5</v>
      </c>
      <c r="CX390" t="s">
        <v>419</v>
      </c>
      <c r="CY390">
        <v>2</v>
      </c>
      <c r="CZ390" t="b">
        <v>1</v>
      </c>
      <c r="DA390">
        <v>1659028577.5</v>
      </c>
      <c r="DB390">
        <v>1339.43111111111</v>
      </c>
      <c r="DC390">
        <v>1402.38444444444</v>
      </c>
      <c r="DD390">
        <v>24.3749851851852</v>
      </c>
      <c r="DE390">
        <v>17.7774222222222</v>
      </c>
      <c r="DF390">
        <v>1327.76296296296</v>
      </c>
      <c r="DG390">
        <v>23.8925</v>
      </c>
      <c r="DH390">
        <v>500.018925925926</v>
      </c>
      <c r="DI390">
        <v>90.3671259259259</v>
      </c>
      <c r="DJ390">
        <v>0.0459285</v>
      </c>
      <c r="DK390">
        <v>27.2254407407407</v>
      </c>
      <c r="DL390">
        <v>27.3244703703704</v>
      </c>
      <c r="DM390">
        <v>999.9</v>
      </c>
      <c r="DN390">
        <v>0</v>
      </c>
      <c r="DO390">
        <v>0</v>
      </c>
      <c r="DP390">
        <v>9995.92592592593</v>
      </c>
      <c r="DQ390">
        <v>0</v>
      </c>
      <c r="DR390">
        <v>18.0938</v>
      </c>
      <c r="DS390">
        <v>-62.951537037037</v>
      </c>
      <c r="DT390">
        <v>1372.89666666667</v>
      </c>
      <c r="DU390">
        <v>1427.7662962963</v>
      </c>
      <c r="DV390">
        <v>6.59756407407407</v>
      </c>
      <c r="DW390">
        <v>1402.38444444444</v>
      </c>
      <c r="DX390">
        <v>17.7774222222222</v>
      </c>
      <c r="DY390">
        <v>2.20269666666667</v>
      </c>
      <c r="DZ390">
        <v>1.60649444444444</v>
      </c>
      <c r="EA390">
        <v>18.9819518518518</v>
      </c>
      <c r="EB390">
        <v>14.0212148148148</v>
      </c>
      <c r="EC390">
        <v>2000.03666666667</v>
      </c>
      <c r="ED390">
        <v>0.979994888888889</v>
      </c>
      <c r="EE390">
        <v>0.0200051518518519</v>
      </c>
      <c r="EF390">
        <v>0</v>
      </c>
      <c r="EG390">
        <v>843.823037037037</v>
      </c>
      <c r="EH390">
        <v>5.00063</v>
      </c>
      <c r="EI390">
        <v>16646.5185185185</v>
      </c>
      <c r="EJ390">
        <v>17257.1888888889</v>
      </c>
      <c r="EK390">
        <v>38.062</v>
      </c>
      <c r="EL390">
        <v>38.0736666666667</v>
      </c>
      <c r="EM390">
        <v>37.5367407407407</v>
      </c>
      <c r="EN390">
        <v>37.4232222222222</v>
      </c>
      <c r="EO390">
        <v>39.062</v>
      </c>
      <c r="EP390">
        <v>1955.12555555556</v>
      </c>
      <c r="EQ390">
        <v>39.9111111111111</v>
      </c>
      <c r="ER390">
        <v>0</v>
      </c>
      <c r="ES390">
        <v>1659028584.1</v>
      </c>
      <c r="ET390">
        <v>0</v>
      </c>
      <c r="EU390">
        <v>843.7685</v>
      </c>
      <c r="EV390">
        <v>-1.73822221413817</v>
      </c>
      <c r="EW390">
        <v>-53.811965865703</v>
      </c>
      <c r="EX390">
        <v>16646.1076923077</v>
      </c>
      <c r="EY390">
        <v>15</v>
      </c>
      <c r="EZ390">
        <v>0</v>
      </c>
      <c r="FA390" t="s">
        <v>420</v>
      </c>
      <c r="FB390">
        <v>1657551626.5</v>
      </c>
      <c r="FC390">
        <v>1657551629</v>
      </c>
      <c r="FD390">
        <v>0</v>
      </c>
      <c r="FE390">
        <v>0.403</v>
      </c>
      <c r="FF390">
        <v>0.009</v>
      </c>
      <c r="FG390">
        <v>9.41</v>
      </c>
      <c r="FH390">
        <v>0.087</v>
      </c>
      <c r="FI390">
        <v>417</v>
      </c>
      <c r="FJ390">
        <v>17</v>
      </c>
      <c r="FK390">
        <v>1.61</v>
      </c>
      <c r="FL390">
        <v>0.59</v>
      </c>
      <c r="FM390">
        <v>-62.9219725</v>
      </c>
      <c r="FN390">
        <v>-2.3636724202625</v>
      </c>
      <c r="FO390">
        <v>0.526093140987174</v>
      </c>
      <c r="FP390">
        <v>0</v>
      </c>
      <c r="FQ390">
        <v>843.961147058823</v>
      </c>
      <c r="FR390">
        <v>-2.17504965510544</v>
      </c>
      <c r="FS390">
        <v>0.321023742236584</v>
      </c>
      <c r="FT390">
        <v>0</v>
      </c>
      <c r="FU390">
        <v>6.62612125</v>
      </c>
      <c r="FV390">
        <v>-0.448793808630403</v>
      </c>
      <c r="FW390">
        <v>0.0454715615075786</v>
      </c>
      <c r="FX390">
        <v>0</v>
      </c>
      <c r="FY390">
        <v>0</v>
      </c>
      <c r="FZ390">
        <v>3</v>
      </c>
      <c r="GA390" t="s">
        <v>427</v>
      </c>
      <c r="GB390">
        <v>2.97416</v>
      </c>
      <c r="GC390">
        <v>2.70021</v>
      </c>
      <c r="GD390">
        <v>0.201996</v>
      </c>
      <c r="GE390">
        <v>0.208245</v>
      </c>
      <c r="GF390">
        <v>0.104265</v>
      </c>
      <c r="GG390">
        <v>0.0847586</v>
      </c>
      <c r="GH390">
        <v>31086.7</v>
      </c>
      <c r="GI390">
        <v>33726.9</v>
      </c>
      <c r="GJ390">
        <v>35298.2</v>
      </c>
      <c r="GK390">
        <v>38630</v>
      </c>
      <c r="GL390">
        <v>44826.2</v>
      </c>
      <c r="GM390">
        <v>51065</v>
      </c>
      <c r="GN390">
        <v>55173.8</v>
      </c>
      <c r="GO390">
        <v>61958.3</v>
      </c>
      <c r="GP390">
        <v>1.9828</v>
      </c>
      <c r="GQ390">
        <v>1.8478</v>
      </c>
      <c r="GR390">
        <v>0.128746</v>
      </c>
      <c r="GS390">
        <v>0</v>
      </c>
      <c r="GT390">
        <v>25.2284</v>
      </c>
      <c r="GU390">
        <v>999.9</v>
      </c>
      <c r="GV390">
        <v>57.105</v>
      </c>
      <c r="GW390">
        <v>29.195</v>
      </c>
      <c r="GX390">
        <v>25.7013</v>
      </c>
      <c r="GY390">
        <v>55.9364</v>
      </c>
      <c r="GZ390">
        <v>43.0208</v>
      </c>
      <c r="HA390">
        <v>1</v>
      </c>
      <c r="HB390">
        <v>-0.0581707</v>
      </c>
      <c r="HC390">
        <v>0.0747277</v>
      </c>
      <c r="HD390">
        <v>20.1142</v>
      </c>
      <c r="HE390">
        <v>5.19932</v>
      </c>
      <c r="HF390">
        <v>12.004</v>
      </c>
      <c r="HG390">
        <v>4.976</v>
      </c>
      <c r="HH390">
        <v>3.2938</v>
      </c>
      <c r="HI390">
        <v>9999</v>
      </c>
      <c r="HJ390">
        <v>9999</v>
      </c>
      <c r="HK390">
        <v>9999</v>
      </c>
      <c r="HL390">
        <v>629</v>
      </c>
      <c r="HM390">
        <v>1.86316</v>
      </c>
      <c r="HN390">
        <v>1.86801</v>
      </c>
      <c r="HO390">
        <v>1.86777</v>
      </c>
      <c r="HP390">
        <v>1.86896</v>
      </c>
      <c r="HQ390">
        <v>1.86981</v>
      </c>
      <c r="HR390">
        <v>1.86584</v>
      </c>
      <c r="HS390">
        <v>1.86694</v>
      </c>
      <c r="HT390">
        <v>1.86829</v>
      </c>
      <c r="HU390">
        <v>5</v>
      </c>
      <c r="HV390">
        <v>0</v>
      </c>
      <c r="HW390">
        <v>0</v>
      </c>
      <c r="HX390">
        <v>0</v>
      </c>
      <c r="HY390" t="s">
        <v>422</v>
      </c>
      <c r="HZ390" t="s">
        <v>423</v>
      </c>
      <c r="IA390" t="s">
        <v>424</v>
      </c>
      <c r="IB390" t="s">
        <v>424</v>
      </c>
      <c r="IC390" t="s">
        <v>424</v>
      </c>
      <c r="ID390" t="s">
        <v>424</v>
      </c>
      <c r="IE390">
        <v>0</v>
      </c>
      <c r="IF390">
        <v>100</v>
      </c>
      <c r="IG390">
        <v>100</v>
      </c>
      <c r="IH390">
        <v>11.79</v>
      </c>
      <c r="II390">
        <v>0.4822</v>
      </c>
      <c r="IJ390">
        <v>4.02706509432224</v>
      </c>
      <c r="IK390">
        <v>0.00601174518973114</v>
      </c>
      <c r="IL390">
        <v>2.77886958061485e-07</v>
      </c>
      <c r="IM390">
        <v>-3.54636231360687e-10</v>
      </c>
      <c r="IN390">
        <v>-0.0404303883988718</v>
      </c>
      <c r="IO390">
        <v>-0.0177815531441476</v>
      </c>
      <c r="IP390">
        <v>0.00205572605671414</v>
      </c>
      <c r="IQ390">
        <v>-1.65519735432211e-05</v>
      </c>
      <c r="IR390">
        <v>-4</v>
      </c>
      <c r="IS390">
        <v>1848</v>
      </c>
      <c r="IT390">
        <v>1</v>
      </c>
      <c r="IU390">
        <v>25</v>
      </c>
      <c r="IV390">
        <v>24616</v>
      </c>
      <c r="IW390">
        <v>24615.9</v>
      </c>
      <c r="IX390">
        <v>2.75513</v>
      </c>
      <c r="IY390">
        <v>2.58667</v>
      </c>
      <c r="IZ390">
        <v>1.54785</v>
      </c>
      <c r="JA390">
        <v>2.30347</v>
      </c>
      <c r="JB390">
        <v>1.34644</v>
      </c>
      <c r="JC390">
        <v>2.39624</v>
      </c>
      <c r="JD390">
        <v>33.6479</v>
      </c>
      <c r="JE390">
        <v>24.2188</v>
      </c>
      <c r="JF390">
        <v>18</v>
      </c>
      <c r="JG390">
        <v>496.873</v>
      </c>
      <c r="JH390">
        <v>410.189</v>
      </c>
      <c r="JI390">
        <v>25</v>
      </c>
      <c r="JJ390">
        <v>26.4779</v>
      </c>
      <c r="JK390">
        <v>30.0002</v>
      </c>
      <c r="JL390">
        <v>26.4044</v>
      </c>
      <c r="JM390">
        <v>26.3445</v>
      </c>
      <c r="JN390">
        <v>55.2372</v>
      </c>
      <c r="JO390">
        <v>37.3308</v>
      </c>
      <c r="JP390">
        <v>78.8509</v>
      </c>
      <c r="JQ390">
        <v>25</v>
      </c>
      <c r="JR390">
        <v>1443.13</v>
      </c>
      <c r="JS390">
        <v>17.9403</v>
      </c>
      <c r="JT390">
        <v>102.351</v>
      </c>
      <c r="JU390">
        <v>103.132</v>
      </c>
    </row>
    <row r="391" spans="1:281">
      <c r="A391">
        <v>375</v>
      </c>
      <c r="B391">
        <v>1659028590</v>
      </c>
      <c r="C391">
        <v>4906.90000009537</v>
      </c>
      <c r="D391" t="s">
        <v>1177</v>
      </c>
      <c r="E391" t="s">
        <v>1178</v>
      </c>
      <c r="F391">
        <v>5</v>
      </c>
      <c r="G391" t="s">
        <v>1006</v>
      </c>
      <c r="H391" t="s">
        <v>417</v>
      </c>
      <c r="I391">
        <v>1659028582.21429</v>
      </c>
      <c r="J391">
        <f>(K391)/1000</f>
        <v>0</v>
      </c>
      <c r="K391">
        <f>IF(CZ391, AN391, AH391)</f>
        <v>0</v>
      </c>
      <c r="L391">
        <f>IF(CZ391, AI391, AG391)</f>
        <v>0</v>
      </c>
      <c r="M391">
        <f>DB391 - IF(AU391&gt;1, L391*CV391*100.0/(AW391*DP391), 0)</f>
        <v>0</v>
      </c>
      <c r="N391">
        <f>((T391-J391/2)*M391-L391)/(T391+J391/2)</f>
        <v>0</v>
      </c>
      <c r="O391">
        <f>N391*(DI391+DJ391)/1000.0</f>
        <v>0</v>
      </c>
      <c r="P391">
        <f>(DB391 - IF(AU391&gt;1, L391*CV391*100.0/(AW391*DP391), 0))*(DI391+DJ391)/1000.0</f>
        <v>0</v>
      </c>
      <c r="Q391">
        <f>2.0/((1/S391-1/R391)+SIGN(S391)*SQRT((1/S391-1/R391)*(1/S391-1/R391) + 4*CW391/((CW391+1)*(CW391+1))*(2*1/S391*1/R391-1/R391*1/R391)))</f>
        <v>0</v>
      </c>
      <c r="R391">
        <f>IF(LEFT(CX391,1)&lt;&gt;"0",IF(LEFT(CX391,1)="1",3.0,CY391),$D$5+$E$5*(DP391*DI391/($K$5*1000))+$F$5*(DP391*DI391/($K$5*1000))*MAX(MIN(CV391,$J$5),$I$5)*MAX(MIN(CV391,$J$5),$I$5)+$G$5*MAX(MIN(CV391,$J$5),$I$5)*(DP391*DI391/($K$5*1000))+$H$5*(DP391*DI391/($K$5*1000))*(DP391*DI391/($K$5*1000)))</f>
        <v>0</v>
      </c>
      <c r="S391">
        <f>J391*(1000-(1000*0.61365*exp(17.502*W391/(240.97+W391))/(DI391+DJ391)+DD391)/2)/(1000*0.61365*exp(17.502*W391/(240.97+W391))/(DI391+DJ391)-DD391)</f>
        <v>0</v>
      </c>
      <c r="T391">
        <f>1/((CW391+1)/(Q391/1.6)+1/(R391/1.37)) + CW391/((CW391+1)/(Q391/1.6) + CW391/(R391/1.37))</f>
        <v>0</v>
      </c>
      <c r="U391">
        <f>(CR391*CU391)</f>
        <v>0</v>
      </c>
      <c r="V391">
        <f>(DK391+(U391+2*0.95*5.67E-8*(((DK391+$B$7)+273)^4-(DK391+273)^4)-44100*J391)/(1.84*29.3*R391+8*0.95*5.67E-8*(DK391+273)^3))</f>
        <v>0</v>
      </c>
      <c r="W391">
        <f>($C$7*DL391+$D$7*DM391+$E$7*V391)</f>
        <v>0</v>
      </c>
      <c r="X391">
        <f>0.61365*exp(17.502*W391/(240.97+W391))</f>
        <v>0</v>
      </c>
      <c r="Y391">
        <f>(Z391/AA391*100)</f>
        <v>0</v>
      </c>
      <c r="Z391">
        <f>DD391*(DI391+DJ391)/1000</f>
        <v>0</v>
      </c>
      <c r="AA391">
        <f>0.61365*exp(17.502*DK391/(240.97+DK391))</f>
        <v>0</v>
      </c>
      <c r="AB391">
        <f>(X391-DD391*(DI391+DJ391)/1000)</f>
        <v>0</v>
      </c>
      <c r="AC391">
        <f>(-J391*44100)</f>
        <v>0</v>
      </c>
      <c r="AD391">
        <f>2*29.3*R391*0.92*(DK391-W391)</f>
        <v>0</v>
      </c>
      <c r="AE391">
        <f>2*0.95*5.67E-8*(((DK391+$B$7)+273)^4-(W391+273)^4)</f>
        <v>0</v>
      </c>
      <c r="AF391">
        <f>U391+AE391+AC391+AD391</f>
        <v>0</v>
      </c>
      <c r="AG391">
        <f>DH391*AU391*(DC391-DB391*(1000-AU391*DE391)/(1000-AU391*DD391))/(100*CV391)</f>
        <v>0</v>
      </c>
      <c r="AH391">
        <f>1000*DH391*AU391*(DD391-DE391)/(100*CV391*(1000-AU391*DD391))</f>
        <v>0</v>
      </c>
      <c r="AI391">
        <f>(AJ391 - AK391 - DI391*1E3/(8.314*(DK391+273.15)) * AM391/DH391 * AL391) * DH391/(100*CV391) * (1000 - DE391)/1000</f>
        <v>0</v>
      </c>
      <c r="AJ391">
        <v>1461.28993860706</v>
      </c>
      <c r="AK391">
        <v>1414.15963636364</v>
      </c>
      <c r="AL391">
        <v>3.42041193391688</v>
      </c>
      <c r="AM391">
        <v>66.0504921813524</v>
      </c>
      <c r="AN391">
        <f>(AP391 - AO391 + DI391*1E3/(8.314*(DK391+273.15)) * AR391/DH391 * AQ391) * DH391/(100*CV391) * 1000/(1000 - AP391)</f>
        <v>0</v>
      </c>
      <c r="AO391">
        <v>17.8415641384416</v>
      </c>
      <c r="AP391">
        <v>24.3668391608392</v>
      </c>
      <c r="AQ391">
        <v>-7.54285714224254e-05</v>
      </c>
      <c r="AR391">
        <v>92.47</v>
      </c>
      <c r="AS391">
        <v>0</v>
      </c>
      <c r="AT391">
        <v>0</v>
      </c>
      <c r="AU391">
        <f>IF(AS391*$H$13&gt;=AW391,1.0,(AW391/(AW391-AS391*$H$13)))</f>
        <v>0</v>
      </c>
      <c r="AV391">
        <f>(AU391-1)*100</f>
        <v>0</v>
      </c>
      <c r="AW391">
        <f>MAX(0,($B$13+$C$13*DP391)/(1+$D$13*DP391)*DI391/(DK391+273)*$E$13)</f>
        <v>0</v>
      </c>
      <c r="AX391" t="s">
        <v>418</v>
      </c>
      <c r="AY391" t="s">
        <v>418</v>
      </c>
      <c r="AZ391">
        <v>0</v>
      </c>
      <c r="BA391">
        <v>0</v>
      </c>
      <c r="BB391">
        <f>1-AZ391/BA391</f>
        <v>0</v>
      </c>
      <c r="BC391">
        <v>0</v>
      </c>
      <c r="BD391" t="s">
        <v>418</v>
      </c>
      <c r="BE391" t="s">
        <v>418</v>
      </c>
      <c r="BF391">
        <v>0</v>
      </c>
      <c r="BG391">
        <v>0</v>
      </c>
      <c r="BH391">
        <f>1-BF391/BG391</f>
        <v>0</v>
      </c>
      <c r="BI391">
        <v>0.5</v>
      </c>
      <c r="BJ391">
        <f>CS391</f>
        <v>0</v>
      </c>
      <c r="BK391">
        <f>L391</f>
        <v>0</v>
      </c>
      <c r="BL391">
        <f>BH391*BI391*BJ391</f>
        <v>0</v>
      </c>
      <c r="BM391">
        <f>(BK391-BC391)/BJ391</f>
        <v>0</v>
      </c>
      <c r="BN391">
        <f>(BA391-BG391)/BG391</f>
        <v>0</v>
      </c>
      <c r="BO391">
        <f>AZ391/(BB391+AZ391/BG391)</f>
        <v>0</v>
      </c>
      <c r="BP391" t="s">
        <v>418</v>
      </c>
      <c r="BQ391">
        <v>0</v>
      </c>
      <c r="BR391">
        <f>IF(BQ391&lt;&gt;0, BQ391, BO391)</f>
        <v>0</v>
      </c>
      <c r="BS391">
        <f>1-BR391/BG391</f>
        <v>0</v>
      </c>
      <c r="BT391">
        <f>(BG391-BF391)/(BG391-BR391)</f>
        <v>0</v>
      </c>
      <c r="BU391">
        <f>(BA391-BG391)/(BA391-BR391)</f>
        <v>0</v>
      </c>
      <c r="BV391">
        <f>(BG391-BF391)/(BG391-AZ391)</f>
        <v>0</v>
      </c>
      <c r="BW391">
        <f>(BA391-BG391)/(BA391-AZ391)</f>
        <v>0</v>
      </c>
      <c r="BX391">
        <f>(BT391*BR391/BF391)</f>
        <v>0</v>
      </c>
      <c r="BY391">
        <f>(1-BX391)</f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f>$B$11*DQ391+$C$11*DR391+$F$11*EC391*(1-EF391)</f>
        <v>0</v>
      </c>
      <c r="CS391">
        <f>CR391*CT391</f>
        <v>0</v>
      </c>
      <c r="CT391">
        <f>($B$11*$D$9+$C$11*$D$9+$F$11*((EP391+EH391)/MAX(EP391+EH391+EQ391, 0.1)*$I$9+EQ391/MAX(EP391+EH391+EQ391, 0.1)*$J$9))/($B$11+$C$11+$F$11)</f>
        <v>0</v>
      </c>
      <c r="CU391">
        <f>($B$11*$K$9+$C$11*$K$9+$F$11*((EP391+EH391)/MAX(EP391+EH391+EQ391, 0.1)*$P$9+EQ391/MAX(EP391+EH391+EQ391, 0.1)*$Q$9))/($B$11+$C$11+$F$11)</f>
        <v>0</v>
      </c>
      <c r="CV391">
        <v>6</v>
      </c>
      <c r="CW391">
        <v>0.5</v>
      </c>
      <c r="CX391" t="s">
        <v>419</v>
      </c>
      <c r="CY391">
        <v>2</v>
      </c>
      <c r="CZ391" t="b">
        <v>1</v>
      </c>
      <c r="DA391">
        <v>1659028582.21429</v>
      </c>
      <c r="DB391">
        <v>1355.25357142857</v>
      </c>
      <c r="DC391">
        <v>1418.37321428571</v>
      </c>
      <c r="DD391">
        <v>24.3706571428571</v>
      </c>
      <c r="DE391">
        <v>17.8067035714286</v>
      </c>
      <c r="DF391">
        <v>1343.50928571429</v>
      </c>
      <c r="DG391">
        <v>23.8883857142857</v>
      </c>
      <c r="DH391">
        <v>500.058714285714</v>
      </c>
      <c r="DI391">
        <v>90.3670321428572</v>
      </c>
      <c r="DJ391">
        <v>0.045950875</v>
      </c>
      <c r="DK391">
        <v>27.2272892857143</v>
      </c>
      <c r="DL391">
        <v>27.3324964285714</v>
      </c>
      <c r="DM391">
        <v>999.9</v>
      </c>
      <c r="DN391">
        <v>0</v>
      </c>
      <c r="DO391">
        <v>0</v>
      </c>
      <c r="DP391">
        <v>10006.9642857143</v>
      </c>
      <c r="DQ391">
        <v>0</v>
      </c>
      <c r="DR391">
        <v>18.0733035714286</v>
      </c>
      <c r="DS391">
        <v>-63.1194642857143</v>
      </c>
      <c r="DT391">
        <v>1389.10821428571</v>
      </c>
      <c r="DU391">
        <v>1444.08892857143</v>
      </c>
      <c r="DV391">
        <v>6.56395571428571</v>
      </c>
      <c r="DW391">
        <v>1418.37321428571</v>
      </c>
      <c r="DX391">
        <v>17.8067035714286</v>
      </c>
      <c r="DY391">
        <v>2.20230392857143</v>
      </c>
      <c r="DZ391">
        <v>1.60913892857143</v>
      </c>
      <c r="EA391">
        <v>18.9790892857143</v>
      </c>
      <c r="EB391">
        <v>14.0465785714286</v>
      </c>
      <c r="EC391">
        <v>1999.99214285714</v>
      </c>
      <c r="ED391">
        <v>0.979994857142857</v>
      </c>
      <c r="EE391">
        <v>0.0200051857142857</v>
      </c>
      <c r="EF391">
        <v>0</v>
      </c>
      <c r="EG391">
        <v>843.574642857143</v>
      </c>
      <c r="EH391">
        <v>5.00063</v>
      </c>
      <c r="EI391">
        <v>16642.225</v>
      </c>
      <c r="EJ391">
        <v>17256.8</v>
      </c>
      <c r="EK391">
        <v>38.062</v>
      </c>
      <c r="EL391">
        <v>38.071</v>
      </c>
      <c r="EM391">
        <v>37.5509285714286</v>
      </c>
      <c r="EN391">
        <v>37.4325714285714</v>
      </c>
      <c r="EO391">
        <v>39.062</v>
      </c>
      <c r="EP391">
        <v>1955.08214285714</v>
      </c>
      <c r="EQ391">
        <v>39.91</v>
      </c>
      <c r="ER391">
        <v>0</v>
      </c>
      <c r="ES391">
        <v>1659028588.9</v>
      </c>
      <c r="ET391">
        <v>0</v>
      </c>
      <c r="EU391">
        <v>843.576384615385</v>
      </c>
      <c r="EV391">
        <v>-2.55555555178407</v>
      </c>
      <c r="EW391">
        <v>-48.1128205489844</v>
      </c>
      <c r="EX391">
        <v>16641.8807692308</v>
      </c>
      <c r="EY391">
        <v>15</v>
      </c>
      <c r="EZ391">
        <v>0</v>
      </c>
      <c r="FA391" t="s">
        <v>420</v>
      </c>
      <c r="FB391">
        <v>1657551626.5</v>
      </c>
      <c r="FC391">
        <v>1657551629</v>
      </c>
      <c r="FD391">
        <v>0</v>
      </c>
      <c r="FE391">
        <v>0.403</v>
      </c>
      <c r="FF391">
        <v>0.009</v>
      </c>
      <c r="FG391">
        <v>9.41</v>
      </c>
      <c r="FH391">
        <v>0.087</v>
      </c>
      <c r="FI391">
        <v>417</v>
      </c>
      <c r="FJ391">
        <v>17</v>
      </c>
      <c r="FK391">
        <v>1.61</v>
      </c>
      <c r="FL391">
        <v>0.59</v>
      </c>
      <c r="FM391">
        <v>-63.0555225</v>
      </c>
      <c r="FN391">
        <v>-0.991088555347137</v>
      </c>
      <c r="FO391">
        <v>0.395001093977916</v>
      </c>
      <c r="FP391">
        <v>0</v>
      </c>
      <c r="FQ391">
        <v>843.686323529412</v>
      </c>
      <c r="FR391">
        <v>-2.31213139220679</v>
      </c>
      <c r="FS391">
        <v>0.342669684938384</v>
      </c>
      <c r="FT391">
        <v>0</v>
      </c>
      <c r="FU391">
        <v>6.582259</v>
      </c>
      <c r="FV391">
        <v>-0.483675196998141</v>
      </c>
      <c r="FW391">
        <v>0.0492185842340066</v>
      </c>
      <c r="FX391">
        <v>0</v>
      </c>
      <c r="FY391">
        <v>0</v>
      </c>
      <c r="FZ391">
        <v>3</v>
      </c>
      <c r="GA391" t="s">
        <v>427</v>
      </c>
      <c r="GB391">
        <v>2.974</v>
      </c>
      <c r="GC391">
        <v>2.69905</v>
      </c>
      <c r="GD391">
        <v>0.203507</v>
      </c>
      <c r="GE391">
        <v>0.209815</v>
      </c>
      <c r="GF391">
        <v>0.104246</v>
      </c>
      <c r="GG391">
        <v>0.0847651</v>
      </c>
      <c r="GH391">
        <v>31027.5</v>
      </c>
      <c r="GI391">
        <v>33659.9</v>
      </c>
      <c r="GJ391">
        <v>35297.9</v>
      </c>
      <c r="GK391">
        <v>38629.8</v>
      </c>
      <c r="GL391">
        <v>44826.1</v>
      </c>
      <c r="GM391">
        <v>51064.1</v>
      </c>
      <c r="GN391">
        <v>55172.5</v>
      </c>
      <c r="GO391">
        <v>61957.6</v>
      </c>
      <c r="GP391">
        <v>1.9826</v>
      </c>
      <c r="GQ391">
        <v>1.8484</v>
      </c>
      <c r="GR391">
        <v>0.128448</v>
      </c>
      <c r="GS391">
        <v>0</v>
      </c>
      <c r="GT391">
        <v>25.2288</v>
      </c>
      <c r="GU391">
        <v>999.9</v>
      </c>
      <c r="GV391">
        <v>57.057</v>
      </c>
      <c r="GW391">
        <v>29.195</v>
      </c>
      <c r="GX391">
        <v>25.6794</v>
      </c>
      <c r="GY391">
        <v>55.9764</v>
      </c>
      <c r="GZ391">
        <v>43.4936</v>
      </c>
      <c r="HA391">
        <v>1</v>
      </c>
      <c r="HB391">
        <v>-0.0582317</v>
      </c>
      <c r="HC391">
        <v>0.0775599</v>
      </c>
      <c r="HD391">
        <v>20.1137</v>
      </c>
      <c r="HE391">
        <v>5.19932</v>
      </c>
      <c r="HF391">
        <v>12.004</v>
      </c>
      <c r="HG391">
        <v>4.9752</v>
      </c>
      <c r="HH391">
        <v>3.2936</v>
      </c>
      <c r="HI391">
        <v>9999</v>
      </c>
      <c r="HJ391">
        <v>9999</v>
      </c>
      <c r="HK391">
        <v>9999</v>
      </c>
      <c r="HL391">
        <v>629</v>
      </c>
      <c r="HM391">
        <v>1.86316</v>
      </c>
      <c r="HN391">
        <v>1.86798</v>
      </c>
      <c r="HO391">
        <v>1.8678</v>
      </c>
      <c r="HP391">
        <v>1.86899</v>
      </c>
      <c r="HQ391">
        <v>1.86981</v>
      </c>
      <c r="HR391">
        <v>1.86584</v>
      </c>
      <c r="HS391">
        <v>1.86691</v>
      </c>
      <c r="HT391">
        <v>1.86829</v>
      </c>
      <c r="HU391">
        <v>5</v>
      </c>
      <c r="HV391">
        <v>0</v>
      </c>
      <c r="HW391">
        <v>0</v>
      </c>
      <c r="HX391">
        <v>0</v>
      </c>
      <c r="HY391" t="s">
        <v>422</v>
      </c>
      <c r="HZ391" t="s">
        <v>423</v>
      </c>
      <c r="IA391" t="s">
        <v>424</v>
      </c>
      <c r="IB391" t="s">
        <v>424</v>
      </c>
      <c r="IC391" t="s">
        <v>424</v>
      </c>
      <c r="ID391" t="s">
        <v>424</v>
      </c>
      <c r="IE391">
        <v>0</v>
      </c>
      <c r="IF391">
        <v>100</v>
      </c>
      <c r="IG391">
        <v>100</v>
      </c>
      <c r="IH391">
        <v>11.87</v>
      </c>
      <c r="II391">
        <v>0.4819</v>
      </c>
      <c r="IJ391">
        <v>4.02706509432224</v>
      </c>
      <c r="IK391">
        <v>0.00601174518973114</v>
      </c>
      <c r="IL391">
        <v>2.77886958061485e-07</v>
      </c>
      <c r="IM391">
        <v>-3.54636231360687e-10</v>
      </c>
      <c r="IN391">
        <v>-0.0404303883988718</v>
      </c>
      <c r="IO391">
        <v>-0.0177815531441476</v>
      </c>
      <c r="IP391">
        <v>0.00205572605671414</v>
      </c>
      <c r="IQ391">
        <v>-1.65519735432211e-05</v>
      </c>
      <c r="IR391">
        <v>-4</v>
      </c>
      <c r="IS391">
        <v>1848</v>
      </c>
      <c r="IT391">
        <v>1</v>
      </c>
      <c r="IU391">
        <v>25</v>
      </c>
      <c r="IV391">
        <v>24616.1</v>
      </c>
      <c r="IW391">
        <v>24616</v>
      </c>
      <c r="IX391">
        <v>2.78076</v>
      </c>
      <c r="IY391">
        <v>2.58911</v>
      </c>
      <c r="IZ391">
        <v>1.54785</v>
      </c>
      <c r="JA391">
        <v>2.30347</v>
      </c>
      <c r="JB391">
        <v>1.34644</v>
      </c>
      <c r="JC391">
        <v>2.41089</v>
      </c>
      <c r="JD391">
        <v>33.6479</v>
      </c>
      <c r="JE391">
        <v>24.2188</v>
      </c>
      <c r="JF391">
        <v>18</v>
      </c>
      <c r="JG391">
        <v>496.762</v>
      </c>
      <c r="JH391">
        <v>410.542</v>
      </c>
      <c r="JI391">
        <v>25.0002</v>
      </c>
      <c r="JJ391">
        <v>26.4779</v>
      </c>
      <c r="JK391">
        <v>30.0001</v>
      </c>
      <c r="JL391">
        <v>26.4066</v>
      </c>
      <c r="JM391">
        <v>26.3467</v>
      </c>
      <c r="JN391">
        <v>55.72</v>
      </c>
      <c r="JO391">
        <v>36.6007</v>
      </c>
      <c r="JP391">
        <v>78.8509</v>
      </c>
      <c r="JQ391">
        <v>25</v>
      </c>
      <c r="JR391">
        <v>1456.56</v>
      </c>
      <c r="JS391">
        <v>18.1043</v>
      </c>
      <c r="JT391">
        <v>102.349</v>
      </c>
      <c r="JU391">
        <v>103.131</v>
      </c>
    </row>
    <row r="392" spans="1:281">
      <c r="A392">
        <v>376</v>
      </c>
      <c r="B392">
        <v>1659028595</v>
      </c>
      <c r="C392">
        <v>4911.90000009537</v>
      </c>
      <c r="D392" t="s">
        <v>1179</v>
      </c>
      <c r="E392" t="s">
        <v>1180</v>
      </c>
      <c r="F392">
        <v>5</v>
      </c>
      <c r="G392" t="s">
        <v>1006</v>
      </c>
      <c r="H392" t="s">
        <v>417</v>
      </c>
      <c r="I392">
        <v>1659028587.5</v>
      </c>
      <c r="J392">
        <f>(K392)/1000</f>
        <v>0</v>
      </c>
      <c r="K392">
        <f>IF(CZ392, AN392, AH392)</f>
        <v>0</v>
      </c>
      <c r="L392">
        <f>IF(CZ392, AI392, AG392)</f>
        <v>0</v>
      </c>
      <c r="M392">
        <f>DB392 - IF(AU392&gt;1, L392*CV392*100.0/(AW392*DP392), 0)</f>
        <v>0</v>
      </c>
      <c r="N392">
        <f>((T392-J392/2)*M392-L392)/(T392+J392/2)</f>
        <v>0</v>
      </c>
      <c r="O392">
        <f>N392*(DI392+DJ392)/1000.0</f>
        <v>0</v>
      </c>
      <c r="P392">
        <f>(DB392 - IF(AU392&gt;1, L392*CV392*100.0/(AW392*DP392), 0))*(DI392+DJ392)/1000.0</f>
        <v>0</v>
      </c>
      <c r="Q392">
        <f>2.0/((1/S392-1/R392)+SIGN(S392)*SQRT((1/S392-1/R392)*(1/S392-1/R392) + 4*CW392/((CW392+1)*(CW392+1))*(2*1/S392*1/R392-1/R392*1/R392)))</f>
        <v>0</v>
      </c>
      <c r="R392">
        <f>IF(LEFT(CX392,1)&lt;&gt;"0",IF(LEFT(CX392,1)="1",3.0,CY392),$D$5+$E$5*(DP392*DI392/($K$5*1000))+$F$5*(DP392*DI392/($K$5*1000))*MAX(MIN(CV392,$J$5),$I$5)*MAX(MIN(CV392,$J$5),$I$5)+$G$5*MAX(MIN(CV392,$J$5),$I$5)*(DP392*DI392/($K$5*1000))+$H$5*(DP392*DI392/($K$5*1000))*(DP392*DI392/($K$5*1000)))</f>
        <v>0</v>
      </c>
      <c r="S392">
        <f>J392*(1000-(1000*0.61365*exp(17.502*W392/(240.97+W392))/(DI392+DJ392)+DD392)/2)/(1000*0.61365*exp(17.502*W392/(240.97+W392))/(DI392+DJ392)-DD392)</f>
        <v>0</v>
      </c>
      <c r="T392">
        <f>1/((CW392+1)/(Q392/1.6)+1/(R392/1.37)) + CW392/((CW392+1)/(Q392/1.6) + CW392/(R392/1.37))</f>
        <v>0</v>
      </c>
      <c r="U392">
        <f>(CR392*CU392)</f>
        <v>0</v>
      </c>
      <c r="V392">
        <f>(DK392+(U392+2*0.95*5.67E-8*(((DK392+$B$7)+273)^4-(DK392+273)^4)-44100*J392)/(1.84*29.3*R392+8*0.95*5.67E-8*(DK392+273)^3))</f>
        <v>0</v>
      </c>
      <c r="W392">
        <f>($C$7*DL392+$D$7*DM392+$E$7*V392)</f>
        <v>0</v>
      </c>
      <c r="X392">
        <f>0.61365*exp(17.502*W392/(240.97+W392))</f>
        <v>0</v>
      </c>
      <c r="Y392">
        <f>(Z392/AA392*100)</f>
        <v>0</v>
      </c>
      <c r="Z392">
        <f>DD392*(DI392+DJ392)/1000</f>
        <v>0</v>
      </c>
      <c r="AA392">
        <f>0.61365*exp(17.502*DK392/(240.97+DK392))</f>
        <v>0</v>
      </c>
      <c r="AB392">
        <f>(X392-DD392*(DI392+DJ392)/1000)</f>
        <v>0</v>
      </c>
      <c r="AC392">
        <f>(-J392*44100)</f>
        <v>0</v>
      </c>
      <c r="AD392">
        <f>2*29.3*R392*0.92*(DK392-W392)</f>
        <v>0</v>
      </c>
      <c r="AE392">
        <f>2*0.95*5.67E-8*(((DK392+$B$7)+273)^4-(W392+273)^4)</f>
        <v>0</v>
      </c>
      <c r="AF392">
        <f>U392+AE392+AC392+AD392</f>
        <v>0</v>
      </c>
      <c r="AG392">
        <f>DH392*AU392*(DC392-DB392*(1000-AU392*DE392)/(1000-AU392*DD392))/(100*CV392)</f>
        <v>0</v>
      </c>
      <c r="AH392">
        <f>1000*DH392*AU392*(DD392-DE392)/(100*CV392*(1000-AU392*DD392))</f>
        <v>0</v>
      </c>
      <c r="AI392">
        <f>(AJ392 - AK392 - DI392*1E3/(8.314*(DK392+273.15)) * AM392/DH392 * AL392) * DH392/(100*CV392) * (1000 - DE392)/1000</f>
        <v>0</v>
      </c>
      <c r="AJ392">
        <v>1478.46770110775</v>
      </c>
      <c r="AK392">
        <v>1431.38545454545</v>
      </c>
      <c r="AL392">
        <v>3.4173808268666</v>
      </c>
      <c r="AM392">
        <v>66.0504921813524</v>
      </c>
      <c r="AN392">
        <f>(AP392 - AO392 + DI392*1E3/(8.314*(DK392+273.15)) * AR392/DH392 * AQ392) * DH392/(100*CV392) * 1000/(1000 - AP392)</f>
        <v>0</v>
      </c>
      <c r="AO392">
        <v>17.8714113578355</v>
      </c>
      <c r="AP392">
        <v>24.3670426573427</v>
      </c>
      <c r="AQ392">
        <v>-0.000159087344024618</v>
      </c>
      <c r="AR392">
        <v>92.47</v>
      </c>
      <c r="AS392">
        <v>0</v>
      </c>
      <c r="AT392">
        <v>0</v>
      </c>
      <c r="AU392">
        <f>IF(AS392*$H$13&gt;=AW392,1.0,(AW392/(AW392-AS392*$H$13)))</f>
        <v>0</v>
      </c>
      <c r="AV392">
        <f>(AU392-1)*100</f>
        <v>0</v>
      </c>
      <c r="AW392">
        <f>MAX(0,($B$13+$C$13*DP392)/(1+$D$13*DP392)*DI392/(DK392+273)*$E$13)</f>
        <v>0</v>
      </c>
      <c r="AX392" t="s">
        <v>418</v>
      </c>
      <c r="AY392" t="s">
        <v>418</v>
      </c>
      <c r="AZ392">
        <v>0</v>
      </c>
      <c r="BA392">
        <v>0</v>
      </c>
      <c r="BB392">
        <f>1-AZ392/BA392</f>
        <v>0</v>
      </c>
      <c r="BC392">
        <v>0</v>
      </c>
      <c r="BD392" t="s">
        <v>418</v>
      </c>
      <c r="BE392" t="s">
        <v>418</v>
      </c>
      <c r="BF392">
        <v>0</v>
      </c>
      <c r="BG392">
        <v>0</v>
      </c>
      <c r="BH392">
        <f>1-BF392/BG392</f>
        <v>0</v>
      </c>
      <c r="BI392">
        <v>0.5</v>
      </c>
      <c r="BJ392">
        <f>CS392</f>
        <v>0</v>
      </c>
      <c r="BK392">
        <f>L392</f>
        <v>0</v>
      </c>
      <c r="BL392">
        <f>BH392*BI392*BJ392</f>
        <v>0</v>
      </c>
      <c r="BM392">
        <f>(BK392-BC392)/BJ392</f>
        <v>0</v>
      </c>
      <c r="BN392">
        <f>(BA392-BG392)/BG392</f>
        <v>0</v>
      </c>
      <c r="BO392">
        <f>AZ392/(BB392+AZ392/BG392)</f>
        <v>0</v>
      </c>
      <c r="BP392" t="s">
        <v>418</v>
      </c>
      <c r="BQ392">
        <v>0</v>
      </c>
      <c r="BR392">
        <f>IF(BQ392&lt;&gt;0, BQ392, BO392)</f>
        <v>0</v>
      </c>
      <c r="BS392">
        <f>1-BR392/BG392</f>
        <v>0</v>
      </c>
      <c r="BT392">
        <f>(BG392-BF392)/(BG392-BR392)</f>
        <v>0</v>
      </c>
      <c r="BU392">
        <f>(BA392-BG392)/(BA392-BR392)</f>
        <v>0</v>
      </c>
      <c r="BV392">
        <f>(BG392-BF392)/(BG392-AZ392)</f>
        <v>0</v>
      </c>
      <c r="BW392">
        <f>(BA392-BG392)/(BA392-AZ392)</f>
        <v>0</v>
      </c>
      <c r="BX392">
        <f>(BT392*BR392/BF392)</f>
        <v>0</v>
      </c>
      <c r="BY392">
        <f>(1-BX392)</f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f>$B$11*DQ392+$C$11*DR392+$F$11*EC392*(1-EF392)</f>
        <v>0</v>
      </c>
      <c r="CS392">
        <f>CR392*CT392</f>
        <v>0</v>
      </c>
      <c r="CT392">
        <f>($B$11*$D$9+$C$11*$D$9+$F$11*((EP392+EH392)/MAX(EP392+EH392+EQ392, 0.1)*$I$9+EQ392/MAX(EP392+EH392+EQ392, 0.1)*$J$9))/($B$11+$C$11+$F$11)</f>
        <v>0</v>
      </c>
      <c r="CU392">
        <f>($B$11*$K$9+$C$11*$K$9+$F$11*((EP392+EH392)/MAX(EP392+EH392+EQ392, 0.1)*$P$9+EQ392/MAX(EP392+EH392+EQ392, 0.1)*$Q$9))/($B$11+$C$11+$F$11)</f>
        <v>0</v>
      </c>
      <c r="CV392">
        <v>6</v>
      </c>
      <c r="CW392">
        <v>0.5</v>
      </c>
      <c r="CX392" t="s">
        <v>419</v>
      </c>
      <c r="CY392">
        <v>2</v>
      </c>
      <c r="CZ392" t="b">
        <v>1</v>
      </c>
      <c r="DA392">
        <v>1659028587.5</v>
      </c>
      <c r="DB392">
        <v>1373.04</v>
      </c>
      <c r="DC392">
        <v>1436.03074074074</v>
      </c>
      <c r="DD392">
        <v>24.3675925925926</v>
      </c>
      <c r="DE392">
        <v>17.8595444444444</v>
      </c>
      <c r="DF392">
        <v>1361.20888888889</v>
      </c>
      <c r="DG392">
        <v>23.8854740740741</v>
      </c>
      <c r="DH392">
        <v>500.080185185185</v>
      </c>
      <c r="DI392">
        <v>90.3684777777778</v>
      </c>
      <c r="DJ392">
        <v>0.045816837037037</v>
      </c>
      <c r="DK392">
        <v>27.230662962963</v>
      </c>
      <c r="DL392">
        <v>27.3476666666667</v>
      </c>
      <c r="DM392">
        <v>999.9</v>
      </c>
      <c r="DN392">
        <v>0</v>
      </c>
      <c r="DO392">
        <v>0</v>
      </c>
      <c r="DP392">
        <v>10019.6296296296</v>
      </c>
      <c r="DQ392">
        <v>0</v>
      </c>
      <c r="DR392">
        <v>18.0541444444444</v>
      </c>
      <c r="DS392">
        <v>-62.9912148148148</v>
      </c>
      <c r="DT392">
        <v>1407.33333333333</v>
      </c>
      <c r="DU392">
        <v>1462.14555555556</v>
      </c>
      <c r="DV392">
        <v>6.50806037037037</v>
      </c>
      <c r="DW392">
        <v>1436.03074074074</v>
      </c>
      <c r="DX392">
        <v>17.8595444444444</v>
      </c>
      <c r="DY392">
        <v>2.20206222222222</v>
      </c>
      <c r="DZ392">
        <v>1.61393925925926</v>
      </c>
      <c r="EA392">
        <v>18.9773259259259</v>
      </c>
      <c r="EB392">
        <v>14.0924925925926</v>
      </c>
      <c r="EC392">
        <v>1999.97555555556</v>
      </c>
      <c r="ED392">
        <v>0.979994777777778</v>
      </c>
      <c r="EE392">
        <v>0.0200052703703704</v>
      </c>
      <c r="EF392">
        <v>0</v>
      </c>
      <c r="EG392">
        <v>843.356518518519</v>
      </c>
      <c r="EH392">
        <v>5.00063</v>
      </c>
      <c r="EI392">
        <v>16637.8185185185</v>
      </c>
      <c r="EJ392">
        <v>17256.6592592593</v>
      </c>
      <c r="EK392">
        <v>38.062</v>
      </c>
      <c r="EL392">
        <v>38.0736666666667</v>
      </c>
      <c r="EM392">
        <v>37.5574074074074</v>
      </c>
      <c r="EN392">
        <v>37.437</v>
      </c>
      <c r="EO392">
        <v>39.062</v>
      </c>
      <c r="EP392">
        <v>1955.06555555556</v>
      </c>
      <c r="EQ392">
        <v>39.91</v>
      </c>
      <c r="ER392">
        <v>0</v>
      </c>
      <c r="ES392">
        <v>1659028594.3</v>
      </c>
      <c r="ET392">
        <v>0</v>
      </c>
      <c r="EU392">
        <v>843.32716</v>
      </c>
      <c r="EV392">
        <v>-3.43769230892777</v>
      </c>
      <c r="EW392">
        <v>-48.9769232131861</v>
      </c>
      <c r="EX392">
        <v>16637.284</v>
      </c>
      <c r="EY392">
        <v>15</v>
      </c>
      <c r="EZ392">
        <v>0</v>
      </c>
      <c r="FA392" t="s">
        <v>420</v>
      </c>
      <c r="FB392">
        <v>1657551626.5</v>
      </c>
      <c r="FC392">
        <v>1657551629</v>
      </c>
      <c r="FD392">
        <v>0</v>
      </c>
      <c r="FE392">
        <v>0.403</v>
      </c>
      <c r="FF392">
        <v>0.009</v>
      </c>
      <c r="FG392">
        <v>9.41</v>
      </c>
      <c r="FH392">
        <v>0.087</v>
      </c>
      <c r="FI392">
        <v>417</v>
      </c>
      <c r="FJ392">
        <v>17</v>
      </c>
      <c r="FK392">
        <v>1.61</v>
      </c>
      <c r="FL392">
        <v>0.59</v>
      </c>
      <c r="FM392">
        <v>-63.0260225</v>
      </c>
      <c r="FN392">
        <v>1.34277861163221</v>
      </c>
      <c r="FO392">
        <v>0.448456630281849</v>
      </c>
      <c r="FP392">
        <v>0</v>
      </c>
      <c r="FQ392">
        <v>843.465852941176</v>
      </c>
      <c r="FR392">
        <v>-2.70491978509933</v>
      </c>
      <c r="FS392">
        <v>0.342222247390485</v>
      </c>
      <c r="FT392">
        <v>0</v>
      </c>
      <c r="FU392">
        <v>6.53615425</v>
      </c>
      <c r="FV392">
        <v>-0.6123018011257</v>
      </c>
      <c r="FW392">
        <v>0.0635907365458013</v>
      </c>
      <c r="FX392">
        <v>0</v>
      </c>
      <c r="FY392">
        <v>0</v>
      </c>
      <c r="FZ392">
        <v>3</v>
      </c>
      <c r="GA392" t="s">
        <v>427</v>
      </c>
      <c r="GB392">
        <v>2.97349</v>
      </c>
      <c r="GC392">
        <v>2.69961</v>
      </c>
      <c r="GD392">
        <v>0.20498</v>
      </c>
      <c r="GE392">
        <v>0.2111</v>
      </c>
      <c r="GF392">
        <v>0.104294</v>
      </c>
      <c r="GG392">
        <v>0.0852801</v>
      </c>
      <c r="GH392">
        <v>30969.7</v>
      </c>
      <c r="GI392">
        <v>33604.7</v>
      </c>
      <c r="GJ392">
        <v>35297.4</v>
      </c>
      <c r="GK392">
        <v>38629.2</v>
      </c>
      <c r="GL392">
        <v>44824.3</v>
      </c>
      <c r="GM392">
        <v>51035.3</v>
      </c>
      <c r="GN392">
        <v>55173.3</v>
      </c>
      <c r="GO392">
        <v>61957.6</v>
      </c>
      <c r="GP392">
        <v>1.9826</v>
      </c>
      <c r="GQ392">
        <v>1.8494</v>
      </c>
      <c r="GR392">
        <v>0.130236</v>
      </c>
      <c r="GS392">
        <v>0</v>
      </c>
      <c r="GT392">
        <v>25.2331</v>
      </c>
      <c r="GU392">
        <v>999.9</v>
      </c>
      <c r="GV392">
        <v>57.057</v>
      </c>
      <c r="GW392">
        <v>29.205</v>
      </c>
      <c r="GX392">
        <v>25.6952</v>
      </c>
      <c r="GY392">
        <v>55.8364</v>
      </c>
      <c r="GZ392">
        <v>43.4455</v>
      </c>
      <c r="HA392">
        <v>1</v>
      </c>
      <c r="HB392">
        <v>-0.0577236</v>
      </c>
      <c r="HC392">
        <v>0.0786492</v>
      </c>
      <c r="HD392">
        <v>20.1142</v>
      </c>
      <c r="HE392">
        <v>5.19932</v>
      </c>
      <c r="HF392">
        <v>12.004</v>
      </c>
      <c r="HG392">
        <v>4.976</v>
      </c>
      <c r="HH392">
        <v>3.2938</v>
      </c>
      <c r="HI392">
        <v>9999</v>
      </c>
      <c r="HJ392">
        <v>9999</v>
      </c>
      <c r="HK392">
        <v>9999</v>
      </c>
      <c r="HL392">
        <v>629</v>
      </c>
      <c r="HM392">
        <v>1.86319</v>
      </c>
      <c r="HN392">
        <v>1.86804</v>
      </c>
      <c r="HO392">
        <v>1.86783</v>
      </c>
      <c r="HP392">
        <v>1.86905</v>
      </c>
      <c r="HQ392">
        <v>1.86981</v>
      </c>
      <c r="HR392">
        <v>1.86587</v>
      </c>
      <c r="HS392">
        <v>1.86691</v>
      </c>
      <c r="HT392">
        <v>1.86835</v>
      </c>
      <c r="HU392">
        <v>5</v>
      </c>
      <c r="HV392">
        <v>0</v>
      </c>
      <c r="HW392">
        <v>0</v>
      </c>
      <c r="HX392">
        <v>0</v>
      </c>
      <c r="HY392" t="s">
        <v>422</v>
      </c>
      <c r="HZ392" t="s">
        <v>423</v>
      </c>
      <c r="IA392" t="s">
        <v>424</v>
      </c>
      <c r="IB392" t="s">
        <v>424</v>
      </c>
      <c r="IC392" t="s">
        <v>424</v>
      </c>
      <c r="ID392" t="s">
        <v>424</v>
      </c>
      <c r="IE392">
        <v>0</v>
      </c>
      <c r="IF392">
        <v>100</v>
      </c>
      <c r="IG392">
        <v>100</v>
      </c>
      <c r="IH392">
        <v>11.95</v>
      </c>
      <c r="II392">
        <v>0.4828</v>
      </c>
      <c r="IJ392">
        <v>4.02706509432224</v>
      </c>
      <c r="IK392">
        <v>0.00601174518973114</v>
      </c>
      <c r="IL392">
        <v>2.77886958061485e-07</v>
      </c>
      <c r="IM392">
        <v>-3.54636231360687e-10</v>
      </c>
      <c r="IN392">
        <v>-0.0404303883988718</v>
      </c>
      <c r="IO392">
        <v>-0.0177815531441476</v>
      </c>
      <c r="IP392">
        <v>0.00205572605671414</v>
      </c>
      <c r="IQ392">
        <v>-1.65519735432211e-05</v>
      </c>
      <c r="IR392">
        <v>-4</v>
      </c>
      <c r="IS392">
        <v>1848</v>
      </c>
      <c r="IT392">
        <v>1</v>
      </c>
      <c r="IU392">
        <v>25</v>
      </c>
      <c r="IV392">
        <v>24616.1</v>
      </c>
      <c r="IW392">
        <v>24616.1</v>
      </c>
      <c r="IX392">
        <v>2.80518</v>
      </c>
      <c r="IY392">
        <v>2.58301</v>
      </c>
      <c r="IZ392">
        <v>1.54785</v>
      </c>
      <c r="JA392">
        <v>2.30347</v>
      </c>
      <c r="JB392">
        <v>1.34644</v>
      </c>
      <c r="JC392">
        <v>2.40723</v>
      </c>
      <c r="JD392">
        <v>33.6479</v>
      </c>
      <c r="JE392">
        <v>24.2276</v>
      </c>
      <c r="JF392">
        <v>18</v>
      </c>
      <c r="JG392">
        <v>496.762</v>
      </c>
      <c r="JH392">
        <v>411.12</v>
      </c>
      <c r="JI392">
        <v>25.0001</v>
      </c>
      <c r="JJ392">
        <v>26.4802</v>
      </c>
      <c r="JK392">
        <v>30.0001</v>
      </c>
      <c r="JL392">
        <v>26.4066</v>
      </c>
      <c r="JM392">
        <v>26.3489</v>
      </c>
      <c r="JN392">
        <v>56.2594</v>
      </c>
      <c r="JO392">
        <v>35.9556</v>
      </c>
      <c r="JP392">
        <v>78.8509</v>
      </c>
      <c r="JQ392">
        <v>25</v>
      </c>
      <c r="JR392">
        <v>1476.76</v>
      </c>
      <c r="JS392">
        <v>18.1843</v>
      </c>
      <c r="JT392">
        <v>102.35</v>
      </c>
      <c r="JU392">
        <v>103.131</v>
      </c>
    </row>
    <row r="393" spans="1:281">
      <c r="A393">
        <v>377</v>
      </c>
      <c r="B393">
        <v>1659028600</v>
      </c>
      <c r="C393">
        <v>4916.90000009537</v>
      </c>
      <c r="D393" t="s">
        <v>1181</v>
      </c>
      <c r="E393" t="s">
        <v>1182</v>
      </c>
      <c r="F393">
        <v>5</v>
      </c>
      <c r="G393" t="s">
        <v>1006</v>
      </c>
      <c r="H393" t="s">
        <v>417</v>
      </c>
      <c r="I393">
        <v>1659028592.21429</v>
      </c>
      <c r="J393">
        <f>(K393)/1000</f>
        <v>0</v>
      </c>
      <c r="K393">
        <f>IF(CZ393, AN393, AH393)</f>
        <v>0</v>
      </c>
      <c r="L393">
        <f>IF(CZ393, AI393, AG393)</f>
        <v>0</v>
      </c>
      <c r="M393">
        <f>DB393 - IF(AU393&gt;1, L393*CV393*100.0/(AW393*DP393), 0)</f>
        <v>0</v>
      </c>
      <c r="N393">
        <f>((T393-J393/2)*M393-L393)/(T393+J393/2)</f>
        <v>0</v>
      </c>
      <c r="O393">
        <f>N393*(DI393+DJ393)/1000.0</f>
        <v>0</v>
      </c>
      <c r="P393">
        <f>(DB393 - IF(AU393&gt;1, L393*CV393*100.0/(AW393*DP393), 0))*(DI393+DJ393)/1000.0</f>
        <v>0</v>
      </c>
      <c r="Q393">
        <f>2.0/((1/S393-1/R393)+SIGN(S393)*SQRT((1/S393-1/R393)*(1/S393-1/R393) + 4*CW393/((CW393+1)*(CW393+1))*(2*1/S393*1/R393-1/R393*1/R393)))</f>
        <v>0</v>
      </c>
      <c r="R393">
        <f>IF(LEFT(CX393,1)&lt;&gt;"0",IF(LEFT(CX393,1)="1",3.0,CY393),$D$5+$E$5*(DP393*DI393/($K$5*1000))+$F$5*(DP393*DI393/($K$5*1000))*MAX(MIN(CV393,$J$5),$I$5)*MAX(MIN(CV393,$J$5),$I$5)+$G$5*MAX(MIN(CV393,$J$5),$I$5)*(DP393*DI393/($K$5*1000))+$H$5*(DP393*DI393/($K$5*1000))*(DP393*DI393/($K$5*1000)))</f>
        <v>0</v>
      </c>
      <c r="S393">
        <f>J393*(1000-(1000*0.61365*exp(17.502*W393/(240.97+W393))/(DI393+DJ393)+DD393)/2)/(1000*0.61365*exp(17.502*W393/(240.97+W393))/(DI393+DJ393)-DD393)</f>
        <v>0</v>
      </c>
      <c r="T393">
        <f>1/((CW393+1)/(Q393/1.6)+1/(R393/1.37)) + CW393/((CW393+1)/(Q393/1.6) + CW393/(R393/1.37))</f>
        <v>0</v>
      </c>
      <c r="U393">
        <f>(CR393*CU393)</f>
        <v>0</v>
      </c>
      <c r="V393">
        <f>(DK393+(U393+2*0.95*5.67E-8*(((DK393+$B$7)+273)^4-(DK393+273)^4)-44100*J393)/(1.84*29.3*R393+8*0.95*5.67E-8*(DK393+273)^3))</f>
        <v>0</v>
      </c>
      <c r="W393">
        <f>($C$7*DL393+$D$7*DM393+$E$7*V393)</f>
        <v>0</v>
      </c>
      <c r="X393">
        <f>0.61365*exp(17.502*W393/(240.97+W393))</f>
        <v>0</v>
      </c>
      <c r="Y393">
        <f>(Z393/AA393*100)</f>
        <v>0</v>
      </c>
      <c r="Z393">
        <f>DD393*(DI393+DJ393)/1000</f>
        <v>0</v>
      </c>
      <c r="AA393">
        <f>0.61365*exp(17.502*DK393/(240.97+DK393))</f>
        <v>0</v>
      </c>
      <c r="AB393">
        <f>(X393-DD393*(DI393+DJ393)/1000)</f>
        <v>0</v>
      </c>
      <c r="AC393">
        <f>(-J393*44100)</f>
        <v>0</v>
      </c>
      <c r="AD393">
        <f>2*29.3*R393*0.92*(DK393-W393)</f>
        <v>0</v>
      </c>
      <c r="AE393">
        <f>2*0.95*5.67E-8*(((DK393+$B$7)+273)^4-(W393+273)^4)</f>
        <v>0</v>
      </c>
      <c r="AF393">
        <f>U393+AE393+AC393+AD393</f>
        <v>0</v>
      </c>
      <c r="AG393">
        <f>DH393*AU393*(DC393-DB393*(1000-AU393*DE393)/(1000-AU393*DD393))/(100*CV393)</f>
        <v>0</v>
      </c>
      <c r="AH393">
        <f>1000*DH393*AU393*(DD393-DE393)/(100*CV393*(1000-AU393*DD393))</f>
        <v>0</v>
      </c>
      <c r="AI393">
        <f>(AJ393 - AK393 - DI393*1E3/(8.314*(DK393+273.15)) * AM393/DH393 * AL393) * DH393/(100*CV393) * (1000 - DE393)/1000</f>
        <v>0</v>
      </c>
      <c r="AJ393">
        <v>1495.83700305943</v>
      </c>
      <c r="AK393">
        <v>1448.05951515152</v>
      </c>
      <c r="AL393">
        <v>3.32048903769192</v>
      </c>
      <c r="AM393">
        <v>66.0504921813524</v>
      </c>
      <c r="AN393">
        <f>(AP393 - AO393 + DI393*1E3/(8.314*(DK393+273.15)) * AR393/DH393 * AQ393) * DH393/(100*CV393) * 1000/(1000 - AP393)</f>
        <v>0</v>
      </c>
      <c r="AO393">
        <v>18.0349477131602</v>
      </c>
      <c r="AP393">
        <v>24.4130125874126</v>
      </c>
      <c r="AQ393">
        <v>0.00605078787879252</v>
      </c>
      <c r="AR393">
        <v>92.47</v>
      </c>
      <c r="AS393">
        <v>0</v>
      </c>
      <c r="AT393">
        <v>0</v>
      </c>
      <c r="AU393">
        <f>IF(AS393*$H$13&gt;=AW393,1.0,(AW393/(AW393-AS393*$H$13)))</f>
        <v>0</v>
      </c>
      <c r="AV393">
        <f>(AU393-1)*100</f>
        <v>0</v>
      </c>
      <c r="AW393">
        <f>MAX(0,($B$13+$C$13*DP393)/(1+$D$13*DP393)*DI393/(DK393+273)*$E$13)</f>
        <v>0</v>
      </c>
      <c r="AX393" t="s">
        <v>418</v>
      </c>
      <c r="AY393" t="s">
        <v>418</v>
      </c>
      <c r="AZ393">
        <v>0</v>
      </c>
      <c r="BA393">
        <v>0</v>
      </c>
      <c r="BB393">
        <f>1-AZ393/BA393</f>
        <v>0</v>
      </c>
      <c r="BC393">
        <v>0</v>
      </c>
      <c r="BD393" t="s">
        <v>418</v>
      </c>
      <c r="BE393" t="s">
        <v>418</v>
      </c>
      <c r="BF393">
        <v>0</v>
      </c>
      <c r="BG393">
        <v>0</v>
      </c>
      <c r="BH393">
        <f>1-BF393/BG393</f>
        <v>0</v>
      </c>
      <c r="BI393">
        <v>0.5</v>
      </c>
      <c r="BJ393">
        <f>CS393</f>
        <v>0</v>
      </c>
      <c r="BK393">
        <f>L393</f>
        <v>0</v>
      </c>
      <c r="BL393">
        <f>BH393*BI393*BJ393</f>
        <v>0</v>
      </c>
      <c r="BM393">
        <f>(BK393-BC393)/BJ393</f>
        <v>0</v>
      </c>
      <c r="BN393">
        <f>(BA393-BG393)/BG393</f>
        <v>0</v>
      </c>
      <c r="BO393">
        <f>AZ393/(BB393+AZ393/BG393)</f>
        <v>0</v>
      </c>
      <c r="BP393" t="s">
        <v>418</v>
      </c>
      <c r="BQ393">
        <v>0</v>
      </c>
      <c r="BR393">
        <f>IF(BQ393&lt;&gt;0, BQ393, BO393)</f>
        <v>0</v>
      </c>
      <c r="BS393">
        <f>1-BR393/BG393</f>
        <v>0</v>
      </c>
      <c r="BT393">
        <f>(BG393-BF393)/(BG393-BR393)</f>
        <v>0</v>
      </c>
      <c r="BU393">
        <f>(BA393-BG393)/(BA393-BR393)</f>
        <v>0</v>
      </c>
      <c r="BV393">
        <f>(BG393-BF393)/(BG393-AZ393)</f>
        <v>0</v>
      </c>
      <c r="BW393">
        <f>(BA393-BG393)/(BA393-AZ393)</f>
        <v>0</v>
      </c>
      <c r="BX393">
        <f>(BT393*BR393/BF393)</f>
        <v>0</v>
      </c>
      <c r="BY393">
        <f>(1-BX393)</f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f>$B$11*DQ393+$C$11*DR393+$F$11*EC393*(1-EF393)</f>
        <v>0</v>
      </c>
      <c r="CS393">
        <f>CR393*CT393</f>
        <v>0</v>
      </c>
      <c r="CT393">
        <f>($B$11*$D$9+$C$11*$D$9+$F$11*((EP393+EH393)/MAX(EP393+EH393+EQ393, 0.1)*$I$9+EQ393/MAX(EP393+EH393+EQ393, 0.1)*$J$9))/($B$11+$C$11+$F$11)</f>
        <v>0</v>
      </c>
      <c r="CU393">
        <f>($B$11*$K$9+$C$11*$K$9+$F$11*((EP393+EH393)/MAX(EP393+EH393+EQ393, 0.1)*$P$9+EQ393/MAX(EP393+EH393+EQ393, 0.1)*$Q$9))/($B$11+$C$11+$F$11)</f>
        <v>0</v>
      </c>
      <c r="CV393">
        <v>6</v>
      </c>
      <c r="CW393">
        <v>0.5</v>
      </c>
      <c r="CX393" t="s">
        <v>419</v>
      </c>
      <c r="CY393">
        <v>2</v>
      </c>
      <c r="CZ393" t="b">
        <v>1</v>
      </c>
      <c r="DA393">
        <v>1659028592.21429</v>
      </c>
      <c r="DB393">
        <v>1388.75928571429</v>
      </c>
      <c r="DC393">
        <v>1451.79642857143</v>
      </c>
      <c r="DD393">
        <v>24.3759892857143</v>
      </c>
      <c r="DE393">
        <v>17.9386071428571</v>
      </c>
      <c r="DF393">
        <v>1376.85285714286</v>
      </c>
      <c r="DG393">
        <v>23.8934642857143</v>
      </c>
      <c r="DH393">
        <v>500.084035714286</v>
      </c>
      <c r="DI393">
        <v>90.3691357142857</v>
      </c>
      <c r="DJ393">
        <v>0.0455919607142857</v>
      </c>
      <c r="DK393">
        <v>27.2317642857143</v>
      </c>
      <c r="DL393">
        <v>27.3536214285714</v>
      </c>
      <c r="DM393">
        <v>999.9</v>
      </c>
      <c r="DN393">
        <v>0</v>
      </c>
      <c r="DO393">
        <v>0</v>
      </c>
      <c r="DP393">
        <v>10015.7142857143</v>
      </c>
      <c r="DQ393">
        <v>0</v>
      </c>
      <c r="DR393">
        <v>18.0461</v>
      </c>
      <c r="DS393">
        <v>-63.0385464285714</v>
      </c>
      <c r="DT393">
        <v>1423.45642857143</v>
      </c>
      <c r="DU393">
        <v>1478.3175</v>
      </c>
      <c r="DV393">
        <v>6.43739964285714</v>
      </c>
      <c r="DW393">
        <v>1451.79642857143</v>
      </c>
      <c r="DX393">
        <v>17.9386071428571</v>
      </c>
      <c r="DY393">
        <v>2.20283821428571</v>
      </c>
      <c r="DZ393">
        <v>1.62109535714286</v>
      </c>
      <c r="EA393">
        <v>18.9829571428571</v>
      </c>
      <c r="EB393">
        <v>14.1605964285714</v>
      </c>
      <c r="EC393">
        <v>1999.98892857143</v>
      </c>
      <c r="ED393">
        <v>0.979994857142857</v>
      </c>
      <c r="EE393">
        <v>0.0200051857142857</v>
      </c>
      <c r="EF393">
        <v>0</v>
      </c>
      <c r="EG393">
        <v>843.148</v>
      </c>
      <c r="EH393">
        <v>5.00063</v>
      </c>
      <c r="EI393">
        <v>16634.0142857143</v>
      </c>
      <c r="EJ393">
        <v>17256.7714285714</v>
      </c>
      <c r="EK393">
        <v>38.062</v>
      </c>
      <c r="EL393">
        <v>38.08675</v>
      </c>
      <c r="EM393">
        <v>37.5575714285714</v>
      </c>
      <c r="EN393">
        <v>37.437</v>
      </c>
      <c r="EO393">
        <v>39.062</v>
      </c>
      <c r="EP393">
        <v>1955.07857142857</v>
      </c>
      <c r="EQ393">
        <v>39.9103571428571</v>
      </c>
      <c r="ER393">
        <v>0</v>
      </c>
      <c r="ES393">
        <v>1659028599.1</v>
      </c>
      <c r="ET393">
        <v>0</v>
      </c>
      <c r="EU393">
        <v>843.10992</v>
      </c>
      <c r="EV393">
        <v>-2.56338462215565</v>
      </c>
      <c r="EW393">
        <v>-47.2384616370332</v>
      </c>
      <c r="EX393">
        <v>16633.436</v>
      </c>
      <c r="EY393">
        <v>15</v>
      </c>
      <c r="EZ393">
        <v>0</v>
      </c>
      <c r="FA393" t="s">
        <v>420</v>
      </c>
      <c r="FB393">
        <v>1657551626.5</v>
      </c>
      <c r="FC393">
        <v>1657551629</v>
      </c>
      <c r="FD393">
        <v>0</v>
      </c>
      <c r="FE393">
        <v>0.403</v>
      </c>
      <c r="FF393">
        <v>0.009</v>
      </c>
      <c r="FG393">
        <v>9.41</v>
      </c>
      <c r="FH393">
        <v>0.087</v>
      </c>
      <c r="FI393">
        <v>417</v>
      </c>
      <c r="FJ393">
        <v>17</v>
      </c>
      <c r="FK393">
        <v>1.61</v>
      </c>
      <c r="FL393">
        <v>0.59</v>
      </c>
      <c r="FM393">
        <v>-63.0217609756098</v>
      </c>
      <c r="FN393">
        <v>0.59058188153326</v>
      </c>
      <c r="FO393">
        <v>0.523909858602138</v>
      </c>
      <c r="FP393">
        <v>0</v>
      </c>
      <c r="FQ393">
        <v>843.291441176471</v>
      </c>
      <c r="FR393">
        <v>-3.01987776672699</v>
      </c>
      <c r="FS393">
        <v>0.37935263675158</v>
      </c>
      <c r="FT393">
        <v>0</v>
      </c>
      <c r="FU393">
        <v>6.47534365853658</v>
      </c>
      <c r="FV393">
        <v>-0.843353310104528</v>
      </c>
      <c r="FW393">
        <v>0.0895420441579316</v>
      </c>
      <c r="FX393">
        <v>0</v>
      </c>
      <c r="FY393">
        <v>0</v>
      </c>
      <c r="FZ393">
        <v>3</v>
      </c>
      <c r="GA393" t="s">
        <v>427</v>
      </c>
      <c r="GB393">
        <v>2.97369</v>
      </c>
      <c r="GC393">
        <v>2.69931</v>
      </c>
      <c r="GD393">
        <v>0.206444</v>
      </c>
      <c r="GE393">
        <v>0.212723</v>
      </c>
      <c r="GF393">
        <v>0.10441</v>
      </c>
      <c r="GG393">
        <v>0.0856509</v>
      </c>
      <c r="GH393">
        <v>30912.5</v>
      </c>
      <c r="GI393">
        <v>33535.1</v>
      </c>
      <c r="GJ393">
        <v>35297.1</v>
      </c>
      <c r="GK393">
        <v>38628.7</v>
      </c>
      <c r="GL393">
        <v>44817.8</v>
      </c>
      <c r="GM393">
        <v>51013.4</v>
      </c>
      <c r="GN393">
        <v>55172.4</v>
      </c>
      <c r="GO393">
        <v>61956</v>
      </c>
      <c r="GP393">
        <v>1.9812</v>
      </c>
      <c r="GQ393">
        <v>1.8498</v>
      </c>
      <c r="GR393">
        <v>0.128299</v>
      </c>
      <c r="GS393">
        <v>0</v>
      </c>
      <c r="GT393">
        <v>25.2373</v>
      </c>
      <c r="GU393">
        <v>999.9</v>
      </c>
      <c r="GV393">
        <v>57.038</v>
      </c>
      <c r="GW393">
        <v>29.205</v>
      </c>
      <c r="GX393">
        <v>25.688</v>
      </c>
      <c r="GY393">
        <v>55.5464</v>
      </c>
      <c r="GZ393">
        <v>43.3173</v>
      </c>
      <c r="HA393">
        <v>1</v>
      </c>
      <c r="HB393">
        <v>-0.0578455</v>
      </c>
      <c r="HC393">
        <v>0.079085</v>
      </c>
      <c r="HD393">
        <v>20.1138</v>
      </c>
      <c r="HE393">
        <v>5.19812</v>
      </c>
      <c r="HF393">
        <v>12.0052</v>
      </c>
      <c r="HG393">
        <v>4.9756</v>
      </c>
      <c r="HH393">
        <v>3.2936</v>
      </c>
      <c r="HI393">
        <v>9999</v>
      </c>
      <c r="HJ393">
        <v>9999</v>
      </c>
      <c r="HK393">
        <v>9999</v>
      </c>
      <c r="HL393">
        <v>629</v>
      </c>
      <c r="HM393">
        <v>1.86316</v>
      </c>
      <c r="HN393">
        <v>1.86804</v>
      </c>
      <c r="HO393">
        <v>1.86783</v>
      </c>
      <c r="HP393">
        <v>1.86899</v>
      </c>
      <c r="HQ393">
        <v>1.86981</v>
      </c>
      <c r="HR393">
        <v>1.86584</v>
      </c>
      <c r="HS393">
        <v>1.86691</v>
      </c>
      <c r="HT393">
        <v>1.86829</v>
      </c>
      <c r="HU393">
        <v>5</v>
      </c>
      <c r="HV393">
        <v>0</v>
      </c>
      <c r="HW393">
        <v>0</v>
      </c>
      <c r="HX393">
        <v>0</v>
      </c>
      <c r="HY393" t="s">
        <v>422</v>
      </c>
      <c r="HZ393" t="s">
        <v>423</v>
      </c>
      <c r="IA393" t="s">
        <v>424</v>
      </c>
      <c r="IB393" t="s">
        <v>424</v>
      </c>
      <c r="IC393" t="s">
        <v>424</v>
      </c>
      <c r="ID393" t="s">
        <v>424</v>
      </c>
      <c r="IE393">
        <v>0</v>
      </c>
      <c r="IF393">
        <v>100</v>
      </c>
      <c r="IG393">
        <v>100</v>
      </c>
      <c r="IH393">
        <v>12.03</v>
      </c>
      <c r="II393">
        <v>0.4848</v>
      </c>
      <c r="IJ393">
        <v>4.02706509432224</v>
      </c>
      <c r="IK393">
        <v>0.00601174518973114</v>
      </c>
      <c r="IL393">
        <v>2.77886958061485e-07</v>
      </c>
      <c r="IM393">
        <v>-3.54636231360687e-10</v>
      </c>
      <c r="IN393">
        <v>-0.0404303883988718</v>
      </c>
      <c r="IO393">
        <v>-0.0177815531441476</v>
      </c>
      <c r="IP393">
        <v>0.00205572605671414</v>
      </c>
      <c r="IQ393">
        <v>-1.65519735432211e-05</v>
      </c>
      <c r="IR393">
        <v>-4</v>
      </c>
      <c r="IS393">
        <v>1848</v>
      </c>
      <c r="IT393">
        <v>1</v>
      </c>
      <c r="IU393">
        <v>25</v>
      </c>
      <c r="IV393">
        <v>24616.2</v>
      </c>
      <c r="IW393">
        <v>24616.2</v>
      </c>
      <c r="IX393">
        <v>2.83447</v>
      </c>
      <c r="IY393">
        <v>2.59644</v>
      </c>
      <c r="IZ393">
        <v>1.54785</v>
      </c>
      <c r="JA393">
        <v>2.30347</v>
      </c>
      <c r="JB393">
        <v>1.34644</v>
      </c>
      <c r="JC393">
        <v>2.34131</v>
      </c>
      <c r="JD393">
        <v>33.6479</v>
      </c>
      <c r="JE393">
        <v>24.2101</v>
      </c>
      <c r="JF393">
        <v>18</v>
      </c>
      <c r="JG393">
        <v>495.866</v>
      </c>
      <c r="JH393">
        <v>411.362</v>
      </c>
      <c r="JI393">
        <v>25.0001</v>
      </c>
      <c r="JJ393">
        <v>26.4824</v>
      </c>
      <c r="JK393">
        <v>30</v>
      </c>
      <c r="JL393">
        <v>26.4088</v>
      </c>
      <c r="JM393">
        <v>26.3511</v>
      </c>
      <c r="JN393">
        <v>56.7499</v>
      </c>
      <c r="JO393">
        <v>35.6808</v>
      </c>
      <c r="JP393">
        <v>78.4784</v>
      </c>
      <c r="JQ393">
        <v>25</v>
      </c>
      <c r="JR393">
        <v>1490.18</v>
      </c>
      <c r="JS393">
        <v>18.2357</v>
      </c>
      <c r="JT393">
        <v>102.348</v>
      </c>
      <c r="JU393">
        <v>103.129</v>
      </c>
    </row>
    <row r="394" spans="1:281">
      <c r="A394">
        <v>378</v>
      </c>
      <c r="B394">
        <v>1659028605</v>
      </c>
      <c r="C394">
        <v>4921.90000009537</v>
      </c>
      <c r="D394" t="s">
        <v>1183</v>
      </c>
      <c r="E394" t="s">
        <v>1184</v>
      </c>
      <c r="F394">
        <v>5</v>
      </c>
      <c r="G394" t="s">
        <v>1006</v>
      </c>
      <c r="H394" t="s">
        <v>417</v>
      </c>
      <c r="I394">
        <v>1659028597.5</v>
      </c>
      <c r="J394">
        <f>(K394)/1000</f>
        <v>0</v>
      </c>
      <c r="K394">
        <f>IF(CZ394, AN394, AH394)</f>
        <v>0</v>
      </c>
      <c r="L394">
        <f>IF(CZ394, AI394, AG394)</f>
        <v>0</v>
      </c>
      <c r="M394">
        <f>DB394 - IF(AU394&gt;1, L394*CV394*100.0/(AW394*DP394), 0)</f>
        <v>0</v>
      </c>
      <c r="N394">
        <f>((T394-J394/2)*M394-L394)/(T394+J394/2)</f>
        <v>0</v>
      </c>
      <c r="O394">
        <f>N394*(DI394+DJ394)/1000.0</f>
        <v>0</v>
      </c>
      <c r="P394">
        <f>(DB394 - IF(AU394&gt;1, L394*CV394*100.0/(AW394*DP394), 0))*(DI394+DJ394)/1000.0</f>
        <v>0</v>
      </c>
      <c r="Q394">
        <f>2.0/((1/S394-1/R394)+SIGN(S394)*SQRT((1/S394-1/R394)*(1/S394-1/R394) + 4*CW394/((CW394+1)*(CW394+1))*(2*1/S394*1/R394-1/R394*1/R394)))</f>
        <v>0</v>
      </c>
      <c r="R394">
        <f>IF(LEFT(CX394,1)&lt;&gt;"0",IF(LEFT(CX394,1)="1",3.0,CY394),$D$5+$E$5*(DP394*DI394/($K$5*1000))+$F$5*(DP394*DI394/($K$5*1000))*MAX(MIN(CV394,$J$5),$I$5)*MAX(MIN(CV394,$J$5),$I$5)+$G$5*MAX(MIN(CV394,$J$5),$I$5)*(DP394*DI394/($K$5*1000))+$H$5*(DP394*DI394/($K$5*1000))*(DP394*DI394/($K$5*1000)))</f>
        <v>0</v>
      </c>
      <c r="S394">
        <f>J394*(1000-(1000*0.61365*exp(17.502*W394/(240.97+W394))/(DI394+DJ394)+DD394)/2)/(1000*0.61365*exp(17.502*W394/(240.97+W394))/(DI394+DJ394)-DD394)</f>
        <v>0</v>
      </c>
      <c r="T394">
        <f>1/((CW394+1)/(Q394/1.6)+1/(R394/1.37)) + CW394/((CW394+1)/(Q394/1.6) + CW394/(R394/1.37))</f>
        <v>0</v>
      </c>
      <c r="U394">
        <f>(CR394*CU394)</f>
        <v>0</v>
      </c>
      <c r="V394">
        <f>(DK394+(U394+2*0.95*5.67E-8*(((DK394+$B$7)+273)^4-(DK394+273)^4)-44100*J394)/(1.84*29.3*R394+8*0.95*5.67E-8*(DK394+273)^3))</f>
        <v>0</v>
      </c>
      <c r="W394">
        <f>($C$7*DL394+$D$7*DM394+$E$7*V394)</f>
        <v>0</v>
      </c>
      <c r="X394">
        <f>0.61365*exp(17.502*W394/(240.97+W394))</f>
        <v>0</v>
      </c>
      <c r="Y394">
        <f>(Z394/AA394*100)</f>
        <v>0</v>
      </c>
      <c r="Z394">
        <f>DD394*(DI394+DJ394)/1000</f>
        <v>0</v>
      </c>
      <c r="AA394">
        <f>0.61365*exp(17.502*DK394/(240.97+DK394))</f>
        <v>0</v>
      </c>
      <c r="AB394">
        <f>(X394-DD394*(DI394+DJ394)/1000)</f>
        <v>0</v>
      </c>
      <c r="AC394">
        <f>(-J394*44100)</f>
        <v>0</v>
      </c>
      <c r="AD394">
        <f>2*29.3*R394*0.92*(DK394-W394)</f>
        <v>0</v>
      </c>
      <c r="AE394">
        <f>2*0.95*5.67E-8*(((DK394+$B$7)+273)^4-(W394+273)^4)</f>
        <v>0</v>
      </c>
      <c r="AF394">
        <f>U394+AE394+AC394+AD394</f>
        <v>0</v>
      </c>
      <c r="AG394">
        <f>DH394*AU394*(DC394-DB394*(1000-AU394*DE394)/(1000-AU394*DD394))/(100*CV394)</f>
        <v>0</v>
      </c>
      <c r="AH394">
        <f>1000*DH394*AU394*(DD394-DE394)/(100*CV394*(1000-AU394*DD394))</f>
        <v>0</v>
      </c>
      <c r="AI394">
        <f>(AJ394 - AK394 - DI394*1E3/(8.314*(DK394+273.15)) * AM394/DH394 * AL394) * DH394/(100*CV394) * (1000 - DE394)/1000</f>
        <v>0</v>
      </c>
      <c r="AJ394">
        <v>1513.43193809453</v>
      </c>
      <c r="AK394">
        <v>1466.0903030303</v>
      </c>
      <c r="AL394">
        <v>3.53056431931643</v>
      </c>
      <c r="AM394">
        <v>66.0504921813524</v>
      </c>
      <c r="AN394">
        <f>(AP394 - AO394 + DI394*1E3/(8.314*(DK394+273.15)) * AR394/DH394 * AQ394) * DH394/(100*CV394) * 1000/(1000 - AP394)</f>
        <v>0</v>
      </c>
      <c r="AO394">
        <v>18.126222937013</v>
      </c>
      <c r="AP394">
        <v>24.4551636363637</v>
      </c>
      <c r="AQ394">
        <v>0.00850121212122489</v>
      </c>
      <c r="AR394">
        <v>92.47</v>
      </c>
      <c r="AS394">
        <v>0</v>
      </c>
      <c r="AT394">
        <v>0</v>
      </c>
      <c r="AU394">
        <f>IF(AS394*$H$13&gt;=AW394,1.0,(AW394/(AW394-AS394*$H$13)))</f>
        <v>0</v>
      </c>
      <c r="AV394">
        <f>(AU394-1)*100</f>
        <v>0</v>
      </c>
      <c r="AW394">
        <f>MAX(0,($B$13+$C$13*DP394)/(1+$D$13*DP394)*DI394/(DK394+273)*$E$13)</f>
        <v>0</v>
      </c>
      <c r="AX394" t="s">
        <v>418</v>
      </c>
      <c r="AY394" t="s">
        <v>418</v>
      </c>
      <c r="AZ394">
        <v>0</v>
      </c>
      <c r="BA394">
        <v>0</v>
      </c>
      <c r="BB394">
        <f>1-AZ394/BA394</f>
        <v>0</v>
      </c>
      <c r="BC394">
        <v>0</v>
      </c>
      <c r="BD394" t="s">
        <v>418</v>
      </c>
      <c r="BE394" t="s">
        <v>418</v>
      </c>
      <c r="BF394">
        <v>0</v>
      </c>
      <c r="BG394">
        <v>0</v>
      </c>
      <c r="BH394">
        <f>1-BF394/BG394</f>
        <v>0</v>
      </c>
      <c r="BI394">
        <v>0.5</v>
      </c>
      <c r="BJ394">
        <f>CS394</f>
        <v>0</v>
      </c>
      <c r="BK394">
        <f>L394</f>
        <v>0</v>
      </c>
      <c r="BL394">
        <f>BH394*BI394*BJ394</f>
        <v>0</v>
      </c>
      <c r="BM394">
        <f>(BK394-BC394)/BJ394</f>
        <v>0</v>
      </c>
      <c r="BN394">
        <f>(BA394-BG394)/BG394</f>
        <v>0</v>
      </c>
      <c r="BO394">
        <f>AZ394/(BB394+AZ394/BG394)</f>
        <v>0</v>
      </c>
      <c r="BP394" t="s">
        <v>418</v>
      </c>
      <c r="BQ394">
        <v>0</v>
      </c>
      <c r="BR394">
        <f>IF(BQ394&lt;&gt;0, BQ394, BO394)</f>
        <v>0</v>
      </c>
      <c r="BS394">
        <f>1-BR394/BG394</f>
        <v>0</v>
      </c>
      <c r="BT394">
        <f>(BG394-BF394)/(BG394-BR394)</f>
        <v>0</v>
      </c>
      <c r="BU394">
        <f>(BA394-BG394)/(BA394-BR394)</f>
        <v>0</v>
      </c>
      <c r="BV394">
        <f>(BG394-BF394)/(BG394-AZ394)</f>
        <v>0</v>
      </c>
      <c r="BW394">
        <f>(BA394-BG394)/(BA394-AZ394)</f>
        <v>0</v>
      </c>
      <c r="BX394">
        <f>(BT394*BR394/BF394)</f>
        <v>0</v>
      </c>
      <c r="BY394">
        <f>(1-BX394)</f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f>$B$11*DQ394+$C$11*DR394+$F$11*EC394*(1-EF394)</f>
        <v>0</v>
      </c>
      <c r="CS394">
        <f>CR394*CT394</f>
        <v>0</v>
      </c>
      <c r="CT394">
        <f>($B$11*$D$9+$C$11*$D$9+$F$11*((EP394+EH394)/MAX(EP394+EH394+EQ394, 0.1)*$I$9+EQ394/MAX(EP394+EH394+EQ394, 0.1)*$J$9))/($B$11+$C$11+$F$11)</f>
        <v>0</v>
      </c>
      <c r="CU394">
        <f>($B$11*$K$9+$C$11*$K$9+$F$11*((EP394+EH394)/MAX(EP394+EH394+EQ394, 0.1)*$P$9+EQ394/MAX(EP394+EH394+EQ394, 0.1)*$Q$9))/($B$11+$C$11+$F$11)</f>
        <v>0</v>
      </c>
      <c r="CV394">
        <v>6</v>
      </c>
      <c r="CW394">
        <v>0.5</v>
      </c>
      <c r="CX394" t="s">
        <v>419</v>
      </c>
      <c r="CY394">
        <v>2</v>
      </c>
      <c r="CZ394" t="b">
        <v>1</v>
      </c>
      <c r="DA394">
        <v>1659028597.5</v>
      </c>
      <c r="DB394">
        <v>1406.51592592593</v>
      </c>
      <c r="DC394">
        <v>1469.59333333333</v>
      </c>
      <c r="DD394">
        <v>24.4000925925926</v>
      </c>
      <c r="DE394">
        <v>18.0447888888889</v>
      </c>
      <c r="DF394">
        <v>1394.5262962963</v>
      </c>
      <c r="DG394">
        <v>23.9163740740741</v>
      </c>
      <c r="DH394">
        <v>500.069740740741</v>
      </c>
      <c r="DI394">
        <v>90.3694777777778</v>
      </c>
      <c r="DJ394">
        <v>0.0455259814814815</v>
      </c>
      <c r="DK394">
        <v>27.2347222222222</v>
      </c>
      <c r="DL394">
        <v>27.3606814814815</v>
      </c>
      <c r="DM394">
        <v>999.9</v>
      </c>
      <c r="DN394">
        <v>0</v>
      </c>
      <c r="DO394">
        <v>0</v>
      </c>
      <c r="DP394">
        <v>10009.0740740741</v>
      </c>
      <c r="DQ394">
        <v>0</v>
      </c>
      <c r="DR394">
        <v>18.0570037037037</v>
      </c>
      <c r="DS394">
        <v>-63.0780555555556</v>
      </c>
      <c r="DT394">
        <v>1441.69259259259</v>
      </c>
      <c r="DU394">
        <v>1496.60074074074</v>
      </c>
      <c r="DV394">
        <v>6.35531333333333</v>
      </c>
      <c r="DW394">
        <v>1469.59333333333</v>
      </c>
      <c r="DX394">
        <v>18.0447888888889</v>
      </c>
      <c r="DY394">
        <v>2.20502444444444</v>
      </c>
      <c r="DZ394">
        <v>1.63069777777778</v>
      </c>
      <c r="EA394">
        <v>18.9988481481482</v>
      </c>
      <c r="EB394">
        <v>14.2517666666667</v>
      </c>
      <c r="EC394">
        <v>1999.98259259259</v>
      </c>
      <c r="ED394">
        <v>0.979994777777778</v>
      </c>
      <c r="EE394">
        <v>0.0200052703703704</v>
      </c>
      <c r="EF394">
        <v>0</v>
      </c>
      <c r="EG394">
        <v>842.905962962963</v>
      </c>
      <c r="EH394">
        <v>5.00063</v>
      </c>
      <c r="EI394">
        <v>16629.462962963</v>
      </c>
      <c r="EJ394">
        <v>17256.7259259259</v>
      </c>
      <c r="EK394">
        <v>38.062</v>
      </c>
      <c r="EL394">
        <v>38.0923333333333</v>
      </c>
      <c r="EM394">
        <v>37.562</v>
      </c>
      <c r="EN394">
        <v>37.437</v>
      </c>
      <c r="EO394">
        <v>39.062</v>
      </c>
      <c r="EP394">
        <v>1955.07185185185</v>
      </c>
      <c r="EQ394">
        <v>39.9107407407407</v>
      </c>
      <c r="ER394">
        <v>0</v>
      </c>
      <c r="ES394">
        <v>1659028603.9</v>
      </c>
      <c r="ET394">
        <v>0</v>
      </c>
      <c r="EU394">
        <v>842.85392</v>
      </c>
      <c r="EV394">
        <v>-3.53938462188703</v>
      </c>
      <c r="EW394">
        <v>-52.16153838093</v>
      </c>
      <c r="EX394">
        <v>16629.336</v>
      </c>
      <c r="EY394">
        <v>15</v>
      </c>
      <c r="EZ394">
        <v>0</v>
      </c>
      <c r="FA394" t="s">
        <v>420</v>
      </c>
      <c r="FB394">
        <v>1657551626.5</v>
      </c>
      <c r="FC394">
        <v>1657551629</v>
      </c>
      <c r="FD394">
        <v>0</v>
      </c>
      <c r="FE394">
        <v>0.403</v>
      </c>
      <c r="FF394">
        <v>0.009</v>
      </c>
      <c r="FG394">
        <v>9.41</v>
      </c>
      <c r="FH394">
        <v>0.087</v>
      </c>
      <c r="FI394">
        <v>417</v>
      </c>
      <c r="FJ394">
        <v>17</v>
      </c>
      <c r="FK394">
        <v>1.61</v>
      </c>
      <c r="FL394">
        <v>0.59</v>
      </c>
      <c r="FM394">
        <v>-63.1278525</v>
      </c>
      <c r="FN394">
        <v>-1.21330018761705</v>
      </c>
      <c r="FO394">
        <v>0.597825673581982</v>
      </c>
      <c r="FP394">
        <v>0</v>
      </c>
      <c r="FQ394">
        <v>843.020117647059</v>
      </c>
      <c r="FR394">
        <v>-2.88397249760601</v>
      </c>
      <c r="FS394">
        <v>0.359466742690253</v>
      </c>
      <c r="FT394">
        <v>0</v>
      </c>
      <c r="FU394">
        <v>6.4015475</v>
      </c>
      <c r="FV394">
        <v>-0.99028795497188</v>
      </c>
      <c r="FW394">
        <v>0.0991023435330871</v>
      </c>
      <c r="FX394">
        <v>0</v>
      </c>
      <c r="FY394">
        <v>0</v>
      </c>
      <c r="FZ394">
        <v>3</v>
      </c>
      <c r="GA394" t="s">
        <v>427</v>
      </c>
      <c r="GB394">
        <v>2.9735</v>
      </c>
      <c r="GC394">
        <v>2.69889</v>
      </c>
      <c r="GD394">
        <v>0.207941</v>
      </c>
      <c r="GE394">
        <v>0.21401</v>
      </c>
      <c r="GF394">
        <v>0.104524</v>
      </c>
      <c r="GG394">
        <v>0.0858841</v>
      </c>
      <c r="GH394">
        <v>30854.4</v>
      </c>
      <c r="GI394">
        <v>33480.6</v>
      </c>
      <c r="GJ394">
        <v>35297.3</v>
      </c>
      <c r="GK394">
        <v>38629</v>
      </c>
      <c r="GL394">
        <v>44812.5</v>
      </c>
      <c r="GM394">
        <v>51001.4</v>
      </c>
      <c r="GN394">
        <v>55173.1</v>
      </c>
      <c r="GO394">
        <v>61957.3</v>
      </c>
      <c r="GP394">
        <v>1.9826</v>
      </c>
      <c r="GQ394">
        <v>1.8496</v>
      </c>
      <c r="GR394">
        <v>0.127852</v>
      </c>
      <c r="GS394">
        <v>0</v>
      </c>
      <c r="GT394">
        <v>25.2437</v>
      </c>
      <c r="GU394">
        <v>999.9</v>
      </c>
      <c r="GV394">
        <v>57.014</v>
      </c>
      <c r="GW394">
        <v>29.205</v>
      </c>
      <c r="GX394">
        <v>25.6752</v>
      </c>
      <c r="GY394">
        <v>55.8264</v>
      </c>
      <c r="GZ394">
        <v>43.3814</v>
      </c>
      <c r="HA394">
        <v>1</v>
      </c>
      <c r="HB394">
        <v>-0.0574797</v>
      </c>
      <c r="HC394">
        <v>0.0819172</v>
      </c>
      <c r="HD394">
        <v>20.1139</v>
      </c>
      <c r="HE394">
        <v>5.19932</v>
      </c>
      <c r="HF394">
        <v>12.004</v>
      </c>
      <c r="HG394">
        <v>4.976</v>
      </c>
      <c r="HH394">
        <v>3.2938</v>
      </c>
      <c r="HI394">
        <v>9999</v>
      </c>
      <c r="HJ394">
        <v>9999</v>
      </c>
      <c r="HK394">
        <v>9999</v>
      </c>
      <c r="HL394">
        <v>629</v>
      </c>
      <c r="HM394">
        <v>1.86316</v>
      </c>
      <c r="HN394">
        <v>1.86798</v>
      </c>
      <c r="HO394">
        <v>1.86783</v>
      </c>
      <c r="HP394">
        <v>1.86896</v>
      </c>
      <c r="HQ394">
        <v>1.86981</v>
      </c>
      <c r="HR394">
        <v>1.86584</v>
      </c>
      <c r="HS394">
        <v>1.86691</v>
      </c>
      <c r="HT394">
        <v>1.86829</v>
      </c>
      <c r="HU394">
        <v>5</v>
      </c>
      <c r="HV394">
        <v>0</v>
      </c>
      <c r="HW394">
        <v>0</v>
      </c>
      <c r="HX394">
        <v>0</v>
      </c>
      <c r="HY394" t="s">
        <v>422</v>
      </c>
      <c r="HZ394" t="s">
        <v>423</v>
      </c>
      <c r="IA394" t="s">
        <v>424</v>
      </c>
      <c r="IB394" t="s">
        <v>424</v>
      </c>
      <c r="IC394" t="s">
        <v>424</v>
      </c>
      <c r="ID394" t="s">
        <v>424</v>
      </c>
      <c r="IE394">
        <v>0</v>
      </c>
      <c r="IF394">
        <v>100</v>
      </c>
      <c r="IG394">
        <v>100</v>
      </c>
      <c r="IH394">
        <v>12.11</v>
      </c>
      <c r="II394">
        <v>0.4867</v>
      </c>
      <c r="IJ394">
        <v>4.02706509432224</v>
      </c>
      <c r="IK394">
        <v>0.00601174518973114</v>
      </c>
      <c r="IL394">
        <v>2.77886958061485e-07</v>
      </c>
      <c r="IM394">
        <v>-3.54636231360687e-10</v>
      </c>
      <c r="IN394">
        <v>-0.0404303883988718</v>
      </c>
      <c r="IO394">
        <v>-0.0177815531441476</v>
      </c>
      <c r="IP394">
        <v>0.00205572605671414</v>
      </c>
      <c r="IQ394">
        <v>-1.65519735432211e-05</v>
      </c>
      <c r="IR394">
        <v>-4</v>
      </c>
      <c r="IS394">
        <v>1848</v>
      </c>
      <c r="IT394">
        <v>1</v>
      </c>
      <c r="IU394">
        <v>25</v>
      </c>
      <c r="IV394">
        <v>24616.3</v>
      </c>
      <c r="IW394">
        <v>24616.3</v>
      </c>
      <c r="IX394">
        <v>2.85767</v>
      </c>
      <c r="IY394">
        <v>2.59277</v>
      </c>
      <c r="IZ394">
        <v>1.54785</v>
      </c>
      <c r="JA394">
        <v>2.30347</v>
      </c>
      <c r="JB394">
        <v>1.34644</v>
      </c>
      <c r="JC394">
        <v>2.33032</v>
      </c>
      <c r="JD394">
        <v>33.6479</v>
      </c>
      <c r="JE394">
        <v>24.2188</v>
      </c>
      <c r="JF394">
        <v>18</v>
      </c>
      <c r="JG394">
        <v>496.802</v>
      </c>
      <c r="JH394">
        <v>411.262</v>
      </c>
      <c r="JI394">
        <v>25.0004</v>
      </c>
      <c r="JJ394">
        <v>26.4846</v>
      </c>
      <c r="JK394">
        <v>30.0003</v>
      </c>
      <c r="JL394">
        <v>26.4111</v>
      </c>
      <c r="JM394">
        <v>26.3533</v>
      </c>
      <c r="JN394">
        <v>57.1789</v>
      </c>
      <c r="JO394">
        <v>35.6808</v>
      </c>
      <c r="JP394">
        <v>78.4784</v>
      </c>
      <c r="JQ394">
        <v>25</v>
      </c>
      <c r="JR394">
        <v>1510.35</v>
      </c>
      <c r="JS394">
        <v>18.2731</v>
      </c>
      <c r="JT394">
        <v>102.349</v>
      </c>
      <c r="JU394">
        <v>103.13</v>
      </c>
    </row>
    <row r="395" spans="1:281">
      <c r="A395">
        <v>379</v>
      </c>
      <c r="B395">
        <v>1659028610</v>
      </c>
      <c r="C395">
        <v>4926.90000009537</v>
      </c>
      <c r="D395" t="s">
        <v>1185</v>
      </c>
      <c r="E395" t="s">
        <v>1186</v>
      </c>
      <c r="F395">
        <v>5</v>
      </c>
      <c r="G395" t="s">
        <v>1006</v>
      </c>
      <c r="H395" t="s">
        <v>417</v>
      </c>
      <c r="I395">
        <v>1659028602.21429</v>
      </c>
      <c r="J395">
        <f>(K395)/1000</f>
        <v>0</v>
      </c>
      <c r="K395">
        <f>IF(CZ395, AN395, AH395)</f>
        <v>0</v>
      </c>
      <c r="L395">
        <f>IF(CZ395, AI395, AG395)</f>
        <v>0</v>
      </c>
      <c r="M395">
        <f>DB395 - IF(AU395&gt;1, L395*CV395*100.0/(AW395*DP395), 0)</f>
        <v>0</v>
      </c>
      <c r="N395">
        <f>((T395-J395/2)*M395-L395)/(T395+J395/2)</f>
        <v>0</v>
      </c>
      <c r="O395">
        <f>N395*(DI395+DJ395)/1000.0</f>
        <v>0</v>
      </c>
      <c r="P395">
        <f>(DB395 - IF(AU395&gt;1, L395*CV395*100.0/(AW395*DP395), 0))*(DI395+DJ395)/1000.0</f>
        <v>0</v>
      </c>
      <c r="Q395">
        <f>2.0/((1/S395-1/R395)+SIGN(S395)*SQRT((1/S395-1/R395)*(1/S395-1/R395) + 4*CW395/((CW395+1)*(CW395+1))*(2*1/S395*1/R395-1/R395*1/R395)))</f>
        <v>0</v>
      </c>
      <c r="R395">
        <f>IF(LEFT(CX395,1)&lt;&gt;"0",IF(LEFT(CX395,1)="1",3.0,CY395),$D$5+$E$5*(DP395*DI395/($K$5*1000))+$F$5*(DP395*DI395/($K$5*1000))*MAX(MIN(CV395,$J$5),$I$5)*MAX(MIN(CV395,$J$5),$I$5)+$G$5*MAX(MIN(CV395,$J$5),$I$5)*(DP395*DI395/($K$5*1000))+$H$5*(DP395*DI395/($K$5*1000))*(DP395*DI395/($K$5*1000)))</f>
        <v>0</v>
      </c>
      <c r="S395">
        <f>J395*(1000-(1000*0.61365*exp(17.502*W395/(240.97+W395))/(DI395+DJ395)+DD395)/2)/(1000*0.61365*exp(17.502*W395/(240.97+W395))/(DI395+DJ395)-DD395)</f>
        <v>0</v>
      </c>
      <c r="T395">
        <f>1/((CW395+1)/(Q395/1.6)+1/(R395/1.37)) + CW395/((CW395+1)/(Q395/1.6) + CW395/(R395/1.37))</f>
        <v>0</v>
      </c>
      <c r="U395">
        <f>(CR395*CU395)</f>
        <v>0</v>
      </c>
      <c r="V395">
        <f>(DK395+(U395+2*0.95*5.67E-8*(((DK395+$B$7)+273)^4-(DK395+273)^4)-44100*J395)/(1.84*29.3*R395+8*0.95*5.67E-8*(DK395+273)^3))</f>
        <v>0</v>
      </c>
      <c r="W395">
        <f>($C$7*DL395+$D$7*DM395+$E$7*V395)</f>
        <v>0</v>
      </c>
      <c r="X395">
        <f>0.61365*exp(17.502*W395/(240.97+W395))</f>
        <v>0</v>
      </c>
      <c r="Y395">
        <f>(Z395/AA395*100)</f>
        <v>0</v>
      </c>
      <c r="Z395">
        <f>DD395*(DI395+DJ395)/1000</f>
        <v>0</v>
      </c>
      <c r="AA395">
        <f>0.61365*exp(17.502*DK395/(240.97+DK395))</f>
        <v>0</v>
      </c>
      <c r="AB395">
        <f>(X395-DD395*(DI395+DJ395)/1000)</f>
        <v>0</v>
      </c>
      <c r="AC395">
        <f>(-J395*44100)</f>
        <v>0</v>
      </c>
      <c r="AD395">
        <f>2*29.3*R395*0.92*(DK395-W395)</f>
        <v>0</v>
      </c>
      <c r="AE395">
        <f>2*0.95*5.67E-8*(((DK395+$B$7)+273)^4-(W395+273)^4)</f>
        <v>0</v>
      </c>
      <c r="AF395">
        <f>U395+AE395+AC395+AD395</f>
        <v>0</v>
      </c>
      <c r="AG395">
        <f>DH395*AU395*(DC395-DB395*(1000-AU395*DE395)/(1000-AU395*DD395))/(100*CV395)</f>
        <v>0</v>
      </c>
      <c r="AH395">
        <f>1000*DH395*AU395*(DD395-DE395)/(100*CV395*(1000-AU395*DD395))</f>
        <v>0</v>
      </c>
      <c r="AI395">
        <f>(AJ395 - AK395 - DI395*1E3/(8.314*(DK395+273.15)) * AM395/DH395 * AL395) * DH395/(100*CV395) * (1000 - DE395)/1000</f>
        <v>0</v>
      </c>
      <c r="AJ395">
        <v>1529.26303249795</v>
      </c>
      <c r="AK395">
        <v>1483.01509090909</v>
      </c>
      <c r="AL395">
        <v>3.42898120563273</v>
      </c>
      <c r="AM395">
        <v>66.0504921813524</v>
      </c>
      <c r="AN395">
        <f>(AP395 - AO395 + DI395*1E3/(8.314*(DK395+273.15)) * AR395/DH395 * AQ395) * DH395/(100*CV395) * 1000/(1000 - AP395)</f>
        <v>0</v>
      </c>
      <c r="AO395">
        <v>18.1914618374892</v>
      </c>
      <c r="AP395">
        <v>24.4824510489511</v>
      </c>
      <c r="AQ395">
        <v>0.0089286060606231</v>
      </c>
      <c r="AR395">
        <v>92.47</v>
      </c>
      <c r="AS395">
        <v>0</v>
      </c>
      <c r="AT395">
        <v>0</v>
      </c>
      <c r="AU395">
        <f>IF(AS395*$H$13&gt;=AW395,1.0,(AW395/(AW395-AS395*$H$13)))</f>
        <v>0</v>
      </c>
      <c r="AV395">
        <f>(AU395-1)*100</f>
        <v>0</v>
      </c>
      <c r="AW395">
        <f>MAX(0,($B$13+$C$13*DP395)/(1+$D$13*DP395)*DI395/(DK395+273)*$E$13)</f>
        <v>0</v>
      </c>
      <c r="AX395" t="s">
        <v>418</v>
      </c>
      <c r="AY395" t="s">
        <v>418</v>
      </c>
      <c r="AZ395">
        <v>0</v>
      </c>
      <c r="BA395">
        <v>0</v>
      </c>
      <c r="BB395">
        <f>1-AZ395/BA395</f>
        <v>0</v>
      </c>
      <c r="BC395">
        <v>0</v>
      </c>
      <c r="BD395" t="s">
        <v>418</v>
      </c>
      <c r="BE395" t="s">
        <v>418</v>
      </c>
      <c r="BF395">
        <v>0</v>
      </c>
      <c r="BG395">
        <v>0</v>
      </c>
      <c r="BH395">
        <f>1-BF395/BG395</f>
        <v>0</v>
      </c>
      <c r="BI395">
        <v>0.5</v>
      </c>
      <c r="BJ395">
        <f>CS395</f>
        <v>0</v>
      </c>
      <c r="BK395">
        <f>L395</f>
        <v>0</v>
      </c>
      <c r="BL395">
        <f>BH395*BI395*BJ395</f>
        <v>0</v>
      </c>
      <c r="BM395">
        <f>(BK395-BC395)/BJ395</f>
        <v>0</v>
      </c>
      <c r="BN395">
        <f>(BA395-BG395)/BG395</f>
        <v>0</v>
      </c>
      <c r="BO395">
        <f>AZ395/(BB395+AZ395/BG395)</f>
        <v>0</v>
      </c>
      <c r="BP395" t="s">
        <v>418</v>
      </c>
      <c r="BQ395">
        <v>0</v>
      </c>
      <c r="BR395">
        <f>IF(BQ395&lt;&gt;0, BQ395, BO395)</f>
        <v>0</v>
      </c>
      <c r="BS395">
        <f>1-BR395/BG395</f>
        <v>0</v>
      </c>
      <c r="BT395">
        <f>(BG395-BF395)/(BG395-BR395)</f>
        <v>0</v>
      </c>
      <c r="BU395">
        <f>(BA395-BG395)/(BA395-BR395)</f>
        <v>0</v>
      </c>
      <c r="BV395">
        <f>(BG395-BF395)/(BG395-AZ395)</f>
        <v>0</v>
      </c>
      <c r="BW395">
        <f>(BA395-BG395)/(BA395-AZ395)</f>
        <v>0</v>
      </c>
      <c r="BX395">
        <f>(BT395*BR395/BF395)</f>
        <v>0</v>
      </c>
      <c r="BY395">
        <f>(1-BX395)</f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f>$B$11*DQ395+$C$11*DR395+$F$11*EC395*(1-EF395)</f>
        <v>0</v>
      </c>
      <c r="CS395">
        <f>CR395*CT395</f>
        <v>0</v>
      </c>
      <c r="CT395">
        <f>($B$11*$D$9+$C$11*$D$9+$F$11*((EP395+EH395)/MAX(EP395+EH395+EQ395, 0.1)*$I$9+EQ395/MAX(EP395+EH395+EQ395, 0.1)*$J$9))/($B$11+$C$11+$F$11)</f>
        <v>0</v>
      </c>
      <c r="CU395">
        <f>($B$11*$K$9+$C$11*$K$9+$F$11*((EP395+EH395)/MAX(EP395+EH395+EQ395, 0.1)*$P$9+EQ395/MAX(EP395+EH395+EQ395, 0.1)*$Q$9))/($B$11+$C$11+$F$11)</f>
        <v>0</v>
      </c>
      <c r="CV395">
        <v>6</v>
      </c>
      <c r="CW395">
        <v>0.5</v>
      </c>
      <c r="CX395" t="s">
        <v>419</v>
      </c>
      <c r="CY395">
        <v>2</v>
      </c>
      <c r="CZ395" t="b">
        <v>1</v>
      </c>
      <c r="DA395">
        <v>1659028602.21429</v>
      </c>
      <c r="DB395">
        <v>1422.27142857143</v>
      </c>
      <c r="DC395">
        <v>1485.2325</v>
      </c>
      <c r="DD395">
        <v>24.4339107142857</v>
      </c>
      <c r="DE395">
        <v>18.1325964285714</v>
      </c>
      <c r="DF395">
        <v>1410.20857142857</v>
      </c>
      <c r="DG395">
        <v>23.9485071428571</v>
      </c>
      <c r="DH395">
        <v>500.04175</v>
      </c>
      <c r="DI395">
        <v>90.3689035714286</v>
      </c>
      <c r="DJ395">
        <v>0.0456166821428571</v>
      </c>
      <c r="DK395">
        <v>27.2392607142857</v>
      </c>
      <c r="DL395">
        <v>27.3688821428571</v>
      </c>
      <c r="DM395">
        <v>999.9</v>
      </c>
      <c r="DN395">
        <v>0</v>
      </c>
      <c r="DO395">
        <v>0</v>
      </c>
      <c r="DP395">
        <v>9995.71428571429</v>
      </c>
      <c r="DQ395">
        <v>0</v>
      </c>
      <c r="DR395">
        <v>18.0563464285714</v>
      </c>
      <c r="DS395">
        <v>-62.9624678571429</v>
      </c>
      <c r="DT395">
        <v>1457.89321428571</v>
      </c>
      <c r="DU395">
        <v>1512.66214285714</v>
      </c>
      <c r="DV395">
        <v>6.30131428571429</v>
      </c>
      <c r="DW395">
        <v>1485.2325</v>
      </c>
      <c r="DX395">
        <v>18.1325964285714</v>
      </c>
      <c r="DY395">
        <v>2.20806571428571</v>
      </c>
      <c r="DZ395">
        <v>1.63862285714286</v>
      </c>
      <c r="EA395">
        <v>19.0209321428571</v>
      </c>
      <c r="EB395">
        <v>14.3268071428571</v>
      </c>
      <c r="EC395">
        <v>1999.99642857143</v>
      </c>
      <c r="ED395">
        <v>0.979994857142857</v>
      </c>
      <c r="EE395">
        <v>0.0200051857142857</v>
      </c>
      <c r="EF395">
        <v>0</v>
      </c>
      <c r="EG395">
        <v>842.652607142857</v>
      </c>
      <c r="EH395">
        <v>5.00063</v>
      </c>
      <c r="EI395">
        <v>16625.4285714286</v>
      </c>
      <c r="EJ395">
        <v>17256.8392857143</v>
      </c>
      <c r="EK395">
        <v>38.062</v>
      </c>
      <c r="EL395">
        <v>38.1025</v>
      </c>
      <c r="EM395">
        <v>37.562</v>
      </c>
      <c r="EN395">
        <v>37.437</v>
      </c>
      <c r="EO395">
        <v>39.062</v>
      </c>
      <c r="EP395">
        <v>1955.08535714286</v>
      </c>
      <c r="EQ395">
        <v>39.9110714285714</v>
      </c>
      <c r="ER395">
        <v>0</v>
      </c>
      <c r="ES395">
        <v>1659028608.7</v>
      </c>
      <c r="ET395">
        <v>0</v>
      </c>
      <c r="EU395">
        <v>842.64196</v>
      </c>
      <c r="EV395">
        <v>-3.07930771540247</v>
      </c>
      <c r="EW395">
        <v>-50.1307691763844</v>
      </c>
      <c r="EX395">
        <v>16625.304</v>
      </c>
      <c r="EY395">
        <v>15</v>
      </c>
      <c r="EZ395">
        <v>0</v>
      </c>
      <c r="FA395" t="s">
        <v>420</v>
      </c>
      <c r="FB395">
        <v>1657551626.5</v>
      </c>
      <c r="FC395">
        <v>1657551629</v>
      </c>
      <c r="FD395">
        <v>0</v>
      </c>
      <c r="FE395">
        <v>0.403</v>
      </c>
      <c r="FF395">
        <v>0.009</v>
      </c>
      <c r="FG395">
        <v>9.41</v>
      </c>
      <c r="FH395">
        <v>0.087</v>
      </c>
      <c r="FI395">
        <v>417</v>
      </c>
      <c r="FJ395">
        <v>17</v>
      </c>
      <c r="FK395">
        <v>1.61</v>
      </c>
      <c r="FL395">
        <v>0.59</v>
      </c>
      <c r="FM395">
        <v>-62.99431</v>
      </c>
      <c r="FN395">
        <v>0.953646529080926</v>
      </c>
      <c r="FO395">
        <v>0.650141746006208</v>
      </c>
      <c r="FP395">
        <v>0</v>
      </c>
      <c r="FQ395">
        <v>842.8075</v>
      </c>
      <c r="FR395">
        <v>-2.92261268656887</v>
      </c>
      <c r="FS395">
        <v>0.392384808874263</v>
      </c>
      <c r="FT395">
        <v>0</v>
      </c>
      <c r="FU395">
        <v>6.3514145</v>
      </c>
      <c r="FV395">
        <v>-0.794889681050669</v>
      </c>
      <c r="FW395">
        <v>0.0841699341199101</v>
      </c>
      <c r="FX395">
        <v>0</v>
      </c>
      <c r="FY395">
        <v>0</v>
      </c>
      <c r="FZ395">
        <v>3</v>
      </c>
      <c r="GA395" t="s">
        <v>427</v>
      </c>
      <c r="GB395">
        <v>2.97433</v>
      </c>
      <c r="GC395">
        <v>2.6999</v>
      </c>
      <c r="GD395">
        <v>0.209373</v>
      </c>
      <c r="GE395">
        <v>0.215437</v>
      </c>
      <c r="GF395">
        <v>0.104586</v>
      </c>
      <c r="GG395">
        <v>0.0860052</v>
      </c>
      <c r="GH395">
        <v>30798.7</v>
      </c>
      <c r="GI395">
        <v>33419.8</v>
      </c>
      <c r="GJ395">
        <v>35297.3</v>
      </c>
      <c r="GK395">
        <v>38628.9</v>
      </c>
      <c r="GL395">
        <v>44808.9</v>
      </c>
      <c r="GM395">
        <v>50994.3</v>
      </c>
      <c r="GN395">
        <v>55172.5</v>
      </c>
      <c r="GO395">
        <v>61956.9</v>
      </c>
      <c r="GP395">
        <v>1.982</v>
      </c>
      <c r="GQ395">
        <v>1.8498</v>
      </c>
      <c r="GR395">
        <v>0.130981</v>
      </c>
      <c r="GS395">
        <v>0</v>
      </c>
      <c r="GT395">
        <v>25.2458</v>
      </c>
      <c r="GU395">
        <v>999.9</v>
      </c>
      <c r="GV395">
        <v>56.989</v>
      </c>
      <c r="GW395">
        <v>29.215</v>
      </c>
      <c r="GX395">
        <v>25.6793</v>
      </c>
      <c r="GY395">
        <v>56.3164</v>
      </c>
      <c r="GZ395">
        <v>43.097</v>
      </c>
      <c r="HA395">
        <v>1</v>
      </c>
      <c r="HB395">
        <v>-0.057439</v>
      </c>
      <c r="HC395">
        <v>0.0838998</v>
      </c>
      <c r="HD395">
        <v>20.1139</v>
      </c>
      <c r="HE395">
        <v>5.19932</v>
      </c>
      <c r="HF395">
        <v>12.0052</v>
      </c>
      <c r="HG395">
        <v>4.9752</v>
      </c>
      <c r="HH395">
        <v>3.2934</v>
      </c>
      <c r="HI395">
        <v>9999</v>
      </c>
      <c r="HJ395">
        <v>9999</v>
      </c>
      <c r="HK395">
        <v>9999</v>
      </c>
      <c r="HL395">
        <v>629</v>
      </c>
      <c r="HM395">
        <v>1.86319</v>
      </c>
      <c r="HN395">
        <v>1.86798</v>
      </c>
      <c r="HO395">
        <v>1.86783</v>
      </c>
      <c r="HP395">
        <v>1.86896</v>
      </c>
      <c r="HQ395">
        <v>1.86981</v>
      </c>
      <c r="HR395">
        <v>1.86584</v>
      </c>
      <c r="HS395">
        <v>1.86691</v>
      </c>
      <c r="HT395">
        <v>1.86829</v>
      </c>
      <c r="HU395">
        <v>5</v>
      </c>
      <c r="HV395">
        <v>0</v>
      </c>
      <c r="HW395">
        <v>0</v>
      </c>
      <c r="HX395">
        <v>0</v>
      </c>
      <c r="HY395" t="s">
        <v>422</v>
      </c>
      <c r="HZ395" t="s">
        <v>423</v>
      </c>
      <c r="IA395" t="s">
        <v>424</v>
      </c>
      <c r="IB395" t="s">
        <v>424</v>
      </c>
      <c r="IC395" t="s">
        <v>424</v>
      </c>
      <c r="ID395" t="s">
        <v>424</v>
      </c>
      <c r="IE395">
        <v>0</v>
      </c>
      <c r="IF395">
        <v>100</v>
      </c>
      <c r="IG395">
        <v>100</v>
      </c>
      <c r="IH395">
        <v>12.18</v>
      </c>
      <c r="II395">
        <v>0.4877</v>
      </c>
      <c r="IJ395">
        <v>4.02706509432224</v>
      </c>
      <c r="IK395">
        <v>0.00601174518973114</v>
      </c>
      <c r="IL395">
        <v>2.77886958061485e-07</v>
      </c>
      <c r="IM395">
        <v>-3.54636231360687e-10</v>
      </c>
      <c r="IN395">
        <v>-0.0404303883988718</v>
      </c>
      <c r="IO395">
        <v>-0.0177815531441476</v>
      </c>
      <c r="IP395">
        <v>0.00205572605671414</v>
      </c>
      <c r="IQ395">
        <v>-1.65519735432211e-05</v>
      </c>
      <c r="IR395">
        <v>-4</v>
      </c>
      <c r="IS395">
        <v>1848</v>
      </c>
      <c r="IT395">
        <v>1</v>
      </c>
      <c r="IU395">
        <v>25</v>
      </c>
      <c r="IV395">
        <v>24616.4</v>
      </c>
      <c r="IW395">
        <v>24616.3</v>
      </c>
      <c r="IX395">
        <v>2.8833</v>
      </c>
      <c r="IY395">
        <v>2.58545</v>
      </c>
      <c r="IZ395">
        <v>1.54785</v>
      </c>
      <c r="JA395">
        <v>2.30347</v>
      </c>
      <c r="JB395">
        <v>1.34644</v>
      </c>
      <c r="JC395">
        <v>2.39502</v>
      </c>
      <c r="JD395">
        <v>33.6479</v>
      </c>
      <c r="JE395">
        <v>24.2188</v>
      </c>
      <c r="JF395">
        <v>18</v>
      </c>
      <c r="JG395">
        <v>496.43</v>
      </c>
      <c r="JH395">
        <v>411.378</v>
      </c>
      <c r="JI395">
        <v>25.0006</v>
      </c>
      <c r="JJ395">
        <v>26.4868</v>
      </c>
      <c r="JK395">
        <v>30.0003</v>
      </c>
      <c r="JL395">
        <v>26.4133</v>
      </c>
      <c r="JM395">
        <v>26.3533</v>
      </c>
      <c r="JN395">
        <v>57.7213</v>
      </c>
      <c r="JO395">
        <v>35.3979</v>
      </c>
      <c r="JP395">
        <v>78.4784</v>
      </c>
      <c r="JQ395">
        <v>25</v>
      </c>
      <c r="JR395">
        <v>1523.83</v>
      </c>
      <c r="JS395">
        <v>18.3083</v>
      </c>
      <c r="JT395">
        <v>102.349</v>
      </c>
      <c r="JU395">
        <v>103.13</v>
      </c>
    </row>
    <row r="396" spans="1:281">
      <c r="A396">
        <v>380</v>
      </c>
      <c r="B396">
        <v>1659028615</v>
      </c>
      <c r="C396">
        <v>4931.90000009537</v>
      </c>
      <c r="D396" t="s">
        <v>1187</v>
      </c>
      <c r="E396" t="s">
        <v>1188</v>
      </c>
      <c r="F396">
        <v>5</v>
      </c>
      <c r="G396" t="s">
        <v>1006</v>
      </c>
      <c r="H396" t="s">
        <v>417</v>
      </c>
      <c r="I396">
        <v>1659028607.5</v>
      </c>
      <c r="J396">
        <f>(K396)/1000</f>
        <v>0</v>
      </c>
      <c r="K396">
        <f>IF(CZ396, AN396, AH396)</f>
        <v>0</v>
      </c>
      <c r="L396">
        <f>IF(CZ396, AI396, AG396)</f>
        <v>0</v>
      </c>
      <c r="M396">
        <f>DB396 - IF(AU396&gt;1, L396*CV396*100.0/(AW396*DP396), 0)</f>
        <v>0</v>
      </c>
      <c r="N396">
        <f>((T396-J396/2)*M396-L396)/(T396+J396/2)</f>
        <v>0</v>
      </c>
      <c r="O396">
        <f>N396*(DI396+DJ396)/1000.0</f>
        <v>0</v>
      </c>
      <c r="P396">
        <f>(DB396 - IF(AU396&gt;1, L396*CV396*100.0/(AW396*DP396), 0))*(DI396+DJ396)/1000.0</f>
        <v>0</v>
      </c>
      <c r="Q396">
        <f>2.0/((1/S396-1/R396)+SIGN(S396)*SQRT((1/S396-1/R396)*(1/S396-1/R396) + 4*CW396/((CW396+1)*(CW396+1))*(2*1/S396*1/R396-1/R396*1/R396)))</f>
        <v>0</v>
      </c>
      <c r="R396">
        <f>IF(LEFT(CX396,1)&lt;&gt;"0",IF(LEFT(CX396,1)="1",3.0,CY396),$D$5+$E$5*(DP396*DI396/($K$5*1000))+$F$5*(DP396*DI396/($K$5*1000))*MAX(MIN(CV396,$J$5),$I$5)*MAX(MIN(CV396,$J$5),$I$5)+$G$5*MAX(MIN(CV396,$J$5),$I$5)*(DP396*DI396/($K$5*1000))+$H$5*(DP396*DI396/($K$5*1000))*(DP396*DI396/($K$5*1000)))</f>
        <v>0</v>
      </c>
      <c r="S396">
        <f>J396*(1000-(1000*0.61365*exp(17.502*W396/(240.97+W396))/(DI396+DJ396)+DD396)/2)/(1000*0.61365*exp(17.502*W396/(240.97+W396))/(DI396+DJ396)-DD396)</f>
        <v>0</v>
      </c>
      <c r="T396">
        <f>1/((CW396+1)/(Q396/1.6)+1/(R396/1.37)) + CW396/((CW396+1)/(Q396/1.6) + CW396/(R396/1.37))</f>
        <v>0</v>
      </c>
      <c r="U396">
        <f>(CR396*CU396)</f>
        <v>0</v>
      </c>
      <c r="V396">
        <f>(DK396+(U396+2*0.95*5.67E-8*(((DK396+$B$7)+273)^4-(DK396+273)^4)-44100*J396)/(1.84*29.3*R396+8*0.95*5.67E-8*(DK396+273)^3))</f>
        <v>0</v>
      </c>
      <c r="W396">
        <f>($C$7*DL396+$D$7*DM396+$E$7*V396)</f>
        <v>0</v>
      </c>
      <c r="X396">
        <f>0.61365*exp(17.502*W396/(240.97+W396))</f>
        <v>0</v>
      </c>
      <c r="Y396">
        <f>(Z396/AA396*100)</f>
        <v>0</v>
      </c>
      <c r="Z396">
        <f>DD396*(DI396+DJ396)/1000</f>
        <v>0</v>
      </c>
      <c r="AA396">
        <f>0.61365*exp(17.502*DK396/(240.97+DK396))</f>
        <v>0</v>
      </c>
      <c r="AB396">
        <f>(X396-DD396*(DI396+DJ396)/1000)</f>
        <v>0</v>
      </c>
      <c r="AC396">
        <f>(-J396*44100)</f>
        <v>0</v>
      </c>
      <c r="AD396">
        <f>2*29.3*R396*0.92*(DK396-W396)</f>
        <v>0</v>
      </c>
      <c r="AE396">
        <f>2*0.95*5.67E-8*(((DK396+$B$7)+273)^4-(W396+273)^4)</f>
        <v>0</v>
      </c>
      <c r="AF396">
        <f>U396+AE396+AC396+AD396</f>
        <v>0</v>
      </c>
      <c r="AG396">
        <f>DH396*AU396*(DC396-DB396*(1000-AU396*DE396)/(1000-AU396*DD396))/(100*CV396)</f>
        <v>0</v>
      </c>
      <c r="AH396">
        <f>1000*DH396*AU396*(DD396-DE396)/(100*CV396*(1000-AU396*DD396))</f>
        <v>0</v>
      </c>
      <c r="AI396">
        <f>(AJ396 - AK396 - DI396*1E3/(8.314*(DK396+273.15)) * AM396/DH396 * AL396) * DH396/(100*CV396) * (1000 - DE396)/1000</f>
        <v>0</v>
      </c>
      <c r="AJ396">
        <v>1546.51837073054</v>
      </c>
      <c r="AK396">
        <v>1499.57442424242</v>
      </c>
      <c r="AL396">
        <v>3.37055138842414</v>
      </c>
      <c r="AM396">
        <v>66.0504921813524</v>
      </c>
      <c r="AN396">
        <f>(AP396 - AO396 + DI396*1E3/(8.314*(DK396+273.15)) * AR396/DH396 * AQ396) * DH396/(100*CV396) * 1000/(1000 - AP396)</f>
        <v>0</v>
      </c>
      <c r="AO396">
        <v>18.2684612347186</v>
      </c>
      <c r="AP396">
        <v>24.5093468531469</v>
      </c>
      <c r="AQ396">
        <v>0.00173157024794321</v>
      </c>
      <c r="AR396">
        <v>92.47</v>
      </c>
      <c r="AS396">
        <v>0</v>
      </c>
      <c r="AT396">
        <v>0</v>
      </c>
      <c r="AU396">
        <f>IF(AS396*$H$13&gt;=AW396,1.0,(AW396/(AW396-AS396*$H$13)))</f>
        <v>0</v>
      </c>
      <c r="AV396">
        <f>(AU396-1)*100</f>
        <v>0</v>
      </c>
      <c r="AW396">
        <f>MAX(0,($B$13+$C$13*DP396)/(1+$D$13*DP396)*DI396/(DK396+273)*$E$13)</f>
        <v>0</v>
      </c>
      <c r="AX396" t="s">
        <v>418</v>
      </c>
      <c r="AY396" t="s">
        <v>418</v>
      </c>
      <c r="AZ396">
        <v>0</v>
      </c>
      <c r="BA396">
        <v>0</v>
      </c>
      <c r="BB396">
        <f>1-AZ396/BA396</f>
        <v>0</v>
      </c>
      <c r="BC396">
        <v>0</v>
      </c>
      <c r="BD396" t="s">
        <v>418</v>
      </c>
      <c r="BE396" t="s">
        <v>418</v>
      </c>
      <c r="BF396">
        <v>0</v>
      </c>
      <c r="BG396">
        <v>0</v>
      </c>
      <c r="BH396">
        <f>1-BF396/BG396</f>
        <v>0</v>
      </c>
      <c r="BI396">
        <v>0.5</v>
      </c>
      <c r="BJ396">
        <f>CS396</f>
        <v>0</v>
      </c>
      <c r="BK396">
        <f>L396</f>
        <v>0</v>
      </c>
      <c r="BL396">
        <f>BH396*BI396*BJ396</f>
        <v>0</v>
      </c>
      <c r="BM396">
        <f>(BK396-BC396)/BJ396</f>
        <v>0</v>
      </c>
      <c r="BN396">
        <f>(BA396-BG396)/BG396</f>
        <v>0</v>
      </c>
      <c r="BO396">
        <f>AZ396/(BB396+AZ396/BG396)</f>
        <v>0</v>
      </c>
      <c r="BP396" t="s">
        <v>418</v>
      </c>
      <c r="BQ396">
        <v>0</v>
      </c>
      <c r="BR396">
        <f>IF(BQ396&lt;&gt;0, BQ396, BO396)</f>
        <v>0</v>
      </c>
      <c r="BS396">
        <f>1-BR396/BG396</f>
        <v>0</v>
      </c>
      <c r="BT396">
        <f>(BG396-BF396)/(BG396-BR396)</f>
        <v>0</v>
      </c>
      <c r="BU396">
        <f>(BA396-BG396)/(BA396-BR396)</f>
        <v>0</v>
      </c>
      <c r="BV396">
        <f>(BG396-BF396)/(BG396-AZ396)</f>
        <v>0</v>
      </c>
      <c r="BW396">
        <f>(BA396-BG396)/(BA396-AZ396)</f>
        <v>0</v>
      </c>
      <c r="BX396">
        <f>(BT396*BR396/BF396)</f>
        <v>0</v>
      </c>
      <c r="BY396">
        <f>(1-BX396)</f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f>$B$11*DQ396+$C$11*DR396+$F$11*EC396*(1-EF396)</f>
        <v>0</v>
      </c>
      <c r="CS396">
        <f>CR396*CT396</f>
        <v>0</v>
      </c>
      <c r="CT396">
        <f>($B$11*$D$9+$C$11*$D$9+$F$11*((EP396+EH396)/MAX(EP396+EH396+EQ396, 0.1)*$I$9+EQ396/MAX(EP396+EH396+EQ396, 0.1)*$J$9))/($B$11+$C$11+$F$11)</f>
        <v>0</v>
      </c>
      <c r="CU396">
        <f>($B$11*$K$9+$C$11*$K$9+$F$11*((EP396+EH396)/MAX(EP396+EH396+EQ396, 0.1)*$P$9+EQ396/MAX(EP396+EH396+EQ396, 0.1)*$Q$9))/($B$11+$C$11+$F$11)</f>
        <v>0</v>
      </c>
      <c r="CV396">
        <v>6</v>
      </c>
      <c r="CW396">
        <v>0.5</v>
      </c>
      <c r="CX396" t="s">
        <v>419</v>
      </c>
      <c r="CY396">
        <v>2</v>
      </c>
      <c r="CZ396" t="b">
        <v>1</v>
      </c>
      <c r="DA396">
        <v>1659028607.5</v>
      </c>
      <c r="DB396">
        <v>1439.89</v>
      </c>
      <c r="DC396">
        <v>1502.73814814815</v>
      </c>
      <c r="DD396">
        <v>24.4702259259259</v>
      </c>
      <c r="DE396">
        <v>18.208137037037</v>
      </c>
      <c r="DF396">
        <v>1427.74592592593</v>
      </c>
      <c r="DG396">
        <v>23.9830148148148</v>
      </c>
      <c r="DH396">
        <v>500.036185185185</v>
      </c>
      <c r="DI396">
        <v>90.3688481481481</v>
      </c>
      <c r="DJ396">
        <v>0.0458341148148148</v>
      </c>
      <c r="DK396">
        <v>27.2429407407407</v>
      </c>
      <c r="DL396">
        <v>27.3858777777778</v>
      </c>
      <c r="DM396">
        <v>999.9</v>
      </c>
      <c r="DN396">
        <v>0</v>
      </c>
      <c r="DO396">
        <v>0</v>
      </c>
      <c r="DP396">
        <v>9991.66666666667</v>
      </c>
      <c r="DQ396">
        <v>0</v>
      </c>
      <c r="DR396">
        <v>18.0484148148148</v>
      </c>
      <c r="DS396">
        <v>-62.8492444444444</v>
      </c>
      <c r="DT396">
        <v>1476.00851851852</v>
      </c>
      <c r="DU396">
        <v>1530.60888888889</v>
      </c>
      <c r="DV396">
        <v>6.26209259259259</v>
      </c>
      <c r="DW396">
        <v>1502.73814814815</v>
      </c>
      <c r="DX396">
        <v>18.208137037037</v>
      </c>
      <c r="DY396">
        <v>2.21134592592593</v>
      </c>
      <c r="DZ396">
        <v>1.64544851851852</v>
      </c>
      <c r="EA396">
        <v>19.0447407407407</v>
      </c>
      <c r="EB396">
        <v>14.3910777777778</v>
      </c>
      <c r="EC396">
        <v>1999.9962962963</v>
      </c>
      <c r="ED396">
        <v>0.979994888888889</v>
      </c>
      <c r="EE396">
        <v>0.0200051518518519</v>
      </c>
      <c r="EF396">
        <v>0</v>
      </c>
      <c r="EG396">
        <v>842.42437037037</v>
      </c>
      <c r="EH396">
        <v>5.00063</v>
      </c>
      <c r="EI396">
        <v>16620.9111111111</v>
      </c>
      <c r="EJ396">
        <v>17256.8481481482</v>
      </c>
      <c r="EK396">
        <v>38.062</v>
      </c>
      <c r="EL396">
        <v>38.1063333333333</v>
      </c>
      <c r="EM396">
        <v>37.562</v>
      </c>
      <c r="EN396">
        <v>37.437</v>
      </c>
      <c r="EO396">
        <v>39.0643333333333</v>
      </c>
      <c r="EP396">
        <v>1955.08518518519</v>
      </c>
      <c r="EQ396">
        <v>39.9111111111111</v>
      </c>
      <c r="ER396">
        <v>0</v>
      </c>
      <c r="ES396">
        <v>1659028614.1</v>
      </c>
      <c r="ET396">
        <v>0</v>
      </c>
      <c r="EU396">
        <v>842.426038461538</v>
      </c>
      <c r="EV396">
        <v>-1.81760685088005</v>
      </c>
      <c r="EW396">
        <v>-51.9452991543965</v>
      </c>
      <c r="EX396">
        <v>16620.8615384615</v>
      </c>
      <c r="EY396">
        <v>15</v>
      </c>
      <c r="EZ396">
        <v>0</v>
      </c>
      <c r="FA396" t="s">
        <v>420</v>
      </c>
      <c r="FB396">
        <v>1657551626.5</v>
      </c>
      <c r="FC396">
        <v>1657551629</v>
      </c>
      <c r="FD396">
        <v>0</v>
      </c>
      <c r="FE396">
        <v>0.403</v>
      </c>
      <c r="FF396">
        <v>0.009</v>
      </c>
      <c r="FG396">
        <v>9.41</v>
      </c>
      <c r="FH396">
        <v>0.087</v>
      </c>
      <c r="FI396">
        <v>417</v>
      </c>
      <c r="FJ396">
        <v>17</v>
      </c>
      <c r="FK396">
        <v>1.61</v>
      </c>
      <c r="FL396">
        <v>0.59</v>
      </c>
      <c r="FM396">
        <v>-62.8921175</v>
      </c>
      <c r="FN396">
        <v>1.04524165103185</v>
      </c>
      <c r="FO396">
        <v>0.636125195573757</v>
      </c>
      <c r="FP396">
        <v>0</v>
      </c>
      <c r="FQ396">
        <v>842.609882352941</v>
      </c>
      <c r="FR396">
        <v>-2.55834989591088</v>
      </c>
      <c r="FS396">
        <v>0.3567979956342</v>
      </c>
      <c r="FT396">
        <v>0</v>
      </c>
      <c r="FU396">
        <v>6.288445</v>
      </c>
      <c r="FV396">
        <v>-0.4457007129456</v>
      </c>
      <c r="FW396">
        <v>0.0462817189611622</v>
      </c>
      <c r="FX396">
        <v>0</v>
      </c>
      <c r="FY396">
        <v>0</v>
      </c>
      <c r="FZ396">
        <v>3</v>
      </c>
      <c r="GA396" t="s">
        <v>427</v>
      </c>
      <c r="GB396">
        <v>2.97287</v>
      </c>
      <c r="GC396">
        <v>2.70009</v>
      </c>
      <c r="GD396">
        <v>0.210812</v>
      </c>
      <c r="GE396">
        <v>0.216814</v>
      </c>
      <c r="GF396">
        <v>0.10466</v>
      </c>
      <c r="GG396">
        <v>0.086223</v>
      </c>
      <c r="GH396">
        <v>30742.4</v>
      </c>
      <c r="GI396">
        <v>33360.8</v>
      </c>
      <c r="GJ396">
        <v>35297</v>
      </c>
      <c r="GK396">
        <v>38628.5</v>
      </c>
      <c r="GL396">
        <v>44804.6</v>
      </c>
      <c r="GM396">
        <v>50981.9</v>
      </c>
      <c r="GN396">
        <v>55171.7</v>
      </c>
      <c r="GO396">
        <v>61956.6</v>
      </c>
      <c r="GP396">
        <v>1.982</v>
      </c>
      <c r="GQ396">
        <v>1.8496</v>
      </c>
      <c r="GR396">
        <v>0.132024</v>
      </c>
      <c r="GS396">
        <v>0</v>
      </c>
      <c r="GT396">
        <v>25.248</v>
      </c>
      <c r="GU396">
        <v>999.9</v>
      </c>
      <c r="GV396">
        <v>56.989</v>
      </c>
      <c r="GW396">
        <v>29.205</v>
      </c>
      <c r="GX396">
        <v>25.664</v>
      </c>
      <c r="GY396">
        <v>56.1464</v>
      </c>
      <c r="GZ396">
        <v>43.3854</v>
      </c>
      <c r="HA396">
        <v>1</v>
      </c>
      <c r="HB396">
        <v>-0.0571138</v>
      </c>
      <c r="HC396">
        <v>0.087146</v>
      </c>
      <c r="HD396">
        <v>20.114</v>
      </c>
      <c r="HE396">
        <v>5.19932</v>
      </c>
      <c r="HF396">
        <v>12.004</v>
      </c>
      <c r="HG396">
        <v>4.976</v>
      </c>
      <c r="HH396">
        <v>3.2936</v>
      </c>
      <c r="HI396">
        <v>9999</v>
      </c>
      <c r="HJ396">
        <v>9999</v>
      </c>
      <c r="HK396">
        <v>9999</v>
      </c>
      <c r="HL396">
        <v>629</v>
      </c>
      <c r="HM396">
        <v>1.86316</v>
      </c>
      <c r="HN396">
        <v>1.86804</v>
      </c>
      <c r="HO396">
        <v>1.86783</v>
      </c>
      <c r="HP396">
        <v>1.86896</v>
      </c>
      <c r="HQ396">
        <v>1.86981</v>
      </c>
      <c r="HR396">
        <v>1.8659</v>
      </c>
      <c r="HS396">
        <v>1.86691</v>
      </c>
      <c r="HT396">
        <v>1.86829</v>
      </c>
      <c r="HU396">
        <v>5</v>
      </c>
      <c r="HV396">
        <v>0</v>
      </c>
      <c r="HW396">
        <v>0</v>
      </c>
      <c r="HX396">
        <v>0</v>
      </c>
      <c r="HY396" t="s">
        <v>422</v>
      </c>
      <c r="HZ396" t="s">
        <v>423</v>
      </c>
      <c r="IA396" t="s">
        <v>424</v>
      </c>
      <c r="IB396" t="s">
        <v>424</v>
      </c>
      <c r="IC396" t="s">
        <v>424</v>
      </c>
      <c r="ID396" t="s">
        <v>424</v>
      </c>
      <c r="IE396">
        <v>0</v>
      </c>
      <c r="IF396">
        <v>100</v>
      </c>
      <c r="IG396">
        <v>100</v>
      </c>
      <c r="IH396">
        <v>12.25</v>
      </c>
      <c r="II396">
        <v>0.489</v>
      </c>
      <c r="IJ396">
        <v>4.02706509432224</v>
      </c>
      <c r="IK396">
        <v>0.00601174518973114</v>
      </c>
      <c r="IL396">
        <v>2.77886958061485e-07</v>
      </c>
      <c r="IM396">
        <v>-3.54636231360687e-10</v>
      </c>
      <c r="IN396">
        <v>-0.0404303883988718</v>
      </c>
      <c r="IO396">
        <v>-0.0177815531441476</v>
      </c>
      <c r="IP396">
        <v>0.00205572605671414</v>
      </c>
      <c r="IQ396">
        <v>-1.65519735432211e-05</v>
      </c>
      <c r="IR396">
        <v>-4</v>
      </c>
      <c r="IS396">
        <v>1848</v>
      </c>
      <c r="IT396">
        <v>1</v>
      </c>
      <c r="IU396">
        <v>25</v>
      </c>
      <c r="IV396">
        <v>24616.5</v>
      </c>
      <c r="IW396">
        <v>24616.4</v>
      </c>
      <c r="IX396">
        <v>2.90649</v>
      </c>
      <c r="IY396">
        <v>2.59399</v>
      </c>
      <c r="IZ396">
        <v>1.54785</v>
      </c>
      <c r="JA396">
        <v>2.30347</v>
      </c>
      <c r="JB396">
        <v>1.34644</v>
      </c>
      <c r="JC396">
        <v>2.28516</v>
      </c>
      <c r="JD396">
        <v>33.6479</v>
      </c>
      <c r="JE396">
        <v>24.2188</v>
      </c>
      <c r="JF396">
        <v>18</v>
      </c>
      <c r="JG396">
        <v>496.449</v>
      </c>
      <c r="JH396">
        <v>411.282</v>
      </c>
      <c r="JI396">
        <v>25.0007</v>
      </c>
      <c r="JJ396">
        <v>26.4868</v>
      </c>
      <c r="JK396">
        <v>30.0001</v>
      </c>
      <c r="JL396">
        <v>26.4155</v>
      </c>
      <c r="JM396">
        <v>26.3555</v>
      </c>
      <c r="JN396">
        <v>58.1915</v>
      </c>
      <c r="JO396">
        <v>35.3979</v>
      </c>
      <c r="JP396">
        <v>78.097</v>
      </c>
      <c r="JQ396">
        <v>25</v>
      </c>
      <c r="JR396">
        <v>1537.26</v>
      </c>
      <c r="JS396">
        <v>18.3374</v>
      </c>
      <c r="JT396">
        <v>102.348</v>
      </c>
      <c r="JU396">
        <v>103.129</v>
      </c>
    </row>
    <row r="397" spans="1:281">
      <c r="A397">
        <v>381</v>
      </c>
      <c r="B397">
        <v>1659028620</v>
      </c>
      <c r="C397">
        <v>4936.90000009537</v>
      </c>
      <c r="D397" t="s">
        <v>1189</v>
      </c>
      <c r="E397" t="s">
        <v>1190</v>
      </c>
      <c r="F397">
        <v>5</v>
      </c>
      <c r="G397" t="s">
        <v>1006</v>
      </c>
      <c r="H397" t="s">
        <v>417</v>
      </c>
      <c r="I397">
        <v>1659028612.21429</v>
      </c>
      <c r="J397">
        <f>(K397)/1000</f>
        <v>0</v>
      </c>
      <c r="K397">
        <f>IF(CZ397, AN397, AH397)</f>
        <v>0</v>
      </c>
      <c r="L397">
        <f>IF(CZ397, AI397, AG397)</f>
        <v>0</v>
      </c>
      <c r="M397">
        <f>DB397 - IF(AU397&gt;1, L397*CV397*100.0/(AW397*DP397), 0)</f>
        <v>0</v>
      </c>
      <c r="N397">
        <f>((T397-J397/2)*M397-L397)/(T397+J397/2)</f>
        <v>0</v>
      </c>
      <c r="O397">
        <f>N397*(DI397+DJ397)/1000.0</f>
        <v>0</v>
      </c>
      <c r="P397">
        <f>(DB397 - IF(AU397&gt;1, L397*CV397*100.0/(AW397*DP397), 0))*(DI397+DJ397)/1000.0</f>
        <v>0</v>
      </c>
      <c r="Q397">
        <f>2.0/((1/S397-1/R397)+SIGN(S397)*SQRT((1/S397-1/R397)*(1/S397-1/R397) + 4*CW397/((CW397+1)*(CW397+1))*(2*1/S397*1/R397-1/R397*1/R397)))</f>
        <v>0</v>
      </c>
      <c r="R397">
        <f>IF(LEFT(CX397,1)&lt;&gt;"0",IF(LEFT(CX397,1)="1",3.0,CY397),$D$5+$E$5*(DP397*DI397/($K$5*1000))+$F$5*(DP397*DI397/($K$5*1000))*MAX(MIN(CV397,$J$5),$I$5)*MAX(MIN(CV397,$J$5),$I$5)+$G$5*MAX(MIN(CV397,$J$5),$I$5)*(DP397*DI397/($K$5*1000))+$H$5*(DP397*DI397/($K$5*1000))*(DP397*DI397/($K$5*1000)))</f>
        <v>0</v>
      </c>
      <c r="S397">
        <f>J397*(1000-(1000*0.61365*exp(17.502*W397/(240.97+W397))/(DI397+DJ397)+DD397)/2)/(1000*0.61365*exp(17.502*W397/(240.97+W397))/(DI397+DJ397)-DD397)</f>
        <v>0</v>
      </c>
      <c r="T397">
        <f>1/((CW397+1)/(Q397/1.6)+1/(R397/1.37)) + CW397/((CW397+1)/(Q397/1.6) + CW397/(R397/1.37))</f>
        <v>0</v>
      </c>
      <c r="U397">
        <f>(CR397*CU397)</f>
        <v>0</v>
      </c>
      <c r="V397">
        <f>(DK397+(U397+2*0.95*5.67E-8*(((DK397+$B$7)+273)^4-(DK397+273)^4)-44100*J397)/(1.84*29.3*R397+8*0.95*5.67E-8*(DK397+273)^3))</f>
        <v>0</v>
      </c>
      <c r="W397">
        <f>($C$7*DL397+$D$7*DM397+$E$7*V397)</f>
        <v>0</v>
      </c>
      <c r="X397">
        <f>0.61365*exp(17.502*W397/(240.97+W397))</f>
        <v>0</v>
      </c>
      <c r="Y397">
        <f>(Z397/AA397*100)</f>
        <v>0</v>
      </c>
      <c r="Z397">
        <f>DD397*(DI397+DJ397)/1000</f>
        <v>0</v>
      </c>
      <c r="AA397">
        <f>0.61365*exp(17.502*DK397/(240.97+DK397))</f>
        <v>0</v>
      </c>
      <c r="AB397">
        <f>(X397-DD397*(DI397+DJ397)/1000)</f>
        <v>0</v>
      </c>
      <c r="AC397">
        <f>(-J397*44100)</f>
        <v>0</v>
      </c>
      <c r="AD397">
        <f>2*29.3*R397*0.92*(DK397-W397)</f>
        <v>0</v>
      </c>
      <c r="AE397">
        <f>2*0.95*5.67E-8*(((DK397+$B$7)+273)^4-(W397+273)^4)</f>
        <v>0</v>
      </c>
      <c r="AF397">
        <f>U397+AE397+AC397+AD397</f>
        <v>0</v>
      </c>
      <c r="AG397">
        <f>DH397*AU397*(DC397-DB397*(1000-AU397*DE397)/(1000-AU397*DD397))/(100*CV397)</f>
        <v>0</v>
      </c>
      <c r="AH397">
        <f>1000*DH397*AU397*(DD397-DE397)/(100*CV397*(1000-AU397*DD397))</f>
        <v>0</v>
      </c>
      <c r="AI397">
        <f>(AJ397 - AK397 - DI397*1E3/(8.314*(DK397+273.15)) * AM397/DH397 * AL397) * DH397/(100*CV397) * (1000 - DE397)/1000</f>
        <v>0</v>
      </c>
      <c r="AJ397">
        <v>1563.9259093157</v>
      </c>
      <c r="AK397">
        <v>1516.66818181818</v>
      </c>
      <c r="AL397">
        <v>3.39407951165874</v>
      </c>
      <c r="AM397">
        <v>66.0504921813524</v>
      </c>
      <c r="AN397">
        <f>(AP397 - AO397 + DI397*1E3/(8.314*(DK397+273.15)) * AR397/DH397 * AQ397) * DH397/(100*CV397) * 1000/(1000 - AP397)</f>
        <v>0</v>
      </c>
      <c r="AO397">
        <v>18.2726984777056</v>
      </c>
      <c r="AP397">
        <v>24.5074104895105</v>
      </c>
      <c r="AQ397">
        <v>0.00252218181818823</v>
      </c>
      <c r="AR397">
        <v>92.47</v>
      </c>
      <c r="AS397">
        <v>0</v>
      </c>
      <c r="AT397">
        <v>0</v>
      </c>
      <c r="AU397">
        <f>IF(AS397*$H$13&gt;=AW397,1.0,(AW397/(AW397-AS397*$H$13)))</f>
        <v>0</v>
      </c>
      <c r="AV397">
        <f>(AU397-1)*100</f>
        <v>0</v>
      </c>
      <c r="AW397">
        <f>MAX(0,($B$13+$C$13*DP397)/(1+$D$13*DP397)*DI397/(DK397+273)*$E$13)</f>
        <v>0</v>
      </c>
      <c r="AX397" t="s">
        <v>418</v>
      </c>
      <c r="AY397" t="s">
        <v>418</v>
      </c>
      <c r="AZ397">
        <v>0</v>
      </c>
      <c r="BA397">
        <v>0</v>
      </c>
      <c r="BB397">
        <f>1-AZ397/BA397</f>
        <v>0</v>
      </c>
      <c r="BC397">
        <v>0</v>
      </c>
      <c r="BD397" t="s">
        <v>418</v>
      </c>
      <c r="BE397" t="s">
        <v>418</v>
      </c>
      <c r="BF397">
        <v>0</v>
      </c>
      <c r="BG397">
        <v>0</v>
      </c>
      <c r="BH397">
        <f>1-BF397/BG397</f>
        <v>0</v>
      </c>
      <c r="BI397">
        <v>0.5</v>
      </c>
      <c r="BJ397">
        <f>CS397</f>
        <v>0</v>
      </c>
      <c r="BK397">
        <f>L397</f>
        <v>0</v>
      </c>
      <c r="BL397">
        <f>BH397*BI397*BJ397</f>
        <v>0</v>
      </c>
      <c r="BM397">
        <f>(BK397-BC397)/BJ397</f>
        <v>0</v>
      </c>
      <c r="BN397">
        <f>(BA397-BG397)/BG397</f>
        <v>0</v>
      </c>
      <c r="BO397">
        <f>AZ397/(BB397+AZ397/BG397)</f>
        <v>0</v>
      </c>
      <c r="BP397" t="s">
        <v>418</v>
      </c>
      <c r="BQ397">
        <v>0</v>
      </c>
      <c r="BR397">
        <f>IF(BQ397&lt;&gt;0, BQ397, BO397)</f>
        <v>0</v>
      </c>
      <c r="BS397">
        <f>1-BR397/BG397</f>
        <v>0</v>
      </c>
      <c r="BT397">
        <f>(BG397-BF397)/(BG397-BR397)</f>
        <v>0</v>
      </c>
      <c r="BU397">
        <f>(BA397-BG397)/(BA397-BR397)</f>
        <v>0</v>
      </c>
      <c r="BV397">
        <f>(BG397-BF397)/(BG397-AZ397)</f>
        <v>0</v>
      </c>
      <c r="BW397">
        <f>(BA397-BG397)/(BA397-AZ397)</f>
        <v>0</v>
      </c>
      <c r="BX397">
        <f>(BT397*BR397/BF397)</f>
        <v>0</v>
      </c>
      <c r="BY397">
        <f>(1-BX397)</f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f>$B$11*DQ397+$C$11*DR397+$F$11*EC397*(1-EF397)</f>
        <v>0</v>
      </c>
      <c r="CS397">
        <f>CR397*CT397</f>
        <v>0</v>
      </c>
      <c r="CT397">
        <f>($B$11*$D$9+$C$11*$D$9+$F$11*((EP397+EH397)/MAX(EP397+EH397+EQ397, 0.1)*$I$9+EQ397/MAX(EP397+EH397+EQ397, 0.1)*$J$9))/($B$11+$C$11+$F$11)</f>
        <v>0</v>
      </c>
      <c r="CU397">
        <f>($B$11*$K$9+$C$11*$K$9+$F$11*((EP397+EH397)/MAX(EP397+EH397+EQ397, 0.1)*$P$9+EQ397/MAX(EP397+EH397+EQ397, 0.1)*$Q$9))/($B$11+$C$11+$F$11)</f>
        <v>0</v>
      </c>
      <c r="CV397">
        <v>6</v>
      </c>
      <c r="CW397">
        <v>0.5</v>
      </c>
      <c r="CX397" t="s">
        <v>419</v>
      </c>
      <c r="CY397">
        <v>2</v>
      </c>
      <c r="CZ397" t="b">
        <v>1</v>
      </c>
      <c r="DA397">
        <v>1659028612.21429</v>
      </c>
      <c r="DB397">
        <v>1455.44714285714</v>
      </c>
      <c r="DC397">
        <v>1518.23678571429</v>
      </c>
      <c r="DD397">
        <v>24.4922821428571</v>
      </c>
      <c r="DE397">
        <v>18.2494678571429</v>
      </c>
      <c r="DF397">
        <v>1443.23107142857</v>
      </c>
      <c r="DG397">
        <v>24.0039785714286</v>
      </c>
      <c r="DH397">
        <v>500.058321428572</v>
      </c>
      <c r="DI397">
        <v>90.3698</v>
      </c>
      <c r="DJ397">
        <v>0.0458090214285714</v>
      </c>
      <c r="DK397">
        <v>27.2483428571429</v>
      </c>
      <c r="DL397">
        <v>27.4062107142857</v>
      </c>
      <c r="DM397">
        <v>999.9</v>
      </c>
      <c r="DN397">
        <v>0</v>
      </c>
      <c r="DO397">
        <v>0</v>
      </c>
      <c r="DP397">
        <v>10002.3214285714</v>
      </c>
      <c r="DQ397">
        <v>0</v>
      </c>
      <c r="DR397">
        <v>18.0263928571429</v>
      </c>
      <c r="DS397">
        <v>-62.7906821428571</v>
      </c>
      <c r="DT397">
        <v>1491.98892857143</v>
      </c>
      <c r="DU397">
        <v>1546.45964285714</v>
      </c>
      <c r="DV397">
        <v>6.24282214285714</v>
      </c>
      <c r="DW397">
        <v>1518.23678571429</v>
      </c>
      <c r="DX397">
        <v>18.2494678571429</v>
      </c>
      <c r="DY397">
        <v>2.21336178571429</v>
      </c>
      <c r="DZ397">
        <v>1.6492</v>
      </c>
      <c r="EA397">
        <v>19.0593571428571</v>
      </c>
      <c r="EB397">
        <v>14.4263285714286</v>
      </c>
      <c r="EC397">
        <v>2000.01464285714</v>
      </c>
      <c r="ED397">
        <v>0.979994964285715</v>
      </c>
      <c r="EE397">
        <v>0.0200050714285714</v>
      </c>
      <c r="EF397">
        <v>0</v>
      </c>
      <c r="EG397">
        <v>842.227928571429</v>
      </c>
      <c r="EH397">
        <v>5.00063</v>
      </c>
      <c r="EI397">
        <v>16617.1071428571</v>
      </c>
      <c r="EJ397">
        <v>17257.0071428571</v>
      </c>
      <c r="EK397">
        <v>38.062</v>
      </c>
      <c r="EL397">
        <v>38.1205</v>
      </c>
      <c r="EM397">
        <v>37.562</v>
      </c>
      <c r="EN397">
        <v>37.437</v>
      </c>
      <c r="EO397">
        <v>39.0665</v>
      </c>
      <c r="EP397">
        <v>1955.10321428571</v>
      </c>
      <c r="EQ397">
        <v>39.9114285714286</v>
      </c>
      <c r="ER397">
        <v>0</v>
      </c>
      <c r="ES397">
        <v>1659028618.9</v>
      </c>
      <c r="ET397">
        <v>0</v>
      </c>
      <c r="EU397">
        <v>842.238076923077</v>
      </c>
      <c r="EV397">
        <v>-2.3191111310639</v>
      </c>
      <c r="EW397">
        <v>-49.3777778091515</v>
      </c>
      <c r="EX397">
        <v>16616.7884615385</v>
      </c>
      <c r="EY397">
        <v>15</v>
      </c>
      <c r="EZ397">
        <v>0</v>
      </c>
      <c r="FA397" t="s">
        <v>420</v>
      </c>
      <c r="FB397">
        <v>1657551626.5</v>
      </c>
      <c r="FC397">
        <v>1657551629</v>
      </c>
      <c r="FD397">
        <v>0</v>
      </c>
      <c r="FE397">
        <v>0.403</v>
      </c>
      <c r="FF397">
        <v>0.009</v>
      </c>
      <c r="FG397">
        <v>9.41</v>
      </c>
      <c r="FH397">
        <v>0.087</v>
      </c>
      <c r="FI397">
        <v>417</v>
      </c>
      <c r="FJ397">
        <v>17</v>
      </c>
      <c r="FK397">
        <v>1.61</v>
      </c>
      <c r="FL397">
        <v>0.59</v>
      </c>
      <c r="FM397">
        <v>-62.9756525</v>
      </c>
      <c r="FN397">
        <v>1.44624652908072</v>
      </c>
      <c r="FO397">
        <v>0.541636033230573</v>
      </c>
      <c r="FP397">
        <v>0</v>
      </c>
      <c r="FQ397">
        <v>842.377617647059</v>
      </c>
      <c r="FR397">
        <v>-2.13416349523881</v>
      </c>
      <c r="FS397">
        <v>0.321436757543919</v>
      </c>
      <c r="FT397">
        <v>0</v>
      </c>
      <c r="FU397">
        <v>6.25938825</v>
      </c>
      <c r="FV397">
        <v>-0.292044765478439</v>
      </c>
      <c r="FW397">
        <v>0.0333835099927719</v>
      </c>
      <c r="FX397">
        <v>0</v>
      </c>
      <c r="FY397">
        <v>0</v>
      </c>
      <c r="FZ397">
        <v>3</v>
      </c>
      <c r="GA397" t="s">
        <v>427</v>
      </c>
      <c r="GB397">
        <v>2.97351</v>
      </c>
      <c r="GC397">
        <v>2.70002</v>
      </c>
      <c r="GD397">
        <v>0.212245</v>
      </c>
      <c r="GE397">
        <v>0.218227</v>
      </c>
      <c r="GF397">
        <v>0.104663</v>
      </c>
      <c r="GG397">
        <v>0.0863657</v>
      </c>
      <c r="GH397">
        <v>30686.7</v>
      </c>
      <c r="GI397">
        <v>33301</v>
      </c>
      <c r="GJ397">
        <v>35297.1</v>
      </c>
      <c r="GK397">
        <v>38628.8</v>
      </c>
      <c r="GL397">
        <v>44804.9</v>
      </c>
      <c r="GM397">
        <v>50974.1</v>
      </c>
      <c r="GN397">
        <v>55172.3</v>
      </c>
      <c r="GO397">
        <v>61956.7</v>
      </c>
      <c r="GP397">
        <v>1.9816</v>
      </c>
      <c r="GQ397">
        <v>1.8498</v>
      </c>
      <c r="GR397">
        <v>0.130832</v>
      </c>
      <c r="GS397">
        <v>0</v>
      </c>
      <c r="GT397">
        <v>25.2501</v>
      </c>
      <c r="GU397">
        <v>999.9</v>
      </c>
      <c r="GV397">
        <v>56.965</v>
      </c>
      <c r="GW397">
        <v>29.205</v>
      </c>
      <c r="GX397">
        <v>25.6545</v>
      </c>
      <c r="GY397">
        <v>56.4864</v>
      </c>
      <c r="GZ397">
        <v>42.9407</v>
      </c>
      <c r="HA397">
        <v>1</v>
      </c>
      <c r="HB397">
        <v>-0.0568293</v>
      </c>
      <c r="HC397">
        <v>0.0891068</v>
      </c>
      <c r="HD397">
        <v>20.114</v>
      </c>
      <c r="HE397">
        <v>5.19932</v>
      </c>
      <c r="HF397">
        <v>12.0052</v>
      </c>
      <c r="HG397">
        <v>4.976</v>
      </c>
      <c r="HH397">
        <v>3.2936</v>
      </c>
      <c r="HI397">
        <v>9999</v>
      </c>
      <c r="HJ397">
        <v>9999</v>
      </c>
      <c r="HK397">
        <v>9999</v>
      </c>
      <c r="HL397">
        <v>629</v>
      </c>
      <c r="HM397">
        <v>1.86319</v>
      </c>
      <c r="HN397">
        <v>1.86798</v>
      </c>
      <c r="HO397">
        <v>1.86783</v>
      </c>
      <c r="HP397">
        <v>1.86902</v>
      </c>
      <c r="HQ397">
        <v>1.86981</v>
      </c>
      <c r="HR397">
        <v>1.86584</v>
      </c>
      <c r="HS397">
        <v>1.86691</v>
      </c>
      <c r="HT397">
        <v>1.86829</v>
      </c>
      <c r="HU397">
        <v>5</v>
      </c>
      <c r="HV397">
        <v>0</v>
      </c>
      <c r="HW397">
        <v>0</v>
      </c>
      <c r="HX397">
        <v>0</v>
      </c>
      <c r="HY397" t="s">
        <v>422</v>
      </c>
      <c r="HZ397" t="s">
        <v>423</v>
      </c>
      <c r="IA397" t="s">
        <v>424</v>
      </c>
      <c r="IB397" t="s">
        <v>424</v>
      </c>
      <c r="IC397" t="s">
        <v>424</v>
      </c>
      <c r="ID397" t="s">
        <v>424</v>
      </c>
      <c r="IE397">
        <v>0</v>
      </c>
      <c r="IF397">
        <v>100</v>
      </c>
      <c r="IG397">
        <v>100</v>
      </c>
      <c r="IH397">
        <v>12.33</v>
      </c>
      <c r="II397">
        <v>0.4891</v>
      </c>
      <c r="IJ397">
        <v>4.02706509432224</v>
      </c>
      <c r="IK397">
        <v>0.00601174518973114</v>
      </c>
      <c r="IL397">
        <v>2.77886958061485e-07</v>
      </c>
      <c r="IM397">
        <v>-3.54636231360687e-10</v>
      </c>
      <c r="IN397">
        <v>-0.0404303883988718</v>
      </c>
      <c r="IO397">
        <v>-0.0177815531441476</v>
      </c>
      <c r="IP397">
        <v>0.00205572605671414</v>
      </c>
      <c r="IQ397">
        <v>-1.65519735432211e-05</v>
      </c>
      <c r="IR397">
        <v>-4</v>
      </c>
      <c r="IS397">
        <v>1848</v>
      </c>
      <c r="IT397">
        <v>1</v>
      </c>
      <c r="IU397">
        <v>25</v>
      </c>
      <c r="IV397">
        <v>24616.6</v>
      </c>
      <c r="IW397">
        <v>24616.5</v>
      </c>
      <c r="IX397">
        <v>2.92725</v>
      </c>
      <c r="IY397">
        <v>2.58301</v>
      </c>
      <c r="IZ397">
        <v>1.54785</v>
      </c>
      <c r="JA397">
        <v>2.30347</v>
      </c>
      <c r="JB397">
        <v>1.34644</v>
      </c>
      <c r="JC397">
        <v>2.40356</v>
      </c>
      <c r="JD397">
        <v>33.6479</v>
      </c>
      <c r="JE397">
        <v>24.2188</v>
      </c>
      <c r="JF397">
        <v>18</v>
      </c>
      <c r="JG397">
        <v>496.188</v>
      </c>
      <c r="JH397">
        <v>411.411</v>
      </c>
      <c r="JI397">
        <v>25.0006</v>
      </c>
      <c r="JJ397">
        <v>26.4891</v>
      </c>
      <c r="JK397">
        <v>30.0003</v>
      </c>
      <c r="JL397">
        <v>26.4155</v>
      </c>
      <c r="JM397">
        <v>26.3577</v>
      </c>
      <c r="JN397">
        <v>58.7332</v>
      </c>
      <c r="JO397">
        <v>34.6782</v>
      </c>
      <c r="JP397">
        <v>78.097</v>
      </c>
      <c r="JQ397">
        <v>25</v>
      </c>
      <c r="JR397">
        <v>1557.56</v>
      </c>
      <c r="JS397">
        <v>18.5589</v>
      </c>
      <c r="JT397">
        <v>102.348</v>
      </c>
      <c r="JU397">
        <v>103.13</v>
      </c>
    </row>
    <row r="398" spans="1:281">
      <c r="A398">
        <v>382</v>
      </c>
      <c r="B398">
        <v>1659028625</v>
      </c>
      <c r="C398">
        <v>4941.90000009537</v>
      </c>
      <c r="D398" t="s">
        <v>1191</v>
      </c>
      <c r="E398" t="s">
        <v>1192</v>
      </c>
      <c r="F398">
        <v>5</v>
      </c>
      <c r="G398" t="s">
        <v>1006</v>
      </c>
      <c r="H398" t="s">
        <v>417</v>
      </c>
      <c r="I398">
        <v>1659028617.5</v>
      </c>
      <c r="J398">
        <f>(K398)/1000</f>
        <v>0</v>
      </c>
      <c r="K398">
        <f>IF(CZ398, AN398, AH398)</f>
        <v>0</v>
      </c>
      <c r="L398">
        <f>IF(CZ398, AI398, AG398)</f>
        <v>0</v>
      </c>
      <c r="M398">
        <f>DB398 - IF(AU398&gt;1, L398*CV398*100.0/(AW398*DP398), 0)</f>
        <v>0</v>
      </c>
      <c r="N398">
        <f>((T398-J398/2)*M398-L398)/(T398+J398/2)</f>
        <v>0</v>
      </c>
      <c r="O398">
        <f>N398*(DI398+DJ398)/1000.0</f>
        <v>0</v>
      </c>
      <c r="P398">
        <f>(DB398 - IF(AU398&gt;1, L398*CV398*100.0/(AW398*DP398), 0))*(DI398+DJ398)/1000.0</f>
        <v>0</v>
      </c>
      <c r="Q398">
        <f>2.0/((1/S398-1/R398)+SIGN(S398)*SQRT((1/S398-1/R398)*(1/S398-1/R398) + 4*CW398/((CW398+1)*(CW398+1))*(2*1/S398*1/R398-1/R398*1/R398)))</f>
        <v>0</v>
      </c>
      <c r="R398">
        <f>IF(LEFT(CX398,1)&lt;&gt;"0",IF(LEFT(CX398,1)="1",3.0,CY398),$D$5+$E$5*(DP398*DI398/($K$5*1000))+$F$5*(DP398*DI398/($K$5*1000))*MAX(MIN(CV398,$J$5),$I$5)*MAX(MIN(CV398,$J$5),$I$5)+$G$5*MAX(MIN(CV398,$J$5),$I$5)*(DP398*DI398/($K$5*1000))+$H$5*(DP398*DI398/($K$5*1000))*(DP398*DI398/($K$5*1000)))</f>
        <v>0</v>
      </c>
      <c r="S398">
        <f>J398*(1000-(1000*0.61365*exp(17.502*W398/(240.97+W398))/(DI398+DJ398)+DD398)/2)/(1000*0.61365*exp(17.502*W398/(240.97+W398))/(DI398+DJ398)-DD398)</f>
        <v>0</v>
      </c>
      <c r="T398">
        <f>1/((CW398+1)/(Q398/1.6)+1/(R398/1.37)) + CW398/((CW398+1)/(Q398/1.6) + CW398/(R398/1.37))</f>
        <v>0</v>
      </c>
      <c r="U398">
        <f>(CR398*CU398)</f>
        <v>0</v>
      </c>
      <c r="V398">
        <f>(DK398+(U398+2*0.95*5.67E-8*(((DK398+$B$7)+273)^4-(DK398+273)^4)-44100*J398)/(1.84*29.3*R398+8*0.95*5.67E-8*(DK398+273)^3))</f>
        <v>0</v>
      </c>
      <c r="W398">
        <f>($C$7*DL398+$D$7*DM398+$E$7*V398)</f>
        <v>0</v>
      </c>
      <c r="X398">
        <f>0.61365*exp(17.502*W398/(240.97+W398))</f>
        <v>0</v>
      </c>
      <c r="Y398">
        <f>(Z398/AA398*100)</f>
        <v>0</v>
      </c>
      <c r="Z398">
        <f>DD398*(DI398+DJ398)/1000</f>
        <v>0</v>
      </c>
      <c r="AA398">
        <f>0.61365*exp(17.502*DK398/(240.97+DK398))</f>
        <v>0</v>
      </c>
      <c r="AB398">
        <f>(X398-DD398*(DI398+DJ398)/1000)</f>
        <v>0</v>
      </c>
      <c r="AC398">
        <f>(-J398*44100)</f>
        <v>0</v>
      </c>
      <c r="AD398">
        <f>2*29.3*R398*0.92*(DK398-W398)</f>
        <v>0</v>
      </c>
      <c r="AE398">
        <f>2*0.95*5.67E-8*(((DK398+$B$7)+273)^4-(W398+273)^4)</f>
        <v>0</v>
      </c>
      <c r="AF398">
        <f>U398+AE398+AC398+AD398</f>
        <v>0</v>
      </c>
      <c r="AG398">
        <f>DH398*AU398*(DC398-DB398*(1000-AU398*DE398)/(1000-AU398*DD398))/(100*CV398)</f>
        <v>0</v>
      </c>
      <c r="AH398">
        <f>1000*DH398*AU398*(DD398-DE398)/(100*CV398*(1000-AU398*DD398))</f>
        <v>0</v>
      </c>
      <c r="AI398">
        <f>(AJ398 - AK398 - DI398*1E3/(8.314*(DK398+273.15)) * AM398/DH398 * AL398) * DH398/(100*CV398) * (1000 - DE398)/1000</f>
        <v>0</v>
      </c>
      <c r="AJ398">
        <v>1580.56618686944</v>
      </c>
      <c r="AK398">
        <v>1533.76303030303</v>
      </c>
      <c r="AL398">
        <v>3.45382756421322</v>
      </c>
      <c r="AM398">
        <v>66.0504921813524</v>
      </c>
      <c r="AN398">
        <f>(AP398 - AO398 + DI398*1E3/(8.314*(DK398+273.15)) * AR398/DH398 * AQ398) * DH398/(100*CV398) * 1000/(1000 - AP398)</f>
        <v>0</v>
      </c>
      <c r="AO398">
        <v>18.3947933799567</v>
      </c>
      <c r="AP398">
        <v>24.5416426573427</v>
      </c>
      <c r="AQ398">
        <v>0.000602397306401784</v>
      </c>
      <c r="AR398">
        <v>92.47</v>
      </c>
      <c r="AS398">
        <v>0</v>
      </c>
      <c r="AT398">
        <v>0</v>
      </c>
      <c r="AU398">
        <f>IF(AS398*$H$13&gt;=AW398,1.0,(AW398/(AW398-AS398*$H$13)))</f>
        <v>0</v>
      </c>
      <c r="AV398">
        <f>(AU398-1)*100</f>
        <v>0</v>
      </c>
      <c r="AW398">
        <f>MAX(0,($B$13+$C$13*DP398)/(1+$D$13*DP398)*DI398/(DK398+273)*$E$13)</f>
        <v>0</v>
      </c>
      <c r="AX398" t="s">
        <v>418</v>
      </c>
      <c r="AY398" t="s">
        <v>418</v>
      </c>
      <c r="AZ398">
        <v>0</v>
      </c>
      <c r="BA398">
        <v>0</v>
      </c>
      <c r="BB398">
        <f>1-AZ398/BA398</f>
        <v>0</v>
      </c>
      <c r="BC398">
        <v>0</v>
      </c>
      <c r="BD398" t="s">
        <v>418</v>
      </c>
      <c r="BE398" t="s">
        <v>418</v>
      </c>
      <c r="BF398">
        <v>0</v>
      </c>
      <c r="BG398">
        <v>0</v>
      </c>
      <c r="BH398">
        <f>1-BF398/BG398</f>
        <v>0</v>
      </c>
      <c r="BI398">
        <v>0.5</v>
      </c>
      <c r="BJ398">
        <f>CS398</f>
        <v>0</v>
      </c>
      <c r="BK398">
        <f>L398</f>
        <v>0</v>
      </c>
      <c r="BL398">
        <f>BH398*BI398*BJ398</f>
        <v>0</v>
      </c>
      <c r="BM398">
        <f>(BK398-BC398)/BJ398</f>
        <v>0</v>
      </c>
      <c r="BN398">
        <f>(BA398-BG398)/BG398</f>
        <v>0</v>
      </c>
      <c r="BO398">
        <f>AZ398/(BB398+AZ398/BG398)</f>
        <v>0</v>
      </c>
      <c r="BP398" t="s">
        <v>418</v>
      </c>
      <c r="BQ398">
        <v>0</v>
      </c>
      <c r="BR398">
        <f>IF(BQ398&lt;&gt;0, BQ398, BO398)</f>
        <v>0</v>
      </c>
      <c r="BS398">
        <f>1-BR398/BG398</f>
        <v>0</v>
      </c>
      <c r="BT398">
        <f>(BG398-BF398)/(BG398-BR398)</f>
        <v>0</v>
      </c>
      <c r="BU398">
        <f>(BA398-BG398)/(BA398-BR398)</f>
        <v>0</v>
      </c>
      <c r="BV398">
        <f>(BG398-BF398)/(BG398-AZ398)</f>
        <v>0</v>
      </c>
      <c r="BW398">
        <f>(BA398-BG398)/(BA398-AZ398)</f>
        <v>0</v>
      </c>
      <c r="BX398">
        <f>(BT398*BR398/BF398)</f>
        <v>0</v>
      </c>
      <c r="BY398">
        <f>(1-BX398)</f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f>$B$11*DQ398+$C$11*DR398+$F$11*EC398*(1-EF398)</f>
        <v>0</v>
      </c>
      <c r="CS398">
        <f>CR398*CT398</f>
        <v>0</v>
      </c>
      <c r="CT398">
        <f>($B$11*$D$9+$C$11*$D$9+$F$11*((EP398+EH398)/MAX(EP398+EH398+EQ398, 0.1)*$I$9+EQ398/MAX(EP398+EH398+EQ398, 0.1)*$J$9))/($B$11+$C$11+$F$11)</f>
        <v>0</v>
      </c>
      <c r="CU398">
        <f>($B$11*$K$9+$C$11*$K$9+$F$11*((EP398+EH398)/MAX(EP398+EH398+EQ398, 0.1)*$P$9+EQ398/MAX(EP398+EH398+EQ398, 0.1)*$Q$9))/($B$11+$C$11+$F$11)</f>
        <v>0</v>
      </c>
      <c r="CV398">
        <v>6</v>
      </c>
      <c r="CW398">
        <v>0.5</v>
      </c>
      <c r="CX398" t="s">
        <v>419</v>
      </c>
      <c r="CY398">
        <v>2</v>
      </c>
      <c r="CZ398" t="b">
        <v>1</v>
      </c>
      <c r="DA398">
        <v>1659028617.5</v>
      </c>
      <c r="DB398">
        <v>1472.85666666667</v>
      </c>
      <c r="DC398">
        <v>1535.88481481481</v>
      </c>
      <c r="DD398">
        <v>24.5093777777778</v>
      </c>
      <c r="DE398">
        <v>18.3326481481481</v>
      </c>
      <c r="DF398">
        <v>1460.56111111111</v>
      </c>
      <c r="DG398">
        <v>24.0202296296296</v>
      </c>
      <c r="DH398">
        <v>500.062037037037</v>
      </c>
      <c r="DI398">
        <v>90.3701962962963</v>
      </c>
      <c r="DJ398">
        <v>0.0457772333333333</v>
      </c>
      <c r="DK398">
        <v>27.2513666666667</v>
      </c>
      <c r="DL398">
        <v>27.4265592592593</v>
      </c>
      <c r="DM398">
        <v>999.9</v>
      </c>
      <c r="DN398">
        <v>0</v>
      </c>
      <c r="DO398">
        <v>0</v>
      </c>
      <c r="DP398">
        <v>10016.8518518519</v>
      </c>
      <c r="DQ398">
        <v>0</v>
      </c>
      <c r="DR398">
        <v>17.9818148148148</v>
      </c>
      <c r="DS398">
        <v>-63.0278888888889</v>
      </c>
      <c r="DT398">
        <v>1509.86259259259</v>
      </c>
      <c r="DU398">
        <v>1564.56814814815</v>
      </c>
      <c r="DV398">
        <v>6.17674185185185</v>
      </c>
      <c r="DW398">
        <v>1535.88481481481</v>
      </c>
      <c r="DX398">
        <v>18.3326481481481</v>
      </c>
      <c r="DY398">
        <v>2.21491703703704</v>
      </c>
      <c r="DZ398">
        <v>1.65672444444444</v>
      </c>
      <c r="EA398">
        <v>19.0706222222222</v>
      </c>
      <c r="EB398">
        <v>14.496662962963</v>
      </c>
      <c r="EC398">
        <v>2000.00814814815</v>
      </c>
      <c r="ED398">
        <v>0.979995</v>
      </c>
      <c r="EE398">
        <v>0.0200050333333333</v>
      </c>
      <c r="EF398">
        <v>0</v>
      </c>
      <c r="EG398">
        <v>841.988851851852</v>
      </c>
      <c r="EH398">
        <v>5.00063</v>
      </c>
      <c r="EI398">
        <v>16612.6481481481</v>
      </c>
      <c r="EJ398">
        <v>17256.962962963</v>
      </c>
      <c r="EK398">
        <v>38.062</v>
      </c>
      <c r="EL398">
        <v>38.1156666666667</v>
      </c>
      <c r="EM398">
        <v>37.562</v>
      </c>
      <c r="EN398">
        <v>37.437</v>
      </c>
      <c r="EO398">
        <v>39.076</v>
      </c>
      <c r="EP398">
        <v>1955.09666666667</v>
      </c>
      <c r="EQ398">
        <v>39.9114814814815</v>
      </c>
      <c r="ER398">
        <v>0</v>
      </c>
      <c r="ES398">
        <v>1659028623.7</v>
      </c>
      <c r="ET398">
        <v>0</v>
      </c>
      <c r="EU398">
        <v>842.001153846154</v>
      </c>
      <c r="EV398">
        <v>-3.67979488694088</v>
      </c>
      <c r="EW398">
        <v>-51.8461539563714</v>
      </c>
      <c r="EX398">
        <v>16612.8269230769</v>
      </c>
      <c r="EY398">
        <v>15</v>
      </c>
      <c r="EZ398">
        <v>0</v>
      </c>
      <c r="FA398" t="s">
        <v>420</v>
      </c>
      <c r="FB398">
        <v>1657551626.5</v>
      </c>
      <c r="FC398">
        <v>1657551629</v>
      </c>
      <c r="FD398">
        <v>0</v>
      </c>
      <c r="FE398">
        <v>0.403</v>
      </c>
      <c r="FF398">
        <v>0.009</v>
      </c>
      <c r="FG398">
        <v>9.41</v>
      </c>
      <c r="FH398">
        <v>0.087</v>
      </c>
      <c r="FI398">
        <v>417</v>
      </c>
      <c r="FJ398">
        <v>17</v>
      </c>
      <c r="FK398">
        <v>1.61</v>
      </c>
      <c r="FL398">
        <v>0.59</v>
      </c>
      <c r="FM398">
        <v>-62.81256</v>
      </c>
      <c r="FN398">
        <v>-1.89244277673532</v>
      </c>
      <c r="FO398">
        <v>0.389042304769031</v>
      </c>
      <c r="FP398">
        <v>0</v>
      </c>
      <c r="FQ398">
        <v>842.157558823529</v>
      </c>
      <c r="FR398">
        <v>-2.84698243947266</v>
      </c>
      <c r="FS398">
        <v>0.370333886805216</v>
      </c>
      <c r="FT398">
        <v>0</v>
      </c>
      <c r="FU398">
        <v>6.21678225</v>
      </c>
      <c r="FV398">
        <v>-0.55504896810508</v>
      </c>
      <c r="FW398">
        <v>0.0637299428639121</v>
      </c>
      <c r="FX398">
        <v>0</v>
      </c>
      <c r="FY398">
        <v>0</v>
      </c>
      <c r="FZ398">
        <v>3</v>
      </c>
      <c r="GA398" t="s">
        <v>427</v>
      </c>
      <c r="GB398">
        <v>2.97341</v>
      </c>
      <c r="GC398">
        <v>2.69996</v>
      </c>
      <c r="GD398">
        <v>0.213672</v>
      </c>
      <c r="GE398">
        <v>0.219662</v>
      </c>
      <c r="GF398">
        <v>0.104756</v>
      </c>
      <c r="GG398">
        <v>0.0869647</v>
      </c>
      <c r="GH398">
        <v>30631.4</v>
      </c>
      <c r="GI398">
        <v>33239.6</v>
      </c>
      <c r="GJ398">
        <v>35297.5</v>
      </c>
      <c r="GK398">
        <v>38628.4</v>
      </c>
      <c r="GL398">
        <v>44800.5</v>
      </c>
      <c r="GM398">
        <v>50940.6</v>
      </c>
      <c r="GN398">
        <v>55172.6</v>
      </c>
      <c r="GO398">
        <v>61956.7</v>
      </c>
      <c r="GP398">
        <v>1.9816</v>
      </c>
      <c r="GQ398">
        <v>1.8498</v>
      </c>
      <c r="GR398">
        <v>0.133961</v>
      </c>
      <c r="GS398">
        <v>0</v>
      </c>
      <c r="GT398">
        <v>25.2543</v>
      </c>
      <c r="GU398">
        <v>999.9</v>
      </c>
      <c r="GV398">
        <v>56.941</v>
      </c>
      <c r="GW398">
        <v>29.205</v>
      </c>
      <c r="GX398">
        <v>25.6438</v>
      </c>
      <c r="GY398">
        <v>56.1964</v>
      </c>
      <c r="GZ398">
        <v>43.4655</v>
      </c>
      <c r="HA398">
        <v>1</v>
      </c>
      <c r="HB398">
        <v>-0.0570122</v>
      </c>
      <c r="HC398">
        <v>0.0938998</v>
      </c>
      <c r="HD398">
        <v>20.1138</v>
      </c>
      <c r="HE398">
        <v>5.19932</v>
      </c>
      <c r="HF398">
        <v>12.004</v>
      </c>
      <c r="HG398">
        <v>4.976</v>
      </c>
      <c r="HH398">
        <v>3.2934</v>
      </c>
      <c r="HI398">
        <v>9999</v>
      </c>
      <c r="HJ398">
        <v>9999</v>
      </c>
      <c r="HK398">
        <v>9999</v>
      </c>
      <c r="HL398">
        <v>629</v>
      </c>
      <c r="HM398">
        <v>1.86319</v>
      </c>
      <c r="HN398">
        <v>1.86801</v>
      </c>
      <c r="HO398">
        <v>1.86783</v>
      </c>
      <c r="HP398">
        <v>1.86899</v>
      </c>
      <c r="HQ398">
        <v>1.86981</v>
      </c>
      <c r="HR398">
        <v>1.86584</v>
      </c>
      <c r="HS398">
        <v>1.86691</v>
      </c>
      <c r="HT398">
        <v>1.86829</v>
      </c>
      <c r="HU398">
        <v>5</v>
      </c>
      <c r="HV398">
        <v>0</v>
      </c>
      <c r="HW398">
        <v>0</v>
      </c>
      <c r="HX398">
        <v>0</v>
      </c>
      <c r="HY398" t="s">
        <v>422</v>
      </c>
      <c r="HZ398" t="s">
        <v>423</v>
      </c>
      <c r="IA398" t="s">
        <v>424</v>
      </c>
      <c r="IB398" t="s">
        <v>424</v>
      </c>
      <c r="IC398" t="s">
        <v>424</v>
      </c>
      <c r="ID398" t="s">
        <v>424</v>
      </c>
      <c r="IE398">
        <v>0</v>
      </c>
      <c r="IF398">
        <v>100</v>
      </c>
      <c r="IG398">
        <v>100</v>
      </c>
      <c r="IH398">
        <v>12.41</v>
      </c>
      <c r="II398">
        <v>0.4907</v>
      </c>
      <c r="IJ398">
        <v>4.02706509432224</v>
      </c>
      <c r="IK398">
        <v>0.00601174518973114</v>
      </c>
      <c r="IL398">
        <v>2.77886958061485e-07</v>
      </c>
      <c r="IM398">
        <v>-3.54636231360687e-10</v>
      </c>
      <c r="IN398">
        <v>-0.0404303883988718</v>
      </c>
      <c r="IO398">
        <v>-0.0177815531441476</v>
      </c>
      <c r="IP398">
        <v>0.00205572605671414</v>
      </c>
      <c r="IQ398">
        <v>-1.65519735432211e-05</v>
      </c>
      <c r="IR398">
        <v>-4</v>
      </c>
      <c r="IS398">
        <v>1848</v>
      </c>
      <c r="IT398">
        <v>1</v>
      </c>
      <c r="IU398">
        <v>25</v>
      </c>
      <c r="IV398">
        <v>24616.6</v>
      </c>
      <c r="IW398">
        <v>24616.6</v>
      </c>
      <c r="IX398">
        <v>2.95776</v>
      </c>
      <c r="IY398">
        <v>2.59399</v>
      </c>
      <c r="IZ398">
        <v>1.54785</v>
      </c>
      <c r="JA398">
        <v>2.30347</v>
      </c>
      <c r="JB398">
        <v>1.34644</v>
      </c>
      <c r="JC398">
        <v>2.33521</v>
      </c>
      <c r="JD398">
        <v>33.6479</v>
      </c>
      <c r="JE398">
        <v>24.2188</v>
      </c>
      <c r="JF398">
        <v>18</v>
      </c>
      <c r="JG398">
        <v>496.208</v>
      </c>
      <c r="JH398">
        <v>411.427</v>
      </c>
      <c r="JI398">
        <v>25.0009</v>
      </c>
      <c r="JJ398">
        <v>26.4913</v>
      </c>
      <c r="JK398">
        <v>30.0001</v>
      </c>
      <c r="JL398">
        <v>26.4177</v>
      </c>
      <c r="JM398">
        <v>26.3599</v>
      </c>
      <c r="JN398">
        <v>59.2066</v>
      </c>
      <c r="JO398">
        <v>34.3971</v>
      </c>
      <c r="JP398">
        <v>78.097</v>
      </c>
      <c r="JQ398">
        <v>25</v>
      </c>
      <c r="JR398">
        <v>1571.1</v>
      </c>
      <c r="JS398">
        <v>18.6388</v>
      </c>
      <c r="JT398">
        <v>102.349</v>
      </c>
      <c r="JU398">
        <v>103.129</v>
      </c>
    </row>
    <row r="399" spans="1:281">
      <c r="A399">
        <v>383</v>
      </c>
      <c r="B399">
        <v>1659028630</v>
      </c>
      <c r="C399">
        <v>4946.90000009537</v>
      </c>
      <c r="D399" t="s">
        <v>1193</v>
      </c>
      <c r="E399" t="s">
        <v>1194</v>
      </c>
      <c r="F399">
        <v>5</v>
      </c>
      <c r="G399" t="s">
        <v>1006</v>
      </c>
      <c r="H399" t="s">
        <v>417</v>
      </c>
      <c r="I399">
        <v>1659028622.21429</v>
      </c>
      <c r="J399">
        <f>(K399)/1000</f>
        <v>0</v>
      </c>
      <c r="K399">
        <f>IF(CZ399, AN399, AH399)</f>
        <v>0</v>
      </c>
      <c r="L399">
        <f>IF(CZ399, AI399, AG399)</f>
        <v>0</v>
      </c>
      <c r="M399">
        <f>DB399 - IF(AU399&gt;1, L399*CV399*100.0/(AW399*DP399), 0)</f>
        <v>0</v>
      </c>
      <c r="N399">
        <f>((T399-J399/2)*M399-L399)/(T399+J399/2)</f>
        <v>0</v>
      </c>
      <c r="O399">
        <f>N399*(DI399+DJ399)/1000.0</f>
        <v>0</v>
      </c>
      <c r="P399">
        <f>(DB399 - IF(AU399&gt;1, L399*CV399*100.0/(AW399*DP399), 0))*(DI399+DJ399)/1000.0</f>
        <v>0</v>
      </c>
      <c r="Q399">
        <f>2.0/((1/S399-1/R399)+SIGN(S399)*SQRT((1/S399-1/R399)*(1/S399-1/R399) + 4*CW399/((CW399+1)*(CW399+1))*(2*1/S399*1/R399-1/R399*1/R399)))</f>
        <v>0</v>
      </c>
      <c r="R399">
        <f>IF(LEFT(CX399,1)&lt;&gt;"0",IF(LEFT(CX399,1)="1",3.0,CY399),$D$5+$E$5*(DP399*DI399/($K$5*1000))+$F$5*(DP399*DI399/($K$5*1000))*MAX(MIN(CV399,$J$5),$I$5)*MAX(MIN(CV399,$J$5),$I$5)+$G$5*MAX(MIN(CV399,$J$5),$I$5)*(DP399*DI399/($K$5*1000))+$H$5*(DP399*DI399/($K$5*1000))*(DP399*DI399/($K$5*1000)))</f>
        <v>0</v>
      </c>
      <c r="S399">
        <f>J399*(1000-(1000*0.61365*exp(17.502*W399/(240.97+W399))/(DI399+DJ399)+DD399)/2)/(1000*0.61365*exp(17.502*W399/(240.97+W399))/(DI399+DJ399)-DD399)</f>
        <v>0</v>
      </c>
      <c r="T399">
        <f>1/((CW399+1)/(Q399/1.6)+1/(R399/1.37)) + CW399/((CW399+1)/(Q399/1.6) + CW399/(R399/1.37))</f>
        <v>0</v>
      </c>
      <c r="U399">
        <f>(CR399*CU399)</f>
        <v>0</v>
      </c>
      <c r="V399">
        <f>(DK399+(U399+2*0.95*5.67E-8*(((DK399+$B$7)+273)^4-(DK399+273)^4)-44100*J399)/(1.84*29.3*R399+8*0.95*5.67E-8*(DK399+273)^3))</f>
        <v>0</v>
      </c>
      <c r="W399">
        <f>($C$7*DL399+$D$7*DM399+$E$7*V399)</f>
        <v>0</v>
      </c>
      <c r="X399">
        <f>0.61365*exp(17.502*W399/(240.97+W399))</f>
        <v>0</v>
      </c>
      <c r="Y399">
        <f>(Z399/AA399*100)</f>
        <v>0</v>
      </c>
      <c r="Z399">
        <f>DD399*(DI399+DJ399)/1000</f>
        <v>0</v>
      </c>
      <c r="AA399">
        <f>0.61365*exp(17.502*DK399/(240.97+DK399))</f>
        <v>0</v>
      </c>
      <c r="AB399">
        <f>(X399-DD399*(DI399+DJ399)/1000)</f>
        <v>0</v>
      </c>
      <c r="AC399">
        <f>(-J399*44100)</f>
        <v>0</v>
      </c>
      <c r="AD399">
        <f>2*29.3*R399*0.92*(DK399-W399)</f>
        <v>0</v>
      </c>
      <c r="AE399">
        <f>2*0.95*5.67E-8*(((DK399+$B$7)+273)^4-(W399+273)^4)</f>
        <v>0</v>
      </c>
      <c r="AF399">
        <f>U399+AE399+AC399+AD399</f>
        <v>0</v>
      </c>
      <c r="AG399">
        <f>DH399*AU399*(DC399-DB399*(1000-AU399*DE399)/(1000-AU399*DD399))/(100*CV399)</f>
        <v>0</v>
      </c>
      <c r="AH399">
        <f>1000*DH399*AU399*(DD399-DE399)/(100*CV399*(1000-AU399*DD399))</f>
        <v>0</v>
      </c>
      <c r="AI399">
        <f>(AJ399 - AK399 - DI399*1E3/(8.314*(DK399+273.15)) * AM399/DH399 * AL399) * DH399/(100*CV399) * (1000 - DE399)/1000</f>
        <v>0</v>
      </c>
      <c r="AJ399">
        <v>1598.22690247158</v>
      </c>
      <c r="AK399">
        <v>1550.79745454545</v>
      </c>
      <c r="AL399">
        <v>3.34128246876238</v>
      </c>
      <c r="AM399">
        <v>66.0504921813524</v>
      </c>
      <c r="AN399">
        <f>(AP399 - AO399 + DI399*1E3/(8.314*(DK399+273.15)) * AR399/DH399 * AQ399) * DH399/(100*CV399) * 1000/(1000 - AP399)</f>
        <v>0</v>
      </c>
      <c r="AO399">
        <v>18.5205712508225</v>
      </c>
      <c r="AP399">
        <v>24.5843657342657</v>
      </c>
      <c r="AQ399">
        <v>0.0133956363636537</v>
      </c>
      <c r="AR399">
        <v>92.47</v>
      </c>
      <c r="AS399">
        <v>0</v>
      </c>
      <c r="AT399">
        <v>0</v>
      </c>
      <c r="AU399">
        <f>IF(AS399*$H$13&gt;=AW399,1.0,(AW399/(AW399-AS399*$H$13)))</f>
        <v>0</v>
      </c>
      <c r="AV399">
        <f>(AU399-1)*100</f>
        <v>0</v>
      </c>
      <c r="AW399">
        <f>MAX(0,($B$13+$C$13*DP399)/(1+$D$13*DP399)*DI399/(DK399+273)*$E$13)</f>
        <v>0</v>
      </c>
      <c r="AX399" t="s">
        <v>418</v>
      </c>
      <c r="AY399" t="s">
        <v>418</v>
      </c>
      <c r="AZ399">
        <v>0</v>
      </c>
      <c r="BA399">
        <v>0</v>
      </c>
      <c r="BB399">
        <f>1-AZ399/BA399</f>
        <v>0</v>
      </c>
      <c r="BC399">
        <v>0</v>
      </c>
      <c r="BD399" t="s">
        <v>418</v>
      </c>
      <c r="BE399" t="s">
        <v>418</v>
      </c>
      <c r="BF399">
        <v>0</v>
      </c>
      <c r="BG399">
        <v>0</v>
      </c>
      <c r="BH399">
        <f>1-BF399/BG399</f>
        <v>0</v>
      </c>
      <c r="BI399">
        <v>0.5</v>
      </c>
      <c r="BJ399">
        <f>CS399</f>
        <v>0</v>
      </c>
      <c r="BK399">
        <f>L399</f>
        <v>0</v>
      </c>
      <c r="BL399">
        <f>BH399*BI399*BJ399</f>
        <v>0</v>
      </c>
      <c r="BM399">
        <f>(BK399-BC399)/BJ399</f>
        <v>0</v>
      </c>
      <c r="BN399">
        <f>(BA399-BG399)/BG399</f>
        <v>0</v>
      </c>
      <c r="BO399">
        <f>AZ399/(BB399+AZ399/BG399)</f>
        <v>0</v>
      </c>
      <c r="BP399" t="s">
        <v>418</v>
      </c>
      <c r="BQ399">
        <v>0</v>
      </c>
      <c r="BR399">
        <f>IF(BQ399&lt;&gt;0, BQ399, BO399)</f>
        <v>0</v>
      </c>
      <c r="BS399">
        <f>1-BR399/BG399</f>
        <v>0</v>
      </c>
      <c r="BT399">
        <f>(BG399-BF399)/(BG399-BR399)</f>
        <v>0</v>
      </c>
      <c r="BU399">
        <f>(BA399-BG399)/(BA399-BR399)</f>
        <v>0</v>
      </c>
      <c r="BV399">
        <f>(BG399-BF399)/(BG399-AZ399)</f>
        <v>0</v>
      </c>
      <c r="BW399">
        <f>(BA399-BG399)/(BA399-AZ399)</f>
        <v>0</v>
      </c>
      <c r="BX399">
        <f>(BT399*BR399/BF399)</f>
        <v>0</v>
      </c>
      <c r="BY399">
        <f>(1-BX399)</f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f>$B$11*DQ399+$C$11*DR399+$F$11*EC399*(1-EF399)</f>
        <v>0</v>
      </c>
      <c r="CS399">
        <f>CR399*CT399</f>
        <v>0</v>
      </c>
      <c r="CT399">
        <f>($B$11*$D$9+$C$11*$D$9+$F$11*((EP399+EH399)/MAX(EP399+EH399+EQ399, 0.1)*$I$9+EQ399/MAX(EP399+EH399+EQ399, 0.1)*$J$9))/($B$11+$C$11+$F$11)</f>
        <v>0</v>
      </c>
      <c r="CU399">
        <f>($B$11*$K$9+$C$11*$K$9+$F$11*((EP399+EH399)/MAX(EP399+EH399+EQ399, 0.1)*$P$9+EQ399/MAX(EP399+EH399+EQ399, 0.1)*$Q$9))/($B$11+$C$11+$F$11)</f>
        <v>0</v>
      </c>
      <c r="CV399">
        <v>6</v>
      </c>
      <c r="CW399">
        <v>0.5</v>
      </c>
      <c r="CX399" t="s">
        <v>419</v>
      </c>
      <c r="CY399">
        <v>2</v>
      </c>
      <c r="CZ399" t="b">
        <v>1</v>
      </c>
      <c r="DA399">
        <v>1659028622.21429</v>
      </c>
      <c r="DB399">
        <v>1488.55678571429</v>
      </c>
      <c r="DC399">
        <v>1551.55714285714</v>
      </c>
      <c r="DD399">
        <v>24.5328892857143</v>
      </c>
      <c r="DE399">
        <v>18.4122142857143</v>
      </c>
      <c r="DF399">
        <v>1476.19071428571</v>
      </c>
      <c r="DG399">
        <v>24.0425642857143</v>
      </c>
      <c r="DH399">
        <v>500.055964285714</v>
      </c>
      <c r="DI399">
        <v>90.3697678571428</v>
      </c>
      <c r="DJ399">
        <v>0.0458709607142857</v>
      </c>
      <c r="DK399">
        <v>27.2558178571429</v>
      </c>
      <c r="DL399">
        <v>27.4329857142857</v>
      </c>
      <c r="DM399">
        <v>999.9</v>
      </c>
      <c r="DN399">
        <v>0</v>
      </c>
      <c r="DO399">
        <v>0</v>
      </c>
      <c r="DP399">
        <v>10013.0357142857</v>
      </c>
      <c r="DQ399">
        <v>0</v>
      </c>
      <c r="DR399">
        <v>17.9602071428571</v>
      </c>
      <c r="DS399">
        <v>-62.9997821428571</v>
      </c>
      <c r="DT399">
        <v>1525.99428571429</v>
      </c>
      <c r="DU399">
        <v>1580.66178571429</v>
      </c>
      <c r="DV399">
        <v>6.12067785714286</v>
      </c>
      <c r="DW399">
        <v>1551.55714285714</v>
      </c>
      <c r="DX399">
        <v>18.4122142857143</v>
      </c>
      <c r="DY399">
        <v>2.21703071428571</v>
      </c>
      <c r="DZ399">
        <v>1.66390714285714</v>
      </c>
      <c r="EA399">
        <v>19.0859142857143</v>
      </c>
      <c r="EB399">
        <v>14.5635142857143</v>
      </c>
      <c r="EC399">
        <v>2000.00642857143</v>
      </c>
      <c r="ED399">
        <v>0.979995071428572</v>
      </c>
      <c r="EE399">
        <v>0.0200049571428571</v>
      </c>
      <c r="EF399">
        <v>0</v>
      </c>
      <c r="EG399">
        <v>841.72425</v>
      </c>
      <c r="EH399">
        <v>5.00063</v>
      </c>
      <c r="EI399">
        <v>16608.4821428571</v>
      </c>
      <c r="EJ399">
        <v>17256.9392857143</v>
      </c>
      <c r="EK399">
        <v>38.06875</v>
      </c>
      <c r="EL399">
        <v>38.1205</v>
      </c>
      <c r="EM399">
        <v>37.562</v>
      </c>
      <c r="EN399">
        <v>37.446</v>
      </c>
      <c r="EO399">
        <v>39.0845</v>
      </c>
      <c r="EP399">
        <v>1955.095</v>
      </c>
      <c r="EQ399">
        <v>39.9114285714286</v>
      </c>
      <c r="ER399">
        <v>0</v>
      </c>
      <c r="ES399">
        <v>1659028629.1</v>
      </c>
      <c r="ET399">
        <v>0</v>
      </c>
      <c r="EU399">
        <v>841.70108</v>
      </c>
      <c r="EV399">
        <v>-3.05684616834189</v>
      </c>
      <c r="EW399">
        <v>-53.6307694338075</v>
      </c>
      <c r="EX399">
        <v>16607.844</v>
      </c>
      <c r="EY399">
        <v>15</v>
      </c>
      <c r="EZ399">
        <v>0</v>
      </c>
      <c r="FA399" t="s">
        <v>420</v>
      </c>
      <c r="FB399">
        <v>1657551626.5</v>
      </c>
      <c r="FC399">
        <v>1657551629</v>
      </c>
      <c r="FD399">
        <v>0</v>
      </c>
      <c r="FE399">
        <v>0.403</v>
      </c>
      <c r="FF399">
        <v>0.009</v>
      </c>
      <c r="FG399">
        <v>9.41</v>
      </c>
      <c r="FH399">
        <v>0.087</v>
      </c>
      <c r="FI399">
        <v>417</v>
      </c>
      <c r="FJ399">
        <v>17</v>
      </c>
      <c r="FK399">
        <v>1.61</v>
      </c>
      <c r="FL399">
        <v>0.59</v>
      </c>
      <c r="FM399">
        <v>-62.940305</v>
      </c>
      <c r="FN399">
        <v>0.392156848030204</v>
      </c>
      <c r="FO399">
        <v>0.532549056402318</v>
      </c>
      <c r="FP399">
        <v>1</v>
      </c>
      <c r="FQ399">
        <v>841.873941176471</v>
      </c>
      <c r="FR399">
        <v>-3.38530176049508</v>
      </c>
      <c r="FS399">
        <v>0.38969686116084</v>
      </c>
      <c r="FT399">
        <v>0</v>
      </c>
      <c r="FU399">
        <v>6.14462875</v>
      </c>
      <c r="FV399">
        <v>-0.809490844277697</v>
      </c>
      <c r="FW399">
        <v>0.086110130623159</v>
      </c>
      <c r="FX399">
        <v>0</v>
      </c>
      <c r="FY399">
        <v>1</v>
      </c>
      <c r="FZ399">
        <v>3</v>
      </c>
      <c r="GA399" t="s">
        <v>421</v>
      </c>
      <c r="GB399">
        <v>2.97264</v>
      </c>
      <c r="GC399">
        <v>2.69994</v>
      </c>
      <c r="GD399">
        <v>0.215068</v>
      </c>
      <c r="GE399">
        <v>0.220913</v>
      </c>
      <c r="GF399">
        <v>0.104896</v>
      </c>
      <c r="GG399">
        <v>0.0871794</v>
      </c>
      <c r="GH399">
        <v>30576.7</v>
      </c>
      <c r="GI399">
        <v>33186.3</v>
      </c>
      <c r="GJ399">
        <v>35297</v>
      </c>
      <c r="GK399">
        <v>38628.4</v>
      </c>
      <c r="GL399">
        <v>44793.5</v>
      </c>
      <c r="GM399">
        <v>50928.6</v>
      </c>
      <c r="GN399">
        <v>55172.7</v>
      </c>
      <c r="GO399">
        <v>61956.6</v>
      </c>
      <c r="GP399">
        <v>1.982</v>
      </c>
      <c r="GQ399">
        <v>1.8502</v>
      </c>
      <c r="GR399">
        <v>0.133365</v>
      </c>
      <c r="GS399">
        <v>0</v>
      </c>
      <c r="GT399">
        <v>25.2586</v>
      </c>
      <c r="GU399">
        <v>999.9</v>
      </c>
      <c r="GV399">
        <v>56.941</v>
      </c>
      <c r="GW399">
        <v>29.205</v>
      </c>
      <c r="GX399">
        <v>25.6436</v>
      </c>
      <c r="GY399">
        <v>56.3564</v>
      </c>
      <c r="GZ399">
        <v>43.125</v>
      </c>
      <c r="HA399">
        <v>1</v>
      </c>
      <c r="HB399">
        <v>-0.0564634</v>
      </c>
      <c r="HC399">
        <v>0.0975817</v>
      </c>
      <c r="HD399">
        <v>20.1134</v>
      </c>
      <c r="HE399">
        <v>5.19812</v>
      </c>
      <c r="HF399">
        <v>12.0064</v>
      </c>
      <c r="HG399">
        <v>4.976</v>
      </c>
      <c r="HH399">
        <v>3.2934</v>
      </c>
      <c r="HI399">
        <v>9999</v>
      </c>
      <c r="HJ399">
        <v>9999</v>
      </c>
      <c r="HK399">
        <v>9999</v>
      </c>
      <c r="HL399">
        <v>629</v>
      </c>
      <c r="HM399">
        <v>1.8631</v>
      </c>
      <c r="HN399">
        <v>1.86801</v>
      </c>
      <c r="HO399">
        <v>1.86783</v>
      </c>
      <c r="HP399">
        <v>1.86896</v>
      </c>
      <c r="HQ399">
        <v>1.86981</v>
      </c>
      <c r="HR399">
        <v>1.86584</v>
      </c>
      <c r="HS399">
        <v>1.86691</v>
      </c>
      <c r="HT399">
        <v>1.86829</v>
      </c>
      <c r="HU399">
        <v>5</v>
      </c>
      <c r="HV399">
        <v>0</v>
      </c>
      <c r="HW399">
        <v>0</v>
      </c>
      <c r="HX399">
        <v>0</v>
      </c>
      <c r="HY399" t="s">
        <v>422</v>
      </c>
      <c r="HZ399" t="s">
        <v>423</v>
      </c>
      <c r="IA399" t="s">
        <v>424</v>
      </c>
      <c r="IB399" t="s">
        <v>424</v>
      </c>
      <c r="IC399" t="s">
        <v>424</v>
      </c>
      <c r="ID399" t="s">
        <v>424</v>
      </c>
      <c r="IE399">
        <v>0</v>
      </c>
      <c r="IF399">
        <v>100</v>
      </c>
      <c r="IG399">
        <v>100</v>
      </c>
      <c r="IH399">
        <v>12.49</v>
      </c>
      <c r="II399">
        <v>0.4931</v>
      </c>
      <c r="IJ399">
        <v>4.02706509432224</v>
      </c>
      <c r="IK399">
        <v>0.00601174518973114</v>
      </c>
      <c r="IL399">
        <v>2.77886958061485e-07</v>
      </c>
      <c r="IM399">
        <v>-3.54636231360687e-10</v>
      </c>
      <c r="IN399">
        <v>-0.0404303883988718</v>
      </c>
      <c r="IO399">
        <v>-0.0177815531441476</v>
      </c>
      <c r="IP399">
        <v>0.00205572605671414</v>
      </c>
      <c r="IQ399">
        <v>-1.65519735432211e-05</v>
      </c>
      <c r="IR399">
        <v>-4</v>
      </c>
      <c r="IS399">
        <v>1848</v>
      </c>
      <c r="IT399">
        <v>1</v>
      </c>
      <c r="IU399">
        <v>25</v>
      </c>
      <c r="IV399">
        <v>24616.7</v>
      </c>
      <c r="IW399">
        <v>24616.7</v>
      </c>
      <c r="IX399">
        <v>2.97729</v>
      </c>
      <c r="IY399">
        <v>2.57935</v>
      </c>
      <c r="IZ399">
        <v>1.54785</v>
      </c>
      <c r="JA399">
        <v>2.30347</v>
      </c>
      <c r="JB399">
        <v>1.34644</v>
      </c>
      <c r="JC399">
        <v>2.40723</v>
      </c>
      <c r="JD399">
        <v>33.6479</v>
      </c>
      <c r="JE399">
        <v>24.2188</v>
      </c>
      <c r="JF399">
        <v>18</v>
      </c>
      <c r="JG399">
        <v>496.49</v>
      </c>
      <c r="JH399">
        <v>411.668</v>
      </c>
      <c r="JI399">
        <v>25.0008</v>
      </c>
      <c r="JJ399">
        <v>26.4936</v>
      </c>
      <c r="JK399">
        <v>30.0002</v>
      </c>
      <c r="JL399">
        <v>26.4199</v>
      </c>
      <c r="JM399">
        <v>26.3621</v>
      </c>
      <c r="JN399">
        <v>59.7528</v>
      </c>
      <c r="JO399">
        <v>34.1156</v>
      </c>
      <c r="JP399">
        <v>78.097</v>
      </c>
      <c r="JQ399">
        <v>25</v>
      </c>
      <c r="JR399">
        <v>1591.34</v>
      </c>
      <c r="JS399">
        <v>18.6903</v>
      </c>
      <c r="JT399">
        <v>102.349</v>
      </c>
      <c r="JU399">
        <v>103.129</v>
      </c>
    </row>
    <row r="400" spans="1:281">
      <c r="A400">
        <v>384</v>
      </c>
      <c r="B400">
        <v>1659028635</v>
      </c>
      <c r="C400">
        <v>4951.90000009537</v>
      </c>
      <c r="D400" t="s">
        <v>1195</v>
      </c>
      <c r="E400" t="s">
        <v>1196</v>
      </c>
      <c r="F400">
        <v>5</v>
      </c>
      <c r="G400" t="s">
        <v>1006</v>
      </c>
      <c r="H400" t="s">
        <v>417</v>
      </c>
      <c r="I400">
        <v>1659028627.5</v>
      </c>
      <c r="J400">
        <f>(K400)/1000</f>
        <v>0</v>
      </c>
      <c r="K400">
        <f>IF(CZ400, AN400, AH400)</f>
        <v>0</v>
      </c>
      <c r="L400">
        <f>IF(CZ400, AI400, AG400)</f>
        <v>0</v>
      </c>
      <c r="M400">
        <f>DB400 - IF(AU400&gt;1, L400*CV400*100.0/(AW400*DP400), 0)</f>
        <v>0</v>
      </c>
      <c r="N400">
        <f>((T400-J400/2)*M400-L400)/(T400+J400/2)</f>
        <v>0</v>
      </c>
      <c r="O400">
        <f>N400*(DI400+DJ400)/1000.0</f>
        <v>0</v>
      </c>
      <c r="P400">
        <f>(DB400 - IF(AU400&gt;1, L400*CV400*100.0/(AW400*DP400), 0))*(DI400+DJ400)/1000.0</f>
        <v>0</v>
      </c>
      <c r="Q400">
        <f>2.0/((1/S400-1/R400)+SIGN(S400)*SQRT((1/S400-1/R400)*(1/S400-1/R400) + 4*CW400/((CW400+1)*(CW400+1))*(2*1/S400*1/R400-1/R400*1/R400)))</f>
        <v>0</v>
      </c>
      <c r="R400">
        <f>IF(LEFT(CX400,1)&lt;&gt;"0",IF(LEFT(CX400,1)="1",3.0,CY400),$D$5+$E$5*(DP400*DI400/($K$5*1000))+$F$5*(DP400*DI400/($K$5*1000))*MAX(MIN(CV400,$J$5),$I$5)*MAX(MIN(CV400,$J$5),$I$5)+$G$5*MAX(MIN(CV400,$J$5),$I$5)*(DP400*DI400/($K$5*1000))+$H$5*(DP400*DI400/($K$5*1000))*(DP400*DI400/($K$5*1000)))</f>
        <v>0</v>
      </c>
      <c r="S400">
        <f>J400*(1000-(1000*0.61365*exp(17.502*W400/(240.97+W400))/(DI400+DJ400)+DD400)/2)/(1000*0.61365*exp(17.502*W400/(240.97+W400))/(DI400+DJ400)-DD400)</f>
        <v>0</v>
      </c>
      <c r="T400">
        <f>1/((CW400+1)/(Q400/1.6)+1/(R400/1.37)) + CW400/((CW400+1)/(Q400/1.6) + CW400/(R400/1.37))</f>
        <v>0</v>
      </c>
      <c r="U400">
        <f>(CR400*CU400)</f>
        <v>0</v>
      </c>
      <c r="V400">
        <f>(DK400+(U400+2*0.95*5.67E-8*(((DK400+$B$7)+273)^4-(DK400+273)^4)-44100*J400)/(1.84*29.3*R400+8*0.95*5.67E-8*(DK400+273)^3))</f>
        <v>0</v>
      </c>
      <c r="W400">
        <f>($C$7*DL400+$D$7*DM400+$E$7*V400)</f>
        <v>0</v>
      </c>
      <c r="X400">
        <f>0.61365*exp(17.502*W400/(240.97+W400))</f>
        <v>0</v>
      </c>
      <c r="Y400">
        <f>(Z400/AA400*100)</f>
        <v>0</v>
      </c>
      <c r="Z400">
        <f>DD400*(DI400+DJ400)/1000</f>
        <v>0</v>
      </c>
      <c r="AA400">
        <f>0.61365*exp(17.502*DK400/(240.97+DK400))</f>
        <v>0</v>
      </c>
      <c r="AB400">
        <f>(X400-DD400*(DI400+DJ400)/1000)</f>
        <v>0</v>
      </c>
      <c r="AC400">
        <f>(-J400*44100)</f>
        <v>0</v>
      </c>
      <c r="AD400">
        <f>2*29.3*R400*0.92*(DK400-W400)</f>
        <v>0</v>
      </c>
      <c r="AE400">
        <f>2*0.95*5.67E-8*(((DK400+$B$7)+273)^4-(W400+273)^4)</f>
        <v>0</v>
      </c>
      <c r="AF400">
        <f>U400+AE400+AC400+AD400</f>
        <v>0</v>
      </c>
      <c r="AG400">
        <f>DH400*AU400*(DC400-DB400*(1000-AU400*DE400)/(1000-AU400*DD400))/(100*CV400)</f>
        <v>0</v>
      </c>
      <c r="AH400">
        <f>1000*DH400*AU400*(DD400-DE400)/(100*CV400*(1000-AU400*DD400))</f>
        <v>0</v>
      </c>
      <c r="AI400">
        <f>(AJ400 - AK400 - DI400*1E3/(8.314*(DK400+273.15)) * AM400/DH400 * AL400) * DH400/(100*CV400) * (1000 - DE400)/1000</f>
        <v>0</v>
      </c>
      <c r="AJ400">
        <v>1615.60762010323</v>
      </c>
      <c r="AK400">
        <v>1568.00084848485</v>
      </c>
      <c r="AL400">
        <v>3.48345827558653</v>
      </c>
      <c r="AM400">
        <v>66.0504921813524</v>
      </c>
      <c r="AN400">
        <f>(AP400 - AO400 + DI400*1E3/(8.314*(DK400+273.15)) * AR400/DH400 * AQ400) * DH400/(100*CV400) * 1000/(1000 - AP400)</f>
        <v>0</v>
      </c>
      <c r="AO400">
        <v>18.5873385448918</v>
      </c>
      <c r="AP400">
        <v>24.6099587412588</v>
      </c>
      <c r="AQ400">
        <v>0.00722848484849305</v>
      </c>
      <c r="AR400">
        <v>92.47</v>
      </c>
      <c r="AS400">
        <v>0</v>
      </c>
      <c r="AT400">
        <v>0</v>
      </c>
      <c r="AU400">
        <f>IF(AS400*$H$13&gt;=AW400,1.0,(AW400/(AW400-AS400*$H$13)))</f>
        <v>0</v>
      </c>
      <c r="AV400">
        <f>(AU400-1)*100</f>
        <v>0</v>
      </c>
      <c r="AW400">
        <f>MAX(0,($B$13+$C$13*DP400)/(1+$D$13*DP400)*DI400/(DK400+273)*$E$13)</f>
        <v>0</v>
      </c>
      <c r="AX400" t="s">
        <v>418</v>
      </c>
      <c r="AY400" t="s">
        <v>418</v>
      </c>
      <c r="AZ400">
        <v>0</v>
      </c>
      <c r="BA400">
        <v>0</v>
      </c>
      <c r="BB400">
        <f>1-AZ400/BA400</f>
        <v>0</v>
      </c>
      <c r="BC400">
        <v>0</v>
      </c>
      <c r="BD400" t="s">
        <v>418</v>
      </c>
      <c r="BE400" t="s">
        <v>418</v>
      </c>
      <c r="BF400">
        <v>0</v>
      </c>
      <c r="BG400">
        <v>0</v>
      </c>
      <c r="BH400">
        <f>1-BF400/BG400</f>
        <v>0</v>
      </c>
      <c r="BI400">
        <v>0.5</v>
      </c>
      <c r="BJ400">
        <f>CS400</f>
        <v>0</v>
      </c>
      <c r="BK400">
        <f>L400</f>
        <v>0</v>
      </c>
      <c r="BL400">
        <f>BH400*BI400*BJ400</f>
        <v>0</v>
      </c>
      <c r="BM400">
        <f>(BK400-BC400)/BJ400</f>
        <v>0</v>
      </c>
      <c r="BN400">
        <f>(BA400-BG400)/BG400</f>
        <v>0</v>
      </c>
      <c r="BO400">
        <f>AZ400/(BB400+AZ400/BG400)</f>
        <v>0</v>
      </c>
      <c r="BP400" t="s">
        <v>418</v>
      </c>
      <c r="BQ400">
        <v>0</v>
      </c>
      <c r="BR400">
        <f>IF(BQ400&lt;&gt;0, BQ400, BO400)</f>
        <v>0</v>
      </c>
      <c r="BS400">
        <f>1-BR400/BG400</f>
        <v>0</v>
      </c>
      <c r="BT400">
        <f>(BG400-BF400)/(BG400-BR400)</f>
        <v>0</v>
      </c>
      <c r="BU400">
        <f>(BA400-BG400)/(BA400-BR400)</f>
        <v>0</v>
      </c>
      <c r="BV400">
        <f>(BG400-BF400)/(BG400-AZ400)</f>
        <v>0</v>
      </c>
      <c r="BW400">
        <f>(BA400-BG400)/(BA400-AZ400)</f>
        <v>0</v>
      </c>
      <c r="BX400">
        <f>(BT400*BR400/BF400)</f>
        <v>0</v>
      </c>
      <c r="BY400">
        <f>(1-BX400)</f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f>$B$11*DQ400+$C$11*DR400+$F$11*EC400*(1-EF400)</f>
        <v>0</v>
      </c>
      <c r="CS400">
        <f>CR400*CT400</f>
        <v>0</v>
      </c>
      <c r="CT400">
        <f>($B$11*$D$9+$C$11*$D$9+$F$11*((EP400+EH400)/MAX(EP400+EH400+EQ400, 0.1)*$I$9+EQ400/MAX(EP400+EH400+EQ400, 0.1)*$J$9))/($B$11+$C$11+$F$11)</f>
        <v>0</v>
      </c>
      <c r="CU400">
        <f>($B$11*$K$9+$C$11*$K$9+$F$11*((EP400+EH400)/MAX(EP400+EH400+EQ400, 0.1)*$P$9+EQ400/MAX(EP400+EH400+EQ400, 0.1)*$Q$9))/($B$11+$C$11+$F$11)</f>
        <v>0</v>
      </c>
      <c r="CV400">
        <v>6</v>
      </c>
      <c r="CW400">
        <v>0.5</v>
      </c>
      <c r="CX400" t="s">
        <v>419</v>
      </c>
      <c r="CY400">
        <v>2</v>
      </c>
      <c r="CZ400" t="b">
        <v>1</v>
      </c>
      <c r="DA400">
        <v>1659028627.5</v>
      </c>
      <c r="DB400">
        <v>1506.08481481481</v>
      </c>
      <c r="DC400">
        <v>1569.22259259259</v>
      </c>
      <c r="DD400">
        <v>24.5637259259259</v>
      </c>
      <c r="DE400">
        <v>18.5223592592593</v>
      </c>
      <c r="DF400">
        <v>1493.64037037037</v>
      </c>
      <c r="DG400">
        <v>24.0718666666667</v>
      </c>
      <c r="DH400">
        <v>500.06362962963</v>
      </c>
      <c r="DI400">
        <v>90.3695555555555</v>
      </c>
      <c r="DJ400">
        <v>0.0456639296296296</v>
      </c>
      <c r="DK400">
        <v>27.2599074074074</v>
      </c>
      <c r="DL400">
        <v>27.4418</v>
      </c>
      <c r="DM400">
        <v>999.9</v>
      </c>
      <c r="DN400">
        <v>0</v>
      </c>
      <c r="DO400">
        <v>0</v>
      </c>
      <c r="DP400">
        <v>10025.9259259259</v>
      </c>
      <c r="DQ400">
        <v>0</v>
      </c>
      <c r="DR400">
        <v>17.9066407407407</v>
      </c>
      <c r="DS400">
        <v>-63.138062962963</v>
      </c>
      <c r="DT400">
        <v>1544.01259259259</v>
      </c>
      <c r="DU400">
        <v>1598.83814814815</v>
      </c>
      <c r="DV400">
        <v>6.0413662962963</v>
      </c>
      <c r="DW400">
        <v>1569.22259259259</v>
      </c>
      <c r="DX400">
        <v>18.5223592592593</v>
      </c>
      <c r="DY400">
        <v>2.21981259259259</v>
      </c>
      <c r="DZ400">
        <v>1.67385777777778</v>
      </c>
      <c r="EA400">
        <v>19.1060074074074</v>
      </c>
      <c r="EB400">
        <v>14.6559888888889</v>
      </c>
      <c r="EC400">
        <v>1999.95814814815</v>
      </c>
      <c r="ED400">
        <v>0.979994888888889</v>
      </c>
      <c r="EE400">
        <v>0.0200051518518519</v>
      </c>
      <c r="EF400">
        <v>0</v>
      </c>
      <c r="EG400">
        <v>841.474592592592</v>
      </c>
      <c r="EH400">
        <v>5.00063</v>
      </c>
      <c r="EI400">
        <v>16603.2296296296</v>
      </c>
      <c r="EJ400">
        <v>17256.5185185185</v>
      </c>
      <c r="EK400">
        <v>38.09</v>
      </c>
      <c r="EL400">
        <v>38.1203333333333</v>
      </c>
      <c r="EM400">
        <v>37.562</v>
      </c>
      <c r="EN400">
        <v>37.451</v>
      </c>
      <c r="EO400">
        <v>39.1016666666667</v>
      </c>
      <c r="EP400">
        <v>1955.04740740741</v>
      </c>
      <c r="EQ400">
        <v>39.9107407407407</v>
      </c>
      <c r="ER400">
        <v>0</v>
      </c>
      <c r="ES400">
        <v>1659028633.9</v>
      </c>
      <c r="ET400">
        <v>0</v>
      </c>
      <c r="EU400">
        <v>841.46804</v>
      </c>
      <c r="EV400">
        <v>-2.31992307903577</v>
      </c>
      <c r="EW400">
        <v>-58.8153846819648</v>
      </c>
      <c r="EX400">
        <v>16603.24</v>
      </c>
      <c r="EY400">
        <v>15</v>
      </c>
      <c r="EZ400">
        <v>0</v>
      </c>
      <c r="FA400" t="s">
        <v>420</v>
      </c>
      <c r="FB400">
        <v>1657551626.5</v>
      </c>
      <c r="FC400">
        <v>1657551629</v>
      </c>
      <c r="FD400">
        <v>0</v>
      </c>
      <c r="FE400">
        <v>0.403</v>
      </c>
      <c r="FF400">
        <v>0.009</v>
      </c>
      <c r="FG400">
        <v>9.41</v>
      </c>
      <c r="FH400">
        <v>0.087</v>
      </c>
      <c r="FI400">
        <v>417</v>
      </c>
      <c r="FJ400">
        <v>17</v>
      </c>
      <c r="FK400">
        <v>1.61</v>
      </c>
      <c r="FL400">
        <v>0.59</v>
      </c>
      <c r="FM400">
        <v>-63.0655275</v>
      </c>
      <c r="FN400">
        <v>-0.744221763602068</v>
      </c>
      <c r="FO400">
        <v>0.650684376248385</v>
      </c>
      <c r="FP400">
        <v>0</v>
      </c>
      <c r="FQ400">
        <v>841.680205882353</v>
      </c>
      <c r="FR400">
        <v>-3.04524064684061</v>
      </c>
      <c r="FS400">
        <v>0.374248798922333</v>
      </c>
      <c r="FT400">
        <v>0</v>
      </c>
      <c r="FU400">
        <v>6.10187</v>
      </c>
      <c r="FV400">
        <v>-0.873474371482192</v>
      </c>
      <c r="FW400">
        <v>0.0905063505230434</v>
      </c>
      <c r="FX400">
        <v>0</v>
      </c>
      <c r="FY400">
        <v>0</v>
      </c>
      <c r="FZ400">
        <v>3</v>
      </c>
      <c r="GA400" t="s">
        <v>427</v>
      </c>
      <c r="GB400">
        <v>2.97344</v>
      </c>
      <c r="GC400">
        <v>2.69966</v>
      </c>
      <c r="GD400">
        <v>0.216489</v>
      </c>
      <c r="GE400">
        <v>0.222387</v>
      </c>
      <c r="GF400">
        <v>0.104972</v>
      </c>
      <c r="GG400">
        <v>0.0873949</v>
      </c>
      <c r="GH400">
        <v>30521.3</v>
      </c>
      <c r="GI400">
        <v>33123.3</v>
      </c>
      <c r="GJ400">
        <v>35296.9</v>
      </c>
      <c r="GK400">
        <v>38628.1</v>
      </c>
      <c r="GL400">
        <v>44789.3</v>
      </c>
      <c r="GM400">
        <v>50916.1</v>
      </c>
      <c r="GN400">
        <v>55172.3</v>
      </c>
      <c r="GO400">
        <v>61956</v>
      </c>
      <c r="GP400">
        <v>1.981</v>
      </c>
      <c r="GQ400">
        <v>1.8508</v>
      </c>
      <c r="GR400">
        <v>0.134408</v>
      </c>
      <c r="GS400">
        <v>0</v>
      </c>
      <c r="GT400">
        <v>25.265</v>
      </c>
      <c r="GU400">
        <v>999.9</v>
      </c>
      <c r="GV400">
        <v>56.916</v>
      </c>
      <c r="GW400">
        <v>29.205</v>
      </c>
      <c r="GX400">
        <v>25.6302</v>
      </c>
      <c r="GY400">
        <v>55.9164</v>
      </c>
      <c r="GZ400">
        <v>43.109</v>
      </c>
      <c r="HA400">
        <v>1</v>
      </c>
      <c r="HB400">
        <v>-0.0559146</v>
      </c>
      <c r="HC400">
        <v>0.1</v>
      </c>
      <c r="HD400">
        <v>20.114</v>
      </c>
      <c r="HE400">
        <v>5.19932</v>
      </c>
      <c r="HF400">
        <v>12.004</v>
      </c>
      <c r="HG400">
        <v>4.9752</v>
      </c>
      <c r="HH400">
        <v>3.2936</v>
      </c>
      <c r="HI400">
        <v>9999</v>
      </c>
      <c r="HJ400">
        <v>9999</v>
      </c>
      <c r="HK400">
        <v>9999</v>
      </c>
      <c r="HL400">
        <v>629</v>
      </c>
      <c r="HM400">
        <v>1.86313</v>
      </c>
      <c r="HN400">
        <v>1.86801</v>
      </c>
      <c r="HO400">
        <v>1.86783</v>
      </c>
      <c r="HP400">
        <v>1.86893</v>
      </c>
      <c r="HQ400">
        <v>1.86981</v>
      </c>
      <c r="HR400">
        <v>1.86587</v>
      </c>
      <c r="HS400">
        <v>1.86691</v>
      </c>
      <c r="HT400">
        <v>1.86829</v>
      </c>
      <c r="HU400">
        <v>5</v>
      </c>
      <c r="HV400">
        <v>0</v>
      </c>
      <c r="HW400">
        <v>0</v>
      </c>
      <c r="HX400">
        <v>0</v>
      </c>
      <c r="HY400" t="s">
        <v>422</v>
      </c>
      <c r="HZ400" t="s">
        <v>423</v>
      </c>
      <c r="IA400" t="s">
        <v>424</v>
      </c>
      <c r="IB400" t="s">
        <v>424</v>
      </c>
      <c r="IC400" t="s">
        <v>424</v>
      </c>
      <c r="ID400" t="s">
        <v>424</v>
      </c>
      <c r="IE400">
        <v>0</v>
      </c>
      <c r="IF400">
        <v>100</v>
      </c>
      <c r="IG400">
        <v>100</v>
      </c>
      <c r="IH400">
        <v>12.55</v>
      </c>
      <c r="II400">
        <v>0.4943</v>
      </c>
      <c r="IJ400">
        <v>4.02706509432224</v>
      </c>
      <c r="IK400">
        <v>0.00601174518973114</v>
      </c>
      <c r="IL400">
        <v>2.77886958061485e-07</v>
      </c>
      <c r="IM400">
        <v>-3.54636231360687e-10</v>
      </c>
      <c r="IN400">
        <v>-0.0404303883988718</v>
      </c>
      <c r="IO400">
        <v>-0.0177815531441476</v>
      </c>
      <c r="IP400">
        <v>0.00205572605671414</v>
      </c>
      <c r="IQ400">
        <v>-1.65519735432211e-05</v>
      </c>
      <c r="IR400">
        <v>-4</v>
      </c>
      <c r="IS400">
        <v>1848</v>
      </c>
      <c r="IT400">
        <v>1</v>
      </c>
      <c r="IU400">
        <v>25</v>
      </c>
      <c r="IV400">
        <v>24616.8</v>
      </c>
      <c r="IW400">
        <v>24616.8</v>
      </c>
      <c r="IX400">
        <v>3.00659</v>
      </c>
      <c r="IY400">
        <v>2.58789</v>
      </c>
      <c r="IZ400">
        <v>1.54785</v>
      </c>
      <c r="JA400">
        <v>2.30347</v>
      </c>
      <c r="JB400">
        <v>1.34644</v>
      </c>
      <c r="JC400">
        <v>2.40479</v>
      </c>
      <c r="JD400">
        <v>33.6479</v>
      </c>
      <c r="JE400">
        <v>24.2188</v>
      </c>
      <c r="JF400">
        <v>18</v>
      </c>
      <c r="JG400">
        <v>495.855</v>
      </c>
      <c r="JH400">
        <v>412.023</v>
      </c>
      <c r="JI400">
        <v>25.0008</v>
      </c>
      <c r="JJ400">
        <v>26.4958</v>
      </c>
      <c r="JK400">
        <v>30.0005</v>
      </c>
      <c r="JL400">
        <v>26.4222</v>
      </c>
      <c r="JM400">
        <v>26.3644</v>
      </c>
      <c r="JN400">
        <v>60.2021</v>
      </c>
      <c r="JO400">
        <v>33.8364</v>
      </c>
      <c r="JP400">
        <v>77.7189</v>
      </c>
      <c r="JQ400">
        <v>25</v>
      </c>
      <c r="JR400">
        <v>1604.82</v>
      </c>
      <c r="JS400">
        <v>18.745</v>
      </c>
      <c r="JT400">
        <v>102.348</v>
      </c>
      <c r="JU400">
        <v>103.128</v>
      </c>
    </row>
    <row r="401" spans="1:281">
      <c r="A401">
        <v>385</v>
      </c>
      <c r="B401">
        <v>1659029440.1</v>
      </c>
      <c r="C401">
        <v>5757</v>
      </c>
      <c r="D401" t="s">
        <v>1197</v>
      </c>
      <c r="E401" t="s">
        <v>1198</v>
      </c>
      <c r="F401">
        <v>5</v>
      </c>
      <c r="G401" t="s">
        <v>1199</v>
      </c>
      <c r="H401" t="s">
        <v>417</v>
      </c>
      <c r="I401">
        <v>1659029432.1</v>
      </c>
      <c r="J401">
        <f>(K401)/1000</f>
        <v>0</v>
      </c>
      <c r="K401">
        <f>IF(CZ401, AN401, AH401)</f>
        <v>0</v>
      </c>
      <c r="L401">
        <f>IF(CZ401, AI401, AG401)</f>
        <v>0</v>
      </c>
      <c r="M401">
        <f>DB401 - IF(AU401&gt;1, L401*CV401*100.0/(AW401*DP401), 0)</f>
        <v>0</v>
      </c>
      <c r="N401">
        <f>((T401-J401/2)*M401-L401)/(T401+J401/2)</f>
        <v>0</v>
      </c>
      <c r="O401">
        <f>N401*(DI401+DJ401)/1000.0</f>
        <v>0</v>
      </c>
      <c r="P401">
        <f>(DB401 - IF(AU401&gt;1, L401*CV401*100.0/(AW401*DP401), 0))*(DI401+DJ401)/1000.0</f>
        <v>0</v>
      </c>
      <c r="Q401">
        <f>2.0/((1/S401-1/R401)+SIGN(S401)*SQRT((1/S401-1/R401)*(1/S401-1/R401) + 4*CW401/((CW401+1)*(CW401+1))*(2*1/S401*1/R401-1/R401*1/R401)))</f>
        <v>0</v>
      </c>
      <c r="R401">
        <f>IF(LEFT(CX401,1)&lt;&gt;"0",IF(LEFT(CX401,1)="1",3.0,CY401),$D$5+$E$5*(DP401*DI401/($K$5*1000))+$F$5*(DP401*DI401/($K$5*1000))*MAX(MIN(CV401,$J$5),$I$5)*MAX(MIN(CV401,$J$5),$I$5)+$G$5*MAX(MIN(CV401,$J$5),$I$5)*(DP401*DI401/($K$5*1000))+$H$5*(DP401*DI401/($K$5*1000))*(DP401*DI401/($K$5*1000)))</f>
        <v>0</v>
      </c>
      <c r="S401">
        <f>J401*(1000-(1000*0.61365*exp(17.502*W401/(240.97+W401))/(DI401+DJ401)+DD401)/2)/(1000*0.61365*exp(17.502*W401/(240.97+W401))/(DI401+DJ401)-DD401)</f>
        <v>0</v>
      </c>
      <c r="T401">
        <f>1/((CW401+1)/(Q401/1.6)+1/(R401/1.37)) + CW401/((CW401+1)/(Q401/1.6) + CW401/(R401/1.37))</f>
        <v>0</v>
      </c>
      <c r="U401">
        <f>(CR401*CU401)</f>
        <v>0</v>
      </c>
      <c r="V401">
        <f>(DK401+(U401+2*0.95*5.67E-8*(((DK401+$B$7)+273)^4-(DK401+273)^4)-44100*J401)/(1.84*29.3*R401+8*0.95*5.67E-8*(DK401+273)^3))</f>
        <v>0</v>
      </c>
      <c r="W401">
        <f>($C$7*DL401+$D$7*DM401+$E$7*V401)</f>
        <v>0</v>
      </c>
      <c r="X401">
        <f>0.61365*exp(17.502*W401/(240.97+W401))</f>
        <v>0</v>
      </c>
      <c r="Y401">
        <f>(Z401/AA401*100)</f>
        <v>0</v>
      </c>
      <c r="Z401">
        <f>DD401*(DI401+DJ401)/1000</f>
        <v>0</v>
      </c>
      <c r="AA401">
        <f>0.61365*exp(17.502*DK401/(240.97+DK401))</f>
        <v>0</v>
      </c>
      <c r="AB401">
        <f>(X401-DD401*(DI401+DJ401)/1000)</f>
        <v>0</v>
      </c>
      <c r="AC401">
        <f>(-J401*44100)</f>
        <v>0</v>
      </c>
      <c r="AD401">
        <f>2*29.3*R401*0.92*(DK401-W401)</f>
        <v>0</v>
      </c>
      <c r="AE401">
        <f>2*0.95*5.67E-8*(((DK401+$B$7)+273)^4-(W401+273)^4)</f>
        <v>0</v>
      </c>
      <c r="AF401">
        <f>U401+AE401+AC401+AD401</f>
        <v>0</v>
      </c>
      <c r="AG401">
        <f>DH401*AU401*(DC401-DB401*(1000-AU401*DE401)/(1000-AU401*DD401))/(100*CV401)</f>
        <v>0</v>
      </c>
      <c r="AH401">
        <f>1000*DH401*AU401*(DD401-DE401)/(100*CV401*(1000-AU401*DD401))</f>
        <v>0</v>
      </c>
      <c r="AI401">
        <f>(AJ401 - AK401 - DI401*1E3/(8.314*(DK401+273.15)) * AM401/DH401 * AL401) * DH401/(100*CV401) * (1000 - DE401)/1000</f>
        <v>0</v>
      </c>
      <c r="AJ401">
        <v>428.561524918183</v>
      </c>
      <c r="AK401">
        <v>403.098806060606</v>
      </c>
      <c r="AL401">
        <v>0.00483891670217943</v>
      </c>
      <c r="AM401">
        <v>66.0504921813524</v>
      </c>
      <c r="AN401">
        <f>(AP401 - AO401 + DI401*1E3/(8.314*(DK401+273.15)) * AR401/DH401 * AQ401) * DH401/(100*CV401) * 1000/(1000 - AP401)</f>
        <v>0</v>
      </c>
      <c r="AO401">
        <v>20.2121339673593</v>
      </c>
      <c r="AP401">
        <v>25.745972027972</v>
      </c>
      <c r="AQ401">
        <v>-0.00342593939393534</v>
      </c>
      <c r="AR401">
        <v>92.47</v>
      </c>
      <c r="AS401">
        <v>0</v>
      </c>
      <c r="AT401">
        <v>0</v>
      </c>
      <c r="AU401">
        <f>IF(AS401*$H$13&gt;=AW401,1.0,(AW401/(AW401-AS401*$H$13)))</f>
        <v>0</v>
      </c>
      <c r="AV401">
        <f>(AU401-1)*100</f>
        <v>0</v>
      </c>
      <c r="AW401">
        <f>MAX(0,($B$13+$C$13*DP401)/(1+$D$13*DP401)*DI401/(DK401+273)*$E$13)</f>
        <v>0</v>
      </c>
      <c r="AX401" t="s">
        <v>418</v>
      </c>
      <c r="AY401" t="s">
        <v>418</v>
      </c>
      <c r="AZ401">
        <v>0</v>
      </c>
      <c r="BA401">
        <v>0</v>
      </c>
      <c r="BB401">
        <f>1-AZ401/BA401</f>
        <v>0</v>
      </c>
      <c r="BC401">
        <v>0</v>
      </c>
      <c r="BD401" t="s">
        <v>418</v>
      </c>
      <c r="BE401" t="s">
        <v>418</v>
      </c>
      <c r="BF401">
        <v>0</v>
      </c>
      <c r="BG401">
        <v>0</v>
      </c>
      <c r="BH401">
        <f>1-BF401/BG401</f>
        <v>0</v>
      </c>
      <c r="BI401">
        <v>0.5</v>
      </c>
      <c r="BJ401">
        <f>CS401</f>
        <v>0</v>
      </c>
      <c r="BK401">
        <f>L401</f>
        <v>0</v>
      </c>
      <c r="BL401">
        <f>BH401*BI401*BJ401</f>
        <v>0</v>
      </c>
      <c r="BM401">
        <f>(BK401-BC401)/BJ401</f>
        <v>0</v>
      </c>
      <c r="BN401">
        <f>(BA401-BG401)/BG401</f>
        <v>0</v>
      </c>
      <c r="BO401">
        <f>AZ401/(BB401+AZ401/BG401)</f>
        <v>0</v>
      </c>
      <c r="BP401" t="s">
        <v>418</v>
      </c>
      <c r="BQ401">
        <v>0</v>
      </c>
      <c r="BR401">
        <f>IF(BQ401&lt;&gt;0, BQ401, BO401)</f>
        <v>0</v>
      </c>
      <c r="BS401">
        <f>1-BR401/BG401</f>
        <v>0</v>
      </c>
      <c r="BT401">
        <f>(BG401-BF401)/(BG401-BR401)</f>
        <v>0</v>
      </c>
      <c r="BU401">
        <f>(BA401-BG401)/(BA401-BR401)</f>
        <v>0</v>
      </c>
      <c r="BV401">
        <f>(BG401-BF401)/(BG401-AZ401)</f>
        <v>0</v>
      </c>
      <c r="BW401">
        <f>(BA401-BG401)/(BA401-AZ401)</f>
        <v>0</v>
      </c>
      <c r="BX401">
        <f>(BT401*BR401/BF401)</f>
        <v>0</v>
      </c>
      <c r="BY401">
        <f>(1-BX401)</f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f>$B$11*DQ401+$C$11*DR401+$F$11*EC401*(1-EF401)</f>
        <v>0</v>
      </c>
      <c r="CS401">
        <f>CR401*CT401</f>
        <v>0</v>
      </c>
      <c r="CT401">
        <f>($B$11*$D$9+$C$11*$D$9+$F$11*((EP401+EH401)/MAX(EP401+EH401+EQ401, 0.1)*$I$9+EQ401/MAX(EP401+EH401+EQ401, 0.1)*$J$9))/($B$11+$C$11+$F$11)</f>
        <v>0</v>
      </c>
      <c r="CU401">
        <f>($B$11*$K$9+$C$11*$K$9+$F$11*((EP401+EH401)/MAX(EP401+EH401+EQ401, 0.1)*$P$9+EQ401/MAX(EP401+EH401+EQ401, 0.1)*$Q$9))/($B$11+$C$11+$F$11)</f>
        <v>0</v>
      </c>
      <c r="CV401">
        <v>6</v>
      </c>
      <c r="CW401">
        <v>0.5</v>
      </c>
      <c r="CX401" t="s">
        <v>419</v>
      </c>
      <c r="CY401">
        <v>2</v>
      </c>
      <c r="CZ401" t="b">
        <v>1</v>
      </c>
      <c r="DA401">
        <v>1659029432.1</v>
      </c>
      <c r="DB401">
        <v>392.730161290323</v>
      </c>
      <c r="DC401">
        <v>419.929709677419</v>
      </c>
      <c r="DD401">
        <v>25.7650290322581</v>
      </c>
      <c r="DE401">
        <v>20.2503129032258</v>
      </c>
      <c r="DF401">
        <v>386.35935483871</v>
      </c>
      <c r="DG401">
        <v>25.2122903225806</v>
      </c>
      <c r="DH401">
        <v>500.035451612903</v>
      </c>
      <c r="DI401">
        <v>90.3723</v>
      </c>
      <c r="DJ401">
        <v>0.0464256903225806</v>
      </c>
      <c r="DK401">
        <v>27.3697580645161</v>
      </c>
      <c r="DL401">
        <v>27.5994096774194</v>
      </c>
      <c r="DM401">
        <v>999.9</v>
      </c>
      <c r="DN401">
        <v>0</v>
      </c>
      <c r="DO401">
        <v>0</v>
      </c>
      <c r="DP401">
        <v>9992.74193548387</v>
      </c>
      <c r="DQ401">
        <v>0</v>
      </c>
      <c r="DR401">
        <v>18.0923774193548</v>
      </c>
      <c r="DS401">
        <v>-27.1995</v>
      </c>
      <c r="DT401">
        <v>403.116451612903</v>
      </c>
      <c r="DU401">
        <v>428.609129032258</v>
      </c>
      <c r="DV401">
        <v>5.51472032258064</v>
      </c>
      <c r="DW401">
        <v>419.929709677419</v>
      </c>
      <c r="DX401">
        <v>20.2503129032258</v>
      </c>
      <c r="DY401">
        <v>2.32844451612903</v>
      </c>
      <c r="DZ401">
        <v>1.83006709677419</v>
      </c>
      <c r="EA401">
        <v>19.8745387096774</v>
      </c>
      <c r="EB401">
        <v>16.0459677419355</v>
      </c>
      <c r="EC401">
        <v>1999.9835483871</v>
      </c>
      <c r="ED401">
        <v>0.980000516129032</v>
      </c>
      <c r="EE401">
        <v>0.0199996935483871</v>
      </c>
      <c r="EF401">
        <v>0</v>
      </c>
      <c r="EG401">
        <v>808.645580645161</v>
      </c>
      <c r="EH401">
        <v>5.00063</v>
      </c>
      <c r="EI401">
        <v>15934.5387096774</v>
      </c>
      <c r="EJ401">
        <v>17256.7548387097</v>
      </c>
      <c r="EK401">
        <v>38.437</v>
      </c>
      <c r="EL401">
        <v>38.429</v>
      </c>
      <c r="EM401">
        <v>37.925</v>
      </c>
      <c r="EN401">
        <v>37.75</v>
      </c>
      <c r="EO401">
        <v>39.387</v>
      </c>
      <c r="EP401">
        <v>1955.08741935484</v>
      </c>
      <c r="EQ401">
        <v>39.8954838709678</v>
      </c>
      <c r="ER401">
        <v>0</v>
      </c>
      <c r="ES401">
        <v>1659029439.1</v>
      </c>
      <c r="ET401">
        <v>0</v>
      </c>
      <c r="EU401">
        <v>808.63256</v>
      </c>
      <c r="EV401">
        <v>-0.849076927480378</v>
      </c>
      <c r="EW401">
        <v>-23.6384615471265</v>
      </c>
      <c r="EX401">
        <v>15934.296</v>
      </c>
      <c r="EY401">
        <v>15</v>
      </c>
      <c r="EZ401">
        <v>0</v>
      </c>
      <c r="FA401" t="s">
        <v>420</v>
      </c>
      <c r="FB401">
        <v>1657551626.5</v>
      </c>
      <c r="FC401">
        <v>1657551629</v>
      </c>
      <c r="FD401">
        <v>0</v>
      </c>
      <c r="FE401">
        <v>0.403</v>
      </c>
      <c r="FF401">
        <v>0.009</v>
      </c>
      <c r="FG401">
        <v>9.41</v>
      </c>
      <c r="FH401">
        <v>0.087</v>
      </c>
      <c r="FI401">
        <v>417</v>
      </c>
      <c r="FJ401">
        <v>17</v>
      </c>
      <c r="FK401">
        <v>1.61</v>
      </c>
      <c r="FL401">
        <v>0.59</v>
      </c>
      <c r="FM401">
        <v>-27.1829926829268</v>
      </c>
      <c r="FN401">
        <v>-0.306934494773523</v>
      </c>
      <c r="FO401">
        <v>0.0866442808838246</v>
      </c>
      <c r="FP401">
        <v>1</v>
      </c>
      <c r="FQ401">
        <v>808.715088235294</v>
      </c>
      <c r="FR401">
        <v>-1.39958747139362</v>
      </c>
      <c r="FS401">
        <v>0.236120154812447</v>
      </c>
      <c r="FT401">
        <v>0</v>
      </c>
      <c r="FU401">
        <v>5.50051926829268</v>
      </c>
      <c r="FV401">
        <v>0.338454146341456</v>
      </c>
      <c r="FW401">
        <v>0.0356556825690465</v>
      </c>
      <c r="FX401">
        <v>0</v>
      </c>
      <c r="FY401">
        <v>1</v>
      </c>
      <c r="FZ401">
        <v>3</v>
      </c>
      <c r="GA401" t="s">
        <v>421</v>
      </c>
      <c r="GB401">
        <v>2.97473</v>
      </c>
      <c r="GC401">
        <v>2.70001</v>
      </c>
      <c r="GD401">
        <v>0.0857997</v>
      </c>
      <c r="GE401">
        <v>0.0915786</v>
      </c>
      <c r="GF401">
        <v>0.108178</v>
      </c>
      <c r="GG401">
        <v>0.0924798</v>
      </c>
      <c r="GH401">
        <v>35595.5</v>
      </c>
      <c r="GI401">
        <v>38675.6</v>
      </c>
      <c r="GJ401">
        <v>35284.2</v>
      </c>
      <c r="GK401">
        <v>38612.5</v>
      </c>
      <c r="GL401">
        <v>44609.9</v>
      </c>
      <c r="GM401">
        <v>50609.5</v>
      </c>
      <c r="GN401">
        <v>55155.7</v>
      </c>
      <c r="GO401">
        <v>61933.2</v>
      </c>
      <c r="GP401">
        <v>1.9902</v>
      </c>
      <c r="GQ401">
        <v>1.847</v>
      </c>
      <c r="GR401">
        <v>0.139177</v>
      </c>
      <c r="GS401">
        <v>0</v>
      </c>
      <c r="GT401">
        <v>25.3652</v>
      </c>
      <c r="GU401">
        <v>999.9</v>
      </c>
      <c r="GV401">
        <v>56.477</v>
      </c>
      <c r="GW401">
        <v>29.275</v>
      </c>
      <c r="GX401">
        <v>25.5362</v>
      </c>
      <c r="GY401">
        <v>56.3154</v>
      </c>
      <c r="GZ401">
        <v>43.3253</v>
      </c>
      <c r="HA401">
        <v>1</v>
      </c>
      <c r="HB401">
        <v>-0.0419512</v>
      </c>
      <c r="HC401">
        <v>0.148802</v>
      </c>
      <c r="HD401">
        <v>20.1135</v>
      </c>
      <c r="HE401">
        <v>5.19932</v>
      </c>
      <c r="HF401">
        <v>12.004</v>
      </c>
      <c r="HG401">
        <v>4.9756</v>
      </c>
      <c r="HH401">
        <v>3.2934</v>
      </c>
      <c r="HI401">
        <v>9999</v>
      </c>
      <c r="HJ401">
        <v>9999</v>
      </c>
      <c r="HK401">
        <v>9999</v>
      </c>
      <c r="HL401">
        <v>629.2</v>
      </c>
      <c r="HM401">
        <v>1.86316</v>
      </c>
      <c r="HN401">
        <v>1.86801</v>
      </c>
      <c r="HO401">
        <v>1.86783</v>
      </c>
      <c r="HP401">
        <v>1.86893</v>
      </c>
      <c r="HQ401">
        <v>1.86981</v>
      </c>
      <c r="HR401">
        <v>1.86584</v>
      </c>
      <c r="HS401">
        <v>1.86691</v>
      </c>
      <c r="HT401">
        <v>1.86829</v>
      </c>
      <c r="HU401">
        <v>5</v>
      </c>
      <c r="HV401">
        <v>0</v>
      </c>
      <c r="HW401">
        <v>0</v>
      </c>
      <c r="HX401">
        <v>0</v>
      </c>
      <c r="HY401" t="s">
        <v>422</v>
      </c>
      <c r="HZ401" t="s">
        <v>423</v>
      </c>
      <c r="IA401" t="s">
        <v>424</v>
      </c>
      <c r="IB401" t="s">
        <v>424</v>
      </c>
      <c r="IC401" t="s">
        <v>424</v>
      </c>
      <c r="ID401" t="s">
        <v>424</v>
      </c>
      <c r="IE401">
        <v>0</v>
      </c>
      <c r="IF401">
        <v>100</v>
      </c>
      <c r="IG401">
        <v>100</v>
      </c>
      <c r="IH401">
        <v>6.37</v>
      </c>
      <c r="II401">
        <v>0.5516</v>
      </c>
      <c r="IJ401">
        <v>4.02706509432224</v>
      </c>
      <c r="IK401">
        <v>0.00601174518973114</v>
      </c>
      <c r="IL401">
        <v>2.77886958061485e-07</v>
      </c>
      <c r="IM401">
        <v>-3.54636231360687e-10</v>
      </c>
      <c r="IN401">
        <v>-0.0404303883988718</v>
      </c>
      <c r="IO401">
        <v>-0.0177815531441476</v>
      </c>
      <c r="IP401">
        <v>0.00205572605671414</v>
      </c>
      <c r="IQ401">
        <v>-1.65519735432211e-05</v>
      </c>
      <c r="IR401">
        <v>-4</v>
      </c>
      <c r="IS401">
        <v>1848</v>
      </c>
      <c r="IT401">
        <v>1</v>
      </c>
      <c r="IU401">
        <v>25</v>
      </c>
      <c r="IV401">
        <v>24630.2</v>
      </c>
      <c r="IW401">
        <v>24630.2</v>
      </c>
      <c r="IX401">
        <v>1.03149</v>
      </c>
      <c r="IY401">
        <v>2.60742</v>
      </c>
      <c r="IZ401">
        <v>1.54785</v>
      </c>
      <c r="JA401">
        <v>2.30347</v>
      </c>
      <c r="JB401">
        <v>1.34644</v>
      </c>
      <c r="JC401">
        <v>2.40845</v>
      </c>
      <c r="JD401">
        <v>33.6254</v>
      </c>
      <c r="JE401">
        <v>24.2188</v>
      </c>
      <c r="JF401">
        <v>18</v>
      </c>
      <c r="JG401">
        <v>503.597</v>
      </c>
      <c r="JH401">
        <v>411.238</v>
      </c>
      <c r="JI401">
        <v>24.9998</v>
      </c>
      <c r="JJ401">
        <v>26.6732</v>
      </c>
      <c r="JK401">
        <v>30</v>
      </c>
      <c r="JL401">
        <v>26.6075</v>
      </c>
      <c r="JM401">
        <v>26.5484</v>
      </c>
      <c r="JN401">
        <v>20.6604</v>
      </c>
      <c r="JO401">
        <v>28.4077</v>
      </c>
      <c r="JP401">
        <v>77.8165</v>
      </c>
      <c r="JQ401">
        <v>25</v>
      </c>
      <c r="JR401">
        <v>413.182</v>
      </c>
      <c r="JS401">
        <v>20.223</v>
      </c>
      <c r="JT401">
        <v>102.315</v>
      </c>
      <c r="JU401">
        <v>103.089</v>
      </c>
    </row>
    <row r="402" spans="1:281">
      <c r="A402">
        <v>386</v>
      </c>
      <c r="B402">
        <v>1659029445.1</v>
      </c>
      <c r="C402">
        <v>5762</v>
      </c>
      <c r="D402" t="s">
        <v>1200</v>
      </c>
      <c r="E402" t="s">
        <v>1201</v>
      </c>
      <c r="F402">
        <v>5</v>
      </c>
      <c r="G402" t="s">
        <v>1199</v>
      </c>
      <c r="H402" t="s">
        <v>417</v>
      </c>
      <c r="I402">
        <v>1659029437.25517</v>
      </c>
      <c r="J402">
        <f>(K402)/1000</f>
        <v>0</v>
      </c>
      <c r="K402">
        <f>IF(CZ402, AN402, AH402)</f>
        <v>0</v>
      </c>
      <c r="L402">
        <f>IF(CZ402, AI402, AG402)</f>
        <v>0</v>
      </c>
      <c r="M402">
        <f>DB402 - IF(AU402&gt;1, L402*CV402*100.0/(AW402*DP402), 0)</f>
        <v>0</v>
      </c>
      <c r="N402">
        <f>((T402-J402/2)*M402-L402)/(T402+J402/2)</f>
        <v>0</v>
      </c>
      <c r="O402">
        <f>N402*(DI402+DJ402)/1000.0</f>
        <v>0</v>
      </c>
      <c r="P402">
        <f>(DB402 - IF(AU402&gt;1, L402*CV402*100.0/(AW402*DP402), 0))*(DI402+DJ402)/1000.0</f>
        <v>0</v>
      </c>
      <c r="Q402">
        <f>2.0/((1/S402-1/R402)+SIGN(S402)*SQRT((1/S402-1/R402)*(1/S402-1/R402) + 4*CW402/((CW402+1)*(CW402+1))*(2*1/S402*1/R402-1/R402*1/R402)))</f>
        <v>0</v>
      </c>
      <c r="R402">
        <f>IF(LEFT(CX402,1)&lt;&gt;"0",IF(LEFT(CX402,1)="1",3.0,CY402),$D$5+$E$5*(DP402*DI402/($K$5*1000))+$F$5*(DP402*DI402/($K$5*1000))*MAX(MIN(CV402,$J$5),$I$5)*MAX(MIN(CV402,$J$5),$I$5)+$G$5*MAX(MIN(CV402,$J$5),$I$5)*(DP402*DI402/($K$5*1000))+$H$5*(DP402*DI402/($K$5*1000))*(DP402*DI402/($K$5*1000)))</f>
        <v>0</v>
      </c>
      <c r="S402">
        <f>J402*(1000-(1000*0.61365*exp(17.502*W402/(240.97+W402))/(DI402+DJ402)+DD402)/2)/(1000*0.61365*exp(17.502*W402/(240.97+W402))/(DI402+DJ402)-DD402)</f>
        <v>0</v>
      </c>
      <c r="T402">
        <f>1/((CW402+1)/(Q402/1.6)+1/(R402/1.37)) + CW402/((CW402+1)/(Q402/1.6) + CW402/(R402/1.37))</f>
        <v>0</v>
      </c>
      <c r="U402">
        <f>(CR402*CU402)</f>
        <v>0</v>
      </c>
      <c r="V402">
        <f>(DK402+(U402+2*0.95*5.67E-8*(((DK402+$B$7)+273)^4-(DK402+273)^4)-44100*J402)/(1.84*29.3*R402+8*0.95*5.67E-8*(DK402+273)^3))</f>
        <v>0</v>
      </c>
      <c r="W402">
        <f>($C$7*DL402+$D$7*DM402+$E$7*V402)</f>
        <v>0</v>
      </c>
      <c r="X402">
        <f>0.61365*exp(17.502*W402/(240.97+W402))</f>
        <v>0</v>
      </c>
      <c r="Y402">
        <f>(Z402/AA402*100)</f>
        <v>0</v>
      </c>
      <c r="Z402">
        <f>DD402*(DI402+DJ402)/1000</f>
        <v>0</v>
      </c>
      <c r="AA402">
        <f>0.61365*exp(17.502*DK402/(240.97+DK402))</f>
        <v>0</v>
      </c>
      <c r="AB402">
        <f>(X402-DD402*(DI402+DJ402)/1000)</f>
        <v>0</v>
      </c>
      <c r="AC402">
        <f>(-J402*44100)</f>
        <v>0</v>
      </c>
      <c r="AD402">
        <f>2*29.3*R402*0.92*(DK402-W402)</f>
        <v>0</v>
      </c>
      <c r="AE402">
        <f>2*0.95*5.67E-8*(((DK402+$B$7)+273)^4-(W402+273)^4)</f>
        <v>0</v>
      </c>
      <c r="AF402">
        <f>U402+AE402+AC402+AD402</f>
        <v>0</v>
      </c>
      <c r="AG402">
        <f>DH402*AU402*(DC402-DB402*(1000-AU402*DE402)/(1000-AU402*DD402))/(100*CV402)</f>
        <v>0</v>
      </c>
      <c r="AH402">
        <f>1000*DH402*AU402*(DD402-DE402)/(100*CV402*(1000-AU402*DD402))</f>
        <v>0</v>
      </c>
      <c r="AI402">
        <f>(AJ402 - AK402 - DI402*1E3/(8.314*(DK402+273.15)) * AM402/DH402 * AL402) * DH402/(100*CV402) * (1000 - DE402)/1000</f>
        <v>0</v>
      </c>
      <c r="AJ402">
        <v>428.15528506492</v>
      </c>
      <c r="AK402">
        <v>402.830472727273</v>
      </c>
      <c r="AL402">
        <v>-0.0770011661998715</v>
      </c>
      <c r="AM402">
        <v>66.0504921813524</v>
      </c>
      <c r="AN402">
        <f>(AP402 - AO402 + DI402*1E3/(8.314*(DK402+273.15)) * AR402/DH402 * AQ402) * DH402/(100*CV402) * 1000/(1000 - AP402)</f>
        <v>0</v>
      </c>
      <c r="AO402">
        <v>20.2098517488745</v>
      </c>
      <c r="AP402">
        <v>25.7426083916084</v>
      </c>
      <c r="AQ402">
        <v>-0.000392969696963786</v>
      </c>
      <c r="AR402">
        <v>92.47</v>
      </c>
      <c r="AS402">
        <v>0</v>
      </c>
      <c r="AT402">
        <v>0</v>
      </c>
      <c r="AU402">
        <f>IF(AS402*$H$13&gt;=AW402,1.0,(AW402/(AW402-AS402*$H$13)))</f>
        <v>0</v>
      </c>
      <c r="AV402">
        <f>(AU402-1)*100</f>
        <v>0</v>
      </c>
      <c r="AW402">
        <f>MAX(0,($B$13+$C$13*DP402)/(1+$D$13*DP402)*DI402/(DK402+273)*$E$13)</f>
        <v>0</v>
      </c>
      <c r="AX402" t="s">
        <v>418</v>
      </c>
      <c r="AY402" t="s">
        <v>418</v>
      </c>
      <c r="AZ402">
        <v>0</v>
      </c>
      <c r="BA402">
        <v>0</v>
      </c>
      <c r="BB402">
        <f>1-AZ402/BA402</f>
        <v>0</v>
      </c>
      <c r="BC402">
        <v>0</v>
      </c>
      <c r="BD402" t="s">
        <v>418</v>
      </c>
      <c r="BE402" t="s">
        <v>418</v>
      </c>
      <c r="BF402">
        <v>0</v>
      </c>
      <c r="BG402">
        <v>0</v>
      </c>
      <c r="BH402">
        <f>1-BF402/BG402</f>
        <v>0</v>
      </c>
      <c r="BI402">
        <v>0.5</v>
      </c>
      <c r="BJ402">
        <f>CS402</f>
        <v>0</v>
      </c>
      <c r="BK402">
        <f>L402</f>
        <v>0</v>
      </c>
      <c r="BL402">
        <f>BH402*BI402*BJ402</f>
        <v>0</v>
      </c>
      <c r="BM402">
        <f>(BK402-BC402)/BJ402</f>
        <v>0</v>
      </c>
      <c r="BN402">
        <f>(BA402-BG402)/BG402</f>
        <v>0</v>
      </c>
      <c r="BO402">
        <f>AZ402/(BB402+AZ402/BG402)</f>
        <v>0</v>
      </c>
      <c r="BP402" t="s">
        <v>418</v>
      </c>
      <c r="BQ402">
        <v>0</v>
      </c>
      <c r="BR402">
        <f>IF(BQ402&lt;&gt;0, BQ402, BO402)</f>
        <v>0</v>
      </c>
      <c r="BS402">
        <f>1-BR402/BG402</f>
        <v>0</v>
      </c>
      <c r="BT402">
        <f>(BG402-BF402)/(BG402-BR402)</f>
        <v>0</v>
      </c>
      <c r="BU402">
        <f>(BA402-BG402)/(BA402-BR402)</f>
        <v>0</v>
      </c>
      <c r="BV402">
        <f>(BG402-BF402)/(BG402-AZ402)</f>
        <v>0</v>
      </c>
      <c r="BW402">
        <f>(BA402-BG402)/(BA402-AZ402)</f>
        <v>0</v>
      </c>
      <c r="BX402">
        <f>(BT402*BR402/BF402)</f>
        <v>0</v>
      </c>
      <c r="BY402">
        <f>(1-BX402)</f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f>$B$11*DQ402+$C$11*DR402+$F$11*EC402*(1-EF402)</f>
        <v>0</v>
      </c>
      <c r="CS402">
        <f>CR402*CT402</f>
        <v>0</v>
      </c>
      <c r="CT402">
        <f>($B$11*$D$9+$C$11*$D$9+$F$11*((EP402+EH402)/MAX(EP402+EH402+EQ402, 0.1)*$I$9+EQ402/MAX(EP402+EH402+EQ402, 0.1)*$J$9))/($B$11+$C$11+$F$11)</f>
        <v>0</v>
      </c>
      <c r="CU402">
        <f>($B$11*$K$9+$C$11*$K$9+$F$11*((EP402+EH402)/MAX(EP402+EH402+EQ402, 0.1)*$P$9+EQ402/MAX(EP402+EH402+EQ402, 0.1)*$Q$9))/($B$11+$C$11+$F$11)</f>
        <v>0</v>
      </c>
      <c r="CV402">
        <v>6</v>
      </c>
      <c r="CW402">
        <v>0.5</v>
      </c>
      <c r="CX402" t="s">
        <v>419</v>
      </c>
      <c r="CY402">
        <v>2</v>
      </c>
      <c r="CZ402" t="b">
        <v>1</v>
      </c>
      <c r="DA402">
        <v>1659029437.25517</v>
      </c>
      <c r="DB402">
        <v>392.695482758621</v>
      </c>
      <c r="DC402">
        <v>419.511724137931</v>
      </c>
      <c r="DD402">
        <v>25.7541689655172</v>
      </c>
      <c r="DE402">
        <v>20.2208689655172</v>
      </c>
      <c r="DF402">
        <v>386.324827586207</v>
      </c>
      <c r="DG402">
        <v>25.2019931034483</v>
      </c>
      <c r="DH402">
        <v>500.041965517241</v>
      </c>
      <c r="DI402">
        <v>90.3722137931035</v>
      </c>
      <c r="DJ402">
        <v>0.0464642620689655</v>
      </c>
      <c r="DK402">
        <v>27.3745379310345</v>
      </c>
      <c r="DL402">
        <v>27.6304586206897</v>
      </c>
      <c r="DM402">
        <v>999.9</v>
      </c>
      <c r="DN402">
        <v>0</v>
      </c>
      <c r="DO402">
        <v>0</v>
      </c>
      <c r="DP402">
        <v>9983.96551724138</v>
      </c>
      <c r="DQ402">
        <v>0</v>
      </c>
      <c r="DR402">
        <v>18.0938</v>
      </c>
      <c r="DS402">
        <v>-26.8163103448276</v>
      </c>
      <c r="DT402">
        <v>403.07624137931</v>
      </c>
      <c r="DU402">
        <v>428.169689655172</v>
      </c>
      <c r="DV402">
        <v>5.53330172413793</v>
      </c>
      <c r="DW402">
        <v>419.511724137931</v>
      </c>
      <c r="DX402">
        <v>20.2208689655172</v>
      </c>
      <c r="DY402">
        <v>2.32746137931034</v>
      </c>
      <c r="DZ402">
        <v>1.82740344827586</v>
      </c>
      <c r="EA402">
        <v>19.867724137931</v>
      </c>
      <c r="EB402">
        <v>16.0231862068966</v>
      </c>
      <c r="EC402">
        <v>1999.96517241379</v>
      </c>
      <c r="ED402">
        <v>0.980002</v>
      </c>
      <c r="EE402">
        <v>0.0199982379310345</v>
      </c>
      <c r="EF402">
        <v>0</v>
      </c>
      <c r="EG402">
        <v>808.529517241379</v>
      </c>
      <c r="EH402">
        <v>5.00063</v>
      </c>
      <c r="EI402">
        <v>15932.1620689655</v>
      </c>
      <c r="EJ402">
        <v>17256.6103448276</v>
      </c>
      <c r="EK402">
        <v>38.437</v>
      </c>
      <c r="EL402">
        <v>38.4284482758621</v>
      </c>
      <c r="EM402">
        <v>37.9284482758621</v>
      </c>
      <c r="EN402">
        <v>37.75</v>
      </c>
      <c r="EO402">
        <v>39.3899655172414</v>
      </c>
      <c r="EP402">
        <v>1955.0724137931</v>
      </c>
      <c r="EQ402">
        <v>39.8920689655173</v>
      </c>
      <c r="ER402">
        <v>0</v>
      </c>
      <c r="ES402">
        <v>1659029443.9</v>
      </c>
      <c r="ET402">
        <v>0</v>
      </c>
      <c r="EU402">
        <v>808.53248</v>
      </c>
      <c r="EV402">
        <v>-1.1610769194043</v>
      </c>
      <c r="EW402">
        <v>-24.4153845810856</v>
      </c>
      <c r="EX402">
        <v>15932.184</v>
      </c>
      <c r="EY402">
        <v>15</v>
      </c>
      <c r="EZ402">
        <v>0</v>
      </c>
      <c r="FA402" t="s">
        <v>420</v>
      </c>
      <c r="FB402">
        <v>1657551626.5</v>
      </c>
      <c r="FC402">
        <v>1657551629</v>
      </c>
      <c r="FD402">
        <v>0</v>
      </c>
      <c r="FE402">
        <v>0.403</v>
      </c>
      <c r="FF402">
        <v>0.009</v>
      </c>
      <c r="FG402">
        <v>9.41</v>
      </c>
      <c r="FH402">
        <v>0.087</v>
      </c>
      <c r="FI402">
        <v>417</v>
      </c>
      <c r="FJ402">
        <v>17</v>
      </c>
      <c r="FK402">
        <v>1.61</v>
      </c>
      <c r="FL402">
        <v>0.59</v>
      </c>
      <c r="FM402">
        <v>-27.1006585365854</v>
      </c>
      <c r="FN402">
        <v>1.6185344947735</v>
      </c>
      <c r="FO402">
        <v>0.443061186093127</v>
      </c>
      <c r="FP402">
        <v>0</v>
      </c>
      <c r="FQ402">
        <v>808.615176470588</v>
      </c>
      <c r="FR402">
        <v>-1.25977081687082</v>
      </c>
      <c r="FS402">
        <v>0.23399628838035</v>
      </c>
      <c r="FT402">
        <v>0</v>
      </c>
      <c r="FU402">
        <v>5.51609292682927</v>
      </c>
      <c r="FV402">
        <v>0.223382508710809</v>
      </c>
      <c r="FW402">
        <v>0.0272893339517701</v>
      </c>
      <c r="FX402">
        <v>0</v>
      </c>
      <c r="FY402">
        <v>0</v>
      </c>
      <c r="FZ402">
        <v>3</v>
      </c>
      <c r="GA402" t="s">
        <v>427</v>
      </c>
      <c r="GB402">
        <v>2.97219</v>
      </c>
      <c r="GC402">
        <v>2.7003</v>
      </c>
      <c r="GD402">
        <v>0.0857209</v>
      </c>
      <c r="GE402">
        <v>0.0905767</v>
      </c>
      <c r="GF402">
        <v>0.108164</v>
      </c>
      <c r="GG402">
        <v>0.0924681</v>
      </c>
      <c r="GH402">
        <v>35598.9</v>
      </c>
      <c r="GI402">
        <v>38718.8</v>
      </c>
      <c r="GJ402">
        <v>35284.5</v>
      </c>
      <c r="GK402">
        <v>38613.1</v>
      </c>
      <c r="GL402">
        <v>44610.7</v>
      </c>
      <c r="GM402">
        <v>50610.9</v>
      </c>
      <c r="GN402">
        <v>55155.9</v>
      </c>
      <c r="GO402">
        <v>61934.2</v>
      </c>
      <c r="GP402">
        <v>1.9886</v>
      </c>
      <c r="GQ402">
        <v>1.8478</v>
      </c>
      <c r="GR402">
        <v>0.139922</v>
      </c>
      <c r="GS402">
        <v>0</v>
      </c>
      <c r="GT402">
        <v>25.3652</v>
      </c>
      <c r="GU402">
        <v>999.9</v>
      </c>
      <c r="GV402">
        <v>56.477</v>
      </c>
      <c r="GW402">
        <v>29.275</v>
      </c>
      <c r="GX402">
        <v>25.5377</v>
      </c>
      <c r="GY402">
        <v>56.6554</v>
      </c>
      <c r="GZ402">
        <v>43.4696</v>
      </c>
      <c r="HA402">
        <v>1</v>
      </c>
      <c r="HB402">
        <v>-0.0418293</v>
      </c>
      <c r="HC402">
        <v>0.148802</v>
      </c>
      <c r="HD402">
        <v>20.1138</v>
      </c>
      <c r="HE402">
        <v>5.19932</v>
      </c>
      <c r="HF402">
        <v>12.004</v>
      </c>
      <c r="HG402">
        <v>4.9756</v>
      </c>
      <c r="HH402">
        <v>3.294</v>
      </c>
      <c r="HI402">
        <v>9999</v>
      </c>
      <c r="HJ402">
        <v>9999</v>
      </c>
      <c r="HK402">
        <v>9999</v>
      </c>
      <c r="HL402">
        <v>629.2</v>
      </c>
      <c r="HM402">
        <v>1.86319</v>
      </c>
      <c r="HN402">
        <v>1.86804</v>
      </c>
      <c r="HO402">
        <v>1.86783</v>
      </c>
      <c r="HP402">
        <v>1.86893</v>
      </c>
      <c r="HQ402">
        <v>1.86981</v>
      </c>
      <c r="HR402">
        <v>1.8659</v>
      </c>
      <c r="HS402">
        <v>1.86691</v>
      </c>
      <c r="HT402">
        <v>1.86832</v>
      </c>
      <c r="HU402">
        <v>5</v>
      </c>
      <c r="HV402">
        <v>0</v>
      </c>
      <c r="HW402">
        <v>0</v>
      </c>
      <c r="HX402">
        <v>0</v>
      </c>
      <c r="HY402" t="s">
        <v>422</v>
      </c>
      <c r="HZ402" t="s">
        <v>423</v>
      </c>
      <c r="IA402" t="s">
        <v>424</v>
      </c>
      <c r="IB402" t="s">
        <v>424</v>
      </c>
      <c r="IC402" t="s">
        <v>424</v>
      </c>
      <c r="ID402" t="s">
        <v>424</v>
      </c>
      <c r="IE402">
        <v>0</v>
      </c>
      <c r="IF402">
        <v>100</v>
      </c>
      <c r="IG402">
        <v>100</v>
      </c>
      <c r="IH402">
        <v>6.368</v>
      </c>
      <c r="II402">
        <v>0.5515</v>
      </c>
      <c r="IJ402">
        <v>4.02706509432224</v>
      </c>
      <c r="IK402">
        <v>0.00601174518973114</v>
      </c>
      <c r="IL402">
        <v>2.77886958061485e-07</v>
      </c>
      <c r="IM402">
        <v>-3.54636231360687e-10</v>
      </c>
      <c r="IN402">
        <v>-0.0404303883988718</v>
      </c>
      <c r="IO402">
        <v>-0.0177815531441476</v>
      </c>
      <c r="IP402">
        <v>0.00205572605671414</v>
      </c>
      <c r="IQ402">
        <v>-1.65519735432211e-05</v>
      </c>
      <c r="IR402">
        <v>-4</v>
      </c>
      <c r="IS402">
        <v>1848</v>
      </c>
      <c r="IT402">
        <v>1</v>
      </c>
      <c r="IU402">
        <v>25</v>
      </c>
      <c r="IV402">
        <v>24630.3</v>
      </c>
      <c r="IW402">
        <v>24630.3</v>
      </c>
      <c r="IX402">
        <v>1.00708</v>
      </c>
      <c r="IY402">
        <v>2.61597</v>
      </c>
      <c r="IZ402">
        <v>1.54785</v>
      </c>
      <c r="JA402">
        <v>2.30347</v>
      </c>
      <c r="JB402">
        <v>1.34644</v>
      </c>
      <c r="JC402">
        <v>2.28394</v>
      </c>
      <c r="JD402">
        <v>33.6254</v>
      </c>
      <c r="JE402">
        <v>24.2101</v>
      </c>
      <c r="JF402">
        <v>18</v>
      </c>
      <c r="JG402">
        <v>502.537</v>
      </c>
      <c r="JH402">
        <v>411.688</v>
      </c>
      <c r="JI402">
        <v>24.9998</v>
      </c>
      <c r="JJ402">
        <v>26.6732</v>
      </c>
      <c r="JK402">
        <v>30.0001</v>
      </c>
      <c r="JL402">
        <v>26.6075</v>
      </c>
      <c r="JM402">
        <v>26.5484</v>
      </c>
      <c r="JN402">
        <v>20.119</v>
      </c>
      <c r="JO402">
        <v>28.4077</v>
      </c>
      <c r="JP402">
        <v>77.8165</v>
      </c>
      <c r="JQ402">
        <v>25</v>
      </c>
      <c r="JR402">
        <v>399.774</v>
      </c>
      <c r="JS402">
        <v>20.2246</v>
      </c>
      <c r="JT402">
        <v>102.316</v>
      </c>
      <c r="JU402">
        <v>103.09</v>
      </c>
    </row>
    <row r="403" spans="1:281">
      <c r="A403">
        <v>387</v>
      </c>
      <c r="B403">
        <v>1659029450.1</v>
      </c>
      <c r="C403">
        <v>5767</v>
      </c>
      <c r="D403" t="s">
        <v>1202</v>
      </c>
      <c r="E403" t="s">
        <v>1203</v>
      </c>
      <c r="F403">
        <v>5</v>
      </c>
      <c r="G403" t="s">
        <v>1199</v>
      </c>
      <c r="H403" t="s">
        <v>417</v>
      </c>
      <c r="I403">
        <v>1659029442.33214</v>
      </c>
      <c r="J403">
        <f>(K403)/1000</f>
        <v>0</v>
      </c>
      <c r="K403">
        <f>IF(CZ403, AN403, AH403)</f>
        <v>0</v>
      </c>
      <c r="L403">
        <f>IF(CZ403, AI403, AG403)</f>
        <v>0</v>
      </c>
      <c r="M403">
        <f>DB403 - IF(AU403&gt;1, L403*CV403*100.0/(AW403*DP403), 0)</f>
        <v>0</v>
      </c>
      <c r="N403">
        <f>((T403-J403/2)*M403-L403)/(T403+J403/2)</f>
        <v>0</v>
      </c>
      <c r="O403">
        <f>N403*(DI403+DJ403)/1000.0</f>
        <v>0</v>
      </c>
      <c r="P403">
        <f>(DB403 - IF(AU403&gt;1, L403*CV403*100.0/(AW403*DP403), 0))*(DI403+DJ403)/1000.0</f>
        <v>0</v>
      </c>
      <c r="Q403">
        <f>2.0/((1/S403-1/R403)+SIGN(S403)*SQRT((1/S403-1/R403)*(1/S403-1/R403) + 4*CW403/((CW403+1)*(CW403+1))*(2*1/S403*1/R403-1/R403*1/R403)))</f>
        <v>0</v>
      </c>
      <c r="R403">
        <f>IF(LEFT(CX403,1)&lt;&gt;"0",IF(LEFT(CX403,1)="1",3.0,CY403),$D$5+$E$5*(DP403*DI403/($K$5*1000))+$F$5*(DP403*DI403/($K$5*1000))*MAX(MIN(CV403,$J$5),$I$5)*MAX(MIN(CV403,$J$5),$I$5)+$G$5*MAX(MIN(CV403,$J$5),$I$5)*(DP403*DI403/($K$5*1000))+$H$5*(DP403*DI403/($K$5*1000))*(DP403*DI403/($K$5*1000)))</f>
        <v>0</v>
      </c>
      <c r="S403">
        <f>J403*(1000-(1000*0.61365*exp(17.502*W403/(240.97+W403))/(DI403+DJ403)+DD403)/2)/(1000*0.61365*exp(17.502*W403/(240.97+W403))/(DI403+DJ403)-DD403)</f>
        <v>0</v>
      </c>
      <c r="T403">
        <f>1/((CW403+1)/(Q403/1.6)+1/(R403/1.37)) + CW403/((CW403+1)/(Q403/1.6) + CW403/(R403/1.37))</f>
        <v>0</v>
      </c>
      <c r="U403">
        <f>(CR403*CU403)</f>
        <v>0</v>
      </c>
      <c r="V403">
        <f>(DK403+(U403+2*0.95*5.67E-8*(((DK403+$B$7)+273)^4-(DK403+273)^4)-44100*J403)/(1.84*29.3*R403+8*0.95*5.67E-8*(DK403+273)^3))</f>
        <v>0</v>
      </c>
      <c r="W403">
        <f>($C$7*DL403+$D$7*DM403+$E$7*V403)</f>
        <v>0</v>
      </c>
      <c r="X403">
        <f>0.61365*exp(17.502*W403/(240.97+W403))</f>
        <v>0</v>
      </c>
      <c r="Y403">
        <f>(Z403/AA403*100)</f>
        <v>0</v>
      </c>
      <c r="Z403">
        <f>DD403*(DI403+DJ403)/1000</f>
        <v>0</v>
      </c>
      <c r="AA403">
        <f>0.61365*exp(17.502*DK403/(240.97+DK403))</f>
        <v>0</v>
      </c>
      <c r="AB403">
        <f>(X403-DD403*(DI403+DJ403)/1000)</f>
        <v>0</v>
      </c>
      <c r="AC403">
        <f>(-J403*44100)</f>
        <v>0</v>
      </c>
      <c r="AD403">
        <f>2*29.3*R403*0.92*(DK403-W403)</f>
        <v>0</v>
      </c>
      <c r="AE403">
        <f>2*0.95*5.67E-8*(((DK403+$B$7)+273)^4-(W403+273)^4)</f>
        <v>0</v>
      </c>
      <c r="AF403">
        <f>U403+AE403+AC403+AD403</f>
        <v>0</v>
      </c>
      <c r="AG403">
        <f>DH403*AU403*(DC403-DB403*(1000-AU403*DE403)/(1000-AU403*DD403))/(100*CV403)</f>
        <v>0</v>
      </c>
      <c r="AH403">
        <f>1000*DH403*AU403*(DD403-DE403)/(100*CV403*(1000-AU403*DD403))</f>
        <v>0</v>
      </c>
      <c r="AI403">
        <f>(AJ403 - AK403 - DI403*1E3/(8.314*(DK403+273.15)) * AM403/DH403 * AL403) * DH403/(100*CV403) * (1000 - DE403)/1000</f>
        <v>0</v>
      </c>
      <c r="AJ403">
        <v>416.20829685687</v>
      </c>
      <c r="AK403">
        <v>397.263878787879</v>
      </c>
      <c r="AL403">
        <v>-1.33158755852562</v>
      </c>
      <c r="AM403">
        <v>66.0504921813524</v>
      </c>
      <c r="AN403">
        <f>(AP403 - AO403 + DI403*1E3/(8.314*(DK403+273.15)) * AR403/DH403 * AQ403) * DH403/(100*CV403) * 1000/(1000 - AP403)</f>
        <v>0</v>
      </c>
      <c r="AO403">
        <v>20.2088000822944</v>
      </c>
      <c r="AP403">
        <v>25.7400874125874</v>
      </c>
      <c r="AQ403">
        <v>-0.000271867768593231</v>
      </c>
      <c r="AR403">
        <v>92.47</v>
      </c>
      <c r="AS403">
        <v>0</v>
      </c>
      <c r="AT403">
        <v>0</v>
      </c>
      <c r="AU403">
        <f>IF(AS403*$H$13&gt;=AW403,1.0,(AW403/(AW403-AS403*$H$13)))</f>
        <v>0</v>
      </c>
      <c r="AV403">
        <f>(AU403-1)*100</f>
        <v>0</v>
      </c>
      <c r="AW403">
        <f>MAX(0,($B$13+$C$13*DP403)/(1+$D$13*DP403)*DI403/(DK403+273)*$E$13)</f>
        <v>0</v>
      </c>
      <c r="AX403" t="s">
        <v>418</v>
      </c>
      <c r="AY403" t="s">
        <v>418</v>
      </c>
      <c r="AZ403">
        <v>0</v>
      </c>
      <c r="BA403">
        <v>0</v>
      </c>
      <c r="BB403">
        <f>1-AZ403/BA403</f>
        <v>0</v>
      </c>
      <c r="BC403">
        <v>0</v>
      </c>
      <c r="BD403" t="s">
        <v>418</v>
      </c>
      <c r="BE403" t="s">
        <v>418</v>
      </c>
      <c r="BF403">
        <v>0</v>
      </c>
      <c r="BG403">
        <v>0</v>
      </c>
      <c r="BH403">
        <f>1-BF403/BG403</f>
        <v>0</v>
      </c>
      <c r="BI403">
        <v>0.5</v>
      </c>
      <c r="BJ403">
        <f>CS403</f>
        <v>0</v>
      </c>
      <c r="BK403">
        <f>L403</f>
        <v>0</v>
      </c>
      <c r="BL403">
        <f>BH403*BI403*BJ403</f>
        <v>0</v>
      </c>
      <c r="BM403">
        <f>(BK403-BC403)/BJ403</f>
        <v>0</v>
      </c>
      <c r="BN403">
        <f>(BA403-BG403)/BG403</f>
        <v>0</v>
      </c>
      <c r="BO403">
        <f>AZ403/(BB403+AZ403/BG403)</f>
        <v>0</v>
      </c>
      <c r="BP403" t="s">
        <v>418</v>
      </c>
      <c r="BQ403">
        <v>0</v>
      </c>
      <c r="BR403">
        <f>IF(BQ403&lt;&gt;0, BQ403, BO403)</f>
        <v>0</v>
      </c>
      <c r="BS403">
        <f>1-BR403/BG403</f>
        <v>0</v>
      </c>
      <c r="BT403">
        <f>(BG403-BF403)/(BG403-BR403)</f>
        <v>0</v>
      </c>
      <c r="BU403">
        <f>(BA403-BG403)/(BA403-BR403)</f>
        <v>0</v>
      </c>
      <c r="BV403">
        <f>(BG403-BF403)/(BG403-AZ403)</f>
        <v>0</v>
      </c>
      <c r="BW403">
        <f>(BA403-BG403)/(BA403-AZ403)</f>
        <v>0</v>
      </c>
      <c r="BX403">
        <f>(BT403*BR403/BF403)</f>
        <v>0</v>
      </c>
      <c r="BY403">
        <f>(1-BX403)</f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f>$B$11*DQ403+$C$11*DR403+$F$11*EC403*(1-EF403)</f>
        <v>0</v>
      </c>
      <c r="CS403">
        <f>CR403*CT403</f>
        <v>0</v>
      </c>
      <c r="CT403">
        <f>($B$11*$D$9+$C$11*$D$9+$F$11*((EP403+EH403)/MAX(EP403+EH403+EQ403, 0.1)*$I$9+EQ403/MAX(EP403+EH403+EQ403, 0.1)*$J$9))/($B$11+$C$11+$F$11)</f>
        <v>0</v>
      </c>
      <c r="CU403">
        <f>($B$11*$K$9+$C$11*$K$9+$F$11*((EP403+EH403)/MAX(EP403+EH403+EQ403, 0.1)*$P$9+EQ403/MAX(EP403+EH403+EQ403, 0.1)*$Q$9))/($B$11+$C$11+$F$11)</f>
        <v>0</v>
      </c>
      <c r="CV403">
        <v>6</v>
      </c>
      <c r="CW403">
        <v>0.5</v>
      </c>
      <c r="CX403" t="s">
        <v>419</v>
      </c>
      <c r="CY403">
        <v>2</v>
      </c>
      <c r="CZ403" t="b">
        <v>1</v>
      </c>
      <c r="DA403">
        <v>1659029442.33214</v>
      </c>
      <c r="DB403">
        <v>391.743285714286</v>
      </c>
      <c r="DC403">
        <v>415.314107142857</v>
      </c>
      <c r="DD403">
        <v>25.7443892857143</v>
      </c>
      <c r="DE403">
        <v>20.2098392857143</v>
      </c>
      <c r="DF403">
        <v>385.378464285714</v>
      </c>
      <c r="DG403">
        <v>25.1927107142857</v>
      </c>
      <c r="DH403">
        <v>500.031071428571</v>
      </c>
      <c r="DI403">
        <v>90.3721</v>
      </c>
      <c r="DJ403">
        <v>0.0461127142857143</v>
      </c>
      <c r="DK403">
        <v>27.3706142857143</v>
      </c>
      <c r="DL403">
        <v>27.6328357142857</v>
      </c>
      <c r="DM403">
        <v>999.9</v>
      </c>
      <c r="DN403">
        <v>0</v>
      </c>
      <c r="DO403">
        <v>0</v>
      </c>
      <c r="DP403">
        <v>9998.03571428571</v>
      </c>
      <c r="DQ403">
        <v>0</v>
      </c>
      <c r="DR403">
        <v>18.0938</v>
      </c>
      <c r="DS403">
        <v>-23.57085</v>
      </c>
      <c r="DT403">
        <v>402.094892857143</v>
      </c>
      <c r="DU403">
        <v>423.880714285714</v>
      </c>
      <c r="DV403">
        <v>5.53453964285714</v>
      </c>
      <c r="DW403">
        <v>415.314107142857</v>
      </c>
      <c r="DX403">
        <v>20.2098392857143</v>
      </c>
      <c r="DY403">
        <v>2.32657428571429</v>
      </c>
      <c r="DZ403">
        <v>1.82640535714286</v>
      </c>
      <c r="EA403">
        <v>19.861575</v>
      </c>
      <c r="EB403">
        <v>16.0146321428571</v>
      </c>
      <c r="EC403">
        <v>1999.98714285714</v>
      </c>
      <c r="ED403">
        <v>0.980001107142857</v>
      </c>
      <c r="EE403">
        <v>0.0199991071428571</v>
      </c>
      <c r="EF403">
        <v>0</v>
      </c>
      <c r="EG403">
        <v>808.459607142857</v>
      </c>
      <c r="EH403">
        <v>5.00063</v>
      </c>
      <c r="EI403">
        <v>15931.4785714286</v>
      </c>
      <c r="EJ403">
        <v>17256.7928571429</v>
      </c>
      <c r="EK403">
        <v>38.437</v>
      </c>
      <c r="EL403">
        <v>38.4347857142857</v>
      </c>
      <c r="EM403">
        <v>37.9237142857143</v>
      </c>
      <c r="EN403">
        <v>37.75</v>
      </c>
      <c r="EO403">
        <v>39.3905</v>
      </c>
      <c r="EP403">
        <v>1955.0925</v>
      </c>
      <c r="EQ403">
        <v>39.8939285714286</v>
      </c>
      <c r="ER403">
        <v>0</v>
      </c>
      <c r="ES403">
        <v>1659029449.3</v>
      </c>
      <c r="ET403">
        <v>0</v>
      </c>
      <c r="EU403">
        <v>808.468730769231</v>
      </c>
      <c r="EV403">
        <v>-1.22047862864461</v>
      </c>
      <c r="EW403">
        <v>-5.11111114309989</v>
      </c>
      <c r="EX403">
        <v>15931.5038461538</v>
      </c>
      <c r="EY403">
        <v>15</v>
      </c>
      <c r="EZ403">
        <v>0</v>
      </c>
      <c r="FA403" t="s">
        <v>420</v>
      </c>
      <c r="FB403">
        <v>1657551626.5</v>
      </c>
      <c r="FC403">
        <v>1657551629</v>
      </c>
      <c r="FD403">
        <v>0</v>
      </c>
      <c r="FE403">
        <v>0.403</v>
      </c>
      <c r="FF403">
        <v>0.009</v>
      </c>
      <c r="FG403">
        <v>9.41</v>
      </c>
      <c r="FH403">
        <v>0.087</v>
      </c>
      <c r="FI403">
        <v>417</v>
      </c>
      <c r="FJ403">
        <v>17</v>
      </c>
      <c r="FK403">
        <v>1.61</v>
      </c>
      <c r="FL403">
        <v>0.59</v>
      </c>
      <c r="FM403">
        <v>-24.5803853658537</v>
      </c>
      <c r="FN403">
        <v>34.8399282229965</v>
      </c>
      <c r="FO403">
        <v>4.27348959691115</v>
      </c>
      <c r="FP403">
        <v>0</v>
      </c>
      <c r="FQ403">
        <v>808.502705882353</v>
      </c>
      <c r="FR403">
        <v>-1.05909854929141</v>
      </c>
      <c r="FS403">
        <v>0.228755524447823</v>
      </c>
      <c r="FT403">
        <v>0</v>
      </c>
      <c r="FU403">
        <v>5.53140975609756</v>
      </c>
      <c r="FV403">
        <v>0.0333681533101116</v>
      </c>
      <c r="FW403">
        <v>0.0134707532314804</v>
      </c>
      <c r="FX403">
        <v>1</v>
      </c>
      <c r="FY403">
        <v>1</v>
      </c>
      <c r="FZ403">
        <v>3</v>
      </c>
      <c r="GA403" t="s">
        <v>421</v>
      </c>
      <c r="GB403">
        <v>2.97322</v>
      </c>
      <c r="GC403">
        <v>2.70018</v>
      </c>
      <c r="GD403">
        <v>0.0846645</v>
      </c>
      <c r="GE403">
        <v>0.0881212</v>
      </c>
      <c r="GF403">
        <v>0.108162</v>
      </c>
      <c r="GG403">
        <v>0.0924613</v>
      </c>
      <c r="GH403">
        <v>35639.8</v>
      </c>
      <c r="GI403">
        <v>38823.4</v>
      </c>
      <c r="GJ403">
        <v>35284.3</v>
      </c>
      <c r="GK403">
        <v>38613.2</v>
      </c>
      <c r="GL403">
        <v>44610.7</v>
      </c>
      <c r="GM403">
        <v>50610.6</v>
      </c>
      <c r="GN403">
        <v>55155.8</v>
      </c>
      <c r="GO403">
        <v>61933.5</v>
      </c>
      <c r="GP403">
        <v>1.9886</v>
      </c>
      <c r="GQ403">
        <v>1.8474</v>
      </c>
      <c r="GR403">
        <v>0.135899</v>
      </c>
      <c r="GS403">
        <v>0</v>
      </c>
      <c r="GT403">
        <v>25.3673</v>
      </c>
      <c r="GU403">
        <v>999.9</v>
      </c>
      <c r="GV403">
        <v>56.452</v>
      </c>
      <c r="GW403">
        <v>29.265</v>
      </c>
      <c r="GX403">
        <v>25.511</v>
      </c>
      <c r="GY403">
        <v>56.0054</v>
      </c>
      <c r="GZ403">
        <v>42.9247</v>
      </c>
      <c r="HA403">
        <v>1</v>
      </c>
      <c r="HB403">
        <v>-0.0417683</v>
      </c>
      <c r="HC403">
        <v>0.147495</v>
      </c>
      <c r="HD403">
        <v>20.1137</v>
      </c>
      <c r="HE403">
        <v>5.19932</v>
      </c>
      <c r="HF403">
        <v>12.004</v>
      </c>
      <c r="HG403">
        <v>4.976</v>
      </c>
      <c r="HH403">
        <v>3.2936</v>
      </c>
      <c r="HI403">
        <v>9999</v>
      </c>
      <c r="HJ403">
        <v>9999</v>
      </c>
      <c r="HK403">
        <v>9999</v>
      </c>
      <c r="HL403">
        <v>629.2</v>
      </c>
      <c r="HM403">
        <v>1.86319</v>
      </c>
      <c r="HN403">
        <v>1.86813</v>
      </c>
      <c r="HO403">
        <v>1.86783</v>
      </c>
      <c r="HP403">
        <v>1.86896</v>
      </c>
      <c r="HQ403">
        <v>1.86981</v>
      </c>
      <c r="HR403">
        <v>1.86584</v>
      </c>
      <c r="HS403">
        <v>1.86691</v>
      </c>
      <c r="HT403">
        <v>1.86829</v>
      </c>
      <c r="HU403">
        <v>5</v>
      </c>
      <c r="HV403">
        <v>0</v>
      </c>
      <c r="HW403">
        <v>0</v>
      </c>
      <c r="HX403">
        <v>0</v>
      </c>
      <c r="HY403" t="s">
        <v>422</v>
      </c>
      <c r="HZ403" t="s">
        <v>423</v>
      </c>
      <c r="IA403" t="s">
        <v>424</v>
      </c>
      <c r="IB403" t="s">
        <v>424</v>
      </c>
      <c r="IC403" t="s">
        <v>424</v>
      </c>
      <c r="ID403" t="s">
        <v>424</v>
      </c>
      <c r="IE403">
        <v>0</v>
      </c>
      <c r="IF403">
        <v>100</v>
      </c>
      <c r="IG403">
        <v>100</v>
      </c>
      <c r="IH403">
        <v>6.331</v>
      </c>
      <c r="II403">
        <v>0.5514</v>
      </c>
      <c r="IJ403">
        <v>4.02706509432224</v>
      </c>
      <c r="IK403">
        <v>0.00601174518973114</v>
      </c>
      <c r="IL403">
        <v>2.77886958061485e-07</v>
      </c>
      <c r="IM403">
        <v>-3.54636231360687e-10</v>
      </c>
      <c r="IN403">
        <v>-0.0404303883988718</v>
      </c>
      <c r="IO403">
        <v>-0.0177815531441476</v>
      </c>
      <c r="IP403">
        <v>0.00205572605671414</v>
      </c>
      <c r="IQ403">
        <v>-1.65519735432211e-05</v>
      </c>
      <c r="IR403">
        <v>-4</v>
      </c>
      <c r="IS403">
        <v>1848</v>
      </c>
      <c r="IT403">
        <v>1</v>
      </c>
      <c r="IU403">
        <v>25</v>
      </c>
      <c r="IV403">
        <v>24630.4</v>
      </c>
      <c r="IW403">
        <v>24630.4</v>
      </c>
      <c r="IX403">
        <v>0.976562</v>
      </c>
      <c r="IY403">
        <v>2.60132</v>
      </c>
      <c r="IZ403">
        <v>1.54785</v>
      </c>
      <c r="JA403">
        <v>2.30347</v>
      </c>
      <c r="JB403">
        <v>1.34644</v>
      </c>
      <c r="JC403">
        <v>2.4353</v>
      </c>
      <c r="JD403">
        <v>33.6254</v>
      </c>
      <c r="JE403">
        <v>24.2276</v>
      </c>
      <c r="JF403">
        <v>18</v>
      </c>
      <c r="JG403">
        <v>502.538</v>
      </c>
      <c r="JH403">
        <v>411.462</v>
      </c>
      <c r="JI403">
        <v>24.9998</v>
      </c>
      <c r="JJ403">
        <v>26.6755</v>
      </c>
      <c r="JK403">
        <v>30.0001</v>
      </c>
      <c r="JL403">
        <v>26.6075</v>
      </c>
      <c r="JM403">
        <v>26.5484</v>
      </c>
      <c r="JN403">
        <v>19.5273</v>
      </c>
      <c r="JO403">
        <v>28.4077</v>
      </c>
      <c r="JP403">
        <v>77.8165</v>
      </c>
      <c r="JQ403">
        <v>25</v>
      </c>
      <c r="JR403">
        <v>386.337</v>
      </c>
      <c r="JS403">
        <v>20.2204</v>
      </c>
      <c r="JT403">
        <v>102.315</v>
      </c>
      <c r="JU403">
        <v>103.09</v>
      </c>
    </row>
    <row r="404" spans="1:281">
      <c r="A404">
        <v>388</v>
      </c>
      <c r="B404">
        <v>1659029455.1</v>
      </c>
      <c r="C404">
        <v>5772</v>
      </c>
      <c r="D404" t="s">
        <v>1204</v>
      </c>
      <c r="E404" t="s">
        <v>1205</v>
      </c>
      <c r="F404">
        <v>5</v>
      </c>
      <c r="G404" t="s">
        <v>1199</v>
      </c>
      <c r="H404" t="s">
        <v>417</v>
      </c>
      <c r="I404">
        <v>1659029447.6</v>
      </c>
      <c r="J404">
        <f>(K404)/1000</f>
        <v>0</v>
      </c>
      <c r="K404">
        <f>IF(CZ404, AN404, AH404)</f>
        <v>0</v>
      </c>
      <c r="L404">
        <f>IF(CZ404, AI404, AG404)</f>
        <v>0</v>
      </c>
      <c r="M404">
        <f>DB404 - IF(AU404&gt;1, L404*CV404*100.0/(AW404*DP404), 0)</f>
        <v>0</v>
      </c>
      <c r="N404">
        <f>((T404-J404/2)*M404-L404)/(T404+J404/2)</f>
        <v>0</v>
      </c>
      <c r="O404">
        <f>N404*(DI404+DJ404)/1000.0</f>
        <v>0</v>
      </c>
      <c r="P404">
        <f>(DB404 - IF(AU404&gt;1, L404*CV404*100.0/(AW404*DP404), 0))*(DI404+DJ404)/1000.0</f>
        <v>0</v>
      </c>
      <c r="Q404">
        <f>2.0/((1/S404-1/R404)+SIGN(S404)*SQRT((1/S404-1/R404)*(1/S404-1/R404) + 4*CW404/((CW404+1)*(CW404+1))*(2*1/S404*1/R404-1/R404*1/R404)))</f>
        <v>0</v>
      </c>
      <c r="R404">
        <f>IF(LEFT(CX404,1)&lt;&gt;"0",IF(LEFT(CX404,1)="1",3.0,CY404),$D$5+$E$5*(DP404*DI404/($K$5*1000))+$F$5*(DP404*DI404/($K$5*1000))*MAX(MIN(CV404,$J$5),$I$5)*MAX(MIN(CV404,$J$5),$I$5)+$G$5*MAX(MIN(CV404,$J$5),$I$5)*(DP404*DI404/($K$5*1000))+$H$5*(DP404*DI404/($K$5*1000))*(DP404*DI404/($K$5*1000)))</f>
        <v>0</v>
      </c>
      <c r="S404">
        <f>J404*(1000-(1000*0.61365*exp(17.502*W404/(240.97+W404))/(DI404+DJ404)+DD404)/2)/(1000*0.61365*exp(17.502*W404/(240.97+W404))/(DI404+DJ404)-DD404)</f>
        <v>0</v>
      </c>
      <c r="T404">
        <f>1/((CW404+1)/(Q404/1.6)+1/(R404/1.37)) + CW404/((CW404+1)/(Q404/1.6) + CW404/(R404/1.37))</f>
        <v>0</v>
      </c>
      <c r="U404">
        <f>(CR404*CU404)</f>
        <v>0</v>
      </c>
      <c r="V404">
        <f>(DK404+(U404+2*0.95*5.67E-8*(((DK404+$B$7)+273)^4-(DK404+273)^4)-44100*J404)/(1.84*29.3*R404+8*0.95*5.67E-8*(DK404+273)^3))</f>
        <v>0</v>
      </c>
      <c r="W404">
        <f>($C$7*DL404+$D$7*DM404+$E$7*V404)</f>
        <v>0</v>
      </c>
      <c r="X404">
        <f>0.61365*exp(17.502*W404/(240.97+W404))</f>
        <v>0</v>
      </c>
      <c r="Y404">
        <f>(Z404/AA404*100)</f>
        <v>0</v>
      </c>
      <c r="Z404">
        <f>DD404*(DI404+DJ404)/1000</f>
        <v>0</v>
      </c>
      <c r="AA404">
        <f>0.61365*exp(17.502*DK404/(240.97+DK404))</f>
        <v>0</v>
      </c>
      <c r="AB404">
        <f>(X404-DD404*(DI404+DJ404)/1000)</f>
        <v>0</v>
      </c>
      <c r="AC404">
        <f>(-J404*44100)</f>
        <v>0</v>
      </c>
      <c r="AD404">
        <f>2*29.3*R404*0.92*(DK404-W404)</f>
        <v>0</v>
      </c>
      <c r="AE404">
        <f>2*0.95*5.67E-8*(((DK404+$B$7)+273)^4-(W404+273)^4)</f>
        <v>0</v>
      </c>
      <c r="AF404">
        <f>U404+AE404+AC404+AD404</f>
        <v>0</v>
      </c>
      <c r="AG404">
        <f>DH404*AU404*(DC404-DB404*(1000-AU404*DE404)/(1000-AU404*DD404))/(100*CV404)</f>
        <v>0</v>
      </c>
      <c r="AH404">
        <f>1000*DH404*AU404*(DD404-DE404)/(100*CV404*(1000-AU404*DD404))</f>
        <v>0</v>
      </c>
      <c r="AI404">
        <f>(AJ404 - AK404 - DI404*1E3/(8.314*(DK404+273.15)) * AM404/DH404 * AL404) * DH404/(100*CV404) * (1000 - DE404)/1000</f>
        <v>0</v>
      </c>
      <c r="AJ404">
        <v>400.035514688013</v>
      </c>
      <c r="AK404">
        <v>386.333084848485</v>
      </c>
      <c r="AL404">
        <v>-2.31718512656307</v>
      </c>
      <c r="AM404">
        <v>66.0504921813524</v>
      </c>
      <c r="AN404">
        <f>(AP404 - AO404 + DI404*1E3/(8.314*(DK404+273.15)) * AR404/DH404 * AQ404) * DH404/(100*CV404) * 1000/(1000 - AP404)</f>
        <v>0</v>
      </c>
      <c r="AO404">
        <v>20.2067675641126</v>
      </c>
      <c r="AP404">
        <v>25.7451972027972</v>
      </c>
      <c r="AQ404">
        <v>-0.000286621212120511</v>
      </c>
      <c r="AR404">
        <v>92.47</v>
      </c>
      <c r="AS404">
        <v>0</v>
      </c>
      <c r="AT404">
        <v>0</v>
      </c>
      <c r="AU404">
        <f>IF(AS404*$H$13&gt;=AW404,1.0,(AW404/(AW404-AS404*$H$13)))</f>
        <v>0</v>
      </c>
      <c r="AV404">
        <f>(AU404-1)*100</f>
        <v>0</v>
      </c>
      <c r="AW404">
        <f>MAX(0,($B$13+$C$13*DP404)/(1+$D$13*DP404)*DI404/(DK404+273)*$E$13)</f>
        <v>0</v>
      </c>
      <c r="AX404" t="s">
        <v>418</v>
      </c>
      <c r="AY404" t="s">
        <v>418</v>
      </c>
      <c r="AZ404">
        <v>0</v>
      </c>
      <c r="BA404">
        <v>0</v>
      </c>
      <c r="BB404">
        <f>1-AZ404/BA404</f>
        <v>0</v>
      </c>
      <c r="BC404">
        <v>0</v>
      </c>
      <c r="BD404" t="s">
        <v>418</v>
      </c>
      <c r="BE404" t="s">
        <v>418</v>
      </c>
      <c r="BF404">
        <v>0</v>
      </c>
      <c r="BG404">
        <v>0</v>
      </c>
      <c r="BH404">
        <f>1-BF404/BG404</f>
        <v>0</v>
      </c>
      <c r="BI404">
        <v>0.5</v>
      </c>
      <c r="BJ404">
        <f>CS404</f>
        <v>0</v>
      </c>
      <c r="BK404">
        <f>L404</f>
        <v>0</v>
      </c>
      <c r="BL404">
        <f>BH404*BI404*BJ404</f>
        <v>0</v>
      </c>
      <c r="BM404">
        <f>(BK404-BC404)/BJ404</f>
        <v>0</v>
      </c>
      <c r="BN404">
        <f>(BA404-BG404)/BG404</f>
        <v>0</v>
      </c>
      <c r="BO404">
        <f>AZ404/(BB404+AZ404/BG404)</f>
        <v>0</v>
      </c>
      <c r="BP404" t="s">
        <v>418</v>
      </c>
      <c r="BQ404">
        <v>0</v>
      </c>
      <c r="BR404">
        <f>IF(BQ404&lt;&gt;0, BQ404, BO404)</f>
        <v>0</v>
      </c>
      <c r="BS404">
        <f>1-BR404/BG404</f>
        <v>0</v>
      </c>
      <c r="BT404">
        <f>(BG404-BF404)/(BG404-BR404)</f>
        <v>0</v>
      </c>
      <c r="BU404">
        <f>(BA404-BG404)/(BA404-BR404)</f>
        <v>0</v>
      </c>
      <c r="BV404">
        <f>(BG404-BF404)/(BG404-AZ404)</f>
        <v>0</v>
      </c>
      <c r="BW404">
        <f>(BA404-BG404)/(BA404-AZ404)</f>
        <v>0</v>
      </c>
      <c r="BX404">
        <f>(BT404*BR404/BF404)</f>
        <v>0</v>
      </c>
      <c r="BY404">
        <f>(1-BX404)</f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f>$B$11*DQ404+$C$11*DR404+$F$11*EC404*(1-EF404)</f>
        <v>0</v>
      </c>
      <c r="CS404">
        <f>CR404*CT404</f>
        <v>0</v>
      </c>
      <c r="CT404">
        <f>($B$11*$D$9+$C$11*$D$9+$F$11*((EP404+EH404)/MAX(EP404+EH404+EQ404, 0.1)*$I$9+EQ404/MAX(EP404+EH404+EQ404, 0.1)*$J$9))/($B$11+$C$11+$F$11)</f>
        <v>0</v>
      </c>
      <c r="CU404">
        <f>($B$11*$K$9+$C$11*$K$9+$F$11*((EP404+EH404)/MAX(EP404+EH404+EQ404, 0.1)*$P$9+EQ404/MAX(EP404+EH404+EQ404, 0.1)*$Q$9))/($B$11+$C$11+$F$11)</f>
        <v>0</v>
      </c>
      <c r="CV404">
        <v>6</v>
      </c>
      <c r="CW404">
        <v>0.5</v>
      </c>
      <c r="CX404" t="s">
        <v>419</v>
      </c>
      <c r="CY404">
        <v>2</v>
      </c>
      <c r="CZ404" t="b">
        <v>1</v>
      </c>
      <c r="DA404">
        <v>1659029447.6</v>
      </c>
      <c r="DB404">
        <v>387.801592592593</v>
      </c>
      <c r="DC404">
        <v>405.518259259259</v>
      </c>
      <c r="DD404">
        <v>25.7402444444444</v>
      </c>
      <c r="DE404">
        <v>20.2082</v>
      </c>
      <c r="DF404">
        <v>381.460518518519</v>
      </c>
      <c r="DG404">
        <v>25.1887851851852</v>
      </c>
      <c r="DH404">
        <v>500.065148148148</v>
      </c>
      <c r="DI404">
        <v>90.3711111111111</v>
      </c>
      <c r="DJ404">
        <v>0.0459477</v>
      </c>
      <c r="DK404">
        <v>27.3677444444444</v>
      </c>
      <c r="DL404">
        <v>27.6274555555556</v>
      </c>
      <c r="DM404">
        <v>999.9</v>
      </c>
      <c r="DN404">
        <v>0</v>
      </c>
      <c r="DO404">
        <v>0</v>
      </c>
      <c r="DP404">
        <v>9999.07407407407</v>
      </c>
      <c r="DQ404">
        <v>0</v>
      </c>
      <c r="DR404">
        <v>18.0978851851852</v>
      </c>
      <c r="DS404">
        <v>-17.7167781481481</v>
      </c>
      <c r="DT404">
        <v>398.047296296296</v>
      </c>
      <c r="DU404">
        <v>413.882185185185</v>
      </c>
      <c r="DV404">
        <v>5.53203481481481</v>
      </c>
      <c r="DW404">
        <v>405.518259259259</v>
      </c>
      <c r="DX404">
        <v>20.2082</v>
      </c>
      <c r="DY404">
        <v>2.32617407407407</v>
      </c>
      <c r="DZ404">
        <v>1.82623777777778</v>
      </c>
      <c r="EA404">
        <v>19.8588074074074</v>
      </c>
      <c r="EB404">
        <v>16.0131962962963</v>
      </c>
      <c r="EC404">
        <v>2000.00296296296</v>
      </c>
      <c r="ED404">
        <v>0.980000185185185</v>
      </c>
      <c r="EE404">
        <v>0.0200000407407407</v>
      </c>
      <c r="EF404">
        <v>0</v>
      </c>
      <c r="EG404">
        <v>808.316111111111</v>
      </c>
      <c r="EH404">
        <v>5.00063</v>
      </c>
      <c r="EI404">
        <v>15929.1074074074</v>
      </c>
      <c r="EJ404">
        <v>17256.9148148148</v>
      </c>
      <c r="EK404">
        <v>38.437</v>
      </c>
      <c r="EL404">
        <v>38.437</v>
      </c>
      <c r="EM404">
        <v>37.9324074074074</v>
      </c>
      <c r="EN404">
        <v>37.75</v>
      </c>
      <c r="EO404">
        <v>39.3864814814815</v>
      </c>
      <c r="EP404">
        <v>1955.1062962963</v>
      </c>
      <c r="EQ404">
        <v>39.8962962962963</v>
      </c>
      <c r="ER404">
        <v>0</v>
      </c>
      <c r="ES404">
        <v>1659029454.1</v>
      </c>
      <c r="ET404">
        <v>0</v>
      </c>
      <c r="EU404">
        <v>808.304076923077</v>
      </c>
      <c r="EV404">
        <v>-2.44458118924489</v>
      </c>
      <c r="EW404">
        <v>-38.4170940209035</v>
      </c>
      <c r="EX404">
        <v>15928.7576923077</v>
      </c>
      <c r="EY404">
        <v>15</v>
      </c>
      <c r="EZ404">
        <v>0</v>
      </c>
      <c r="FA404" t="s">
        <v>420</v>
      </c>
      <c r="FB404">
        <v>1657551626.5</v>
      </c>
      <c r="FC404">
        <v>1657551629</v>
      </c>
      <c r="FD404">
        <v>0</v>
      </c>
      <c r="FE404">
        <v>0.403</v>
      </c>
      <c r="FF404">
        <v>0.009</v>
      </c>
      <c r="FG404">
        <v>9.41</v>
      </c>
      <c r="FH404">
        <v>0.087</v>
      </c>
      <c r="FI404">
        <v>417</v>
      </c>
      <c r="FJ404">
        <v>17</v>
      </c>
      <c r="FK404">
        <v>1.61</v>
      </c>
      <c r="FL404">
        <v>0.59</v>
      </c>
      <c r="FM404">
        <v>-21.3975358536585</v>
      </c>
      <c r="FN404">
        <v>62.4656180487804</v>
      </c>
      <c r="FO404">
        <v>6.61682018711809</v>
      </c>
      <c r="FP404">
        <v>0</v>
      </c>
      <c r="FQ404">
        <v>808.436705882353</v>
      </c>
      <c r="FR404">
        <v>-1.29613444928586</v>
      </c>
      <c r="FS404">
        <v>0.232758335847669</v>
      </c>
      <c r="FT404">
        <v>0</v>
      </c>
      <c r="FU404">
        <v>5.53439658536585</v>
      </c>
      <c r="FV404">
        <v>-0.0375420209059139</v>
      </c>
      <c r="FW404">
        <v>0.00506275670099246</v>
      </c>
      <c r="FX404">
        <v>1</v>
      </c>
      <c r="FY404">
        <v>1</v>
      </c>
      <c r="FZ404">
        <v>3</v>
      </c>
      <c r="GA404" t="s">
        <v>421</v>
      </c>
      <c r="GB404">
        <v>2.97352</v>
      </c>
      <c r="GC404">
        <v>2.70013</v>
      </c>
      <c r="GD404">
        <v>0.0827581</v>
      </c>
      <c r="GE404">
        <v>0.085311</v>
      </c>
      <c r="GF404">
        <v>0.108169</v>
      </c>
      <c r="GG404">
        <v>0.0924594</v>
      </c>
      <c r="GH404">
        <v>35714</v>
      </c>
      <c r="GI404">
        <v>38942.8</v>
      </c>
      <c r="GJ404">
        <v>35284.3</v>
      </c>
      <c r="GK404">
        <v>38613</v>
      </c>
      <c r="GL404">
        <v>44610.6</v>
      </c>
      <c r="GM404">
        <v>50610.4</v>
      </c>
      <c r="GN404">
        <v>55156.1</v>
      </c>
      <c r="GO404">
        <v>61933.1</v>
      </c>
      <c r="GP404">
        <v>1.9888</v>
      </c>
      <c r="GQ404">
        <v>1.8478</v>
      </c>
      <c r="GR404">
        <v>0.138581</v>
      </c>
      <c r="GS404">
        <v>0</v>
      </c>
      <c r="GT404">
        <v>25.3673</v>
      </c>
      <c r="GU404">
        <v>999.9</v>
      </c>
      <c r="GV404">
        <v>56.477</v>
      </c>
      <c r="GW404">
        <v>29.275</v>
      </c>
      <c r="GX404">
        <v>25.5388</v>
      </c>
      <c r="GY404">
        <v>56.4054</v>
      </c>
      <c r="GZ404">
        <v>43.2612</v>
      </c>
      <c r="HA404">
        <v>1</v>
      </c>
      <c r="HB404">
        <v>-0.0417683</v>
      </c>
      <c r="HC404">
        <v>0.145403</v>
      </c>
      <c r="HD404">
        <v>20.1137</v>
      </c>
      <c r="HE404">
        <v>5.19692</v>
      </c>
      <c r="HF404">
        <v>12.004</v>
      </c>
      <c r="HG404">
        <v>4.9756</v>
      </c>
      <c r="HH404">
        <v>3.2934</v>
      </c>
      <c r="HI404">
        <v>9999</v>
      </c>
      <c r="HJ404">
        <v>9999</v>
      </c>
      <c r="HK404">
        <v>9999</v>
      </c>
      <c r="HL404">
        <v>629.2</v>
      </c>
      <c r="HM404">
        <v>1.86313</v>
      </c>
      <c r="HN404">
        <v>1.86804</v>
      </c>
      <c r="HO404">
        <v>1.86783</v>
      </c>
      <c r="HP404">
        <v>1.86893</v>
      </c>
      <c r="HQ404">
        <v>1.86981</v>
      </c>
      <c r="HR404">
        <v>1.86584</v>
      </c>
      <c r="HS404">
        <v>1.86691</v>
      </c>
      <c r="HT404">
        <v>1.86829</v>
      </c>
      <c r="HU404">
        <v>5</v>
      </c>
      <c r="HV404">
        <v>0</v>
      </c>
      <c r="HW404">
        <v>0</v>
      </c>
      <c r="HX404">
        <v>0</v>
      </c>
      <c r="HY404" t="s">
        <v>422</v>
      </c>
      <c r="HZ404" t="s">
        <v>423</v>
      </c>
      <c r="IA404" t="s">
        <v>424</v>
      </c>
      <c r="IB404" t="s">
        <v>424</v>
      </c>
      <c r="IC404" t="s">
        <v>424</v>
      </c>
      <c r="ID404" t="s">
        <v>424</v>
      </c>
      <c r="IE404">
        <v>0</v>
      </c>
      <c r="IF404">
        <v>100</v>
      </c>
      <c r="IG404">
        <v>100</v>
      </c>
      <c r="IH404">
        <v>6.265</v>
      </c>
      <c r="II404">
        <v>0.5515</v>
      </c>
      <c r="IJ404">
        <v>4.02706509432224</v>
      </c>
      <c r="IK404">
        <v>0.00601174518973114</v>
      </c>
      <c r="IL404">
        <v>2.77886958061485e-07</v>
      </c>
      <c r="IM404">
        <v>-3.54636231360687e-10</v>
      </c>
      <c r="IN404">
        <v>-0.0404303883988718</v>
      </c>
      <c r="IO404">
        <v>-0.0177815531441476</v>
      </c>
      <c r="IP404">
        <v>0.00205572605671414</v>
      </c>
      <c r="IQ404">
        <v>-1.65519735432211e-05</v>
      </c>
      <c r="IR404">
        <v>-4</v>
      </c>
      <c r="IS404">
        <v>1848</v>
      </c>
      <c r="IT404">
        <v>1</v>
      </c>
      <c r="IU404">
        <v>25</v>
      </c>
      <c r="IV404">
        <v>24630.5</v>
      </c>
      <c r="IW404">
        <v>24630.4</v>
      </c>
      <c r="IX404">
        <v>0.942383</v>
      </c>
      <c r="IY404">
        <v>2.61719</v>
      </c>
      <c r="IZ404">
        <v>1.54785</v>
      </c>
      <c r="JA404">
        <v>2.30347</v>
      </c>
      <c r="JB404">
        <v>1.34644</v>
      </c>
      <c r="JC404">
        <v>2.41333</v>
      </c>
      <c r="JD404">
        <v>33.6254</v>
      </c>
      <c r="JE404">
        <v>24.2188</v>
      </c>
      <c r="JF404">
        <v>18</v>
      </c>
      <c r="JG404">
        <v>502.691</v>
      </c>
      <c r="JH404">
        <v>411.688</v>
      </c>
      <c r="JI404">
        <v>24.9996</v>
      </c>
      <c r="JJ404">
        <v>26.6732</v>
      </c>
      <c r="JK404">
        <v>30.0001</v>
      </c>
      <c r="JL404">
        <v>26.6097</v>
      </c>
      <c r="JM404">
        <v>26.5484</v>
      </c>
      <c r="JN404">
        <v>18.8308</v>
      </c>
      <c r="JO404">
        <v>28.4077</v>
      </c>
      <c r="JP404">
        <v>77.8165</v>
      </c>
      <c r="JQ404">
        <v>25</v>
      </c>
      <c r="JR404">
        <v>366.048</v>
      </c>
      <c r="JS404">
        <v>20.2171</v>
      </c>
      <c r="JT404">
        <v>102.316</v>
      </c>
      <c r="JU404">
        <v>103.089</v>
      </c>
    </row>
    <row r="405" spans="1:281">
      <c r="A405">
        <v>389</v>
      </c>
      <c r="B405">
        <v>1659029460.1</v>
      </c>
      <c r="C405">
        <v>5777</v>
      </c>
      <c r="D405" t="s">
        <v>1206</v>
      </c>
      <c r="E405" t="s">
        <v>1207</v>
      </c>
      <c r="F405">
        <v>5</v>
      </c>
      <c r="G405" t="s">
        <v>1199</v>
      </c>
      <c r="H405" t="s">
        <v>417</v>
      </c>
      <c r="I405">
        <v>1659029452.31429</v>
      </c>
      <c r="J405">
        <f>(K405)/1000</f>
        <v>0</v>
      </c>
      <c r="K405">
        <f>IF(CZ405, AN405, AH405)</f>
        <v>0</v>
      </c>
      <c r="L405">
        <f>IF(CZ405, AI405, AG405)</f>
        <v>0</v>
      </c>
      <c r="M405">
        <f>DB405 - IF(AU405&gt;1, L405*CV405*100.0/(AW405*DP405), 0)</f>
        <v>0</v>
      </c>
      <c r="N405">
        <f>((T405-J405/2)*M405-L405)/(T405+J405/2)</f>
        <v>0</v>
      </c>
      <c r="O405">
        <f>N405*(DI405+DJ405)/1000.0</f>
        <v>0</v>
      </c>
      <c r="P405">
        <f>(DB405 - IF(AU405&gt;1, L405*CV405*100.0/(AW405*DP405), 0))*(DI405+DJ405)/1000.0</f>
        <v>0</v>
      </c>
      <c r="Q405">
        <f>2.0/((1/S405-1/R405)+SIGN(S405)*SQRT((1/S405-1/R405)*(1/S405-1/R405) + 4*CW405/((CW405+1)*(CW405+1))*(2*1/S405*1/R405-1/R405*1/R405)))</f>
        <v>0</v>
      </c>
      <c r="R405">
        <f>IF(LEFT(CX405,1)&lt;&gt;"0",IF(LEFT(CX405,1)="1",3.0,CY405),$D$5+$E$5*(DP405*DI405/($K$5*1000))+$F$5*(DP405*DI405/($K$5*1000))*MAX(MIN(CV405,$J$5),$I$5)*MAX(MIN(CV405,$J$5),$I$5)+$G$5*MAX(MIN(CV405,$J$5),$I$5)*(DP405*DI405/($K$5*1000))+$H$5*(DP405*DI405/($K$5*1000))*(DP405*DI405/($K$5*1000)))</f>
        <v>0</v>
      </c>
      <c r="S405">
        <f>J405*(1000-(1000*0.61365*exp(17.502*W405/(240.97+W405))/(DI405+DJ405)+DD405)/2)/(1000*0.61365*exp(17.502*W405/(240.97+W405))/(DI405+DJ405)-DD405)</f>
        <v>0</v>
      </c>
      <c r="T405">
        <f>1/((CW405+1)/(Q405/1.6)+1/(R405/1.37)) + CW405/((CW405+1)/(Q405/1.6) + CW405/(R405/1.37))</f>
        <v>0</v>
      </c>
      <c r="U405">
        <f>(CR405*CU405)</f>
        <v>0</v>
      </c>
      <c r="V405">
        <f>(DK405+(U405+2*0.95*5.67E-8*(((DK405+$B$7)+273)^4-(DK405+273)^4)-44100*J405)/(1.84*29.3*R405+8*0.95*5.67E-8*(DK405+273)^3))</f>
        <v>0</v>
      </c>
      <c r="W405">
        <f>($C$7*DL405+$D$7*DM405+$E$7*V405)</f>
        <v>0</v>
      </c>
      <c r="X405">
        <f>0.61365*exp(17.502*W405/(240.97+W405))</f>
        <v>0</v>
      </c>
      <c r="Y405">
        <f>(Z405/AA405*100)</f>
        <v>0</v>
      </c>
      <c r="Z405">
        <f>DD405*(DI405+DJ405)/1000</f>
        <v>0</v>
      </c>
      <c r="AA405">
        <f>0.61365*exp(17.502*DK405/(240.97+DK405))</f>
        <v>0</v>
      </c>
      <c r="AB405">
        <f>(X405-DD405*(DI405+DJ405)/1000)</f>
        <v>0</v>
      </c>
      <c r="AC405">
        <f>(-J405*44100)</f>
        <v>0</v>
      </c>
      <c r="AD405">
        <f>2*29.3*R405*0.92*(DK405-W405)</f>
        <v>0</v>
      </c>
      <c r="AE405">
        <f>2*0.95*5.67E-8*(((DK405+$B$7)+273)^4-(W405+273)^4)</f>
        <v>0</v>
      </c>
      <c r="AF405">
        <f>U405+AE405+AC405+AD405</f>
        <v>0</v>
      </c>
      <c r="AG405">
        <f>DH405*AU405*(DC405-DB405*(1000-AU405*DE405)/(1000-AU405*DD405))/(100*CV405)</f>
        <v>0</v>
      </c>
      <c r="AH405">
        <f>1000*DH405*AU405*(DD405-DE405)/(100*CV405*(1000-AU405*DD405))</f>
        <v>0</v>
      </c>
      <c r="AI405">
        <f>(AJ405 - AK405 - DI405*1E3/(8.314*(DK405+273.15)) * AM405/DH405 * AL405) * DH405/(100*CV405) * (1000 - DE405)/1000</f>
        <v>0</v>
      </c>
      <c r="AJ405">
        <v>383.384918932379</v>
      </c>
      <c r="AK405">
        <v>372.693878787879</v>
      </c>
      <c r="AL405">
        <v>-2.79320892473508</v>
      </c>
      <c r="AM405">
        <v>66.0504921813524</v>
      </c>
      <c r="AN405">
        <f>(AP405 - AO405 + DI405*1E3/(8.314*(DK405+273.15)) * AR405/DH405 * AQ405) * DH405/(100*CV405) * 1000/(1000 - AP405)</f>
        <v>0</v>
      </c>
      <c r="AO405">
        <v>20.2079270280087</v>
      </c>
      <c r="AP405">
        <v>25.7486342657343</v>
      </c>
      <c r="AQ405">
        <v>-0.000115717171715612</v>
      </c>
      <c r="AR405">
        <v>92.47</v>
      </c>
      <c r="AS405">
        <v>0</v>
      </c>
      <c r="AT405">
        <v>0</v>
      </c>
      <c r="AU405">
        <f>IF(AS405*$H$13&gt;=AW405,1.0,(AW405/(AW405-AS405*$H$13)))</f>
        <v>0</v>
      </c>
      <c r="AV405">
        <f>(AU405-1)*100</f>
        <v>0</v>
      </c>
      <c r="AW405">
        <f>MAX(0,($B$13+$C$13*DP405)/(1+$D$13*DP405)*DI405/(DK405+273)*$E$13)</f>
        <v>0</v>
      </c>
      <c r="AX405" t="s">
        <v>418</v>
      </c>
      <c r="AY405" t="s">
        <v>418</v>
      </c>
      <c r="AZ405">
        <v>0</v>
      </c>
      <c r="BA405">
        <v>0</v>
      </c>
      <c r="BB405">
        <f>1-AZ405/BA405</f>
        <v>0</v>
      </c>
      <c r="BC405">
        <v>0</v>
      </c>
      <c r="BD405" t="s">
        <v>418</v>
      </c>
      <c r="BE405" t="s">
        <v>418</v>
      </c>
      <c r="BF405">
        <v>0</v>
      </c>
      <c r="BG405">
        <v>0</v>
      </c>
      <c r="BH405">
        <f>1-BF405/BG405</f>
        <v>0</v>
      </c>
      <c r="BI405">
        <v>0.5</v>
      </c>
      <c r="BJ405">
        <f>CS405</f>
        <v>0</v>
      </c>
      <c r="BK405">
        <f>L405</f>
        <v>0</v>
      </c>
      <c r="BL405">
        <f>BH405*BI405*BJ405</f>
        <v>0</v>
      </c>
      <c r="BM405">
        <f>(BK405-BC405)/BJ405</f>
        <v>0</v>
      </c>
      <c r="BN405">
        <f>(BA405-BG405)/BG405</f>
        <v>0</v>
      </c>
      <c r="BO405">
        <f>AZ405/(BB405+AZ405/BG405)</f>
        <v>0</v>
      </c>
      <c r="BP405" t="s">
        <v>418</v>
      </c>
      <c r="BQ405">
        <v>0</v>
      </c>
      <c r="BR405">
        <f>IF(BQ405&lt;&gt;0, BQ405, BO405)</f>
        <v>0</v>
      </c>
      <c r="BS405">
        <f>1-BR405/BG405</f>
        <v>0</v>
      </c>
      <c r="BT405">
        <f>(BG405-BF405)/(BG405-BR405)</f>
        <v>0</v>
      </c>
      <c r="BU405">
        <f>(BA405-BG405)/(BA405-BR405)</f>
        <v>0</v>
      </c>
      <c r="BV405">
        <f>(BG405-BF405)/(BG405-AZ405)</f>
        <v>0</v>
      </c>
      <c r="BW405">
        <f>(BA405-BG405)/(BA405-AZ405)</f>
        <v>0</v>
      </c>
      <c r="BX405">
        <f>(BT405*BR405/BF405)</f>
        <v>0</v>
      </c>
      <c r="BY405">
        <f>(1-BX405)</f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f>$B$11*DQ405+$C$11*DR405+$F$11*EC405*(1-EF405)</f>
        <v>0</v>
      </c>
      <c r="CS405">
        <f>CR405*CT405</f>
        <v>0</v>
      </c>
      <c r="CT405">
        <f>($B$11*$D$9+$C$11*$D$9+$F$11*((EP405+EH405)/MAX(EP405+EH405+EQ405, 0.1)*$I$9+EQ405/MAX(EP405+EH405+EQ405, 0.1)*$J$9))/($B$11+$C$11+$F$11)</f>
        <v>0</v>
      </c>
      <c r="CU405">
        <f>($B$11*$K$9+$C$11*$K$9+$F$11*((EP405+EH405)/MAX(EP405+EH405+EQ405, 0.1)*$P$9+EQ405/MAX(EP405+EH405+EQ405, 0.1)*$Q$9))/($B$11+$C$11+$F$11)</f>
        <v>0</v>
      </c>
      <c r="CV405">
        <v>6</v>
      </c>
      <c r="CW405">
        <v>0.5</v>
      </c>
      <c r="CX405" t="s">
        <v>419</v>
      </c>
      <c r="CY405">
        <v>2</v>
      </c>
      <c r="CZ405" t="b">
        <v>1</v>
      </c>
      <c r="DA405">
        <v>1659029452.31429</v>
      </c>
      <c r="DB405">
        <v>380.227142857143</v>
      </c>
      <c r="DC405">
        <v>391.746821428571</v>
      </c>
      <c r="DD405">
        <v>25.7409928571429</v>
      </c>
      <c r="DE405">
        <v>20.2078178571429</v>
      </c>
      <c r="DF405">
        <v>373.93175</v>
      </c>
      <c r="DG405">
        <v>25.1894892857143</v>
      </c>
      <c r="DH405">
        <v>500.047285714286</v>
      </c>
      <c r="DI405">
        <v>90.3701392857143</v>
      </c>
      <c r="DJ405">
        <v>0.0459443428571428</v>
      </c>
      <c r="DK405">
        <v>27.3657178571429</v>
      </c>
      <c r="DL405">
        <v>27.6219571428571</v>
      </c>
      <c r="DM405">
        <v>999.9</v>
      </c>
      <c r="DN405">
        <v>0</v>
      </c>
      <c r="DO405">
        <v>0</v>
      </c>
      <c r="DP405">
        <v>10001.0714285714</v>
      </c>
      <c r="DQ405">
        <v>0</v>
      </c>
      <c r="DR405">
        <v>18.1611785714286</v>
      </c>
      <c r="DS405">
        <v>-11.5197764285714</v>
      </c>
      <c r="DT405">
        <v>390.273071428572</v>
      </c>
      <c r="DU405">
        <v>399.826535714286</v>
      </c>
      <c r="DV405">
        <v>5.53317214285714</v>
      </c>
      <c r="DW405">
        <v>391.746821428571</v>
      </c>
      <c r="DX405">
        <v>20.2078178571429</v>
      </c>
      <c r="DY405">
        <v>2.32621678571429</v>
      </c>
      <c r="DZ405">
        <v>1.82618357142857</v>
      </c>
      <c r="EA405">
        <v>19.8591035714286</v>
      </c>
      <c r="EB405">
        <v>16.012725</v>
      </c>
      <c r="EC405">
        <v>2000.00071428571</v>
      </c>
      <c r="ED405">
        <v>0.979999642857143</v>
      </c>
      <c r="EE405">
        <v>0.0200005857142857</v>
      </c>
      <c r="EF405">
        <v>0</v>
      </c>
      <c r="EG405">
        <v>807.85125</v>
      </c>
      <c r="EH405">
        <v>5.00063</v>
      </c>
      <c r="EI405">
        <v>15919.2214285714</v>
      </c>
      <c r="EJ405">
        <v>17256.8785714286</v>
      </c>
      <c r="EK405">
        <v>38.437</v>
      </c>
      <c r="EL405">
        <v>38.4325714285714</v>
      </c>
      <c r="EM405">
        <v>37.9325714285714</v>
      </c>
      <c r="EN405">
        <v>37.75</v>
      </c>
      <c r="EO405">
        <v>39.3927142857143</v>
      </c>
      <c r="EP405">
        <v>1955.10285714286</v>
      </c>
      <c r="EQ405">
        <v>39.8975</v>
      </c>
      <c r="ER405">
        <v>0</v>
      </c>
      <c r="ES405">
        <v>1659029458.9</v>
      </c>
      <c r="ET405">
        <v>0</v>
      </c>
      <c r="EU405">
        <v>807.811192307692</v>
      </c>
      <c r="EV405">
        <v>-8.74717949864593</v>
      </c>
      <c r="EW405">
        <v>-186.758974623914</v>
      </c>
      <c r="EX405">
        <v>15918.6807692308</v>
      </c>
      <c r="EY405">
        <v>15</v>
      </c>
      <c r="EZ405">
        <v>0</v>
      </c>
      <c r="FA405" t="s">
        <v>420</v>
      </c>
      <c r="FB405">
        <v>1657551626.5</v>
      </c>
      <c r="FC405">
        <v>1657551629</v>
      </c>
      <c r="FD405">
        <v>0</v>
      </c>
      <c r="FE405">
        <v>0.403</v>
      </c>
      <c r="FF405">
        <v>0.009</v>
      </c>
      <c r="FG405">
        <v>9.41</v>
      </c>
      <c r="FH405">
        <v>0.087</v>
      </c>
      <c r="FI405">
        <v>417</v>
      </c>
      <c r="FJ405">
        <v>17</v>
      </c>
      <c r="FK405">
        <v>1.61</v>
      </c>
      <c r="FL405">
        <v>0.59</v>
      </c>
      <c r="FM405">
        <v>-16.4513917073171</v>
      </c>
      <c r="FN405">
        <v>78.9372485017421</v>
      </c>
      <c r="FO405">
        <v>7.89568631731613</v>
      </c>
      <c r="FP405">
        <v>0</v>
      </c>
      <c r="FQ405">
        <v>808.087470588235</v>
      </c>
      <c r="FR405">
        <v>-4.78310160691569</v>
      </c>
      <c r="FS405">
        <v>0.598909412540052</v>
      </c>
      <c r="FT405">
        <v>0</v>
      </c>
      <c r="FU405">
        <v>5.53294219512195</v>
      </c>
      <c r="FV405">
        <v>0.0068481533101006</v>
      </c>
      <c r="FW405">
        <v>0.00305770638750209</v>
      </c>
      <c r="FX405">
        <v>1</v>
      </c>
      <c r="FY405">
        <v>1</v>
      </c>
      <c r="FZ405">
        <v>3</v>
      </c>
      <c r="GA405" t="s">
        <v>421</v>
      </c>
      <c r="GB405">
        <v>2.97298</v>
      </c>
      <c r="GC405">
        <v>2.70054</v>
      </c>
      <c r="GD405">
        <v>0.0804005</v>
      </c>
      <c r="GE405">
        <v>0.0824315</v>
      </c>
      <c r="GF405">
        <v>0.108182</v>
      </c>
      <c r="GG405">
        <v>0.0924707</v>
      </c>
      <c r="GH405">
        <v>35805.1</v>
      </c>
      <c r="GI405">
        <v>39065.3</v>
      </c>
      <c r="GJ405">
        <v>35283.7</v>
      </c>
      <c r="GK405">
        <v>38612.9</v>
      </c>
      <c r="GL405">
        <v>44608.9</v>
      </c>
      <c r="GM405">
        <v>50609.2</v>
      </c>
      <c r="GN405">
        <v>55154.9</v>
      </c>
      <c r="GO405">
        <v>61932.6</v>
      </c>
      <c r="GP405">
        <v>1.9886</v>
      </c>
      <c r="GQ405">
        <v>1.8474</v>
      </c>
      <c r="GR405">
        <v>0.138134</v>
      </c>
      <c r="GS405">
        <v>0</v>
      </c>
      <c r="GT405">
        <v>25.3673</v>
      </c>
      <c r="GU405">
        <v>999.9</v>
      </c>
      <c r="GV405">
        <v>56.477</v>
      </c>
      <c r="GW405">
        <v>29.275</v>
      </c>
      <c r="GX405">
        <v>25.5362</v>
      </c>
      <c r="GY405">
        <v>56.2654</v>
      </c>
      <c r="GZ405">
        <v>43.3293</v>
      </c>
      <c r="HA405">
        <v>1</v>
      </c>
      <c r="HB405">
        <v>-0.0420732</v>
      </c>
      <c r="HC405">
        <v>0.144227</v>
      </c>
      <c r="HD405">
        <v>20.1133</v>
      </c>
      <c r="HE405">
        <v>5.19812</v>
      </c>
      <c r="HF405">
        <v>12.0052</v>
      </c>
      <c r="HG405">
        <v>4.9756</v>
      </c>
      <c r="HH405">
        <v>3.2934</v>
      </c>
      <c r="HI405">
        <v>9999</v>
      </c>
      <c r="HJ405">
        <v>9999</v>
      </c>
      <c r="HK405">
        <v>9999</v>
      </c>
      <c r="HL405">
        <v>629.3</v>
      </c>
      <c r="HM405">
        <v>1.86319</v>
      </c>
      <c r="HN405">
        <v>1.86807</v>
      </c>
      <c r="HO405">
        <v>1.86783</v>
      </c>
      <c r="HP405">
        <v>1.86902</v>
      </c>
      <c r="HQ405">
        <v>1.86981</v>
      </c>
      <c r="HR405">
        <v>1.86584</v>
      </c>
      <c r="HS405">
        <v>1.86691</v>
      </c>
      <c r="HT405">
        <v>1.86829</v>
      </c>
      <c r="HU405">
        <v>5</v>
      </c>
      <c r="HV405">
        <v>0</v>
      </c>
      <c r="HW405">
        <v>0</v>
      </c>
      <c r="HX405">
        <v>0</v>
      </c>
      <c r="HY405" t="s">
        <v>422</v>
      </c>
      <c r="HZ405" t="s">
        <v>423</v>
      </c>
      <c r="IA405" t="s">
        <v>424</v>
      </c>
      <c r="IB405" t="s">
        <v>424</v>
      </c>
      <c r="IC405" t="s">
        <v>424</v>
      </c>
      <c r="ID405" t="s">
        <v>424</v>
      </c>
      <c r="IE405">
        <v>0</v>
      </c>
      <c r="IF405">
        <v>100</v>
      </c>
      <c r="IG405">
        <v>100</v>
      </c>
      <c r="IH405">
        <v>6.184</v>
      </c>
      <c r="II405">
        <v>0.5517</v>
      </c>
      <c r="IJ405">
        <v>4.02706509432224</v>
      </c>
      <c r="IK405">
        <v>0.00601174518973114</v>
      </c>
      <c r="IL405">
        <v>2.77886958061485e-07</v>
      </c>
      <c r="IM405">
        <v>-3.54636231360687e-10</v>
      </c>
      <c r="IN405">
        <v>-0.0404303883988718</v>
      </c>
      <c r="IO405">
        <v>-0.0177815531441476</v>
      </c>
      <c r="IP405">
        <v>0.00205572605671414</v>
      </c>
      <c r="IQ405">
        <v>-1.65519735432211e-05</v>
      </c>
      <c r="IR405">
        <v>-4</v>
      </c>
      <c r="IS405">
        <v>1848</v>
      </c>
      <c r="IT405">
        <v>1</v>
      </c>
      <c r="IU405">
        <v>25</v>
      </c>
      <c r="IV405">
        <v>24630.6</v>
      </c>
      <c r="IW405">
        <v>24630.5</v>
      </c>
      <c r="IX405">
        <v>0.909424</v>
      </c>
      <c r="IY405">
        <v>2.61841</v>
      </c>
      <c r="IZ405">
        <v>1.54785</v>
      </c>
      <c r="JA405">
        <v>2.30347</v>
      </c>
      <c r="JB405">
        <v>1.34644</v>
      </c>
      <c r="JC405">
        <v>2.28516</v>
      </c>
      <c r="JD405">
        <v>33.6254</v>
      </c>
      <c r="JE405">
        <v>24.2188</v>
      </c>
      <c r="JF405">
        <v>18</v>
      </c>
      <c r="JG405">
        <v>502.559</v>
      </c>
      <c r="JH405">
        <v>411.463</v>
      </c>
      <c r="JI405">
        <v>24.9996</v>
      </c>
      <c r="JJ405">
        <v>26.6755</v>
      </c>
      <c r="JK405">
        <v>29.9999</v>
      </c>
      <c r="JL405">
        <v>26.6097</v>
      </c>
      <c r="JM405">
        <v>26.5484</v>
      </c>
      <c r="JN405">
        <v>18.19</v>
      </c>
      <c r="JO405">
        <v>28.4077</v>
      </c>
      <c r="JP405">
        <v>77.8165</v>
      </c>
      <c r="JQ405">
        <v>25</v>
      </c>
      <c r="JR405">
        <v>352.428</v>
      </c>
      <c r="JS405">
        <v>20.2092</v>
      </c>
      <c r="JT405">
        <v>102.314</v>
      </c>
      <c r="JU405">
        <v>103.089</v>
      </c>
    </row>
    <row r="406" spans="1:281">
      <c r="A406">
        <v>390</v>
      </c>
      <c r="B406">
        <v>1659029465.1</v>
      </c>
      <c r="C406">
        <v>5782</v>
      </c>
      <c r="D406" t="s">
        <v>1208</v>
      </c>
      <c r="E406" t="s">
        <v>1209</v>
      </c>
      <c r="F406">
        <v>5</v>
      </c>
      <c r="G406" t="s">
        <v>1199</v>
      </c>
      <c r="H406" t="s">
        <v>417</v>
      </c>
      <c r="I406">
        <v>1659029457.6</v>
      </c>
      <c r="J406">
        <f>(K406)/1000</f>
        <v>0</v>
      </c>
      <c r="K406">
        <f>IF(CZ406, AN406, AH406)</f>
        <v>0</v>
      </c>
      <c r="L406">
        <f>IF(CZ406, AI406, AG406)</f>
        <v>0</v>
      </c>
      <c r="M406">
        <f>DB406 - IF(AU406&gt;1, L406*CV406*100.0/(AW406*DP406), 0)</f>
        <v>0</v>
      </c>
      <c r="N406">
        <f>((T406-J406/2)*M406-L406)/(T406+J406/2)</f>
        <v>0</v>
      </c>
      <c r="O406">
        <f>N406*(DI406+DJ406)/1000.0</f>
        <v>0</v>
      </c>
      <c r="P406">
        <f>(DB406 - IF(AU406&gt;1, L406*CV406*100.0/(AW406*DP406), 0))*(DI406+DJ406)/1000.0</f>
        <v>0</v>
      </c>
      <c r="Q406">
        <f>2.0/((1/S406-1/R406)+SIGN(S406)*SQRT((1/S406-1/R406)*(1/S406-1/R406) + 4*CW406/((CW406+1)*(CW406+1))*(2*1/S406*1/R406-1/R406*1/R406)))</f>
        <v>0</v>
      </c>
      <c r="R406">
        <f>IF(LEFT(CX406,1)&lt;&gt;"0",IF(LEFT(CX406,1)="1",3.0,CY406),$D$5+$E$5*(DP406*DI406/($K$5*1000))+$F$5*(DP406*DI406/($K$5*1000))*MAX(MIN(CV406,$J$5),$I$5)*MAX(MIN(CV406,$J$5),$I$5)+$G$5*MAX(MIN(CV406,$J$5),$I$5)*(DP406*DI406/($K$5*1000))+$H$5*(DP406*DI406/($K$5*1000))*(DP406*DI406/($K$5*1000)))</f>
        <v>0</v>
      </c>
      <c r="S406">
        <f>J406*(1000-(1000*0.61365*exp(17.502*W406/(240.97+W406))/(DI406+DJ406)+DD406)/2)/(1000*0.61365*exp(17.502*W406/(240.97+W406))/(DI406+DJ406)-DD406)</f>
        <v>0</v>
      </c>
      <c r="T406">
        <f>1/((CW406+1)/(Q406/1.6)+1/(R406/1.37)) + CW406/((CW406+1)/(Q406/1.6) + CW406/(R406/1.37))</f>
        <v>0</v>
      </c>
      <c r="U406">
        <f>(CR406*CU406)</f>
        <v>0</v>
      </c>
      <c r="V406">
        <f>(DK406+(U406+2*0.95*5.67E-8*(((DK406+$B$7)+273)^4-(DK406+273)^4)-44100*J406)/(1.84*29.3*R406+8*0.95*5.67E-8*(DK406+273)^3))</f>
        <v>0</v>
      </c>
      <c r="W406">
        <f>($C$7*DL406+$D$7*DM406+$E$7*V406)</f>
        <v>0</v>
      </c>
      <c r="X406">
        <f>0.61365*exp(17.502*W406/(240.97+W406))</f>
        <v>0</v>
      </c>
      <c r="Y406">
        <f>(Z406/AA406*100)</f>
        <v>0</v>
      </c>
      <c r="Z406">
        <f>DD406*(DI406+DJ406)/1000</f>
        <v>0</v>
      </c>
      <c r="AA406">
        <f>0.61365*exp(17.502*DK406/(240.97+DK406))</f>
        <v>0</v>
      </c>
      <c r="AB406">
        <f>(X406-DD406*(DI406+DJ406)/1000)</f>
        <v>0</v>
      </c>
      <c r="AC406">
        <f>(-J406*44100)</f>
        <v>0</v>
      </c>
      <c r="AD406">
        <f>2*29.3*R406*0.92*(DK406-W406)</f>
        <v>0</v>
      </c>
      <c r="AE406">
        <f>2*0.95*5.67E-8*(((DK406+$B$7)+273)^4-(W406+273)^4)</f>
        <v>0</v>
      </c>
      <c r="AF406">
        <f>U406+AE406+AC406+AD406</f>
        <v>0</v>
      </c>
      <c r="AG406">
        <f>DH406*AU406*(DC406-DB406*(1000-AU406*DE406)/(1000-AU406*DD406))/(100*CV406)</f>
        <v>0</v>
      </c>
      <c r="AH406">
        <f>1000*DH406*AU406*(DD406-DE406)/(100*CV406*(1000-AU406*DD406))</f>
        <v>0</v>
      </c>
      <c r="AI406">
        <f>(AJ406 - AK406 - DI406*1E3/(8.314*(DK406+273.15)) * AM406/DH406 * AL406) * DH406/(100*CV406) * (1000 - DE406)/1000</f>
        <v>0</v>
      </c>
      <c r="AJ406">
        <v>366.470748727187</v>
      </c>
      <c r="AK406">
        <v>357.781242424242</v>
      </c>
      <c r="AL406">
        <v>-2.99441073322263</v>
      </c>
      <c r="AM406">
        <v>66.0504921813524</v>
      </c>
      <c r="AN406">
        <f>(AP406 - AO406 + DI406*1E3/(8.314*(DK406+273.15)) * AR406/DH406 * AQ406) * DH406/(100*CV406) * 1000/(1000 - AP406)</f>
        <v>0</v>
      </c>
      <c r="AO406">
        <v>20.2079701822944</v>
      </c>
      <c r="AP406">
        <v>25.7575713286713</v>
      </c>
      <c r="AQ406">
        <v>0.00586000000001584</v>
      </c>
      <c r="AR406">
        <v>92.47</v>
      </c>
      <c r="AS406">
        <v>0</v>
      </c>
      <c r="AT406">
        <v>0</v>
      </c>
      <c r="AU406">
        <f>IF(AS406*$H$13&gt;=AW406,1.0,(AW406/(AW406-AS406*$H$13)))</f>
        <v>0</v>
      </c>
      <c r="AV406">
        <f>(AU406-1)*100</f>
        <v>0</v>
      </c>
      <c r="AW406">
        <f>MAX(0,($B$13+$C$13*DP406)/(1+$D$13*DP406)*DI406/(DK406+273)*$E$13)</f>
        <v>0</v>
      </c>
      <c r="AX406" t="s">
        <v>418</v>
      </c>
      <c r="AY406" t="s">
        <v>418</v>
      </c>
      <c r="AZ406">
        <v>0</v>
      </c>
      <c r="BA406">
        <v>0</v>
      </c>
      <c r="BB406">
        <f>1-AZ406/BA406</f>
        <v>0</v>
      </c>
      <c r="BC406">
        <v>0</v>
      </c>
      <c r="BD406" t="s">
        <v>418</v>
      </c>
      <c r="BE406" t="s">
        <v>418</v>
      </c>
      <c r="BF406">
        <v>0</v>
      </c>
      <c r="BG406">
        <v>0</v>
      </c>
      <c r="BH406">
        <f>1-BF406/BG406</f>
        <v>0</v>
      </c>
      <c r="BI406">
        <v>0.5</v>
      </c>
      <c r="BJ406">
        <f>CS406</f>
        <v>0</v>
      </c>
      <c r="BK406">
        <f>L406</f>
        <v>0</v>
      </c>
      <c r="BL406">
        <f>BH406*BI406*BJ406</f>
        <v>0</v>
      </c>
      <c r="BM406">
        <f>(BK406-BC406)/BJ406</f>
        <v>0</v>
      </c>
      <c r="BN406">
        <f>(BA406-BG406)/BG406</f>
        <v>0</v>
      </c>
      <c r="BO406">
        <f>AZ406/(BB406+AZ406/BG406)</f>
        <v>0</v>
      </c>
      <c r="BP406" t="s">
        <v>418</v>
      </c>
      <c r="BQ406">
        <v>0</v>
      </c>
      <c r="BR406">
        <f>IF(BQ406&lt;&gt;0, BQ406, BO406)</f>
        <v>0</v>
      </c>
      <c r="BS406">
        <f>1-BR406/BG406</f>
        <v>0</v>
      </c>
      <c r="BT406">
        <f>(BG406-BF406)/(BG406-BR406)</f>
        <v>0</v>
      </c>
      <c r="BU406">
        <f>(BA406-BG406)/(BA406-BR406)</f>
        <v>0</v>
      </c>
      <c r="BV406">
        <f>(BG406-BF406)/(BG406-AZ406)</f>
        <v>0</v>
      </c>
      <c r="BW406">
        <f>(BA406-BG406)/(BA406-AZ406)</f>
        <v>0</v>
      </c>
      <c r="BX406">
        <f>(BT406*BR406/BF406)</f>
        <v>0</v>
      </c>
      <c r="BY406">
        <f>(1-BX406)</f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f>$B$11*DQ406+$C$11*DR406+$F$11*EC406*(1-EF406)</f>
        <v>0</v>
      </c>
      <c r="CS406">
        <f>CR406*CT406</f>
        <v>0</v>
      </c>
      <c r="CT406">
        <f>($B$11*$D$9+$C$11*$D$9+$F$11*((EP406+EH406)/MAX(EP406+EH406+EQ406, 0.1)*$I$9+EQ406/MAX(EP406+EH406+EQ406, 0.1)*$J$9))/($B$11+$C$11+$F$11)</f>
        <v>0</v>
      </c>
      <c r="CU406">
        <f>($B$11*$K$9+$C$11*$K$9+$F$11*((EP406+EH406)/MAX(EP406+EH406+EQ406, 0.1)*$P$9+EQ406/MAX(EP406+EH406+EQ406, 0.1)*$Q$9))/($B$11+$C$11+$F$11)</f>
        <v>0</v>
      </c>
      <c r="CV406">
        <v>6</v>
      </c>
      <c r="CW406">
        <v>0.5</v>
      </c>
      <c r="CX406" t="s">
        <v>419</v>
      </c>
      <c r="CY406">
        <v>2</v>
      </c>
      <c r="CZ406" t="b">
        <v>1</v>
      </c>
      <c r="DA406">
        <v>1659029457.6</v>
      </c>
      <c r="DB406">
        <v>367.979481481481</v>
      </c>
      <c r="DC406">
        <v>374.697481481481</v>
      </c>
      <c r="DD406">
        <v>25.7470666666667</v>
      </c>
      <c r="DE406">
        <v>20.2078</v>
      </c>
      <c r="DF406">
        <v>361.757925925926</v>
      </c>
      <c r="DG406">
        <v>25.1952481481481</v>
      </c>
      <c r="DH406">
        <v>500.040814814815</v>
      </c>
      <c r="DI406">
        <v>90.3694888888889</v>
      </c>
      <c r="DJ406">
        <v>0.0462609074074074</v>
      </c>
      <c r="DK406">
        <v>27.3680740740741</v>
      </c>
      <c r="DL406">
        <v>27.6240259259259</v>
      </c>
      <c r="DM406">
        <v>999.9</v>
      </c>
      <c r="DN406">
        <v>0</v>
      </c>
      <c r="DO406">
        <v>0</v>
      </c>
      <c r="DP406">
        <v>9981.85185185185</v>
      </c>
      <c r="DQ406">
        <v>0</v>
      </c>
      <c r="DR406">
        <v>18.4472592592593</v>
      </c>
      <c r="DS406">
        <v>-6.71807444444444</v>
      </c>
      <c r="DT406">
        <v>377.704148148148</v>
      </c>
      <c r="DU406">
        <v>382.425555555556</v>
      </c>
      <c r="DV406">
        <v>5.53926259259259</v>
      </c>
      <c r="DW406">
        <v>374.697481481481</v>
      </c>
      <c r="DX406">
        <v>20.2078</v>
      </c>
      <c r="DY406">
        <v>2.32674888888889</v>
      </c>
      <c r="DZ406">
        <v>1.82616851851852</v>
      </c>
      <c r="EA406">
        <v>19.8628</v>
      </c>
      <c r="EB406">
        <v>16.0126</v>
      </c>
      <c r="EC406">
        <v>1999.97148148148</v>
      </c>
      <c r="ED406">
        <v>0.980000148148148</v>
      </c>
      <c r="EE406">
        <v>0.0200000703703704</v>
      </c>
      <c r="EF406">
        <v>0</v>
      </c>
      <c r="EG406">
        <v>806.686962962963</v>
      </c>
      <c r="EH406">
        <v>5.00063</v>
      </c>
      <c r="EI406">
        <v>15895.1925925926</v>
      </c>
      <c r="EJ406">
        <v>17256.6407407407</v>
      </c>
      <c r="EK406">
        <v>38.437</v>
      </c>
      <c r="EL406">
        <v>38.4324074074074</v>
      </c>
      <c r="EM406">
        <v>37.937</v>
      </c>
      <c r="EN406">
        <v>37.75</v>
      </c>
      <c r="EO406">
        <v>39.3910740740741</v>
      </c>
      <c r="EP406">
        <v>1955.07481481481</v>
      </c>
      <c r="EQ406">
        <v>39.8959259259259</v>
      </c>
      <c r="ER406">
        <v>0</v>
      </c>
      <c r="ES406">
        <v>1659029464.3</v>
      </c>
      <c r="ET406">
        <v>0</v>
      </c>
      <c r="EU406">
        <v>806.49036</v>
      </c>
      <c r="EV406">
        <v>-19.8451538774053</v>
      </c>
      <c r="EW406">
        <v>-397.430769923518</v>
      </c>
      <c r="EX406">
        <v>15891.816</v>
      </c>
      <c r="EY406">
        <v>15</v>
      </c>
      <c r="EZ406">
        <v>0</v>
      </c>
      <c r="FA406" t="s">
        <v>420</v>
      </c>
      <c r="FB406">
        <v>1657551626.5</v>
      </c>
      <c r="FC406">
        <v>1657551629</v>
      </c>
      <c r="FD406">
        <v>0</v>
      </c>
      <c r="FE406">
        <v>0.403</v>
      </c>
      <c r="FF406">
        <v>0.009</v>
      </c>
      <c r="FG406">
        <v>9.41</v>
      </c>
      <c r="FH406">
        <v>0.087</v>
      </c>
      <c r="FI406">
        <v>417</v>
      </c>
      <c r="FJ406">
        <v>17</v>
      </c>
      <c r="FK406">
        <v>1.61</v>
      </c>
      <c r="FL406">
        <v>0.59</v>
      </c>
      <c r="FM406">
        <v>-10.8890631707317</v>
      </c>
      <c r="FN406">
        <v>62.2389464111498</v>
      </c>
      <c r="FO406">
        <v>6.38232547796378</v>
      </c>
      <c r="FP406">
        <v>0</v>
      </c>
      <c r="FQ406">
        <v>807.379941176471</v>
      </c>
      <c r="FR406">
        <v>-11.4513063474019</v>
      </c>
      <c r="FS406">
        <v>1.23599595328617</v>
      </c>
      <c r="FT406">
        <v>0</v>
      </c>
      <c r="FU406">
        <v>5.53588658536585</v>
      </c>
      <c r="FV406">
        <v>0.0515458536585455</v>
      </c>
      <c r="FW406">
        <v>0.00669115018358558</v>
      </c>
      <c r="FX406">
        <v>1</v>
      </c>
      <c r="FY406">
        <v>1</v>
      </c>
      <c r="FZ406">
        <v>3</v>
      </c>
      <c r="GA406" t="s">
        <v>421</v>
      </c>
      <c r="GB406">
        <v>2.97384</v>
      </c>
      <c r="GC406">
        <v>2.70016</v>
      </c>
      <c r="GD406">
        <v>0.0777854</v>
      </c>
      <c r="GE406">
        <v>0.0796201</v>
      </c>
      <c r="GF406">
        <v>0.108236</v>
      </c>
      <c r="GG406">
        <v>0.0924475</v>
      </c>
      <c r="GH406">
        <v>35907.2</v>
      </c>
      <c r="GI406">
        <v>39184.8</v>
      </c>
      <c r="GJ406">
        <v>35284</v>
      </c>
      <c r="GK406">
        <v>38612.8</v>
      </c>
      <c r="GL406">
        <v>44607</v>
      </c>
      <c r="GM406">
        <v>50610.7</v>
      </c>
      <c r="GN406">
        <v>55156</v>
      </c>
      <c r="GO406">
        <v>61932.8</v>
      </c>
      <c r="GP406">
        <v>1.9886</v>
      </c>
      <c r="GQ406">
        <v>1.8472</v>
      </c>
      <c r="GR406">
        <v>0.13873</v>
      </c>
      <c r="GS406">
        <v>0</v>
      </c>
      <c r="GT406">
        <v>25.3652</v>
      </c>
      <c r="GU406">
        <v>999.9</v>
      </c>
      <c r="GV406">
        <v>56.452</v>
      </c>
      <c r="GW406">
        <v>29.275</v>
      </c>
      <c r="GX406">
        <v>25.5248</v>
      </c>
      <c r="GY406">
        <v>56.1554</v>
      </c>
      <c r="GZ406">
        <v>42.9647</v>
      </c>
      <c r="HA406">
        <v>1</v>
      </c>
      <c r="HB406">
        <v>-0.0417073</v>
      </c>
      <c r="HC406">
        <v>0.144662</v>
      </c>
      <c r="HD406">
        <v>20.1133</v>
      </c>
      <c r="HE406">
        <v>5.19692</v>
      </c>
      <c r="HF406">
        <v>12.004</v>
      </c>
      <c r="HG406">
        <v>4.9752</v>
      </c>
      <c r="HH406">
        <v>3.2938</v>
      </c>
      <c r="HI406">
        <v>9999</v>
      </c>
      <c r="HJ406">
        <v>9999</v>
      </c>
      <c r="HK406">
        <v>9999</v>
      </c>
      <c r="HL406">
        <v>629.3</v>
      </c>
      <c r="HM406">
        <v>1.86316</v>
      </c>
      <c r="HN406">
        <v>1.86801</v>
      </c>
      <c r="HO406">
        <v>1.86783</v>
      </c>
      <c r="HP406">
        <v>1.86896</v>
      </c>
      <c r="HQ406">
        <v>1.86981</v>
      </c>
      <c r="HR406">
        <v>1.86584</v>
      </c>
      <c r="HS406">
        <v>1.86691</v>
      </c>
      <c r="HT406">
        <v>1.86832</v>
      </c>
      <c r="HU406">
        <v>5</v>
      </c>
      <c r="HV406">
        <v>0</v>
      </c>
      <c r="HW406">
        <v>0</v>
      </c>
      <c r="HX406">
        <v>0</v>
      </c>
      <c r="HY406" t="s">
        <v>422</v>
      </c>
      <c r="HZ406" t="s">
        <v>423</v>
      </c>
      <c r="IA406" t="s">
        <v>424</v>
      </c>
      <c r="IB406" t="s">
        <v>424</v>
      </c>
      <c r="IC406" t="s">
        <v>424</v>
      </c>
      <c r="ID406" t="s">
        <v>424</v>
      </c>
      <c r="IE406">
        <v>0</v>
      </c>
      <c r="IF406">
        <v>100</v>
      </c>
      <c r="IG406">
        <v>100</v>
      </c>
      <c r="IH406">
        <v>6.095</v>
      </c>
      <c r="II406">
        <v>0.5526</v>
      </c>
      <c r="IJ406">
        <v>4.02706509432224</v>
      </c>
      <c r="IK406">
        <v>0.00601174518973114</v>
      </c>
      <c r="IL406">
        <v>2.77886958061485e-07</v>
      </c>
      <c r="IM406">
        <v>-3.54636231360687e-10</v>
      </c>
      <c r="IN406">
        <v>-0.0404303883988718</v>
      </c>
      <c r="IO406">
        <v>-0.0177815531441476</v>
      </c>
      <c r="IP406">
        <v>0.00205572605671414</v>
      </c>
      <c r="IQ406">
        <v>-1.65519735432211e-05</v>
      </c>
      <c r="IR406">
        <v>-4</v>
      </c>
      <c r="IS406">
        <v>1848</v>
      </c>
      <c r="IT406">
        <v>1</v>
      </c>
      <c r="IU406">
        <v>25</v>
      </c>
      <c r="IV406">
        <v>24630.6</v>
      </c>
      <c r="IW406">
        <v>24630.6</v>
      </c>
      <c r="IX406">
        <v>0.875244</v>
      </c>
      <c r="IY406">
        <v>2.61108</v>
      </c>
      <c r="IZ406">
        <v>1.54785</v>
      </c>
      <c r="JA406">
        <v>2.30347</v>
      </c>
      <c r="JB406">
        <v>1.34644</v>
      </c>
      <c r="JC406">
        <v>2.43896</v>
      </c>
      <c r="JD406">
        <v>33.6254</v>
      </c>
      <c r="JE406">
        <v>24.2276</v>
      </c>
      <c r="JF406">
        <v>18</v>
      </c>
      <c r="JG406">
        <v>502.558</v>
      </c>
      <c r="JH406">
        <v>411.35</v>
      </c>
      <c r="JI406">
        <v>24.9999</v>
      </c>
      <c r="JJ406">
        <v>26.6755</v>
      </c>
      <c r="JK406">
        <v>30.0002</v>
      </c>
      <c r="JL406">
        <v>26.6097</v>
      </c>
      <c r="JM406">
        <v>26.5484</v>
      </c>
      <c r="JN406">
        <v>17.4894</v>
      </c>
      <c r="JO406">
        <v>28.4077</v>
      </c>
      <c r="JP406">
        <v>77.4411</v>
      </c>
      <c r="JQ406">
        <v>25</v>
      </c>
      <c r="JR406">
        <v>332.228</v>
      </c>
      <c r="JS406">
        <v>20.1895</v>
      </c>
      <c r="JT406">
        <v>102.315</v>
      </c>
      <c r="JU406">
        <v>103.089</v>
      </c>
    </row>
    <row r="407" spans="1:281">
      <c r="A407">
        <v>391</v>
      </c>
      <c r="B407">
        <v>1659029470.1</v>
      </c>
      <c r="C407">
        <v>5787</v>
      </c>
      <c r="D407" t="s">
        <v>1210</v>
      </c>
      <c r="E407" t="s">
        <v>1211</v>
      </c>
      <c r="F407">
        <v>5</v>
      </c>
      <c r="G407" t="s">
        <v>1199</v>
      </c>
      <c r="H407" t="s">
        <v>417</v>
      </c>
      <c r="I407">
        <v>1659029462.31429</v>
      </c>
      <c r="J407">
        <f>(K407)/1000</f>
        <v>0</v>
      </c>
      <c r="K407">
        <f>IF(CZ407, AN407, AH407)</f>
        <v>0</v>
      </c>
      <c r="L407">
        <f>IF(CZ407, AI407, AG407)</f>
        <v>0</v>
      </c>
      <c r="M407">
        <f>DB407 - IF(AU407&gt;1, L407*CV407*100.0/(AW407*DP407), 0)</f>
        <v>0</v>
      </c>
      <c r="N407">
        <f>((T407-J407/2)*M407-L407)/(T407+J407/2)</f>
        <v>0</v>
      </c>
      <c r="O407">
        <f>N407*(DI407+DJ407)/1000.0</f>
        <v>0</v>
      </c>
      <c r="P407">
        <f>(DB407 - IF(AU407&gt;1, L407*CV407*100.0/(AW407*DP407), 0))*(DI407+DJ407)/1000.0</f>
        <v>0</v>
      </c>
      <c r="Q407">
        <f>2.0/((1/S407-1/R407)+SIGN(S407)*SQRT((1/S407-1/R407)*(1/S407-1/R407) + 4*CW407/((CW407+1)*(CW407+1))*(2*1/S407*1/R407-1/R407*1/R407)))</f>
        <v>0</v>
      </c>
      <c r="R407">
        <f>IF(LEFT(CX407,1)&lt;&gt;"0",IF(LEFT(CX407,1)="1",3.0,CY407),$D$5+$E$5*(DP407*DI407/($K$5*1000))+$F$5*(DP407*DI407/($K$5*1000))*MAX(MIN(CV407,$J$5),$I$5)*MAX(MIN(CV407,$J$5),$I$5)+$G$5*MAX(MIN(CV407,$J$5),$I$5)*(DP407*DI407/($K$5*1000))+$H$5*(DP407*DI407/($K$5*1000))*(DP407*DI407/($K$5*1000)))</f>
        <v>0</v>
      </c>
      <c r="S407">
        <f>J407*(1000-(1000*0.61365*exp(17.502*W407/(240.97+W407))/(DI407+DJ407)+DD407)/2)/(1000*0.61365*exp(17.502*W407/(240.97+W407))/(DI407+DJ407)-DD407)</f>
        <v>0</v>
      </c>
      <c r="T407">
        <f>1/((CW407+1)/(Q407/1.6)+1/(R407/1.37)) + CW407/((CW407+1)/(Q407/1.6) + CW407/(R407/1.37))</f>
        <v>0</v>
      </c>
      <c r="U407">
        <f>(CR407*CU407)</f>
        <v>0</v>
      </c>
      <c r="V407">
        <f>(DK407+(U407+2*0.95*5.67E-8*(((DK407+$B$7)+273)^4-(DK407+273)^4)-44100*J407)/(1.84*29.3*R407+8*0.95*5.67E-8*(DK407+273)^3))</f>
        <v>0</v>
      </c>
      <c r="W407">
        <f>($C$7*DL407+$D$7*DM407+$E$7*V407)</f>
        <v>0</v>
      </c>
      <c r="X407">
        <f>0.61365*exp(17.502*W407/(240.97+W407))</f>
        <v>0</v>
      </c>
      <c r="Y407">
        <f>(Z407/AA407*100)</f>
        <v>0</v>
      </c>
      <c r="Z407">
        <f>DD407*(DI407+DJ407)/1000</f>
        <v>0</v>
      </c>
      <c r="AA407">
        <f>0.61365*exp(17.502*DK407/(240.97+DK407))</f>
        <v>0</v>
      </c>
      <c r="AB407">
        <f>(X407-DD407*(DI407+DJ407)/1000)</f>
        <v>0</v>
      </c>
      <c r="AC407">
        <f>(-J407*44100)</f>
        <v>0</v>
      </c>
      <c r="AD407">
        <f>2*29.3*R407*0.92*(DK407-W407)</f>
        <v>0</v>
      </c>
      <c r="AE407">
        <f>2*0.95*5.67E-8*(((DK407+$B$7)+273)^4-(W407+273)^4)</f>
        <v>0</v>
      </c>
      <c r="AF407">
        <f>U407+AE407+AC407+AD407</f>
        <v>0</v>
      </c>
      <c r="AG407">
        <f>DH407*AU407*(DC407-DB407*(1000-AU407*DE407)/(1000-AU407*DD407))/(100*CV407)</f>
        <v>0</v>
      </c>
      <c r="AH407">
        <f>1000*DH407*AU407*(DD407-DE407)/(100*CV407*(1000-AU407*DD407))</f>
        <v>0</v>
      </c>
      <c r="AI407">
        <f>(AJ407 - AK407 - DI407*1E3/(8.314*(DK407+273.15)) * AM407/DH407 * AL407) * DH407/(100*CV407) * (1000 - DE407)/1000</f>
        <v>0</v>
      </c>
      <c r="AJ407">
        <v>349.442533994626</v>
      </c>
      <c r="AK407">
        <v>342.453424242424</v>
      </c>
      <c r="AL407">
        <v>-3.1400488764428</v>
      </c>
      <c r="AM407">
        <v>66.0504921813524</v>
      </c>
      <c r="AN407">
        <f>(AP407 - AO407 + DI407*1E3/(8.314*(DK407+273.15)) * AR407/DH407 * AQ407) * DH407/(100*CV407) * 1000/(1000 - AP407)</f>
        <v>0</v>
      </c>
      <c r="AO407">
        <v>20.1844228035065</v>
      </c>
      <c r="AP407">
        <v>25.7545979020979</v>
      </c>
      <c r="AQ407">
        <v>0.000864727272726992</v>
      </c>
      <c r="AR407">
        <v>92.47</v>
      </c>
      <c r="AS407">
        <v>0</v>
      </c>
      <c r="AT407">
        <v>0</v>
      </c>
      <c r="AU407">
        <f>IF(AS407*$H$13&gt;=AW407,1.0,(AW407/(AW407-AS407*$H$13)))</f>
        <v>0</v>
      </c>
      <c r="AV407">
        <f>(AU407-1)*100</f>
        <v>0</v>
      </c>
      <c r="AW407">
        <f>MAX(0,($B$13+$C$13*DP407)/(1+$D$13*DP407)*DI407/(DK407+273)*$E$13)</f>
        <v>0</v>
      </c>
      <c r="AX407" t="s">
        <v>418</v>
      </c>
      <c r="AY407" t="s">
        <v>418</v>
      </c>
      <c r="AZ407">
        <v>0</v>
      </c>
      <c r="BA407">
        <v>0</v>
      </c>
      <c r="BB407">
        <f>1-AZ407/BA407</f>
        <v>0</v>
      </c>
      <c r="BC407">
        <v>0</v>
      </c>
      <c r="BD407" t="s">
        <v>418</v>
      </c>
      <c r="BE407" t="s">
        <v>418</v>
      </c>
      <c r="BF407">
        <v>0</v>
      </c>
      <c r="BG407">
        <v>0</v>
      </c>
      <c r="BH407">
        <f>1-BF407/BG407</f>
        <v>0</v>
      </c>
      <c r="BI407">
        <v>0.5</v>
      </c>
      <c r="BJ407">
        <f>CS407</f>
        <v>0</v>
      </c>
      <c r="BK407">
        <f>L407</f>
        <v>0</v>
      </c>
      <c r="BL407">
        <f>BH407*BI407*BJ407</f>
        <v>0</v>
      </c>
      <c r="BM407">
        <f>(BK407-BC407)/BJ407</f>
        <v>0</v>
      </c>
      <c r="BN407">
        <f>(BA407-BG407)/BG407</f>
        <v>0</v>
      </c>
      <c r="BO407">
        <f>AZ407/(BB407+AZ407/BG407)</f>
        <v>0</v>
      </c>
      <c r="BP407" t="s">
        <v>418</v>
      </c>
      <c r="BQ407">
        <v>0</v>
      </c>
      <c r="BR407">
        <f>IF(BQ407&lt;&gt;0, BQ407, BO407)</f>
        <v>0</v>
      </c>
      <c r="BS407">
        <f>1-BR407/BG407</f>
        <v>0</v>
      </c>
      <c r="BT407">
        <f>(BG407-BF407)/(BG407-BR407)</f>
        <v>0</v>
      </c>
      <c r="BU407">
        <f>(BA407-BG407)/(BA407-BR407)</f>
        <v>0</v>
      </c>
      <c r="BV407">
        <f>(BG407-BF407)/(BG407-AZ407)</f>
        <v>0</v>
      </c>
      <c r="BW407">
        <f>(BA407-BG407)/(BA407-AZ407)</f>
        <v>0</v>
      </c>
      <c r="BX407">
        <f>(BT407*BR407/BF407)</f>
        <v>0</v>
      </c>
      <c r="BY407">
        <f>(1-BX407)</f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f>$B$11*DQ407+$C$11*DR407+$F$11*EC407*(1-EF407)</f>
        <v>0</v>
      </c>
      <c r="CS407">
        <f>CR407*CT407</f>
        <v>0</v>
      </c>
      <c r="CT407">
        <f>($B$11*$D$9+$C$11*$D$9+$F$11*((EP407+EH407)/MAX(EP407+EH407+EQ407, 0.1)*$I$9+EQ407/MAX(EP407+EH407+EQ407, 0.1)*$J$9))/($B$11+$C$11+$F$11)</f>
        <v>0</v>
      </c>
      <c r="CU407">
        <f>($B$11*$K$9+$C$11*$K$9+$F$11*((EP407+EH407)/MAX(EP407+EH407+EQ407, 0.1)*$P$9+EQ407/MAX(EP407+EH407+EQ407, 0.1)*$Q$9))/($B$11+$C$11+$F$11)</f>
        <v>0</v>
      </c>
      <c r="CV407">
        <v>6</v>
      </c>
      <c r="CW407">
        <v>0.5</v>
      </c>
      <c r="CX407" t="s">
        <v>419</v>
      </c>
      <c r="CY407">
        <v>2</v>
      </c>
      <c r="CZ407" t="b">
        <v>1</v>
      </c>
      <c r="DA407">
        <v>1659029462.31429</v>
      </c>
      <c r="DB407">
        <v>355.03375</v>
      </c>
      <c r="DC407">
        <v>359.1135</v>
      </c>
      <c r="DD407">
        <v>25.7536464285714</v>
      </c>
      <c r="DE407">
        <v>20.1980678571429</v>
      </c>
      <c r="DF407">
        <v>348.890357142857</v>
      </c>
      <c r="DG407">
        <v>25.2014892857143</v>
      </c>
      <c r="DH407">
        <v>500.0485</v>
      </c>
      <c r="DI407">
        <v>90.36945</v>
      </c>
      <c r="DJ407">
        <v>0.0463219642857143</v>
      </c>
      <c r="DK407">
        <v>27.3681285714286</v>
      </c>
      <c r="DL407">
        <v>27.6245607142857</v>
      </c>
      <c r="DM407">
        <v>999.9</v>
      </c>
      <c r="DN407">
        <v>0</v>
      </c>
      <c r="DO407">
        <v>0</v>
      </c>
      <c r="DP407">
        <v>9981.42857142857</v>
      </c>
      <c r="DQ407">
        <v>0</v>
      </c>
      <c r="DR407">
        <v>18.4306964285714</v>
      </c>
      <c r="DS407">
        <v>-4.0798055</v>
      </c>
      <c r="DT407">
        <v>364.418785714286</v>
      </c>
      <c r="DU407">
        <v>366.516714285714</v>
      </c>
      <c r="DV407">
        <v>5.55557607142857</v>
      </c>
      <c r="DW407">
        <v>359.1135</v>
      </c>
      <c r="DX407">
        <v>20.1980678571429</v>
      </c>
      <c r="DY407">
        <v>2.32734321428571</v>
      </c>
      <c r="DZ407">
        <v>1.82528821428571</v>
      </c>
      <c r="EA407">
        <v>19.8669142857143</v>
      </c>
      <c r="EB407">
        <v>16.0050571428571</v>
      </c>
      <c r="EC407">
        <v>1999.96821428571</v>
      </c>
      <c r="ED407">
        <v>0.980000678571429</v>
      </c>
      <c r="EE407">
        <v>0.0199995428571429</v>
      </c>
      <c r="EF407">
        <v>0</v>
      </c>
      <c r="EG407">
        <v>804.972785714286</v>
      </c>
      <c r="EH407">
        <v>5.00063</v>
      </c>
      <c r="EI407">
        <v>15861.5714285714</v>
      </c>
      <c r="EJ407">
        <v>17256.6142857143</v>
      </c>
      <c r="EK407">
        <v>38.437</v>
      </c>
      <c r="EL407">
        <v>38.4325714285714</v>
      </c>
      <c r="EM407">
        <v>37.937</v>
      </c>
      <c r="EN407">
        <v>37.75</v>
      </c>
      <c r="EO407">
        <v>39.4037857142857</v>
      </c>
      <c r="EP407">
        <v>1955.07285714286</v>
      </c>
      <c r="EQ407">
        <v>39.8946428571429</v>
      </c>
      <c r="ER407">
        <v>0</v>
      </c>
      <c r="ES407">
        <v>1659029469.1</v>
      </c>
      <c r="ET407">
        <v>0</v>
      </c>
      <c r="EU407">
        <v>804.7176</v>
      </c>
      <c r="EV407">
        <v>-25.4243077338183</v>
      </c>
      <c r="EW407">
        <v>-492.784616201937</v>
      </c>
      <c r="EX407">
        <v>15856.656</v>
      </c>
      <c r="EY407">
        <v>15</v>
      </c>
      <c r="EZ407">
        <v>0</v>
      </c>
      <c r="FA407" t="s">
        <v>420</v>
      </c>
      <c r="FB407">
        <v>1657551626.5</v>
      </c>
      <c r="FC407">
        <v>1657551629</v>
      </c>
      <c r="FD407">
        <v>0</v>
      </c>
      <c r="FE407">
        <v>0.403</v>
      </c>
      <c r="FF407">
        <v>0.009</v>
      </c>
      <c r="FG407">
        <v>9.41</v>
      </c>
      <c r="FH407">
        <v>0.087</v>
      </c>
      <c r="FI407">
        <v>417</v>
      </c>
      <c r="FJ407">
        <v>17</v>
      </c>
      <c r="FK407">
        <v>1.61</v>
      </c>
      <c r="FL407">
        <v>0.59</v>
      </c>
      <c r="FM407">
        <v>-6.50822951219512</v>
      </c>
      <c r="FN407">
        <v>37.0831041114982</v>
      </c>
      <c r="FO407">
        <v>3.79857330733331</v>
      </c>
      <c r="FP407">
        <v>0</v>
      </c>
      <c r="FQ407">
        <v>806.169764705882</v>
      </c>
      <c r="FR407">
        <v>-19.1291978546387</v>
      </c>
      <c r="FS407">
        <v>1.93999358790365</v>
      </c>
      <c r="FT407">
        <v>0</v>
      </c>
      <c r="FU407">
        <v>5.54630609756098</v>
      </c>
      <c r="FV407">
        <v>0.159170383275265</v>
      </c>
      <c r="FW407">
        <v>0.0182383052911426</v>
      </c>
      <c r="FX407">
        <v>0</v>
      </c>
      <c r="FY407">
        <v>0</v>
      </c>
      <c r="FZ407">
        <v>3</v>
      </c>
      <c r="GA407" t="s">
        <v>427</v>
      </c>
      <c r="GB407">
        <v>2.97347</v>
      </c>
      <c r="GC407">
        <v>2.69963</v>
      </c>
      <c r="GD407">
        <v>0.0750333</v>
      </c>
      <c r="GE407">
        <v>0.0764386</v>
      </c>
      <c r="GF407">
        <v>0.10821</v>
      </c>
      <c r="GG407">
        <v>0.0923293</v>
      </c>
      <c r="GH407">
        <v>36014.2</v>
      </c>
      <c r="GI407">
        <v>39319.8</v>
      </c>
      <c r="GJ407">
        <v>35283.9</v>
      </c>
      <c r="GK407">
        <v>38612.4</v>
      </c>
      <c r="GL407">
        <v>44607.7</v>
      </c>
      <c r="GM407">
        <v>50616.9</v>
      </c>
      <c r="GN407">
        <v>55155.4</v>
      </c>
      <c r="GO407">
        <v>61932.4</v>
      </c>
      <c r="GP407">
        <v>1.989</v>
      </c>
      <c r="GQ407">
        <v>1.847</v>
      </c>
      <c r="GR407">
        <v>0.13724</v>
      </c>
      <c r="GS407">
        <v>0</v>
      </c>
      <c r="GT407">
        <v>25.3631</v>
      </c>
      <c r="GU407">
        <v>999.9</v>
      </c>
      <c r="GV407">
        <v>56.452</v>
      </c>
      <c r="GW407">
        <v>29.275</v>
      </c>
      <c r="GX407">
        <v>25.5248</v>
      </c>
      <c r="GY407">
        <v>55.9254</v>
      </c>
      <c r="GZ407">
        <v>43.3814</v>
      </c>
      <c r="HA407">
        <v>1</v>
      </c>
      <c r="HB407">
        <v>-0.0419512</v>
      </c>
      <c r="HC407">
        <v>0.146187</v>
      </c>
      <c r="HD407">
        <v>20.1136</v>
      </c>
      <c r="HE407">
        <v>5.19812</v>
      </c>
      <c r="HF407">
        <v>12.004</v>
      </c>
      <c r="HG407">
        <v>4.9756</v>
      </c>
      <c r="HH407">
        <v>3.294</v>
      </c>
      <c r="HI407">
        <v>9999</v>
      </c>
      <c r="HJ407">
        <v>9999</v>
      </c>
      <c r="HK407">
        <v>9999</v>
      </c>
      <c r="HL407">
        <v>629.3</v>
      </c>
      <c r="HM407">
        <v>1.86313</v>
      </c>
      <c r="HN407">
        <v>1.86798</v>
      </c>
      <c r="HO407">
        <v>1.86783</v>
      </c>
      <c r="HP407">
        <v>1.86896</v>
      </c>
      <c r="HQ407">
        <v>1.86981</v>
      </c>
      <c r="HR407">
        <v>1.86584</v>
      </c>
      <c r="HS407">
        <v>1.86691</v>
      </c>
      <c r="HT407">
        <v>1.86829</v>
      </c>
      <c r="HU407">
        <v>5</v>
      </c>
      <c r="HV407">
        <v>0</v>
      </c>
      <c r="HW407">
        <v>0</v>
      </c>
      <c r="HX407">
        <v>0</v>
      </c>
      <c r="HY407" t="s">
        <v>422</v>
      </c>
      <c r="HZ407" t="s">
        <v>423</v>
      </c>
      <c r="IA407" t="s">
        <v>424</v>
      </c>
      <c r="IB407" t="s">
        <v>424</v>
      </c>
      <c r="IC407" t="s">
        <v>424</v>
      </c>
      <c r="ID407" t="s">
        <v>424</v>
      </c>
      <c r="IE407">
        <v>0</v>
      </c>
      <c r="IF407">
        <v>100</v>
      </c>
      <c r="IG407">
        <v>100</v>
      </c>
      <c r="IH407">
        <v>6.005</v>
      </c>
      <c r="II407">
        <v>0.5523</v>
      </c>
      <c r="IJ407">
        <v>4.02706509432224</v>
      </c>
      <c r="IK407">
        <v>0.00601174518973114</v>
      </c>
      <c r="IL407">
        <v>2.77886958061485e-07</v>
      </c>
      <c r="IM407">
        <v>-3.54636231360687e-10</v>
      </c>
      <c r="IN407">
        <v>-0.0404303883988718</v>
      </c>
      <c r="IO407">
        <v>-0.0177815531441476</v>
      </c>
      <c r="IP407">
        <v>0.00205572605671414</v>
      </c>
      <c r="IQ407">
        <v>-1.65519735432211e-05</v>
      </c>
      <c r="IR407">
        <v>-4</v>
      </c>
      <c r="IS407">
        <v>1848</v>
      </c>
      <c r="IT407">
        <v>1</v>
      </c>
      <c r="IU407">
        <v>25</v>
      </c>
      <c r="IV407">
        <v>24630.7</v>
      </c>
      <c r="IW407">
        <v>24630.7</v>
      </c>
      <c r="IX407">
        <v>0.842285</v>
      </c>
      <c r="IY407">
        <v>2.61963</v>
      </c>
      <c r="IZ407">
        <v>1.54785</v>
      </c>
      <c r="JA407">
        <v>2.30347</v>
      </c>
      <c r="JB407">
        <v>1.34644</v>
      </c>
      <c r="JC407">
        <v>2.36938</v>
      </c>
      <c r="JD407">
        <v>33.6254</v>
      </c>
      <c r="JE407">
        <v>24.2188</v>
      </c>
      <c r="JF407">
        <v>18</v>
      </c>
      <c r="JG407">
        <v>502.823</v>
      </c>
      <c r="JH407">
        <v>411.254</v>
      </c>
      <c r="JI407">
        <v>25.0002</v>
      </c>
      <c r="JJ407">
        <v>26.6755</v>
      </c>
      <c r="JK407">
        <v>30</v>
      </c>
      <c r="JL407">
        <v>26.6097</v>
      </c>
      <c r="JM407">
        <v>26.5506</v>
      </c>
      <c r="JN407">
        <v>16.8401</v>
      </c>
      <c r="JO407">
        <v>28.4077</v>
      </c>
      <c r="JP407">
        <v>77.4411</v>
      </c>
      <c r="JQ407">
        <v>25</v>
      </c>
      <c r="JR407">
        <v>318.851</v>
      </c>
      <c r="JS407">
        <v>20.182</v>
      </c>
      <c r="JT407">
        <v>102.314</v>
      </c>
      <c r="JU407">
        <v>103.088</v>
      </c>
    </row>
    <row r="408" spans="1:281">
      <c r="A408">
        <v>392</v>
      </c>
      <c r="B408">
        <v>1659029475.1</v>
      </c>
      <c r="C408">
        <v>5792</v>
      </c>
      <c r="D408" t="s">
        <v>1212</v>
      </c>
      <c r="E408" t="s">
        <v>1213</v>
      </c>
      <c r="F408">
        <v>5</v>
      </c>
      <c r="G408" t="s">
        <v>1199</v>
      </c>
      <c r="H408" t="s">
        <v>417</v>
      </c>
      <c r="I408">
        <v>1659029467.6</v>
      </c>
      <c r="J408">
        <f>(K408)/1000</f>
        <v>0</v>
      </c>
      <c r="K408">
        <f>IF(CZ408, AN408, AH408)</f>
        <v>0</v>
      </c>
      <c r="L408">
        <f>IF(CZ408, AI408, AG408)</f>
        <v>0</v>
      </c>
      <c r="M408">
        <f>DB408 - IF(AU408&gt;1, L408*CV408*100.0/(AW408*DP408), 0)</f>
        <v>0</v>
      </c>
      <c r="N408">
        <f>((T408-J408/2)*M408-L408)/(T408+J408/2)</f>
        <v>0</v>
      </c>
      <c r="O408">
        <f>N408*(DI408+DJ408)/1000.0</f>
        <v>0</v>
      </c>
      <c r="P408">
        <f>(DB408 - IF(AU408&gt;1, L408*CV408*100.0/(AW408*DP408), 0))*(DI408+DJ408)/1000.0</f>
        <v>0</v>
      </c>
      <c r="Q408">
        <f>2.0/((1/S408-1/R408)+SIGN(S408)*SQRT((1/S408-1/R408)*(1/S408-1/R408) + 4*CW408/((CW408+1)*(CW408+1))*(2*1/S408*1/R408-1/R408*1/R408)))</f>
        <v>0</v>
      </c>
      <c r="R408">
        <f>IF(LEFT(CX408,1)&lt;&gt;"0",IF(LEFT(CX408,1)="1",3.0,CY408),$D$5+$E$5*(DP408*DI408/($K$5*1000))+$F$5*(DP408*DI408/($K$5*1000))*MAX(MIN(CV408,$J$5),$I$5)*MAX(MIN(CV408,$J$5),$I$5)+$G$5*MAX(MIN(CV408,$J$5),$I$5)*(DP408*DI408/($K$5*1000))+$H$5*(DP408*DI408/($K$5*1000))*(DP408*DI408/($K$5*1000)))</f>
        <v>0</v>
      </c>
      <c r="S408">
        <f>J408*(1000-(1000*0.61365*exp(17.502*W408/(240.97+W408))/(DI408+DJ408)+DD408)/2)/(1000*0.61365*exp(17.502*W408/(240.97+W408))/(DI408+DJ408)-DD408)</f>
        <v>0</v>
      </c>
      <c r="T408">
        <f>1/((CW408+1)/(Q408/1.6)+1/(R408/1.37)) + CW408/((CW408+1)/(Q408/1.6) + CW408/(R408/1.37))</f>
        <v>0</v>
      </c>
      <c r="U408">
        <f>(CR408*CU408)</f>
        <v>0</v>
      </c>
      <c r="V408">
        <f>(DK408+(U408+2*0.95*5.67E-8*(((DK408+$B$7)+273)^4-(DK408+273)^4)-44100*J408)/(1.84*29.3*R408+8*0.95*5.67E-8*(DK408+273)^3))</f>
        <v>0</v>
      </c>
      <c r="W408">
        <f>($C$7*DL408+$D$7*DM408+$E$7*V408)</f>
        <v>0</v>
      </c>
      <c r="X408">
        <f>0.61365*exp(17.502*W408/(240.97+W408))</f>
        <v>0</v>
      </c>
      <c r="Y408">
        <f>(Z408/AA408*100)</f>
        <v>0</v>
      </c>
      <c r="Z408">
        <f>DD408*(DI408+DJ408)/1000</f>
        <v>0</v>
      </c>
      <c r="AA408">
        <f>0.61365*exp(17.502*DK408/(240.97+DK408))</f>
        <v>0</v>
      </c>
      <c r="AB408">
        <f>(X408-DD408*(DI408+DJ408)/1000)</f>
        <v>0</v>
      </c>
      <c r="AC408">
        <f>(-J408*44100)</f>
        <v>0</v>
      </c>
      <c r="AD408">
        <f>2*29.3*R408*0.92*(DK408-W408)</f>
        <v>0</v>
      </c>
      <c r="AE408">
        <f>2*0.95*5.67E-8*(((DK408+$B$7)+273)^4-(W408+273)^4)</f>
        <v>0</v>
      </c>
      <c r="AF408">
        <f>U408+AE408+AC408+AD408</f>
        <v>0</v>
      </c>
      <c r="AG408">
        <f>DH408*AU408*(DC408-DB408*(1000-AU408*DE408)/(1000-AU408*DD408))/(100*CV408)</f>
        <v>0</v>
      </c>
      <c r="AH408">
        <f>1000*DH408*AU408*(DD408-DE408)/(100*CV408*(1000-AU408*DD408))</f>
        <v>0</v>
      </c>
      <c r="AI408">
        <f>(AJ408 - AK408 - DI408*1E3/(8.314*(DK408+273.15)) * AM408/DH408 * AL408) * DH408/(100*CV408) * (1000 - DE408)/1000</f>
        <v>0</v>
      </c>
      <c r="AJ408">
        <v>332.323184450432</v>
      </c>
      <c r="AK408">
        <v>326.579296969697</v>
      </c>
      <c r="AL408">
        <v>-3.14904333573544</v>
      </c>
      <c r="AM408">
        <v>66.0504921813524</v>
      </c>
      <c r="AN408">
        <f>(AP408 - AO408 + DI408*1E3/(8.314*(DK408+273.15)) * AR408/DH408 * AQ408) * DH408/(100*CV408) * 1000/(1000 - AP408)</f>
        <v>0</v>
      </c>
      <c r="AO408">
        <v>20.1659617072294</v>
      </c>
      <c r="AP408">
        <v>25.7593034965035</v>
      </c>
      <c r="AQ408">
        <v>-0.000485818181817546</v>
      </c>
      <c r="AR408">
        <v>92.47</v>
      </c>
      <c r="AS408">
        <v>0</v>
      </c>
      <c r="AT408">
        <v>0</v>
      </c>
      <c r="AU408">
        <f>IF(AS408*$H$13&gt;=AW408,1.0,(AW408/(AW408-AS408*$H$13)))</f>
        <v>0</v>
      </c>
      <c r="AV408">
        <f>(AU408-1)*100</f>
        <v>0</v>
      </c>
      <c r="AW408">
        <f>MAX(0,($B$13+$C$13*DP408)/(1+$D$13*DP408)*DI408/(DK408+273)*$E$13)</f>
        <v>0</v>
      </c>
      <c r="AX408" t="s">
        <v>418</v>
      </c>
      <c r="AY408" t="s">
        <v>418</v>
      </c>
      <c r="AZ408">
        <v>0</v>
      </c>
      <c r="BA408">
        <v>0</v>
      </c>
      <c r="BB408">
        <f>1-AZ408/BA408</f>
        <v>0</v>
      </c>
      <c r="BC408">
        <v>0</v>
      </c>
      <c r="BD408" t="s">
        <v>418</v>
      </c>
      <c r="BE408" t="s">
        <v>418</v>
      </c>
      <c r="BF408">
        <v>0</v>
      </c>
      <c r="BG408">
        <v>0</v>
      </c>
      <c r="BH408">
        <f>1-BF408/BG408</f>
        <v>0</v>
      </c>
      <c r="BI408">
        <v>0.5</v>
      </c>
      <c r="BJ408">
        <f>CS408</f>
        <v>0</v>
      </c>
      <c r="BK408">
        <f>L408</f>
        <v>0</v>
      </c>
      <c r="BL408">
        <f>BH408*BI408*BJ408</f>
        <v>0</v>
      </c>
      <c r="BM408">
        <f>(BK408-BC408)/BJ408</f>
        <v>0</v>
      </c>
      <c r="BN408">
        <f>(BA408-BG408)/BG408</f>
        <v>0</v>
      </c>
      <c r="BO408">
        <f>AZ408/(BB408+AZ408/BG408)</f>
        <v>0</v>
      </c>
      <c r="BP408" t="s">
        <v>418</v>
      </c>
      <c r="BQ408">
        <v>0</v>
      </c>
      <c r="BR408">
        <f>IF(BQ408&lt;&gt;0, BQ408, BO408)</f>
        <v>0</v>
      </c>
      <c r="BS408">
        <f>1-BR408/BG408</f>
        <v>0</v>
      </c>
      <c r="BT408">
        <f>(BG408-BF408)/(BG408-BR408)</f>
        <v>0</v>
      </c>
      <c r="BU408">
        <f>(BA408-BG408)/(BA408-BR408)</f>
        <v>0</v>
      </c>
      <c r="BV408">
        <f>(BG408-BF408)/(BG408-AZ408)</f>
        <v>0</v>
      </c>
      <c r="BW408">
        <f>(BA408-BG408)/(BA408-AZ408)</f>
        <v>0</v>
      </c>
      <c r="BX408">
        <f>(BT408*BR408/BF408)</f>
        <v>0</v>
      </c>
      <c r="BY408">
        <f>(1-BX408)</f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f>$B$11*DQ408+$C$11*DR408+$F$11*EC408*(1-EF408)</f>
        <v>0</v>
      </c>
      <c r="CS408">
        <f>CR408*CT408</f>
        <v>0</v>
      </c>
      <c r="CT408">
        <f>($B$11*$D$9+$C$11*$D$9+$F$11*((EP408+EH408)/MAX(EP408+EH408+EQ408, 0.1)*$I$9+EQ408/MAX(EP408+EH408+EQ408, 0.1)*$J$9))/($B$11+$C$11+$F$11)</f>
        <v>0</v>
      </c>
      <c r="CU408">
        <f>($B$11*$K$9+$C$11*$K$9+$F$11*((EP408+EH408)/MAX(EP408+EH408+EQ408, 0.1)*$P$9+EQ408/MAX(EP408+EH408+EQ408, 0.1)*$Q$9))/($B$11+$C$11+$F$11)</f>
        <v>0</v>
      </c>
      <c r="CV408">
        <v>6</v>
      </c>
      <c r="CW408">
        <v>0.5</v>
      </c>
      <c r="CX408" t="s">
        <v>419</v>
      </c>
      <c r="CY408">
        <v>2</v>
      </c>
      <c r="CZ408" t="b">
        <v>1</v>
      </c>
      <c r="DA408">
        <v>1659029467.6</v>
      </c>
      <c r="DB408">
        <v>339.47762962963</v>
      </c>
      <c r="DC408">
        <v>341.631222222222</v>
      </c>
      <c r="DD408">
        <v>25.7575555555556</v>
      </c>
      <c r="DE408">
        <v>20.1833148148148</v>
      </c>
      <c r="DF408">
        <v>333.428259259259</v>
      </c>
      <c r="DG408">
        <v>25.2052037037037</v>
      </c>
      <c r="DH408">
        <v>500.068851851852</v>
      </c>
      <c r="DI408">
        <v>90.3698666666667</v>
      </c>
      <c r="DJ408">
        <v>0.046256262962963</v>
      </c>
      <c r="DK408">
        <v>27.3696333333333</v>
      </c>
      <c r="DL408">
        <v>27.6237074074074</v>
      </c>
      <c r="DM408">
        <v>999.9</v>
      </c>
      <c r="DN408">
        <v>0</v>
      </c>
      <c r="DO408">
        <v>0</v>
      </c>
      <c r="DP408">
        <v>9993.7037037037</v>
      </c>
      <c r="DQ408">
        <v>0</v>
      </c>
      <c r="DR408">
        <v>18.3773851851852</v>
      </c>
      <c r="DS408">
        <v>-2.15357696296296</v>
      </c>
      <c r="DT408">
        <v>348.452962962963</v>
      </c>
      <c r="DU408">
        <v>348.668814814815</v>
      </c>
      <c r="DV408">
        <v>5.57422888888889</v>
      </c>
      <c r="DW408">
        <v>341.631222222222</v>
      </c>
      <c r="DX408">
        <v>20.1833148148148</v>
      </c>
      <c r="DY408">
        <v>2.32770740740741</v>
      </c>
      <c r="DZ408">
        <v>1.82396444444444</v>
      </c>
      <c r="EA408">
        <v>19.8694333333333</v>
      </c>
      <c r="EB408">
        <v>15.9936925925926</v>
      </c>
      <c r="EC408">
        <v>1999.98962962963</v>
      </c>
      <c r="ED408">
        <v>0.980001333333333</v>
      </c>
      <c r="EE408">
        <v>0.0199988481481481</v>
      </c>
      <c r="EF408">
        <v>0</v>
      </c>
      <c r="EG408">
        <v>802.755333333333</v>
      </c>
      <c r="EH408">
        <v>5.00063</v>
      </c>
      <c r="EI408">
        <v>15817.9851851852</v>
      </c>
      <c r="EJ408">
        <v>17256.8074074074</v>
      </c>
      <c r="EK408">
        <v>38.437</v>
      </c>
      <c r="EL408">
        <v>38.437</v>
      </c>
      <c r="EM408">
        <v>37.937</v>
      </c>
      <c r="EN408">
        <v>37.75</v>
      </c>
      <c r="EO408">
        <v>39.4048518518518</v>
      </c>
      <c r="EP408">
        <v>1955.09481481481</v>
      </c>
      <c r="EQ408">
        <v>39.8937037037037</v>
      </c>
      <c r="ER408">
        <v>0</v>
      </c>
      <c r="ES408">
        <v>1659029473.9</v>
      </c>
      <c r="ET408">
        <v>0</v>
      </c>
      <c r="EU408">
        <v>802.68612</v>
      </c>
      <c r="EV408">
        <v>-26.0750768770567</v>
      </c>
      <c r="EW408">
        <v>-518.669230021353</v>
      </c>
      <c r="EX408">
        <v>15816.644</v>
      </c>
      <c r="EY408">
        <v>15</v>
      </c>
      <c r="EZ408">
        <v>0</v>
      </c>
      <c r="FA408" t="s">
        <v>420</v>
      </c>
      <c r="FB408">
        <v>1657551626.5</v>
      </c>
      <c r="FC408">
        <v>1657551629</v>
      </c>
      <c r="FD408">
        <v>0</v>
      </c>
      <c r="FE408">
        <v>0.403</v>
      </c>
      <c r="FF408">
        <v>0.009</v>
      </c>
      <c r="FG408">
        <v>9.41</v>
      </c>
      <c r="FH408">
        <v>0.087</v>
      </c>
      <c r="FI408">
        <v>417</v>
      </c>
      <c r="FJ408">
        <v>17</v>
      </c>
      <c r="FK408">
        <v>1.61</v>
      </c>
      <c r="FL408">
        <v>0.59</v>
      </c>
      <c r="FM408">
        <v>-3.72394763414634</v>
      </c>
      <c r="FN408">
        <v>24.775890815331</v>
      </c>
      <c r="FO408">
        <v>2.51634968028249</v>
      </c>
      <c r="FP408">
        <v>0</v>
      </c>
      <c r="FQ408">
        <v>804.287647058824</v>
      </c>
      <c r="FR408">
        <v>-24.8627043633945</v>
      </c>
      <c r="FS408">
        <v>2.45201830290588</v>
      </c>
      <c r="FT408">
        <v>0</v>
      </c>
      <c r="FU408">
        <v>5.56012804878049</v>
      </c>
      <c r="FV408">
        <v>0.219438606271774</v>
      </c>
      <c r="FW408">
        <v>0.0228999787218467</v>
      </c>
      <c r="FX408">
        <v>0</v>
      </c>
      <c r="FY408">
        <v>0</v>
      </c>
      <c r="FZ408">
        <v>3</v>
      </c>
      <c r="GA408" t="s">
        <v>427</v>
      </c>
      <c r="GB408">
        <v>2.97276</v>
      </c>
      <c r="GC408">
        <v>2.70074</v>
      </c>
      <c r="GD408">
        <v>0.0721699</v>
      </c>
      <c r="GE408">
        <v>0.0735205</v>
      </c>
      <c r="GF408">
        <v>0.108227</v>
      </c>
      <c r="GG408">
        <v>0.0923248</v>
      </c>
      <c r="GH408">
        <v>36125.6</v>
      </c>
      <c r="GI408">
        <v>39444.8</v>
      </c>
      <c r="GJ408">
        <v>35283.8</v>
      </c>
      <c r="GK408">
        <v>38613.2</v>
      </c>
      <c r="GL408">
        <v>44607.1</v>
      </c>
      <c r="GM408">
        <v>50617.9</v>
      </c>
      <c r="GN408">
        <v>55155.8</v>
      </c>
      <c r="GO408">
        <v>61933.6</v>
      </c>
      <c r="GP408">
        <v>1.9888</v>
      </c>
      <c r="GQ408">
        <v>1.8472</v>
      </c>
      <c r="GR408">
        <v>0.137091</v>
      </c>
      <c r="GS408">
        <v>0</v>
      </c>
      <c r="GT408">
        <v>25.361</v>
      </c>
      <c r="GU408">
        <v>999.9</v>
      </c>
      <c r="GV408">
        <v>56.428</v>
      </c>
      <c r="GW408">
        <v>29.275</v>
      </c>
      <c r="GX408">
        <v>25.513</v>
      </c>
      <c r="GY408">
        <v>56.2654</v>
      </c>
      <c r="GZ408">
        <v>43.101</v>
      </c>
      <c r="HA408">
        <v>1</v>
      </c>
      <c r="HB408">
        <v>-0.0418902</v>
      </c>
      <c r="HC408">
        <v>0.14793</v>
      </c>
      <c r="HD408">
        <v>20.1135</v>
      </c>
      <c r="HE408">
        <v>5.19932</v>
      </c>
      <c r="HF408">
        <v>12.004</v>
      </c>
      <c r="HG408">
        <v>4.976</v>
      </c>
      <c r="HH408">
        <v>3.2932</v>
      </c>
      <c r="HI408">
        <v>9999</v>
      </c>
      <c r="HJ408">
        <v>9999</v>
      </c>
      <c r="HK408">
        <v>9999</v>
      </c>
      <c r="HL408">
        <v>629.3</v>
      </c>
      <c r="HM408">
        <v>1.86319</v>
      </c>
      <c r="HN408">
        <v>1.86801</v>
      </c>
      <c r="HO408">
        <v>1.86783</v>
      </c>
      <c r="HP408">
        <v>1.86902</v>
      </c>
      <c r="HQ408">
        <v>1.86981</v>
      </c>
      <c r="HR408">
        <v>1.86584</v>
      </c>
      <c r="HS408">
        <v>1.86691</v>
      </c>
      <c r="HT408">
        <v>1.86835</v>
      </c>
      <c r="HU408">
        <v>5</v>
      </c>
      <c r="HV408">
        <v>0</v>
      </c>
      <c r="HW408">
        <v>0</v>
      </c>
      <c r="HX408">
        <v>0</v>
      </c>
      <c r="HY408" t="s">
        <v>422</v>
      </c>
      <c r="HZ408" t="s">
        <v>423</v>
      </c>
      <c r="IA408" t="s">
        <v>424</v>
      </c>
      <c r="IB408" t="s">
        <v>424</v>
      </c>
      <c r="IC408" t="s">
        <v>424</v>
      </c>
      <c r="ID408" t="s">
        <v>424</v>
      </c>
      <c r="IE408">
        <v>0</v>
      </c>
      <c r="IF408">
        <v>100</v>
      </c>
      <c r="IG408">
        <v>100</v>
      </c>
      <c r="IH408">
        <v>5.911</v>
      </c>
      <c r="II408">
        <v>0.5526</v>
      </c>
      <c r="IJ408">
        <v>4.02706509432224</v>
      </c>
      <c r="IK408">
        <v>0.00601174518973114</v>
      </c>
      <c r="IL408">
        <v>2.77886958061485e-07</v>
      </c>
      <c r="IM408">
        <v>-3.54636231360687e-10</v>
      </c>
      <c r="IN408">
        <v>-0.0404303883988718</v>
      </c>
      <c r="IO408">
        <v>-0.0177815531441476</v>
      </c>
      <c r="IP408">
        <v>0.00205572605671414</v>
      </c>
      <c r="IQ408">
        <v>-1.65519735432211e-05</v>
      </c>
      <c r="IR408">
        <v>-4</v>
      </c>
      <c r="IS408">
        <v>1848</v>
      </c>
      <c r="IT408">
        <v>1</v>
      </c>
      <c r="IU408">
        <v>25</v>
      </c>
      <c r="IV408">
        <v>24630.8</v>
      </c>
      <c r="IW408">
        <v>24630.8</v>
      </c>
      <c r="IX408">
        <v>0.808105</v>
      </c>
      <c r="IY408">
        <v>2.62085</v>
      </c>
      <c r="IZ408">
        <v>1.54785</v>
      </c>
      <c r="JA408">
        <v>2.30347</v>
      </c>
      <c r="JB408">
        <v>1.34644</v>
      </c>
      <c r="JC408">
        <v>2.27173</v>
      </c>
      <c r="JD408">
        <v>33.6254</v>
      </c>
      <c r="JE408">
        <v>24.2101</v>
      </c>
      <c r="JF408">
        <v>18</v>
      </c>
      <c r="JG408">
        <v>502.69</v>
      </c>
      <c r="JH408">
        <v>411.366</v>
      </c>
      <c r="JI408">
        <v>25.0003</v>
      </c>
      <c r="JJ408">
        <v>26.6755</v>
      </c>
      <c r="JK408">
        <v>30.0001</v>
      </c>
      <c r="JL408">
        <v>26.6097</v>
      </c>
      <c r="JM408">
        <v>26.5506</v>
      </c>
      <c r="JN408">
        <v>16.1347</v>
      </c>
      <c r="JO408">
        <v>28.4077</v>
      </c>
      <c r="JP408">
        <v>77.4411</v>
      </c>
      <c r="JQ408">
        <v>25</v>
      </c>
      <c r="JR408">
        <v>298.767</v>
      </c>
      <c r="JS408">
        <v>20.1699</v>
      </c>
      <c r="JT408">
        <v>102.315</v>
      </c>
      <c r="JU408">
        <v>103.09</v>
      </c>
    </row>
    <row r="409" spans="1:281">
      <c r="A409">
        <v>393</v>
      </c>
      <c r="B409">
        <v>1659029480.1</v>
      </c>
      <c r="C409">
        <v>5797</v>
      </c>
      <c r="D409" t="s">
        <v>1214</v>
      </c>
      <c r="E409" t="s">
        <v>1215</v>
      </c>
      <c r="F409">
        <v>5</v>
      </c>
      <c r="G409" t="s">
        <v>1199</v>
      </c>
      <c r="H409" t="s">
        <v>417</v>
      </c>
      <c r="I409">
        <v>1659029472.31429</v>
      </c>
      <c r="J409">
        <f>(K409)/1000</f>
        <v>0</v>
      </c>
      <c r="K409">
        <f>IF(CZ409, AN409, AH409)</f>
        <v>0</v>
      </c>
      <c r="L409">
        <f>IF(CZ409, AI409, AG409)</f>
        <v>0</v>
      </c>
      <c r="M409">
        <f>DB409 - IF(AU409&gt;1, L409*CV409*100.0/(AW409*DP409), 0)</f>
        <v>0</v>
      </c>
      <c r="N409">
        <f>((T409-J409/2)*M409-L409)/(T409+J409/2)</f>
        <v>0</v>
      </c>
      <c r="O409">
        <f>N409*(DI409+DJ409)/1000.0</f>
        <v>0</v>
      </c>
      <c r="P409">
        <f>(DB409 - IF(AU409&gt;1, L409*CV409*100.0/(AW409*DP409), 0))*(DI409+DJ409)/1000.0</f>
        <v>0</v>
      </c>
      <c r="Q409">
        <f>2.0/((1/S409-1/R409)+SIGN(S409)*SQRT((1/S409-1/R409)*(1/S409-1/R409) + 4*CW409/((CW409+1)*(CW409+1))*(2*1/S409*1/R409-1/R409*1/R409)))</f>
        <v>0</v>
      </c>
      <c r="R409">
        <f>IF(LEFT(CX409,1)&lt;&gt;"0",IF(LEFT(CX409,1)="1",3.0,CY409),$D$5+$E$5*(DP409*DI409/($K$5*1000))+$F$5*(DP409*DI409/($K$5*1000))*MAX(MIN(CV409,$J$5),$I$5)*MAX(MIN(CV409,$J$5),$I$5)+$G$5*MAX(MIN(CV409,$J$5),$I$5)*(DP409*DI409/($K$5*1000))+$H$5*(DP409*DI409/($K$5*1000))*(DP409*DI409/($K$5*1000)))</f>
        <v>0</v>
      </c>
      <c r="S409">
        <f>J409*(1000-(1000*0.61365*exp(17.502*W409/(240.97+W409))/(DI409+DJ409)+DD409)/2)/(1000*0.61365*exp(17.502*W409/(240.97+W409))/(DI409+DJ409)-DD409)</f>
        <v>0</v>
      </c>
      <c r="T409">
        <f>1/((CW409+1)/(Q409/1.6)+1/(R409/1.37)) + CW409/((CW409+1)/(Q409/1.6) + CW409/(R409/1.37))</f>
        <v>0</v>
      </c>
      <c r="U409">
        <f>(CR409*CU409)</f>
        <v>0</v>
      </c>
      <c r="V409">
        <f>(DK409+(U409+2*0.95*5.67E-8*(((DK409+$B$7)+273)^4-(DK409+273)^4)-44100*J409)/(1.84*29.3*R409+8*0.95*5.67E-8*(DK409+273)^3))</f>
        <v>0</v>
      </c>
      <c r="W409">
        <f>($C$7*DL409+$D$7*DM409+$E$7*V409)</f>
        <v>0</v>
      </c>
      <c r="X409">
        <f>0.61365*exp(17.502*W409/(240.97+W409))</f>
        <v>0</v>
      </c>
      <c r="Y409">
        <f>(Z409/AA409*100)</f>
        <v>0</v>
      </c>
      <c r="Z409">
        <f>DD409*(DI409+DJ409)/1000</f>
        <v>0</v>
      </c>
      <c r="AA409">
        <f>0.61365*exp(17.502*DK409/(240.97+DK409))</f>
        <v>0</v>
      </c>
      <c r="AB409">
        <f>(X409-DD409*(DI409+DJ409)/1000)</f>
        <v>0</v>
      </c>
      <c r="AC409">
        <f>(-J409*44100)</f>
        <v>0</v>
      </c>
      <c r="AD409">
        <f>2*29.3*R409*0.92*(DK409-W409)</f>
        <v>0</v>
      </c>
      <c r="AE409">
        <f>2*0.95*5.67E-8*(((DK409+$B$7)+273)^4-(W409+273)^4)</f>
        <v>0</v>
      </c>
      <c r="AF409">
        <f>U409+AE409+AC409+AD409</f>
        <v>0</v>
      </c>
      <c r="AG409">
        <f>DH409*AU409*(DC409-DB409*(1000-AU409*DE409)/(1000-AU409*DD409))/(100*CV409)</f>
        <v>0</v>
      </c>
      <c r="AH409">
        <f>1000*DH409*AU409*(DD409-DE409)/(100*CV409*(1000-AU409*DD409))</f>
        <v>0</v>
      </c>
      <c r="AI409">
        <f>(AJ409 - AK409 - DI409*1E3/(8.314*(DK409+273.15)) * AM409/DH409 * AL409) * DH409/(100*CV409) * (1000 - DE409)/1000</f>
        <v>0</v>
      </c>
      <c r="AJ409">
        <v>315.51028666342</v>
      </c>
      <c r="AK409">
        <v>310.900006060606</v>
      </c>
      <c r="AL409">
        <v>-3.17030649148508</v>
      </c>
      <c r="AM409">
        <v>66.0504921813524</v>
      </c>
      <c r="AN409">
        <f>(AP409 - AO409 + DI409*1E3/(8.314*(DK409+273.15)) * AR409/DH409 * AQ409) * DH409/(100*CV409) * 1000/(1000 - AP409)</f>
        <v>0</v>
      </c>
      <c r="AO409">
        <v>20.1610432072727</v>
      </c>
      <c r="AP409">
        <v>25.7576146853147</v>
      </c>
      <c r="AQ409">
        <v>-1.94125874116368e-05</v>
      </c>
      <c r="AR409">
        <v>92.47</v>
      </c>
      <c r="AS409">
        <v>0</v>
      </c>
      <c r="AT409">
        <v>0</v>
      </c>
      <c r="AU409">
        <f>IF(AS409*$H$13&gt;=AW409,1.0,(AW409/(AW409-AS409*$H$13)))</f>
        <v>0</v>
      </c>
      <c r="AV409">
        <f>(AU409-1)*100</f>
        <v>0</v>
      </c>
      <c r="AW409">
        <f>MAX(0,($B$13+$C$13*DP409)/(1+$D$13*DP409)*DI409/(DK409+273)*$E$13)</f>
        <v>0</v>
      </c>
      <c r="AX409" t="s">
        <v>418</v>
      </c>
      <c r="AY409" t="s">
        <v>418</v>
      </c>
      <c r="AZ409">
        <v>0</v>
      </c>
      <c r="BA409">
        <v>0</v>
      </c>
      <c r="BB409">
        <f>1-AZ409/BA409</f>
        <v>0</v>
      </c>
      <c r="BC409">
        <v>0</v>
      </c>
      <c r="BD409" t="s">
        <v>418</v>
      </c>
      <c r="BE409" t="s">
        <v>418</v>
      </c>
      <c r="BF409">
        <v>0</v>
      </c>
      <c r="BG409">
        <v>0</v>
      </c>
      <c r="BH409">
        <f>1-BF409/BG409</f>
        <v>0</v>
      </c>
      <c r="BI409">
        <v>0.5</v>
      </c>
      <c r="BJ409">
        <f>CS409</f>
        <v>0</v>
      </c>
      <c r="BK409">
        <f>L409</f>
        <v>0</v>
      </c>
      <c r="BL409">
        <f>BH409*BI409*BJ409</f>
        <v>0</v>
      </c>
      <c r="BM409">
        <f>(BK409-BC409)/BJ409</f>
        <v>0</v>
      </c>
      <c r="BN409">
        <f>(BA409-BG409)/BG409</f>
        <v>0</v>
      </c>
      <c r="BO409">
        <f>AZ409/(BB409+AZ409/BG409)</f>
        <v>0</v>
      </c>
      <c r="BP409" t="s">
        <v>418</v>
      </c>
      <c r="BQ409">
        <v>0</v>
      </c>
      <c r="BR409">
        <f>IF(BQ409&lt;&gt;0, BQ409, BO409)</f>
        <v>0</v>
      </c>
      <c r="BS409">
        <f>1-BR409/BG409</f>
        <v>0</v>
      </c>
      <c r="BT409">
        <f>(BG409-BF409)/(BG409-BR409)</f>
        <v>0</v>
      </c>
      <c r="BU409">
        <f>(BA409-BG409)/(BA409-BR409)</f>
        <v>0</v>
      </c>
      <c r="BV409">
        <f>(BG409-BF409)/(BG409-AZ409)</f>
        <v>0</v>
      </c>
      <c r="BW409">
        <f>(BA409-BG409)/(BA409-AZ409)</f>
        <v>0</v>
      </c>
      <c r="BX409">
        <f>(BT409*BR409/BF409)</f>
        <v>0</v>
      </c>
      <c r="BY409">
        <f>(1-BX409)</f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f>$B$11*DQ409+$C$11*DR409+$F$11*EC409*(1-EF409)</f>
        <v>0</v>
      </c>
      <c r="CS409">
        <f>CR409*CT409</f>
        <v>0</v>
      </c>
      <c r="CT409">
        <f>($B$11*$D$9+$C$11*$D$9+$F$11*((EP409+EH409)/MAX(EP409+EH409+EQ409, 0.1)*$I$9+EQ409/MAX(EP409+EH409+EQ409, 0.1)*$J$9))/($B$11+$C$11+$F$11)</f>
        <v>0</v>
      </c>
      <c r="CU409">
        <f>($B$11*$K$9+$C$11*$K$9+$F$11*((EP409+EH409)/MAX(EP409+EH409+EQ409, 0.1)*$P$9+EQ409/MAX(EP409+EH409+EQ409, 0.1)*$Q$9))/($B$11+$C$11+$F$11)</f>
        <v>0</v>
      </c>
      <c r="CV409">
        <v>6</v>
      </c>
      <c r="CW409">
        <v>0.5</v>
      </c>
      <c r="CX409" t="s">
        <v>419</v>
      </c>
      <c r="CY409">
        <v>2</v>
      </c>
      <c r="CZ409" t="b">
        <v>1</v>
      </c>
      <c r="DA409">
        <v>1659029472.31429</v>
      </c>
      <c r="DB409">
        <v>325.248214285714</v>
      </c>
      <c r="DC409">
        <v>325.891321428572</v>
      </c>
      <c r="DD409">
        <v>25.7582785714286</v>
      </c>
      <c r="DE409">
        <v>20.1696607142857</v>
      </c>
      <c r="DF409">
        <v>319.284821428571</v>
      </c>
      <c r="DG409">
        <v>25.2058928571429</v>
      </c>
      <c r="DH409">
        <v>500.063964285714</v>
      </c>
      <c r="DI409">
        <v>90.3695357142857</v>
      </c>
      <c r="DJ409">
        <v>0.0462153107142857</v>
      </c>
      <c r="DK409">
        <v>27.3694464285714</v>
      </c>
      <c r="DL409">
        <v>27.6223535714286</v>
      </c>
      <c r="DM409">
        <v>999.9</v>
      </c>
      <c r="DN409">
        <v>0</v>
      </c>
      <c r="DO409">
        <v>0</v>
      </c>
      <c r="DP409">
        <v>10003.0357142857</v>
      </c>
      <c r="DQ409">
        <v>0</v>
      </c>
      <c r="DR409">
        <v>18.1064107142857</v>
      </c>
      <c r="DS409">
        <v>-0.643064089285714</v>
      </c>
      <c r="DT409">
        <v>333.847571428571</v>
      </c>
      <c r="DU409">
        <v>332.599821428571</v>
      </c>
      <c r="DV409">
        <v>5.58861142857143</v>
      </c>
      <c r="DW409">
        <v>325.891321428572</v>
      </c>
      <c r="DX409">
        <v>20.1696607142857</v>
      </c>
      <c r="DY409">
        <v>2.32776428571429</v>
      </c>
      <c r="DZ409">
        <v>1.82272428571429</v>
      </c>
      <c r="EA409">
        <v>19.8698178571429</v>
      </c>
      <c r="EB409">
        <v>15.9830428571429</v>
      </c>
      <c r="EC409">
        <v>1999.98571428571</v>
      </c>
      <c r="ED409">
        <v>0.980001142857143</v>
      </c>
      <c r="EE409">
        <v>0.0199990928571429</v>
      </c>
      <c r="EF409">
        <v>0</v>
      </c>
      <c r="EG409">
        <v>800.661071428572</v>
      </c>
      <c r="EH409">
        <v>5.00063</v>
      </c>
      <c r="EI409">
        <v>15777.7535714286</v>
      </c>
      <c r="EJ409">
        <v>17256.7714285714</v>
      </c>
      <c r="EK409">
        <v>38.437</v>
      </c>
      <c r="EL409">
        <v>38.437</v>
      </c>
      <c r="EM409">
        <v>37.937</v>
      </c>
      <c r="EN409">
        <v>37.75</v>
      </c>
      <c r="EO409">
        <v>39.4170714285714</v>
      </c>
      <c r="EP409">
        <v>1955.09107142857</v>
      </c>
      <c r="EQ409">
        <v>39.8942857142857</v>
      </c>
      <c r="ER409">
        <v>0</v>
      </c>
      <c r="ES409">
        <v>1659029479.3</v>
      </c>
      <c r="ET409">
        <v>0</v>
      </c>
      <c r="EU409">
        <v>800.407461538462</v>
      </c>
      <c r="EV409">
        <v>-26.2530598368761</v>
      </c>
      <c r="EW409">
        <v>-502.133333684424</v>
      </c>
      <c r="EX409">
        <v>15773.4384615385</v>
      </c>
      <c r="EY409">
        <v>15</v>
      </c>
      <c r="EZ409">
        <v>0</v>
      </c>
      <c r="FA409" t="s">
        <v>420</v>
      </c>
      <c r="FB409">
        <v>1657551626.5</v>
      </c>
      <c r="FC409">
        <v>1657551629</v>
      </c>
      <c r="FD409">
        <v>0</v>
      </c>
      <c r="FE409">
        <v>0.403</v>
      </c>
      <c r="FF409">
        <v>0.009</v>
      </c>
      <c r="FG409">
        <v>9.41</v>
      </c>
      <c r="FH409">
        <v>0.087</v>
      </c>
      <c r="FI409">
        <v>417</v>
      </c>
      <c r="FJ409">
        <v>17</v>
      </c>
      <c r="FK409">
        <v>1.61</v>
      </c>
      <c r="FL409">
        <v>0.59</v>
      </c>
      <c r="FM409">
        <v>-1.9020281097561</v>
      </c>
      <c r="FN409">
        <v>18.4651488919861</v>
      </c>
      <c r="FO409">
        <v>1.90139660137034</v>
      </c>
      <c r="FP409">
        <v>0</v>
      </c>
      <c r="FQ409">
        <v>802.271264705882</v>
      </c>
      <c r="FR409">
        <v>-26.2627501886206</v>
      </c>
      <c r="FS409">
        <v>2.58624117783526</v>
      </c>
      <c r="FT409">
        <v>0</v>
      </c>
      <c r="FU409">
        <v>5.57517</v>
      </c>
      <c r="FV409">
        <v>0.205027317073179</v>
      </c>
      <c r="FW409">
        <v>0.0218557772682648</v>
      </c>
      <c r="FX409">
        <v>0</v>
      </c>
      <c r="FY409">
        <v>0</v>
      </c>
      <c r="FZ409">
        <v>3</v>
      </c>
      <c r="GA409" t="s">
        <v>427</v>
      </c>
      <c r="GB409">
        <v>2.97455</v>
      </c>
      <c r="GC409">
        <v>2.70039</v>
      </c>
      <c r="GD409">
        <v>0.0692728</v>
      </c>
      <c r="GE409">
        <v>0.0701957</v>
      </c>
      <c r="GF409">
        <v>0.108225</v>
      </c>
      <c r="GG409">
        <v>0.0923133</v>
      </c>
      <c r="GH409">
        <v>36239.3</v>
      </c>
      <c r="GI409">
        <v>39586.2</v>
      </c>
      <c r="GJ409">
        <v>35284.8</v>
      </c>
      <c r="GK409">
        <v>38613.1</v>
      </c>
      <c r="GL409">
        <v>44607.5</v>
      </c>
      <c r="GM409">
        <v>50618.5</v>
      </c>
      <c r="GN409">
        <v>55156.3</v>
      </c>
      <c r="GO409">
        <v>61933.5</v>
      </c>
      <c r="GP409">
        <v>1.9892</v>
      </c>
      <c r="GQ409">
        <v>1.8462</v>
      </c>
      <c r="GR409">
        <v>0.139177</v>
      </c>
      <c r="GS409">
        <v>0</v>
      </c>
      <c r="GT409">
        <v>25.3588</v>
      </c>
      <c r="GU409">
        <v>999.9</v>
      </c>
      <c r="GV409">
        <v>56.428</v>
      </c>
      <c r="GW409">
        <v>29.275</v>
      </c>
      <c r="GX409">
        <v>25.5142</v>
      </c>
      <c r="GY409">
        <v>56.1254</v>
      </c>
      <c r="GZ409">
        <v>43.0369</v>
      </c>
      <c r="HA409">
        <v>1</v>
      </c>
      <c r="HB409">
        <v>-0.0413008</v>
      </c>
      <c r="HC409">
        <v>0.149848</v>
      </c>
      <c r="HD409">
        <v>20.1137</v>
      </c>
      <c r="HE409">
        <v>5.19812</v>
      </c>
      <c r="HF409">
        <v>12.004</v>
      </c>
      <c r="HG409">
        <v>4.9756</v>
      </c>
      <c r="HH409">
        <v>3.2938</v>
      </c>
      <c r="HI409">
        <v>9999</v>
      </c>
      <c r="HJ409">
        <v>9999</v>
      </c>
      <c r="HK409">
        <v>9999</v>
      </c>
      <c r="HL409">
        <v>629.3</v>
      </c>
      <c r="HM409">
        <v>1.86316</v>
      </c>
      <c r="HN409">
        <v>1.86798</v>
      </c>
      <c r="HO409">
        <v>1.86783</v>
      </c>
      <c r="HP409">
        <v>1.86893</v>
      </c>
      <c r="HQ409">
        <v>1.86981</v>
      </c>
      <c r="HR409">
        <v>1.86584</v>
      </c>
      <c r="HS409">
        <v>1.86691</v>
      </c>
      <c r="HT409">
        <v>1.86829</v>
      </c>
      <c r="HU409">
        <v>5</v>
      </c>
      <c r="HV409">
        <v>0</v>
      </c>
      <c r="HW409">
        <v>0</v>
      </c>
      <c r="HX409">
        <v>0</v>
      </c>
      <c r="HY409" t="s">
        <v>422</v>
      </c>
      <c r="HZ409" t="s">
        <v>423</v>
      </c>
      <c r="IA409" t="s">
        <v>424</v>
      </c>
      <c r="IB409" t="s">
        <v>424</v>
      </c>
      <c r="IC409" t="s">
        <v>424</v>
      </c>
      <c r="ID409" t="s">
        <v>424</v>
      </c>
      <c r="IE409">
        <v>0</v>
      </c>
      <c r="IF409">
        <v>100</v>
      </c>
      <c r="IG409">
        <v>100</v>
      </c>
      <c r="IH409">
        <v>5.819</v>
      </c>
      <c r="II409">
        <v>0.5525</v>
      </c>
      <c r="IJ409">
        <v>4.02706509432224</v>
      </c>
      <c r="IK409">
        <v>0.00601174518973114</v>
      </c>
      <c r="IL409">
        <v>2.77886958061485e-07</v>
      </c>
      <c r="IM409">
        <v>-3.54636231360687e-10</v>
      </c>
      <c r="IN409">
        <v>-0.0404303883988718</v>
      </c>
      <c r="IO409">
        <v>-0.0177815531441476</v>
      </c>
      <c r="IP409">
        <v>0.00205572605671414</v>
      </c>
      <c r="IQ409">
        <v>-1.65519735432211e-05</v>
      </c>
      <c r="IR409">
        <v>-4</v>
      </c>
      <c r="IS409">
        <v>1848</v>
      </c>
      <c r="IT409">
        <v>1</v>
      </c>
      <c r="IU409">
        <v>25</v>
      </c>
      <c r="IV409">
        <v>24630.9</v>
      </c>
      <c r="IW409">
        <v>24630.9</v>
      </c>
      <c r="IX409">
        <v>0.773926</v>
      </c>
      <c r="IY409">
        <v>2.6123</v>
      </c>
      <c r="IZ409">
        <v>1.54785</v>
      </c>
      <c r="JA409">
        <v>2.30347</v>
      </c>
      <c r="JB409">
        <v>1.34644</v>
      </c>
      <c r="JC409">
        <v>2.41577</v>
      </c>
      <c r="JD409">
        <v>33.6254</v>
      </c>
      <c r="JE409">
        <v>24.2188</v>
      </c>
      <c r="JF409">
        <v>18</v>
      </c>
      <c r="JG409">
        <v>502.955</v>
      </c>
      <c r="JH409">
        <v>410.803</v>
      </c>
      <c r="JI409">
        <v>25.0004</v>
      </c>
      <c r="JJ409">
        <v>26.6755</v>
      </c>
      <c r="JK409">
        <v>30.0001</v>
      </c>
      <c r="JL409">
        <v>26.6097</v>
      </c>
      <c r="JM409">
        <v>26.5506</v>
      </c>
      <c r="JN409">
        <v>15.4777</v>
      </c>
      <c r="JO409">
        <v>28.4077</v>
      </c>
      <c r="JP409">
        <v>77.4411</v>
      </c>
      <c r="JQ409">
        <v>25</v>
      </c>
      <c r="JR409">
        <v>285.377</v>
      </c>
      <c r="JS409">
        <v>20.1629</v>
      </c>
      <c r="JT409">
        <v>102.316</v>
      </c>
      <c r="JU409">
        <v>103.09</v>
      </c>
    </row>
    <row r="410" spans="1:281">
      <c r="A410">
        <v>394</v>
      </c>
      <c r="B410">
        <v>1659029485.1</v>
      </c>
      <c r="C410">
        <v>5802</v>
      </c>
      <c r="D410" t="s">
        <v>1216</v>
      </c>
      <c r="E410" t="s">
        <v>1217</v>
      </c>
      <c r="F410">
        <v>5</v>
      </c>
      <c r="G410" t="s">
        <v>1199</v>
      </c>
      <c r="H410" t="s">
        <v>417</v>
      </c>
      <c r="I410">
        <v>1659029477.6</v>
      </c>
      <c r="J410">
        <f>(K410)/1000</f>
        <v>0</v>
      </c>
      <c r="K410">
        <f>IF(CZ410, AN410, AH410)</f>
        <v>0</v>
      </c>
      <c r="L410">
        <f>IF(CZ410, AI410, AG410)</f>
        <v>0</v>
      </c>
      <c r="M410">
        <f>DB410 - IF(AU410&gt;1, L410*CV410*100.0/(AW410*DP410), 0)</f>
        <v>0</v>
      </c>
      <c r="N410">
        <f>((T410-J410/2)*M410-L410)/(T410+J410/2)</f>
        <v>0</v>
      </c>
      <c r="O410">
        <f>N410*(DI410+DJ410)/1000.0</f>
        <v>0</v>
      </c>
      <c r="P410">
        <f>(DB410 - IF(AU410&gt;1, L410*CV410*100.0/(AW410*DP410), 0))*(DI410+DJ410)/1000.0</f>
        <v>0</v>
      </c>
      <c r="Q410">
        <f>2.0/((1/S410-1/R410)+SIGN(S410)*SQRT((1/S410-1/R410)*(1/S410-1/R410) + 4*CW410/((CW410+1)*(CW410+1))*(2*1/S410*1/R410-1/R410*1/R410)))</f>
        <v>0</v>
      </c>
      <c r="R410">
        <f>IF(LEFT(CX410,1)&lt;&gt;"0",IF(LEFT(CX410,1)="1",3.0,CY410),$D$5+$E$5*(DP410*DI410/($K$5*1000))+$F$5*(DP410*DI410/($K$5*1000))*MAX(MIN(CV410,$J$5),$I$5)*MAX(MIN(CV410,$J$5),$I$5)+$G$5*MAX(MIN(CV410,$J$5),$I$5)*(DP410*DI410/($K$5*1000))+$H$5*(DP410*DI410/($K$5*1000))*(DP410*DI410/($K$5*1000)))</f>
        <v>0</v>
      </c>
      <c r="S410">
        <f>J410*(1000-(1000*0.61365*exp(17.502*W410/(240.97+W410))/(DI410+DJ410)+DD410)/2)/(1000*0.61365*exp(17.502*W410/(240.97+W410))/(DI410+DJ410)-DD410)</f>
        <v>0</v>
      </c>
      <c r="T410">
        <f>1/((CW410+1)/(Q410/1.6)+1/(R410/1.37)) + CW410/((CW410+1)/(Q410/1.6) + CW410/(R410/1.37))</f>
        <v>0</v>
      </c>
      <c r="U410">
        <f>(CR410*CU410)</f>
        <v>0</v>
      </c>
      <c r="V410">
        <f>(DK410+(U410+2*0.95*5.67E-8*(((DK410+$B$7)+273)^4-(DK410+273)^4)-44100*J410)/(1.84*29.3*R410+8*0.95*5.67E-8*(DK410+273)^3))</f>
        <v>0</v>
      </c>
      <c r="W410">
        <f>($C$7*DL410+$D$7*DM410+$E$7*V410)</f>
        <v>0</v>
      </c>
      <c r="X410">
        <f>0.61365*exp(17.502*W410/(240.97+W410))</f>
        <v>0</v>
      </c>
      <c r="Y410">
        <f>(Z410/AA410*100)</f>
        <v>0</v>
      </c>
      <c r="Z410">
        <f>DD410*(DI410+DJ410)/1000</f>
        <v>0</v>
      </c>
      <c r="AA410">
        <f>0.61365*exp(17.502*DK410/(240.97+DK410))</f>
        <v>0</v>
      </c>
      <c r="AB410">
        <f>(X410-DD410*(DI410+DJ410)/1000)</f>
        <v>0</v>
      </c>
      <c r="AC410">
        <f>(-J410*44100)</f>
        <v>0</v>
      </c>
      <c r="AD410">
        <f>2*29.3*R410*0.92*(DK410-W410)</f>
        <v>0</v>
      </c>
      <c r="AE410">
        <f>2*0.95*5.67E-8*(((DK410+$B$7)+273)^4-(W410+273)^4)</f>
        <v>0</v>
      </c>
      <c r="AF410">
        <f>U410+AE410+AC410+AD410</f>
        <v>0</v>
      </c>
      <c r="AG410">
        <f>DH410*AU410*(DC410-DB410*(1000-AU410*DE410)/(1000-AU410*DD410))/(100*CV410)</f>
        <v>0</v>
      </c>
      <c r="AH410">
        <f>1000*DH410*AU410*(DD410-DE410)/(100*CV410*(1000-AU410*DD410))</f>
        <v>0</v>
      </c>
      <c r="AI410">
        <f>(AJ410 - AK410 - DI410*1E3/(8.314*(DK410+273.15)) * AM410/DH410 * AL410) * DH410/(100*CV410) * (1000 - DE410)/1000</f>
        <v>0</v>
      </c>
      <c r="AJ410">
        <v>298.212246613092</v>
      </c>
      <c r="AK410">
        <v>294.904157575757</v>
      </c>
      <c r="AL410">
        <v>-3.17885268996907</v>
      </c>
      <c r="AM410">
        <v>66.0504921813524</v>
      </c>
      <c r="AN410">
        <f>(AP410 - AO410 + DI410*1E3/(8.314*(DK410+273.15)) * AR410/DH410 * AQ410) * DH410/(100*CV410) * 1000/(1000 - AP410)</f>
        <v>0</v>
      </c>
      <c r="AO410">
        <v>20.1644280320346</v>
      </c>
      <c r="AP410">
        <v>25.7657244755245</v>
      </c>
      <c r="AQ410">
        <v>0.000297373737374669</v>
      </c>
      <c r="AR410">
        <v>92.47</v>
      </c>
      <c r="AS410">
        <v>0</v>
      </c>
      <c r="AT410">
        <v>0</v>
      </c>
      <c r="AU410">
        <f>IF(AS410*$H$13&gt;=AW410,1.0,(AW410/(AW410-AS410*$H$13)))</f>
        <v>0</v>
      </c>
      <c r="AV410">
        <f>(AU410-1)*100</f>
        <v>0</v>
      </c>
      <c r="AW410">
        <f>MAX(0,($B$13+$C$13*DP410)/(1+$D$13*DP410)*DI410/(DK410+273)*$E$13)</f>
        <v>0</v>
      </c>
      <c r="AX410" t="s">
        <v>418</v>
      </c>
      <c r="AY410" t="s">
        <v>418</v>
      </c>
      <c r="AZ410">
        <v>0</v>
      </c>
      <c r="BA410">
        <v>0</v>
      </c>
      <c r="BB410">
        <f>1-AZ410/BA410</f>
        <v>0</v>
      </c>
      <c r="BC410">
        <v>0</v>
      </c>
      <c r="BD410" t="s">
        <v>418</v>
      </c>
      <c r="BE410" t="s">
        <v>418</v>
      </c>
      <c r="BF410">
        <v>0</v>
      </c>
      <c r="BG410">
        <v>0</v>
      </c>
      <c r="BH410">
        <f>1-BF410/BG410</f>
        <v>0</v>
      </c>
      <c r="BI410">
        <v>0.5</v>
      </c>
      <c r="BJ410">
        <f>CS410</f>
        <v>0</v>
      </c>
      <c r="BK410">
        <f>L410</f>
        <v>0</v>
      </c>
      <c r="BL410">
        <f>BH410*BI410*BJ410</f>
        <v>0</v>
      </c>
      <c r="BM410">
        <f>(BK410-BC410)/BJ410</f>
        <v>0</v>
      </c>
      <c r="BN410">
        <f>(BA410-BG410)/BG410</f>
        <v>0</v>
      </c>
      <c r="BO410">
        <f>AZ410/(BB410+AZ410/BG410)</f>
        <v>0</v>
      </c>
      <c r="BP410" t="s">
        <v>418</v>
      </c>
      <c r="BQ410">
        <v>0</v>
      </c>
      <c r="BR410">
        <f>IF(BQ410&lt;&gt;0, BQ410, BO410)</f>
        <v>0</v>
      </c>
      <c r="BS410">
        <f>1-BR410/BG410</f>
        <v>0</v>
      </c>
      <c r="BT410">
        <f>(BG410-BF410)/(BG410-BR410)</f>
        <v>0</v>
      </c>
      <c r="BU410">
        <f>(BA410-BG410)/(BA410-BR410)</f>
        <v>0</v>
      </c>
      <c r="BV410">
        <f>(BG410-BF410)/(BG410-AZ410)</f>
        <v>0</v>
      </c>
      <c r="BW410">
        <f>(BA410-BG410)/(BA410-AZ410)</f>
        <v>0</v>
      </c>
      <c r="BX410">
        <f>(BT410*BR410/BF410)</f>
        <v>0</v>
      </c>
      <c r="BY410">
        <f>(1-BX410)</f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f>$B$11*DQ410+$C$11*DR410+$F$11*EC410*(1-EF410)</f>
        <v>0</v>
      </c>
      <c r="CS410">
        <f>CR410*CT410</f>
        <v>0</v>
      </c>
      <c r="CT410">
        <f>($B$11*$D$9+$C$11*$D$9+$F$11*((EP410+EH410)/MAX(EP410+EH410+EQ410, 0.1)*$I$9+EQ410/MAX(EP410+EH410+EQ410, 0.1)*$J$9))/($B$11+$C$11+$F$11)</f>
        <v>0</v>
      </c>
      <c r="CU410">
        <f>($B$11*$K$9+$C$11*$K$9+$F$11*((EP410+EH410)/MAX(EP410+EH410+EQ410, 0.1)*$P$9+EQ410/MAX(EP410+EH410+EQ410, 0.1)*$Q$9))/($B$11+$C$11+$F$11)</f>
        <v>0</v>
      </c>
      <c r="CV410">
        <v>6</v>
      </c>
      <c r="CW410">
        <v>0.5</v>
      </c>
      <c r="CX410" t="s">
        <v>419</v>
      </c>
      <c r="CY410">
        <v>2</v>
      </c>
      <c r="CZ410" t="b">
        <v>1</v>
      </c>
      <c r="DA410">
        <v>1659029477.6</v>
      </c>
      <c r="DB410">
        <v>308.948518518519</v>
      </c>
      <c r="DC410">
        <v>308.303444444444</v>
      </c>
      <c r="DD410">
        <v>25.7597740740741</v>
      </c>
      <c r="DE410">
        <v>20.1635666666667</v>
      </c>
      <c r="DF410">
        <v>303.083740740741</v>
      </c>
      <c r="DG410">
        <v>25.2073185185185</v>
      </c>
      <c r="DH410">
        <v>500.070555555556</v>
      </c>
      <c r="DI410">
        <v>90.369362962963</v>
      </c>
      <c r="DJ410">
        <v>0.0459789222222222</v>
      </c>
      <c r="DK410">
        <v>27.3707481481481</v>
      </c>
      <c r="DL410">
        <v>27.6172925925926</v>
      </c>
      <c r="DM410">
        <v>999.9</v>
      </c>
      <c r="DN410">
        <v>0</v>
      </c>
      <c r="DO410">
        <v>0</v>
      </c>
      <c r="DP410">
        <v>10023.7037037037</v>
      </c>
      <c r="DQ410">
        <v>0</v>
      </c>
      <c r="DR410">
        <v>18.0938</v>
      </c>
      <c r="DS410">
        <v>0.64514887037037</v>
      </c>
      <c r="DT410">
        <v>317.11737037037</v>
      </c>
      <c r="DU410">
        <v>314.647777777778</v>
      </c>
      <c r="DV410">
        <v>5.59620666666667</v>
      </c>
      <c r="DW410">
        <v>308.303444444444</v>
      </c>
      <c r="DX410">
        <v>20.1635666666667</v>
      </c>
      <c r="DY410">
        <v>2.3278962962963</v>
      </c>
      <c r="DZ410">
        <v>1.82216962962963</v>
      </c>
      <c r="EA410">
        <v>19.8707333333333</v>
      </c>
      <c r="EB410">
        <v>15.9782777777778</v>
      </c>
      <c r="EC410">
        <v>1999.99222222222</v>
      </c>
      <c r="ED410">
        <v>0.980000407407407</v>
      </c>
      <c r="EE410">
        <v>0.0199998111111111</v>
      </c>
      <c r="EF410">
        <v>0</v>
      </c>
      <c r="EG410">
        <v>798.534851851852</v>
      </c>
      <c r="EH410">
        <v>5.00063</v>
      </c>
      <c r="EI410">
        <v>15735.9222222222</v>
      </c>
      <c r="EJ410">
        <v>17256.8296296296</v>
      </c>
      <c r="EK410">
        <v>38.437</v>
      </c>
      <c r="EL410">
        <v>38.437</v>
      </c>
      <c r="EM410">
        <v>37.937</v>
      </c>
      <c r="EN410">
        <v>37.75</v>
      </c>
      <c r="EO410">
        <v>39.4209259259259</v>
      </c>
      <c r="EP410">
        <v>1955.09592592593</v>
      </c>
      <c r="EQ410">
        <v>39.8959259259259</v>
      </c>
      <c r="ER410">
        <v>0</v>
      </c>
      <c r="ES410">
        <v>1659029484.1</v>
      </c>
      <c r="ET410">
        <v>0</v>
      </c>
      <c r="EU410">
        <v>798.5085</v>
      </c>
      <c r="EV410">
        <v>-23.1754188025445</v>
      </c>
      <c r="EW410">
        <v>-452.5367521921</v>
      </c>
      <c r="EX410">
        <v>15735.6576923077</v>
      </c>
      <c r="EY410">
        <v>15</v>
      </c>
      <c r="EZ410">
        <v>0</v>
      </c>
      <c r="FA410" t="s">
        <v>420</v>
      </c>
      <c r="FB410">
        <v>1657551626.5</v>
      </c>
      <c r="FC410">
        <v>1657551629</v>
      </c>
      <c r="FD410">
        <v>0</v>
      </c>
      <c r="FE410">
        <v>0.403</v>
      </c>
      <c r="FF410">
        <v>0.009</v>
      </c>
      <c r="FG410">
        <v>9.41</v>
      </c>
      <c r="FH410">
        <v>0.087</v>
      </c>
      <c r="FI410">
        <v>417</v>
      </c>
      <c r="FJ410">
        <v>17</v>
      </c>
      <c r="FK410">
        <v>1.61</v>
      </c>
      <c r="FL410">
        <v>0.59</v>
      </c>
      <c r="FM410">
        <v>-0.120622256097561</v>
      </c>
      <c r="FN410">
        <v>15.3050588571429</v>
      </c>
      <c r="FO410">
        <v>1.61073633433101</v>
      </c>
      <c r="FP410">
        <v>0</v>
      </c>
      <c r="FQ410">
        <v>799.746882352941</v>
      </c>
      <c r="FR410">
        <v>-24.7422459826883</v>
      </c>
      <c r="FS410">
        <v>2.44264178063671</v>
      </c>
      <c r="FT410">
        <v>0</v>
      </c>
      <c r="FU410">
        <v>5.59143024390244</v>
      </c>
      <c r="FV410">
        <v>0.0937567944250901</v>
      </c>
      <c r="FW410">
        <v>0.0111498580298967</v>
      </c>
      <c r="FX410">
        <v>1</v>
      </c>
      <c r="FY410">
        <v>1</v>
      </c>
      <c r="FZ410">
        <v>3</v>
      </c>
      <c r="GA410" t="s">
        <v>421</v>
      </c>
      <c r="GB410">
        <v>2.97341</v>
      </c>
      <c r="GC410">
        <v>2.69901</v>
      </c>
      <c r="GD410">
        <v>0.0662558</v>
      </c>
      <c r="GE410">
        <v>0.0671734</v>
      </c>
      <c r="GF410">
        <v>0.108231</v>
      </c>
      <c r="GG410">
        <v>0.0923216</v>
      </c>
      <c r="GH410">
        <v>36356.4</v>
      </c>
      <c r="GI410">
        <v>39714.8</v>
      </c>
      <c r="GJ410">
        <v>35284.5</v>
      </c>
      <c r="GK410">
        <v>38613.2</v>
      </c>
      <c r="GL410">
        <v>44606.8</v>
      </c>
      <c r="GM410">
        <v>50618.1</v>
      </c>
      <c r="GN410">
        <v>55155.9</v>
      </c>
      <c r="GO410">
        <v>61933.7</v>
      </c>
      <c r="GP410">
        <v>1.9886</v>
      </c>
      <c r="GQ410">
        <v>1.8466</v>
      </c>
      <c r="GR410">
        <v>0.138283</v>
      </c>
      <c r="GS410">
        <v>0</v>
      </c>
      <c r="GT410">
        <v>25.3567</v>
      </c>
      <c r="GU410">
        <v>999.9</v>
      </c>
      <c r="GV410">
        <v>56.379</v>
      </c>
      <c r="GW410">
        <v>29.265</v>
      </c>
      <c r="GX410">
        <v>25.4799</v>
      </c>
      <c r="GY410">
        <v>56.0154</v>
      </c>
      <c r="GZ410">
        <v>43.3814</v>
      </c>
      <c r="HA410">
        <v>1</v>
      </c>
      <c r="HB410">
        <v>-0.0411382</v>
      </c>
      <c r="HC410">
        <v>0.151329</v>
      </c>
      <c r="HD410">
        <v>20.1131</v>
      </c>
      <c r="HE410">
        <v>5.19573</v>
      </c>
      <c r="HF410">
        <v>12.0052</v>
      </c>
      <c r="HG410">
        <v>4.974</v>
      </c>
      <c r="HH410">
        <v>3.293</v>
      </c>
      <c r="HI410">
        <v>9999</v>
      </c>
      <c r="HJ410">
        <v>9999</v>
      </c>
      <c r="HK410">
        <v>9999</v>
      </c>
      <c r="HL410">
        <v>629.3</v>
      </c>
      <c r="HM410">
        <v>1.86319</v>
      </c>
      <c r="HN410">
        <v>1.86798</v>
      </c>
      <c r="HO410">
        <v>1.86783</v>
      </c>
      <c r="HP410">
        <v>1.86896</v>
      </c>
      <c r="HQ410">
        <v>1.86981</v>
      </c>
      <c r="HR410">
        <v>1.86584</v>
      </c>
      <c r="HS410">
        <v>1.86691</v>
      </c>
      <c r="HT410">
        <v>1.86829</v>
      </c>
      <c r="HU410">
        <v>5</v>
      </c>
      <c r="HV410">
        <v>0</v>
      </c>
      <c r="HW410">
        <v>0</v>
      </c>
      <c r="HX410">
        <v>0</v>
      </c>
      <c r="HY410" t="s">
        <v>422</v>
      </c>
      <c r="HZ410" t="s">
        <v>423</v>
      </c>
      <c r="IA410" t="s">
        <v>424</v>
      </c>
      <c r="IB410" t="s">
        <v>424</v>
      </c>
      <c r="IC410" t="s">
        <v>424</v>
      </c>
      <c r="ID410" t="s">
        <v>424</v>
      </c>
      <c r="IE410">
        <v>0</v>
      </c>
      <c r="IF410">
        <v>100</v>
      </c>
      <c r="IG410">
        <v>100</v>
      </c>
      <c r="IH410">
        <v>5.725</v>
      </c>
      <c r="II410">
        <v>0.5527</v>
      </c>
      <c r="IJ410">
        <v>4.02706509432224</v>
      </c>
      <c r="IK410">
        <v>0.00601174518973114</v>
      </c>
      <c r="IL410">
        <v>2.77886958061485e-07</v>
      </c>
      <c r="IM410">
        <v>-3.54636231360687e-10</v>
      </c>
      <c r="IN410">
        <v>-0.0404303883988718</v>
      </c>
      <c r="IO410">
        <v>-0.0177815531441476</v>
      </c>
      <c r="IP410">
        <v>0.00205572605671414</v>
      </c>
      <c r="IQ410">
        <v>-1.65519735432211e-05</v>
      </c>
      <c r="IR410">
        <v>-4</v>
      </c>
      <c r="IS410">
        <v>1848</v>
      </c>
      <c r="IT410">
        <v>1</v>
      </c>
      <c r="IU410">
        <v>25</v>
      </c>
      <c r="IV410">
        <v>24631</v>
      </c>
      <c r="IW410">
        <v>24630.9</v>
      </c>
      <c r="IX410">
        <v>0.743408</v>
      </c>
      <c r="IY410">
        <v>2.62451</v>
      </c>
      <c r="IZ410">
        <v>1.54785</v>
      </c>
      <c r="JA410">
        <v>2.30347</v>
      </c>
      <c r="JB410">
        <v>1.34644</v>
      </c>
      <c r="JC410">
        <v>2.35718</v>
      </c>
      <c r="JD410">
        <v>33.6254</v>
      </c>
      <c r="JE410">
        <v>24.2188</v>
      </c>
      <c r="JF410">
        <v>18</v>
      </c>
      <c r="JG410">
        <v>502.579</v>
      </c>
      <c r="JH410">
        <v>411.029</v>
      </c>
      <c r="JI410">
        <v>25.0005</v>
      </c>
      <c r="JJ410">
        <v>26.6755</v>
      </c>
      <c r="JK410">
        <v>30.0003</v>
      </c>
      <c r="JL410">
        <v>26.612</v>
      </c>
      <c r="JM410">
        <v>26.5506</v>
      </c>
      <c r="JN410">
        <v>14.7917</v>
      </c>
      <c r="JO410">
        <v>28.4077</v>
      </c>
      <c r="JP410">
        <v>77.4411</v>
      </c>
      <c r="JQ410">
        <v>25</v>
      </c>
      <c r="JR410">
        <v>265.307</v>
      </c>
      <c r="JS410">
        <v>20.0058</v>
      </c>
      <c r="JT410">
        <v>102.315</v>
      </c>
      <c r="JU410">
        <v>103.09</v>
      </c>
    </row>
    <row r="411" spans="1:281">
      <c r="A411">
        <v>395</v>
      </c>
      <c r="B411">
        <v>1659029490.1</v>
      </c>
      <c r="C411">
        <v>5807</v>
      </c>
      <c r="D411" t="s">
        <v>1218</v>
      </c>
      <c r="E411" t="s">
        <v>1219</v>
      </c>
      <c r="F411">
        <v>5</v>
      </c>
      <c r="G411" t="s">
        <v>1199</v>
      </c>
      <c r="H411" t="s">
        <v>417</v>
      </c>
      <c r="I411">
        <v>1659029482.31429</v>
      </c>
      <c r="J411">
        <f>(K411)/1000</f>
        <v>0</v>
      </c>
      <c r="K411">
        <f>IF(CZ411, AN411, AH411)</f>
        <v>0</v>
      </c>
      <c r="L411">
        <f>IF(CZ411, AI411, AG411)</f>
        <v>0</v>
      </c>
      <c r="M411">
        <f>DB411 - IF(AU411&gt;1, L411*CV411*100.0/(AW411*DP411), 0)</f>
        <v>0</v>
      </c>
      <c r="N411">
        <f>((T411-J411/2)*M411-L411)/(T411+J411/2)</f>
        <v>0</v>
      </c>
      <c r="O411">
        <f>N411*(DI411+DJ411)/1000.0</f>
        <v>0</v>
      </c>
      <c r="P411">
        <f>(DB411 - IF(AU411&gt;1, L411*CV411*100.0/(AW411*DP411), 0))*(DI411+DJ411)/1000.0</f>
        <v>0</v>
      </c>
      <c r="Q411">
        <f>2.0/((1/S411-1/R411)+SIGN(S411)*SQRT((1/S411-1/R411)*(1/S411-1/R411) + 4*CW411/((CW411+1)*(CW411+1))*(2*1/S411*1/R411-1/R411*1/R411)))</f>
        <v>0</v>
      </c>
      <c r="R411">
        <f>IF(LEFT(CX411,1)&lt;&gt;"0",IF(LEFT(CX411,1)="1",3.0,CY411),$D$5+$E$5*(DP411*DI411/($K$5*1000))+$F$5*(DP411*DI411/($K$5*1000))*MAX(MIN(CV411,$J$5),$I$5)*MAX(MIN(CV411,$J$5),$I$5)+$G$5*MAX(MIN(CV411,$J$5),$I$5)*(DP411*DI411/($K$5*1000))+$H$5*(DP411*DI411/($K$5*1000))*(DP411*DI411/($K$5*1000)))</f>
        <v>0</v>
      </c>
      <c r="S411">
        <f>J411*(1000-(1000*0.61365*exp(17.502*W411/(240.97+W411))/(DI411+DJ411)+DD411)/2)/(1000*0.61365*exp(17.502*W411/(240.97+W411))/(DI411+DJ411)-DD411)</f>
        <v>0</v>
      </c>
      <c r="T411">
        <f>1/((CW411+1)/(Q411/1.6)+1/(R411/1.37)) + CW411/((CW411+1)/(Q411/1.6) + CW411/(R411/1.37))</f>
        <v>0</v>
      </c>
      <c r="U411">
        <f>(CR411*CU411)</f>
        <v>0</v>
      </c>
      <c r="V411">
        <f>(DK411+(U411+2*0.95*5.67E-8*(((DK411+$B$7)+273)^4-(DK411+273)^4)-44100*J411)/(1.84*29.3*R411+8*0.95*5.67E-8*(DK411+273)^3))</f>
        <v>0</v>
      </c>
      <c r="W411">
        <f>($C$7*DL411+$D$7*DM411+$E$7*V411)</f>
        <v>0</v>
      </c>
      <c r="X411">
        <f>0.61365*exp(17.502*W411/(240.97+W411))</f>
        <v>0</v>
      </c>
      <c r="Y411">
        <f>(Z411/AA411*100)</f>
        <v>0</v>
      </c>
      <c r="Z411">
        <f>DD411*(DI411+DJ411)/1000</f>
        <v>0</v>
      </c>
      <c r="AA411">
        <f>0.61365*exp(17.502*DK411/(240.97+DK411))</f>
        <v>0</v>
      </c>
      <c r="AB411">
        <f>(X411-DD411*(DI411+DJ411)/1000)</f>
        <v>0</v>
      </c>
      <c r="AC411">
        <f>(-J411*44100)</f>
        <v>0</v>
      </c>
      <c r="AD411">
        <f>2*29.3*R411*0.92*(DK411-W411)</f>
        <v>0</v>
      </c>
      <c r="AE411">
        <f>2*0.95*5.67E-8*(((DK411+$B$7)+273)^4-(W411+273)^4)</f>
        <v>0</v>
      </c>
      <c r="AF411">
        <f>U411+AE411+AC411+AD411</f>
        <v>0</v>
      </c>
      <c r="AG411">
        <f>DH411*AU411*(DC411-DB411*(1000-AU411*DE411)/(1000-AU411*DD411))/(100*CV411)</f>
        <v>0</v>
      </c>
      <c r="AH411">
        <f>1000*DH411*AU411*(DD411-DE411)/(100*CV411*(1000-AU411*DD411))</f>
        <v>0</v>
      </c>
      <c r="AI411">
        <f>(AJ411 - AK411 - DI411*1E3/(8.314*(DK411+273.15)) * AM411/DH411 * AL411) * DH411/(100*CV411) * (1000 - DE411)/1000</f>
        <v>0</v>
      </c>
      <c r="AJ411">
        <v>281.93986592293</v>
      </c>
      <c r="AK411">
        <v>279.322393939394</v>
      </c>
      <c r="AL411">
        <v>-3.15587227244255</v>
      </c>
      <c r="AM411">
        <v>66.0504921813524</v>
      </c>
      <c r="AN411">
        <f>(AP411 - AO411 + DI411*1E3/(8.314*(DK411+273.15)) * AR411/DH411 * AQ411) * DH411/(100*CV411) * 1000/(1000 - AP411)</f>
        <v>0</v>
      </c>
      <c r="AO411">
        <v>20.1642859922944</v>
      </c>
      <c r="AP411">
        <v>25.7636426573427</v>
      </c>
      <c r="AQ411">
        <v>1.52938076429018e-05</v>
      </c>
      <c r="AR411">
        <v>92.47</v>
      </c>
      <c r="AS411">
        <v>0</v>
      </c>
      <c r="AT411">
        <v>0</v>
      </c>
      <c r="AU411">
        <f>IF(AS411*$H$13&gt;=AW411,1.0,(AW411/(AW411-AS411*$H$13)))</f>
        <v>0</v>
      </c>
      <c r="AV411">
        <f>(AU411-1)*100</f>
        <v>0</v>
      </c>
      <c r="AW411">
        <f>MAX(0,($B$13+$C$13*DP411)/(1+$D$13*DP411)*DI411/(DK411+273)*$E$13)</f>
        <v>0</v>
      </c>
      <c r="AX411" t="s">
        <v>418</v>
      </c>
      <c r="AY411" t="s">
        <v>418</v>
      </c>
      <c r="AZ411">
        <v>0</v>
      </c>
      <c r="BA411">
        <v>0</v>
      </c>
      <c r="BB411">
        <f>1-AZ411/BA411</f>
        <v>0</v>
      </c>
      <c r="BC411">
        <v>0</v>
      </c>
      <c r="BD411" t="s">
        <v>418</v>
      </c>
      <c r="BE411" t="s">
        <v>418</v>
      </c>
      <c r="BF411">
        <v>0</v>
      </c>
      <c r="BG411">
        <v>0</v>
      </c>
      <c r="BH411">
        <f>1-BF411/BG411</f>
        <v>0</v>
      </c>
      <c r="BI411">
        <v>0.5</v>
      </c>
      <c r="BJ411">
        <f>CS411</f>
        <v>0</v>
      </c>
      <c r="BK411">
        <f>L411</f>
        <v>0</v>
      </c>
      <c r="BL411">
        <f>BH411*BI411*BJ411</f>
        <v>0</v>
      </c>
      <c r="BM411">
        <f>(BK411-BC411)/BJ411</f>
        <v>0</v>
      </c>
      <c r="BN411">
        <f>(BA411-BG411)/BG411</f>
        <v>0</v>
      </c>
      <c r="BO411">
        <f>AZ411/(BB411+AZ411/BG411)</f>
        <v>0</v>
      </c>
      <c r="BP411" t="s">
        <v>418</v>
      </c>
      <c r="BQ411">
        <v>0</v>
      </c>
      <c r="BR411">
        <f>IF(BQ411&lt;&gt;0, BQ411, BO411)</f>
        <v>0</v>
      </c>
      <c r="BS411">
        <f>1-BR411/BG411</f>
        <v>0</v>
      </c>
      <c r="BT411">
        <f>(BG411-BF411)/(BG411-BR411)</f>
        <v>0</v>
      </c>
      <c r="BU411">
        <f>(BA411-BG411)/(BA411-BR411)</f>
        <v>0</v>
      </c>
      <c r="BV411">
        <f>(BG411-BF411)/(BG411-AZ411)</f>
        <v>0</v>
      </c>
      <c r="BW411">
        <f>(BA411-BG411)/(BA411-AZ411)</f>
        <v>0</v>
      </c>
      <c r="BX411">
        <f>(BT411*BR411/BF411)</f>
        <v>0</v>
      </c>
      <c r="BY411">
        <f>(1-BX411)</f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f>$B$11*DQ411+$C$11*DR411+$F$11*EC411*(1-EF411)</f>
        <v>0</v>
      </c>
      <c r="CS411">
        <f>CR411*CT411</f>
        <v>0</v>
      </c>
      <c r="CT411">
        <f>($B$11*$D$9+$C$11*$D$9+$F$11*((EP411+EH411)/MAX(EP411+EH411+EQ411, 0.1)*$I$9+EQ411/MAX(EP411+EH411+EQ411, 0.1)*$J$9))/($B$11+$C$11+$F$11)</f>
        <v>0</v>
      </c>
      <c r="CU411">
        <f>($B$11*$K$9+$C$11*$K$9+$F$11*((EP411+EH411)/MAX(EP411+EH411+EQ411, 0.1)*$P$9+EQ411/MAX(EP411+EH411+EQ411, 0.1)*$Q$9))/($B$11+$C$11+$F$11)</f>
        <v>0</v>
      </c>
      <c r="CV411">
        <v>6</v>
      </c>
      <c r="CW411">
        <v>0.5</v>
      </c>
      <c r="CX411" t="s">
        <v>419</v>
      </c>
      <c r="CY411">
        <v>2</v>
      </c>
      <c r="CZ411" t="b">
        <v>1</v>
      </c>
      <c r="DA411">
        <v>1659029482.31429</v>
      </c>
      <c r="DB411">
        <v>294.492285714286</v>
      </c>
      <c r="DC411">
        <v>292.767571428571</v>
      </c>
      <c r="DD411">
        <v>25.7627285714286</v>
      </c>
      <c r="DE411">
        <v>20.1583142857143</v>
      </c>
      <c r="DF411">
        <v>288.714928571429</v>
      </c>
      <c r="DG411">
        <v>25.2101285714286</v>
      </c>
      <c r="DH411">
        <v>500.045714285714</v>
      </c>
      <c r="DI411">
        <v>90.3692928571429</v>
      </c>
      <c r="DJ411">
        <v>0.0458756285714286</v>
      </c>
      <c r="DK411">
        <v>27.3690392857143</v>
      </c>
      <c r="DL411">
        <v>27.6141428571429</v>
      </c>
      <c r="DM411">
        <v>999.9</v>
      </c>
      <c r="DN411">
        <v>0</v>
      </c>
      <c r="DO411">
        <v>0</v>
      </c>
      <c r="DP411">
        <v>10016.6071428571</v>
      </c>
      <c r="DQ411">
        <v>0</v>
      </c>
      <c r="DR411">
        <v>18.0934071428571</v>
      </c>
      <c r="DS411">
        <v>1.724825125</v>
      </c>
      <c r="DT411">
        <v>302.279857142857</v>
      </c>
      <c r="DU411">
        <v>298.790678571429</v>
      </c>
      <c r="DV411">
        <v>5.60441964285714</v>
      </c>
      <c r="DW411">
        <v>292.767571428571</v>
      </c>
      <c r="DX411">
        <v>20.1583142857143</v>
      </c>
      <c r="DY411">
        <v>2.32816142857143</v>
      </c>
      <c r="DZ411">
        <v>1.82169321428571</v>
      </c>
      <c r="EA411">
        <v>19.872575</v>
      </c>
      <c r="EB411">
        <v>15.9741857142857</v>
      </c>
      <c r="EC411">
        <v>1999.98535714286</v>
      </c>
      <c r="ED411">
        <v>0.979998571428571</v>
      </c>
      <c r="EE411">
        <v>0.0200016214285714</v>
      </c>
      <c r="EF411">
        <v>0</v>
      </c>
      <c r="EG411">
        <v>796.876928571428</v>
      </c>
      <c r="EH411">
        <v>5.00063</v>
      </c>
      <c r="EI411">
        <v>15702.9357142857</v>
      </c>
      <c r="EJ411">
        <v>17256.7607142857</v>
      </c>
      <c r="EK411">
        <v>38.437</v>
      </c>
      <c r="EL411">
        <v>38.437</v>
      </c>
      <c r="EM411">
        <v>37.937</v>
      </c>
      <c r="EN411">
        <v>37.75</v>
      </c>
      <c r="EO411">
        <v>39.4303571428571</v>
      </c>
      <c r="EP411">
        <v>1955.08571428571</v>
      </c>
      <c r="EQ411">
        <v>39.8992857142857</v>
      </c>
      <c r="ER411">
        <v>0</v>
      </c>
      <c r="ES411">
        <v>1659029488.9</v>
      </c>
      <c r="ET411">
        <v>0</v>
      </c>
      <c r="EU411">
        <v>796.810423076923</v>
      </c>
      <c r="EV411">
        <v>-18.1488205037762</v>
      </c>
      <c r="EW411">
        <v>-384.027350314927</v>
      </c>
      <c r="EX411">
        <v>15702.0076923077</v>
      </c>
      <c r="EY411">
        <v>15</v>
      </c>
      <c r="EZ411">
        <v>0</v>
      </c>
      <c r="FA411" t="s">
        <v>420</v>
      </c>
      <c r="FB411">
        <v>1657551626.5</v>
      </c>
      <c r="FC411">
        <v>1657551629</v>
      </c>
      <c r="FD411">
        <v>0</v>
      </c>
      <c r="FE411">
        <v>0.403</v>
      </c>
      <c r="FF411">
        <v>0.009</v>
      </c>
      <c r="FG411">
        <v>9.41</v>
      </c>
      <c r="FH411">
        <v>0.087</v>
      </c>
      <c r="FI411">
        <v>417</v>
      </c>
      <c r="FJ411">
        <v>17</v>
      </c>
      <c r="FK411">
        <v>1.61</v>
      </c>
      <c r="FL411">
        <v>0.59</v>
      </c>
      <c r="FM411">
        <v>0.866200670731707</v>
      </c>
      <c r="FN411">
        <v>13.3172003205575</v>
      </c>
      <c r="FO411">
        <v>1.40097355940813</v>
      </c>
      <c r="FP411">
        <v>0</v>
      </c>
      <c r="FQ411">
        <v>798.167029411765</v>
      </c>
      <c r="FR411">
        <v>-21.8207333897059</v>
      </c>
      <c r="FS411">
        <v>2.16489906686737</v>
      </c>
      <c r="FT411">
        <v>0</v>
      </c>
      <c r="FU411">
        <v>5.59767243902439</v>
      </c>
      <c r="FV411">
        <v>0.0690901045296196</v>
      </c>
      <c r="FW411">
        <v>0.00794445865490228</v>
      </c>
      <c r="FX411">
        <v>1</v>
      </c>
      <c r="FY411">
        <v>1</v>
      </c>
      <c r="FZ411">
        <v>3</v>
      </c>
      <c r="GA411" t="s">
        <v>421</v>
      </c>
      <c r="GB411">
        <v>2.97312</v>
      </c>
      <c r="GC411">
        <v>2.70004</v>
      </c>
      <c r="GD411">
        <v>0.0632891</v>
      </c>
      <c r="GE411">
        <v>0.0639362</v>
      </c>
      <c r="GF411">
        <v>0.108231</v>
      </c>
      <c r="GG411">
        <v>0.0921519</v>
      </c>
      <c r="GH411">
        <v>36471.3</v>
      </c>
      <c r="GI411">
        <v>39852.9</v>
      </c>
      <c r="GJ411">
        <v>35283.9</v>
      </c>
      <c r="GK411">
        <v>38613.5</v>
      </c>
      <c r="GL411">
        <v>44605.9</v>
      </c>
      <c r="GM411">
        <v>50627.5</v>
      </c>
      <c r="GN411">
        <v>55154.8</v>
      </c>
      <c r="GO411">
        <v>61933.8</v>
      </c>
      <c r="GP411">
        <v>1.9892</v>
      </c>
      <c r="GQ411">
        <v>1.8468</v>
      </c>
      <c r="GR411">
        <v>0.138134</v>
      </c>
      <c r="GS411">
        <v>0</v>
      </c>
      <c r="GT411">
        <v>25.3567</v>
      </c>
      <c r="GU411">
        <v>999.9</v>
      </c>
      <c r="GV411">
        <v>56.379</v>
      </c>
      <c r="GW411">
        <v>29.265</v>
      </c>
      <c r="GX411">
        <v>25.4778</v>
      </c>
      <c r="GY411">
        <v>56.0854</v>
      </c>
      <c r="GZ411">
        <v>42.9848</v>
      </c>
      <c r="HA411">
        <v>1</v>
      </c>
      <c r="HB411">
        <v>-0.0419512</v>
      </c>
      <c r="HC411">
        <v>0.14902</v>
      </c>
      <c r="HD411">
        <v>20.1137</v>
      </c>
      <c r="HE411">
        <v>5.20052</v>
      </c>
      <c r="HF411">
        <v>12.004</v>
      </c>
      <c r="HG411">
        <v>4.9756</v>
      </c>
      <c r="HH411">
        <v>3.2936</v>
      </c>
      <c r="HI411">
        <v>9999</v>
      </c>
      <c r="HJ411">
        <v>9999</v>
      </c>
      <c r="HK411">
        <v>9999</v>
      </c>
      <c r="HL411">
        <v>629.3</v>
      </c>
      <c r="HM411">
        <v>1.86322</v>
      </c>
      <c r="HN411">
        <v>1.86801</v>
      </c>
      <c r="HO411">
        <v>1.86783</v>
      </c>
      <c r="HP411">
        <v>1.86893</v>
      </c>
      <c r="HQ411">
        <v>1.86981</v>
      </c>
      <c r="HR411">
        <v>1.86584</v>
      </c>
      <c r="HS411">
        <v>1.86691</v>
      </c>
      <c r="HT411">
        <v>1.86829</v>
      </c>
      <c r="HU411">
        <v>5</v>
      </c>
      <c r="HV411">
        <v>0</v>
      </c>
      <c r="HW411">
        <v>0</v>
      </c>
      <c r="HX411">
        <v>0</v>
      </c>
      <c r="HY411" t="s">
        <v>422</v>
      </c>
      <c r="HZ411" t="s">
        <v>423</v>
      </c>
      <c r="IA411" t="s">
        <v>424</v>
      </c>
      <c r="IB411" t="s">
        <v>424</v>
      </c>
      <c r="IC411" t="s">
        <v>424</v>
      </c>
      <c r="ID411" t="s">
        <v>424</v>
      </c>
      <c r="IE411">
        <v>0</v>
      </c>
      <c r="IF411">
        <v>100</v>
      </c>
      <c r="IG411">
        <v>100</v>
      </c>
      <c r="IH411">
        <v>5.634</v>
      </c>
      <c r="II411">
        <v>0.5528</v>
      </c>
      <c r="IJ411">
        <v>4.02706509432224</v>
      </c>
      <c r="IK411">
        <v>0.00601174518973114</v>
      </c>
      <c r="IL411">
        <v>2.77886958061485e-07</v>
      </c>
      <c r="IM411">
        <v>-3.54636231360687e-10</v>
      </c>
      <c r="IN411">
        <v>-0.0404303883988718</v>
      </c>
      <c r="IO411">
        <v>-0.0177815531441476</v>
      </c>
      <c r="IP411">
        <v>0.00205572605671414</v>
      </c>
      <c r="IQ411">
        <v>-1.65519735432211e-05</v>
      </c>
      <c r="IR411">
        <v>-4</v>
      </c>
      <c r="IS411">
        <v>1848</v>
      </c>
      <c r="IT411">
        <v>1</v>
      </c>
      <c r="IU411">
        <v>25</v>
      </c>
      <c r="IV411">
        <v>24631.1</v>
      </c>
      <c r="IW411">
        <v>24631</v>
      </c>
      <c r="IX411">
        <v>0.708008</v>
      </c>
      <c r="IY411">
        <v>2.61353</v>
      </c>
      <c r="IZ411">
        <v>1.54785</v>
      </c>
      <c r="JA411">
        <v>2.30347</v>
      </c>
      <c r="JB411">
        <v>1.34644</v>
      </c>
      <c r="JC411">
        <v>2.39136</v>
      </c>
      <c r="JD411">
        <v>33.6254</v>
      </c>
      <c r="JE411">
        <v>24.2188</v>
      </c>
      <c r="JF411">
        <v>18</v>
      </c>
      <c r="JG411">
        <v>502.976</v>
      </c>
      <c r="JH411">
        <v>411.141</v>
      </c>
      <c r="JI411">
        <v>24.9999</v>
      </c>
      <c r="JJ411">
        <v>26.6755</v>
      </c>
      <c r="JK411">
        <v>30</v>
      </c>
      <c r="JL411">
        <v>26.612</v>
      </c>
      <c r="JM411">
        <v>26.5506</v>
      </c>
      <c r="JN411">
        <v>14.1448</v>
      </c>
      <c r="JO411">
        <v>28.9989</v>
      </c>
      <c r="JP411">
        <v>77.4411</v>
      </c>
      <c r="JQ411">
        <v>25</v>
      </c>
      <c r="JR411">
        <v>251.764</v>
      </c>
      <c r="JS411">
        <v>19.9362</v>
      </c>
      <c r="JT411">
        <v>102.314</v>
      </c>
      <c r="JU411">
        <v>103.09</v>
      </c>
    </row>
    <row r="412" spans="1:281">
      <c r="A412">
        <v>396</v>
      </c>
      <c r="B412">
        <v>1659029495.1</v>
      </c>
      <c r="C412">
        <v>5812</v>
      </c>
      <c r="D412" t="s">
        <v>1220</v>
      </c>
      <c r="E412" t="s">
        <v>1221</v>
      </c>
      <c r="F412">
        <v>5</v>
      </c>
      <c r="G412" t="s">
        <v>1199</v>
      </c>
      <c r="H412" t="s">
        <v>417</v>
      </c>
      <c r="I412">
        <v>1659029487.6</v>
      </c>
      <c r="J412">
        <f>(K412)/1000</f>
        <v>0</v>
      </c>
      <c r="K412">
        <f>IF(CZ412, AN412, AH412)</f>
        <v>0</v>
      </c>
      <c r="L412">
        <f>IF(CZ412, AI412, AG412)</f>
        <v>0</v>
      </c>
      <c r="M412">
        <f>DB412 - IF(AU412&gt;1, L412*CV412*100.0/(AW412*DP412), 0)</f>
        <v>0</v>
      </c>
      <c r="N412">
        <f>((T412-J412/2)*M412-L412)/(T412+J412/2)</f>
        <v>0</v>
      </c>
      <c r="O412">
        <f>N412*(DI412+DJ412)/1000.0</f>
        <v>0</v>
      </c>
      <c r="P412">
        <f>(DB412 - IF(AU412&gt;1, L412*CV412*100.0/(AW412*DP412), 0))*(DI412+DJ412)/1000.0</f>
        <v>0</v>
      </c>
      <c r="Q412">
        <f>2.0/((1/S412-1/R412)+SIGN(S412)*SQRT((1/S412-1/R412)*(1/S412-1/R412) + 4*CW412/((CW412+1)*(CW412+1))*(2*1/S412*1/R412-1/R412*1/R412)))</f>
        <v>0</v>
      </c>
      <c r="R412">
        <f>IF(LEFT(CX412,1)&lt;&gt;"0",IF(LEFT(CX412,1)="1",3.0,CY412),$D$5+$E$5*(DP412*DI412/($K$5*1000))+$F$5*(DP412*DI412/($K$5*1000))*MAX(MIN(CV412,$J$5),$I$5)*MAX(MIN(CV412,$J$5),$I$5)+$G$5*MAX(MIN(CV412,$J$5),$I$5)*(DP412*DI412/($K$5*1000))+$H$5*(DP412*DI412/($K$5*1000))*(DP412*DI412/($K$5*1000)))</f>
        <v>0</v>
      </c>
      <c r="S412">
        <f>J412*(1000-(1000*0.61365*exp(17.502*W412/(240.97+W412))/(DI412+DJ412)+DD412)/2)/(1000*0.61365*exp(17.502*W412/(240.97+W412))/(DI412+DJ412)-DD412)</f>
        <v>0</v>
      </c>
      <c r="T412">
        <f>1/((CW412+1)/(Q412/1.6)+1/(R412/1.37)) + CW412/((CW412+1)/(Q412/1.6) + CW412/(R412/1.37))</f>
        <v>0</v>
      </c>
      <c r="U412">
        <f>(CR412*CU412)</f>
        <v>0</v>
      </c>
      <c r="V412">
        <f>(DK412+(U412+2*0.95*5.67E-8*(((DK412+$B$7)+273)^4-(DK412+273)^4)-44100*J412)/(1.84*29.3*R412+8*0.95*5.67E-8*(DK412+273)^3))</f>
        <v>0</v>
      </c>
      <c r="W412">
        <f>($C$7*DL412+$D$7*DM412+$E$7*V412)</f>
        <v>0</v>
      </c>
      <c r="X412">
        <f>0.61365*exp(17.502*W412/(240.97+W412))</f>
        <v>0</v>
      </c>
      <c r="Y412">
        <f>(Z412/AA412*100)</f>
        <v>0</v>
      </c>
      <c r="Z412">
        <f>DD412*(DI412+DJ412)/1000</f>
        <v>0</v>
      </c>
      <c r="AA412">
        <f>0.61365*exp(17.502*DK412/(240.97+DK412))</f>
        <v>0</v>
      </c>
      <c r="AB412">
        <f>(X412-DD412*(DI412+DJ412)/1000)</f>
        <v>0</v>
      </c>
      <c r="AC412">
        <f>(-J412*44100)</f>
        <v>0</v>
      </c>
      <c r="AD412">
        <f>2*29.3*R412*0.92*(DK412-W412)</f>
        <v>0</v>
      </c>
      <c r="AE412">
        <f>2*0.95*5.67E-8*(((DK412+$B$7)+273)^4-(W412+273)^4)</f>
        <v>0</v>
      </c>
      <c r="AF412">
        <f>U412+AE412+AC412+AD412</f>
        <v>0</v>
      </c>
      <c r="AG412">
        <f>DH412*AU412*(DC412-DB412*(1000-AU412*DE412)/(1000-AU412*DD412))/(100*CV412)</f>
        <v>0</v>
      </c>
      <c r="AH412">
        <f>1000*DH412*AU412*(DD412-DE412)/(100*CV412*(1000-AU412*DD412))</f>
        <v>0</v>
      </c>
      <c r="AI412">
        <f>(AJ412 - AK412 - DI412*1E3/(8.314*(DK412+273.15)) * AM412/DH412 * AL412) * DH412/(100*CV412) * (1000 - DE412)/1000</f>
        <v>0</v>
      </c>
      <c r="AJ412">
        <v>265.642074126309</v>
      </c>
      <c r="AK412">
        <v>264.015145454545</v>
      </c>
      <c r="AL412">
        <v>-3.07691554960466</v>
      </c>
      <c r="AM412">
        <v>66.0504921813524</v>
      </c>
      <c r="AN412">
        <f>(AP412 - AO412 + DI412*1E3/(8.314*(DK412+273.15)) * AR412/DH412 * AQ412) * DH412/(100*CV412) * 1000/(1000 - AP412)</f>
        <v>0</v>
      </c>
      <c r="AO412">
        <v>20.0752203291342</v>
      </c>
      <c r="AP412">
        <v>25.7445265734266</v>
      </c>
      <c r="AQ412">
        <v>0.000107506493507408</v>
      </c>
      <c r="AR412">
        <v>92.47</v>
      </c>
      <c r="AS412">
        <v>0</v>
      </c>
      <c r="AT412">
        <v>0</v>
      </c>
      <c r="AU412">
        <f>IF(AS412*$H$13&gt;=AW412,1.0,(AW412/(AW412-AS412*$H$13)))</f>
        <v>0</v>
      </c>
      <c r="AV412">
        <f>(AU412-1)*100</f>
        <v>0</v>
      </c>
      <c r="AW412">
        <f>MAX(0,($B$13+$C$13*DP412)/(1+$D$13*DP412)*DI412/(DK412+273)*$E$13)</f>
        <v>0</v>
      </c>
      <c r="AX412" t="s">
        <v>418</v>
      </c>
      <c r="AY412" t="s">
        <v>418</v>
      </c>
      <c r="AZ412">
        <v>0</v>
      </c>
      <c r="BA412">
        <v>0</v>
      </c>
      <c r="BB412">
        <f>1-AZ412/BA412</f>
        <v>0</v>
      </c>
      <c r="BC412">
        <v>0</v>
      </c>
      <c r="BD412" t="s">
        <v>418</v>
      </c>
      <c r="BE412" t="s">
        <v>418</v>
      </c>
      <c r="BF412">
        <v>0</v>
      </c>
      <c r="BG412">
        <v>0</v>
      </c>
      <c r="BH412">
        <f>1-BF412/BG412</f>
        <v>0</v>
      </c>
      <c r="BI412">
        <v>0.5</v>
      </c>
      <c r="BJ412">
        <f>CS412</f>
        <v>0</v>
      </c>
      <c r="BK412">
        <f>L412</f>
        <v>0</v>
      </c>
      <c r="BL412">
        <f>BH412*BI412*BJ412</f>
        <v>0</v>
      </c>
      <c r="BM412">
        <f>(BK412-BC412)/BJ412</f>
        <v>0</v>
      </c>
      <c r="BN412">
        <f>(BA412-BG412)/BG412</f>
        <v>0</v>
      </c>
      <c r="BO412">
        <f>AZ412/(BB412+AZ412/BG412)</f>
        <v>0</v>
      </c>
      <c r="BP412" t="s">
        <v>418</v>
      </c>
      <c r="BQ412">
        <v>0</v>
      </c>
      <c r="BR412">
        <f>IF(BQ412&lt;&gt;0, BQ412, BO412)</f>
        <v>0</v>
      </c>
      <c r="BS412">
        <f>1-BR412/BG412</f>
        <v>0</v>
      </c>
      <c r="BT412">
        <f>(BG412-BF412)/(BG412-BR412)</f>
        <v>0</v>
      </c>
      <c r="BU412">
        <f>(BA412-BG412)/(BA412-BR412)</f>
        <v>0</v>
      </c>
      <c r="BV412">
        <f>(BG412-BF412)/(BG412-AZ412)</f>
        <v>0</v>
      </c>
      <c r="BW412">
        <f>(BA412-BG412)/(BA412-AZ412)</f>
        <v>0</v>
      </c>
      <c r="BX412">
        <f>(BT412*BR412/BF412)</f>
        <v>0</v>
      </c>
      <c r="BY412">
        <f>(1-BX412)</f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f>$B$11*DQ412+$C$11*DR412+$F$11*EC412*(1-EF412)</f>
        <v>0</v>
      </c>
      <c r="CS412">
        <f>CR412*CT412</f>
        <v>0</v>
      </c>
      <c r="CT412">
        <f>($B$11*$D$9+$C$11*$D$9+$F$11*((EP412+EH412)/MAX(EP412+EH412+EQ412, 0.1)*$I$9+EQ412/MAX(EP412+EH412+EQ412, 0.1)*$J$9))/($B$11+$C$11+$F$11)</f>
        <v>0</v>
      </c>
      <c r="CU412">
        <f>($B$11*$K$9+$C$11*$K$9+$F$11*((EP412+EH412)/MAX(EP412+EH412+EQ412, 0.1)*$P$9+EQ412/MAX(EP412+EH412+EQ412, 0.1)*$Q$9))/($B$11+$C$11+$F$11)</f>
        <v>0</v>
      </c>
      <c r="CV412">
        <v>6</v>
      </c>
      <c r="CW412">
        <v>0.5</v>
      </c>
      <c r="CX412" t="s">
        <v>419</v>
      </c>
      <c r="CY412">
        <v>2</v>
      </c>
      <c r="CZ412" t="b">
        <v>1</v>
      </c>
      <c r="DA412">
        <v>1659029487.6</v>
      </c>
      <c r="DB412">
        <v>278.311481481482</v>
      </c>
      <c r="DC412">
        <v>275.587851851852</v>
      </c>
      <c r="DD412">
        <v>25.7627814814815</v>
      </c>
      <c r="DE412">
        <v>20.1227518518518</v>
      </c>
      <c r="DF412">
        <v>272.632074074074</v>
      </c>
      <c r="DG412">
        <v>25.2101703703704</v>
      </c>
      <c r="DH412">
        <v>500.020555555556</v>
      </c>
      <c r="DI412">
        <v>90.3689444444445</v>
      </c>
      <c r="DJ412">
        <v>0.0459595814814815</v>
      </c>
      <c r="DK412">
        <v>27.3666259259259</v>
      </c>
      <c r="DL412">
        <v>27.6125111111111</v>
      </c>
      <c r="DM412">
        <v>999.9</v>
      </c>
      <c r="DN412">
        <v>0</v>
      </c>
      <c r="DO412">
        <v>0</v>
      </c>
      <c r="DP412">
        <v>10011.4814814815</v>
      </c>
      <c r="DQ412">
        <v>0</v>
      </c>
      <c r="DR412">
        <v>18.0709111111111</v>
      </c>
      <c r="DS412">
        <v>2.72369703703704</v>
      </c>
      <c r="DT412">
        <v>285.671259259259</v>
      </c>
      <c r="DU412">
        <v>281.247925925926</v>
      </c>
      <c r="DV412">
        <v>5.6400362962963</v>
      </c>
      <c r="DW412">
        <v>275.587851851852</v>
      </c>
      <c r="DX412">
        <v>20.1227518518518</v>
      </c>
      <c r="DY412">
        <v>2.32815666666667</v>
      </c>
      <c r="DZ412">
        <v>1.81847148148148</v>
      </c>
      <c r="EA412">
        <v>19.8725481481482</v>
      </c>
      <c r="EB412">
        <v>15.9464444444444</v>
      </c>
      <c r="EC412">
        <v>1999.9662962963</v>
      </c>
      <c r="ED412">
        <v>0.979999185185185</v>
      </c>
      <c r="EE412">
        <v>0.0200010259259259</v>
      </c>
      <c r="EF412">
        <v>0</v>
      </c>
      <c r="EG412">
        <v>795.384148148148</v>
      </c>
      <c r="EH412">
        <v>5.00063</v>
      </c>
      <c r="EI412">
        <v>15672.0814814815</v>
      </c>
      <c r="EJ412">
        <v>17256.5925925926</v>
      </c>
      <c r="EK412">
        <v>38.437</v>
      </c>
      <c r="EL412">
        <v>38.437</v>
      </c>
      <c r="EM412">
        <v>37.937</v>
      </c>
      <c r="EN412">
        <v>37.75</v>
      </c>
      <c r="EO412">
        <v>39.4278148148148</v>
      </c>
      <c r="EP412">
        <v>1955.06814814815</v>
      </c>
      <c r="EQ412">
        <v>39.8977777777778</v>
      </c>
      <c r="ER412">
        <v>0</v>
      </c>
      <c r="ES412">
        <v>1659029494.3</v>
      </c>
      <c r="ET412">
        <v>0</v>
      </c>
      <c r="EU412">
        <v>795.27128</v>
      </c>
      <c r="EV412">
        <v>-14.6353077133284</v>
      </c>
      <c r="EW412">
        <v>-296.623077404273</v>
      </c>
      <c r="EX412">
        <v>15669.612</v>
      </c>
      <c r="EY412">
        <v>15</v>
      </c>
      <c r="EZ412">
        <v>0</v>
      </c>
      <c r="FA412" t="s">
        <v>420</v>
      </c>
      <c r="FB412">
        <v>1657551626.5</v>
      </c>
      <c r="FC412">
        <v>1657551629</v>
      </c>
      <c r="FD412">
        <v>0</v>
      </c>
      <c r="FE412">
        <v>0.403</v>
      </c>
      <c r="FF412">
        <v>0.009</v>
      </c>
      <c r="FG412">
        <v>9.41</v>
      </c>
      <c r="FH412">
        <v>0.087</v>
      </c>
      <c r="FI412">
        <v>417</v>
      </c>
      <c r="FJ412">
        <v>17</v>
      </c>
      <c r="FK412">
        <v>1.61</v>
      </c>
      <c r="FL412">
        <v>0.59</v>
      </c>
      <c r="FM412">
        <v>2.11608976829268</v>
      </c>
      <c r="FN412">
        <v>11.6598063135888</v>
      </c>
      <c r="FO412">
        <v>1.23055291670061</v>
      </c>
      <c r="FP412">
        <v>0</v>
      </c>
      <c r="FQ412">
        <v>796.190588235294</v>
      </c>
      <c r="FR412">
        <v>-16.6360275047269</v>
      </c>
      <c r="FS412">
        <v>1.64839505040951</v>
      </c>
      <c r="FT412">
        <v>0</v>
      </c>
      <c r="FU412">
        <v>5.62665512195122</v>
      </c>
      <c r="FV412">
        <v>0.363413101045305</v>
      </c>
      <c r="FW412">
        <v>0.0427527378168789</v>
      </c>
      <c r="FX412">
        <v>0</v>
      </c>
      <c r="FY412">
        <v>0</v>
      </c>
      <c r="FZ412">
        <v>3</v>
      </c>
      <c r="GA412" t="s">
        <v>427</v>
      </c>
      <c r="GB412">
        <v>2.97428</v>
      </c>
      <c r="GC412">
        <v>2.70041</v>
      </c>
      <c r="GD412">
        <v>0.0602699</v>
      </c>
      <c r="GE412">
        <v>0.0607134</v>
      </c>
      <c r="GF412">
        <v>0.108168</v>
      </c>
      <c r="GG412">
        <v>0.0918622</v>
      </c>
      <c r="GH412">
        <v>36589</v>
      </c>
      <c r="GI412">
        <v>39990.1</v>
      </c>
      <c r="GJ412">
        <v>35284.1</v>
      </c>
      <c r="GK412">
        <v>38613.6</v>
      </c>
      <c r="GL412">
        <v>44609.9</v>
      </c>
      <c r="GM412">
        <v>50643.6</v>
      </c>
      <c r="GN412">
        <v>55155.9</v>
      </c>
      <c r="GO412">
        <v>61933.8</v>
      </c>
      <c r="GP412">
        <v>1.9896</v>
      </c>
      <c r="GQ412">
        <v>1.847</v>
      </c>
      <c r="GR412">
        <v>0.136346</v>
      </c>
      <c r="GS412">
        <v>0</v>
      </c>
      <c r="GT412">
        <v>25.3567</v>
      </c>
      <c r="GU412">
        <v>999.9</v>
      </c>
      <c r="GV412">
        <v>56.379</v>
      </c>
      <c r="GW412">
        <v>29.275</v>
      </c>
      <c r="GX412">
        <v>25.4909</v>
      </c>
      <c r="GY412">
        <v>56.0354</v>
      </c>
      <c r="GZ412">
        <v>43.2612</v>
      </c>
      <c r="HA412">
        <v>1</v>
      </c>
      <c r="HB412">
        <v>-0.0413618</v>
      </c>
      <c r="HC412">
        <v>0.149673</v>
      </c>
      <c r="HD412">
        <v>20.1133</v>
      </c>
      <c r="HE412">
        <v>5.19692</v>
      </c>
      <c r="HF412">
        <v>12.004</v>
      </c>
      <c r="HG412">
        <v>4.976</v>
      </c>
      <c r="HH412">
        <v>3.2936</v>
      </c>
      <c r="HI412">
        <v>9999</v>
      </c>
      <c r="HJ412">
        <v>9999</v>
      </c>
      <c r="HK412">
        <v>9999</v>
      </c>
      <c r="HL412">
        <v>629.3</v>
      </c>
      <c r="HM412">
        <v>1.86319</v>
      </c>
      <c r="HN412">
        <v>1.86801</v>
      </c>
      <c r="HO412">
        <v>1.86783</v>
      </c>
      <c r="HP412">
        <v>1.86899</v>
      </c>
      <c r="HQ412">
        <v>1.86981</v>
      </c>
      <c r="HR412">
        <v>1.86584</v>
      </c>
      <c r="HS412">
        <v>1.86691</v>
      </c>
      <c r="HT412">
        <v>1.86832</v>
      </c>
      <c r="HU412">
        <v>5</v>
      </c>
      <c r="HV412">
        <v>0</v>
      </c>
      <c r="HW412">
        <v>0</v>
      </c>
      <c r="HX412">
        <v>0</v>
      </c>
      <c r="HY412" t="s">
        <v>422</v>
      </c>
      <c r="HZ412" t="s">
        <v>423</v>
      </c>
      <c r="IA412" t="s">
        <v>424</v>
      </c>
      <c r="IB412" t="s">
        <v>424</v>
      </c>
      <c r="IC412" t="s">
        <v>424</v>
      </c>
      <c r="ID412" t="s">
        <v>424</v>
      </c>
      <c r="IE412">
        <v>0</v>
      </c>
      <c r="IF412">
        <v>100</v>
      </c>
      <c r="IG412">
        <v>100</v>
      </c>
      <c r="IH412">
        <v>5.543</v>
      </c>
      <c r="II412">
        <v>0.5515</v>
      </c>
      <c r="IJ412">
        <v>4.02706509432224</v>
      </c>
      <c r="IK412">
        <v>0.00601174518973114</v>
      </c>
      <c r="IL412">
        <v>2.77886958061485e-07</v>
      </c>
      <c r="IM412">
        <v>-3.54636231360687e-10</v>
      </c>
      <c r="IN412">
        <v>-0.0404303883988718</v>
      </c>
      <c r="IO412">
        <v>-0.0177815531441476</v>
      </c>
      <c r="IP412">
        <v>0.00205572605671414</v>
      </c>
      <c r="IQ412">
        <v>-1.65519735432211e-05</v>
      </c>
      <c r="IR412">
        <v>-4</v>
      </c>
      <c r="IS412">
        <v>1848</v>
      </c>
      <c r="IT412">
        <v>1</v>
      </c>
      <c r="IU412">
        <v>25</v>
      </c>
      <c r="IV412">
        <v>24631.1</v>
      </c>
      <c r="IW412">
        <v>24631.1</v>
      </c>
      <c r="IX412">
        <v>0.675049</v>
      </c>
      <c r="IY412">
        <v>2.62207</v>
      </c>
      <c r="IZ412">
        <v>1.54785</v>
      </c>
      <c r="JA412">
        <v>2.30347</v>
      </c>
      <c r="JB412">
        <v>1.34644</v>
      </c>
      <c r="JC412">
        <v>2.42554</v>
      </c>
      <c r="JD412">
        <v>33.6254</v>
      </c>
      <c r="JE412">
        <v>24.2188</v>
      </c>
      <c r="JF412">
        <v>18</v>
      </c>
      <c r="JG412">
        <v>503.241</v>
      </c>
      <c r="JH412">
        <v>411.254</v>
      </c>
      <c r="JI412">
        <v>24.9999</v>
      </c>
      <c r="JJ412">
        <v>26.6777</v>
      </c>
      <c r="JK412">
        <v>30.0001</v>
      </c>
      <c r="JL412">
        <v>26.612</v>
      </c>
      <c r="JM412">
        <v>26.5506</v>
      </c>
      <c r="JN412">
        <v>13.4288</v>
      </c>
      <c r="JO412">
        <v>29.3068</v>
      </c>
      <c r="JP412">
        <v>77.0637</v>
      </c>
      <c r="JQ412">
        <v>25</v>
      </c>
      <c r="JR412">
        <v>231.682</v>
      </c>
      <c r="JS412">
        <v>19.8806</v>
      </c>
      <c r="JT412">
        <v>102.315</v>
      </c>
      <c r="JU412">
        <v>103.09</v>
      </c>
    </row>
    <row r="413" spans="1:281">
      <c r="A413">
        <v>397</v>
      </c>
      <c r="B413">
        <v>1659029500.1</v>
      </c>
      <c r="C413">
        <v>5817</v>
      </c>
      <c r="D413" t="s">
        <v>1222</v>
      </c>
      <c r="E413" t="s">
        <v>1223</v>
      </c>
      <c r="F413">
        <v>5</v>
      </c>
      <c r="G413" t="s">
        <v>1199</v>
      </c>
      <c r="H413" t="s">
        <v>417</v>
      </c>
      <c r="I413">
        <v>1659029492.31429</v>
      </c>
      <c r="J413">
        <f>(K413)/1000</f>
        <v>0</v>
      </c>
      <c r="K413">
        <f>IF(CZ413, AN413, AH413)</f>
        <v>0</v>
      </c>
      <c r="L413">
        <f>IF(CZ413, AI413, AG413)</f>
        <v>0</v>
      </c>
      <c r="M413">
        <f>DB413 - IF(AU413&gt;1, L413*CV413*100.0/(AW413*DP413), 0)</f>
        <v>0</v>
      </c>
      <c r="N413">
        <f>((T413-J413/2)*M413-L413)/(T413+J413/2)</f>
        <v>0</v>
      </c>
      <c r="O413">
        <f>N413*(DI413+DJ413)/1000.0</f>
        <v>0</v>
      </c>
      <c r="P413">
        <f>(DB413 - IF(AU413&gt;1, L413*CV413*100.0/(AW413*DP413), 0))*(DI413+DJ413)/1000.0</f>
        <v>0</v>
      </c>
      <c r="Q413">
        <f>2.0/((1/S413-1/R413)+SIGN(S413)*SQRT((1/S413-1/R413)*(1/S413-1/R413) + 4*CW413/((CW413+1)*(CW413+1))*(2*1/S413*1/R413-1/R413*1/R413)))</f>
        <v>0</v>
      </c>
      <c r="R413">
        <f>IF(LEFT(CX413,1)&lt;&gt;"0",IF(LEFT(CX413,1)="1",3.0,CY413),$D$5+$E$5*(DP413*DI413/($K$5*1000))+$F$5*(DP413*DI413/($K$5*1000))*MAX(MIN(CV413,$J$5),$I$5)*MAX(MIN(CV413,$J$5),$I$5)+$G$5*MAX(MIN(CV413,$J$5),$I$5)*(DP413*DI413/($K$5*1000))+$H$5*(DP413*DI413/($K$5*1000))*(DP413*DI413/($K$5*1000)))</f>
        <v>0</v>
      </c>
      <c r="S413">
        <f>J413*(1000-(1000*0.61365*exp(17.502*W413/(240.97+W413))/(DI413+DJ413)+DD413)/2)/(1000*0.61365*exp(17.502*W413/(240.97+W413))/(DI413+DJ413)-DD413)</f>
        <v>0</v>
      </c>
      <c r="T413">
        <f>1/((CW413+1)/(Q413/1.6)+1/(R413/1.37)) + CW413/((CW413+1)/(Q413/1.6) + CW413/(R413/1.37))</f>
        <v>0</v>
      </c>
      <c r="U413">
        <f>(CR413*CU413)</f>
        <v>0</v>
      </c>
      <c r="V413">
        <f>(DK413+(U413+2*0.95*5.67E-8*(((DK413+$B$7)+273)^4-(DK413+273)^4)-44100*J413)/(1.84*29.3*R413+8*0.95*5.67E-8*(DK413+273)^3))</f>
        <v>0</v>
      </c>
      <c r="W413">
        <f>($C$7*DL413+$D$7*DM413+$E$7*V413)</f>
        <v>0</v>
      </c>
      <c r="X413">
        <f>0.61365*exp(17.502*W413/(240.97+W413))</f>
        <v>0</v>
      </c>
      <c r="Y413">
        <f>(Z413/AA413*100)</f>
        <v>0</v>
      </c>
      <c r="Z413">
        <f>DD413*(DI413+DJ413)/1000</f>
        <v>0</v>
      </c>
      <c r="AA413">
        <f>0.61365*exp(17.502*DK413/(240.97+DK413))</f>
        <v>0</v>
      </c>
      <c r="AB413">
        <f>(X413-DD413*(DI413+DJ413)/1000)</f>
        <v>0</v>
      </c>
      <c r="AC413">
        <f>(-J413*44100)</f>
        <v>0</v>
      </c>
      <c r="AD413">
        <f>2*29.3*R413*0.92*(DK413-W413)</f>
        <v>0</v>
      </c>
      <c r="AE413">
        <f>2*0.95*5.67E-8*(((DK413+$B$7)+273)^4-(W413+273)^4)</f>
        <v>0</v>
      </c>
      <c r="AF413">
        <f>U413+AE413+AC413+AD413</f>
        <v>0</v>
      </c>
      <c r="AG413">
        <f>DH413*AU413*(DC413-DB413*(1000-AU413*DE413)/(1000-AU413*DD413))/(100*CV413)</f>
        <v>0</v>
      </c>
      <c r="AH413">
        <f>1000*DH413*AU413*(DD413-DE413)/(100*CV413*(1000-AU413*DD413))</f>
        <v>0</v>
      </c>
      <c r="AI413">
        <f>(AJ413 - AK413 - DI413*1E3/(8.314*(DK413+273.15)) * AM413/DH413 * AL413) * DH413/(100*CV413) * (1000 - DE413)/1000</f>
        <v>0</v>
      </c>
      <c r="AJ413">
        <v>248.713658995957</v>
      </c>
      <c r="AK413">
        <v>248.455145454545</v>
      </c>
      <c r="AL413">
        <v>-3.13893264221511</v>
      </c>
      <c r="AM413">
        <v>66.0504921813524</v>
      </c>
      <c r="AN413">
        <f>(AP413 - AO413 + DI413*1E3/(8.314*(DK413+273.15)) * AR413/DH413 * AQ413) * DH413/(100*CV413) * 1000/(1000 - AP413)</f>
        <v>0</v>
      </c>
      <c r="AO413">
        <v>20.0127646835931</v>
      </c>
      <c r="AP413">
        <v>25.7144160839161</v>
      </c>
      <c r="AQ413">
        <v>-0.00223175757574503</v>
      </c>
      <c r="AR413">
        <v>92.47</v>
      </c>
      <c r="AS413">
        <v>0</v>
      </c>
      <c r="AT413">
        <v>0</v>
      </c>
      <c r="AU413">
        <f>IF(AS413*$H$13&gt;=AW413,1.0,(AW413/(AW413-AS413*$H$13)))</f>
        <v>0</v>
      </c>
      <c r="AV413">
        <f>(AU413-1)*100</f>
        <v>0</v>
      </c>
      <c r="AW413">
        <f>MAX(0,($B$13+$C$13*DP413)/(1+$D$13*DP413)*DI413/(DK413+273)*$E$13)</f>
        <v>0</v>
      </c>
      <c r="AX413" t="s">
        <v>418</v>
      </c>
      <c r="AY413" t="s">
        <v>418</v>
      </c>
      <c r="AZ413">
        <v>0</v>
      </c>
      <c r="BA413">
        <v>0</v>
      </c>
      <c r="BB413">
        <f>1-AZ413/BA413</f>
        <v>0</v>
      </c>
      <c r="BC413">
        <v>0</v>
      </c>
      <c r="BD413" t="s">
        <v>418</v>
      </c>
      <c r="BE413" t="s">
        <v>418</v>
      </c>
      <c r="BF413">
        <v>0</v>
      </c>
      <c r="BG413">
        <v>0</v>
      </c>
      <c r="BH413">
        <f>1-BF413/BG413</f>
        <v>0</v>
      </c>
      <c r="BI413">
        <v>0.5</v>
      </c>
      <c r="BJ413">
        <f>CS413</f>
        <v>0</v>
      </c>
      <c r="BK413">
        <f>L413</f>
        <v>0</v>
      </c>
      <c r="BL413">
        <f>BH413*BI413*BJ413</f>
        <v>0</v>
      </c>
      <c r="BM413">
        <f>(BK413-BC413)/BJ413</f>
        <v>0</v>
      </c>
      <c r="BN413">
        <f>(BA413-BG413)/BG413</f>
        <v>0</v>
      </c>
      <c r="BO413">
        <f>AZ413/(BB413+AZ413/BG413)</f>
        <v>0</v>
      </c>
      <c r="BP413" t="s">
        <v>418</v>
      </c>
      <c r="BQ413">
        <v>0</v>
      </c>
      <c r="BR413">
        <f>IF(BQ413&lt;&gt;0, BQ413, BO413)</f>
        <v>0</v>
      </c>
      <c r="BS413">
        <f>1-BR413/BG413</f>
        <v>0</v>
      </c>
      <c r="BT413">
        <f>(BG413-BF413)/(BG413-BR413)</f>
        <v>0</v>
      </c>
      <c r="BU413">
        <f>(BA413-BG413)/(BA413-BR413)</f>
        <v>0</v>
      </c>
      <c r="BV413">
        <f>(BG413-BF413)/(BG413-AZ413)</f>
        <v>0</v>
      </c>
      <c r="BW413">
        <f>(BA413-BG413)/(BA413-AZ413)</f>
        <v>0</v>
      </c>
      <c r="BX413">
        <f>(BT413*BR413/BF413)</f>
        <v>0</v>
      </c>
      <c r="BY413">
        <f>(1-BX413)</f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f>$B$11*DQ413+$C$11*DR413+$F$11*EC413*(1-EF413)</f>
        <v>0</v>
      </c>
      <c r="CS413">
        <f>CR413*CT413</f>
        <v>0</v>
      </c>
      <c r="CT413">
        <f>($B$11*$D$9+$C$11*$D$9+$F$11*((EP413+EH413)/MAX(EP413+EH413+EQ413, 0.1)*$I$9+EQ413/MAX(EP413+EH413+EQ413, 0.1)*$J$9))/($B$11+$C$11+$F$11)</f>
        <v>0</v>
      </c>
      <c r="CU413">
        <f>($B$11*$K$9+$C$11*$K$9+$F$11*((EP413+EH413)/MAX(EP413+EH413+EQ413, 0.1)*$P$9+EQ413/MAX(EP413+EH413+EQ413, 0.1)*$Q$9))/($B$11+$C$11+$F$11)</f>
        <v>0</v>
      </c>
      <c r="CV413">
        <v>6</v>
      </c>
      <c r="CW413">
        <v>0.5</v>
      </c>
      <c r="CX413" t="s">
        <v>419</v>
      </c>
      <c r="CY413">
        <v>2</v>
      </c>
      <c r="CZ413" t="b">
        <v>1</v>
      </c>
      <c r="DA413">
        <v>1659029492.31429</v>
      </c>
      <c r="DB413">
        <v>264.081178571429</v>
      </c>
      <c r="DC413">
        <v>260.266321428571</v>
      </c>
      <c r="DD413">
        <v>25.7515035714286</v>
      </c>
      <c r="DE413">
        <v>20.0647607142857</v>
      </c>
      <c r="DF413">
        <v>258.487785714286</v>
      </c>
      <c r="DG413">
        <v>25.1994642857143</v>
      </c>
      <c r="DH413">
        <v>500.025178571429</v>
      </c>
      <c r="DI413">
        <v>90.3691035714286</v>
      </c>
      <c r="DJ413">
        <v>0.04610105</v>
      </c>
      <c r="DK413">
        <v>27.3634321428571</v>
      </c>
      <c r="DL413">
        <v>27.6095714285714</v>
      </c>
      <c r="DM413">
        <v>999.9</v>
      </c>
      <c r="DN413">
        <v>0</v>
      </c>
      <c r="DO413">
        <v>0</v>
      </c>
      <c r="DP413">
        <v>9998.39285714286</v>
      </c>
      <c r="DQ413">
        <v>0</v>
      </c>
      <c r="DR413">
        <v>18.0575357142857</v>
      </c>
      <c r="DS413">
        <v>3.81486464285714</v>
      </c>
      <c r="DT413">
        <v>271.061714285714</v>
      </c>
      <c r="DU413">
        <v>265.5965</v>
      </c>
      <c r="DV413">
        <v>5.68674571428571</v>
      </c>
      <c r="DW413">
        <v>260.266321428571</v>
      </c>
      <c r="DX413">
        <v>20.0647607142857</v>
      </c>
      <c r="DY413">
        <v>2.32713964285714</v>
      </c>
      <c r="DZ413">
        <v>1.81323392857143</v>
      </c>
      <c r="EA413">
        <v>19.8654964285714</v>
      </c>
      <c r="EB413">
        <v>15.9012535714286</v>
      </c>
      <c r="EC413">
        <v>1999.96892857143</v>
      </c>
      <c r="ED413">
        <v>0.98000125</v>
      </c>
      <c r="EE413">
        <v>0.0199989785714286</v>
      </c>
      <c r="EF413">
        <v>0</v>
      </c>
      <c r="EG413">
        <v>794.368142857143</v>
      </c>
      <c r="EH413">
        <v>5.00063</v>
      </c>
      <c r="EI413">
        <v>15651.2821428571</v>
      </c>
      <c r="EJ413">
        <v>17256.625</v>
      </c>
      <c r="EK413">
        <v>38.437</v>
      </c>
      <c r="EL413">
        <v>38.437</v>
      </c>
      <c r="EM413">
        <v>37.937</v>
      </c>
      <c r="EN413">
        <v>37.75</v>
      </c>
      <c r="EO413">
        <v>39.4303571428571</v>
      </c>
      <c r="EP413">
        <v>1955.07464285714</v>
      </c>
      <c r="EQ413">
        <v>39.8939285714286</v>
      </c>
      <c r="ER413">
        <v>0</v>
      </c>
      <c r="ES413">
        <v>1659029499.1</v>
      </c>
      <c r="ET413">
        <v>0</v>
      </c>
      <c r="EU413">
        <v>794.26576</v>
      </c>
      <c r="EV413">
        <v>-10.7115384794989</v>
      </c>
      <c r="EW413">
        <v>-215.130769535566</v>
      </c>
      <c r="EX413">
        <v>15649.056</v>
      </c>
      <c r="EY413">
        <v>15</v>
      </c>
      <c r="EZ413">
        <v>0</v>
      </c>
      <c r="FA413" t="s">
        <v>420</v>
      </c>
      <c r="FB413">
        <v>1657551626.5</v>
      </c>
      <c r="FC413">
        <v>1657551629</v>
      </c>
      <c r="FD413">
        <v>0</v>
      </c>
      <c r="FE413">
        <v>0.403</v>
      </c>
      <c r="FF413">
        <v>0.009</v>
      </c>
      <c r="FG413">
        <v>9.41</v>
      </c>
      <c r="FH413">
        <v>0.087</v>
      </c>
      <c r="FI413">
        <v>417</v>
      </c>
      <c r="FJ413">
        <v>17</v>
      </c>
      <c r="FK413">
        <v>1.61</v>
      </c>
      <c r="FL413">
        <v>0.59</v>
      </c>
      <c r="FM413">
        <v>3.05112463414634</v>
      </c>
      <c r="FN413">
        <v>12.0213491289199</v>
      </c>
      <c r="FO413">
        <v>1.25716230635022</v>
      </c>
      <c r="FP413">
        <v>0</v>
      </c>
      <c r="FQ413">
        <v>795.136882352941</v>
      </c>
      <c r="FR413">
        <v>-13.3802597292485</v>
      </c>
      <c r="FS413">
        <v>1.33128431498897</v>
      </c>
      <c r="FT413">
        <v>0</v>
      </c>
      <c r="FU413">
        <v>5.6539956097561</v>
      </c>
      <c r="FV413">
        <v>0.553268153310105</v>
      </c>
      <c r="FW413">
        <v>0.0579768049939899</v>
      </c>
      <c r="FX413">
        <v>0</v>
      </c>
      <c r="FY413">
        <v>0</v>
      </c>
      <c r="FZ413">
        <v>3</v>
      </c>
      <c r="GA413" t="s">
        <v>427</v>
      </c>
      <c r="GB413">
        <v>2.97327</v>
      </c>
      <c r="GC413">
        <v>2.7001</v>
      </c>
      <c r="GD413">
        <v>0.0571484</v>
      </c>
      <c r="GE413">
        <v>0.0571929</v>
      </c>
      <c r="GF413">
        <v>0.108067</v>
      </c>
      <c r="GG413">
        <v>0.0914982</v>
      </c>
      <c r="GH413">
        <v>36710.7</v>
      </c>
      <c r="GI413">
        <v>40139.8</v>
      </c>
      <c r="GJ413">
        <v>35284.3</v>
      </c>
      <c r="GK413">
        <v>38613.5</v>
      </c>
      <c r="GL413">
        <v>44614</v>
      </c>
      <c r="GM413">
        <v>50664</v>
      </c>
      <c r="GN413">
        <v>55154.7</v>
      </c>
      <c r="GO413">
        <v>61933.9</v>
      </c>
      <c r="GP413">
        <v>1.9884</v>
      </c>
      <c r="GQ413">
        <v>1.8466</v>
      </c>
      <c r="GR413">
        <v>0.137687</v>
      </c>
      <c r="GS413">
        <v>0</v>
      </c>
      <c r="GT413">
        <v>25.3567</v>
      </c>
      <c r="GU413">
        <v>999.9</v>
      </c>
      <c r="GV413">
        <v>56.355</v>
      </c>
      <c r="GW413">
        <v>29.275</v>
      </c>
      <c r="GX413">
        <v>25.4822</v>
      </c>
      <c r="GY413">
        <v>55.7454</v>
      </c>
      <c r="GZ413">
        <v>43.3974</v>
      </c>
      <c r="HA413">
        <v>1</v>
      </c>
      <c r="HB413">
        <v>-0.0417683</v>
      </c>
      <c r="HC413">
        <v>0.149237</v>
      </c>
      <c r="HD413">
        <v>20.1134</v>
      </c>
      <c r="HE413">
        <v>5.19932</v>
      </c>
      <c r="HF413">
        <v>12.0052</v>
      </c>
      <c r="HG413">
        <v>4.9756</v>
      </c>
      <c r="HH413">
        <v>3.2932</v>
      </c>
      <c r="HI413">
        <v>9999</v>
      </c>
      <c r="HJ413">
        <v>9999</v>
      </c>
      <c r="HK413">
        <v>9999</v>
      </c>
      <c r="HL413">
        <v>629.3</v>
      </c>
      <c r="HM413">
        <v>1.86319</v>
      </c>
      <c r="HN413">
        <v>1.86801</v>
      </c>
      <c r="HO413">
        <v>1.86783</v>
      </c>
      <c r="HP413">
        <v>1.86896</v>
      </c>
      <c r="HQ413">
        <v>1.86981</v>
      </c>
      <c r="HR413">
        <v>1.86584</v>
      </c>
      <c r="HS413">
        <v>1.86691</v>
      </c>
      <c r="HT413">
        <v>1.86829</v>
      </c>
      <c r="HU413">
        <v>5</v>
      </c>
      <c r="HV413">
        <v>0</v>
      </c>
      <c r="HW413">
        <v>0</v>
      </c>
      <c r="HX413">
        <v>0</v>
      </c>
      <c r="HY413" t="s">
        <v>422</v>
      </c>
      <c r="HZ413" t="s">
        <v>423</v>
      </c>
      <c r="IA413" t="s">
        <v>424</v>
      </c>
      <c r="IB413" t="s">
        <v>424</v>
      </c>
      <c r="IC413" t="s">
        <v>424</v>
      </c>
      <c r="ID413" t="s">
        <v>424</v>
      </c>
      <c r="IE413">
        <v>0</v>
      </c>
      <c r="IF413">
        <v>100</v>
      </c>
      <c r="IG413">
        <v>100</v>
      </c>
      <c r="IH413">
        <v>5.451</v>
      </c>
      <c r="II413">
        <v>0.5498</v>
      </c>
      <c r="IJ413">
        <v>4.02706509432224</v>
      </c>
      <c r="IK413">
        <v>0.00601174518973114</v>
      </c>
      <c r="IL413">
        <v>2.77886958061485e-07</v>
      </c>
      <c r="IM413">
        <v>-3.54636231360687e-10</v>
      </c>
      <c r="IN413">
        <v>-0.0404303883988718</v>
      </c>
      <c r="IO413">
        <v>-0.0177815531441476</v>
      </c>
      <c r="IP413">
        <v>0.00205572605671414</v>
      </c>
      <c r="IQ413">
        <v>-1.65519735432211e-05</v>
      </c>
      <c r="IR413">
        <v>-4</v>
      </c>
      <c r="IS413">
        <v>1848</v>
      </c>
      <c r="IT413">
        <v>1</v>
      </c>
      <c r="IU413">
        <v>25</v>
      </c>
      <c r="IV413">
        <v>24631.2</v>
      </c>
      <c r="IW413">
        <v>24631.2</v>
      </c>
      <c r="IX413">
        <v>0.638428</v>
      </c>
      <c r="IY413">
        <v>2.63428</v>
      </c>
      <c r="IZ413">
        <v>1.54785</v>
      </c>
      <c r="JA413">
        <v>2.30347</v>
      </c>
      <c r="JB413">
        <v>1.34644</v>
      </c>
      <c r="JC413">
        <v>2.3291</v>
      </c>
      <c r="JD413">
        <v>33.6254</v>
      </c>
      <c r="JE413">
        <v>24.2188</v>
      </c>
      <c r="JF413">
        <v>18</v>
      </c>
      <c r="JG413">
        <v>502.447</v>
      </c>
      <c r="JH413">
        <v>411.045</v>
      </c>
      <c r="JI413">
        <v>24.9999</v>
      </c>
      <c r="JJ413">
        <v>26.6777</v>
      </c>
      <c r="JK413">
        <v>30.0001</v>
      </c>
      <c r="JL413">
        <v>26.612</v>
      </c>
      <c r="JM413">
        <v>26.5529</v>
      </c>
      <c r="JN413">
        <v>12.7512</v>
      </c>
      <c r="JO413">
        <v>29.59</v>
      </c>
      <c r="JP413">
        <v>77.0637</v>
      </c>
      <c r="JQ413">
        <v>25</v>
      </c>
      <c r="JR413">
        <v>218.291</v>
      </c>
      <c r="JS413">
        <v>19.8425</v>
      </c>
      <c r="JT413">
        <v>102.314</v>
      </c>
      <c r="JU413">
        <v>103.09</v>
      </c>
    </row>
    <row r="414" spans="1:281">
      <c r="A414">
        <v>398</v>
      </c>
      <c r="B414">
        <v>1659029505.1</v>
      </c>
      <c r="C414">
        <v>5822</v>
      </c>
      <c r="D414" t="s">
        <v>1224</v>
      </c>
      <c r="E414" t="s">
        <v>1225</v>
      </c>
      <c r="F414">
        <v>5</v>
      </c>
      <c r="G414" t="s">
        <v>1199</v>
      </c>
      <c r="H414" t="s">
        <v>417</v>
      </c>
      <c r="I414">
        <v>1659029497.6</v>
      </c>
      <c r="J414">
        <f>(K414)/1000</f>
        <v>0</v>
      </c>
      <c r="K414">
        <f>IF(CZ414, AN414, AH414)</f>
        <v>0</v>
      </c>
      <c r="L414">
        <f>IF(CZ414, AI414, AG414)</f>
        <v>0</v>
      </c>
      <c r="M414">
        <f>DB414 - IF(AU414&gt;1, L414*CV414*100.0/(AW414*DP414), 0)</f>
        <v>0</v>
      </c>
      <c r="N414">
        <f>((T414-J414/2)*M414-L414)/(T414+J414/2)</f>
        <v>0</v>
      </c>
      <c r="O414">
        <f>N414*(DI414+DJ414)/1000.0</f>
        <v>0</v>
      </c>
      <c r="P414">
        <f>(DB414 - IF(AU414&gt;1, L414*CV414*100.0/(AW414*DP414), 0))*(DI414+DJ414)/1000.0</f>
        <v>0</v>
      </c>
      <c r="Q414">
        <f>2.0/((1/S414-1/R414)+SIGN(S414)*SQRT((1/S414-1/R414)*(1/S414-1/R414) + 4*CW414/((CW414+1)*(CW414+1))*(2*1/S414*1/R414-1/R414*1/R414)))</f>
        <v>0</v>
      </c>
      <c r="R414">
        <f>IF(LEFT(CX414,1)&lt;&gt;"0",IF(LEFT(CX414,1)="1",3.0,CY414),$D$5+$E$5*(DP414*DI414/($K$5*1000))+$F$5*(DP414*DI414/($K$5*1000))*MAX(MIN(CV414,$J$5),$I$5)*MAX(MIN(CV414,$J$5),$I$5)+$G$5*MAX(MIN(CV414,$J$5),$I$5)*(DP414*DI414/($K$5*1000))+$H$5*(DP414*DI414/($K$5*1000))*(DP414*DI414/($K$5*1000)))</f>
        <v>0</v>
      </c>
      <c r="S414">
        <f>J414*(1000-(1000*0.61365*exp(17.502*W414/(240.97+W414))/(DI414+DJ414)+DD414)/2)/(1000*0.61365*exp(17.502*W414/(240.97+W414))/(DI414+DJ414)-DD414)</f>
        <v>0</v>
      </c>
      <c r="T414">
        <f>1/((CW414+1)/(Q414/1.6)+1/(R414/1.37)) + CW414/((CW414+1)/(Q414/1.6) + CW414/(R414/1.37))</f>
        <v>0</v>
      </c>
      <c r="U414">
        <f>(CR414*CU414)</f>
        <v>0</v>
      </c>
      <c r="V414">
        <f>(DK414+(U414+2*0.95*5.67E-8*(((DK414+$B$7)+273)^4-(DK414+273)^4)-44100*J414)/(1.84*29.3*R414+8*0.95*5.67E-8*(DK414+273)^3))</f>
        <v>0</v>
      </c>
      <c r="W414">
        <f>($C$7*DL414+$D$7*DM414+$E$7*V414)</f>
        <v>0</v>
      </c>
      <c r="X414">
        <f>0.61365*exp(17.502*W414/(240.97+W414))</f>
        <v>0</v>
      </c>
      <c r="Y414">
        <f>(Z414/AA414*100)</f>
        <v>0</v>
      </c>
      <c r="Z414">
        <f>DD414*(DI414+DJ414)/1000</f>
        <v>0</v>
      </c>
      <c r="AA414">
        <f>0.61365*exp(17.502*DK414/(240.97+DK414))</f>
        <v>0</v>
      </c>
      <c r="AB414">
        <f>(X414-DD414*(DI414+DJ414)/1000)</f>
        <v>0</v>
      </c>
      <c r="AC414">
        <f>(-J414*44100)</f>
        <v>0</v>
      </c>
      <c r="AD414">
        <f>2*29.3*R414*0.92*(DK414-W414)</f>
        <v>0</v>
      </c>
      <c r="AE414">
        <f>2*0.95*5.67E-8*(((DK414+$B$7)+273)^4-(W414+273)^4)</f>
        <v>0</v>
      </c>
      <c r="AF414">
        <f>U414+AE414+AC414+AD414</f>
        <v>0</v>
      </c>
      <c r="AG414">
        <f>DH414*AU414*(DC414-DB414*(1000-AU414*DE414)/(1000-AU414*DD414))/(100*CV414)</f>
        <v>0</v>
      </c>
      <c r="AH414">
        <f>1000*DH414*AU414*(DD414-DE414)/(100*CV414*(1000-AU414*DD414))</f>
        <v>0</v>
      </c>
      <c r="AI414">
        <f>(AJ414 - AK414 - DI414*1E3/(8.314*(DK414+273.15)) * AM414/DH414 * AL414) * DH414/(100*CV414) * (1000 - DE414)/1000</f>
        <v>0</v>
      </c>
      <c r="AJ414">
        <v>231.739061084081</v>
      </c>
      <c r="AK414">
        <v>232.680266666667</v>
      </c>
      <c r="AL414">
        <v>-3.14594140489342</v>
      </c>
      <c r="AM414">
        <v>66.0504921813524</v>
      </c>
      <c r="AN414">
        <f>(AP414 - AO414 + DI414*1E3/(8.314*(DK414+273.15)) * AR414/DH414 * AQ414) * DH414/(100*CV414) * 1000/(1000 - AP414)</f>
        <v>0</v>
      </c>
      <c r="AO414">
        <v>19.8936481574892</v>
      </c>
      <c r="AP414">
        <v>25.6721125874126</v>
      </c>
      <c r="AQ414">
        <v>-0.0108543030302842</v>
      </c>
      <c r="AR414">
        <v>92.47</v>
      </c>
      <c r="AS414">
        <v>0</v>
      </c>
      <c r="AT414">
        <v>0</v>
      </c>
      <c r="AU414">
        <f>IF(AS414*$H$13&gt;=AW414,1.0,(AW414/(AW414-AS414*$H$13)))</f>
        <v>0</v>
      </c>
      <c r="AV414">
        <f>(AU414-1)*100</f>
        <v>0</v>
      </c>
      <c r="AW414">
        <f>MAX(0,($B$13+$C$13*DP414)/(1+$D$13*DP414)*DI414/(DK414+273)*$E$13)</f>
        <v>0</v>
      </c>
      <c r="AX414" t="s">
        <v>418</v>
      </c>
      <c r="AY414" t="s">
        <v>418</v>
      </c>
      <c r="AZ414">
        <v>0</v>
      </c>
      <c r="BA414">
        <v>0</v>
      </c>
      <c r="BB414">
        <f>1-AZ414/BA414</f>
        <v>0</v>
      </c>
      <c r="BC414">
        <v>0</v>
      </c>
      <c r="BD414" t="s">
        <v>418</v>
      </c>
      <c r="BE414" t="s">
        <v>418</v>
      </c>
      <c r="BF414">
        <v>0</v>
      </c>
      <c r="BG414">
        <v>0</v>
      </c>
      <c r="BH414">
        <f>1-BF414/BG414</f>
        <v>0</v>
      </c>
      <c r="BI414">
        <v>0.5</v>
      </c>
      <c r="BJ414">
        <f>CS414</f>
        <v>0</v>
      </c>
      <c r="BK414">
        <f>L414</f>
        <v>0</v>
      </c>
      <c r="BL414">
        <f>BH414*BI414*BJ414</f>
        <v>0</v>
      </c>
      <c r="BM414">
        <f>(BK414-BC414)/BJ414</f>
        <v>0</v>
      </c>
      <c r="BN414">
        <f>(BA414-BG414)/BG414</f>
        <v>0</v>
      </c>
      <c r="BO414">
        <f>AZ414/(BB414+AZ414/BG414)</f>
        <v>0</v>
      </c>
      <c r="BP414" t="s">
        <v>418</v>
      </c>
      <c r="BQ414">
        <v>0</v>
      </c>
      <c r="BR414">
        <f>IF(BQ414&lt;&gt;0, BQ414, BO414)</f>
        <v>0</v>
      </c>
      <c r="BS414">
        <f>1-BR414/BG414</f>
        <v>0</v>
      </c>
      <c r="BT414">
        <f>(BG414-BF414)/(BG414-BR414)</f>
        <v>0</v>
      </c>
      <c r="BU414">
        <f>(BA414-BG414)/(BA414-BR414)</f>
        <v>0</v>
      </c>
      <c r="BV414">
        <f>(BG414-BF414)/(BG414-AZ414)</f>
        <v>0</v>
      </c>
      <c r="BW414">
        <f>(BA414-BG414)/(BA414-AZ414)</f>
        <v>0</v>
      </c>
      <c r="BX414">
        <f>(BT414*BR414/BF414)</f>
        <v>0</v>
      </c>
      <c r="BY414">
        <f>(1-BX414)</f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f>$B$11*DQ414+$C$11*DR414+$F$11*EC414*(1-EF414)</f>
        <v>0</v>
      </c>
      <c r="CS414">
        <f>CR414*CT414</f>
        <v>0</v>
      </c>
      <c r="CT414">
        <f>($B$11*$D$9+$C$11*$D$9+$F$11*((EP414+EH414)/MAX(EP414+EH414+EQ414, 0.1)*$I$9+EQ414/MAX(EP414+EH414+EQ414, 0.1)*$J$9))/($B$11+$C$11+$F$11)</f>
        <v>0</v>
      </c>
      <c r="CU414">
        <f>($B$11*$K$9+$C$11*$K$9+$F$11*((EP414+EH414)/MAX(EP414+EH414+EQ414, 0.1)*$P$9+EQ414/MAX(EP414+EH414+EQ414, 0.1)*$Q$9))/($B$11+$C$11+$F$11)</f>
        <v>0</v>
      </c>
      <c r="CV414">
        <v>6</v>
      </c>
      <c r="CW414">
        <v>0.5</v>
      </c>
      <c r="CX414" t="s">
        <v>419</v>
      </c>
      <c r="CY414">
        <v>2</v>
      </c>
      <c r="CZ414" t="b">
        <v>1</v>
      </c>
      <c r="DA414">
        <v>1659029497.6</v>
      </c>
      <c r="DB414">
        <v>248.072037037037</v>
      </c>
      <c r="DC414">
        <v>242.967037037037</v>
      </c>
      <c r="DD414">
        <v>25.7244</v>
      </c>
      <c r="DE414">
        <v>19.9748074074074</v>
      </c>
      <c r="DF414">
        <v>242.575407407407</v>
      </c>
      <c r="DG414">
        <v>25.1737444444444</v>
      </c>
      <c r="DH414">
        <v>500.018037037037</v>
      </c>
      <c r="DI414">
        <v>90.3692444444444</v>
      </c>
      <c r="DJ414">
        <v>0.0464139703703704</v>
      </c>
      <c r="DK414">
        <v>27.3617185185185</v>
      </c>
      <c r="DL414">
        <v>27.6037814814815</v>
      </c>
      <c r="DM414">
        <v>999.9</v>
      </c>
      <c r="DN414">
        <v>0</v>
      </c>
      <c r="DO414">
        <v>0</v>
      </c>
      <c r="DP414">
        <v>9993.51851851852</v>
      </c>
      <c r="DQ414">
        <v>0</v>
      </c>
      <c r="DR414">
        <v>18.0427</v>
      </c>
      <c r="DS414">
        <v>5.10491703703704</v>
      </c>
      <c r="DT414">
        <v>254.622444444444</v>
      </c>
      <c r="DU414">
        <v>247.920222222222</v>
      </c>
      <c r="DV414">
        <v>5.74958740740741</v>
      </c>
      <c r="DW414">
        <v>242.967037037037</v>
      </c>
      <c r="DX414">
        <v>19.9748074074074</v>
      </c>
      <c r="DY414">
        <v>2.32469333333333</v>
      </c>
      <c r="DZ414">
        <v>1.80510814814815</v>
      </c>
      <c r="EA414">
        <v>19.8485222222222</v>
      </c>
      <c r="EB414">
        <v>15.8310111111111</v>
      </c>
      <c r="EC414">
        <v>1999.99481481481</v>
      </c>
      <c r="ED414">
        <v>0.980001888888889</v>
      </c>
      <c r="EE414">
        <v>0.0199983518518519</v>
      </c>
      <c r="EF414">
        <v>0</v>
      </c>
      <c r="EG414">
        <v>793.582925925926</v>
      </c>
      <c r="EH414">
        <v>5.00063</v>
      </c>
      <c r="EI414">
        <v>15635.562962963</v>
      </c>
      <c r="EJ414">
        <v>17256.8555555556</v>
      </c>
      <c r="EK414">
        <v>38.437</v>
      </c>
      <c r="EL414">
        <v>38.437</v>
      </c>
      <c r="EM414">
        <v>37.937</v>
      </c>
      <c r="EN414">
        <v>37.75</v>
      </c>
      <c r="EO414">
        <v>39.4232222222222</v>
      </c>
      <c r="EP414">
        <v>1955.10148148148</v>
      </c>
      <c r="EQ414">
        <v>39.8933333333333</v>
      </c>
      <c r="ER414">
        <v>0</v>
      </c>
      <c r="ES414">
        <v>1659029503.9</v>
      </c>
      <c r="ET414">
        <v>0</v>
      </c>
      <c r="EU414">
        <v>793.57992</v>
      </c>
      <c r="EV414">
        <v>-6.54661538321821</v>
      </c>
      <c r="EW414">
        <v>-132.999999797609</v>
      </c>
      <c r="EX414">
        <v>15635.344</v>
      </c>
      <c r="EY414">
        <v>15</v>
      </c>
      <c r="EZ414">
        <v>0</v>
      </c>
      <c r="FA414" t="s">
        <v>420</v>
      </c>
      <c r="FB414">
        <v>1657551626.5</v>
      </c>
      <c r="FC414">
        <v>1657551629</v>
      </c>
      <c r="FD414">
        <v>0</v>
      </c>
      <c r="FE414">
        <v>0.403</v>
      </c>
      <c r="FF414">
        <v>0.009</v>
      </c>
      <c r="FG414">
        <v>9.41</v>
      </c>
      <c r="FH414">
        <v>0.087</v>
      </c>
      <c r="FI414">
        <v>417</v>
      </c>
      <c r="FJ414">
        <v>17</v>
      </c>
      <c r="FK414">
        <v>1.61</v>
      </c>
      <c r="FL414">
        <v>0.59</v>
      </c>
      <c r="FM414">
        <v>4.38006682926829</v>
      </c>
      <c r="FN414">
        <v>15.2157206968641</v>
      </c>
      <c r="FO414">
        <v>1.53388864071494</v>
      </c>
      <c r="FP414">
        <v>0</v>
      </c>
      <c r="FQ414">
        <v>794.044205882353</v>
      </c>
      <c r="FR414">
        <v>-8.9502673742862</v>
      </c>
      <c r="FS414">
        <v>0.916362783907162</v>
      </c>
      <c r="FT414">
        <v>0</v>
      </c>
      <c r="FU414">
        <v>5.71126731707317</v>
      </c>
      <c r="FV414">
        <v>0.701263484320575</v>
      </c>
      <c r="FW414">
        <v>0.0711529289123217</v>
      </c>
      <c r="FX414">
        <v>0</v>
      </c>
      <c r="FY414">
        <v>0</v>
      </c>
      <c r="FZ414">
        <v>3</v>
      </c>
      <c r="GA414" t="s">
        <v>427</v>
      </c>
      <c r="GB414">
        <v>2.97315</v>
      </c>
      <c r="GC414">
        <v>2.70047</v>
      </c>
      <c r="GD414">
        <v>0.0539401</v>
      </c>
      <c r="GE414">
        <v>0.053779</v>
      </c>
      <c r="GF414">
        <v>0.107948</v>
      </c>
      <c r="GG414">
        <v>0.0914121</v>
      </c>
      <c r="GH414">
        <v>36835.5</v>
      </c>
      <c r="GI414">
        <v>40284.6</v>
      </c>
      <c r="GJ414">
        <v>35284.3</v>
      </c>
      <c r="GK414">
        <v>38613.1</v>
      </c>
      <c r="GL414">
        <v>44620.8</v>
      </c>
      <c r="GM414">
        <v>50668.1</v>
      </c>
      <c r="GN414">
        <v>55155.7</v>
      </c>
      <c r="GO414">
        <v>61933.1</v>
      </c>
      <c r="GP414">
        <v>1.9886</v>
      </c>
      <c r="GQ414">
        <v>1.8466</v>
      </c>
      <c r="GR414">
        <v>0.13724</v>
      </c>
      <c r="GS414">
        <v>0</v>
      </c>
      <c r="GT414">
        <v>25.3567</v>
      </c>
      <c r="GU414">
        <v>999.9</v>
      </c>
      <c r="GV414">
        <v>56.355</v>
      </c>
      <c r="GW414">
        <v>29.265</v>
      </c>
      <c r="GX414">
        <v>25.4659</v>
      </c>
      <c r="GY414">
        <v>56.4154</v>
      </c>
      <c r="GZ414">
        <v>42.9928</v>
      </c>
      <c r="HA414">
        <v>1</v>
      </c>
      <c r="HB414">
        <v>-0.0414228</v>
      </c>
      <c r="HC414">
        <v>0.151046</v>
      </c>
      <c r="HD414">
        <v>20.1128</v>
      </c>
      <c r="HE414">
        <v>5.19932</v>
      </c>
      <c r="HF414">
        <v>12.004</v>
      </c>
      <c r="HG414">
        <v>4.9752</v>
      </c>
      <c r="HH414">
        <v>3.2934</v>
      </c>
      <c r="HI414">
        <v>9999</v>
      </c>
      <c r="HJ414">
        <v>9999</v>
      </c>
      <c r="HK414">
        <v>9999</v>
      </c>
      <c r="HL414">
        <v>629.3</v>
      </c>
      <c r="HM414">
        <v>1.86319</v>
      </c>
      <c r="HN414">
        <v>1.86801</v>
      </c>
      <c r="HO414">
        <v>1.8678</v>
      </c>
      <c r="HP414">
        <v>1.86896</v>
      </c>
      <c r="HQ414">
        <v>1.86981</v>
      </c>
      <c r="HR414">
        <v>1.86584</v>
      </c>
      <c r="HS414">
        <v>1.86691</v>
      </c>
      <c r="HT414">
        <v>1.86829</v>
      </c>
      <c r="HU414">
        <v>5</v>
      </c>
      <c r="HV414">
        <v>0</v>
      </c>
      <c r="HW414">
        <v>0</v>
      </c>
      <c r="HX414">
        <v>0</v>
      </c>
      <c r="HY414" t="s">
        <v>422</v>
      </c>
      <c r="HZ414" t="s">
        <v>423</v>
      </c>
      <c r="IA414" t="s">
        <v>424</v>
      </c>
      <c r="IB414" t="s">
        <v>424</v>
      </c>
      <c r="IC414" t="s">
        <v>424</v>
      </c>
      <c r="ID414" t="s">
        <v>424</v>
      </c>
      <c r="IE414">
        <v>0</v>
      </c>
      <c r="IF414">
        <v>100</v>
      </c>
      <c r="IG414">
        <v>100</v>
      </c>
      <c r="IH414">
        <v>5.359</v>
      </c>
      <c r="II414">
        <v>0.5475</v>
      </c>
      <c r="IJ414">
        <v>4.02706509432224</v>
      </c>
      <c r="IK414">
        <v>0.00601174518973114</v>
      </c>
      <c r="IL414">
        <v>2.77886958061485e-07</v>
      </c>
      <c r="IM414">
        <v>-3.54636231360687e-10</v>
      </c>
      <c r="IN414">
        <v>-0.0404303883988718</v>
      </c>
      <c r="IO414">
        <v>-0.0177815531441476</v>
      </c>
      <c r="IP414">
        <v>0.00205572605671414</v>
      </c>
      <c r="IQ414">
        <v>-1.65519735432211e-05</v>
      </c>
      <c r="IR414">
        <v>-4</v>
      </c>
      <c r="IS414">
        <v>1848</v>
      </c>
      <c r="IT414">
        <v>1</v>
      </c>
      <c r="IU414">
        <v>25</v>
      </c>
      <c r="IV414">
        <v>24631.3</v>
      </c>
      <c r="IW414">
        <v>24631.3</v>
      </c>
      <c r="IX414">
        <v>0.605469</v>
      </c>
      <c r="IY414">
        <v>2.62329</v>
      </c>
      <c r="IZ414">
        <v>1.54785</v>
      </c>
      <c r="JA414">
        <v>2.30347</v>
      </c>
      <c r="JB414">
        <v>1.34644</v>
      </c>
      <c r="JC414">
        <v>2.39258</v>
      </c>
      <c r="JD414">
        <v>33.6254</v>
      </c>
      <c r="JE414">
        <v>24.2188</v>
      </c>
      <c r="JF414">
        <v>18</v>
      </c>
      <c r="JG414">
        <v>502.578</v>
      </c>
      <c r="JH414">
        <v>411.045</v>
      </c>
      <c r="JI414">
        <v>25.0001</v>
      </c>
      <c r="JJ414">
        <v>26.6777</v>
      </c>
      <c r="JK414">
        <v>30</v>
      </c>
      <c r="JL414">
        <v>26.612</v>
      </c>
      <c r="JM414">
        <v>26.5529</v>
      </c>
      <c r="JN414">
        <v>12.0203</v>
      </c>
      <c r="JO414">
        <v>29.59</v>
      </c>
      <c r="JP414">
        <v>77.0637</v>
      </c>
      <c r="JQ414">
        <v>25</v>
      </c>
      <c r="JR414">
        <v>198.135</v>
      </c>
      <c r="JS414">
        <v>19.829</v>
      </c>
      <c r="JT414">
        <v>102.315</v>
      </c>
      <c r="JU414">
        <v>103.089</v>
      </c>
    </row>
    <row r="415" spans="1:281">
      <c r="A415">
        <v>399</v>
      </c>
      <c r="B415">
        <v>1659029510.1</v>
      </c>
      <c r="C415">
        <v>5827</v>
      </c>
      <c r="D415" t="s">
        <v>1226</v>
      </c>
      <c r="E415" t="s">
        <v>1227</v>
      </c>
      <c r="F415">
        <v>5</v>
      </c>
      <c r="G415" t="s">
        <v>1199</v>
      </c>
      <c r="H415" t="s">
        <v>417</v>
      </c>
      <c r="I415">
        <v>1659029502.31429</v>
      </c>
      <c r="J415">
        <f>(K415)/1000</f>
        <v>0</v>
      </c>
      <c r="K415">
        <f>IF(CZ415, AN415, AH415)</f>
        <v>0</v>
      </c>
      <c r="L415">
        <f>IF(CZ415, AI415, AG415)</f>
        <v>0</v>
      </c>
      <c r="M415">
        <f>DB415 - IF(AU415&gt;1, L415*CV415*100.0/(AW415*DP415), 0)</f>
        <v>0</v>
      </c>
      <c r="N415">
        <f>((T415-J415/2)*M415-L415)/(T415+J415/2)</f>
        <v>0</v>
      </c>
      <c r="O415">
        <f>N415*(DI415+DJ415)/1000.0</f>
        <v>0</v>
      </c>
      <c r="P415">
        <f>(DB415 - IF(AU415&gt;1, L415*CV415*100.0/(AW415*DP415), 0))*(DI415+DJ415)/1000.0</f>
        <v>0</v>
      </c>
      <c r="Q415">
        <f>2.0/((1/S415-1/R415)+SIGN(S415)*SQRT((1/S415-1/R415)*(1/S415-1/R415) + 4*CW415/((CW415+1)*(CW415+1))*(2*1/S415*1/R415-1/R415*1/R415)))</f>
        <v>0</v>
      </c>
      <c r="R415">
        <f>IF(LEFT(CX415,1)&lt;&gt;"0",IF(LEFT(CX415,1)="1",3.0,CY415),$D$5+$E$5*(DP415*DI415/($K$5*1000))+$F$5*(DP415*DI415/($K$5*1000))*MAX(MIN(CV415,$J$5),$I$5)*MAX(MIN(CV415,$J$5),$I$5)+$G$5*MAX(MIN(CV415,$J$5),$I$5)*(DP415*DI415/($K$5*1000))+$H$5*(DP415*DI415/($K$5*1000))*(DP415*DI415/($K$5*1000)))</f>
        <v>0</v>
      </c>
      <c r="S415">
        <f>J415*(1000-(1000*0.61365*exp(17.502*W415/(240.97+W415))/(DI415+DJ415)+DD415)/2)/(1000*0.61365*exp(17.502*W415/(240.97+W415))/(DI415+DJ415)-DD415)</f>
        <v>0</v>
      </c>
      <c r="T415">
        <f>1/((CW415+1)/(Q415/1.6)+1/(R415/1.37)) + CW415/((CW415+1)/(Q415/1.6) + CW415/(R415/1.37))</f>
        <v>0</v>
      </c>
      <c r="U415">
        <f>(CR415*CU415)</f>
        <v>0</v>
      </c>
      <c r="V415">
        <f>(DK415+(U415+2*0.95*5.67E-8*(((DK415+$B$7)+273)^4-(DK415+273)^4)-44100*J415)/(1.84*29.3*R415+8*0.95*5.67E-8*(DK415+273)^3))</f>
        <v>0</v>
      </c>
      <c r="W415">
        <f>($C$7*DL415+$D$7*DM415+$E$7*V415)</f>
        <v>0</v>
      </c>
      <c r="X415">
        <f>0.61365*exp(17.502*W415/(240.97+W415))</f>
        <v>0</v>
      </c>
      <c r="Y415">
        <f>(Z415/AA415*100)</f>
        <v>0</v>
      </c>
      <c r="Z415">
        <f>DD415*(DI415+DJ415)/1000</f>
        <v>0</v>
      </c>
      <c r="AA415">
        <f>0.61365*exp(17.502*DK415/(240.97+DK415))</f>
        <v>0</v>
      </c>
      <c r="AB415">
        <f>(X415-DD415*(DI415+DJ415)/1000)</f>
        <v>0</v>
      </c>
      <c r="AC415">
        <f>(-J415*44100)</f>
        <v>0</v>
      </c>
      <c r="AD415">
        <f>2*29.3*R415*0.92*(DK415-W415)</f>
        <v>0</v>
      </c>
      <c r="AE415">
        <f>2*0.95*5.67E-8*(((DK415+$B$7)+273)^4-(W415+273)^4)</f>
        <v>0</v>
      </c>
      <c r="AF415">
        <f>U415+AE415+AC415+AD415</f>
        <v>0</v>
      </c>
      <c r="AG415">
        <f>DH415*AU415*(DC415-DB415*(1000-AU415*DE415)/(1000-AU415*DD415))/(100*CV415)</f>
        <v>0</v>
      </c>
      <c r="AH415">
        <f>1000*DH415*AU415*(DD415-DE415)/(100*CV415*(1000-AU415*DD415))</f>
        <v>0</v>
      </c>
      <c r="AI415">
        <f>(AJ415 - AK415 - DI415*1E3/(8.314*(DK415+273.15)) * AM415/DH415 * AL415) * DH415/(100*CV415) * (1000 - DE415)/1000</f>
        <v>0</v>
      </c>
      <c r="AJ415">
        <v>214.862900993381</v>
      </c>
      <c r="AK415">
        <v>217.062478787879</v>
      </c>
      <c r="AL415">
        <v>-3.16394333769557</v>
      </c>
      <c r="AM415">
        <v>66.0504921813524</v>
      </c>
      <c r="AN415">
        <f>(AP415 - AO415 + DI415*1E3/(8.314*(DK415+273.15)) * AR415/DH415 * AQ415) * DH415/(100*CV415) * 1000/(1000 - AP415)</f>
        <v>0</v>
      </c>
      <c r="AO415">
        <v>19.8803201534199</v>
      </c>
      <c r="AP415">
        <v>25.6426062937063</v>
      </c>
      <c r="AQ415">
        <v>-0.00137516883115981</v>
      </c>
      <c r="AR415">
        <v>92.47</v>
      </c>
      <c r="AS415">
        <v>0</v>
      </c>
      <c r="AT415">
        <v>0</v>
      </c>
      <c r="AU415">
        <f>IF(AS415*$H$13&gt;=AW415,1.0,(AW415/(AW415-AS415*$H$13)))</f>
        <v>0</v>
      </c>
      <c r="AV415">
        <f>(AU415-1)*100</f>
        <v>0</v>
      </c>
      <c r="AW415">
        <f>MAX(0,($B$13+$C$13*DP415)/(1+$D$13*DP415)*DI415/(DK415+273)*$E$13)</f>
        <v>0</v>
      </c>
      <c r="AX415" t="s">
        <v>418</v>
      </c>
      <c r="AY415" t="s">
        <v>418</v>
      </c>
      <c r="AZ415">
        <v>0</v>
      </c>
      <c r="BA415">
        <v>0</v>
      </c>
      <c r="BB415">
        <f>1-AZ415/BA415</f>
        <v>0</v>
      </c>
      <c r="BC415">
        <v>0</v>
      </c>
      <c r="BD415" t="s">
        <v>418</v>
      </c>
      <c r="BE415" t="s">
        <v>418</v>
      </c>
      <c r="BF415">
        <v>0</v>
      </c>
      <c r="BG415">
        <v>0</v>
      </c>
      <c r="BH415">
        <f>1-BF415/BG415</f>
        <v>0</v>
      </c>
      <c r="BI415">
        <v>0.5</v>
      </c>
      <c r="BJ415">
        <f>CS415</f>
        <v>0</v>
      </c>
      <c r="BK415">
        <f>L415</f>
        <v>0</v>
      </c>
      <c r="BL415">
        <f>BH415*BI415*BJ415</f>
        <v>0</v>
      </c>
      <c r="BM415">
        <f>(BK415-BC415)/BJ415</f>
        <v>0</v>
      </c>
      <c r="BN415">
        <f>(BA415-BG415)/BG415</f>
        <v>0</v>
      </c>
      <c r="BO415">
        <f>AZ415/(BB415+AZ415/BG415)</f>
        <v>0</v>
      </c>
      <c r="BP415" t="s">
        <v>418</v>
      </c>
      <c r="BQ415">
        <v>0</v>
      </c>
      <c r="BR415">
        <f>IF(BQ415&lt;&gt;0, BQ415, BO415)</f>
        <v>0</v>
      </c>
      <c r="BS415">
        <f>1-BR415/BG415</f>
        <v>0</v>
      </c>
      <c r="BT415">
        <f>(BG415-BF415)/(BG415-BR415)</f>
        <v>0</v>
      </c>
      <c r="BU415">
        <f>(BA415-BG415)/(BA415-BR415)</f>
        <v>0</v>
      </c>
      <c r="BV415">
        <f>(BG415-BF415)/(BG415-AZ415)</f>
        <v>0</v>
      </c>
      <c r="BW415">
        <f>(BA415-BG415)/(BA415-AZ415)</f>
        <v>0</v>
      </c>
      <c r="BX415">
        <f>(BT415*BR415/BF415)</f>
        <v>0</v>
      </c>
      <c r="BY415">
        <f>(1-BX415)</f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f>$B$11*DQ415+$C$11*DR415+$F$11*EC415*(1-EF415)</f>
        <v>0</v>
      </c>
      <c r="CS415">
        <f>CR415*CT415</f>
        <v>0</v>
      </c>
      <c r="CT415">
        <f>($B$11*$D$9+$C$11*$D$9+$F$11*((EP415+EH415)/MAX(EP415+EH415+EQ415, 0.1)*$I$9+EQ415/MAX(EP415+EH415+EQ415, 0.1)*$J$9))/($B$11+$C$11+$F$11)</f>
        <v>0</v>
      </c>
      <c r="CU415">
        <f>($B$11*$K$9+$C$11*$K$9+$F$11*((EP415+EH415)/MAX(EP415+EH415+EQ415, 0.1)*$P$9+EQ415/MAX(EP415+EH415+EQ415, 0.1)*$Q$9))/($B$11+$C$11+$F$11)</f>
        <v>0</v>
      </c>
      <c r="CV415">
        <v>6</v>
      </c>
      <c r="CW415">
        <v>0.5</v>
      </c>
      <c r="CX415" t="s">
        <v>419</v>
      </c>
      <c r="CY415">
        <v>2</v>
      </c>
      <c r="CZ415" t="b">
        <v>1</v>
      </c>
      <c r="DA415">
        <v>1659029502.31429</v>
      </c>
      <c r="DB415">
        <v>233.767678571429</v>
      </c>
      <c r="DC415">
        <v>227.284892857143</v>
      </c>
      <c r="DD415">
        <v>25.6921321428571</v>
      </c>
      <c r="DE415">
        <v>19.9199892857143</v>
      </c>
      <c r="DF415">
        <v>228.3575</v>
      </c>
      <c r="DG415">
        <v>25.1431392857143</v>
      </c>
      <c r="DH415">
        <v>500.017035714286</v>
      </c>
      <c r="DI415">
        <v>90.3693178571428</v>
      </c>
      <c r="DJ415">
        <v>0.0463958</v>
      </c>
      <c r="DK415">
        <v>27.3617321428571</v>
      </c>
      <c r="DL415">
        <v>27.5999464285714</v>
      </c>
      <c r="DM415">
        <v>999.9</v>
      </c>
      <c r="DN415">
        <v>0</v>
      </c>
      <c r="DO415">
        <v>0</v>
      </c>
      <c r="DP415">
        <v>10005.5357142857</v>
      </c>
      <c r="DQ415">
        <v>0</v>
      </c>
      <c r="DR415">
        <v>18.0425535714286</v>
      </c>
      <c r="DS415">
        <v>6.48271892857143</v>
      </c>
      <c r="DT415">
        <v>239.932464285714</v>
      </c>
      <c r="DU415">
        <v>231.905142857143</v>
      </c>
      <c r="DV415">
        <v>5.77213071428571</v>
      </c>
      <c r="DW415">
        <v>227.284892857143</v>
      </c>
      <c r="DX415">
        <v>19.9199892857143</v>
      </c>
      <c r="DY415">
        <v>2.32177892857143</v>
      </c>
      <c r="DZ415">
        <v>1.80015607142857</v>
      </c>
      <c r="EA415">
        <v>19.8282964285714</v>
      </c>
      <c r="EB415">
        <v>15.7881071428571</v>
      </c>
      <c r="EC415">
        <v>2000.0025</v>
      </c>
      <c r="ED415">
        <v>0.980001071428571</v>
      </c>
      <c r="EE415">
        <v>0.0199991571428571</v>
      </c>
      <c r="EF415">
        <v>0</v>
      </c>
      <c r="EG415">
        <v>793.269678571429</v>
      </c>
      <c r="EH415">
        <v>5.00063</v>
      </c>
      <c r="EI415">
        <v>15627.7535714286</v>
      </c>
      <c r="EJ415">
        <v>17256.9142857143</v>
      </c>
      <c r="EK415">
        <v>38.437</v>
      </c>
      <c r="EL415">
        <v>38.437</v>
      </c>
      <c r="EM415">
        <v>37.937</v>
      </c>
      <c r="EN415">
        <v>37.75</v>
      </c>
      <c r="EO415">
        <v>39.4281428571429</v>
      </c>
      <c r="EP415">
        <v>1955.1075</v>
      </c>
      <c r="EQ415">
        <v>39.895</v>
      </c>
      <c r="ER415">
        <v>0</v>
      </c>
      <c r="ES415">
        <v>1659029509.3</v>
      </c>
      <c r="ET415">
        <v>0</v>
      </c>
      <c r="EU415">
        <v>793.246576923077</v>
      </c>
      <c r="EV415">
        <v>-2.14711111911798</v>
      </c>
      <c r="EW415">
        <v>-61.6581196816293</v>
      </c>
      <c r="EX415">
        <v>15627.0961538462</v>
      </c>
      <c r="EY415">
        <v>15</v>
      </c>
      <c r="EZ415">
        <v>0</v>
      </c>
      <c r="FA415" t="s">
        <v>420</v>
      </c>
      <c r="FB415">
        <v>1657551626.5</v>
      </c>
      <c r="FC415">
        <v>1657551629</v>
      </c>
      <c r="FD415">
        <v>0</v>
      </c>
      <c r="FE415">
        <v>0.403</v>
      </c>
      <c r="FF415">
        <v>0.009</v>
      </c>
      <c r="FG415">
        <v>9.41</v>
      </c>
      <c r="FH415">
        <v>0.087</v>
      </c>
      <c r="FI415">
        <v>417</v>
      </c>
      <c r="FJ415">
        <v>17</v>
      </c>
      <c r="FK415">
        <v>1.61</v>
      </c>
      <c r="FL415">
        <v>0.59</v>
      </c>
      <c r="FM415">
        <v>5.40935951219512</v>
      </c>
      <c r="FN415">
        <v>16.4473731010453</v>
      </c>
      <c r="FO415">
        <v>1.64678595716974</v>
      </c>
      <c r="FP415">
        <v>0</v>
      </c>
      <c r="FQ415">
        <v>793.618882352941</v>
      </c>
      <c r="FR415">
        <v>-5.6939037438855</v>
      </c>
      <c r="FS415">
        <v>0.62310714614015</v>
      </c>
      <c r="FT415">
        <v>0</v>
      </c>
      <c r="FU415">
        <v>5.74521512195122</v>
      </c>
      <c r="FV415">
        <v>0.448336724738682</v>
      </c>
      <c r="FW415">
        <v>0.050938750936162</v>
      </c>
      <c r="FX415">
        <v>0</v>
      </c>
      <c r="FY415">
        <v>0</v>
      </c>
      <c r="FZ415">
        <v>3</v>
      </c>
      <c r="GA415" t="s">
        <v>427</v>
      </c>
      <c r="GB415">
        <v>2.97406</v>
      </c>
      <c r="GC415">
        <v>2.70019</v>
      </c>
      <c r="GD415">
        <v>0.0506657</v>
      </c>
      <c r="GE415">
        <v>0.0500763</v>
      </c>
      <c r="GF415">
        <v>0.107874</v>
      </c>
      <c r="GG415">
        <v>0.0914034</v>
      </c>
      <c r="GH415">
        <v>36962.6</v>
      </c>
      <c r="GI415">
        <v>40442.2</v>
      </c>
      <c r="GJ415">
        <v>35284</v>
      </c>
      <c r="GK415">
        <v>38613</v>
      </c>
      <c r="GL415">
        <v>44624</v>
      </c>
      <c r="GM415">
        <v>50668.6</v>
      </c>
      <c r="GN415">
        <v>55155.2</v>
      </c>
      <c r="GO415">
        <v>61933.3</v>
      </c>
      <c r="GP415">
        <v>1.9896</v>
      </c>
      <c r="GQ415">
        <v>1.8456</v>
      </c>
      <c r="GR415">
        <v>0.137538</v>
      </c>
      <c r="GS415">
        <v>0</v>
      </c>
      <c r="GT415">
        <v>25.3567</v>
      </c>
      <c r="GU415">
        <v>999.9</v>
      </c>
      <c r="GV415">
        <v>56.33</v>
      </c>
      <c r="GW415">
        <v>29.265</v>
      </c>
      <c r="GX415">
        <v>25.4572</v>
      </c>
      <c r="GY415">
        <v>55.9754</v>
      </c>
      <c r="GZ415">
        <v>43.3894</v>
      </c>
      <c r="HA415">
        <v>1</v>
      </c>
      <c r="HB415">
        <v>-0.0418496</v>
      </c>
      <c r="HC415">
        <v>0.149237</v>
      </c>
      <c r="HD415">
        <v>20.1137</v>
      </c>
      <c r="HE415">
        <v>5.19812</v>
      </c>
      <c r="HF415">
        <v>12.004</v>
      </c>
      <c r="HG415">
        <v>4.9756</v>
      </c>
      <c r="HH415">
        <v>3.2936</v>
      </c>
      <c r="HI415">
        <v>9999</v>
      </c>
      <c r="HJ415">
        <v>9999</v>
      </c>
      <c r="HK415">
        <v>9999</v>
      </c>
      <c r="HL415">
        <v>629.3</v>
      </c>
      <c r="HM415">
        <v>1.86319</v>
      </c>
      <c r="HN415">
        <v>1.86801</v>
      </c>
      <c r="HO415">
        <v>1.86783</v>
      </c>
      <c r="HP415">
        <v>1.86899</v>
      </c>
      <c r="HQ415">
        <v>1.86981</v>
      </c>
      <c r="HR415">
        <v>1.86584</v>
      </c>
      <c r="HS415">
        <v>1.86691</v>
      </c>
      <c r="HT415">
        <v>1.86829</v>
      </c>
      <c r="HU415">
        <v>5</v>
      </c>
      <c r="HV415">
        <v>0</v>
      </c>
      <c r="HW415">
        <v>0</v>
      </c>
      <c r="HX415">
        <v>0</v>
      </c>
      <c r="HY415" t="s">
        <v>422</v>
      </c>
      <c r="HZ415" t="s">
        <v>423</v>
      </c>
      <c r="IA415" t="s">
        <v>424</v>
      </c>
      <c r="IB415" t="s">
        <v>424</v>
      </c>
      <c r="IC415" t="s">
        <v>424</v>
      </c>
      <c r="ID415" t="s">
        <v>424</v>
      </c>
      <c r="IE415">
        <v>0</v>
      </c>
      <c r="IF415">
        <v>100</v>
      </c>
      <c r="IG415">
        <v>100</v>
      </c>
      <c r="IH415">
        <v>5.266</v>
      </c>
      <c r="II415">
        <v>0.5463</v>
      </c>
      <c r="IJ415">
        <v>4.02706509432224</v>
      </c>
      <c r="IK415">
        <v>0.00601174518973114</v>
      </c>
      <c r="IL415">
        <v>2.77886958061485e-07</v>
      </c>
      <c r="IM415">
        <v>-3.54636231360687e-10</v>
      </c>
      <c r="IN415">
        <v>-0.0404303883988718</v>
      </c>
      <c r="IO415">
        <v>-0.0177815531441476</v>
      </c>
      <c r="IP415">
        <v>0.00205572605671414</v>
      </c>
      <c r="IQ415">
        <v>-1.65519735432211e-05</v>
      </c>
      <c r="IR415">
        <v>-4</v>
      </c>
      <c r="IS415">
        <v>1848</v>
      </c>
      <c r="IT415">
        <v>1</v>
      </c>
      <c r="IU415">
        <v>25</v>
      </c>
      <c r="IV415">
        <v>24631.4</v>
      </c>
      <c r="IW415">
        <v>24631.4</v>
      </c>
      <c r="IX415">
        <v>0.567627</v>
      </c>
      <c r="IY415">
        <v>2.63184</v>
      </c>
      <c r="IZ415">
        <v>1.54785</v>
      </c>
      <c r="JA415">
        <v>2.30347</v>
      </c>
      <c r="JB415">
        <v>1.34644</v>
      </c>
      <c r="JC415">
        <v>2.42676</v>
      </c>
      <c r="JD415">
        <v>33.6254</v>
      </c>
      <c r="JE415">
        <v>24.2188</v>
      </c>
      <c r="JF415">
        <v>18</v>
      </c>
      <c r="JG415">
        <v>503.261</v>
      </c>
      <c r="JH415">
        <v>410.482</v>
      </c>
      <c r="JI415">
        <v>24.9999</v>
      </c>
      <c r="JJ415">
        <v>26.6777</v>
      </c>
      <c r="JK415">
        <v>30</v>
      </c>
      <c r="JL415">
        <v>26.6142</v>
      </c>
      <c r="JM415">
        <v>26.5529</v>
      </c>
      <c r="JN415">
        <v>11.3296</v>
      </c>
      <c r="JO415">
        <v>29.59</v>
      </c>
      <c r="JP415">
        <v>77.0637</v>
      </c>
      <c r="JQ415">
        <v>25</v>
      </c>
      <c r="JR415">
        <v>184.73</v>
      </c>
      <c r="JS415">
        <v>19.8095</v>
      </c>
      <c r="JT415">
        <v>102.314</v>
      </c>
      <c r="JU415">
        <v>103.089</v>
      </c>
    </row>
    <row r="416" spans="1:281">
      <c r="A416">
        <v>400</v>
      </c>
      <c r="B416">
        <v>1659029515.1</v>
      </c>
      <c r="C416">
        <v>5832</v>
      </c>
      <c r="D416" t="s">
        <v>1228</v>
      </c>
      <c r="E416" t="s">
        <v>1229</v>
      </c>
      <c r="F416">
        <v>5</v>
      </c>
      <c r="G416" t="s">
        <v>1199</v>
      </c>
      <c r="H416" t="s">
        <v>417</v>
      </c>
      <c r="I416">
        <v>1659029507.6</v>
      </c>
      <c r="J416">
        <f>(K416)/1000</f>
        <v>0</v>
      </c>
      <c r="K416">
        <f>IF(CZ416, AN416, AH416)</f>
        <v>0</v>
      </c>
      <c r="L416">
        <f>IF(CZ416, AI416, AG416)</f>
        <v>0</v>
      </c>
      <c r="M416">
        <f>DB416 - IF(AU416&gt;1, L416*CV416*100.0/(AW416*DP416), 0)</f>
        <v>0</v>
      </c>
      <c r="N416">
        <f>((T416-J416/2)*M416-L416)/(T416+J416/2)</f>
        <v>0</v>
      </c>
      <c r="O416">
        <f>N416*(DI416+DJ416)/1000.0</f>
        <v>0</v>
      </c>
      <c r="P416">
        <f>(DB416 - IF(AU416&gt;1, L416*CV416*100.0/(AW416*DP416), 0))*(DI416+DJ416)/1000.0</f>
        <v>0</v>
      </c>
      <c r="Q416">
        <f>2.0/((1/S416-1/R416)+SIGN(S416)*SQRT((1/S416-1/R416)*(1/S416-1/R416) + 4*CW416/((CW416+1)*(CW416+1))*(2*1/S416*1/R416-1/R416*1/R416)))</f>
        <v>0</v>
      </c>
      <c r="R416">
        <f>IF(LEFT(CX416,1)&lt;&gt;"0",IF(LEFT(CX416,1)="1",3.0,CY416),$D$5+$E$5*(DP416*DI416/($K$5*1000))+$F$5*(DP416*DI416/($K$5*1000))*MAX(MIN(CV416,$J$5),$I$5)*MAX(MIN(CV416,$J$5),$I$5)+$G$5*MAX(MIN(CV416,$J$5),$I$5)*(DP416*DI416/($K$5*1000))+$H$5*(DP416*DI416/($K$5*1000))*(DP416*DI416/($K$5*1000)))</f>
        <v>0</v>
      </c>
      <c r="S416">
        <f>J416*(1000-(1000*0.61365*exp(17.502*W416/(240.97+W416))/(DI416+DJ416)+DD416)/2)/(1000*0.61365*exp(17.502*W416/(240.97+W416))/(DI416+DJ416)-DD416)</f>
        <v>0</v>
      </c>
      <c r="T416">
        <f>1/((CW416+1)/(Q416/1.6)+1/(R416/1.37)) + CW416/((CW416+1)/(Q416/1.6) + CW416/(R416/1.37))</f>
        <v>0</v>
      </c>
      <c r="U416">
        <f>(CR416*CU416)</f>
        <v>0</v>
      </c>
      <c r="V416">
        <f>(DK416+(U416+2*0.95*5.67E-8*(((DK416+$B$7)+273)^4-(DK416+273)^4)-44100*J416)/(1.84*29.3*R416+8*0.95*5.67E-8*(DK416+273)^3))</f>
        <v>0</v>
      </c>
      <c r="W416">
        <f>($C$7*DL416+$D$7*DM416+$E$7*V416)</f>
        <v>0</v>
      </c>
      <c r="X416">
        <f>0.61365*exp(17.502*W416/(240.97+W416))</f>
        <v>0</v>
      </c>
      <c r="Y416">
        <f>(Z416/AA416*100)</f>
        <v>0</v>
      </c>
      <c r="Z416">
        <f>DD416*(DI416+DJ416)/1000</f>
        <v>0</v>
      </c>
      <c r="AA416">
        <f>0.61365*exp(17.502*DK416/(240.97+DK416))</f>
        <v>0</v>
      </c>
      <c r="AB416">
        <f>(X416-DD416*(DI416+DJ416)/1000)</f>
        <v>0</v>
      </c>
      <c r="AC416">
        <f>(-J416*44100)</f>
        <v>0</v>
      </c>
      <c r="AD416">
        <f>2*29.3*R416*0.92*(DK416-W416)</f>
        <v>0</v>
      </c>
      <c r="AE416">
        <f>2*0.95*5.67E-8*(((DK416+$B$7)+273)^4-(W416+273)^4)</f>
        <v>0</v>
      </c>
      <c r="AF416">
        <f>U416+AE416+AC416+AD416</f>
        <v>0</v>
      </c>
      <c r="AG416">
        <f>DH416*AU416*(DC416-DB416*(1000-AU416*DE416)/(1000-AU416*DD416))/(100*CV416)</f>
        <v>0</v>
      </c>
      <c r="AH416">
        <f>1000*DH416*AU416*(DD416-DE416)/(100*CV416*(1000-AU416*DD416))</f>
        <v>0</v>
      </c>
      <c r="AI416">
        <f>(AJ416 - AK416 - DI416*1E3/(8.314*(DK416+273.15)) * AM416/DH416 * AL416) * DH416/(100*CV416) * (1000 - DE416)/1000</f>
        <v>0</v>
      </c>
      <c r="AJ416">
        <v>197.837496043488</v>
      </c>
      <c r="AK416">
        <v>201.201012121212</v>
      </c>
      <c r="AL416">
        <v>-3.14817718838755</v>
      </c>
      <c r="AM416">
        <v>66.0504921813524</v>
      </c>
      <c r="AN416">
        <f>(AP416 - AO416 + DI416*1E3/(8.314*(DK416+273.15)) * AR416/DH416 * AQ416) * DH416/(100*CV416) * 1000/(1000 - AP416)</f>
        <v>0</v>
      </c>
      <c r="AO416">
        <v>19.8741394755411</v>
      </c>
      <c r="AP416">
        <v>25.6305027972028</v>
      </c>
      <c r="AQ416">
        <v>-0.000554545454534817</v>
      </c>
      <c r="AR416">
        <v>92.47</v>
      </c>
      <c r="AS416">
        <v>0</v>
      </c>
      <c r="AT416">
        <v>0</v>
      </c>
      <c r="AU416">
        <f>IF(AS416*$H$13&gt;=AW416,1.0,(AW416/(AW416-AS416*$H$13)))</f>
        <v>0</v>
      </c>
      <c r="AV416">
        <f>(AU416-1)*100</f>
        <v>0</v>
      </c>
      <c r="AW416">
        <f>MAX(0,($B$13+$C$13*DP416)/(1+$D$13*DP416)*DI416/(DK416+273)*$E$13)</f>
        <v>0</v>
      </c>
      <c r="AX416" t="s">
        <v>418</v>
      </c>
      <c r="AY416" t="s">
        <v>418</v>
      </c>
      <c r="AZ416">
        <v>0</v>
      </c>
      <c r="BA416">
        <v>0</v>
      </c>
      <c r="BB416">
        <f>1-AZ416/BA416</f>
        <v>0</v>
      </c>
      <c r="BC416">
        <v>0</v>
      </c>
      <c r="BD416" t="s">
        <v>418</v>
      </c>
      <c r="BE416" t="s">
        <v>418</v>
      </c>
      <c r="BF416">
        <v>0</v>
      </c>
      <c r="BG416">
        <v>0</v>
      </c>
      <c r="BH416">
        <f>1-BF416/BG416</f>
        <v>0</v>
      </c>
      <c r="BI416">
        <v>0.5</v>
      </c>
      <c r="BJ416">
        <f>CS416</f>
        <v>0</v>
      </c>
      <c r="BK416">
        <f>L416</f>
        <v>0</v>
      </c>
      <c r="BL416">
        <f>BH416*BI416*BJ416</f>
        <v>0</v>
      </c>
      <c r="BM416">
        <f>(BK416-BC416)/BJ416</f>
        <v>0</v>
      </c>
      <c r="BN416">
        <f>(BA416-BG416)/BG416</f>
        <v>0</v>
      </c>
      <c r="BO416">
        <f>AZ416/(BB416+AZ416/BG416)</f>
        <v>0</v>
      </c>
      <c r="BP416" t="s">
        <v>418</v>
      </c>
      <c r="BQ416">
        <v>0</v>
      </c>
      <c r="BR416">
        <f>IF(BQ416&lt;&gt;0, BQ416, BO416)</f>
        <v>0</v>
      </c>
      <c r="BS416">
        <f>1-BR416/BG416</f>
        <v>0</v>
      </c>
      <c r="BT416">
        <f>(BG416-BF416)/(BG416-BR416)</f>
        <v>0</v>
      </c>
      <c r="BU416">
        <f>(BA416-BG416)/(BA416-BR416)</f>
        <v>0</v>
      </c>
      <c r="BV416">
        <f>(BG416-BF416)/(BG416-AZ416)</f>
        <v>0</v>
      </c>
      <c r="BW416">
        <f>(BA416-BG416)/(BA416-AZ416)</f>
        <v>0</v>
      </c>
      <c r="BX416">
        <f>(BT416*BR416/BF416)</f>
        <v>0</v>
      </c>
      <c r="BY416">
        <f>(1-BX416)</f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f>$B$11*DQ416+$C$11*DR416+$F$11*EC416*(1-EF416)</f>
        <v>0</v>
      </c>
      <c r="CS416">
        <f>CR416*CT416</f>
        <v>0</v>
      </c>
      <c r="CT416">
        <f>($B$11*$D$9+$C$11*$D$9+$F$11*((EP416+EH416)/MAX(EP416+EH416+EQ416, 0.1)*$I$9+EQ416/MAX(EP416+EH416+EQ416, 0.1)*$J$9))/($B$11+$C$11+$F$11)</f>
        <v>0</v>
      </c>
      <c r="CU416">
        <f>($B$11*$K$9+$C$11*$K$9+$F$11*((EP416+EH416)/MAX(EP416+EH416+EQ416, 0.1)*$P$9+EQ416/MAX(EP416+EH416+EQ416, 0.1)*$Q$9))/($B$11+$C$11+$F$11)</f>
        <v>0</v>
      </c>
      <c r="CV416">
        <v>6</v>
      </c>
      <c r="CW416">
        <v>0.5</v>
      </c>
      <c r="CX416" t="s">
        <v>419</v>
      </c>
      <c r="CY416">
        <v>2</v>
      </c>
      <c r="CZ416" t="b">
        <v>1</v>
      </c>
      <c r="DA416">
        <v>1659029507.6</v>
      </c>
      <c r="DB416">
        <v>217.554333333333</v>
      </c>
      <c r="DC416">
        <v>209.755111111111</v>
      </c>
      <c r="DD416">
        <v>25.6589777777778</v>
      </c>
      <c r="DE416">
        <v>19.8809259259259</v>
      </c>
      <c r="DF416">
        <v>212.242074074074</v>
      </c>
      <c r="DG416">
        <v>25.1117</v>
      </c>
      <c r="DH416">
        <v>500.061703703704</v>
      </c>
      <c r="DI416">
        <v>90.3695888888889</v>
      </c>
      <c r="DJ416">
        <v>0.0464240962962963</v>
      </c>
      <c r="DK416">
        <v>27.3624666666667</v>
      </c>
      <c r="DL416">
        <v>27.602</v>
      </c>
      <c r="DM416">
        <v>999.9</v>
      </c>
      <c r="DN416">
        <v>0</v>
      </c>
      <c r="DO416">
        <v>0</v>
      </c>
      <c r="DP416">
        <v>10005.3703703704</v>
      </c>
      <c r="DQ416">
        <v>0</v>
      </c>
      <c r="DR416">
        <v>18.0390185185185</v>
      </c>
      <c r="DS416">
        <v>7.79914925925926</v>
      </c>
      <c r="DT416">
        <v>223.283703703704</v>
      </c>
      <c r="DU416">
        <v>214.009888888889</v>
      </c>
      <c r="DV416">
        <v>5.77804111111111</v>
      </c>
      <c r="DW416">
        <v>209.755111111111</v>
      </c>
      <c r="DX416">
        <v>19.8809259259259</v>
      </c>
      <c r="DY416">
        <v>2.31879074074074</v>
      </c>
      <c r="DZ416">
        <v>1.79663148148148</v>
      </c>
      <c r="EA416">
        <v>19.807537037037</v>
      </c>
      <c r="EB416">
        <v>15.7575259259259</v>
      </c>
      <c r="EC416">
        <v>1999.99814814815</v>
      </c>
      <c r="ED416">
        <v>0.980000111111111</v>
      </c>
      <c r="EE416">
        <v>0.0200001148148148</v>
      </c>
      <c r="EF416">
        <v>0</v>
      </c>
      <c r="EG416">
        <v>793.161888888889</v>
      </c>
      <c r="EH416">
        <v>5.00063</v>
      </c>
      <c r="EI416">
        <v>15624.7148148148</v>
      </c>
      <c r="EJ416">
        <v>17256.8703703704</v>
      </c>
      <c r="EK416">
        <v>38.437</v>
      </c>
      <c r="EL416">
        <v>38.437</v>
      </c>
      <c r="EM416">
        <v>37.937</v>
      </c>
      <c r="EN416">
        <v>37.75</v>
      </c>
      <c r="EO416">
        <v>39.4255185185185</v>
      </c>
      <c r="EP416">
        <v>1955.10148148148</v>
      </c>
      <c r="EQ416">
        <v>39.8966666666667</v>
      </c>
      <c r="ER416">
        <v>0</v>
      </c>
      <c r="ES416">
        <v>1659029514.1</v>
      </c>
      <c r="ET416">
        <v>0</v>
      </c>
      <c r="EU416">
        <v>793.156923076923</v>
      </c>
      <c r="EV416">
        <v>0.295794869166374</v>
      </c>
      <c r="EW416">
        <v>0.331623891602308</v>
      </c>
      <c r="EX416">
        <v>15624.7730769231</v>
      </c>
      <c r="EY416">
        <v>15</v>
      </c>
      <c r="EZ416">
        <v>0</v>
      </c>
      <c r="FA416" t="s">
        <v>420</v>
      </c>
      <c r="FB416">
        <v>1657551626.5</v>
      </c>
      <c r="FC416">
        <v>1657551629</v>
      </c>
      <c r="FD416">
        <v>0</v>
      </c>
      <c r="FE416">
        <v>0.403</v>
      </c>
      <c r="FF416">
        <v>0.009</v>
      </c>
      <c r="FG416">
        <v>9.41</v>
      </c>
      <c r="FH416">
        <v>0.087</v>
      </c>
      <c r="FI416">
        <v>417</v>
      </c>
      <c r="FJ416">
        <v>17</v>
      </c>
      <c r="FK416">
        <v>1.61</v>
      </c>
      <c r="FL416">
        <v>0.59</v>
      </c>
      <c r="FM416">
        <v>7.02229219512195</v>
      </c>
      <c r="FN416">
        <v>15.5177979094077</v>
      </c>
      <c r="FO416">
        <v>1.56084364128633</v>
      </c>
      <c r="FP416">
        <v>0</v>
      </c>
      <c r="FQ416">
        <v>793.255735294118</v>
      </c>
      <c r="FR416">
        <v>-1.3774331566907</v>
      </c>
      <c r="FS416">
        <v>0.257316846208248</v>
      </c>
      <c r="FT416">
        <v>0</v>
      </c>
      <c r="FU416">
        <v>5.76950268292683</v>
      </c>
      <c r="FV416">
        <v>0.055517351916383</v>
      </c>
      <c r="FW416">
        <v>0.0242023187786897</v>
      </c>
      <c r="FX416">
        <v>1</v>
      </c>
      <c r="FY416">
        <v>1</v>
      </c>
      <c r="FZ416">
        <v>3</v>
      </c>
      <c r="GA416" t="s">
        <v>421</v>
      </c>
      <c r="GB416">
        <v>2.97297</v>
      </c>
      <c r="GC416">
        <v>2.69999</v>
      </c>
      <c r="GD416">
        <v>0.0472965</v>
      </c>
      <c r="GE416">
        <v>0.0464865</v>
      </c>
      <c r="GF416">
        <v>0.107859</v>
      </c>
      <c r="GG416">
        <v>0.0913874</v>
      </c>
      <c r="GH416">
        <v>37093.3</v>
      </c>
      <c r="GI416">
        <v>40594.8</v>
      </c>
      <c r="GJ416">
        <v>35283.6</v>
      </c>
      <c r="GK416">
        <v>38612.9</v>
      </c>
      <c r="GL416">
        <v>44624.4</v>
      </c>
      <c r="GM416">
        <v>50669.4</v>
      </c>
      <c r="GN416">
        <v>55154.7</v>
      </c>
      <c r="GO416">
        <v>61933.2</v>
      </c>
      <c r="GP416">
        <v>1.9892</v>
      </c>
      <c r="GQ416">
        <v>1.8462</v>
      </c>
      <c r="GR416">
        <v>0.136793</v>
      </c>
      <c r="GS416">
        <v>0</v>
      </c>
      <c r="GT416">
        <v>25.3588</v>
      </c>
      <c r="GU416">
        <v>999.9</v>
      </c>
      <c r="GV416">
        <v>56.33</v>
      </c>
      <c r="GW416">
        <v>29.265</v>
      </c>
      <c r="GX416">
        <v>25.4537</v>
      </c>
      <c r="GY416">
        <v>56.4954</v>
      </c>
      <c r="GZ416">
        <v>43.2212</v>
      </c>
      <c r="HA416">
        <v>1</v>
      </c>
      <c r="HB416">
        <v>-0.0412195</v>
      </c>
      <c r="HC416">
        <v>0.148584</v>
      </c>
      <c r="HD416">
        <v>20.1132</v>
      </c>
      <c r="HE416">
        <v>5.19573</v>
      </c>
      <c r="HF416">
        <v>12.004</v>
      </c>
      <c r="HG416">
        <v>4.9744</v>
      </c>
      <c r="HH416">
        <v>3.2932</v>
      </c>
      <c r="HI416">
        <v>9999</v>
      </c>
      <c r="HJ416">
        <v>9999</v>
      </c>
      <c r="HK416">
        <v>9999</v>
      </c>
      <c r="HL416">
        <v>629.3</v>
      </c>
      <c r="HM416">
        <v>1.86313</v>
      </c>
      <c r="HN416">
        <v>1.86798</v>
      </c>
      <c r="HO416">
        <v>1.86783</v>
      </c>
      <c r="HP416">
        <v>1.86902</v>
      </c>
      <c r="HQ416">
        <v>1.86981</v>
      </c>
      <c r="HR416">
        <v>1.86584</v>
      </c>
      <c r="HS416">
        <v>1.86691</v>
      </c>
      <c r="HT416">
        <v>1.86829</v>
      </c>
      <c r="HU416">
        <v>5</v>
      </c>
      <c r="HV416">
        <v>0</v>
      </c>
      <c r="HW416">
        <v>0</v>
      </c>
      <c r="HX416">
        <v>0</v>
      </c>
      <c r="HY416" t="s">
        <v>422</v>
      </c>
      <c r="HZ416" t="s">
        <v>423</v>
      </c>
      <c r="IA416" t="s">
        <v>424</v>
      </c>
      <c r="IB416" t="s">
        <v>424</v>
      </c>
      <c r="IC416" t="s">
        <v>424</v>
      </c>
      <c r="ID416" t="s">
        <v>424</v>
      </c>
      <c r="IE416">
        <v>0</v>
      </c>
      <c r="IF416">
        <v>100</v>
      </c>
      <c r="IG416">
        <v>100</v>
      </c>
      <c r="IH416">
        <v>5.173</v>
      </c>
      <c r="II416">
        <v>0.5459</v>
      </c>
      <c r="IJ416">
        <v>4.02706509432224</v>
      </c>
      <c r="IK416">
        <v>0.00601174518973114</v>
      </c>
      <c r="IL416">
        <v>2.77886958061485e-07</v>
      </c>
      <c r="IM416">
        <v>-3.54636231360687e-10</v>
      </c>
      <c r="IN416">
        <v>-0.0404303883988718</v>
      </c>
      <c r="IO416">
        <v>-0.0177815531441476</v>
      </c>
      <c r="IP416">
        <v>0.00205572605671414</v>
      </c>
      <c r="IQ416">
        <v>-1.65519735432211e-05</v>
      </c>
      <c r="IR416">
        <v>-4</v>
      </c>
      <c r="IS416">
        <v>1848</v>
      </c>
      <c r="IT416">
        <v>1</v>
      </c>
      <c r="IU416">
        <v>25</v>
      </c>
      <c r="IV416">
        <v>24631.5</v>
      </c>
      <c r="IW416">
        <v>24631.4</v>
      </c>
      <c r="IX416">
        <v>0.533447</v>
      </c>
      <c r="IY416">
        <v>2.64038</v>
      </c>
      <c r="IZ416">
        <v>1.54785</v>
      </c>
      <c r="JA416">
        <v>2.30347</v>
      </c>
      <c r="JB416">
        <v>1.34644</v>
      </c>
      <c r="JC416">
        <v>2.31323</v>
      </c>
      <c r="JD416">
        <v>33.6254</v>
      </c>
      <c r="JE416">
        <v>24.2188</v>
      </c>
      <c r="JF416">
        <v>18</v>
      </c>
      <c r="JG416">
        <v>502.995</v>
      </c>
      <c r="JH416">
        <v>410.82</v>
      </c>
      <c r="JI416">
        <v>24.9997</v>
      </c>
      <c r="JJ416">
        <v>26.6777</v>
      </c>
      <c r="JK416">
        <v>30.0002</v>
      </c>
      <c r="JL416">
        <v>26.6142</v>
      </c>
      <c r="JM416">
        <v>26.5529</v>
      </c>
      <c r="JN416">
        <v>10.5897</v>
      </c>
      <c r="JO416">
        <v>29.8736</v>
      </c>
      <c r="JP416">
        <v>77.0637</v>
      </c>
      <c r="JQ416">
        <v>25</v>
      </c>
      <c r="JR416">
        <v>164.634</v>
      </c>
      <c r="JS416">
        <v>19.7884</v>
      </c>
      <c r="JT416">
        <v>102.313</v>
      </c>
      <c r="JU416">
        <v>103.089</v>
      </c>
    </row>
    <row r="417" spans="1:281">
      <c r="A417">
        <v>401</v>
      </c>
      <c r="B417">
        <v>1659029520.1</v>
      </c>
      <c r="C417">
        <v>5837</v>
      </c>
      <c r="D417" t="s">
        <v>1230</v>
      </c>
      <c r="E417" t="s">
        <v>1231</v>
      </c>
      <c r="F417">
        <v>5</v>
      </c>
      <c r="G417" t="s">
        <v>1199</v>
      </c>
      <c r="H417" t="s">
        <v>417</v>
      </c>
      <c r="I417">
        <v>1659029512.31429</v>
      </c>
      <c r="J417">
        <f>(K417)/1000</f>
        <v>0</v>
      </c>
      <c r="K417">
        <f>IF(CZ417, AN417, AH417)</f>
        <v>0</v>
      </c>
      <c r="L417">
        <f>IF(CZ417, AI417, AG417)</f>
        <v>0</v>
      </c>
      <c r="M417">
        <f>DB417 - IF(AU417&gt;1, L417*CV417*100.0/(AW417*DP417), 0)</f>
        <v>0</v>
      </c>
      <c r="N417">
        <f>((T417-J417/2)*M417-L417)/(T417+J417/2)</f>
        <v>0</v>
      </c>
      <c r="O417">
        <f>N417*(DI417+DJ417)/1000.0</f>
        <v>0</v>
      </c>
      <c r="P417">
        <f>(DB417 - IF(AU417&gt;1, L417*CV417*100.0/(AW417*DP417), 0))*(DI417+DJ417)/1000.0</f>
        <v>0</v>
      </c>
      <c r="Q417">
        <f>2.0/((1/S417-1/R417)+SIGN(S417)*SQRT((1/S417-1/R417)*(1/S417-1/R417) + 4*CW417/((CW417+1)*(CW417+1))*(2*1/S417*1/R417-1/R417*1/R417)))</f>
        <v>0</v>
      </c>
      <c r="R417">
        <f>IF(LEFT(CX417,1)&lt;&gt;"0",IF(LEFT(CX417,1)="1",3.0,CY417),$D$5+$E$5*(DP417*DI417/($K$5*1000))+$F$5*(DP417*DI417/($K$5*1000))*MAX(MIN(CV417,$J$5),$I$5)*MAX(MIN(CV417,$J$5),$I$5)+$G$5*MAX(MIN(CV417,$J$5),$I$5)*(DP417*DI417/($K$5*1000))+$H$5*(DP417*DI417/($K$5*1000))*(DP417*DI417/($K$5*1000)))</f>
        <v>0</v>
      </c>
      <c r="S417">
        <f>J417*(1000-(1000*0.61365*exp(17.502*W417/(240.97+W417))/(DI417+DJ417)+DD417)/2)/(1000*0.61365*exp(17.502*W417/(240.97+W417))/(DI417+DJ417)-DD417)</f>
        <v>0</v>
      </c>
      <c r="T417">
        <f>1/((CW417+1)/(Q417/1.6)+1/(R417/1.37)) + CW417/((CW417+1)/(Q417/1.6) + CW417/(R417/1.37))</f>
        <v>0</v>
      </c>
      <c r="U417">
        <f>(CR417*CU417)</f>
        <v>0</v>
      </c>
      <c r="V417">
        <f>(DK417+(U417+2*0.95*5.67E-8*(((DK417+$B$7)+273)^4-(DK417+273)^4)-44100*J417)/(1.84*29.3*R417+8*0.95*5.67E-8*(DK417+273)^3))</f>
        <v>0</v>
      </c>
      <c r="W417">
        <f>($C$7*DL417+$D$7*DM417+$E$7*V417)</f>
        <v>0</v>
      </c>
      <c r="X417">
        <f>0.61365*exp(17.502*W417/(240.97+W417))</f>
        <v>0</v>
      </c>
      <c r="Y417">
        <f>(Z417/AA417*100)</f>
        <v>0</v>
      </c>
      <c r="Z417">
        <f>DD417*(DI417+DJ417)/1000</f>
        <v>0</v>
      </c>
      <c r="AA417">
        <f>0.61365*exp(17.502*DK417/(240.97+DK417))</f>
        <v>0</v>
      </c>
      <c r="AB417">
        <f>(X417-DD417*(DI417+DJ417)/1000)</f>
        <v>0</v>
      </c>
      <c r="AC417">
        <f>(-J417*44100)</f>
        <v>0</v>
      </c>
      <c r="AD417">
        <f>2*29.3*R417*0.92*(DK417-W417)</f>
        <v>0</v>
      </c>
      <c r="AE417">
        <f>2*0.95*5.67E-8*(((DK417+$B$7)+273)^4-(W417+273)^4)</f>
        <v>0</v>
      </c>
      <c r="AF417">
        <f>U417+AE417+AC417+AD417</f>
        <v>0</v>
      </c>
      <c r="AG417">
        <f>DH417*AU417*(DC417-DB417*(1000-AU417*DE417)/(1000-AU417*DD417))/(100*CV417)</f>
        <v>0</v>
      </c>
      <c r="AH417">
        <f>1000*DH417*AU417*(DD417-DE417)/(100*CV417*(1000-AU417*DD417))</f>
        <v>0</v>
      </c>
      <c r="AI417">
        <f>(AJ417 - AK417 - DI417*1E3/(8.314*(DK417+273.15)) * AM417/DH417 * AL417) * DH417/(100*CV417) * (1000 - DE417)/1000</f>
        <v>0</v>
      </c>
      <c r="AJ417">
        <v>180.897274458844</v>
      </c>
      <c r="AK417">
        <v>185.424066666667</v>
      </c>
      <c r="AL417">
        <v>-3.18603206628319</v>
      </c>
      <c r="AM417">
        <v>66.0504921813524</v>
      </c>
      <c r="AN417">
        <f>(AP417 - AO417 + DI417*1E3/(8.314*(DK417+273.15)) * AR417/DH417 * AQ417) * DH417/(100*CV417) * 1000/(1000 - AP417)</f>
        <v>0</v>
      </c>
      <c r="AO417">
        <v>19.8602837284849</v>
      </c>
      <c r="AP417">
        <v>25.6255895104895</v>
      </c>
      <c r="AQ417">
        <v>0.000226074074077224</v>
      </c>
      <c r="AR417">
        <v>92.47</v>
      </c>
      <c r="AS417">
        <v>0</v>
      </c>
      <c r="AT417">
        <v>0</v>
      </c>
      <c r="AU417">
        <f>IF(AS417*$H$13&gt;=AW417,1.0,(AW417/(AW417-AS417*$H$13)))</f>
        <v>0</v>
      </c>
      <c r="AV417">
        <f>(AU417-1)*100</f>
        <v>0</v>
      </c>
      <c r="AW417">
        <f>MAX(0,($B$13+$C$13*DP417)/(1+$D$13*DP417)*DI417/(DK417+273)*$E$13)</f>
        <v>0</v>
      </c>
      <c r="AX417" t="s">
        <v>418</v>
      </c>
      <c r="AY417" t="s">
        <v>418</v>
      </c>
      <c r="AZ417">
        <v>0</v>
      </c>
      <c r="BA417">
        <v>0</v>
      </c>
      <c r="BB417">
        <f>1-AZ417/BA417</f>
        <v>0</v>
      </c>
      <c r="BC417">
        <v>0</v>
      </c>
      <c r="BD417" t="s">
        <v>418</v>
      </c>
      <c r="BE417" t="s">
        <v>418</v>
      </c>
      <c r="BF417">
        <v>0</v>
      </c>
      <c r="BG417">
        <v>0</v>
      </c>
      <c r="BH417">
        <f>1-BF417/BG417</f>
        <v>0</v>
      </c>
      <c r="BI417">
        <v>0.5</v>
      </c>
      <c r="BJ417">
        <f>CS417</f>
        <v>0</v>
      </c>
      <c r="BK417">
        <f>L417</f>
        <v>0</v>
      </c>
      <c r="BL417">
        <f>BH417*BI417*BJ417</f>
        <v>0</v>
      </c>
      <c r="BM417">
        <f>(BK417-BC417)/BJ417</f>
        <v>0</v>
      </c>
      <c r="BN417">
        <f>(BA417-BG417)/BG417</f>
        <v>0</v>
      </c>
      <c r="BO417">
        <f>AZ417/(BB417+AZ417/BG417)</f>
        <v>0</v>
      </c>
      <c r="BP417" t="s">
        <v>418</v>
      </c>
      <c r="BQ417">
        <v>0</v>
      </c>
      <c r="BR417">
        <f>IF(BQ417&lt;&gt;0, BQ417, BO417)</f>
        <v>0</v>
      </c>
      <c r="BS417">
        <f>1-BR417/BG417</f>
        <v>0</v>
      </c>
      <c r="BT417">
        <f>(BG417-BF417)/(BG417-BR417)</f>
        <v>0</v>
      </c>
      <c r="BU417">
        <f>(BA417-BG417)/(BA417-BR417)</f>
        <v>0</v>
      </c>
      <c r="BV417">
        <f>(BG417-BF417)/(BG417-AZ417)</f>
        <v>0</v>
      </c>
      <c r="BW417">
        <f>(BA417-BG417)/(BA417-AZ417)</f>
        <v>0</v>
      </c>
      <c r="BX417">
        <f>(BT417*BR417/BF417)</f>
        <v>0</v>
      </c>
      <c r="BY417">
        <f>(1-BX417)</f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f>$B$11*DQ417+$C$11*DR417+$F$11*EC417*(1-EF417)</f>
        <v>0</v>
      </c>
      <c r="CS417">
        <f>CR417*CT417</f>
        <v>0</v>
      </c>
      <c r="CT417">
        <f>($B$11*$D$9+$C$11*$D$9+$F$11*((EP417+EH417)/MAX(EP417+EH417+EQ417, 0.1)*$I$9+EQ417/MAX(EP417+EH417+EQ417, 0.1)*$J$9))/($B$11+$C$11+$F$11)</f>
        <v>0</v>
      </c>
      <c r="CU417">
        <f>($B$11*$K$9+$C$11*$K$9+$F$11*((EP417+EH417)/MAX(EP417+EH417+EQ417, 0.1)*$P$9+EQ417/MAX(EP417+EH417+EQ417, 0.1)*$Q$9))/($B$11+$C$11+$F$11)</f>
        <v>0</v>
      </c>
      <c r="CV417">
        <v>6</v>
      </c>
      <c r="CW417">
        <v>0.5</v>
      </c>
      <c r="CX417" t="s">
        <v>419</v>
      </c>
      <c r="CY417">
        <v>2</v>
      </c>
      <c r="CZ417" t="b">
        <v>1</v>
      </c>
      <c r="DA417">
        <v>1659029512.31429</v>
      </c>
      <c r="DB417">
        <v>203.119214285714</v>
      </c>
      <c r="DC417">
        <v>194.037</v>
      </c>
      <c r="DD417">
        <v>25.6418428571429</v>
      </c>
      <c r="DE417">
        <v>19.8687392857143</v>
      </c>
      <c r="DF417">
        <v>197.89425</v>
      </c>
      <c r="DG417">
        <v>25.09545</v>
      </c>
      <c r="DH417">
        <v>500.049321428571</v>
      </c>
      <c r="DI417">
        <v>90.3691678571429</v>
      </c>
      <c r="DJ417">
        <v>0.0463997107142857</v>
      </c>
      <c r="DK417">
        <v>27.3625035714286</v>
      </c>
      <c r="DL417">
        <v>27.6016142857143</v>
      </c>
      <c r="DM417">
        <v>999.9</v>
      </c>
      <c r="DN417">
        <v>0</v>
      </c>
      <c r="DO417">
        <v>0</v>
      </c>
      <c r="DP417">
        <v>10009.8214285714</v>
      </c>
      <c r="DQ417">
        <v>0</v>
      </c>
      <c r="DR417">
        <v>18.0346642857143</v>
      </c>
      <c r="DS417">
        <v>9.08215678571429</v>
      </c>
      <c r="DT417">
        <v>208.46475</v>
      </c>
      <c r="DU417">
        <v>197.970607142857</v>
      </c>
      <c r="DV417">
        <v>5.77310321428571</v>
      </c>
      <c r="DW417">
        <v>194.037</v>
      </c>
      <c r="DX417">
        <v>19.8687392857143</v>
      </c>
      <c r="DY417">
        <v>2.31723107142857</v>
      </c>
      <c r="DZ417">
        <v>1.79552071428571</v>
      </c>
      <c r="EA417">
        <v>19.7966964285714</v>
      </c>
      <c r="EB417">
        <v>15.74785</v>
      </c>
      <c r="EC417">
        <v>1999.96607142857</v>
      </c>
      <c r="ED417">
        <v>0.980001178571429</v>
      </c>
      <c r="EE417">
        <v>0.0199990857142857</v>
      </c>
      <c r="EF417">
        <v>0</v>
      </c>
      <c r="EG417">
        <v>793.302571428571</v>
      </c>
      <c r="EH417">
        <v>5.00063</v>
      </c>
      <c r="EI417">
        <v>15626.7857142857</v>
      </c>
      <c r="EJ417">
        <v>17256.5928571429</v>
      </c>
      <c r="EK417">
        <v>38.437</v>
      </c>
      <c r="EL417">
        <v>38.437</v>
      </c>
      <c r="EM417">
        <v>37.937</v>
      </c>
      <c r="EN417">
        <v>37.75</v>
      </c>
      <c r="EO417">
        <v>39.4281428571429</v>
      </c>
      <c r="EP417">
        <v>1955.07214285714</v>
      </c>
      <c r="EQ417">
        <v>39.8939285714286</v>
      </c>
      <c r="ER417">
        <v>0</v>
      </c>
      <c r="ES417">
        <v>1659029518.9</v>
      </c>
      <c r="ET417">
        <v>0</v>
      </c>
      <c r="EU417">
        <v>793.299384615385</v>
      </c>
      <c r="EV417">
        <v>3.15521367760006</v>
      </c>
      <c r="EW417">
        <v>57.4564102911799</v>
      </c>
      <c r="EX417">
        <v>15627</v>
      </c>
      <c r="EY417">
        <v>15</v>
      </c>
      <c r="EZ417">
        <v>0</v>
      </c>
      <c r="FA417" t="s">
        <v>420</v>
      </c>
      <c r="FB417">
        <v>1657551626.5</v>
      </c>
      <c r="FC417">
        <v>1657551629</v>
      </c>
      <c r="FD417">
        <v>0</v>
      </c>
      <c r="FE417">
        <v>0.403</v>
      </c>
      <c r="FF417">
        <v>0.009</v>
      </c>
      <c r="FG417">
        <v>9.41</v>
      </c>
      <c r="FH417">
        <v>0.087</v>
      </c>
      <c r="FI417">
        <v>417</v>
      </c>
      <c r="FJ417">
        <v>17</v>
      </c>
      <c r="FK417">
        <v>1.61</v>
      </c>
      <c r="FL417">
        <v>0.59</v>
      </c>
      <c r="FM417">
        <v>8.08736268292683</v>
      </c>
      <c r="FN417">
        <v>15.3393687804878</v>
      </c>
      <c r="FO417">
        <v>1.53919029441445</v>
      </c>
      <c r="FP417">
        <v>0</v>
      </c>
      <c r="FQ417">
        <v>793.228147058824</v>
      </c>
      <c r="FR417">
        <v>1.16450725799643</v>
      </c>
      <c r="FS417">
        <v>0.224965504852854</v>
      </c>
      <c r="FT417">
        <v>0</v>
      </c>
      <c r="FU417">
        <v>5.77831024390244</v>
      </c>
      <c r="FV417">
        <v>-0.0915008362369276</v>
      </c>
      <c r="FW417">
        <v>0.0139184356577895</v>
      </c>
      <c r="FX417">
        <v>1</v>
      </c>
      <c r="FY417">
        <v>1</v>
      </c>
      <c r="FZ417">
        <v>3</v>
      </c>
      <c r="GA417" t="s">
        <v>421</v>
      </c>
      <c r="GB417">
        <v>2.97376</v>
      </c>
      <c r="GC417">
        <v>2.70019</v>
      </c>
      <c r="GD417">
        <v>0.043867</v>
      </c>
      <c r="GE417">
        <v>0.0425843</v>
      </c>
      <c r="GF417">
        <v>0.107834</v>
      </c>
      <c r="GG417">
        <v>0.0912738</v>
      </c>
      <c r="GH417">
        <v>37226.8</v>
      </c>
      <c r="GI417">
        <v>40760.1</v>
      </c>
      <c r="GJ417">
        <v>35283.6</v>
      </c>
      <c r="GK417">
        <v>38612.2</v>
      </c>
      <c r="GL417">
        <v>44625.7</v>
      </c>
      <c r="GM417">
        <v>50674.3</v>
      </c>
      <c r="GN417">
        <v>55154.9</v>
      </c>
      <c r="GO417">
        <v>61931.7</v>
      </c>
      <c r="GP417">
        <v>1.9884</v>
      </c>
      <c r="GQ417">
        <v>1.8462</v>
      </c>
      <c r="GR417">
        <v>0.136495</v>
      </c>
      <c r="GS417">
        <v>0</v>
      </c>
      <c r="GT417">
        <v>25.361</v>
      </c>
      <c r="GU417">
        <v>999.9</v>
      </c>
      <c r="GV417">
        <v>56.33</v>
      </c>
      <c r="GW417">
        <v>29.275</v>
      </c>
      <c r="GX417">
        <v>25.4693</v>
      </c>
      <c r="GY417">
        <v>56.4754</v>
      </c>
      <c r="GZ417">
        <v>43.0168</v>
      </c>
      <c r="HA417">
        <v>1</v>
      </c>
      <c r="HB417">
        <v>-0.0413008</v>
      </c>
      <c r="HC417">
        <v>0.147712</v>
      </c>
      <c r="HD417">
        <v>20.1139</v>
      </c>
      <c r="HE417">
        <v>5.19932</v>
      </c>
      <c r="HF417">
        <v>12.0064</v>
      </c>
      <c r="HG417">
        <v>4.9752</v>
      </c>
      <c r="HH417">
        <v>3.2932</v>
      </c>
      <c r="HI417">
        <v>9999</v>
      </c>
      <c r="HJ417">
        <v>9999</v>
      </c>
      <c r="HK417">
        <v>9999</v>
      </c>
      <c r="HL417">
        <v>629.3</v>
      </c>
      <c r="HM417">
        <v>1.86319</v>
      </c>
      <c r="HN417">
        <v>1.86798</v>
      </c>
      <c r="HO417">
        <v>1.8678</v>
      </c>
      <c r="HP417">
        <v>1.86896</v>
      </c>
      <c r="HQ417">
        <v>1.86978</v>
      </c>
      <c r="HR417">
        <v>1.86584</v>
      </c>
      <c r="HS417">
        <v>1.86691</v>
      </c>
      <c r="HT417">
        <v>1.86829</v>
      </c>
      <c r="HU417">
        <v>5</v>
      </c>
      <c r="HV417">
        <v>0</v>
      </c>
      <c r="HW417">
        <v>0</v>
      </c>
      <c r="HX417">
        <v>0</v>
      </c>
      <c r="HY417" t="s">
        <v>422</v>
      </c>
      <c r="HZ417" t="s">
        <v>423</v>
      </c>
      <c r="IA417" t="s">
        <v>424</v>
      </c>
      <c r="IB417" t="s">
        <v>424</v>
      </c>
      <c r="IC417" t="s">
        <v>424</v>
      </c>
      <c r="ID417" t="s">
        <v>424</v>
      </c>
      <c r="IE417">
        <v>0</v>
      </c>
      <c r="IF417">
        <v>100</v>
      </c>
      <c r="IG417">
        <v>100</v>
      </c>
      <c r="IH417">
        <v>5.08</v>
      </c>
      <c r="II417">
        <v>0.5455</v>
      </c>
      <c r="IJ417">
        <v>4.02706509432224</v>
      </c>
      <c r="IK417">
        <v>0.00601174518973114</v>
      </c>
      <c r="IL417">
        <v>2.77886958061485e-07</v>
      </c>
      <c r="IM417">
        <v>-3.54636231360687e-10</v>
      </c>
      <c r="IN417">
        <v>-0.0404303883988718</v>
      </c>
      <c r="IO417">
        <v>-0.0177815531441476</v>
      </c>
      <c r="IP417">
        <v>0.00205572605671414</v>
      </c>
      <c r="IQ417">
        <v>-1.65519735432211e-05</v>
      </c>
      <c r="IR417">
        <v>-4</v>
      </c>
      <c r="IS417">
        <v>1848</v>
      </c>
      <c r="IT417">
        <v>1</v>
      </c>
      <c r="IU417">
        <v>25</v>
      </c>
      <c r="IV417">
        <v>24631.6</v>
      </c>
      <c r="IW417">
        <v>24631.5</v>
      </c>
      <c r="IX417">
        <v>0.495605</v>
      </c>
      <c r="IY417">
        <v>2.62695</v>
      </c>
      <c r="IZ417">
        <v>1.54785</v>
      </c>
      <c r="JA417">
        <v>2.30347</v>
      </c>
      <c r="JB417">
        <v>1.34644</v>
      </c>
      <c r="JC417">
        <v>2.44019</v>
      </c>
      <c r="JD417">
        <v>33.6029</v>
      </c>
      <c r="JE417">
        <v>24.2276</v>
      </c>
      <c r="JF417">
        <v>18</v>
      </c>
      <c r="JG417">
        <v>502.466</v>
      </c>
      <c r="JH417">
        <v>410.82</v>
      </c>
      <c r="JI417">
        <v>24.9998</v>
      </c>
      <c r="JJ417">
        <v>26.6777</v>
      </c>
      <c r="JK417">
        <v>30.0001</v>
      </c>
      <c r="JL417">
        <v>26.6142</v>
      </c>
      <c r="JM417">
        <v>26.5529</v>
      </c>
      <c r="JN417">
        <v>9.89006</v>
      </c>
      <c r="JO417">
        <v>29.8736</v>
      </c>
      <c r="JP417">
        <v>77.0637</v>
      </c>
      <c r="JQ417">
        <v>25</v>
      </c>
      <c r="JR417">
        <v>151.218</v>
      </c>
      <c r="JS417">
        <v>19.7625</v>
      </c>
      <c r="JT417">
        <v>102.313</v>
      </c>
      <c r="JU417">
        <v>103.087</v>
      </c>
    </row>
    <row r="418" spans="1:281">
      <c r="A418">
        <v>402</v>
      </c>
      <c r="B418">
        <v>1659029525.1</v>
      </c>
      <c r="C418">
        <v>5842</v>
      </c>
      <c r="D418" t="s">
        <v>1232</v>
      </c>
      <c r="E418" t="s">
        <v>1233</v>
      </c>
      <c r="F418">
        <v>5</v>
      </c>
      <c r="G418" t="s">
        <v>1199</v>
      </c>
      <c r="H418" t="s">
        <v>417</v>
      </c>
      <c r="I418">
        <v>1659029517.6</v>
      </c>
      <c r="J418">
        <f>(K418)/1000</f>
        <v>0</v>
      </c>
      <c r="K418">
        <f>IF(CZ418, AN418, AH418)</f>
        <v>0</v>
      </c>
      <c r="L418">
        <f>IF(CZ418, AI418, AG418)</f>
        <v>0</v>
      </c>
      <c r="M418">
        <f>DB418 - IF(AU418&gt;1, L418*CV418*100.0/(AW418*DP418), 0)</f>
        <v>0</v>
      </c>
      <c r="N418">
        <f>((T418-J418/2)*M418-L418)/(T418+J418/2)</f>
        <v>0</v>
      </c>
      <c r="O418">
        <f>N418*(DI418+DJ418)/1000.0</f>
        <v>0</v>
      </c>
      <c r="P418">
        <f>(DB418 - IF(AU418&gt;1, L418*CV418*100.0/(AW418*DP418), 0))*(DI418+DJ418)/1000.0</f>
        <v>0</v>
      </c>
      <c r="Q418">
        <f>2.0/((1/S418-1/R418)+SIGN(S418)*SQRT((1/S418-1/R418)*(1/S418-1/R418) + 4*CW418/((CW418+1)*(CW418+1))*(2*1/S418*1/R418-1/R418*1/R418)))</f>
        <v>0</v>
      </c>
      <c r="R418">
        <f>IF(LEFT(CX418,1)&lt;&gt;"0",IF(LEFT(CX418,1)="1",3.0,CY418),$D$5+$E$5*(DP418*DI418/($K$5*1000))+$F$5*(DP418*DI418/($K$5*1000))*MAX(MIN(CV418,$J$5),$I$5)*MAX(MIN(CV418,$J$5),$I$5)+$G$5*MAX(MIN(CV418,$J$5),$I$5)*(DP418*DI418/($K$5*1000))+$H$5*(DP418*DI418/($K$5*1000))*(DP418*DI418/($K$5*1000)))</f>
        <v>0</v>
      </c>
      <c r="S418">
        <f>J418*(1000-(1000*0.61365*exp(17.502*W418/(240.97+W418))/(DI418+DJ418)+DD418)/2)/(1000*0.61365*exp(17.502*W418/(240.97+W418))/(DI418+DJ418)-DD418)</f>
        <v>0</v>
      </c>
      <c r="T418">
        <f>1/((CW418+1)/(Q418/1.6)+1/(R418/1.37)) + CW418/((CW418+1)/(Q418/1.6) + CW418/(R418/1.37))</f>
        <v>0</v>
      </c>
      <c r="U418">
        <f>(CR418*CU418)</f>
        <v>0</v>
      </c>
      <c r="V418">
        <f>(DK418+(U418+2*0.95*5.67E-8*(((DK418+$B$7)+273)^4-(DK418+273)^4)-44100*J418)/(1.84*29.3*R418+8*0.95*5.67E-8*(DK418+273)^3))</f>
        <v>0</v>
      </c>
      <c r="W418">
        <f>($C$7*DL418+$D$7*DM418+$E$7*V418)</f>
        <v>0</v>
      </c>
      <c r="X418">
        <f>0.61365*exp(17.502*W418/(240.97+W418))</f>
        <v>0</v>
      </c>
      <c r="Y418">
        <f>(Z418/AA418*100)</f>
        <v>0</v>
      </c>
      <c r="Z418">
        <f>DD418*(DI418+DJ418)/1000</f>
        <v>0</v>
      </c>
      <c r="AA418">
        <f>0.61365*exp(17.502*DK418/(240.97+DK418))</f>
        <v>0</v>
      </c>
      <c r="AB418">
        <f>(X418-DD418*(DI418+DJ418)/1000)</f>
        <v>0</v>
      </c>
      <c r="AC418">
        <f>(-J418*44100)</f>
        <v>0</v>
      </c>
      <c r="AD418">
        <f>2*29.3*R418*0.92*(DK418-W418)</f>
        <v>0</v>
      </c>
      <c r="AE418">
        <f>2*0.95*5.67E-8*(((DK418+$B$7)+273)^4-(W418+273)^4)</f>
        <v>0</v>
      </c>
      <c r="AF418">
        <f>U418+AE418+AC418+AD418</f>
        <v>0</v>
      </c>
      <c r="AG418">
        <f>DH418*AU418*(DC418-DB418*(1000-AU418*DE418)/(1000-AU418*DD418))/(100*CV418)</f>
        <v>0</v>
      </c>
      <c r="AH418">
        <f>1000*DH418*AU418*(DD418-DE418)/(100*CV418*(1000-AU418*DD418))</f>
        <v>0</v>
      </c>
      <c r="AI418">
        <f>(AJ418 - AK418 - DI418*1E3/(8.314*(DK418+273.15)) * AM418/DH418 * AL418) * DH418/(100*CV418) * (1000 - DE418)/1000</f>
        <v>0</v>
      </c>
      <c r="AJ418">
        <v>163.75046162922</v>
      </c>
      <c r="AK418">
        <v>169.562387878788</v>
      </c>
      <c r="AL418">
        <v>-3.18730253281293</v>
      </c>
      <c r="AM418">
        <v>66.0504921813524</v>
      </c>
      <c r="AN418">
        <f>(AP418 - AO418 + DI418*1E3/(8.314*(DK418+273.15)) * AR418/DH418 * AQ418) * DH418/(100*CV418) * 1000/(1000 - AP418)</f>
        <v>0</v>
      </c>
      <c r="AO418">
        <v>19.8395742362771</v>
      </c>
      <c r="AP418">
        <v>25.6216342657343</v>
      </c>
      <c r="AQ418">
        <v>-0.000290129870128958</v>
      </c>
      <c r="AR418">
        <v>92.47</v>
      </c>
      <c r="AS418">
        <v>0</v>
      </c>
      <c r="AT418">
        <v>0</v>
      </c>
      <c r="AU418">
        <f>IF(AS418*$H$13&gt;=AW418,1.0,(AW418/(AW418-AS418*$H$13)))</f>
        <v>0</v>
      </c>
      <c r="AV418">
        <f>(AU418-1)*100</f>
        <v>0</v>
      </c>
      <c r="AW418">
        <f>MAX(0,($B$13+$C$13*DP418)/(1+$D$13*DP418)*DI418/(DK418+273)*$E$13)</f>
        <v>0</v>
      </c>
      <c r="AX418" t="s">
        <v>418</v>
      </c>
      <c r="AY418" t="s">
        <v>418</v>
      </c>
      <c r="AZ418">
        <v>0</v>
      </c>
      <c r="BA418">
        <v>0</v>
      </c>
      <c r="BB418">
        <f>1-AZ418/BA418</f>
        <v>0</v>
      </c>
      <c r="BC418">
        <v>0</v>
      </c>
      <c r="BD418" t="s">
        <v>418</v>
      </c>
      <c r="BE418" t="s">
        <v>418</v>
      </c>
      <c r="BF418">
        <v>0</v>
      </c>
      <c r="BG418">
        <v>0</v>
      </c>
      <c r="BH418">
        <f>1-BF418/BG418</f>
        <v>0</v>
      </c>
      <c r="BI418">
        <v>0.5</v>
      </c>
      <c r="BJ418">
        <f>CS418</f>
        <v>0</v>
      </c>
      <c r="BK418">
        <f>L418</f>
        <v>0</v>
      </c>
      <c r="BL418">
        <f>BH418*BI418*BJ418</f>
        <v>0</v>
      </c>
      <c r="BM418">
        <f>(BK418-BC418)/BJ418</f>
        <v>0</v>
      </c>
      <c r="BN418">
        <f>(BA418-BG418)/BG418</f>
        <v>0</v>
      </c>
      <c r="BO418">
        <f>AZ418/(BB418+AZ418/BG418)</f>
        <v>0</v>
      </c>
      <c r="BP418" t="s">
        <v>418</v>
      </c>
      <c r="BQ418">
        <v>0</v>
      </c>
      <c r="BR418">
        <f>IF(BQ418&lt;&gt;0, BQ418, BO418)</f>
        <v>0</v>
      </c>
      <c r="BS418">
        <f>1-BR418/BG418</f>
        <v>0</v>
      </c>
      <c r="BT418">
        <f>(BG418-BF418)/(BG418-BR418)</f>
        <v>0</v>
      </c>
      <c r="BU418">
        <f>(BA418-BG418)/(BA418-BR418)</f>
        <v>0</v>
      </c>
      <c r="BV418">
        <f>(BG418-BF418)/(BG418-AZ418)</f>
        <v>0</v>
      </c>
      <c r="BW418">
        <f>(BA418-BG418)/(BA418-AZ418)</f>
        <v>0</v>
      </c>
      <c r="BX418">
        <f>(BT418*BR418/BF418)</f>
        <v>0</v>
      </c>
      <c r="BY418">
        <f>(1-BX418)</f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f>$B$11*DQ418+$C$11*DR418+$F$11*EC418*(1-EF418)</f>
        <v>0</v>
      </c>
      <c r="CS418">
        <f>CR418*CT418</f>
        <v>0</v>
      </c>
      <c r="CT418">
        <f>($B$11*$D$9+$C$11*$D$9+$F$11*((EP418+EH418)/MAX(EP418+EH418+EQ418, 0.1)*$I$9+EQ418/MAX(EP418+EH418+EQ418, 0.1)*$J$9))/($B$11+$C$11+$F$11)</f>
        <v>0</v>
      </c>
      <c r="CU418">
        <f>($B$11*$K$9+$C$11*$K$9+$F$11*((EP418+EH418)/MAX(EP418+EH418+EQ418, 0.1)*$P$9+EQ418/MAX(EP418+EH418+EQ418, 0.1)*$Q$9))/($B$11+$C$11+$F$11)</f>
        <v>0</v>
      </c>
      <c r="CV418">
        <v>6</v>
      </c>
      <c r="CW418">
        <v>0.5</v>
      </c>
      <c r="CX418" t="s">
        <v>419</v>
      </c>
      <c r="CY418">
        <v>2</v>
      </c>
      <c r="CZ418" t="b">
        <v>1</v>
      </c>
      <c r="DA418">
        <v>1659029517.6</v>
      </c>
      <c r="DB418">
        <v>186.829888888889</v>
      </c>
      <c r="DC418">
        <v>176.446333333333</v>
      </c>
      <c r="DD418">
        <v>25.629762962963</v>
      </c>
      <c r="DE418">
        <v>19.8543074074074</v>
      </c>
      <c r="DF418">
        <v>181.703333333333</v>
      </c>
      <c r="DG418">
        <v>25.0839851851852</v>
      </c>
      <c r="DH418">
        <v>500.070259259259</v>
      </c>
      <c r="DI418">
        <v>90.3701740740741</v>
      </c>
      <c r="DJ418">
        <v>0.0463465740740741</v>
      </c>
      <c r="DK418">
        <v>27.361737037037</v>
      </c>
      <c r="DL418">
        <v>27.5990592592593</v>
      </c>
      <c r="DM418">
        <v>999.9</v>
      </c>
      <c r="DN418">
        <v>0</v>
      </c>
      <c r="DO418">
        <v>0</v>
      </c>
      <c r="DP418">
        <v>10011.1111111111</v>
      </c>
      <c r="DQ418">
        <v>0</v>
      </c>
      <c r="DR418">
        <v>18.0386</v>
      </c>
      <c r="DS418">
        <v>10.3833888888889</v>
      </c>
      <c r="DT418">
        <v>191.744296296296</v>
      </c>
      <c r="DU418">
        <v>180.020814814815</v>
      </c>
      <c r="DV418">
        <v>5.77545740740741</v>
      </c>
      <c r="DW418">
        <v>176.446333333333</v>
      </c>
      <c r="DX418">
        <v>19.8543074074074</v>
      </c>
      <c r="DY418">
        <v>2.31616555555556</v>
      </c>
      <c r="DZ418">
        <v>1.79423666666667</v>
      </c>
      <c r="EA418">
        <v>19.7892777777778</v>
      </c>
      <c r="EB418">
        <v>15.736662962963</v>
      </c>
      <c r="EC418">
        <v>1999.98740740741</v>
      </c>
      <c r="ED418">
        <v>0.980000444444445</v>
      </c>
      <c r="EE418">
        <v>0.0199997962962963</v>
      </c>
      <c r="EF418">
        <v>0</v>
      </c>
      <c r="EG418">
        <v>793.68962962963</v>
      </c>
      <c r="EH418">
        <v>5.00063</v>
      </c>
      <c r="EI418">
        <v>15634.6074074074</v>
      </c>
      <c r="EJ418">
        <v>17256.7703703704</v>
      </c>
      <c r="EK418">
        <v>38.437</v>
      </c>
      <c r="EL418">
        <v>38.437</v>
      </c>
      <c r="EM418">
        <v>37.937</v>
      </c>
      <c r="EN418">
        <v>37.75</v>
      </c>
      <c r="EO418">
        <v>39.4278148148148</v>
      </c>
      <c r="EP418">
        <v>1955.09148148148</v>
      </c>
      <c r="EQ418">
        <v>39.8959259259259</v>
      </c>
      <c r="ER418">
        <v>0</v>
      </c>
      <c r="ES418">
        <v>1659029524.3</v>
      </c>
      <c r="ET418">
        <v>0</v>
      </c>
      <c r="EU418">
        <v>793.72824</v>
      </c>
      <c r="EV418">
        <v>6.47638463060845</v>
      </c>
      <c r="EW418">
        <v>124.630769343355</v>
      </c>
      <c r="EX418">
        <v>15635.8</v>
      </c>
      <c r="EY418">
        <v>15</v>
      </c>
      <c r="EZ418">
        <v>0</v>
      </c>
      <c r="FA418" t="s">
        <v>420</v>
      </c>
      <c r="FB418">
        <v>1657551626.5</v>
      </c>
      <c r="FC418">
        <v>1657551629</v>
      </c>
      <c r="FD418">
        <v>0</v>
      </c>
      <c r="FE418">
        <v>0.403</v>
      </c>
      <c r="FF418">
        <v>0.009</v>
      </c>
      <c r="FG418">
        <v>9.41</v>
      </c>
      <c r="FH418">
        <v>0.087</v>
      </c>
      <c r="FI418">
        <v>417</v>
      </c>
      <c r="FJ418">
        <v>17</v>
      </c>
      <c r="FK418">
        <v>1.61</v>
      </c>
      <c r="FL418">
        <v>0.59</v>
      </c>
      <c r="FM418">
        <v>9.38672975609756</v>
      </c>
      <c r="FN418">
        <v>16.138096097561</v>
      </c>
      <c r="FO418">
        <v>1.61906061144544</v>
      </c>
      <c r="FP418">
        <v>0</v>
      </c>
      <c r="FQ418">
        <v>793.444264705882</v>
      </c>
      <c r="FR418">
        <v>3.92148205106967</v>
      </c>
      <c r="FS418">
        <v>0.45064876820394</v>
      </c>
      <c r="FT418">
        <v>0</v>
      </c>
      <c r="FU418">
        <v>5.77577634146341</v>
      </c>
      <c r="FV418">
        <v>0.0171767247386734</v>
      </c>
      <c r="FW418">
        <v>0.0107123363478629</v>
      </c>
      <c r="FX418">
        <v>1</v>
      </c>
      <c r="FY418">
        <v>1</v>
      </c>
      <c r="FZ418">
        <v>3</v>
      </c>
      <c r="GA418" t="s">
        <v>421</v>
      </c>
      <c r="GB418">
        <v>2.97338</v>
      </c>
      <c r="GC418">
        <v>2.69964</v>
      </c>
      <c r="GD418">
        <v>0.0403426</v>
      </c>
      <c r="GE418">
        <v>0.0389336</v>
      </c>
      <c r="GF418">
        <v>0.107837</v>
      </c>
      <c r="GG418">
        <v>0.0912656</v>
      </c>
      <c r="GH418">
        <v>37364.5</v>
      </c>
      <c r="GI418">
        <v>40915.4</v>
      </c>
      <c r="GJ418">
        <v>35284.1</v>
      </c>
      <c r="GK418">
        <v>38612.1</v>
      </c>
      <c r="GL418">
        <v>44626.4</v>
      </c>
      <c r="GM418">
        <v>50675.3</v>
      </c>
      <c r="GN418">
        <v>55156</v>
      </c>
      <c r="GO418">
        <v>61932.5</v>
      </c>
      <c r="GP418">
        <v>1.9898</v>
      </c>
      <c r="GQ418">
        <v>1.8458</v>
      </c>
      <c r="GR418">
        <v>0.136644</v>
      </c>
      <c r="GS418">
        <v>0</v>
      </c>
      <c r="GT418">
        <v>25.3631</v>
      </c>
      <c r="GU418">
        <v>999.9</v>
      </c>
      <c r="GV418">
        <v>56.312</v>
      </c>
      <c r="GW418">
        <v>29.275</v>
      </c>
      <c r="GX418">
        <v>25.4611</v>
      </c>
      <c r="GY418">
        <v>55.8254</v>
      </c>
      <c r="GZ418">
        <v>43.5136</v>
      </c>
      <c r="HA418">
        <v>1</v>
      </c>
      <c r="HB418">
        <v>-0.0415854</v>
      </c>
      <c r="HC418">
        <v>0.146187</v>
      </c>
      <c r="HD418">
        <v>20.1127</v>
      </c>
      <c r="HE418">
        <v>5.19573</v>
      </c>
      <c r="HF418">
        <v>12.004</v>
      </c>
      <c r="HG418">
        <v>4.9748</v>
      </c>
      <c r="HH418">
        <v>3.293</v>
      </c>
      <c r="HI418">
        <v>9999</v>
      </c>
      <c r="HJ418">
        <v>9999</v>
      </c>
      <c r="HK418">
        <v>9999</v>
      </c>
      <c r="HL418">
        <v>629.3</v>
      </c>
      <c r="HM418">
        <v>1.86313</v>
      </c>
      <c r="HN418">
        <v>1.86798</v>
      </c>
      <c r="HO418">
        <v>1.86783</v>
      </c>
      <c r="HP418">
        <v>1.86893</v>
      </c>
      <c r="HQ418">
        <v>1.86981</v>
      </c>
      <c r="HR418">
        <v>1.86584</v>
      </c>
      <c r="HS418">
        <v>1.86691</v>
      </c>
      <c r="HT418">
        <v>1.86832</v>
      </c>
      <c r="HU418">
        <v>5</v>
      </c>
      <c r="HV418">
        <v>0</v>
      </c>
      <c r="HW418">
        <v>0</v>
      </c>
      <c r="HX418">
        <v>0</v>
      </c>
      <c r="HY418" t="s">
        <v>422</v>
      </c>
      <c r="HZ418" t="s">
        <v>423</v>
      </c>
      <c r="IA418" t="s">
        <v>424</v>
      </c>
      <c r="IB418" t="s">
        <v>424</v>
      </c>
      <c r="IC418" t="s">
        <v>424</v>
      </c>
      <c r="ID418" t="s">
        <v>424</v>
      </c>
      <c r="IE418">
        <v>0</v>
      </c>
      <c r="IF418">
        <v>100</v>
      </c>
      <c r="IG418">
        <v>100</v>
      </c>
      <c r="IH418">
        <v>4.987</v>
      </c>
      <c r="II418">
        <v>0.5455</v>
      </c>
      <c r="IJ418">
        <v>4.02706509432224</v>
      </c>
      <c r="IK418">
        <v>0.00601174518973114</v>
      </c>
      <c r="IL418">
        <v>2.77886958061485e-07</v>
      </c>
      <c r="IM418">
        <v>-3.54636231360687e-10</v>
      </c>
      <c r="IN418">
        <v>-0.0404303883988718</v>
      </c>
      <c r="IO418">
        <v>-0.0177815531441476</v>
      </c>
      <c r="IP418">
        <v>0.00205572605671414</v>
      </c>
      <c r="IQ418">
        <v>-1.65519735432211e-05</v>
      </c>
      <c r="IR418">
        <v>-4</v>
      </c>
      <c r="IS418">
        <v>1848</v>
      </c>
      <c r="IT418">
        <v>1</v>
      </c>
      <c r="IU418">
        <v>25</v>
      </c>
      <c r="IV418">
        <v>24631.6</v>
      </c>
      <c r="IW418">
        <v>24631.6</v>
      </c>
      <c r="IX418">
        <v>0.461426</v>
      </c>
      <c r="IY418">
        <v>2.6416</v>
      </c>
      <c r="IZ418">
        <v>1.54785</v>
      </c>
      <c r="JA418">
        <v>2.30347</v>
      </c>
      <c r="JB418">
        <v>1.34644</v>
      </c>
      <c r="JC418">
        <v>2.40356</v>
      </c>
      <c r="JD418">
        <v>33.6029</v>
      </c>
      <c r="JE418">
        <v>24.2188</v>
      </c>
      <c r="JF418">
        <v>18</v>
      </c>
      <c r="JG418">
        <v>503.395</v>
      </c>
      <c r="JH418">
        <v>410.611</v>
      </c>
      <c r="JI418">
        <v>24.9996</v>
      </c>
      <c r="JJ418">
        <v>26.68</v>
      </c>
      <c r="JK418">
        <v>30</v>
      </c>
      <c r="JL418">
        <v>26.6142</v>
      </c>
      <c r="JM418">
        <v>26.5551</v>
      </c>
      <c r="JN418">
        <v>9.13772</v>
      </c>
      <c r="JO418">
        <v>30.1509</v>
      </c>
      <c r="JP418">
        <v>76.6899</v>
      </c>
      <c r="JQ418">
        <v>25</v>
      </c>
      <c r="JR418">
        <v>130.895</v>
      </c>
      <c r="JS418">
        <v>19.7411</v>
      </c>
      <c r="JT418">
        <v>102.315</v>
      </c>
      <c r="JU418">
        <v>103.088</v>
      </c>
    </row>
    <row r="419" spans="1:281">
      <c r="A419">
        <v>403</v>
      </c>
      <c r="B419">
        <v>1659029530.1</v>
      </c>
      <c r="C419">
        <v>5847</v>
      </c>
      <c r="D419" t="s">
        <v>1234</v>
      </c>
      <c r="E419" t="s">
        <v>1235</v>
      </c>
      <c r="F419">
        <v>5</v>
      </c>
      <c r="G419" t="s">
        <v>1199</v>
      </c>
      <c r="H419" t="s">
        <v>417</v>
      </c>
      <c r="I419">
        <v>1659029522.31429</v>
      </c>
      <c r="J419">
        <f>(K419)/1000</f>
        <v>0</v>
      </c>
      <c r="K419">
        <f>IF(CZ419, AN419, AH419)</f>
        <v>0</v>
      </c>
      <c r="L419">
        <f>IF(CZ419, AI419, AG419)</f>
        <v>0</v>
      </c>
      <c r="M419">
        <f>DB419 - IF(AU419&gt;1, L419*CV419*100.0/(AW419*DP419), 0)</f>
        <v>0</v>
      </c>
      <c r="N419">
        <f>((T419-J419/2)*M419-L419)/(T419+J419/2)</f>
        <v>0</v>
      </c>
      <c r="O419">
        <f>N419*(DI419+DJ419)/1000.0</f>
        <v>0</v>
      </c>
      <c r="P419">
        <f>(DB419 - IF(AU419&gt;1, L419*CV419*100.0/(AW419*DP419), 0))*(DI419+DJ419)/1000.0</f>
        <v>0</v>
      </c>
      <c r="Q419">
        <f>2.0/((1/S419-1/R419)+SIGN(S419)*SQRT((1/S419-1/R419)*(1/S419-1/R419) + 4*CW419/((CW419+1)*(CW419+1))*(2*1/S419*1/R419-1/R419*1/R419)))</f>
        <v>0</v>
      </c>
      <c r="R419">
        <f>IF(LEFT(CX419,1)&lt;&gt;"0",IF(LEFT(CX419,1)="1",3.0,CY419),$D$5+$E$5*(DP419*DI419/($K$5*1000))+$F$5*(DP419*DI419/($K$5*1000))*MAX(MIN(CV419,$J$5),$I$5)*MAX(MIN(CV419,$J$5),$I$5)+$G$5*MAX(MIN(CV419,$J$5),$I$5)*(DP419*DI419/($K$5*1000))+$H$5*(DP419*DI419/($K$5*1000))*(DP419*DI419/($K$5*1000)))</f>
        <v>0</v>
      </c>
      <c r="S419">
        <f>J419*(1000-(1000*0.61365*exp(17.502*W419/(240.97+W419))/(DI419+DJ419)+DD419)/2)/(1000*0.61365*exp(17.502*W419/(240.97+W419))/(DI419+DJ419)-DD419)</f>
        <v>0</v>
      </c>
      <c r="T419">
        <f>1/((CW419+1)/(Q419/1.6)+1/(R419/1.37)) + CW419/((CW419+1)/(Q419/1.6) + CW419/(R419/1.37))</f>
        <v>0</v>
      </c>
      <c r="U419">
        <f>(CR419*CU419)</f>
        <v>0</v>
      </c>
      <c r="V419">
        <f>(DK419+(U419+2*0.95*5.67E-8*(((DK419+$B$7)+273)^4-(DK419+273)^4)-44100*J419)/(1.84*29.3*R419+8*0.95*5.67E-8*(DK419+273)^3))</f>
        <v>0</v>
      </c>
      <c r="W419">
        <f>($C$7*DL419+$D$7*DM419+$E$7*V419)</f>
        <v>0</v>
      </c>
      <c r="X419">
        <f>0.61365*exp(17.502*W419/(240.97+W419))</f>
        <v>0</v>
      </c>
      <c r="Y419">
        <f>(Z419/AA419*100)</f>
        <v>0</v>
      </c>
      <c r="Z419">
        <f>DD419*(DI419+DJ419)/1000</f>
        <v>0</v>
      </c>
      <c r="AA419">
        <f>0.61365*exp(17.502*DK419/(240.97+DK419))</f>
        <v>0</v>
      </c>
      <c r="AB419">
        <f>(X419-DD419*(DI419+DJ419)/1000)</f>
        <v>0</v>
      </c>
      <c r="AC419">
        <f>(-J419*44100)</f>
        <v>0</v>
      </c>
      <c r="AD419">
        <f>2*29.3*R419*0.92*(DK419-W419)</f>
        <v>0</v>
      </c>
      <c r="AE419">
        <f>2*0.95*5.67E-8*(((DK419+$B$7)+273)^4-(W419+273)^4)</f>
        <v>0</v>
      </c>
      <c r="AF419">
        <f>U419+AE419+AC419+AD419</f>
        <v>0</v>
      </c>
      <c r="AG419">
        <f>DH419*AU419*(DC419-DB419*(1000-AU419*DE419)/(1000-AU419*DD419))/(100*CV419)</f>
        <v>0</v>
      </c>
      <c r="AH419">
        <f>1000*DH419*AU419*(DD419-DE419)/(100*CV419*(1000-AU419*DD419))</f>
        <v>0</v>
      </c>
      <c r="AI419">
        <f>(AJ419 - AK419 - DI419*1E3/(8.314*(DK419+273.15)) * AM419/DH419 * AL419) * DH419/(100*CV419) * (1000 - DE419)/1000</f>
        <v>0</v>
      </c>
      <c r="AJ419">
        <v>146.977321541262</v>
      </c>
      <c r="AK419">
        <v>153.939133333333</v>
      </c>
      <c r="AL419">
        <v>-3.16989568927355</v>
      </c>
      <c r="AM419">
        <v>66.0504921813524</v>
      </c>
      <c r="AN419">
        <f>(AP419 - AO419 + DI419*1E3/(8.314*(DK419+273.15)) * AR419/DH419 * AQ419) * DH419/(100*CV419) * 1000/(1000 - AP419)</f>
        <v>0</v>
      </c>
      <c r="AO419">
        <v>19.7997160757576</v>
      </c>
      <c r="AP419">
        <v>25.6048020979021</v>
      </c>
      <c r="AQ419">
        <v>8.30239234467939e-05</v>
      </c>
      <c r="AR419">
        <v>92.47</v>
      </c>
      <c r="AS419">
        <v>0</v>
      </c>
      <c r="AT419">
        <v>0</v>
      </c>
      <c r="AU419">
        <f>IF(AS419*$H$13&gt;=AW419,1.0,(AW419/(AW419-AS419*$H$13)))</f>
        <v>0</v>
      </c>
      <c r="AV419">
        <f>(AU419-1)*100</f>
        <v>0</v>
      </c>
      <c r="AW419">
        <f>MAX(0,($B$13+$C$13*DP419)/(1+$D$13*DP419)*DI419/(DK419+273)*$E$13)</f>
        <v>0</v>
      </c>
      <c r="AX419" t="s">
        <v>418</v>
      </c>
      <c r="AY419" t="s">
        <v>418</v>
      </c>
      <c r="AZ419">
        <v>0</v>
      </c>
      <c r="BA419">
        <v>0</v>
      </c>
      <c r="BB419">
        <f>1-AZ419/BA419</f>
        <v>0</v>
      </c>
      <c r="BC419">
        <v>0</v>
      </c>
      <c r="BD419" t="s">
        <v>418</v>
      </c>
      <c r="BE419" t="s">
        <v>418</v>
      </c>
      <c r="BF419">
        <v>0</v>
      </c>
      <c r="BG419">
        <v>0</v>
      </c>
      <c r="BH419">
        <f>1-BF419/BG419</f>
        <v>0</v>
      </c>
      <c r="BI419">
        <v>0.5</v>
      </c>
      <c r="BJ419">
        <f>CS419</f>
        <v>0</v>
      </c>
      <c r="BK419">
        <f>L419</f>
        <v>0</v>
      </c>
      <c r="BL419">
        <f>BH419*BI419*BJ419</f>
        <v>0</v>
      </c>
      <c r="BM419">
        <f>(BK419-BC419)/BJ419</f>
        <v>0</v>
      </c>
      <c r="BN419">
        <f>(BA419-BG419)/BG419</f>
        <v>0</v>
      </c>
      <c r="BO419">
        <f>AZ419/(BB419+AZ419/BG419)</f>
        <v>0</v>
      </c>
      <c r="BP419" t="s">
        <v>418</v>
      </c>
      <c r="BQ419">
        <v>0</v>
      </c>
      <c r="BR419">
        <f>IF(BQ419&lt;&gt;0, BQ419, BO419)</f>
        <v>0</v>
      </c>
      <c r="BS419">
        <f>1-BR419/BG419</f>
        <v>0</v>
      </c>
      <c r="BT419">
        <f>(BG419-BF419)/(BG419-BR419)</f>
        <v>0</v>
      </c>
      <c r="BU419">
        <f>(BA419-BG419)/(BA419-BR419)</f>
        <v>0</v>
      </c>
      <c r="BV419">
        <f>(BG419-BF419)/(BG419-AZ419)</f>
        <v>0</v>
      </c>
      <c r="BW419">
        <f>(BA419-BG419)/(BA419-AZ419)</f>
        <v>0</v>
      </c>
      <c r="BX419">
        <f>(BT419*BR419/BF419)</f>
        <v>0</v>
      </c>
      <c r="BY419">
        <f>(1-BX419)</f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f>$B$11*DQ419+$C$11*DR419+$F$11*EC419*(1-EF419)</f>
        <v>0</v>
      </c>
      <c r="CS419">
        <f>CR419*CT419</f>
        <v>0</v>
      </c>
      <c r="CT419">
        <f>($B$11*$D$9+$C$11*$D$9+$F$11*((EP419+EH419)/MAX(EP419+EH419+EQ419, 0.1)*$I$9+EQ419/MAX(EP419+EH419+EQ419, 0.1)*$J$9))/($B$11+$C$11+$F$11)</f>
        <v>0</v>
      </c>
      <c r="CU419">
        <f>($B$11*$K$9+$C$11*$K$9+$F$11*((EP419+EH419)/MAX(EP419+EH419+EQ419, 0.1)*$P$9+EQ419/MAX(EP419+EH419+EQ419, 0.1)*$Q$9))/($B$11+$C$11+$F$11)</f>
        <v>0</v>
      </c>
      <c r="CV419">
        <v>6</v>
      </c>
      <c r="CW419">
        <v>0.5</v>
      </c>
      <c r="CX419" t="s">
        <v>419</v>
      </c>
      <c r="CY419">
        <v>2</v>
      </c>
      <c r="CZ419" t="b">
        <v>1</v>
      </c>
      <c r="DA419">
        <v>1659029522.31429</v>
      </c>
      <c r="DB419">
        <v>172.384785714286</v>
      </c>
      <c r="DC419">
        <v>160.740142857143</v>
      </c>
      <c r="DD419">
        <v>25.6228642857143</v>
      </c>
      <c r="DE419">
        <v>19.8149357142857</v>
      </c>
      <c r="DF419">
        <v>167.3455</v>
      </c>
      <c r="DG419">
        <v>25.0774392857143</v>
      </c>
      <c r="DH419">
        <v>500.051714285714</v>
      </c>
      <c r="DI419">
        <v>90.3704214285714</v>
      </c>
      <c r="DJ419">
        <v>0.0463904035714286</v>
      </c>
      <c r="DK419">
        <v>27.3603964285714</v>
      </c>
      <c r="DL419">
        <v>27.5962142857143</v>
      </c>
      <c r="DM419">
        <v>999.9</v>
      </c>
      <c r="DN419">
        <v>0</v>
      </c>
      <c r="DO419">
        <v>0</v>
      </c>
      <c r="DP419">
        <v>10007.3214285714</v>
      </c>
      <c r="DQ419">
        <v>0</v>
      </c>
      <c r="DR419">
        <v>18.0386</v>
      </c>
      <c r="DS419">
        <v>11.6445228571429</v>
      </c>
      <c r="DT419">
        <v>176.918071428571</v>
      </c>
      <c r="DU419">
        <v>163.990392857143</v>
      </c>
      <c r="DV419">
        <v>5.80793035714286</v>
      </c>
      <c r="DW419">
        <v>160.740142857143</v>
      </c>
      <c r="DX419">
        <v>19.8149357142857</v>
      </c>
      <c r="DY419">
        <v>2.31554857142857</v>
      </c>
      <c r="DZ419">
        <v>1.79068321428571</v>
      </c>
      <c r="EA419">
        <v>19.784975</v>
      </c>
      <c r="EB419">
        <v>15.7056321428571</v>
      </c>
      <c r="EC419">
        <v>1999.99142857143</v>
      </c>
      <c r="ED419">
        <v>0.979999964285714</v>
      </c>
      <c r="EE419">
        <v>0.0200002428571429</v>
      </c>
      <c r="EF419">
        <v>0</v>
      </c>
      <c r="EG419">
        <v>794.289035714286</v>
      </c>
      <c r="EH419">
        <v>5.00063</v>
      </c>
      <c r="EI419">
        <v>15645.825</v>
      </c>
      <c r="EJ419">
        <v>17256.8107142857</v>
      </c>
      <c r="EK419">
        <v>38.437</v>
      </c>
      <c r="EL419">
        <v>38.437</v>
      </c>
      <c r="EM419">
        <v>37.937</v>
      </c>
      <c r="EN419">
        <v>37.75</v>
      </c>
      <c r="EO419">
        <v>39.4325714285714</v>
      </c>
      <c r="EP419">
        <v>1955.09392857143</v>
      </c>
      <c r="EQ419">
        <v>39.8971428571429</v>
      </c>
      <c r="ER419">
        <v>0</v>
      </c>
      <c r="ES419">
        <v>1659029529.1</v>
      </c>
      <c r="ET419">
        <v>0</v>
      </c>
      <c r="EU419">
        <v>794.3616</v>
      </c>
      <c r="EV419">
        <v>8.83723079564536</v>
      </c>
      <c r="EW419">
        <v>177.092307901067</v>
      </c>
      <c r="EX419">
        <v>15647.72</v>
      </c>
      <c r="EY419">
        <v>15</v>
      </c>
      <c r="EZ419">
        <v>0</v>
      </c>
      <c r="FA419" t="s">
        <v>420</v>
      </c>
      <c r="FB419">
        <v>1657551626.5</v>
      </c>
      <c r="FC419">
        <v>1657551629</v>
      </c>
      <c r="FD419">
        <v>0</v>
      </c>
      <c r="FE419">
        <v>0.403</v>
      </c>
      <c r="FF419">
        <v>0.009</v>
      </c>
      <c r="FG419">
        <v>9.41</v>
      </c>
      <c r="FH419">
        <v>0.087</v>
      </c>
      <c r="FI419">
        <v>417</v>
      </c>
      <c r="FJ419">
        <v>17</v>
      </c>
      <c r="FK419">
        <v>1.61</v>
      </c>
      <c r="FL419">
        <v>0.59</v>
      </c>
      <c r="FM419">
        <v>10.6546397560976</v>
      </c>
      <c r="FN419">
        <v>14.9228987456446</v>
      </c>
      <c r="FO419">
        <v>1.50468243271606</v>
      </c>
      <c r="FP419">
        <v>0</v>
      </c>
      <c r="FQ419">
        <v>793.860735294118</v>
      </c>
      <c r="FR419">
        <v>6.94079450247202</v>
      </c>
      <c r="FS419">
        <v>0.718167656520375</v>
      </c>
      <c r="FT419">
        <v>0</v>
      </c>
      <c r="FU419">
        <v>5.78727756097561</v>
      </c>
      <c r="FV419">
        <v>0.267321114982593</v>
      </c>
      <c r="FW419">
        <v>0.0367719314868103</v>
      </c>
      <c r="FX419">
        <v>0</v>
      </c>
      <c r="FY419">
        <v>0</v>
      </c>
      <c r="FZ419">
        <v>3</v>
      </c>
      <c r="GA419" t="s">
        <v>427</v>
      </c>
      <c r="GB419">
        <v>2.97252</v>
      </c>
      <c r="GC419">
        <v>2.7006</v>
      </c>
      <c r="GD419">
        <v>0.036775</v>
      </c>
      <c r="GE419">
        <v>0.0347088</v>
      </c>
      <c r="GF419">
        <v>0.107753</v>
      </c>
      <c r="GG419">
        <v>0.0907541</v>
      </c>
      <c r="GH419">
        <v>37503.2</v>
      </c>
      <c r="GI419">
        <v>41095.4</v>
      </c>
      <c r="GJ419">
        <v>35284</v>
      </c>
      <c r="GK419">
        <v>38612.4</v>
      </c>
      <c r="GL419">
        <v>44630</v>
      </c>
      <c r="GM419">
        <v>50704.3</v>
      </c>
      <c r="GN419">
        <v>55155.2</v>
      </c>
      <c r="GO419">
        <v>61933.1</v>
      </c>
      <c r="GP419">
        <v>1.9882</v>
      </c>
      <c r="GQ419">
        <v>1.8456</v>
      </c>
      <c r="GR419">
        <v>0.135303</v>
      </c>
      <c r="GS419">
        <v>0</v>
      </c>
      <c r="GT419">
        <v>25.3652</v>
      </c>
      <c r="GU419">
        <v>999.9</v>
      </c>
      <c r="GV419">
        <v>56.312</v>
      </c>
      <c r="GW419">
        <v>29.265</v>
      </c>
      <c r="GX419">
        <v>25.4456</v>
      </c>
      <c r="GY419">
        <v>56.3754</v>
      </c>
      <c r="GZ419">
        <v>43.2292</v>
      </c>
      <c r="HA419">
        <v>1</v>
      </c>
      <c r="HB419">
        <v>-0.0413821</v>
      </c>
      <c r="HC419">
        <v>0.145534</v>
      </c>
      <c r="HD419">
        <v>20.1136</v>
      </c>
      <c r="HE419">
        <v>5.19932</v>
      </c>
      <c r="HF419">
        <v>12.0052</v>
      </c>
      <c r="HG419">
        <v>4.9756</v>
      </c>
      <c r="HH419">
        <v>3.2934</v>
      </c>
      <c r="HI419">
        <v>9999</v>
      </c>
      <c r="HJ419">
        <v>9999</v>
      </c>
      <c r="HK419">
        <v>9999</v>
      </c>
      <c r="HL419">
        <v>629.3</v>
      </c>
      <c r="HM419">
        <v>1.86313</v>
      </c>
      <c r="HN419">
        <v>1.86807</v>
      </c>
      <c r="HO419">
        <v>1.8678</v>
      </c>
      <c r="HP419">
        <v>1.86896</v>
      </c>
      <c r="HQ419">
        <v>1.86981</v>
      </c>
      <c r="HR419">
        <v>1.86584</v>
      </c>
      <c r="HS419">
        <v>1.86691</v>
      </c>
      <c r="HT419">
        <v>1.86829</v>
      </c>
      <c r="HU419">
        <v>5</v>
      </c>
      <c r="HV419">
        <v>0</v>
      </c>
      <c r="HW419">
        <v>0</v>
      </c>
      <c r="HX419">
        <v>0</v>
      </c>
      <c r="HY419" t="s">
        <v>422</v>
      </c>
      <c r="HZ419" t="s">
        <v>423</v>
      </c>
      <c r="IA419" t="s">
        <v>424</v>
      </c>
      <c r="IB419" t="s">
        <v>424</v>
      </c>
      <c r="IC419" t="s">
        <v>424</v>
      </c>
      <c r="ID419" t="s">
        <v>424</v>
      </c>
      <c r="IE419">
        <v>0</v>
      </c>
      <c r="IF419">
        <v>100</v>
      </c>
      <c r="IG419">
        <v>100</v>
      </c>
      <c r="IH419">
        <v>4.895</v>
      </c>
      <c r="II419">
        <v>0.5439</v>
      </c>
      <c r="IJ419">
        <v>4.02706509432224</v>
      </c>
      <c r="IK419">
        <v>0.00601174518973114</v>
      </c>
      <c r="IL419">
        <v>2.77886958061485e-07</v>
      </c>
      <c r="IM419">
        <v>-3.54636231360687e-10</v>
      </c>
      <c r="IN419">
        <v>-0.0404303883988718</v>
      </c>
      <c r="IO419">
        <v>-0.0177815531441476</v>
      </c>
      <c r="IP419">
        <v>0.00205572605671414</v>
      </c>
      <c r="IQ419">
        <v>-1.65519735432211e-05</v>
      </c>
      <c r="IR419">
        <v>-4</v>
      </c>
      <c r="IS419">
        <v>1848</v>
      </c>
      <c r="IT419">
        <v>1</v>
      </c>
      <c r="IU419">
        <v>25</v>
      </c>
      <c r="IV419">
        <v>24631.7</v>
      </c>
      <c r="IW419">
        <v>24631.7</v>
      </c>
      <c r="IX419">
        <v>0.421143</v>
      </c>
      <c r="IY419">
        <v>2.65015</v>
      </c>
      <c r="IZ419">
        <v>1.54785</v>
      </c>
      <c r="JA419">
        <v>2.30347</v>
      </c>
      <c r="JB419">
        <v>1.34644</v>
      </c>
      <c r="JC419">
        <v>2.29248</v>
      </c>
      <c r="JD419">
        <v>33.6254</v>
      </c>
      <c r="JE419">
        <v>24.2188</v>
      </c>
      <c r="JF419">
        <v>18</v>
      </c>
      <c r="JG419">
        <v>502.334</v>
      </c>
      <c r="JH419">
        <v>410.482</v>
      </c>
      <c r="JI419">
        <v>24.9998</v>
      </c>
      <c r="JJ419">
        <v>26.68</v>
      </c>
      <c r="JK419">
        <v>30</v>
      </c>
      <c r="JL419">
        <v>26.6142</v>
      </c>
      <c r="JM419">
        <v>26.5529</v>
      </c>
      <c r="JN419">
        <v>8.4175</v>
      </c>
      <c r="JO419">
        <v>30.1509</v>
      </c>
      <c r="JP419">
        <v>76.6899</v>
      </c>
      <c r="JQ419">
        <v>25</v>
      </c>
      <c r="JR419">
        <v>117.356</v>
      </c>
      <c r="JS419">
        <v>19.7349</v>
      </c>
      <c r="JT419">
        <v>102.314</v>
      </c>
      <c r="JU419">
        <v>103.089</v>
      </c>
    </row>
    <row r="420" spans="1:281">
      <c r="A420">
        <v>404</v>
      </c>
      <c r="B420">
        <v>1659029535.1</v>
      </c>
      <c r="C420">
        <v>5852</v>
      </c>
      <c r="D420" t="s">
        <v>1236</v>
      </c>
      <c r="E420" t="s">
        <v>1237</v>
      </c>
      <c r="F420">
        <v>5</v>
      </c>
      <c r="G420" t="s">
        <v>1199</v>
      </c>
      <c r="H420" t="s">
        <v>417</v>
      </c>
      <c r="I420">
        <v>1659029527.6</v>
      </c>
      <c r="J420">
        <f>(K420)/1000</f>
        <v>0</v>
      </c>
      <c r="K420">
        <f>IF(CZ420, AN420, AH420)</f>
        <v>0</v>
      </c>
      <c r="L420">
        <f>IF(CZ420, AI420, AG420)</f>
        <v>0</v>
      </c>
      <c r="M420">
        <f>DB420 - IF(AU420&gt;1, L420*CV420*100.0/(AW420*DP420), 0)</f>
        <v>0</v>
      </c>
      <c r="N420">
        <f>((T420-J420/2)*M420-L420)/(T420+J420/2)</f>
        <v>0</v>
      </c>
      <c r="O420">
        <f>N420*(DI420+DJ420)/1000.0</f>
        <v>0</v>
      </c>
      <c r="P420">
        <f>(DB420 - IF(AU420&gt;1, L420*CV420*100.0/(AW420*DP420), 0))*(DI420+DJ420)/1000.0</f>
        <v>0</v>
      </c>
      <c r="Q420">
        <f>2.0/((1/S420-1/R420)+SIGN(S420)*SQRT((1/S420-1/R420)*(1/S420-1/R420) + 4*CW420/((CW420+1)*(CW420+1))*(2*1/S420*1/R420-1/R420*1/R420)))</f>
        <v>0</v>
      </c>
      <c r="R420">
        <f>IF(LEFT(CX420,1)&lt;&gt;"0",IF(LEFT(CX420,1)="1",3.0,CY420),$D$5+$E$5*(DP420*DI420/($K$5*1000))+$F$5*(DP420*DI420/($K$5*1000))*MAX(MIN(CV420,$J$5),$I$5)*MAX(MIN(CV420,$J$5),$I$5)+$G$5*MAX(MIN(CV420,$J$5),$I$5)*(DP420*DI420/($K$5*1000))+$H$5*(DP420*DI420/($K$5*1000))*(DP420*DI420/($K$5*1000)))</f>
        <v>0</v>
      </c>
      <c r="S420">
        <f>J420*(1000-(1000*0.61365*exp(17.502*W420/(240.97+W420))/(DI420+DJ420)+DD420)/2)/(1000*0.61365*exp(17.502*W420/(240.97+W420))/(DI420+DJ420)-DD420)</f>
        <v>0</v>
      </c>
      <c r="T420">
        <f>1/((CW420+1)/(Q420/1.6)+1/(R420/1.37)) + CW420/((CW420+1)/(Q420/1.6) + CW420/(R420/1.37))</f>
        <v>0</v>
      </c>
      <c r="U420">
        <f>(CR420*CU420)</f>
        <v>0</v>
      </c>
      <c r="V420">
        <f>(DK420+(U420+2*0.95*5.67E-8*(((DK420+$B$7)+273)^4-(DK420+273)^4)-44100*J420)/(1.84*29.3*R420+8*0.95*5.67E-8*(DK420+273)^3))</f>
        <v>0</v>
      </c>
      <c r="W420">
        <f>($C$7*DL420+$D$7*DM420+$E$7*V420)</f>
        <v>0</v>
      </c>
      <c r="X420">
        <f>0.61365*exp(17.502*W420/(240.97+W420))</f>
        <v>0</v>
      </c>
      <c r="Y420">
        <f>(Z420/AA420*100)</f>
        <v>0</v>
      </c>
      <c r="Z420">
        <f>DD420*(DI420+DJ420)/1000</f>
        <v>0</v>
      </c>
      <c r="AA420">
        <f>0.61365*exp(17.502*DK420/(240.97+DK420))</f>
        <v>0</v>
      </c>
      <c r="AB420">
        <f>(X420-DD420*(DI420+DJ420)/1000)</f>
        <v>0</v>
      </c>
      <c r="AC420">
        <f>(-J420*44100)</f>
        <v>0</v>
      </c>
      <c r="AD420">
        <f>2*29.3*R420*0.92*(DK420-W420)</f>
        <v>0</v>
      </c>
      <c r="AE420">
        <f>2*0.95*5.67E-8*(((DK420+$B$7)+273)^4-(W420+273)^4)</f>
        <v>0</v>
      </c>
      <c r="AF420">
        <f>U420+AE420+AC420+AD420</f>
        <v>0</v>
      </c>
      <c r="AG420">
        <f>DH420*AU420*(DC420-DB420*(1000-AU420*DE420)/(1000-AU420*DD420))/(100*CV420)</f>
        <v>0</v>
      </c>
      <c r="AH420">
        <f>1000*DH420*AU420*(DD420-DE420)/(100*CV420*(1000-AU420*DD420))</f>
        <v>0</v>
      </c>
      <c r="AI420">
        <f>(AJ420 - AK420 - DI420*1E3/(8.314*(DK420+273.15)) * AM420/DH420 * AL420) * DH420/(100*CV420) * (1000 - DE420)/1000</f>
        <v>0</v>
      </c>
      <c r="AJ420">
        <v>129.514077111324</v>
      </c>
      <c r="AK420">
        <v>137.854721212121</v>
      </c>
      <c r="AL420">
        <v>-3.23452952630225</v>
      </c>
      <c r="AM420">
        <v>66.0504921813524</v>
      </c>
      <c r="AN420">
        <f>(AP420 - AO420 + DI420*1E3/(8.314*(DK420+273.15)) * AR420/DH420 * AQ420) * DH420/(100*CV420) * 1000/(1000 - AP420)</f>
        <v>0</v>
      </c>
      <c r="AO420">
        <v>19.6736077433333</v>
      </c>
      <c r="AP420">
        <v>25.5526832167832</v>
      </c>
      <c r="AQ420">
        <v>-0.0121669090908947</v>
      </c>
      <c r="AR420">
        <v>92.47</v>
      </c>
      <c r="AS420">
        <v>0</v>
      </c>
      <c r="AT420">
        <v>0</v>
      </c>
      <c r="AU420">
        <f>IF(AS420*$H$13&gt;=AW420,1.0,(AW420/(AW420-AS420*$H$13)))</f>
        <v>0</v>
      </c>
      <c r="AV420">
        <f>(AU420-1)*100</f>
        <v>0</v>
      </c>
      <c r="AW420">
        <f>MAX(0,($B$13+$C$13*DP420)/(1+$D$13*DP420)*DI420/(DK420+273)*$E$13)</f>
        <v>0</v>
      </c>
      <c r="AX420" t="s">
        <v>418</v>
      </c>
      <c r="AY420" t="s">
        <v>418</v>
      </c>
      <c r="AZ420">
        <v>0</v>
      </c>
      <c r="BA420">
        <v>0</v>
      </c>
      <c r="BB420">
        <f>1-AZ420/BA420</f>
        <v>0</v>
      </c>
      <c r="BC420">
        <v>0</v>
      </c>
      <c r="BD420" t="s">
        <v>418</v>
      </c>
      <c r="BE420" t="s">
        <v>418</v>
      </c>
      <c r="BF420">
        <v>0</v>
      </c>
      <c r="BG420">
        <v>0</v>
      </c>
      <c r="BH420">
        <f>1-BF420/BG420</f>
        <v>0</v>
      </c>
      <c r="BI420">
        <v>0.5</v>
      </c>
      <c r="BJ420">
        <f>CS420</f>
        <v>0</v>
      </c>
      <c r="BK420">
        <f>L420</f>
        <v>0</v>
      </c>
      <c r="BL420">
        <f>BH420*BI420*BJ420</f>
        <v>0</v>
      </c>
      <c r="BM420">
        <f>(BK420-BC420)/BJ420</f>
        <v>0</v>
      </c>
      <c r="BN420">
        <f>(BA420-BG420)/BG420</f>
        <v>0</v>
      </c>
      <c r="BO420">
        <f>AZ420/(BB420+AZ420/BG420)</f>
        <v>0</v>
      </c>
      <c r="BP420" t="s">
        <v>418</v>
      </c>
      <c r="BQ420">
        <v>0</v>
      </c>
      <c r="BR420">
        <f>IF(BQ420&lt;&gt;0, BQ420, BO420)</f>
        <v>0</v>
      </c>
      <c r="BS420">
        <f>1-BR420/BG420</f>
        <v>0</v>
      </c>
      <c r="BT420">
        <f>(BG420-BF420)/(BG420-BR420)</f>
        <v>0</v>
      </c>
      <c r="BU420">
        <f>(BA420-BG420)/(BA420-BR420)</f>
        <v>0</v>
      </c>
      <c r="BV420">
        <f>(BG420-BF420)/(BG420-AZ420)</f>
        <v>0</v>
      </c>
      <c r="BW420">
        <f>(BA420-BG420)/(BA420-AZ420)</f>
        <v>0</v>
      </c>
      <c r="BX420">
        <f>(BT420*BR420/BF420)</f>
        <v>0</v>
      </c>
      <c r="BY420">
        <f>(1-BX420)</f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f>$B$11*DQ420+$C$11*DR420+$F$11*EC420*(1-EF420)</f>
        <v>0</v>
      </c>
      <c r="CS420">
        <f>CR420*CT420</f>
        <v>0</v>
      </c>
      <c r="CT420">
        <f>($B$11*$D$9+$C$11*$D$9+$F$11*((EP420+EH420)/MAX(EP420+EH420+EQ420, 0.1)*$I$9+EQ420/MAX(EP420+EH420+EQ420, 0.1)*$J$9))/($B$11+$C$11+$F$11)</f>
        <v>0</v>
      </c>
      <c r="CU420">
        <f>($B$11*$K$9+$C$11*$K$9+$F$11*((EP420+EH420)/MAX(EP420+EH420+EQ420, 0.1)*$P$9+EQ420/MAX(EP420+EH420+EQ420, 0.1)*$Q$9))/($B$11+$C$11+$F$11)</f>
        <v>0</v>
      </c>
      <c r="CV420">
        <v>6</v>
      </c>
      <c r="CW420">
        <v>0.5</v>
      </c>
      <c r="CX420" t="s">
        <v>419</v>
      </c>
      <c r="CY420">
        <v>2</v>
      </c>
      <c r="CZ420" t="b">
        <v>1</v>
      </c>
      <c r="DA420">
        <v>1659029527.6</v>
      </c>
      <c r="DB420">
        <v>156.083851851852</v>
      </c>
      <c r="DC420">
        <v>143.05862962963</v>
      </c>
      <c r="DD420">
        <v>25.6024962962963</v>
      </c>
      <c r="DE420">
        <v>19.7520444444444</v>
      </c>
      <c r="DF420">
        <v>151.142962962963</v>
      </c>
      <c r="DG420">
        <v>25.0581185185185</v>
      </c>
      <c r="DH420">
        <v>500.062111111111</v>
      </c>
      <c r="DI420">
        <v>90.3716407407407</v>
      </c>
      <c r="DJ420">
        <v>0.0464386925925926</v>
      </c>
      <c r="DK420">
        <v>27.3517333333333</v>
      </c>
      <c r="DL420">
        <v>27.5713740740741</v>
      </c>
      <c r="DM420">
        <v>999.9</v>
      </c>
      <c r="DN420">
        <v>0</v>
      </c>
      <c r="DO420">
        <v>0</v>
      </c>
      <c r="DP420">
        <v>10000.9259259259</v>
      </c>
      <c r="DQ420">
        <v>0</v>
      </c>
      <c r="DR420">
        <v>18.0435111111111</v>
      </c>
      <c r="DS420">
        <v>13.0251185185185</v>
      </c>
      <c r="DT420">
        <v>160.185333333333</v>
      </c>
      <c r="DU420">
        <v>145.942444444444</v>
      </c>
      <c r="DV420">
        <v>5.85044666666667</v>
      </c>
      <c r="DW420">
        <v>143.05862962963</v>
      </c>
      <c r="DX420">
        <v>19.7520444444444</v>
      </c>
      <c r="DY420">
        <v>2.31373962962963</v>
      </c>
      <c r="DZ420">
        <v>1.78502444444444</v>
      </c>
      <c r="EA420">
        <v>19.772362962963</v>
      </c>
      <c r="EB420">
        <v>15.6561555555556</v>
      </c>
      <c r="EC420">
        <v>2000.01851851852</v>
      </c>
      <c r="ED420">
        <v>0.979999370370371</v>
      </c>
      <c r="EE420">
        <v>0.0200007814814815</v>
      </c>
      <c r="EF420">
        <v>0</v>
      </c>
      <c r="EG420">
        <v>795.224592592592</v>
      </c>
      <c r="EH420">
        <v>5.00063</v>
      </c>
      <c r="EI420">
        <v>15663.437037037</v>
      </c>
      <c r="EJ420">
        <v>17257.0444444444</v>
      </c>
      <c r="EK420">
        <v>38.437</v>
      </c>
      <c r="EL420">
        <v>38.437</v>
      </c>
      <c r="EM420">
        <v>37.937</v>
      </c>
      <c r="EN420">
        <v>37.75</v>
      </c>
      <c r="EO420">
        <v>39.4347037037037</v>
      </c>
      <c r="EP420">
        <v>1955.11888888889</v>
      </c>
      <c r="EQ420">
        <v>39.8988888888889</v>
      </c>
      <c r="ER420">
        <v>0</v>
      </c>
      <c r="ES420">
        <v>1659029533.9</v>
      </c>
      <c r="ET420">
        <v>0</v>
      </c>
      <c r="EU420">
        <v>795.21088</v>
      </c>
      <c r="EV420">
        <v>11.6219230767785</v>
      </c>
      <c r="EW420">
        <v>225.199999566041</v>
      </c>
      <c r="EX420">
        <v>15663.912</v>
      </c>
      <c r="EY420">
        <v>15</v>
      </c>
      <c r="EZ420">
        <v>0</v>
      </c>
      <c r="FA420" t="s">
        <v>420</v>
      </c>
      <c r="FB420">
        <v>1657551626.5</v>
      </c>
      <c r="FC420">
        <v>1657551629</v>
      </c>
      <c r="FD420">
        <v>0</v>
      </c>
      <c r="FE420">
        <v>0.403</v>
      </c>
      <c r="FF420">
        <v>0.009</v>
      </c>
      <c r="FG420">
        <v>9.41</v>
      </c>
      <c r="FH420">
        <v>0.087</v>
      </c>
      <c r="FI420">
        <v>417</v>
      </c>
      <c r="FJ420">
        <v>17</v>
      </c>
      <c r="FK420">
        <v>1.61</v>
      </c>
      <c r="FL420">
        <v>0.59</v>
      </c>
      <c r="FM420">
        <v>11.92060425</v>
      </c>
      <c r="FN420">
        <v>16.6723820262664</v>
      </c>
      <c r="FO420">
        <v>1.63584441240891</v>
      </c>
      <c r="FP420">
        <v>0</v>
      </c>
      <c r="FQ420">
        <v>794.580323529412</v>
      </c>
      <c r="FR420">
        <v>9.65841101496079</v>
      </c>
      <c r="FS420">
        <v>0.973698610230085</v>
      </c>
      <c r="FT420">
        <v>0</v>
      </c>
      <c r="FU420">
        <v>5.820736</v>
      </c>
      <c r="FV420">
        <v>0.54100052532832</v>
      </c>
      <c r="FW420">
        <v>0.0596900130591374</v>
      </c>
      <c r="FX420">
        <v>0</v>
      </c>
      <c r="FY420">
        <v>0</v>
      </c>
      <c r="FZ420">
        <v>3</v>
      </c>
      <c r="GA420" t="s">
        <v>427</v>
      </c>
      <c r="GB420">
        <v>2.97416</v>
      </c>
      <c r="GC420">
        <v>2.69986</v>
      </c>
      <c r="GD420">
        <v>0.0330688</v>
      </c>
      <c r="GE420">
        <v>0.0309455</v>
      </c>
      <c r="GF420">
        <v>0.10763</v>
      </c>
      <c r="GG420">
        <v>0.0907091</v>
      </c>
      <c r="GH420">
        <v>37647.3</v>
      </c>
      <c r="GI420">
        <v>41254.6</v>
      </c>
      <c r="GJ420">
        <v>35283.9</v>
      </c>
      <c r="GK420">
        <v>38611.6</v>
      </c>
      <c r="GL420">
        <v>44636.6</v>
      </c>
      <c r="GM420">
        <v>50706.7</v>
      </c>
      <c r="GN420">
        <v>55155.9</v>
      </c>
      <c r="GO420">
        <v>61933.1</v>
      </c>
      <c r="GP420">
        <v>1.9892</v>
      </c>
      <c r="GQ420">
        <v>1.8458</v>
      </c>
      <c r="GR420">
        <v>0.129342</v>
      </c>
      <c r="GS420">
        <v>0</v>
      </c>
      <c r="GT420">
        <v>25.3673</v>
      </c>
      <c r="GU420">
        <v>999.9</v>
      </c>
      <c r="GV420">
        <v>56.287</v>
      </c>
      <c r="GW420">
        <v>29.265</v>
      </c>
      <c r="GX420">
        <v>25.4341</v>
      </c>
      <c r="GY420">
        <v>56.2054</v>
      </c>
      <c r="GZ420">
        <v>43.0649</v>
      </c>
      <c r="HA420">
        <v>1</v>
      </c>
      <c r="HB420">
        <v>-0.0409756</v>
      </c>
      <c r="HC420">
        <v>0.145969</v>
      </c>
      <c r="HD420">
        <v>20.1127</v>
      </c>
      <c r="HE420">
        <v>5.19692</v>
      </c>
      <c r="HF420">
        <v>12.004</v>
      </c>
      <c r="HG420">
        <v>4.976</v>
      </c>
      <c r="HH420">
        <v>3.2932</v>
      </c>
      <c r="HI420">
        <v>9999</v>
      </c>
      <c r="HJ420">
        <v>9999</v>
      </c>
      <c r="HK420">
        <v>9999</v>
      </c>
      <c r="HL420">
        <v>629.3</v>
      </c>
      <c r="HM420">
        <v>1.86313</v>
      </c>
      <c r="HN420">
        <v>1.86798</v>
      </c>
      <c r="HO420">
        <v>1.8678</v>
      </c>
      <c r="HP420">
        <v>1.86893</v>
      </c>
      <c r="HQ420">
        <v>1.86981</v>
      </c>
      <c r="HR420">
        <v>1.86584</v>
      </c>
      <c r="HS420">
        <v>1.86691</v>
      </c>
      <c r="HT420">
        <v>1.86829</v>
      </c>
      <c r="HU420">
        <v>5</v>
      </c>
      <c r="HV420">
        <v>0</v>
      </c>
      <c r="HW420">
        <v>0</v>
      </c>
      <c r="HX420">
        <v>0</v>
      </c>
      <c r="HY420" t="s">
        <v>422</v>
      </c>
      <c r="HZ420" t="s">
        <v>423</v>
      </c>
      <c r="IA420" t="s">
        <v>424</v>
      </c>
      <c r="IB420" t="s">
        <v>424</v>
      </c>
      <c r="IC420" t="s">
        <v>424</v>
      </c>
      <c r="ID420" t="s">
        <v>424</v>
      </c>
      <c r="IE420">
        <v>0</v>
      </c>
      <c r="IF420">
        <v>100</v>
      </c>
      <c r="IG420">
        <v>100</v>
      </c>
      <c r="IH420">
        <v>4.801</v>
      </c>
      <c r="II420">
        <v>0.5418</v>
      </c>
      <c r="IJ420">
        <v>4.02706509432224</v>
      </c>
      <c r="IK420">
        <v>0.00601174518973114</v>
      </c>
      <c r="IL420">
        <v>2.77886958061485e-07</v>
      </c>
      <c r="IM420">
        <v>-3.54636231360687e-10</v>
      </c>
      <c r="IN420">
        <v>-0.0404303883988718</v>
      </c>
      <c r="IO420">
        <v>-0.0177815531441476</v>
      </c>
      <c r="IP420">
        <v>0.00205572605671414</v>
      </c>
      <c r="IQ420">
        <v>-1.65519735432211e-05</v>
      </c>
      <c r="IR420">
        <v>-4</v>
      </c>
      <c r="IS420">
        <v>1848</v>
      </c>
      <c r="IT420">
        <v>1</v>
      </c>
      <c r="IU420">
        <v>25</v>
      </c>
      <c r="IV420">
        <v>24631.8</v>
      </c>
      <c r="IW420">
        <v>24631.8</v>
      </c>
      <c r="IX420">
        <v>0.386963</v>
      </c>
      <c r="IY420">
        <v>2.63428</v>
      </c>
      <c r="IZ420">
        <v>1.54785</v>
      </c>
      <c r="JA420">
        <v>2.30347</v>
      </c>
      <c r="JB420">
        <v>1.34644</v>
      </c>
      <c r="JC420">
        <v>2.44141</v>
      </c>
      <c r="JD420">
        <v>33.6029</v>
      </c>
      <c r="JE420">
        <v>24.2188</v>
      </c>
      <c r="JF420">
        <v>18</v>
      </c>
      <c r="JG420">
        <v>502.995</v>
      </c>
      <c r="JH420">
        <v>410.611</v>
      </c>
      <c r="JI420">
        <v>25</v>
      </c>
      <c r="JJ420">
        <v>26.68</v>
      </c>
      <c r="JK420">
        <v>30.0005</v>
      </c>
      <c r="JL420">
        <v>26.6142</v>
      </c>
      <c r="JM420">
        <v>26.5551</v>
      </c>
      <c r="JN420">
        <v>7.6578</v>
      </c>
      <c r="JO420">
        <v>30.1509</v>
      </c>
      <c r="JP420">
        <v>76.6899</v>
      </c>
      <c r="JQ420">
        <v>25</v>
      </c>
      <c r="JR420">
        <v>97.2509</v>
      </c>
      <c r="JS420">
        <v>19.5976</v>
      </c>
      <c r="JT420">
        <v>102.315</v>
      </c>
      <c r="JU420">
        <v>103.088</v>
      </c>
    </row>
    <row r="421" spans="1:281">
      <c r="A421">
        <v>405</v>
      </c>
      <c r="B421">
        <v>1659029540.1</v>
      </c>
      <c r="C421">
        <v>5857</v>
      </c>
      <c r="D421" t="s">
        <v>1238</v>
      </c>
      <c r="E421" t="s">
        <v>1239</v>
      </c>
      <c r="F421">
        <v>5</v>
      </c>
      <c r="G421" t="s">
        <v>1199</v>
      </c>
      <c r="H421" t="s">
        <v>417</v>
      </c>
      <c r="I421">
        <v>1659029532.31429</v>
      </c>
      <c r="J421">
        <f>(K421)/1000</f>
        <v>0</v>
      </c>
      <c r="K421">
        <f>IF(CZ421, AN421, AH421)</f>
        <v>0</v>
      </c>
      <c r="L421">
        <f>IF(CZ421, AI421, AG421)</f>
        <v>0</v>
      </c>
      <c r="M421">
        <f>DB421 - IF(AU421&gt;1, L421*CV421*100.0/(AW421*DP421), 0)</f>
        <v>0</v>
      </c>
      <c r="N421">
        <f>((T421-J421/2)*M421-L421)/(T421+J421/2)</f>
        <v>0</v>
      </c>
      <c r="O421">
        <f>N421*(DI421+DJ421)/1000.0</f>
        <v>0</v>
      </c>
      <c r="P421">
        <f>(DB421 - IF(AU421&gt;1, L421*CV421*100.0/(AW421*DP421), 0))*(DI421+DJ421)/1000.0</f>
        <v>0</v>
      </c>
      <c r="Q421">
        <f>2.0/((1/S421-1/R421)+SIGN(S421)*SQRT((1/S421-1/R421)*(1/S421-1/R421) + 4*CW421/((CW421+1)*(CW421+1))*(2*1/S421*1/R421-1/R421*1/R421)))</f>
        <v>0</v>
      </c>
      <c r="R421">
        <f>IF(LEFT(CX421,1)&lt;&gt;"0",IF(LEFT(CX421,1)="1",3.0,CY421),$D$5+$E$5*(DP421*DI421/($K$5*1000))+$F$5*(DP421*DI421/($K$5*1000))*MAX(MIN(CV421,$J$5),$I$5)*MAX(MIN(CV421,$J$5),$I$5)+$G$5*MAX(MIN(CV421,$J$5),$I$5)*(DP421*DI421/($K$5*1000))+$H$5*(DP421*DI421/($K$5*1000))*(DP421*DI421/($K$5*1000)))</f>
        <v>0</v>
      </c>
      <c r="S421">
        <f>J421*(1000-(1000*0.61365*exp(17.502*W421/(240.97+W421))/(DI421+DJ421)+DD421)/2)/(1000*0.61365*exp(17.502*W421/(240.97+W421))/(DI421+DJ421)-DD421)</f>
        <v>0</v>
      </c>
      <c r="T421">
        <f>1/((CW421+1)/(Q421/1.6)+1/(R421/1.37)) + CW421/((CW421+1)/(Q421/1.6) + CW421/(R421/1.37))</f>
        <v>0</v>
      </c>
      <c r="U421">
        <f>(CR421*CU421)</f>
        <v>0</v>
      </c>
      <c r="V421">
        <f>(DK421+(U421+2*0.95*5.67E-8*(((DK421+$B$7)+273)^4-(DK421+273)^4)-44100*J421)/(1.84*29.3*R421+8*0.95*5.67E-8*(DK421+273)^3))</f>
        <v>0</v>
      </c>
      <c r="W421">
        <f>($C$7*DL421+$D$7*DM421+$E$7*V421)</f>
        <v>0</v>
      </c>
      <c r="X421">
        <f>0.61365*exp(17.502*W421/(240.97+W421))</f>
        <v>0</v>
      </c>
      <c r="Y421">
        <f>(Z421/AA421*100)</f>
        <v>0</v>
      </c>
      <c r="Z421">
        <f>DD421*(DI421+DJ421)/1000</f>
        <v>0</v>
      </c>
      <c r="AA421">
        <f>0.61365*exp(17.502*DK421/(240.97+DK421))</f>
        <v>0</v>
      </c>
      <c r="AB421">
        <f>(X421-DD421*(DI421+DJ421)/1000)</f>
        <v>0</v>
      </c>
      <c r="AC421">
        <f>(-J421*44100)</f>
        <v>0</v>
      </c>
      <c r="AD421">
        <f>2*29.3*R421*0.92*(DK421-W421)</f>
        <v>0</v>
      </c>
      <c r="AE421">
        <f>2*0.95*5.67E-8*(((DK421+$B$7)+273)^4-(W421+273)^4)</f>
        <v>0</v>
      </c>
      <c r="AF421">
        <f>U421+AE421+AC421+AD421</f>
        <v>0</v>
      </c>
      <c r="AG421">
        <f>DH421*AU421*(DC421-DB421*(1000-AU421*DE421)/(1000-AU421*DD421))/(100*CV421)</f>
        <v>0</v>
      </c>
      <c r="AH421">
        <f>1000*DH421*AU421*(DD421-DE421)/(100*CV421*(1000-AU421*DD421))</f>
        <v>0</v>
      </c>
      <c r="AI421">
        <f>(AJ421 - AK421 - DI421*1E3/(8.314*(DK421+273.15)) * AM421/DH421 * AL421) * DH421/(100*CV421) * (1000 - DE421)/1000</f>
        <v>0</v>
      </c>
      <c r="AJ421">
        <v>112.607436180787</v>
      </c>
      <c r="AK421">
        <v>122.220660606061</v>
      </c>
      <c r="AL421">
        <v>-3.1702230732321</v>
      </c>
      <c r="AM421">
        <v>66.0504921813524</v>
      </c>
      <c r="AN421">
        <f>(AP421 - AO421 + DI421*1E3/(8.314*(DK421+273.15)) * AR421/DH421 * AQ421) * DH421/(100*CV421) * 1000/(1000 - AP421)</f>
        <v>0</v>
      </c>
      <c r="AO421">
        <v>19.6594770297403</v>
      </c>
      <c r="AP421">
        <v>25.5357979020979</v>
      </c>
      <c r="AQ421">
        <v>-0.00535903030300957</v>
      </c>
      <c r="AR421">
        <v>92.47</v>
      </c>
      <c r="AS421">
        <v>0</v>
      </c>
      <c r="AT421">
        <v>0</v>
      </c>
      <c r="AU421">
        <f>IF(AS421*$H$13&gt;=AW421,1.0,(AW421/(AW421-AS421*$H$13)))</f>
        <v>0</v>
      </c>
      <c r="AV421">
        <f>(AU421-1)*100</f>
        <v>0</v>
      </c>
      <c r="AW421">
        <f>MAX(0,($B$13+$C$13*DP421)/(1+$D$13*DP421)*DI421/(DK421+273)*$E$13)</f>
        <v>0</v>
      </c>
      <c r="AX421" t="s">
        <v>418</v>
      </c>
      <c r="AY421" t="s">
        <v>418</v>
      </c>
      <c r="AZ421">
        <v>0</v>
      </c>
      <c r="BA421">
        <v>0</v>
      </c>
      <c r="BB421">
        <f>1-AZ421/BA421</f>
        <v>0</v>
      </c>
      <c r="BC421">
        <v>0</v>
      </c>
      <c r="BD421" t="s">
        <v>418</v>
      </c>
      <c r="BE421" t="s">
        <v>418</v>
      </c>
      <c r="BF421">
        <v>0</v>
      </c>
      <c r="BG421">
        <v>0</v>
      </c>
      <c r="BH421">
        <f>1-BF421/BG421</f>
        <v>0</v>
      </c>
      <c r="BI421">
        <v>0.5</v>
      </c>
      <c r="BJ421">
        <f>CS421</f>
        <v>0</v>
      </c>
      <c r="BK421">
        <f>L421</f>
        <v>0</v>
      </c>
      <c r="BL421">
        <f>BH421*BI421*BJ421</f>
        <v>0</v>
      </c>
      <c r="BM421">
        <f>(BK421-BC421)/BJ421</f>
        <v>0</v>
      </c>
      <c r="BN421">
        <f>(BA421-BG421)/BG421</f>
        <v>0</v>
      </c>
      <c r="BO421">
        <f>AZ421/(BB421+AZ421/BG421)</f>
        <v>0</v>
      </c>
      <c r="BP421" t="s">
        <v>418</v>
      </c>
      <c r="BQ421">
        <v>0</v>
      </c>
      <c r="BR421">
        <f>IF(BQ421&lt;&gt;0, BQ421, BO421)</f>
        <v>0</v>
      </c>
      <c r="BS421">
        <f>1-BR421/BG421</f>
        <v>0</v>
      </c>
      <c r="BT421">
        <f>(BG421-BF421)/(BG421-BR421)</f>
        <v>0</v>
      </c>
      <c r="BU421">
        <f>(BA421-BG421)/(BA421-BR421)</f>
        <v>0</v>
      </c>
      <c r="BV421">
        <f>(BG421-BF421)/(BG421-AZ421)</f>
        <v>0</v>
      </c>
      <c r="BW421">
        <f>(BA421-BG421)/(BA421-AZ421)</f>
        <v>0</v>
      </c>
      <c r="BX421">
        <f>(BT421*BR421/BF421)</f>
        <v>0</v>
      </c>
      <c r="BY421">
        <f>(1-BX421)</f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f>$B$11*DQ421+$C$11*DR421+$F$11*EC421*(1-EF421)</f>
        <v>0</v>
      </c>
      <c r="CS421">
        <f>CR421*CT421</f>
        <v>0</v>
      </c>
      <c r="CT421">
        <f>($B$11*$D$9+$C$11*$D$9+$F$11*((EP421+EH421)/MAX(EP421+EH421+EQ421, 0.1)*$I$9+EQ421/MAX(EP421+EH421+EQ421, 0.1)*$J$9))/($B$11+$C$11+$F$11)</f>
        <v>0</v>
      </c>
      <c r="CU421">
        <f>($B$11*$K$9+$C$11*$K$9+$F$11*((EP421+EH421)/MAX(EP421+EH421+EQ421, 0.1)*$P$9+EQ421/MAX(EP421+EH421+EQ421, 0.1)*$Q$9))/($B$11+$C$11+$F$11)</f>
        <v>0</v>
      </c>
      <c r="CV421">
        <v>6</v>
      </c>
      <c r="CW421">
        <v>0.5</v>
      </c>
      <c r="CX421" t="s">
        <v>419</v>
      </c>
      <c r="CY421">
        <v>2</v>
      </c>
      <c r="CZ421" t="b">
        <v>1</v>
      </c>
      <c r="DA421">
        <v>1659029532.31429</v>
      </c>
      <c r="DB421">
        <v>141.597107142857</v>
      </c>
      <c r="DC421">
        <v>127.291821428571</v>
      </c>
      <c r="DD421">
        <v>25.5767428571429</v>
      </c>
      <c r="DE421">
        <v>19.6974464285714</v>
      </c>
      <c r="DF421">
        <v>136.743714285714</v>
      </c>
      <c r="DG421">
        <v>25.0336821428571</v>
      </c>
      <c r="DH421">
        <v>500.060964285714</v>
      </c>
      <c r="DI421">
        <v>90.3718714285714</v>
      </c>
      <c r="DJ421">
        <v>0.0463166607142857</v>
      </c>
      <c r="DK421">
        <v>27.34425</v>
      </c>
      <c r="DL421">
        <v>27.5310142857143</v>
      </c>
      <c r="DM421">
        <v>999.9</v>
      </c>
      <c r="DN421">
        <v>0</v>
      </c>
      <c r="DO421">
        <v>0</v>
      </c>
      <c r="DP421">
        <v>10006.0714285714</v>
      </c>
      <c r="DQ421">
        <v>0</v>
      </c>
      <c r="DR421">
        <v>18.0433357142857</v>
      </c>
      <c r="DS421">
        <v>14.3053035714286</v>
      </c>
      <c r="DT421">
        <v>145.314321428571</v>
      </c>
      <c r="DU421">
        <v>129.850285714286</v>
      </c>
      <c r="DV421">
        <v>5.87929392857143</v>
      </c>
      <c r="DW421">
        <v>127.291821428571</v>
      </c>
      <c r="DX421">
        <v>19.6974464285714</v>
      </c>
      <c r="DY421">
        <v>2.31141821428571</v>
      </c>
      <c r="DZ421">
        <v>1.780095</v>
      </c>
      <c r="EA421">
        <v>19.7561785714286</v>
      </c>
      <c r="EB421">
        <v>15.6130214285714</v>
      </c>
      <c r="EC421">
        <v>2000.0025</v>
      </c>
      <c r="ED421">
        <v>0.98000025</v>
      </c>
      <c r="EE421">
        <v>0.0199999214285714</v>
      </c>
      <c r="EF421">
        <v>0</v>
      </c>
      <c r="EG421">
        <v>796.272535714286</v>
      </c>
      <c r="EH421">
        <v>5.00063</v>
      </c>
      <c r="EI421">
        <v>15682.8</v>
      </c>
      <c r="EJ421">
        <v>17256.9178571429</v>
      </c>
      <c r="EK421">
        <v>38.437</v>
      </c>
      <c r="EL421">
        <v>38.437</v>
      </c>
      <c r="EM421">
        <v>37.937</v>
      </c>
      <c r="EN421">
        <v>37.75</v>
      </c>
      <c r="EO421">
        <v>39.4347857142857</v>
      </c>
      <c r="EP421">
        <v>1955.105</v>
      </c>
      <c r="EQ421">
        <v>39.8967857142857</v>
      </c>
      <c r="ER421">
        <v>0</v>
      </c>
      <c r="ES421">
        <v>1659029539.3</v>
      </c>
      <c r="ET421">
        <v>0</v>
      </c>
      <c r="EU421">
        <v>796.369153846154</v>
      </c>
      <c r="EV421">
        <v>14.79179488529</v>
      </c>
      <c r="EW421">
        <v>275.052991540409</v>
      </c>
      <c r="EX421">
        <v>15685.1346153846</v>
      </c>
      <c r="EY421">
        <v>15</v>
      </c>
      <c r="EZ421">
        <v>0</v>
      </c>
      <c r="FA421" t="s">
        <v>420</v>
      </c>
      <c r="FB421">
        <v>1657551626.5</v>
      </c>
      <c r="FC421">
        <v>1657551629</v>
      </c>
      <c r="FD421">
        <v>0</v>
      </c>
      <c r="FE421">
        <v>0.403</v>
      </c>
      <c r="FF421">
        <v>0.009</v>
      </c>
      <c r="FG421">
        <v>9.41</v>
      </c>
      <c r="FH421">
        <v>0.087</v>
      </c>
      <c r="FI421">
        <v>417</v>
      </c>
      <c r="FJ421">
        <v>17</v>
      </c>
      <c r="FK421">
        <v>1.61</v>
      </c>
      <c r="FL421">
        <v>0.59</v>
      </c>
      <c r="FM421">
        <v>13.2657609756098</v>
      </c>
      <c r="FN421">
        <v>15.4863135888502</v>
      </c>
      <c r="FO421">
        <v>1.59358814856838</v>
      </c>
      <c r="FP421">
        <v>0</v>
      </c>
      <c r="FQ421">
        <v>795.487117647059</v>
      </c>
      <c r="FR421">
        <v>12.3106493563932</v>
      </c>
      <c r="FS421">
        <v>1.23722207252676</v>
      </c>
      <c r="FT421">
        <v>0</v>
      </c>
      <c r="FU421">
        <v>5.85070073170732</v>
      </c>
      <c r="FV421">
        <v>0.443322648083624</v>
      </c>
      <c r="FW421">
        <v>0.0552218370287557</v>
      </c>
      <c r="FX421">
        <v>0</v>
      </c>
      <c r="FY421">
        <v>0</v>
      </c>
      <c r="FZ421">
        <v>3</v>
      </c>
      <c r="GA421" t="s">
        <v>427</v>
      </c>
      <c r="GB421">
        <v>2.97272</v>
      </c>
      <c r="GC421">
        <v>2.70052</v>
      </c>
      <c r="GD421">
        <v>0.0293581</v>
      </c>
      <c r="GE421">
        <v>0.0263601</v>
      </c>
      <c r="GF421">
        <v>0.107576</v>
      </c>
      <c r="GG421">
        <v>0.0906892</v>
      </c>
      <c r="GH421">
        <v>37792.1</v>
      </c>
      <c r="GI421">
        <v>41450.2</v>
      </c>
      <c r="GJ421">
        <v>35284.3</v>
      </c>
      <c r="GK421">
        <v>38612</v>
      </c>
      <c r="GL421">
        <v>44639.6</v>
      </c>
      <c r="GM421">
        <v>50707.1</v>
      </c>
      <c r="GN421">
        <v>55156.2</v>
      </c>
      <c r="GO421">
        <v>61932.4</v>
      </c>
      <c r="GP421">
        <v>1.9888</v>
      </c>
      <c r="GQ421">
        <v>1.8454</v>
      </c>
      <c r="GR421">
        <v>0.128001</v>
      </c>
      <c r="GS421">
        <v>0</v>
      </c>
      <c r="GT421">
        <v>25.3695</v>
      </c>
      <c r="GU421">
        <v>999.9</v>
      </c>
      <c r="GV421">
        <v>56.263</v>
      </c>
      <c r="GW421">
        <v>29.265</v>
      </c>
      <c r="GX421">
        <v>25.4233</v>
      </c>
      <c r="GY421">
        <v>56.0054</v>
      </c>
      <c r="GZ421">
        <v>43.4896</v>
      </c>
      <c r="HA421">
        <v>1</v>
      </c>
      <c r="HB421">
        <v>-0.0413415</v>
      </c>
      <c r="HC421">
        <v>0.147277</v>
      </c>
      <c r="HD421">
        <v>20.1135</v>
      </c>
      <c r="HE421">
        <v>5.19812</v>
      </c>
      <c r="HF421">
        <v>12.004</v>
      </c>
      <c r="HG421">
        <v>4.9756</v>
      </c>
      <c r="HH421">
        <v>3.2934</v>
      </c>
      <c r="HI421">
        <v>9999</v>
      </c>
      <c r="HJ421">
        <v>9999</v>
      </c>
      <c r="HK421">
        <v>9999</v>
      </c>
      <c r="HL421">
        <v>629.3</v>
      </c>
      <c r="HM421">
        <v>1.86316</v>
      </c>
      <c r="HN421">
        <v>1.86801</v>
      </c>
      <c r="HO421">
        <v>1.8678</v>
      </c>
      <c r="HP421">
        <v>1.86893</v>
      </c>
      <c r="HQ421">
        <v>1.86981</v>
      </c>
      <c r="HR421">
        <v>1.86584</v>
      </c>
      <c r="HS421">
        <v>1.86691</v>
      </c>
      <c r="HT421">
        <v>1.86832</v>
      </c>
      <c r="HU421">
        <v>5</v>
      </c>
      <c r="HV421">
        <v>0</v>
      </c>
      <c r="HW421">
        <v>0</v>
      </c>
      <c r="HX421">
        <v>0</v>
      </c>
      <c r="HY421" t="s">
        <v>422</v>
      </c>
      <c r="HZ421" t="s">
        <v>423</v>
      </c>
      <c r="IA421" t="s">
        <v>424</v>
      </c>
      <c r="IB421" t="s">
        <v>424</v>
      </c>
      <c r="IC421" t="s">
        <v>424</v>
      </c>
      <c r="ID421" t="s">
        <v>424</v>
      </c>
      <c r="IE421">
        <v>0</v>
      </c>
      <c r="IF421">
        <v>100</v>
      </c>
      <c r="IG421">
        <v>100</v>
      </c>
      <c r="IH421">
        <v>4.709</v>
      </c>
      <c r="II421">
        <v>0.5409</v>
      </c>
      <c r="IJ421">
        <v>4.02706509432224</v>
      </c>
      <c r="IK421">
        <v>0.00601174518973114</v>
      </c>
      <c r="IL421">
        <v>2.77886958061485e-07</v>
      </c>
      <c r="IM421">
        <v>-3.54636231360687e-10</v>
      </c>
      <c r="IN421">
        <v>-0.0404303883988718</v>
      </c>
      <c r="IO421">
        <v>-0.0177815531441476</v>
      </c>
      <c r="IP421">
        <v>0.00205572605671414</v>
      </c>
      <c r="IQ421">
        <v>-1.65519735432211e-05</v>
      </c>
      <c r="IR421">
        <v>-4</v>
      </c>
      <c r="IS421">
        <v>1848</v>
      </c>
      <c r="IT421">
        <v>1</v>
      </c>
      <c r="IU421">
        <v>25</v>
      </c>
      <c r="IV421">
        <v>24631.9</v>
      </c>
      <c r="IW421">
        <v>24631.9</v>
      </c>
      <c r="IX421">
        <v>0.3479</v>
      </c>
      <c r="IY421">
        <v>2.65015</v>
      </c>
      <c r="IZ421">
        <v>1.54785</v>
      </c>
      <c r="JA421">
        <v>2.30347</v>
      </c>
      <c r="JB421">
        <v>1.34644</v>
      </c>
      <c r="JC421">
        <v>2.39136</v>
      </c>
      <c r="JD421">
        <v>33.6029</v>
      </c>
      <c r="JE421">
        <v>24.2188</v>
      </c>
      <c r="JF421">
        <v>18</v>
      </c>
      <c r="JG421">
        <v>502.73</v>
      </c>
      <c r="JH421">
        <v>410.386</v>
      </c>
      <c r="JI421">
        <v>25</v>
      </c>
      <c r="JJ421">
        <v>26.68</v>
      </c>
      <c r="JK421">
        <v>30.0001</v>
      </c>
      <c r="JL421">
        <v>26.6142</v>
      </c>
      <c r="JM421">
        <v>26.5551</v>
      </c>
      <c r="JN421">
        <v>6.94051</v>
      </c>
      <c r="JO421">
        <v>30.1509</v>
      </c>
      <c r="JP421">
        <v>76.6899</v>
      </c>
      <c r="JQ421">
        <v>25</v>
      </c>
      <c r="JR421">
        <v>83.7791</v>
      </c>
      <c r="JS421">
        <v>19.5407</v>
      </c>
      <c r="JT421">
        <v>102.316</v>
      </c>
      <c r="JU421">
        <v>103.087</v>
      </c>
    </row>
    <row r="422" spans="1:281">
      <c r="A422">
        <v>406</v>
      </c>
      <c r="B422">
        <v>1659029545.1</v>
      </c>
      <c r="C422">
        <v>5862</v>
      </c>
      <c r="D422" t="s">
        <v>1240</v>
      </c>
      <c r="E422" t="s">
        <v>1241</v>
      </c>
      <c r="F422">
        <v>5</v>
      </c>
      <c r="G422" t="s">
        <v>1199</v>
      </c>
      <c r="H422" t="s">
        <v>417</v>
      </c>
      <c r="I422">
        <v>1659029537.6</v>
      </c>
      <c r="J422">
        <f>(K422)/1000</f>
        <v>0</v>
      </c>
      <c r="K422">
        <f>IF(CZ422, AN422, AH422)</f>
        <v>0</v>
      </c>
      <c r="L422">
        <f>IF(CZ422, AI422, AG422)</f>
        <v>0</v>
      </c>
      <c r="M422">
        <f>DB422 - IF(AU422&gt;1, L422*CV422*100.0/(AW422*DP422), 0)</f>
        <v>0</v>
      </c>
      <c r="N422">
        <f>((T422-J422/2)*M422-L422)/(T422+J422/2)</f>
        <v>0</v>
      </c>
      <c r="O422">
        <f>N422*(DI422+DJ422)/1000.0</f>
        <v>0</v>
      </c>
      <c r="P422">
        <f>(DB422 - IF(AU422&gt;1, L422*CV422*100.0/(AW422*DP422), 0))*(DI422+DJ422)/1000.0</f>
        <v>0</v>
      </c>
      <c r="Q422">
        <f>2.0/((1/S422-1/R422)+SIGN(S422)*SQRT((1/S422-1/R422)*(1/S422-1/R422) + 4*CW422/((CW422+1)*(CW422+1))*(2*1/S422*1/R422-1/R422*1/R422)))</f>
        <v>0</v>
      </c>
      <c r="R422">
        <f>IF(LEFT(CX422,1)&lt;&gt;"0",IF(LEFT(CX422,1)="1",3.0,CY422),$D$5+$E$5*(DP422*DI422/($K$5*1000))+$F$5*(DP422*DI422/($K$5*1000))*MAX(MIN(CV422,$J$5),$I$5)*MAX(MIN(CV422,$J$5),$I$5)+$G$5*MAX(MIN(CV422,$J$5),$I$5)*(DP422*DI422/($K$5*1000))+$H$5*(DP422*DI422/($K$5*1000))*(DP422*DI422/($K$5*1000)))</f>
        <v>0</v>
      </c>
      <c r="S422">
        <f>J422*(1000-(1000*0.61365*exp(17.502*W422/(240.97+W422))/(DI422+DJ422)+DD422)/2)/(1000*0.61365*exp(17.502*W422/(240.97+W422))/(DI422+DJ422)-DD422)</f>
        <v>0</v>
      </c>
      <c r="T422">
        <f>1/((CW422+1)/(Q422/1.6)+1/(R422/1.37)) + CW422/((CW422+1)/(Q422/1.6) + CW422/(R422/1.37))</f>
        <v>0</v>
      </c>
      <c r="U422">
        <f>(CR422*CU422)</f>
        <v>0</v>
      </c>
      <c r="V422">
        <f>(DK422+(U422+2*0.95*5.67E-8*(((DK422+$B$7)+273)^4-(DK422+273)^4)-44100*J422)/(1.84*29.3*R422+8*0.95*5.67E-8*(DK422+273)^3))</f>
        <v>0</v>
      </c>
      <c r="W422">
        <f>($C$7*DL422+$D$7*DM422+$E$7*V422)</f>
        <v>0</v>
      </c>
      <c r="X422">
        <f>0.61365*exp(17.502*W422/(240.97+W422))</f>
        <v>0</v>
      </c>
      <c r="Y422">
        <f>(Z422/AA422*100)</f>
        <v>0</v>
      </c>
      <c r="Z422">
        <f>DD422*(DI422+DJ422)/1000</f>
        <v>0</v>
      </c>
      <c r="AA422">
        <f>0.61365*exp(17.502*DK422/(240.97+DK422))</f>
        <v>0</v>
      </c>
      <c r="AB422">
        <f>(X422-DD422*(DI422+DJ422)/1000)</f>
        <v>0</v>
      </c>
      <c r="AC422">
        <f>(-J422*44100)</f>
        <v>0</v>
      </c>
      <c r="AD422">
        <f>2*29.3*R422*0.92*(DK422-W422)</f>
        <v>0</v>
      </c>
      <c r="AE422">
        <f>2*0.95*5.67E-8*(((DK422+$B$7)+273)^4-(W422+273)^4)</f>
        <v>0</v>
      </c>
      <c r="AF422">
        <f>U422+AE422+AC422+AD422</f>
        <v>0</v>
      </c>
      <c r="AG422">
        <f>DH422*AU422*(DC422-DB422*(1000-AU422*DE422)/(1000-AU422*DD422))/(100*CV422)</f>
        <v>0</v>
      </c>
      <c r="AH422">
        <f>1000*DH422*AU422*(DD422-DE422)/(100*CV422*(1000-AU422*DD422))</f>
        <v>0</v>
      </c>
      <c r="AI422">
        <f>(AJ422 - AK422 - DI422*1E3/(8.314*(DK422+273.15)) * AM422/DH422 * AL422) * DH422/(100*CV422) * (1000 - DE422)/1000</f>
        <v>0</v>
      </c>
      <c r="AJ422">
        <v>95.0937770502353</v>
      </c>
      <c r="AK422">
        <v>106.112381818182</v>
      </c>
      <c r="AL422">
        <v>-3.18844815407766</v>
      </c>
      <c r="AM422">
        <v>66.0504921813524</v>
      </c>
      <c r="AN422">
        <f>(AP422 - AO422 + DI422*1E3/(8.314*(DK422+273.15)) * AR422/DH422 * AQ422) * DH422/(100*CV422) * 1000/(1000 - AP422)</f>
        <v>0</v>
      </c>
      <c r="AO422">
        <v>19.6569496889178</v>
      </c>
      <c r="AP422">
        <v>25.5287573426574</v>
      </c>
      <c r="AQ422">
        <v>-0.000528450216448584</v>
      </c>
      <c r="AR422">
        <v>92.47</v>
      </c>
      <c r="AS422">
        <v>0</v>
      </c>
      <c r="AT422">
        <v>0</v>
      </c>
      <c r="AU422">
        <f>IF(AS422*$H$13&gt;=AW422,1.0,(AW422/(AW422-AS422*$H$13)))</f>
        <v>0</v>
      </c>
      <c r="AV422">
        <f>(AU422-1)*100</f>
        <v>0</v>
      </c>
      <c r="AW422">
        <f>MAX(0,($B$13+$C$13*DP422)/(1+$D$13*DP422)*DI422/(DK422+273)*$E$13)</f>
        <v>0</v>
      </c>
      <c r="AX422" t="s">
        <v>418</v>
      </c>
      <c r="AY422" t="s">
        <v>418</v>
      </c>
      <c r="AZ422">
        <v>0</v>
      </c>
      <c r="BA422">
        <v>0</v>
      </c>
      <c r="BB422">
        <f>1-AZ422/BA422</f>
        <v>0</v>
      </c>
      <c r="BC422">
        <v>0</v>
      </c>
      <c r="BD422" t="s">
        <v>418</v>
      </c>
      <c r="BE422" t="s">
        <v>418</v>
      </c>
      <c r="BF422">
        <v>0</v>
      </c>
      <c r="BG422">
        <v>0</v>
      </c>
      <c r="BH422">
        <f>1-BF422/BG422</f>
        <v>0</v>
      </c>
      <c r="BI422">
        <v>0.5</v>
      </c>
      <c r="BJ422">
        <f>CS422</f>
        <v>0</v>
      </c>
      <c r="BK422">
        <f>L422</f>
        <v>0</v>
      </c>
      <c r="BL422">
        <f>BH422*BI422*BJ422</f>
        <v>0</v>
      </c>
      <c r="BM422">
        <f>(BK422-BC422)/BJ422</f>
        <v>0</v>
      </c>
      <c r="BN422">
        <f>(BA422-BG422)/BG422</f>
        <v>0</v>
      </c>
      <c r="BO422">
        <f>AZ422/(BB422+AZ422/BG422)</f>
        <v>0</v>
      </c>
      <c r="BP422" t="s">
        <v>418</v>
      </c>
      <c r="BQ422">
        <v>0</v>
      </c>
      <c r="BR422">
        <f>IF(BQ422&lt;&gt;0, BQ422, BO422)</f>
        <v>0</v>
      </c>
      <c r="BS422">
        <f>1-BR422/BG422</f>
        <v>0</v>
      </c>
      <c r="BT422">
        <f>(BG422-BF422)/(BG422-BR422)</f>
        <v>0</v>
      </c>
      <c r="BU422">
        <f>(BA422-BG422)/(BA422-BR422)</f>
        <v>0</v>
      </c>
      <c r="BV422">
        <f>(BG422-BF422)/(BG422-AZ422)</f>
        <v>0</v>
      </c>
      <c r="BW422">
        <f>(BA422-BG422)/(BA422-AZ422)</f>
        <v>0</v>
      </c>
      <c r="BX422">
        <f>(BT422*BR422/BF422)</f>
        <v>0</v>
      </c>
      <c r="BY422">
        <f>(1-BX422)</f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f>$B$11*DQ422+$C$11*DR422+$F$11*EC422*(1-EF422)</f>
        <v>0</v>
      </c>
      <c r="CS422">
        <f>CR422*CT422</f>
        <v>0</v>
      </c>
      <c r="CT422">
        <f>($B$11*$D$9+$C$11*$D$9+$F$11*((EP422+EH422)/MAX(EP422+EH422+EQ422, 0.1)*$I$9+EQ422/MAX(EP422+EH422+EQ422, 0.1)*$J$9))/($B$11+$C$11+$F$11)</f>
        <v>0</v>
      </c>
      <c r="CU422">
        <f>($B$11*$K$9+$C$11*$K$9+$F$11*((EP422+EH422)/MAX(EP422+EH422+EQ422, 0.1)*$P$9+EQ422/MAX(EP422+EH422+EQ422, 0.1)*$Q$9))/($B$11+$C$11+$F$11)</f>
        <v>0</v>
      </c>
      <c r="CV422">
        <v>6</v>
      </c>
      <c r="CW422">
        <v>0.5</v>
      </c>
      <c r="CX422" t="s">
        <v>419</v>
      </c>
      <c r="CY422">
        <v>2</v>
      </c>
      <c r="CZ422" t="b">
        <v>1</v>
      </c>
      <c r="DA422">
        <v>1659029537.6</v>
      </c>
      <c r="DB422">
        <v>125.194481481481</v>
      </c>
      <c r="DC422">
        <v>109.423777777778</v>
      </c>
      <c r="DD422">
        <v>25.5470888888889</v>
      </c>
      <c r="DE422">
        <v>19.6599481481481</v>
      </c>
      <c r="DF422">
        <v>120.439974074074</v>
      </c>
      <c r="DG422">
        <v>25.0055481481482</v>
      </c>
      <c r="DH422">
        <v>500.068259259259</v>
      </c>
      <c r="DI422">
        <v>90.3720185185185</v>
      </c>
      <c r="DJ422">
        <v>0.0464023259259259</v>
      </c>
      <c r="DK422">
        <v>27.3363740740741</v>
      </c>
      <c r="DL422">
        <v>27.4816222222222</v>
      </c>
      <c r="DM422">
        <v>999.9</v>
      </c>
      <c r="DN422">
        <v>0</v>
      </c>
      <c r="DO422">
        <v>0</v>
      </c>
      <c r="DP422">
        <v>10003.8888888889</v>
      </c>
      <c r="DQ422">
        <v>0</v>
      </c>
      <c r="DR422">
        <v>18.0435111111111</v>
      </c>
      <c r="DS422">
        <v>15.7707148148148</v>
      </c>
      <c r="DT422">
        <v>128.477</v>
      </c>
      <c r="DU422">
        <v>111.618355555556</v>
      </c>
      <c r="DV422">
        <v>5.88713740740741</v>
      </c>
      <c r="DW422">
        <v>109.423777777778</v>
      </c>
      <c r="DX422">
        <v>19.6599481481481</v>
      </c>
      <c r="DY422">
        <v>2.30874148148148</v>
      </c>
      <c r="DZ422">
        <v>1.77670962962963</v>
      </c>
      <c r="EA422">
        <v>19.7375148148148</v>
      </c>
      <c r="EB422">
        <v>15.5833777777778</v>
      </c>
      <c r="EC422">
        <v>1999.99407407407</v>
      </c>
      <c r="ED422">
        <v>0.980001296296296</v>
      </c>
      <c r="EE422">
        <v>0.0199989148148148</v>
      </c>
      <c r="EF422">
        <v>0</v>
      </c>
      <c r="EG422">
        <v>797.657925925926</v>
      </c>
      <c r="EH422">
        <v>5.00063</v>
      </c>
      <c r="EI422">
        <v>15708.7925925926</v>
      </c>
      <c r="EJ422">
        <v>17256.8518518519</v>
      </c>
      <c r="EK422">
        <v>38.437</v>
      </c>
      <c r="EL422">
        <v>38.437</v>
      </c>
      <c r="EM422">
        <v>37.937</v>
      </c>
      <c r="EN422">
        <v>37.75</v>
      </c>
      <c r="EO422">
        <v>39.437</v>
      </c>
      <c r="EP422">
        <v>1955.09925925926</v>
      </c>
      <c r="EQ422">
        <v>39.8944444444444</v>
      </c>
      <c r="ER422">
        <v>0</v>
      </c>
      <c r="ES422">
        <v>1659029544.1</v>
      </c>
      <c r="ET422">
        <v>0</v>
      </c>
      <c r="EU422">
        <v>797.639538461538</v>
      </c>
      <c r="EV422">
        <v>17.4552478649958</v>
      </c>
      <c r="EW422">
        <v>322.988034055981</v>
      </c>
      <c r="EX422">
        <v>15709.1076923077</v>
      </c>
      <c r="EY422">
        <v>15</v>
      </c>
      <c r="EZ422">
        <v>0</v>
      </c>
      <c r="FA422" t="s">
        <v>420</v>
      </c>
      <c r="FB422">
        <v>1657551626.5</v>
      </c>
      <c r="FC422">
        <v>1657551629</v>
      </c>
      <c r="FD422">
        <v>0</v>
      </c>
      <c r="FE422">
        <v>0.403</v>
      </c>
      <c r="FF422">
        <v>0.009</v>
      </c>
      <c r="FG422">
        <v>9.41</v>
      </c>
      <c r="FH422">
        <v>0.087</v>
      </c>
      <c r="FI422">
        <v>417</v>
      </c>
      <c r="FJ422">
        <v>17</v>
      </c>
      <c r="FK422">
        <v>1.61</v>
      </c>
      <c r="FL422">
        <v>0.59</v>
      </c>
      <c r="FM422">
        <v>14.9222292682927</v>
      </c>
      <c r="FN422">
        <v>17.1942313588851</v>
      </c>
      <c r="FO422">
        <v>1.75909257930275</v>
      </c>
      <c r="FP422">
        <v>0</v>
      </c>
      <c r="FQ422">
        <v>796.877617647059</v>
      </c>
      <c r="FR422">
        <v>15.7568372845985</v>
      </c>
      <c r="FS422">
        <v>1.56460023111912</v>
      </c>
      <c r="FT422">
        <v>0</v>
      </c>
      <c r="FU422">
        <v>5.87807292682927</v>
      </c>
      <c r="FV422">
        <v>0.108833937282224</v>
      </c>
      <c r="FW422">
        <v>0.0355425418916064</v>
      </c>
      <c r="FX422">
        <v>0</v>
      </c>
      <c r="FY422">
        <v>0</v>
      </c>
      <c r="FZ422">
        <v>3</v>
      </c>
      <c r="GA422" t="s">
        <v>427</v>
      </c>
      <c r="GB422">
        <v>2.97409</v>
      </c>
      <c r="GC422">
        <v>2.70016</v>
      </c>
      <c r="GD422">
        <v>0.0254826</v>
      </c>
      <c r="GE422">
        <v>0.0224048</v>
      </c>
      <c r="GF422">
        <v>0.107573</v>
      </c>
      <c r="GG422">
        <v>0.0906232</v>
      </c>
      <c r="GH422">
        <v>37943.4</v>
      </c>
      <c r="GI422">
        <v>41618.8</v>
      </c>
      <c r="GJ422">
        <v>35284.7</v>
      </c>
      <c r="GK422">
        <v>38612.3</v>
      </c>
      <c r="GL422">
        <v>44640</v>
      </c>
      <c r="GM422">
        <v>50710.2</v>
      </c>
      <c r="GN422">
        <v>55156.6</v>
      </c>
      <c r="GO422">
        <v>61931.8</v>
      </c>
      <c r="GP422">
        <v>1.9884</v>
      </c>
      <c r="GQ422">
        <v>1.845</v>
      </c>
      <c r="GR422">
        <v>0.126809</v>
      </c>
      <c r="GS422">
        <v>0</v>
      </c>
      <c r="GT422">
        <v>25.3717</v>
      </c>
      <c r="GU422">
        <v>999.9</v>
      </c>
      <c r="GV422">
        <v>56.263</v>
      </c>
      <c r="GW422">
        <v>29.265</v>
      </c>
      <c r="GX422">
        <v>25.4216</v>
      </c>
      <c r="GY422">
        <v>56.3754</v>
      </c>
      <c r="GZ422">
        <v>43.2612</v>
      </c>
      <c r="HA422">
        <v>1</v>
      </c>
      <c r="HB422">
        <v>-0.0413008</v>
      </c>
      <c r="HC422">
        <v>0.148366</v>
      </c>
      <c r="HD422">
        <v>20.1128</v>
      </c>
      <c r="HE422">
        <v>5.19932</v>
      </c>
      <c r="HF422">
        <v>12.0052</v>
      </c>
      <c r="HG422">
        <v>4.976</v>
      </c>
      <c r="HH422">
        <v>3.2936</v>
      </c>
      <c r="HI422">
        <v>9999</v>
      </c>
      <c r="HJ422">
        <v>9999</v>
      </c>
      <c r="HK422">
        <v>9999</v>
      </c>
      <c r="HL422">
        <v>629.3</v>
      </c>
      <c r="HM422">
        <v>1.86313</v>
      </c>
      <c r="HN422">
        <v>1.86801</v>
      </c>
      <c r="HO422">
        <v>1.8678</v>
      </c>
      <c r="HP422">
        <v>1.86902</v>
      </c>
      <c r="HQ422">
        <v>1.86981</v>
      </c>
      <c r="HR422">
        <v>1.86587</v>
      </c>
      <c r="HS422">
        <v>1.86691</v>
      </c>
      <c r="HT422">
        <v>1.86838</v>
      </c>
      <c r="HU422">
        <v>5</v>
      </c>
      <c r="HV422">
        <v>0</v>
      </c>
      <c r="HW422">
        <v>0</v>
      </c>
      <c r="HX422">
        <v>0</v>
      </c>
      <c r="HY422" t="s">
        <v>422</v>
      </c>
      <c r="HZ422" t="s">
        <v>423</v>
      </c>
      <c r="IA422" t="s">
        <v>424</v>
      </c>
      <c r="IB422" t="s">
        <v>424</v>
      </c>
      <c r="IC422" t="s">
        <v>424</v>
      </c>
      <c r="ID422" t="s">
        <v>424</v>
      </c>
      <c r="IE422">
        <v>0</v>
      </c>
      <c r="IF422">
        <v>100</v>
      </c>
      <c r="IG422">
        <v>100</v>
      </c>
      <c r="IH422">
        <v>4.614</v>
      </c>
      <c r="II422">
        <v>0.5407</v>
      </c>
      <c r="IJ422">
        <v>4.02706509432224</v>
      </c>
      <c r="IK422">
        <v>0.00601174518973114</v>
      </c>
      <c r="IL422">
        <v>2.77886958061485e-07</v>
      </c>
      <c r="IM422">
        <v>-3.54636231360687e-10</v>
      </c>
      <c r="IN422">
        <v>-0.0404303883988718</v>
      </c>
      <c r="IO422">
        <v>-0.0177815531441476</v>
      </c>
      <c r="IP422">
        <v>0.00205572605671414</v>
      </c>
      <c r="IQ422">
        <v>-1.65519735432211e-05</v>
      </c>
      <c r="IR422">
        <v>-4</v>
      </c>
      <c r="IS422">
        <v>1848</v>
      </c>
      <c r="IT422">
        <v>1</v>
      </c>
      <c r="IU422">
        <v>25</v>
      </c>
      <c r="IV422">
        <v>24632</v>
      </c>
      <c r="IW422">
        <v>24631.9</v>
      </c>
      <c r="IX422">
        <v>0.313721</v>
      </c>
      <c r="IY422">
        <v>2.66479</v>
      </c>
      <c r="IZ422">
        <v>1.54785</v>
      </c>
      <c r="JA422">
        <v>2.30347</v>
      </c>
      <c r="JB422">
        <v>1.34644</v>
      </c>
      <c r="JC422">
        <v>2.28638</v>
      </c>
      <c r="JD422">
        <v>33.6029</v>
      </c>
      <c r="JE422">
        <v>24.2101</v>
      </c>
      <c r="JF422">
        <v>18</v>
      </c>
      <c r="JG422">
        <v>502.487</v>
      </c>
      <c r="JH422">
        <v>410.161</v>
      </c>
      <c r="JI422">
        <v>25.0001</v>
      </c>
      <c r="JJ422">
        <v>26.68</v>
      </c>
      <c r="JK422">
        <v>30.0001</v>
      </c>
      <c r="JL422">
        <v>26.6165</v>
      </c>
      <c r="JM422">
        <v>26.5551</v>
      </c>
      <c r="JN422">
        <v>6.18808</v>
      </c>
      <c r="JO422">
        <v>30.7414</v>
      </c>
      <c r="JP422">
        <v>76.6899</v>
      </c>
      <c r="JQ422">
        <v>25</v>
      </c>
      <c r="JR422">
        <v>63.6927</v>
      </c>
      <c r="JS422">
        <v>19.4796</v>
      </c>
      <c r="JT422">
        <v>102.317</v>
      </c>
      <c r="JU422">
        <v>103.087</v>
      </c>
    </row>
    <row r="423" spans="1:281">
      <c r="A423">
        <v>407</v>
      </c>
      <c r="B423">
        <v>1659029550.1</v>
      </c>
      <c r="C423">
        <v>5867</v>
      </c>
      <c r="D423" t="s">
        <v>1242</v>
      </c>
      <c r="E423" t="s">
        <v>1243</v>
      </c>
      <c r="F423">
        <v>5</v>
      </c>
      <c r="G423" t="s">
        <v>1199</v>
      </c>
      <c r="H423" t="s">
        <v>417</v>
      </c>
      <c r="I423">
        <v>1659029542.31429</v>
      </c>
      <c r="J423">
        <f>(K423)/1000</f>
        <v>0</v>
      </c>
      <c r="K423">
        <f>IF(CZ423, AN423, AH423)</f>
        <v>0</v>
      </c>
      <c r="L423">
        <f>IF(CZ423, AI423, AG423)</f>
        <v>0</v>
      </c>
      <c r="M423">
        <f>DB423 - IF(AU423&gt;1, L423*CV423*100.0/(AW423*DP423), 0)</f>
        <v>0</v>
      </c>
      <c r="N423">
        <f>((T423-J423/2)*M423-L423)/(T423+J423/2)</f>
        <v>0</v>
      </c>
      <c r="O423">
        <f>N423*(DI423+DJ423)/1000.0</f>
        <v>0</v>
      </c>
      <c r="P423">
        <f>(DB423 - IF(AU423&gt;1, L423*CV423*100.0/(AW423*DP423), 0))*(DI423+DJ423)/1000.0</f>
        <v>0</v>
      </c>
      <c r="Q423">
        <f>2.0/((1/S423-1/R423)+SIGN(S423)*SQRT((1/S423-1/R423)*(1/S423-1/R423) + 4*CW423/((CW423+1)*(CW423+1))*(2*1/S423*1/R423-1/R423*1/R423)))</f>
        <v>0</v>
      </c>
      <c r="R423">
        <f>IF(LEFT(CX423,1)&lt;&gt;"0",IF(LEFT(CX423,1)="1",3.0,CY423),$D$5+$E$5*(DP423*DI423/($K$5*1000))+$F$5*(DP423*DI423/($K$5*1000))*MAX(MIN(CV423,$J$5),$I$5)*MAX(MIN(CV423,$J$5),$I$5)+$G$5*MAX(MIN(CV423,$J$5),$I$5)*(DP423*DI423/($K$5*1000))+$H$5*(DP423*DI423/($K$5*1000))*(DP423*DI423/($K$5*1000)))</f>
        <v>0</v>
      </c>
      <c r="S423">
        <f>J423*(1000-(1000*0.61365*exp(17.502*W423/(240.97+W423))/(DI423+DJ423)+DD423)/2)/(1000*0.61365*exp(17.502*W423/(240.97+W423))/(DI423+DJ423)-DD423)</f>
        <v>0</v>
      </c>
      <c r="T423">
        <f>1/((CW423+1)/(Q423/1.6)+1/(R423/1.37)) + CW423/((CW423+1)/(Q423/1.6) + CW423/(R423/1.37))</f>
        <v>0</v>
      </c>
      <c r="U423">
        <f>(CR423*CU423)</f>
        <v>0</v>
      </c>
      <c r="V423">
        <f>(DK423+(U423+2*0.95*5.67E-8*(((DK423+$B$7)+273)^4-(DK423+273)^4)-44100*J423)/(1.84*29.3*R423+8*0.95*5.67E-8*(DK423+273)^3))</f>
        <v>0</v>
      </c>
      <c r="W423">
        <f>($C$7*DL423+$D$7*DM423+$E$7*V423)</f>
        <v>0</v>
      </c>
      <c r="X423">
        <f>0.61365*exp(17.502*W423/(240.97+W423))</f>
        <v>0</v>
      </c>
      <c r="Y423">
        <f>(Z423/AA423*100)</f>
        <v>0</v>
      </c>
      <c r="Z423">
        <f>DD423*(DI423+DJ423)/1000</f>
        <v>0</v>
      </c>
      <c r="AA423">
        <f>0.61365*exp(17.502*DK423/(240.97+DK423))</f>
        <v>0</v>
      </c>
      <c r="AB423">
        <f>(X423-DD423*(DI423+DJ423)/1000)</f>
        <v>0</v>
      </c>
      <c r="AC423">
        <f>(-J423*44100)</f>
        <v>0</v>
      </c>
      <c r="AD423">
        <f>2*29.3*R423*0.92*(DK423-W423)</f>
        <v>0</v>
      </c>
      <c r="AE423">
        <f>2*0.95*5.67E-8*(((DK423+$B$7)+273)^4-(W423+273)^4)</f>
        <v>0</v>
      </c>
      <c r="AF423">
        <f>U423+AE423+AC423+AD423</f>
        <v>0</v>
      </c>
      <c r="AG423">
        <f>DH423*AU423*(DC423-DB423*(1000-AU423*DE423)/(1000-AU423*DD423))/(100*CV423)</f>
        <v>0</v>
      </c>
      <c r="AH423">
        <f>1000*DH423*AU423*(DD423-DE423)/(100*CV423*(1000-AU423*DD423))</f>
        <v>0</v>
      </c>
      <c r="AI423">
        <f>(AJ423 - AK423 - DI423*1E3/(8.314*(DK423+273.15)) * AM423/DH423 * AL423) * DH423/(100*CV423) * (1000 - DE423)/1000</f>
        <v>0</v>
      </c>
      <c r="AJ423">
        <v>78.4098311945834</v>
      </c>
      <c r="AK423">
        <v>90.3528593939394</v>
      </c>
      <c r="AL423">
        <v>-3.17114072398893</v>
      </c>
      <c r="AM423">
        <v>66.0504921813524</v>
      </c>
      <c r="AN423">
        <f>(AP423 - AO423 + DI423*1E3/(8.314*(DK423+273.15)) * AR423/DH423 * AQ423) * DH423/(100*CV423) * 1000/(1000 - AP423)</f>
        <v>0</v>
      </c>
      <c r="AO423">
        <v>19.6251474747619</v>
      </c>
      <c r="AP423">
        <v>25.5214090909091</v>
      </c>
      <c r="AQ423">
        <v>-0.00031240404040212</v>
      </c>
      <c r="AR423">
        <v>92.47</v>
      </c>
      <c r="AS423">
        <v>0</v>
      </c>
      <c r="AT423">
        <v>0</v>
      </c>
      <c r="AU423">
        <f>IF(AS423*$H$13&gt;=AW423,1.0,(AW423/(AW423-AS423*$H$13)))</f>
        <v>0</v>
      </c>
      <c r="AV423">
        <f>(AU423-1)*100</f>
        <v>0</v>
      </c>
      <c r="AW423">
        <f>MAX(0,($B$13+$C$13*DP423)/(1+$D$13*DP423)*DI423/(DK423+273)*$E$13)</f>
        <v>0</v>
      </c>
      <c r="AX423" t="s">
        <v>418</v>
      </c>
      <c r="AY423" t="s">
        <v>418</v>
      </c>
      <c r="AZ423">
        <v>0</v>
      </c>
      <c r="BA423">
        <v>0</v>
      </c>
      <c r="BB423">
        <f>1-AZ423/BA423</f>
        <v>0</v>
      </c>
      <c r="BC423">
        <v>0</v>
      </c>
      <c r="BD423" t="s">
        <v>418</v>
      </c>
      <c r="BE423" t="s">
        <v>418</v>
      </c>
      <c r="BF423">
        <v>0</v>
      </c>
      <c r="BG423">
        <v>0</v>
      </c>
      <c r="BH423">
        <f>1-BF423/BG423</f>
        <v>0</v>
      </c>
      <c r="BI423">
        <v>0.5</v>
      </c>
      <c r="BJ423">
        <f>CS423</f>
        <v>0</v>
      </c>
      <c r="BK423">
        <f>L423</f>
        <v>0</v>
      </c>
      <c r="BL423">
        <f>BH423*BI423*BJ423</f>
        <v>0</v>
      </c>
      <c r="BM423">
        <f>(BK423-BC423)/BJ423</f>
        <v>0</v>
      </c>
      <c r="BN423">
        <f>(BA423-BG423)/BG423</f>
        <v>0</v>
      </c>
      <c r="BO423">
        <f>AZ423/(BB423+AZ423/BG423)</f>
        <v>0</v>
      </c>
      <c r="BP423" t="s">
        <v>418</v>
      </c>
      <c r="BQ423">
        <v>0</v>
      </c>
      <c r="BR423">
        <f>IF(BQ423&lt;&gt;0, BQ423, BO423)</f>
        <v>0</v>
      </c>
      <c r="BS423">
        <f>1-BR423/BG423</f>
        <v>0</v>
      </c>
      <c r="BT423">
        <f>(BG423-BF423)/(BG423-BR423)</f>
        <v>0</v>
      </c>
      <c r="BU423">
        <f>(BA423-BG423)/(BA423-BR423)</f>
        <v>0</v>
      </c>
      <c r="BV423">
        <f>(BG423-BF423)/(BG423-AZ423)</f>
        <v>0</v>
      </c>
      <c r="BW423">
        <f>(BA423-BG423)/(BA423-AZ423)</f>
        <v>0</v>
      </c>
      <c r="BX423">
        <f>(BT423*BR423/BF423)</f>
        <v>0</v>
      </c>
      <c r="BY423">
        <f>(1-BX423)</f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f>$B$11*DQ423+$C$11*DR423+$F$11*EC423*(1-EF423)</f>
        <v>0</v>
      </c>
      <c r="CS423">
        <f>CR423*CT423</f>
        <v>0</v>
      </c>
      <c r="CT423">
        <f>($B$11*$D$9+$C$11*$D$9+$F$11*((EP423+EH423)/MAX(EP423+EH423+EQ423, 0.1)*$I$9+EQ423/MAX(EP423+EH423+EQ423, 0.1)*$J$9))/($B$11+$C$11+$F$11)</f>
        <v>0</v>
      </c>
      <c r="CU423">
        <f>($B$11*$K$9+$C$11*$K$9+$F$11*((EP423+EH423)/MAX(EP423+EH423+EQ423, 0.1)*$P$9+EQ423/MAX(EP423+EH423+EQ423, 0.1)*$Q$9))/($B$11+$C$11+$F$11)</f>
        <v>0</v>
      </c>
      <c r="CV423">
        <v>6</v>
      </c>
      <c r="CW423">
        <v>0.5</v>
      </c>
      <c r="CX423" t="s">
        <v>419</v>
      </c>
      <c r="CY423">
        <v>2</v>
      </c>
      <c r="CZ423" t="b">
        <v>1</v>
      </c>
      <c r="DA423">
        <v>1659029542.31429</v>
      </c>
      <c r="DB423">
        <v>110.606039285714</v>
      </c>
      <c r="DC423">
        <v>93.6323357142857</v>
      </c>
      <c r="DD423">
        <v>25.53215</v>
      </c>
      <c r="DE423">
        <v>19.6367928571429</v>
      </c>
      <c r="DF423">
        <v>105.939410714286</v>
      </c>
      <c r="DG423">
        <v>24.991375</v>
      </c>
      <c r="DH423">
        <v>500.071892857143</v>
      </c>
      <c r="DI423">
        <v>90.3722428571429</v>
      </c>
      <c r="DJ423">
        <v>0.04635105</v>
      </c>
      <c r="DK423">
        <v>27.339875</v>
      </c>
      <c r="DL423">
        <v>27.4673785714286</v>
      </c>
      <c r="DM423">
        <v>999.9</v>
      </c>
      <c r="DN423">
        <v>0</v>
      </c>
      <c r="DO423">
        <v>0</v>
      </c>
      <c r="DP423">
        <v>10015.7142857143</v>
      </c>
      <c r="DQ423">
        <v>0</v>
      </c>
      <c r="DR423">
        <v>18.0386</v>
      </c>
      <c r="DS423">
        <v>16.973725</v>
      </c>
      <c r="DT423">
        <v>113.504171428571</v>
      </c>
      <c r="DU423">
        <v>95.5082071428571</v>
      </c>
      <c r="DV423">
        <v>5.89535357142857</v>
      </c>
      <c r="DW423">
        <v>93.6323357142857</v>
      </c>
      <c r="DX423">
        <v>19.6367928571429</v>
      </c>
      <c r="DY423">
        <v>2.3073975</v>
      </c>
      <c r="DZ423">
        <v>1.77462178571429</v>
      </c>
      <c r="EA423">
        <v>19.7281321428571</v>
      </c>
      <c r="EB423">
        <v>15.5650107142857</v>
      </c>
      <c r="EC423">
        <v>2000.00142857143</v>
      </c>
      <c r="ED423">
        <v>0.9800005</v>
      </c>
      <c r="EE423">
        <v>0.0199996928571429</v>
      </c>
      <c r="EF423">
        <v>0</v>
      </c>
      <c r="EG423">
        <v>799.067107142857</v>
      </c>
      <c r="EH423">
        <v>5.00063</v>
      </c>
      <c r="EI423">
        <v>15735.3142857143</v>
      </c>
      <c r="EJ423">
        <v>17256.9142857143</v>
      </c>
      <c r="EK423">
        <v>38.437</v>
      </c>
      <c r="EL423">
        <v>38.437</v>
      </c>
      <c r="EM423">
        <v>37.937</v>
      </c>
      <c r="EN423">
        <v>37.75</v>
      </c>
      <c r="EO423">
        <v>39.437</v>
      </c>
      <c r="EP423">
        <v>1955.105</v>
      </c>
      <c r="EQ423">
        <v>39.8960714285714</v>
      </c>
      <c r="ER423">
        <v>0</v>
      </c>
      <c r="ES423">
        <v>1659029548.9</v>
      </c>
      <c r="ET423">
        <v>0</v>
      </c>
      <c r="EU423">
        <v>799.103884615385</v>
      </c>
      <c r="EV423">
        <v>19.2467350329664</v>
      </c>
      <c r="EW423">
        <v>358.909401674386</v>
      </c>
      <c r="EX423">
        <v>15736.1730769231</v>
      </c>
      <c r="EY423">
        <v>15</v>
      </c>
      <c r="EZ423">
        <v>0</v>
      </c>
      <c r="FA423" t="s">
        <v>420</v>
      </c>
      <c r="FB423">
        <v>1657551626.5</v>
      </c>
      <c r="FC423">
        <v>1657551629</v>
      </c>
      <c r="FD423">
        <v>0</v>
      </c>
      <c r="FE423">
        <v>0.403</v>
      </c>
      <c r="FF423">
        <v>0.009</v>
      </c>
      <c r="FG423">
        <v>9.41</v>
      </c>
      <c r="FH423">
        <v>0.087</v>
      </c>
      <c r="FI423">
        <v>417</v>
      </c>
      <c r="FJ423">
        <v>17</v>
      </c>
      <c r="FK423">
        <v>1.61</v>
      </c>
      <c r="FL423">
        <v>0.59</v>
      </c>
      <c r="FM423">
        <v>16.0035951219512</v>
      </c>
      <c r="FN423">
        <v>15.6535902439024</v>
      </c>
      <c r="FO423">
        <v>1.61197724745657</v>
      </c>
      <c r="FP423">
        <v>0</v>
      </c>
      <c r="FQ423">
        <v>798.026705882353</v>
      </c>
      <c r="FR423">
        <v>17.8393888545132</v>
      </c>
      <c r="FS423">
        <v>1.76451422292556</v>
      </c>
      <c r="FT423">
        <v>0</v>
      </c>
      <c r="FU423">
        <v>5.89499170731707</v>
      </c>
      <c r="FV423">
        <v>-0.0142845993031345</v>
      </c>
      <c r="FW423">
        <v>0.019427253788634</v>
      </c>
      <c r="FX423">
        <v>1</v>
      </c>
      <c r="FY423">
        <v>1</v>
      </c>
      <c r="FZ423">
        <v>3</v>
      </c>
      <c r="GA423" t="s">
        <v>421</v>
      </c>
      <c r="GB423">
        <v>2.97383</v>
      </c>
      <c r="GC423">
        <v>2.69984</v>
      </c>
      <c r="GD423">
        <v>0.0216174</v>
      </c>
      <c r="GE423">
        <v>0.0178877</v>
      </c>
      <c r="GF423">
        <v>0.107519</v>
      </c>
      <c r="GG423">
        <v>0.0903073</v>
      </c>
      <c r="GH423">
        <v>38093</v>
      </c>
      <c r="GI423">
        <v>41811.4</v>
      </c>
      <c r="GJ423">
        <v>35284</v>
      </c>
      <c r="GK423">
        <v>38612.7</v>
      </c>
      <c r="GL423">
        <v>44641.5</v>
      </c>
      <c r="GM423">
        <v>50728.6</v>
      </c>
      <c r="GN423">
        <v>55155.2</v>
      </c>
      <c r="GO423">
        <v>61932.9</v>
      </c>
      <c r="GP423">
        <v>1.989</v>
      </c>
      <c r="GQ423">
        <v>1.8452</v>
      </c>
      <c r="GR423">
        <v>0.131428</v>
      </c>
      <c r="GS423">
        <v>0</v>
      </c>
      <c r="GT423">
        <v>25.3738</v>
      </c>
      <c r="GU423">
        <v>999.9</v>
      </c>
      <c r="GV423">
        <v>56.239</v>
      </c>
      <c r="GW423">
        <v>29.265</v>
      </c>
      <c r="GX423">
        <v>25.4154</v>
      </c>
      <c r="GY423">
        <v>56.0254</v>
      </c>
      <c r="GZ423">
        <v>43.109</v>
      </c>
      <c r="HA423">
        <v>1</v>
      </c>
      <c r="HB423">
        <v>-0.0412602</v>
      </c>
      <c r="HC423">
        <v>0.147495</v>
      </c>
      <c r="HD423">
        <v>20.1136</v>
      </c>
      <c r="HE423">
        <v>5.19932</v>
      </c>
      <c r="HF423">
        <v>12.0052</v>
      </c>
      <c r="HG423">
        <v>4.9756</v>
      </c>
      <c r="HH423">
        <v>3.294</v>
      </c>
      <c r="HI423">
        <v>9999</v>
      </c>
      <c r="HJ423">
        <v>9999</v>
      </c>
      <c r="HK423">
        <v>9999</v>
      </c>
      <c r="HL423">
        <v>629.3</v>
      </c>
      <c r="HM423">
        <v>1.86316</v>
      </c>
      <c r="HN423">
        <v>1.86801</v>
      </c>
      <c r="HO423">
        <v>1.86783</v>
      </c>
      <c r="HP423">
        <v>1.86896</v>
      </c>
      <c r="HQ423">
        <v>1.86981</v>
      </c>
      <c r="HR423">
        <v>1.86584</v>
      </c>
      <c r="HS423">
        <v>1.86691</v>
      </c>
      <c r="HT423">
        <v>1.86832</v>
      </c>
      <c r="HU423">
        <v>5</v>
      </c>
      <c r="HV423">
        <v>0</v>
      </c>
      <c r="HW423">
        <v>0</v>
      </c>
      <c r="HX423">
        <v>0</v>
      </c>
      <c r="HY423" t="s">
        <v>422</v>
      </c>
      <c r="HZ423" t="s">
        <v>423</v>
      </c>
      <c r="IA423" t="s">
        <v>424</v>
      </c>
      <c r="IB423" t="s">
        <v>424</v>
      </c>
      <c r="IC423" t="s">
        <v>424</v>
      </c>
      <c r="ID423" t="s">
        <v>424</v>
      </c>
      <c r="IE423">
        <v>0</v>
      </c>
      <c r="IF423">
        <v>100</v>
      </c>
      <c r="IG423">
        <v>100</v>
      </c>
      <c r="IH423">
        <v>4.522</v>
      </c>
      <c r="II423">
        <v>0.5398</v>
      </c>
      <c r="IJ423">
        <v>4.02706509432224</v>
      </c>
      <c r="IK423">
        <v>0.00601174518973114</v>
      </c>
      <c r="IL423">
        <v>2.77886958061485e-07</v>
      </c>
      <c r="IM423">
        <v>-3.54636231360687e-10</v>
      </c>
      <c r="IN423">
        <v>-0.0404303883988718</v>
      </c>
      <c r="IO423">
        <v>-0.0177815531441476</v>
      </c>
      <c r="IP423">
        <v>0.00205572605671414</v>
      </c>
      <c r="IQ423">
        <v>-1.65519735432211e-05</v>
      </c>
      <c r="IR423">
        <v>-4</v>
      </c>
      <c r="IS423">
        <v>1848</v>
      </c>
      <c r="IT423">
        <v>1</v>
      </c>
      <c r="IU423">
        <v>25</v>
      </c>
      <c r="IV423">
        <v>24632.1</v>
      </c>
      <c r="IW423">
        <v>24632</v>
      </c>
      <c r="IX423">
        <v>0.275879</v>
      </c>
      <c r="IY423">
        <v>2.65381</v>
      </c>
      <c r="IZ423">
        <v>1.54785</v>
      </c>
      <c r="JA423">
        <v>2.30347</v>
      </c>
      <c r="JB423">
        <v>1.34644</v>
      </c>
      <c r="JC423">
        <v>2.43652</v>
      </c>
      <c r="JD423">
        <v>33.6029</v>
      </c>
      <c r="JE423">
        <v>24.2188</v>
      </c>
      <c r="JF423">
        <v>18</v>
      </c>
      <c r="JG423">
        <v>502.883</v>
      </c>
      <c r="JH423">
        <v>410.273</v>
      </c>
      <c r="JI423">
        <v>24.9999</v>
      </c>
      <c r="JJ423">
        <v>26.6823</v>
      </c>
      <c r="JK423">
        <v>30.0001</v>
      </c>
      <c r="JL423">
        <v>26.6165</v>
      </c>
      <c r="JM423">
        <v>26.5551</v>
      </c>
      <c r="JN423">
        <v>5.49556</v>
      </c>
      <c r="JO423">
        <v>31.018</v>
      </c>
      <c r="JP423">
        <v>76.3166</v>
      </c>
      <c r="JQ423">
        <v>25</v>
      </c>
      <c r="JR423">
        <v>50.264</v>
      </c>
      <c r="JS423">
        <v>19.4251</v>
      </c>
      <c r="JT423">
        <v>102.314</v>
      </c>
      <c r="JU423">
        <v>103.089</v>
      </c>
    </row>
    <row r="424" spans="1:281">
      <c r="A424">
        <v>408</v>
      </c>
      <c r="B424">
        <v>1659029555.1</v>
      </c>
      <c r="C424">
        <v>5872</v>
      </c>
      <c r="D424" t="s">
        <v>1244</v>
      </c>
      <c r="E424" t="s">
        <v>1245</v>
      </c>
      <c r="F424">
        <v>5</v>
      </c>
      <c r="G424" t="s">
        <v>1199</v>
      </c>
      <c r="H424" t="s">
        <v>417</v>
      </c>
      <c r="I424">
        <v>1659029547.6</v>
      </c>
      <c r="J424">
        <f>(K424)/1000</f>
        <v>0</v>
      </c>
      <c r="K424">
        <f>IF(CZ424, AN424, AH424)</f>
        <v>0</v>
      </c>
      <c r="L424">
        <f>IF(CZ424, AI424, AG424)</f>
        <v>0</v>
      </c>
      <c r="M424">
        <f>DB424 - IF(AU424&gt;1, L424*CV424*100.0/(AW424*DP424), 0)</f>
        <v>0</v>
      </c>
      <c r="N424">
        <f>((T424-J424/2)*M424-L424)/(T424+J424/2)</f>
        <v>0</v>
      </c>
      <c r="O424">
        <f>N424*(DI424+DJ424)/1000.0</f>
        <v>0</v>
      </c>
      <c r="P424">
        <f>(DB424 - IF(AU424&gt;1, L424*CV424*100.0/(AW424*DP424), 0))*(DI424+DJ424)/1000.0</f>
        <v>0</v>
      </c>
      <c r="Q424">
        <f>2.0/((1/S424-1/R424)+SIGN(S424)*SQRT((1/S424-1/R424)*(1/S424-1/R424) + 4*CW424/((CW424+1)*(CW424+1))*(2*1/S424*1/R424-1/R424*1/R424)))</f>
        <v>0</v>
      </c>
      <c r="R424">
        <f>IF(LEFT(CX424,1)&lt;&gt;"0",IF(LEFT(CX424,1)="1",3.0,CY424),$D$5+$E$5*(DP424*DI424/($K$5*1000))+$F$5*(DP424*DI424/($K$5*1000))*MAX(MIN(CV424,$J$5),$I$5)*MAX(MIN(CV424,$J$5),$I$5)+$G$5*MAX(MIN(CV424,$J$5),$I$5)*(DP424*DI424/($K$5*1000))+$H$5*(DP424*DI424/($K$5*1000))*(DP424*DI424/($K$5*1000)))</f>
        <v>0</v>
      </c>
      <c r="S424">
        <f>J424*(1000-(1000*0.61365*exp(17.502*W424/(240.97+W424))/(DI424+DJ424)+DD424)/2)/(1000*0.61365*exp(17.502*W424/(240.97+W424))/(DI424+DJ424)-DD424)</f>
        <v>0</v>
      </c>
      <c r="T424">
        <f>1/((CW424+1)/(Q424/1.6)+1/(R424/1.37)) + CW424/((CW424+1)/(Q424/1.6) + CW424/(R424/1.37))</f>
        <v>0</v>
      </c>
      <c r="U424">
        <f>(CR424*CU424)</f>
        <v>0</v>
      </c>
      <c r="V424">
        <f>(DK424+(U424+2*0.95*5.67E-8*(((DK424+$B$7)+273)^4-(DK424+273)^4)-44100*J424)/(1.84*29.3*R424+8*0.95*5.67E-8*(DK424+273)^3))</f>
        <v>0</v>
      </c>
      <c r="W424">
        <f>($C$7*DL424+$D$7*DM424+$E$7*V424)</f>
        <v>0</v>
      </c>
      <c r="X424">
        <f>0.61365*exp(17.502*W424/(240.97+W424))</f>
        <v>0</v>
      </c>
      <c r="Y424">
        <f>(Z424/AA424*100)</f>
        <v>0</v>
      </c>
      <c r="Z424">
        <f>DD424*(DI424+DJ424)/1000</f>
        <v>0</v>
      </c>
      <c r="AA424">
        <f>0.61365*exp(17.502*DK424/(240.97+DK424))</f>
        <v>0</v>
      </c>
      <c r="AB424">
        <f>(X424-DD424*(DI424+DJ424)/1000)</f>
        <v>0</v>
      </c>
      <c r="AC424">
        <f>(-J424*44100)</f>
        <v>0</v>
      </c>
      <c r="AD424">
        <f>2*29.3*R424*0.92*(DK424-W424)</f>
        <v>0</v>
      </c>
      <c r="AE424">
        <f>2*0.95*5.67E-8*(((DK424+$B$7)+273)^4-(W424+273)^4)</f>
        <v>0</v>
      </c>
      <c r="AF424">
        <f>U424+AE424+AC424+AD424</f>
        <v>0</v>
      </c>
      <c r="AG424">
        <f>DH424*AU424*(DC424-DB424*(1000-AU424*DE424)/(1000-AU424*DD424))/(100*CV424)</f>
        <v>0</v>
      </c>
      <c r="AH424">
        <f>1000*DH424*AU424*(DD424-DE424)/(100*CV424*(1000-AU424*DD424))</f>
        <v>0</v>
      </c>
      <c r="AI424">
        <f>(AJ424 - AK424 - DI424*1E3/(8.314*(DK424+273.15)) * AM424/DH424 * AL424) * DH424/(100*CV424) * (1000 - DE424)/1000</f>
        <v>0</v>
      </c>
      <c r="AJ424">
        <v>61.418376178715</v>
      </c>
      <c r="AK424">
        <v>74.568956969697</v>
      </c>
      <c r="AL424">
        <v>-3.14450831110505</v>
      </c>
      <c r="AM424">
        <v>66.0504921813524</v>
      </c>
      <c r="AN424">
        <f>(AP424 - AO424 + DI424*1E3/(8.314*(DK424+273.15)) * AR424/DH424 * AQ424) * DH424/(100*CV424) * 1000/(1000 - AP424)</f>
        <v>0</v>
      </c>
      <c r="AO424">
        <v>19.4928107927706</v>
      </c>
      <c r="AP424">
        <v>25.4660076923077</v>
      </c>
      <c r="AQ424">
        <v>-0.00776496969696446</v>
      </c>
      <c r="AR424">
        <v>92.47</v>
      </c>
      <c r="AS424">
        <v>0</v>
      </c>
      <c r="AT424">
        <v>0</v>
      </c>
      <c r="AU424">
        <f>IF(AS424*$H$13&gt;=AW424,1.0,(AW424/(AW424-AS424*$H$13)))</f>
        <v>0</v>
      </c>
      <c r="AV424">
        <f>(AU424-1)*100</f>
        <v>0</v>
      </c>
      <c r="AW424">
        <f>MAX(0,($B$13+$C$13*DP424)/(1+$D$13*DP424)*DI424/(DK424+273)*$E$13)</f>
        <v>0</v>
      </c>
      <c r="AX424" t="s">
        <v>418</v>
      </c>
      <c r="AY424" t="s">
        <v>418</v>
      </c>
      <c r="AZ424">
        <v>0</v>
      </c>
      <c r="BA424">
        <v>0</v>
      </c>
      <c r="BB424">
        <f>1-AZ424/BA424</f>
        <v>0</v>
      </c>
      <c r="BC424">
        <v>0</v>
      </c>
      <c r="BD424" t="s">
        <v>418</v>
      </c>
      <c r="BE424" t="s">
        <v>418</v>
      </c>
      <c r="BF424">
        <v>0</v>
      </c>
      <c r="BG424">
        <v>0</v>
      </c>
      <c r="BH424">
        <f>1-BF424/BG424</f>
        <v>0</v>
      </c>
      <c r="BI424">
        <v>0.5</v>
      </c>
      <c r="BJ424">
        <f>CS424</f>
        <v>0</v>
      </c>
      <c r="BK424">
        <f>L424</f>
        <v>0</v>
      </c>
      <c r="BL424">
        <f>BH424*BI424*BJ424</f>
        <v>0</v>
      </c>
      <c r="BM424">
        <f>(BK424-BC424)/BJ424</f>
        <v>0</v>
      </c>
      <c r="BN424">
        <f>(BA424-BG424)/BG424</f>
        <v>0</v>
      </c>
      <c r="BO424">
        <f>AZ424/(BB424+AZ424/BG424)</f>
        <v>0</v>
      </c>
      <c r="BP424" t="s">
        <v>418</v>
      </c>
      <c r="BQ424">
        <v>0</v>
      </c>
      <c r="BR424">
        <f>IF(BQ424&lt;&gt;0, BQ424, BO424)</f>
        <v>0</v>
      </c>
      <c r="BS424">
        <f>1-BR424/BG424</f>
        <v>0</v>
      </c>
      <c r="BT424">
        <f>(BG424-BF424)/(BG424-BR424)</f>
        <v>0</v>
      </c>
      <c r="BU424">
        <f>(BA424-BG424)/(BA424-BR424)</f>
        <v>0</v>
      </c>
      <c r="BV424">
        <f>(BG424-BF424)/(BG424-AZ424)</f>
        <v>0</v>
      </c>
      <c r="BW424">
        <f>(BA424-BG424)/(BA424-AZ424)</f>
        <v>0</v>
      </c>
      <c r="BX424">
        <f>(BT424*BR424/BF424)</f>
        <v>0</v>
      </c>
      <c r="BY424">
        <f>(1-BX424)</f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f>$B$11*DQ424+$C$11*DR424+$F$11*EC424*(1-EF424)</f>
        <v>0</v>
      </c>
      <c r="CS424">
        <f>CR424*CT424</f>
        <v>0</v>
      </c>
      <c r="CT424">
        <f>($B$11*$D$9+$C$11*$D$9+$F$11*((EP424+EH424)/MAX(EP424+EH424+EQ424, 0.1)*$I$9+EQ424/MAX(EP424+EH424+EQ424, 0.1)*$J$9))/($B$11+$C$11+$F$11)</f>
        <v>0</v>
      </c>
      <c r="CU424">
        <f>($B$11*$K$9+$C$11*$K$9+$F$11*((EP424+EH424)/MAX(EP424+EH424+EQ424, 0.1)*$P$9+EQ424/MAX(EP424+EH424+EQ424, 0.1)*$Q$9))/($B$11+$C$11+$F$11)</f>
        <v>0</v>
      </c>
      <c r="CV424">
        <v>6</v>
      </c>
      <c r="CW424">
        <v>0.5</v>
      </c>
      <c r="CX424" t="s">
        <v>419</v>
      </c>
      <c r="CY424">
        <v>2</v>
      </c>
      <c r="CZ424" t="b">
        <v>1</v>
      </c>
      <c r="DA424">
        <v>1659029547.6</v>
      </c>
      <c r="DB424">
        <v>94.2111888888889</v>
      </c>
      <c r="DC424">
        <v>75.924237037037</v>
      </c>
      <c r="DD424">
        <v>25.5147296296296</v>
      </c>
      <c r="DE424">
        <v>19.5746740740741</v>
      </c>
      <c r="DF424">
        <v>89.6431814814815</v>
      </c>
      <c r="DG424">
        <v>24.9748481481482</v>
      </c>
      <c r="DH424">
        <v>500.055814814815</v>
      </c>
      <c r="DI424">
        <v>90.3716925925926</v>
      </c>
      <c r="DJ424">
        <v>0.0463719814814815</v>
      </c>
      <c r="DK424">
        <v>27.3402740740741</v>
      </c>
      <c r="DL424">
        <v>27.4703185185185</v>
      </c>
      <c r="DM424">
        <v>999.9</v>
      </c>
      <c r="DN424">
        <v>0</v>
      </c>
      <c r="DO424">
        <v>0</v>
      </c>
      <c r="DP424">
        <v>10012.4074074074</v>
      </c>
      <c r="DQ424">
        <v>0</v>
      </c>
      <c r="DR424">
        <v>18.0426888888889</v>
      </c>
      <c r="DS424">
        <v>18.2869481481481</v>
      </c>
      <c r="DT424">
        <v>96.6781148148148</v>
      </c>
      <c r="DU424">
        <v>77.4412074074074</v>
      </c>
      <c r="DV424">
        <v>5.94004925925926</v>
      </c>
      <c r="DW424">
        <v>75.924237037037</v>
      </c>
      <c r="DX424">
        <v>19.5746740740741</v>
      </c>
      <c r="DY424">
        <v>2.30580962962963</v>
      </c>
      <c r="DZ424">
        <v>1.76899740740741</v>
      </c>
      <c r="EA424">
        <v>19.7170333333333</v>
      </c>
      <c r="EB424">
        <v>15.5154037037037</v>
      </c>
      <c r="EC424">
        <v>1999.9962962963</v>
      </c>
      <c r="ED424">
        <v>0.980000074074074</v>
      </c>
      <c r="EE424">
        <v>0.0200001222222222</v>
      </c>
      <c r="EF424">
        <v>0</v>
      </c>
      <c r="EG424">
        <v>800.842814814815</v>
      </c>
      <c r="EH424">
        <v>5.00063</v>
      </c>
      <c r="EI424">
        <v>15768.4962962963</v>
      </c>
      <c r="EJ424">
        <v>17256.8592592593</v>
      </c>
      <c r="EK424">
        <v>38.437</v>
      </c>
      <c r="EL424">
        <v>38.437</v>
      </c>
      <c r="EM424">
        <v>37.937</v>
      </c>
      <c r="EN424">
        <v>37.75</v>
      </c>
      <c r="EO424">
        <v>39.437</v>
      </c>
      <c r="EP424">
        <v>1955.09925925926</v>
      </c>
      <c r="EQ424">
        <v>39.8966666666667</v>
      </c>
      <c r="ER424">
        <v>0</v>
      </c>
      <c r="ES424">
        <v>1659029554.3</v>
      </c>
      <c r="ET424">
        <v>0</v>
      </c>
      <c r="EU424">
        <v>801.01976</v>
      </c>
      <c r="EV424">
        <v>21.4571538792863</v>
      </c>
      <c r="EW424">
        <v>395.038462072226</v>
      </c>
      <c r="EX424">
        <v>15772.164</v>
      </c>
      <c r="EY424">
        <v>15</v>
      </c>
      <c r="EZ424">
        <v>0</v>
      </c>
      <c r="FA424" t="s">
        <v>420</v>
      </c>
      <c r="FB424">
        <v>1657551626.5</v>
      </c>
      <c r="FC424">
        <v>1657551629</v>
      </c>
      <c r="FD424">
        <v>0</v>
      </c>
      <c r="FE424">
        <v>0.403</v>
      </c>
      <c r="FF424">
        <v>0.009</v>
      </c>
      <c r="FG424">
        <v>9.41</v>
      </c>
      <c r="FH424">
        <v>0.087</v>
      </c>
      <c r="FI424">
        <v>417</v>
      </c>
      <c r="FJ424">
        <v>17</v>
      </c>
      <c r="FK424">
        <v>1.61</v>
      </c>
      <c r="FL424">
        <v>0.59</v>
      </c>
      <c r="FM424">
        <v>17.5050707317073</v>
      </c>
      <c r="FN424">
        <v>15.4760885017421</v>
      </c>
      <c r="FO424">
        <v>1.59765759240145</v>
      </c>
      <c r="FP424">
        <v>0</v>
      </c>
      <c r="FQ424">
        <v>799.943735294118</v>
      </c>
      <c r="FR424">
        <v>20.2967303324719</v>
      </c>
      <c r="FS424">
        <v>2.00396627758441</v>
      </c>
      <c r="FT424">
        <v>0</v>
      </c>
      <c r="FU424">
        <v>5.92292097560976</v>
      </c>
      <c r="FV424">
        <v>0.487350731707311</v>
      </c>
      <c r="FW424">
        <v>0.0556145192835985</v>
      </c>
      <c r="FX424">
        <v>0</v>
      </c>
      <c r="FY424">
        <v>0</v>
      </c>
      <c r="FZ424">
        <v>3</v>
      </c>
      <c r="GA424" t="s">
        <v>427</v>
      </c>
      <c r="GB424">
        <v>2.97283</v>
      </c>
      <c r="GC424">
        <v>2.69952</v>
      </c>
      <c r="GD424">
        <v>0.0176836</v>
      </c>
      <c r="GE424">
        <v>0.0137854</v>
      </c>
      <c r="GF424">
        <v>0.107372</v>
      </c>
      <c r="GG424">
        <v>0.090024</v>
      </c>
      <c r="GH424">
        <v>38245.3</v>
      </c>
      <c r="GI424">
        <v>41985.6</v>
      </c>
      <c r="GJ424">
        <v>35283.2</v>
      </c>
      <c r="GK424">
        <v>38612.3</v>
      </c>
      <c r="GL424">
        <v>44648.8</v>
      </c>
      <c r="GM424">
        <v>50744.3</v>
      </c>
      <c r="GN424">
        <v>55155.1</v>
      </c>
      <c r="GO424">
        <v>61932.8</v>
      </c>
      <c r="GP424">
        <v>1.9884</v>
      </c>
      <c r="GQ424">
        <v>1.845</v>
      </c>
      <c r="GR424">
        <v>0.127256</v>
      </c>
      <c r="GS424">
        <v>0</v>
      </c>
      <c r="GT424">
        <v>25.3717</v>
      </c>
      <c r="GU424">
        <v>999.9</v>
      </c>
      <c r="GV424">
        <v>56.239</v>
      </c>
      <c r="GW424">
        <v>29.265</v>
      </c>
      <c r="GX424">
        <v>25.414</v>
      </c>
      <c r="GY424">
        <v>56.1554</v>
      </c>
      <c r="GZ424">
        <v>43.0288</v>
      </c>
      <c r="HA424">
        <v>1</v>
      </c>
      <c r="HB424">
        <v>-0.0412805</v>
      </c>
      <c r="HC424">
        <v>0.146841</v>
      </c>
      <c r="HD424">
        <v>20.1132</v>
      </c>
      <c r="HE424">
        <v>5.20052</v>
      </c>
      <c r="HF424">
        <v>12.004</v>
      </c>
      <c r="HG424">
        <v>4.9752</v>
      </c>
      <c r="HH424">
        <v>3.2932</v>
      </c>
      <c r="HI424">
        <v>9999</v>
      </c>
      <c r="HJ424">
        <v>9999</v>
      </c>
      <c r="HK424">
        <v>9999</v>
      </c>
      <c r="HL424">
        <v>629.3</v>
      </c>
      <c r="HM424">
        <v>1.86313</v>
      </c>
      <c r="HN424">
        <v>1.86804</v>
      </c>
      <c r="HO424">
        <v>1.86783</v>
      </c>
      <c r="HP424">
        <v>1.86893</v>
      </c>
      <c r="HQ424">
        <v>1.86981</v>
      </c>
      <c r="HR424">
        <v>1.86584</v>
      </c>
      <c r="HS424">
        <v>1.86691</v>
      </c>
      <c r="HT424">
        <v>1.86835</v>
      </c>
      <c r="HU424">
        <v>5</v>
      </c>
      <c r="HV424">
        <v>0</v>
      </c>
      <c r="HW424">
        <v>0</v>
      </c>
      <c r="HX424">
        <v>0</v>
      </c>
      <c r="HY424" t="s">
        <v>422</v>
      </c>
      <c r="HZ424" t="s">
        <v>423</v>
      </c>
      <c r="IA424" t="s">
        <v>424</v>
      </c>
      <c r="IB424" t="s">
        <v>424</v>
      </c>
      <c r="IC424" t="s">
        <v>424</v>
      </c>
      <c r="ID424" t="s">
        <v>424</v>
      </c>
      <c r="IE424">
        <v>0</v>
      </c>
      <c r="IF424">
        <v>100</v>
      </c>
      <c r="IG424">
        <v>100</v>
      </c>
      <c r="IH424">
        <v>4.429</v>
      </c>
      <c r="II424">
        <v>0.5372</v>
      </c>
      <c r="IJ424">
        <v>4.02706509432224</v>
      </c>
      <c r="IK424">
        <v>0.00601174518973114</v>
      </c>
      <c r="IL424">
        <v>2.77886958061485e-07</v>
      </c>
      <c r="IM424">
        <v>-3.54636231360687e-10</v>
      </c>
      <c r="IN424">
        <v>-0.0404303883988718</v>
      </c>
      <c r="IO424">
        <v>-0.0177815531441476</v>
      </c>
      <c r="IP424">
        <v>0.00205572605671414</v>
      </c>
      <c r="IQ424">
        <v>-1.65519735432211e-05</v>
      </c>
      <c r="IR424">
        <v>-4</v>
      </c>
      <c r="IS424">
        <v>1848</v>
      </c>
      <c r="IT424">
        <v>1</v>
      </c>
      <c r="IU424">
        <v>25</v>
      </c>
      <c r="IV424">
        <v>24632.1</v>
      </c>
      <c r="IW424">
        <v>24632.1</v>
      </c>
      <c r="IX424">
        <v>0.24292</v>
      </c>
      <c r="IY424">
        <v>2.67456</v>
      </c>
      <c r="IZ424">
        <v>1.54785</v>
      </c>
      <c r="JA424">
        <v>2.30347</v>
      </c>
      <c r="JB424">
        <v>1.34644</v>
      </c>
      <c r="JC424">
        <v>2.39502</v>
      </c>
      <c r="JD424">
        <v>33.6029</v>
      </c>
      <c r="JE424">
        <v>24.2188</v>
      </c>
      <c r="JF424">
        <v>18</v>
      </c>
      <c r="JG424">
        <v>502.487</v>
      </c>
      <c r="JH424">
        <v>410.161</v>
      </c>
      <c r="JI424">
        <v>24.9999</v>
      </c>
      <c r="JJ424">
        <v>26.6823</v>
      </c>
      <c r="JK424">
        <v>30.0001</v>
      </c>
      <c r="JL424">
        <v>26.6165</v>
      </c>
      <c r="JM424">
        <v>26.5551</v>
      </c>
      <c r="JN424">
        <v>4.83589</v>
      </c>
      <c r="JO424">
        <v>31.018</v>
      </c>
      <c r="JP424">
        <v>76.3166</v>
      </c>
      <c r="JQ424">
        <v>25</v>
      </c>
      <c r="JR424">
        <v>30.1538</v>
      </c>
      <c r="JS424">
        <v>19.4137</v>
      </c>
      <c r="JT424">
        <v>102.313</v>
      </c>
      <c r="JU424">
        <v>103.088</v>
      </c>
    </row>
    <row r="425" spans="1:281">
      <c r="A425">
        <v>409</v>
      </c>
      <c r="B425">
        <v>1659029652.1</v>
      </c>
      <c r="C425">
        <v>5969</v>
      </c>
      <c r="D425" t="s">
        <v>1246</v>
      </c>
      <c r="E425" t="s">
        <v>1247</v>
      </c>
      <c r="F425">
        <v>5</v>
      </c>
      <c r="G425" t="s">
        <v>1199</v>
      </c>
      <c r="H425" t="s">
        <v>417</v>
      </c>
      <c r="I425">
        <v>1659029644.1</v>
      </c>
      <c r="J425">
        <f>(K425)/1000</f>
        <v>0</v>
      </c>
      <c r="K425">
        <f>IF(CZ425, AN425, AH425)</f>
        <v>0</v>
      </c>
      <c r="L425">
        <f>IF(CZ425, AI425, AG425)</f>
        <v>0</v>
      </c>
      <c r="M425">
        <f>DB425 - IF(AU425&gt;1, L425*CV425*100.0/(AW425*DP425), 0)</f>
        <v>0</v>
      </c>
      <c r="N425">
        <f>((T425-J425/2)*M425-L425)/(T425+J425/2)</f>
        <v>0</v>
      </c>
      <c r="O425">
        <f>N425*(DI425+DJ425)/1000.0</f>
        <v>0</v>
      </c>
      <c r="P425">
        <f>(DB425 - IF(AU425&gt;1, L425*CV425*100.0/(AW425*DP425), 0))*(DI425+DJ425)/1000.0</f>
        <v>0</v>
      </c>
      <c r="Q425">
        <f>2.0/((1/S425-1/R425)+SIGN(S425)*SQRT((1/S425-1/R425)*(1/S425-1/R425) + 4*CW425/((CW425+1)*(CW425+1))*(2*1/S425*1/R425-1/R425*1/R425)))</f>
        <v>0</v>
      </c>
      <c r="R425">
        <f>IF(LEFT(CX425,1)&lt;&gt;"0",IF(LEFT(CX425,1)="1",3.0,CY425),$D$5+$E$5*(DP425*DI425/($K$5*1000))+$F$5*(DP425*DI425/($K$5*1000))*MAX(MIN(CV425,$J$5),$I$5)*MAX(MIN(CV425,$J$5),$I$5)+$G$5*MAX(MIN(CV425,$J$5),$I$5)*(DP425*DI425/($K$5*1000))+$H$5*(DP425*DI425/($K$5*1000))*(DP425*DI425/($K$5*1000)))</f>
        <v>0</v>
      </c>
      <c r="S425">
        <f>J425*(1000-(1000*0.61365*exp(17.502*W425/(240.97+W425))/(DI425+DJ425)+DD425)/2)/(1000*0.61365*exp(17.502*W425/(240.97+W425))/(DI425+DJ425)-DD425)</f>
        <v>0</v>
      </c>
      <c r="T425">
        <f>1/((CW425+1)/(Q425/1.6)+1/(R425/1.37)) + CW425/((CW425+1)/(Q425/1.6) + CW425/(R425/1.37))</f>
        <v>0</v>
      </c>
      <c r="U425">
        <f>(CR425*CU425)</f>
        <v>0</v>
      </c>
      <c r="V425">
        <f>(DK425+(U425+2*0.95*5.67E-8*(((DK425+$B$7)+273)^4-(DK425+273)^4)-44100*J425)/(1.84*29.3*R425+8*0.95*5.67E-8*(DK425+273)^3))</f>
        <v>0</v>
      </c>
      <c r="W425">
        <f>($C$7*DL425+$D$7*DM425+$E$7*V425)</f>
        <v>0</v>
      </c>
      <c r="X425">
        <f>0.61365*exp(17.502*W425/(240.97+W425))</f>
        <v>0</v>
      </c>
      <c r="Y425">
        <f>(Z425/AA425*100)</f>
        <v>0</v>
      </c>
      <c r="Z425">
        <f>DD425*(DI425+DJ425)/1000</f>
        <v>0</v>
      </c>
      <c r="AA425">
        <f>0.61365*exp(17.502*DK425/(240.97+DK425))</f>
        <v>0</v>
      </c>
      <c r="AB425">
        <f>(X425-DD425*(DI425+DJ425)/1000)</f>
        <v>0</v>
      </c>
      <c r="AC425">
        <f>(-J425*44100)</f>
        <v>0</v>
      </c>
      <c r="AD425">
        <f>2*29.3*R425*0.92*(DK425-W425)</f>
        <v>0</v>
      </c>
      <c r="AE425">
        <f>2*0.95*5.67E-8*(((DK425+$B$7)+273)^4-(W425+273)^4)</f>
        <v>0</v>
      </c>
      <c r="AF425">
        <f>U425+AE425+AC425+AD425</f>
        <v>0</v>
      </c>
      <c r="AG425">
        <f>DH425*AU425*(DC425-DB425*(1000-AU425*DE425)/(1000-AU425*DD425))/(100*CV425)</f>
        <v>0</v>
      </c>
      <c r="AH425">
        <f>1000*DH425*AU425*(DD425-DE425)/(100*CV425*(1000-AU425*DD425))</f>
        <v>0</v>
      </c>
      <c r="AI425">
        <f>(AJ425 - AK425 - DI425*1E3/(8.314*(DK425+273.15)) * AM425/DH425 * AL425) * DH425/(100*CV425) * (1000 - DE425)/1000</f>
        <v>0</v>
      </c>
      <c r="AJ425">
        <v>428.207657524283</v>
      </c>
      <c r="AK425">
        <v>402.353933333333</v>
      </c>
      <c r="AL425">
        <v>0.0015792288315629</v>
      </c>
      <c r="AM425">
        <v>66.0504921813524</v>
      </c>
      <c r="AN425">
        <f>(AP425 - AO425 + DI425*1E3/(8.314*(DK425+273.15)) * AR425/DH425 * AQ425) * DH425/(100*CV425) * 1000/(1000 - AP425)</f>
        <v>0</v>
      </c>
      <c r="AO425">
        <v>19.2153688721645</v>
      </c>
      <c r="AP425">
        <v>25.3336412587413</v>
      </c>
      <c r="AQ425">
        <v>-0.000713406060601906</v>
      </c>
      <c r="AR425">
        <v>92.47</v>
      </c>
      <c r="AS425">
        <v>0</v>
      </c>
      <c r="AT425">
        <v>0</v>
      </c>
      <c r="AU425">
        <f>IF(AS425*$H$13&gt;=AW425,1.0,(AW425/(AW425-AS425*$H$13)))</f>
        <v>0</v>
      </c>
      <c r="AV425">
        <f>(AU425-1)*100</f>
        <v>0</v>
      </c>
      <c r="AW425">
        <f>MAX(0,($B$13+$C$13*DP425)/(1+$D$13*DP425)*DI425/(DK425+273)*$E$13)</f>
        <v>0</v>
      </c>
      <c r="AX425" t="s">
        <v>418</v>
      </c>
      <c r="AY425" t="s">
        <v>418</v>
      </c>
      <c r="AZ425">
        <v>0</v>
      </c>
      <c r="BA425">
        <v>0</v>
      </c>
      <c r="BB425">
        <f>1-AZ425/BA425</f>
        <v>0</v>
      </c>
      <c r="BC425">
        <v>0</v>
      </c>
      <c r="BD425" t="s">
        <v>418</v>
      </c>
      <c r="BE425" t="s">
        <v>418</v>
      </c>
      <c r="BF425">
        <v>0</v>
      </c>
      <c r="BG425">
        <v>0</v>
      </c>
      <c r="BH425">
        <f>1-BF425/BG425</f>
        <v>0</v>
      </c>
      <c r="BI425">
        <v>0.5</v>
      </c>
      <c r="BJ425">
        <f>CS425</f>
        <v>0</v>
      </c>
      <c r="BK425">
        <f>L425</f>
        <v>0</v>
      </c>
      <c r="BL425">
        <f>BH425*BI425*BJ425</f>
        <v>0</v>
      </c>
      <c r="BM425">
        <f>(BK425-BC425)/BJ425</f>
        <v>0</v>
      </c>
      <c r="BN425">
        <f>(BA425-BG425)/BG425</f>
        <v>0</v>
      </c>
      <c r="BO425">
        <f>AZ425/(BB425+AZ425/BG425)</f>
        <v>0</v>
      </c>
      <c r="BP425" t="s">
        <v>418</v>
      </c>
      <c r="BQ425">
        <v>0</v>
      </c>
      <c r="BR425">
        <f>IF(BQ425&lt;&gt;0, BQ425, BO425)</f>
        <v>0</v>
      </c>
      <c r="BS425">
        <f>1-BR425/BG425</f>
        <v>0</v>
      </c>
      <c r="BT425">
        <f>(BG425-BF425)/(BG425-BR425)</f>
        <v>0</v>
      </c>
      <c r="BU425">
        <f>(BA425-BG425)/(BA425-BR425)</f>
        <v>0</v>
      </c>
      <c r="BV425">
        <f>(BG425-BF425)/(BG425-AZ425)</f>
        <v>0</v>
      </c>
      <c r="BW425">
        <f>(BA425-BG425)/(BA425-AZ425)</f>
        <v>0</v>
      </c>
      <c r="BX425">
        <f>(BT425*BR425/BF425)</f>
        <v>0</v>
      </c>
      <c r="BY425">
        <f>(1-BX425)</f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f>$B$11*DQ425+$C$11*DR425+$F$11*EC425*(1-EF425)</f>
        <v>0</v>
      </c>
      <c r="CS425">
        <f>CR425*CT425</f>
        <v>0</v>
      </c>
      <c r="CT425">
        <f>($B$11*$D$9+$C$11*$D$9+$F$11*((EP425+EH425)/MAX(EP425+EH425+EQ425, 0.1)*$I$9+EQ425/MAX(EP425+EH425+EQ425, 0.1)*$J$9))/($B$11+$C$11+$F$11)</f>
        <v>0</v>
      </c>
      <c r="CU425">
        <f>($B$11*$K$9+$C$11*$K$9+$F$11*((EP425+EH425)/MAX(EP425+EH425+EQ425, 0.1)*$P$9+EQ425/MAX(EP425+EH425+EQ425, 0.1)*$Q$9))/($B$11+$C$11+$F$11)</f>
        <v>0</v>
      </c>
      <c r="CV425">
        <v>6</v>
      </c>
      <c r="CW425">
        <v>0.5</v>
      </c>
      <c r="CX425" t="s">
        <v>419</v>
      </c>
      <c r="CY425">
        <v>2</v>
      </c>
      <c r="CZ425" t="b">
        <v>1</v>
      </c>
      <c r="DA425">
        <v>1659029644.1</v>
      </c>
      <c r="DB425">
        <v>392.180548387097</v>
      </c>
      <c r="DC425">
        <v>419.952774193548</v>
      </c>
      <c r="DD425">
        <v>25.3363903225806</v>
      </c>
      <c r="DE425">
        <v>19.2298032258064</v>
      </c>
      <c r="DF425">
        <v>385.812967741935</v>
      </c>
      <c r="DG425">
        <v>24.8056</v>
      </c>
      <c r="DH425">
        <v>500.058322580645</v>
      </c>
      <c r="DI425">
        <v>90.3686322580645</v>
      </c>
      <c r="DJ425">
        <v>0.0464028548387097</v>
      </c>
      <c r="DK425">
        <v>27.3711096774194</v>
      </c>
      <c r="DL425">
        <v>27.519235483871</v>
      </c>
      <c r="DM425">
        <v>999.9</v>
      </c>
      <c r="DN425">
        <v>0</v>
      </c>
      <c r="DO425">
        <v>0</v>
      </c>
      <c r="DP425">
        <v>10003.5483870968</v>
      </c>
      <c r="DQ425">
        <v>0</v>
      </c>
      <c r="DR425">
        <v>18.0884580645161</v>
      </c>
      <c r="DS425">
        <v>-27.7723387096774</v>
      </c>
      <c r="DT425">
        <v>402.375161290323</v>
      </c>
      <c r="DU425">
        <v>428.186741935484</v>
      </c>
      <c r="DV425">
        <v>6.10658322580645</v>
      </c>
      <c r="DW425">
        <v>419.952774193548</v>
      </c>
      <c r="DX425">
        <v>19.2298032258064</v>
      </c>
      <c r="DY425">
        <v>2.28961451612903</v>
      </c>
      <c r="DZ425">
        <v>1.73777096774194</v>
      </c>
      <c r="EA425">
        <v>19.6035129032258</v>
      </c>
      <c r="EB425">
        <v>15.2379903225806</v>
      </c>
      <c r="EC425">
        <v>1999.9964516129</v>
      </c>
      <c r="ED425">
        <v>0.980003483870968</v>
      </c>
      <c r="EE425">
        <v>0.0199967580645161</v>
      </c>
      <c r="EF425">
        <v>0</v>
      </c>
      <c r="EG425">
        <v>799.180290322581</v>
      </c>
      <c r="EH425">
        <v>5.00063</v>
      </c>
      <c r="EI425">
        <v>15757.4838709677</v>
      </c>
      <c r="EJ425">
        <v>17256.8806451613</v>
      </c>
      <c r="EK425">
        <v>38.5</v>
      </c>
      <c r="EL425">
        <v>38.495935483871</v>
      </c>
      <c r="EM425">
        <v>37.9674838709677</v>
      </c>
      <c r="EN425">
        <v>37.812</v>
      </c>
      <c r="EO425">
        <v>39.4756129032258</v>
      </c>
      <c r="EP425">
        <v>1955.10580645161</v>
      </c>
      <c r="EQ425">
        <v>39.8906451612903</v>
      </c>
      <c r="ER425">
        <v>0</v>
      </c>
      <c r="ES425">
        <v>1659029651.5</v>
      </c>
      <c r="ET425">
        <v>0</v>
      </c>
      <c r="EU425">
        <v>799.24292</v>
      </c>
      <c r="EV425">
        <v>2.69546152722246</v>
      </c>
      <c r="EW425">
        <v>58.9230767899839</v>
      </c>
      <c r="EX425">
        <v>15758.652</v>
      </c>
      <c r="EY425">
        <v>15</v>
      </c>
      <c r="EZ425">
        <v>0</v>
      </c>
      <c r="FA425" t="s">
        <v>420</v>
      </c>
      <c r="FB425">
        <v>1657551626.5</v>
      </c>
      <c r="FC425">
        <v>1657551629</v>
      </c>
      <c r="FD425">
        <v>0</v>
      </c>
      <c r="FE425">
        <v>0.403</v>
      </c>
      <c r="FF425">
        <v>0.009</v>
      </c>
      <c r="FG425">
        <v>9.41</v>
      </c>
      <c r="FH425">
        <v>0.087</v>
      </c>
      <c r="FI425">
        <v>417</v>
      </c>
      <c r="FJ425">
        <v>17</v>
      </c>
      <c r="FK425">
        <v>1.61</v>
      </c>
      <c r="FL425">
        <v>0.59</v>
      </c>
      <c r="FM425">
        <v>-27.7617341463415</v>
      </c>
      <c r="FN425">
        <v>-0.28307874564462</v>
      </c>
      <c r="FO425">
        <v>0.0941647948552162</v>
      </c>
      <c r="FP425">
        <v>1</v>
      </c>
      <c r="FQ425">
        <v>799.080352941176</v>
      </c>
      <c r="FR425">
        <v>2.52711993542141</v>
      </c>
      <c r="FS425">
        <v>0.306337653228377</v>
      </c>
      <c r="FT425">
        <v>0</v>
      </c>
      <c r="FU425">
        <v>6.10257170731707</v>
      </c>
      <c r="FV425">
        <v>0.123505923344957</v>
      </c>
      <c r="FW425">
        <v>0.0149922599384042</v>
      </c>
      <c r="FX425">
        <v>0</v>
      </c>
      <c r="FY425">
        <v>1</v>
      </c>
      <c r="FZ425">
        <v>3</v>
      </c>
      <c r="GA425" t="s">
        <v>421</v>
      </c>
      <c r="GB425">
        <v>2.97307</v>
      </c>
      <c r="GC425">
        <v>2.69994</v>
      </c>
      <c r="GD425">
        <v>0.0856854</v>
      </c>
      <c r="GE425">
        <v>0.0915477</v>
      </c>
      <c r="GF425">
        <v>0.107028</v>
      </c>
      <c r="GG425">
        <v>0.0892503</v>
      </c>
      <c r="GH425">
        <v>35598.9</v>
      </c>
      <c r="GI425">
        <v>38674.9</v>
      </c>
      <c r="GJ425">
        <v>35283.4</v>
      </c>
      <c r="GK425">
        <v>38610.9</v>
      </c>
      <c r="GL425">
        <v>44668.3</v>
      </c>
      <c r="GM425">
        <v>50787.8</v>
      </c>
      <c r="GN425">
        <v>55155.5</v>
      </c>
      <c r="GO425">
        <v>61930.6</v>
      </c>
      <c r="GP425">
        <v>1.99</v>
      </c>
      <c r="GQ425">
        <v>1.8448</v>
      </c>
      <c r="GR425">
        <v>0.131279</v>
      </c>
      <c r="GS425">
        <v>0</v>
      </c>
      <c r="GT425">
        <v>25.3673</v>
      </c>
      <c r="GU425">
        <v>999.9</v>
      </c>
      <c r="GV425">
        <v>55.946</v>
      </c>
      <c r="GW425">
        <v>29.265</v>
      </c>
      <c r="GX425">
        <v>25.2833</v>
      </c>
      <c r="GY425">
        <v>55.8454</v>
      </c>
      <c r="GZ425">
        <v>43.0048</v>
      </c>
      <c r="HA425">
        <v>1</v>
      </c>
      <c r="HB425">
        <v>-0.0397561</v>
      </c>
      <c r="HC425">
        <v>0.171242</v>
      </c>
      <c r="HD425">
        <v>20.1132</v>
      </c>
      <c r="HE425">
        <v>5.20052</v>
      </c>
      <c r="HF425">
        <v>12.004</v>
      </c>
      <c r="HG425">
        <v>4.9756</v>
      </c>
      <c r="HH425">
        <v>3.2932</v>
      </c>
      <c r="HI425">
        <v>9999</v>
      </c>
      <c r="HJ425">
        <v>9999</v>
      </c>
      <c r="HK425">
        <v>9999</v>
      </c>
      <c r="HL425">
        <v>629.3</v>
      </c>
      <c r="HM425">
        <v>1.86319</v>
      </c>
      <c r="HN425">
        <v>1.86801</v>
      </c>
      <c r="HO425">
        <v>1.86783</v>
      </c>
      <c r="HP425">
        <v>1.86899</v>
      </c>
      <c r="HQ425">
        <v>1.86981</v>
      </c>
      <c r="HR425">
        <v>1.86587</v>
      </c>
      <c r="HS425">
        <v>1.86691</v>
      </c>
      <c r="HT425">
        <v>1.86829</v>
      </c>
      <c r="HU425">
        <v>5</v>
      </c>
      <c r="HV425">
        <v>0</v>
      </c>
      <c r="HW425">
        <v>0</v>
      </c>
      <c r="HX425">
        <v>0</v>
      </c>
      <c r="HY425" t="s">
        <v>422</v>
      </c>
      <c r="HZ425" t="s">
        <v>423</v>
      </c>
      <c r="IA425" t="s">
        <v>424</v>
      </c>
      <c r="IB425" t="s">
        <v>424</v>
      </c>
      <c r="IC425" t="s">
        <v>424</v>
      </c>
      <c r="ID425" t="s">
        <v>424</v>
      </c>
      <c r="IE425">
        <v>0</v>
      </c>
      <c r="IF425">
        <v>100</v>
      </c>
      <c r="IG425">
        <v>100</v>
      </c>
      <c r="IH425">
        <v>6.367</v>
      </c>
      <c r="II425">
        <v>0.5313</v>
      </c>
      <c r="IJ425">
        <v>4.02706509432224</v>
      </c>
      <c r="IK425">
        <v>0.00601174518973114</v>
      </c>
      <c r="IL425">
        <v>2.77886958061485e-07</v>
      </c>
      <c r="IM425">
        <v>-3.54636231360687e-10</v>
      </c>
      <c r="IN425">
        <v>-0.0404303883988718</v>
      </c>
      <c r="IO425">
        <v>-0.0177815531441476</v>
      </c>
      <c r="IP425">
        <v>0.00205572605671414</v>
      </c>
      <c r="IQ425">
        <v>-1.65519735432211e-05</v>
      </c>
      <c r="IR425">
        <v>-4</v>
      </c>
      <c r="IS425">
        <v>1848</v>
      </c>
      <c r="IT425">
        <v>1</v>
      </c>
      <c r="IU425">
        <v>25</v>
      </c>
      <c r="IV425">
        <v>24633.8</v>
      </c>
      <c r="IW425">
        <v>24633.7</v>
      </c>
      <c r="IX425">
        <v>1.03027</v>
      </c>
      <c r="IY425">
        <v>2.62695</v>
      </c>
      <c r="IZ425">
        <v>1.54785</v>
      </c>
      <c r="JA425">
        <v>2.30347</v>
      </c>
      <c r="JB425">
        <v>1.34644</v>
      </c>
      <c r="JC425">
        <v>2.41089</v>
      </c>
      <c r="JD425">
        <v>33.6029</v>
      </c>
      <c r="JE425">
        <v>24.2188</v>
      </c>
      <c r="JF425">
        <v>18</v>
      </c>
      <c r="JG425">
        <v>503.669</v>
      </c>
      <c r="JH425">
        <v>410.162</v>
      </c>
      <c r="JI425">
        <v>25.0001</v>
      </c>
      <c r="JJ425">
        <v>26.6958</v>
      </c>
      <c r="JK425">
        <v>30.0003</v>
      </c>
      <c r="JL425">
        <v>26.6299</v>
      </c>
      <c r="JM425">
        <v>26.5707</v>
      </c>
      <c r="JN425">
        <v>20.6484</v>
      </c>
      <c r="JO425">
        <v>30.7424</v>
      </c>
      <c r="JP425">
        <v>74.8307</v>
      </c>
      <c r="JQ425">
        <v>25</v>
      </c>
      <c r="JR425">
        <v>426.699</v>
      </c>
      <c r="JS425">
        <v>19.3051</v>
      </c>
      <c r="JT425">
        <v>102.314</v>
      </c>
      <c r="JU425">
        <v>103.084</v>
      </c>
    </row>
    <row r="426" spans="1:281">
      <c r="A426">
        <v>410</v>
      </c>
      <c r="B426">
        <v>1659029657.1</v>
      </c>
      <c r="C426">
        <v>5974</v>
      </c>
      <c r="D426" t="s">
        <v>1248</v>
      </c>
      <c r="E426" t="s">
        <v>1249</v>
      </c>
      <c r="F426">
        <v>5</v>
      </c>
      <c r="G426" t="s">
        <v>1199</v>
      </c>
      <c r="H426" t="s">
        <v>417</v>
      </c>
      <c r="I426">
        <v>1659029649.25517</v>
      </c>
      <c r="J426">
        <f>(K426)/1000</f>
        <v>0</v>
      </c>
      <c r="K426">
        <f>IF(CZ426, AN426, AH426)</f>
        <v>0</v>
      </c>
      <c r="L426">
        <f>IF(CZ426, AI426, AG426)</f>
        <v>0</v>
      </c>
      <c r="M426">
        <f>DB426 - IF(AU426&gt;1, L426*CV426*100.0/(AW426*DP426), 0)</f>
        <v>0</v>
      </c>
      <c r="N426">
        <f>((T426-J426/2)*M426-L426)/(T426+J426/2)</f>
        <v>0</v>
      </c>
      <c r="O426">
        <f>N426*(DI426+DJ426)/1000.0</f>
        <v>0</v>
      </c>
      <c r="P426">
        <f>(DB426 - IF(AU426&gt;1, L426*CV426*100.0/(AW426*DP426), 0))*(DI426+DJ426)/1000.0</f>
        <v>0</v>
      </c>
      <c r="Q426">
        <f>2.0/((1/S426-1/R426)+SIGN(S426)*SQRT((1/S426-1/R426)*(1/S426-1/R426) + 4*CW426/((CW426+1)*(CW426+1))*(2*1/S426*1/R426-1/R426*1/R426)))</f>
        <v>0</v>
      </c>
      <c r="R426">
        <f>IF(LEFT(CX426,1)&lt;&gt;"0",IF(LEFT(CX426,1)="1",3.0,CY426),$D$5+$E$5*(DP426*DI426/($K$5*1000))+$F$5*(DP426*DI426/($K$5*1000))*MAX(MIN(CV426,$J$5),$I$5)*MAX(MIN(CV426,$J$5),$I$5)+$G$5*MAX(MIN(CV426,$J$5),$I$5)*(DP426*DI426/($K$5*1000))+$H$5*(DP426*DI426/($K$5*1000))*(DP426*DI426/($K$5*1000)))</f>
        <v>0</v>
      </c>
      <c r="S426">
        <f>J426*(1000-(1000*0.61365*exp(17.502*W426/(240.97+W426))/(DI426+DJ426)+DD426)/2)/(1000*0.61365*exp(17.502*W426/(240.97+W426))/(DI426+DJ426)-DD426)</f>
        <v>0</v>
      </c>
      <c r="T426">
        <f>1/((CW426+1)/(Q426/1.6)+1/(R426/1.37)) + CW426/((CW426+1)/(Q426/1.6) + CW426/(R426/1.37))</f>
        <v>0</v>
      </c>
      <c r="U426">
        <f>(CR426*CU426)</f>
        <v>0</v>
      </c>
      <c r="V426">
        <f>(DK426+(U426+2*0.95*5.67E-8*(((DK426+$B$7)+273)^4-(DK426+273)^4)-44100*J426)/(1.84*29.3*R426+8*0.95*5.67E-8*(DK426+273)^3))</f>
        <v>0</v>
      </c>
      <c r="W426">
        <f>($C$7*DL426+$D$7*DM426+$E$7*V426)</f>
        <v>0</v>
      </c>
      <c r="X426">
        <f>0.61365*exp(17.502*W426/(240.97+W426))</f>
        <v>0</v>
      </c>
      <c r="Y426">
        <f>(Z426/AA426*100)</f>
        <v>0</v>
      </c>
      <c r="Z426">
        <f>DD426*(DI426+DJ426)/1000</f>
        <v>0</v>
      </c>
      <c r="AA426">
        <f>0.61365*exp(17.502*DK426/(240.97+DK426))</f>
        <v>0</v>
      </c>
      <c r="AB426">
        <f>(X426-DD426*(DI426+DJ426)/1000)</f>
        <v>0</v>
      </c>
      <c r="AC426">
        <f>(-J426*44100)</f>
        <v>0</v>
      </c>
      <c r="AD426">
        <f>2*29.3*R426*0.92*(DK426-W426)</f>
        <v>0</v>
      </c>
      <c r="AE426">
        <f>2*0.95*5.67E-8*(((DK426+$B$7)+273)^4-(W426+273)^4)</f>
        <v>0</v>
      </c>
      <c r="AF426">
        <f>U426+AE426+AC426+AD426</f>
        <v>0</v>
      </c>
      <c r="AG426">
        <f>DH426*AU426*(DC426-DB426*(1000-AU426*DE426)/(1000-AU426*DD426))/(100*CV426)</f>
        <v>0</v>
      </c>
      <c r="AH426">
        <f>1000*DH426*AU426*(DD426-DE426)/(100*CV426*(1000-AU426*DD426))</f>
        <v>0</v>
      </c>
      <c r="AI426">
        <f>(AJ426 - AK426 - DI426*1E3/(8.314*(DK426+273.15)) * AM426/DH426 * AL426) * DH426/(100*CV426) * (1000 - DE426)/1000</f>
        <v>0</v>
      </c>
      <c r="AJ426">
        <v>428.690808274866</v>
      </c>
      <c r="AK426">
        <v>402.638175757576</v>
      </c>
      <c r="AL426">
        <v>0.0872563981099631</v>
      </c>
      <c r="AM426">
        <v>66.0504921813524</v>
      </c>
      <c r="AN426">
        <f>(AP426 - AO426 + DI426*1E3/(8.314*(DK426+273.15)) * AR426/DH426 * AQ426) * DH426/(100*CV426) * 1000/(1000 - AP426)</f>
        <v>0</v>
      </c>
      <c r="AO426">
        <v>19.2231651161472</v>
      </c>
      <c r="AP426">
        <v>25.3433776223776</v>
      </c>
      <c r="AQ426">
        <v>-0.00051442424241839</v>
      </c>
      <c r="AR426">
        <v>92.47</v>
      </c>
      <c r="AS426">
        <v>0</v>
      </c>
      <c r="AT426">
        <v>0</v>
      </c>
      <c r="AU426">
        <f>IF(AS426*$H$13&gt;=AW426,1.0,(AW426/(AW426-AS426*$H$13)))</f>
        <v>0</v>
      </c>
      <c r="AV426">
        <f>(AU426-1)*100</f>
        <v>0</v>
      </c>
      <c r="AW426">
        <f>MAX(0,($B$13+$C$13*DP426)/(1+$D$13*DP426)*DI426/(DK426+273)*$E$13)</f>
        <v>0</v>
      </c>
      <c r="AX426" t="s">
        <v>418</v>
      </c>
      <c r="AY426" t="s">
        <v>418</v>
      </c>
      <c r="AZ426">
        <v>0</v>
      </c>
      <c r="BA426">
        <v>0</v>
      </c>
      <c r="BB426">
        <f>1-AZ426/BA426</f>
        <v>0</v>
      </c>
      <c r="BC426">
        <v>0</v>
      </c>
      <c r="BD426" t="s">
        <v>418</v>
      </c>
      <c r="BE426" t="s">
        <v>418</v>
      </c>
      <c r="BF426">
        <v>0</v>
      </c>
      <c r="BG426">
        <v>0</v>
      </c>
      <c r="BH426">
        <f>1-BF426/BG426</f>
        <v>0</v>
      </c>
      <c r="BI426">
        <v>0.5</v>
      </c>
      <c r="BJ426">
        <f>CS426</f>
        <v>0</v>
      </c>
      <c r="BK426">
        <f>L426</f>
        <v>0</v>
      </c>
      <c r="BL426">
        <f>BH426*BI426*BJ426</f>
        <v>0</v>
      </c>
      <c r="BM426">
        <f>(BK426-BC426)/BJ426</f>
        <v>0</v>
      </c>
      <c r="BN426">
        <f>(BA426-BG426)/BG426</f>
        <v>0</v>
      </c>
      <c r="BO426">
        <f>AZ426/(BB426+AZ426/BG426)</f>
        <v>0</v>
      </c>
      <c r="BP426" t="s">
        <v>418</v>
      </c>
      <c r="BQ426">
        <v>0</v>
      </c>
      <c r="BR426">
        <f>IF(BQ426&lt;&gt;0, BQ426, BO426)</f>
        <v>0</v>
      </c>
      <c r="BS426">
        <f>1-BR426/BG426</f>
        <v>0</v>
      </c>
      <c r="BT426">
        <f>(BG426-BF426)/(BG426-BR426)</f>
        <v>0</v>
      </c>
      <c r="BU426">
        <f>(BA426-BG426)/(BA426-BR426)</f>
        <v>0</v>
      </c>
      <c r="BV426">
        <f>(BG426-BF426)/(BG426-AZ426)</f>
        <v>0</v>
      </c>
      <c r="BW426">
        <f>(BA426-BG426)/(BA426-AZ426)</f>
        <v>0</v>
      </c>
      <c r="BX426">
        <f>(BT426*BR426/BF426)</f>
        <v>0</v>
      </c>
      <c r="BY426">
        <f>(1-BX426)</f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f>$B$11*DQ426+$C$11*DR426+$F$11*EC426*(1-EF426)</f>
        <v>0</v>
      </c>
      <c r="CS426">
        <f>CR426*CT426</f>
        <v>0</v>
      </c>
      <c r="CT426">
        <f>($B$11*$D$9+$C$11*$D$9+$F$11*((EP426+EH426)/MAX(EP426+EH426+EQ426, 0.1)*$I$9+EQ426/MAX(EP426+EH426+EQ426, 0.1)*$J$9))/($B$11+$C$11+$F$11)</f>
        <v>0</v>
      </c>
      <c r="CU426">
        <f>($B$11*$K$9+$C$11*$K$9+$F$11*((EP426+EH426)/MAX(EP426+EH426+EQ426, 0.1)*$P$9+EQ426/MAX(EP426+EH426+EQ426, 0.1)*$Q$9))/($B$11+$C$11+$F$11)</f>
        <v>0</v>
      </c>
      <c r="CV426">
        <v>6</v>
      </c>
      <c r="CW426">
        <v>0.5</v>
      </c>
      <c r="CX426" t="s">
        <v>419</v>
      </c>
      <c r="CY426">
        <v>2</v>
      </c>
      <c r="CZ426" t="b">
        <v>1</v>
      </c>
      <c r="DA426">
        <v>1659029649.25517</v>
      </c>
      <c r="DB426">
        <v>392.17524137931</v>
      </c>
      <c r="DC426">
        <v>420.388172413793</v>
      </c>
      <c r="DD426">
        <v>25.3385724137931</v>
      </c>
      <c r="DE426">
        <v>19.2243379310345</v>
      </c>
      <c r="DF426">
        <v>385.807724137931</v>
      </c>
      <c r="DG426">
        <v>24.8076724137931</v>
      </c>
      <c r="DH426">
        <v>500.075379310345</v>
      </c>
      <c r="DI426">
        <v>90.3685</v>
      </c>
      <c r="DJ426">
        <v>0.0461838620689655</v>
      </c>
      <c r="DK426">
        <v>27.370475862069</v>
      </c>
      <c r="DL426">
        <v>27.5190793103448</v>
      </c>
      <c r="DM426">
        <v>999.9</v>
      </c>
      <c r="DN426">
        <v>0</v>
      </c>
      <c r="DO426">
        <v>0</v>
      </c>
      <c r="DP426">
        <v>10004.6551724138</v>
      </c>
      <c r="DQ426">
        <v>0</v>
      </c>
      <c r="DR426">
        <v>18.0938</v>
      </c>
      <c r="DS426">
        <v>-28.2130482758621</v>
      </c>
      <c r="DT426">
        <v>402.370620689655</v>
      </c>
      <c r="DU426">
        <v>428.628344827586</v>
      </c>
      <c r="DV426">
        <v>6.11421793103448</v>
      </c>
      <c r="DW426">
        <v>420.388172413793</v>
      </c>
      <c r="DX426">
        <v>19.2243379310345</v>
      </c>
      <c r="DY426">
        <v>2.28980896551724</v>
      </c>
      <c r="DZ426">
        <v>1.73727551724138</v>
      </c>
      <c r="EA426">
        <v>19.6048827586207</v>
      </c>
      <c r="EB426">
        <v>15.2335517241379</v>
      </c>
      <c r="EC426">
        <v>1999.98448275862</v>
      </c>
      <c r="ED426">
        <v>0.980001344827586</v>
      </c>
      <c r="EE426">
        <v>0.0199988862068966</v>
      </c>
      <c r="EF426">
        <v>0</v>
      </c>
      <c r="EG426">
        <v>799.447655172414</v>
      </c>
      <c r="EH426">
        <v>5.00063</v>
      </c>
      <c r="EI426">
        <v>15762.3827586207</v>
      </c>
      <c r="EJ426">
        <v>17256.7586206897</v>
      </c>
      <c r="EK426">
        <v>38.5</v>
      </c>
      <c r="EL426">
        <v>38.5</v>
      </c>
      <c r="EM426">
        <v>37.9826206896552</v>
      </c>
      <c r="EN426">
        <v>37.812</v>
      </c>
      <c r="EO426">
        <v>39.4847931034483</v>
      </c>
      <c r="EP426">
        <v>1955.09</v>
      </c>
      <c r="EQ426">
        <v>39.8944827586207</v>
      </c>
      <c r="ER426">
        <v>0</v>
      </c>
      <c r="ES426">
        <v>1659029656.3</v>
      </c>
      <c r="ET426">
        <v>0</v>
      </c>
      <c r="EU426">
        <v>799.47372</v>
      </c>
      <c r="EV426">
        <v>3.33284615186884</v>
      </c>
      <c r="EW426">
        <v>64.346153929175</v>
      </c>
      <c r="EX426">
        <v>15763.372</v>
      </c>
      <c r="EY426">
        <v>15</v>
      </c>
      <c r="EZ426">
        <v>0</v>
      </c>
      <c r="FA426" t="s">
        <v>420</v>
      </c>
      <c r="FB426">
        <v>1657551626.5</v>
      </c>
      <c r="FC426">
        <v>1657551629</v>
      </c>
      <c r="FD426">
        <v>0</v>
      </c>
      <c r="FE426">
        <v>0.403</v>
      </c>
      <c r="FF426">
        <v>0.009</v>
      </c>
      <c r="FG426">
        <v>9.41</v>
      </c>
      <c r="FH426">
        <v>0.087</v>
      </c>
      <c r="FI426">
        <v>417</v>
      </c>
      <c r="FJ426">
        <v>17</v>
      </c>
      <c r="FK426">
        <v>1.61</v>
      </c>
      <c r="FL426">
        <v>0.59</v>
      </c>
      <c r="FM426">
        <v>-27.8977268292683</v>
      </c>
      <c r="FN426">
        <v>-2.13767247386764</v>
      </c>
      <c r="FO426">
        <v>0.458720604706862</v>
      </c>
      <c r="FP426">
        <v>0</v>
      </c>
      <c r="FQ426">
        <v>799.259970588235</v>
      </c>
      <c r="FR426">
        <v>2.80744079230371</v>
      </c>
      <c r="FS426">
        <v>0.352677446809249</v>
      </c>
      <c r="FT426">
        <v>0</v>
      </c>
      <c r="FU426">
        <v>6.10790658536585</v>
      </c>
      <c r="FV426">
        <v>0.10407993031359</v>
      </c>
      <c r="FW426">
        <v>0.0141507291219123</v>
      </c>
      <c r="FX426">
        <v>0</v>
      </c>
      <c r="FY426">
        <v>0</v>
      </c>
      <c r="FZ426">
        <v>3</v>
      </c>
      <c r="GA426" t="s">
        <v>427</v>
      </c>
      <c r="GB426">
        <v>2.9737</v>
      </c>
      <c r="GC426">
        <v>2.7003</v>
      </c>
      <c r="GD426">
        <v>0.0857697</v>
      </c>
      <c r="GE426">
        <v>0.0925459</v>
      </c>
      <c r="GF426">
        <v>0.10702</v>
      </c>
      <c r="GG426">
        <v>0.0892798</v>
      </c>
      <c r="GH426">
        <v>35595.1</v>
      </c>
      <c r="GI426">
        <v>38632.1</v>
      </c>
      <c r="GJ426">
        <v>35282.9</v>
      </c>
      <c r="GK426">
        <v>38610.6</v>
      </c>
      <c r="GL426">
        <v>44667.9</v>
      </c>
      <c r="GM426">
        <v>50786.2</v>
      </c>
      <c r="GN426">
        <v>55154.4</v>
      </c>
      <c r="GO426">
        <v>61930.6</v>
      </c>
      <c r="GP426">
        <v>1.9894</v>
      </c>
      <c r="GQ426">
        <v>1.845</v>
      </c>
      <c r="GR426">
        <v>0.131577</v>
      </c>
      <c r="GS426">
        <v>0</v>
      </c>
      <c r="GT426">
        <v>25.3652</v>
      </c>
      <c r="GU426">
        <v>999.9</v>
      </c>
      <c r="GV426">
        <v>55.946</v>
      </c>
      <c r="GW426">
        <v>29.265</v>
      </c>
      <c r="GX426">
        <v>25.2852</v>
      </c>
      <c r="GY426">
        <v>56.2154</v>
      </c>
      <c r="GZ426">
        <v>42.9207</v>
      </c>
      <c r="HA426">
        <v>1</v>
      </c>
      <c r="HB426">
        <v>-0.0395528</v>
      </c>
      <c r="HC426">
        <v>0.169717</v>
      </c>
      <c r="HD426">
        <v>20.1138</v>
      </c>
      <c r="HE426">
        <v>5.19812</v>
      </c>
      <c r="HF426">
        <v>12.0076</v>
      </c>
      <c r="HG426">
        <v>4.9756</v>
      </c>
      <c r="HH426">
        <v>3.2936</v>
      </c>
      <c r="HI426">
        <v>9999</v>
      </c>
      <c r="HJ426">
        <v>9999</v>
      </c>
      <c r="HK426">
        <v>9999</v>
      </c>
      <c r="HL426">
        <v>629.3</v>
      </c>
      <c r="HM426">
        <v>1.86313</v>
      </c>
      <c r="HN426">
        <v>1.86798</v>
      </c>
      <c r="HO426">
        <v>1.86783</v>
      </c>
      <c r="HP426">
        <v>1.86899</v>
      </c>
      <c r="HQ426">
        <v>1.86981</v>
      </c>
      <c r="HR426">
        <v>1.86587</v>
      </c>
      <c r="HS426">
        <v>1.86691</v>
      </c>
      <c r="HT426">
        <v>1.86832</v>
      </c>
      <c r="HU426">
        <v>5</v>
      </c>
      <c r="HV426">
        <v>0</v>
      </c>
      <c r="HW426">
        <v>0</v>
      </c>
      <c r="HX426">
        <v>0</v>
      </c>
      <c r="HY426" t="s">
        <v>422</v>
      </c>
      <c r="HZ426" t="s">
        <v>423</v>
      </c>
      <c r="IA426" t="s">
        <v>424</v>
      </c>
      <c r="IB426" t="s">
        <v>424</v>
      </c>
      <c r="IC426" t="s">
        <v>424</v>
      </c>
      <c r="ID426" t="s">
        <v>424</v>
      </c>
      <c r="IE426">
        <v>0</v>
      </c>
      <c r="IF426">
        <v>100</v>
      </c>
      <c r="IG426">
        <v>100</v>
      </c>
      <c r="IH426">
        <v>6.37</v>
      </c>
      <c r="II426">
        <v>0.5312</v>
      </c>
      <c r="IJ426">
        <v>4.02706509432224</v>
      </c>
      <c r="IK426">
        <v>0.00601174518973114</v>
      </c>
      <c r="IL426">
        <v>2.77886958061485e-07</v>
      </c>
      <c r="IM426">
        <v>-3.54636231360687e-10</v>
      </c>
      <c r="IN426">
        <v>-0.0404303883988718</v>
      </c>
      <c r="IO426">
        <v>-0.0177815531441476</v>
      </c>
      <c r="IP426">
        <v>0.00205572605671414</v>
      </c>
      <c r="IQ426">
        <v>-1.65519735432211e-05</v>
      </c>
      <c r="IR426">
        <v>-4</v>
      </c>
      <c r="IS426">
        <v>1848</v>
      </c>
      <c r="IT426">
        <v>1</v>
      </c>
      <c r="IU426">
        <v>25</v>
      </c>
      <c r="IV426">
        <v>24633.8</v>
      </c>
      <c r="IW426">
        <v>24633.8</v>
      </c>
      <c r="IX426">
        <v>1.05469</v>
      </c>
      <c r="IY426">
        <v>2.63306</v>
      </c>
      <c r="IZ426">
        <v>1.54785</v>
      </c>
      <c r="JA426">
        <v>2.30347</v>
      </c>
      <c r="JB426">
        <v>1.34644</v>
      </c>
      <c r="JC426">
        <v>2.30469</v>
      </c>
      <c r="JD426">
        <v>33.6029</v>
      </c>
      <c r="JE426">
        <v>24.2101</v>
      </c>
      <c r="JF426">
        <v>18</v>
      </c>
      <c r="JG426">
        <v>503.293</v>
      </c>
      <c r="JH426">
        <v>410.275</v>
      </c>
      <c r="JI426">
        <v>24.9998</v>
      </c>
      <c r="JJ426">
        <v>26.6981</v>
      </c>
      <c r="JK426">
        <v>30</v>
      </c>
      <c r="JL426">
        <v>26.6321</v>
      </c>
      <c r="JM426">
        <v>26.5707</v>
      </c>
      <c r="JN426">
        <v>21.1879</v>
      </c>
      <c r="JO426">
        <v>30.7424</v>
      </c>
      <c r="JP426">
        <v>74.8307</v>
      </c>
      <c r="JQ426">
        <v>25</v>
      </c>
      <c r="JR426">
        <v>440.188</v>
      </c>
      <c r="JS426">
        <v>19.304</v>
      </c>
      <c r="JT426">
        <v>102.312</v>
      </c>
      <c r="JU426">
        <v>103.084</v>
      </c>
    </row>
    <row r="427" spans="1:281">
      <c r="A427">
        <v>411</v>
      </c>
      <c r="B427">
        <v>1659029662.1</v>
      </c>
      <c r="C427">
        <v>5979</v>
      </c>
      <c r="D427" t="s">
        <v>1250</v>
      </c>
      <c r="E427" t="s">
        <v>1251</v>
      </c>
      <c r="F427">
        <v>5</v>
      </c>
      <c r="G427" t="s">
        <v>1199</v>
      </c>
      <c r="H427" t="s">
        <v>417</v>
      </c>
      <c r="I427">
        <v>1659029654.33214</v>
      </c>
      <c r="J427">
        <f>(K427)/1000</f>
        <v>0</v>
      </c>
      <c r="K427">
        <f>IF(CZ427, AN427, AH427)</f>
        <v>0</v>
      </c>
      <c r="L427">
        <f>IF(CZ427, AI427, AG427)</f>
        <v>0</v>
      </c>
      <c r="M427">
        <f>DB427 - IF(AU427&gt;1, L427*CV427*100.0/(AW427*DP427), 0)</f>
        <v>0</v>
      </c>
      <c r="N427">
        <f>((T427-J427/2)*M427-L427)/(T427+J427/2)</f>
        <v>0</v>
      </c>
      <c r="O427">
        <f>N427*(DI427+DJ427)/1000.0</f>
        <v>0</v>
      </c>
      <c r="P427">
        <f>(DB427 - IF(AU427&gt;1, L427*CV427*100.0/(AW427*DP427), 0))*(DI427+DJ427)/1000.0</f>
        <v>0</v>
      </c>
      <c r="Q427">
        <f>2.0/((1/S427-1/R427)+SIGN(S427)*SQRT((1/S427-1/R427)*(1/S427-1/R427) + 4*CW427/((CW427+1)*(CW427+1))*(2*1/S427*1/R427-1/R427*1/R427)))</f>
        <v>0</v>
      </c>
      <c r="R427">
        <f>IF(LEFT(CX427,1)&lt;&gt;"0",IF(LEFT(CX427,1)="1",3.0,CY427),$D$5+$E$5*(DP427*DI427/($K$5*1000))+$F$5*(DP427*DI427/($K$5*1000))*MAX(MIN(CV427,$J$5),$I$5)*MAX(MIN(CV427,$J$5),$I$5)+$G$5*MAX(MIN(CV427,$J$5),$I$5)*(DP427*DI427/($K$5*1000))+$H$5*(DP427*DI427/($K$5*1000))*(DP427*DI427/($K$5*1000)))</f>
        <v>0</v>
      </c>
      <c r="S427">
        <f>J427*(1000-(1000*0.61365*exp(17.502*W427/(240.97+W427))/(DI427+DJ427)+DD427)/2)/(1000*0.61365*exp(17.502*W427/(240.97+W427))/(DI427+DJ427)-DD427)</f>
        <v>0</v>
      </c>
      <c r="T427">
        <f>1/((CW427+1)/(Q427/1.6)+1/(R427/1.37)) + CW427/((CW427+1)/(Q427/1.6) + CW427/(R427/1.37))</f>
        <v>0</v>
      </c>
      <c r="U427">
        <f>(CR427*CU427)</f>
        <v>0</v>
      </c>
      <c r="V427">
        <f>(DK427+(U427+2*0.95*5.67E-8*(((DK427+$B$7)+273)^4-(DK427+273)^4)-44100*J427)/(1.84*29.3*R427+8*0.95*5.67E-8*(DK427+273)^3))</f>
        <v>0</v>
      </c>
      <c r="W427">
        <f>($C$7*DL427+$D$7*DM427+$E$7*V427)</f>
        <v>0</v>
      </c>
      <c r="X427">
        <f>0.61365*exp(17.502*W427/(240.97+W427))</f>
        <v>0</v>
      </c>
      <c r="Y427">
        <f>(Z427/AA427*100)</f>
        <v>0</v>
      </c>
      <c r="Z427">
        <f>DD427*(DI427+DJ427)/1000</f>
        <v>0</v>
      </c>
      <c r="AA427">
        <f>0.61365*exp(17.502*DK427/(240.97+DK427))</f>
        <v>0</v>
      </c>
      <c r="AB427">
        <f>(X427-DD427*(DI427+DJ427)/1000)</f>
        <v>0</v>
      </c>
      <c r="AC427">
        <f>(-J427*44100)</f>
        <v>0</v>
      </c>
      <c r="AD427">
        <f>2*29.3*R427*0.92*(DK427-W427)</f>
        <v>0</v>
      </c>
      <c r="AE427">
        <f>2*0.95*5.67E-8*(((DK427+$B$7)+273)^4-(W427+273)^4)</f>
        <v>0</v>
      </c>
      <c r="AF427">
        <f>U427+AE427+AC427+AD427</f>
        <v>0</v>
      </c>
      <c r="AG427">
        <f>DH427*AU427*(DC427-DB427*(1000-AU427*DE427)/(1000-AU427*DD427))/(100*CV427)</f>
        <v>0</v>
      </c>
      <c r="AH427">
        <f>1000*DH427*AU427*(DD427-DE427)/(100*CV427*(1000-AU427*DD427))</f>
        <v>0</v>
      </c>
      <c r="AI427">
        <f>(AJ427 - AK427 - DI427*1E3/(8.314*(DK427+273.15)) * AM427/DH427 * AL427) * DH427/(100*CV427) * (1000 - DE427)/1000</f>
        <v>0</v>
      </c>
      <c r="AJ427">
        <v>440.536053767594</v>
      </c>
      <c r="AK427">
        <v>408.043466666667</v>
      </c>
      <c r="AL427">
        <v>1.32217323106107</v>
      </c>
      <c r="AM427">
        <v>66.0504921813524</v>
      </c>
      <c r="AN427">
        <f>(AP427 - AO427 + DI427*1E3/(8.314*(DK427+273.15)) * AR427/DH427 * AQ427) * DH427/(100*CV427) * 1000/(1000 - AP427)</f>
        <v>0</v>
      </c>
      <c r="AO427">
        <v>19.2283198719481</v>
      </c>
      <c r="AP427">
        <v>25.3564216783217</v>
      </c>
      <c r="AQ427">
        <v>0.000375449035815946</v>
      </c>
      <c r="AR427">
        <v>92.47</v>
      </c>
      <c r="AS427">
        <v>0</v>
      </c>
      <c r="AT427">
        <v>0</v>
      </c>
      <c r="AU427">
        <f>IF(AS427*$H$13&gt;=AW427,1.0,(AW427/(AW427-AS427*$H$13)))</f>
        <v>0</v>
      </c>
      <c r="AV427">
        <f>(AU427-1)*100</f>
        <v>0</v>
      </c>
      <c r="AW427">
        <f>MAX(0,($B$13+$C$13*DP427)/(1+$D$13*DP427)*DI427/(DK427+273)*$E$13)</f>
        <v>0</v>
      </c>
      <c r="AX427" t="s">
        <v>418</v>
      </c>
      <c r="AY427" t="s">
        <v>418</v>
      </c>
      <c r="AZ427">
        <v>0</v>
      </c>
      <c r="BA427">
        <v>0</v>
      </c>
      <c r="BB427">
        <f>1-AZ427/BA427</f>
        <v>0</v>
      </c>
      <c r="BC427">
        <v>0</v>
      </c>
      <c r="BD427" t="s">
        <v>418</v>
      </c>
      <c r="BE427" t="s">
        <v>418</v>
      </c>
      <c r="BF427">
        <v>0</v>
      </c>
      <c r="BG427">
        <v>0</v>
      </c>
      <c r="BH427">
        <f>1-BF427/BG427</f>
        <v>0</v>
      </c>
      <c r="BI427">
        <v>0.5</v>
      </c>
      <c r="BJ427">
        <f>CS427</f>
        <v>0</v>
      </c>
      <c r="BK427">
        <f>L427</f>
        <v>0</v>
      </c>
      <c r="BL427">
        <f>BH427*BI427*BJ427</f>
        <v>0</v>
      </c>
      <c r="BM427">
        <f>(BK427-BC427)/BJ427</f>
        <v>0</v>
      </c>
      <c r="BN427">
        <f>(BA427-BG427)/BG427</f>
        <v>0</v>
      </c>
      <c r="BO427">
        <f>AZ427/(BB427+AZ427/BG427)</f>
        <v>0</v>
      </c>
      <c r="BP427" t="s">
        <v>418</v>
      </c>
      <c r="BQ427">
        <v>0</v>
      </c>
      <c r="BR427">
        <f>IF(BQ427&lt;&gt;0, BQ427, BO427)</f>
        <v>0</v>
      </c>
      <c r="BS427">
        <f>1-BR427/BG427</f>
        <v>0</v>
      </c>
      <c r="BT427">
        <f>(BG427-BF427)/(BG427-BR427)</f>
        <v>0</v>
      </c>
      <c r="BU427">
        <f>(BA427-BG427)/(BA427-BR427)</f>
        <v>0</v>
      </c>
      <c r="BV427">
        <f>(BG427-BF427)/(BG427-AZ427)</f>
        <v>0</v>
      </c>
      <c r="BW427">
        <f>(BA427-BG427)/(BA427-AZ427)</f>
        <v>0</v>
      </c>
      <c r="BX427">
        <f>(BT427*BR427/BF427)</f>
        <v>0</v>
      </c>
      <c r="BY427">
        <f>(1-BX427)</f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f>$B$11*DQ427+$C$11*DR427+$F$11*EC427*(1-EF427)</f>
        <v>0</v>
      </c>
      <c r="CS427">
        <f>CR427*CT427</f>
        <v>0</v>
      </c>
      <c r="CT427">
        <f>($B$11*$D$9+$C$11*$D$9+$F$11*((EP427+EH427)/MAX(EP427+EH427+EQ427, 0.1)*$I$9+EQ427/MAX(EP427+EH427+EQ427, 0.1)*$J$9))/($B$11+$C$11+$F$11)</f>
        <v>0</v>
      </c>
      <c r="CU427">
        <f>($B$11*$K$9+$C$11*$K$9+$F$11*((EP427+EH427)/MAX(EP427+EH427+EQ427, 0.1)*$P$9+EQ427/MAX(EP427+EH427+EQ427, 0.1)*$Q$9))/($B$11+$C$11+$F$11)</f>
        <v>0</v>
      </c>
      <c r="CV427">
        <v>6</v>
      </c>
      <c r="CW427">
        <v>0.5</v>
      </c>
      <c r="CX427" t="s">
        <v>419</v>
      </c>
      <c r="CY427">
        <v>2</v>
      </c>
      <c r="CZ427" t="b">
        <v>1</v>
      </c>
      <c r="DA427">
        <v>1659029654.33214</v>
      </c>
      <c r="DB427">
        <v>393.084607142857</v>
      </c>
      <c r="DC427">
        <v>424.593464285714</v>
      </c>
      <c r="DD427">
        <v>25.341425</v>
      </c>
      <c r="DE427">
        <v>19.2225892857143</v>
      </c>
      <c r="DF427">
        <v>386.711642857143</v>
      </c>
      <c r="DG427">
        <v>24.8103785714286</v>
      </c>
      <c r="DH427">
        <v>500.048428571429</v>
      </c>
      <c r="DI427">
        <v>90.3673714285714</v>
      </c>
      <c r="DJ427">
        <v>0.0462898821428571</v>
      </c>
      <c r="DK427">
        <v>27.3714321428571</v>
      </c>
      <c r="DL427">
        <v>27.5193285714286</v>
      </c>
      <c r="DM427">
        <v>999.9</v>
      </c>
      <c r="DN427">
        <v>0</v>
      </c>
      <c r="DO427">
        <v>0</v>
      </c>
      <c r="DP427">
        <v>9983.75</v>
      </c>
      <c r="DQ427">
        <v>0</v>
      </c>
      <c r="DR427">
        <v>18.0938</v>
      </c>
      <c r="DS427">
        <v>-31.5089428571429</v>
      </c>
      <c r="DT427">
        <v>403.304857142857</v>
      </c>
      <c r="DU427">
        <v>432.915321428572</v>
      </c>
      <c r="DV427">
        <v>6.11881892857143</v>
      </c>
      <c r="DW427">
        <v>424.593464285714</v>
      </c>
      <c r="DX427">
        <v>19.2225892857143</v>
      </c>
      <c r="DY427">
        <v>2.2900375</v>
      </c>
      <c r="DZ427">
        <v>1.73709571428571</v>
      </c>
      <c r="EA427">
        <v>19.6064964285714</v>
      </c>
      <c r="EB427">
        <v>15.2319357142857</v>
      </c>
      <c r="EC427">
        <v>2000.00964285714</v>
      </c>
      <c r="ED427">
        <v>0.979999678571429</v>
      </c>
      <c r="EE427">
        <v>0.0200005142857143</v>
      </c>
      <c r="EF427">
        <v>0</v>
      </c>
      <c r="EG427">
        <v>799.643821428572</v>
      </c>
      <c r="EH427">
        <v>5.00063</v>
      </c>
      <c r="EI427">
        <v>15766.9107142857</v>
      </c>
      <c r="EJ427">
        <v>17256.9714285714</v>
      </c>
      <c r="EK427">
        <v>38.5</v>
      </c>
      <c r="EL427">
        <v>38.5</v>
      </c>
      <c r="EM427">
        <v>37.9865</v>
      </c>
      <c r="EN427">
        <v>37.812</v>
      </c>
      <c r="EO427">
        <v>39.482</v>
      </c>
      <c r="EP427">
        <v>1955.11142857143</v>
      </c>
      <c r="EQ427">
        <v>39.8982142857143</v>
      </c>
      <c r="ER427">
        <v>0</v>
      </c>
      <c r="ES427">
        <v>1659029661.1</v>
      </c>
      <c r="ET427">
        <v>0</v>
      </c>
      <c r="EU427">
        <v>799.67128</v>
      </c>
      <c r="EV427">
        <v>2.82407693518281</v>
      </c>
      <c r="EW427">
        <v>38.2461539135644</v>
      </c>
      <c r="EX427">
        <v>15767.436</v>
      </c>
      <c r="EY427">
        <v>15</v>
      </c>
      <c r="EZ427">
        <v>0</v>
      </c>
      <c r="FA427" t="s">
        <v>420</v>
      </c>
      <c r="FB427">
        <v>1657551626.5</v>
      </c>
      <c r="FC427">
        <v>1657551629</v>
      </c>
      <c r="FD427">
        <v>0</v>
      </c>
      <c r="FE427">
        <v>0.403</v>
      </c>
      <c r="FF427">
        <v>0.009</v>
      </c>
      <c r="FG427">
        <v>9.41</v>
      </c>
      <c r="FH427">
        <v>0.087</v>
      </c>
      <c r="FI427">
        <v>417</v>
      </c>
      <c r="FJ427">
        <v>17</v>
      </c>
      <c r="FK427">
        <v>1.61</v>
      </c>
      <c r="FL427">
        <v>0.59</v>
      </c>
      <c r="FM427">
        <v>-30.4467292682927</v>
      </c>
      <c r="FN427">
        <v>-35.3835993031359</v>
      </c>
      <c r="FO427">
        <v>4.28319415095243</v>
      </c>
      <c r="FP427">
        <v>0</v>
      </c>
      <c r="FQ427">
        <v>799.529294117647</v>
      </c>
      <c r="FR427">
        <v>2.71443850209018</v>
      </c>
      <c r="FS427">
        <v>0.349280228757206</v>
      </c>
      <c r="FT427">
        <v>0</v>
      </c>
      <c r="FU427">
        <v>6.11490268292683</v>
      </c>
      <c r="FV427">
        <v>0.0570000000000067</v>
      </c>
      <c r="FW427">
        <v>0.0115786845843706</v>
      </c>
      <c r="FX427">
        <v>1</v>
      </c>
      <c r="FY427">
        <v>1</v>
      </c>
      <c r="FZ427">
        <v>3</v>
      </c>
      <c r="GA427" t="s">
        <v>421</v>
      </c>
      <c r="GB427">
        <v>2.97375</v>
      </c>
      <c r="GC427">
        <v>2.70066</v>
      </c>
      <c r="GD427">
        <v>0.08679</v>
      </c>
      <c r="GE427">
        <v>0.0949726</v>
      </c>
      <c r="GF427">
        <v>0.107051</v>
      </c>
      <c r="GG427">
        <v>0.0892871</v>
      </c>
      <c r="GH427">
        <v>35555.3</v>
      </c>
      <c r="GI427">
        <v>38529</v>
      </c>
      <c r="GJ427">
        <v>35282.7</v>
      </c>
      <c r="GK427">
        <v>38610.7</v>
      </c>
      <c r="GL427">
        <v>44665.8</v>
      </c>
      <c r="GM427">
        <v>50785.7</v>
      </c>
      <c r="GN427">
        <v>55153.8</v>
      </c>
      <c r="GO427">
        <v>61930.4</v>
      </c>
      <c r="GP427">
        <v>1.9886</v>
      </c>
      <c r="GQ427">
        <v>1.8454</v>
      </c>
      <c r="GR427">
        <v>0.132173</v>
      </c>
      <c r="GS427">
        <v>0</v>
      </c>
      <c r="GT427">
        <v>25.3631</v>
      </c>
      <c r="GU427">
        <v>999.9</v>
      </c>
      <c r="GV427">
        <v>55.921</v>
      </c>
      <c r="GW427">
        <v>29.265</v>
      </c>
      <c r="GX427">
        <v>25.2679</v>
      </c>
      <c r="GY427">
        <v>55.8954</v>
      </c>
      <c r="GZ427">
        <v>42.9768</v>
      </c>
      <c r="HA427">
        <v>1</v>
      </c>
      <c r="HB427">
        <v>-0.0393496</v>
      </c>
      <c r="HC427">
        <v>0.170588</v>
      </c>
      <c r="HD427">
        <v>20.1137</v>
      </c>
      <c r="HE427">
        <v>5.19812</v>
      </c>
      <c r="HF427">
        <v>12.0052</v>
      </c>
      <c r="HG427">
        <v>4.9756</v>
      </c>
      <c r="HH427">
        <v>3.2934</v>
      </c>
      <c r="HI427">
        <v>9999</v>
      </c>
      <c r="HJ427">
        <v>9999</v>
      </c>
      <c r="HK427">
        <v>9999</v>
      </c>
      <c r="HL427">
        <v>629.3</v>
      </c>
      <c r="HM427">
        <v>1.86319</v>
      </c>
      <c r="HN427">
        <v>1.86801</v>
      </c>
      <c r="HO427">
        <v>1.8678</v>
      </c>
      <c r="HP427">
        <v>1.86896</v>
      </c>
      <c r="HQ427">
        <v>1.86981</v>
      </c>
      <c r="HR427">
        <v>1.86584</v>
      </c>
      <c r="HS427">
        <v>1.86691</v>
      </c>
      <c r="HT427">
        <v>1.86835</v>
      </c>
      <c r="HU427">
        <v>5</v>
      </c>
      <c r="HV427">
        <v>0</v>
      </c>
      <c r="HW427">
        <v>0</v>
      </c>
      <c r="HX427">
        <v>0</v>
      </c>
      <c r="HY427" t="s">
        <v>422</v>
      </c>
      <c r="HZ427" t="s">
        <v>423</v>
      </c>
      <c r="IA427" t="s">
        <v>424</v>
      </c>
      <c r="IB427" t="s">
        <v>424</v>
      </c>
      <c r="IC427" t="s">
        <v>424</v>
      </c>
      <c r="ID427" t="s">
        <v>424</v>
      </c>
      <c r="IE427">
        <v>0</v>
      </c>
      <c r="IF427">
        <v>100</v>
      </c>
      <c r="IG427">
        <v>100</v>
      </c>
      <c r="IH427">
        <v>6.406</v>
      </c>
      <c r="II427">
        <v>0.5315</v>
      </c>
      <c r="IJ427">
        <v>4.02706509432224</v>
      </c>
      <c r="IK427">
        <v>0.00601174518973114</v>
      </c>
      <c r="IL427">
        <v>2.77886958061485e-07</v>
      </c>
      <c r="IM427">
        <v>-3.54636231360687e-10</v>
      </c>
      <c r="IN427">
        <v>-0.0404303883988718</v>
      </c>
      <c r="IO427">
        <v>-0.0177815531441476</v>
      </c>
      <c r="IP427">
        <v>0.00205572605671414</v>
      </c>
      <c r="IQ427">
        <v>-1.65519735432211e-05</v>
      </c>
      <c r="IR427">
        <v>-4</v>
      </c>
      <c r="IS427">
        <v>1848</v>
      </c>
      <c r="IT427">
        <v>1</v>
      </c>
      <c r="IU427">
        <v>25</v>
      </c>
      <c r="IV427">
        <v>24633.9</v>
      </c>
      <c r="IW427">
        <v>24633.9</v>
      </c>
      <c r="IX427">
        <v>1.08521</v>
      </c>
      <c r="IY427">
        <v>2.61841</v>
      </c>
      <c r="IZ427">
        <v>1.54785</v>
      </c>
      <c r="JA427">
        <v>2.30347</v>
      </c>
      <c r="JB427">
        <v>1.34644</v>
      </c>
      <c r="JC427">
        <v>2.43164</v>
      </c>
      <c r="JD427">
        <v>33.6029</v>
      </c>
      <c r="JE427">
        <v>24.2188</v>
      </c>
      <c r="JF427">
        <v>18</v>
      </c>
      <c r="JG427">
        <v>502.764</v>
      </c>
      <c r="JH427">
        <v>410.516</v>
      </c>
      <c r="JI427">
        <v>24.9999</v>
      </c>
      <c r="JJ427">
        <v>26.6981</v>
      </c>
      <c r="JK427">
        <v>30.0002</v>
      </c>
      <c r="JL427">
        <v>26.6321</v>
      </c>
      <c r="JM427">
        <v>26.5729</v>
      </c>
      <c r="JN427">
        <v>21.7825</v>
      </c>
      <c r="JO427">
        <v>30.7424</v>
      </c>
      <c r="JP427">
        <v>74.8307</v>
      </c>
      <c r="JQ427">
        <v>25</v>
      </c>
      <c r="JR427">
        <v>460.338</v>
      </c>
      <c r="JS427">
        <v>19.2923</v>
      </c>
      <c r="JT427">
        <v>102.311</v>
      </c>
      <c r="JU427">
        <v>103.084</v>
      </c>
    </row>
    <row r="428" spans="1:281">
      <c r="A428">
        <v>412</v>
      </c>
      <c r="B428">
        <v>1659029667.1</v>
      </c>
      <c r="C428">
        <v>5984</v>
      </c>
      <c r="D428" t="s">
        <v>1252</v>
      </c>
      <c r="E428" t="s">
        <v>1253</v>
      </c>
      <c r="F428">
        <v>5</v>
      </c>
      <c r="G428" t="s">
        <v>1199</v>
      </c>
      <c r="H428" t="s">
        <v>417</v>
      </c>
      <c r="I428">
        <v>1659029659.6</v>
      </c>
      <c r="J428">
        <f>(K428)/1000</f>
        <v>0</v>
      </c>
      <c r="K428">
        <f>IF(CZ428, AN428, AH428)</f>
        <v>0</v>
      </c>
      <c r="L428">
        <f>IF(CZ428, AI428, AG428)</f>
        <v>0</v>
      </c>
      <c r="M428">
        <f>DB428 - IF(AU428&gt;1, L428*CV428*100.0/(AW428*DP428), 0)</f>
        <v>0</v>
      </c>
      <c r="N428">
        <f>((T428-J428/2)*M428-L428)/(T428+J428/2)</f>
        <v>0</v>
      </c>
      <c r="O428">
        <f>N428*(DI428+DJ428)/1000.0</f>
        <v>0</v>
      </c>
      <c r="P428">
        <f>(DB428 - IF(AU428&gt;1, L428*CV428*100.0/(AW428*DP428), 0))*(DI428+DJ428)/1000.0</f>
        <v>0</v>
      </c>
      <c r="Q428">
        <f>2.0/((1/S428-1/R428)+SIGN(S428)*SQRT((1/S428-1/R428)*(1/S428-1/R428) + 4*CW428/((CW428+1)*(CW428+1))*(2*1/S428*1/R428-1/R428*1/R428)))</f>
        <v>0</v>
      </c>
      <c r="R428">
        <f>IF(LEFT(CX428,1)&lt;&gt;"0",IF(LEFT(CX428,1)="1",3.0,CY428),$D$5+$E$5*(DP428*DI428/($K$5*1000))+$F$5*(DP428*DI428/($K$5*1000))*MAX(MIN(CV428,$J$5),$I$5)*MAX(MIN(CV428,$J$5),$I$5)+$G$5*MAX(MIN(CV428,$J$5),$I$5)*(DP428*DI428/($K$5*1000))+$H$5*(DP428*DI428/($K$5*1000))*(DP428*DI428/($K$5*1000)))</f>
        <v>0</v>
      </c>
      <c r="S428">
        <f>J428*(1000-(1000*0.61365*exp(17.502*W428/(240.97+W428))/(DI428+DJ428)+DD428)/2)/(1000*0.61365*exp(17.502*W428/(240.97+W428))/(DI428+DJ428)-DD428)</f>
        <v>0</v>
      </c>
      <c r="T428">
        <f>1/((CW428+1)/(Q428/1.6)+1/(R428/1.37)) + CW428/((CW428+1)/(Q428/1.6) + CW428/(R428/1.37))</f>
        <v>0</v>
      </c>
      <c r="U428">
        <f>(CR428*CU428)</f>
        <v>0</v>
      </c>
      <c r="V428">
        <f>(DK428+(U428+2*0.95*5.67E-8*(((DK428+$B$7)+273)^4-(DK428+273)^4)-44100*J428)/(1.84*29.3*R428+8*0.95*5.67E-8*(DK428+273)^3))</f>
        <v>0</v>
      </c>
      <c r="W428">
        <f>($C$7*DL428+$D$7*DM428+$E$7*V428)</f>
        <v>0</v>
      </c>
      <c r="X428">
        <f>0.61365*exp(17.502*W428/(240.97+W428))</f>
        <v>0</v>
      </c>
      <c r="Y428">
        <f>(Z428/AA428*100)</f>
        <v>0</v>
      </c>
      <c r="Z428">
        <f>DD428*(DI428+DJ428)/1000</f>
        <v>0</v>
      </c>
      <c r="AA428">
        <f>0.61365*exp(17.502*DK428/(240.97+DK428))</f>
        <v>0</v>
      </c>
      <c r="AB428">
        <f>(X428-DD428*(DI428+DJ428)/1000)</f>
        <v>0</v>
      </c>
      <c r="AC428">
        <f>(-J428*44100)</f>
        <v>0</v>
      </c>
      <c r="AD428">
        <f>2*29.3*R428*0.92*(DK428-W428)</f>
        <v>0</v>
      </c>
      <c r="AE428">
        <f>2*0.95*5.67E-8*(((DK428+$B$7)+273)^4-(W428+273)^4)</f>
        <v>0</v>
      </c>
      <c r="AF428">
        <f>U428+AE428+AC428+AD428</f>
        <v>0</v>
      </c>
      <c r="AG428">
        <f>DH428*AU428*(DC428-DB428*(1000-AU428*DE428)/(1000-AU428*DD428))/(100*CV428)</f>
        <v>0</v>
      </c>
      <c r="AH428">
        <f>1000*DH428*AU428*(DD428-DE428)/(100*CV428*(1000-AU428*DD428))</f>
        <v>0</v>
      </c>
      <c r="AI428">
        <f>(AJ428 - AK428 - DI428*1E3/(8.314*(DK428+273.15)) * AM428/DH428 * AL428) * DH428/(100*CV428) * (1000 - DE428)/1000</f>
        <v>0</v>
      </c>
      <c r="AJ428">
        <v>456.916803866073</v>
      </c>
      <c r="AK428">
        <v>418.980896969697</v>
      </c>
      <c r="AL428">
        <v>2.33095851833509</v>
      </c>
      <c r="AM428">
        <v>66.0504921813524</v>
      </c>
      <c r="AN428">
        <f>(AP428 - AO428 + DI428*1E3/(8.314*(DK428+273.15)) * AR428/DH428 * AQ428) * DH428/(100*CV428) * 1000/(1000 - AP428)</f>
        <v>0</v>
      </c>
      <c r="AO428">
        <v>19.2291877207792</v>
      </c>
      <c r="AP428">
        <v>25.3516391608392</v>
      </c>
      <c r="AQ428">
        <v>0.000991559228653737</v>
      </c>
      <c r="AR428">
        <v>92.47</v>
      </c>
      <c r="AS428">
        <v>0</v>
      </c>
      <c r="AT428">
        <v>0</v>
      </c>
      <c r="AU428">
        <f>IF(AS428*$H$13&gt;=AW428,1.0,(AW428/(AW428-AS428*$H$13)))</f>
        <v>0</v>
      </c>
      <c r="AV428">
        <f>(AU428-1)*100</f>
        <v>0</v>
      </c>
      <c r="AW428">
        <f>MAX(0,($B$13+$C$13*DP428)/(1+$D$13*DP428)*DI428/(DK428+273)*$E$13)</f>
        <v>0</v>
      </c>
      <c r="AX428" t="s">
        <v>418</v>
      </c>
      <c r="AY428" t="s">
        <v>418</v>
      </c>
      <c r="AZ428">
        <v>0</v>
      </c>
      <c r="BA428">
        <v>0</v>
      </c>
      <c r="BB428">
        <f>1-AZ428/BA428</f>
        <v>0</v>
      </c>
      <c r="BC428">
        <v>0</v>
      </c>
      <c r="BD428" t="s">
        <v>418</v>
      </c>
      <c r="BE428" t="s">
        <v>418</v>
      </c>
      <c r="BF428">
        <v>0</v>
      </c>
      <c r="BG428">
        <v>0</v>
      </c>
      <c r="BH428">
        <f>1-BF428/BG428</f>
        <v>0</v>
      </c>
      <c r="BI428">
        <v>0.5</v>
      </c>
      <c r="BJ428">
        <f>CS428</f>
        <v>0</v>
      </c>
      <c r="BK428">
        <f>L428</f>
        <v>0</v>
      </c>
      <c r="BL428">
        <f>BH428*BI428*BJ428</f>
        <v>0</v>
      </c>
      <c r="BM428">
        <f>(BK428-BC428)/BJ428</f>
        <v>0</v>
      </c>
      <c r="BN428">
        <f>(BA428-BG428)/BG428</f>
        <v>0</v>
      </c>
      <c r="BO428">
        <f>AZ428/(BB428+AZ428/BG428)</f>
        <v>0</v>
      </c>
      <c r="BP428" t="s">
        <v>418</v>
      </c>
      <c r="BQ428">
        <v>0</v>
      </c>
      <c r="BR428">
        <f>IF(BQ428&lt;&gt;0, BQ428, BO428)</f>
        <v>0</v>
      </c>
      <c r="BS428">
        <f>1-BR428/BG428</f>
        <v>0</v>
      </c>
      <c r="BT428">
        <f>(BG428-BF428)/(BG428-BR428)</f>
        <v>0</v>
      </c>
      <c r="BU428">
        <f>(BA428-BG428)/(BA428-BR428)</f>
        <v>0</v>
      </c>
      <c r="BV428">
        <f>(BG428-BF428)/(BG428-AZ428)</f>
        <v>0</v>
      </c>
      <c r="BW428">
        <f>(BA428-BG428)/(BA428-AZ428)</f>
        <v>0</v>
      </c>
      <c r="BX428">
        <f>(BT428*BR428/BF428)</f>
        <v>0</v>
      </c>
      <c r="BY428">
        <f>(1-BX428)</f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f>$B$11*DQ428+$C$11*DR428+$F$11*EC428*(1-EF428)</f>
        <v>0</v>
      </c>
      <c r="CS428">
        <f>CR428*CT428</f>
        <v>0</v>
      </c>
      <c r="CT428">
        <f>($B$11*$D$9+$C$11*$D$9+$F$11*((EP428+EH428)/MAX(EP428+EH428+EQ428, 0.1)*$I$9+EQ428/MAX(EP428+EH428+EQ428, 0.1)*$J$9))/($B$11+$C$11+$F$11)</f>
        <v>0</v>
      </c>
      <c r="CU428">
        <f>($B$11*$K$9+$C$11*$K$9+$F$11*((EP428+EH428)/MAX(EP428+EH428+EQ428, 0.1)*$P$9+EQ428/MAX(EP428+EH428+EQ428, 0.1)*$Q$9))/($B$11+$C$11+$F$11)</f>
        <v>0</v>
      </c>
      <c r="CV428">
        <v>6</v>
      </c>
      <c r="CW428">
        <v>0.5</v>
      </c>
      <c r="CX428" t="s">
        <v>419</v>
      </c>
      <c r="CY428">
        <v>2</v>
      </c>
      <c r="CZ428" t="b">
        <v>1</v>
      </c>
      <c r="DA428">
        <v>1659029659.6</v>
      </c>
      <c r="DB428">
        <v>396.984703703704</v>
      </c>
      <c r="DC428">
        <v>434.447333333333</v>
      </c>
      <c r="DD428">
        <v>25.3471111111111</v>
      </c>
      <c r="DE428">
        <v>19.2279666666667</v>
      </c>
      <c r="DF428">
        <v>390.588259259259</v>
      </c>
      <c r="DG428">
        <v>24.8157814814815</v>
      </c>
      <c r="DH428">
        <v>500.057222222222</v>
      </c>
      <c r="DI428">
        <v>90.3670444444444</v>
      </c>
      <c r="DJ428">
        <v>0.0462923740740741</v>
      </c>
      <c r="DK428">
        <v>27.3735037037037</v>
      </c>
      <c r="DL428">
        <v>27.5218851851852</v>
      </c>
      <c r="DM428">
        <v>999.9</v>
      </c>
      <c r="DN428">
        <v>0</v>
      </c>
      <c r="DO428">
        <v>0</v>
      </c>
      <c r="DP428">
        <v>9995.55555555555</v>
      </c>
      <c r="DQ428">
        <v>0</v>
      </c>
      <c r="DR428">
        <v>18.0938</v>
      </c>
      <c r="DS428">
        <v>-37.4626111111111</v>
      </c>
      <c r="DT428">
        <v>407.308777777778</v>
      </c>
      <c r="DU428">
        <v>442.964666666667</v>
      </c>
      <c r="DV428">
        <v>6.11913407407407</v>
      </c>
      <c r="DW428">
        <v>434.447333333333</v>
      </c>
      <c r="DX428">
        <v>19.2279666666667</v>
      </c>
      <c r="DY428">
        <v>2.29054222222222</v>
      </c>
      <c r="DZ428">
        <v>1.73757444444444</v>
      </c>
      <c r="EA428">
        <v>19.6100481481481</v>
      </c>
      <c r="EB428">
        <v>15.236237037037</v>
      </c>
      <c r="EC428">
        <v>1999.97666666667</v>
      </c>
      <c r="ED428">
        <v>0.980003555555556</v>
      </c>
      <c r="EE428">
        <v>0.0199967074074074</v>
      </c>
      <c r="EF428">
        <v>0</v>
      </c>
      <c r="EG428">
        <v>799.796962962963</v>
      </c>
      <c r="EH428">
        <v>5.00063</v>
      </c>
      <c r="EI428">
        <v>15770.1074074074</v>
      </c>
      <c r="EJ428">
        <v>17256.7037037037</v>
      </c>
      <c r="EK428">
        <v>38.5</v>
      </c>
      <c r="EL428">
        <v>38.5</v>
      </c>
      <c r="EM428">
        <v>37.9743333333333</v>
      </c>
      <c r="EN428">
        <v>37.812</v>
      </c>
      <c r="EO428">
        <v>39.472</v>
      </c>
      <c r="EP428">
        <v>1955.08666666667</v>
      </c>
      <c r="EQ428">
        <v>39.89</v>
      </c>
      <c r="ER428">
        <v>0</v>
      </c>
      <c r="ES428">
        <v>1659029665.9</v>
      </c>
      <c r="ET428">
        <v>0</v>
      </c>
      <c r="EU428">
        <v>799.78548</v>
      </c>
      <c r="EV428">
        <v>1.21376923222015</v>
      </c>
      <c r="EW428">
        <v>28.4307692527044</v>
      </c>
      <c r="EX428">
        <v>15770.32</v>
      </c>
      <c r="EY428">
        <v>15</v>
      </c>
      <c r="EZ428">
        <v>0</v>
      </c>
      <c r="FA428" t="s">
        <v>420</v>
      </c>
      <c r="FB428">
        <v>1657551626.5</v>
      </c>
      <c r="FC428">
        <v>1657551629</v>
      </c>
      <c r="FD428">
        <v>0</v>
      </c>
      <c r="FE428">
        <v>0.403</v>
      </c>
      <c r="FF428">
        <v>0.009</v>
      </c>
      <c r="FG428">
        <v>9.41</v>
      </c>
      <c r="FH428">
        <v>0.087</v>
      </c>
      <c r="FI428">
        <v>417</v>
      </c>
      <c r="FJ428">
        <v>17</v>
      </c>
      <c r="FK428">
        <v>1.61</v>
      </c>
      <c r="FL428">
        <v>0.59</v>
      </c>
      <c r="FM428">
        <v>-33.7165487804878</v>
      </c>
      <c r="FN428">
        <v>-63.3475965156794</v>
      </c>
      <c r="FO428">
        <v>6.70055874594532</v>
      </c>
      <c r="FP428">
        <v>0</v>
      </c>
      <c r="FQ428">
        <v>799.674</v>
      </c>
      <c r="FR428">
        <v>2.07899159732491</v>
      </c>
      <c r="FS428">
        <v>0.308675443486777</v>
      </c>
      <c r="FT428">
        <v>0</v>
      </c>
      <c r="FU428">
        <v>6.12013682926829</v>
      </c>
      <c r="FV428">
        <v>0.00881644599304503</v>
      </c>
      <c r="FW428">
        <v>0.00544299659173877</v>
      </c>
      <c r="FX428">
        <v>1</v>
      </c>
      <c r="FY428">
        <v>1</v>
      </c>
      <c r="FZ428">
        <v>3</v>
      </c>
      <c r="GA428" t="s">
        <v>421</v>
      </c>
      <c r="GB428">
        <v>2.97336</v>
      </c>
      <c r="GC428">
        <v>2.70018</v>
      </c>
      <c r="GD428">
        <v>0.0886578</v>
      </c>
      <c r="GE428">
        <v>0.0976794</v>
      </c>
      <c r="GF428">
        <v>0.107058</v>
      </c>
      <c r="GG428">
        <v>0.0892923</v>
      </c>
      <c r="GH428">
        <v>35482.2</v>
      </c>
      <c r="GI428">
        <v>38414.3</v>
      </c>
      <c r="GJ428">
        <v>35282.4</v>
      </c>
      <c r="GK428">
        <v>38611.3</v>
      </c>
      <c r="GL428">
        <v>44665</v>
      </c>
      <c r="GM428">
        <v>50786.3</v>
      </c>
      <c r="GN428">
        <v>55153.1</v>
      </c>
      <c r="GO428">
        <v>61931.4</v>
      </c>
      <c r="GP428">
        <v>1.9894</v>
      </c>
      <c r="GQ428">
        <v>1.8458</v>
      </c>
      <c r="GR428">
        <v>0.132322</v>
      </c>
      <c r="GS428">
        <v>0</v>
      </c>
      <c r="GT428">
        <v>25.3588</v>
      </c>
      <c r="GU428">
        <v>999.9</v>
      </c>
      <c r="GV428">
        <v>55.897</v>
      </c>
      <c r="GW428">
        <v>29.265</v>
      </c>
      <c r="GX428">
        <v>25.2591</v>
      </c>
      <c r="GY428">
        <v>55.9354</v>
      </c>
      <c r="GZ428">
        <v>43.0849</v>
      </c>
      <c r="HA428">
        <v>1</v>
      </c>
      <c r="HB428">
        <v>-0.0394715</v>
      </c>
      <c r="HC428">
        <v>0.17146</v>
      </c>
      <c r="HD428">
        <v>20.1138</v>
      </c>
      <c r="HE428">
        <v>5.19932</v>
      </c>
      <c r="HF428">
        <v>12.004</v>
      </c>
      <c r="HG428">
        <v>4.9756</v>
      </c>
      <c r="HH428">
        <v>3.2938</v>
      </c>
      <c r="HI428">
        <v>9999</v>
      </c>
      <c r="HJ428">
        <v>9999</v>
      </c>
      <c r="HK428">
        <v>9999</v>
      </c>
      <c r="HL428">
        <v>629.3</v>
      </c>
      <c r="HM428">
        <v>1.86322</v>
      </c>
      <c r="HN428">
        <v>1.86801</v>
      </c>
      <c r="HO428">
        <v>1.86783</v>
      </c>
      <c r="HP428">
        <v>1.86899</v>
      </c>
      <c r="HQ428">
        <v>1.86981</v>
      </c>
      <c r="HR428">
        <v>1.86584</v>
      </c>
      <c r="HS428">
        <v>1.86691</v>
      </c>
      <c r="HT428">
        <v>1.86829</v>
      </c>
      <c r="HU428">
        <v>5</v>
      </c>
      <c r="HV428">
        <v>0</v>
      </c>
      <c r="HW428">
        <v>0</v>
      </c>
      <c r="HX428">
        <v>0</v>
      </c>
      <c r="HY428" t="s">
        <v>422</v>
      </c>
      <c r="HZ428" t="s">
        <v>423</v>
      </c>
      <c r="IA428" t="s">
        <v>424</v>
      </c>
      <c r="IB428" t="s">
        <v>424</v>
      </c>
      <c r="IC428" t="s">
        <v>424</v>
      </c>
      <c r="ID428" t="s">
        <v>424</v>
      </c>
      <c r="IE428">
        <v>0</v>
      </c>
      <c r="IF428">
        <v>100</v>
      </c>
      <c r="IG428">
        <v>100</v>
      </c>
      <c r="IH428">
        <v>6.473</v>
      </c>
      <c r="II428">
        <v>0.5317</v>
      </c>
      <c r="IJ428">
        <v>4.02706509432224</v>
      </c>
      <c r="IK428">
        <v>0.00601174518973114</v>
      </c>
      <c r="IL428">
        <v>2.77886958061485e-07</v>
      </c>
      <c r="IM428">
        <v>-3.54636231360687e-10</v>
      </c>
      <c r="IN428">
        <v>-0.0404303883988718</v>
      </c>
      <c r="IO428">
        <v>-0.0177815531441476</v>
      </c>
      <c r="IP428">
        <v>0.00205572605671414</v>
      </c>
      <c r="IQ428">
        <v>-1.65519735432211e-05</v>
      </c>
      <c r="IR428">
        <v>-4</v>
      </c>
      <c r="IS428">
        <v>1848</v>
      </c>
      <c r="IT428">
        <v>1</v>
      </c>
      <c r="IU428">
        <v>25</v>
      </c>
      <c r="IV428">
        <v>24634</v>
      </c>
      <c r="IW428">
        <v>24634</v>
      </c>
      <c r="IX428">
        <v>1.11938</v>
      </c>
      <c r="IY428">
        <v>2.62451</v>
      </c>
      <c r="IZ428">
        <v>1.54785</v>
      </c>
      <c r="JA428">
        <v>2.30347</v>
      </c>
      <c r="JB428">
        <v>1.34644</v>
      </c>
      <c r="JC428">
        <v>2.39868</v>
      </c>
      <c r="JD428">
        <v>33.6029</v>
      </c>
      <c r="JE428">
        <v>24.2188</v>
      </c>
      <c r="JF428">
        <v>18</v>
      </c>
      <c r="JG428">
        <v>503.292</v>
      </c>
      <c r="JH428">
        <v>410.741</v>
      </c>
      <c r="JI428">
        <v>25.0001</v>
      </c>
      <c r="JJ428">
        <v>26.7003</v>
      </c>
      <c r="JK428">
        <v>30.0001</v>
      </c>
      <c r="JL428">
        <v>26.6321</v>
      </c>
      <c r="JM428">
        <v>26.5729</v>
      </c>
      <c r="JN428">
        <v>22.4703</v>
      </c>
      <c r="JO428">
        <v>30.7424</v>
      </c>
      <c r="JP428">
        <v>74.4531</v>
      </c>
      <c r="JQ428">
        <v>25</v>
      </c>
      <c r="JR428">
        <v>473.786</v>
      </c>
      <c r="JS428">
        <v>19.2844</v>
      </c>
      <c r="JT428">
        <v>102.31</v>
      </c>
      <c r="JU428">
        <v>103.086</v>
      </c>
    </row>
    <row r="429" spans="1:281">
      <c r="A429">
        <v>413</v>
      </c>
      <c r="B429">
        <v>1659029672.1</v>
      </c>
      <c r="C429">
        <v>5989</v>
      </c>
      <c r="D429" t="s">
        <v>1254</v>
      </c>
      <c r="E429" t="s">
        <v>1255</v>
      </c>
      <c r="F429">
        <v>5</v>
      </c>
      <c r="G429" t="s">
        <v>1199</v>
      </c>
      <c r="H429" t="s">
        <v>417</v>
      </c>
      <c r="I429">
        <v>1659029664.31429</v>
      </c>
      <c r="J429">
        <f>(K429)/1000</f>
        <v>0</v>
      </c>
      <c r="K429">
        <f>IF(CZ429, AN429, AH429)</f>
        <v>0</v>
      </c>
      <c r="L429">
        <f>IF(CZ429, AI429, AG429)</f>
        <v>0</v>
      </c>
      <c r="M429">
        <f>DB429 - IF(AU429&gt;1, L429*CV429*100.0/(AW429*DP429), 0)</f>
        <v>0</v>
      </c>
      <c r="N429">
        <f>((T429-J429/2)*M429-L429)/(T429+J429/2)</f>
        <v>0</v>
      </c>
      <c r="O429">
        <f>N429*(DI429+DJ429)/1000.0</f>
        <v>0</v>
      </c>
      <c r="P429">
        <f>(DB429 - IF(AU429&gt;1, L429*CV429*100.0/(AW429*DP429), 0))*(DI429+DJ429)/1000.0</f>
        <v>0</v>
      </c>
      <c r="Q429">
        <f>2.0/((1/S429-1/R429)+SIGN(S429)*SQRT((1/S429-1/R429)*(1/S429-1/R429) + 4*CW429/((CW429+1)*(CW429+1))*(2*1/S429*1/R429-1/R429*1/R429)))</f>
        <v>0</v>
      </c>
      <c r="R429">
        <f>IF(LEFT(CX429,1)&lt;&gt;"0",IF(LEFT(CX429,1)="1",3.0,CY429),$D$5+$E$5*(DP429*DI429/($K$5*1000))+$F$5*(DP429*DI429/($K$5*1000))*MAX(MIN(CV429,$J$5),$I$5)*MAX(MIN(CV429,$J$5),$I$5)+$G$5*MAX(MIN(CV429,$J$5),$I$5)*(DP429*DI429/($K$5*1000))+$H$5*(DP429*DI429/($K$5*1000))*(DP429*DI429/($K$5*1000)))</f>
        <v>0</v>
      </c>
      <c r="S429">
        <f>J429*(1000-(1000*0.61365*exp(17.502*W429/(240.97+W429))/(DI429+DJ429)+DD429)/2)/(1000*0.61365*exp(17.502*W429/(240.97+W429))/(DI429+DJ429)-DD429)</f>
        <v>0</v>
      </c>
      <c r="T429">
        <f>1/((CW429+1)/(Q429/1.6)+1/(R429/1.37)) + CW429/((CW429+1)/(Q429/1.6) + CW429/(R429/1.37))</f>
        <v>0</v>
      </c>
      <c r="U429">
        <f>(CR429*CU429)</f>
        <v>0</v>
      </c>
      <c r="V429">
        <f>(DK429+(U429+2*0.95*5.67E-8*(((DK429+$B$7)+273)^4-(DK429+273)^4)-44100*J429)/(1.84*29.3*R429+8*0.95*5.67E-8*(DK429+273)^3))</f>
        <v>0</v>
      </c>
      <c r="W429">
        <f>($C$7*DL429+$D$7*DM429+$E$7*V429)</f>
        <v>0</v>
      </c>
      <c r="X429">
        <f>0.61365*exp(17.502*W429/(240.97+W429))</f>
        <v>0</v>
      </c>
      <c r="Y429">
        <f>(Z429/AA429*100)</f>
        <v>0</v>
      </c>
      <c r="Z429">
        <f>DD429*(DI429+DJ429)/1000</f>
        <v>0</v>
      </c>
      <c r="AA429">
        <f>0.61365*exp(17.502*DK429/(240.97+DK429))</f>
        <v>0</v>
      </c>
      <c r="AB429">
        <f>(X429-DD429*(DI429+DJ429)/1000)</f>
        <v>0</v>
      </c>
      <c r="AC429">
        <f>(-J429*44100)</f>
        <v>0</v>
      </c>
      <c r="AD429">
        <f>2*29.3*R429*0.92*(DK429-W429)</f>
        <v>0</v>
      </c>
      <c r="AE429">
        <f>2*0.95*5.67E-8*(((DK429+$B$7)+273)^4-(W429+273)^4)</f>
        <v>0</v>
      </c>
      <c r="AF429">
        <f>U429+AE429+AC429+AD429</f>
        <v>0</v>
      </c>
      <c r="AG429">
        <f>DH429*AU429*(DC429-DB429*(1000-AU429*DE429)/(1000-AU429*DD429))/(100*CV429)</f>
        <v>0</v>
      </c>
      <c r="AH429">
        <f>1000*DH429*AU429*(DD429-DE429)/(100*CV429*(1000-AU429*DD429))</f>
        <v>0</v>
      </c>
      <c r="AI429">
        <f>(AJ429 - AK429 - DI429*1E3/(8.314*(DK429+273.15)) * AM429/DH429 * AL429) * DH429/(100*CV429) * (1000 - DE429)/1000</f>
        <v>0</v>
      </c>
      <c r="AJ429">
        <v>474.062340482871</v>
      </c>
      <c r="AK429">
        <v>432.866739393939</v>
      </c>
      <c r="AL429">
        <v>2.82451038116823</v>
      </c>
      <c r="AM429">
        <v>66.0504921813524</v>
      </c>
      <c r="AN429">
        <f>(AP429 - AO429 + DI429*1E3/(8.314*(DK429+273.15)) * AR429/DH429 * AQ429) * DH429/(100*CV429) * 1000/(1000 - AP429)</f>
        <v>0</v>
      </c>
      <c r="AO429">
        <v>19.2077426460606</v>
      </c>
      <c r="AP429">
        <v>25.3543748251748</v>
      </c>
      <c r="AQ429">
        <v>0.000380398268400422</v>
      </c>
      <c r="AR429">
        <v>92.47</v>
      </c>
      <c r="AS429">
        <v>0</v>
      </c>
      <c r="AT429">
        <v>0</v>
      </c>
      <c r="AU429">
        <f>IF(AS429*$H$13&gt;=AW429,1.0,(AW429/(AW429-AS429*$H$13)))</f>
        <v>0</v>
      </c>
      <c r="AV429">
        <f>(AU429-1)*100</f>
        <v>0</v>
      </c>
      <c r="AW429">
        <f>MAX(0,($B$13+$C$13*DP429)/(1+$D$13*DP429)*DI429/(DK429+273)*$E$13)</f>
        <v>0</v>
      </c>
      <c r="AX429" t="s">
        <v>418</v>
      </c>
      <c r="AY429" t="s">
        <v>418</v>
      </c>
      <c r="AZ429">
        <v>0</v>
      </c>
      <c r="BA429">
        <v>0</v>
      </c>
      <c r="BB429">
        <f>1-AZ429/BA429</f>
        <v>0</v>
      </c>
      <c r="BC429">
        <v>0</v>
      </c>
      <c r="BD429" t="s">
        <v>418</v>
      </c>
      <c r="BE429" t="s">
        <v>418</v>
      </c>
      <c r="BF429">
        <v>0</v>
      </c>
      <c r="BG429">
        <v>0</v>
      </c>
      <c r="BH429">
        <f>1-BF429/BG429</f>
        <v>0</v>
      </c>
      <c r="BI429">
        <v>0.5</v>
      </c>
      <c r="BJ429">
        <f>CS429</f>
        <v>0</v>
      </c>
      <c r="BK429">
        <f>L429</f>
        <v>0</v>
      </c>
      <c r="BL429">
        <f>BH429*BI429*BJ429</f>
        <v>0</v>
      </c>
      <c r="BM429">
        <f>(BK429-BC429)/BJ429</f>
        <v>0</v>
      </c>
      <c r="BN429">
        <f>(BA429-BG429)/BG429</f>
        <v>0</v>
      </c>
      <c r="BO429">
        <f>AZ429/(BB429+AZ429/BG429)</f>
        <v>0</v>
      </c>
      <c r="BP429" t="s">
        <v>418</v>
      </c>
      <c r="BQ429">
        <v>0</v>
      </c>
      <c r="BR429">
        <f>IF(BQ429&lt;&gt;0, BQ429, BO429)</f>
        <v>0</v>
      </c>
      <c r="BS429">
        <f>1-BR429/BG429</f>
        <v>0</v>
      </c>
      <c r="BT429">
        <f>(BG429-BF429)/(BG429-BR429)</f>
        <v>0</v>
      </c>
      <c r="BU429">
        <f>(BA429-BG429)/(BA429-BR429)</f>
        <v>0</v>
      </c>
      <c r="BV429">
        <f>(BG429-BF429)/(BG429-AZ429)</f>
        <v>0</v>
      </c>
      <c r="BW429">
        <f>(BA429-BG429)/(BA429-AZ429)</f>
        <v>0</v>
      </c>
      <c r="BX429">
        <f>(BT429*BR429/BF429)</f>
        <v>0</v>
      </c>
      <c r="BY429">
        <f>(1-BX429)</f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f>$B$11*DQ429+$C$11*DR429+$F$11*EC429*(1-EF429)</f>
        <v>0</v>
      </c>
      <c r="CS429">
        <f>CR429*CT429</f>
        <v>0</v>
      </c>
      <c r="CT429">
        <f>($B$11*$D$9+$C$11*$D$9+$F$11*((EP429+EH429)/MAX(EP429+EH429+EQ429, 0.1)*$I$9+EQ429/MAX(EP429+EH429+EQ429, 0.1)*$J$9))/($B$11+$C$11+$F$11)</f>
        <v>0</v>
      </c>
      <c r="CU429">
        <f>($B$11*$K$9+$C$11*$K$9+$F$11*((EP429+EH429)/MAX(EP429+EH429+EQ429, 0.1)*$P$9+EQ429/MAX(EP429+EH429+EQ429, 0.1)*$Q$9))/($B$11+$C$11+$F$11)</f>
        <v>0</v>
      </c>
      <c r="CV429">
        <v>6</v>
      </c>
      <c r="CW429">
        <v>0.5</v>
      </c>
      <c r="CX429" t="s">
        <v>419</v>
      </c>
      <c r="CY429">
        <v>2</v>
      </c>
      <c r="CZ429" t="b">
        <v>1</v>
      </c>
      <c r="DA429">
        <v>1659029664.31429</v>
      </c>
      <c r="DB429">
        <v>404.586</v>
      </c>
      <c r="DC429">
        <v>448.414857142857</v>
      </c>
      <c r="DD429">
        <v>25.3523678571429</v>
      </c>
      <c r="DE429">
        <v>19.2214107142857</v>
      </c>
      <c r="DF429">
        <v>398.14375</v>
      </c>
      <c r="DG429">
        <v>24.8207785714286</v>
      </c>
      <c r="DH429">
        <v>500.038142857143</v>
      </c>
      <c r="DI429">
        <v>90.3665607142857</v>
      </c>
      <c r="DJ429">
        <v>0.0464850321428571</v>
      </c>
      <c r="DK429">
        <v>27.3754785714286</v>
      </c>
      <c r="DL429">
        <v>27.51785</v>
      </c>
      <c r="DM429">
        <v>999.9</v>
      </c>
      <c r="DN429">
        <v>0</v>
      </c>
      <c r="DO429">
        <v>0</v>
      </c>
      <c r="DP429">
        <v>9985.17857142857</v>
      </c>
      <c r="DQ429">
        <v>0</v>
      </c>
      <c r="DR429">
        <v>18.0938</v>
      </c>
      <c r="DS429">
        <v>-43.8288571428571</v>
      </c>
      <c r="DT429">
        <v>415.11</v>
      </c>
      <c r="DU429">
        <v>457.202821428571</v>
      </c>
      <c r="DV429">
        <v>6.13096178571429</v>
      </c>
      <c r="DW429">
        <v>448.414857142857</v>
      </c>
      <c r="DX429">
        <v>19.2214107142857</v>
      </c>
      <c r="DY429">
        <v>2.29100535714286</v>
      </c>
      <c r="DZ429">
        <v>1.73697178571429</v>
      </c>
      <c r="EA429">
        <v>19.6133071428571</v>
      </c>
      <c r="EB429">
        <v>15.2308428571429</v>
      </c>
      <c r="EC429">
        <v>2000.00214285714</v>
      </c>
      <c r="ED429">
        <v>0.980001821428572</v>
      </c>
      <c r="EE429">
        <v>0.0199984</v>
      </c>
      <c r="EF429">
        <v>0</v>
      </c>
      <c r="EG429">
        <v>800.074321428571</v>
      </c>
      <c r="EH429">
        <v>5.00063</v>
      </c>
      <c r="EI429">
        <v>15777.2285714286</v>
      </c>
      <c r="EJ429">
        <v>17256.9178571429</v>
      </c>
      <c r="EK429">
        <v>38.5</v>
      </c>
      <c r="EL429">
        <v>38.5</v>
      </c>
      <c r="EM429">
        <v>37.9775</v>
      </c>
      <c r="EN429">
        <v>37.812</v>
      </c>
      <c r="EO429">
        <v>39.473</v>
      </c>
      <c r="EP429">
        <v>1955.10821428571</v>
      </c>
      <c r="EQ429">
        <v>39.8939285714286</v>
      </c>
      <c r="ER429">
        <v>0</v>
      </c>
      <c r="ES429">
        <v>1659029671.3</v>
      </c>
      <c r="ET429">
        <v>0</v>
      </c>
      <c r="EU429">
        <v>800.133076923077</v>
      </c>
      <c r="EV429">
        <v>4.98577778049506</v>
      </c>
      <c r="EW429">
        <v>127.95897440403</v>
      </c>
      <c r="EX429">
        <v>15778.4153846154</v>
      </c>
      <c r="EY429">
        <v>15</v>
      </c>
      <c r="EZ429">
        <v>0</v>
      </c>
      <c r="FA429" t="s">
        <v>420</v>
      </c>
      <c r="FB429">
        <v>1657551626.5</v>
      </c>
      <c r="FC429">
        <v>1657551629</v>
      </c>
      <c r="FD429">
        <v>0</v>
      </c>
      <c r="FE429">
        <v>0.403</v>
      </c>
      <c r="FF429">
        <v>0.009</v>
      </c>
      <c r="FG429">
        <v>9.41</v>
      </c>
      <c r="FH429">
        <v>0.087</v>
      </c>
      <c r="FI429">
        <v>417</v>
      </c>
      <c r="FJ429">
        <v>17</v>
      </c>
      <c r="FK429">
        <v>1.61</v>
      </c>
      <c r="FL429">
        <v>0.59</v>
      </c>
      <c r="FM429">
        <v>-38.8049926829268</v>
      </c>
      <c r="FN429">
        <v>-80.9195142857142</v>
      </c>
      <c r="FO429">
        <v>8.08026524218684</v>
      </c>
      <c r="FP429">
        <v>0</v>
      </c>
      <c r="FQ429">
        <v>799.886705882353</v>
      </c>
      <c r="FR429">
        <v>2.34961039325059</v>
      </c>
      <c r="FS429">
        <v>0.368076920462504</v>
      </c>
      <c r="FT429">
        <v>0</v>
      </c>
      <c r="FU429">
        <v>6.12511707317073</v>
      </c>
      <c r="FV429">
        <v>0.103280069686416</v>
      </c>
      <c r="FW429">
        <v>0.0138368217209051</v>
      </c>
      <c r="FX429">
        <v>0</v>
      </c>
      <c r="FY429">
        <v>0</v>
      </c>
      <c r="FZ429">
        <v>3</v>
      </c>
      <c r="GA429" t="s">
        <v>427</v>
      </c>
      <c r="GB429">
        <v>2.97376</v>
      </c>
      <c r="GC429">
        <v>2.70091</v>
      </c>
      <c r="GD429">
        <v>0.090954</v>
      </c>
      <c r="GE429">
        <v>0.100262</v>
      </c>
      <c r="GF429">
        <v>0.107041</v>
      </c>
      <c r="GG429">
        <v>0.0892309</v>
      </c>
      <c r="GH429">
        <v>35393.3</v>
      </c>
      <c r="GI429">
        <v>38304.2</v>
      </c>
      <c r="GJ429">
        <v>35282.8</v>
      </c>
      <c r="GK429">
        <v>38611.1</v>
      </c>
      <c r="GL429">
        <v>44666.1</v>
      </c>
      <c r="GM429">
        <v>50789.5</v>
      </c>
      <c r="GN429">
        <v>55153.4</v>
      </c>
      <c r="GO429">
        <v>61931</v>
      </c>
      <c r="GP429">
        <v>1.9888</v>
      </c>
      <c r="GQ429">
        <v>1.845</v>
      </c>
      <c r="GR429">
        <v>0.132173</v>
      </c>
      <c r="GS429">
        <v>0</v>
      </c>
      <c r="GT429">
        <v>25.3567</v>
      </c>
      <c r="GU429">
        <v>999.9</v>
      </c>
      <c r="GV429">
        <v>55.872</v>
      </c>
      <c r="GW429">
        <v>29.275</v>
      </c>
      <c r="GX429">
        <v>25.2667</v>
      </c>
      <c r="GY429">
        <v>56.2454</v>
      </c>
      <c r="GZ429">
        <v>43.0529</v>
      </c>
      <c r="HA429">
        <v>1</v>
      </c>
      <c r="HB429">
        <v>-0.0392683</v>
      </c>
      <c r="HC429">
        <v>0.171242</v>
      </c>
      <c r="HD429">
        <v>20.1137</v>
      </c>
      <c r="HE429">
        <v>5.19932</v>
      </c>
      <c r="HF429">
        <v>12.004</v>
      </c>
      <c r="HG429">
        <v>4.976</v>
      </c>
      <c r="HH429">
        <v>3.2932</v>
      </c>
      <c r="HI429">
        <v>9999</v>
      </c>
      <c r="HJ429">
        <v>9999</v>
      </c>
      <c r="HK429">
        <v>9999</v>
      </c>
      <c r="HL429">
        <v>629.3</v>
      </c>
      <c r="HM429">
        <v>1.86316</v>
      </c>
      <c r="HN429">
        <v>1.86801</v>
      </c>
      <c r="HO429">
        <v>1.8678</v>
      </c>
      <c r="HP429">
        <v>1.86893</v>
      </c>
      <c r="HQ429">
        <v>1.86981</v>
      </c>
      <c r="HR429">
        <v>1.86584</v>
      </c>
      <c r="HS429">
        <v>1.86694</v>
      </c>
      <c r="HT429">
        <v>1.86829</v>
      </c>
      <c r="HU429">
        <v>5</v>
      </c>
      <c r="HV429">
        <v>0</v>
      </c>
      <c r="HW429">
        <v>0</v>
      </c>
      <c r="HX429">
        <v>0</v>
      </c>
      <c r="HY429" t="s">
        <v>422</v>
      </c>
      <c r="HZ429" t="s">
        <v>423</v>
      </c>
      <c r="IA429" t="s">
        <v>424</v>
      </c>
      <c r="IB429" t="s">
        <v>424</v>
      </c>
      <c r="IC429" t="s">
        <v>424</v>
      </c>
      <c r="ID429" t="s">
        <v>424</v>
      </c>
      <c r="IE429">
        <v>0</v>
      </c>
      <c r="IF429">
        <v>100</v>
      </c>
      <c r="IG429">
        <v>100</v>
      </c>
      <c r="IH429">
        <v>6.556</v>
      </c>
      <c r="II429">
        <v>0.5315</v>
      </c>
      <c r="IJ429">
        <v>4.02706509432224</v>
      </c>
      <c r="IK429">
        <v>0.00601174518973114</v>
      </c>
      <c r="IL429">
        <v>2.77886958061485e-07</v>
      </c>
      <c r="IM429">
        <v>-3.54636231360687e-10</v>
      </c>
      <c r="IN429">
        <v>-0.0404303883988718</v>
      </c>
      <c r="IO429">
        <v>-0.0177815531441476</v>
      </c>
      <c r="IP429">
        <v>0.00205572605671414</v>
      </c>
      <c r="IQ429">
        <v>-1.65519735432211e-05</v>
      </c>
      <c r="IR429">
        <v>-4</v>
      </c>
      <c r="IS429">
        <v>1848</v>
      </c>
      <c r="IT429">
        <v>1</v>
      </c>
      <c r="IU429">
        <v>25</v>
      </c>
      <c r="IV429">
        <v>24634.1</v>
      </c>
      <c r="IW429">
        <v>24634.1</v>
      </c>
      <c r="IX429">
        <v>1.1499</v>
      </c>
      <c r="IY429">
        <v>2.62939</v>
      </c>
      <c r="IZ429">
        <v>1.54785</v>
      </c>
      <c r="JA429">
        <v>2.30347</v>
      </c>
      <c r="JB429">
        <v>1.34644</v>
      </c>
      <c r="JC429">
        <v>2.2998</v>
      </c>
      <c r="JD429">
        <v>33.6029</v>
      </c>
      <c r="JE429">
        <v>24.2188</v>
      </c>
      <c r="JF429">
        <v>18</v>
      </c>
      <c r="JG429">
        <v>502.915</v>
      </c>
      <c r="JH429">
        <v>410.304</v>
      </c>
      <c r="JI429">
        <v>24.9999</v>
      </c>
      <c r="JJ429">
        <v>26.7003</v>
      </c>
      <c r="JK429">
        <v>30.0003</v>
      </c>
      <c r="JL429">
        <v>26.6344</v>
      </c>
      <c r="JM429">
        <v>26.5752</v>
      </c>
      <c r="JN429">
        <v>23.0738</v>
      </c>
      <c r="JO429">
        <v>30.4624</v>
      </c>
      <c r="JP429">
        <v>74.4531</v>
      </c>
      <c r="JQ429">
        <v>25</v>
      </c>
      <c r="JR429">
        <v>487.242</v>
      </c>
      <c r="JS429">
        <v>19.2799</v>
      </c>
      <c r="JT429">
        <v>102.311</v>
      </c>
      <c r="JU429">
        <v>103.085</v>
      </c>
    </row>
    <row r="430" spans="1:281">
      <c r="A430">
        <v>414</v>
      </c>
      <c r="B430">
        <v>1659029677.1</v>
      </c>
      <c r="C430">
        <v>5994</v>
      </c>
      <c r="D430" t="s">
        <v>1256</v>
      </c>
      <c r="E430" t="s">
        <v>1257</v>
      </c>
      <c r="F430">
        <v>5</v>
      </c>
      <c r="G430" t="s">
        <v>1199</v>
      </c>
      <c r="H430" t="s">
        <v>417</v>
      </c>
      <c r="I430">
        <v>1659029669.6</v>
      </c>
      <c r="J430">
        <f>(K430)/1000</f>
        <v>0</v>
      </c>
      <c r="K430">
        <f>IF(CZ430, AN430, AH430)</f>
        <v>0</v>
      </c>
      <c r="L430">
        <f>IF(CZ430, AI430, AG430)</f>
        <v>0</v>
      </c>
      <c r="M430">
        <f>DB430 - IF(AU430&gt;1, L430*CV430*100.0/(AW430*DP430), 0)</f>
        <v>0</v>
      </c>
      <c r="N430">
        <f>((T430-J430/2)*M430-L430)/(T430+J430/2)</f>
        <v>0</v>
      </c>
      <c r="O430">
        <f>N430*(DI430+DJ430)/1000.0</f>
        <v>0</v>
      </c>
      <c r="P430">
        <f>(DB430 - IF(AU430&gt;1, L430*CV430*100.0/(AW430*DP430), 0))*(DI430+DJ430)/1000.0</f>
        <v>0</v>
      </c>
      <c r="Q430">
        <f>2.0/((1/S430-1/R430)+SIGN(S430)*SQRT((1/S430-1/R430)*(1/S430-1/R430) + 4*CW430/((CW430+1)*(CW430+1))*(2*1/S430*1/R430-1/R430*1/R430)))</f>
        <v>0</v>
      </c>
      <c r="R430">
        <f>IF(LEFT(CX430,1)&lt;&gt;"0",IF(LEFT(CX430,1)="1",3.0,CY430),$D$5+$E$5*(DP430*DI430/($K$5*1000))+$F$5*(DP430*DI430/($K$5*1000))*MAX(MIN(CV430,$J$5),$I$5)*MAX(MIN(CV430,$J$5),$I$5)+$G$5*MAX(MIN(CV430,$J$5),$I$5)*(DP430*DI430/($K$5*1000))+$H$5*(DP430*DI430/($K$5*1000))*(DP430*DI430/($K$5*1000)))</f>
        <v>0</v>
      </c>
      <c r="S430">
        <f>J430*(1000-(1000*0.61365*exp(17.502*W430/(240.97+W430))/(DI430+DJ430)+DD430)/2)/(1000*0.61365*exp(17.502*W430/(240.97+W430))/(DI430+DJ430)-DD430)</f>
        <v>0</v>
      </c>
      <c r="T430">
        <f>1/((CW430+1)/(Q430/1.6)+1/(R430/1.37)) + CW430/((CW430+1)/(Q430/1.6) + CW430/(R430/1.37))</f>
        <v>0</v>
      </c>
      <c r="U430">
        <f>(CR430*CU430)</f>
        <v>0</v>
      </c>
      <c r="V430">
        <f>(DK430+(U430+2*0.95*5.67E-8*(((DK430+$B$7)+273)^4-(DK430+273)^4)-44100*J430)/(1.84*29.3*R430+8*0.95*5.67E-8*(DK430+273)^3))</f>
        <v>0</v>
      </c>
      <c r="W430">
        <f>($C$7*DL430+$D$7*DM430+$E$7*V430)</f>
        <v>0</v>
      </c>
      <c r="X430">
        <f>0.61365*exp(17.502*W430/(240.97+W430))</f>
        <v>0</v>
      </c>
      <c r="Y430">
        <f>(Z430/AA430*100)</f>
        <v>0</v>
      </c>
      <c r="Z430">
        <f>DD430*(DI430+DJ430)/1000</f>
        <v>0</v>
      </c>
      <c r="AA430">
        <f>0.61365*exp(17.502*DK430/(240.97+DK430))</f>
        <v>0</v>
      </c>
      <c r="AB430">
        <f>(X430-DD430*(DI430+DJ430)/1000)</f>
        <v>0</v>
      </c>
      <c r="AC430">
        <f>(-J430*44100)</f>
        <v>0</v>
      </c>
      <c r="AD430">
        <f>2*29.3*R430*0.92*(DK430-W430)</f>
        <v>0</v>
      </c>
      <c r="AE430">
        <f>2*0.95*5.67E-8*(((DK430+$B$7)+273)^4-(W430+273)^4)</f>
        <v>0</v>
      </c>
      <c r="AF430">
        <f>U430+AE430+AC430+AD430</f>
        <v>0</v>
      </c>
      <c r="AG430">
        <f>DH430*AU430*(DC430-DB430*(1000-AU430*DE430)/(1000-AU430*DD430))/(100*CV430)</f>
        <v>0</v>
      </c>
      <c r="AH430">
        <f>1000*DH430*AU430*(DD430-DE430)/(100*CV430*(1000-AU430*DD430))</f>
        <v>0</v>
      </c>
      <c r="AI430">
        <f>(AJ430 - AK430 - DI430*1E3/(8.314*(DK430+273.15)) * AM430/DH430 * AL430) * DH430/(100*CV430) * (1000 - DE430)/1000</f>
        <v>0</v>
      </c>
      <c r="AJ430">
        <v>490.584862679011</v>
      </c>
      <c r="AK430">
        <v>447.801678787879</v>
      </c>
      <c r="AL430">
        <v>2.99750670102654</v>
      </c>
      <c r="AM430">
        <v>66.0504921813524</v>
      </c>
      <c r="AN430">
        <f>(AP430 - AO430 + DI430*1E3/(8.314*(DK430+273.15)) * AR430/DH430 * AQ430) * DH430/(100*CV430) * 1000/(1000 - AP430)</f>
        <v>0</v>
      </c>
      <c r="AO430">
        <v>19.2143270883117</v>
      </c>
      <c r="AP430">
        <v>25.359720979021</v>
      </c>
      <c r="AQ430">
        <v>0.000397388074293136</v>
      </c>
      <c r="AR430">
        <v>92.47</v>
      </c>
      <c r="AS430">
        <v>0</v>
      </c>
      <c r="AT430">
        <v>0</v>
      </c>
      <c r="AU430">
        <f>IF(AS430*$H$13&gt;=AW430,1.0,(AW430/(AW430-AS430*$H$13)))</f>
        <v>0</v>
      </c>
      <c r="AV430">
        <f>(AU430-1)*100</f>
        <v>0</v>
      </c>
      <c r="AW430">
        <f>MAX(0,($B$13+$C$13*DP430)/(1+$D$13*DP430)*DI430/(DK430+273)*$E$13)</f>
        <v>0</v>
      </c>
      <c r="AX430" t="s">
        <v>418</v>
      </c>
      <c r="AY430" t="s">
        <v>418</v>
      </c>
      <c r="AZ430">
        <v>0</v>
      </c>
      <c r="BA430">
        <v>0</v>
      </c>
      <c r="BB430">
        <f>1-AZ430/BA430</f>
        <v>0</v>
      </c>
      <c r="BC430">
        <v>0</v>
      </c>
      <c r="BD430" t="s">
        <v>418</v>
      </c>
      <c r="BE430" t="s">
        <v>418</v>
      </c>
      <c r="BF430">
        <v>0</v>
      </c>
      <c r="BG430">
        <v>0</v>
      </c>
      <c r="BH430">
        <f>1-BF430/BG430</f>
        <v>0</v>
      </c>
      <c r="BI430">
        <v>0.5</v>
      </c>
      <c r="BJ430">
        <f>CS430</f>
        <v>0</v>
      </c>
      <c r="BK430">
        <f>L430</f>
        <v>0</v>
      </c>
      <c r="BL430">
        <f>BH430*BI430*BJ430</f>
        <v>0</v>
      </c>
      <c r="BM430">
        <f>(BK430-BC430)/BJ430</f>
        <v>0</v>
      </c>
      <c r="BN430">
        <f>(BA430-BG430)/BG430</f>
        <v>0</v>
      </c>
      <c r="BO430">
        <f>AZ430/(BB430+AZ430/BG430)</f>
        <v>0</v>
      </c>
      <c r="BP430" t="s">
        <v>418</v>
      </c>
      <c r="BQ430">
        <v>0</v>
      </c>
      <c r="BR430">
        <f>IF(BQ430&lt;&gt;0, BQ430, BO430)</f>
        <v>0</v>
      </c>
      <c r="BS430">
        <f>1-BR430/BG430</f>
        <v>0</v>
      </c>
      <c r="BT430">
        <f>(BG430-BF430)/(BG430-BR430)</f>
        <v>0</v>
      </c>
      <c r="BU430">
        <f>(BA430-BG430)/(BA430-BR430)</f>
        <v>0</v>
      </c>
      <c r="BV430">
        <f>(BG430-BF430)/(BG430-AZ430)</f>
        <v>0</v>
      </c>
      <c r="BW430">
        <f>(BA430-BG430)/(BA430-AZ430)</f>
        <v>0</v>
      </c>
      <c r="BX430">
        <f>(BT430*BR430/BF430)</f>
        <v>0</v>
      </c>
      <c r="BY430">
        <f>(1-BX430)</f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f>$B$11*DQ430+$C$11*DR430+$F$11*EC430*(1-EF430)</f>
        <v>0</v>
      </c>
      <c r="CS430">
        <f>CR430*CT430</f>
        <v>0</v>
      </c>
      <c r="CT430">
        <f>($B$11*$D$9+$C$11*$D$9+$F$11*((EP430+EH430)/MAX(EP430+EH430+EQ430, 0.1)*$I$9+EQ430/MAX(EP430+EH430+EQ430, 0.1)*$J$9))/($B$11+$C$11+$F$11)</f>
        <v>0</v>
      </c>
      <c r="CU430">
        <f>($B$11*$K$9+$C$11*$K$9+$F$11*((EP430+EH430)/MAX(EP430+EH430+EQ430, 0.1)*$P$9+EQ430/MAX(EP430+EH430+EQ430, 0.1)*$Q$9))/($B$11+$C$11+$F$11)</f>
        <v>0</v>
      </c>
      <c r="CV430">
        <v>6</v>
      </c>
      <c r="CW430">
        <v>0.5</v>
      </c>
      <c r="CX430" t="s">
        <v>419</v>
      </c>
      <c r="CY430">
        <v>2</v>
      </c>
      <c r="CZ430" t="b">
        <v>1</v>
      </c>
      <c r="DA430">
        <v>1659029669.6</v>
      </c>
      <c r="DB430">
        <v>416.900111111111</v>
      </c>
      <c r="DC430">
        <v>465.602259259259</v>
      </c>
      <c r="DD430">
        <v>25.3559814814815</v>
      </c>
      <c r="DE430">
        <v>19.2167925925926</v>
      </c>
      <c r="DF430">
        <v>410.38362962963</v>
      </c>
      <c r="DG430">
        <v>24.8242074074074</v>
      </c>
      <c r="DH430">
        <v>500.038</v>
      </c>
      <c r="DI430">
        <v>90.3669407407407</v>
      </c>
      <c r="DJ430">
        <v>0.0465129259259259</v>
      </c>
      <c r="DK430">
        <v>27.3767555555556</v>
      </c>
      <c r="DL430">
        <v>27.5156333333333</v>
      </c>
      <c r="DM430">
        <v>999.9</v>
      </c>
      <c r="DN430">
        <v>0</v>
      </c>
      <c r="DO430">
        <v>0</v>
      </c>
      <c r="DP430">
        <v>9993.14814814815</v>
      </c>
      <c r="DQ430">
        <v>0</v>
      </c>
      <c r="DR430">
        <v>18.0938</v>
      </c>
      <c r="DS430">
        <v>-48.7021407407407</v>
      </c>
      <c r="DT430">
        <v>427.745962962963</v>
      </c>
      <c r="DU430">
        <v>474.724851851852</v>
      </c>
      <c r="DV430">
        <v>6.13919592592593</v>
      </c>
      <c r="DW430">
        <v>465.602259259259</v>
      </c>
      <c r="DX430">
        <v>19.2167925925926</v>
      </c>
      <c r="DY430">
        <v>2.29134259259259</v>
      </c>
      <c r="DZ430">
        <v>1.73656259259259</v>
      </c>
      <c r="EA430">
        <v>19.6156703703704</v>
      </c>
      <c r="EB430">
        <v>15.2271740740741</v>
      </c>
      <c r="EC430">
        <v>1999.99444444444</v>
      </c>
      <c r="ED430">
        <v>0.980000777777778</v>
      </c>
      <c r="EE430">
        <v>0.0199994333333333</v>
      </c>
      <c r="EF430">
        <v>0</v>
      </c>
      <c r="EG430">
        <v>800.940925925926</v>
      </c>
      <c r="EH430">
        <v>5.00063</v>
      </c>
      <c r="EI430">
        <v>15794.4888888889</v>
      </c>
      <c r="EJ430">
        <v>17256.8444444444</v>
      </c>
      <c r="EK430">
        <v>38.5</v>
      </c>
      <c r="EL430">
        <v>38.5</v>
      </c>
      <c r="EM430">
        <v>37.972</v>
      </c>
      <c r="EN430">
        <v>37.812</v>
      </c>
      <c r="EO430">
        <v>39.4836666666667</v>
      </c>
      <c r="EP430">
        <v>1955.09851851852</v>
      </c>
      <c r="EQ430">
        <v>39.8959259259259</v>
      </c>
      <c r="ER430">
        <v>0</v>
      </c>
      <c r="ES430">
        <v>1659029676.1</v>
      </c>
      <c r="ET430">
        <v>0</v>
      </c>
      <c r="EU430">
        <v>800.973423076923</v>
      </c>
      <c r="EV430">
        <v>15.078051269717</v>
      </c>
      <c r="EW430">
        <v>296.813675127528</v>
      </c>
      <c r="EX430">
        <v>15795.3307692308</v>
      </c>
      <c r="EY430">
        <v>15</v>
      </c>
      <c r="EZ430">
        <v>0</v>
      </c>
      <c r="FA430" t="s">
        <v>420</v>
      </c>
      <c r="FB430">
        <v>1657551626.5</v>
      </c>
      <c r="FC430">
        <v>1657551629</v>
      </c>
      <c r="FD430">
        <v>0</v>
      </c>
      <c r="FE430">
        <v>0.403</v>
      </c>
      <c r="FF430">
        <v>0.009</v>
      </c>
      <c r="FG430">
        <v>9.41</v>
      </c>
      <c r="FH430">
        <v>0.087</v>
      </c>
      <c r="FI430">
        <v>417</v>
      </c>
      <c r="FJ430">
        <v>17</v>
      </c>
      <c r="FK430">
        <v>1.61</v>
      </c>
      <c r="FL430">
        <v>0.59</v>
      </c>
      <c r="FM430">
        <v>-44.4112951219512</v>
      </c>
      <c r="FN430">
        <v>-63.3462627177701</v>
      </c>
      <c r="FO430">
        <v>6.51110647675827</v>
      </c>
      <c r="FP430">
        <v>0</v>
      </c>
      <c r="FQ430">
        <v>800.411029411765</v>
      </c>
      <c r="FR430">
        <v>7.11225362743598</v>
      </c>
      <c r="FS430">
        <v>0.869138907374088</v>
      </c>
      <c r="FT430">
        <v>0</v>
      </c>
      <c r="FU430">
        <v>6.13172</v>
      </c>
      <c r="FV430">
        <v>0.11908222996516</v>
      </c>
      <c r="FW430">
        <v>0.0146295424465403</v>
      </c>
      <c r="FX430">
        <v>0</v>
      </c>
      <c r="FY430">
        <v>0</v>
      </c>
      <c r="FZ430">
        <v>3</v>
      </c>
      <c r="GA430" t="s">
        <v>427</v>
      </c>
      <c r="GB430">
        <v>2.97328</v>
      </c>
      <c r="GC430">
        <v>2.70027</v>
      </c>
      <c r="GD430">
        <v>0.0933237</v>
      </c>
      <c r="GE430">
        <v>0.102736</v>
      </c>
      <c r="GF430">
        <v>0.107067</v>
      </c>
      <c r="GG430">
        <v>0.0892387</v>
      </c>
      <c r="GH430">
        <v>35300.6</v>
      </c>
      <c r="GI430">
        <v>38199</v>
      </c>
      <c r="GJ430">
        <v>35282.4</v>
      </c>
      <c r="GK430">
        <v>38611.1</v>
      </c>
      <c r="GL430">
        <v>44665.2</v>
      </c>
      <c r="GM430">
        <v>50789.1</v>
      </c>
      <c r="GN430">
        <v>55153.9</v>
      </c>
      <c r="GO430">
        <v>61930.9</v>
      </c>
      <c r="GP430">
        <v>1.9888</v>
      </c>
      <c r="GQ430">
        <v>1.8452</v>
      </c>
      <c r="GR430">
        <v>0.130385</v>
      </c>
      <c r="GS430">
        <v>0</v>
      </c>
      <c r="GT430">
        <v>25.3546</v>
      </c>
      <c r="GU430">
        <v>999.9</v>
      </c>
      <c r="GV430">
        <v>55.848</v>
      </c>
      <c r="GW430">
        <v>29.265</v>
      </c>
      <c r="GX430">
        <v>25.2387</v>
      </c>
      <c r="GY430">
        <v>56.6154</v>
      </c>
      <c r="GZ430">
        <v>43.4976</v>
      </c>
      <c r="HA430">
        <v>1</v>
      </c>
      <c r="HB430">
        <v>-0.0393699</v>
      </c>
      <c r="HC430">
        <v>0.171242</v>
      </c>
      <c r="HD430">
        <v>20.1136</v>
      </c>
      <c r="HE430">
        <v>5.19932</v>
      </c>
      <c r="HF430">
        <v>12.0052</v>
      </c>
      <c r="HG430">
        <v>4.9756</v>
      </c>
      <c r="HH430">
        <v>3.2938</v>
      </c>
      <c r="HI430">
        <v>9999</v>
      </c>
      <c r="HJ430">
        <v>9999</v>
      </c>
      <c r="HK430">
        <v>9999</v>
      </c>
      <c r="HL430">
        <v>629.3</v>
      </c>
      <c r="HM430">
        <v>1.86313</v>
      </c>
      <c r="HN430">
        <v>1.86798</v>
      </c>
      <c r="HO430">
        <v>1.8678</v>
      </c>
      <c r="HP430">
        <v>1.86905</v>
      </c>
      <c r="HQ430">
        <v>1.86981</v>
      </c>
      <c r="HR430">
        <v>1.86587</v>
      </c>
      <c r="HS430">
        <v>1.86691</v>
      </c>
      <c r="HT430">
        <v>1.86829</v>
      </c>
      <c r="HU430">
        <v>5</v>
      </c>
      <c r="HV430">
        <v>0</v>
      </c>
      <c r="HW430">
        <v>0</v>
      </c>
      <c r="HX430">
        <v>0</v>
      </c>
      <c r="HY430" t="s">
        <v>422</v>
      </c>
      <c r="HZ430" t="s">
        <v>423</v>
      </c>
      <c r="IA430" t="s">
        <v>424</v>
      </c>
      <c r="IB430" t="s">
        <v>424</v>
      </c>
      <c r="IC430" t="s">
        <v>424</v>
      </c>
      <c r="ID430" t="s">
        <v>424</v>
      </c>
      <c r="IE430">
        <v>0</v>
      </c>
      <c r="IF430">
        <v>100</v>
      </c>
      <c r="IG430">
        <v>100</v>
      </c>
      <c r="IH430">
        <v>6.643</v>
      </c>
      <c r="II430">
        <v>0.532</v>
      </c>
      <c r="IJ430">
        <v>4.02706509432224</v>
      </c>
      <c r="IK430">
        <v>0.00601174518973114</v>
      </c>
      <c r="IL430">
        <v>2.77886958061485e-07</v>
      </c>
      <c r="IM430">
        <v>-3.54636231360687e-10</v>
      </c>
      <c r="IN430">
        <v>-0.0404303883988718</v>
      </c>
      <c r="IO430">
        <v>-0.0177815531441476</v>
      </c>
      <c r="IP430">
        <v>0.00205572605671414</v>
      </c>
      <c r="IQ430">
        <v>-1.65519735432211e-05</v>
      </c>
      <c r="IR430">
        <v>-4</v>
      </c>
      <c r="IS430">
        <v>1848</v>
      </c>
      <c r="IT430">
        <v>1</v>
      </c>
      <c r="IU430">
        <v>25</v>
      </c>
      <c r="IV430">
        <v>24634.2</v>
      </c>
      <c r="IW430">
        <v>24634.1</v>
      </c>
      <c r="IX430">
        <v>1.18286</v>
      </c>
      <c r="IY430">
        <v>2.62085</v>
      </c>
      <c r="IZ430">
        <v>1.54785</v>
      </c>
      <c r="JA430">
        <v>2.30347</v>
      </c>
      <c r="JB430">
        <v>1.34644</v>
      </c>
      <c r="JC430">
        <v>2.43042</v>
      </c>
      <c r="JD430">
        <v>33.6029</v>
      </c>
      <c r="JE430">
        <v>24.2276</v>
      </c>
      <c r="JF430">
        <v>18</v>
      </c>
      <c r="JG430">
        <v>502.915</v>
      </c>
      <c r="JH430">
        <v>410.42</v>
      </c>
      <c r="JI430">
        <v>24.9999</v>
      </c>
      <c r="JJ430">
        <v>26.7026</v>
      </c>
      <c r="JK430">
        <v>30.0001</v>
      </c>
      <c r="JL430">
        <v>26.6344</v>
      </c>
      <c r="JM430">
        <v>26.5752</v>
      </c>
      <c r="JN430">
        <v>23.7508</v>
      </c>
      <c r="JO430">
        <v>30.4624</v>
      </c>
      <c r="JP430">
        <v>74.4531</v>
      </c>
      <c r="JQ430">
        <v>25</v>
      </c>
      <c r="JR430">
        <v>507.461</v>
      </c>
      <c r="JS430">
        <v>19.2684</v>
      </c>
      <c r="JT430">
        <v>102.311</v>
      </c>
      <c r="JU430">
        <v>103.085</v>
      </c>
    </row>
    <row r="431" spans="1:281">
      <c r="A431">
        <v>415</v>
      </c>
      <c r="B431">
        <v>1659029682.1</v>
      </c>
      <c r="C431">
        <v>5999</v>
      </c>
      <c r="D431" t="s">
        <v>1258</v>
      </c>
      <c r="E431" t="s">
        <v>1259</v>
      </c>
      <c r="F431">
        <v>5</v>
      </c>
      <c r="G431" t="s">
        <v>1199</v>
      </c>
      <c r="H431" t="s">
        <v>417</v>
      </c>
      <c r="I431">
        <v>1659029674.31429</v>
      </c>
      <c r="J431">
        <f>(K431)/1000</f>
        <v>0</v>
      </c>
      <c r="K431">
        <f>IF(CZ431, AN431, AH431)</f>
        <v>0</v>
      </c>
      <c r="L431">
        <f>IF(CZ431, AI431, AG431)</f>
        <v>0</v>
      </c>
      <c r="M431">
        <f>DB431 - IF(AU431&gt;1, L431*CV431*100.0/(AW431*DP431), 0)</f>
        <v>0</v>
      </c>
      <c r="N431">
        <f>((T431-J431/2)*M431-L431)/(T431+J431/2)</f>
        <v>0</v>
      </c>
      <c r="O431">
        <f>N431*(DI431+DJ431)/1000.0</f>
        <v>0</v>
      </c>
      <c r="P431">
        <f>(DB431 - IF(AU431&gt;1, L431*CV431*100.0/(AW431*DP431), 0))*(DI431+DJ431)/1000.0</f>
        <v>0</v>
      </c>
      <c r="Q431">
        <f>2.0/((1/S431-1/R431)+SIGN(S431)*SQRT((1/S431-1/R431)*(1/S431-1/R431) + 4*CW431/((CW431+1)*(CW431+1))*(2*1/S431*1/R431-1/R431*1/R431)))</f>
        <v>0</v>
      </c>
      <c r="R431">
        <f>IF(LEFT(CX431,1)&lt;&gt;"0",IF(LEFT(CX431,1)="1",3.0,CY431),$D$5+$E$5*(DP431*DI431/($K$5*1000))+$F$5*(DP431*DI431/($K$5*1000))*MAX(MIN(CV431,$J$5),$I$5)*MAX(MIN(CV431,$J$5),$I$5)+$G$5*MAX(MIN(CV431,$J$5),$I$5)*(DP431*DI431/($K$5*1000))+$H$5*(DP431*DI431/($K$5*1000))*(DP431*DI431/($K$5*1000)))</f>
        <v>0</v>
      </c>
      <c r="S431">
        <f>J431*(1000-(1000*0.61365*exp(17.502*W431/(240.97+W431))/(DI431+DJ431)+DD431)/2)/(1000*0.61365*exp(17.502*W431/(240.97+W431))/(DI431+DJ431)-DD431)</f>
        <v>0</v>
      </c>
      <c r="T431">
        <f>1/((CW431+1)/(Q431/1.6)+1/(R431/1.37)) + CW431/((CW431+1)/(Q431/1.6) + CW431/(R431/1.37))</f>
        <v>0</v>
      </c>
      <c r="U431">
        <f>(CR431*CU431)</f>
        <v>0</v>
      </c>
      <c r="V431">
        <f>(DK431+(U431+2*0.95*5.67E-8*(((DK431+$B$7)+273)^4-(DK431+273)^4)-44100*J431)/(1.84*29.3*R431+8*0.95*5.67E-8*(DK431+273)^3))</f>
        <v>0</v>
      </c>
      <c r="W431">
        <f>($C$7*DL431+$D$7*DM431+$E$7*V431)</f>
        <v>0</v>
      </c>
      <c r="X431">
        <f>0.61365*exp(17.502*W431/(240.97+W431))</f>
        <v>0</v>
      </c>
      <c r="Y431">
        <f>(Z431/AA431*100)</f>
        <v>0</v>
      </c>
      <c r="Z431">
        <f>DD431*(DI431+DJ431)/1000</f>
        <v>0</v>
      </c>
      <c r="AA431">
        <f>0.61365*exp(17.502*DK431/(240.97+DK431))</f>
        <v>0</v>
      </c>
      <c r="AB431">
        <f>(X431-DD431*(DI431+DJ431)/1000)</f>
        <v>0</v>
      </c>
      <c r="AC431">
        <f>(-J431*44100)</f>
        <v>0</v>
      </c>
      <c r="AD431">
        <f>2*29.3*R431*0.92*(DK431-W431)</f>
        <v>0</v>
      </c>
      <c r="AE431">
        <f>2*0.95*5.67E-8*(((DK431+$B$7)+273)^4-(W431+273)^4)</f>
        <v>0</v>
      </c>
      <c r="AF431">
        <f>U431+AE431+AC431+AD431</f>
        <v>0</v>
      </c>
      <c r="AG431">
        <f>DH431*AU431*(DC431-DB431*(1000-AU431*DE431)/(1000-AU431*DD431))/(100*CV431)</f>
        <v>0</v>
      </c>
      <c r="AH431">
        <f>1000*DH431*AU431*(DD431-DE431)/(100*CV431*(1000-AU431*DD431))</f>
        <v>0</v>
      </c>
      <c r="AI431">
        <f>(AJ431 - AK431 - DI431*1E3/(8.314*(DK431+273.15)) * AM431/DH431 * AL431) * DH431/(100*CV431) * (1000 - DE431)/1000</f>
        <v>0</v>
      </c>
      <c r="AJ431">
        <v>508.08457747982</v>
      </c>
      <c r="AK431">
        <v>463.351763636364</v>
      </c>
      <c r="AL431">
        <v>3.1751105737989</v>
      </c>
      <c r="AM431">
        <v>66.0504921813524</v>
      </c>
      <c r="AN431">
        <f>(AP431 - AO431 + DI431*1E3/(8.314*(DK431+273.15)) * AR431/DH431 * AQ431) * DH431/(100*CV431) * 1000/(1000 - AP431)</f>
        <v>0</v>
      </c>
      <c r="AO431">
        <v>19.2170534854978</v>
      </c>
      <c r="AP431">
        <v>25.3630244755245</v>
      </c>
      <c r="AQ431">
        <v>-0.000158486326679938</v>
      </c>
      <c r="AR431">
        <v>92.47</v>
      </c>
      <c r="AS431">
        <v>0</v>
      </c>
      <c r="AT431">
        <v>0</v>
      </c>
      <c r="AU431">
        <f>IF(AS431*$H$13&gt;=AW431,1.0,(AW431/(AW431-AS431*$H$13)))</f>
        <v>0</v>
      </c>
      <c r="AV431">
        <f>(AU431-1)*100</f>
        <v>0</v>
      </c>
      <c r="AW431">
        <f>MAX(0,($B$13+$C$13*DP431)/(1+$D$13*DP431)*DI431/(DK431+273)*$E$13)</f>
        <v>0</v>
      </c>
      <c r="AX431" t="s">
        <v>418</v>
      </c>
      <c r="AY431" t="s">
        <v>418</v>
      </c>
      <c r="AZ431">
        <v>0</v>
      </c>
      <c r="BA431">
        <v>0</v>
      </c>
      <c r="BB431">
        <f>1-AZ431/BA431</f>
        <v>0</v>
      </c>
      <c r="BC431">
        <v>0</v>
      </c>
      <c r="BD431" t="s">
        <v>418</v>
      </c>
      <c r="BE431" t="s">
        <v>418</v>
      </c>
      <c r="BF431">
        <v>0</v>
      </c>
      <c r="BG431">
        <v>0</v>
      </c>
      <c r="BH431">
        <f>1-BF431/BG431</f>
        <v>0</v>
      </c>
      <c r="BI431">
        <v>0.5</v>
      </c>
      <c r="BJ431">
        <f>CS431</f>
        <v>0</v>
      </c>
      <c r="BK431">
        <f>L431</f>
        <v>0</v>
      </c>
      <c r="BL431">
        <f>BH431*BI431*BJ431</f>
        <v>0</v>
      </c>
      <c r="BM431">
        <f>(BK431-BC431)/BJ431</f>
        <v>0</v>
      </c>
      <c r="BN431">
        <f>(BA431-BG431)/BG431</f>
        <v>0</v>
      </c>
      <c r="BO431">
        <f>AZ431/(BB431+AZ431/BG431)</f>
        <v>0</v>
      </c>
      <c r="BP431" t="s">
        <v>418</v>
      </c>
      <c r="BQ431">
        <v>0</v>
      </c>
      <c r="BR431">
        <f>IF(BQ431&lt;&gt;0, BQ431, BO431)</f>
        <v>0</v>
      </c>
      <c r="BS431">
        <f>1-BR431/BG431</f>
        <v>0</v>
      </c>
      <c r="BT431">
        <f>(BG431-BF431)/(BG431-BR431)</f>
        <v>0</v>
      </c>
      <c r="BU431">
        <f>(BA431-BG431)/(BA431-BR431)</f>
        <v>0</v>
      </c>
      <c r="BV431">
        <f>(BG431-BF431)/(BG431-AZ431)</f>
        <v>0</v>
      </c>
      <c r="BW431">
        <f>(BA431-BG431)/(BA431-AZ431)</f>
        <v>0</v>
      </c>
      <c r="BX431">
        <f>(BT431*BR431/BF431)</f>
        <v>0</v>
      </c>
      <c r="BY431">
        <f>(1-BX431)</f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f>$B$11*DQ431+$C$11*DR431+$F$11*EC431*(1-EF431)</f>
        <v>0</v>
      </c>
      <c r="CS431">
        <f>CR431*CT431</f>
        <v>0</v>
      </c>
      <c r="CT431">
        <f>($B$11*$D$9+$C$11*$D$9+$F$11*((EP431+EH431)/MAX(EP431+EH431+EQ431, 0.1)*$I$9+EQ431/MAX(EP431+EH431+EQ431, 0.1)*$J$9))/($B$11+$C$11+$F$11)</f>
        <v>0</v>
      </c>
      <c r="CU431">
        <f>($B$11*$K$9+$C$11*$K$9+$F$11*((EP431+EH431)/MAX(EP431+EH431+EQ431, 0.1)*$P$9+EQ431/MAX(EP431+EH431+EQ431, 0.1)*$Q$9))/($B$11+$C$11+$F$11)</f>
        <v>0</v>
      </c>
      <c r="CV431">
        <v>6</v>
      </c>
      <c r="CW431">
        <v>0.5</v>
      </c>
      <c r="CX431" t="s">
        <v>419</v>
      </c>
      <c r="CY431">
        <v>2</v>
      </c>
      <c r="CZ431" t="b">
        <v>1</v>
      </c>
      <c r="DA431">
        <v>1659029674.31429</v>
      </c>
      <c r="DB431">
        <v>429.975785714286</v>
      </c>
      <c r="DC431">
        <v>481.385142857143</v>
      </c>
      <c r="DD431">
        <v>25.3573892857143</v>
      </c>
      <c r="DE431">
        <v>19.2135392857143</v>
      </c>
      <c r="DF431">
        <v>423.380642857143</v>
      </c>
      <c r="DG431">
        <v>24.8255464285714</v>
      </c>
      <c r="DH431">
        <v>500.048321428571</v>
      </c>
      <c r="DI431">
        <v>90.3662071428571</v>
      </c>
      <c r="DJ431">
        <v>0.0465688071428571</v>
      </c>
      <c r="DK431">
        <v>27.3723357142857</v>
      </c>
      <c r="DL431">
        <v>27.49385</v>
      </c>
      <c r="DM431">
        <v>999.9</v>
      </c>
      <c r="DN431">
        <v>0</v>
      </c>
      <c r="DO431">
        <v>0</v>
      </c>
      <c r="DP431">
        <v>10001.0714285714</v>
      </c>
      <c r="DQ431">
        <v>0</v>
      </c>
      <c r="DR431">
        <v>18.0938</v>
      </c>
      <c r="DS431">
        <v>-51.4092821428571</v>
      </c>
      <c r="DT431">
        <v>441.1625</v>
      </c>
      <c r="DU431">
        <v>490.815428571429</v>
      </c>
      <c r="DV431">
        <v>6.14385785714286</v>
      </c>
      <c r="DW431">
        <v>481.385142857143</v>
      </c>
      <c r="DX431">
        <v>19.2135392857143</v>
      </c>
      <c r="DY431">
        <v>2.29145178571429</v>
      </c>
      <c r="DZ431">
        <v>1.73625464285714</v>
      </c>
      <c r="EA431">
        <v>19.6164321428571</v>
      </c>
      <c r="EB431">
        <v>15.2244107142857</v>
      </c>
      <c r="EC431">
        <v>2000.015</v>
      </c>
      <c r="ED431">
        <v>0.980000107142857</v>
      </c>
      <c r="EE431">
        <v>0.0200000857142857</v>
      </c>
      <c r="EF431">
        <v>0</v>
      </c>
      <c r="EG431">
        <v>802.378642857143</v>
      </c>
      <c r="EH431">
        <v>5.00063</v>
      </c>
      <c r="EI431">
        <v>15823.1571428571</v>
      </c>
      <c r="EJ431">
        <v>17257.025</v>
      </c>
      <c r="EK431">
        <v>38.5</v>
      </c>
      <c r="EL431">
        <v>38.5</v>
      </c>
      <c r="EM431">
        <v>37.98875</v>
      </c>
      <c r="EN431">
        <v>37.8165</v>
      </c>
      <c r="EO431">
        <v>39.48425</v>
      </c>
      <c r="EP431">
        <v>1955.1175</v>
      </c>
      <c r="EQ431">
        <v>39.8975</v>
      </c>
      <c r="ER431">
        <v>0</v>
      </c>
      <c r="ES431">
        <v>1659029680.9</v>
      </c>
      <c r="ET431">
        <v>0</v>
      </c>
      <c r="EU431">
        <v>802.417923076923</v>
      </c>
      <c r="EV431">
        <v>23.0123760747009</v>
      </c>
      <c r="EW431">
        <v>435.176068500153</v>
      </c>
      <c r="EX431">
        <v>15824.2346153846</v>
      </c>
      <c r="EY431">
        <v>15</v>
      </c>
      <c r="EZ431">
        <v>0</v>
      </c>
      <c r="FA431" t="s">
        <v>420</v>
      </c>
      <c r="FB431">
        <v>1657551626.5</v>
      </c>
      <c r="FC431">
        <v>1657551629</v>
      </c>
      <c r="FD431">
        <v>0</v>
      </c>
      <c r="FE431">
        <v>0.403</v>
      </c>
      <c r="FF431">
        <v>0.009</v>
      </c>
      <c r="FG431">
        <v>9.41</v>
      </c>
      <c r="FH431">
        <v>0.087</v>
      </c>
      <c r="FI431">
        <v>417</v>
      </c>
      <c r="FJ431">
        <v>17</v>
      </c>
      <c r="FK431">
        <v>1.61</v>
      </c>
      <c r="FL431">
        <v>0.59</v>
      </c>
      <c r="FM431">
        <v>-48.8960146341463</v>
      </c>
      <c r="FN431">
        <v>-38.0459142857142</v>
      </c>
      <c r="FO431">
        <v>3.91506065788358</v>
      </c>
      <c r="FP431">
        <v>0</v>
      </c>
      <c r="FQ431">
        <v>801.516529411765</v>
      </c>
      <c r="FR431">
        <v>16.5280366802894</v>
      </c>
      <c r="FS431">
        <v>1.72418171956326</v>
      </c>
      <c r="FT431">
        <v>0</v>
      </c>
      <c r="FU431">
        <v>6.1374587804878</v>
      </c>
      <c r="FV431">
        <v>0.0671487804878179</v>
      </c>
      <c r="FW431">
        <v>0.0119360977802675</v>
      </c>
      <c r="FX431">
        <v>1</v>
      </c>
      <c r="FY431">
        <v>1</v>
      </c>
      <c r="FZ431">
        <v>3</v>
      </c>
      <c r="GA431" t="s">
        <v>421</v>
      </c>
      <c r="GB431">
        <v>2.97354</v>
      </c>
      <c r="GC431">
        <v>2.70064</v>
      </c>
      <c r="GD431">
        <v>0.0957739</v>
      </c>
      <c r="GE431">
        <v>0.105465</v>
      </c>
      <c r="GF431">
        <v>0.107085</v>
      </c>
      <c r="GG431">
        <v>0.0892536</v>
      </c>
      <c r="GH431">
        <v>35204.9</v>
      </c>
      <c r="GI431">
        <v>38082.6</v>
      </c>
      <c r="GJ431">
        <v>35282</v>
      </c>
      <c r="GK431">
        <v>38610.9</v>
      </c>
      <c r="GL431">
        <v>44663.9</v>
      </c>
      <c r="GM431">
        <v>50787.5</v>
      </c>
      <c r="GN431">
        <v>55153.2</v>
      </c>
      <c r="GO431">
        <v>61929.9</v>
      </c>
      <c r="GP431">
        <v>1.989</v>
      </c>
      <c r="GQ431">
        <v>1.8454</v>
      </c>
      <c r="GR431">
        <v>0.12815</v>
      </c>
      <c r="GS431">
        <v>0</v>
      </c>
      <c r="GT431">
        <v>25.3524</v>
      </c>
      <c r="GU431">
        <v>999.9</v>
      </c>
      <c r="GV431">
        <v>55.848</v>
      </c>
      <c r="GW431">
        <v>29.275</v>
      </c>
      <c r="GX431">
        <v>25.2544</v>
      </c>
      <c r="GY431">
        <v>56.0254</v>
      </c>
      <c r="GZ431">
        <v>43.0008</v>
      </c>
      <c r="HA431">
        <v>1</v>
      </c>
      <c r="HB431">
        <v>-0.0395122</v>
      </c>
      <c r="HC431">
        <v>0.171895</v>
      </c>
      <c r="HD431">
        <v>20.1138</v>
      </c>
      <c r="HE431">
        <v>5.19932</v>
      </c>
      <c r="HF431">
        <v>12.0052</v>
      </c>
      <c r="HG431">
        <v>4.976</v>
      </c>
      <c r="HH431">
        <v>3.2938</v>
      </c>
      <c r="HI431">
        <v>9999</v>
      </c>
      <c r="HJ431">
        <v>9999</v>
      </c>
      <c r="HK431">
        <v>9999</v>
      </c>
      <c r="HL431">
        <v>629.3</v>
      </c>
      <c r="HM431">
        <v>1.86313</v>
      </c>
      <c r="HN431">
        <v>1.86798</v>
      </c>
      <c r="HO431">
        <v>1.86783</v>
      </c>
      <c r="HP431">
        <v>1.86899</v>
      </c>
      <c r="HQ431">
        <v>1.86981</v>
      </c>
      <c r="HR431">
        <v>1.86587</v>
      </c>
      <c r="HS431">
        <v>1.86691</v>
      </c>
      <c r="HT431">
        <v>1.86835</v>
      </c>
      <c r="HU431">
        <v>5</v>
      </c>
      <c r="HV431">
        <v>0</v>
      </c>
      <c r="HW431">
        <v>0</v>
      </c>
      <c r="HX431">
        <v>0</v>
      </c>
      <c r="HY431" t="s">
        <v>422</v>
      </c>
      <c r="HZ431" t="s">
        <v>423</v>
      </c>
      <c r="IA431" t="s">
        <v>424</v>
      </c>
      <c r="IB431" t="s">
        <v>424</v>
      </c>
      <c r="IC431" t="s">
        <v>424</v>
      </c>
      <c r="ID431" t="s">
        <v>424</v>
      </c>
      <c r="IE431">
        <v>0</v>
      </c>
      <c r="IF431">
        <v>100</v>
      </c>
      <c r="IG431">
        <v>100</v>
      </c>
      <c r="IH431">
        <v>6.733</v>
      </c>
      <c r="II431">
        <v>0.5323</v>
      </c>
      <c r="IJ431">
        <v>4.02706509432224</v>
      </c>
      <c r="IK431">
        <v>0.00601174518973114</v>
      </c>
      <c r="IL431">
        <v>2.77886958061485e-07</v>
      </c>
      <c r="IM431">
        <v>-3.54636231360687e-10</v>
      </c>
      <c r="IN431">
        <v>-0.0404303883988718</v>
      </c>
      <c r="IO431">
        <v>-0.0177815531441476</v>
      </c>
      <c r="IP431">
        <v>0.00205572605671414</v>
      </c>
      <c r="IQ431">
        <v>-1.65519735432211e-05</v>
      </c>
      <c r="IR431">
        <v>-4</v>
      </c>
      <c r="IS431">
        <v>1848</v>
      </c>
      <c r="IT431">
        <v>1</v>
      </c>
      <c r="IU431">
        <v>25</v>
      </c>
      <c r="IV431">
        <v>24634.3</v>
      </c>
      <c r="IW431">
        <v>24634.2</v>
      </c>
      <c r="IX431">
        <v>1.2146</v>
      </c>
      <c r="IY431">
        <v>2.62085</v>
      </c>
      <c r="IZ431">
        <v>1.54785</v>
      </c>
      <c r="JA431">
        <v>2.30347</v>
      </c>
      <c r="JB431">
        <v>1.34644</v>
      </c>
      <c r="JC431">
        <v>2.36084</v>
      </c>
      <c r="JD431">
        <v>33.6029</v>
      </c>
      <c r="JE431">
        <v>24.2188</v>
      </c>
      <c r="JF431">
        <v>18</v>
      </c>
      <c r="JG431">
        <v>503.069</v>
      </c>
      <c r="JH431">
        <v>410.532</v>
      </c>
      <c r="JI431">
        <v>25.0001</v>
      </c>
      <c r="JJ431">
        <v>26.7026</v>
      </c>
      <c r="JK431">
        <v>30</v>
      </c>
      <c r="JL431">
        <v>26.6367</v>
      </c>
      <c r="JM431">
        <v>26.5752</v>
      </c>
      <c r="JN431">
        <v>24.3601</v>
      </c>
      <c r="JO431">
        <v>30.4624</v>
      </c>
      <c r="JP431">
        <v>74.4531</v>
      </c>
      <c r="JQ431">
        <v>25</v>
      </c>
      <c r="JR431">
        <v>520.95</v>
      </c>
      <c r="JS431">
        <v>19.2553</v>
      </c>
      <c r="JT431">
        <v>102.31</v>
      </c>
      <c r="JU431">
        <v>103.084</v>
      </c>
    </row>
    <row r="432" spans="1:281">
      <c r="A432">
        <v>416</v>
      </c>
      <c r="B432">
        <v>1659029687.1</v>
      </c>
      <c r="C432">
        <v>6004</v>
      </c>
      <c r="D432" t="s">
        <v>1260</v>
      </c>
      <c r="E432" t="s">
        <v>1261</v>
      </c>
      <c r="F432">
        <v>5</v>
      </c>
      <c r="G432" t="s">
        <v>1199</v>
      </c>
      <c r="H432" t="s">
        <v>417</v>
      </c>
      <c r="I432">
        <v>1659029679.6</v>
      </c>
      <c r="J432">
        <f>(K432)/1000</f>
        <v>0</v>
      </c>
      <c r="K432">
        <f>IF(CZ432, AN432, AH432)</f>
        <v>0</v>
      </c>
      <c r="L432">
        <f>IF(CZ432, AI432, AG432)</f>
        <v>0</v>
      </c>
      <c r="M432">
        <f>DB432 - IF(AU432&gt;1, L432*CV432*100.0/(AW432*DP432), 0)</f>
        <v>0</v>
      </c>
      <c r="N432">
        <f>((T432-J432/2)*M432-L432)/(T432+J432/2)</f>
        <v>0</v>
      </c>
      <c r="O432">
        <f>N432*(DI432+DJ432)/1000.0</f>
        <v>0</v>
      </c>
      <c r="P432">
        <f>(DB432 - IF(AU432&gt;1, L432*CV432*100.0/(AW432*DP432), 0))*(DI432+DJ432)/1000.0</f>
        <v>0</v>
      </c>
      <c r="Q432">
        <f>2.0/((1/S432-1/R432)+SIGN(S432)*SQRT((1/S432-1/R432)*(1/S432-1/R432) + 4*CW432/((CW432+1)*(CW432+1))*(2*1/S432*1/R432-1/R432*1/R432)))</f>
        <v>0</v>
      </c>
      <c r="R432">
        <f>IF(LEFT(CX432,1)&lt;&gt;"0",IF(LEFT(CX432,1)="1",3.0,CY432),$D$5+$E$5*(DP432*DI432/($K$5*1000))+$F$5*(DP432*DI432/($K$5*1000))*MAX(MIN(CV432,$J$5),$I$5)*MAX(MIN(CV432,$J$5),$I$5)+$G$5*MAX(MIN(CV432,$J$5),$I$5)*(DP432*DI432/($K$5*1000))+$H$5*(DP432*DI432/($K$5*1000))*(DP432*DI432/($K$5*1000)))</f>
        <v>0</v>
      </c>
      <c r="S432">
        <f>J432*(1000-(1000*0.61365*exp(17.502*W432/(240.97+W432))/(DI432+DJ432)+DD432)/2)/(1000*0.61365*exp(17.502*W432/(240.97+W432))/(DI432+DJ432)-DD432)</f>
        <v>0</v>
      </c>
      <c r="T432">
        <f>1/((CW432+1)/(Q432/1.6)+1/(R432/1.37)) + CW432/((CW432+1)/(Q432/1.6) + CW432/(R432/1.37))</f>
        <v>0</v>
      </c>
      <c r="U432">
        <f>(CR432*CU432)</f>
        <v>0</v>
      </c>
      <c r="V432">
        <f>(DK432+(U432+2*0.95*5.67E-8*(((DK432+$B$7)+273)^4-(DK432+273)^4)-44100*J432)/(1.84*29.3*R432+8*0.95*5.67E-8*(DK432+273)^3))</f>
        <v>0</v>
      </c>
      <c r="W432">
        <f>($C$7*DL432+$D$7*DM432+$E$7*V432)</f>
        <v>0</v>
      </c>
      <c r="X432">
        <f>0.61365*exp(17.502*W432/(240.97+W432))</f>
        <v>0</v>
      </c>
      <c r="Y432">
        <f>(Z432/AA432*100)</f>
        <v>0</v>
      </c>
      <c r="Z432">
        <f>DD432*(DI432+DJ432)/1000</f>
        <v>0</v>
      </c>
      <c r="AA432">
        <f>0.61365*exp(17.502*DK432/(240.97+DK432))</f>
        <v>0</v>
      </c>
      <c r="AB432">
        <f>(X432-DD432*(DI432+DJ432)/1000)</f>
        <v>0</v>
      </c>
      <c r="AC432">
        <f>(-J432*44100)</f>
        <v>0</v>
      </c>
      <c r="AD432">
        <f>2*29.3*R432*0.92*(DK432-W432)</f>
        <v>0</v>
      </c>
      <c r="AE432">
        <f>2*0.95*5.67E-8*(((DK432+$B$7)+273)^4-(W432+273)^4)</f>
        <v>0</v>
      </c>
      <c r="AF432">
        <f>U432+AE432+AC432+AD432</f>
        <v>0</v>
      </c>
      <c r="AG432">
        <f>DH432*AU432*(DC432-DB432*(1000-AU432*DE432)/(1000-AU432*DD432))/(100*CV432)</f>
        <v>0</v>
      </c>
      <c r="AH432">
        <f>1000*DH432*AU432*(DD432-DE432)/(100*CV432*(1000-AU432*DD432))</f>
        <v>0</v>
      </c>
      <c r="AI432">
        <f>(AJ432 - AK432 - DI432*1E3/(8.314*(DK432+273.15)) * AM432/DH432 * AL432) * DH432/(100*CV432) * (1000 - DE432)/1000</f>
        <v>0</v>
      </c>
      <c r="AJ432">
        <v>525.211350821762</v>
      </c>
      <c r="AK432">
        <v>479.306860606061</v>
      </c>
      <c r="AL432">
        <v>3.20145625296409</v>
      </c>
      <c r="AM432">
        <v>66.0504921813524</v>
      </c>
      <c r="AN432">
        <f>(AP432 - AO432 + DI432*1E3/(8.314*(DK432+273.15)) * AR432/DH432 * AQ432) * DH432/(100*CV432) * 1000/(1000 - AP432)</f>
        <v>0</v>
      </c>
      <c r="AO432">
        <v>19.2185902294372</v>
      </c>
      <c r="AP432">
        <v>25.3760958041958</v>
      </c>
      <c r="AQ432">
        <v>-3.05834818760138e-05</v>
      </c>
      <c r="AR432">
        <v>92.47</v>
      </c>
      <c r="AS432">
        <v>0</v>
      </c>
      <c r="AT432">
        <v>0</v>
      </c>
      <c r="AU432">
        <f>IF(AS432*$H$13&gt;=AW432,1.0,(AW432/(AW432-AS432*$H$13)))</f>
        <v>0</v>
      </c>
      <c r="AV432">
        <f>(AU432-1)*100</f>
        <v>0</v>
      </c>
      <c r="AW432">
        <f>MAX(0,($B$13+$C$13*DP432)/(1+$D$13*DP432)*DI432/(DK432+273)*$E$13)</f>
        <v>0</v>
      </c>
      <c r="AX432" t="s">
        <v>418</v>
      </c>
      <c r="AY432" t="s">
        <v>418</v>
      </c>
      <c r="AZ432">
        <v>0</v>
      </c>
      <c r="BA432">
        <v>0</v>
      </c>
      <c r="BB432">
        <f>1-AZ432/BA432</f>
        <v>0</v>
      </c>
      <c r="BC432">
        <v>0</v>
      </c>
      <c r="BD432" t="s">
        <v>418</v>
      </c>
      <c r="BE432" t="s">
        <v>418</v>
      </c>
      <c r="BF432">
        <v>0</v>
      </c>
      <c r="BG432">
        <v>0</v>
      </c>
      <c r="BH432">
        <f>1-BF432/BG432</f>
        <v>0</v>
      </c>
      <c r="BI432">
        <v>0.5</v>
      </c>
      <c r="BJ432">
        <f>CS432</f>
        <v>0</v>
      </c>
      <c r="BK432">
        <f>L432</f>
        <v>0</v>
      </c>
      <c r="BL432">
        <f>BH432*BI432*BJ432</f>
        <v>0</v>
      </c>
      <c r="BM432">
        <f>(BK432-BC432)/BJ432</f>
        <v>0</v>
      </c>
      <c r="BN432">
        <f>(BA432-BG432)/BG432</f>
        <v>0</v>
      </c>
      <c r="BO432">
        <f>AZ432/(BB432+AZ432/BG432)</f>
        <v>0</v>
      </c>
      <c r="BP432" t="s">
        <v>418</v>
      </c>
      <c r="BQ432">
        <v>0</v>
      </c>
      <c r="BR432">
        <f>IF(BQ432&lt;&gt;0, BQ432, BO432)</f>
        <v>0</v>
      </c>
      <c r="BS432">
        <f>1-BR432/BG432</f>
        <v>0</v>
      </c>
      <c r="BT432">
        <f>(BG432-BF432)/(BG432-BR432)</f>
        <v>0</v>
      </c>
      <c r="BU432">
        <f>(BA432-BG432)/(BA432-BR432)</f>
        <v>0</v>
      </c>
      <c r="BV432">
        <f>(BG432-BF432)/(BG432-AZ432)</f>
        <v>0</v>
      </c>
      <c r="BW432">
        <f>(BA432-BG432)/(BA432-AZ432)</f>
        <v>0</v>
      </c>
      <c r="BX432">
        <f>(BT432*BR432/BF432)</f>
        <v>0</v>
      </c>
      <c r="BY432">
        <f>(1-BX432)</f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f>$B$11*DQ432+$C$11*DR432+$F$11*EC432*(1-EF432)</f>
        <v>0</v>
      </c>
      <c r="CS432">
        <f>CR432*CT432</f>
        <v>0</v>
      </c>
      <c r="CT432">
        <f>($B$11*$D$9+$C$11*$D$9+$F$11*((EP432+EH432)/MAX(EP432+EH432+EQ432, 0.1)*$I$9+EQ432/MAX(EP432+EH432+EQ432, 0.1)*$J$9))/($B$11+$C$11+$F$11)</f>
        <v>0</v>
      </c>
      <c r="CU432">
        <f>($B$11*$K$9+$C$11*$K$9+$F$11*((EP432+EH432)/MAX(EP432+EH432+EQ432, 0.1)*$P$9+EQ432/MAX(EP432+EH432+EQ432, 0.1)*$Q$9))/($B$11+$C$11+$F$11)</f>
        <v>0</v>
      </c>
      <c r="CV432">
        <v>6</v>
      </c>
      <c r="CW432">
        <v>0.5</v>
      </c>
      <c r="CX432" t="s">
        <v>419</v>
      </c>
      <c r="CY432">
        <v>2</v>
      </c>
      <c r="CZ432" t="b">
        <v>1</v>
      </c>
      <c r="DA432">
        <v>1659029679.6</v>
      </c>
      <c r="DB432">
        <v>445.634740740741</v>
      </c>
      <c r="DC432">
        <v>498.951740740741</v>
      </c>
      <c r="DD432">
        <v>25.362137037037</v>
      </c>
      <c r="DE432">
        <v>19.2175296296296</v>
      </c>
      <c r="DF432">
        <v>438.94537037037</v>
      </c>
      <c r="DG432">
        <v>24.8300444444444</v>
      </c>
      <c r="DH432">
        <v>500.058777777778</v>
      </c>
      <c r="DI432">
        <v>90.3658</v>
      </c>
      <c r="DJ432">
        <v>0.046509237037037</v>
      </c>
      <c r="DK432">
        <v>27.3725518518518</v>
      </c>
      <c r="DL432">
        <v>27.4848111111111</v>
      </c>
      <c r="DM432">
        <v>999.9</v>
      </c>
      <c r="DN432">
        <v>0</v>
      </c>
      <c r="DO432">
        <v>0</v>
      </c>
      <c r="DP432">
        <v>10003.7037037037</v>
      </c>
      <c r="DQ432">
        <v>0</v>
      </c>
      <c r="DR432">
        <v>18.0897111111111</v>
      </c>
      <c r="DS432">
        <v>-53.3169111111111</v>
      </c>
      <c r="DT432">
        <v>457.231185185185</v>
      </c>
      <c r="DU432">
        <v>508.728148148148</v>
      </c>
      <c r="DV432">
        <v>6.14460703703704</v>
      </c>
      <c r="DW432">
        <v>498.951740740741</v>
      </c>
      <c r="DX432">
        <v>19.2175296296296</v>
      </c>
      <c r="DY432">
        <v>2.29186962962963</v>
      </c>
      <c r="DZ432">
        <v>1.73660740740741</v>
      </c>
      <c r="EA432">
        <v>19.6193666666667</v>
      </c>
      <c r="EB432">
        <v>15.2275703703704</v>
      </c>
      <c r="EC432">
        <v>2000.00962962963</v>
      </c>
      <c r="ED432">
        <v>0.980001888888889</v>
      </c>
      <c r="EE432">
        <v>0.019998337037037</v>
      </c>
      <c r="EF432">
        <v>0</v>
      </c>
      <c r="EG432">
        <v>804.496407407407</v>
      </c>
      <c r="EH432">
        <v>5.00063</v>
      </c>
      <c r="EI432">
        <v>15863.9518518519</v>
      </c>
      <c r="EJ432">
        <v>17256.9925925926</v>
      </c>
      <c r="EK432">
        <v>38.5</v>
      </c>
      <c r="EL432">
        <v>38.4976666666667</v>
      </c>
      <c r="EM432">
        <v>37.9813333333333</v>
      </c>
      <c r="EN432">
        <v>37.8166666666667</v>
      </c>
      <c r="EO432">
        <v>39.4813333333333</v>
      </c>
      <c r="EP432">
        <v>1955.11592592593</v>
      </c>
      <c r="EQ432">
        <v>39.8937037037037</v>
      </c>
      <c r="ER432">
        <v>0</v>
      </c>
      <c r="ES432">
        <v>1659029686.3</v>
      </c>
      <c r="ET432">
        <v>0</v>
      </c>
      <c r="EU432">
        <v>804.73156</v>
      </c>
      <c r="EV432">
        <v>25.6043846609905</v>
      </c>
      <c r="EW432">
        <v>515.730770034459</v>
      </c>
      <c r="EX432">
        <v>15868.728</v>
      </c>
      <c r="EY432">
        <v>15</v>
      </c>
      <c r="EZ432">
        <v>0</v>
      </c>
      <c r="FA432" t="s">
        <v>420</v>
      </c>
      <c r="FB432">
        <v>1657551626.5</v>
      </c>
      <c r="FC432">
        <v>1657551629</v>
      </c>
      <c r="FD432">
        <v>0</v>
      </c>
      <c r="FE432">
        <v>0.403</v>
      </c>
      <c r="FF432">
        <v>0.009</v>
      </c>
      <c r="FG432">
        <v>9.41</v>
      </c>
      <c r="FH432">
        <v>0.087</v>
      </c>
      <c r="FI432">
        <v>417</v>
      </c>
      <c r="FJ432">
        <v>17</v>
      </c>
      <c r="FK432">
        <v>1.61</v>
      </c>
      <c r="FL432">
        <v>0.59</v>
      </c>
      <c r="FM432">
        <v>-51.7800097560976</v>
      </c>
      <c r="FN432">
        <v>-25.2033010452962</v>
      </c>
      <c r="FO432">
        <v>2.55553054954562</v>
      </c>
      <c r="FP432">
        <v>0</v>
      </c>
      <c r="FQ432">
        <v>802.944323529412</v>
      </c>
      <c r="FR432">
        <v>22.9581207074505</v>
      </c>
      <c r="FS432">
        <v>2.26828637989366</v>
      </c>
      <c r="FT432">
        <v>0</v>
      </c>
      <c r="FU432">
        <v>6.14321926829268</v>
      </c>
      <c r="FV432">
        <v>0.0309478745644633</v>
      </c>
      <c r="FW432">
        <v>0.00968361361452095</v>
      </c>
      <c r="FX432">
        <v>1</v>
      </c>
      <c r="FY432">
        <v>1</v>
      </c>
      <c r="FZ432">
        <v>3</v>
      </c>
      <c r="GA432" t="s">
        <v>421</v>
      </c>
      <c r="GB432">
        <v>2.97287</v>
      </c>
      <c r="GC432">
        <v>2.70049</v>
      </c>
      <c r="GD432">
        <v>0.0982656</v>
      </c>
      <c r="GE432">
        <v>0.107865</v>
      </c>
      <c r="GF432">
        <v>0.107109</v>
      </c>
      <c r="GG432">
        <v>0.0892451</v>
      </c>
      <c r="GH432">
        <v>35108.8</v>
      </c>
      <c r="GI432">
        <v>37980.5</v>
      </c>
      <c r="GJ432">
        <v>35282.9</v>
      </c>
      <c r="GK432">
        <v>38611</v>
      </c>
      <c r="GL432">
        <v>44663.1</v>
      </c>
      <c r="GM432">
        <v>50788</v>
      </c>
      <c r="GN432">
        <v>55153.7</v>
      </c>
      <c r="GO432">
        <v>61929.9</v>
      </c>
      <c r="GP432">
        <v>1.9878</v>
      </c>
      <c r="GQ432">
        <v>1.8466</v>
      </c>
      <c r="GR432">
        <v>0.13113</v>
      </c>
      <c r="GS432">
        <v>0</v>
      </c>
      <c r="GT432">
        <v>25.3503</v>
      </c>
      <c r="GU432">
        <v>999.9</v>
      </c>
      <c r="GV432">
        <v>55.823</v>
      </c>
      <c r="GW432">
        <v>29.265</v>
      </c>
      <c r="GX432">
        <v>25.2286</v>
      </c>
      <c r="GY432">
        <v>56.3354</v>
      </c>
      <c r="GZ432">
        <v>43.2853</v>
      </c>
      <c r="HA432">
        <v>1</v>
      </c>
      <c r="HB432">
        <v>-0.0389634</v>
      </c>
      <c r="HC432">
        <v>0.171895</v>
      </c>
      <c r="HD432">
        <v>20.1137</v>
      </c>
      <c r="HE432">
        <v>5.19812</v>
      </c>
      <c r="HF432">
        <v>12.0052</v>
      </c>
      <c r="HG432">
        <v>4.9748</v>
      </c>
      <c r="HH432">
        <v>3.2934</v>
      </c>
      <c r="HI432">
        <v>9999</v>
      </c>
      <c r="HJ432">
        <v>9999</v>
      </c>
      <c r="HK432">
        <v>9999</v>
      </c>
      <c r="HL432">
        <v>629.3</v>
      </c>
      <c r="HM432">
        <v>1.8631</v>
      </c>
      <c r="HN432">
        <v>1.86801</v>
      </c>
      <c r="HO432">
        <v>1.86783</v>
      </c>
      <c r="HP432">
        <v>1.86896</v>
      </c>
      <c r="HQ432">
        <v>1.86981</v>
      </c>
      <c r="HR432">
        <v>1.8659</v>
      </c>
      <c r="HS432">
        <v>1.86691</v>
      </c>
      <c r="HT432">
        <v>1.86832</v>
      </c>
      <c r="HU432">
        <v>5</v>
      </c>
      <c r="HV432">
        <v>0</v>
      </c>
      <c r="HW432">
        <v>0</v>
      </c>
      <c r="HX432">
        <v>0</v>
      </c>
      <c r="HY432" t="s">
        <v>422</v>
      </c>
      <c r="HZ432" t="s">
        <v>423</v>
      </c>
      <c r="IA432" t="s">
        <v>424</v>
      </c>
      <c r="IB432" t="s">
        <v>424</v>
      </c>
      <c r="IC432" t="s">
        <v>424</v>
      </c>
      <c r="ID432" t="s">
        <v>424</v>
      </c>
      <c r="IE432">
        <v>0</v>
      </c>
      <c r="IF432">
        <v>100</v>
      </c>
      <c r="IG432">
        <v>100</v>
      </c>
      <c r="IH432">
        <v>6.828</v>
      </c>
      <c r="II432">
        <v>0.5327</v>
      </c>
      <c r="IJ432">
        <v>4.02706509432224</v>
      </c>
      <c r="IK432">
        <v>0.00601174518973114</v>
      </c>
      <c r="IL432">
        <v>2.77886958061485e-07</v>
      </c>
      <c r="IM432">
        <v>-3.54636231360687e-10</v>
      </c>
      <c r="IN432">
        <v>-0.0404303883988718</v>
      </c>
      <c r="IO432">
        <v>-0.0177815531441476</v>
      </c>
      <c r="IP432">
        <v>0.00205572605671414</v>
      </c>
      <c r="IQ432">
        <v>-1.65519735432211e-05</v>
      </c>
      <c r="IR432">
        <v>-4</v>
      </c>
      <c r="IS432">
        <v>1848</v>
      </c>
      <c r="IT432">
        <v>1</v>
      </c>
      <c r="IU432">
        <v>25</v>
      </c>
      <c r="IV432">
        <v>24634.3</v>
      </c>
      <c r="IW432">
        <v>24634.3</v>
      </c>
      <c r="IX432">
        <v>1.24634</v>
      </c>
      <c r="IY432">
        <v>2.62085</v>
      </c>
      <c r="IZ432">
        <v>1.54785</v>
      </c>
      <c r="JA432">
        <v>2.30347</v>
      </c>
      <c r="JB432">
        <v>1.34644</v>
      </c>
      <c r="JC432">
        <v>2.34131</v>
      </c>
      <c r="JD432">
        <v>33.6029</v>
      </c>
      <c r="JE432">
        <v>24.2188</v>
      </c>
      <c r="JF432">
        <v>18</v>
      </c>
      <c r="JG432">
        <v>502.275</v>
      </c>
      <c r="JH432">
        <v>411.225</v>
      </c>
      <c r="JI432">
        <v>24.9999</v>
      </c>
      <c r="JJ432">
        <v>26.7048</v>
      </c>
      <c r="JK432">
        <v>30.0004</v>
      </c>
      <c r="JL432">
        <v>26.6367</v>
      </c>
      <c r="JM432">
        <v>26.5774</v>
      </c>
      <c r="JN432">
        <v>25.0257</v>
      </c>
      <c r="JO432">
        <v>30.4624</v>
      </c>
      <c r="JP432">
        <v>74.4531</v>
      </c>
      <c r="JQ432">
        <v>25</v>
      </c>
      <c r="JR432">
        <v>541.05</v>
      </c>
      <c r="JS432">
        <v>19.2377</v>
      </c>
      <c r="JT432">
        <v>102.311</v>
      </c>
      <c r="JU432">
        <v>103.084</v>
      </c>
    </row>
    <row r="433" spans="1:281">
      <c r="A433">
        <v>417</v>
      </c>
      <c r="B433">
        <v>1659029692.1</v>
      </c>
      <c r="C433">
        <v>6009</v>
      </c>
      <c r="D433" t="s">
        <v>1262</v>
      </c>
      <c r="E433" t="s">
        <v>1263</v>
      </c>
      <c r="F433">
        <v>5</v>
      </c>
      <c r="G433" t="s">
        <v>1199</v>
      </c>
      <c r="H433" t="s">
        <v>417</v>
      </c>
      <c r="I433">
        <v>1659029684.31429</v>
      </c>
      <c r="J433">
        <f>(K433)/1000</f>
        <v>0</v>
      </c>
      <c r="K433">
        <f>IF(CZ433, AN433, AH433)</f>
        <v>0</v>
      </c>
      <c r="L433">
        <f>IF(CZ433, AI433, AG433)</f>
        <v>0</v>
      </c>
      <c r="M433">
        <f>DB433 - IF(AU433&gt;1, L433*CV433*100.0/(AW433*DP433), 0)</f>
        <v>0</v>
      </c>
      <c r="N433">
        <f>((T433-J433/2)*M433-L433)/(T433+J433/2)</f>
        <v>0</v>
      </c>
      <c r="O433">
        <f>N433*(DI433+DJ433)/1000.0</f>
        <v>0</v>
      </c>
      <c r="P433">
        <f>(DB433 - IF(AU433&gt;1, L433*CV433*100.0/(AW433*DP433), 0))*(DI433+DJ433)/1000.0</f>
        <v>0</v>
      </c>
      <c r="Q433">
        <f>2.0/((1/S433-1/R433)+SIGN(S433)*SQRT((1/S433-1/R433)*(1/S433-1/R433) + 4*CW433/((CW433+1)*(CW433+1))*(2*1/S433*1/R433-1/R433*1/R433)))</f>
        <v>0</v>
      </c>
      <c r="R433">
        <f>IF(LEFT(CX433,1)&lt;&gt;"0",IF(LEFT(CX433,1)="1",3.0,CY433),$D$5+$E$5*(DP433*DI433/($K$5*1000))+$F$5*(DP433*DI433/($K$5*1000))*MAX(MIN(CV433,$J$5),$I$5)*MAX(MIN(CV433,$J$5),$I$5)+$G$5*MAX(MIN(CV433,$J$5),$I$5)*(DP433*DI433/($K$5*1000))+$H$5*(DP433*DI433/($K$5*1000))*(DP433*DI433/($K$5*1000)))</f>
        <v>0</v>
      </c>
      <c r="S433">
        <f>J433*(1000-(1000*0.61365*exp(17.502*W433/(240.97+W433))/(DI433+DJ433)+DD433)/2)/(1000*0.61365*exp(17.502*W433/(240.97+W433))/(DI433+DJ433)-DD433)</f>
        <v>0</v>
      </c>
      <c r="T433">
        <f>1/((CW433+1)/(Q433/1.6)+1/(R433/1.37)) + CW433/((CW433+1)/(Q433/1.6) + CW433/(R433/1.37))</f>
        <v>0</v>
      </c>
      <c r="U433">
        <f>(CR433*CU433)</f>
        <v>0</v>
      </c>
      <c r="V433">
        <f>(DK433+(U433+2*0.95*5.67E-8*(((DK433+$B$7)+273)^4-(DK433+273)^4)-44100*J433)/(1.84*29.3*R433+8*0.95*5.67E-8*(DK433+273)^3))</f>
        <v>0</v>
      </c>
      <c r="W433">
        <f>($C$7*DL433+$D$7*DM433+$E$7*V433)</f>
        <v>0</v>
      </c>
      <c r="X433">
        <f>0.61365*exp(17.502*W433/(240.97+W433))</f>
        <v>0</v>
      </c>
      <c r="Y433">
        <f>(Z433/AA433*100)</f>
        <v>0</v>
      </c>
      <c r="Z433">
        <f>DD433*(DI433+DJ433)/1000</f>
        <v>0</v>
      </c>
      <c r="AA433">
        <f>0.61365*exp(17.502*DK433/(240.97+DK433))</f>
        <v>0</v>
      </c>
      <c r="AB433">
        <f>(X433-DD433*(DI433+DJ433)/1000)</f>
        <v>0</v>
      </c>
      <c r="AC433">
        <f>(-J433*44100)</f>
        <v>0</v>
      </c>
      <c r="AD433">
        <f>2*29.3*R433*0.92*(DK433-W433)</f>
        <v>0</v>
      </c>
      <c r="AE433">
        <f>2*0.95*5.67E-8*(((DK433+$B$7)+273)^4-(W433+273)^4)</f>
        <v>0</v>
      </c>
      <c r="AF433">
        <f>U433+AE433+AC433+AD433</f>
        <v>0</v>
      </c>
      <c r="AG433">
        <f>DH433*AU433*(DC433-DB433*(1000-AU433*DE433)/(1000-AU433*DD433))/(100*CV433)</f>
        <v>0</v>
      </c>
      <c r="AH433">
        <f>1000*DH433*AU433*(DD433-DE433)/(100*CV433*(1000-AU433*DD433))</f>
        <v>0</v>
      </c>
      <c r="AI433">
        <f>(AJ433 - AK433 - DI433*1E3/(8.314*(DK433+273.15)) * AM433/DH433 * AL433) * DH433/(100*CV433) * (1000 - DE433)/1000</f>
        <v>0</v>
      </c>
      <c r="AJ433">
        <v>542.332366496822</v>
      </c>
      <c r="AK433">
        <v>495.355775757576</v>
      </c>
      <c r="AL433">
        <v>3.26611633771101</v>
      </c>
      <c r="AM433">
        <v>66.0504921813524</v>
      </c>
      <c r="AN433">
        <f>(AP433 - AO433 + DI433*1E3/(8.314*(DK433+273.15)) * AR433/DH433 * AQ433) * DH433/(100*CV433) * 1000/(1000 - AP433)</f>
        <v>0</v>
      </c>
      <c r="AO433">
        <v>19.2189845554545</v>
      </c>
      <c r="AP433">
        <v>25.3812265734266</v>
      </c>
      <c r="AQ433">
        <v>-0.000171795330351637</v>
      </c>
      <c r="AR433">
        <v>92.47</v>
      </c>
      <c r="AS433">
        <v>0</v>
      </c>
      <c r="AT433">
        <v>0</v>
      </c>
      <c r="AU433">
        <f>IF(AS433*$H$13&gt;=AW433,1.0,(AW433/(AW433-AS433*$H$13)))</f>
        <v>0</v>
      </c>
      <c r="AV433">
        <f>(AU433-1)*100</f>
        <v>0</v>
      </c>
      <c r="AW433">
        <f>MAX(0,($B$13+$C$13*DP433)/(1+$D$13*DP433)*DI433/(DK433+273)*$E$13)</f>
        <v>0</v>
      </c>
      <c r="AX433" t="s">
        <v>418</v>
      </c>
      <c r="AY433" t="s">
        <v>418</v>
      </c>
      <c r="AZ433">
        <v>0</v>
      </c>
      <c r="BA433">
        <v>0</v>
      </c>
      <c r="BB433">
        <f>1-AZ433/BA433</f>
        <v>0</v>
      </c>
      <c r="BC433">
        <v>0</v>
      </c>
      <c r="BD433" t="s">
        <v>418</v>
      </c>
      <c r="BE433" t="s">
        <v>418</v>
      </c>
      <c r="BF433">
        <v>0</v>
      </c>
      <c r="BG433">
        <v>0</v>
      </c>
      <c r="BH433">
        <f>1-BF433/BG433</f>
        <v>0</v>
      </c>
      <c r="BI433">
        <v>0.5</v>
      </c>
      <c r="BJ433">
        <f>CS433</f>
        <v>0</v>
      </c>
      <c r="BK433">
        <f>L433</f>
        <v>0</v>
      </c>
      <c r="BL433">
        <f>BH433*BI433*BJ433</f>
        <v>0</v>
      </c>
      <c r="BM433">
        <f>(BK433-BC433)/BJ433</f>
        <v>0</v>
      </c>
      <c r="BN433">
        <f>(BA433-BG433)/BG433</f>
        <v>0</v>
      </c>
      <c r="BO433">
        <f>AZ433/(BB433+AZ433/BG433)</f>
        <v>0</v>
      </c>
      <c r="BP433" t="s">
        <v>418</v>
      </c>
      <c r="BQ433">
        <v>0</v>
      </c>
      <c r="BR433">
        <f>IF(BQ433&lt;&gt;0, BQ433, BO433)</f>
        <v>0</v>
      </c>
      <c r="BS433">
        <f>1-BR433/BG433</f>
        <v>0</v>
      </c>
      <c r="BT433">
        <f>(BG433-BF433)/(BG433-BR433)</f>
        <v>0</v>
      </c>
      <c r="BU433">
        <f>(BA433-BG433)/(BA433-BR433)</f>
        <v>0</v>
      </c>
      <c r="BV433">
        <f>(BG433-BF433)/(BG433-AZ433)</f>
        <v>0</v>
      </c>
      <c r="BW433">
        <f>(BA433-BG433)/(BA433-AZ433)</f>
        <v>0</v>
      </c>
      <c r="BX433">
        <f>(BT433*BR433/BF433)</f>
        <v>0</v>
      </c>
      <c r="BY433">
        <f>(1-BX433)</f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f>$B$11*DQ433+$C$11*DR433+$F$11*EC433*(1-EF433)</f>
        <v>0</v>
      </c>
      <c r="CS433">
        <f>CR433*CT433</f>
        <v>0</v>
      </c>
      <c r="CT433">
        <f>($B$11*$D$9+$C$11*$D$9+$F$11*((EP433+EH433)/MAX(EP433+EH433+EQ433, 0.1)*$I$9+EQ433/MAX(EP433+EH433+EQ433, 0.1)*$J$9))/($B$11+$C$11+$F$11)</f>
        <v>0</v>
      </c>
      <c r="CU433">
        <f>($B$11*$K$9+$C$11*$K$9+$F$11*((EP433+EH433)/MAX(EP433+EH433+EQ433, 0.1)*$P$9+EQ433/MAX(EP433+EH433+EQ433, 0.1)*$Q$9))/($B$11+$C$11+$F$11)</f>
        <v>0</v>
      </c>
      <c r="CV433">
        <v>6</v>
      </c>
      <c r="CW433">
        <v>0.5</v>
      </c>
      <c r="CX433" t="s">
        <v>419</v>
      </c>
      <c r="CY433">
        <v>2</v>
      </c>
      <c r="CZ433" t="b">
        <v>1</v>
      </c>
      <c r="DA433">
        <v>1659029684.31429</v>
      </c>
      <c r="DB433">
        <v>460.018214285714</v>
      </c>
      <c r="DC433">
        <v>514.932035714286</v>
      </c>
      <c r="DD433">
        <v>25.3673178571429</v>
      </c>
      <c r="DE433">
        <v>19.2183857142857</v>
      </c>
      <c r="DF433">
        <v>453.242428571429</v>
      </c>
      <c r="DG433">
        <v>24.8349607142857</v>
      </c>
      <c r="DH433">
        <v>500.057535714286</v>
      </c>
      <c r="DI433">
        <v>90.3651214285714</v>
      </c>
      <c r="DJ433">
        <v>0.0464891892857143</v>
      </c>
      <c r="DK433">
        <v>27.3737178571429</v>
      </c>
      <c r="DL433">
        <v>27.4823142857143</v>
      </c>
      <c r="DM433">
        <v>999.9</v>
      </c>
      <c r="DN433">
        <v>0</v>
      </c>
      <c r="DO433">
        <v>0</v>
      </c>
      <c r="DP433">
        <v>10014.6428571429</v>
      </c>
      <c r="DQ433">
        <v>0</v>
      </c>
      <c r="DR433">
        <v>18.0898571428571</v>
      </c>
      <c r="DS433">
        <v>-54.9137142857143</v>
      </c>
      <c r="DT433">
        <v>471.991464285714</v>
      </c>
      <c r="DU433">
        <v>525.022035714286</v>
      </c>
      <c r="DV433">
        <v>6.14893035714286</v>
      </c>
      <c r="DW433">
        <v>514.932035714286</v>
      </c>
      <c r="DX433">
        <v>19.2183857142857</v>
      </c>
      <c r="DY433">
        <v>2.29232035714286</v>
      </c>
      <c r="DZ433">
        <v>1.73667142857143</v>
      </c>
      <c r="EA433">
        <v>19.6225321428571</v>
      </c>
      <c r="EB433">
        <v>15.22815</v>
      </c>
      <c r="EC433">
        <v>2000.01357142857</v>
      </c>
      <c r="ED433">
        <v>0.980000964285714</v>
      </c>
      <c r="EE433">
        <v>0.0199992642857143</v>
      </c>
      <c r="EF433">
        <v>0</v>
      </c>
      <c r="EG433">
        <v>806.611607142857</v>
      </c>
      <c r="EH433">
        <v>5.00063</v>
      </c>
      <c r="EI433">
        <v>15904.9821428571</v>
      </c>
      <c r="EJ433">
        <v>17257.0285714286</v>
      </c>
      <c r="EK433">
        <v>38.5</v>
      </c>
      <c r="EL433">
        <v>38.49775</v>
      </c>
      <c r="EM433">
        <v>37.97075</v>
      </c>
      <c r="EN433">
        <v>37.8165</v>
      </c>
      <c r="EO433">
        <v>39.47525</v>
      </c>
      <c r="EP433">
        <v>1955.11821428571</v>
      </c>
      <c r="EQ433">
        <v>39.8953571428572</v>
      </c>
      <c r="ER433">
        <v>0</v>
      </c>
      <c r="ES433">
        <v>1659029691.1</v>
      </c>
      <c r="ET433">
        <v>0</v>
      </c>
      <c r="EU433">
        <v>806.88904</v>
      </c>
      <c r="EV433">
        <v>28.0285385056696</v>
      </c>
      <c r="EW433">
        <v>530.376923880776</v>
      </c>
      <c r="EX433">
        <v>15910.532</v>
      </c>
      <c r="EY433">
        <v>15</v>
      </c>
      <c r="EZ433">
        <v>0</v>
      </c>
      <c r="FA433" t="s">
        <v>420</v>
      </c>
      <c r="FB433">
        <v>1657551626.5</v>
      </c>
      <c r="FC433">
        <v>1657551629</v>
      </c>
      <c r="FD433">
        <v>0</v>
      </c>
      <c r="FE433">
        <v>0.403</v>
      </c>
      <c r="FF433">
        <v>0.009</v>
      </c>
      <c r="FG433">
        <v>9.41</v>
      </c>
      <c r="FH433">
        <v>0.087</v>
      </c>
      <c r="FI433">
        <v>417</v>
      </c>
      <c r="FJ433">
        <v>17</v>
      </c>
      <c r="FK433">
        <v>1.61</v>
      </c>
      <c r="FL433">
        <v>0.59</v>
      </c>
      <c r="FM433">
        <v>-53.6096756097561</v>
      </c>
      <c r="FN433">
        <v>-19.5908696864111</v>
      </c>
      <c r="FO433">
        <v>2.01920025725962</v>
      </c>
      <c r="FP433">
        <v>0</v>
      </c>
      <c r="FQ433">
        <v>804.903058823529</v>
      </c>
      <c r="FR433">
        <v>26.0262184861385</v>
      </c>
      <c r="FS433">
        <v>2.56586369980005</v>
      </c>
      <c r="FT433">
        <v>0</v>
      </c>
      <c r="FU433">
        <v>6.14699951219512</v>
      </c>
      <c r="FV433">
        <v>0.0400099651567929</v>
      </c>
      <c r="FW433">
        <v>0.0065893106161564</v>
      </c>
      <c r="FX433">
        <v>1</v>
      </c>
      <c r="FY433">
        <v>1</v>
      </c>
      <c r="FZ433">
        <v>3</v>
      </c>
      <c r="GA433" t="s">
        <v>421</v>
      </c>
      <c r="GB433">
        <v>2.97362</v>
      </c>
      <c r="GC433">
        <v>2.70013</v>
      </c>
      <c r="GD433">
        <v>0.100714</v>
      </c>
      <c r="GE433">
        <v>0.110475</v>
      </c>
      <c r="GF433">
        <v>0.107129</v>
      </c>
      <c r="GG433">
        <v>0.0891935</v>
      </c>
      <c r="GH433">
        <v>35013.2</v>
      </c>
      <c r="GI433">
        <v>37868.6</v>
      </c>
      <c r="GJ433">
        <v>35282.6</v>
      </c>
      <c r="GK433">
        <v>38610</v>
      </c>
      <c r="GL433">
        <v>44662.1</v>
      </c>
      <c r="GM433">
        <v>50790.6</v>
      </c>
      <c r="GN433">
        <v>55153.8</v>
      </c>
      <c r="GO433">
        <v>61929.5</v>
      </c>
      <c r="GP433">
        <v>1.9894</v>
      </c>
      <c r="GQ433">
        <v>1.8452</v>
      </c>
      <c r="GR433">
        <v>0.131875</v>
      </c>
      <c r="GS433">
        <v>0</v>
      </c>
      <c r="GT433">
        <v>25.3481</v>
      </c>
      <c r="GU433">
        <v>999.9</v>
      </c>
      <c r="GV433">
        <v>55.823</v>
      </c>
      <c r="GW433">
        <v>29.275</v>
      </c>
      <c r="GX433">
        <v>25.2408</v>
      </c>
      <c r="GY433">
        <v>56.2254</v>
      </c>
      <c r="GZ433">
        <v>43.3654</v>
      </c>
      <c r="HA433">
        <v>1</v>
      </c>
      <c r="HB433">
        <v>-0.0395732</v>
      </c>
      <c r="HC433">
        <v>0.170153</v>
      </c>
      <c r="HD433">
        <v>20.1138</v>
      </c>
      <c r="HE433">
        <v>5.19932</v>
      </c>
      <c r="HF433">
        <v>12.0076</v>
      </c>
      <c r="HG433">
        <v>4.976</v>
      </c>
      <c r="HH433">
        <v>3.2936</v>
      </c>
      <c r="HI433">
        <v>9999</v>
      </c>
      <c r="HJ433">
        <v>9999</v>
      </c>
      <c r="HK433">
        <v>9999</v>
      </c>
      <c r="HL433">
        <v>629.3</v>
      </c>
      <c r="HM433">
        <v>1.8631</v>
      </c>
      <c r="HN433">
        <v>1.86801</v>
      </c>
      <c r="HO433">
        <v>1.86783</v>
      </c>
      <c r="HP433">
        <v>1.86893</v>
      </c>
      <c r="HQ433">
        <v>1.86981</v>
      </c>
      <c r="HR433">
        <v>1.86587</v>
      </c>
      <c r="HS433">
        <v>1.86691</v>
      </c>
      <c r="HT433">
        <v>1.86829</v>
      </c>
      <c r="HU433">
        <v>5</v>
      </c>
      <c r="HV433">
        <v>0</v>
      </c>
      <c r="HW433">
        <v>0</v>
      </c>
      <c r="HX433">
        <v>0</v>
      </c>
      <c r="HY433" t="s">
        <v>422</v>
      </c>
      <c r="HZ433" t="s">
        <v>423</v>
      </c>
      <c r="IA433" t="s">
        <v>424</v>
      </c>
      <c r="IB433" t="s">
        <v>424</v>
      </c>
      <c r="IC433" t="s">
        <v>424</v>
      </c>
      <c r="ID433" t="s">
        <v>424</v>
      </c>
      <c r="IE433">
        <v>0</v>
      </c>
      <c r="IF433">
        <v>100</v>
      </c>
      <c r="IG433">
        <v>100</v>
      </c>
      <c r="IH433">
        <v>6.922</v>
      </c>
      <c r="II433">
        <v>0.5331</v>
      </c>
      <c r="IJ433">
        <v>4.02706509432224</v>
      </c>
      <c r="IK433">
        <v>0.00601174518973114</v>
      </c>
      <c r="IL433">
        <v>2.77886958061485e-07</v>
      </c>
      <c r="IM433">
        <v>-3.54636231360687e-10</v>
      </c>
      <c r="IN433">
        <v>-0.0404303883988718</v>
      </c>
      <c r="IO433">
        <v>-0.0177815531441476</v>
      </c>
      <c r="IP433">
        <v>0.00205572605671414</v>
      </c>
      <c r="IQ433">
        <v>-1.65519735432211e-05</v>
      </c>
      <c r="IR433">
        <v>-4</v>
      </c>
      <c r="IS433">
        <v>1848</v>
      </c>
      <c r="IT433">
        <v>1</v>
      </c>
      <c r="IU433">
        <v>25</v>
      </c>
      <c r="IV433">
        <v>24634.4</v>
      </c>
      <c r="IW433">
        <v>24634.4</v>
      </c>
      <c r="IX433">
        <v>1.27808</v>
      </c>
      <c r="IY433">
        <v>2.61841</v>
      </c>
      <c r="IZ433">
        <v>1.54785</v>
      </c>
      <c r="JA433">
        <v>2.30347</v>
      </c>
      <c r="JB433">
        <v>1.34644</v>
      </c>
      <c r="JC433">
        <v>2.40845</v>
      </c>
      <c r="JD433">
        <v>33.6029</v>
      </c>
      <c r="JE433">
        <v>24.2188</v>
      </c>
      <c r="JF433">
        <v>18</v>
      </c>
      <c r="JG433">
        <v>503.333</v>
      </c>
      <c r="JH433">
        <v>410.436</v>
      </c>
      <c r="JI433">
        <v>24.9997</v>
      </c>
      <c r="JJ433">
        <v>26.7048</v>
      </c>
      <c r="JK433">
        <v>30</v>
      </c>
      <c r="JL433">
        <v>26.6367</v>
      </c>
      <c r="JM433">
        <v>26.5774</v>
      </c>
      <c r="JN433">
        <v>25.6369</v>
      </c>
      <c r="JO433">
        <v>30.4624</v>
      </c>
      <c r="JP433">
        <v>74.0779</v>
      </c>
      <c r="JQ433">
        <v>25</v>
      </c>
      <c r="JR433">
        <v>554.566</v>
      </c>
      <c r="JS433">
        <v>19.2207</v>
      </c>
      <c r="JT433">
        <v>102.311</v>
      </c>
      <c r="JU433">
        <v>103.082</v>
      </c>
    </row>
    <row r="434" spans="1:281">
      <c r="A434">
        <v>418</v>
      </c>
      <c r="B434">
        <v>1659029697.1</v>
      </c>
      <c r="C434">
        <v>6014</v>
      </c>
      <c r="D434" t="s">
        <v>1264</v>
      </c>
      <c r="E434" t="s">
        <v>1265</v>
      </c>
      <c r="F434">
        <v>5</v>
      </c>
      <c r="G434" t="s">
        <v>1199</v>
      </c>
      <c r="H434" t="s">
        <v>417</v>
      </c>
      <c r="I434">
        <v>1659029689.6</v>
      </c>
      <c r="J434">
        <f>(K434)/1000</f>
        <v>0</v>
      </c>
      <c r="K434">
        <f>IF(CZ434, AN434, AH434)</f>
        <v>0</v>
      </c>
      <c r="L434">
        <f>IF(CZ434, AI434, AG434)</f>
        <v>0</v>
      </c>
      <c r="M434">
        <f>DB434 - IF(AU434&gt;1, L434*CV434*100.0/(AW434*DP434), 0)</f>
        <v>0</v>
      </c>
      <c r="N434">
        <f>((T434-J434/2)*M434-L434)/(T434+J434/2)</f>
        <v>0</v>
      </c>
      <c r="O434">
        <f>N434*(DI434+DJ434)/1000.0</f>
        <v>0</v>
      </c>
      <c r="P434">
        <f>(DB434 - IF(AU434&gt;1, L434*CV434*100.0/(AW434*DP434), 0))*(DI434+DJ434)/1000.0</f>
        <v>0</v>
      </c>
      <c r="Q434">
        <f>2.0/((1/S434-1/R434)+SIGN(S434)*SQRT((1/S434-1/R434)*(1/S434-1/R434) + 4*CW434/((CW434+1)*(CW434+1))*(2*1/S434*1/R434-1/R434*1/R434)))</f>
        <v>0</v>
      </c>
      <c r="R434">
        <f>IF(LEFT(CX434,1)&lt;&gt;"0",IF(LEFT(CX434,1)="1",3.0,CY434),$D$5+$E$5*(DP434*DI434/($K$5*1000))+$F$5*(DP434*DI434/($K$5*1000))*MAX(MIN(CV434,$J$5),$I$5)*MAX(MIN(CV434,$J$5),$I$5)+$G$5*MAX(MIN(CV434,$J$5),$I$5)*(DP434*DI434/($K$5*1000))+$H$5*(DP434*DI434/($K$5*1000))*(DP434*DI434/($K$5*1000)))</f>
        <v>0</v>
      </c>
      <c r="S434">
        <f>J434*(1000-(1000*0.61365*exp(17.502*W434/(240.97+W434))/(DI434+DJ434)+DD434)/2)/(1000*0.61365*exp(17.502*W434/(240.97+W434))/(DI434+DJ434)-DD434)</f>
        <v>0</v>
      </c>
      <c r="T434">
        <f>1/((CW434+1)/(Q434/1.6)+1/(R434/1.37)) + CW434/((CW434+1)/(Q434/1.6) + CW434/(R434/1.37))</f>
        <v>0</v>
      </c>
      <c r="U434">
        <f>(CR434*CU434)</f>
        <v>0</v>
      </c>
      <c r="V434">
        <f>(DK434+(U434+2*0.95*5.67E-8*(((DK434+$B$7)+273)^4-(DK434+273)^4)-44100*J434)/(1.84*29.3*R434+8*0.95*5.67E-8*(DK434+273)^3))</f>
        <v>0</v>
      </c>
      <c r="W434">
        <f>($C$7*DL434+$D$7*DM434+$E$7*V434)</f>
        <v>0</v>
      </c>
      <c r="X434">
        <f>0.61365*exp(17.502*W434/(240.97+W434))</f>
        <v>0</v>
      </c>
      <c r="Y434">
        <f>(Z434/AA434*100)</f>
        <v>0</v>
      </c>
      <c r="Z434">
        <f>DD434*(DI434+DJ434)/1000</f>
        <v>0</v>
      </c>
      <c r="AA434">
        <f>0.61365*exp(17.502*DK434/(240.97+DK434))</f>
        <v>0</v>
      </c>
      <c r="AB434">
        <f>(X434-DD434*(DI434+DJ434)/1000)</f>
        <v>0</v>
      </c>
      <c r="AC434">
        <f>(-J434*44100)</f>
        <v>0</v>
      </c>
      <c r="AD434">
        <f>2*29.3*R434*0.92*(DK434-W434)</f>
        <v>0</v>
      </c>
      <c r="AE434">
        <f>2*0.95*5.67E-8*(((DK434+$B$7)+273)^4-(W434+273)^4)</f>
        <v>0</v>
      </c>
      <c r="AF434">
        <f>U434+AE434+AC434+AD434</f>
        <v>0</v>
      </c>
      <c r="AG434">
        <f>DH434*AU434*(DC434-DB434*(1000-AU434*DE434)/(1000-AU434*DD434))/(100*CV434)</f>
        <v>0</v>
      </c>
      <c r="AH434">
        <f>1000*DH434*AU434*(DD434-DE434)/(100*CV434*(1000-AU434*DD434))</f>
        <v>0</v>
      </c>
      <c r="AI434">
        <f>(AJ434 - AK434 - DI434*1E3/(8.314*(DK434+273.15)) * AM434/DH434 * AL434) * DH434/(100*CV434) * (1000 - DE434)/1000</f>
        <v>0</v>
      </c>
      <c r="AJ434">
        <v>559.723791937772</v>
      </c>
      <c r="AK434">
        <v>511.682521212121</v>
      </c>
      <c r="AL434">
        <v>3.28327389221975</v>
      </c>
      <c r="AM434">
        <v>66.0504921813524</v>
      </c>
      <c r="AN434">
        <f>(AP434 - AO434 + DI434*1E3/(8.314*(DK434+273.15)) * AR434/DH434 * AQ434) * DH434/(100*CV434) * 1000/(1000 - AP434)</f>
        <v>0</v>
      </c>
      <c r="AO434">
        <v>19.1850233211255</v>
      </c>
      <c r="AP434">
        <v>25.3708874125874</v>
      </c>
      <c r="AQ434">
        <v>-6.29210413991051e-05</v>
      </c>
      <c r="AR434">
        <v>92.47</v>
      </c>
      <c r="AS434">
        <v>0</v>
      </c>
      <c r="AT434">
        <v>0</v>
      </c>
      <c r="AU434">
        <f>IF(AS434*$H$13&gt;=AW434,1.0,(AW434/(AW434-AS434*$H$13)))</f>
        <v>0</v>
      </c>
      <c r="AV434">
        <f>(AU434-1)*100</f>
        <v>0</v>
      </c>
      <c r="AW434">
        <f>MAX(0,($B$13+$C$13*DP434)/(1+$D$13*DP434)*DI434/(DK434+273)*$E$13)</f>
        <v>0</v>
      </c>
      <c r="AX434" t="s">
        <v>418</v>
      </c>
      <c r="AY434" t="s">
        <v>418</v>
      </c>
      <c r="AZ434">
        <v>0</v>
      </c>
      <c r="BA434">
        <v>0</v>
      </c>
      <c r="BB434">
        <f>1-AZ434/BA434</f>
        <v>0</v>
      </c>
      <c r="BC434">
        <v>0</v>
      </c>
      <c r="BD434" t="s">
        <v>418</v>
      </c>
      <c r="BE434" t="s">
        <v>418</v>
      </c>
      <c r="BF434">
        <v>0</v>
      </c>
      <c r="BG434">
        <v>0</v>
      </c>
      <c r="BH434">
        <f>1-BF434/BG434</f>
        <v>0</v>
      </c>
      <c r="BI434">
        <v>0.5</v>
      </c>
      <c r="BJ434">
        <f>CS434</f>
        <v>0</v>
      </c>
      <c r="BK434">
        <f>L434</f>
        <v>0</v>
      </c>
      <c r="BL434">
        <f>BH434*BI434*BJ434</f>
        <v>0</v>
      </c>
      <c r="BM434">
        <f>(BK434-BC434)/BJ434</f>
        <v>0</v>
      </c>
      <c r="BN434">
        <f>(BA434-BG434)/BG434</f>
        <v>0</v>
      </c>
      <c r="BO434">
        <f>AZ434/(BB434+AZ434/BG434)</f>
        <v>0</v>
      </c>
      <c r="BP434" t="s">
        <v>418</v>
      </c>
      <c r="BQ434">
        <v>0</v>
      </c>
      <c r="BR434">
        <f>IF(BQ434&lt;&gt;0, BQ434, BO434)</f>
        <v>0</v>
      </c>
      <c r="BS434">
        <f>1-BR434/BG434</f>
        <v>0</v>
      </c>
      <c r="BT434">
        <f>(BG434-BF434)/(BG434-BR434)</f>
        <v>0</v>
      </c>
      <c r="BU434">
        <f>(BA434-BG434)/(BA434-BR434)</f>
        <v>0</v>
      </c>
      <c r="BV434">
        <f>(BG434-BF434)/(BG434-AZ434)</f>
        <v>0</v>
      </c>
      <c r="BW434">
        <f>(BA434-BG434)/(BA434-AZ434)</f>
        <v>0</v>
      </c>
      <c r="BX434">
        <f>(BT434*BR434/BF434)</f>
        <v>0</v>
      </c>
      <c r="BY434">
        <f>(1-BX434)</f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f>$B$11*DQ434+$C$11*DR434+$F$11*EC434*(1-EF434)</f>
        <v>0</v>
      </c>
      <c r="CS434">
        <f>CR434*CT434</f>
        <v>0</v>
      </c>
      <c r="CT434">
        <f>($B$11*$D$9+$C$11*$D$9+$F$11*((EP434+EH434)/MAX(EP434+EH434+EQ434, 0.1)*$I$9+EQ434/MAX(EP434+EH434+EQ434, 0.1)*$J$9))/($B$11+$C$11+$F$11)</f>
        <v>0</v>
      </c>
      <c r="CU434">
        <f>($B$11*$K$9+$C$11*$K$9+$F$11*((EP434+EH434)/MAX(EP434+EH434+EQ434, 0.1)*$P$9+EQ434/MAX(EP434+EH434+EQ434, 0.1)*$Q$9))/($B$11+$C$11+$F$11)</f>
        <v>0</v>
      </c>
      <c r="CV434">
        <v>6</v>
      </c>
      <c r="CW434">
        <v>0.5</v>
      </c>
      <c r="CX434" t="s">
        <v>419</v>
      </c>
      <c r="CY434">
        <v>2</v>
      </c>
      <c r="CZ434" t="b">
        <v>1</v>
      </c>
      <c r="DA434">
        <v>1659029689.6</v>
      </c>
      <c r="DB434">
        <v>476.532518518519</v>
      </c>
      <c r="DC434">
        <v>532.717518518519</v>
      </c>
      <c r="DD434">
        <v>25.373562962963</v>
      </c>
      <c r="DE434">
        <v>19.2060851851852</v>
      </c>
      <c r="DF434">
        <v>469.657444444444</v>
      </c>
      <c r="DG434">
        <v>24.8408925925926</v>
      </c>
      <c r="DH434">
        <v>500.073962962963</v>
      </c>
      <c r="DI434">
        <v>90.3656</v>
      </c>
      <c r="DJ434">
        <v>0.0463690407407407</v>
      </c>
      <c r="DK434">
        <v>27.3801703703704</v>
      </c>
      <c r="DL434">
        <v>27.4951740740741</v>
      </c>
      <c r="DM434">
        <v>999.9</v>
      </c>
      <c r="DN434">
        <v>0</v>
      </c>
      <c r="DO434">
        <v>0</v>
      </c>
      <c r="DP434">
        <v>10002.962962963</v>
      </c>
      <c r="DQ434">
        <v>0</v>
      </c>
      <c r="DR434">
        <v>18.0897111111111</v>
      </c>
      <c r="DS434">
        <v>-56.1849407407407</v>
      </c>
      <c r="DT434">
        <v>488.93862962963</v>
      </c>
      <c r="DU434">
        <v>543.149037037037</v>
      </c>
      <c r="DV434">
        <v>6.16747222222222</v>
      </c>
      <c r="DW434">
        <v>532.717518518519</v>
      </c>
      <c r="DX434">
        <v>19.2060851851852</v>
      </c>
      <c r="DY434">
        <v>2.29289666666667</v>
      </c>
      <c r="DZ434">
        <v>1.73556888888889</v>
      </c>
      <c r="EA434">
        <v>19.6265888888889</v>
      </c>
      <c r="EB434">
        <v>15.2182777777778</v>
      </c>
      <c r="EC434">
        <v>2000.02925925926</v>
      </c>
      <c r="ED434">
        <v>0.979999518518519</v>
      </c>
      <c r="EE434">
        <v>0.020000662962963</v>
      </c>
      <c r="EF434">
        <v>0</v>
      </c>
      <c r="EG434">
        <v>808.987851851852</v>
      </c>
      <c r="EH434">
        <v>5.00063</v>
      </c>
      <c r="EI434">
        <v>15952.0296296296</v>
      </c>
      <c r="EJ434">
        <v>17257.1481481481</v>
      </c>
      <c r="EK434">
        <v>38.5</v>
      </c>
      <c r="EL434">
        <v>38.4976666666667</v>
      </c>
      <c r="EM434">
        <v>37.9626666666667</v>
      </c>
      <c r="EN434">
        <v>37.8166666666667</v>
      </c>
      <c r="EO434">
        <v>39.4836666666667</v>
      </c>
      <c r="EP434">
        <v>1955.13074074074</v>
      </c>
      <c r="EQ434">
        <v>39.8981481481481</v>
      </c>
      <c r="ER434">
        <v>0</v>
      </c>
      <c r="ES434">
        <v>1659029695.9</v>
      </c>
      <c r="ET434">
        <v>0</v>
      </c>
      <c r="EU434">
        <v>809.09212</v>
      </c>
      <c r="EV434">
        <v>28.4276922669757</v>
      </c>
      <c r="EW434">
        <v>538.015383847568</v>
      </c>
      <c r="EX434">
        <v>15953.292</v>
      </c>
      <c r="EY434">
        <v>15</v>
      </c>
      <c r="EZ434">
        <v>0</v>
      </c>
      <c r="FA434" t="s">
        <v>420</v>
      </c>
      <c r="FB434">
        <v>1657551626.5</v>
      </c>
      <c r="FC434">
        <v>1657551629</v>
      </c>
      <c r="FD434">
        <v>0</v>
      </c>
      <c r="FE434">
        <v>0.403</v>
      </c>
      <c r="FF434">
        <v>0.009</v>
      </c>
      <c r="FG434">
        <v>9.41</v>
      </c>
      <c r="FH434">
        <v>0.087</v>
      </c>
      <c r="FI434">
        <v>417</v>
      </c>
      <c r="FJ434">
        <v>17</v>
      </c>
      <c r="FK434">
        <v>1.61</v>
      </c>
      <c r="FL434">
        <v>0.59</v>
      </c>
      <c r="FM434">
        <v>-55.1592536585366</v>
      </c>
      <c r="FN434">
        <v>-17.3464285714287</v>
      </c>
      <c r="FO434">
        <v>1.81994854163351</v>
      </c>
      <c r="FP434">
        <v>0</v>
      </c>
      <c r="FQ434">
        <v>807.311882352941</v>
      </c>
      <c r="FR434">
        <v>27.2271657872179</v>
      </c>
      <c r="FS434">
        <v>2.68349099632096</v>
      </c>
      <c r="FT434">
        <v>0</v>
      </c>
      <c r="FU434">
        <v>6.15724414634146</v>
      </c>
      <c r="FV434">
        <v>0.1672586759582</v>
      </c>
      <c r="FW434">
        <v>0.0189618711096396</v>
      </c>
      <c r="FX434">
        <v>0</v>
      </c>
      <c r="FY434">
        <v>0</v>
      </c>
      <c r="FZ434">
        <v>3</v>
      </c>
      <c r="GA434" t="s">
        <v>427</v>
      </c>
      <c r="GB434">
        <v>2.97311</v>
      </c>
      <c r="GC434">
        <v>2.69974</v>
      </c>
      <c r="GD434">
        <v>0.103171</v>
      </c>
      <c r="GE434">
        <v>0.112798</v>
      </c>
      <c r="GF434">
        <v>0.107093</v>
      </c>
      <c r="GG434">
        <v>0.0891219</v>
      </c>
      <c r="GH434">
        <v>34917.9</v>
      </c>
      <c r="GI434">
        <v>37770</v>
      </c>
      <c r="GJ434">
        <v>35282.9</v>
      </c>
      <c r="GK434">
        <v>38610.4</v>
      </c>
      <c r="GL434">
        <v>44663.1</v>
      </c>
      <c r="GM434">
        <v>50795.5</v>
      </c>
      <c r="GN434">
        <v>55152.7</v>
      </c>
      <c r="GO434">
        <v>61930.4</v>
      </c>
      <c r="GP434">
        <v>1.9892</v>
      </c>
      <c r="GQ434">
        <v>1.8456</v>
      </c>
      <c r="GR434">
        <v>0.131875</v>
      </c>
      <c r="GS434">
        <v>0</v>
      </c>
      <c r="GT434">
        <v>25.3417</v>
      </c>
      <c r="GU434">
        <v>999.9</v>
      </c>
      <c r="GV434">
        <v>55.775</v>
      </c>
      <c r="GW434">
        <v>29.265</v>
      </c>
      <c r="GX434">
        <v>25.2071</v>
      </c>
      <c r="GY434">
        <v>55.9355</v>
      </c>
      <c r="GZ434">
        <v>42.9808</v>
      </c>
      <c r="HA434">
        <v>1</v>
      </c>
      <c r="HB434">
        <v>-0.0389837</v>
      </c>
      <c r="HC434">
        <v>0.169281</v>
      </c>
      <c r="HD434">
        <v>20.1129</v>
      </c>
      <c r="HE434">
        <v>5.19812</v>
      </c>
      <c r="HF434">
        <v>12.0076</v>
      </c>
      <c r="HG434">
        <v>4.9748</v>
      </c>
      <c r="HH434">
        <v>3.2934</v>
      </c>
      <c r="HI434">
        <v>9999</v>
      </c>
      <c r="HJ434">
        <v>9999</v>
      </c>
      <c r="HK434">
        <v>9999</v>
      </c>
      <c r="HL434">
        <v>629.3</v>
      </c>
      <c r="HM434">
        <v>1.86322</v>
      </c>
      <c r="HN434">
        <v>1.86798</v>
      </c>
      <c r="HO434">
        <v>1.86783</v>
      </c>
      <c r="HP434">
        <v>1.86905</v>
      </c>
      <c r="HQ434">
        <v>1.86981</v>
      </c>
      <c r="HR434">
        <v>1.86587</v>
      </c>
      <c r="HS434">
        <v>1.86691</v>
      </c>
      <c r="HT434">
        <v>1.86829</v>
      </c>
      <c r="HU434">
        <v>5</v>
      </c>
      <c r="HV434">
        <v>0</v>
      </c>
      <c r="HW434">
        <v>0</v>
      </c>
      <c r="HX434">
        <v>0</v>
      </c>
      <c r="HY434" t="s">
        <v>422</v>
      </c>
      <c r="HZ434" t="s">
        <v>423</v>
      </c>
      <c r="IA434" t="s">
        <v>424</v>
      </c>
      <c r="IB434" t="s">
        <v>424</v>
      </c>
      <c r="IC434" t="s">
        <v>424</v>
      </c>
      <c r="ID434" t="s">
        <v>424</v>
      </c>
      <c r="IE434">
        <v>0</v>
      </c>
      <c r="IF434">
        <v>100</v>
      </c>
      <c r="IG434">
        <v>100</v>
      </c>
      <c r="IH434">
        <v>7.017</v>
      </c>
      <c r="II434">
        <v>0.5325</v>
      </c>
      <c r="IJ434">
        <v>4.02706509432224</v>
      </c>
      <c r="IK434">
        <v>0.00601174518973114</v>
      </c>
      <c r="IL434">
        <v>2.77886958061485e-07</v>
      </c>
      <c r="IM434">
        <v>-3.54636231360687e-10</v>
      </c>
      <c r="IN434">
        <v>-0.0404303883988718</v>
      </c>
      <c r="IO434">
        <v>-0.0177815531441476</v>
      </c>
      <c r="IP434">
        <v>0.00205572605671414</v>
      </c>
      <c r="IQ434">
        <v>-1.65519735432211e-05</v>
      </c>
      <c r="IR434">
        <v>-4</v>
      </c>
      <c r="IS434">
        <v>1848</v>
      </c>
      <c r="IT434">
        <v>1</v>
      </c>
      <c r="IU434">
        <v>25</v>
      </c>
      <c r="IV434">
        <v>24634.5</v>
      </c>
      <c r="IW434">
        <v>24634.5</v>
      </c>
      <c r="IX434">
        <v>1.30615</v>
      </c>
      <c r="IY434">
        <v>2.62207</v>
      </c>
      <c r="IZ434">
        <v>1.54785</v>
      </c>
      <c r="JA434">
        <v>2.30347</v>
      </c>
      <c r="JB434">
        <v>1.34644</v>
      </c>
      <c r="JC434">
        <v>2.35229</v>
      </c>
      <c r="JD434">
        <v>33.6029</v>
      </c>
      <c r="JE434">
        <v>24.2188</v>
      </c>
      <c r="JF434">
        <v>18</v>
      </c>
      <c r="JG434">
        <v>503.223</v>
      </c>
      <c r="JH434">
        <v>410.674</v>
      </c>
      <c r="JI434">
        <v>24.9997</v>
      </c>
      <c r="JJ434">
        <v>26.7048</v>
      </c>
      <c r="JK434">
        <v>30</v>
      </c>
      <c r="JL434">
        <v>26.6389</v>
      </c>
      <c r="JM434">
        <v>26.5796</v>
      </c>
      <c r="JN434">
        <v>26.2769</v>
      </c>
      <c r="JO434">
        <v>30.4624</v>
      </c>
      <c r="JP434">
        <v>74.0779</v>
      </c>
      <c r="JQ434">
        <v>25</v>
      </c>
      <c r="JR434">
        <v>575.46</v>
      </c>
      <c r="JS434">
        <v>19.2152</v>
      </c>
      <c r="JT434">
        <v>102.31</v>
      </c>
      <c r="JU434">
        <v>103.084</v>
      </c>
    </row>
    <row r="435" spans="1:281">
      <c r="A435">
        <v>419</v>
      </c>
      <c r="B435">
        <v>1659029702.1</v>
      </c>
      <c r="C435">
        <v>6019</v>
      </c>
      <c r="D435" t="s">
        <v>1266</v>
      </c>
      <c r="E435" t="s">
        <v>1267</v>
      </c>
      <c r="F435">
        <v>5</v>
      </c>
      <c r="G435" t="s">
        <v>1199</v>
      </c>
      <c r="H435" t="s">
        <v>417</v>
      </c>
      <c r="I435">
        <v>1659029694.31429</v>
      </c>
      <c r="J435">
        <f>(K435)/1000</f>
        <v>0</v>
      </c>
      <c r="K435">
        <f>IF(CZ435, AN435, AH435)</f>
        <v>0</v>
      </c>
      <c r="L435">
        <f>IF(CZ435, AI435, AG435)</f>
        <v>0</v>
      </c>
      <c r="M435">
        <f>DB435 - IF(AU435&gt;1, L435*CV435*100.0/(AW435*DP435), 0)</f>
        <v>0</v>
      </c>
      <c r="N435">
        <f>((T435-J435/2)*M435-L435)/(T435+J435/2)</f>
        <v>0</v>
      </c>
      <c r="O435">
        <f>N435*(DI435+DJ435)/1000.0</f>
        <v>0</v>
      </c>
      <c r="P435">
        <f>(DB435 - IF(AU435&gt;1, L435*CV435*100.0/(AW435*DP435), 0))*(DI435+DJ435)/1000.0</f>
        <v>0</v>
      </c>
      <c r="Q435">
        <f>2.0/((1/S435-1/R435)+SIGN(S435)*SQRT((1/S435-1/R435)*(1/S435-1/R435) + 4*CW435/((CW435+1)*(CW435+1))*(2*1/S435*1/R435-1/R435*1/R435)))</f>
        <v>0</v>
      </c>
      <c r="R435">
        <f>IF(LEFT(CX435,1)&lt;&gt;"0",IF(LEFT(CX435,1)="1",3.0,CY435),$D$5+$E$5*(DP435*DI435/($K$5*1000))+$F$5*(DP435*DI435/($K$5*1000))*MAX(MIN(CV435,$J$5),$I$5)*MAX(MIN(CV435,$J$5),$I$5)+$G$5*MAX(MIN(CV435,$J$5),$I$5)*(DP435*DI435/($K$5*1000))+$H$5*(DP435*DI435/($K$5*1000))*(DP435*DI435/($K$5*1000)))</f>
        <v>0</v>
      </c>
      <c r="S435">
        <f>J435*(1000-(1000*0.61365*exp(17.502*W435/(240.97+W435))/(DI435+DJ435)+DD435)/2)/(1000*0.61365*exp(17.502*W435/(240.97+W435))/(DI435+DJ435)-DD435)</f>
        <v>0</v>
      </c>
      <c r="T435">
        <f>1/((CW435+1)/(Q435/1.6)+1/(R435/1.37)) + CW435/((CW435+1)/(Q435/1.6) + CW435/(R435/1.37))</f>
        <v>0</v>
      </c>
      <c r="U435">
        <f>(CR435*CU435)</f>
        <v>0</v>
      </c>
      <c r="V435">
        <f>(DK435+(U435+2*0.95*5.67E-8*(((DK435+$B$7)+273)^4-(DK435+273)^4)-44100*J435)/(1.84*29.3*R435+8*0.95*5.67E-8*(DK435+273)^3))</f>
        <v>0</v>
      </c>
      <c r="W435">
        <f>($C$7*DL435+$D$7*DM435+$E$7*V435)</f>
        <v>0</v>
      </c>
      <c r="X435">
        <f>0.61365*exp(17.502*W435/(240.97+W435))</f>
        <v>0</v>
      </c>
      <c r="Y435">
        <f>(Z435/AA435*100)</f>
        <v>0</v>
      </c>
      <c r="Z435">
        <f>DD435*(DI435+DJ435)/1000</f>
        <v>0</v>
      </c>
      <c r="AA435">
        <f>0.61365*exp(17.502*DK435/(240.97+DK435))</f>
        <v>0</v>
      </c>
      <c r="AB435">
        <f>(X435-DD435*(DI435+DJ435)/1000)</f>
        <v>0</v>
      </c>
      <c r="AC435">
        <f>(-J435*44100)</f>
        <v>0</v>
      </c>
      <c r="AD435">
        <f>2*29.3*R435*0.92*(DK435-W435)</f>
        <v>0</v>
      </c>
      <c r="AE435">
        <f>2*0.95*5.67E-8*(((DK435+$B$7)+273)^4-(W435+273)^4)</f>
        <v>0</v>
      </c>
      <c r="AF435">
        <f>U435+AE435+AC435+AD435</f>
        <v>0</v>
      </c>
      <c r="AG435">
        <f>DH435*AU435*(DC435-DB435*(1000-AU435*DE435)/(1000-AU435*DD435))/(100*CV435)</f>
        <v>0</v>
      </c>
      <c r="AH435">
        <f>1000*DH435*AU435*(DD435-DE435)/(100*CV435*(1000-AU435*DD435))</f>
        <v>0</v>
      </c>
      <c r="AI435">
        <f>(AJ435 - AK435 - DI435*1E3/(8.314*(DK435+273.15)) * AM435/DH435 * AL435) * DH435/(100*CV435) * (1000 - DE435)/1000</f>
        <v>0</v>
      </c>
      <c r="AJ435">
        <v>576.483918567436</v>
      </c>
      <c r="AK435">
        <v>527.751909090909</v>
      </c>
      <c r="AL435">
        <v>3.2646756050648</v>
      </c>
      <c r="AM435">
        <v>66.0504921813524</v>
      </c>
      <c r="AN435">
        <f>(AP435 - AO435 + DI435*1E3/(8.314*(DK435+273.15)) * AR435/DH435 * AQ435) * DH435/(100*CV435) * 1000/(1000 - AP435)</f>
        <v>0</v>
      </c>
      <c r="AO435">
        <v>19.1753648848485</v>
      </c>
      <c r="AP435">
        <v>25.3609909090909</v>
      </c>
      <c r="AQ435">
        <v>-8.04609053492634e-05</v>
      </c>
      <c r="AR435">
        <v>92.47</v>
      </c>
      <c r="AS435">
        <v>0</v>
      </c>
      <c r="AT435">
        <v>0</v>
      </c>
      <c r="AU435">
        <f>IF(AS435*$H$13&gt;=AW435,1.0,(AW435/(AW435-AS435*$H$13)))</f>
        <v>0</v>
      </c>
      <c r="AV435">
        <f>(AU435-1)*100</f>
        <v>0</v>
      </c>
      <c r="AW435">
        <f>MAX(0,($B$13+$C$13*DP435)/(1+$D$13*DP435)*DI435/(DK435+273)*$E$13)</f>
        <v>0</v>
      </c>
      <c r="AX435" t="s">
        <v>418</v>
      </c>
      <c r="AY435" t="s">
        <v>418</v>
      </c>
      <c r="AZ435">
        <v>0</v>
      </c>
      <c r="BA435">
        <v>0</v>
      </c>
      <c r="BB435">
        <f>1-AZ435/BA435</f>
        <v>0</v>
      </c>
      <c r="BC435">
        <v>0</v>
      </c>
      <c r="BD435" t="s">
        <v>418</v>
      </c>
      <c r="BE435" t="s">
        <v>418</v>
      </c>
      <c r="BF435">
        <v>0</v>
      </c>
      <c r="BG435">
        <v>0</v>
      </c>
      <c r="BH435">
        <f>1-BF435/BG435</f>
        <v>0</v>
      </c>
      <c r="BI435">
        <v>0.5</v>
      </c>
      <c r="BJ435">
        <f>CS435</f>
        <v>0</v>
      </c>
      <c r="BK435">
        <f>L435</f>
        <v>0</v>
      </c>
      <c r="BL435">
        <f>BH435*BI435*BJ435</f>
        <v>0</v>
      </c>
      <c r="BM435">
        <f>(BK435-BC435)/BJ435</f>
        <v>0</v>
      </c>
      <c r="BN435">
        <f>(BA435-BG435)/BG435</f>
        <v>0</v>
      </c>
      <c r="BO435">
        <f>AZ435/(BB435+AZ435/BG435)</f>
        <v>0</v>
      </c>
      <c r="BP435" t="s">
        <v>418</v>
      </c>
      <c r="BQ435">
        <v>0</v>
      </c>
      <c r="BR435">
        <f>IF(BQ435&lt;&gt;0, BQ435, BO435)</f>
        <v>0</v>
      </c>
      <c r="BS435">
        <f>1-BR435/BG435</f>
        <v>0</v>
      </c>
      <c r="BT435">
        <f>(BG435-BF435)/(BG435-BR435)</f>
        <v>0</v>
      </c>
      <c r="BU435">
        <f>(BA435-BG435)/(BA435-BR435)</f>
        <v>0</v>
      </c>
      <c r="BV435">
        <f>(BG435-BF435)/(BG435-AZ435)</f>
        <v>0</v>
      </c>
      <c r="BW435">
        <f>(BA435-BG435)/(BA435-AZ435)</f>
        <v>0</v>
      </c>
      <c r="BX435">
        <f>(BT435*BR435/BF435)</f>
        <v>0</v>
      </c>
      <c r="BY435">
        <f>(1-BX435)</f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f>$B$11*DQ435+$C$11*DR435+$F$11*EC435*(1-EF435)</f>
        <v>0</v>
      </c>
      <c r="CS435">
        <f>CR435*CT435</f>
        <v>0</v>
      </c>
      <c r="CT435">
        <f>($B$11*$D$9+$C$11*$D$9+$F$11*((EP435+EH435)/MAX(EP435+EH435+EQ435, 0.1)*$I$9+EQ435/MAX(EP435+EH435+EQ435, 0.1)*$J$9))/($B$11+$C$11+$F$11)</f>
        <v>0</v>
      </c>
      <c r="CU435">
        <f>($B$11*$K$9+$C$11*$K$9+$F$11*((EP435+EH435)/MAX(EP435+EH435+EQ435, 0.1)*$P$9+EQ435/MAX(EP435+EH435+EQ435, 0.1)*$Q$9))/($B$11+$C$11+$F$11)</f>
        <v>0</v>
      </c>
      <c r="CV435">
        <v>6</v>
      </c>
      <c r="CW435">
        <v>0.5</v>
      </c>
      <c r="CX435" t="s">
        <v>419</v>
      </c>
      <c r="CY435">
        <v>2</v>
      </c>
      <c r="CZ435" t="b">
        <v>1</v>
      </c>
      <c r="DA435">
        <v>1659029694.31429</v>
      </c>
      <c r="DB435">
        <v>491.320214285714</v>
      </c>
      <c r="DC435">
        <v>548.582035714286</v>
      </c>
      <c r="DD435">
        <v>25.3722785714286</v>
      </c>
      <c r="DE435">
        <v>19.1926071428571</v>
      </c>
      <c r="DF435">
        <v>484.356428571428</v>
      </c>
      <c r="DG435">
        <v>24.8396678571429</v>
      </c>
      <c r="DH435">
        <v>500.08625</v>
      </c>
      <c r="DI435">
        <v>90.36585</v>
      </c>
      <c r="DJ435">
        <v>0.0462492392857143</v>
      </c>
      <c r="DK435">
        <v>27.3803571428571</v>
      </c>
      <c r="DL435">
        <v>27.50145</v>
      </c>
      <c r="DM435">
        <v>999.9</v>
      </c>
      <c r="DN435">
        <v>0</v>
      </c>
      <c r="DO435">
        <v>0</v>
      </c>
      <c r="DP435">
        <v>10013.3928571429</v>
      </c>
      <c r="DQ435">
        <v>0</v>
      </c>
      <c r="DR435">
        <v>18.068975</v>
      </c>
      <c r="DS435">
        <v>-57.2618035714286</v>
      </c>
      <c r="DT435">
        <v>504.110464285714</v>
      </c>
      <c r="DU435">
        <v>559.316464285714</v>
      </c>
      <c r="DV435">
        <v>6.179665</v>
      </c>
      <c r="DW435">
        <v>548.582035714286</v>
      </c>
      <c r="DX435">
        <v>19.1926071428571</v>
      </c>
      <c r="DY435">
        <v>2.29278785714286</v>
      </c>
      <c r="DZ435">
        <v>1.73435642857143</v>
      </c>
      <c r="EA435">
        <v>19.6258142857143</v>
      </c>
      <c r="EB435">
        <v>15.2074</v>
      </c>
      <c r="EC435">
        <v>2000.03071428571</v>
      </c>
      <c r="ED435">
        <v>0.979997928571429</v>
      </c>
      <c r="EE435">
        <v>0.0200022357142857</v>
      </c>
      <c r="EF435">
        <v>0</v>
      </c>
      <c r="EG435">
        <v>811.210071428571</v>
      </c>
      <c r="EH435">
        <v>5.00063</v>
      </c>
      <c r="EI435">
        <v>15994</v>
      </c>
      <c r="EJ435">
        <v>17257.1535714286</v>
      </c>
      <c r="EK435">
        <v>38.5</v>
      </c>
      <c r="EL435">
        <v>38.49775</v>
      </c>
      <c r="EM435">
        <v>37.955</v>
      </c>
      <c r="EN435">
        <v>37.821</v>
      </c>
      <c r="EO435">
        <v>39.48875</v>
      </c>
      <c r="EP435">
        <v>1955.12892857143</v>
      </c>
      <c r="EQ435">
        <v>39.9014285714286</v>
      </c>
      <c r="ER435">
        <v>0</v>
      </c>
      <c r="ES435">
        <v>1659029701.3</v>
      </c>
      <c r="ET435">
        <v>0</v>
      </c>
      <c r="EU435">
        <v>811.448538461538</v>
      </c>
      <c r="EV435">
        <v>27.101743616864</v>
      </c>
      <c r="EW435">
        <v>528.181197035498</v>
      </c>
      <c r="EX435">
        <v>15998.5653846154</v>
      </c>
      <c r="EY435">
        <v>15</v>
      </c>
      <c r="EZ435">
        <v>0</v>
      </c>
      <c r="FA435" t="s">
        <v>420</v>
      </c>
      <c r="FB435">
        <v>1657551626.5</v>
      </c>
      <c r="FC435">
        <v>1657551629</v>
      </c>
      <c r="FD435">
        <v>0</v>
      </c>
      <c r="FE435">
        <v>0.403</v>
      </c>
      <c r="FF435">
        <v>0.009</v>
      </c>
      <c r="FG435">
        <v>9.41</v>
      </c>
      <c r="FH435">
        <v>0.087</v>
      </c>
      <c r="FI435">
        <v>417</v>
      </c>
      <c r="FJ435">
        <v>17</v>
      </c>
      <c r="FK435">
        <v>1.61</v>
      </c>
      <c r="FL435">
        <v>0.59</v>
      </c>
      <c r="FM435">
        <v>-56.4246756097561</v>
      </c>
      <c r="FN435">
        <v>-12.7845888501742</v>
      </c>
      <c r="FO435">
        <v>1.35997209526259</v>
      </c>
      <c r="FP435">
        <v>0</v>
      </c>
      <c r="FQ435">
        <v>809.495558823529</v>
      </c>
      <c r="FR435">
        <v>27.9631932804093</v>
      </c>
      <c r="FS435">
        <v>2.75226168163327</v>
      </c>
      <c r="FT435">
        <v>0</v>
      </c>
      <c r="FU435">
        <v>6.16967536585366</v>
      </c>
      <c r="FV435">
        <v>0.191284390243893</v>
      </c>
      <c r="FW435">
        <v>0.0207971691433798</v>
      </c>
      <c r="FX435">
        <v>0</v>
      </c>
      <c r="FY435">
        <v>0</v>
      </c>
      <c r="FZ435">
        <v>3</v>
      </c>
      <c r="GA435" t="s">
        <v>427</v>
      </c>
      <c r="GB435">
        <v>2.97265</v>
      </c>
      <c r="GC435">
        <v>2.70097</v>
      </c>
      <c r="GD435">
        <v>0.105541</v>
      </c>
      <c r="GE435">
        <v>0.115284</v>
      </c>
      <c r="GF435">
        <v>0.107076</v>
      </c>
      <c r="GG435">
        <v>0.0890975</v>
      </c>
      <c r="GH435">
        <v>34825.2</v>
      </c>
      <c r="GI435">
        <v>37664.8</v>
      </c>
      <c r="GJ435">
        <v>35282.4</v>
      </c>
      <c r="GK435">
        <v>38610.9</v>
      </c>
      <c r="GL435">
        <v>44664.4</v>
      </c>
      <c r="GM435">
        <v>50796.7</v>
      </c>
      <c r="GN435">
        <v>55153</v>
      </c>
      <c r="GO435">
        <v>61930.2</v>
      </c>
      <c r="GP435">
        <v>1.9882</v>
      </c>
      <c r="GQ435">
        <v>1.8466</v>
      </c>
      <c r="GR435">
        <v>0.133216</v>
      </c>
      <c r="GS435">
        <v>0</v>
      </c>
      <c r="GT435">
        <v>25.3396</v>
      </c>
      <c r="GU435">
        <v>999.9</v>
      </c>
      <c r="GV435">
        <v>55.775</v>
      </c>
      <c r="GW435">
        <v>29.275</v>
      </c>
      <c r="GX435">
        <v>25.2212</v>
      </c>
      <c r="GY435">
        <v>55.7355</v>
      </c>
      <c r="GZ435">
        <v>43.4175</v>
      </c>
      <c r="HA435">
        <v>1</v>
      </c>
      <c r="HB435">
        <v>-0.0387398</v>
      </c>
      <c r="HC435">
        <v>0.168192</v>
      </c>
      <c r="HD435">
        <v>20.1138</v>
      </c>
      <c r="HE435">
        <v>5.19932</v>
      </c>
      <c r="HF435">
        <v>12.0064</v>
      </c>
      <c r="HG435">
        <v>4.9752</v>
      </c>
      <c r="HH435">
        <v>3.2938</v>
      </c>
      <c r="HI435">
        <v>9999</v>
      </c>
      <c r="HJ435">
        <v>9999</v>
      </c>
      <c r="HK435">
        <v>9999</v>
      </c>
      <c r="HL435">
        <v>629.3</v>
      </c>
      <c r="HM435">
        <v>1.86319</v>
      </c>
      <c r="HN435">
        <v>1.86798</v>
      </c>
      <c r="HO435">
        <v>1.86783</v>
      </c>
      <c r="HP435">
        <v>1.86899</v>
      </c>
      <c r="HQ435">
        <v>1.86981</v>
      </c>
      <c r="HR435">
        <v>1.86584</v>
      </c>
      <c r="HS435">
        <v>1.86691</v>
      </c>
      <c r="HT435">
        <v>1.86835</v>
      </c>
      <c r="HU435">
        <v>5</v>
      </c>
      <c r="HV435">
        <v>0</v>
      </c>
      <c r="HW435">
        <v>0</v>
      </c>
      <c r="HX435">
        <v>0</v>
      </c>
      <c r="HY435" t="s">
        <v>422</v>
      </c>
      <c r="HZ435" t="s">
        <v>423</v>
      </c>
      <c r="IA435" t="s">
        <v>424</v>
      </c>
      <c r="IB435" t="s">
        <v>424</v>
      </c>
      <c r="IC435" t="s">
        <v>424</v>
      </c>
      <c r="ID435" t="s">
        <v>424</v>
      </c>
      <c r="IE435">
        <v>0</v>
      </c>
      <c r="IF435">
        <v>100</v>
      </c>
      <c r="IG435">
        <v>100</v>
      </c>
      <c r="IH435">
        <v>7.111</v>
      </c>
      <c r="II435">
        <v>0.532</v>
      </c>
      <c r="IJ435">
        <v>4.02706509432224</v>
      </c>
      <c r="IK435">
        <v>0.00601174518973114</v>
      </c>
      <c r="IL435">
        <v>2.77886958061485e-07</v>
      </c>
      <c r="IM435">
        <v>-3.54636231360687e-10</v>
      </c>
      <c r="IN435">
        <v>-0.0404303883988718</v>
      </c>
      <c r="IO435">
        <v>-0.0177815531441476</v>
      </c>
      <c r="IP435">
        <v>0.00205572605671414</v>
      </c>
      <c r="IQ435">
        <v>-1.65519735432211e-05</v>
      </c>
      <c r="IR435">
        <v>-4</v>
      </c>
      <c r="IS435">
        <v>1848</v>
      </c>
      <c r="IT435">
        <v>1</v>
      </c>
      <c r="IU435">
        <v>25</v>
      </c>
      <c r="IV435">
        <v>24634.6</v>
      </c>
      <c r="IW435">
        <v>24634.6</v>
      </c>
      <c r="IX435">
        <v>1.33911</v>
      </c>
      <c r="IY435">
        <v>2.61597</v>
      </c>
      <c r="IZ435">
        <v>1.54785</v>
      </c>
      <c r="JA435">
        <v>2.30347</v>
      </c>
      <c r="JB435">
        <v>1.34644</v>
      </c>
      <c r="JC435">
        <v>2.37061</v>
      </c>
      <c r="JD435">
        <v>33.6029</v>
      </c>
      <c r="JE435">
        <v>24.2188</v>
      </c>
      <c r="JF435">
        <v>18</v>
      </c>
      <c r="JG435">
        <v>502.559</v>
      </c>
      <c r="JH435">
        <v>411.241</v>
      </c>
      <c r="JI435">
        <v>24.9997</v>
      </c>
      <c r="JJ435">
        <v>26.7071</v>
      </c>
      <c r="JK435">
        <v>30.0002</v>
      </c>
      <c r="JL435">
        <v>26.6389</v>
      </c>
      <c r="JM435">
        <v>26.5796</v>
      </c>
      <c r="JN435">
        <v>26.8722</v>
      </c>
      <c r="JO435">
        <v>30.4624</v>
      </c>
      <c r="JP435">
        <v>74.0779</v>
      </c>
      <c r="JQ435">
        <v>25</v>
      </c>
      <c r="JR435">
        <v>588.987</v>
      </c>
      <c r="JS435">
        <v>19.211</v>
      </c>
      <c r="JT435">
        <v>102.31</v>
      </c>
      <c r="JU435">
        <v>103.084</v>
      </c>
    </row>
    <row r="436" spans="1:281">
      <c r="A436">
        <v>420</v>
      </c>
      <c r="B436">
        <v>1659029707.1</v>
      </c>
      <c r="C436">
        <v>6024</v>
      </c>
      <c r="D436" t="s">
        <v>1268</v>
      </c>
      <c r="E436" t="s">
        <v>1269</v>
      </c>
      <c r="F436">
        <v>5</v>
      </c>
      <c r="G436" t="s">
        <v>1199</v>
      </c>
      <c r="H436" t="s">
        <v>417</v>
      </c>
      <c r="I436">
        <v>1659029699.6</v>
      </c>
      <c r="J436">
        <f>(K436)/1000</f>
        <v>0</v>
      </c>
      <c r="K436">
        <f>IF(CZ436, AN436, AH436)</f>
        <v>0</v>
      </c>
      <c r="L436">
        <f>IF(CZ436, AI436, AG436)</f>
        <v>0</v>
      </c>
      <c r="M436">
        <f>DB436 - IF(AU436&gt;1, L436*CV436*100.0/(AW436*DP436), 0)</f>
        <v>0</v>
      </c>
      <c r="N436">
        <f>((T436-J436/2)*M436-L436)/(T436+J436/2)</f>
        <v>0</v>
      </c>
      <c r="O436">
        <f>N436*(DI436+DJ436)/1000.0</f>
        <v>0</v>
      </c>
      <c r="P436">
        <f>(DB436 - IF(AU436&gt;1, L436*CV436*100.0/(AW436*DP436), 0))*(DI436+DJ436)/1000.0</f>
        <v>0</v>
      </c>
      <c r="Q436">
        <f>2.0/((1/S436-1/R436)+SIGN(S436)*SQRT((1/S436-1/R436)*(1/S436-1/R436) + 4*CW436/((CW436+1)*(CW436+1))*(2*1/S436*1/R436-1/R436*1/R436)))</f>
        <v>0</v>
      </c>
      <c r="R436">
        <f>IF(LEFT(CX436,1)&lt;&gt;"0",IF(LEFT(CX436,1)="1",3.0,CY436),$D$5+$E$5*(DP436*DI436/($K$5*1000))+$F$5*(DP436*DI436/($K$5*1000))*MAX(MIN(CV436,$J$5),$I$5)*MAX(MIN(CV436,$J$5),$I$5)+$G$5*MAX(MIN(CV436,$J$5),$I$5)*(DP436*DI436/($K$5*1000))+$H$5*(DP436*DI436/($K$5*1000))*(DP436*DI436/($K$5*1000)))</f>
        <v>0</v>
      </c>
      <c r="S436">
        <f>J436*(1000-(1000*0.61365*exp(17.502*W436/(240.97+W436))/(DI436+DJ436)+DD436)/2)/(1000*0.61365*exp(17.502*W436/(240.97+W436))/(DI436+DJ436)-DD436)</f>
        <v>0</v>
      </c>
      <c r="T436">
        <f>1/((CW436+1)/(Q436/1.6)+1/(R436/1.37)) + CW436/((CW436+1)/(Q436/1.6) + CW436/(R436/1.37))</f>
        <v>0</v>
      </c>
      <c r="U436">
        <f>(CR436*CU436)</f>
        <v>0</v>
      </c>
      <c r="V436">
        <f>(DK436+(U436+2*0.95*5.67E-8*(((DK436+$B$7)+273)^4-(DK436+273)^4)-44100*J436)/(1.84*29.3*R436+8*0.95*5.67E-8*(DK436+273)^3))</f>
        <v>0</v>
      </c>
      <c r="W436">
        <f>($C$7*DL436+$D$7*DM436+$E$7*V436)</f>
        <v>0</v>
      </c>
      <c r="X436">
        <f>0.61365*exp(17.502*W436/(240.97+W436))</f>
        <v>0</v>
      </c>
      <c r="Y436">
        <f>(Z436/AA436*100)</f>
        <v>0</v>
      </c>
      <c r="Z436">
        <f>DD436*(DI436+DJ436)/1000</f>
        <v>0</v>
      </c>
      <c r="AA436">
        <f>0.61365*exp(17.502*DK436/(240.97+DK436))</f>
        <v>0</v>
      </c>
      <c r="AB436">
        <f>(X436-DD436*(DI436+DJ436)/1000)</f>
        <v>0</v>
      </c>
      <c r="AC436">
        <f>(-J436*44100)</f>
        <v>0</v>
      </c>
      <c r="AD436">
        <f>2*29.3*R436*0.92*(DK436-W436)</f>
        <v>0</v>
      </c>
      <c r="AE436">
        <f>2*0.95*5.67E-8*(((DK436+$B$7)+273)^4-(W436+273)^4)</f>
        <v>0</v>
      </c>
      <c r="AF436">
        <f>U436+AE436+AC436+AD436</f>
        <v>0</v>
      </c>
      <c r="AG436">
        <f>DH436*AU436*(DC436-DB436*(1000-AU436*DE436)/(1000-AU436*DD436))/(100*CV436)</f>
        <v>0</v>
      </c>
      <c r="AH436">
        <f>1000*DH436*AU436*(DD436-DE436)/(100*CV436*(1000-AU436*DD436))</f>
        <v>0</v>
      </c>
      <c r="AI436">
        <f>(AJ436 - AK436 - DI436*1E3/(8.314*(DK436+273.15)) * AM436/DH436 * AL436) * DH436/(100*CV436) * (1000 - DE436)/1000</f>
        <v>0</v>
      </c>
      <c r="AJ436">
        <v>593.451396628909</v>
      </c>
      <c r="AK436">
        <v>543.783909090909</v>
      </c>
      <c r="AL436">
        <v>3.21534004281522</v>
      </c>
      <c r="AM436">
        <v>66.0504921813524</v>
      </c>
      <c r="AN436">
        <f>(AP436 - AO436 + DI436*1E3/(8.314*(DK436+273.15)) * AR436/DH436 * AQ436) * DH436/(100*CV436) * 1000/(1000 - AP436)</f>
        <v>0</v>
      </c>
      <c r="AO436">
        <v>19.1714907046753</v>
      </c>
      <c r="AP436">
        <v>25.3604405594406</v>
      </c>
      <c r="AQ436">
        <v>5.80752580754509e-05</v>
      </c>
      <c r="AR436">
        <v>92.47</v>
      </c>
      <c r="AS436">
        <v>0</v>
      </c>
      <c r="AT436">
        <v>0</v>
      </c>
      <c r="AU436">
        <f>IF(AS436*$H$13&gt;=AW436,1.0,(AW436/(AW436-AS436*$H$13)))</f>
        <v>0</v>
      </c>
      <c r="AV436">
        <f>(AU436-1)*100</f>
        <v>0</v>
      </c>
      <c r="AW436">
        <f>MAX(0,($B$13+$C$13*DP436)/(1+$D$13*DP436)*DI436/(DK436+273)*$E$13)</f>
        <v>0</v>
      </c>
      <c r="AX436" t="s">
        <v>418</v>
      </c>
      <c r="AY436" t="s">
        <v>418</v>
      </c>
      <c r="AZ436">
        <v>0</v>
      </c>
      <c r="BA436">
        <v>0</v>
      </c>
      <c r="BB436">
        <f>1-AZ436/BA436</f>
        <v>0</v>
      </c>
      <c r="BC436">
        <v>0</v>
      </c>
      <c r="BD436" t="s">
        <v>418</v>
      </c>
      <c r="BE436" t="s">
        <v>418</v>
      </c>
      <c r="BF436">
        <v>0</v>
      </c>
      <c r="BG436">
        <v>0</v>
      </c>
      <c r="BH436">
        <f>1-BF436/BG436</f>
        <v>0</v>
      </c>
      <c r="BI436">
        <v>0.5</v>
      </c>
      <c r="BJ436">
        <f>CS436</f>
        <v>0</v>
      </c>
      <c r="BK436">
        <f>L436</f>
        <v>0</v>
      </c>
      <c r="BL436">
        <f>BH436*BI436*BJ436</f>
        <v>0</v>
      </c>
      <c r="BM436">
        <f>(BK436-BC436)/BJ436</f>
        <v>0</v>
      </c>
      <c r="BN436">
        <f>(BA436-BG436)/BG436</f>
        <v>0</v>
      </c>
      <c r="BO436">
        <f>AZ436/(BB436+AZ436/BG436)</f>
        <v>0</v>
      </c>
      <c r="BP436" t="s">
        <v>418</v>
      </c>
      <c r="BQ436">
        <v>0</v>
      </c>
      <c r="BR436">
        <f>IF(BQ436&lt;&gt;0, BQ436, BO436)</f>
        <v>0</v>
      </c>
      <c r="BS436">
        <f>1-BR436/BG436</f>
        <v>0</v>
      </c>
      <c r="BT436">
        <f>(BG436-BF436)/(BG436-BR436)</f>
        <v>0</v>
      </c>
      <c r="BU436">
        <f>(BA436-BG436)/(BA436-BR436)</f>
        <v>0</v>
      </c>
      <c r="BV436">
        <f>(BG436-BF436)/(BG436-AZ436)</f>
        <v>0</v>
      </c>
      <c r="BW436">
        <f>(BA436-BG436)/(BA436-AZ436)</f>
        <v>0</v>
      </c>
      <c r="BX436">
        <f>(BT436*BR436/BF436)</f>
        <v>0</v>
      </c>
      <c r="BY436">
        <f>(1-BX436)</f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f>$B$11*DQ436+$C$11*DR436+$F$11*EC436*(1-EF436)</f>
        <v>0</v>
      </c>
      <c r="CS436">
        <f>CR436*CT436</f>
        <v>0</v>
      </c>
      <c r="CT436">
        <f>($B$11*$D$9+$C$11*$D$9+$F$11*((EP436+EH436)/MAX(EP436+EH436+EQ436, 0.1)*$I$9+EQ436/MAX(EP436+EH436+EQ436, 0.1)*$J$9))/($B$11+$C$11+$F$11)</f>
        <v>0</v>
      </c>
      <c r="CU436">
        <f>($B$11*$K$9+$C$11*$K$9+$F$11*((EP436+EH436)/MAX(EP436+EH436+EQ436, 0.1)*$P$9+EQ436/MAX(EP436+EH436+EQ436, 0.1)*$Q$9))/($B$11+$C$11+$F$11)</f>
        <v>0</v>
      </c>
      <c r="CV436">
        <v>6</v>
      </c>
      <c r="CW436">
        <v>0.5</v>
      </c>
      <c r="CX436" t="s">
        <v>419</v>
      </c>
      <c r="CY436">
        <v>2</v>
      </c>
      <c r="CZ436" t="b">
        <v>1</v>
      </c>
      <c r="DA436">
        <v>1659029699.6</v>
      </c>
      <c r="DB436">
        <v>508.004740740741</v>
      </c>
      <c r="DC436">
        <v>566.182</v>
      </c>
      <c r="DD436">
        <v>25.3684703703704</v>
      </c>
      <c r="DE436">
        <v>19.1761296296296</v>
      </c>
      <c r="DF436">
        <v>500.941</v>
      </c>
      <c r="DG436">
        <v>24.8360703703704</v>
      </c>
      <c r="DH436">
        <v>500.08562962963</v>
      </c>
      <c r="DI436">
        <v>90.3671074074074</v>
      </c>
      <c r="DJ436">
        <v>0.0463686851851852</v>
      </c>
      <c r="DK436">
        <v>27.3786703703704</v>
      </c>
      <c r="DL436">
        <v>27.5095037037037</v>
      </c>
      <c r="DM436">
        <v>999.9</v>
      </c>
      <c r="DN436">
        <v>0</v>
      </c>
      <c r="DO436">
        <v>0</v>
      </c>
      <c r="DP436">
        <v>9992.77777777778</v>
      </c>
      <c r="DQ436">
        <v>0</v>
      </c>
      <c r="DR436">
        <v>18.0435333333333</v>
      </c>
      <c r="DS436">
        <v>-58.1772777777778</v>
      </c>
      <c r="DT436">
        <v>521.227333333333</v>
      </c>
      <c r="DU436">
        <v>577.251407407407</v>
      </c>
      <c r="DV436">
        <v>6.19234740740741</v>
      </c>
      <c r="DW436">
        <v>566.182</v>
      </c>
      <c r="DX436">
        <v>19.1761296296296</v>
      </c>
      <c r="DY436">
        <v>2.29247666666667</v>
      </c>
      <c r="DZ436">
        <v>1.73289148148148</v>
      </c>
      <c r="EA436">
        <v>19.6236222222222</v>
      </c>
      <c r="EB436">
        <v>15.1942518518519</v>
      </c>
      <c r="EC436">
        <v>2000.02703703704</v>
      </c>
      <c r="ED436">
        <v>0.979999259259259</v>
      </c>
      <c r="EE436">
        <v>0.0200008925925926</v>
      </c>
      <c r="EF436">
        <v>0</v>
      </c>
      <c r="EG436">
        <v>813.479259259259</v>
      </c>
      <c r="EH436">
        <v>5.00063</v>
      </c>
      <c r="EI436">
        <v>16039.2222222222</v>
      </c>
      <c r="EJ436">
        <v>17257.1185185185</v>
      </c>
      <c r="EK436">
        <v>38.5</v>
      </c>
      <c r="EL436">
        <v>38.5</v>
      </c>
      <c r="EM436">
        <v>37.9626666666667</v>
      </c>
      <c r="EN436">
        <v>37.8236666666667</v>
      </c>
      <c r="EO436">
        <v>39.493</v>
      </c>
      <c r="EP436">
        <v>1955.12777777778</v>
      </c>
      <c r="EQ436">
        <v>39.8985185185185</v>
      </c>
      <c r="ER436">
        <v>0</v>
      </c>
      <c r="ES436">
        <v>1659029706.1</v>
      </c>
      <c r="ET436">
        <v>0</v>
      </c>
      <c r="EU436">
        <v>813.512692307692</v>
      </c>
      <c r="EV436">
        <v>25.419213690638</v>
      </c>
      <c r="EW436">
        <v>502.249572795439</v>
      </c>
      <c r="EX436">
        <v>16039.4769230769</v>
      </c>
      <c r="EY436">
        <v>15</v>
      </c>
      <c r="EZ436">
        <v>0</v>
      </c>
      <c r="FA436" t="s">
        <v>420</v>
      </c>
      <c r="FB436">
        <v>1657551626.5</v>
      </c>
      <c r="FC436">
        <v>1657551629</v>
      </c>
      <c r="FD436">
        <v>0</v>
      </c>
      <c r="FE436">
        <v>0.403</v>
      </c>
      <c r="FF436">
        <v>0.009</v>
      </c>
      <c r="FG436">
        <v>9.41</v>
      </c>
      <c r="FH436">
        <v>0.087</v>
      </c>
      <c r="FI436">
        <v>417</v>
      </c>
      <c r="FJ436">
        <v>17</v>
      </c>
      <c r="FK436">
        <v>1.61</v>
      </c>
      <c r="FL436">
        <v>0.59</v>
      </c>
      <c r="FM436">
        <v>-57.415156097561</v>
      </c>
      <c r="FN436">
        <v>-12.5943763066203</v>
      </c>
      <c r="FO436">
        <v>1.34185396138415</v>
      </c>
      <c r="FP436">
        <v>0</v>
      </c>
      <c r="FQ436">
        <v>811.648617647059</v>
      </c>
      <c r="FR436">
        <v>26.489304818719</v>
      </c>
      <c r="FS436">
        <v>2.61080795489358</v>
      </c>
      <c r="FT436">
        <v>0</v>
      </c>
      <c r="FU436">
        <v>6.18054780487805</v>
      </c>
      <c r="FV436">
        <v>0.136760696864107</v>
      </c>
      <c r="FW436">
        <v>0.0172983461090438</v>
      </c>
      <c r="FX436">
        <v>0</v>
      </c>
      <c r="FY436">
        <v>0</v>
      </c>
      <c r="FZ436">
        <v>3</v>
      </c>
      <c r="GA436" t="s">
        <v>427</v>
      </c>
      <c r="GB436">
        <v>2.97307</v>
      </c>
      <c r="GC436">
        <v>2.70028</v>
      </c>
      <c r="GD436">
        <v>0.10788</v>
      </c>
      <c r="GE436">
        <v>0.117439</v>
      </c>
      <c r="GF436">
        <v>0.107098</v>
      </c>
      <c r="GG436">
        <v>0.0890992</v>
      </c>
      <c r="GH436">
        <v>34734.2</v>
      </c>
      <c r="GI436">
        <v>37572.9</v>
      </c>
      <c r="GJ436">
        <v>35282.5</v>
      </c>
      <c r="GK436">
        <v>38610.7</v>
      </c>
      <c r="GL436">
        <v>44663.7</v>
      </c>
      <c r="GM436">
        <v>50796.7</v>
      </c>
      <c r="GN436">
        <v>55153.4</v>
      </c>
      <c r="GO436">
        <v>61930.3</v>
      </c>
      <c r="GP436">
        <v>1.9884</v>
      </c>
      <c r="GQ436">
        <v>1.846</v>
      </c>
      <c r="GR436">
        <v>0.131279</v>
      </c>
      <c r="GS436">
        <v>0</v>
      </c>
      <c r="GT436">
        <v>25.3353</v>
      </c>
      <c r="GU436">
        <v>999.9</v>
      </c>
      <c r="GV436">
        <v>55.726</v>
      </c>
      <c r="GW436">
        <v>29.265</v>
      </c>
      <c r="GX436">
        <v>25.1828</v>
      </c>
      <c r="GY436">
        <v>55.8655</v>
      </c>
      <c r="GZ436">
        <v>43.0849</v>
      </c>
      <c r="HA436">
        <v>1</v>
      </c>
      <c r="HB436">
        <v>-0.0389024</v>
      </c>
      <c r="HC436">
        <v>0.16841</v>
      </c>
      <c r="HD436">
        <v>20.113</v>
      </c>
      <c r="HE436">
        <v>5.19812</v>
      </c>
      <c r="HF436">
        <v>12.0052</v>
      </c>
      <c r="HG436">
        <v>4.9748</v>
      </c>
      <c r="HH436">
        <v>3.2928</v>
      </c>
      <c r="HI436">
        <v>9999</v>
      </c>
      <c r="HJ436">
        <v>9999</v>
      </c>
      <c r="HK436">
        <v>9999</v>
      </c>
      <c r="HL436">
        <v>629.3</v>
      </c>
      <c r="HM436">
        <v>1.86316</v>
      </c>
      <c r="HN436">
        <v>1.86801</v>
      </c>
      <c r="HO436">
        <v>1.86783</v>
      </c>
      <c r="HP436">
        <v>1.86899</v>
      </c>
      <c r="HQ436">
        <v>1.86981</v>
      </c>
      <c r="HR436">
        <v>1.86584</v>
      </c>
      <c r="HS436">
        <v>1.86691</v>
      </c>
      <c r="HT436">
        <v>1.86829</v>
      </c>
      <c r="HU436">
        <v>5</v>
      </c>
      <c r="HV436">
        <v>0</v>
      </c>
      <c r="HW436">
        <v>0</v>
      </c>
      <c r="HX436">
        <v>0</v>
      </c>
      <c r="HY436" t="s">
        <v>422</v>
      </c>
      <c r="HZ436" t="s">
        <v>423</v>
      </c>
      <c r="IA436" t="s">
        <v>424</v>
      </c>
      <c r="IB436" t="s">
        <v>424</v>
      </c>
      <c r="IC436" t="s">
        <v>424</v>
      </c>
      <c r="ID436" t="s">
        <v>424</v>
      </c>
      <c r="IE436">
        <v>0</v>
      </c>
      <c r="IF436">
        <v>100</v>
      </c>
      <c r="IG436">
        <v>100</v>
      </c>
      <c r="IH436">
        <v>7.204</v>
      </c>
      <c r="II436">
        <v>0.5324</v>
      </c>
      <c r="IJ436">
        <v>4.02706509432224</v>
      </c>
      <c r="IK436">
        <v>0.00601174518973114</v>
      </c>
      <c r="IL436">
        <v>2.77886958061485e-07</v>
      </c>
      <c r="IM436">
        <v>-3.54636231360687e-10</v>
      </c>
      <c r="IN436">
        <v>-0.0404303883988718</v>
      </c>
      <c r="IO436">
        <v>-0.0177815531441476</v>
      </c>
      <c r="IP436">
        <v>0.00205572605671414</v>
      </c>
      <c r="IQ436">
        <v>-1.65519735432211e-05</v>
      </c>
      <c r="IR436">
        <v>-4</v>
      </c>
      <c r="IS436">
        <v>1848</v>
      </c>
      <c r="IT436">
        <v>1</v>
      </c>
      <c r="IU436">
        <v>25</v>
      </c>
      <c r="IV436">
        <v>24634.7</v>
      </c>
      <c r="IW436">
        <v>24634.6</v>
      </c>
      <c r="IX436">
        <v>1.36719</v>
      </c>
      <c r="IY436">
        <v>2.61963</v>
      </c>
      <c r="IZ436">
        <v>1.54785</v>
      </c>
      <c r="JA436">
        <v>2.30347</v>
      </c>
      <c r="JB436">
        <v>1.34644</v>
      </c>
      <c r="JC436">
        <v>2.41577</v>
      </c>
      <c r="JD436">
        <v>33.6029</v>
      </c>
      <c r="JE436">
        <v>24.2188</v>
      </c>
      <c r="JF436">
        <v>18</v>
      </c>
      <c r="JG436">
        <v>502.712</v>
      </c>
      <c r="JH436">
        <v>410.903</v>
      </c>
      <c r="JI436">
        <v>25</v>
      </c>
      <c r="JJ436">
        <v>26.7071</v>
      </c>
      <c r="JK436">
        <v>30.0001</v>
      </c>
      <c r="JL436">
        <v>26.6411</v>
      </c>
      <c r="JM436">
        <v>26.5796</v>
      </c>
      <c r="JN436">
        <v>27.5194</v>
      </c>
      <c r="JO436">
        <v>30.4624</v>
      </c>
      <c r="JP436">
        <v>74.0779</v>
      </c>
      <c r="JQ436">
        <v>25</v>
      </c>
      <c r="JR436">
        <v>609.374</v>
      </c>
      <c r="JS436">
        <v>19.1984</v>
      </c>
      <c r="JT436">
        <v>102.31</v>
      </c>
      <c r="JU436">
        <v>103.084</v>
      </c>
    </row>
    <row r="437" spans="1:281">
      <c r="A437">
        <v>421</v>
      </c>
      <c r="B437">
        <v>1659029712.1</v>
      </c>
      <c r="C437">
        <v>6029</v>
      </c>
      <c r="D437" t="s">
        <v>1270</v>
      </c>
      <c r="E437" t="s">
        <v>1271</v>
      </c>
      <c r="F437">
        <v>5</v>
      </c>
      <c r="G437" t="s">
        <v>1199</v>
      </c>
      <c r="H437" t="s">
        <v>417</v>
      </c>
      <c r="I437">
        <v>1659029704.31429</v>
      </c>
      <c r="J437">
        <f>(K437)/1000</f>
        <v>0</v>
      </c>
      <c r="K437">
        <f>IF(CZ437, AN437, AH437)</f>
        <v>0</v>
      </c>
      <c r="L437">
        <f>IF(CZ437, AI437, AG437)</f>
        <v>0</v>
      </c>
      <c r="M437">
        <f>DB437 - IF(AU437&gt;1, L437*CV437*100.0/(AW437*DP437), 0)</f>
        <v>0</v>
      </c>
      <c r="N437">
        <f>((T437-J437/2)*M437-L437)/(T437+J437/2)</f>
        <v>0</v>
      </c>
      <c r="O437">
        <f>N437*(DI437+DJ437)/1000.0</f>
        <v>0</v>
      </c>
      <c r="P437">
        <f>(DB437 - IF(AU437&gt;1, L437*CV437*100.0/(AW437*DP437), 0))*(DI437+DJ437)/1000.0</f>
        <v>0</v>
      </c>
      <c r="Q437">
        <f>2.0/((1/S437-1/R437)+SIGN(S437)*SQRT((1/S437-1/R437)*(1/S437-1/R437) + 4*CW437/((CW437+1)*(CW437+1))*(2*1/S437*1/R437-1/R437*1/R437)))</f>
        <v>0</v>
      </c>
      <c r="R437">
        <f>IF(LEFT(CX437,1)&lt;&gt;"0",IF(LEFT(CX437,1)="1",3.0,CY437),$D$5+$E$5*(DP437*DI437/($K$5*1000))+$F$5*(DP437*DI437/($K$5*1000))*MAX(MIN(CV437,$J$5),$I$5)*MAX(MIN(CV437,$J$5),$I$5)+$G$5*MAX(MIN(CV437,$J$5),$I$5)*(DP437*DI437/($K$5*1000))+$H$5*(DP437*DI437/($K$5*1000))*(DP437*DI437/($K$5*1000)))</f>
        <v>0</v>
      </c>
      <c r="S437">
        <f>J437*(1000-(1000*0.61365*exp(17.502*W437/(240.97+W437))/(DI437+DJ437)+DD437)/2)/(1000*0.61365*exp(17.502*W437/(240.97+W437))/(DI437+DJ437)-DD437)</f>
        <v>0</v>
      </c>
      <c r="T437">
        <f>1/((CW437+1)/(Q437/1.6)+1/(R437/1.37)) + CW437/((CW437+1)/(Q437/1.6) + CW437/(R437/1.37))</f>
        <v>0</v>
      </c>
      <c r="U437">
        <f>(CR437*CU437)</f>
        <v>0</v>
      </c>
      <c r="V437">
        <f>(DK437+(U437+2*0.95*5.67E-8*(((DK437+$B$7)+273)^4-(DK437+273)^4)-44100*J437)/(1.84*29.3*R437+8*0.95*5.67E-8*(DK437+273)^3))</f>
        <v>0</v>
      </c>
      <c r="W437">
        <f>($C$7*DL437+$D$7*DM437+$E$7*V437)</f>
        <v>0</v>
      </c>
      <c r="X437">
        <f>0.61365*exp(17.502*W437/(240.97+W437))</f>
        <v>0</v>
      </c>
      <c r="Y437">
        <f>(Z437/AA437*100)</f>
        <v>0</v>
      </c>
      <c r="Z437">
        <f>DD437*(DI437+DJ437)/1000</f>
        <v>0</v>
      </c>
      <c r="AA437">
        <f>0.61365*exp(17.502*DK437/(240.97+DK437))</f>
        <v>0</v>
      </c>
      <c r="AB437">
        <f>(X437-DD437*(DI437+DJ437)/1000)</f>
        <v>0</v>
      </c>
      <c r="AC437">
        <f>(-J437*44100)</f>
        <v>0</v>
      </c>
      <c r="AD437">
        <f>2*29.3*R437*0.92*(DK437-W437)</f>
        <v>0</v>
      </c>
      <c r="AE437">
        <f>2*0.95*5.67E-8*(((DK437+$B$7)+273)^4-(W437+273)^4)</f>
        <v>0</v>
      </c>
      <c r="AF437">
        <f>U437+AE437+AC437+AD437</f>
        <v>0</v>
      </c>
      <c r="AG437">
        <f>DH437*AU437*(DC437-DB437*(1000-AU437*DE437)/(1000-AU437*DD437))/(100*CV437)</f>
        <v>0</v>
      </c>
      <c r="AH437">
        <f>1000*DH437*AU437*(DD437-DE437)/(100*CV437*(1000-AU437*DD437))</f>
        <v>0</v>
      </c>
      <c r="AI437">
        <f>(AJ437 - AK437 - DI437*1E3/(8.314*(DK437+273.15)) * AM437/DH437 * AL437) * DH437/(100*CV437) * (1000 - DE437)/1000</f>
        <v>0</v>
      </c>
      <c r="AJ437">
        <v>610.633809219844</v>
      </c>
      <c r="AK437">
        <v>559.975109090909</v>
      </c>
      <c r="AL437">
        <v>3.30084148950571</v>
      </c>
      <c r="AM437">
        <v>66.0504921813524</v>
      </c>
      <c r="AN437">
        <f>(AP437 - AO437 + DI437*1E3/(8.314*(DK437+273.15)) * AR437/DH437 * AQ437) * DH437/(100*CV437) * 1000/(1000 - AP437)</f>
        <v>0</v>
      </c>
      <c r="AO437">
        <v>19.1710089765368</v>
      </c>
      <c r="AP437">
        <v>25.36196993007</v>
      </c>
      <c r="AQ437">
        <v>-9.67728772872809e-05</v>
      </c>
      <c r="AR437">
        <v>92.47</v>
      </c>
      <c r="AS437">
        <v>0</v>
      </c>
      <c r="AT437">
        <v>0</v>
      </c>
      <c r="AU437">
        <f>IF(AS437*$H$13&gt;=AW437,1.0,(AW437/(AW437-AS437*$H$13)))</f>
        <v>0</v>
      </c>
      <c r="AV437">
        <f>(AU437-1)*100</f>
        <v>0</v>
      </c>
      <c r="AW437">
        <f>MAX(0,($B$13+$C$13*DP437)/(1+$D$13*DP437)*DI437/(DK437+273)*$E$13)</f>
        <v>0</v>
      </c>
      <c r="AX437" t="s">
        <v>418</v>
      </c>
      <c r="AY437" t="s">
        <v>418</v>
      </c>
      <c r="AZ437">
        <v>0</v>
      </c>
      <c r="BA437">
        <v>0</v>
      </c>
      <c r="BB437">
        <f>1-AZ437/BA437</f>
        <v>0</v>
      </c>
      <c r="BC437">
        <v>0</v>
      </c>
      <c r="BD437" t="s">
        <v>418</v>
      </c>
      <c r="BE437" t="s">
        <v>418</v>
      </c>
      <c r="BF437">
        <v>0</v>
      </c>
      <c r="BG437">
        <v>0</v>
      </c>
      <c r="BH437">
        <f>1-BF437/BG437</f>
        <v>0</v>
      </c>
      <c r="BI437">
        <v>0.5</v>
      </c>
      <c r="BJ437">
        <f>CS437</f>
        <v>0</v>
      </c>
      <c r="BK437">
        <f>L437</f>
        <v>0</v>
      </c>
      <c r="BL437">
        <f>BH437*BI437*BJ437</f>
        <v>0</v>
      </c>
      <c r="BM437">
        <f>(BK437-BC437)/BJ437</f>
        <v>0</v>
      </c>
      <c r="BN437">
        <f>(BA437-BG437)/BG437</f>
        <v>0</v>
      </c>
      <c r="BO437">
        <f>AZ437/(BB437+AZ437/BG437)</f>
        <v>0</v>
      </c>
      <c r="BP437" t="s">
        <v>418</v>
      </c>
      <c r="BQ437">
        <v>0</v>
      </c>
      <c r="BR437">
        <f>IF(BQ437&lt;&gt;0, BQ437, BO437)</f>
        <v>0</v>
      </c>
      <c r="BS437">
        <f>1-BR437/BG437</f>
        <v>0</v>
      </c>
      <c r="BT437">
        <f>(BG437-BF437)/(BG437-BR437)</f>
        <v>0</v>
      </c>
      <c r="BU437">
        <f>(BA437-BG437)/(BA437-BR437)</f>
        <v>0</v>
      </c>
      <c r="BV437">
        <f>(BG437-BF437)/(BG437-AZ437)</f>
        <v>0</v>
      </c>
      <c r="BW437">
        <f>(BA437-BG437)/(BA437-AZ437)</f>
        <v>0</v>
      </c>
      <c r="BX437">
        <f>(BT437*BR437/BF437)</f>
        <v>0</v>
      </c>
      <c r="BY437">
        <f>(1-BX437)</f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f>$B$11*DQ437+$C$11*DR437+$F$11*EC437*(1-EF437)</f>
        <v>0</v>
      </c>
      <c r="CS437">
        <f>CR437*CT437</f>
        <v>0</v>
      </c>
      <c r="CT437">
        <f>($B$11*$D$9+$C$11*$D$9+$F$11*((EP437+EH437)/MAX(EP437+EH437+EQ437, 0.1)*$I$9+EQ437/MAX(EP437+EH437+EQ437, 0.1)*$J$9))/($B$11+$C$11+$F$11)</f>
        <v>0</v>
      </c>
      <c r="CU437">
        <f>($B$11*$K$9+$C$11*$K$9+$F$11*((EP437+EH437)/MAX(EP437+EH437+EQ437, 0.1)*$P$9+EQ437/MAX(EP437+EH437+EQ437, 0.1)*$Q$9))/($B$11+$C$11+$F$11)</f>
        <v>0</v>
      </c>
      <c r="CV437">
        <v>6</v>
      </c>
      <c r="CW437">
        <v>0.5</v>
      </c>
      <c r="CX437" t="s">
        <v>419</v>
      </c>
      <c r="CY437">
        <v>2</v>
      </c>
      <c r="CZ437" t="b">
        <v>1</v>
      </c>
      <c r="DA437">
        <v>1659029704.31429</v>
      </c>
      <c r="DB437">
        <v>522.778392857143</v>
      </c>
      <c r="DC437">
        <v>581.945035714286</v>
      </c>
      <c r="DD437">
        <v>25.3633892857143</v>
      </c>
      <c r="DE437">
        <v>19.172925</v>
      </c>
      <c r="DF437">
        <v>515.626392857143</v>
      </c>
      <c r="DG437">
        <v>24.8312428571429</v>
      </c>
      <c r="DH437">
        <v>500.093928571429</v>
      </c>
      <c r="DI437">
        <v>90.3674071428571</v>
      </c>
      <c r="DJ437">
        <v>0.0464856035714286</v>
      </c>
      <c r="DK437">
        <v>27.3690392857143</v>
      </c>
      <c r="DL437">
        <v>27.4935142857143</v>
      </c>
      <c r="DM437">
        <v>999.9</v>
      </c>
      <c r="DN437">
        <v>0</v>
      </c>
      <c r="DO437">
        <v>0</v>
      </c>
      <c r="DP437">
        <v>9990.89285714286</v>
      </c>
      <c r="DQ437">
        <v>0</v>
      </c>
      <c r="DR437">
        <v>17.9870035714286</v>
      </c>
      <c r="DS437">
        <v>-59.1666607142857</v>
      </c>
      <c r="DT437">
        <v>536.382892857143</v>
      </c>
      <c r="DU437">
        <v>593.32075</v>
      </c>
      <c r="DV437">
        <v>6.19047785714286</v>
      </c>
      <c r="DW437">
        <v>581.945035714286</v>
      </c>
      <c r="DX437">
        <v>19.172925</v>
      </c>
      <c r="DY437">
        <v>2.29202535714286</v>
      </c>
      <c r="DZ437">
        <v>1.73260714285714</v>
      </c>
      <c r="EA437">
        <v>19.62045</v>
      </c>
      <c r="EB437">
        <v>15.1916928571429</v>
      </c>
      <c r="EC437">
        <v>2000.01321428571</v>
      </c>
      <c r="ED437">
        <v>0.979997821428572</v>
      </c>
      <c r="EE437">
        <v>0.0200023428571429</v>
      </c>
      <c r="EF437">
        <v>0</v>
      </c>
      <c r="EG437">
        <v>815.375321428571</v>
      </c>
      <c r="EH437">
        <v>5.00063</v>
      </c>
      <c r="EI437">
        <v>16077.3535714286</v>
      </c>
      <c r="EJ437">
        <v>17256.9928571429</v>
      </c>
      <c r="EK437">
        <v>38.5</v>
      </c>
      <c r="EL437">
        <v>38.5</v>
      </c>
      <c r="EM437">
        <v>37.9685</v>
      </c>
      <c r="EN437">
        <v>37.83</v>
      </c>
      <c r="EO437">
        <v>39.48875</v>
      </c>
      <c r="EP437">
        <v>1955.11107142857</v>
      </c>
      <c r="EQ437">
        <v>39.9017857142857</v>
      </c>
      <c r="ER437">
        <v>0</v>
      </c>
      <c r="ES437">
        <v>1659029710.9</v>
      </c>
      <c r="ET437">
        <v>0</v>
      </c>
      <c r="EU437">
        <v>815.450615384615</v>
      </c>
      <c r="EV437">
        <v>22.5474188185174</v>
      </c>
      <c r="EW437">
        <v>471.565811981365</v>
      </c>
      <c r="EX437">
        <v>16078.4730769231</v>
      </c>
      <c r="EY437">
        <v>15</v>
      </c>
      <c r="EZ437">
        <v>0</v>
      </c>
      <c r="FA437" t="s">
        <v>420</v>
      </c>
      <c r="FB437">
        <v>1657551626.5</v>
      </c>
      <c r="FC437">
        <v>1657551629</v>
      </c>
      <c r="FD437">
        <v>0</v>
      </c>
      <c r="FE437">
        <v>0.403</v>
      </c>
      <c r="FF437">
        <v>0.009</v>
      </c>
      <c r="FG437">
        <v>9.41</v>
      </c>
      <c r="FH437">
        <v>0.087</v>
      </c>
      <c r="FI437">
        <v>417</v>
      </c>
      <c r="FJ437">
        <v>17</v>
      </c>
      <c r="FK437">
        <v>1.61</v>
      </c>
      <c r="FL437">
        <v>0.59</v>
      </c>
      <c r="FM437">
        <v>-58.4367219512195</v>
      </c>
      <c r="FN437">
        <v>-10.8810459930312</v>
      </c>
      <c r="FO437">
        <v>1.19131470346373</v>
      </c>
      <c r="FP437">
        <v>0</v>
      </c>
      <c r="FQ437">
        <v>813.963352941176</v>
      </c>
      <c r="FR437">
        <v>24.366203225573</v>
      </c>
      <c r="FS437">
        <v>2.40214084519172</v>
      </c>
      <c r="FT437">
        <v>0</v>
      </c>
      <c r="FU437">
        <v>6.18913268292683</v>
      </c>
      <c r="FV437">
        <v>0.0296738675958276</v>
      </c>
      <c r="FW437">
        <v>0.0093360708882897</v>
      </c>
      <c r="FX437">
        <v>1</v>
      </c>
      <c r="FY437">
        <v>1</v>
      </c>
      <c r="FZ437">
        <v>3</v>
      </c>
      <c r="GA437" t="s">
        <v>421</v>
      </c>
      <c r="GB437">
        <v>2.97305</v>
      </c>
      <c r="GC437">
        <v>2.70043</v>
      </c>
      <c r="GD437">
        <v>0.110215</v>
      </c>
      <c r="GE437">
        <v>0.120052</v>
      </c>
      <c r="GF437">
        <v>0.107055</v>
      </c>
      <c r="GG437">
        <v>0.0891047</v>
      </c>
      <c r="GH437">
        <v>34643.8</v>
      </c>
      <c r="GI437">
        <v>37462</v>
      </c>
      <c r="GJ437">
        <v>35282.9</v>
      </c>
      <c r="GK437">
        <v>38611.1</v>
      </c>
      <c r="GL437">
        <v>44666.2</v>
      </c>
      <c r="GM437">
        <v>50796.9</v>
      </c>
      <c r="GN437">
        <v>55153.9</v>
      </c>
      <c r="GO437">
        <v>61930.8</v>
      </c>
      <c r="GP437">
        <v>1.9882</v>
      </c>
      <c r="GQ437">
        <v>1.846</v>
      </c>
      <c r="GR437">
        <v>0.127852</v>
      </c>
      <c r="GS437">
        <v>0</v>
      </c>
      <c r="GT437">
        <v>25.3332</v>
      </c>
      <c r="GU437">
        <v>999.9</v>
      </c>
      <c r="GV437">
        <v>55.75</v>
      </c>
      <c r="GW437">
        <v>29.275</v>
      </c>
      <c r="GX437">
        <v>25.2087</v>
      </c>
      <c r="GY437">
        <v>56.1155</v>
      </c>
      <c r="GZ437">
        <v>43.2452</v>
      </c>
      <c r="HA437">
        <v>1</v>
      </c>
      <c r="HB437">
        <v>-0.0388211</v>
      </c>
      <c r="HC437">
        <v>0.170806</v>
      </c>
      <c r="HD437">
        <v>20.1136</v>
      </c>
      <c r="HE437">
        <v>5.19932</v>
      </c>
      <c r="HF437">
        <v>12.0076</v>
      </c>
      <c r="HG437">
        <v>4.9756</v>
      </c>
      <c r="HH437">
        <v>3.2936</v>
      </c>
      <c r="HI437">
        <v>9999</v>
      </c>
      <c r="HJ437">
        <v>9999</v>
      </c>
      <c r="HK437">
        <v>9999</v>
      </c>
      <c r="HL437">
        <v>629.3</v>
      </c>
      <c r="HM437">
        <v>1.86313</v>
      </c>
      <c r="HN437">
        <v>1.86801</v>
      </c>
      <c r="HO437">
        <v>1.86783</v>
      </c>
      <c r="HP437">
        <v>1.86896</v>
      </c>
      <c r="HQ437">
        <v>1.86981</v>
      </c>
      <c r="HR437">
        <v>1.86584</v>
      </c>
      <c r="HS437">
        <v>1.86691</v>
      </c>
      <c r="HT437">
        <v>1.86829</v>
      </c>
      <c r="HU437">
        <v>5</v>
      </c>
      <c r="HV437">
        <v>0</v>
      </c>
      <c r="HW437">
        <v>0</v>
      </c>
      <c r="HX437">
        <v>0</v>
      </c>
      <c r="HY437" t="s">
        <v>422</v>
      </c>
      <c r="HZ437" t="s">
        <v>423</v>
      </c>
      <c r="IA437" t="s">
        <v>424</v>
      </c>
      <c r="IB437" t="s">
        <v>424</v>
      </c>
      <c r="IC437" t="s">
        <v>424</v>
      </c>
      <c r="ID437" t="s">
        <v>424</v>
      </c>
      <c r="IE437">
        <v>0</v>
      </c>
      <c r="IF437">
        <v>100</v>
      </c>
      <c r="IG437">
        <v>100</v>
      </c>
      <c r="IH437">
        <v>7.299</v>
      </c>
      <c r="II437">
        <v>0.5318</v>
      </c>
      <c r="IJ437">
        <v>4.02706509432224</v>
      </c>
      <c r="IK437">
        <v>0.00601174518973114</v>
      </c>
      <c r="IL437">
        <v>2.77886958061485e-07</v>
      </c>
      <c r="IM437">
        <v>-3.54636231360687e-10</v>
      </c>
      <c r="IN437">
        <v>-0.0404303883988718</v>
      </c>
      <c r="IO437">
        <v>-0.0177815531441476</v>
      </c>
      <c r="IP437">
        <v>0.00205572605671414</v>
      </c>
      <c r="IQ437">
        <v>-1.65519735432211e-05</v>
      </c>
      <c r="IR437">
        <v>-4</v>
      </c>
      <c r="IS437">
        <v>1848</v>
      </c>
      <c r="IT437">
        <v>1</v>
      </c>
      <c r="IU437">
        <v>25</v>
      </c>
      <c r="IV437">
        <v>24634.8</v>
      </c>
      <c r="IW437">
        <v>24634.7</v>
      </c>
      <c r="IX437">
        <v>1.40137</v>
      </c>
      <c r="IY437">
        <v>2.62085</v>
      </c>
      <c r="IZ437">
        <v>1.54785</v>
      </c>
      <c r="JA437">
        <v>2.30347</v>
      </c>
      <c r="JB437">
        <v>1.34644</v>
      </c>
      <c r="JC437">
        <v>2.27417</v>
      </c>
      <c r="JD437">
        <v>33.6029</v>
      </c>
      <c r="JE437">
        <v>24.2101</v>
      </c>
      <c r="JF437">
        <v>18</v>
      </c>
      <c r="JG437">
        <v>502.58</v>
      </c>
      <c r="JH437">
        <v>410.919</v>
      </c>
      <c r="JI437">
        <v>25.0003</v>
      </c>
      <c r="JJ437">
        <v>26.7094</v>
      </c>
      <c r="JK437">
        <v>30.0001</v>
      </c>
      <c r="JL437">
        <v>26.6411</v>
      </c>
      <c r="JM437">
        <v>26.5819</v>
      </c>
      <c r="JN437">
        <v>28.1229</v>
      </c>
      <c r="JO437">
        <v>30.4624</v>
      </c>
      <c r="JP437">
        <v>74.0779</v>
      </c>
      <c r="JQ437">
        <v>25</v>
      </c>
      <c r="JR437">
        <v>622.878</v>
      </c>
      <c r="JS437">
        <v>19.1939</v>
      </c>
      <c r="JT437">
        <v>102.311</v>
      </c>
      <c r="JU437">
        <v>103.085</v>
      </c>
    </row>
    <row r="438" spans="1:281">
      <c r="A438">
        <v>422</v>
      </c>
      <c r="B438">
        <v>1659029717.1</v>
      </c>
      <c r="C438">
        <v>6034</v>
      </c>
      <c r="D438" t="s">
        <v>1272</v>
      </c>
      <c r="E438" t="s">
        <v>1273</v>
      </c>
      <c r="F438">
        <v>5</v>
      </c>
      <c r="G438" t="s">
        <v>1199</v>
      </c>
      <c r="H438" t="s">
        <v>417</v>
      </c>
      <c r="I438">
        <v>1659029709.6</v>
      </c>
      <c r="J438">
        <f>(K438)/1000</f>
        <v>0</v>
      </c>
      <c r="K438">
        <f>IF(CZ438, AN438, AH438)</f>
        <v>0</v>
      </c>
      <c r="L438">
        <f>IF(CZ438, AI438, AG438)</f>
        <v>0</v>
      </c>
      <c r="M438">
        <f>DB438 - IF(AU438&gt;1, L438*CV438*100.0/(AW438*DP438), 0)</f>
        <v>0</v>
      </c>
      <c r="N438">
        <f>((T438-J438/2)*M438-L438)/(T438+J438/2)</f>
        <v>0</v>
      </c>
      <c r="O438">
        <f>N438*(DI438+DJ438)/1000.0</f>
        <v>0</v>
      </c>
      <c r="P438">
        <f>(DB438 - IF(AU438&gt;1, L438*CV438*100.0/(AW438*DP438), 0))*(DI438+DJ438)/1000.0</f>
        <v>0</v>
      </c>
      <c r="Q438">
        <f>2.0/((1/S438-1/R438)+SIGN(S438)*SQRT((1/S438-1/R438)*(1/S438-1/R438) + 4*CW438/((CW438+1)*(CW438+1))*(2*1/S438*1/R438-1/R438*1/R438)))</f>
        <v>0</v>
      </c>
      <c r="R438">
        <f>IF(LEFT(CX438,1)&lt;&gt;"0",IF(LEFT(CX438,1)="1",3.0,CY438),$D$5+$E$5*(DP438*DI438/($K$5*1000))+$F$5*(DP438*DI438/($K$5*1000))*MAX(MIN(CV438,$J$5),$I$5)*MAX(MIN(CV438,$J$5),$I$5)+$G$5*MAX(MIN(CV438,$J$5),$I$5)*(DP438*DI438/($K$5*1000))+$H$5*(DP438*DI438/($K$5*1000))*(DP438*DI438/($K$5*1000)))</f>
        <v>0</v>
      </c>
      <c r="S438">
        <f>J438*(1000-(1000*0.61365*exp(17.502*W438/(240.97+W438))/(DI438+DJ438)+DD438)/2)/(1000*0.61365*exp(17.502*W438/(240.97+W438))/(DI438+DJ438)-DD438)</f>
        <v>0</v>
      </c>
      <c r="T438">
        <f>1/((CW438+1)/(Q438/1.6)+1/(R438/1.37)) + CW438/((CW438+1)/(Q438/1.6) + CW438/(R438/1.37))</f>
        <v>0</v>
      </c>
      <c r="U438">
        <f>(CR438*CU438)</f>
        <v>0</v>
      </c>
      <c r="V438">
        <f>(DK438+(U438+2*0.95*5.67E-8*(((DK438+$B$7)+273)^4-(DK438+273)^4)-44100*J438)/(1.84*29.3*R438+8*0.95*5.67E-8*(DK438+273)^3))</f>
        <v>0</v>
      </c>
      <c r="W438">
        <f>($C$7*DL438+$D$7*DM438+$E$7*V438)</f>
        <v>0</v>
      </c>
      <c r="X438">
        <f>0.61365*exp(17.502*W438/(240.97+W438))</f>
        <v>0</v>
      </c>
      <c r="Y438">
        <f>(Z438/AA438*100)</f>
        <v>0</v>
      </c>
      <c r="Z438">
        <f>DD438*(DI438+DJ438)/1000</f>
        <v>0</v>
      </c>
      <c r="AA438">
        <f>0.61365*exp(17.502*DK438/(240.97+DK438))</f>
        <v>0</v>
      </c>
      <c r="AB438">
        <f>(X438-DD438*(DI438+DJ438)/1000)</f>
        <v>0</v>
      </c>
      <c r="AC438">
        <f>(-J438*44100)</f>
        <v>0</v>
      </c>
      <c r="AD438">
        <f>2*29.3*R438*0.92*(DK438-W438)</f>
        <v>0</v>
      </c>
      <c r="AE438">
        <f>2*0.95*5.67E-8*(((DK438+$B$7)+273)^4-(W438+273)^4)</f>
        <v>0</v>
      </c>
      <c r="AF438">
        <f>U438+AE438+AC438+AD438</f>
        <v>0</v>
      </c>
      <c r="AG438">
        <f>DH438*AU438*(DC438-DB438*(1000-AU438*DE438)/(1000-AU438*DD438))/(100*CV438)</f>
        <v>0</v>
      </c>
      <c r="AH438">
        <f>1000*DH438*AU438*(DD438-DE438)/(100*CV438*(1000-AU438*DD438))</f>
        <v>0</v>
      </c>
      <c r="AI438">
        <f>(AJ438 - AK438 - DI438*1E3/(8.314*(DK438+273.15)) * AM438/DH438 * AL438) * DH438/(100*CV438) * (1000 - DE438)/1000</f>
        <v>0</v>
      </c>
      <c r="AJ438">
        <v>628.392189455225</v>
      </c>
      <c r="AK438">
        <v>576.493763636363</v>
      </c>
      <c r="AL438">
        <v>3.30297463670352</v>
      </c>
      <c r="AM438">
        <v>66.0504921813524</v>
      </c>
      <c r="AN438">
        <f>(AP438 - AO438 + DI438*1E3/(8.314*(DK438+273.15)) * AR438/DH438 * AQ438) * DH438/(100*CV438) * 1000/(1000 - AP438)</f>
        <v>0</v>
      </c>
      <c r="AO438">
        <v>19.1724756140693</v>
      </c>
      <c r="AP438">
        <v>25.3617811188811</v>
      </c>
      <c r="AQ438">
        <v>4.01943761954408e-05</v>
      </c>
      <c r="AR438">
        <v>92.47</v>
      </c>
      <c r="AS438">
        <v>0</v>
      </c>
      <c r="AT438">
        <v>0</v>
      </c>
      <c r="AU438">
        <f>IF(AS438*$H$13&gt;=AW438,1.0,(AW438/(AW438-AS438*$H$13)))</f>
        <v>0</v>
      </c>
      <c r="AV438">
        <f>(AU438-1)*100</f>
        <v>0</v>
      </c>
      <c r="AW438">
        <f>MAX(0,($B$13+$C$13*DP438)/(1+$D$13*DP438)*DI438/(DK438+273)*$E$13)</f>
        <v>0</v>
      </c>
      <c r="AX438" t="s">
        <v>418</v>
      </c>
      <c r="AY438" t="s">
        <v>418</v>
      </c>
      <c r="AZ438">
        <v>0</v>
      </c>
      <c r="BA438">
        <v>0</v>
      </c>
      <c r="BB438">
        <f>1-AZ438/BA438</f>
        <v>0</v>
      </c>
      <c r="BC438">
        <v>0</v>
      </c>
      <c r="BD438" t="s">
        <v>418</v>
      </c>
      <c r="BE438" t="s">
        <v>418</v>
      </c>
      <c r="BF438">
        <v>0</v>
      </c>
      <c r="BG438">
        <v>0</v>
      </c>
      <c r="BH438">
        <f>1-BF438/BG438</f>
        <v>0</v>
      </c>
      <c r="BI438">
        <v>0.5</v>
      </c>
      <c r="BJ438">
        <f>CS438</f>
        <v>0</v>
      </c>
      <c r="BK438">
        <f>L438</f>
        <v>0</v>
      </c>
      <c r="BL438">
        <f>BH438*BI438*BJ438</f>
        <v>0</v>
      </c>
      <c r="BM438">
        <f>(BK438-BC438)/BJ438</f>
        <v>0</v>
      </c>
      <c r="BN438">
        <f>(BA438-BG438)/BG438</f>
        <v>0</v>
      </c>
      <c r="BO438">
        <f>AZ438/(BB438+AZ438/BG438)</f>
        <v>0</v>
      </c>
      <c r="BP438" t="s">
        <v>418</v>
      </c>
      <c r="BQ438">
        <v>0</v>
      </c>
      <c r="BR438">
        <f>IF(BQ438&lt;&gt;0, BQ438, BO438)</f>
        <v>0</v>
      </c>
      <c r="BS438">
        <f>1-BR438/BG438</f>
        <v>0</v>
      </c>
      <c r="BT438">
        <f>(BG438-BF438)/(BG438-BR438)</f>
        <v>0</v>
      </c>
      <c r="BU438">
        <f>(BA438-BG438)/(BA438-BR438)</f>
        <v>0</v>
      </c>
      <c r="BV438">
        <f>(BG438-BF438)/(BG438-AZ438)</f>
        <v>0</v>
      </c>
      <c r="BW438">
        <f>(BA438-BG438)/(BA438-AZ438)</f>
        <v>0</v>
      </c>
      <c r="BX438">
        <f>(BT438*BR438/BF438)</f>
        <v>0</v>
      </c>
      <c r="BY438">
        <f>(1-BX438)</f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f>$B$11*DQ438+$C$11*DR438+$F$11*EC438*(1-EF438)</f>
        <v>0</v>
      </c>
      <c r="CS438">
        <f>CR438*CT438</f>
        <v>0</v>
      </c>
      <c r="CT438">
        <f>($B$11*$D$9+$C$11*$D$9+$F$11*((EP438+EH438)/MAX(EP438+EH438+EQ438, 0.1)*$I$9+EQ438/MAX(EP438+EH438+EQ438, 0.1)*$J$9))/($B$11+$C$11+$F$11)</f>
        <v>0</v>
      </c>
      <c r="CU438">
        <f>($B$11*$K$9+$C$11*$K$9+$F$11*((EP438+EH438)/MAX(EP438+EH438+EQ438, 0.1)*$P$9+EQ438/MAX(EP438+EH438+EQ438, 0.1)*$Q$9))/($B$11+$C$11+$F$11)</f>
        <v>0</v>
      </c>
      <c r="CV438">
        <v>6</v>
      </c>
      <c r="CW438">
        <v>0.5</v>
      </c>
      <c r="CX438" t="s">
        <v>419</v>
      </c>
      <c r="CY438">
        <v>2</v>
      </c>
      <c r="CZ438" t="b">
        <v>1</v>
      </c>
      <c r="DA438">
        <v>1659029709.6</v>
      </c>
      <c r="DB438">
        <v>539.492851851852</v>
      </c>
      <c r="DC438">
        <v>599.825222222222</v>
      </c>
      <c r="DD438">
        <v>25.3613333333333</v>
      </c>
      <c r="DE438">
        <v>19.1687962962963</v>
      </c>
      <c r="DF438">
        <v>532.241037037037</v>
      </c>
      <c r="DG438">
        <v>24.8293</v>
      </c>
      <c r="DH438">
        <v>500.098740740741</v>
      </c>
      <c r="DI438">
        <v>90.3674666666667</v>
      </c>
      <c r="DJ438">
        <v>0.0467384296296296</v>
      </c>
      <c r="DK438">
        <v>27.357737037037</v>
      </c>
      <c r="DL438">
        <v>27.454537037037</v>
      </c>
      <c r="DM438">
        <v>999.9</v>
      </c>
      <c r="DN438">
        <v>0</v>
      </c>
      <c r="DO438">
        <v>0</v>
      </c>
      <c r="DP438">
        <v>9978.51851851852</v>
      </c>
      <c r="DQ438">
        <v>0</v>
      </c>
      <c r="DR438">
        <v>17.967937037037</v>
      </c>
      <c r="DS438">
        <v>-60.3323962962963</v>
      </c>
      <c r="DT438">
        <v>553.531222222222</v>
      </c>
      <c r="DU438">
        <v>611.547851851852</v>
      </c>
      <c r="DV438">
        <v>6.19255481481481</v>
      </c>
      <c r="DW438">
        <v>599.825222222222</v>
      </c>
      <c r="DX438">
        <v>19.1687962962963</v>
      </c>
      <c r="DY438">
        <v>2.29184148148148</v>
      </c>
      <c r="DZ438">
        <v>1.73223481481482</v>
      </c>
      <c r="EA438">
        <v>19.619162962963</v>
      </c>
      <c r="EB438">
        <v>15.1883481481481</v>
      </c>
      <c r="EC438">
        <v>1999.99740740741</v>
      </c>
      <c r="ED438">
        <v>0.980001629629629</v>
      </c>
      <c r="EE438">
        <v>0.0199985814814815</v>
      </c>
      <c r="EF438">
        <v>0</v>
      </c>
      <c r="EG438">
        <v>817.310222222222</v>
      </c>
      <c r="EH438">
        <v>5.00063</v>
      </c>
      <c r="EI438">
        <v>16116.962962963</v>
      </c>
      <c r="EJ438">
        <v>17256.8703703704</v>
      </c>
      <c r="EK438">
        <v>38.5</v>
      </c>
      <c r="EL438">
        <v>38.5</v>
      </c>
      <c r="EM438">
        <v>37.9813333333333</v>
      </c>
      <c r="EN438">
        <v>37.8423333333333</v>
      </c>
      <c r="EO438">
        <v>39.4883333333333</v>
      </c>
      <c r="EP438">
        <v>1955.10296296296</v>
      </c>
      <c r="EQ438">
        <v>39.8940740740741</v>
      </c>
      <c r="ER438">
        <v>0</v>
      </c>
      <c r="ES438">
        <v>1659029716.3</v>
      </c>
      <c r="ET438">
        <v>0</v>
      </c>
      <c r="EU438">
        <v>817.52564</v>
      </c>
      <c r="EV438">
        <v>21.071153882947</v>
      </c>
      <c r="EW438">
        <v>425.400000663278</v>
      </c>
      <c r="EX438">
        <v>16120.816</v>
      </c>
      <c r="EY438">
        <v>15</v>
      </c>
      <c r="EZ438">
        <v>0</v>
      </c>
      <c r="FA438" t="s">
        <v>420</v>
      </c>
      <c r="FB438">
        <v>1657551626.5</v>
      </c>
      <c r="FC438">
        <v>1657551629</v>
      </c>
      <c r="FD438">
        <v>0</v>
      </c>
      <c r="FE438">
        <v>0.403</v>
      </c>
      <c r="FF438">
        <v>0.009</v>
      </c>
      <c r="FG438">
        <v>9.41</v>
      </c>
      <c r="FH438">
        <v>0.087</v>
      </c>
      <c r="FI438">
        <v>417</v>
      </c>
      <c r="FJ438">
        <v>17</v>
      </c>
      <c r="FK438">
        <v>1.61</v>
      </c>
      <c r="FL438">
        <v>0.59</v>
      </c>
      <c r="FM438">
        <v>-59.4721463414634</v>
      </c>
      <c r="FN438">
        <v>-14.5587386759582</v>
      </c>
      <c r="FO438">
        <v>1.51486138029557</v>
      </c>
      <c r="FP438">
        <v>0</v>
      </c>
      <c r="FQ438">
        <v>815.852558823529</v>
      </c>
      <c r="FR438">
        <v>22.5318105497332</v>
      </c>
      <c r="FS438">
        <v>2.22327343706337</v>
      </c>
      <c r="FT438">
        <v>0</v>
      </c>
      <c r="FU438">
        <v>6.19089731707317</v>
      </c>
      <c r="FV438">
        <v>-0.00644508710802227</v>
      </c>
      <c r="FW438">
        <v>0.00512311358471612</v>
      </c>
      <c r="FX438">
        <v>1</v>
      </c>
      <c r="FY438">
        <v>1</v>
      </c>
      <c r="FZ438">
        <v>3</v>
      </c>
      <c r="GA438" t="s">
        <v>421</v>
      </c>
      <c r="GB438">
        <v>2.97391</v>
      </c>
      <c r="GC438">
        <v>2.7005</v>
      </c>
      <c r="GD438">
        <v>0.112532</v>
      </c>
      <c r="GE438">
        <v>0.122217</v>
      </c>
      <c r="GF438">
        <v>0.107068</v>
      </c>
      <c r="GG438">
        <v>0.088984</v>
      </c>
      <c r="GH438">
        <v>34553.2</v>
      </c>
      <c r="GI438">
        <v>37369.9</v>
      </c>
      <c r="GJ438">
        <v>35282.5</v>
      </c>
      <c r="GK438">
        <v>38611.1</v>
      </c>
      <c r="GL438">
        <v>44665.6</v>
      </c>
      <c r="GM438">
        <v>50803.2</v>
      </c>
      <c r="GN438">
        <v>55153.9</v>
      </c>
      <c r="GO438">
        <v>61930.2</v>
      </c>
      <c r="GP438">
        <v>1.9886</v>
      </c>
      <c r="GQ438">
        <v>1.8458</v>
      </c>
      <c r="GR438">
        <v>0.126213</v>
      </c>
      <c r="GS438">
        <v>0</v>
      </c>
      <c r="GT438">
        <v>25.3319</v>
      </c>
      <c r="GU438">
        <v>999.9</v>
      </c>
      <c r="GV438">
        <v>55.726</v>
      </c>
      <c r="GW438">
        <v>29.275</v>
      </c>
      <c r="GX438">
        <v>25.1959</v>
      </c>
      <c r="GY438">
        <v>56.2454</v>
      </c>
      <c r="GZ438">
        <v>42.9728</v>
      </c>
      <c r="HA438">
        <v>1</v>
      </c>
      <c r="HB438">
        <v>-0.0388211</v>
      </c>
      <c r="HC438">
        <v>0.172549</v>
      </c>
      <c r="HD438">
        <v>20.1137</v>
      </c>
      <c r="HE438">
        <v>5.19932</v>
      </c>
      <c r="HF438">
        <v>12.0076</v>
      </c>
      <c r="HG438">
        <v>4.9752</v>
      </c>
      <c r="HH438">
        <v>3.2934</v>
      </c>
      <c r="HI438">
        <v>9999</v>
      </c>
      <c r="HJ438">
        <v>9999</v>
      </c>
      <c r="HK438">
        <v>9999</v>
      </c>
      <c r="HL438">
        <v>629.3</v>
      </c>
      <c r="HM438">
        <v>1.86313</v>
      </c>
      <c r="HN438">
        <v>1.86798</v>
      </c>
      <c r="HO438">
        <v>1.8678</v>
      </c>
      <c r="HP438">
        <v>1.86896</v>
      </c>
      <c r="HQ438">
        <v>1.86981</v>
      </c>
      <c r="HR438">
        <v>1.86584</v>
      </c>
      <c r="HS438">
        <v>1.86691</v>
      </c>
      <c r="HT438">
        <v>1.86832</v>
      </c>
      <c r="HU438">
        <v>5</v>
      </c>
      <c r="HV438">
        <v>0</v>
      </c>
      <c r="HW438">
        <v>0</v>
      </c>
      <c r="HX438">
        <v>0</v>
      </c>
      <c r="HY438" t="s">
        <v>422</v>
      </c>
      <c r="HZ438" t="s">
        <v>423</v>
      </c>
      <c r="IA438" t="s">
        <v>424</v>
      </c>
      <c r="IB438" t="s">
        <v>424</v>
      </c>
      <c r="IC438" t="s">
        <v>424</v>
      </c>
      <c r="ID438" t="s">
        <v>424</v>
      </c>
      <c r="IE438">
        <v>0</v>
      </c>
      <c r="IF438">
        <v>100</v>
      </c>
      <c r="IG438">
        <v>100</v>
      </c>
      <c r="IH438">
        <v>7.394</v>
      </c>
      <c r="II438">
        <v>0.5319</v>
      </c>
      <c r="IJ438">
        <v>4.02706509432224</v>
      </c>
      <c r="IK438">
        <v>0.00601174518973114</v>
      </c>
      <c r="IL438">
        <v>2.77886958061485e-07</v>
      </c>
      <c r="IM438">
        <v>-3.54636231360687e-10</v>
      </c>
      <c r="IN438">
        <v>-0.0404303883988718</v>
      </c>
      <c r="IO438">
        <v>-0.0177815531441476</v>
      </c>
      <c r="IP438">
        <v>0.00205572605671414</v>
      </c>
      <c r="IQ438">
        <v>-1.65519735432211e-05</v>
      </c>
      <c r="IR438">
        <v>-4</v>
      </c>
      <c r="IS438">
        <v>1848</v>
      </c>
      <c r="IT438">
        <v>1</v>
      </c>
      <c r="IU438">
        <v>25</v>
      </c>
      <c r="IV438">
        <v>24634.8</v>
      </c>
      <c r="IW438">
        <v>24634.8</v>
      </c>
      <c r="IX438">
        <v>1.42944</v>
      </c>
      <c r="IY438">
        <v>2.60864</v>
      </c>
      <c r="IZ438">
        <v>1.54785</v>
      </c>
      <c r="JA438">
        <v>2.30347</v>
      </c>
      <c r="JB438">
        <v>1.34644</v>
      </c>
      <c r="JC438">
        <v>2.43286</v>
      </c>
      <c r="JD438">
        <v>33.6029</v>
      </c>
      <c r="JE438">
        <v>24.2188</v>
      </c>
      <c r="JF438">
        <v>18</v>
      </c>
      <c r="JG438">
        <v>502.845</v>
      </c>
      <c r="JH438">
        <v>410.807</v>
      </c>
      <c r="JI438">
        <v>25.0002</v>
      </c>
      <c r="JJ438">
        <v>26.7094</v>
      </c>
      <c r="JK438">
        <v>30.0001</v>
      </c>
      <c r="JL438">
        <v>26.6411</v>
      </c>
      <c r="JM438">
        <v>26.5819</v>
      </c>
      <c r="JN438">
        <v>28.7596</v>
      </c>
      <c r="JO438">
        <v>30.4624</v>
      </c>
      <c r="JP438">
        <v>73.7051</v>
      </c>
      <c r="JQ438">
        <v>25</v>
      </c>
      <c r="JR438">
        <v>643.005</v>
      </c>
      <c r="JS438">
        <v>19.1878</v>
      </c>
      <c r="JT438">
        <v>102.311</v>
      </c>
      <c r="JU438">
        <v>103.084</v>
      </c>
    </row>
    <row r="439" spans="1:281">
      <c r="A439">
        <v>423</v>
      </c>
      <c r="B439">
        <v>1659029722.1</v>
      </c>
      <c r="C439">
        <v>6039</v>
      </c>
      <c r="D439" t="s">
        <v>1274</v>
      </c>
      <c r="E439" t="s">
        <v>1275</v>
      </c>
      <c r="F439">
        <v>5</v>
      </c>
      <c r="G439" t="s">
        <v>1199</v>
      </c>
      <c r="H439" t="s">
        <v>417</v>
      </c>
      <c r="I439">
        <v>1659029714.31429</v>
      </c>
      <c r="J439">
        <f>(K439)/1000</f>
        <v>0</v>
      </c>
      <c r="K439">
        <f>IF(CZ439, AN439, AH439)</f>
        <v>0</v>
      </c>
      <c r="L439">
        <f>IF(CZ439, AI439, AG439)</f>
        <v>0</v>
      </c>
      <c r="M439">
        <f>DB439 - IF(AU439&gt;1, L439*CV439*100.0/(AW439*DP439), 0)</f>
        <v>0</v>
      </c>
      <c r="N439">
        <f>((T439-J439/2)*M439-L439)/(T439+J439/2)</f>
        <v>0</v>
      </c>
      <c r="O439">
        <f>N439*(DI439+DJ439)/1000.0</f>
        <v>0</v>
      </c>
      <c r="P439">
        <f>(DB439 - IF(AU439&gt;1, L439*CV439*100.0/(AW439*DP439), 0))*(DI439+DJ439)/1000.0</f>
        <v>0</v>
      </c>
      <c r="Q439">
        <f>2.0/((1/S439-1/R439)+SIGN(S439)*SQRT((1/S439-1/R439)*(1/S439-1/R439) + 4*CW439/((CW439+1)*(CW439+1))*(2*1/S439*1/R439-1/R439*1/R439)))</f>
        <v>0</v>
      </c>
      <c r="R439">
        <f>IF(LEFT(CX439,1)&lt;&gt;"0",IF(LEFT(CX439,1)="1",3.0,CY439),$D$5+$E$5*(DP439*DI439/($K$5*1000))+$F$5*(DP439*DI439/($K$5*1000))*MAX(MIN(CV439,$J$5),$I$5)*MAX(MIN(CV439,$J$5),$I$5)+$G$5*MAX(MIN(CV439,$J$5),$I$5)*(DP439*DI439/($K$5*1000))+$H$5*(DP439*DI439/($K$5*1000))*(DP439*DI439/($K$5*1000)))</f>
        <v>0</v>
      </c>
      <c r="S439">
        <f>J439*(1000-(1000*0.61365*exp(17.502*W439/(240.97+W439))/(DI439+DJ439)+DD439)/2)/(1000*0.61365*exp(17.502*W439/(240.97+W439))/(DI439+DJ439)-DD439)</f>
        <v>0</v>
      </c>
      <c r="T439">
        <f>1/((CW439+1)/(Q439/1.6)+1/(R439/1.37)) + CW439/((CW439+1)/(Q439/1.6) + CW439/(R439/1.37))</f>
        <v>0</v>
      </c>
      <c r="U439">
        <f>(CR439*CU439)</f>
        <v>0</v>
      </c>
      <c r="V439">
        <f>(DK439+(U439+2*0.95*5.67E-8*(((DK439+$B$7)+273)^4-(DK439+273)^4)-44100*J439)/(1.84*29.3*R439+8*0.95*5.67E-8*(DK439+273)^3))</f>
        <v>0</v>
      </c>
      <c r="W439">
        <f>($C$7*DL439+$D$7*DM439+$E$7*V439)</f>
        <v>0</v>
      </c>
      <c r="X439">
        <f>0.61365*exp(17.502*W439/(240.97+W439))</f>
        <v>0</v>
      </c>
      <c r="Y439">
        <f>(Z439/AA439*100)</f>
        <v>0</v>
      </c>
      <c r="Z439">
        <f>DD439*(DI439+DJ439)/1000</f>
        <v>0</v>
      </c>
      <c r="AA439">
        <f>0.61365*exp(17.502*DK439/(240.97+DK439))</f>
        <v>0</v>
      </c>
      <c r="AB439">
        <f>(X439-DD439*(DI439+DJ439)/1000)</f>
        <v>0</v>
      </c>
      <c r="AC439">
        <f>(-J439*44100)</f>
        <v>0</v>
      </c>
      <c r="AD439">
        <f>2*29.3*R439*0.92*(DK439-W439)</f>
        <v>0</v>
      </c>
      <c r="AE439">
        <f>2*0.95*5.67E-8*(((DK439+$B$7)+273)^4-(W439+273)^4)</f>
        <v>0</v>
      </c>
      <c r="AF439">
        <f>U439+AE439+AC439+AD439</f>
        <v>0</v>
      </c>
      <c r="AG439">
        <f>DH439*AU439*(DC439-DB439*(1000-AU439*DE439)/(1000-AU439*DD439))/(100*CV439)</f>
        <v>0</v>
      </c>
      <c r="AH439">
        <f>1000*DH439*AU439*(DD439-DE439)/(100*CV439*(1000-AU439*DD439))</f>
        <v>0</v>
      </c>
      <c r="AI439">
        <f>(AJ439 - AK439 - DI439*1E3/(8.314*(DK439+273.15)) * AM439/DH439 * AL439) * DH439/(100*CV439) * (1000 - DE439)/1000</f>
        <v>0</v>
      </c>
      <c r="AJ439">
        <v>645.378238734115</v>
      </c>
      <c r="AK439">
        <v>592.808715151515</v>
      </c>
      <c r="AL439">
        <v>3.29364416158383</v>
      </c>
      <c r="AM439">
        <v>66.0504921813524</v>
      </c>
      <c r="AN439">
        <f>(AP439 - AO439 + DI439*1E3/(8.314*(DK439+273.15)) * AR439/DH439 * AQ439) * DH439/(100*CV439) * 1000/(1000 - AP439)</f>
        <v>0</v>
      </c>
      <c r="AO439">
        <v>19.1380999800866</v>
      </c>
      <c r="AP439">
        <v>25.3563314685315</v>
      </c>
      <c r="AQ439">
        <v>-9.31630353063146e-06</v>
      </c>
      <c r="AR439">
        <v>92.47</v>
      </c>
      <c r="AS439">
        <v>0</v>
      </c>
      <c r="AT439">
        <v>0</v>
      </c>
      <c r="AU439">
        <f>IF(AS439*$H$13&gt;=AW439,1.0,(AW439/(AW439-AS439*$H$13)))</f>
        <v>0</v>
      </c>
      <c r="AV439">
        <f>(AU439-1)*100</f>
        <v>0</v>
      </c>
      <c r="AW439">
        <f>MAX(0,($B$13+$C$13*DP439)/(1+$D$13*DP439)*DI439/(DK439+273)*$E$13)</f>
        <v>0</v>
      </c>
      <c r="AX439" t="s">
        <v>418</v>
      </c>
      <c r="AY439" t="s">
        <v>418</v>
      </c>
      <c r="AZ439">
        <v>0</v>
      </c>
      <c r="BA439">
        <v>0</v>
      </c>
      <c r="BB439">
        <f>1-AZ439/BA439</f>
        <v>0</v>
      </c>
      <c r="BC439">
        <v>0</v>
      </c>
      <c r="BD439" t="s">
        <v>418</v>
      </c>
      <c r="BE439" t="s">
        <v>418</v>
      </c>
      <c r="BF439">
        <v>0</v>
      </c>
      <c r="BG439">
        <v>0</v>
      </c>
      <c r="BH439">
        <f>1-BF439/BG439</f>
        <v>0</v>
      </c>
      <c r="BI439">
        <v>0.5</v>
      </c>
      <c r="BJ439">
        <f>CS439</f>
        <v>0</v>
      </c>
      <c r="BK439">
        <f>L439</f>
        <v>0</v>
      </c>
      <c r="BL439">
        <f>BH439*BI439*BJ439</f>
        <v>0</v>
      </c>
      <c r="BM439">
        <f>(BK439-BC439)/BJ439</f>
        <v>0</v>
      </c>
      <c r="BN439">
        <f>(BA439-BG439)/BG439</f>
        <v>0</v>
      </c>
      <c r="BO439">
        <f>AZ439/(BB439+AZ439/BG439)</f>
        <v>0</v>
      </c>
      <c r="BP439" t="s">
        <v>418</v>
      </c>
      <c r="BQ439">
        <v>0</v>
      </c>
      <c r="BR439">
        <f>IF(BQ439&lt;&gt;0, BQ439, BO439)</f>
        <v>0</v>
      </c>
      <c r="BS439">
        <f>1-BR439/BG439</f>
        <v>0</v>
      </c>
      <c r="BT439">
        <f>(BG439-BF439)/(BG439-BR439)</f>
        <v>0</v>
      </c>
      <c r="BU439">
        <f>(BA439-BG439)/(BA439-BR439)</f>
        <v>0</v>
      </c>
      <c r="BV439">
        <f>(BG439-BF439)/(BG439-AZ439)</f>
        <v>0</v>
      </c>
      <c r="BW439">
        <f>(BA439-BG439)/(BA439-AZ439)</f>
        <v>0</v>
      </c>
      <c r="BX439">
        <f>(BT439*BR439/BF439)</f>
        <v>0</v>
      </c>
      <c r="BY439">
        <f>(1-BX439)</f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f>$B$11*DQ439+$C$11*DR439+$F$11*EC439*(1-EF439)</f>
        <v>0</v>
      </c>
      <c r="CS439">
        <f>CR439*CT439</f>
        <v>0</v>
      </c>
      <c r="CT439">
        <f>($B$11*$D$9+$C$11*$D$9+$F$11*((EP439+EH439)/MAX(EP439+EH439+EQ439, 0.1)*$I$9+EQ439/MAX(EP439+EH439+EQ439, 0.1)*$J$9))/($B$11+$C$11+$F$11)</f>
        <v>0</v>
      </c>
      <c r="CU439">
        <f>($B$11*$K$9+$C$11*$K$9+$F$11*((EP439+EH439)/MAX(EP439+EH439+EQ439, 0.1)*$P$9+EQ439/MAX(EP439+EH439+EQ439, 0.1)*$Q$9))/($B$11+$C$11+$F$11)</f>
        <v>0</v>
      </c>
      <c r="CV439">
        <v>6</v>
      </c>
      <c r="CW439">
        <v>0.5</v>
      </c>
      <c r="CX439" t="s">
        <v>419</v>
      </c>
      <c r="CY439">
        <v>2</v>
      </c>
      <c r="CZ439" t="b">
        <v>1</v>
      </c>
      <c r="DA439">
        <v>1659029714.31429</v>
      </c>
      <c r="DB439">
        <v>554.442785714286</v>
      </c>
      <c r="DC439">
        <v>615.89675</v>
      </c>
      <c r="DD439">
        <v>25.3595535714286</v>
      </c>
      <c r="DE439">
        <v>19.1570178571429</v>
      </c>
      <c r="DF439">
        <v>547.101785714286</v>
      </c>
      <c r="DG439">
        <v>24.8276</v>
      </c>
      <c r="DH439">
        <v>500.063392857143</v>
      </c>
      <c r="DI439">
        <v>90.3662535714286</v>
      </c>
      <c r="DJ439">
        <v>0.0467182785714286</v>
      </c>
      <c r="DK439">
        <v>27.3570535714286</v>
      </c>
      <c r="DL439">
        <v>27.4261071428571</v>
      </c>
      <c r="DM439">
        <v>999.9</v>
      </c>
      <c r="DN439">
        <v>0</v>
      </c>
      <c r="DO439">
        <v>0</v>
      </c>
      <c r="DP439">
        <v>9995</v>
      </c>
      <c r="DQ439">
        <v>0</v>
      </c>
      <c r="DR439">
        <v>17.9507678571429</v>
      </c>
      <c r="DS439">
        <v>-61.4539428571429</v>
      </c>
      <c r="DT439">
        <v>568.869142857143</v>
      </c>
      <c r="DU439">
        <v>627.92575</v>
      </c>
      <c r="DV439">
        <v>6.20254392857143</v>
      </c>
      <c r="DW439">
        <v>615.89675</v>
      </c>
      <c r="DX439">
        <v>19.1570178571429</v>
      </c>
      <c r="DY439">
        <v>2.29164928571429</v>
      </c>
      <c r="DZ439">
        <v>1.73114714285714</v>
      </c>
      <c r="EA439">
        <v>19.6178142857143</v>
      </c>
      <c r="EB439">
        <v>15.1785785714286</v>
      </c>
      <c r="EC439">
        <v>2000.00321428571</v>
      </c>
      <c r="ED439">
        <v>0.980001428571429</v>
      </c>
      <c r="EE439">
        <v>0.0199987428571429</v>
      </c>
      <c r="EF439">
        <v>0</v>
      </c>
      <c r="EG439">
        <v>818.958607142857</v>
      </c>
      <c r="EH439">
        <v>5.00063</v>
      </c>
      <c r="EI439">
        <v>16148.9464285714</v>
      </c>
      <c r="EJ439">
        <v>17256.925</v>
      </c>
      <c r="EK439">
        <v>38.5</v>
      </c>
      <c r="EL439">
        <v>38.5</v>
      </c>
      <c r="EM439">
        <v>37.9955</v>
      </c>
      <c r="EN439">
        <v>37.8615</v>
      </c>
      <c r="EO439">
        <v>39.49325</v>
      </c>
      <c r="EP439">
        <v>1955.10785714286</v>
      </c>
      <c r="EQ439">
        <v>39.8946428571429</v>
      </c>
      <c r="ER439">
        <v>0</v>
      </c>
      <c r="ES439">
        <v>1659029721.1</v>
      </c>
      <c r="ET439">
        <v>0</v>
      </c>
      <c r="EU439">
        <v>819.16956</v>
      </c>
      <c r="EV439">
        <v>19.7776154210141</v>
      </c>
      <c r="EW439">
        <v>378.40769285238</v>
      </c>
      <c r="EX439">
        <v>16153.14</v>
      </c>
      <c r="EY439">
        <v>15</v>
      </c>
      <c r="EZ439">
        <v>0</v>
      </c>
      <c r="FA439" t="s">
        <v>420</v>
      </c>
      <c r="FB439">
        <v>1657551626.5</v>
      </c>
      <c r="FC439">
        <v>1657551629</v>
      </c>
      <c r="FD439">
        <v>0</v>
      </c>
      <c r="FE439">
        <v>0.403</v>
      </c>
      <c r="FF439">
        <v>0.009</v>
      </c>
      <c r="FG439">
        <v>9.41</v>
      </c>
      <c r="FH439">
        <v>0.087</v>
      </c>
      <c r="FI439">
        <v>417</v>
      </c>
      <c r="FJ439">
        <v>17</v>
      </c>
      <c r="FK439">
        <v>1.61</v>
      </c>
      <c r="FL439">
        <v>0.59</v>
      </c>
      <c r="FM439">
        <v>-60.5675390243902</v>
      </c>
      <c r="FN439">
        <v>-13.8922745644599</v>
      </c>
      <c r="FO439">
        <v>1.45362186210489</v>
      </c>
      <c r="FP439">
        <v>0</v>
      </c>
      <c r="FQ439">
        <v>817.610264705882</v>
      </c>
      <c r="FR439">
        <v>21.0861268189302</v>
      </c>
      <c r="FS439">
        <v>2.07827956717631</v>
      </c>
      <c r="FT439">
        <v>0</v>
      </c>
      <c r="FU439">
        <v>6.19785146341463</v>
      </c>
      <c r="FV439">
        <v>0.10248752613242</v>
      </c>
      <c r="FW439">
        <v>0.0141192871997544</v>
      </c>
      <c r="FX439">
        <v>0</v>
      </c>
      <c r="FY439">
        <v>0</v>
      </c>
      <c r="FZ439">
        <v>3</v>
      </c>
      <c r="GA439" t="s">
        <v>427</v>
      </c>
      <c r="GB439">
        <v>2.9742</v>
      </c>
      <c r="GC439">
        <v>2.70039</v>
      </c>
      <c r="GD439">
        <v>0.114833</v>
      </c>
      <c r="GE439">
        <v>0.124576</v>
      </c>
      <c r="GF439">
        <v>0.107047</v>
      </c>
      <c r="GG439">
        <v>0.0889651</v>
      </c>
      <c r="GH439">
        <v>34463.6</v>
      </c>
      <c r="GI439">
        <v>37270</v>
      </c>
      <c r="GJ439">
        <v>35282.5</v>
      </c>
      <c r="GK439">
        <v>38611.6</v>
      </c>
      <c r="GL439">
        <v>44666.4</v>
      </c>
      <c r="GM439">
        <v>50804.8</v>
      </c>
      <c r="GN439">
        <v>55153.5</v>
      </c>
      <c r="GO439">
        <v>61930.7</v>
      </c>
      <c r="GP439">
        <v>1.9896</v>
      </c>
      <c r="GQ439">
        <v>1.8448</v>
      </c>
      <c r="GR439">
        <v>0.12964</v>
      </c>
      <c r="GS439">
        <v>0</v>
      </c>
      <c r="GT439">
        <v>25.3311</v>
      </c>
      <c r="GU439">
        <v>999.9</v>
      </c>
      <c r="GV439">
        <v>55.701</v>
      </c>
      <c r="GW439">
        <v>29.275</v>
      </c>
      <c r="GX439">
        <v>25.187</v>
      </c>
      <c r="GY439">
        <v>56.1954</v>
      </c>
      <c r="GZ439">
        <v>42.9527</v>
      </c>
      <c r="HA439">
        <v>1</v>
      </c>
      <c r="HB439">
        <v>-0.0387195</v>
      </c>
      <c r="HC439">
        <v>0.17342</v>
      </c>
      <c r="HD439">
        <v>20.1141</v>
      </c>
      <c r="HE439">
        <v>5.19932</v>
      </c>
      <c r="HF439">
        <v>12.004</v>
      </c>
      <c r="HG439">
        <v>4.976</v>
      </c>
      <c r="HH439">
        <v>3.2936</v>
      </c>
      <c r="HI439">
        <v>9999</v>
      </c>
      <c r="HJ439">
        <v>9999</v>
      </c>
      <c r="HK439">
        <v>9999</v>
      </c>
      <c r="HL439">
        <v>629.3</v>
      </c>
      <c r="HM439">
        <v>1.86313</v>
      </c>
      <c r="HN439">
        <v>1.86798</v>
      </c>
      <c r="HO439">
        <v>1.86783</v>
      </c>
      <c r="HP439">
        <v>1.86896</v>
      </c>
      <c r="HQ439">
        <v>1.86981</v>
      </c>
      <c r="HR439">
        <v>1.86584</v>
      </c>
      <c r="HS439">
        <v>1.86691</v>
      </c>
      <c r="HT439">
        <v>1.86832</v>
      </c>
      <c r="HU439">
        <v>5</v>
      </c>
      <c r="HV439">
        <v>0</v>
      </c>
      <c r="HW439">
        <v>0</v>
      </c>
      <c r="HX439">
        <v>0</v>
      </c>
      <c r="HY439" t="s">
        <v>422</v>
      </c>
      <c r="HZ439" t="s">
        <v>423</v>
      </c>
      <c r="IA439" t="s">
        <v>424</v>
      </c>
      <c r="IB439" t="s">
        <v>424</v>
      </c>
      <c r="IC439" t="s">
        <v>424</v>
      </c>
      <c r="ID439" t="s">
        <v>424</v>
      </c>
      <c r="IE439">
        <v>0</v>
      </c>
      <c r="IF439">
        <v>100</v>
      </c>
      <c r="IG439">
        <v>100</v>
      </c>
      <c r="IH439">
        <v>7.49</v>
      </c>
      <c r="II439">
        <v>0.5317</v>
      </c>
      <c r="IJ439">
        <v>4.02706509432224</v>
      </c>
      <c r="IK439">
        <v>0.00601174518973114</v>
      </c>
      <c r="IL439">
        <v>2.77886958061485e-07</v>
      </c>
      <c r="IM439">
        <v>-3.54636231360687e-10</v>
      </c>
      <c r="IN439">
        <v>-0.0404303883988718</v>
      </c>
      <c r="IO439">
        <v>-0.0177815531441476</v>
      </c>
      <c r="IP439">
        <v>0.00205572605671414</v>
      </c>
      <c r="IQ439">
        <v>-1.65519735432211e-05</v>
      </c>
      <c r="IR439">
        <v>-4</v>
      </c>
      <c r="IS439">
        <v>1848</v>
      </c>
      <c r="IT439">
        <v>1</v>
      </c>
      <c r="IU439">
        <v>25</v>
      </c>
      <c r="IV439">
        <v>24634.9</v>
      </c>
      <c r="IW439">
        <v>24634.9</v>
      </c>
      <c r="IX439">
        <v>1.46118</v>
      </c>
      <c r="IY439">
        <v>2.61719</v>
      </c>
      <c r="IZ439">
        <v>1.54785</v>
      </c>
      <c r="JA439">
        <v>2.30347</v>
      </c>
      <c r="JB439">
        <v>1.34644</v>
      </c>
      <c r="JC439">
        <v>2.37061</v>
      </c>
      <c r="JD439">
        <v>33.6029</v>
      </c>
      <c r="JE439">
        <v>24.2188</v>
      </c>
      <c r="JF439">
        <v>18</v>
      </c>
      <c r="JG439">
        <v>503.528</v>
      </c>
      <c r="JH439">
        <v>410.257</v>
      </c>
      <c r="JI439">
        <v>25.0001</v>
      </c>
      <c r="JJ439">
        <v>26.7116</v>
      </c>
      <c r="JK439">
        <v>30.0001</v>
      </c>
      <c r="JL439">
        <v>26.6434</v>
      </c>
      <c r="JM439">
        <v>26.5841</v>
      </c>
      <c r="JN439">
        <v>29.302</v>
      </c>
      <c r="JO439">
        <v>30.4624</v>
      </c>
      <c r="JP439">
        <v>73.7051</v>
      </c>
      <c r="JQ439">
        <v>25</v>
      </c>
      <c r="JR439">
        <v>656.527</v>
      </c>
      <c r="JS439">
        <v>19.1813</v>
      </c>
      <c r="JT439">
        <v>102.311</v>
      </c>
      <c r="JU439">
        <v>103.085</v>
      </c>
    </row>
    <row r="440" spans="1:281">
      <c r="A440">
        <v>424</v>
      </c>
      <c r="B440">
        <v>1659029727.1</v>
      </c>
      <c r="C440">
        <v>6044</v>
      </c>
      <c r="D440" t="s">
        <v>1276</v>
      </c>
      <c r="E440" t="s">
        <v>1277</v>
      </c>
      <c r="F440">
        <v>5</v>
      </c>
      <c r="G440" t="s">
        <v>1199</v>
      </c>
      <c r="H440" t="s">
        <v>417</v>
      </c>
      <c r="I440">
        <v>1659029719.6</v>
      </c>
      <c r="J440">
        <f>(K440)/1000</f>
        <v>0</v>
      </c>
      <c r="K440">
        <f>IF(CZ440, AN440, AH440)</f>
        <v>0</v>
      </c>
      <c r="L440">
        <f>IF(CZ440, AI440, AG440)</f>
        <v>0</v>
      </c>
      <c r="M440">
        <f>DB440 - IF(AU440&gt;1, L440*CV440*100.0/(AW440*DP440), 0)</f>
        <v>0</v>
      </c>
      <c r="N440">
        <f>((T440-J440/2)*M440-L440)/(T440+J440/2)</f>
        <v>0</v>
      </c>
      <c r="O440">
        <f>N440*(DI440+DJ440)/1000.0</f>
        <v>0</v>
      </c>
      <c r="P440">
        <f>(DB440 - IF(AU440&gt;1, L440*CV440*100.0/(AW440*DP440), 0))*(DI440+DJ440)/1000.0</f>
        <v>0</v>
      </c>
      <c r="Q440">
        <f>2.0/((1/S440-1/R440)+SIGN(S440)*SQRT((1/S440-1/R440)*(1/S440-1/R440) + 4*CW440/((CW440+1)*(CW440+1))*(2*1/S440*1/R440-1/R440*1/R440)))</f>
        <v>0</v>
      </c>
      <c r="R440">
        <f>IF(LEFT(CX440,1)&lt;&gt;"0",IF(LEFT(CX440,1)="1",3.0,CY440),$D$5+$E$5*(DP440*DI440/($K$5*1000))+$F$5*(DP440*DI440/($K$5*1000))*MAX(MIN(CV440,$J$5),$I$5)*MAX(MIN(CV440,$J$5),$I$5)+$G$5*MAX(MIN(CV440,$J$5),$I$5)*(DP440*DI440/($K$5*1000))+$H$5*(DP440*DI440/($K$5*1000))*(DP440*DI440/($K$5*1000)))</f>
        <v>0</v>
      </c>
      <c r="S440">
        <f>J440*(1000-(1000*0.61365*exp(17.502*W440/(240.97+W440))/(DI440+DJ440)+DD440)/2)/(1000*0.61365*exp(17.502*W440/(240.97+W440))/(DI440+DJ440)-DD440)</f>
        <v>0</v>
      </c>
      <c r="T440">
        <f>1/((CW440+1)/(Q440/1.6)+1/(R440/1.37)) + CW440/((CW440+1)/(Q440/1.6) + CW440/(R440/1.37))</f>
        <v>0</v>
      </c>
      <c r="U440">
        <f>(CR440*CU440)</f>
        <v>0</v>
      </c>
      <c r="V440">
        <f>(DK440+(U440+2*0.95*5.67E-8*(((DK440+$B$7)+273)^4-(DK440+273)^4)-44100*J440)/(1.84*29.3*R440+8*0.95*5.67E-8*(DK440+273)^3))</f>
        <v>0</v>
      </c>
      <c r="W440">
        <f>($C$7*DL440+$D$7*DM440+$E$7*V440)</f>
        <v>0</v>
      </c>
      <c r="X440">
        <f>0.61365*exp(17.502*W440/(240.97+W440))</f>
        <v>0</v>
      </c>
      <c r="Y440">
        <f>(Z440/AA440*100)</f>
        <v>0</v>
      </c>
      <c r="Z440">
        <f>DD440*(DI440+DJ440)/1000</f>
        <v>0</v>
      </c>
      <c r="AA440">
        <f>0.61365*exp(17.502*DK440/(240.97+DK440))</f>
        <v>0</v>
      </c>
      <c r="AB440">
        <f>(X440-DD440*(DI440+DJ440)/1000)</f>
        <v>0</v>
      </c>
      <c r="AC440">
        <f>(-J440*44100)</f>
        <v>0</v>
      </c>
      <c r="AD440">
        <f>2*29.3*R440*0.92*(DK440-W440)</f>
        <v>0</v>
      </c>
      <c r="AE440">
        <f>2*0.95*5.67E-8*(((DK440+$B$7)+273)^4-(W440+273)^4)</f>
        <v>0</v>
      </c>
      <c r="AF440">
        <f>U440+AE440+AC440+AD440</f>
        <v>0</v>
      </c>
      <c r="AG440">
        <f>DH440*AU440*(DC440-DB440*(1000-AU440*DE440)/(1000-AU440*DD440))/(100*CV440)</f>
        <v>0</v>
      </c>
      <c r="AH440">
        <f>1000*DH440*AU440*(DD440-DE440)/(100*CV440*(1000-AU440*DD440))</f>
        <v>0</v>
      </c>
      <c r="AI440">
        <f>(AJ440 - AK440 - DI440*1E3/(8.314*(DK440+273.15)) * AM440/DH440 * AL440) * DH440/(100*CV440) * (1000 - DE440)/1000</f>
        <v>0</v>
      </c>
      <c r="AJ440">
        <v>661.626292452663</v>
      </c>
      <c r="AK440">
        <v>608.924163636363</v>
      </c>
      <c r="AL440">
        <v>3.20605252858517</v>
      </c>
      <c r="AM440">
        <v>66.0504921813524</v>
      </c>
      <c r="AN440">
        <f>(AP440 - AO440 + DI440*1E3/(8.314*(DK440+273.15)) * AR440/DH440 * AQ440) * DH440/(100*CV440) * 1000/(1000 - AP440)</f>
        <v>0</v>
      </c>
      <c r="AO440">
        <v>19.1322383375758</v>
      </c>
      <c r="AP440">
        <v>25.3557398601399</v>
      </c>
      <c r="AQ440">
        <v>-5.44658801755324e-05</v>
      </c>
      <c r="AR440">
        <v>92.47</v>
      </c>
      <c r="AS440">
        <v>0</v>
      </c>
      <c r="AT440">
        <v>0</v>
      </c>
      <c r="AU440">
        <f>IF(AS440*$H$13&gt;=AW440,1.0,(AW440/(AW440-AS440*$H$13)))</f>
        <v>0</v>
      </c>
      <c r="AV440">
        <f>(AU440-1)*100</f>
        <v>0</v>
      </c>
      <c r="AW440">
        <f>MAX(0,($B$13+$C$13*DP440)/(1+$D$13*DP440)*DI440/(DK440+273)*$E$13)</f>
        <v>0</v>
      </c>
      <c r="AX440" t="s">
        <v>418</v>
      </c>
      <c r="AY440" t="s">
        <v>418</v>
      </c>
      <c r="AZ440">
        <v>0</v>
      </c>
      <c r="BA440">
        <v>0</v>
      </c>
      <c r="BB440">
        <f>1-AZ440/BA440</f>
        <v>0</v>
      </c>
      <c r="BC440">
        <v>0</v>
      </c>
      <c r="BD440" t="s">
        <v>418</v>
      </c>
      <c r="BE440" t="s">
        <v>418</v>
      </c>
      <c r="BF440">
        <v>0</v>
      </c>
      <c r="BG440">
        <v>0</v>
      </c>
      <c r="BH440">
        <f>1-BF440/BG440</f>
        <v>0</v>
      </c>
      <c r="BI440">
        <v>0.5</v>
      </c>
      <c r="BJ440">
        <f>CS440</f>
        <v>0</v>
      </c>
      <c r="BK440">
        <f>L440</f>
        <v>0</v>
      </c>
      <c r="BL440">
        <f>BH440*BI440*BJ440</f>
        <v>0</v>
      </c>
      <c r="BM440">
        <f>(BK440-BC440)/BJ440</f>
        <v>0</v>
      </c>
      <c r="BN440">
        <f>(BA440-BG440)/BG440</f>
        <v>0</v>
      </c>
      <c r="BO440">
        <f>AZ440/(BB440+AZ440/BG440)</f>
        <v>0</v>
      </c>
      <c r="BP440" t="s">
        <v>418</v>
      </c>
      <c r="BQ440">
        <v>0</v>
      </c>
      <c r="BR440">
        <f>IF(BQ440&lt;&gt;0, BQ440, BO440)</f>
        <v>0</v>
      </c>
      <c r="BS440">
        <f>1-BR440/BG440</f>
        <v>0</v>
      </c>
      <c r="BT440">
        <f>(BG440-BF440)/(BG440-BR440)</f>
        <v>0</v>
      </c>
      <c r="BU440">
        <f>(BA440-BG440)/(BA440-BR440)</f>
        <v>0</v>
      </c>
      <c r="BV440">
        <f>(BG440-BF440)/(BG440-AZ440)</f>
        <v>0</v>
      </c>
      <c r="BW440">
        <f>(BA440-BG440)/(BA440-AZ440)</f>
        <v>0</v>
      </c>
      <c r="BX440">
        <f>(BT440*BR440/BF440)</f>
        <v>0</v>
      </c>
      <c r="BY440">
        <f>(1-BX440)</f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f>$B$11*DQ440+$C$11*DR440+$F$11*EC440*(1-EF440)</f>
        <v>0</v>
      </c>
      <c r="CS440">
        <f>CR440*CT440</f>
        <v>0</v>
      </c>
      <c r="CT440">
        <f>($B$11*$D$9+$C$11*$D$9+$F$11*((EP440+EH440)/MAX(EP440+EH440+EQ440, 0.1)*$I$9+EQ440/MAX(EP440+EH440+EQ440, 0.1)*$J$9))/($B$11+$C$11+$F$11)</f>
        <v>0</v>
      </c>
      <c r="CU440">
        <f>($B$11*$K$9+$C$11*$K$9+$F$11*((EP440+EH440)/MAX(EP440+EH440+EQ440, 0.1)*$P$9+EQ440/MAX(EP440+EH440+EQ440, 0.1)*$Q$9))/($B$11+$C$11+$F$11)</f>
        <v>0</v>
      </c>
      <c r="CV440">
        <v>6</v>
      </c>
      <c r="CW440">
        <v>0.5</v>
      </c>
      <c r="CX440" t="s">
        <v>419</v>
      </c>
      <c r="CY440">
        <v>2</v>
      </c>
      <c r="CZ440" t="b">
        <v>1</v>
      </c>
      <c r="DA440">
        <v>1659029719.6</v>
      </c>
      <c r="DB440">
        <v>571.332555555556</v>
      </c>
      <c r="DC440">
        <v>633.612444444444</v>
      </c>
      <c r="DD440">
        <v>25.3571259259259</v>
      </c>
      <c r="DE440">
        <v>19.1435740740741</v>
      </c>
      <c r="DF440">
        <v>563.890888888889</v>
      </c>
      <c r="DG440">
        <v>24.8252962962963</v>
      </c>
      <c r="DH440">
        <v>500.02237037037</v>
      </c>
      <c r="DI440">
        <v>90.3654555555555</v>
      </c>
      <c r="DJ440">
        <v>0.0467494148148148</v>
      </c>
      <c r="DK440">
        <v>27.3652518518519</v>
      </c>
      <c r="DL440">
        <v>27.4260148148148</v>
      </c>
      <c r="DM440">
        <v>999.9</v>
      </c>
      <c r="DN440">
        <v>0</v>
      </c>
      <c r="DO440">
        <v>0</v>
      </c>
      <c r="DP440">
        <v>9999.62962962963</v>
      </c>
      <c r="DQ440">
        <v>0</v>
      </c>
      <c r="DR440">
        <v>17.9671444444444</v>
      </c>
      <c r="DS440">
        <v>-62.2799111111111</v>
      </c>
      <c r="DT440">
        <v>586.196814814815</v>
      </c>
      <c r="DU440">
        <v>645.97862962963</v>
      </c>
      <c r="DV440">
        <v>6.21354148148148</v>
      </c>
      <c r="DW440">
        <v>633.612444444444</v>
      </c>
      <c r="DX440">
        <v>19.1435740740741</v>
      </c>
      <c r="DY440">
        <v>2.29140888888889</v>
      </c>
      <c r="DZ440">
        <v>1.72991777777778</v>
      </c>
      <c r="EA440">
        <v>19.6161259259259</v>
      </c>
      <c r="EB440">
        <v>15.1675259259259</v>
      </c>
      <c r="EC440">
        <v>1999.99407407407</v>
      </c>
      <c r="ED440">
        <v>0.980003481481481</v>
      </c>
      <c r="EE440">
        <v>0.0199967222222222</v>
      </c>
      <c r="EF440">
        <v>0</v>
      </c>
      <c r="EG440">
        <v>820.616222222222</v>
      </c>
      <c r="EH440">
        <v>5.00063</v>
      </c>
      <c r="EI440">
        <v>16181.5074074074</v>
      </c>
      <c r="EJ440">
        <v>17256.8666666667</v>
      </c>
      <c r="EK440">
        <v>38.5</v>
      </c>
      <c r="EL440">
        <v>38.5</v>
      </c>
      <c r="EM440">
        <v>38</v>
      </c>
      <c r="EN440">
        <v>37.8703333333333</v>
      </c>
      <c r="EO440">
        <v>39.5</v>
      </c>
      <c r="EP440">
        <v>1955.10333333333</v>
      </c>
      <c r="EQ440">
        <v>39.89</v>
      </c>
      <c r="ER440">
        <v>0</v>
      </c>
      <c r="ES440">
        <v>1659029725.9</v>
      </c>
      <c r="ET440">
        <v>0</v>
      </c>
      <c r="EU440">
        <v>820.68496</v>
      </c>
      <c r="EV440">
        <v>17.7960769043593</v>
      </c>
      <c r="EW440">
        <v>350.307691795124</v>
      </c>
      <c r="EX440">
        <v>16182.532</v>
      </c>
      <c r="EY440">
        <v>15</v>
      </c>
      <c r="EZ440">
        <v>0</v>
      </c>
      <c r="FA440" t="s">
        <v>420</v>
      </c>
      <c r="FB440">
        <v>1657551626.5</v>
      </c>
      <c r="FC440">
        <v>1657551629</v>
      </c>
      <c r="FD440">
        <v>0</v>
      </c>
      <c r="FE440">
        <v>0.403</v>
      </c>
      <c r="FF440">
        <v>0.009</v>
      </c>
      <c r="FG440">
        <v>9.41</v>
      </c>
      <c r="FH440">
        <v>0.087</v>
      </c>
      <c r="FI440">
        <v>417</v>
      </c>
      <c r="FJ440">
        <v>17</v>
      </c>
      <c r="FK440">
        <v>1.61</v>
      </c>
      <c r="FL440">
        <v>0.59</v>
      </c>
      <c r="FM440">
        <v>-61.6922219512195</v>
      </c>
      <c r="FN440">
        <v>-10.3810285714285</v>
      </c>
      <c r="FO440">
        <v>1.15298373510669</v>
      </c>
      <c r="FP440">
        <v>0</v>
      </c>
      <c r="FQ440">
        <v>819.626529411765</v>
      </c>
      <c r="FR440">
        <v>18.9269365978675</v>
      </c>
      <c r="FS440">
        <v>1.86813449313187</v>
      </c>
      <c r="FT440">
        <v>0</v>
      </c>
      <c r="FU440">
        <v>6.20686975609756</v>
      </c>
      <c r="FV440">
        <v>0.141094912891993</v>
      </c>
      <c r="FW440">
        <v>0.0163043913713236</v>
      </c>
      <c r="FX440">
        <v>0</v>
      </c>
      <c r="FY440">
        <v>0</v>
      </c>
      <c r="FZ440">
        <v>3</v>
      </c>
      <c r="GA440" t="s">
        <v>427</v>
      </c>
      <c r="GB440">
        <v>2.97292</v>
      </c>
      <c r="GC440">
        <v>2.70068</v>
      </c>
      <c r="GD440">
        <v>0.117038</v>
      </c>
      <c r="GE440">
        <v>0.126679</v>
      </c>
      <c r="GF440">
        <v>0.10705</v>
      </c>
      <c r="GG440">
        <v>0.0889715</v>
      </c>
      <c r="GH440">
        <v>34377.6</v>
      </c>
      <c r="GI440">
        <v>37180</v>
      </c>
      <c r="GJ440">
        <v>35282.3</v>
      </c>
      <c r="GK440">
        <v>38611</v>
      </c>
      <c r="GL440">
        <v>44666.3</v>
      </c>
      <c r="GM440">
        <v>50804.3</v>
      </c>
      <c r="GN440">
        <v>55153.4</v>
      </c>
      <c r="GO440">
        <v>61930.5</v>
      </c>
      <c r="GP440">
        <v>1.9884</v>
      </c>
      <c r="GQ440">
        <v>1.8462</v>
      </c>
      <c r="GR440">
        <v>0.131279</v>
      </c>
      <c r="GS440">
        <v>0</v>
      </c>
      <c r="GT440">
        <v>25.3289</v>
      </c>
      <c r="GU440">
        <v>999.9</v>
      </c>
      <c r="GV440">
        <v>55.677</v>
      </c>
      <c r="GW440">
        <v>29.275</v>
      </c>
      <c r="GX440">
        <v>25.1734</v>
      </c>
      <c r="GY440">
        <v>56.0254</v>
      </c>
      <c r="GZ440">
        <v>43.1651</v>
      </c>
      <c r="HA440">
        <v>1</v>
      </c>
      <c r="HB440">
        <v>-0.0384756</v>
      </c>
      <c r="HC440">
        <v>0.174466</v>
      </c>
      <c r="HD440">
        <v>20.1137</v>
      </c>
      <c r="HE440">
        <v>5.19932</v>
      </c>
      <c r="HF440">
        <v>12.0064</v>
      </c>
      <c r="HG440">
        <v>4.9752</v>
      </c>
      <c r="HH440">
        <v>3.2934</v>
      </c>
      <c r="HI440">
        <v>9999</v>
      </c>
      <c r="HJ440">
        <v>9999</v>
      </c>
      <c r="HK440">
        <v>9999</v>
      </c>
      <c r="HL440">
        <v>629.3</v>
      </c>
      <c r="HM440">
        <v>1.86316</v>
      </c>
      <c r="HN440">
        <v>1.86798</v>
      </c>
      <c r="HO440">
        <v>1.86783</v>
      </c>
      <c r="HP440">
        <v>1.86893</v>
      </c>
      <c r="HQ440">
        <v>1.86981</v>
      </c>
      <c r="HR440">
        <v>1.86584</v>
      </c>
      <c r="HS440">
        <v>1.86691</v>
      </c>
      <c r="HT440">
        <v>1.86829</v>
      </c>
      <c r="HU440">
        <v>5</v>
      </c>
      <c r="HV440">
        <v>0</v>
      </c>
      <c r="HW440">
        <v>0</v>
      </c>
      <c r="HX440">
        <v>0</v>
      </c>
      <c r="HY440" t="s">
        <v>422</v>
      </c>
      <c r="HZ440" t="s">
        <v>423</v>
      </c>
      <c r="IA440" t="s">
        <v>424</v>
      </c>
      <c r="IB440" t="s">
        <v>424</v>
      </c>
      <c r="IC440" t="s">
        <v>424</v>
      </c>
      <c r="ID440" t="s">
        <v>424</v>
      </c>
      <c r="IE440">
        <v>0</v>
      </c>
      <c r="IF440">
        <v>100</v>
      </c>
      <c r="IG440">
        <v>100</v>
      </c>
      <c r="IH440">
        <v>7.582</v>
      </c>
      <c r="II440">
        <v>0.5316</v>
      </c>
      <c r="IJ440">
        <v>4.02706509432224</v>
      </c>
      <c r="IK440">
        <v>0.00601174518973114</v>
      </c>
      <c r="IL440">
        <v>2.77886958061485e-07</v>
      </c>
      <c r="IM440">
        <v>-3.54636231360687e-10</v>
      </c>
      <c r="IN440">
        <v>-0.0404303883988718</v>
      </c>
      <c r="IO440">
        <v>-0.0177815531441476</v>
      </c>
      <c r="IP440">
        <v>0.00205572605671414</v>
      </c>
      <c r="IQ440">
        <v>-1.65519735432211e-05</v>
      </c>
      <c r="IR440">
        <v>-4</v>
      </c>
      <c r="IS440">
        <v>1848</v>
      </c>
      <c r="IT440">
        <v>1</v>
      </c>
      <c r="IU440">
        <v>25</v>
      </c>
      <c r="IV440">
        <v>24635</v>
      </c>
      <c r="IW440">
        <v>24635</v>
      </c>
      <c r="IX440">
        <v>1.48926</v>
      </c>
      <c r="IY440">
        <v>2.61597</v>
      </c>
      <c r="IZ440">
        <v>1.54785</v>
      </c>
      <c r="JA440">
        <v>2.30347</v>
      </c>
      <c r="JB440">
        <v>1.34644</v>
      </c>
      <c r="JC440">
        <v>2.2998</v>
      </c>
      <c r="JD440">
        <v>33.6029</v>
      </c>
      <c r="JE440">
        <v>24.2188</v>
      </c>
      <c r="JF440">
        <v>18</v>
      </c>
      <c r="JG440">
        <v>502.733</v>
      </c>
      <c r="JH440">
        <v>411.048</v>
      </c>
      <c r="JI440">
        <v>25.0002</v>
      </c>
      <c r="JJ440">
        <v>26.7116</v>
      </c>
      <c r="JK440">
        <v>30.0003</v>
      </c>
      <c r="JL440">
        <v>26.6434</v>
      </c>
      <c r="JM440">
        <v>26.5841</v>
      </c>
      <c r="JN440">
        <v>29.8667</v>
      </c>
      <c r="JO440">
        <v>30.4624</v>
      </c>
      <c r="JP440">
        <v>73.7051</v>
      </c>
      <c r="JQ440">
        <v>25</v>
      </c>
      <c r="JR440">
        <v>676.759</v>
      </c>
      <c r="JS440">
        <v>19.1766</v>
      </c>
      <c r="JT440">
        <v>102.31</v>
      </c>
      <c r="JU440">
        <v>103.084</v>
      </c>
    </row>
    <row r="441" spans="1:281">
      <c r="A441">
        <v>425</v>
      </c>
      <c r="B441">
        <v>1659029732.1</v>
      </c>
      <c r="C441">
        <v>6049</v>
      </c>
      <c r="D441" t="s">
        <v>1278</v>
      </c>
      <c r="E441" t="s">
        <v>1279</v>
      </c>
      <c r="F441">
        <v>5</v>
      </c>
      <c r="G441" t="s">
        <v>1199</v>
      </c>
      <c r="H441" t="s">
        <v>417</v>
      </c>
      <c r="I441">
        <v>1659029724.31429</v>
      </c>
      <c r="J441">
        <f>(K441)/1000</f>
        <v>0</v>
      </c>
      <c r="K441">
        <f>IF(CZ441, AN441, AH441)</f>
        <v>0</v>
      </c>
      <c r="L441">
        <f>IF(CZ441, AI441, AG441)</f>
        <v>0</v>
      </c>
      <c r="M441">
        <f>DB441 - IF(AU441&gt;1, L441*CV441*100.0/(AW441*DP441), 0)</f>
        <v>0</v>
      </c>
      <c r="N441">
        <f>((T441-J441/2)*M441-L441)/(T441+J441/2)</f>
        <v>0</v>
      </c>
      <c r="O441">
        <f>N441*(DI441+DJ441)/1000.0</f>
        <v>0</v>
      </c>
      <c r="P441">
        <f>(DB441 - IF(AU441&gt;1, L441*CV441*100.0/(AW441*DP441), 0))*(DI441+DJ441)/1000.0</f>
        <v>0</v>
      </c>
      <c r="Q441">
        <f>2.0/((1/S441-1/R441)+SIGN(S441)*SQRT((1/S441-1/R441)*(1/S441-1/R441) + 4*CW441/((CW441+1)*(CW441+1))*(2*1/S441*1/R441-1/R441*1/R441)))</f>
        <v>0</v>
      </c>
      <c r="R441">
        <f>IF(LEFT(CX441,1)&lt;&gt;"0",IF(LEFT(CX441,1)="1",3.0,CY441),$D$5+$E$5*(DP441*DI441/($K$5*1000))+$F$5*(DP441*DI441/($K$5*1000))*MAX(MIN(CV441,$J$5),$I$5)*MAX(MIN(CV441,$J$5),$I$5)+$G$5*MAX(MIN(CV441,$J$5),$I$5)*(DP441*DI441/($K$5*1000))+$H$5*(DP441*DI441/($K$5*1000))*(DP441*DI441/($K$5*1000)))</f>
        <v>0</v>
      </c>
      <c r="S441">
        <f>J441*(1000-(1000*0.61365*exp(17.502*W441/(240.97+W441))/(DI441+DJ441)+DD441)/2)/(1000*0.61365*exp(17.502*W441/(240.97+W441))/(DI441+DJ441)-DD441)</f>
        <v>0</v>
      </c>
      <c r="T441">
        <f>1/((CW441+1)/(Q441/1.6)+1/(R441/1.37)) + CW441/((CW441+1)/(Q441/1.6) + CW441/(R441/1.37))</f>
        <v>0</v>
      </c>
      <c r="U441">
        <f>(CR441*CU441)</f>
        <v>0</v>
      </c>
      <c r="V441">
        <f>(DK441+(U441+2*0.95*5.67E-8*(((DK441+$B$7)+273)^4-(DK441+273)^4)-44100*J441)/(1.84*29.3*R441+8*0.95*5.67E-8*(DK441+273)^3))</f>
        <v>0</v>
      </c>
      <c r="W441">
        <f>($C$7*DL441+$D$7*DM441+$E$7*V441)</f>
        <v>0</v>
      </c>
      <c r="X441">
        <f>0.61365*exp(17.502*W441/(240.97+W441))</f>
        <v>0</v>
      </c>
      <c r="Y441">
        <f>(Z441/AA441*100)</f>
        <v>0</v>
      </c>
      <c r="Z441">
        <f>DD441*(DI441+DJ441)/1000</f>
        <v>0</v>
      </c>
      <c r="AA441">
        <f>0.61365*exp(17.502*DK441/(240.97+DK441))</f>
        <v>0</v>
      </c>
      <c r="AB441">
        <f>(X441-DD441*(DI441+DJ441)/1000)</f>
        <v>0</v>
      </c>
      <c r="AC441">
        <f>(-J441*44100)</f>
        <v>0</v>
      </c>
      <c r="AD441">
        <f>2*29.3*R441*0.92*(DK441-W441)</f>
        <v>0</v>
      </c>
      <c r="AE441">
        <f>2*0.95*5.67E-8*(((DK441+$B$7)+273)^4-(W441+273)^4)</f>
        <v>0</v>
      </c>
      <c r="AF441">
        <f>U441+AE441+AC441+AD441</f>
        <v>0</v>
      </c>
      <c r="AG441">
        <f>DH441*AU441*(DC441-DB441*(1000-AU441*DE441)/(1000-AU441*DD441))/(100*CV441)</f>
        <v>0</v>
      </c>
      <c r="AH441">
        <f>1000*DH441*AU441*(DD441-DE441)/(100*CV441*(1000-AU441*DD441))</f>
        <v>0</v>
      </c>
      <c r="AI441">
        <f>(AJ441 - AK441 - DI441*1E3/(8.314*(DK441+273.15)) * AM441/DH441 * AL441) * DH441/(100*CV441) * (1000 - DE441)/1000</f>
        <v>0</v>
      </c>
      <c r="AJ441">
        <v>678.654909450117</v>
      </c>
      <c r="AK441">
        <v>624.873284848485</v>
      </c>
      <c r="AL441">
        <v>3.17528617298304</v>
      </c>
      <c r="AM441">
        <v>66.0504921813524</v>
      </c>
      <c r="AN441">
        <f>(AP441 - AO441 + DI441*1E3/(8.314*(DK441+273.15)) * AR441/DH441 * AQ441) * DH441/(100*CV441) * 1000/(1000 - AP441)</f>
        <v>0</v>
      </c>
      <c r="AO441">
        <v>19.1338191793939</v>
      </c>
      <c r="AP441">
        <v>25.3494524475525</v>
      </c>
      <c r="AQ441">
        <v>4.59540081667783e-05</v>
      </c>
      <c r="AR441">
        <v>92.47</v>
      </c>
      <c r="AS441">
        <v>0</v>
      </c>
      <c r="AT441">
        <v>0</v>
      </c>
      <c r="AU441">
        <f>IF(AS441*$H$13&gt;=AW441,1.0,(AW441/(AW441-AS441*$H$13)))</f>
        <v>0</v>
      </c>
      <c r="AV441">
        <f>(AU441-1)*100</f>
        <v>0</v>
      </c>
      <c r="AW441">
        <f>MAX(0,($B$13+$C$13*DP441)/(1+$D$13*DP441)*DI441/(DK441+273)*$E$13)</f>
        <v>0</v>
      </c>
      <c r="AX441" t="s">
        <v>418</v>
      </c>
      <c r="AY441" t="s">
        <v>418</v>
      </c>
      <c r="AZ441">
        <v>0</v>
      </c>
      <c r="BA441">
        <v>0</v>
      </c>
      <c r="BB441">
        <f>1-AZ441/BA441</f>
        <v>0</v>
      </c>
      <c r="BC441">
        <v>0</v>
      </c>
      <c r="BD441" t="s">
        <v>418</v>
      </c>
      <c r="BE441" t="s">
        <v>418</v>
      </c>
      <c r="BF441">
        <v>0</v>
      </c>
      <c r="BG441">
        <v>0</v>
      </c>
      <c r="BH441">
        <f>1-BF441/BG441</f>
        <v>0</v>
      </c>
      <c r="BI441">
        <v>0.5</v>
      </c>
      <c r="BJ441">
        <f>CS441</f>
        <v>0</v>
      </c>
      <c r="BK441">
        <f>L441</f>
        <v>0</v>
      </c>
      <c r="BL441">
        <f>BH441*BI441*BJ441</f>
        <v>0</v>
      </c>
      <c r="BM441">
        <f>(BK441-BC441)/BJ441</f>
        <v>0</v>
      </c>
      <c r="BN441">
        <f>(BA441-BG441)/BG441</f>
        <v>0</v>
      </c>
      <c r="BO441">
        <f>AZ441/(BB441+AZ441/BG441)</f>
        <v>0</v>
      </c>
      <c r="BP441" t="s">
        <v>418</v>
      </c>
      <c r="BQ441">
        <v>0</v>
      </c>
      <c r="BR441">
        <f>IF(BQ441&lt;&gt;0, BQ441, BO441)</f>
        <v>0</v>
      </c>
      <c r="BS441">
        <f>1-BR441/BG441</f>
        <v>0</v>
      </c>
      <c r="BT441">
        <f>(BG441-BF441)/(BG441-BR441)</f>
        <v>0</v>
      </c>
      <c r="BU441">
        <f>(BA441-BG441)/(BA441-BR441)</f>
        <v>0</v>
      </c>
      <c r="BV441">
        <f>(BG441-BF441)/(BG441-AZ441)</f>
        <v>0</v>
      </c>
      <c r="BW441">
        <f>(BA441-BG441)/(BA441-AZ441)</f>
        <v>0</v>
      </c>
      <c r="BX441">
        <f>(BT441*BR441/BF441)</f>
        <v>0</v>
      </c>
      <c r="BY441">
        <f>(1-BX441)</f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f>$B$11*DQ441+$C$11*DR441+$F$11*EC441*(1-EF441)</f>
        <v>0</v>
      </c>
      <c r="CS441">
        <f>CR441*CT441</f>
        <v>0</v>
      </c>
      <c r="CT441">
        <f>($B$11*$D$9+$C$11*$D$9+$F$11*((EP441+EH441)/MAX(EP441+EH441+EQ441, 0.1)*$I$9+EQ441/MAX(EP441+EH441+EQ441, 0.1)*$J$9))/($B$11+$C$11+$F$11)</f>
        <v>0</v>
      </c>
      <c r="CU441">
        <f>($B$11*$K$9+$C$11*$K$9+$F$11*((EP441+EH441)/MAX(EP441+EH441+EQ441, 0.1)*$P$9+EQ441/MAX(EP441+EH441+EQ441, 0.1)*$Q$9))/($B$11+$C$11+$F$11)</f>
        <v>0</v>
      </c>
      <c r="CV441">
        <v>6</v>
      </c>
      <c r="CW441">
        <v>0.5</v>
      </c>
      <c r="CX441" t="s">
        <v>419</v>
      </c>
      <c r="CY441">
        <v>2</v>
      </c>
      <c r="CZ441" t="b">
        <v>1</v>
      </c>
      <c r="DA441">
        <v>1659029724.31429</v>
      </c>
      <c r="DB441">
        <v>586.237857142857</v>
      </c>
      <c r="DC441">
        <v>649.164285714286</v>
      </c>
      <c r="DD441">
        <v>25.3554035714286</v>
      </c>
      <c r="DE441">
        <v>19.1339285714286</v>
      </c>
      <c r="DF441">
        <v>578.7075</v>
      </c>
      <c r="DG441">
        <v>24.8236607142857</v>
      </c>
      <c r="DH441">
        <v>500.022</v>
      </c>
      <c r="DI441">
        <v>90.3659892857143</v>
      </c>
      <c r="DJ441">
        <v>0.0465534</v>
      </c>
      <c r="DK441">
        <v>27.3703928571429</v>
      </c>
      <c r="DL441">
        <v>27.4434071428571</v>
      </c>
      <c r="DM441">
        <v>999.9</v>
      </c>
      <c r="DN441">
        <v>0</v>
      </c>
      <c r="DO441">
        <v>0</v>
      </c>
      <c r="DP441">
        <v>10011.25</v>
      </c>
      <c r="DQ441">
        <v>0</v>
      </c>
      <c r="DR441">
        <v>17.9484107142857</v>
      </c>
      <c r="DS441">
        <v>-62.9264035714286</v>
      </c>
      <c r="DT441">
        <v>601.488892857143</v>
      </c>
      <c r="DU441">
        <v>661.827642857143</v>
      </c>
      <c r="DV441">
        <v>6.22146535714286</v>
      </c>
      <c r="DW441">
        <v>649.164285714286</v>
      </c>
      <c r="DX441">
        <v>19.1339285714286</v>
      </c>
      <c r="DY441">
        <v>2.29126571428571</v>
      </c>
      <c r="DZ441">
        <v>1.72905678571429</v>
      </c>
      <c r="EA441">
        <v>19.6151214285714</v>
      </c>
      <c r="EB441">
        <v>15.1597785714286</v>
      </c>
      <c r="EC441">
        <v>1999.9925</v>
      </c>
      <c r="ED441">
        <v>0.980001428571429</v>
      </c>
      <c r="EE441">
        <v>0.0199987571428571</v>
      </c>
      <c r="EF441">
        <v>0</v>
      </c>
      <c r="EG441">
        <v>821.928035714286</v>
      </c>
      <c r="EH441">
        <v>5.00063</v>
      </c>
      <c r="EI441">
        <v>16208.1392857143</v>
      </c>
      <c r="EJ441">
        <v>17256.8428571429</v>
      </c>
      <c r="EK441">
        <v>38.5</v>
      </c>
      <c r="EL441">
        <v>38.5</v>
      </c>
      <c r="EM441">
        <v>38</v>
      </c>
      <c r="EN441">
        <v>37.875</v>
      </c>
      <c r="EO441">
        <v>39.5</v>
      </c>
      <c r="EP441">
        <v>1955.09785714286</v>
      </c>
      <c r="EQ441">
        <v>39.8939285714286</v>
      </c>
      <c r="ER441">
        <v>0</v>
      </c>
      <c r="ES441">
        <v>1659029731.3</v>
      </c>
      <c r="ET441">
        <v>0</v>
      </c>
      <c r="EU441">
        <v>822.0795</v>
      </c>
      <c r="EV441">
        <v>14.8016752319537</v>
      </c>
      <c r="EW441">
        <v>326.789743883229</v>
      </c>
      <c r="EX441">
        <v>16211.3230769231</v>
      </c>
      <c r="EY441">
        <v>15</v>
      </c>
      <c r="EZ441">
        <v>0</v>
      </c>
      <c r="FA441" t="s">
        <v>420</v>
      </c>
      <c r="FB441">
        <v>1657551626.5</v>
      </c>
      <c r="FC441">
        <v>1657551629</v>
      </c>
      <c r="FD441">
        <v>0</v>
      </c>
      <c r="FE441">
        <v>0.403</v>
      </c>
      <c r="FF441">
        <v>0.009</v>
      </c>
      <c r="FG441">
        <v>9.41</v>
      </c>
      <c r="FH441">
        <v>0.087</v>
      </c>
      <c r="FI441">
        <v>417</v>
      </c>
      <c r="FJ441">
        <v>17</v>
      </c>
      <c r="FK441">
        <v>1.61</v>
      </c>
      <c r="FL441">
        <v>0.59</v>
      </c>
      <c r="FM441">
        <v>-62.5623341463415</v>
      </c>
      <c r="FN441">
        <v>-7.71910452961682</v>
      </c>
      <c r="FO441">
        <v>0.827971955637286</v>
      </c>
      <c r="FP441">
        <v>0</v>
      </c>
      <c r="FQ441">
        <v>821.226441176471</v>
      </c>
      <c r="FR441">
        <v>16.5453476033165</v>
      </c>
      <c r="FS441">
        <v>1.63832267509068</v>
      </c>
      <c r="FT441">
        <v>0</v>
      </c>
      <c r="FU441">
        <v>6.21432951219512</v>
      </c>
      <c r="FV441">
        <v>0.098927038327521</v>
      </c>
      <c r="FW441">
        <v>0.0138347642625767</v>
      </c>
      <c r="FX441">
        <v>1</v>
      </c>
      <c r="FY441">
        <v>1</v>
      </c>
      <c r="FZ441">
        <v>3</v>
      </c>
      <c r="GA441" t="s">
        <v>421</v>
      </c>
      <c r="GB441">
        <v>2.97326</v>
      </c>
      <c r="GC441">
        <v>2.69994</v>
      </c>
      <c r="GD441">
        <v>0.11923</v>
      </c>
      <c r="GE441">
        <v>0.128924</v>
      </c>
      <c r="GF441">
        <v>0.107044</v>
      </c>
      <c r="GG441">
        <v>0.0889626</v>
      </c>
      <c r="GH441">
        <v>34292.6</v>
      </c>
      <c r="GI441">
        <v>37084.3</v>
      </c>
      <c r="GJ441">
        <v>35282.6</v>
      </c>
      <c r="GK441">
        <v>38610.9</v>
      </c>
      <c r="GL441">
        <v>44667</v>
      </c>
      <c r="GM441">
        <v>50804.6</v>
      </c>
      <c r="GN441">
        <v>55153.8</v>
      </c>
      <c r="GO441">
        <v>61930.2</v>
      </c>
      <c r="GP441">
        <v>1.9898</v>
      </c>
      <c r="GQ441">
        <v>1.8458</v>
      </c>
      <c r="GR441">
        <v>0.128001</v>
      </c>
      <c r="GS441">
        <v>0</v>
      </c>
      <c r="GT441">
        <v>25.3268</v>
      </c>
      <c r="GU441">
        <v>999.9</v>
      </c>
      <c r="GV441">
        <v>55.628</v>
      </c>
      <c r="GW441">
        <v>29.265</v>
      </c>
      <c r="GX441">
        <v>25.1396</v>
      </c>
      <c r="GY441">
        <v>55.8854</v>
      </c>
      <c r="GZ441">
        <v>43.2452</v>
      </c>
      <c r="HA441">
        <v>1</v>
      </c>
      <c r="HB441">
        <v>-0.0381707</v>
      </c>
      <c r="HC441">
        <v>0.175599</v>
      </c>
      <c r="HD441">
        <v>20.1129</v>
      </c>
      <c r="HE441">
        <v>5.19932</v>
      </c>
      <c r="HF441">
        <v>12.004</v>
      </c>
      <c r="HG441">
        <v>4.976</v>
      </c>
      <c r="HH441">
        <v>3.2938</v>
      </c>
      <c r="HI441">
        <v>9999</v>
      </c>
      <c r="HJ441">
        <v>9999</v>
      </c>
      <c r="HK441">
        <v>9999</v>
      </c>
      <c r="HL441">
        <v>629.3</v>
      </c>
      <c r="HM441">
        <v>1.86316</v>
      </c>
      <c r="HN441">
        <v>1.86798</v>
      </c>
      <c r="HO441">
        <v>1.86783</v>
      </c>
      <c r="HP441">
        <v>1.86893</v>
      </c>
      <c r="HQ441">
        <v>1.86981</v>
      </c>
      <c r="HR441">
        <v>1.86587</v>
      </c>
      <c r="HS441">
        <v>1.86691</v>
      </c>
      <c r="HT441">
        <v>1.86829</v>
      </c>
      <c r="HU441">
        <v>5</v>
      </c>
      <c r="HV441">
        <v>0</v>
      </c>
      <c r="HW441">
        <v>0</v>
      </c>
      <c r="HX441">
        <v>0</v>
      </c>
      <c r="HY441" t="s">
        <v>422</v>
      </c>
      <c r="HZ441" t="s">
        <v>423</v>
      </c>
      <c r="IA441" t="s">
        <v>424</v>
      </c>
      <c r="IB441" t="s">
        <v>424</v>
      </c>
      <c r="IC441" t="s">
        <v>424</v>
      </c>
      <c r="ID441" t="s">
        <v>424</v>
      </c>
      <c r="IE441">
        <v>0</v>
      </c>
      <c r="IF441">
        <v>100</v>
      </c>
      <c r="IG441">
        <v>100</v>
      </c>
      <c r="IH441">
        <v>7.676</v>
      </c>
      <c r="II441">
        <v>0.5316</v>
      </c>
      <c r="IJ441">
        <v>4.02706509432224</v>
      </c>
      <c r="IK441">
        <v>0.00601174518973114</v>
      </c>
      <c r="IL441">
        <v>2.77886958061485e-07</v>
      </c>
      <c r="IM441">
        <v>-3.54636231360687e-10</v>
      </c>
      <c r="IN441">
        <v>-0.0404303883988718</v>
      </c>
      <c r="IO441">
        <v>-0.0177815531441476</v>
      </c>
      <c r="IP441">
        <v>0.00205572605671414</v>
      </c>
      <c r="IQ441">
        <v>-1.65519735432211e-05</v>
      </c>
      <c r="IR441">
        <v>-4</v>
      </c>
      <c r="IS441">
        <v>1848</v>
      </c>
      <c r="IT441">
        <v>1</v>
      </c>
      <c r="IU441">
        <v>25</v>
      </c>
      <c r="IV441">
        <v>24635.1</v>
      </c>
      <c r="IW441">
        <v>24635.1</v>
      </c>
      <c r="IX441">
        <v>1.521</v>
      </c>
      <c r="IY441">
        <v>2.60742</v>
      </c>
      <c r="IZ441">
        <v>1.54785</v>
      </c>
      <c r="JA441">
        <v>2.30347</v>
      </c>
      <c r="JB441">
        <v>1.34644</v>
      </c>
      <c r="JC441">
        <v>2.41577</v>
      </c>
      <c r="JD441">
        <v>33.6029</v>
      </c>
      <c r="JE441">
        <v>24.2276</v>
      </c>
      <c r="JF441">
        <v>18</v>
      </c>
      <c r="JG441">
        <v>503.68</v>
      </c>
      <c r="JH441">
        <v>410.823</v>
      </c>
      <c r="JI441">
        <v>25.0003</v>
      </c>
      <c r="JJ441">
        <v>26.7134</v>
      </c>
      <c r="JK441">
        <v>30.0002</v>
      </c>
      <c r="JL441">
        <v>26.6456</v>
      </c>
      <c r="JM441">
        <v>26.5841</v>
      </c>
      <c r="JN441">
        <v>30.5086</v>
      </c>
      <c r="JO441">
        <v>30.4624</v>
      </c>
      <c r="JP441">
        <v>73.7051</v>
      </c>
      <c r="JQ441">
        <v>25</v>
      </c>
      <c r="JR441">
        <v>690.24</v>
      </c>
      <c r="JS441">
        <v>19.0378</v>
      </c>
      <c r="JT441">
        <v>102.311</v>
      </c>
      <c r="JU441">
        <v>103.084</v>
      </c>
    </row>
    <row r="442" spans="1:281">
      <c r="A442">
        <v>426</v>
      </c>
      <c r="B442">
        <v>1659029737.1</v>
      </c>
      <c r="C442">
        <v>6054</v>
      </c>
      <c r="D442" t="s">
        <v>1280</v>
      </c>
      <c r="E442" t="s">
        <v>1281</v>
      </c>
      <c r="F442">
        <v>5</v>
      </c>
      <c r="G442" t="s">
        <v>1199</v>
      </c>
      <c r="H442" t="s">
        <v>417</v>
      </c>
      <c r="I442">
        <v>1659029729.6</v>
      </c>
      <c r="J442">
        <f>(K442)/1000</f>
        <v>0</v>
      </c>
      <c r="K442">
        <f>IF(CZ442, AN442, AH442)</f>
        <v>0</v>
      </c>
      <c r="L442">
        <f>IF(CZ442, AI442, AG442)</f>
        <v>0</v>
      </c>
      <c r="M442">
        <f>DB442 - IF(AU442&gt;1, L442*CV442*100.0/(AW442*DP442), 0)</f>
        <v>0</v>
      </c>
      <c r="N442">
        <f>((T442-J442/2)*M442-L442)/(T442+J442/2)</f>
        <v>0</v>
      </c>
      <c r="O442">
        <f>N442*(DI442+DJ442)/1000.0</f>
        <v>0</v>
      </c>
      <c r="P442">
        <f>(DB442 - IF(AU442&gt;1, L442*CV442*100.0/(AW442*DP442), 0))*(DI442+DJ442)/1000.0</f>
        <v>0</v>
      </c>
      <c r="Q442">
        <f>2.0/((1/S442-1/R442)+SIGN(S442)*SQRT((1/S442-1/R442)*(1/S442-1/R442) + 4*CW442/((CW442+1)*(CW442+1))*(2*1/S442*1/R442-1/R442*1/R442)))</f>
        <v>0</v>
      </c>
      <c r="R442">
        <f>IF(LEFT(CX442,1)&lt;&gt;"0",IF(LEFT(CX442,1)="1",3.0,CY442),$D$5+$E$5*(DP442*DI442/($K$5*1000))+$F$5*(DP442*DI442/($K$5*1000))*MAX(MIN(CV442,$J$5),$I$5)*MAX(MIN(CV442,$J$5),$I$5)+$G$5*MAX(MIN(CV442,$J$5),$I$5)*(DP442*DI442/($K$5*1000))+$H$5*(DP442*DI442/($K$5*1000))*(DP442*DI442/($K$5*1000)))</f>
        <v>0</v>
      </c>
      <c r="S442">
        <f>J442*(1000-(1000*0.61365*exp(17.502*W442/(240.97+W442))/(DI442+DJ442)+DD442)/2)/(1000*0.61365*exp(17.502*W442/(240.97+W442))/(DI442+DJ442)-DD442)</f>
        <v>0</v>
      </c>
      <c r="T442">
        <f>1/((CW442+1)/(Q442/1.6)+1/(R442/1.37)) + CW442/((CW442+1)/(Q442/1.6) + CW442/(R442/1.37))</f>
        <v>0</v>
      </c>
      <c r="U442">
        <f>(CR442*CU442)</f>
        <v>0</v>
      </c>
      <c r="V442">
        <f>(DK442+(U442+2*0.95*5.67E-8*(((DK442+$B$7)+273)^4-(DK442+273)^4)-44100*J442)/(1.84*29.3*R442+8*0.95*5.67E-8*(DK442+273)^3))</f>
        <v>0</v>
      </c>
      <c r="W442">
        <f>($C$7*DL442+$D$7*DM442+$E$7*V442)</f>
        <v>0</v>
      </c>
      <c r="X442">
        <f>0.61365*exp(17.502*W442/(240.97+W442))</f>
        <v>0</v>
      </c>
      <c r="Y442">
        <f>(Z442/AA442*100)</f>
        <v>0</v>
      </c>
      <c r="Z442">
        <f>DD442*(DI442+DJ442)/1000</f>
        <v>0</v>
      </c>
      <c r="AA442">
        <f>0.61365*exp(17.502*DK442/(240.97+DK442))</f>
        <v>0</v>
      </c>
      <c r="AB442">
        <f>(X442-DD442*(DI442+DJ442)/1000)</f>
        <v>0</v>
      </c>
      <c r="AC442">
        <f>(-J442*44100)</f>
        <v>0</v>
      </c>
      <c r="AD442">
        <f>2*29.3*R442*0.92*(DK442-W442)</f>
        <v>0</v>
      </c>
      <c r="AE442">
        <f>2*0.95*5.67E-8*(((DK442+$B$7)+273)^4-(W442+273)^4)</f>
        <v>0</v>
      </c>
      <c r="AF442">
        <f>U442+AE442+AC442+AD442</f>
        <v>0</v>
      </c>
      <c r="AG442">
        <f>DH442*AU442*(DC442-DB442*(1000-AU442*DE442)/(1000-AU442*DD442))/(100*CV442)</f>
        <v>0</v>
      </c>
      <c r="AH442">
        <f>1000*DH442*AU442*(DD442-DE442)/(100*CV442*(1000-AU442*DD442))</f>
        <v>0</v>
      </c>
      <c r="AI442">
        <f>(AJ442 - AK442 - DI442*1E3/(8.314*(DK442+273.15)) * AM442/DH442 * AL442) * DH442/(100*CV442) * (1000 - DE442)/1000</f>
        <v>0</v>
      </c>
      <c r="AJ442">
        <v>695.526893263789</v>
      </c>
      <c r="AK442">
        <v>641.322890909091</v>
      </c>
      <c r="AL442">
        <v>3.25751400923182</v>
      </c>
      <c r="AM442">
        <v>66.0504921813524</v>
      </c>
      <c r="AN442">
        <f>(AP442 - AO442 + DI442*1E3/(8.314*(DK442+273.15)) * AR442/DH442 * AQ442) * DH442/(100*CV442) * 1000/(1000 - AP442)</f>
        <v>0</v>
      </c>
      <c r="AO442">
        <v>19.1341556990476</v>
      </c>
      <c r="AP442">
        <v>25.3504377622378</v>
      </c>
      <c r="AQ442">
        <v>6.33224964884325e-05</v>
      </c>
      <c r="AR442">
        <v>92.47</v>
      </c>
      <c r="AS442">
        <v>0</v>
      </c>
      <c r="AT442">
        <v>0</v>
      </c>
      <c r="AU442">
        <f>IF(AS442*$H$13&gt;=AW442,1.0,(AW442/(AW442-AS442*$H$13)))</f>
        <v>0</v>
      </c>
      <c r="AV442">
        <f>(AU442-1)*100</f>
        <v>0</v>
      </c>
      <c r="AW442">
        <f>MAX(0,($B$13+$C$13*DP442)/(1+$D$13*DP442)*DI442/(DK442+273)*$E$13)</f>
        <v>0</v>
      </c>
      <c r="AX442" t="s">
        <v>418</v>
      </c>
      <c r="AY442" t="s">
        <v>418</v>
      </c>
      <c r="AZ442">
        <v>0</v>
      </c>
      <c r="BA442">
        <v>0</v>
      </c>
      <c r="BB442">
        <f>1-AZ442/BA442</f>
        <v>0</v>
      </c>
      <c r="BC442">
        <v>0</v>
      </c>
      <c r="BD442" t="s">
        <v>418</v>
      </c>
      <c r="BE442" t="s">
        <v>418</v>
      </c>
      <c r="BF442">
        <v>0</v>
      </c>
      <c r="BG442">
        <v>0</v>
      </c>
      <c r="BH442">
        <f>1-BF442/BG442</f>
        <v>0</v>
      </c>
      <c r="BI442">
        <v>0.5</v>
      </c>
      <c r="BJ442">
        <f>CS442</f>
        <v>0</v>
      </c>
      <c r="BK442">
        <f>L442</f>
        <v>0</v>
      </c>
      <c r="BL442">
        <f>BH442*BI442*BJ442</f>
        <v>0</v>
      </c>
      <c r="BM442">
        <f>(BK442-BC442)/BJ442</f>
        <v>0</v>
      </c>
      <c r="BN442">
        <f>(BA442-BG442)/BG442</f>
        <v>0</v>
      </c>
      <c r="BO442">
        <f>AZ442/(BB442+AZ442/BG442)</f>
        <v>0</v>
      </c>
      <c r="BP442" t="s">
        <v>418</v>
      </c>
      <c r="BQ442">
        <v>0</v>
      </c>
      <c r="BR442">
        <f>IF(BQ442&lt;&gt;0, BQ442, BO442)</f>
        <v>0</v>
      </c>
      <c r="BS442">
        <f>1-BR442/BG442</f>
        <v>0</v>
      </c>
      <c r="BT442">
        <f>(BG442-BF442)/(BG442-BR442)</f>
        <v>0</v>
      </c>
      <c r="BU442">
        <f>(BA442-BG442)/(BA442-BR442)</f>
        <v>0</v>
      </c>
      <c r="BV442">
        <f>(BG442-BF442)/(BG442-AZ442)</f>
        <v>0</v>
      </c>
      <c r="BW442">
        <f>(BA442-BG442)/(BA442-AZ442)</f>
        <v>0</v>
      </c>
      <c r="BX442">
        <f>(BT442*BR442/BF442)</f>
        <v>0</v>
      </c>
      <c r="BY442">
        <f>(1-BX442)</f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f>$B$11*DQ442+$C$11*DR442+$F$11*EC442*(1-EF442)</f>
        <v>0</v>
      </c>
      <c r="CS442">
        <f>CR442*CT442</f>
        <v>0</v>
      </c>
      <c r="CT442">
        <f>($B$11*$D$9+$C$11*$D$9+$F$11*((EP442+EH442)/MAX(EP442+EH442+EQ442, 0.1)*$I$9+EQ442/MAX(EP442+EH442+EQ442, 0.1)*$J$9))/($B$11+$C$11+$F$11)</f>
        <v>0</v>
      </c>
      <c r="CU442">
        <f>($B$11*$K$9+$C$11*$K$9+$F$11*((EP442+EH442)/MAX(EP442+EH442+EQ442, 0.1)*$P$9+EQ442/MAX(EP442+EH442+EQ442, 0.1)*$Q$9))/($B$11+$C$11+$F$11)</f>
        <v>0</v>
      </c>
      <c r="CV442">
        <v>6</v>
      </c>
      <c r="CW442">
        <v>0.5</v>
      </c>
      <c r="CX442" t="s">
        <v>419</v>
      </c>
      <c r="CY442">
        <v>2</v>
      </c>
      <c r="CZ442" t="b">
        <v>1</v>
      </c>
      <c r="DA442">
        <v>1659029729.6</v>
      </c>
      <c r="DB442">
        <v>602.932444444444</v>
      </c>
      <c r="DC442">
        <v>666.50437037037</v>
      </c>
      <c r="DD442">
        <v>25.3536259259259</v>
      </c>
      <c r="DE442">
        <v>19.1326111111111</v>
      </c>
      <c r="DF442">
        <v>595.302925925926</v>
      </c>
      <c r="DG442">
        <v>24.8219814814815</v>
      </c>
      <c r="DH442">
        <v>500.031148148148</v>
      </c>
      <c r="DI442">
        <v>90.3665925925926</v>
      </c>
      <c r="DJ442">
        <v>0.0465239518518518</v>
      </c>
      <c r="DK442">
        <v>27.3623666666667</v>
      </c>
      <c r="DL442">
        <v>27.4301037037037</v>
      </c>
      <c r="DM442">
        <v>999.9</v>
      </c>
      <c r="DN442">
        <v>0</v>
      </c>
      <c r="DO442">
        <v>0</v>
      </c>
      <c r="DP442">
        <v>10002.5925925926</v>
      </c>
      <c r="DQ442">
        <v>0</v>
      </c>
      <c r="DR442">
        <v>17.9082962962963</v>
      </c>
      <c r="DS442">
        <v>-63.571937037037</v>
      </c>
      <c r="DT442">
        <v>618.616666666667</v>
      </c>
      <c r="DU442">
        <v>679.505</v>
      </c>
      <c r="DV442">
        <v>6.22101222222222</v>
      </c>
      <c r="DW442">
        <v>666.50437037037</v>
      </c>
      <c r="DX442">
        <v>19.1326111111111</v>
      </c>
      <c r="DY442">
        <v>2.29112037037037</v>
      </c>
      <c r="DZ442">
        <v>1.72894888888889</v>
      </c>
      <c r="EA442">
        <v>19.6141074074074</v>
      </c>
      <c r="EB442">
        <v>15.1588111111111</v>
      </c>
      <c r="EC442">
        <v>2000.00333333333</v>
      </c>
      <c r="ED442">
        <v>0.980001296296296</v>
      </c>
      <c r="EE442">
        <v>0.0199989148148148</v>
      </c>
      <c r="EF442">
        <v>0</v>
      </c>
      <c r="EG442">
        <v>823.257703703704</v>
      </c>
      <c r="EH442">
        <v>5.00063</v>
      </c>
      <c r="EI442">
        <v>16236.0037037037</v>
      </c>
      <c r="EJ442">
        <v>17256.9333333333</v>
      </c>
      <c r="EK442">
        <v>38.5</v>
      </c>
      <c r="EL442">
        <v>38.5</v>
      </c>
      <c r="EM442">
        <v>38</v>
      </c>
      <c r="EN442">
        <v>37.875</v>
      </c>
      <c r="EO442">
        <v>39.5</v>
      </c>
      <c r="EP442">
        <v>1955.10851851852</v>
      </c>
      <c r="EQ442">
        <v>39.8944444444444</v>
      </c>
      <c r="ER442">
        <v>0</v>
      </c>
      <c r="ES442">
        <v>1659029736.1</v>
      </c>
      <c r="ET442">
        <v>0</v>
      </c>
      <c r="EU442">
        <v>823.289269230769</v>
      </c>
      <c r="EV442">
        <v>13.94164102563</v>
      </c>
      <c r="EW442">
        <v>296.266666725405</v>
      </c>
      <c r="EX442">
        <v>16236.3076923077</v>
      </c>
      <c r="EY442">
        <v>15</v>
      </c>
      <c r="EZ442">
        <v>0</v>
      </c>
      <c r="FA442" t="s">
        <v>420</v>
      </c>
      <c r="FB442">
        <v>1657551626.5</v>
      </c>
      <c r="FC442">
        <v>1657551629</v>
      </c>
      <c r="FD442">
        <v>0</v>
      </c>
      <c r="FE442">
        <v>0.403</v>
      </c>
      <c r="FF442">
        <v>0.009</v>
      </c>
      <c r="FG442">
        <v>9.41</v>
      </c>
      <c r="FH442">
        <v>0.087</v>
      </c>
      <c r="FI442">
        <v>417</v>
      </c>
      <c r="FJ442">
        <v>17</v>
      </c>
      <c r="FK442">
        <v>1.61</v>
      </c>
      <c r="FL442">
        <v>0.59</v>
      </c>
      <c r="FM442">
        <v>-63.228856097561</v>
      </c>
      <c r="FN442">
        <v>-8.17384808362378</v>
      </c>
      <c r="FO442">
        <v>0.869431252292452</v>
      </c>
      <c r="FP442">
        <v>0</v>
      </c>
      <c r="FQ442">
        <v>822.514941176471</v>
      </c>
      <c r="FR442">
        <v>15.0627654696828</v>
      </c>
      <c r="FS442">
        <v>1.49716205930885</v>
      </c>
      <c r="FT442">
        <v>0</v>
      </c>
      <c r="FU442">
        <v>6.22135829268293</v>
      </c>
      <c r="FV442">
        <v>-0.00184473867595405</v>
      </c>
      <c r="FW442">
        <v>0.00323678393715126</v>
      </c>
      <c r="FX442">
        <v>1</v>
      </c>
      <c r="FY442">
        <v>1</v>
      </c>
      <c r="FZ442">
        <v>3</v>
      </c>
      <c r="GA442" t="s">
        <v>421</v>
      </c>
      <c r="GB442">
        <v>2.97287</v>
      </c>
      <c r="GC442">
        <v>2.70079</v>
      </c>
      <c r="GD442">
        <v>0.121395</v>
      </c>
      <c r="GE442">
        <v>0.131022</v>
      </c>
      <c r="GF442">
        <v>0.107036</v>
      </c>
      <c r="GG442">
        <v>0.0889194</v>
      </c>
      <c r="GH442">
        <v>34208.2</v>
      </c>
      <c r="GI442">
        <v>36995.1</v>
      </c>
      <c r="GJ442">
        <v>35282.5</v>
      </c>
      <c r="GK442">
        <v>38611</v>
      </c>
      <c r="GL442">
        <v>44667.1</v>
      </c>
      <c r="GM442">
        <v>50807</v>
      </c>
      <c r="GN442">
        <v>55153.3</v>
      </c>
      <c r="GO442">
        <v>61930.1</v>
      </c>
      <c r="GP442">
        <v>1.9888</v>
      </c>
      <c r="GQ442">
        <v>1.846</v>
      </c>
      <c r="GR442">
        <v>0.124276</v>
      </c>
      <c r="GS442">
        <v>0</v>
      </c>
      <c r="GT442">
        <v>25.3225</v>
      </c>
      <c r="GU442">
        <v>999.9</v>
      </c>
      <c r="GV442">
        <v>55.628</v>
      </c>
      <c r="GW442">
        <v>29.265</v>
      </c>
      <c r="GX442">
        <v>25.1381</v>
      </c>
      <c r="GY442">
        <v>56.2254</v>
      </c>
      <c r="GZ442">
        <v>43.3574</v>
      </c>
      <c r="HA442">
        <v>1</v>
      </c>
      <c r="HB442">
        <v>-0.0389634</v>
      </c>
      <c r="HC442">
        <v>0.17451</v>
      </c>
      <c r="HD442">
        <v>20.1136</v>
      </c>
      <c r="HE442">
        <v>5.20052</v>
      </c>
      <c r="HF442">
        <v>12.0052</v>
      </c>
      <c r="HG442">
        <v>4.976</v>
      </c>
      <c r="HH442">
        <v>3.2934</v>
      </c>
      <c r="HI442">
        <v>9999</v>
      </c>
      <c r="HJ442">
        <v>9999</v>
      </c>
      <c r="HK442">
        <v>9999</v>
      </c>
      <c r="HL442">
        <v>629.3</v>
      </c>
      <c r="HM442">
        <v>1.86316</v>
      </c>
      <c r="HN442">
        <v>1.86798</v>
      </c>
      <c r="HO442">
        <v>1.86783</v>
      </c>
      <c r="HP442">
        <v>1.86896</v>
      </c>
      <c r="HQ442">
        <v>1.86981</v>
      </c>
      <c r="HR442">
        <v>1.86587</v>
      </c>
      <c r="HS442">
        <v>1.86694</v>
      </c>
      <c r="HT442">
        <v>1.86832</v>
      </c>
      <c r="HU442">
        <v>5</v>
      </c>
      <c r="HV442">
        <v>0</v>
      </c>
      <c r="HW442">
        <v>0</v>
      </c>
      <c r="HX442">
        <v>0</v>
      </c>
      <c r="HY442" t="s">
        <v>422</v>
      </c>
      <c r="HZ442" t="s">
        <v>423</v>
      </c>
      <c r="IA442" t="s">
        <v>424</v>
      </c>
      <c r="IB442" t="s">
        <v>424</v>
      </c>
      <c r="IC442" t="s">
        <v>424</v>
      </c>
      <c r="ID442" t="s">
        <v>424</v>
      </c>
      <c r="IE442">
        <v>0</v>
      </c>
      <c r="IF442">
        <v>100</v>
      </c>
      <c r="IG442">
        <v>100</v>
      </c>
      <c r="IH442">
        <v>7.769</v>
      </c>
      <c r="II442">
        <v>0.5314</v>
      </c>
      <c r="IJ442">
        <v>4.02706509432224</v>
      </c>
      <c r="IK442">
        <v>0.00601174518973114</v>
      </c>
      <c r="IL442">
        <v>2.77886958061485e-07</v>
      </c>
      <c r="IM442">
        <v>-3.54636231360687e-10</v>
      </c>
      <c r="IN442">
        <v>-0.0404303883988718</v>
      </c>
      <c r="IO442">
        <v>-0.0177815531441476</v>
      </c>
      <c r="IP442">
        <v>0.00205572605671414</v>
      </c>
      <c r="IQ442">
        <v>-1.65519735432211e-05</v>
      </c>
      <c r="IR442">
        <v>-4</v>
      </c>
      <c r="IS442">
        <v>1848</v>
      </c>
      <c r="IT442">
        <v>1</v>
      </c>
      <c r="IU442">
        <v>25</v>
      </c>
      <c r="IV442">
        <v>24635.2</v>
      </c>
      <c r="IW442">
        <v>24635.1</v>
      </c>
      <c r="IX442">
        <v>1.54907</v>
      </c>
      <c r="IY442">
        <v>2.61841</v>
      </c>
      <c r="IZ442">
        <v>1.54785</v>
      </c>
      <c r="JA442">
        <v>2.30347</v>
      </c>
      <c r="JB442">
        <v>1.34644</v>
      </c>
      <c r="JC442">
        <v>2.3584</v>
      </c>
      <c r="JD442">
        <v>33.6029</v>
      </c>
      <c r="JE442">
        <v>24.2188</v>
      </c>
      <c r="JF442">
        <v>18</v>
      </c>
      <c r="JG442">
        <v>503.019</v>
      </c>
      <c r="JH442">
        <v>410.952</v>
      </c>
      <c r="JI442">
        <v>24.9999</v>
      </c>
      <c r="JJ442">
        <v>26.7139</v>
      </c>
      <c r="JK442">
        <v>30</v>
      </c>
      <c r="JL442">
        <v>26.6456</v>
      </c>
      <c r="JM442">
        <v>26.5864</v>
      </c>
      <c r="JN442">
        <v>31.0653</v>
      </c>
      <c r="JO442">
        <v>30.7491</v>
      </c>
      <c r="JP442">
        <v>73.3344</v>
      </c>
      <c r="JQ442">
        <v>25</v>
      </c>
      <c r="JR442">
        <v>710.366</v>
      </c>
      <c r="JS442">
        <v>18.9714</v>
      </c>
      <c r="JT442">
        <v>102.31</v>
      </c>
      <c r="JU442">
        <v>103.084</v>
      </c>
    </row>
    <row r="443" spans="1:281">
      <c r="A443">
        <v>427</v>
      </c>
      <c r="B443">
        <v>1659029742.1</v>
      </c>
      <c r="C443">
        <v>6059</v>
      </c>
      <c r="D443" t="s">
        <v>1282</v>
      </c>
      <c r="E443" t="s">
        <v>1283</v>
      </c>
      <c r="F443">
        <v>5</v>
      </c>
      <c r="G443" t="s">
        <v>1199</v>
      </c>
      <c r="H443" t="s">
        <v>417</v>
      </c>
      <c r="I443">
        <v>1659029734.31429</v>
      </c>
      <c r="J443">
        <f>(K443)/1000</f>
        <v>0</v>
      </c>
      <c r="K443">
        <f>IF(CZ443, AN443, AH443)</f>
        <v>0</v>
      </c>
      <c r="L443">
        <f>IF(CZ443, AI443, AG443)</f>
        <v>0</v>
      </c>
      <c r="M443">
        <f>DB443 - IF(AU443&gt;1, L443*CV443*100.0/(AW443*DP443), 0)</f>
        <v>0</v>
      </c>
      <c r="N443">
        <f>((T443-J443/2)*M443-L443)/(T443+J443/2)</f>
        <v>0</v>
      </c>
      <c r="O443">
        <f>N443*(DI443+DJ443)/1000.0</f>
        <v>0</v>
      </c>
      <c r="P443">
        <f>(DB443 - IF(AU443&gt;1, L443*CV443*100.0/(AW443*DP443), 0))*(DI443+DJ443)/1000.0</f>
        <v>0</v>
      </c>
      <c r="Q443">
        <f>2.0/((1/S443-1/R443)+SIGN(S443)*SQRT((1/S443-1/R443)*(1/S443-1/R443) + 4*CW443/((CW443+1)*(CW443+1))*(2*1/S443*1/R443-1/R443*1/R443)))</f>
        <v>0</v>
      </c>
      <c r="R443">
        <f>IF(LEFT(CX443,1)&lt;&gt;"0",IF(LEFT(CX443,1)="1",3.0,CY443),$D$5+$E$5*(DP443*DI443/($K$5*1000))+$F$5*(DP443*DI443/($K$5*1000))*MAX(MIN(CV443,$J$5),$I$5)*MAX(MIN(CV443,$J$5),$I$5)+$G$5*MAX(MIN(CV443,$J$5),$I$5)*(DP443*DI443/($K$5*1000))+$H$5*(DP443*DI443/($K$5*1000))*(DP443*DI443/($K$5*1000)))</f>
        <v>0</v>
      </c>
      <c r="S443">
        <f>J443*(1000-(1000*0.61365*exp(17.502*W443/(240.97+W443))/(DI443+DJ443)+DD443)/2)/(1000*0.61365*exp(17.502*W443/(240.97+W443))/(DI443+DJ443)-DD443)</f>
        <v>0</v>
      </c>
      <c r="T443">
        <f>1/((CW443+1)/(Q443/1.6)+1/(R443/1.37)) + CW443/((CW443+1)/(Q443/1.6) + CW443/(R443/1.37))</f>
        <v>0</v>
      </c>
      <c r="U443">
        <f>(CR443*CU443)</f>
        <v>0</v>
      </c>
      <c r="V443">
        <f>(DK443+(U443+2*0.95*5.67E-8*(((DK443+$B$7)+273)^4-(DK443+273)^4)-44100*J443)/(1.84*29.3*R443+8*0.95*5.67E-8*(DK443+273)^3))</f>
        <v>0</v>
      </c>
      <c r="W443">
        <f>($C$7*DL443+$D$7*DM443+$E$7*V443)</f>
        <v>0</v>
      </c>
      <c r="X443">
        <f>0.61365*exp(17.502*W443/(240.97+W443))</f>
        <v>0</v>
      </c>
      <c r="Y443">
        <f>(Z443/AA443*100)</f>
        <v>0</v>
      </c>
      <c r="Z443">
        <f>DD443*(DI443+DJ443)/1000</f>
        <v>0</v>
      </c>
      <c r="AA443">
        <f>0.61365*exp(17.502*DK443/(240.97+DK443))</f>
        <v>0</v>
      </c>
      <c r="AB443">
        <f>(X443-DD443*(DI443+DJ443)/1000)</f>
        <v>0</v>
      </c>
      <c r="AC443">
        <f>(-J443*44100)</f>
        <v>0</v>
      </c>
      <c r="AD443">
        <f>2*29.3*R443*0.92*(DK443-W443)</f>
        <v>0</v>
      </c>
      <c r="AE443">
        <f>2*0.95*5.67E-8*(((DK443+$B$7)+273)^4-(W443+273)^4)</f>
        <v>0</v>
      </c>
      <c r="AF443">
        <f>U443+AE443+AC443+AD443</f>
        <v>0</v>
      </c>
      <c r="AG443">
        <f>DH443*AU443*(DC443-DB443*(1000-AU443*DE443)/(1000-AU443*DD443))/(100*CV443)</f>
        <v>0</v>
      </c>
      <c r="AH443">
        <f>1000*DH443*AU443*(DD443-DE443)/(100*CV443*(1000-AU443*DD443))</f>
        <v>0</v>
      </c>
      <c r="AI443">
        <f>(AJ443 - AK443 - DI443*1E3/(8.314*(DK443+273.15)) * AM443/DH443 * AL443) * DH443/(100*CV443) * (1000 - DE443)/1000</f>
        <v>0</v>
      </c>
      <c r="AJ443">
        <v>712.837372458708</v>
      </c>
      <c r="AK443">
        <v>657.45923030303</v>
      </c>
      <c r="AL443">
        <v>3.27043548088477</v>
      </c>
      <c r="AM443">
        <v>66.0504921813524</v>
      </c>
      <c r="AN443">
        <f>(AP443 - AO443 + DI443*1E3/(8.314*(DK443+273.15)) * AR443/DH443 * AQ443) * DH443/(100*CV443) * 1000/(1000 - AP443)</f>
        <v>0</v>
      </c>
      <c r="AO443">
        <v>19.1055633477489</v>
      </c>
      <c r="AP443">
        <v>25.3511657342658</v>
      </c>
      <c r="AQ443">
        <v>-1.74153961975463e-05</v>
      </c>
      <c r="AR443">
        <v>92.47</v>
      </c>
      <c r="AS443">
        <v>0</v>
      </c>
      <c r="AT443">
        <v>0</v>
      </c>
      <c r="AU443">
        <f>IF(AS443*$H$13&gt;=AW443,1.0,(AW443/(AW443-AS443*$H$13)))</f>
        <v>0</v>
      </c>
      <c r="AV443">
        <f>(AU443-1)*100</f>
        <v>0</v>
      </c>
      <c r="AW443">
        <f>MAX(0,($B$13+$C$13*DP443)/(1+$D$13*DP443)*DI443/(DK443+273)*$E$13)</f>
        <v>0</v>
      </c>
      <c r="AX443" t="s">
        <v>418</v>
      </c>
      <c r="AY443" t="s">
        <v>418</v>
      </c>
      <c r="AZ443">
        <v>0</v>
      </c>
      <c r="BA443">
        <v>0</v>
      </c>
      <c r="BB443">
        <f>1-AZ443/BA443</f>
        <v>0</v>
      </c>
      <c r="BC443">
        <v>0</v>
      </c>
      <c r="BD443" t="s">
        <v>418</v>
      </c>
      <c r="BE443" t="s">
        <v>418</v>
      </c>
      <c r="BF443">
        <v>0</v>
      </c>
      <c r="BG443">
        <v>0</v>
      </c>
      <c r="BH443">
        <f>1-BF443/BG443</f>
        <v>0</v>
      </c>
      <c r="BI443">
        <v>0.5</v>
      </c>
      <c r="BJ443">
        <f>CS443</f>
        <v>0</v>
      </c>
      <c r="BK443">
        <f>L443</f>
        <v>0</v>
      </c>
      <c r="BL443">
        <f>BH443*BI443*BJ443</f>
        <v>0</v>
      </c>
      <c r="BM443">
        <f>(BK443-BC443)/BJ443</f>
        <v>0</v>
      </c>
      <c r="BN443">
        <f>(BA443-BG443)/BG443</f>
        <v>0</v>
      </c>
      <c r="BO443">
        <f>AZ443/(BB443+AZ443/BG443)</f>
        <v>0</v>
      </c>
      <c r="BP443" t="s">
        <v>418</v>
      </c>
      <c r="BQ443">
        <v>0</v>
      </c>
      <c r="BR443">
        <f>IF(BQ443&lt;&gt;0, BQ443, BO443)</f>
        <v>0</v>
      </c>
      <c r="BS443">
        <f>1-BR443/BG443</f>
        <v>0</v>
      </c>
      <c r="BT443">
        <f>(BG443-BF443)/(BG443-BR443)</f>
        <v>0</v>
      </c>
      <c r="BU443">
        <f>(BA443-BG443)/(BA443-BR443)</f>
        <v>0</v>
      </c>
      <c r="BV443">
        <f>(BG443-BF443)/(BG443-AZ443)</f>
        <v>0</v>
      </c>
      <c r="BW443">
        <f>(BA443-BG443)/(BA443-AZ443)</f>
        <v>0</v>
      </c>
      <c r="BX443">
        <f>(BT443*BR443/BF443)</f>
        <v>0</v>
      </c>
      <c r="BY443">
        <f>(1-BX443)</f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f>$B$11*DQ443+$C$11*DR443+$F$11*EC443*(1-EF443)</f>
        <v>0</v>
      </c>
      <c r="CS443">
        <f>CR443*CT443</f>
        <v>0</v>
      </c>
      <c r="CT443">
        <f>($B$11*$D$9+$C$11*$D$9+$F$11*((EP443+EH443)/MAX(EP443+EH443+EQ443, 0.1)*$I$9+EQ443/MAX(EP443+EH443+EQ443, 0.1)*$J$9))/($B$11+$C$11+$F$11)</f>
        <v>0</v>
      </c>
      <c r="CU443">
        <f>($B$11*$K$9+$C$11*$K$9+$F$11*((EP443+EH443)/MAX(EP443+EH443+EQ443, 0.1)*$P$9+EQ443/MAX(EP443+EH443+EQ443, 0.1)*$Q$9))/($B$11+$C$11+$F$11)</f>
        <v>0</v>
      </c>
      <c r="CV443">
        <v>6</v>
      </c>
      <c r="CW443">
        <v>0.5</v>
      </c>
      <c r="CX443" t="s">
        <v>419</v>
      </c>
      <c r="CY443">
        <v>2</v>
      </c>
      <c r="CZ443" t="b">
        <v>1</v>
      </c>
      <c r="DA443">
        <v>1659029734.31429</v>
      </c>
      <c r="DB443">
        <v>617.765535714286</v>
      </c>
      <c r="DC443">
        <v>682.270321428571</v>
      </c>
      <c r="DD443">
        <v>25.353175</v>
      </c>
      <c r="DE443">
        <v>19.1222035714286</v>
      </c>
      <c r="DF443">
        <v>610.048107142857</v>
      </c>
      <c r="DG443">
        <v>24.8215571428571</v>
      </c>
      <c r="DH443">
        <v>500.03025</v>
      </c>
      <c r="DI443">
        <v>90.3663464285714</v>
      </c>
      <c r="DJ443">
        <v>0.04639475</v>
      </c>
      <c r="DK443">
        <v>27.3531714285714</v>
      </c>
      <c r="DL443">
        <v>27.4018714285714</v>
      </c>
      <c r="DM443">
        <v>999.9</v>
      </c>
      <c r="DN443">
        <v>0</v>
      </c>
      <c r="DO443">
        <v>0</v>
      </c>
      <c r="DP443">
        <v>10010.7142857143</v>
      </c>
      <c r="DQ443">
        <v>0</v>
      </c>
      <c r="DR443">
        <v>17.9464392857143</v>
      </c>
      <c r="DS443">
        <v>-64.5048642857143</v>
      </c>
      <c r="DT443">
        <v>633.835214285714</v>
      </c>
      <c r="DU443">
        <v>695.570928571429</v>
      </c>
      <c r="DV443">
        <v>6.2309775</v>
      </c>
      <c r="DW443">
        <v>682.270321428571</v>
      </c>
      <c r="DX443">
        <v>19.1222035714286</v>
      </c>
      <c r="DY443">
        <v>2.29107357142857</v>
      </c>
      <c r="DZ443">
        <v>1.72800321428571</v>
      </c>
      <c r="EA443">
        <v>19.6137821428571</v>
      </c>
      <c r="EB443">
        <v>15.1503</v>
      </c>
      <c r="EC443">
        <v>1999.98892857143</v>
      </c>
      <c r="ED443">
        <v>0.980000285714286</v>
      </c>
      <c r="EE443">
        <v>0.0199999285714286</v>
      </c>
      <c r="EF443">
        <v>0</v>
      </c>
      <c r="EG443">
        <v>824.322678571429</v>
      </c>
      <c r="EH443">
        <v>5.00063</v>
      </c>
      <c r="EI443">
        <v>16257.7</v>
      </c>
      <c r="EJ443">
        <v>17256.8035714286</v>
      </c>
      <c r="EK443">
        <v>38.5</v>
      </c>
      <c r="EL443">
        <v>38.5</v>
      </c>
      <c r="EM443">
        <v>38</v>
      </c>
      <c r="EN443">
        <v>37.875</v>
      </c>
      <c r="EO443">
        <v>39.5</v>
      </c>
      <c r="EP443">
        <v>1955.0925</v>
      </c>
      <c r="EQ443">
        <v>39.8960714285714</v>
      </c>
      <c r="ER443">
        <v>0</v>
      </c>
      <c r="ES443">
        <v>1659029740.9</v>
      </c>
      <c r="ET443">
        <v>0</v>
      </c>
      <c r="EU443">
        <v>824.375346153846</v>
      </c>
      <c r="EV443">
        <v>13.2346324767805</v>
      </c>
      <c r="EW443">
        <v>255.9760683799</v>
      </c>
      <c r="EX443">
        <v>16258.45</v>
      </c>
      <c r="EY443">
        <v>15</v>
      </c>
      <c r="EZ443">
        <v>0</v>
      </c>
      <c r="FA443" t="s">
        <v>420</v>
      </c>
      <c r="FB443">
        <v>1657551626.5</v>
      </c>
      <c r="FC443">
        <v>1657551629</v>
      </c>
      <c r="FD443">
        <v>0</v>
      </c>
      <c r="FE443">
        <v>0.403</v>
      </c>
      <c r="FF443">
        <v>0.009</v>
      </c>
      <c r="FG443">
        <v>9.41</v>
      </c>
      <c r="FH443">
        <v>0.087</v>
      </c>
      <c r="FI443">
        <v>417</v>
      </c>
      <c r="FJ443">
        <v>17</v>
      </c>
      <c r="FK443">
        <v>1.61</v>
      </c>
      <c r="FL443">
        <v>0.59</v>
      </c>
      <c r="FM443">
        <v>-63.8621365853659</v>
      </c>
      <c r="FN443">
        <v>-9.68618885017446</v>
      </c>
      <c r="FO443">
        <v>1.00842121879459</v>
      </c>
      <c r="FP443">
        <v>0</v>
      </c>
      <c r="FQ443">
        <v>823.544147058824</v>
      </c>
      <c r="FR443">
        <v>13.8915660893657</v>
      </c>
      <c r="FS443">
        <v>1.38227300300783</v>
      </c>
      <c r="FT443">
        <v>0</v>
      </c>
      <c r="FU443">
        <v>6.22637463414634</v>
      </c>
      <c r="FV443">
        <v>0.0685831358885107</v>
      </c>
      <c r="FW443">
        <v>0.0108633148823002</v>
      </c>
      <c r="FX443">
        <v>1</v>
      </c>
      <c r="FY443">
        <v>1</v>
      </c>
      <c r="FZ443">
        <v>3</v>
      </c>
      <c r="GA443" t="s">
        <v>421</v>
      </c>
      <c r="GB443">
        <v>2.97412</v>
      </c>
      <c r="GC443">
        <v>2.70048</v>
      </c>
      <c r="GD443">
        <v>0.123557</v>
      </c>
      <c r="GE443">
        <v>0.13329</v>
      </c>
      <c r="GF443">
        <v>0.107029</v>
      </c>
      <c r="GG443">
        <v>0.0888012</v>
      </c>
      <c r="GH443">
        <v>34124</v>
      </c>
      <c r="GI443">
        <v>36897.4</v>
      </c>
      <c r="GJ443">
        <v>35282.3</v>
      </c>
      <c r="GK443">
        <v>38609.7</v>
      </c>
      <c r="GL443">
        <v>44667.5</v>
      </c>
      <c r="GM443">
        <v>50812.8</v>
      </c>
      <c r="GN443">
        <v>55153.4</v>
      </c>
      <c r="GO443">
        <v>61929</v>
      </c>
      <c r="GP443">
        <v>1.9894</v>
      </c>
      <c r="GQ443">
        <v>1.8452</v>
      </c>
      <c r="GR443">
        <v>0.126511</v>
      </c>
      <c r="GS443">
        <v>0</v>
      </c>
      <c r="GT443">
        <v>25.3204</v>
      </c>
      <c r="GU443">
        <v>999.9</v>
      </c>
      <c r="GV443">
        <v>55.628</v>
      </c>
      <c r="GW443">
        <v>29.275</v>
      </c>
      <c r="GX443">
        <v>25.1538</v>
      </c>
      <c r="GY443">
        <v>55.8755</v>
      </c>
      <c r="GZ443">
        <v>43.4135</v>
      </c>
      <c r="HA443">
        <v>1</v>
      </c>
      <c r="HB443">
        <v>-0.038252</v>
      </c>
      <c r="HC443">
        <v>0.173203</v>
      </c>
      <c r="HD443">
        <v>20.1137</v>
      </c>
      <c r="HE443">
        <v>5.20052</v>
      </c>
      <c r="HF443">
        <v>12.0052</v>
      </c>
      <c r="HG443">
        <v>4.976</v>
      </c>
      <c r="HH443">
        <v>3.2938</v>
      </c>
      <c r="HI443">
        <v>9999</v>
      </c>
      <c r="HJ443">
        <v>9999</v>
      </c>
      <c r="HK443">
        <v>9999</v>
      </c>
      <c r="HL443">
        <v>629.3</v>
      </c>
      <c r="HM443">
        <v>1.8631</v>
      </c>
      <c r="HN443">
        <v>1.86798</v>
      </c>
      <c r="HO443">
        <v>1.86783</v>
      </c>
      <c r="HP443">
        <v>1.86899</v>
      </c>
      <c r="HQ443">
        <v>1.86981</v>
      </c>
      <c r="HR443">
        <v>1.86584</v>
      </c>
      <c r="HS443">
        <v>1.86691</v>
      </c>
      <c r="HT443">
        <v>1.86829</v>
      </c>
      <c r="HU443">
        <v>5</v>
      </c>
      <c r="HV443">
        <v>0</v>
      </c>
      <c r="HW443">
        <v>0</v>
      </c>
      <c r="HX443">
        <v>0</v>
      </c>
      <c r="HY443" t="s">
        <v>422</v>
      </c>
      <c r="HZ443" t="s">
        <v>423</v>
      </c>
      <c r="IA443" t="s">
        <v>424</v>
      </c>
      <c r="IB443" t="s">
        <v>424</v>
      </c>
      <c r="IC443" t="s">
        <v>424</v>
      </c>
      <c r="ID443" t="s">
        <v>424</v>
      </c>
      <c r="IE443">
        <v>0</v>
      </c>
      <c r="IF443">
        <v>100</v>
      </c>
      <c r="IG443">
        <v>100</v>
      </c>
      <c r="IH443">
        <v>7.863</v>
      </c>
      <c r="II443">
        <v>0.5313</v>
      </c>
      <c r="IJ443">
        <v>4.02706509432224</v>
      </c>
      <c r="IK443">
        <v>0.00601174518973114</v>
      </c>
      <c r="IL443">
        <v>2.77886958061485e-07</v>
      </c>
      <c r="IM443">
        <v>-3.54636231360687e-10</v>
      </c>
      <c r="IN443">
        <v>-0.0404303883988718</v>
      </c>
      <c r="IO443">
        <v>-0.0177815531441476</v>
      </c>
      <c r="IP443">
        <v>0.00205572605671414</v>
      </c>
      <c r="IQ443">
        <v>-1.65519735432211e-05</v>
      </c>
      <c r="IR443">
        <v>-4</v>
      </c>
      <c r="IS443">
        <v>1848</v>
      </c>
      <c r="IT443">
        <v>1</v>
      </c>
      <c r="IU443">
        <v>25</v>
      </c>
      <c r="IV443">
        <v>24635.3</v>
      </c>
      <c r="IW443">
        <v>24635.2</v>
      </c>
      <c r="IX443">
        <v>1.58081</v>
      </c>
      <c r="IY443">
        <v>2.60986</v>
      </c>
      <c r="IZ443">
        <v>1.54785</v>
      </c>
      <c r="JA443">
        <v>2.30347</v>
      </c>
      <c r="JB443">
        <v>1.34644</v>
      </c>
      <c r="JC443">
        <v>2.33887</v>
      </c>
      <c r="JD443">
        <v>33.6029</v>
      </c>
      <c r="JE443">
        <v>24.2188</v>
      </c>
      <c r="JF443">
        <v>18</v>
      </c>
      <c r="JG443">
        <v>503.416</v>
      </c>
      <c r="JH443">
        <v>410.502</v>
      </c>
      <c r="JI443">
        <v>24.9998</v>
      </c>
      <c r="JJ443">
        <v>26.7139</v>
      </c>
      <c r="JK443">
        <v>30.0001</v>
      </c>
      <c r="JL443">
        <v>26.6456</v>
      </c>
      <c r="JM443">
        <v>26.5864</v>
      </c>
      <c r="JN443">
        <v>31.7043</v>
      </c>
      <c r="JO443">
        <v>31.3464</v>
      </c>
      <c r="JP443">
        <v>73.3344</v>
      </c>
      <c r="JQ443">
        <v>25</v>
      </c>
      <c r="JR443">
        <v>723.813</v>
      </c>
      <c r="JS443">
        <v>18.9044</v>
      </c>
      <c r="JT443">
        <v>102.31</v>
      </c>
      <c r="JU443">
        <v>103.082</v>
      </c>
    </row>
    <row r="444" spans="1:281">
      <c r="A444">
        <v>428</v>
      </c>
      <c r="B444">
        <v>1659029747.1</v>
      </c>
      <c r="C444">
        <v>6064</v>
      </c>
      <c r="D444" t="s">
        <v>1284</v>
      </c>
      <c r="E444" t="s">
        <v>1285</v>
      </c>
      <c r="F444">
        <v>5</v>
      </c>
      <c r="G444" t="s">
        <v>1199</v>
      </c>
      <c r="H444" t="s">
        <v>417</v>
      </c>
      <c r="I444">
        <v>1659029739.6</v>
      </c>
      <c r="J444">
        <f>(K444)/1000</f>
        <v>0</v>
      </c>
      <c r="K444">
        <f>IF(CZ444, AN444, AH444)</f>
        <v>0</v>
      </c>
      <c r="L444">
        <f>IF(CZ444, AI444, AG444)</f>
        <v>0</v>
      </c>
      <c r="M444">
        <f>DB444 - IF(AU444&gt;1, L444*CV444*100.0/(AW444*DP444), 0)</f>
        <v>0</v>
      </c>
      <c r="N444">
        <f>((T444-J444/2)*M444-L444)/(T444+J444/2)</f>
        <v>0</v>
      </c>
      <c r="O444">
        <f>N444*(DI444+DJ444)/1000.0</f>
        <v>0</v>
      </c>
      <c r="P444">
        <f>(DB444 - IF(AU444&gt;1, L444*CV444*100.0/(AW444*DP444), 0))*(DI444+DJ444)/1000.0</f>
        <v>0</v>
      </c>
      <c r="Q444">
        <f>2.0/((1/S444-1/R444)+SIGN(S444)*SQRT((1/S444-1/R444)*(1/S444-1/R444) + 4*CW444/((CW444+1)*(CW444+1))*(2*1/S444*1/R444-1/R444*1/R444)))</f>
        <v>0</v>
      </c>
      <c r="R444">
        <f>IF(LEFT(CX444,1)&lt;&gt;"0",IF(LEFT(CX444,1)="1",3.0,CY444),$D$5+$E$5*(DP444*DI444/($K$5*1000))+$F$5*(DP444*DI444/($K$5*1000))*MAX(MIN(CV444,$J$5),$I$5)*MAX(MIN(CV444,$J$5),$I$5)+$G$5*MAX(MIN(CV444,$J$5),$I$5)*(DP444*DI444/($K$5*1000))+$H$5*(DP444*DI444/($K$5*1000))*(DP444*DI444/($K$5*1000)))</f>
        <v>0</v>
      </c>
      <c r="S444">
        <f>J444*(1000-(1000*0.61365*exp(17.502*W444/(240.97+W444))/(DI444+DJ444)+DD444)/2)/(1000*0.61365*exp(17.502*W444/(240.97+W444))/(DI444+DJ444)-DD444)</f>
        <v>0</v>
      </c>
      <c r="T444">
        <f>1/((CW444+1)/(Q444/1.6)+1/(R444/1.37)) + CW444/((CW444+1)/(Q444/1.6) + CW444/(R444/1.37))</f>
        <v>0</v>
      </c>
      <c r="U444">
        <f>(CR444*CU444)</f>
        <v>0</v>
      </c>
      <c r="V444">
        <f>(DK444+(U444+2*0.95*5.67E-8*(((DK444+$B$7)+273)^4-(DK444+273)^4)-44100*J444)/(1.84*29.3*R444+8*0.95*5.67E-8*(DK444+273)^3))</f>
        <v>0</v>
      </c>
      <c r="W444">
        <f>($C$7*DL444+$D$7*DM444+$E$7*V444)</f>
        <v>0</v>
      </c>
      <c r="X444">
        <f>0.61365*exp(17.502*W444/(240.97+W444))</f>
        <v>0</v>
      </c>
      <c r="Y444">
        <f>(Z444/AA444*100)</f>
        <v>0</v>
      </c>
      <c r="Z444">
        <f>DD444*(DI444+DJ444)/1000</f>
        <v>0</v>
      </c>
      <c r="AA444">
        <f>0.61365*exp(17.502*DK444/(240.97+DK444))</f>
        <v>0</v>
      </c>
      <c r="AB444">
        <f>(X444-DD444*(DI444+DJ444)/1000)</f>
        <v>0</v>
      </c>
      <c r="AC444">
        <f>(-J444*44100)</f>
        <v>0</v>
      </c>
      <c r="AD444">
        <f>2*29.3*R444*0.92*(DK444-W444)</f>
        <v>0</v>
      </c>
      <c r="AE444">
        <f>2*0.95*5.67E-8*(((DK444+$B$7)+273)^4-(W444+273)^4)</f>
        <v>0</v>
      </c>
      <c r="AF444">
        <f>U444+AE444+AC444+AD444</f>
        <v>0</v>
      </c>
      <c r="AG444">
        <f>DH444*AU444*(DC444-DB444*(1000-AU444*DE444)/(1000-AU444*DD444))/(100*CV444)</f>
        <v>0</v>
      </c>
      <c r="AH444">
        <f>1000*DH444*AU444*(DD444-DE444)/(100*CV444*(1000-AU444*DD444))</f>
        <v>0</v>
      </c>
      <c r="AI444">
        <f>(AJ444 - AK444 - DI444*1E3/(8.314*(DK444+273.15)) * AM444/DH444 * AL444) * DH444/(100*CV444) * (1000 - DE444)/1000</f>
        <v>0</v>
      </c>
      <c r="AJ444">
        <v>730.264750014063</v>
      </c>
      <c r="AK444">
        <v>674.161587878788</v>
      </c>
      <c r="AL444">
        <v>3.31578867846972</v>
      </c>
      <c r="AM444">
        <v>66.0504921813524</v>
      </c>
      <c r="AN444">
        <f>(AP444 - AO444 + DI444*1E3/(8.314*(DK444+273.15)) * AR444/DH444 * AQ444) * DH444/(100*CV444) * 1000/(1000 - AP444)</f>
        <v>0</v>
      </c>
      <c r="AO444">
        <v>19.070561874632</v>
      </c>
      <c r="AP444">
        <v>25.3368223776224</v>
      </c>
      <c r="AQ444">
        <v>-3.96951975896819e-05</v>
      </c>
      <c r="AR444">
        <v>92.47</v>
      </c>
      <c r="AS444">
        <v>0</v>
      </c>
      <c r="AT444">
        <v>0</v>
      </c>
      <c r="AU444">
        <f>IF(AS444*$H$13&gt;=AW444,1.0,(AW444/(AW444-AS444*$H$13)))</f>
        <v>0</v>
      </c>
      <c r="AV444">
        <f>(AU444-1)*100</f>
        <v>0</v>
      </c>
      <c r="AW444">
        <f>MAX(0,($B$13+$C$13*DP444)/(1+$D$13*DP444)*DI444/(DK444+273)*$E$13)</f>
        <v>0</v>
      </c>
      <c r="AX444" t="s">
        <v>418</v>
      </c>
      <c r="AY444" t="s">
        <v>418</v>
      </c>
      <c r="AZ444">
        <v>0</v>
      </c>
      <c r="BA444">
        <v>0</v>
      </c>
      <c r="BB444">
        <f>1-AZ444/BA444</f>
        <v>0</v>
      </c>
      <c r="BC444">
        <v>0</v>
      </c>
      <c r="BD444" t="s">
        <v>418</v>
      </c>
      <c r="BE444" t="s">
        <v>418</v>
      </c>
      <c r="BF444">
        <v>0</v>
      </c>
      <c r="BG444">
        <v>0</v>
      </c>
      <c r="BH444">
        <f>1-BF444/BG444</f>
        <v>0</v>
      </c>
      <c r="BI444">
        <v>0.5</v>
      </c>
      <c r="BJ444">
        <f>CS444</f>
        <v>0</v>
      </c>
      <c r="BK444">
        <f>L444</f>
        <v>0</v>
      </c>
      <c r="BL444">
        <f>BH444*BI444*BJ444</f>
        <v>0</v>
      </c>
      <c r="BM444">
        <f>(BK444-BC444)/BJ444</f>
        <v>0</v>
      </c>
      <c r="BN444">
        <f>(BA444-BG444)/BG444</f>
        <v>0</v>
      </c>
      <c r="BO444">
        <f>AZ444/(BB444+AZ444/BG444)</f>
        <v>0</v>
      </c>
      <c r="BP444" t="s">
        <v>418</v>
      </c>
      <c r="BQ444">
        <v>0</v>
      </c>
      <c r="BR444">
        <f>IF(BQ444&lt;&gt;0, BQ444, BO444)</f>
        <v>0</v>
      </c>
      <c r="BS444">
        <f>1-BR444/BG444</f>
        <v>0</v>
      </c>
      <c r="BT444">
        <f>(BG444-BF444)/(BG444-BR444)</f>
        <v>0</v>
      </c>
      <c r="BU444">
        <f>(BA444-BG444)/(BA444-BR444)</f>
        <v>0</v>
      </c>
      <c r="BV444">
        <f>(BG444-BF444)/(BG444-AZ444)</f>
        <v>0</v>
      </c>
      <c r="BW444">
        <f>(BA444-BG444)/(BA444-AZ444)</f>
        <v>0</v>
      </c>
      <c r="BX444">
        <f>(BT444*BR444/BF444)</f>
        <v>0</v>
      </c>
      <c r="BY444">
        <f>(1-BX444)</f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f>$B$11*DQ444+$C$11*DR444+$F$11*EC444*(1-EF444)</f>
        <v>0</v>
      </c>
      <c r="CS444">
        <f>CR444*CT444</f>
        <v>0</v>
      </c>
      <c r="CT444">
        <f>($B$11*$D$9+$C$11*$D$9+$F$11*((EP444+EH444)/MAX(EP444+EH444+EQ444, 0.1)*$I$9+EQ444/MAX(EP444+EH444+EQ444, 0.1)*$J$9))/($B$11+$C$11+$F$11)</f>
        <v>0</v>
      </c>
      <c r="CU444">
        <f>($B$11*$K$9+$C$11*$K$9+$F$11*((EP444+EH444)/MAX(EP444+EH444+EQ444, 0.1)*$P$9+EQ444/MAX(EP444+EH444+EQ444, 0.1)*$Q$9))/($B$11+$C$11+$F$11)</f>
        <v>0</v>
      </c>
      <c r="CV444">
        <v>6</v>
      </c>
      <c r="CW444">
        <v>0.5</v>
      </c>
      <c r="CX444" t="s">
        <v>419</v>
      </c>
      <c r="CY444">
        <v>2</v>
      </c>
      <c r="CZ444" t="b">
        <v>1</v>
      </c>
      <c r="DA444">
        <v>1659029739.6</v>
      </c>
      <c r="DB444">
        <v>634.585222222222</v>
      </c>
      <c r="DC444">
        <v>700.08462962963</v>
      </c>
      <c r="DD444">
        <v>25.3490148148148</v>
      </c>
      <c r="DE444">
        <v>19.093062962963</v>
      </c>
      <c r="DF444">
        <v>626.768407407407</v>
      </c>
      <c r="DG444">
        <v>24.8176074074074</v>
      </c>
      <c r="DH444">
        <v>500.063814814815</v>
      </c>
      <c r="DI444">
        <v>90.3652703703704</v>
      </c>
      <c r="DJ444">
        <v>0.0463339888888889</v>
      </c>
      <c r="DK444">
        <v>27.3537925925926</v>
      </c>
      <c r="DL444">
        <v>27.3901296296296</v>
      </c>
      <c r="DM444">
        <v>999.9</v>
      </c>
      <c r="DN444">
        <v>0</v>
      </c>
      <c r="DO444">
        <v>0</v>
      </c>
      <c r="DP444">
        <v>10008.5185185185</v>
      </c>
      <c r="DQ444">
        <v>0</v>
      </c>
      <c r="DR444">
        <v>18.0243555555556</v>
      </c>
      <c r="DS444">
        <v>-65.4995111111111</v>
      </c>
      <c r="DT444">
        <v>651.08962962963</v>
      </c>
      <c r="DU444">
        <v>713.711</v>
      </c>
      <c r="DV444">
        <v>6.25595518518518</v>
      </c>
      <c r="DW444">
        <v>700.08462962963</v>
      </c>
      <c r="DX444">
        <v>19.093062962963</v>
      </c>
      <c r="DY444">
        <v>2.29067111111111</v>
      </c>
      <c r="DZ444">
        <v>1.72534962962963</v>
      </c>
      <c r="EA444">
        <v>19.6109555555556</v>
      </c>
      <c r="EB444">
        <v>15.1263777777778</v>
      </c>
      <c r="EC444">
        <v>1999.99703703704</v>
      </c>
      <c r="ED444">
        <v>0.979999962962963</v>
      </c>
      <c r="EE444">
        <v>0.0200002481481482</v>
      </c>
      <c r="EF444">
        <v>0</v>
      </c>
      <c r="EG444">
        <v>825.363962962963</v>
      </c>
      <c r="EH444">
        <v>5.00063</v>
      </c>
      <c r="EI444">
        <v>16278.8925925926</v>
      </c>
      <c r="EJ444">
        <v>17256.8666666667</v>
      </c>
      <c r="EK444">
        <v>38.5</v>
      </c>
      <c r="EL444">
        <v>38.5</v>
      </c>
      <c r="EM444">
        <v>38</v>
      </c>
      <c r="EN444">
        <v>37.875</v>
      </c>
      <c r="EO444">
        <v>39.5</v>
      </c>
      <c r="EP444">
        <v>1955.1</v>
      </c>
      <c r="EQ444">
        <v>39.8966666666667</v>
      </c>
      <c r="ER444">
        <v>0</v>
      </c>
      <c r="ES444">
        <v>1659029746.3</v>
      </c>
      <c r="ET444">
        <v>0</v>
      </c>
      <c r="EU444">
        <v>825.49444</v>
      </c>
      <c r="EV444">
        <v>9.72376925037344</v>
      </c>
      <c r="EW444">
        <v>207.23076957139</v>
      </c>
      <c r="EX444">
        <v>16280.708</v>
      </c>
      <c r="EY444">
        <v>15</v>
      </c>
      <c r="EZ444">
        <v>0</v>
      </c>
      <c r="FA444" t="s">
        <v>420</v>
      </c>
      <c r="FB444">
        <v>1657551626.5</v>
      </c>
      <c r="FC444">
        <v>1657551629</v>
      </c>
      <c r="FD444">
        <v>0</v>
      </c>
      <c r="FE444">
        <v>0.403</v>
      </c>
      <c r="FF444">
        <v>0.009</v>
      </c>
      <c r="FG444">
        <v>9.41</v>
      </c>
      <c r="FH444">
        <v>0.087</v>
      </c>
      <c r="FI444">
        <v>417</v>
      </c>
      <c r="FJ444">
        <v>17</v>
      </c>
      <c r="FK444">
        <v>1.61</v>
      </c>
      <c r="FL444">
        <v>0.59</v>
      </c>
      <c r="FM444">
        <v>-64.7602536585366</v>
      </c>
      <c r="FN444">
        <v>-11.9838209059232</v>
      </c>
      <c r="FO444">
        <v>1.20998324058088</v>
      </c>
      <c r="FP444">
        <v>0</v>
      </c>
      <c r="FQ444">
        <v>824.571029411765</v>
      </c>
      <c r="FR444">
        <v>12.3295492736595</v>
      </c>
      <c r="FS444">
        <v>1.22998332091259</v>
      </c>
      <c r="FT444">
        <v>0</v>
      </c>
      <c r="FU444">
        <v>6.24055219512195</v>
      </c>
      <c r="FV444">
        <v>0.228384459930317</v>
      </c>
      <c r="FW444">
        <v>0.0265885022383548</v>
      </c>
      <c r="FX444">
        <v>0</v>
      </c>
      <c r="FY444">
        <v>0</v>
      </c>
      <c r="FZ444">
        <v>3</v>
      </c>
      <c r="GA444" t="s">
        <v>427</v>
      </c>
      <c r="GB444">
        <v>2.97251</v>
      </c>
      <c r="GC444">
        <v>2.70067</v>
      </c>
      <c r="GD444">
        <v>0.125732</v>
      </c>
      <c r="GE444">
        <v>0.135381</v>
      </c>
      <c r="GF444">
        <v>0.106969</v>
      </c>
      <c r="GG444">
        <v>0.0885299</v>
      </c>
      <c r="GH444">
        <v>34039.1</v>
      </c>
      <c r="GI444">
        <v>36808.9</v>
      </c>
      <c r="GJ444">
        <v>35282.1</v>
      </c>
      <c r="GK444">
        <v>38610.3</v>
      </c>
      <c r="GL444">
        <v>44670.5</v>
      </c>
      <c r="GM444">
        <v>50827.9</v>
      </c>
      <c r="GN444">
        <v>55153.2</v>
      </c>
      <c r="GO444">
        <v>61928.9</v>
      </c>
      <c r="GP444">
        <v>1.989</v>
      </c>
      <c r="GQ444">
        <v>1.8464</v>
      </c>
      <c r="GR444">
        <v>0.130832</v>
      </c>
      <c r="GS444">
        <v>0</v>
      </c>
      <c r="GT444">
        <v>25.3161</v>
      </c>
      <c r="GU444">
        <v>999.9</v>
      </c>
      <c r="GV444">
        <v>55.604</v>
      </c>
      <c r="GW444">
        <v>29.265</v>
      </c>
      <c r="GX444">
        <v>25.1294</v>
      </c>
      <c r="GY444">
        <v>55.9454</v>
      </c>
      <c r="GZ444">
        <v>43.0449</v>
      </c>
      <c r="HA444">
        <v>1</v>
      </c>
      <c r="HB444">
        <v>-0.0381707</v>
      </c>
      <c r="HC444">
        <v>0.173638</v>
      </c>
      <c r="HD444">
        <v>20.1136</v>
      </c>
      <c r="HE444">
        <v>5.19932</v>
      </c>
      <c r="HF444">
        <v>12.004</v>
      </c>
      <c r="HG444">
        <v>4.9756</v>
      </c>
      <c r="HH444">
        <v>3.2934</v>
      </c>
      <c r="HI444">
        <v>9999</v>
      </c>
      <c r="HJ444">
        <v>9999</v>
      </c>
      <c r="HK444">
        <v>9999</v>
      </c>
      <c r="HL444">
        <v>629.3</v>
      </c>
      <c r="HM444">
        <v>1.86313</v>
      </c>
      <c r="HN444">
        <v>1.8681</v>
      </c>
      <c r="HO444">
        <v>1.8678</v>
      </c>
      <c r="HP444">
        <v>1.86899</v>
      </c>
      <c r="HQ444">
        <v>1.86981</v>
      </c>
      <c r="HR444">
        <v>1.86584</v>
      </c>
      <c r="HS444">
        <v>1.86691</v>
      </c>
      <c r="HT444">
        <v>1.86832</v>
      </c>
      <c r="HU444">
        <v>5</v>
      </c>
      <c r="HV444">
        <v>0</v>
      </c>
      <c r="HW444">
        <v>0</v>
      </c>
      <c r="HX444">
        <v>0</v>
      </c>
      <c r="HY444" t="s">
        <v>422</v>
      </c>
      <c r="HZ444" t="s">
        <v>423</v>
      </c>
      <c r="IA444" t="s">
        <v>424</v>
      </c>
      <c r="IB444" t="s">
        <v>424</v>
      </c>
      <c r="IC444" t="s">
        <v>424</v>
      </c>
      <c r="ID444" t="s">
        <v>424</v>
      </c>
      <c r="IE444">
        <v>0</v>
      </c>
      <c r="IF444">
        <v>100</v>
      </c>
      <c r="IG444">
        <v>100</v>
      </c>
      <c r="IH444">
        <v>7.959</v>
      </c>
      <c r="II444">
        <v>0.5304</v>
      </c>
      <c r="IJ444">
        <v>4.02706509432224</v>
      </c>
      <c r="IK444">
        <v>0.00601174518973114</v>
      </c>
      <c r="IL444">
        <v>2.77886958061485e-07</v>
      </c>
      <c r="IM444">
        <v>-3.54636231360687e-10</v>
      </c>
      <c r="IN444">
        <v>-0.0404303883988718</v>
      </c>
      <c r="IO444">
        <v>-0.0177815531441476</v>
      </c>
      <c r="IP444">
        <v>0.00205572605671414</v>
      </c>
      <c r="IQ444">
        <v>-1.65519735432211e-05</v>
      </c>
      <c r="IR444">
        <v>-4</v>
      </c>
      <c r="IS444">
        <v>1848</v>
      </c>
      <c r="IT444">
        <v>1</v>
      </c>
      <c r="IU444">
        <v>25</v>
      </c>
      <c r="IV444">
        <v>24635.3</v>
      </c>
      <c r="IW444">
        <v>24635.3</v>
      </c>
      <c r="IX444">
        <v>1.60889</v>
      </c>
      <c r="IY444">
        <v>2.60864</v>
      </c>
      <c r="IZ444">
        <v>1.54785</v>
      </c>
      <c r="JA444">
        <v>2.30347</v>
      </c>
      <c r="JB444">
        <v>1.34644</v>
      </c>
      <c r="JC444">
        <v>2.40601</v>
      </c>
      <c r="JD444">
        <v>33.6029</v>
      </c>
      <c r="JE444">
        <v>24.2188</v>
      </c>
      <c r="JF444">
        <v>18</v>
      </c>
      <c r="JG444">
        <v>503.171</v>
      </c>
      <c r="JH444">
        <v>411.177</v>
      </c>
      <c r="JI444">
        <v>24.9999</v>
      </c>
      <c r="JJ444">
        <v>26.7161</v>
      </c>
      <c r="JK444">
        <v>30.0002</v>
      </c>
      <c r="JL444">
        <v>26.6479</v>
      </c>
      <c r="JM444">
        <v>26.5864</v>
      </c>
      <c r="JN444">
        <v>32.2615</v>
      </c>
      <c r="JO444">
        <v>31.6451</v>
      </c>
      <c r="JP444">
        <v>73.3344</v>
      </c>
      <c r="JQ444">
        <v>25</v>
      </c>
      <c r="JR444">
        <v>737.225</v>
      </c>
      <c r="JS444">
        <v>18.8533</v>
      </c>
      <c r="JT444">
        <v>102.31</v>
      </c>
      <c r="JU444">
        <v>103.082</v>
      </c>
    </row>
    <row r="445" spans="1:281">
      <c r="A445">
        <v>429</v>
      </c>
      <c r="B445">
        <v>1659029752.1</v>
      </c>
      <c r="C445">
        <v>6069</v>
      </c>
      <c r="D445" t="s">
        <v>1286</v>
      </c>
      <c r="E445" t="s">
        <v>1287</v>
      </c>
      <c r="F445">
        <v>5</v>
      </c>
      <c r="G445" t="s">
        <v>1199</v>
      </c>
      <c r="H445" t="s">
        <v>417</v>
      </c>
      <c r="I445">
        <v>1659029744.31429</v>
      </c>
      <c r="J445">
        <f>(K445)/1000</f>
        <v>0</v>
      </c>
      <c r="K445">
        <f>IF(CZ445, AN445, AH445)</f>
        <v>0</v>
      </c>
      <c r="L445">
        <f>IF(CZ445, AI445, AG445)</f>
        <v>0</v>
      </c>
      <c r="M445">
        <f>DB445 - IF(AU445&gt;1, L445*CV445*100.0/(AW445*DP445), 0)</f>
        <v>0</v>
      </c>
      <c r="N445">
        <f>((T445-J445/2)*M445-L445)/(T445+J445/2)</f>
        <v>0</v>
      </c>
      <c r="O445">
        <f>N445*(DI445+DJ445)/1000.0</f>
        <v>0</v>
      </c>
      <c r="P445">
        <f>(DB445 - IF(AU445&gt;1, L445*CV445*100.0/(AW445*DP445), 0))*(DI445+DJ445)/1000.0</f>
        <v>0</v>
      </c>
      <c r="Q445">
        <f>2.0/((1/S445-1/R445)+SIGN(S445)*SQRT((1/S445-1/R445)*(1/S445-1/R445) + 4*CW445/((CW445+1)*(CW445+1))*(2*1/S445*1/R445-1/R445*1/R445)))</f>
        <v>0</v>
      </c>
      <c r="R445">
        <f>IF(LEFT(CX445,1)&lt;&gt;"0",IF(LEFT(CX445,1)="1",3.0,CY445),$D$5+$E$5*(DP445*DI445/($K$5*1000))+$F$5*(DP445*DI445/($K$5*1000))*MAX(MIN(CV445,$J$5),$I$5)*MAX(MIN(CV445,$J$5),$I$5)+$G$5*MAX(MIN(CV445,$J$5),$I$5)*(DP445*DI445/($K$5*1000))+$H$5*(DP445*DI445/($K$5*1000))*(DP445*DI445/($K$5*1000)))</f>
        <v>0</v>
      </c>
      <c r="S445">
        <f>J445*(1000-(1000*0.61365*exp(17.502*W445/(240.97+W445))/(DI445+DJ445)+DD445)/2)/(1000*0.61365*exp(17.502*W445/(240.97+W445))/(DI445+DJ445)-DD445)</f>
        <v>0</v>
      </c>
      <c r="T445">
        <f>1/((CW445+1)/(Q445/1.6)+1/(R445/1.37)) + CW445/((CW445+1)/(Q445/1.6) + CW445/(R445/1.37))</f>
        <v>0</v>
      </c>
      <c r="U445">
        <f>(CR445*CU445)</f>
        <v>0</v>
      </c>
      <c r="V445">
        <f>(DK445+(U445+2*0.95*5.67E-8*(((DK445+$B$7)+273)^4-(DK445+273)^4)-44100*J445)/(1.84*29.3*R445+8*0.95*5.67E-8*(DK445+273)^3))</f>
        <v>0</v>
      </c>
      <c r="W445">
        <f>($C$7*DL445+$D$7*DM445+$E$7*V445)</f>
        <v>0</v>
      </c>
      <c r="X445">
        <f>0.61365*exp(17.502*W445/(240.97+W445))</f>
        <v>0</v>
      </c>
      <c r="Y445">
        <f>(Z445/AA445*100)</f>
        <v>0</v>
      </c>
      <c r="Z445">
        <f>DD445*(DI445+DJ445)/1000</f>
        <v>0</v>
      </c>
      <c r="AA445">
        <f>0.61365*exp(17.502*DK445/(240.97+DK445))</f>
        <v>0</v>
      </c>
      <c r="AB445">
        <f>(X445-DD445*(DI445+DJ445)/1000)</f>
        <v>0</v>
      </c>
      <c r="AC445">
        <f>(-J445*44100)</f>
        <v>0</v>
      </c>
      <c r="AD445">
        <f>2*29.3*R445*0.92*(DK445-W445)</f>
        <v>0</v>
      </c>
      <c r="AE445">
        <f>2*0.95*5.67E-8*(((DK445+$B$7)+273)^4-(W445+273)^4)</f>
        <v>0</v>
      </c>
      <c r="AF445">
        <f>U445+AE445+AC445+AD445</f>
        <v>0</v>
      </c>
      <c r="AG445">
        <f>DH445*AU445*(DC445-DB445*(1000-AU445*DE445)/(1000-AU445*DD445))/(100*CV445)</f>
        <v>0</v>
      </c>
      <c r="AH445">
        <f>1000*DH445*AU445*(DD445-DE445)/(100*CV445*(1000-AU445*DD445))</f>
        <v>0</v>
      </c>
      <c r="AI445">
        <f>(AJ445 - AK445 - DI445*1E3/(8.314*(DK445+273.15)) * AM445/DH445 * AL445) * DH445/(100*CV445) * (1000 - DE445)/1000</f>
        <v>0</v>
      </c>
      <c r="AJ445">
        <v>746.554698050163</v>
      </c>
      <c r="AK445">
        <v>690.569915151515</v>
      </c>
      <c r="AL445">
        <v>3.24662166624379</v>
      </c>
      <c r="AM445">
        <v>66.0504921813524</v>
      </c>
      <c r="AN445">
        <f>(AP445 - AO445 + DI445*1E3/(8.314*(DK445+273.15)) * AR445/DH445 * AQ445) * DH445/(100*CV445) * 1000/(1000 - AP445)</f>
        <v>0</v>
      </c>
      <c r="AO445">
        <v>18.9861781676623</v>
      </c>
      <c r="AP445">
        <v>25.3017783216783</v>
      </c>
      <c r="AQ445">
        <v>-0.00744945454544091</v>
      </c>
      <c r="AR445">
        <v>92.47</v>
      </c>
      <c r="AS445">
        <v>0</v>
      </c>
      <c r="AT445">
        <v>0</v>
      </c>
      <c r="AU445">
        <f>IF(AS445*$H$13&gt;=AW445,1.0,(AW445/(AW445-AS445*$H$13)))</f>
        <v>0</v>
      </c>
      <c r="AV445">
        <f>(AU445-1)*100</f>
        <v>0</v>
      </c>
      <c r="AW445">
        <f>MAX(0,($B$13+$C$13*DP445)/(1+$D$13*DP445)*DI445/(DK445+273)*$E$13)</f>
        <v>0</v>
      </c>
      <c r="AX445" t="s">
        <v>418</v>
      </c>
      <c r="AY445" t="s">
        <v>418</v>
      </c>
      <c r="AZ445">
        <v>0</v>
      </c>
      <c r="BA445">
        <v>0</v>
      </c>
      <c r="BB445">
        <f>1-AZ445/BA445</f>
        <v>0</v>
      </c>
      <c r="BC445">
        <v>0</v>
      </c>
      <c r="BD445" t="s">
        <v>418</v>
      </c>
      <c r="BE445" t="s">
        <v>418</v>
      </c>
      <c r="BF445">
        <v>0</v>
      </c>
      <c r="BG445">
        <v>0</v>
      </c>
      <c r="BH445">
        <f>1-BF445/BG445</f>
        <v>0</v>
      </c>
      <c r="BI445">
        <v>0.5</v>
      </c>
      <c r="BJ445">
        <f>CS445</f>
        <v>0</v>
      </c>
      <c r="BK445">
        <f>L445</f>
        <v>0</v>
      </c>
      <c r="BL445">
        <f>BH445*BI445*BJ445</f>
        <v>0</v>
      </c>
      <c r="BM445">
        <f>(BK445-BC445)/BJ445</f>
        <v>0</v>
      </c>
      <c r="BN445">
        <f>(BA445-BG445)/BG445</f>
        <v>0</v>
      </c>
      <c r="BO445">
        <f>AZ445/(BB445+AZ445/BG445)</f>
        <v>0</v>
      </c>
      <c r="BP445" t="s">
        <v>418</v>
      </c>
      <c r="BQ445">
        <v>0</v>
      </c>
      <c r="BR445">
        <f>IF(BQ445&lt;&gt;0, BQ445, BO445)</f>
        <v>0</v>
      </c>
      <c r="BS445">
        <f>1-BR445/BG445</f>
        <v>0</v>
      </c>
      <c r="BT445">
        <f>(BG445-BF445)/(BG445-BR445)</f>
        <v>0</v>
      </c>
      <c r="BU445">
        <f>(BA445-BG445)/(BA445-BR445)</f>
        <v>0</v>
      </c>
      <c r="BV445">
        <f>(BG445-BF445)/(BG445-AZ445)</f>
        <v>0</v>
      </c>
      <c r="BW445">
        <f>(BA445-BG445)/(BA445-AZ445)</f>
        <v>0</v>
      </c>
      <c r="BX445">
        <f>(BT445*BR445/BF445)</f>
        <v>0</v>
      </c>
      <c r="BY445">
        <f>(1-BX445)</f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f>$B$11*DQ445+$C$11*DR445+$F$11*EC445*(1-EF445)</f>
        <v>0</v>
      </c>
      <c r="CS445">
        <f>CR445*CT445</f>
        <v>0</v>
      </c>
      <c r="CT445">
        <f>($B$11*$D$9+$C$11*$D$9+$F$11*((EP445+EH445)/MAX(EP445+EH445+EQ445, 0.1)*$I$9+EQ445/MAX(EP445+EH445+EQ445, 0.1)*$J$9))/($B$11+$C$11+$F$11)</f>
        <v>0</v>
      </c>
      <c r="CU445">
        <f>($B$11*$K$9+$C$11*$K$9+$F$11*((EP445+EH445)/MAX(EP445+EH445+EQ445, 0.1)*$P$9+EQ445/MAX(EP445+EH445+EQ445, 0.1)*$Q$9))/($B$11+$C$11+$F$11)</f>
        <v>0</v>
      </c>
      <c r="CV445">
        <v>6</v>
      </c>
      <c r="CW445">
        <v>0.5</v>
      </c>
      <c r="CX445" t="s">
        <v>419</v>
      </c>
      <c r="CY445">
        <v>2</v>
      </c>
      <c r="CZ445" t="b">
        <v>1</v>
      </c>
      <c r="DA445">
        <v>1659029744.31429</v>
      </c>
      <c r="DB445">
        <v>649.692178571429</v>
      </c>
      <c r="DC445">
        <v>715.774178571429</v>
      </c>
      <c r="DD445">
        <v>25.3364464285714</v>
      </c>
      <c r="DE445">
        <v>19.04135</v>
      </c>
      <c r="DF445">
        <v>641.78625</v>
      </c>
      <c r="DG445">
        <v>24.805675</v>
      </c>
      <c r="DH445">
        <v>500.078535714286</v>
      </c>
      <c r="DI445">
        <v>90.3638178571429</v>
      </c>
      <c r="DJ445">
        <v>0.0460557285714286</v>
      </c>
      <c r="DK445">
        <v>27.3597392857143</v>
      </c>
      <c r="DL445">
        <v>27.4149071428571</v>
      </c>
      <c r="DM445">
        <v>999.9</v>
      </c>
      <c r="DN445">
        <v>0</v>
      </c>
      <c r="DO445">
        <v>0</v>
      </c>
      <c r="DP445">
        <v>10024.2857142857</v>
      </c>
      <c r="DQ445">
        <v>0</v>
      </c>
      <c r="DR445">
        <v>18.1233785714286</v>
      </c>
      <c r="DS445">
        <v>-66.0820464285714</v>
      </c>
      <c r="DT445">
        <v>666.580642857143</v>
      </c>
      <c r="DU445">
        <v>729.667178571429</v>
      </c>
      <c r="DV445">
        <v>6.29510642857143</v>
      </c>
      <c r="DW445">
        <v>715.774178571429</v>
      </c>
      <c r="DX445">
        <v>19.04135</v>
      </c>
      <c r="DY445">
        <v>2.28949928571429</v>
      </c>
      <c r="DZ445">
        <v>1.72064892857143</v>
      </c>
      <c r="EA445">
        <v>19.6027071428571</v>
      </c>
      <c r="EB445">
        <v>15.0839107142857</v>
      </c>
      <c r="EC445">
        <v>1999.9875</v>
      </c>
      <c r="ED445">
        <v>0.9799995</v>
      </c>
      <c r="EE445">
        <v>0.0200006857142857</v>
      </c>
      <c r="EF445">
        <v>0</v>
      </c>
      <c r="EG445">
        <v>826.146142857143</v>
      </c>
      <c r="EH445">
        <v>5.00063</v>
      </c>
      <c r="EI445">
        <v>16294.675</v>
      </c>
      <c r="EJ445">
        <v>17256.7857142857</v>
      </c>
      <c r="EK445">
        <v>38.5</v>
      </c>
      <c r="EL445">
        <v>38.5022142857143</v>
      </c>
      <c r="EM445">
        <v>38</v>
      </c>
      <c r="EN445">
        <v>37.875</v>
      </c>
      <c r="EO445">
        <v>39.5</v>
      </c>
      <c r="EP445">
        <v>1955.08964285714</v>
      </c>
      <c r="EQ445">
        <v>39.8971428571429</v>
      </c>
      <c r="ER445">
        <v>0</v>
      </c>
      <c r="ES445">
        <v>1659029751.1</v>
      </c>
      <c r="ET445">
        <v>0</v>
      </c>
      <c r="EU445">
        <v>826.25292</v>
      </c>
      <c r="EV445">
        <v>8.38223080024835</v>
      </c>
      <c r="EW445">
        <v>184.43076960619</v>
      </c>
      <c r="EX445">
        <v>16296.648</v>
      </c>
      <c r="EY445">
        <v>15</v>
      </c>
      <c r="EZ445">
        <v>0</v>
      </c>
      <c r="FA445" t="s">
        <v>420</v>
      </c>
      <c r="FB445">
        <v>1657551626.5</v>
      </c>
      <c r="FC445">
        <v>1657551629</v>
      </c>
      <c r="FD445">
        <v>0</v>
      </c>
      <c r="FE445">
        <v>0.403</v>
      </c>
      <c r="FF445">
        <v>0.009</v>
      </c>
      <c r="FG445">
        <v>9.41</v>
      </c>
      <c r="FH445">
        <v>0.087</v>
      </c>
      <c r="FI445">
        <v>417</v>
      </c>
      <c r="FJ445">
        <v>17</v>
      </c>
      <c r="FK445">
        <v>1.61</v>
      </c>
      <c r="FL445">
        <v>0.59</v>
      </c>
      <c r="FM445">
        <v>-65.5595804878049</v>
      </c>
      <c r="FN445">
        <v>-9.22229268292688</v>
      </c>
      <c r="FO445">
        <v>1.01206125313989</v>
      </c>
      <c r="FP445">
        <v>0</v>
      </c>
      <c r="FQ445">
        <v>825.481705882353</v>
      </c>
      <c r="FR445">
        <v>10.5675171931616</v>
      </c>
      <c r="FS445">
        <v>1.06460358624596</v>
      </c>
      <c r="FT445">
        <v>0</v>
      </c>
      <c r="FU445">
        <v>6.26815121951219</v>
      </c>
      <c r="FV445">
        <v>0.441853588850164</v>
      </c>
      <c r="FW445">
        <v>0.0454370306266961</v>
      </c>
      <c r="FX445">
        <v>0</v>
      </c>
      <c r="FY445">
        <v>0</v>
      </c>
      <c r="FZ445">
        <v>3</v>
      </c>
      <c r="GA445" t="s">
        <v>427</v>
      </c>
      <c r="GB445">
        <v>2.97399</v>
      </c>
      <c r="GC445">
        <v>2.70022</v>
      </c>
      <c r="GD445">
        <v>0.127831</v>
      </c>
      <c r="GE445">
        <v>0.137343</v>
      </c>
      <c r="GF445">
        <v>0.106884</v>
      </c>
      <c r="GG445">
        <v>0.0882321</v>
      </c>
      <c r="GH445">
        <v>33957.6</v>
      </c>
      <c r="GI445">
        <v>36725.5</v>
      </c>
      <c r="GJ445">
        <v>35282.3</v>
      </c>
      <c r="GK445">
        <v>38610.4</v>
      </c>
      <c r="GL445">
        <v>44675.4</v>
      </c>
      <c r="GM445">
        <v>50845.1</v>
      </c>
      <c r="GN445">
        <v>55153.8</v>
      </c>
      <c r="GO445">
        <v>61929.5</v>
      </c>
      <c r="GP445">
        <v>1.9884</v>
      </c>
      <c r="GQ445">
        <v>1.8458</v>
      </c>
      <c r="GR445">
        <v>0.131726</v>
      </c>
      <c r="GS445">
        <v>0</v>
      </c>
      <c r="GT445">
        <v>25.314</v>
      </c>
      <c r="GU445">
        <v>999.9</v>
      </c>
      <c r="GV445">
        <v>55.604</v>
      </c>
      <c r="GW445">
        <v>29.265</v>
      </c>
      <c r="GX445">
        <v>25.1264</v>
      </c>
      <c r="GY445">
        <v>55.2955</v>
      </c>
      <c r="GZ445">
        <v>42.9968</v>
      </c>
      <c r="HA445">
        <v>1</v>
      </c>
      <c r="HB445">
        <v>-0.0381301</v>
      </c>
      <c r="HC445">
        <v>0.172266</v>
      </c>
      <c r="HD445">
        <v>20.1137</v>
      </c>
      <c r="HE445">
        <v>5.19932</v>
      </c>
      <c r="HF445">
        <v>12.0052</v>
      </c>
      <c r="HG445">
        <v>4.9756</v>
      </c>
      <c r="HH445">
        <v>3.2936</v>
      </c>
      <c r="HI445">
        <v>9999</v>
      </c>
      <c r="HJ445">
        <v>9999</v>
      </c>
      <c r="HK445">
        <v>9999</v>
      </c>
      <c r="HL445">
        <v>629.3</v>
      </c>
      <c r="HM445">
        <v>1.86319</v>
      </c>
      <c r="HN445">
        <v>1.86807</v>
      </c>
      <c r="HO445">
        <v>1.86783</v>
      </c>
      <c r="HP445">
        <v>1.86899</v>
      </c>
      <c r="HQ445">
        <v>1.86981</v>
      </c>
      <c r="HR445">
        <v>1.86587</v>
      </c>
      <c r="HS445">
        <v>1.86691</v>
      </c>
      <c r="HT445">
        <v>1.86829</v>
      </c>
      <c r="HU445">
        <v>5</v>
      </c>
      <c r="HV445">
        <v>0</v>
      </c>
      <c r="HW445">
        <v>0</v>
      </c>
      <c r="HX445">
        <v>0</v>
      </c>
      <c r="HY445" t="s">
        <v>422</v>
      </c>
      <c r="HZ445" t="s">
        <v>423</v>
      </c>
      <c r="IA445" t="s">
        <v>424</v>
      </c>
      <c r="IB445" t="s">
        <v>424</v>
      </c>
      <c r="IC445" t="s">
        <v>424</v>
      </c>
      <c r="ID445" t="s">
        <v>424</v>
      </c>
      <c r="IE445">
        <v>0</v>
      </c>
      <c r="IF445">
        <v>100</v>
      </c>
      <c r="IG445">
        <v>100</v>
      </c>
      <c r="IH445">
        <v>8.052</v>
      </c>
      <c r="II445">
        <v>0.5288</v>
      </c>
      <c r="IJ445">
        <v>4.02706509432224</v>
      </c>
      <c r="IK445">
        <v>0.00601174518973114</v>
      </c>
      <c r="IL445">
        <v>2.77886958061485e-07</v>
      </c>
      <c r="IM445">
        <v>-3.54636231360687e-10</v>
      </c>
      <c r="IN445">
        <v>-0.0404303883988718</v>
      </c>
      <c r="IO445">
        <v>-0.0177815531441476</v>
      </c>
      <c r="IP445">
        <v>0.00205572605671414</v>
      </c>
      <c r="IQ445">
        <v>-1.65519735432211e-05</v>
      </c>
      <c r="IR445">
        <v>-4</v>
      </c>
      <c r="IS445">
        <v>1848</v>
      </c>
      <c r="IT445">
        <v>1</v>
      </c>
      <c r="IU445">
        <v>25</v>
      </c>
      <c r="IV445">
        <v>24635.4</v>
      </c>
      <c r="IW445">
        <v>24635.4</v>
      </c>
      <c r="IX445">
        <v>1.64062</v>
      </c>
      <c r="IY445">
        <v>2.61475</v>
      </c>
      <c r="IZ445">
        <v>1.54785</v>
      </c>
      <c r="JA445">
        <v>2.30347</v>
      </c>
      <c r="JB445">
        <v>1.34644</v>
      </c>
      <c r="JC445">
        <v>2.34253</v>
      </c>
      <c r="JD445">
        <v>33.6029</v>
      </c>
      <c r="JE445">
        <v>24.2188</v>
      </c>
      <c r="JF445">
        <v>18</v>
      </c>
      <c r="JG445">
        <v>502.774</v>
      </c>
      <c r="JH445">
        <v>410.855</v>
      </c>
      <c r="JI445">
        <v>24.9999</v>
      </c>
      <c r="JJ445">
        <v>26.7161</v>
      </c>
      <c r="JK445">
        <v>30.0002</v>
      </c>
      <c r="JL445">
        <v>26.6479</v>
      </c>
      <c r="JM445">
        <v>26.5885</v>
      </c>
      <c r="JN445">
        <v>32.8964</v>
      </c>
      <c r="JO445">
        <v>31.9159</v>
      </c>
      <c r="JP445">
        <v>73.3344</v>
      </c>
      <c r="JQ445">
        <v>25</v>
      </c>
      <c r="JR445">
        <v>757.62</v>
      </c>
      <c r="JS445">
        <v>18.8222</v>
      </c>
      <c r="JT445">
        <v>102.311</v>
      </c>
      <c r="JU445">
        <v>103.083</v>
      </c>
    </row>
    <row r="446" spans="1:281">
      <c r="A446">
        <v>430</v>
      </c>
      <c r="B446">
        <v>1659029757.1</v>
      </c>
      <c r="C446">
        <v>6074</v>
      </c>
      <c r="D446" t="s">
        <v>1288</v>
      </c>
      <c r="E446" t="s">
        <v>1289</v>
      </c>
      <c r="F446">
        <v>5</v>
      </c>
      <c r="G446" t="s">
        <v>1199</v>
      </c>
      <c r="H446" t="s">
        <v>417</v>
      </c>
      <c r="I446">
        <v>1659029749.6</v>
      </c>
      <c r="J446">
        <f>(K446)/1000</f>
        <v>0</v>
      </c>
      <c r="K446">
        <f>IF(CZ446, AN446, AH446)</f>
        <v>0</v>
      </c>
      <c r="L446">
        <f>IF(CZ446, AI446, AG446)</f>
        <v>0</v>
      </c>
      <c r="M446">
        <f>DB446 - IF(AU446&gt;1, L446*CV446*100.0/(AW446*DP446), 0)</f>
        <v>0</v>
      </c>
      <c r="N446">
        <f>((T446-J446/2)*M446-L446)/(T446+J446/2)</f>
        <v>0</v>
      </c>
      <c r="O446">
        <f>N446*(DI446+DJ446)/1000.0</f>
        <v>0</v>
      </c>
      <c r="P446">
        <f>(DB446 - IF(AU446&gt;1, L446*CV446*100.0/(AW446*DP446), 0))*(DI446+DJ446)/1000.0</f>
        <v>0</v>
      </c>
      <c r="Q446">
        <f>2.0/((1/S446-1/R446)+SIGN(S446)*SQRT((1/S446-1/R446)*(1/S446-1/R446) + 4*CW446/((CW446+1)*(CW446+1))*(2*1/S446*1/R446-1/R446*1/R446)))</f>
        <v>0</v>
      </c>
      <c r="R446">
        <f>IF(LEFT(CX446,1)&lt;&gt;"0",IF(LEFT(CX446,1)="1",3.0,CY446),$D$5+$E$5*(DP446*DI446/($K$5*1000))+$F$5*(DP446*DI446/($K$5*1000))*MAX(MIN(CV446,$J$5),$I$5)*MAX(MIN(CV446,$J$5),$I$5)+$G$5*MAX(MIN(CV446,$J$5),$I$5)*(DP446*DI446/($K$5*1000))+$H$5*(DP446*DI446/($K$5*1000))*(DP446*DI446/($K$5*1000)))</f>
        <v>0</v>
      </c>
      <c r="S446">
        <f>J446*(1000-(1000*0.61365*exp(17.502*W446/(240.97+W446))/(DI446+DJ446)+DD446)/2)/(1000*0.61365*exp(17.502*W446/(240.97+W446))/(DI446+DJ446)-DD446)</f>
        <v>0</v>
      </c>
      <c r="T446">
        <f>1/((CW446+1)/(Q446/1.6)+1/(R446/1.37)) + CW446/((CW446+1)/(Q446/1.6) + CW446/(R446/1.37))</f>
        <v>0</v>
      </c>
      <c r="U446">
        <f>(CR446*CU446)</f>
        <v>0</v>
      </c>
      <c r="V446">
        <f>(DK446+(U446+2*0.95*5.67E-8*(((DK446+$B$7)+273)^4-(DK446+273)^4)-44100*J446)/(1.84*29.3*R446+8*0.95*5.67E-8*(DK446+273)^3))</f>
        <v>0</v>
      </c>
      <c r="W446">
        <f>($C$7*DL446+$D$7*DM446+$E$7*V446)</f>
        <v>0</v>
      </c>
      <c r="X446">
        <f>0.61365*exp(17.502*W446/(240.97+W446))</f>
        <v>0</v>
      </c>
      <c r="Y446">
        <f>(Z446/AA446*100)</f>
        <v>0</v>
      </c>
      <c r="Z446">
        <f>DD446*(DI446+DJ446)/1000</f>
        <v>0</v>
      </c>
      <c r="AA446">
        <f>0.61365*exp(17.502*DK446/(240.97+DK446))</f>
        <v>0</v>
      </c>
      <c r="AB446">
        <f>(X446-DD446*(DI446+DJ446)/1000)</f>
        <v>0</v>
      </c>
      <c r="AC446">
        <f>(-J446*44100)</f>
        <v>0</v>
      </c>
      <c r="AD446">
        <f>2*29.3*R446*0.92*(DK446-W446)</f>
        <v>0</v>
      </c>
      <c r="AE446">
        <f>2*0.95*5.67E-8*(((DK446+$B$7)+273)^4-(W446+273)^4)</f>
        <v>0</v>
      </c>
      <c r="AF446">
        <f>U446+AE446+AC446+AD446</f>
        <v>0</v>
      </c>
      <c r="AG446">
        <f>DH446*AU446*(DC446-DB446*(1000-AU446*DE446)/(1000-AU446*DD446))/(100*CV446)</f>
        <v>0</v>
      </c>
      <c r="AH446">
        <f>1000*DH446*AU446*(DD446-DE446)/(100*CV446*(1000-AU446*DD446))</f>
        <v>0</v>
      </c>
      <c r="AI446">
        <f>(AJ446 - AK446 - DI446*1E3/(8.314*(DK446+273.15)) * AM446/DH446 * AL446) * DH446/(100*CV446) * (1000 - DE446)/1000</f>
        <v>0</v>
      </c>
      <c r="AJ446">
        <v>763.976269712344</v>
      </c>
      <c r="AK446">
        <v>706.785296969697</v>
      </c>
      <c r="AL446">
        <v>3.31002167665932</v>
      </c>
      <c r="AM446">
        <v>66.0504921813524</v>
      </c>
      <c r="AN446">
        <f>(AP446 - AO446 + DI446*1E3/(8.314*(DK446+273.15)) * AR446/DH446 * AQ446) * DH446/(100*CV446) * 1000/(1000 - AP446)</f>
        <v>0</v>
      </c>
      <c r="AO446">
        <v>18.8927688350649</v>
      </c>
      <c r="AP446">
        <v>25.2599594405595</v>
      </c>
      <c r="AQ446">
        <v>-0.0124873939393862</v>
      </c>
      <c r="AR446">
        <v>92.47</v>
      </c>
      <c r="AS446">
        <v>0</v>
      </c>
      <c r="AT446">
        <v>0</v>
      </c>
      <c r="AU446">
        <f>IF(AS446*$H$13&gt;=AW446,1.0,(AW446/(AW446-AS446*$H$13)))</f>
        <v>0</v>
      </c>
      <c r="AV446">
        <f>(AU446-1)*100</f>
        <v>0</v>
      </c>
      <c r="AW446">
        <f>MAX(0,($B$13+$C$13*DP446)/(1+$D$13*DP446)*DI446/(DK446+273)*$E$13)</f>
        <v>0</v>
      </c>
      <c r="AX446" t="s">
        <v>418</v>
      </c>
      <c r="AY446" t="s">
        <v>418</v>
      </c>
      <c r="AZ446">
        <v>0</v>
      </c>
      <c r="BA446">
        <v>0</v>
      </c>
      <c r="BB446">
        <f>1-AZ446/BA446</f>
        <v>0</v>
      </c>
      <c r="BC446">
        <v>0</v>
      </c>
      <c r="BD446" t="s">
        <v>418</v>
      </c>
      <c r="BE446" t="s">
        <v>418</v>
      </c>
      <c r="BF446">
        <v>0</v>
      </c>
      <c r="BG446">
        <v>0</v>
      </c>
      <c r="BH446">
        <f>1-BF446/BG446</f>
        <v>0</v>
      </c>
      <c r="BI446">
        <v>0.5</v>
      </c>
      <c r="BJ446">
        <f>CS446</f>
        <v>0</v>
      </c>
      <c r="BK446">
        <f>L446</f>
        <v>0</v>
      </c>
      <c r="BL446">
        <f>BH446*BI446*BJ446</f>
        <v>0</v>
      </c>
      <c r="BM446">
        <f>(BK446-BC446)/BJ446</f>
        <v>0</v>
      </c>
      <c r="BN446">
        <f>(BA446-BG446)/BG446</f>
        <v>0</v>
      </c>
      <c r="BO446">
        <f>AZ446/(BB446+AZ446/BG446)</f>
        <v>0</v>
      </c>
      <c r="BP446" t="s">
        <v>418</v>
      </c>
      <c r="BQ446">
        <v>0</v>
      </c>
      <c r="BR446">
        <f>IF(BQ446&lt;&gt;0, BQ446, BO446)</f>
        <v>0</v>
      </c>
      <c r="BS446">
        <f>1-BR446/BG446</f>
        <v>0</v>
      </c>
      <c r="BT446">
        <f>(BG446-BF446)/(BG446-BR446)</f>
        <v>0</v>
      </c>
      <c r="BU446">
        <f>(BA446-BG446)/(BA446-BR446)</f>
        <v>0</v>
      </c>
      <c r="BV446">
        <f>(BG446-BF446)/(BG446-AZ446)</f>
        <v>0</v>
      </c>
      <c r="BW446">
        <f>(BA446-BG446)/(BA446-AZ446)</f>
        <v>0</v>
      </c>
      <c r="BX446">
        <f>(BT446*BR446/BF446)</f>
        <v>0</v>
      </c>
      <c r="BY446">
        <f>(1-BX446)</f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f>$B$11*DQ446+$C$11*DR446+$F$11*EC446*(1-EF446)</f>
        <v>0</v>
      </c>
      <c r="CS446">
        <f>CR446*CT446</f>
        <v>0</v>
      </c>
      <c r="CT446">
        <f>($B$11*$D$9+$C$11*$D$9+$F$11*((EP446+EH446)/MAX(EP446+EH446+EQ446, 0.1)*$I$9+EQ446/MAX(EP446+EH446+EQ446, 0.1)*$J$9))/($B$11+$C$11+$F$11)</f>
        <v>0</v>
      </c>
      <c r="CU446">
        <f>($B$11*$K$9+$C$11*$K$9+$F$11*((EP446+EH446)/MAX(EP446+EH446+EQ446, 0.1)*$P$9+EQ446/MAX(EP446+EH446+EQ446, 0.1)*$Q$9))/($B$11+$C$11+$F$11)</f>
        <v>0</v>
      </c>
      <c r="CV446">
        <v>6</v>
      </c>
      <c r="CW446">
        <v>0.5</v>
      </c>
      <c r="CX446" t="s">
        <v>419</v>
      </c>
      <c r="CY446">
        <v>2</v>
      </c>
      <c r="CZ446" t="b">
        <v>1</v>
      </c>
      <c r="DA446">
        <v>1659029749.6</v>
      </c>
      <c r="DB446">
        <v>666.61262962963</v>
      </c>
      <c r="DC446">
        <v>733.55562962963</v>
      </c>
      <c r="DD446">
        <v>25.309437037037</v>
      </c>
      <c r="DE446">
        <v>18.9635592592593</v>
      </c>
      <c r="DF446">
        <v>658.607111111111</v>
      </c>
      <c r="DG446">
        <v>24.780037037037</v>
      </c>
      <c r="DH446">
        <v>500.065185185185</v>
      </c>
      <c r="DI446">
        <v>90.3628814814815</v>
      </c>
      <c r="DJ446">
        <v>0.045932937037037</v>
      </c>
      <c r="DK446">
        <v>27.3668962962963</v>
      </c>
      <c r="DL446">
        <v>27.4530777777778</v>
      </c>
      <c r="DM446">
        <v>999.9</v>
      </c>
      <c r="DN446">
        <v>0</v>
      </c>
      <c r="DO446">
        <v>0</v>
      </c>
      <c r="DP446">
        <v>10006.4814814815</v>
      </c>
      <c r="DQ446">
        <v>0</v>
      </c>
      <c r="DR446">
        <v>18.149</v>
      </c>
      <c r="DS446">
        <v>-66.9429296296296</v>
      </c>
      <c r="DT446">
        <v>683.921851851852</v>
      </c>
      <c r="DU446">
        <v>747.734185185185</v>
      </c>
      <c r="DV446">
        <v>6.34589</v>
      </c>
      <c r="DW446">
        <v>733.55562962963</v>
      </c>
      <c r="DX446">
        <v>18.9635592592593</v>
      </c>
      <c r="DY446">
        <v>2.28703481481481</v>
      </c>
      <c r="DZ446">
        <v>1.71360222222222</v>
      </c>
      <c r="EA446">
        <v>19.5853703703704</v>
      </c>
      <c r="EB446">
        <v>15.0200851851852</v>
      </c>
      <c r="EC446">
        <v>2000.00074074074</v>
      </c>
      <c r="ED446">
        <v>0.979999592592593</v>
      </c>
      <c r="EE446">
        <v>0.0200005888888889</v>
      </c>
      <c r="EF446">
        <v>0</v>
      </c>
      <c r="EG446">
        <v>826.891962962963</v>
      </c>
      <c r="EH446">
        <v>5.00063</v>
      </c>
      <c r="EI446">
        <v>16310.2148148148</v>
      </c>
      <c r="EJ446">
        <v>17256.9</v>
      </c>
      <c r="EK446">
        <v>38.5</v>
      </c>
      <c r="EL446">
        <v>38.5022962962963</v>
      </c>
      <c r="EM446">
        <v>38</v>
      </c>
      <c r="EN446">
        <v>37.875</v>
      </c>
      <c r="EO446">
        <v>39.5</v>
      </c>
      <c r="EP446">
        <v>1955.10259259259</v>
      </c>
      <c r="EQ446">
        <v>39.8974074074074</v>
      </c>
      <c r="ER446">
        <v>0</v>
      </c>
      <c r="ES446">
        <v>1659029755.9</v>
      </c>
      <c r="ET446">
        <v>0</v>
      </c>
      <c r="EU446">
        <v>826.90192</v>
      </c>
      <c r="EV446">
        <v>8.05753846403531</v>
      </c>
      <c r="EW446">
        <v>165.83846131223</v>
      </c>
      <c r="EX446">
        <v>16310.568</v>
      </c>
      <c r="EY446">
        <v>15</v>
      </c>
      <c r="EZ446">
        <v>0</v>
      </c>
      <c r="FA446" t="s">
        <v>420</v>
      </c>
      <c r="FB446">
        <v>1657551626.5</v>
      </c>
      <c r="FC446">
        <v>1657551629</v>
      </c>
      <c r="FD446">
        <v>0</v>
      </c>
      <c r="FE446">
        <v>0.403</v>
      </c>
      <c r="FF446">
        <v>0.009</v>
      </c>
      <c r="FG446">
        <v>9.41</v>
      </c>
      <c r="FH446">
        <v>0.087</v>
      </c>
      <c r="FI446">
        <v>417</v>
      </c>
      <c r="FJ446">
        <v>17</v>
      </c>
      <c r="FK446">
        <v>1.61</v>
      </c>
      <c r="FL446">
        <v>0.59</v>
      </c>
      <c r="FM446">
        <v>-66.2746365853658</v>
      </c>
      <c r="FN446">
        <v>-8.39895261324061</v>
      </c>
      <c r="FO446">
        <v>1.01533212846858</v>
      </c>
      <c r="FP446">
        <v>0</v>
      </c>
      <c r="FQ446">
        <v>826.331941176471</v>
      </c>
      <c r="FR446">
        <v>8.59917495255318</v>
      </c>
      <c r="FS446">
        <v>0.871815851480553</v>
      </c>
      <c r="FT446">
        <v>0</v>
      </c>
      <c r="FU446">
        <v>6.30875268292683</v>
      </c>
      <c r="FV446">
        <v>0.579710801393726</v>
      </c>
      <c r="FW446">
        <v>0.0579129580269912</v>
      </c>
      <c r="FX446">
        <v>0</v>
      </c>
      <c r="FY446">
        <v>0</v>
      </c>
      <c r="FZ446">
        <v>3</v>
      </c>
      <c r="GA446" t="s">
        <v>427</v>
      </c>
      <c r="GB446">
        <v>2.97246</v>
      </c>
      <c r="GC446">
        <v>2.69982</v>
      </c>
      <c r="GD446">
        <v>0.129931</v>
      </c>
      <c r="GE446">
        <v>0.139619</v>
      </c>
      <c r="GF446">
        <v>0.106761</v>
      </c>
      <c r="GG446">
        <v>0.0880142</v>
      </c>
      <c r="GH446">
        <v>33875.6</v>
      </c>
      <c r="GI446">
        <v>36628.8</v>
      </c>
      <c r="GJ446">
        <v>35282</v>
      </c>
      <c r="GK446">
        <v>38610.6</v>
      </c>
      <c r="GL446">
        <v>44681.1</v>
      </c>
      <c r="GM446">
        <v>50857.3</v>
      </c>
      <c r="GN446">
        <v>55153.1</v>
      </c>
      <c r="GO446">
        <v>61929.4</v>
      </c>
      <c r="GP446">
        <v>1.9878</v>
      </c>
      <c r="GQ446">
        <v>1.8462</v>
      </c>
      <c r="GR446">
        <v>0.131875</v>
      </c>
      <c r="GS446">
        <v>0</v>
      </c>
      <c r="GT446">
        <v>25.3118</v>
      </c>
      <c r="GU446">
        <v>999.9</v>
      </c>
      <c r="GV446">
        <v>55.579</v>
      </c>
      <c r="GW446">
        <v>29.265</v>
      </c>
      <c r="GX446">
        <v>25.1176</v>
      </c>
      <c r="GY446">
        <v>55.6355</v>
      </c>
      <c r="GZ446">
        <v>43.4054</v>
      </c>
      <c r="HA446">
        <v>1</v>
      </c>
      <c r="HB446">
        <v>-0.0379878</v>
      </c>
      <c r="HC446">
        <v>0.171242</v>
      </c>
      <c r="HD446">
        <v>20.1138</v>
      </c>
      <c r="HE446">
        <v>5.20291</v>
      </c>
      <c r="HF446">
        <v>12.0076</v>
      </c>
      <c r="HG446">
        <v>4.976</v>
      </c>
      <c r="HH446">
        <v>3.2938</v>
      </c>
      <c r="HI446">
        <v>9999</v>
      </c>
      <c r="HJ446">
        <v>9999</v>
      </c>
      <c r="HK446">
        <v>9999</v>
      </c>
      <c r="HL446">
        <v>629.3</v>
      </c>
      <c r="HM446">
        <v>1.86313</v>
      </c>
      <c r="HN446">
        <v>1.86798</v>
      </c>
      <c r="HO446">
        <v>1.86783</v>
      </c>
      <c r="HP446">
        <v>1.86899</v>
      </c>
      <c r="HQ446">
        <v>1.86981</v>
      </c>
      <c r="HR446">
        <v>1.86584</v>
      </c>
      <c r="HS446">
        <v>1.86691</v>
      </c>
      <c r="HT446">
        <v>1.86832</v>
      </c>
      <c r="HU446">
        <v>5</v>
      </c>
      <c r="HV446">
        <v>0</v>
      </c>
      <c r="HW446">
        <v>0</v>
      </c>
      <c r="HX446">
        <v>0</v>
      </c>
      <c r="HY446" t="s">
        <v>422</v>
      </c>
      <c r="HZ446" t="s">
        <v>423</v>
      </c>
      <c r="IA446" t="s">
        <v>424</v>
      </c>
      <c r="IB446" t="s">
        <v>424</v>
      </c>
      <c r="IC446" t="s">
        <v>424</v>
      </c>
      <c r="ID446" t="s">
        <v>424</v>
      </c>
      <c r="IE446">
        <v>0</v>
      </c>
      <c r="IF446">
        <v>100</v>
      </c>
      <c r="IG446">
        <v>100</v>
      </c>
      <c r="IH446">
        <v>8.147</v>
      </c>
      <c r="II446">
        <v>0.5267</v>
      </c>
      <c r="IJ446">
        <v>4.02706509432224</v>
      </c>
      <c r="IK446">
        <v>0.00601174518973114</v>
      </c>
      <c r="IL446">
        <v>2.77886958061485e-07</v>
      </c>
      <c r="IM446">
        <v>-3.54636231360687e-10</v>
      </c>
      <c r="IN446">
        <v>-0.0404303883988718</v>
      </c>
      <c r="IO446">
        <v>-0.0177815531441476</v>
      </c>
      <c r="IP446">
        <v>0.00205572605671414</v>
      </c>
      <c r="IQ446">
        <v>-1.65519735432211e-05</v>
      </c>
      <c r="IR446">
        <v>-4</v>
      </c>
      <c r="IS446">
        <v>1848</v>
      </c>
      <c r="IT446">
        <v>1</v>
      </c>
      <c r="IU446">
        <v>25</v>
      </c>
      <c r="IV446">
        <v>24635.5</v>
      </c>
      <c r="IW446">
        <v>24635.5</v>
      </c>
      <c r="IX446">
        <v>1.6687</v>
      </c>
      <c r="IY446">
        <v>2.6001</v>
      </c>
      <c r="IZ446">
        <v>1.54785</v>
      </c>
      <c r="JA446">
        <v>2.30347</v>
      </c>
      <c r="JB446">
        <v>1.34644</v>
      </c>
      <c r="JC446">
        <v>2.37793</v>
      </c>
      <c r="JD446">
        <v>33.6029</v>
      </c>
      <c r="JE446">
        <v>24.2188</v>
      </c>
      <c r="JF446">
        <v>18</v>
      </c>
      <c r="JG446">
        <v>502.378</v>
      </c>
      <c r="JH446">
        <v>411.081</v>
      </c>
      <c r="JI446">
        <v>24.9997</v>
      </c>
      <c r="JJ446">
        <v>26.7184</v>
      </c>
      <c r="JK446">
        <v>30.0002</v>
      </c>
      <c r="JL446">
        <v>26.6479</v>
      </c>
      <c r="JM446">
        <v>26.5885</v>
      </c>
      <c r="JN446">
        <v>33.4575</v>
      </c>
      <c r="JO446">
        <v>31.9159</v>
      </c>
      <c r="JP446">
        <v>72.9566</v>
      </c>
      <c r="JQ446">
        <v>25</v>
      </c>
      <c r="JR446">
        <v>771.131</v>
      </c>
      <c r="JS446">
        <v>18.8111</v>
      </c>
      <c r="JT446">
        <v>102.31</v>
      </c>
      <c r="JU446">
        <v>103.083</v>
      </c>
    </row>
    <row r="447" spans="1:281">
      <c r="A447">
        <v>431</v>
      </c>
      <c r="B447">
        <v>1659029762.1</v>
      </c>
      <c r="C447">
        <v>6079</v>
      </c>
      <c r="D447" t="s">
        <v>1290</v>
      </c>
      <c r="E447" t="s">
        <v>1291</v>
      </c>
      <c r="F447">
        <v>5</v>
      </c>
      <c r="G447" t="s">
        <v>1199</v>
      </c>
      <c r="H447" t="s">
        <v>417</v>
      </c>
      <c r="I447">
        <v>1659029754.31429</v>
      </c>
      <c r="J447">
        <f>(K447)/1000</f>
        <v>0</v>
      </c>
      <c r="K447">
        <f>IF(CZ447, AN447, AH447)</f>
        <v>0</v>
      </c>
      <c r="L447">
        <f>IF(CZ447, AI447, AG447)</f>
        <v>0</v>
      </c>
      <c r="M447">
        <f>DB447 - IF(AU447&gt;1, L447*CV447*100.0/(AW447*DP447), 0)</f>
        <v>0</v>
      </c>
      <c r="N447">
        <f>((T447-J447/2)*M447-L447)/(T447+J447/2)</f>
        <v>0</v>
      </c>
      <c r="O447">
        <f>N447*(DI447+DJ447)/1000.0</f>
        <v>0</v>
      </c>
      <c r="P447">
        <f>(DB447 - IF(AU447&gt;1, L447*CV447*100.0/(AW447*DP447), 0))*(DI447+DJ447)/1000.0</f>
        <v>0</v>
      </c>
      <c r="Q447">
        <f>2.0/((1/S447-1/R447)+SIGN(S447)*SQRT((1/S447-1/R447)*(1/S447-1/R447) + 4*CW447/((CW447+1)*(CW447+1))*(2*1/S447*1/R447-1/R447*1/R447)))</f>
        <v>0</v>
      </c>
      <c r="R447">
        <f>IF(LEFT(CX447,1)&lt;&gt;"0",IF(LEFT(CX447,1)="1",3.0,CY447),$D$5+$E$5*(DP447*DI447/($K$5*1000))+$F$5*(DP447*DI447/($K$5*1000))*MAX(MIN(CV447,$J$5),$I$5)*MAX(MIN(CV447,$J$5),$I$5)+$G$5*MAX(MIN(CV447,$J$5),$I$5)*(DP447*DI447/($K$5*1000))+$H$5*(DP447*DI447/($K$5*1000))*(DP447*DI447/($K$5*1000)))</f>
        <v>0</v>
      </c>
      <c r="S447">
        <f>J447*(1000-(1000*0.61365*exp(17.502*W447/(240.97+W447))/(DI447+DJ447)+DD447)/2)/(1000*0.61365*exp(17.502*W447/(240.97+W447))/(DI447+DJ447)-DD447)</f>
        <v>0</v>
      </c>
      <c r="T447">
        <f>1/((CW447+1)/(Q447/1.6)+1/(R447/1.37)) + CW447/((CW447+1)/(Q447/1.6) + CW447/(R447/1.37))</f>
        <v>0</v>
      </c>
      <c r="U447">
        <f>(CR447*CU447)</f>
        <v>0</v>
      </c>
      <c r="V447">
        <f>(DK447+(U447+2*0.95*5.67E-8*(((DK447+$B$7)+273)^4-(DK447+273)^4)-44100*J447)/(1.84*29.3*R447+8*0.95*5.67E-8*(DK447+273)^3))</f>
        <v>0</v>
      </c>
      <c r="W447">
        <f>($C$7*DL447+$D$7*DM447+$E$7*V447)</f>
        <v>0</v>
      </c>
      <c r="X447">
        <f>0.61365*exp(17.502*W447/(240.97+W447))</f>
        <v>0</v>
      </c>
      <c r="Y447">
        <f>(Z447/AA447*100)</f>
        <v>0</v>
      </c>
      <c r="Z447">
        <f>DD447*(DI447+DJ447)/1000</f>
        <v>0</v>
      </c>
      <c r="AA447">
        <f>0.61365*exp(17.502*DK447/(240.97+DK447))</f>
        <v>0</v>
      </c>
      <c r="AB447">
        <f>(X447-DD447*(DI447+DJ447)/1000)</f>
        <v>0</v>
      </c>
      <c r="AC447">
        <f>(-J447*44100)</f>
        <v>0</v>
      </c>
      <c r="AD447">
        <f>2*29.3*R447*0.92*(DK447-W447)</f>
        <v>0</v>
      </c>
      <c r="AE447">
        <f>2*0.95*5.67E-8*(((DK447+$B$7)+273)^4-(W447+273)^4)</f>
        <v>0</v>
      </c>
      <c r="AF447">
        <f>U447+AE447+AC447+AD447</f>
        <v>0</v>
      </c>
      <c r="AG447">
        <f>DH447*AU447*(DC447-DB447*(1000-AU447*DE447)/(1000-AU447*DD447))/(100*CV447)</f>
        <v>0</v>
      </c>
      <c r="AH447">
        <f>1000*DH447*AU447*(DD447-DE447)/(100*CV447*(1000-AU447*DD447))</f>
        <v>0</v>
      </c>
      <c r="AI447">
        <f>(AJ447 - AK447 - DI447*1E3/(8.314*(DK447+273.15)) * AM447/DH447 * AL447) * DH447/(100*CV447) * (1000 - DE447)/1000</f>
        <v>0</v>
      </c>
      <c r="AJ447">
        <v>781.20225727607</v>
      </c>
      <c r="AK447">
        <v>723.692387878788</v>
      </c>
      <c r="AL447">
        <v>3.31185957841843</v>
      </c>
      <c r="AM447">
        <v>66.0504921813524</v>
      </c>
      <c r="AN447">
        <f>(AP447 - AO447 + DI447*1E3/(8.314*(DK447+273.15)) * AR447/DH447 * AQ447) * DH447/(100*CV447) * 1000/(1000 - AP447)</f>
        <v>0</v>
      </c>
      <c r="AO447">
        <v>18.8391532848918</v>
      </c>
      <c r="AP447">
        <v>25.2214741258741</v>
      </c>
      <c r="AQ447">
        <v>-0.0105284848484742</v>
      </c>
      <c r="AR447">
        <v>92.47</v>
      </c>
      <c r="AS447">
        <v>0</v>
      </c>
      <c r="AT447">
        <v>0</v>
      </c>
      <c r="AU447">
        <f>IF(AS447*$H$13&gt;=AW447,1.0,(AW447/(AW447-AS447*$H$13)))</f>
        <v>0</v>
      </c>
      <c r="AV447">
        <f>(AU447-1)*100</f>
        <v>0</v>
      </c>
      <c r="AW447">
        <f>MAX(0,($B$13+$C$13*DP447)/(1+$D$13*DP447)*DI447/(DK447+273)*$E$13)</f>
        <v>0</v>
      </c>
      <c r="AX447" t="s">
        <v>418</v>
      </c>
      <c r="AY447" t="s">
        <v>418</v>
      </c>
      <c r="AZ447">
        <v>0</v>
      </c>
      <c r="BA447">
        <v>0</v>
      </c>
      <c r="BB447">
        <f>1-AZ447/BA447</f>
        <v>0</v>
      </c>
      <c r="BC447">
        <v>0</v>
      </c>
      <c r="BD447" t="s">
        <v>418</v>
      </c>
      <c r="BE447" t="s">
        <v>418</v>
      </c>
      <c r="BF447">
        <v>0</v>
      </c>
      <c r="BG447">
        <v>0</v>
      </c>
      <c r="BH447">
        <f>1-BF447/BG447</f>
        <v>0</v>
      </c>
      <c r="BI447">
        <v>0.5</v>
      </c>
      <c r="BJ447">
        <f>CS447</f>
        <v>0</v>
      </c>
      <c r="BK447">
        <f>L447</f>
        <v>0</v>
      </c>
      <c r="BL447">
        <f>BH447*BI447*BJ447</f>
        <v>0</v>
      </c>
      <c r="BM447">
        <f>(BK447-BC447)/BJ447</f>
        <v>0</v>
      </c>
      <c r="BN447">
        <f>(BA447-BG447)/BG447</f>
        <v>0</v>
      </c>
      <c r="BO447">
        <f>AZ447/(BB447+AZ447/BG447)</f>
        <v>0</v>
      </c>
      <c r="BP447" t="s">
        <v>418</v>
      </c>
      <c r="BQ447">
        <v>0</v>
      </c>
      <c r="BR447">
        <f>IF(BQ447&lt;&gt;0, BQ447, BO447)</f>
        <v>0</v>
      </c>
      <c r="BS447">
        <f>1-BR447/BG447</f>
        <v>0</v>
      </c>
      <c r="BT447">
        <f>(BG447-BF447)/(BG447-BR447)</f>
        <v>0</v>
      </c>
      <c r="BU447">
        <f>(BA447-BG447)/(BA447-BR447)</f>
        <v>0</v>
      </c>
      <c r="BV447">
        <f>(BG447-BF447)/(BG447-AZ447)</f>
        <v>0</v>
      </c>
      <c r="BW447">
        <f>(BA447-BG447)/(BA447-AZ447)</f>
        <v>0</v>
      </c>
      <c r="BX447">
        <f>(BT447*BR447/BF447)</f>
        <v>0</v>
      </c>
      <c r="BY447">
        <f>(1-BX447)</f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f>$B$11*DQ447+$C$11*DR447+$F$11*EC447*(1-EF447)</f>
        <v>0</v>
      </c>
      <c r="CS447">
        <f>CR447*CT447</f>
        <v>0</v>
      </c>
      <c r="CT447">
        <f>($B$11*$D$9+$C$11*$D$9+$F$11*((EP447+EH447)/MAX(EP447+EH447+EQ447, 0.1)*$I$9+EQ447/MAX(EP447+EH447+EQ447, 0.1)*$J$9))/($B$11+$C$11+$F$11)</f>
        <v>0</v>
      </c>
      <c r="CU447">
        <f>($B$11*$K$9+$C$11*$K$9+$F$11*((EP447+EH447)/MAX(EP447+EH447+EQ447, 0.1)*$P$9+EQ447/MAX(EP447+EH447+EQ447, 0.1)*$Q$9))/($B$11+$C$11+$F$11)</f>
        <v>0</v>
      </c>
      <c r="CV447">
        <v>6</v>
      </c>
      <c r="CW447">
        <v>0.5</v>
      </c>
      <c r="CX447" t="s">
        <v>419</v>
      </c>
      <c r="CY447">
        <v>2</v>
      </c>
      <c r="CZ447" t="b">
        <v>1</v>
      </c>
      <c r="DA447">
        <v>1659029754.31429</v>
      </c>
      <c r="DB447">
        <v>681.827035714286</v>
      </c>
      <c r="DC447">
        <v>749.2445</v>
      </c>
      <c r="DD447">
        <v>25.2756214285714</v>
      </c>
      <c r="DE447">
        <v>18.8975857142857</v>
      </c>
      <c r="DF447">
        <v>673.732107142857</v>
      </c>
      <c r="DG447">
        <v>24.7479428571429</v>
      </c>
      <c r="DH447">
        <v>500.092607142857</v>
      </c>
      <c r="DI447">
        <v>90.3623357142857</v>
      </c>
      <c r="DJ447">
        <v>0.0459870642857143</v>
      </c>
      <c r="DK447">
        <v>27.3656321428572</v>
      </c>
      <c r="DL447">
        <v>27.4678964285714</v>
      </c>
      <c r="DM447">
        <v>999.9</v>
      </c>
      <c r="DN447">
        <v>0</v>
      </c>
      <c r="DO447">
        <v>0</v>
      </c>
      <c r="DP447">
        <v>9991.07142857143</v>
      </c>
      <c r="DQ447">
        <v>0</v>
      </c>
      <c r="DR447">
        <v>18.149</v>
      </c>
      <c r="DS447">
        <v>-67.4173107142857</v>
      </c>
      <c r="DT447">
        <v>699.506892857143</v>
      </c>
      <c r="DU447">
        <v>763.675035714286</v>
      </c>
      <c r="DV447">
        <v>6.37804607142857</v>
      </c>
      <c r="DW447">
        <v>749.2445</v>
      </c>
      <c r="DX447">
        <v>18.8975857142857</v>
      </c>
      <c r="DY447">
        <v>2.28396464285714</v>
      </c>
      <c r="DZ447">
        <v>1.70762928571429</v>
      </c>
      <c r="EA447">
        <v>19.5637464285714</v>
      </c>
      <c r="EB447">
        <v>14.9658821428571</v>
      </c>
      <c r="EC447">
        <v>1999.97821428571</v>
      </c>
      <c r="ED447">
        <v>0.980000214285714</v>
      </c>
      <c r="EE447">
        <v>0.0199999642857143</v>
      </c>
      <c r="EF447">
        <v>0</v>
      </c>
      <c r="EG447">
        <v>827.451785714286</v>
      </c>
      <c r="EH447">
        <v>5.00063</v>
      </c>
      <c r="EI447">
        <v>16321.7464285714</v>
      </c>
      <c r="EJ447">
        <v>17256.725</v>
      </c>
      <c r="EK447">
        <v>38.5</v>
      </c>
      <c r="EL447">
        <v>38.5066428571429</v>
      </c>
      <c r="EM447">
        <v>38</v>
      </c>
      <c r="EN447">
        <v>37.875</v>
      </c>
      <c r="EO447">
        <v>39.5</v>
      </c>
      <c r="EP447">
        <v>1955.08142857143</v>
      </c>
      <c r="EQ447">
        <v>39.8957142857143</v>
      </c>
      <c r="ER447">
        <v>0</v>
      </c>
      <c r="ES447">
        <v>1659029761.3</v>
      </c>
      <c r="ET447">
        <v>0</v>
      </c>
      <c r="EU447">
        <v>827.496769230769</v>
      </c>
      <c r="EV447">
        <v>6.12841027274562</v>
      </c>
      <c r="EW447">
        <v>134.345299265377</v>
      </c>
      <c r="EX447">
        <v>16323.0153846154</v>
      </c>
      <c r="EY447">
        <v>15</v>
      </c>
      <c r="EZ447">
        <v>0</v>
      </c>
      <c r="FA447" t="s">
        <v>420</v>
      </c>
      <c r="FB447">
        <v>1657551626.5</v>
      </c>
      <c r="FC447">
        <v>1657551629</v>
      </c>
      <c r="FD447">
        <v>0</v>
      </c>
      <c r="FE447">
        <v>0.403</v>
      </c>
      <c r="FF447">
        <v>0.009</v>
      </c>
      <c r="FG447">
        <v>9.41</v>
      </c>
      <c r="FH447">
        <v>0.087</v>
      </c>
      <c r="FI447">
        <v>417</v>
      </c>
      <c r="FJ447">
        <v>17</v>
      </c>
      <c r="FK447">
        <v>1.61</v>
      </c>
      <c r="FL447">
        <v>0.59</v>
      </c>
      <c r="FM447">
        <v>-67.1229829268293</v>
      </c>
      <c r="FN447">
        <v>-7.84304320557503</v>
      </c>
      <c r="FO447">
        <v>1.02194978872942</v>
      </c>
      <c r="FP447">
        <v>0</v>
      </c>
      <c r="FQ447">
        <v>826.987529411765</v>
      </c>
      <c r="FR447">
        <v>7.33320092230482</v>
      </c>
      <c r="FS447">
        <v>0.751560738232522</v>
      </c>
      <c r="FT447">
        <v>0</v>
      </c>
      <c r="FU447">
        <v>6.34875365853659</v>
      </c>
      <c r="FV447">
        <v>0.498003972125445</v>
      </c>
      <c r="FW447">
        <v>0.0516199153171218</v>
      </c>
      <c r="FX447">
        <v>0</v>
      </c>
      <c r="FY447">
        <v>0</v>
      </c>
      <c r="FZ447">
        <v>3</v>
      </c>
      <c r="GA447" t="s">
        <v>427</v>
      </c>
      <c r="GB447">
        <v>2.97296</v>
      </c>
      <c r="GC447">
        <v>2.70005</v>
      </c>
      <c r="GD447">
        <v>0.132051</v>
      </c>
      <c r="GE447">
        <v>0.141487</v>
      </c>
      <c r="GF447">
        <v>0.106663</v>
      </c>
      <c r="GG447">
        <v>0.0879764</v>
      </c>
      <c r="GH447">
        <v>33793</v>
      </c>
      <c r="GI447">
        <v>36549.1</v>
      </c>
      <c r="GJ447">
        <v>35281.9</v>
      </c>
      <c r="GK447">
        <v>38610.4</v>
      </c>
      <c r="GL447">
        <v>44686.4</v>
      </c>
      <c r="GM447">
        <v>50859.4</v>
      </c>
      <c r="GN447">
        <v>55153.4</v>
      </c>
      <c r="GO447">
        <v>61929.4</v>
      </c>
      <c r="GP447">
        <v>1.9898</v>
      </c>
      <c r="GQ447">
        <v>1.8456</v>
      </c>
      <c r="GR447">
        <v>0.132024</v>
      </c>
      <c r="GS447">
        <v>0</v>
      </c>
      <c r="GT447">
        <v>25.3097</v>
      </c>
      <c r="GU447">
        <v>999.9</v>
      </c>
      <c r="GV447">
        <v>55.555</v>
      </c>
      <c r="GW447">
        <v>29.265</v>
      </c>
      <c r="GX447">
        <v>25.1091</v>
      </c>
      <c r="GY447">
        <v>55.5855</v>
      </c>
      <c r="GZ447">
        <v>42.9607</v>
      </c>
      <c r="HA447">
        <v>1</v>
      </c>
      <c r="HB447">
        <v>-0.0381098</v>
      </c>
      <c r="HC447">
        <v>0.172113</v>
      </c>
      <c r="HD447">
        <v>20.1137</v>
      </c>
      <c r="HE447">
        <v>5.20291</v>
      </c>
      <c r="HF447">
        <v>12.0076</v>
      </c>
      <c r="HG447">
        <v>4.976</v>
      </c>
      <c r="HH447">
        <v>3.2936</v>
      </c>
      <c r="HI447">
        <v>9999</v>
      </c>
      <c r="HJ447">
        <v>9999</v>
      </c>
      <c r="HK447">
        <v>9999</v>
      </c>
      <c r="HL447">
        <v>629.3</v>
      </c>
      <c r="HM447">
        <v>1.86316</v>
      </c>
      <c r="HN447">
        <v>1.86801</v>
      </c>
      <c r="HO447">
        <v>1.86783</v>
      </c>
      <c r="HP447">
        <v>1.86899</v>
      </c>
      <c r="HQ447">
        <v>1.86981</v>
      </c>
      <c r="HR447">
        <v>1.86584</v>
      </c>
      <c r="HS447">
        <v>1.86694</v>
      </c>
      <c r="HT447">
        <v>1.86829</v>
      </c>
      <c r="HU447">
        <v>5</v>
      </c>
      <c r="HV447">
        <v>0</v>
      </c>
      <c r="HW447">
        <v>0</v>
      </c>
      <c r="HX447">
        <v>0</v>
      </c>
      <c r="HY447" t="s">
        <v>422</v>
      </c>
      <c r="HZ447" t="s">
        <v>423</v>
      </c>
      <c r="IA447" t="s">
        <v>424</v>
      </c>
      <c r="IB447" t="s">
        <v>424</v>
      </c>
      <c r="IC447" t="s">
        <v>424</v>
      </c>
      <c r="ID447" t="s">
        <v>424</v>
      </c>
      <c r="IE447">
        <v>0</v>
      </c>
      <c r="IF447">
        <v>100</v>
      </c>
      <c r="IG447">
        <v>100</v>
      </c>
      <c r="IH447">
        <v>8.243</v>
      </c>
      <c r="II447">
        <v>0.5249</v>
      </c>
      <c r="IJ447">
        <v>4.02706509432224</v>
      </c>
      <c r="IK447">
        <v>0.00601174518973114</v>
      </c>
      <c r="IL447">
        <v>2.77886958061485e-07</v>
      </c>
      <c r="IM447">
        <v>-3.54636231360687e-10</v>
      </c>
      <c r="IN447">
        <v>-0.0404303883988718</v>
      </c>
      <c r="IO447">
        <v>-0.0177815531441476</v>
      </c>
      <c r="IP447">
        <v>0.00205572605671414</v>
      </c>
      <c r="IQ447">
        <v>-1.65519735432211e-05</v>
      </c>
      <c r="IR447">
        <v>-4</v>
      </c>
      <c r="IS447">
        <v>1848</v>
      </c>
      <c r="IT447">
        <v>1</v>
      </c>
      <c r="IU447">
        <v>25</v>
      </c>
      <c r="IV447">
        <v>24635.6</v>
      </c>
      <c r="IW447">
        <v>24635.6</v>
      </c>
      <c r="IX447">
        <v>1.69922</v>
      </c>
      <c r="IY447">
        <v>2.60498</v>
      </c>
      <c r="IZ447">
        <v>1.54785</v>
      </c>
      <c r="JA447">
        <v>2.30347</v>
      </c>
      <c r="JB447">
        <v>1.34644</v>
      </c>
      <c r="JC447">
        <v>2.39014</v>
      </c>
      <c r="JD447">
        <v>33.6029</v>
      </c>
      <c r="JE447">
        <v>24.2188</v>
      </c>
      <c r="JF447">
        <v>18</v>
      </c>
      <c r="JG447">
        <v>503.722</v>
      </c>
      <c r="JH447">
        <v>410.743</v>
      </c>
      <c r="JI447">
        <v>25</v>
      </c>
      <c r="JJ447">
        <v>26.7184</v>
      </c>
      <c r="JK447">
        <v>30.0001</v>
      </c>
      <c r="JL447">
        <v>26.6501</v>
      </c>
      <c r="JM447">
        <v>26.5885</v>
      </c>
      <c r="JN447">
        <v>34.0891</v>
      </c>
      <c r="JO447">
        <v>31.9159</v>
      </c>
      <c r="JP447">
        <v>72.9566</v>
      </c>
      <c r="JQ447">
        <v>25</v>
      </c>
      <c r="JR447">
        <v>791.314</v>
      </c>
      <c r="JS447">
        <v>18.808</v>
      </c>
      <c r="JT447">
        <v>102.31</v>
      </c>
      <c r="JU447">
        <v>103.083</v>
      </c>
    </row>
    <row r="448" spans="1:281">
      <c r="A448">
        <v>432</v>
      </c>
      <c r="B448">
        <v>1659029767.1</v>
      </c>
      <c r="C448">
        <v>6084</v>
      </c>
      <c r="D448" t="s">
        <v>1292</v>
      </c>
      <c r="E448" t="s">
        <v>1293</v>
      </c>
      <c r="F448">
        <v>5</v>
      </c>
      <c r="G448" t="s">
        <v>1199</v>
      </c>
      <c r="H448" t="s">
        <v>417</v>
      </c>
      <c r="I448">
        <v>1659029759.6</v>
      </c>
      <c r="J448">
        <f>(K448)/1000</f>
        <v>0</v>
      </c>
      <c r="K448">
        <f>IF(CZ448, AN448, AH448)</f>
        <v>0</v>
      </c>
      <c r="L448">
        <f>IF(CZ448, AI448, AG448)</f>
        <v>0</v>
      </c>
      <c r="M448">
        <f>DB448 - IF(AU448&gt;1, L448*CV448*100.0/(AW448*DP448), 0)</f>
        <v>0</v>
      </c>
      <c r="N448">
        <f>((T448-J448/2)*M448-L448)/(T448+J448/2)</f>
        <v>0</v>
      </c>
      <c r="O448">
        <f>N448*(DI448+DJ448)/1000.0</f>
        <v>0</v>
      </c>
      <c r="P448">
        <f>(DB448 - IF(AU448&gt;1, L448*CV448*100.0/(AW448*DP448), 0))*(DI448+DJ448)/1000.0</f>
        <v>0</v>
      </c>
      <c r="Q448">
        <f>2.0/((1/S448-1/R448)+SIGN(S448)*SQRT((1/S448-1/R448)*(1/S448-1/R448) + 4*CW448/((CW448+1)*(CW448+1))*(2*1/S448*1/R448-1/R448*1/R448)))</f>
        <v>0</v>
      </c>
      <c r="R448">
        <f>IF(LEFT(CX448,1)&lt;&gt;"0",IF(LEFT(CX448,1)="1",3.0,CY448),$D$5+$E$5*(DP448*DI448/($K$5*1000))+$F$5*(DP448*DI448/($K$5*1000))*MAX(MIN(CV448,$J$5),$I$5)*MAX(MIN(CV448,$J$5),$I$5)+$G$5*MAX(MIN(CV448,$J$5),$I$5)*(DP448*DI448/($K$5*1000))+$H$5*(DP448*DI448/($K$5*1000))*(DP448*DI448/($K$5*1000)))</f>
        <v>0</v>
      </c>
      <c r="S448">
        <f>J448*(1000-(1000*0.61365*exp(17.502*W448/(240.97+W448))/(DI448+DJ448)+DD448)/2)/(1000*0.61365*exp(17.502*W448/(240.97+W448))/(DI448+DJ448)-DD448)</f>
        <v>0</v>
      </c>
      <c r="T448">
        <f>1/((CW448+1)/(Q448/1.6)+1/(R448/1.37)) + CW448/((CW448+1)/(Q448/1.6) + CW448/(R448/1.37))</f>
        <v>0</v>
      </c>
      <c r="U448">
        <f>(CR448*CU448)</f>
        <v>0</v>
      </c>
      <c r="V448">
        <f>(DK448+(U448+2*0.95*5.67E-8*(((DK448+$B$7)+273)^4-(DK448+273)^4)-44100*J448)/(1.84*29.3*R448+8*0.95*5.67E-8*(DK448+273)^3))</f>
        <v>0</v>
      </c>
      <c r="W448">
        <f>($C$7*DL448+$D$7*DM448+$E$7*V448)</f>
        <v>0</v>
      </c>
      <c r="X448">
        <f>0.61365*exp(17.502*W448/(240.97+W448))</f>
        <v>0</v>
      </c>
      <c r="Y448">
        <f>(Z448/AA448*100)</f>
        <v>0</v>
      </c>
      <c r="Z448">
        <f>DD448*(DI448+DJ448)/1000</f>
        <v>0</v>
      </c>
      <c r="AA448">
        <f>0.61365*exp(17.502*DK448/(240.97+DK448))</f>
        <v>0</v>
      </c>
      <c r="AB448">
        <f>(X448-DD448*(DI448+DJ448)/1000)</f>
        <v>0</v>
      </c>
      <c r="AC448">
        <f>(-J448*44100)</f>
        <v>0</v>
      </c>
      <c r="AD448">
        <f>2*29.3*R448*0.92*(DK448-W448)</f>
        <v>0</v>
      </c>
      <c r="AE448">
        <f>2*0.95*5.67E-8*(((DK448+$B$7)+273)^4-(W448+273)^4)</f>
        <v>0</v>
      </c>
      <c r="AF448">
        <f>U448+AE448+AC448+AD448</f>
        <v>0</v>
      </c>
      <c r="AG448">
        <f>DH448*AU448*(DC448-DB448*(1000-AU448*DE448)/(1000-AU448*DD448))/(100*CV448)</f>
        <v>0</v>
      </c>
      <c r="AH448">
        <f>1000*DH448*AU448*(DD448-DE448)/(100*CV448*(1000-AU448*DD448))</f>
        <v>0</v>
      </c>
      <c r="AI448">
        <f>(AJ448 - AK448 - DI448*1E3/(8.314*(DK448+273.15)) * AM448/DH448 * AL448) * DH448/(100*CV448) * (1000 - DE448)/1000</f>
        <v>0</v>
      </c>
      <c r="AJ448">
        <v>798.45539955481</v>
      </c>
      <c r="AK448">
        <v>740.450151515151</v>
      </c>
      <c r="AL448">
        <v>3.41531779935203</v>
      </c>
      <c r="AM448">
        <v>66.0504921813524</v>
      </c>
      <c r="AN448">
        <f>(AP448 - AO448 + DI448*1E3/(8.314*(DK448+273.15)) * AR448/DH448 * AQ448) * DH448/(100*CV448) * 1000/(1000 - AP448)</f>
        <v>0</v>
      </c>
      <c r="AO448">
        <v>18.8313102819048</v>
      </c>
      <c r="AP448">
        <v>25.1962727272727</v>
      </c>
      <c r="AQ448">
        <v>-0.00527430303029077</v>
      </c>
      <c r="AR448">
        <v>92.47</v>
      </c>
      <c r="AS448">
        <v>0</v>
      </c>
      <c r="AT448">
        <v>0</v>
      </c>
      <c r="AU448">
        <f>IF(AS448*$H$13&gt;=AW448,1.0,(AW448/(AW448-AS448*$H$13)))</f>
        <v>0</v>
      </c>
      <c r="AV448">
        <f>(AU448-1)*100</f>
        <v>0</v>
      </c>
      <c r="AW448">
        <f>MAX(0,($B$13+$C$13*DP448)/(1+$D$13*DP448)*DI448/(DK448+273)*$E$13)</f>
        <v>0</v>
      </c>
      <c r="AX448" t="s">
        <v>418</v>
      </c>
      <c r="AY448" t="s">
        <v>418</v>
      </c>
      <c r="AZ448">
        <v>0</v>
      </c>
      <c r="BA448">
        <v>0</v>
      </c>
      <c r="BB448">
        <f>1-AZ448/BA448</f>
        <v>0</v>
      </c>
      <c r="BC448">
        <v>0</v>
      </c>
      <c r="BD448" t="s">
        <v>418</v>
      </c>
      <c r="BE448" t="s">
        <v>418</v>
      </c>
      <c r="BF448">
        <v>0</v>
      </c>
      <c r="BG448">
        <v>0</v>
      </c>
      <c r="BH448">
        <f>1-BF448/BG448</f>
        <v>0</v>
      </c>
      <c r="BI448">
        <v>0.5</v>
      </c>
      <c r="BJ448">
        <f>CS448</f>
        <v>0</v>
      </c>
      <c r="BK448">
        <f>L448</f>
        <v>0</v>
      </c>
      <c r="BL448">
        <f>BH448*BI448*BJ448</f>
        <v>0</v>
      </c>
      <c r="BM448">
        <f>(BK448-BC448)/BJ448</f>
        <v>0</v>
      </c>
      <c r="BN448">
        <f>(BA448-BG448)/BG448</f>
        <v>0</v>
      </c>
      <c r="BO448">
        <f>AZ448/(BB448+AZ448/BG448)</f>
        <v>0</v>
      </c>
      <c r="BP448" t="s">
        <v>418</v>
      </c>
      <c r="BQ448">
        <v>0</v>
      </c>
      <c r="BR448">
        <f>IF(BQ448&lt;&gt;0, BQ448, BO448)</f>
        <v>0</v>
      </c>
      <c r="BS448">
        <f>1-BR448/BG448</f>
        <v>0</v>
      </c>
      <c r="BT448">
        <f>(BG448-BF448)/(BG448-BR448)</f>
        <v>0</v>
      </c>
      <c r="BU448">
        <f>(BA448-BG448)/(BA448-BR448)</f>
        <v>0</v>
      </c>
      <c r="BV448">
        <f>(BG448-BF448)/(BG448-AZ448)</f>
        <v>0</v>
      </c>
      <c r="BW448">
        <f>(BA448-BG448)/(BA448-AZ448)</f>
        <v>0</v>
      </c>
      <c r="BX448">
        <f>(BT448*BR448/BF448)</f>
        <v>0</v>
      </c>
      <c r="BY448">
        <f>(1-BX448)</f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f>$B$11*DQ448+$C$11*DR448+$F$11*EC448*(1-EF448)</f>
        <v>0</v>
      </c>
      <c r="CS448">
        <f>CR448*CT448</f>
        <v>0</v>
      </c>
      <c r="CT448">
        <f>($B$11*$D$9+$C$11*$D$9+$F$11*((EP448+EH448)/MAX(EP448+EH448+EQ448, 0.1)*$I$9+EQ448/MAX(EP448+EH448+EQ448, 0.1)*$J$9))/($B$11+$C$11+$F$11)</f>
        <v>0</v>
      </c>
      <c r="CU448">
        <f>($B$11*$K$9+$C$11*$K$9+$F$11*((EP448+EH448)/MAX(EP448+EH448+EQ448, 0.1)*$P$9+EQ448/MAX(EP448+EH448+EQ448, 0.1)*$Q$9))/($B$11+$C$11+$F$11)</f>
        <v>0</v>
      </c>
      <c r="CV448">
        <v>6</v>
      </c>
      <c r="CW448">
        <v>0.5</v>
      </c>
      <c r="CX448" t="s">
        <v>419</v>
      </c>
      <c r="CY448">
        <v>2</v>
      </c>
      <c r="CZ448" t="b">
        <v>1</v>
      </c>
      <c r="DA448">
        <v>1659029759.6</v>
      </c>
      <c r="DB448">
        <v>698.850111111111</v>
      </c>
      <c r="DC448">
        <v>767.307703703704</v>
      </c>
      <c r="DD448">
        <v>25.2376296296296</v>
      </c>
      <c r="DE448">
        <v>18.8476185185185</v>
      </c>
      <c r="DF448">
        <v>690.655444444444</v>
      </c>
      <c r="DG448">
        <v>24.7118814814815</v>
      </c>
      <c r="DH448">
        <v>500.05662962963</v>
      </c>
      <c r="DI448">
        <v>90.3629518518518</v>
      </c>
      <c r="DJ448">
        <v>0.0462373074074074</v>
      </c>
      <c r="DK448">
        <v>27.3661777777778</v>
      </c>
      <c r="DL448">
        <v>27.4715814814815</v>
      </c>
      <c r="DM448">
        <v>999.9</v>
      </c>
      <c r="DN448">
        <v>0</v>
      </c>
      <c r="DO448">
        <v>0</v>
      </c>
      <c r="DP448">
        <v>9969.62962962963</v>
      </c>
      <c r="DQ448">
        <v>0</v>
      </c>
      <c r="DR448">
        <v>18.149</v>
      </c>
      <c r="DS448">
        <v>-68.4574481481481</v>
      </c>
      <c r="DT448">
        <v>716.943666666667</v>
      </c>
      <c r="DU448">
        <v>782.046962962963</v>
      </c>
      <c r="DV448">
        <v>6.39000777777778</v>
      </c>
      <c r="DW448">
        <v>767.307703703704</v>
      </c>
      <c r="DX448">
        <v>18.8476185185185</v>
      </c>
      <c r="DY448">
        <v>2.28054592592593</v>
      </c>
      <c r="DZ448">
        <v>1.70312592592593</v>
      </c>
      <c r="EA448">
        <v>19.5396481481481</v>
      </c>
      <c r="EB448">
        <v>14.9249444444444</v>
      </c>
      <c r="EC448">
        <v>1999.98074074074</v>
      </c>
      <c r="ED448">
        <v>0.979999407407407</v>
      </c>
      <c r="EE448">
        <v>0.0200008111111111</v>
      </c>
      <c r="EF448">
        <v>0</v>
      </c>
      <c r="EG448">
        <v>827.965888888889</v>
      </c>
      <c r="EH448">
        <v>5.00063</v>
      </c>
      <c r="EI448">
        <v>16332.6814814815</v>
      </c>
      <c r="EJ448">
        <v>17256.7333333333</v>
      </c>
      <c r="EK448">
        <v>38.5</v>
      </c>
      <c r="EL448">
        <v>38.5045925925926</v>
      </c>
      <c r="EM448">
        <v>38</v>
      </c>
      <c r="EN448">
        <v>37.875</v>
      </c>
      <c r="EO448">
        <v>39.5</v>
      </c>
      <c r="EP448">
        <v>1955.08259259259</v>
      </c>
      <c r="EQ448">
        <v>39.8977777777778</v>
      </c>
      <c r="ER448">
        <v>0</v>
      </c>
      <c r="ES448">
        <v>1659029766.1</v>
      </c>
      <c r="ET448">
        <v>0</v>
      </c>
      <c r="EU448">
        <v>827.956807692308</v>
      </c>
      <c r="EV448">
        <v>5.31463249092104</v>
      </c>
      <c r="EW448">
        <v>107.582905990385</v>
      </c>
      <c r="EX448">
        <v>16332.9461538462</v>
      </c>
      <c r="EY448">
        <v>15</v>
      </c>
      <c r="EZ448">
        <v>0</v>
      </c>
      <c r="FA448" t="s">
        <v>420</v>
      </c>
      <c r="FB448">
        <v>1657551626.5</v>
      </c>
      <c r="FC448">
        <v>1657551629</v>
      </c>
      <c r="FD448">
        <v>0</v>
      </c>
      <c r="FE448">
        <v>0.403</v>
      </c>
      <c r="FF448">
        <v>0.009</v>
      </c>
      <c r="FG448">
        <v>9.41</v>
      </c>
      <c r="FH448">
        <v>0.087</v>
      </c>
      <c r="FI448">
        <v>417</v>
      </c>
      <c r="FJ448">
        <v>17</v>
      </c>
      <c r="FK448">
        <v>1.61</v>
      </c>
      <c r="FL448">
        <v>0.59</v>
      </c>
      <c r="FM448">
        <v>-67.6649731707317</v>
      </c>
      <c r="FN448">
        <v>-8.92384599303129</v>
      </c>
      <c r="FO448">
        <v>1.15466711664263</v>
      </c>
      <c r="FP448">
        <v>0</v>
      </c>
      <c r="FQ448">
        <v>827.548441176471</v>
      </c>
      <c r="FR448">
        <v>6.3055003901568</v>
      </c>
      <c r="FS448">
        <v>0.65476772671808</v>
      </c>
      <c r="FT448">
        <v>0</v>
      </c>
      <c r="FU448">
        <v>6.37537585365854</v>
      </c>
      <c r="FV448">
        <v>0.191448919860643</v>
      </c>
      <c r="FW448">
        <v>0.0278491003467783</v>
      </c>
      <c r="FX448">
        <v>0</v>
      </c>
      <c r="FY448">
        <v>0</v>
      </c>
      <c r="FZ448">
        <v>3</v>
      </c>
      <c r="GA448" t="s">
        <v>427</v>
      </c>
      <c r="GB448">
        <v>2.97386</v>
      </c>
      <c r="GC448">
        <v>2.70099</v>
      </c>
      <c r="GD448">
        <v>0.134141</v>
      </c>
      <c r="GE448">
        <v>0.143728</v>
      </c>
      <c r="GF448">
        <v>0.106593</v>
      </c>
      <c r="GG448">
        <v>0.0879662</v>
      </c>
      <c r="GH448">
        <v>33712</v>
      </c>
      <c r="GI448">
        <v>36452.9</v>
      </c>
      <c r="GJ448">
        <v>35282.2</v>
      </c>
      <c r="GK448">
        <v>38609.5</v>
      </c>
      <c r="GL448">
        <v>44689.7</v>
      </c>
      <c r="GM448">
        <v>50859.5</v>
      </c>
      <c r="GN448">
        <v>55153</v>
      </c>
      <c r="GO448">
        <v>61928.8</v>
      </c>
      <c r="GP448">
        <v>1.9896</v>
      </c>
      <c r="GQ448">
        <v>1.8456</v>
      </c>
      <c r="GR448">
        <v>0.130683</v>
      </c>
      <c r="GS448">
        <v>0</v>
      </c>
      <c r="GT448">
        <v>25.3097</v>
      </c>
      <c r="GU448">
        <v>999.9</v>
      </c>
      <c r="GV448">
        <v>55.555</v>
      </c>
      <c r="GW448">
        <v>29.265</v>
      </c>
      <c r="GX448">
        <v>25.1083</v>
      </c>
      <c r="GY448">
        <v>56.0455</v>
      </c>
      <c r="GZ448">
        <v>43.2292</v>
      </c>
      <c r="HA448">
        <v>1</v>
      </c>
      <c r="HB448">
        <v>-0.0379878</v>
      </c>
      <c r="HC448">
        <v>0.172331</v>
      </c>
      <c r="HD448">
        <v>20.1136</v>
      </c>
      <c r="HE448">
        <v>5.20052</v>
      </c>
      <c r="HF448">
        <v>12.0064</v>
      </c>
      <c r="HG448">
        <v>4.9756</v>
      </c>
      <c r="HH448">
        <v>3.2938</v>
      </c>
      <c r="HI448">
        <v>9999</v>
      </c>
      <c r="HJ448">
        <v>9999</v>
      </c>
      <c r="HK448">
        <v>9999</v>
      </c>
      <c r="HL448">
        <v>629.3</v>
      </c>
      <c r="HM448">
        <v>1.86322</v>
      </c>
      <c r="HN448">
        <v>1.86798</v>
      </c>
      <c r="HO448">
        <v>1.86783</v>
      </c>
      <c r="HP448">
        <v>1.86896</v>
      </c>
      <c r="HQ448">
        <v>1.86981</v>
      </c>
      <c r="HR448">
        <v>1.86584</v>
      </c>
      <c r="HS448">
        <v>1.86691</v>
      </c>
      <c r="HT448">
        <v>1.86829</v>
      </c>
      <c r="HU448">
        <v>5</v>
      </c>
      <c r="HV448">
        <v>0</v>
      </c>
      <c r="HW448">
        <v>0</v>
      </c>
      <c r="HX448">
        <v>0</v>
      </c>
      <c r="HY448" t="s">
        <v>422</v>
      </c>
      <c r="HZ448" t="s">
        <v>423</v>
      </c>
      <c r="IA448" t="s">
        <v>424</v>
      </c>
      <c r="IB448" t="s">
        <v>424</v>
      </c>
      <c r="IC448" t="s">
        <v>424</v>
      </c>
      <c r="ID448" t="s">
        <v>424</v>
      </c>
      <c r="IE448">
        <v>0</v>
      </c>
      <c r="IF448">
        <v>100</v>
      </c>
      <c r="IG448">
        <v>100</v>
      </c>
      <c r="IH448">
        <v>8.338</v>
      </c>
      <c r="II448">
        <v>0.5237</v>
      </c>
      <c r="IJ448">
        <v>4.02706509432224</v>
      </c>
      <c r="IK448">
        <v>0.00601174518973114</v>
      </c>
      <c r="IL448">
        <v>2.77886958061485e-07</v>
      </c>
      <c r="IM448">
        <v>-3.54636231360687e-10</v>
      </c>
      <c r="IN448">
        <v>-0.0404303883988718</v>
      </c>
      <c r="IO448">
        <v>-0.0177815531441476</v>
      </c>
      <c r="IP448">
        <v>0.00205572605671414</v>
      </c>
      <c r="IQ448">
        <v>-1.65519735432211e-05</v>
      </c>
      <c r="IR448">
        <v>-4</v>
      </c>
      <c r="IS448">
        <v>1848</v>
      </c>
      <c r="IT448">
        <v>1</v>
      </c>
      <c r="IU448">
        <v>25</v>
      </c>
      <c r="IV448">
        <v>24635.7</v>
      </c>
      <c r="IW448">
        <v>24635.6</v>
      </c>
      <c r="IX448">
        <v>1.72852</v>
      </c>
      <c r="IY448">
        <v>2.6123</v>
      </c>
      <c r="IZ448">
        <v>1.54785</v>
      </c>
      <c r="JA448">
        <v>2.30347</v>
      </c>
      <c r="JB448">
        <v>1.34644</v>
      </c>
      <c r="JC448">
        <v>2.32178</v>
      </c>
      <c r="JD448">
        <v>33.6029</v>
      </c>
      <c r="JE448">
        <v>24.2101</v>
      </c>
      <c r="JF448">
        <v>18</v>
      </c>
      <c r="JG448">
        <v>503.589</v>
      </c>
      <c r="JH448">
        <v>410.759</v>
      </c>
      <c r="JI448">
        <v>24.9999</v>
      </c>
      <c r="JJ448">
        <v>26.7184</v>
      </c>
      <c r="JK448">
        <v>30.0001</v>
      </c>
      <c r="JL448">
        <v>26.6501</v>
      </c>
      <c r="JM448">
        <v>26.5908</v>
      </c>
      <c r="JN448">
        <v>34.6389</v>
      </c>
      <c r="JO448">
        <v>31.9159</v>
      </c>
      <c r="JP448">
        <v>72.9566</v>
      </c>
      <c r="JQ448">
        <v>25</v>
      </c>
      <c r="JR448">
        <v>804.729</v>
      </c>
      <c r="JS448">
        <v>18.806</v>
      </c>
      <c r="JT448">
        <v>102.31</v>
      </c>
      <c r="JU448">
        <v>103.081</v>
      </c>
    </row>
    <row r="449" spans="1:281">
      <c r="A449">
        <v>433</v>
      </c>
      <c r="B449">
        <v>1659029772.1</v>
      </c>
      <c r="C449">
        <v>6089</v>
      </c>
      <c r="D449" t="s">
        <v>1294</v>
      </c>
      <c r="E449" t="s">
        <v>1295</v>
      </c>
      <c r="F449">
        <v>5</v>
      </c>
      <c r="G449" t="s">
        <v>1199</v>
      </c>
      <c r="H449" t="s">
        <v>417</v>
      </c>
      <c r="I449">
        <v>1659029764.31429</v>
      </c>
      <c r="J449">
        <f>(K449)/1000</f>
        <v>0</v>
      </c>
      <c r="K449">
        <f>IF(CZ449, AN449, AH449)</f>
        <v>0</v>
      </c>
      <c r="L449">
        <f>IF(CZ449, AI449, AG449)</f>
        <v>0</v>
      </c>
      <c r="M449">
        <f>DB449 - IF(AU449&gt;1, L449*CV449*100.0/(AW449*DP449), 0)</f>
        <v>0</v>
      </c>
      <c r="N449">
        <f>((T449-J449/2)*M449-L449)/(T449+J449/2)</f>
        <v>0</v>
      </c>
      <c r="O449">
        <f>N449*(DI449+DJ449)/1000.0</f>
        <v>0</v>
      </c>
      <c r="P449">
        <f>(DB449 - IF(AU449&gt;1, L449*CV449*100.0/(AW449*DP449), 0))*(DI449+DJ449)/1000.0</f>
        <v>0</v>
      </c>
      <c r="Q449">
        <f>2.0/((1/S449-1/R449)+SIGN(S449)*SQRT((1/S449-1/R449)*(1/S449-1/R449) + 4*CW449/((CW449+1)*(CW449+1))*(2*1/S449*1/R449-1/R449*1/R449)))</f>
        <v>0</v>
      </c>
      <c r="R449">
        <f>IF(LEFT(CX449,1)&lt;&gt;"0",IF(LEFT(CX449,1)="1",3.0,CY449),$D$5+$E$5*(DP449*DI449/($K$5*1000))+$F$5*(DP449*DI449/($K$5*1000))*MAX(MIN(CV449,$J$5),$I$5)*MAX(MIN(CV449,$J$5),$I$5)+$G$5*MAX(MIN(CV449,$J$5),$I$5)*(DP449*DI449/($K$5*1000))+$H$5*(DP449*DI449/($K$5*1000))*(DP449*DI449/($K$5*1000)))</f>
        <v>0</v>
      </c>
      <c r="S449">
        <f>J449*(1000-(1000*0.61365*exp(17.502*W449/(240.97+W449))/(DI449+DJ449)+DD449)/2)/(1000*0.61365*exp(17.502*W449/(240.97+W449))/(DI449+DJ449)-DD449)</f>
        <v>0</v>
      </c>
      <c r="T449">
        <f>1/((CW449+1)/(Q449/1.6)+1/(R449/1.37)) + CW449/((CW449+1)/(Q449/1.6) + CW449/(R449/1.37))</f>
        <v>0</v>
      </c>
      <c r="U449">
        <f>(CR449*CU449)</f>
        <v>0</v>
      </c>
      <c r="V449">
        <f>(DK449+(U449+2*0.95*5.67E-8*(((DK449+$B$7)+273)^4-(DK449+273)^4)-44100*J449)/(1.84*29.3*R449+8*0.95*5.67E-8*(DK449+273)^3))</f>
        <v>0</v>
      </c>
      <c r="W449">
        <f>($C$7*DL449+$D$7*DM449+$E$7*V449)</f>
        <v>0</v>
      </c>
      <c r="X449">
        <f>0.61365*exp(17.502*W449/(240.97+W449))</f>
        <v>0</v>
      </c>
      <c r="Y449">
        <f>(Z449/AA449*100)</f>
        <v>0</v>
      </c>
      <c r="Z449">
        <f>DD449*(DI449+DJ449)/1000</f>
        <v>0</v>
      </c>
      <c r="AA449">
        <f>0.61365*exp(17.502*DK449/(240.97+DK449))</f>
        <v>0</v>
      </c>
      <c r="AB449">
        <f>(X449-DD449*(DI449+DJ449)/1000)</f>
        <v>0</v>
      </c>
      <c r="AC449">
        <f>(-J449*44100)</f>
        <v>0</v>
      </c>
      <c r="AD449">
        <f>2*29.3*R449*0.92*(DK449-W449)</f>
        <v>0</v>
      </c>
      <c r="AE449">
        <f>2*0.95*5.67E-8*(((DK449+$B$7)+273)^4-(W449+273)^4)</f>
        <v>0</v>
      </c>
      <c r="AF449">
        <f>U449+AE449+AC449+AD449</f>
        <v>0</v>
      </c>
      <c r="AG449">
        <f>DH449*AU449*(DC449-DB449*(1000-AU449*DE449)/(1000-AU449*DD449))/(100*CV449)</f>
        <v>0</v>
      </c>
      <c r="AH449">
        <f>1000*DH449*AU449*(DD449-DE449)/(100*CV449*(1000-AU449*DD449))</f>
        <v>0</v>
      </c>
      <c r="AI449">
        <f>(AJ449 - AK449 - DI449*1E3/(8.314*(DK449+273.15)) * AM449/DH449 * AL449) * DH449/(100*CV449) * (1000 - DE449)/1000</f>
        <v>0</v>
      </c>
      <c r="AJ449">
        <v>815.582991486614</v>
      </c>
      <c r="AK449">
        <v>757.245309090909</v>
      </c>
      <c r="AL449">
        <v>3.32402944493745</v>
      </c>
      <c r="AM449">
        <v>66.0504921813524</v>
      </c>
      <c r="AN449">
        <f>(AP449 - AO449 + DI449*1E3/(8.314*(DK449+273.15)) * AR449/DH449 * AQ449) * DH449/(100*CV449) * 1000/(1000 - AP449)</f>
        <v>0</v>
      </c>
      <c r="AO449">
        <v>18.8282292172294</v>
      </c>
      <c r="AP449">
        <v>25.1955097902098</v>
      </c>
      <c r="AQ449">
        <v>-5.21212121136308e-05</v>
      </c>
      <c r="AR449">
        <v>92.47</v>
      </c>
      <c r="AS449">
        <v>0</v>
      </c>
      <c r="AT449">
        <v>0</v>
      </c>
      <c r="AU449">
        <f>IF(AS449*$H$13&gt;=AW449,1.0,(AW449/(AW449-AS449*$H$13)))</f>
        <v>0</v>
      </c>
      <c r="AV449">
        <f>(AU449-1)*100</f>
        <v>0</v>
      </c>
      <c r="AW449">
        <f>MAX(0,($B$13+$C$13*DP449)/(1+$D$13*DP449)*DI449/(DK449+273)*$E$13)</f>
        <v>0</v>
      </c>
      <c r="AX449" t="s">
        <v>418</v>
      </c>
      <c r="AY449" t="s">
        <v>418</v>
      </c>
      <c r="AZ449">
        <v>0</v>
      </c>
      <c r="BA449">
        <v>0</v>
      </c>
      <c r="BB449">
        <f>1-AZ449/BA449</f>
        <v>0</v>
      </c>
      <c r="BC449">
        <v>0</v>
      </c>
      <c r="BD449" t="s">
        <v>418</v>
      </c>
      <c r="BE449" t="s">
        <v>418</v>
      </c>
      <c r="BF449">
        <v>0</v>
      </c>
      <c r="BG449">
        <v>0</v>
      </c>
      <c r="BH449">
        <f>1-BF449/BG449</f>
        <v>0</v>
      </c>
      <c r="BI449">
        <v>0.5</v>
      </c>
      <c r="BJ449">
        <f>CS449</f>
        <v>0</v>
      </c>
      <c r="BK449">
        <f>L449</f>
        <v>0</v>
      </c>
      <c r="BL449">
        <f>BH449*BI449*BJ449</f>
        <v>0</v>
      </c>
      <c r="BM449">
        <f>(BK449-BC449)/BJ449</f>
        <v>0</v>
      </c>
      <c r="BN449">
        <f>(BA449-BG449)/BG449</f>
        <v>0</v>
      </c>
      <c r="BO449">
        <f>AZ449/(BB449+AZ449/BG449)</f>
        <v>0</v>
      </c>
      <c r="BP449" t="s">
        <v>418</v>
      </c>
      <c r="BQ449">
        <v>0</v>
      </c>
      <c r="BR449">
        <f>IF(BQ449&lt;&gt;0, BQ449, BO449)</f>
        <v>0</v>
      </c>
      <c r="BS449">
        <f>1-BR449/BG449</f>
        <v>0</v>
      </c>
      <c r="BT449">
        <f>(BG449-BF449)/(BG449-BR449)</f>
        <v>0</v>
      </c>
      <c r="BU449">
        <f>(BA449-BG449)/(BA449-BR449)</f>
        <v>0</v>
      </c>
      <c r="BV449">
        <f>(BG449-BF449)/(BG449-AZ449)</f>
        <v>0</v>
      </c>
      <c r="BW449">
        <f>(BA449-BG449)/(BA449-AZ449)</f>
        <v>0</v>
      </c>
      <c r="BX449">
        <f>(BT449*BR449/BF449)</f>
        <v>0</v>
      </c>
      <c r="BY449">
        <f>(1-BX449)</f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f>$B$11*DQ449+$C$11*DR449+$F$11*EC449*(1-EF449)</f>
        <v>0</v>
      </c>
      <c r="CS449">
        <f>CR449*CT449</f>
        <v>0</v>
      </c>
      <c r="CT449">
        <f>($B$11*$D$9+$C$11*$D$9+$F$11*((EP449+EH449)/MAX(EP449+EH449+EQ449, 0.1)*$I$9+EQ449/MAX(EP449+EH449+EQ449, 0.1)*$J$9))/($B$11+$C$11+$F$11)</f>
        <v>0</v>
      </c>
      <c r="CU449">
        <f>($B$11*$K$9+$C$11*$K$9+$F$11*((EP449+EH449)/MAX(EP449+EH449+EQ449, 0.1)*$P$9+EQ449/MAX(EP449+EH449+EQ449, 0.1)*$Q$9))/($B$11+$C$11+$F$11)</f>
        <v>0</v>
      </c>
      <c r="CV449">
        <v>6</v>
      </c>
      <c r="CW449">
        <v>0.5</v>
      </c>
      <c r="CX449" t="s">
        <v>419</v>
      </c>
      <c r="CY449">
        <v>2</v>
      </c>
      <c r="CZ449" t="b">
        <v>1</v>
      </c>
      <c r="DA449">
        <v>1659029764.31429</v>
      </c>
      <c r="DB449">
        <v>714.33875</v>
      </c>
      <c r="DC449">
        <v>783.146</v>
      </c>
      <c r="DD449">
        <v>25.21405</v>
      </c>
      <c r="DE449">
        <v>18.8320857142857</v>
      </c>
      <c r="DF449">
        <v>706.0535</v>
      </c>
      <c r="DG449">
        <v>24.6895</v>
      </c>
      <c r="DH449">
        <v>500.071285714286</v>
      </c>
      <c r="DI449">
        <v>90.3640928571429</v>
      </c>
      <c r="DJ449">
        <v>0.0465288285714286</v>
      </c>
      <c r="DK449">
        <v>27.3671678571429</v>
      </c>
      <c r="DL449">
        <v>27.4705607142857</v>
      </c>
      <c r="DM449">
        <v>999.9</v>
      </c>
      <c r="DN449">
        <v>0</v>
      </c>
      <c r="DO449">
        <v>0</v>
      </c>
      <c r="DP449">
        <v>9979.28571428571</v>
      </c>
      <c r="DQ449">
        <v>0</v>
      </c>
      <c r="DR449">
        <v>18.1194285714286</v>
      </c>
      <c r="DS449">
        <v>-68.8071607142857</v>
      </c>
      <c r="DT449">
        <v>732.815678571428</v>
      </c>
      <c r="DU449">
        <v>798.177214285714</v>
      </c>
      <c r="DV449">
        <v>6.38196214285714</v>
      </c>
      <c r="DW449">
        <v>783.146</v>
      </c>
      <c r="DX449">
        <v>18.8320857142857</v>
      </c>
      <c r="DY449">
        <v>2.27844428571429</v>
      </c>
      <c r="DZ449">
        <v>1.70174321428571</v>
      </c>
      <c r="EA449">
        <v>19.5248071428571</v>
      </c>
      <c r="EB449">
        <v>14.9123535714286</v>
      </c>
      <c r="EC449">
        <v>1999.99</v>
      </c>
      <c r="ED449">
        <v>0.980000428571429</v>
      </c>
      <c r="EE449">
        <v>0.0199997357142857</v>
      </c>
      <c r="EF449">
        <v>0</v>
      </c>
      <c r="EG449">
        <v>828.365464285714</v>
      </c>
      <c r="EH449">
        <v>5.00063</v>
      </c>
      <c r="EI449">
        <v>16340.1357142857</v>
      </c>
      <c r="EJ449">
        <v>17256.8178571429</v>
      </c>
      <c r="EK449">
        <v>38.5</v>
      </c>
      <c r="EL449">
        <v>38.5132857142857</v>
      </c>
      <c r="EM449">
        <v>38</v>
      </c>
      <c r="EN449">
        <v>37.875</v>
      </c>
      <c r="EO449">
        <v>39.5</v>
      </c>
      <c r="EP449">
        <v>1955.09321428571</v>
      </c>
      <c r="EQ449">
        <v>39.8957142857143</v>
      </c>
      <c r="ER449">
        <v>0</v>
      </c>
      <c r="ES449">
        <v>1659029770.9</v>
      </c>
      <c r="ET449">
        <v>0</v>
      </c>
      <c r="EU449">
        <v>828.371461538461</v>
      </c>
      <c r="EV449">
        <v>4.18222222452284</v>
      </c>
      <c r="EW449">
        <v>84.2700854781856</v>
      </c>
      <c r="EX449">
        <v>16340.5576923077</v>
      </c>
      <c r="EY449">
        <v>15</v>
      </c>
      <c r="EZ449">
        <v>0</v>
      </c>
      <c r="FA449" t="s">
        <v>420</v>
      </c>
      <c r="FB449">
        <v>1657551626.5</v>
      </c>
      <c r="FC449">
        <v>1657551629</v>
      </c>
      <c r="FD449">
        <v>0</v>
      </c>
      <c r="FE449">
        <v>0.403</v>
      </c>
      <c r="FF449">
        <v>0.009</v>
      </c>
      <c r="FG449">
        <v>9.41</v>
      </c>
      <c r="FH449">
        <v>0.087</v>
      </c>
      <c r="FI449">
        <v>417</v>
      </c>
      <c r="FJ449">
        <v>17</v>
      </c>
      <c r="FK449">
        <v>1.61</v>
      </c>
      <c r="FL449">
        <v>0.59</v>
      </c>
      <c r="FM449">
        <v>-68.4831195121951</v>
      </c>
      <c r="FN449">
        <v>-6.28283623693389</v>
      </c>
      <c r="FO449">
        <v>1.01750581474206</v>
      </c>
      <c r="FP449">
        <v>0</v>
      </c>
      <c r="FQ449">
        <v>828.149088235294</v>
      </c>
      <c r="FR449">
        <v>4.994973261773</v>
      </c>
      <c r="FS449">
        <v>0.534915626532489</v>
      </c>
      <c r="FT449">
        <v>0</v>
      </c>
      <c r="FU449">
        <v>6.38497292682927</v>
      </c>
      <c r="FV449">
        <v>-0.106687317073188</v>
      </c>
      <c r="FW449">
        <v>0.0142842869912468</v>
      </c>
      <c r="FX449">
        <v>0</v>
      </c>
      <c r="FY449">
        <v>0</v>
      </c>
      <c r="FZ449">
        <v>3</v>
      </c>
      <c r="GA449" t="s">
        <v>427</v>
      </c>
      <c r="GB449">
        <v>2.97285</v>
      </c>
      <c r="GC449">
        <v>2.70041</v>
      </c>
      <c r="GD449">
        <v>0.136185</v>
      </c>
      <c r="GE449">
        <v>0.145538</v>
      </c>
      <c r="GF449">
        <v>0.106593</v>
      </c>
      <c r="GG449">
        <v>0.0879494</v>
      </c>
      <c r="GH449">
        <v>33631.8</v>
      </c>
      <c r="GI449">
        <v>36376.1</v>
      </c>
      <c r="GJ449">
        <v>35281.6</v>
      </c>
      <c r="GK449">
        <v>38609.7</v>
      </c>
      <c r="GL449">
        <v>44689.2</v>
      </c>
      <c r="GM449">
        <v>50860.3</v>
      </c>
      <c r="GN449">
        <v>55152.3</v>
      </c>
      <c r="GO449">
        <v>61928.4</v>
      </c>
      <c r="GP449">
        <v>1.9884</v>
      </c>
      <c r="GQ449">
        <v>1.846</v>
      </c>
      <c r="GR449">
        <v>0.131428</v>
      </c>
      <c r="GS449">
        <v>0</v>
      </c>
      <c r="GT449">
        <v>25.3076</v>
      </c>
      <c r="GU449">
        <v>999.9</v>
      </c>
      <c r="GV449">
        <v>55.53</v>
      </c>
      <c r="GW449">
        <v>29.265</v>
      </c>
      <c r="GX449">
        <v>25.0942</v>
      </c>
      <c r="GY449">
        <v>56.0255</v>
      </c>
      <c r="GZ449">
        <v>43.3253</v>
      </c>
      <c r="HA449">
        <v>1</v>
      </c>
      <c r="HB449">
        <v>-0.0377642</v>
      </c>
      <c r="HC449">
        <v>0.172549</v>
      </c>
      <c r="HD449">
        <v>20.1135</v>
      </c>
      <c r="HE449">
        <v>5.20052</v>
      </c>
      <c r="HF449">
        <v>12.0052</v>
      </c>
      <c r="HG449">
        <v>4.9756</v>
      </c>
      <c r="HH449">
        <v>3.2932</v>
      </c>
      <c r="HI449">
        <v>9999</v>
      </c>
      <c r="HJ449">
        <v>9999</v>
      </c>
      <c r="HK449">
        <v>9999</v>
      </c>
      <c r="HL449">
        <v>629.3</v>
      </c>
      <c r="HM449">
        <v>1.8631</v>
      </c>
      <c r="HN449">
        <v>1.86798</v>
      </c>
      <c r="HO449">
        <v>1.86783</v>
      </c>
      <c r="HP449">
        <v>1.86896</v>
      </c>
      <c r="HQ449">
        <v>1.86981</v>
      </c>
      <c r="HR449">
        <v>1.86584</v>
      </c>
      <c r="HS449">
        <v>1.86691</v>
      </c>
      <c r="HT449">
        <v>1.86829</v>
      </c>
      <c r="HU449">
        <v>5</v>
      </c>
      <c r="HV449">
        <v>0</v>
      </c>
      <c r="HW449">
        <v>0</v>
      </c>
      <c r="HX449">
        <v>0</v>
      </c>
      <c r="HY449" t="s">
        <v>422</v>
      </c>
      <c r="HZ449" t="s">
        <v>423</v>
      </c>
      <c r="IA449" t="s">
        <v>424</v>
      </c>
      <c r="IB449" t="s">
        <v>424</v>
      </c>
      <c r="IC449" t="s">
        <v>424</v>
      </c>
      <c r="ID449" t="s">
        <v>424</v>
      </c>
      <c r="IE449">
        <v>0</v>
      </c>
      <c r="IF449">
        <v>100</v>
      </c>
      <c r="IG449">
        <v>100</v>
      </c>
      <c r="IH449">
        <v>8.433</v>
      </c>
      <c r="II449">
        <v>0.5236</v>
      </c>
      <c r="IJ449">
        <v>4.02706509432224</v>
      </c>
      <c r="IK449">
        <v>0.00601174518973114</v>
      </c>
      <c r="IL449">
        <v>2.77886958061485e-07</v>
      </c>
      <c r="IM449">
        <v>-3.54636231360687e-10</v>
      </c>
      <c r="IN449">
        <v>-0.0404303883988718</v>
      </c>
      <c r="IO449">
        <v>-0.0177815531441476</v>
      </c>
      <c r="IP449">
        <v>0.00205572605671414</v>
      </c>
      <c r="IQ449">
        <v>-1.65519735432211e-05</v>
      </c>
      <c r="IR449">
        <v>-4</v>
      </c>
      <c r="IS449">
        <v>1848</v>
      </c>
      <c r="IT449">
        <v>1</v>
      </c>
      <c r="IU449">
        <v>25</v>
      </c>
      <c r="IV449">
        <v>24635.8</v>
      </c>
      <c r="IW449">
        <v>24635.7</v>
      </c>
      <c r="IX449">
        <v>1.75293</v>
      </c>
      <c r="IY449">
        <v>2.59888</v>
      </c>
      <c r="IZ449">
        <v>1.54785</v>
      </c>
      <c r="JA449">
        <v>2.30347</v>
      </c>
      <c r="JB449">
        <v>1.34644</v>
      </c>
      <c r="JC449">
        <v>2.40601</v>
      </c>
      <c r="JD449">
        <v>33.6029</v>
      </c>
      <c r="JE449">
        <v>24.2188</v>
      </c>
      <c r="JF449">
        <v>18</v>
      </c>
      <c r="JG449">
        <v>502.794</v>
      </c>
      <c r="JH449">
        <v>410.985</v>
      </c>
      <c r="JI449">
        <v>24.9999</v>
      </c>
      <c r="JJ449">
        <v>26.7206</v>
      </c>
      <c r="JK449">
        <v>30</v>
      </c>
      <c r="JL449">
        <v>26.6501</v>
      </c>
      <c r="JM449">
        <v>26.5908</v>
      </c>
      <c r="JN449">
        <v>35.2079</v>
      </c>
      <c r="JO449">
        <v>31.9159</v>
      </c>
      <c r="JP449">
        <v>72.9566</v>
      </c>
      <c r="JQ449">
        <v>25</v>
      </c>
      <c r="JR449">
        <v>824.83</v>
      </c>
      <c r="JS449">
        <v>18.7906</v>
      </c>
      <c r="JT449">
        <v>102.308</v>
      </c>
      <c r="JU449">
        <v>103.081</v>
      </c>
    </row>
    <row r="450" spans="1:281">
      <c r="A450">
        <v>434</v>
      </c>
      <c r="B450">
        <v>1659029777.1</v>
      </c>
      <c r="C450">
        <v>6094</v>
      </c>
      <c r="D450" t="s">
        <v>1296</v>
      </c>
      <c r="E450" t="s">
        <v>1297</v>
      </c>
      <c r="F450">
        <v>5</v>
      </c>
      <c r="G450" t="s">
        <v>1199</v>
      </c>
      <c r="H450" t="s">
        <v>417</v>
      </c>
      <c r="I450">
        <v>1659029769.6</v>
      </c>
      <c r="J450">
        <f>(K450)/1000</f>
        <v>0</v>
      </c>
      <c r="K450">
        <f>IF(CZ450, AN450, AH450)</f>
        <v>0</v>
      </c>
      <c r="L450">
        <f>IF(CZ450, AI450, AG450)</f>
        <v>0</v>
      </c>
      <c r="M450">
        <f>DB450 - IF(AU450&gt;1, L450*CV450*100.0/(AW450*DP450), 0)</f>
        <v>0</v>
      </c>
      <c r="N450">
        <f>((T450-J450/2)*M450-L450)/(T450+J450/2)</f>
        <v>0</v>
      </c>
      <c r="O450">
        <f>N450*(DI450+DJ450)/1000.0</f>
        <v>0</v>
      </c>
      <c r="P450">
        <f>(DB450 - IF(AU450&gt;1, L450*CV450*100.0/(AW450*DP450), 0))*(DI450+DJ450)/1000.0</f>
        <v>0</v>
      </c>
      <c r="Q450">
        <f>2.0/((1/S450-1/R450)+SIGN(S450)*SQRT((1/S450-1/R450)*(1/S450-1/R450) + 4*CW450/((CW450+1)*(CW450+1))*(2*1/S450*1/R450-1/R450*1/R450)))</f>
        <v>0</v>
      </c>
      <c r="R450">
        <f>IF(LEFT(CX450,1)&lt;&gt;"0",IF(LEFT(CX450,1)="1",3.0,CY450),$D$5+$E$5*(DP450*DI450/($K$5*1000))+$F$5*(DP450*DI450/($K$5*1000))*MAX(MIN(CV450,$J$5),$I$5)*MAX(MIN(CV450,$J$5),$I$5)+$G$5*MAX(MIN(CV450,$J$5),$I$5)*(DP450*DI450/($K$5*1000))+$H$5*(DP450*DI450/($K$5*1000))*(DP450*DI450/($K$5*1000)))</f>
        <v>0</v>
      </c>
      <c r="S450">
        <f>J450*(1000-(1000*0.61365*exp(17.502*W450/(240.97+W450))/(DI450+DJ450)+DD450)/2)/(1000*0.61365*exp(17.502*W450/(240.97+W450))/(DI450+DJ450)-DD450)</f>
        <v>0</v>
      </c>
      <c r="T450">
        <f>1/((CW450+1)/(Q450/1.6)+1/(R450/1.37)) + CW450/((CW450+1)/(Q450/1.6) + CW450/(R450/1.37))</f>
        <v>0</v>
      </c>
      <c r="U450">
        <f>(CR450*CU450)</f>
        <v>0</v>
      </c>
      <c r="V450">
        <f>(DK450+(U450+2*0.95*5.67E-8*(((DK450+$B$7)+273)^4-(DK450+273)^4)-44100*J450)/(1.84*29.3*R450+8*0.95*5.67E-8*(DK450+273)^3))</f>
        <v>0</v>
      </c>
      <c r="W450">
        <f>($C$7*DL450+$D$7*DM450+$E$7*V450)</f>
        <v>0</v>
      </c>
      <c r="X450">
        <f>0.61365*exp(17.502*W450/(240.97+W450))</f>
        <v>0</v>
      </c>
      <c r="Y450">
        <f>(Z450/AA450*100)</f>
        <v>0</v>
      </c>
      <c r="Z450">
        <f>DD450*(DI450+DJ450)/1000</f>
        <v>0</v>
      </c>
      <c r="AA450">
        <f>0.61365*exp(17.502*DK450/(240.97+DK450))</f>
        <v>0</v>
      </c>
      <c r="AB450">
        <f>(X450-DD450*(DI450+DJ450)/1000)</f>
        <v>0</v>
      </c>
      <c r="AC450">
        <f>(-J450*44100)</f>
        <v>0</v>
      </c>
      <c r="AD450">
        <f>2*29.3*R450*0.92*(DK450-W450)</f>
        <v>0</v>
      </c>
      <c r="AE450">
        <f>2*0.95*5.67E-8*(((DK450+$B$7)+273)^4-(W450+273)^4)</f>
        <v>0</v>
      </c>
      <c r="AF450">
        <f>U450+AE450+AC450+AD450</f>
        <v>0</v>
      </c>
      <c r="AG450">
        <f>DH450*AU450*(DC450-DB450*(1000-AU450*DE450)/(1000-AU450*DD450))/(100*CV450)</f>
        <v>0</v>
      </c>
      <c r="AH450">
        <f>1000*DH450*AU450*(DD450-DE450)/(100*CV450*(1000-AU450*DD450))</f>
        <v>0</v>
      </c>
      <c r="AI450">
        <f>(AJ450 - AK450 - DI450*1E3/(8.314*(DK450+273.15)) * AM450/DH450 * AL450) * DH450/(100*CV450) * (1000 - DE450)/1000</f>
        <v>0</v>
      </c>
      <c r="AJ450">
        <v>831.669628955817</v>
      </c>
      <c r="AK450">
        <v>773.665272727273</v>
      </c>
      <c r="AL450">
        <v>3.30128451221611</v>
      </c>
      <c r="AM450">
        <v>66.0504921813524</v>
      </c>
      <c r="AN450">
        <f>(AP450 - AO450 + DI450*1E3/(8.314*(DK450+273.15)) * AR450/DH450 * AQ450) * DH450/(100*CV450) * 1000/(1000 - AP450)</f>
        <v>0</v>
      </c>
      <c r="AO450">
        <v>18.827188688961</v>
      </c>
      <c r="AP450">
        <v>25.1874293706294</v>
      </c>
      <c r="AQ450">
        <v>-0.000121400673399352</v>
      </c>
      <c r="AR450">
        <v>92.47</v>
      </c>
      <c r="AS450">
        <v>0</v>
      </c>
      <c r="AT450">
        <v>0</v>
      </c>
      <c r="AU450">
        <f>IF(AS450*$H$13&gt;=AW450,1.0,(AW450/(AW450-AS450*$H$13)))</f>
        <v>0</v>
      </c>
      <c r="AV450">
        <f>(AU450-1)*100</f>
        <v>0</v>
      </c>
      <c r="AW450">
        <f>MAX(0,($B$13+$C$13*DP450)/(1+$D$13*DP450)*DI450/(DK450+273)*$E$13)</f>
        <v>0</v>
      </c>
      <c r="AX450" t="s">
        <v>418</v>
      </c>
      <c r="AY450" t="s">
        <v>418</v>
      </c>
      <c r="AZ450">
        <v>0</v>
      </c>
      <c r="BA450">
        <v>0</v>
      </c>
      <c r="BB450">
        <f>1-AZ450/BA450</f>
        <v>0</v>
      </c>
      <c r="BC450">
        <v>0</v>
      </c>
      <c r="BD450" t="s">
        <v>418</v>
      </c>
      <c r="BE450" t="s">
        <v>418</v>
      </c>
      <c r="BF450">
        <v>0</v>
      </c>
      <c r="BG450">
        <v>0</v>
      </c>
      <c r="BH450">
        <f>1-BF450/BG450</f>
        <v>0</v>
      </c>
      <c r="BI450">
        <v>0.5</v>
      </c>
      <c r="BJ450">
        <f>CS450</f>
        <v>0</v>
      </c>
      <c r="BK450">
        <f>L450</f>
        <v>0</v>
      </c>
      <c r="BL450">
        <f>BH450*BI450*BJ450</f>
        <v>0</v>
      </c>
      <c r="BM450">
        <f>(BK450-BC450)/BJ450</f>
        <v>0</v>
      </c>
      <c r="BN450">
        <f>(BA450-BG450)/BG450</f>
        <v>0</v>
      </c>
      <c r="BO450">
        <f>AZ450/(BB450+AZ450/BG450)</f>
        <v>0</v>
      </c>
      <c r="BP450" t="s">
        <v>418</v>
      </c>
      <c r="BQ450">
        <v>0</v>
      </c>
      <c r="BR450">
        <f>IF(BQ450&lt;&gt;0, BQ450, BO450)</f>
        <v>0</v>
      </c>
      <c r="BS450">
        <f>1-BR450/BG450</f>
        <v>0</v>
      </c>
      <c r="BT450">
        <f>(BG450-BF450)/(BG450-BR450)</f>
        <v>0</v>
      </c>
      <c r="BU450">
        <f>(BA450-BG450)/(BA450-BR450)</f>
        <v>0</v>
      </c>
      <c r="BV450">
        <f>(BG450-BF450)/(BG450-AZ450)</f>
        <v>0</v>
      </c>
      <c r="BW450">
        <f>(BA450-BG450)/(BA450-AZ450)</f>
        <v>0</v>
      </c>
      <c r="BX450">
        <f>(BT450*BR450/BF450)</f>
        <v>0</v>
      </c>
      <c r="BY450">
        <f>(1-BX450)</f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f>$B$11*DQ450+$C$11*DR450+$F$11*EC450*(1-EF450)</f>
        <v>0</v>
      </c>
      <c r="CS450">
        <f>CR450*CT450</f>
        <v>0</v>
      </c>
      <c r="CT450">
        <f>($B$11*$D$9+$C$11*$D$9+$F$11*((EP450+EH450)/MAX(EP450+EH450+EQ450, 0.1)*$I$9+EQ450/MAX(EP450+EH450+EQ450, 0.1)*$J$9))/($B$11+$C$11+$F$11)</f>
        <v>0</v>
      </c>
      <c r="CU450">
        <f>($B$11*$K$9+$C$11*$K$9+$F$11*((EP450+EH450)/MAX(EP450+EH450+EQ450, 0.1)*$P$9+EQ450/MAX(EP450+EH450+EQ450, 0.1)*$Q$9))/($B$11+$C$11+$F$11)</f>
        <v>0</v>
      </c>
      <c r="CV450">
        <v>6</v>
      </c>
      <c r="CW450">
        <v>0.5</v>
      </c>
      <c r="CX450" t="s">
        <v>419</v>
      </c>
      <c r="CY450">
        <v>2</v>
      </c>
      <c r="CZ450" t="b">
        <v>1</v>
      </c>
      <c r="DA450">
        <v>1659029769.6</v>
      </c>
      <c r="DB450">
        <v>731.517185185185</v>
      </c>
      <c r="DC450">
        <v>800.688148148148</v>
      </c>
      <c r="DD450">
        <v>25.1986111111111</v>
      </c>
      <c r="DE450">
        <v>18.8252555555556</v>
      </c>
      <c r="DF450">
        <v>723.131740740741</v>
      </c>
      <c r="DG450">
        <v>24.674837037037</v>
      </c>
      <c r="DH450">
        <v>500.050666666667</v>
      </c>
      <c r="DI450">
        <v>90.3650222222222</v>
      </c>
      <c r="DJ450">
        <v>0.0467614518518519</v>
      </c>
      <c r="DK450">
        <v>27.3681222222222</v>
      </c>
      <c r="DL450">
        <v>27.4711777777778</v>
      </c>
      <c r="DM450">
        <v>999.9</v>
      </c>
      <c r="DN450">
        <v>0</v>
      </c>
      <c r="DO450">
        <v>0</v>
      </c>
      <c r="DP450">
        <v>9978.51851851852</v>
      </c>
      <c r="DQ450">
        <v>0</v>
      </c>
      <c r="DR450">
        <v>18.0958444444444</v>
      </c>
      <c r="DS450">
        <v>-69.1709814814815</v>
      </c>
      <c r="DT450">
        <v>750.426777777778</v>
      </c>
      <c r="DU450">
        <v>816.050444444444</v>
      </c>
      <c r="DV450">
        <v>6.37334555555556</v>
      </c>
      <c r="DW450">
        <v>800.688148148148</v>
      </c>
      <c r="DX450">
        <v>18.8252555555556</v>
      </c>
      <c r="DY450">
        <v>2.27707259259259</v>
      </c>
      <c r="DZ450">
        <v>1.7011437037037</v>
      </c>
      <c r="EA450">
        <v>19.5151148148148</v>
      </c>
      <c r="EB450">
        <v>14.9068888888889</v>
      </c>
      <c r="EC450">
        <v>1999.99074074074</v>
      </c>
      <c r="ED450">
        <v>0.979999592592593</v>
      </c>
      <c r="EE450">
        <v>0.0200005888888889</v>
      </c>
      <c r="EF450">
        <v>0</v>
      </c>
      <c r="EG450">
        <v>828.648259259259</v>
      </c>
      <c r="EH450">
        <v>5.00063</v>
      </c>
      <c r="EI450">
        <v>16346.837037037</v>
      </c>
      <c r="EJ450">
        <v>17256.8074074074</v>
      </c>
      <c r="EK450">
        <v>38.5</v>
      </c>
      <c r="EL450">
        <v>38.5114814814815</v>
      </c>
      <c r="EM450">
        <v>38</v>
      </c>
      <c r="EN450">
        <v>37.875</v>
      </c>
      <c r="EO450">
        <v>39.5</v>
      </c>
      <c r="EP450">
        <v>1955.09259259259</v>
      </c>
      <c r="EQ450">
        <v>39.8974074074074</v>
      </c>
      <c r="ER450">
        <v>0</v>
      </c>
      <c r="ES450">
        <v>1659029776.3</v>
      </c>
      <c r="ET450">
        <v>0</v>
      </c>
      <c r="EU450">
        <v>828.6526</v>
      </c>
      <c r="EV450">
        <v>1.63692307749393</v>
      </c>
      <c r="EW450">
        <v>59.7307693515771</v>
      </c>
      <c r="EX450">
        <v>16347.632</v>
      </c>
      <c r="EY450">
        <v>15</v>
      </c>
      <c r="EZ450">
        <v>0</v>
      </c>
      <c r="FA450" t="s">
        <v>420</v>
      </c>
      <c r="FB450">
        <v>1657551626.5</v>
      </c>
      <c r="FC450">
        <v>1657551629</v>
      </c>
      <c r="FD450">
        <v>0</v>
      </c>
      <c r="FE450">
        <v>0.403</v>
      </c>
      <c r="FF450">
        <v>0.009</v>
      </c>
      <c r="FG450">
        <v>9.41</v>
      </c>
      <c r="FH450">
        <v>0.087</v>
      </c>
      <c r="FI450">
        <v>417</v>
      </c>
      <c r="FJ450">
        <v>17</v>
      </c>
      <c r="FK450">
        <v>1.61</v>
      </c>
      <c r="FL450">
        <v>0.59</v>
      </c>
      <c r="FM450">
        <v>-68.8211634146341</v>
      </c>
      <c r="FN450">
        <v>-2.79101811846708</v>
      </c>
      <c r="FO450">
        <v>0.763234176497428</v>
      </c>
      <c r="FP450">
        <v>0</v>
      </c>
      <c r="FQ450">
        <v>828.395705882353</v>
      </c>
      <c r="FR450">
        <v>3.48452253620027</v>
      </c>
      <c r="FS450">
        <v>0.400224608219203</v>
      </c>
      <c r="FT450">
        <v>0</v>
      </c>
      <c r="FU450">
        <v>6.38159609756098</v>
      </c>
      <c r="FV450">
        <v>-0.131424459930316</v>
      </c>
      <c r="FW450">
        <v>0.0150561960145816</v>
      </c>
      <c r="FX450">
        <v>0</v>
      </c>
      <c r="FY450">
        <v>0</v>
      </c>
      <c r="FZ450">
        <v>3</v>
      </c>
      <c r="GA450" t="s">
        <v>427</v>
      </c>
      <c r="GB450">
        <v>2.97357</v>
      </c>
      <c r="GC450">
        <v>2.70052</v>
      </c>
      <c r="GD450">
        <v>0.138191</v>
      </c>
      <c r="GE450">
        <v>0.147551</v>
      </c>
      <c r="GF450">
        <v>0.106568</v>
      </c>
      <c r="GG450">
        <v>0.0878293</v>
      </c>
      <c r="GH450">
        <v>33554</v>
      </c>
      <c r="GI450">
        <v>36289.8</v>
      </c>
      <c r="GJ450">
        <v>35281.9</v>
      </c>
      <c r="GK450">
        <v>38609.1</v>
      </c>
      <c r="GL450">
        <v>44691</v>
      </c>
      <c r="GM450">
        <v>50866</v>
      </c>
      <c r="GN450">
        <v>55152.9</v>
      </c>
      <c r="GO450">
        <v>61927.1</v>
      </c>
      <c r="GP450">
        <v>1.9892</v>
      </c>
      <c r="GQ450">
        <v>1.8458</v>
      </c>
      <c r="GR450">
        <v>0.132173</v>
      </c>
      <c r="GS450">
        <v>0</v>
      </c>
      <c r="GT450">
        <v>25.3054</v>
      </c>
      <c r="GU450">
        <v>999.9</v>
      </c>
      <c r="GV450">
        <v>55.506</v>
      </c>
      <c r="GW450">
        <v>29.265</v>
      </c>
      <c r="GX450">
        <v>25.0834</v>
      </c>
      <c r="GY450">
        <v>56.1255</v>
      </c>
      <c r="GZ450">
        <v>42.9968</v>
      </c>
      <c r="HA450">
        <v>1</v>
      </c>
      <c r="HB450">
        <v>-0.0376016</v>
      </c>
      <c r="HC450">
        <v>0.173203</v>
      </c>
      <c r="HD450">
        <v>20.1135</v>
      </c>
      <c r="HE450">
        <v>5.19932</v>
      </c>
      <c r="HF450">
        <v>12.004</v>
      </c>
      <c r="HG450">
        <v>4.9756</v>
      </c>
      <c r="HH450">
        <v>3.2938</v>
      </c>
      <c r="HI450">
        <v>9999</v>
      </c>
      <c r="HJ450">
        <v>9999</v>
      </c>
      <c r="HK450">
        <v>9999</v>
      </c>
      <c r="HL450">
        <v>629.3</v>
      </c>
      <c r="HM450">
        <v>1.86319</v>
      </c>
      <c r="HN450">
        <v>1.86798</v>
      </c>
      <c r="HO450">
        <v>1.86783</v>
      </c>
      <c r="HP450">
        <v>1.86905</v>
      </c>
      <c r="HQ450">
        <v>1.86978</v>
      </c>
      <c r="HR450">
        <v>1.86587</v>
      </c>
      <c r="HS450">
        <v>1.86691</v>
      </c>
      <c r="HT450">
        <v>1.86835</v>
      </c>
      <c r="HU450">
        <v>5</v>
      </c>
      <c r="HV450">
        <v>0</v>
      </c>
      <c r="HW450">
        <v>0</v>
      </c>
      <c r="HX450">
        <v>0</v>
      </c>
      <c r="HY450" t="s">
        <v>422</v>
      </c>
      <c r="HZ450" t="s">
        <v>423</v>
      </c>
      <c r="IA450" t="s">
        <v>424</v>
      </c>
      <c r="IB450" t="s">
        <v>424</v>
      </c>
      <c r="IC450" t="s">
        <v>424</v>
      </c>
      <c r="ID450" t="s">
        <v>424</v>
      </c>
      <c r="IE450">
        <v>0</v>
      </c>
      <c r="IF450">
        <v>100</v>
      </c>
      <c r="IG450">
        <v>100</v>
      </c>
      <c r="IH450">
        <v>8.526</v>
      </c>
      <c r="II450">
        <v>0.5232</v>
      </c>
      <c r="IJ450">
        <v>4.02706509432224</v>
      </c>
      <c r="IK450">
        <v>0.00601174518973114</v>
      </c>
      <c r="IL450">
        <v>2.77886958061485e-07</v>
      </c>
      <c r="IM450">
        <v>-3.54636231360687e-10</v>
      </c>
      <c r="IN450">
        <v>-0.0404303883988718</v>
      </c>
      <c r="IO450">
        <v>-0.0177815531441476</v>
      </c>
      <c r="IP450">
        <v>0.00205572605671414</v>
      </c>
      <c r="IQ450">
        <v>-1.65519735432211e-05</v>
      </c>
      <c r="IR450">
        <v>-4</v>
      </c>
      <c r="IS450">
        <v>1848</v>
      </c>
      <c r="IT450">
        <v>1</v>
      </c>
      <c r="IU450">
        <v>25</v>
      </c>
      <c r="IV450">
        <v>24635.8</v>
      </c>
      <c r="IW450">
        <v>24635.8</v>
      </c>
      <c r="IX450">
        <v>1.78467</v>
      </c>
      <c r="IY450">
        <v>2.60742</v>
      </c>
      <c r="IZ450">
        <v>1.54785</v>
      </c>
      <c r="JA450">
        <v>2.30347</v>
      </c>
      <c r="JB450">
        <v>1.34644</v>
      </c>
      <c r="JC450">
        <v>2.39746</v>
      </c>
      <c r="JD450">
        <v>33.6029</v>
      </c>
      <c r="JE450">
        <v>24.2188</v>
      </c>
      <c r="JF450">
        <v>18</v>
      </c>
      <c r="JG450">
        <v>503.344</v>
      </c>
      <c r="JH450">
        <v>410.889</v>
      </c>
      <c r="JI450">
        <v>24.9999</v>
      </c>
      <c r="JJ450">
        <v>26.7206</v>
      </c>
      <c r="JK450">
        <v>30.0001</v>
      </c>
      <c r="JL450">
        <v>26.6523</v>
      </c>
      <c r="JM450">
        <v>26.593</v>
      </c>
      <c r="JN450">
        <v>35.7609</v>
      </c>
      <c r="JO450">
        <v>31.9159</v>
      </c>
      <c r="JP450">
        <v>72.5813</v>
      </c>
      <c r="JQ450">
        <v>25</v>
      </c>
      <c r="JR450">
        <v>838.322</v>
      </c>
      <c r="JS450">
        <v>18.7832</v>
      </c>
      <c r="JT450">
        <v>102.309</v>
      </c>
      <c r="JU450">
        <v>103.079</v>
      </c>
    </row>
    <row r="451" spans="1:281">
      <c r="A451">
        <v>435</v>
      </c>
      <c r="B451">
        <v>1659029782.1</v>
      </c>
      <c r="C451">
        <v>6099</v>
      </c>
      <c r="D451" t="s">
        <v>1298</v>
      </c>
      <c r="E451" t="s">
        <v>1299</v>
      </c>
      <c r="F451">
        <v>5</v>
      </c>
      <c r="G451" t="s">
        <v>1199</v>
      </c>
      <c r="H451" t="s">
        <v>417</v>
      </c>
      <c r="I451">
        <v>1659029774.31429</v>
      </c>
      <c r="J451">
        <f>(K451)/1000</f>
        <v>0</v>
      </c>
      <c r="K451">
        <f>IF(CZ451, AN451, AH451)</f>
        <v>0</v>
      </c>
      <c r="L451">
        <f>IF(CZ451, AI451, AG451)</f>
        <v>0</v>
      </c>
      <c r="M451">
        <f>DB451 - IF(AU451&gt;1, L451*CV451*100.0/(AW451*DP451), 0)</f>
        <v>0</v>
      </c>
      <c r="N451">
        <f>((T451-J451/2)*M451-L451)/(T451+J451/2)</f>
        <v>0</v>
      </c>
      <c r="O451">
        <f>N451*(DI451+DJ451)/1000.0</f>
        <v>0</v>
      </c>
      <c r="P451">
        <f>(DB451 - IF(AU451&gt;1, L451*CV451*100.0/(AW451*DP451), 0))*(DI451+DJ451)/1000.0</f>
        <v>0</v>
      </c>
      <c r="Q451">
        <f>2.0/((1/S451-1/R451)+SIGN(S451)*SQRT((1/S451-1/R451)*(1/S451-1/R451) + 4*CW451/((CW451+1)*(CW451+1))*(2*1/S451*1/R451-1/R451*1/R451)))</f>
        <v>0</v>
      </c>
      <c r="R451">
        <f>IF(LEFT(CX451,1)&lt;&gt;"0",IF(LEFT(CX451,1)="1",3.0,CY451),$D$5+$E$5*(DP451*DI451/($K$5*1000))+$F$5*(DP451*DI451/($K$5*1000))*MAX(MIN(CV451,$J$5),$I$5)*MAX(MIN(CV451,$J$5),$I$5)+$G$5*MAX(MIN(CV451,$J$5),$I$5)*(DP451*DI451/($K$5*1000))+$H$5*(DP451*DI451/($K$5*1000))*(DP451*DI451/($K$5*1000)))</f>
        <v>0</v>
      </c>
      <c r="S451">
        <f>J451*(1000-(1000*0.61365*exp(17.502*W451/(240.97+W451))/(DI451+DJ451)+DD451)/2)/(1000*0.61365*exp(17.502*W451/(240.97+W451))/(DI451+DJ451)-DD451)</f>
        <v>0</v>
      </c>
      <c r="T451">
        <f>1/((CW451+1)/(Q451/1.6)+1/(R451/1.37)) + CW451/((CW451+1)/(Q451/1.6) + CW451/(R451/1.37))</f>
        <v>0</v>
      </c>
      <c r="U451">
        <f>(CR451*CU451)</f>
        <v>0</v>
      </c>
      <c r="V451">
        <f>(DK451+(U451+2*0.95*5.67E-8*(((DK451+$B$7)+273)^4-(DK451+273)^4)-44100*J451)/(1.84*29.3*R451+8*0.95*5.67E-8*(DK451+273)^3))</f>
        <v>0</v>
      </c>
      <c r="W451">
        <f>($C$7*DL451+$D$7*DM451+$E$7*V451)</f>
        <v>0</v>
      </c>
      <c r="X451">
        <f>0.61365*exp(17.502*W451/(240.97+W451))</f>
        <v>0</v>
      </c>
      <c r="Y451">
        <f>(Z451/AA451*100)</f>
        <v>0</v>
      </c>
      <c r="Z451">
        <f>DD451*(DI451+DJ451)/1000</f>
        <v>0</v>
      </c>
      <c r="AA451">
        <f>0.61365*exp(17.502*DK451/(240.97+DK451))</f>
        <v>0</v>
      </c>
      <c r="AB451">
        <f>(X451-DD451*(DI451+DJ451)/1000)</f>
        <v>0</v>
      </c>
      <c r="AC451">
        <f>(-J451*44100)</f>
        <v>0</v>
      </c>
      <c r="AD451">
        <f>2*29.3*R451*0.92*(DK451-W451)</f>
        <v>0</v>
      </c>
      <c r="AE451">
        <f>2*0.95*5.67E-8*(((DK451+$B$7)+273)^4-(W451+273)^4)</f>
        <v>0</v>
      </c>
      <c r="AF451">
        <f>U451+AE451+AC451+AD451</f>
        <v>0</v>
      </c>
      <c r="AG451">
        <f>DH451*AU451*(DC451-DB451*(1000-AU451*DE451)/(1000-AU451*DD451))/(100*CV451)</f>
        <v>0</v>
      </c>
      <c r="AH451">
        <f>1000*DH451*AU451*(DD451-DE451)/(100*CV451*(1000-AU451*DD451))</f>
        <v>0</v>
      </c>
      <c r="AI451">
        <f>(AJ451 - AK451 - DI451*1E3/(8.314*(DK451+273.15)) * AM451/DH451 * AL451) * DH451/(100*CV451) * (1000 - DE451)/1000</f>
        <v>0</v>
      </c>
      <c r="AJ451">
        <v>848.687645467181</v>
      </c>
      <c r="AK451">
        <v>790.285066666666</v>
      </c>
      <c r="AL451">
        <v>3.34665356722264</v>
      </c>
      <c r="AM451">
        <v>66.0504921813524</v>
      </c>
      <c r="AN451">
        <f>(AP451 - AO451 + DI451*1E3/(8.314*(DK451+273.15)) * AR451/DH451 * AQ451) * DH451/(100*CV451) * 1000/(1000 - AP451)</f>
        <v>0</v>
      </c>
      <c r="AO451">
        <v>18.7896028192208</v>
      </c>
      <c r="AP451">
        <v>25.176534965035</v>
      </c>
      <c r="AQ451">
        <v>0.000128155844158466</v>
      </c>
      <c r="AR451">
        <v>92.47</v>
      </c>
      <c r="AS451">
        <v>0</v>
      </c>
      <c r="AT451">
        <v>0</v>
      </c>
      <c r="AU451">
        <f>IF(AS451*$H$13&gt;=AW451,1.0,(AW451/(AW451-AS451*$H$13)))</f>
        <v>0</v>
      </c>
      <c r="AV451">
        <f>(AU451-1)*100</f>
        <v>0</v>
      </c>
      <c r="AW451">
        <f>MAX(0,($B$13+$C$13*DP451)/(1+$D$13*DP451)*DI451/(DK451+273)*$E$13)</f>
        <v>0</v>
      </c>
      <c r="AX451" t="s">
        <v>418</v>
      </c>
      <c r="AY451" t="s">
        <v>418</v>
      </c>
      <c r="AZ451">
        <v>0</v>
      </c>
      <c r="BA451">
        <v>0</v>
      </c>
      <c r="BB451">
        <f>1-AZ451/BA451</f>
        <v>0</v>
      </c>
      <c r="BC451">
        <v>0</v>
      </c>
      <c r="BD451" t="s">
        <v>418</v>
      </c>
      <c r="BE451" t="s">
        <v>418</v>
      </c>
      <c r="BF451">
        <v>0</v>
      </c>
      <c r="BG451">
        <v>0</v>
      </c>
      <c r="BH451">
        <f>1-BF451/BG451</f>
        <v>0</v>
      </c>
      <c r="BI451">
        <v>0.5</v>
      </c>
      <c r="BJ451">
        <f>CS451</f>
        <v>0</v>
      </c>
      <c r="BK451">
        <f>L451</f>
        <v>0</v>
      </c>
      <c r="BL451">
        <f>BH451*BI451*BJ451</f>
        <v>0</v>
      </c>
      <c r="BM451">
        <f>(BK451-BC451)/BJ451</f>
        <v>0</v>
      </c>
      <c r="BN451">
        <f>(BA451-BG451)/BG451</f>
        <v>0</v>
      </c>
      <c r="BO451">
        <f>AZ451/(BB451+AZ451/BG451)</f>
        <v>0</v>
      </c>
      <c r="BP451" t="s">
        <v>418</v>
      </c>
      <c r="BQ451">
        <v>0</v>
      </c>
      <c r="BR451">
        <f>IF(BQ451&lt;&gt;0, BQ451, BO451)</f>
        <v>0</v>
      </c>
      <c r="BS451">
        <f>1-BR451/BG451</f>
        <v>0</v>
      </c>
      <c r="BT451">
        <f>(BG451-BF451)/(BG451-BR451)</f>
        <v>0</v>
      </c>
      <c r="BU451">
        <f>(BA451-BG451)/(BA451-BR451)</f>
        <v>0</v>
      </c>
      <c r="BV451">
        <f>(BG451-BF451)/(BG451-AZ451)</f>
        <v>0</v>
      </c>
      <c r="BW451">
        <f>(BA451-BG451)/(BA451-AZ451)</f>
        <v>0</v>
      </c>
      <c r="BX451">
        <f>(BT451*BR451/BF451)</f>
        <v>0</v>
      </c>
      <c r="BY451">
        <f>(1-BX451)</f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f>$B$11*DQ451+$C$11*DR451+$F$11*EC451*(1-EF451)</f>
        <v>0</v>
      </c>
      <c r="CS451">
        <f>CR451*CT451</f>
        <v>0</v>
      </c>
      <c r="CT451">
        <f>($B$11*$D$9+$C$11*$D$9+$F$11*((EP451+EH451)/MAX(EP451+EH451+EQ451, 0.1)*$I$9+EQ451/MAX(EP451+EH451+EQ451, 0.1)*$J$9))/($B$11+$C$11+$F$11)</f>
        <v>0</v>
      </c>
      <c r="CU451">
        <f>($B$11*$K$9+$C$11*$K$9+$F$11*((EP451+EH451)/MAX(EP451+EH451+EQ451, 0.1)*$P$9+EQ451/MAX(EP451+EH451+EQ451, 0.1)*$Q$9))/($B$11+$C$11+$F$11)</f>
        <v>0</v>
      </c>
      <c r="CV451">
        <v>6</v>
      </c>
      <c r="CW451">
        <v>0.5</v>
      </c>
      <c r="CX451" t="s">
        <v>419</v>
      </c>
      <c r="CY451">
        <v>2</v>
      </c>
      <c r="CZ451" t="b">
        <v>1</v>
      </c>
      <c r="DA451">
        <v>1659029774.31429</v>
      </c>
      <c r="DB451">
        <v>746.846571428571</v>
      </c>
      <c r="DC451">
        <v>816.14475</v>
      </c>
      <c r="DD451">
        <v>25.19125</v>
      </c>
      <c r="DE451">
        <v>18.8120607142857</v>
      </c>
      <c r="DF451">
        <v>738.371892857143</v>
      </c>
      <c r="DG451">
        <v>24.6678464285714</v>
      </c>
      <c r="DH451">
        <v>500.034535714286</v>
      </c>
      <c r="DI451">
        <v>90.3653357142857</v>
      </c>
      <c r="DJ451">
        <v>0.0467736428571429</v>
      </c>
      <c r="DK451">
        <v>27.367075</v>
      </c>
      <c r="DL451">
        <v>27.4663607142857</v>
      </c>
      <c r="DM451">
        <v>999.9</v>
      </c>
      <c r="DN451">
        <v>0</v>
      </c>
      <c r="DO451">
        <v>0</v>
      </c>
      <c r="DP451">
        <v>9994.10714285714</v>
      </c>
      <c r="DQ451">
        <v>0</v>
      </c>
      <c r="DR451">
        <v>18.08</v>
      </c>
      <c r="DS451">
        <v>-69.2983071428571</v>
      </c>
      <c r="DT451">
        <v>766.146535714286</v>
      </c>
      <c r="DU451">
        <v>831.792321428571</v>
      </c>
      <c r="DV451">
        <v>6.37918535714286</v>
      </c>
      <c r="DW451">
        <v>816.14475</v>
      </c>
      <c r="DX451">
        <v>18.8120607142857</v>
      </c>
      <c r="DY451">
        <v>2.276415</v>
      </c>
      <c r="DZ451">
        <v>1.69995714285714</v>
      </c>
      <c r="EA451">
        <v>19.5104642857143</v>
      </c>
      <c r="EB451">
        <v>14.8960535714286</v>
      </c>
      <c r="EC451">
        <v>2000.01535714286</v>
      </c>
      <c r="ED451">
        <v>0.979998964285714</v>
      </c>
      <c r="EE451">
        <v>0.0200011928571429</v>
      </c>
      <c r="EF451">
        <v>0</v>
      </c>
      <c r="EG451">
        <v>828.8755</v>
      </c>
      <c r="EH451">
        <v>5.00063</v>
      </c>
      <c r="EI451">
        <v>16351.5214285714</v>
      </c>
      <c r="EJ451">
        <v>17257.0178571429</v>
      </c>
      <c r="EK451">
        <v>38.5</v>
      </c>
      <c r="EL451">
        <v>38.5155</v>
      </c>
      <c r="EM451">
        <v>38</v>
      </c>
      <c r="EN451">
        <v>37.875</v>
      </c>
      <c r="EO451">
        <v>39.5</v>
      </c>
      <c r="EP451">
        <v>1955.11535714286</v>
      </c>
      <c r="EQ451">
        <v>39.8992857142857</v>
      </c>
      <c r="ER451">
        <v>0</v>
      </c>
      <c r="ES451">
        <v>1659029781.1</v>
      </c>
      <c r="ET451">
        <v>0</v>
      </c>
      <c r="EU451">
        <v>828.88104</v>
      </c>
      <c r="EV451">
        <v>1.94123077403226</v>
      </c>
      <c r="EW451">
        <v>49.1000000816065</v>
      </c>
      <c r="EX451">
        <v>16351.948</v>
      </c>
      <c r="EY451">
        <v>15</v>
      </c>
      <c r="EZ451">
        <v>0</v>
      </c>
      <c r="FA451" t="s">
        <v>420</v>
      </c>
      <c r="FB451">
        <v>1657551626.5</v>
      </c>
      <c r="FC451">
        <v>1657551629</v>
      </c>
      <c r="FD451">
        <v>0</v>
      </c>
      <c r="FE451">
        <v>0.403</v>
      </c>
      <c r="FF451">
        <v>0.009</v>
      </c>
      <c r="FG451">
        <v>9.41</v>
      </c>
      <c r="FH451">
        <v>0.087</v>
      </c>
      <c r="FI451">
        <v>417</v>
      </c>
      <c r="FJ451">
        <v>17</v>
      </c>
      <c r="FK451">
        <v>1.61</v>
      </c>
      <c r="FL451">
        <v>0.59</v>
      </c>
      <c r="FM451">
        <v>-69.1857097560976</v>
      </c>
      <c r="FN451">
        <v>-2.34734634146353</v>
      </c>
      <c r="FO451">
        <v>0.653342658314236</v>
      </c>
      <c r="FP451">
        <v>0</v>
      </c>
      <c r="FQ451">
        <v>828.733588235294</v>
      </c>
      <c r="FR451">
        <v>2.49839572306365</v>
      </c>
      <c r="FS451">
        <v>0.306751779097103</v>
      </c>
      <c r="FT451">
        <v>0</v>
      </c>
      <c r="FU451">
        <v>6.3794443902439</v>
      </c>
      <c r="FV451">
        <v>0.0568634843205678</v>
      </c>
      <c r="FW451">
        <v>0.0120716030517058</v>
      </c>
      <c r="FX451">
        <v>1</v>
      </c>
      <c r="FY451">
        <v>1</v>
      </c>
      <c r="FZ451">
        <v>3</v>
      </c>
      <c r="GA451" t="s">
        <v>421</v>
      </c>
      <c r="GB451">
        <v>2.97289</v>
      </c>
      <c r="GC451">
        <v>2.70041</v>
      </c>
      <c r="GD451">
        <v>0.140168</v>
      </c>
      <c r="GE451">
        <v>0.14947</v>
      </c>
      <c r="GF451">
        <v>0.106533</v>
      </c>
      <c r="GG451">
        <v>0.0878334</v>
      </c>
      <c r="GH451">
        <v>33476.4</v>
      </c>
      <c r="GI451">
        <v>36209.1</v>
      </c>
      <c r="GJ451">
        <v>35281.2</v>
      </c>
      <c r="GK451">
        <v>38610</v>
      </c>
      <c r="GL451">
        <v>44692.3</v>
      </c>
      <c r="GM451">
        <v>50866.9</v>
      </c>
      <c r="GN451">
        <v>55152.3</v>
      </c>
      <c r="GO451">
        <v>61928.6</v>
      </c>
      <c r="GP451">
        <v>1.988</v>
      </c>
      <c r="GQ451">
        <v>1.846</v>
      </c>
      <c r="GR451">
        <v>0.130981</v>
      </c>
      <c r="GS451">
        <v>0</v>
      </c>
      <c r="GT451">
        <v>25.3033</v>
      </c>
      <c r="GU451">
        <v>999.9</v>
      </c>
      <c r="GV451">
        <v>55.506</v>
      </c>
      <c r="GW451">
        <v>29.275</v>
      </c>
      <c r="GX451">
        <v>25.0991</v>
      </c>
      <c r="GY451">
        <v>56.1955</v>
      </c>
      <c r="GZ451">
        <v>43.3974</v>
      </c>
      <c r="HA451">
        <v>1</v>
      </c>
      <c r="HB451">
        <v>-0.0375203</v>
      </c>
      <c r="HC451">
        <v>0.174074</v>
      </c>
      <c r="HD451">
        <v>20.1133</v>
      </c>
      <c r="HE451">
        <v>5.19812</v>
      </c>
      <c r="HF451">
        <v>12.004</v>
      </c>
      <c r="HG451">
        <v>4.9756</v>
      </c>
      <c r="HH451">
        <v>3.2934</v>
      </c>
      <c r="HI451">
        <v>9999</v>
      </c>
      <c r="HJ451">
        <v>9999</v>
      </c>
      <c r="HK451">
        <v>9999</v>
      </c>
      <c r="HL451">
        <v>629.3</v>
      </c>
      <c r="HM451">
        <v>1.86316</v>
      </c>
      <c r="HN451">
        <v>1.86801</v>
      </c>
      <c r="HO451">
        <v>1.86783</v>
      </c>
      <c r="HP451">
        <v>1.86905</v>
      </c>
      <c r="HQ451">
        <v>1.86981</v>
      </c>
      <c r="HR451">
        <v>1.8659</v>
      </c>
      <c r="HS451">
        <v>1.86691</v>
      </c>
      <c r="HT451">
        <v>1.86829</v>
      </c>
      <c r="HU451">
        <v>5</v>
      </c>
      <c r="HV451">
        <v>0</v>
      </c>
      <c r="HW451">
        <v>0</v>
      </c>
      <c r="HX451">
        <v>0</v>
      </c>
      <c r="HY451" t="s">
        <v>422</v>
      </c>
      <c r="HZ451" t="s">
        <v>423</v>
      </c>
      <c r="IA451" t="s">
        <v>424</v>
      </c>
      <c r="IB451" t="s">
        <v>424</v>
      </c>
      <c r="IC451" t="s">
        <v>424</v>
      </c>
      <c r="ID451" t="s">
        <v>424</v>
      </c>
      <c r="IE451">
        <v>0</v>
      </c>
      <c r="IF451">
        <v>100</v>
      </c>
      <c r="IG451">
        <v>100</v>
      </c>
      <c r="IH451">
        <v>8.619</v>
      </c>
      <c r="II451">
        <v>0.5227</v>
      </c>
      <c r="IJ451">
        <v>4.02706509432224</v>
      </c>
      <c r="IK451">
        <v>0.00601174518973114</v>
      </c>
      <c r="IL451">
        <v>2.77886958061485e-07</v>
      </c>
      <c r="IM451">
        <v>-3.54636231360687e-10</v>
      </c>
      <c r="IN451">
        <v>-0.0404303883988718</v>
      </c>
      <c r="IO451">
        <v>-0.0177815531441476</v>
      </c>
      <c r="IP451">
        <v>0.00205572605671414</v>
      </c>
      <c r="IQ451">
        <v>-1.65519735432211e-05</v>
      </c>
      <c r="IR451">
        <v>-4</v>
      </c>
      <c r="IS451">
        <v>1848</v>
      </c>
      <c r="IT451">
        <v>1</v>
      </c>
      <c r="IU451">
        <v>25</v>
      </c>
      <c r="IV451">
        <v>24635.9</v>
      </c>
      <c r="IW451">
        <v>24635.9</v>
      </c>
      <c r="IX451">
        <v>1.8103</v>
      </c>
      <c r="IY451">
        <v>2.61475</v>
      </c>
      <c r="IZ451">
        <v>1.54785</v>
      </c>
      <c r="JA451">
        <v>2.30347</v>
      </c>
      <c r="JB451">
        <v>1.34644</v>
      </c>
      <c r="JC451">
        <v>2.28027</v>
      </c>
      <c r="JD451">
        <v>33.6029</v>
      </c>
      <c r="JE451">
        <v>24.2101</v>
      </c>
      <c r="JF451">
        <v>18</v>
      </c>
      <c r="JG451">
        <v>502.55</v>
      </c>
      <c r="JH451">
        <v>411.001</v>
      </c>
      <c r="JI451">
        <v>25</v>
      </c>
      <c r="JJ451">
        <v>26.7229</v>
      </c>
      <c r="JK451">
        <v>30.0002</v>
      </c>
      <c r="JL451">
        <v>26.6523</v>
      </c>
      <c r="JM451">
        <v>26.593</v>
      </c>
      <c r="JN451">
        <v>36.356</v>
      </c>
      <c r="JO451">
        <v>31.9159</v>
      </c>
      <c r="JP451">
        <v>72.5813</v>
      </c>
      <c r="JQ451">
        <v>25</v>
      </c>
      <c r="JR451">
        <v>858.406</v>
      </c>
      <c r="JS451">
        <v>18.7808</v>
      </c>
      <c r="JT451">
        <v>102.308</v>
      </c>
      <c r="JU451">
        <v>103.081</v>
      </c>
    </row>
    <row r="452" spans="1:281">
      <c r="A452">
        <v>436</v>
      </c>
      <c r="B452">
        <v>1659029787.1</v>
      </c>
      <c r="C452">
        <v>6104</v>
      </c>
      <c r="D452" t="s">
        <v>1300</v>
      </c>
      <c r="E452" t="s">
        <v>1301</v>
      </c>
      <c r="F452">
        <v>5</v>
      </c>
      <c r="G452" t="s">
        <v>1199</v>
      </c>
      <c r="H452" t="s">
        <v>417</v>
      </c>
      <c r="I452">
        <v>1659029779.6</v>
      </c>
      <c r="J452">
        <f>(K452)/1000</f>
        <v>0</v>
      </c>
      <c r="K452">
        <f>IF(CZ452, AN452, AH452)</f>
        <v>0</v>
      </c>
      <c r="L452">
        <f>IF(CZ452, AI452, AG452)</f>
        <v>0</v>
      </c>
      <c r="M452">
        <f>DB452 - IF(AU452&gt;1, L452*CV452*100.0/(AW452*DP452), 0)</f>
        <v>0</v>
      </c>
      <c r="N452">
        <f>((T452-J452/2)*M452-L452)/(T452+J452/2)</f>
        <v>0</v>
      </c>
      <c r="O452">
        <f>N452*(DI452+DJ452)/1000.0</f>
        <v>0</v>
      </c>
      <c r="P452">
        <f>(DB452 - IF(AU452&gt;1, L452*CV452*100.0/(AW452*DP452), 0))*(DI452+DJ452)/1000.0</f>
        <v>0</v>
      </c>
      <c r="Q452">
        <f>2.0/((1/S452-1/R452)+SIGN(S452)*SQRT((1/S452-1/R452)*(1/S452-1/R452) + 4*CW452/((CW452+1)*(CW452+1))*(2*1/S452*1/R452-1/R452*1/R452)))</f>
        <v>0</v>
      </c>
      <c r="R452">
        <f>IF(LEFT(CX452,1)&lt;&gt;"0",IF(LEFT(CX452,1)="1",3.0,CY452),$D$5+$E$5*(DP452*DI452/($K$5*1000))+$F$5*(DP452*DI452/($K$5*1000))*MAX(MIN(CV452,$J$5),$I$5)*MAX(MIN(CV452,$J$5),$I$5)+$G$5*MAX(MIN(CV452,$J$5),$I$5)*(DP452*DI452/($K$5*1000))+$H$5*(DP452*DI452/($K$5*1000))*(DP452*DI452/($K$5*1000)))</f>
        <v>0</v>
      </c>
      <c r="S452">
        <f>J452*(1000-(1000*0.61365*exp(17.502*W452/(240.97+W452))/(DI452+DJ452)+DD452)/2)/(1000*0.61365*exp(17.502*W452/(240.97+W452))/(DI452+DJ452)-DD452)</f>
        <v>0</v>
      </c>
      <c r="T452">
        <f>1/((CW452+1)/(Q452/1.6)+1/(R452/1.37)) + CW452/((CW452+1)/(Q452/1.6) + CW452/(R452/1.37))</f>
        <v>0</v>
      </c>
      <c r="U452">
        <f>(CR452*CU452)</f>
        <v>0</v>
      </c>
      <c r="V452">
        <f>(DK452+(U452+2*0.95*5.67E-8*(((DK452+$B$7)+273)^4-(DK452+273)^4)-44100*J452)/(1.84*29.3*R452+8*0.95*5.67E-8*(DK452+273)^3))</f>
        <v>0</v>
      </c>
      <c r="W452">
        <f>($C$7*DL452+$D$7*DM452+$E$7*V452)</f>
        <v>0</v>
      </c>
      <c r="X452">
        <f>0.61365*exp(17.502*W452/(240.97+W452))</f>
        <v>0</v>
      </c>
      <c r="Y452">
        <f>(Z452/AA452*100)</f>
        <v>0</v>
      </c>
      <c r="Z452">
        <f>DD452*(DI452+DJ452)/1000</f>
        <v>0</v>
      </c>
      <c r="AA452">
        <f>0.61365*exp(17.502*DK452/(240.97+DK452))</f>
        <v>0</v>
      </c>
      <c r="AB452">
        <f>(X452-DD452*(DI452+DJ452)/1000)</f>
        <v>0</v>
      </c>
      <c r="AC452">
        <f>(-J452*44100)</f>
        <v>0</v>
      </c>
      <c r="AD452">
        <f>2*29.3*R452*0.92*(DK452-W452)</f>
        <v>0</v>
      </c>
      <c r="AE452">
        <f>2*0.95*5.67E-8*(((DK452+$B$7)+273)^4-(W452+273)^4)</f>
        <v>0</v>
      </c>
      <c r="AF452">
        <f>U452+AE452+AC452+AD452</f>
        <v>0</v>
      </c>
      <c r="AG452">
        <f>DH452*AU452*(DC452-DB452*(1000-AU452*DE452)/(1000-AU452*DD452))/(100*CV452)</f>
        <v>0</v>
      </c>
      <c r="AH452">
        <f>1000*DH452*AU452*(DD452-DE452)/(100*CV452*(1000-AU452*DD452))</f>
        <v>0</v>
      </c>
      <c r="AI452">
        <f>(AJ452 - AK452 - DI452*1E3/(8.314*(DK452+273.15)) * AM452/DH452 * AL452) * DH452/(100*CV452) * (1000 - DE452)/1000</f>
        <v>0</v>
      </c>
      <c r="AJ452">
        <v>865.782616744859</v>
      </c>
      <c r="AK452">
        <v>806.762793939394</v>
      </c>
      <c r="AL452">
        <v>3.3694005264868</v>
      </c>
      <c r="AM452">
        <v>66.0504921813524</v>
      </c>
      <c r="AN452">
        <f>(AP452 - AO452 + DI452*1E3/(8.314*(DK452+273.15)) * AR452/DH452 * AQ452) * DH452/(100*CV452) * 1000/(1000 - AP452)</f>
        <v>0</v>
      </c>
      <c r="AO452">
        <v>18.7853302119481</v>
      </c>
      <c r="AP452">
        <v>25.1822090909091</v>
      </c>
      <c r="AQ452">
        <v>-0.00114389610389413</v>
      </c>
      <c r="AR452">
        <v>92.47</v>
      </c>
      <c r="AS452">
        <v>0</v>
      </c>
      <c r="AT452">
        <v>0</v>
      </c>
      <c r="AU452">
        <f>IF(AS452*$H$13&gt;=AW452,1.0,(AW452/(AW452-AS452*$H$13)))</f>
        <v>0</v>
      </c>
      <c r="AV452">
        <f>(AU452-1)*100</f>
        <v>0</v>
      </c>
      <c r="AW452">
        <f>MAX(0,($B$13+$C$13*DP452)/(1+$D$13*DP452)*DI452/(DK452+273)*$E$13)</f>
        <v>0</v>
      </c>
      <c r="AX452" t="s">
        <v>418</v>
      </c>
      <c r="AY452" t="s">
        <v>418</v>
      </c>
      <c r="AZ452">
        <v>0</v>
      </c>
      <c r="BA452">
        <v>0</v>
      </c>
      <c r="BB452">
        <f>1-AZ452/BA452</f>
        <v>0</v>
      </c>
      <c r="BC452">
        <v>0</v>
      </c>
      <c r="BD452" t="s">
        <v>418</v>
      </c>
      <c r="BE452" t="s">
        <v>418</v>
      </c>
      <c r="BF452">
        <v>0</v>
      </c>
      <c r="BG452">
        <v>0</v>
      </c>
      <c r="BH452">
        <f>1-BF452/BG452</f>
        <v>0</v>
      </c>
      <c r="BI452">
        <v>0.5</v>
      </c>
      <c r="BJ452">
        <f>CS452</f>
        <v>0</v>
      </c>
      <c r="BK452">
        <f>L452</f>
        <v>0</v>
      </c>
      <c r="BL452">
        <f>BH452*BI452*BJ452</f>
        <v>0</v>
      </c>
      <c r="BM452">
        <f>(BK452-BC452)/BJ452</f>
        <v>0</v>
      </c>
      <c r="BN452">
        <f>(BA452-BG452)/BG452</f>
        <v>0</v>
      </c>
      <c r="BO452">
        <f>AZ452/(BB452+AZ452/BG452)</f>
        <v>0</v>
      </c>
      <c r="BP452" t="s">
        <v>418</v>
      </c>
      <c r="BQ452">
        <v>0</v>
      </c>
      <c r="BR452">
        <f>IF(BQ452&lt;&gt;0, BQ452, BO452)</f>
        <v>0</v>
      </c>
      <c r="BS452">
        <f>1-BR452/BG452</f>
        <v>0</v>
      </c>
      <c r="BT452">
        <f>(BG452-BF452)/(BG452-BR452)</f>
        <v>0</v>
      </c>
      <c r="BU452">
        <f>(BA452-BG452)/(BA452-BR452)</f>
        <v>0</v>
      </c>
      <c r="BV452">
        <f>(BG452-BF452)/(BG452-AZ452)</f>
        <v>0</v>
      </c>
      <c r="BW452">
        <f>(BA452-BG452)/(BA452-AZ452)</f>
        <v>0</v>
      </c>
      <c r="BX452">
        <f>(BT452*BR452/BF452)</f>
        <v>0</v>
      </c>
      <c r="BY452">
        <f>(1-BX452)</f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f>$B$11*DQ452+$C$11*DR452+$F$11*EC452*(1-EF452)</f>
        <v>0</v>
      </c>
      <c r="CS452">
        <f>CR452*CT452</f>
        <v>0</v>
      </c>
      <c r="CT452">
        <f>($B$11*$D$9+$C$11*$D$9+$F$11*((EP452+EH452)/MAX(EP452+EH452+EQ452, 0.1)*$I$9+EQ452/MAX(EP452+EH452+EQ452, 0.1)*$J$9))/($B$11+$C$11+$F$11)</f>
        <v>0</v>
      </c>
      <c r="CU452">
        <f>($B$11*$K$9+$C$11*$K$9+$F$11*((EP452+EH452)/MAX(EP452+EH452+EQ452, 0.1)*$P$9+EQ452/MAX(EP452+EH452+EQ452, 0.1)*$Q$9))/($B$11+$C$11+$F$11)</f>
        <v>0</v>
      </c>
      <c r="CV452">
        <v>6</v>
      </c>
      <c r="CW452">
        <v>0.5</v>
      </c>
      <c r="CX452" t="s">
        <v>419</v>
      </c>
      <c r="CY452">
        <v>2</v>
      </c>
      <c r="CZ452" t="b">
        <v>1</v>
      </c>
      <c r="DA452">
        <v>1659029779.6</v>
      </c>
      <c r="DB452">
        <v>763.806814814815</v>
      </c>
      <c r="DC452">
        <v>833.561814814815</v>
      </c>
      <c r="DD452">
        <v>25.1844148148148</v>
      </c>
      <c r="DE452">
        <v>18.7969962962963</v>
      </c>
      <c r="DF452">
        <v>755.233740740741</v>
      </c>
      <c r="DG452">
        <v>24.6613555555556</v>
      </c>
      <c r="DH452">
        <v>500.019555555556</v>
      </c>
      <c r="DI452">
        <v>90.3652037037037</v>
      </c>
      <c r="DJ452">
        <v>0.0467297518518519</v>
      </c>
      <c r="DK452">
        <v>27.3642407407407</v>
      </c>
      <c r="DL452">
        <v>27.459537037037</v>
      </c>
      <c r="DM452">
        <v>999.9</v>
      </c>
      <c r="DN452">
        <v>0</v>
      </c>
      <c r="DO452">
        <v>0</v>
      </c>
      <c r="DP452">
        <v>10001.2962962963</v>
      </c>
      <c r="DQ452">
        <v>0</v>
      </c>
      <c r="DR452">
        <v>18.0897111111111</v>
      </c>
      <c r="DS452">
        <v>-69.7552</v>
      </c>
      <c r="DT452">
        <v>783.539592592593</v>
      </c>
      <c r="DU452">
        <v>849.530296296296</v>
      </c>
      <c r="DV452">
        <v>6.38741296296296</v>
      </c>
      <c r="DW452">
        <v>833.561814814815</v>
      </c>
      <c r="DX452">
        <v>18.7969962962963</v>
      </c>
      <c r="DY452">
        <v>2.27579444444444</v>
      </c>
      <c r="DZ452">
        <v>1.69859444444444</v>
      </c>
      <c r="EA452">
        <v>19.5060851851852</v>
      </c>
      <c r="EB452">
        <v>14.8836</v>
      </c>
      <c r="EC452">
        <v>2000.01222222222</v>
      </c>
      <c r="ED452">
        <v>0.97999862962963</v>
      </c>
      <c r="EE452">
        <v>0.0200015592592593</v>
      </c>
      <c r="EF452">
        <v>0</v>
      </c>
      <c r="EG452">
        <v>828.952925925926</v>
      </c>
      <c r="EH452">
        <v>5.00063</v>
      </c>
      <c r="EI452">
        <v>16354.8851851852</v>
      </c>
      <c r="EJ452">
        <v>17256.9888888889</v>
      </c>
      <c r="EK452">
        <v>38.5</v>
      </c>
      <c r="EL452">
        <v>38.5137777777778</v>
      </c>
      <c r="EM452">
        <v>38</v>
      </c>
      <c r="EN452">
        <v>37.875</v>
      </c>
      <c r="EO452">
        <v>39.5</v>
      </c>
      <c r="EP452">
        <v>1955.11185185185</v>
      </c>
      <c r="EQ452">
        <v>39.9</v>
      </c>
      <c r="ER452">
        <v>0</v>
      </c>
      <c r="ES452">
        <v>1659029785.9</v>
      </c>
      <c r="ET452">
        <v>0</v>
      </c>
      <c r="EU452">
        <v>828.9628</v>
      </c>
      <c r="EV452">
        <v>1.53900000432157</v>
      </c>
      <c r="EW452">
        <v>26.9230768133144</v>
      </c>
      <c r="EX452">
        <v>16354.78</v>
      </c>
      <c r="EY452">
        <v>15</v>
      </c>
      <c r="EZ452">
        <v>0</v>
      </c>
      <c r="FA452" t="s">
        <v>420</v>
      </c>
      <c r="FB452">
        <v>1657551626.5</v>
      </c>
      <c r="FC452">
        <v>1657551629</v>
      </c>
      <c r="FD452">
        <v>0</v>
      </c>
      <c r="FE452">
        <v>0.403</v>
      </c>
      <c r="FF452">
        <v>0.009</v>
      </c>
      <c r="FG452">
        <v>9.41</v>
      </c>
      <c r="FH452">
        <v>0.087</v>
      </c>
      <c r="FI452">
        <v>417</v>
      </c>
      <c r="FJ452">
        <v>17</v>
      </c>
      <c r="FK452">
        <v>1.61</v>
      </c>
      <c r="FL452">
        <v>0.59</v>
      </c>
      <c r="FM452">
        <v>-69.5174463414634</v>
      </c>
      <c r="FN452">
        <v>-3.26772334494778</v>
      </c>
      <c r="FO452">
        <v>0.648080550209452</v>
      </c>
      <c r="FP452">
        <v>0</v>
      </c>
      <c r="FQ452">
        <v>828.863</v>
      </c>
      <c r="FR452">
        <v>1.76635599832942</v>
      </c>
      <c r="FS452">
        <v>0.26256842245515</v>
      </c>
      <c r="FT452">
        <v>0</v>
      </c>
      <c r="FU452">
        <v>6.38096609756098</v>
      </c>
      <c r="FV452">
        <v>0.100546202090592</v>
      </c>
      <c r="FW452">
        <v>0.0125893557203653</v>
      </c>
      <c r="FX452">
        <v>0</v>
      </c>
      <c r="FY452">
        <v>0</v>
      </c>
      <c r="FZ452">
        <v>3</v>
      </c>
      <c r="GA452" t="s">
        <v>427</v>
      </c>
      <c r="GB452">
        <v>2.97305</v>
      </c>
      <c r="GC452">
        <v>2.70031</v>
      </c>
      <c r="GD452">
        <v>0.142175</v>
      </c>
      <c r="GE452">
        <v>0.151499</v>
      </c>
      <c r="GF452">
        <v>0.106532</v>
      </c>
      <c r="GG452">
        <v>0.0878153</v>
      </c>
      <c r="GH452">
        <v>33399.1</v>
      </c>
      <c r="GI452">
        <v>36122</v>
      </c>
      <c r="GJ452">
        <v>35282</v>
      </c>
      <c r="GK452">
        <v>38609.2</v>
      </c>
      <c r="GL452">
        <v>44692.4</v>
      </c>
      <c r="GM452">
        <v>50867</v>
      </c>
      <c r="GN452">
        <v>55152.3</v>
      </c>
      <c r="GO452">
        <v>61927.4</v>
      </c>
      <c r="GP452">
        <v>1.989</v>
      </c>
      <c r="GQ452">
        <v>1.8458</v>
      </c>
      <c r="GR452">
        <v>0.133663</v>
      </c>
      <c r="GS452">
        <v>0</v>
      </c>
      <c r="GT452">
        <v>25.3012</v>
      </c>
      <c r="GU452">
        <v>999.9</v>
      </c>
      <c r="GV452">
        <v>55.488</v>
      </c>
      <c r="GW452">
        <v>29.265</v>
      </c>
      <c r="GX452">
        <v>25.0757</v>
      </c>
      <c r="GY452">
        <v>56.2355</v>
      </c>
      <c r="GZ452">
        <v>43.2452</v>
      </c>
      <c r="HA452">
        <v>1</v>
      </c>
      <c r="HB452">
        <v>-0.0376829</v>
      </c>
      <c r="HC452">
        <v>0.17451</v>
      </c>
      <c r="HD452">
        <v>20.1137</v>
      </c>
      <c r="HE452">
        <v>5.20052</v>
      </c>
      <c r="HF452">
        <v>12.0052</v>
      </c>
      <c r="HG452">
        <v>4.9756</v>
      </c>
      <c r="HH452">
        <v>3.2936</v>
      </c>
      <c r="HI452">
        <v>9999</v>
      </c>
      <c r="HJ452">
        <v>9999</v>
      </c>
      <c r="HK452">
        <v>9999</v>
      </c>
      <c r="HL452">
        <v>629.3</v>
      </c>
      <c r="HM452">
        <v>1.86313</v>
      </c>
      <c r="HN452">
        <v>1.86798</v>
      </c>
      <c r="HO452">
        <v>1.86783</v>
      </c>
      <c r="HP452">
        <v>1.86899</v>
      </c>
      <c r="HQ452">
        <v>1.86981</v>
      </c>
      <c r="HR452">
        <v>1.86584</v>
      </c>
      <c r="HS452">
        <v>1.86691</v>
      </c>
      <c r="HT452">
        <v>1.86829</v>
      </c>
      <c r="HU452">
        <v>5</v>
      </c>
      <c r="HV452">
        <v>0</v>
      </c>
      <c r="HW452">
        <v>0</v>
      </c>
      <c r="HX452">
        <v>0</v>
      </c>
      <c r="HY452" t="s">
        <v>422</v>
      </c>
      <c r="HZ452" t="s">
        <v>423</v>
      </c>
      <c r="IA452" t="s">
        <v>424</v>
      </c>
      <c r="IB452" t="s">
        <v>424</v>
      </c>
      <c r="IC452" t="s">
        <v>424</v>
      </c>
      <c r="ID452" t="s">
        <v>424</v>
      </c>
      <c r="IE452">
        <v>0</v>
      </c>
      <c r="IF452">
        <v>100</v>
      </c>
      <c r="IG452">
        <v>100</v>
      </c>
      <c r="IH452">
        <v>8.714</v>
      </c>
      <c r="II452">
        <v>0.5227</v>
      </c>
      <c r="IJ452">
        <v>4.02706509432224</v>
      </c>
      <c r="IK452">
        <v>0.00601174518973114</v>
      </c>
      <c r="IL452">
        <v>2.77886958061485e-07</v>
      </c>
      <c r="IM452">
        <v>-3.54636231360687e-10</v>
      </c>
      <c r="IN452">
        <v>-0.0404303883988718</v>
      </c>
      <c r="IO452">
        <v>-0.0177815531441476</v>
      </c>
      <c r="IP452">
        <v>0.00205572605671414</v>
      </c>
      <c r="IQ452">
        <v>-1.65519735432211e-05</v>
      </c>
      <c r="IR452">
        <v>-4</v>
      </c>
      <c r="IS452">
        <v>1848</v>
      </c>
      <c r="IT452">
        <v>1</v>
      </c>
      <c r="IU452">
        <v>25</v>
      </c>
      <c r="IV452">
        <v>24636</v>
      </c>
      <c r="IW452">
        <v>24636</v>
      </c>
      <c r="IX452">
        <v>1.84204</v>
      </c>
      <c r="IY452">
        <v>2.60132</v>
      </c>
      <c r="IZ452">
        <v>1.54785</v>
      </c>
      <c r="JA452">
        <v>2.30347</v>
      </c>
      <c r="JB452">
        <v>1.34644</v>
      </c>
      <c r="JC452">
        <v>2.4292</v>
      </c>
      <c r="JD452">
        <v>33.6029</v>
      </c>
      <c r="JE452">
        <v>24.2188</v>
      </c>
      <c r="JF452">
        <v>18</v>
      </c>
      <c r="JG452">
        <v>503.233</v>
      </c>
      <c r="JH452">
        <v>410.889</v>
      </c>
      <c r="JI452">
        <v>24.9999</v>
      </c>
      <c r="JJ452">
        <v>26.7229</v>
      </c>
      <c r="JK452">
        <v>30.0001</v>
      </c>
      <c r="JL452">
        <v>26.6546</v>
      </c>
      <c r="JM452">
        <v>26.593</v>
      </c>
      <c r="JN452">
        <v>36.9091</v>
      </c>
      <c r="JO452">
        <v>31.9159</v>
      </c>
      <c r="JP452">
        <v>72.5813</v>
      </c>
      <c r="JQ452">
        <v>25</v>
      </c>
      <c r="JR452">
        <v>871.936</v>
      </c>
      <c r="JS452">
        <v>18.7713</v>
      </c>
      <c r="JT452">
        <v>102.309</v>
      </c>
      <c r="JU452">
        <v>103.079</v>
      </c>
    </row>
    <row r="453" spans="1:281">
      <c r="A453">
        <v>437</v>
      </c>
      <c r="B453">
        <v>1659029791.6</v>
      </c>
      <c r="C453">
        <v>6108.5</v>
      </c>
      <c r="D453" t="s">
        <v>1302</v>
      </c>
      <c r="E453" t="s">
        <v>1303</v>
      </c>
      <c r="F453">
        <v>5</v>
      </c>
      <c r="G453" t="s">
        <v>1199</v>
      </c>
      <c r="H453" t="s">
        <v>417</v>
      </c>
      <c r="I453">
        <v>1659029784.04444</v>
      </c>
      <c r="J453">
        <f>(K453)/1000</f>
        <v>0</v>
      </c>
      <c r="K453">
        <f>IF(CZ453, AN453, AH453)</f>
        <v>0</v>
      </c>
      <c r="L453">
        <f>IF(CZ453, AI453, AG453)</f>
        <v>0</v>
      </c>
      <c r="M453">
        <f>DB453 - IF(AU453&gt;1, L453*CV453*100.0/(AW453*DP453), 0)</f>
        <v>0</v>
      </c>
      <c r="N453">
        <f>((T453-J453/2)*M453-L453)/(T453+J453/2)</f>
        <v>0</v>
      </c>
      <c r="O453">
        <f>N453*(DI453+DJ453)/1000.0</f>
        <v>0</v>
      </c>
      <c r="P453">
        <f>(DB453 - IF(AU453&gt;1, L453*CV453*100.0/(AW453*DP453), 0))*(DI453+DJ453)/1000.0</f>
        <v>0</v>
      </c>
      <c r="Q453">
        <f>2.0/((1/S453-1/R453)+SIGN(S453)*SQRT((1/S453-1/R453)*(1/S453-1/R453) + 4*CW453/((CW453+1)*(CW453+1))*(2*1/S453*1/R453-1/R453*1/R453)))</f>
        <v>0</v>
      </c>
      <c r="R453">
        <f>IF(LEFT(CX453,1)&lt;&gt;"0",IF(LEFT(CX453,1)="1",3.0,CY453),$D$5+$E$5*(DP453*DI453/($K$5*1000))+$F$5*(DP453*DI453/($K$5*1000))*MAX(MIN(CV453,$J$5),$I$5)*MAX(MIN(CV453,$J$5),$I$5)+$G$5*MAX(MIN(CV453,$J$5),$I$5)*(DP453*DI453/($K$5*1000))+$H$5*(DP453*DI453/($K$5*1000))*(DP453*DI453/($K$5*1000)))</f>
        <v>0</v>
      </c>
      <c r="S453">
        <f>J453*(1000-(1000*0.61365*exp(17.502*W453/(240.97+W453))/(DI453+DJ453)+DD453)/2)/(1000*0.61365*exp(17.502*W453/(240.97+W453))/(DI453+DJ453)-DD453)</f>
        <v>0</v>
      </c>
      <c r="T453">
        <f>1/((CW453+1)/(Q453/1.6)+1/(R453/1.37)) + CW453/((CW453+1)/(Q453/1.6) + CW453/(R453/1.37))</f>
        <v>0</v>
      </c>
      <c r="U453">
        <f>(CR453*CU453)</f>
        <v>0</v>
      </c>
      <c r="V453">
        <f>(DK453+(U453+2*0.95*5.67E-8*(((DK453+$B$7)+273)^4-(DK453+273)^4)-44100*J453)/(1.84*29.3*R453+8*0.95*5.67E-8*(DK453+273)^3))</f>
        <v>0</v>
      </c>
      <c r="W453">
        <f>($C$7*DL453+$D$7*DM453+$E$7*V453)</f>
        <v>0</v>
      </c>
      <c r="X453">
        <f>0.61365*exp(17.502*W453/(240.97+W453))</f>
        <v>0</v>
      </c>
      <c r="Y453">
        <f>(Z453/AA453*100)</f>
        <v>0</v>
      </c>
      <c r="Z453">
        <f>DD453*(DI453+DJ453)/1000</f>
        <v>0</v>
      </c>
      <c r="AA453">
        <f>0.61365*exp(17.502*DK453/(240.97+DK453))</f>
        <v>0</v>
      </c>
      <c r="AB453">
        <f>(X453-DD453*(DI453+DJ453)/1000)</f>
        <v>0</v>
      </c>
      <c r="AC453">
        <f>(-J453*44100)</f>
        <v>0</v>
      </c>
      <c r="AD453">
        <f>2*29.3*R453*0.92*(DK453-W453)</f>
        <v>0</v>
      </c>
      <c r="AE453">
        <f>2*0.95*5.67E-8*(((DK453+$B$7)+273)^4-(W453+273)^4)</f>
        <v>0</v>
      </c>
      <c r="AF453">
        <f>U453+AE453+AC453+AD453</f>
        <v>0</v>
      </c>
      <c r="AG453">
        <f>DH453*AU453*(DC453-DB453*(1000-AU453*DE453)/(1000-AU453*DD453))/(100*CV453)</f>
        <v>0</v>
      </c>
      <c r="AH453">
        <f>1000*DH453*AU453*(DD453-DE453)/(100*CV453*(1000-AU453*DD453))</f>
        <v>0</v>
      </c>
      <c r="AI453">
        <f>(AJ453 - AK453 - DI453*1E3/(8.314*(DK453+273.15)) * AM453/DH453 * AL453) * DH453/(100*CV453) * (1000 - DE453)/1000</f>
        <v>0</v>
      </c>
      <c r="AJ453">
        <v>881.330403277718</v>
      </c>
      <c r="AK453">
        <v>822.192303030303</v>
      </c>
      <c r="AL453">
        <v>3.42223828769318</v>
      </c>
      <c r="AM453">
        <v>66.0504921813524</v>
      </c>
      <c r="AN453">
        <f>(AP453 - AO453 + DI453*1E3/(8.314*(DK453+273.15)) * AR453/DH453 * AQ453) * DH453/(100*CV453) * 1000/(1000 - AP453)</f>
        <v>0</v>
      </c>
      <c r="AO453">
        <v>18.7839433793939</v>
      </c>
      <c r="AP453">
        <v>25.1808090909091</v>
      </c>
      <c r="AQ453">
        <v>-0.000647272727269419</v>
      </c>
      <c r="AR453">
        <v>92.47</v>
      </c>
      <c r="AS453">
        <v>0</v>
      </c>
      <c r="AT453">
        <v>0</v>
      </c>
      <c r="AU453">
        <f>IF(AS453*$H$13&gt;=AW453,1.0,(AW453/(AW453-AS453*$H$13)))</f>
        <v>0</v>
      </c>
      <c r="AV453">
        <f>(AU453-1)*100</f>
        <v>0</v>
      </c>
      <c r="AW453">
        <f>MAX(0,($B$13+$C$13*DP453)/(1+$D$13*DP453)*DI453/(DK453+273)*$E$13)</f>
        <v>0</v>
      </c>
      <c r="AX453" t="s">
        <v>418</v>
      </c>
      <c r="AY453" t="s">
        <v>418</v>
      </c>
      <c r="AZ453">
        <v>0</v>
      </c>
      <c r="BA453">
        <v>0</v>
      </c>
      <c r="BB453">
        <f>1-AZ453/BA453</f>
        <v>0</v>
      </c>
      <c r="BC453">
        <v>0</v>
      </c>
      <c r="BD453" t="s">
        <v>418</v>
      </c>
      <c r="BE453" t="s">
        <v>418</v>
      </c>
      <c r="BF453">
        <v>0</v>
      </c>
      <c r="BG453">
        <v>0</v>
      </c>
      <c r="BH453">
        <f>1-BF453/BG453</f>
        <v>0</v>
      </c>
      <c r="BI453">
        <v>0.5</v>
      </c>
      <c r="BJ453">
        <f>CS453</f>
        <v>0</v>
      </c>
      <c r="BK453">
        <f>L453</f>
        <v>0</v>
      </c>
      <c r="BL453">
        <f>BH453*BI453*BJ453</f>
        <v>0</v>
      </c>
      <c r="BM453">
        <f>(BK453-BC453)/BJ453</f>
        <v>0</v>
      </c>
      <c r="BN453">
        <f>(BA453-BG453)/BG453</f>
        <v>0</v>
      </c>
      <c r="BO453">
        <f>AZ453/(BB453+AZ453/BG453)</f>
        <v>0</v>
      </c>
      <c r="BP453" t="s">
        <v>418</v>
      </c>
      <c r="BQ453">
        <v>0</v>
      </c>
      <c r="BR453">
        <f>IF(BQ453&lt;&gt;0, BQ453, BO453)</f>
        <v>0</v>
      </c>
      <c r="BS453">
        <f>1-BR453/BG453</f>
        <v>0</v>
      </c>
      <c r="BT453">
        <f>(BG453-BF453)/(BG453-BR453)</f>
        <v>0</v>
      </c>
      <c r="BU453">
        <f>(BA453-BG453)/(BA453-BR453)</f>
        <v>0</v>
      </c>
      <c r="BV453">
        <f>(BG453-BF453)/(BG453-AZ453)</f>
        <v>0</v>
      </c>
      <c r="BW453">
        <f>(BA453-BG453)/(BA453-AZ453)</f>
        <v>0</v>
      </c>
      <c r="BX453">
        <f>(BT453*BR453/BF453)</f>
        <v>0</v>
      </c>
      <c r="BY453">
        <f>(1-BX453)</f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f>$B$11*DQ453+$C$11*DR453+$F$11*EC453*(1-EF453)</f>
        <v>0</v>
      </c>
      <c r="CS453">
        <f>CR453*CT453</f>
        <v>0</v>
      </c>
      <c r="CT453">
        <f>($B$11*$D$9+$C$11*$D$9+$F$11*((EP453+EH453)/MAX(EP453+EH453+EQ453, 0.1)*$I$9+EQ453/MAX(EP453+EH453+EQ453, 0.1)*$J$9))/($B$11+$C$11+$F$11)</f>
        <v>0</v>
      </c>
      <c r="CU453">
        <f>($B$11*$K$9+$C$11*$K$9+$F$11*((EP453+EH453)/MAX(EP453+EH453+EQ453, 0.1)*$P$9+EQ453/MAX(EP453+EH453+EQ453, 0.1)*$Q$9))/($B$11+$C$11+$F$11)</f>
        <v>0</v>
      </c>
      <c r="CV453">
        <v>6</v>
      </c>
      <c r="CW453">
        <v>0.5</v>
      </c>
      <c r="CX453" t="s">
        <v>419</v>
      </c>
      <c r="CY453">
        <v>2</v>
      </c>
      <c r="CZ453" t="b">
        <v>1</v>
      </c>
      <c r="DA453">
        <v>1659029784.04444</v>
      </c>
      <c r="DB453">
        <v>778.229703703704</v>
      </c>
      <c r="DC453">
        <v>848.417518518518</v>
      </c>
      <c r="DD453">
        <v>25.1799888888889</v>
      </c>
      <c r="DE453">
        <v>18.7865</v>
      </c>
      <c r="DF453">
        <v>769.573222222222</v>
      </c>
      <c r="DG453">
        <v>24.6571666666667</v>
      </c>
      <c r="DH453">
        <v>500.017925925926</v>
      </c>
      <c r="DI453">
        <v>90.3654740740741</v>
      </c>
      <c r="DJ453">
        <v>0.0466859666666667</v>
      </c>
      <c r="DK453">
        <v>27.3625555555556</v>
      </c>
      <c r="DL453">
        <v>27.4586148148148</v>
      </c>
      <c r="DM453">
        <v>999.9</v>
      </c>
      <c r="DN453">
        <v>0</v>
      </c>
      <c r="DO453">
        <v>0</v>
      </c>
      <c r="DP453">
        <v>10003.3333333333</v>
      </c>
      <c r="DQ453">
        <v>0</v>
      </c>
      <c r="DR453">
        <v>18.0938</v>
      </c>
      <c r="DS453">
        <v>-70.1880518518519</v>
      </c>
      <c r="DT453">
        <v>798.331518518519</v>
      </c>
      <c r="DU453">
        <v>864.661555555556</v>
      </c>
      <c r="DV453">
        <v>6.39349777777778</v>
      </c>
      <c r="DW453">
        <v>848.417518518518</v>
      </c>
      <c r="DX453">
        <v>18.7865</v>
      </c>
      <c r="DY453">
        <v>2.27540148148148</v>
      </c>
      <c r="DZ453">
        <v>1.69765037037037</v>
      </c>
      <c r="EA453">
        <v>19.5033148148148</v>
      </c>
      <c r="EB453">
        <v>14.8749740740741</v>
      </c>
      <c r="EC453">
        <v>2000.01111111111</v>
      </c>
      <c r="ED453">
        <v>0.979998</v>
      </c>
      <c r="EE453">
        <v>0.0200021222222222</v>
      </c>
      <c r="EF453">
        <v>0</v>
      </c>
      <c r="EG453">
        <v>828.973481481481</v>
      </c>
      <c r="EH453">
        <v>5.00063</v>
      </c>
      <c r="EI453">
        <v>16355.862962963</v>
      </c>
      <c r="EJ453">
        <v>17256.9777777778</v>
      </c>
      <c r="EK453">
        <v>38.5</v>
      </c>
      <c r="EL453">
        <v>38.5275555555556</v>
      </c>
      <c r="EM453">
        <v>38</v>
      </c>
      <c r="EN453">
        <v>37.875</v>
      </c>
      <c r="EO453">
        <v>39.5</v>
      </c>
      <c r="EP453">
        <v>1955.10888888889</v>
      </c>
      <c r="EQ453">
        <v>39.9011111111111</v>
      </c>
      <c r="ER453">
        <v>0</v>
      </c>
      <c r="ES453">
        <v>1659029790.7</v>
      </c>
      <c r="ET453">
        <v>0</v>
      </c>
      <c r="EU453">
        <v>828.98884</v>
      </c>
      <c r="EV453">
        <v>-1.29499999162471</v>
      </c>
      <c r="EW453">
        <v>-3.38461553128699</v>
      </c>
      <c r="EX453">
        <v>16355.872</v>
      </c>
      <c r="EY453">
        <v>15</v>
      </c>
      <c r="EZ453">
        <v>0</v>
      </c>
      <c r="FA453" t="s">
        <v>420</v>
      </c>
      <c r="FB453">
        <v>1657551626.5</v>
      </c>
      <c r="FC453">
        <v>1657551629</v>
      </c>
      <c r="FD453">
        <v>0</v>
      </c>
      <c r="FE453">
        <v>0.403</v>
      </c>
      <c r="FF453">
        <v>0.009</v>
      </c>
      <c r="FG453">
        <v>9.41</v>
      </c>
      <c r="FH453">
        <v>0.087</v>
      </c>
      <c r="FI453">
        <v>417</v>
      </c>
      <c r="FJ453">
        <v>17</v>
      </c>
      <c r="FK453">
        <v>1.61</v>
      </c>
      <c r="FL453">
        <v>0.59</v>
      </c>
      <c r="FM453">
        <v>-69.7920512195122</v>
      </c>
      <c r="FN453">
        <v>-7.33253728223002</v>
      </c>
      <c r="FO453">
        <v>0.818736066683736</v>
      </c>
      <c r="FP453">
        <v>0</v>
      </c>
      <c r="FQ453">
        <v>828.930264705882</v>
      </c>
      <c r="FR453">
        <v>0.44786860477733</v>
      </c>
      <c r="FS453">
        <v>0.19721238310117</v>
      </c>
      <c r="FT453">
        <v>1</v>
      </c>
      <c r="FU453">
        <v>6.38710487804878</v>
      </c>
      <c r="FV453">
        <v>0.0760526132404152</v>
      </c>
      <c r="FW453">
        <v>0.0109186544605565</v>
      </c>
      <c r="FX453">
        <v>1</v>
      </c>
      <c r="FY453">
        <v>2</v>
      </c>
      <c r="FZ453">
        <v>3</v>
      </c>
      <c r="GA453" t="s">
        <v>474</v>
      </c>
      <c r="GB453">
        <v>2.97234</v>
      </c>
      <c r="GC453">
        <v>2.70078</v>
      </c>
      <c r="GD453">
        <v>0.143953</v>
      </c>
      <c r="GE453">
        <v>0.153134</v>
      </c>
      <c r="GF453">
        <v>0.106533</v>
      </c>
      <c r="GG453">
        <v>0.087819</v>
      </c>
      <c r="GH453">
        <v>33329.2</v>
      </c>
      <c r="GI453">
        <v>36053</v>
      </c>
      <c r="GJ453">
        <v>35281.2</v>
      </c>
      <c r="GK453">
        <v>38609.9</v>
      </c>
      <c r="GL453">
        <v>44691.9</v>
      </c>
      <c r="GM453">
        <v>50867</v>
      </c>
      <c r="GN453">
        <v>55151.7</v>
      </c>
      <c r="GO453">
        <v>61927.5</v>
      </c>
      <c r="GP453">
        <v>1.9882</v>
      </c>
      <c r="GQ453">
        <v>1.8464</v>
      </c>
      <c r="GR453">
        <v>0.132978</v>
      </c>
      <c r="GS453">
        <v>0</v>
      </c>
      <c r="GT453">
        <v>25.299</v>
      </c>
      <c r="GU453">
        <v>999.9</v>
      </c>
      <c r="GV453">
        <v>55.463</v>
      </c>
      <c r="GW453">
        <v>29.275</v>
      </c>
      <c r="GX453">
        <v>25.0798</v>
      </c>
      <c r="GY453">
        <v>56.4355</v>
      </c>
      <c r="GZ453">
        <v>43.153</v>
      </c>
      <c r="HA453">
        <v>1</v>
      </c>
      <c r="HB453">
        <v>-0.0375203</v>
      </c>
      <c r="HC453">
        <v>0.174946</v>
      </c>
      <c r="HD453">
        <v>20.1134</v>
      </c>
      <c r="HE453">
        <v>5.19932</v>
      </c>
      <c r="HF453">
        <v>12.004</v>
      </c>
      <c r="HG453">
        <v>4.976</v>
      </c>
      <c r="HH453">
        <v>3.2936</v>
      </c>
      <c r="HI453">
        <v>9999</v>
      </c>
      <c r="HJ453">
        <v>9999</v>
      </c>
      <c r="HK453">
        <v>9999</v>
      </c>
      <c r="HL453">
        <v>629.3</v>
      </c>
      <c r="HM453">
        <v>1.86313</v>
      </c>
      <c r="HN453">
        <v>1.86798</v>
      </c>
      <c r="HO453">
        <v>1.86783</v>
      </c>
      <c r="HP453">
        <v>1.86899</v>
      </c>
      <c r="HQ453">
        <v>1.86981</v>
      </c>
      <c r="HR453">
        <v>1.86587</v>
      </c>
      <c r="HS453">
        <v>1.86691</v>
      </c>
      <c r="HT453">
        <v>1.86829</v>
      </c>
      <c r="HU453">
        <v>5</v>
      </c>
      <c r="HV453">
        <v>0</v>
      </c>
      <c r="HW453">
        <v>0</v>
      </c>
      <c r="HX453">
        <v>0</v>
      </c>
      <c r="HY453" t="s">
        <v>422</v>
      </c>
      <c r="HZ453" t="s">
        <v>423</v>
      </c>
      <c r="IA453" t="s">
        <v>424</v>
      </c>
      <c r="IB453" t="s">
        <v>424</v>
      </c>
      <c r="IC453" t="s">
        <v>424</v>
      </c>
      <c r="ID453" t="s">
        <v>424</v>
      </c>
      <c r="IE453">
        <v>0</v>
      </c>
      <c r="IF453">
        <v>100</v>
      </c>
      <c r="IG453">
        <v>100</v>
      </c>
      <c r="IH453">
        <v>8.799</v>
      </c>
      <c r="II453">
        <v>0.5226</v>
      </c>
      <c r="IJ453">
        <v>4.02706509432224</v>
      </c>
      <c r="IK453">
        <v>0.00601174518973114</v>
      </c>
      <c r="IL453">
        <v>2.77886958061485e-07</v>
      </c>
      <c r="IM453">
        <v>-3.54636231360687e-10</v>
      </c>
      <c r="IN453">
        <v>-0.0404303883988718</v>
      </c>
      <c r="IO453">
        <v>-0.0177815531441476</v>
      </c>
      <c r="IP453">
        <v>0.00205572605671414</v>
      </c>
      <c r="IQ453">
        <v>-1.65519735432211e-05</v>
      </c>
      <c r="IR453">
        <v>-4</v>
      </c>
      <c r="IS453">
        <v>1848</v>
      </c>
      <c r="IT453">
        <v>1</v>
      </c>
      <c r="IU453">
        <v>25</v>
      </c>
      <c r="IV453">
        <v>24636.1</v>
      </c>
      <c r="IW453">
        <v>24636</v>
      </c>
      <c r="IX453">
        <v>1.86646</v>
      </c>
      <c r="IY453">
        <v>2.61108</v>
      </c>
      <c r="IZ453">
        <v>1.54785</v>
      </c>
      <c r="JA453">
        <v>2.30347</v>
      </c>
      <c r="JB453">
        <v>1.34644</v>
      </c>
      <c r="JC453">
        <v>2.33398</v>
      </c>
      <c r="JD453">
        <v>33.6029</v>
      </c>
      <c r="JE453">
        <v>24.2101</v>
      </c>
      <c r="JF453">
        <v>18</v>
      </c>
      <c r="JG453">
        <v>502.702</v>
      </c>
      <c r="JH453">
        <v>411.243</v>
      </c>
      <c r="JI453">
        <v>25</v>
      </c>
      <c r="JJ453">
        <v>26.7229</v>
      </c>
      <c r="JK453">
        <v>30.0002</v>
      </c>
      <c r="JL453">
        <v>26.6546</v>
      </c>
      <c r="JM453">
        <v>26.5953</v>
      </c>
      <c r="JN453">
        <v>37.4019</v>
      </c>
      <c r="JO453">
        <v>31.9159</v>
      </c>
      <c r="JP453">
        <v>72.5813</v>
      </c>
      <c r="JQ453">
        <v>25</v>
      </c>
      <c r="JR453">
        <v>892.087</v>
      </c>
      <c r="JS453">
        <v>18.7649</v>
      </c>
      <c r="JT453">
        <v>102.307</v>
      </c>
      <c r="JU453">
        <v>103.08</v>
      </c>
    </row>
    <row r="454" spans="1:281">
      <c r="A454">
        <v>438</v>
      </c>
      <c r="B454">
        <v>1659029797.1</v>
      </c>
      <c r="C454">
        <v>6114</v>
      </c>
      <c r="D454" t="s">
        <v>1304</v>
      </c>
      <c r="E454" t="s">
        <v>1305</v>
      </c>
      <c r="F454">
        <v>5</v>
      </c>
      <c r="G454" t="s">
        <v>1199</v>
      </c>
      <c r="H454" t="s">
        <v>417</v>
      </c>
      <c r="I454">
        <v>1659029789.33214</v>
      </c>
      <c r="J454">
        <f>(K454)/1000</f>
        <v>0</v>
      </c>
      <c r="K454">
        <f>IF(CZ454, AN454, AH454)</f>
        <v>0</v>
      </c>
      <c r="L454">
        <f>IF(CZ454, AI454, AG454)</f>
        <v>0</v>
      </c>
      <c r="M454">
        <f>DB454 - IF(AU454&gt;1, L454*CV454*100.0/(AW454*DP454), 0)</f>
        <v>0</v>
      </c>
      <c r="N454">
        <f>((T454-J454/2)*M454-L454)/(T454+J454/2)</f>
        <v>0</v>
      </c>
      <c r="O454">
        <f>N454*(DI454+DJ454)/1000.0</f>
        <v>0</v>
      </c>
      <c r="P454">
        <f>(DB454 - IF(AU454&gt;1, L454*CV454*100.0/(AW454*DP454), 0))*(DI454+DJ454)/1000.0</f>
        <v>0</v>
      </c>
      <c r="Q454">
        <f>2.0/((1/S454-1/R454)+SIGN(S454)*SQRT((1/S454-1/R454)*(1/S454-1/R454) + 4*CW454/((CW454+1)*(CW454+1))*(2*1/S454*1/R454-1/R454*1/R454)))</f>
        <v>0</v>
      </c>
      <c r="R454">
        <f>IF(LEFT(CX454,1)&lt;&gt;"0",IF(LEFT(CX454,1)="1",3.0,CY454),$D$5+$E$5*(DP454*DI454/($K$5*1000))+$F$5*(DP454*DI454/($K$5*1000))*MAX(MIN(CV454,$J$5),$I$5)*MAX(MIN(CV454,$J$5),$I$5)+$G$5*MAX(MIN(CV454,$J$5),$I$5)*(DP454*DI454/($K$5*1000))+$H$5*(DP454*DI454/($K$5*1000))*(DP454*DI454/($K$5*1000)))</f>
        <v>0</v>
      </c>
      <c r="S454">
        <f>J454*(1000-(1000*0.61365*exp(17.502*W454/(240.97+W454))/(DI454+DJ454)+DD454)/2)/(1000*0.61365*exp(17.502*W454/(240.97+W454))/(DI454+DJ454)-DD454)</f>
        <v>0</v>
      </c>
      <c r="T454">
        <f>1/((CW454+1)/(Q454/1.6)+1/(R454/1.37)) + CW454/((CW454+1)/(Q454/1.6) + CW454/(R454/1.37))</f>
        <v>0</v>
      </c>
      <c r="U454">
        <f>(CR454*CU454)</f>
        <v>0</v>
      </c>
      <c r="V454">
        <f>(DK454+(U454+2*0.95*5.67E-8*(((DK454+$B$7)+273)^4-(DK454+273)^4)-44100*J454)/(1.84*29.3*R454+8*0.95*5.67E-8*(DK454+273)^3))</f>
        <v>0</v>
      </c>
      <c r="W454">
        <f>($C$7*DL454+$D$7*DM454+$E$7*V454)</f>
        <v>0</v>
      </c>
      <c r="X454">
        <f>0.61365*exp(17.502*W454/(240.97+W454))</f>
        <v>0</v>
      </c>
      <c r="Y454">
        <f>(Z454/AA454*100)</f>
        <v>0</v>
      </c>
      <c r="Z454">
        <f>DD454*(DI454+DJ454)/1000</f>
        <v>0</v>
      </c>
      <c r="AA454">
        <f>0.61365*exp(17.502*DK454/(240.97+DK454))</f>
        <v>0</v>
      </c>
      <c r="AB454">
        <f>(X454-DD454*(DI454+DJ454)/1000)</f>
        <v>0</v>
      </c>
      <c r="AC454">
        <f>(-J454*44100)</f>
        <v>0</v>
      </c>
      <c r="AD454">
        <f>2*29.3*R454*0.92*(DK454-W454)</f>
        <v>0</v>
      </c>
      <c r="AE454">
        <f>2*0.95*5.67E-8*(((DK454+$B$7)+273)^4-(W454+273)^4)</f>
        <v>0</v>
      </c>
      <c r="AF454">
        <f>U454+AE454+AC454+AD454</f>
        <v>0</v>
      </c>
      <c r="AG454">
        <f>DH454*AU454*(DC454-DB454*(1000-AU454*DE454)/(1000-AU454*DD454))/(100*CV454)</f>
        <v>0</v>
      </c>
      <c r="AH454">
        <f>1000*DH454*AU454*(DD454-DE454)/(100*CV454*(1000-AU454*DD454))</f>
        <v>0</v>
      </c>
      <c r="AI454">
        <f>(AJ454 - AK454 - DI454*1E3/(8.314*(DK454+273.15)) * AM454/DH454 * AL454) * DH454/(100*CV454) * (1000 - DE454)/1000</f>
        <v>0</v>
      </c>
      <c r="AJ454">
        <v>900.017846847551</v>
      </c>
      <c r="AK454">
        <v>840.791969696969</v>
      </c>
      <c r="AL454">
        <v>3.49237387010104</v>
      </c>
      <c r="AM454">
        <v>66.0504921813524</v>
      </c>
      <c r="AN454">
        <f>(AP454 - AO454 + DI454*1E3/(8.314*(DK454+273.15)) * AR454/DH454 * AQ454) * DH454/(100*CV454) * 1000/(1000 - AP454)</f>
        <v>0</v>
      </c>
      <c r="AO454">
        <v>18.7816475431602</v>
      </c>
      <c r="AP454">
        <v>25.1722510489511</v>
      </c>
      <c r="AQ454">
        <v>-0.000302473625138288</v>
      </c>
      <c r="AR454">
        <v>92.47</v>
      </c>
      <c r="AS454">
        <v>0</v>
      </c>
      <c r="AT454">
        <v>0</v>
      </c>
      <c r="AU454">
        <f>IF(AS454*$H$13&gt;=AW454,1.0,(AW454/(AW454-AS454*$H$13)))</f>
        <v>0</v>
      </c>
      <c r="AV454">
        <f>(AU454-1)*100</f>
        <v>0</v>
      </c>
      <c r="AW454">
        <f>MAX(0,($B$13+$C$13*DP454)/(1+$D$13*DP454)*DI454/(DK454+273)*$E$13)</f>
        <v>0</v>
      </c>
      <c r="AX454" t="s">
        <v>418</v>
      </c>
      <c r="AY454" t="s">
        <v>418</v>
      </c>
      <c r="AZ454">
        <v>0</v>
      </c>
      <c r="BA454">
        <v>0</v>
      </c>
      <c r="BB454">
        <f>1-AZ454/BA454</f>
        <v>0</v>
      </c>
      <c r="BC454">
        <v>0</v>
      </c>
      <c r="BD454" t="s">
        <v>418</v>
      </c>
      <c r="BE454" t="s">
        <v>418</v>
      </c>
      <c r="BF454">
        <v>0</v>
      </c>
      <c r="BG454">
        <v>0</v>
      </c>
      <c r="BH454">
        <f>1-BF454/BG454</f>
        <v>0</v>
      </c>
      <c r="BI454">
        <v>0.5</v>
      </c>
      <c r="BJ454">
        <f>CS454</f>
        <v>0</v>
      </c>
      <c r="BK454">
        <f>L454</f>
        <v>0</v>
      </c>
      <c r="BL454">
        <f>BH454*BI454*BJ454</f>
        <v>0</v>
      </c>
      <c r="BM454">
        <f>(BK454-BC454)/BJ454</f>
        <v>0</v>
      </c>
      <c r="BN454">
        <f>(BA454-BG454)/BG454</f>
        <v>0</v>
      </c>
      <c r="BO454">
        <f>AZ454/(BB454+AZ454/BG454)</f>
        <v>0</v>
      </c>
      <c r="BP454" t="s">
        <v>418</v>
      </c>
      <c r="BQ454">
        <v>0</v>
      </c>
      <c r="BR454">
        <f>IF(BQ454&lt;&gt;0, BQ454, BO454)</f>
        <v>0</v>
      </c>
      <c r="BS454">
        <f>1-BR454/BG454</f>
        <v>0</v>
      </c>
      <c r="BT454">
        <f>(BG454-BF454)/(BG454-BR454)</f>
        <v>0</v>
      </c>
      <c r="BU454">
        <f>(BA454-BG454)/(BA454-BR454)</f>
        <v>0</v>
      </c>
      <c r="BV454">
        <f>(BG454-BF454)/(BG454-AZ454)</f>
        <v>0</v>
      </c>
      <c r="BW454">
        <f>(BA454-BG454)/(BA454-AZ454)</f>
        <v>0</v>
      </c>
      <c r="BX454">
        <f>(BT454*BR454/BF454)</f>
        <v>0</v>
      </c>
      <c r="BY454">
        <f>(1-BX454)</f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f>$B$11*DQ454+$C$11*DR454+$F$11*EC454*(1-EF454)</f>
        <v>0</v>
      </c>
      <c r="CS454">
        <f>CR454*CT454</f>
        <v>0</v>
      </c>
      <c r="CT454">
        <f>($B$11*$D$9+$C$11*$D$9+$F$11*((EP454+EH454)/MAX(EP454+EH454+EQ454, 0.1)*$I$9+EQ454/MAX(EP454+EH454+EQ454, 0.1)*$J$9))/($B$11+$C$11+$F$11)</f>
        <v>0</v>
      </c>
      <c r="CU454">
        <f>($B$11*$K$9+$C$11*$K$9+$F$11*((EP454+EH454)/MAX(EP454+EH454+EQ454, 0.1)*$P$9+EQ454/MAX(EP454+EH454+EQ454, 0.1)*$Q$9))/($B$11+$C$11+$F$11)</f>
        <v>0</v>
      </c>
      <c r="CV454">
        <v>6</v>
      </c>
      <c r="CW454">
        <v>0.5</v>
      </c>
      <c r="CX454" t="s">
        <v>419</v>
      </c>
      <c r="CY454">
        <v>2</v>
      </c>
      <c r="CZ454" t="b">
        <v>1</v>
      </c>
      <c r="DA454">
        <v>1659029789.33214</v>
      </c>
      <c r="DB454">
        <v>795.47675</v>
      </c>
      <c r="DC454">
        <v>866.210535714286</v>
      </c>
      <c r="DD454">
        <v>25.1761821428571</v>
      </c>
      <c r="DE454">
        <v>18.7807035714286</v>
      </c>
      <c r="DF454">
        <v>786.720928571429</v>
      </c>
      <c r="DG454">
        <v>24.6535464285714</v>
      </c>
      <c r="DH454">
        <v>500.048857142857</v>
      </c>
      <c r="DI454">
        <v>90.3662785714286</v>
      </c>
      <c r="DJ454">
        <v>0.0464661928571429</v>
      </c>
      <c r="DK454">
        <v>27.3625857142857</v>
      </c>
      <c r="DL454">
        <v>27.4608892857143</v>
      </c>
      <c r="DM454">
        <v>999.9</v>
      </c>
      <c r="DN454">
        <v>0</v>
      </c>
      <c r="DO454">
        <v>0</v>
      </c>
      <c r="DP454">
        <v>10006.9642857143</v>
      </c>
      <c r="DQ454">
        <v>0</v>
      </c>
      <c r="DR454">
        <v>18.0938</v>
      </c>
      <c r="DS454">
        <v>-70.7339035714286</v>
      </c>
      <c r="DT454">
        <v>816.021035714286</v>
      </c>
      <c r="DU454">
        <v>882.789928571429</v>
      </c>
      <c r="DV454">
        <v>6.39548607142857</v>
      </c>
      <c r="DW454">
        <v>866.210535714286</v>
      </c>
      <c r="DX454">
        <v>18.7807035714286</v>
      </c>
      <c r="DY454">
        <v>2.2750775</v>
      </c>
      <c r="DZ454">
        <v>1.69714178571429</v>
      </c>
      <c r="EA454">
        <v>19.5010285714286</v>
      </c>
      <c r="EB454">
        <v>14.8703142857143</v>
      </c>
      <c r="EC454">
        <v>2000.00857142857</v>
      </c>
      <c r="ED454">
        <v>0.9799985</v>
      </c>
      <c r="EE454">
        <v>0.0200016357142857</v>
      </c>
      <c r="EF454">
        <v>0</v>
      </c>
      <c r="EG454">
        <v>828.871857142857</v>
      </c>
      <c r="EH454">
        <v>5.00063</v>
      </c>
      <c r="EI454">
        <v>16354.6821428571</v>
      </c>
      <c r="EJ454">
        <v>17256.9678571429</v>
      </c>
      <c r="EK454">
        <v>38.5</v>
      </c>
      <c r="EL454">
        <v>38.5354285714286</v>
      </c>
      <c r="EM454">
        <v>38</v>
      </c>
      <c r="EN454">
        <v>37.875</v>
      </c>
      <c r="EO454">
        <v>39.5</v>
      </c>
      <c r="EP454">
        <v>1955.10785714286</v>
      </c>
      <c r="EQ454">
        <v>39.8996428571429</v>
      </c>
      <c r="ER454">
        <v>0</v>
      </c>
      <c r="ES454">
        <v>1659029796.1</v>
      </c>
      <c r="ET454">
        <v>0</v>
      </c>
      <c r="EU454">
        <v>828.870038461539</v>
      </c>
      <c r="EV454">
        <v>-1.67264956233376</v>
      </c>
      <c r="EW454">
        <v>-28.3863248695795</v>
      </c>
      <c r="EX454">
        <v>16354.5423076923</v>
      </c>
      <c r="EY454">
        <v>15</v>
      </c>
      <c r="EZ454">
        <v>0</v>
      </c>
      <c r="FA454" t="s">
        <v>420</v>
      </c>
      <c r="FB454">
        <v>1657551626.5</v>
      </c>
      <c r="FC454">
        <v>1657551629</v>
      </c>
      <c r="FD454">
        <v>0</v>
      </c>
      <c r="FE454">
        <v>0.403</v>
      </c>
      <c r="FF454">
        <v>0.009</v>
      </c>
      <c r="FG454">
        <v>9.41</v>
      </c>
      <c r="FH454">
        <v>0.087</v>
      </c>
      <c r="FI454">
        <v>417</v>
      </c>
      <c r="FJ454">
        <v>17</v>
      </c>
      <c r="FK454">
        <v>1.61</v>
      </c>
      <c r="FL454">
        <v>0.59</v>
      </c>
      <c r="FM454">
        <v>-70.3274317073171</v>
      </c>
      <c r="FN454">
        <v>-5.87419651567951</v>
      </c>
      <c r="FO454">
        <v>0.713734472536761</v>
      </c>
      <c r="FP454">
        <v>0</v>
      </c>
      <c r="FQ454">
        <v>828.942352941177</v>
      </c>
      <c r="FR454">
        <v>-0.813078679230806</v>
      </c>
      <c r="FS454">
        <v>0.231157176264134</v>
      </c>
      <c r="FT454">
        <v>1</v>
      </c>
      <c r="FU454">
        <v>6.39365902439024</v>
      </c>
      <c r="FV454">
        <v>0.017625365853646</v>
      </c>
      <c r="FW454">
        <v>0.00585943633553065</v>
      </c>
      <c r="FX454">
        <v>1</v>
      </c>
      <c r="FY454">
        <v>2</v>
      </c>
      <c r="FZ454">
        <v>3</v>
      </c>
      <c r="GA454" t="s">
        <v>474</v>
      </c>
      <c r="GB454">
        <v>2.97268</v>
      </c>
      <c r="GC454">
        <v>2.7005</v>
      </c>
      <c r="GD454">
        <v>0.146116</v>
      </c>
      <c r="GE454">
        <v>0.155342</v>
      </c>
      <c r="GF454">
        <v>0.106515</v>
      </c>
      <c r="GG454">
        <v>0.0877169</v>
      </c>
      <c r="GH454">
        <v>33245.3</v>
      </c>
      <c r="GI454">
        <v>35957.9</v>
      </c>
      <c r="GJ454">
        <v>35281.6</v>
      </c>
      <c r="GK454">
        <v>38608.6</v>
      </c>
      <c r="GL454">
        <v>44693.2</v>
      </c>
      <c r="GM454">
        <v>50872.5</v>
      </c>
      <c r="GN454">
        <v>55152.1</v>
      </c>
      <c r="GO454">
        <v>61927.2</v>
      </c>
      <c r="GP454">
        <v>1.9886</v>
      </c>
      <c r="GQ454">
        <v>1.846</v>
      </c>
      <c r="GR454">
        <v>0.132322</v>
      </c>
      <c r="GS454">
        <v>0</v>
      </c>
      <c r="GT454">
        <v>25.2969</v>
      </c>
      <c r="GU454">
        <v>999.9</v>
      </c>
      <c r="GV454">
        <v>55.439</v>
      </c>
      <c r="GW454">
        <v>29.275</v>
      </c>
      <c r="GX454">
        <v>25.0691</v>
      </c>
      <c r="GY454">
        <v>56.2555</v>
      </c>
      <c r="GZ454">
        <v>43.4295</v>
      </c>
      <c r="HA454">
        <v>1</v>
      </c>
      <c r="HB454">
        <v>-0.0374797</v>
      </c>
      <c r="HC454">
        <v>0.174074</v>
      </c>
      <c r="HD454">
        <v>20.1138</v>
      </c>
      <c r="HE454">
        <v>5.20172</v>
      </c>
      <c r="HF454">
        <v>12.004</v>
      </c>
      <c r="HG454">
        <v>4.976</v>
      </c>
      <c r="HH454">
        <v>3.294</v>
      </c>
      <c r="HI454">
        <v>9999</v>
      </c>
      <c r="HJ454">
        <v>9999</v>
      </c>
      <c r="HK454">
        <v>9999</v>
      </c>
      <c r="HL454">
        <v>629.3</v>
      </c>
      <c r="HM454">
        <v>1.86313</v>
      </c>
      <c r="HN454">
        <v>1.86798</v>
      </c>
      <c r="HO454">
        <v>1.86783</v>
      </c>
      <c r="HP454">
        <v>1.86905</v>
      </c>
      <c r="HQ454">
        <v>1.86981</v>
      </c>
      <c r="HR454">
        <v>1.86587</v>
      </c>
      <c r="HS454">
        <v>1.86691</v>
      </c>
      <c r="HT454">
        <v>1.86832</v>
      </c>
      <c r="HU454">
        <v>5</v>
      </c>
      <c r="HV454">
        <v>0</v>
      </c>
      <c r="HW454">
        <v>0</v>
      </c>
      <c r="HX454">
        <v>0</v>
      </c>
      <c r="HY454" t="s">
        <v>422</v>
      </c>
      <c r="HZ454" t="s">
        <v>423</v>
      </c>
      <c r="IA454" t="s">
        <v>424</v>
      </c>
      <c r="IB454" t="s">
        <v>424</v>
      </c>
      <c r="IC454" t="s">
        <v>424</v>
      </c>
      <c r="ID454" t="s">
        <v>424</v>
      </c>
      <c r="IE454">
        <v>0</v>
      </c>
      <c r="IF454">
        <v>100</v>
      </c>
      <c r="IG454">
        <v>100</v>
      </c>
      <c r="IH454">
        <v>8.903</v>
      </c>
      <c r="II454">
        <v>0.5223</v>
      </c>
      <c r="IJ454">
        <v>4.02706509432224</v>
      </c>
      <c r="IK454">
        <v>0.00601174518973114</v>
      </c>
      <c r="IL454">
        <v>2.77886958061485e-07</v>
      </c>
      <c r="IM454">
        <v>-3.54636231360687e-10</v>
      </c>
      <c r="IN454">
        <v>-0.0404303883988718</v>
      </c>
      <c r="IO454">
        <v>-0.0177815531441476</v>
      </c>
      <c r="IP454">
        <v>0.00205572605671414</v>
      </c>
      <c r="IQ454">
        <v>-1.65519735432211e-05</v>
      </c>
      <c r="IR454">
        <v>-4</v>
      </c>
      <c r="IS454">
        <v>1848</v>
      </c>
      <c r="IT454">
        <v>1</v>
      </c>
      <c r="IU454">
        <v>25</v>
      </c>
      <c r="IV454">
        <v>24636.2</v>
      </c>
      <c r="IW454">
        <v>24636.1</v>
      </c>
      <c r="IX454">
        <v>1.89941</v>
      </c>
      <c r="IY454">
        <v>2.60986</v>
      </c>
      <c r="IZ454">
        <v>1.54785</v>
      </c>
      <c r="JA454">
        <v>2.30347</v>
      </c>
      <c r="JB454">
        <v>1.34644</v>
      </c>
      <c r="JC454">
        <v>2.29492</v>
      </c>
      <c r="JD454">
        <v>33.6029</v>
      </c>
      <c r="JE454">
        <v>24.2188</v>
      </c>
      <c r="JF454">
        <v>18</v>
      </c>
      <c r="JG454">
        <v>502.989</v>
      </c>
      <c r="JH454">
        <v>411.017</v>
      </c>
      <c r="JI454">
        <v>24.9999</v>
      </c>
      <c r="JJ454">
        <v>26.7252</v>
      </c>
      <c r="JK454">
        <v>30.0003</v>
      </c>
      <c r="JL454">
        <v>26.6568</v>
      </c>
      <c r="JM454">
        <v>26.5953</v>
      </c>
      <c r="JN454">
        <v>38.0627</v>
      </c>
      <c r="JO454">
        <v>31.9159</v>
      </c>
      <c r="JP454">
        <v>72.2109</v>
      </c>
      <c r="JQ454">
        <v>25</v>
      </c>
      <c r="JR454">
        <v>905.631</v>
      </c>
      <c r="JS454">
        <v>18.7597</v>
      </c>
      <c r="JT454">
        <v>102.308</v>
      </c>
      <c r="JU454">
        <v>103.079</v>
      </c>
    </row>
    <row r="455" spans="1:281">
      <c r="A455">
        <v>439</v>
      </c>
      <c r="B455">
        <v>1659029802.1</v>
      </c>
      <c r="C455">
        <v>6119</v>
      </c>
      <c r="D455" t="s">
        <v>1306</v>
      </c>
      <c r="E455" t="s">
        <v>1307</v>
      </c>
      <c r="F455">
        <v>5</v>
      </c>
      <c r="G455" t="s">
        <v>1199</v>
      </c>
      <c r="H455" t="s">
        <v>417</v>
      </c>
      <c r="I455">
        <v>1659029794.61852</v>
      </c>
      <c r="J455">
        <f>(K455)/1000</f>
        <v>0</v>
      </c>
      <c r="K455">
        <f>IF(CZ455, AN455, AH455)</f>
        <v>0</v>
      </c>
      <c r="L455">
        <f>IF(CZ455, AI455, AG455)</f>
        <v>0</v>
      </c>
      <c r="M455">
        <f>DB455 - IF(AU455&gt;1, L455*CV455*100.0/(AW455*DP455), 0)</f>
        <v>0</v>
      </c>
      <c r="N455">
        <f>((T455-J455/2)*M455-L455)/(T455+J455/2)</f>
        <v>0</v>
      </c>
      <c r="O455">
        <f>N455*(DI455+DJ455)/1000.0</f>
        <v>0</v>
      </c>
      <c r="P455">
        <f>(DB455 - IF(AU455&gt;1, L455*CV455*100.0/(AW455*DP455), 0))*(DI455+DJ455)/1000.0</f>
        <v>0</v>
      </c>
      <c r="Q455">
        <f>2.0/((1/S455-1/R455)+SIGN(S455)*SQRT((1/S455-1/R455)*(1/S455-1/R455) + 4*CW455/((CW455+1)*(CW455+1))*(2*1/S455*1/R455-1/R455*1/R455)))</f>
        <v>0</v>
      </c>
      <c r="R455">
        <f>IF(LEFT(CX455,1)&lt;&gt;"0",IF(LEFT(CX455,1)="1",3.0,CY455),$D$5+$E$5*(DP455*DI455/($K$5*1000))+$F$5*(DP455*DI455/($K$5*1000))*MAX(MIN(CV455,$J$5),$I$5)*MAX(MIN(CV455,$J$5),$I$5)+$G$5*MAX(MIN(CV455,$J$5),$I$5)*(DP455*DI455/($K$5*1000))+$H$5*(DP455*DI455/($K$5*1000))*(DP455*DI455/($K$5*1000)))</f>
        <v>0</v>
      </c>
      <c r="S455">
        <f>J455*(1000-(1000*0.61365*exp(17.502*W455/(240.97+W455))/(DI455+DJ455)+DD455)/2)/(1000*0.61365*exp(17.502*W455/(240.97+W455))/(DI455+DJ455)-DD455)</f>
        <v>0</v>
      </c>
      <c r="T455">
        <f>1/((CW455+1)/(Q455/1.6)+1/(R455/1.37)) + CW455/((CW455+1)/(Q455/1.6) + CW455/(R455/1.37))</f>
        <v>0</v>
      </c>
      <c r="U455">
        <f>(CR455*CU455)</f>
        <v>0</v>
      </c>
      <c r="V455">
        <f>(DK455+(U455+2*0.95*5.67E-8*(((DK455+$B$7)+273)^4-(DK455+273)^4)-44100*J455)/(1.84*29.3*R455+8*0.95*5.67E-8*(DK455+273)^3))</f>
        <v>0</v>
      </c>
      <c r="W455">
        <f>($C$7*DL455+$D$7*DM455+$E$7*V455)</f>
        <v>0</v>
      </c>
      <c r="X455">
        <f>0.61365*exp(17.502*W455/(240.97+W455))</f>
        <v>0</v>
      </c>
      <c r="Y455">
        <f>(Z455/AA455*100)</f>
        <v>0</v>
      </c>
      <c r="Z455">
        <f>DD455*(DI455+DJ455)/1000</f>
        <v>0</v>
      </c>
      <c r="AA455">
        <f>0.61365*exp(17.502*DK455/(240.97+DK455))</f>
        <v>0</v>
      </c>
      <c r="AB455">
        <f>(X455-DD455*(DI455+DJ455)/1000)</f>
        <v>0</v>
      </c>
      <c r="AC455">
        <f>(-J455*44100)</f>
        <v>0</v>
      </c>
      <c r="AD455">
        <f>2*29.3*R455*0.92*(DK455-W455)</f>
        <v>0</v>
      </c>
      <c r="AE455">
        <f>2*0.95*5.67E-8*(((DK455+$B$7)+273)^4-(W455+273)^4)</f>
        <v>0</v>
      </c>
      <c r="AF455">
        <f>U455+AE455+AC455+AD455</f>
        <v>0</v>
      </c>
      <c r="AG455">
        <f>DH455*AU455*(DC455-DB455*(1000-AU455*DE455)/(1000-AU455*DD455))/(100*CV455)</f>
        <v>0</v>
      </c>
      <c r="AH455">
        <f>1000*DH455*AU455*(DD455-DE455)/(100*CV455*(1000-AU455*DD455))</f>
        <v>0</v>
      </c>
      <c r="AI455">
        <f>(AJ455 - AK455 - DI455*1E3/(8.314*(DK455+273.15)) * AM455/DH455 * AL455) * DH455/(100*CV455) * (1000 - DE455)/1000</f>
        <v>0</v>
      </c>
      <c r="AJ455">
        <v>917.018893492328</v>
      </c>
      <c r="AK455">
        <v>857.571030303031</v>
      </c>
      <c r="AL455">
        <v>3.38298405275829</v>
      </c>
      <c r="AM455">
        <v>66.0504921813524</v>
      </c>
      <c r="AN455">
        <f>(AP455 - AO455 + DI455*1E3/(8.314*(DK455+273.15)) * AR455/DH455 * AQ455) * DH455/(100*CV455) * 1000/(1000 - AP455)</f>
        <v>0</v>
      </c>
      <c r="AO455">
        <v>18.748703969394</v>
      </c>
      <c r="AP455">
        <v>25.1588685314686</v>
      </c>
      <c r="AQ455">
        <v>-0.000399462735461624</v>
      </c>
      <c r="AR455">
        <v>92.47</v>
      </c>
      <c r="AS455">
        <v>0</v>
      </c>
      <c r="AT455">
        <v>0</v>
      </c>
      <c r="AU455">
        <f>IF(AS455*$H$13&gt;=AW455,1.0,(AW455/(AW455-AS455*$H$13)))</f>
        <v>0</v>
      </c>
      <c r="AV455">
        <f>(AU455-1)*100</f>
        <v>0</v>
      </c>
      <c r="AW455">
        <f>MAX(0,($B$13+$C$13*DP455)/(1+$D$13*DP455)*DI455/(DK455+273)*$E$13)</f>
        <v>0</v>
      </c>
      <c r="AX455" t="s">
        <v>418</v>
      </c>
      <c r="AY455" t="s">
        <v>418</v>
      </c>
      <c r="AZ455">
        <v>0</v>
      </c>
      <c r="BA455">
        <v>0</v>
      </c>
      <c r="BB455">
        <f>1-AZ455/BA455</f>
        <v>0</v>
      </c>
      <c r="BC455">
        <v>0</v>
      </c>
      <c r="BD455" t="s">
        <v>418</v>
      </c>
      <c r="BE455" t="s">
        <v>418</v>
      </c>
      <c r="BF455">
        <v>0</v>
      </c>
      <c r="BG455">
        <v>0</v>
      </c>
      <c r="BH455">
        <f>1-BF455/BG455</f>
        <v>0</v>
      </c>
      <c r="BI455">
        <v>0.5</v>
      </c>
      <c r="BJ455">
        <f>CS455</f>
        <v>0</v>
      </c>
      <c r="BK455">
        <f>L455</f>
        <v>0</v>
      </c>
      <c r="BL455">
        <f>BH455*BI455*BJ455</f>
        <v>0</v>
      </c>
      <c r="BM455">
        <f>(BK455-BC455)/BJ455</f>
        <v>0</v>
      </c>
      <c r="BN455">
        <f>(BA455-BG455)/BG455</f>
        <v>0</v>
      </c>
      <c r="BO455">
        <f>AZ455/(BB455+AZ455/BG455)</f>
        <v>0</v>
      </c>
      <c r="BP455" t="s">
        <v>418</v>
      </c>
      <c r="BQ455">
        <v>0</v>
      </c>
      <c r="BR455">
        <f>IF(BQ455&lt;&gt;0, BQ455, BO455)</f>
        <v>0</v>
      </c>
      <c r="BS455">
        <f>1-BR455/BG455</f>
        <v>0</v>
      </c>
      <c r="BT455">
        <f>(BG455-BF455)/(BG455-BR455)</f>
        <v>0</v>
      </c>
      <c r="BU455">
        <f>(BA455-BG455)/(BA455-BR455)</f>
        <v>0</v>
      </c>
      <c r="BV455">
        <f>(BG455-BF455)/(BG455-AZ455)</f>
        <v>0</v>
      </c>
      <c r="BW455">
        <f>(BA455-BG455)/(BA455-AZ455)</f>
        <v>0</v>
      </c>
      <c r="BX455">
        <f>(BT455*BR455/BF455)</f>
        <v>0</v>
      </c>
      <c r="BY455">
        <f>(1-BX455)</f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f>$B$11*DQ455+$C$11*DR455+$F$11*EC455*(1-EF455)</f>
        <v>0</v>
      </c>
      <c r="CS455">
        <f>CR455*CT455</f>
        <v>0</v>
      </c>
      <c r="CT455">
        <f>($B$11*$D$9+$C$11*$D$9+$F$11*((EP455+EH455)/MAX(EP455+EH455+EQ455, 0.1)*$I$9+EQ455/MAX(EP455+EH455+EQ455, 0.1)*$J$9))/($B$11+$C$11+$F$11)</f>
        <v>0</v>
      </c>
      <c r="CU455">
        <f>($B$11*$K$9+$C$11*$K$9+$F$11*((EP455+EH455)/MAX(EP455+EH455+EQ455, 0.1)*$P$9+EQ455/MAX(EP455+EH455+EQ455, 0.1)*$Q$9))/($B$11+$C$11+$F$11)</f>
        <v>0</v>
      </c>
      <c r="CV455">
        <v>6</v>
      </c>
      <c r="CW455">
        <v>0.5</v>
      </c>
      <c r="CX455" t="s">
        <v>419</v>
      </c>
      <c r="CY455">
        <v>2</v>
      </c>
      <c r="CZ455" t="b">
        <v>1</v>
      </c>
      <c r="DA455">
        <v>1659029794.61852</v>
      </c>
      <c r="DB455">
        <v>812.931777777778</v>
      </c>
      <c r="DC455">
        <v>883.942111111111</v>
      </c>
      <c r="DD455">
        <v>25.1718481481482</v>
      </c>
      <c r="DE455">
        <v>18.7683259259259</v>
      </c>
      <c r="DF455">
        <v>804.075703703704</v>
      </c>
      <c r="DG455">
        <v>24.649437037037</v>
      </c>
      <c r="DH455">
        <v>500.079481481481</v>
      </c>
      <c r="DI455">
        <v>90.3662148148148</v>
      </c>
      <c r="DJ455">
        <v>0.0463837259259259</v>
      </c>
      <c r="DK455">
        <v>27.3587518518518</v>
      </c>
      <c r="DL455">
        <v>27.4578185185185</v>
      </c>
      <c r="DM455">
        <v>999.9</v>
      </c>
      <c r="DN455">
        <v>0</v>
      </c>
      <c r="DO455">
        <v>0</v>
      </c>
      <c r="DP455">
        <v>10004.6296296296</v>
      </c>
      <c r="DQ455">
        <v>0</v>
      </c>
      <c r="DR455">
        <v>18.0938</v>
      </c>
      <c r="DS455">
        <v>-71.0103814814815</v>
      </c>
      <c r="DT455">
        <v>833.923111111111</v>
      </c>
      <c r="DU455">
        <v>900.849296296296</v>
      </c>
      <c r="DV455">
        <v>6.40353518518518</v>
      </c>
      <c r="DW455">
        <v>883.942111111111</v>
      </c>
      <c r="DX455">
        <v>18.7683259259259</v>
      </c>
      <c r="DY455">
        <v>2.27468407407407</v>
      </c>
      <c r="DZ455">
        <v>1.69602185185185</v>
      </c>
      <c r="EA455">
        <v>19.4982518518519</v>
      </c>
      <c r="EB455">
        <v>14.860062962963</v>
      </c>
      <c r="EC455">
        <v>2000.01407407407</v>
      </c>
      <c r="ED455">
        <v>0.979998037037037</v>
      </c>
      <c r="EE455">
        <v>0.0200021148148148</v>
      </c>
      <c r="EF455">
        <v>0</v>
      </c>
      <c r="EG455">
        <v>828.713037037037</v>
      </c>
      <c r="EH455">
        <v>5.00063</v>
      </c>
      <c r="EI455">
        <v>16351.9888888889</v>
      </c>
      <c r="EJ455">
        <v>17257.0111111111</v>
      </c>
      <c r="EK455">
        <v>38.5</v>
      </c>
      <c r="EL455">
        <v>38.5459259259259</v>
      </c>
      <c r="EM455">
        <v>38</v>
      </c>
      <c r="EN455">
        <v>37.875</v>
      </c>
      <c r="EO455">
        <v>39.5</v>
      </c>
      <c r="EP455">
        <v>1955.11259259259</v>
      </c>
      <c r="EQ455">
        <v>39.9007407407407</v>
      </c>
      <c r="ER455">
        <v>0</v>
      </c>
      <c r="ES455">
        <v>1659029800.9</v>
      </c>
      <c r="ET455">
        <v>0</v>
      </c>
      <c r="EU455">
        <v>828.728769230769</v>
      </c>
      <c r="EV455">
        <v>-2.12485468571797</v>
      </c>
      <c r="EW455">
        <v>-37.6068377332849</v>
      </c>
      <c r="EX455">
        <v>16351.9846153846</v>
      </c>
      <c r="EY455">
        <v>15</v>
      </c>
      <c r="EZ455">
        <v>0</v>
      </c>
      <c r="FA455" t="s">
        <v>420</v>
      </c>
      <c r="FB455">
        <v>1657551626.5</v>
      </c>
      <c r="FC455">
        <v>1657551629</v>
      </c>
      <c r="FD455">
        <v>0</v>
      </c>
      <c r="FE455">
        <v>0.403</v>
      </c>
      <c r="FF455">
        <v>0.009</v>
      </c>
      <c r="FG455">
        <v>9.41</v>
      </c>
      <c r="FH455">
        <v>0.087</v>
      </c>
      <c r="FI455">
        <v>417</v>
      </c>
      <c r="FJ455">
        <v>17</v>
      </c>
      <c r="FK455">
        <v>1.61</v>
      </c>
      <c r="FL455">
        <v>0.59</v>
      </c>
      <c r="FM455">
        <v>-70.7302195121951</v>
      </c>
      <c r="FN455">
        <v>-4.83843344947746</v>
      </c>
      <c r="FO455">
        <v>0.637625136152443</v>
      </c>
      <c r="FP455">
        <v>0</v>
      </c>
      <c r="FQ455">
        <v>828.836882352941</v>
      </c>
      <c r="FR455">
        <v>-1.71138272950615</v>
      </c>
      <c r="FS455">
        <v>0.258799577768756</v>
      </c>
      <c r="FT455">
        <v>0</v>
      </c>
      <c r="FU455">
        <v>6.39884707317073</v>
      </c>
      <c r="FV455">
        <v>0.0900677351916441</v>
      </c>
      <c r="FW455">
        <v>0.0108865892537567</v>
      </c>
      <c r="FX455">
        <v>1</v>
      </c>
      <c r="FY455">
        <v>1</v>
      </c>
      <c r="FZ455">
        <v>3</v>
      </c>
      <c r="GA455" t="s">
        <v>421</v>
      </c>
      <c r="GB455">
        <v>2.97328</v>
      </c>
      <c r="GC455">
        <v>2.69982</v>
      </c>
      <c r="GD455">
        <v>0.148062</v>
      </c>
      <c r="GE455">
        <v>0.157159</v>
      </c>
      <c r="GF455">
        <v>0.106486</v>
      </c>
      <c r="GG455">
        <v>0.0876862</v>
      </c>
      <c r="GH455">
        <v>33169.5</v>
      </c>
      <c r="GI455">
        <v>35880.6</v>
      </c>
      <c r="GJ455">
        <v>35281.5</v>
      </c>
      <c r="GK455">
        <v>38608.7</v>
      </c>
      <c r="GL455">
        <v>44695.1</v>
      </c>
      <c r="GM455">
        <v>50873.8</v>
      </c>
      <c r="GN455">
        <v>55152.5</v>
      </c>
      <c r="GO455">
        <v>61926.7</v>
      </c>
      <c r="GP455">
        <v>1.989</v>
      </c>
      <c r="GQ455">
        <v>1.846</v>
      </c>
      <c r="GR455">
        <v>0.127554</v>
      </c>
      <c r="GS455">
        <v>0</v>
      </c>
      <c r="GT455">
        <v>25.2969</v>
      </c>
      <c r="GU455">
        <v>999.9</v>
      </c>
      <c r="GV455">
        <v>55.39</v>
      </c>
      <c r="GW455">
        <v>29.265</v>
      </c>
      <c r="GX455">
        <v>25.0294</v>
      </c>
      <c r="GY455">
        <v>55.5155</v>
      </c>
      <c r="GZ455">
        <v>43.0248</v>
      </c>
      <c r="HA455">
        <v>1</v>
      </c>
      <c r="HB455">
        <v>-0.037439</v>
      </c>
      <c r="HC455">
        <v>0.173856</v>
      </c>
      <c r="HD455">
        <v>20.113</v>
      </c>
      <c r="HE455">
        <v>5.19573</v>
      </c>
      <c r="HF455">
        <v>12.004</v>
      </c>
      <c r="HG455">
        <v>4.9748</v>
      </c>
      <c r="HH455">
        <v>3.293</v>
      </c>
      <c r="HI455">
        <v>9999</v>
      </c>
      <c r="HJ455">
        <v>9999</v>
      </c>
      <c r="HK455">
        <v>9999</v>
      </c>
      <c r="HL455">
        <v>629.3</v>
      </c>
      <c r="HM455">
        <v>1.86313</v>
      </c>
      <c r="HN455">
        <v>1.86804</v>
      </c>
      <c r="HO455">
        <v>1.86783</v>
      </c>
      <c r="HP455">
        <v>1.86902</v>
      </c>
      <c r="HQ455">
        <v>1.86981</v>
      </c>
      <c r="HR455">
        <v>1.86584</v>
      </c>
      <c r="HS455">
        <v>1.86691</v>
      </c>
      <c r="HT455">
        <v>1.86829</v>
      </c>
      <c r="HU455">
        <v>5</v>
      </c>
      <c r="HV455">
        <v>0</v>
      </c>
      <c r="HW455">
        <v>0</v>
      </c>
      <c r="HX455">
        <v>0</v>
      </c>
      <c r="HY455" t="s">
        <v>422</v>
      </c>
      <c r="HZ455" t="s">
        <v>423</v>
      </c>
      <c r="IA455" t="s">
        <v>424</v>
      </c>
      <c r="IB455" t="s">
        <v>424</v>
      </c>
      <c r="IC455" t="s">
        <v>424</v>
      </c>
      <c r="ID455" t="s">
        <v>424</v>
      </c>
      <c r="IE455">
        <v>0</v>
      </c>
      <c r="IF455">
        <v>100</v>
      </c>
      <c r="IG455">
        <v>100</v>
      </c>
      <c r="IH455">
        <v>8.998</v>
      </c>
      <c r="II455">
        <v>0.5218</v>
      </c>
      <c r="IJ455">
        <v>4.02706509432224</v>
      </c>
      <c r="IK455">
        <v>0.00601174518973114</v>
      </c>
      <c r="IL455">
        <v>2.77886958061485e-07</v>
      </c>
      <c r="IM455">
        <v>-3.54636231360687e-10</v>
      </c>
      <c r="IN455">
        <v>-0.0404303883988718</v>
      </c>
      <c r="IO455">
        <v>-0.0177815531441476</v>
      </c>
      <c r="IP455">
        <v>0.00205572605671414</v>
      </c>
      <c r="IQ455">
        <v>-1.65519735432211e-05</v>
      </c>
      <c r="IR455">
        <v>-4</v>
      </c>
      <c r="IS455">
        <v>1848</v>
      </c>
      <c r="IT455">
        <v>1</v>
      </c>
      <c r="IU455">
        <v>25</v>
      </c>
      <c r="IV455">
        <v>24636.3</v>
      </c>
      <c r="IW455">
        <v>24636.2</v>
      </c>
      <c r="IX455">
        <v>1.92627</v>
      </c>
      <c r="IY455">
        <v>2.60254</v>
      </c>
      <c r="IZ455">
        <v>1.54785</v>
      </c>
      <c r="JA455">
        <v>2.30347</v>
      </c>
      <c r="JB455">
        <v>1.34644</v>
      </c>
      <c r="JC455">
        <v>2.41577</v>
      </c>
      <c r="JD455">
        <v>33.6029</v>
      </c>
      <c r="JE455">
        <v>24.2188</v>
      </c>
      <c r="JF455">
        <v>18</v>
      </c>
      <c r="JG455">
        <v>503.253</v>
      </c>
      <c r="JH455">
        <v>411.031</v>
      </c>
      <c r="JI455">
        <v>24.9999</v>
      </c>
      <c r="JJ455">
        <v>26.7252</v>
      </c>
      <c r="JK455">
        <v>30.0002</v>
      </c>
      <c r="JL455">
        <v>26.6568</v>
      </c>
      <c r="JM455">
        <v>26.5975</v>
      </c>
      <c r="JN455">
        <v>38.671</v>
      </c>
      <c r="JO455">
        <v>31.9159</v>
      </c>
      <c r="JP455">
        <v>72.2109</v>
      </c>
      <c r="JQ455">
        <v>25</v>
      </c>
      <c r="JR455">
        <v>925.868</v>
      </c>
      <c r="JS455">
        <v>18.762</v>
      </c>
      <c r="JT455">
        <v>102.308</v>
      </c>
      <c r="JU455">
        <v>103.078</v>
      </c>
    </row>
    <row r="456" spans="1:281">
      <c r="A456">
        <v>440</v>
      </c>
      <c r="B456">
        <v>1659029807.1</v>
      </c>
      <c r="C456">
        <v>6124</v>
      </c>
      <c r="D456" t="s">
        <v>1308</v>
      </c>
      <c r="E456" t="s">
        <v>1309</v>
      </c>
      <c r="F456">
        <v>5</v>
      </c>
      <c r="G456" t="s">
        <v>1199</v>
      </c>
      <c r="H456" t="s">
        <v>417</v>
      </c>
      <c r="I456">
        <v>1659029799.33214</v>
      </c>
      <c r="J456">
        <f>(K456)/1000</f>
        <v>0</v>
      </c>
      <c r="K456">
        <f>IF(CZ456, AN456, AH456)</f>
        <v>0</v>
      </c>
      <c r="L456">
        <f>IF(CZ456, AI456, AG456)</f>
        <v>0</v>
      </c>
      <c r="M456">
        <f>DB456 - IF(AU456&gt;1, L456*CV456*100.0/(AW456*DP456), 0)</f>
        <v>0</v>
      </c>
      <c r="N456">
        <f>((T456-J456/2)*M456-L456)/(T456+J456/2)</f>
        <v>0</v>
      </c>
      <c r="O456">
        <f>N456*(DI456+DJ456)/1000.0</f>
        <v>0</v>
      </c>
      <c r="P456">
        <f>(DB456 - IF(AU456&gt;1, L456*CV456*100.0/(AW456*DP456), 0))*(DI456+DJ456)/1000.0</f>
        <v>0</v>
      </c>
      <c r="Q456">
        <f>2.0/((1/S456-1/R456)+SIGN(S456)*SQRT((1/S456-1/R456)*(1/S456-1/R456) + 4*CW456/((CW456+1)*(CW456+1))*(2*1/S456*1/R456-1/R456*1/R456)))</f>
        <v>0</v>
      </c>
      <c r="R456">
        <f>IF(LEFT(CX456,1)&lt;&gt;"0",IF(LEFT(CX456,1)="1",3.0,CY456),$D$5+$E$5*(DP456*DI456/($K$5*1000))+$F$5*(DP456*DI456/($K$5*1000))*MAX(MIN(CV456,$J$5),$I$5)*MAX(MIN(CV456,$J$5),$I$5)+$G$5*MAX(MIN(CV456,$J$5),$I$5)*(DP456*DI456/($K$5*1000))+$H$5*(DP456*DI456/($K$5*1000))*(DP456*DI456/($K$5*1000)))</f>
        <v>0</v>
      </c>
      <c r="S456">
        <f>J456*(1000-(1000*0.61365*exp(17.502*W456/(240.97+W456))/(DI456+DJ456)+DD456)/2)/(1000*0.61365*exp(17.502*W456/(240.97+W456))/(DI456+DJ456)-DD456)</f>
        <v>0</v>
      </c>
      <c r="T456">
        <f>1/((CW456+1)/(Q456/1.6)+1/(R456/1.37)) + CW456/((CW456+1)/(Q456/1.6) + CW456/(R456/1.37))</f>
        <v>0</v>
      </c>
      <c r="U456">
        <f>(CR456*CU456)</f>
        <v>0</v>
      </c>
      <c r="V456">
        <f>(DK456+(U456+2*0.95*5.67E-8*(((DK456+$B$7)+273)^4-(DK456+273)^4)-44100*J456)/(1.84*29.3*R456+8*0.95*5.67E-8*(DK456+273)^3))</f>
        <v>0</v>
      </c>
      <c r="W456">
        <f>($C$7*DL456+$D$7*DM456+$E$7*V456)</f>
        <v>0</v>
      </c>
      <c r="X456">
        <f>0.61365*exp(17.502*W456/(240.97+W456))</f>
        <v>0</v>
      </c>
      <c r="Y456">
        <f>(Z456/AA456*100)</f>
        <v>0</v>
      </c>
      <c r="Z456">
        <f>DD456*(DI456+DJ456)/1000</f>
        <v>0</v>
      </c>
      <c r="AA456">
        <f>0.61365*exp(17.502*DK456/(240.97+DK456))</f>
        <v>0</v>
      </c>
      <c r="AB456">
        <f>(X456-DD456*(DI456+DJ456)/1000)</f>
        <v>0</v>
      </c>
      <c r="AC456">
        <f>(-J456*44100)</f>
        <v>0</v>
      </c>
      <c r="AD456">
        <f>2*29.3*R456*0.92*(DK456-W456)</f>
        <v>0</v>
      </c>
      <c r="AE456">
        <f>2*0.95*5.67E-8*(((DK456+$B$7)+273)^4-(W456+273)^4)</f>
        <v>0</v>
      </c>
      <c r="AF456">
        <f>U456+AE456+AC456+AD456</f>
        <v>0</v>
      </c>
      <c r="AG456">
        <f>DH456*AU456*(DC456-DB456*(1000-AU456*DE456)/(1000-AU456*DD456))/(100*CV456)</f>
        <v>0</v>
      </c>
      <c r="AH456">
        <f>1000*DH456*AU456*(DD456-DE456)/(100*CV456*(1000-AU456*DD456))</f>
        <v>0</v>
      </c>
      <c r="AI456">
        <f>(AJ456 - AK456 - DI456*1E3/(8.314*(DK456+273.15)) * AM456/DH456 * AL456) * DH456/(100*CV456) * (1000 - DE456)/1000</f>
        <v>0</v>
      </c>
      <c r="AJ456">
        <v>934.365860572521</v>
      </c>
      <c r="AK456">
        <v>874.825448484848</v>
      </c>
      <c r="AL456">
        <v>3.49412456740734</v>
      </c>
      <c r="AM456">
        <v>66.0504921813524</v>
      </c>
      <c r="AN456">
        <f>(AP456 - AO456 + DI456*1E3/(8.314*(DK456+273.15)) * AR456/DH456 * AQ456) * DH456/(100*CV456) * 1000/(1000 - AP456)</f>
        <v>0</v>
      </c>
      <c r="AO456">
        <v>18.7471401539394</v>
      </c>
      <c r="AP456">
        <v>25.167413986014</v>
      </c>
      <c r="AQ456">
        <v>-0.000485672727265156</v>
      </c>
      <c r="AR456">
        <v>92.47</v>
      </c>
      <c r="AS456">
        <v>0</v>
      </c>
      <c r="AT456">
        <v>0</v>
      </c>
      <c r="AU456">
        <f>IF(AS456*$H$13&gt;=AW456,1.0,(AW456/(AW456-AS456*$H$13)))</f>
        <v>0</v>
      </c>
      <c r="AV456">
        <f>(AU456-1)*100</f>
        <v>0</v>
      </c>
      <c r="AW456">
        <f>MAX(0,($B$13+$C$13*DP456)/(1+$D$13*DP456)*DI456/(DK456+273)*$E$13)</f>
        <v>0</v>
      </c>
      <c r="AX456" t="s">
        <v>418</v>
      </c>
      <c r="AY456" t="s">
        <v>418</v>
      </c>
      <c r="AZ456">
        <v>0</v>
      </c>
      <c r="BA456">
        <v>0</v>
      </c>
      <c r="BB456">
        <f>1-AZ456/BA456</f>
        <v>0</v>
      </c>
      <c r="BC456">
        <v>0</v>
      </c>
      <c r="BD456" t="s">
        <v>418</v>
      </c>
      <c r="BE456" t="s">
        <v>418</v>
      </c>
      <c r="BF456">
        <v>0</v>
      </c>
      <c r="BG456">
        <v>0</v>
      </c>
      <c r="BH456">
        <f>1-BF456/BG456</f>
        <v>0</v>
      </c>
      <c r="BI456">
        <v>0.5</v>
      </c>
      <c r="BJ456">
        <f>CS456</f>
        <v>0</v>
      </c>
      <c r="BK456">
        <f>L456</f>
        <v>0</v>
      </c>
      <c r="BL456">
        <f>BH456*BI456*BJ456</f>
        <v>0</v>
      </c>
      <c r="BM456">
        <f>(BK456-BC456)/BJ456</f>
        <v>0</v>
      </c>
      <c r="BN456">
        <f>(BA456-BG456)/BG456</f>
        <v>0</v>
      </c>
      <c r="BO456">
        <f>AZ456/(BB456+AZ456/BG456)</f>
        <v>0</v>
      </c>
      <c r="BP456" t="s">
        <v>418</v>
      </c>
      <c r="BQ456">
        <v>0</v>
      </c>
      <c r="BR456">
        <f>IF(BQ456&lt;&gt;0, BQ456, BO456)</f>
        <v>0</v>
      </c>
      <c r="BS456">
        <f>1-BR456/BG456</f>
        <v>0</v>
      </c>
      <c r="BT456">
        <f>(BG456-BF456)/(BG456-BR456)</f>
        <v>0</v>
      </c>
      <c r="BU456">
        <f>(BA456-BG456)/(BA456-BR456)</f>
        <v>0</v>
      </c>
      <c r="BV456">
        <f>(BG456-BF456)/(BG456-AZ456)</f>
        <v>0</v>
      </c>
      <c r="BW456">
        <f>(BA456-BG456)/(BA456-AZ456)</f>
        <v>0</v>
      </c>
      <c r="BX456">
        <f>(BT456*BR456/BF456)</f>
        <v>0</v>
      </c>
      <c r="BY456">
        <f>(1-BX456)</f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f>$B$11*DQ456+$C$11*DR456+$F$11*EC456*(1-EF456)</f>
        <v>0</v>
      </c>
      <c r="CS456">
        <f>CR456*CT456</f>
        <v>0</v>
      </c>
      <c r="CT456">
        <f>($B$11*$D$9+$C$11*$D$9+$F$11*((EP456+EH456)/MAX(EP456+EH456+EQ456, 0.1)*$I$9+EQ456/MAX(EP456+EH456+EQ456, 0.1)*$J$9))/($B$11+$C$11+$F$11)</f>
        <v>0</v>
      </c>
      <c r="CU456">
        <f>($B$11*$K$9+$C$11*$K$9+$F$11*((EP456+EH456)/MAX(EP456+EH456+EQ456, 0.1)*$P$9+EQ456/MAX(EP456+EH456+EQ456, 0.1)*$Q$9))/($B$11+$C$11+$F$11)</f>
        <v>0</v>
      </c>
      <c r="CV456">
        <v>6</v>
      </c>
      <c r="CW456">
        <v>0.5</v>
      </c>
      <c r="CX456" t="s">
        <v>419</v>
      </c>
      <c r="CY456">
        <v>2</v>
      </c>
      <c r="CZ456" t="b">
        <v>1</v>
      </c>
      <c r="DA456">
        <v>1659029799.33214</v>
      </c>
      <c r="DB456">
        <v>828.503857142857</v>
      </c>
      <c r="DC456">
        <v>899.927071428571</v>
      </c>
      <c r="DD456">
        <v>25.1669964285714</v>
      </c>
      <c r="DE456">
        <v>18.7570142857143</v>
      </c>
      <c r="DF456">
        <v>819.558642857143</v>
      </c>
      <c r="DG456">
        <v>24.6448321428571</v>
      </c>
      <c r="DH456">
        <v>500.069107142857</v>
      </c>
      <c r="DI456">
        <v>90.3660071428571</v>
      </c>
      <c r="DJ456">
        <v>0.0464416107142857</v>
      </c>
      <c r="DK456">
        <v>27.3554571428571</v>
      </c>
      <c r="DL456">
        <v>27.4356357142857</v>
      </c>
      <c r="DM456">
        <v>999.9</v>
      </c>
      <c r="DN456">
        <v>0</v>
      </c>
      <c r="DO456">
        <v>0</v>
      </c>
      <c r="DP456">
        <v>9992.67857142857</v>
      </c>
      <c r="DQ456">
        <v>0</v>
      </c>
      <c r="DR456">
        <v>18.0938</v>
      </c>
      <c r="DS456">
        <v>-71.4232285714286</v>
      </c>
      <c r="DT456">
        <v>849.893107142857</v>
      </c>
      <c r="DU456">
        <v>917.1295</v>
      </c>
      <c r="DV456">
        <v>6.40998857142857</v>
      </c>
      <c r="DW456">
        <v>899.927071428571</v>
      </c>
      <c r="DX456">
        <v>18.7570142857143</v>
      </c>
      <c r="DY456">
        <v>2.27424107142857</v>
      </c>
      <c r="DZ456">
        <v>1.69499678571429</v>
      </c>
      <c r="EA456">
        <v>19.4951071428571</v>
      </c>
      <c r="EB456">
        <v>14.8506785714286</v>
      </c>
      <c r="EC456">
        <v>2000.00285714286</v>
      </c>
      <c r="ED456">
        <v>0.979999392857143</v>
      </c>
      <c r="EE456">
        <v>0.0200007928571429</v>
      </c>
      <c r="EF456">
        <v>0</v>
      </c>
      <c r="EG456">
        <v>828.527892857143</v>
      </c>
      <c r="EH456">
        <v>5.00063</v>
      </c>
      <c r="EI456">
        <v>16348.0678571429</v>
      </c>
      <c r="EJ456">
        <v>17256.9214285714</v>
      </c>
      <c r="EK456">
        <v>38.5</v>
      </c>
      <c r="EL456">
        <v>38.5465</v>
      </c>
      <c r="EM456">
        <v>38</v>
      </c>
      <c r="EN456">
        <v>37.875</v>
      </c>
      <c r="EO456">
        <v>39.5</v>
      </c>
      <c r="EP456">
        <v>1955.10464285714</v>
      </c>
      <c r="EQ456">
        <v>39.8982142857143</v>
      </c>
      <c r="ER456">
        <v>0</v>
      </c>
      <c r="ES456">
        <v>1659029806.3</v>
      </c>
      <c r="ET456">
        <v>0</v>
      </c>
      <c r="EU456">
        <v>828.47892</v>
      </c>
      <c r="EV456">
        <v>-3.56899999545476</v>
      </c>
      <c r="EW456">
        <v>-60.8307694136132</v>
      </c>
      <c r="EX456">
        <v>16347.072</v>
      </c>
      <c r="EY456">
        <v>15</v>
      </c>
      <c r="EZ456">
        <v>0</v>
      </c>
      <c r="FA456" t="s">
        <v>420</v>
      </c>
      <c r="FB456">
        <v>1657551626.5</v>
      </c>
      <c r="FC456">
        <v>1657551629</v>
      </c>
      <c r="FD456">
        <v>0</v>
      </c>
      <c r="FE456">
        <v>0.403</v>
      </c>
      <c r="FF456">
        <v>0.009</v>
      </c>
      <c r="FG456">
        <v>9.41</v>
      </c>
      <c r="FH456">
        <v>0.087</v>
      </c>
      <c r="FI456">
        <v>417</v>
      </c>
      <c r="FJ456">
        <v>17</v>
      </c>
      <c r="FK456">
        <v>1.61</v>
      </c>
      <c r="FL456">
        <v>0.59</v>
      </c>
      <c r="FM456">
        <v>-71.1273658536585</v>
      </c>
      <c r="FN456">
        <v>-3.74679930313592</v>
      </c>
      <c r="FO456">
        <v>0.524019266825905</v>
      </c>
      <c r="FP456">
        <v>0</v>
      </c>
      <c r="FQ456">
        <v>828.660882352941</v>
      </c>
      <c r="FR456">
        <v>-2.32864781633276</v>
      </c>
      <c r="FS456">
        <v>0.307725982453256</v>
      </c>
      <c r="FT456">
        <v>0</v>
      </c>
      <c r="FU456">
        <v>6.40466585365854</v>
      </c>
      <c r="FV456">
        <v>0.0884916376306629</v>
      </c>
      <c r="FW456">
        <v>0.0107588386751136</v>
      </c>
      <c r="FX456">
        <v>1</v>
      </c>
      <c r="FY456">
        <v>1</v>
      </c>
      <c r="FZ456">
        <v>3</v>
      </c>
      <c r="GA456" t="s">
        <v>421</v>
      </c>
      <c r="GB456">
        <v>2.97417</v>
      </c>
      <c r="GC456">
        <v>2.70049</v>
      </c>
      <c r="GD456">
        <v>0.150035</v>
      </c>
      <c r="GE456">
        <v>0.159176</v>
      </c>
      <c r="GF456">
        <v>0.106498</v>
      </c>
      <c r="GG456">
        <v>0.0876989</v>
      </c>
      <c r="GH456">
        <v>33092.2</v>
      </c>
      <c r="GI456">
        <v>35794.6</v>
      </c>
      <c r="GJ456">
        <v>35281</v>
      </c>
      <c r="GK456">
        <v>38608.5</v>
      </c>
      <c r="GL456">
        <v>44693.9</v>
      </c>
      <c r="GM456">
        <v>50872.8</v>
      </c>
      <c r="GN456">
        <v>55151.7</v>
      </c>
      <c r="GO456">
        <v>61926.2</v>
      </c>
      <c r="GP456">
        <v>1.9888</v>
      </c>
      <c r="GQ456">
        <v>1.8458</v>
      </c>
      <c r="GR456">
        <v>0.12964</v>
      </c>
      <c r="GS456">
        <v>0</v>
      </c>
      <c r="GT456">
        <v>25.2969</v>
      </c>
      <c r="GU456">
        <v>999.9</v>
      </c>
      <c r="GV456">
        <v>55.414</v>
      </c>
      <c r="GW456">
        <v>29.275</v>
      </c>
      <c r="GX456">
        <v>25.058</v>
      </c>
      <c r="GY456">
        <v>55.9755</v>
      </c>
      <c r="GZ456">
        <v>43.0929</v>
      </c>
      <c r="HA456">
        <v>1</v>
      </c>
      <c r="HB456">
        <v>-0.0371138</v>
      </c>
      <c r="HC456">
        <v>0.173203</v>
      </c>
      <c r="HD456">
        <v>20.1137</v>
      </c>
      <c r="HE456">
        <v>5.20052</v>
      </c>
      <c r="HF456">
        <v>12.0052</v>
      </c>
      <c r="HG456">
        <v>4.976</v>
      </c>
      <c r="HH456">
        <v>3.2938</v>
      </c>
      <c r="HI456">
        <v>9999</v>
      </c>
      <c r="HJ456">
        <v>9999</v>
      </c>
      <c r="HK456">
        <v>9999</v>
      </c>
      <c r="HL456">
        <v>629.3</v>
      </c>
      <c r="HM456">
        <v>1.86313</v>
      </c>
      <c r="HN456">
        <v>1.86804</v>
      </c>
      <c r="HO456">
        <v>1.86783</v>
      </c>
      <c r="HP456">
        <v>1.86902</v>
      </c>
      <c r="HQ456">
        <v>1.86978</v>
      </c>
      <c r="HR456">
        <v>1.8659</v>
      </c>
      <c r="HS456">
        <v>1.86691</v>
      </c>
      <c r="HT456">
        <v>1.86829</v>
      </c>
      <c r="HU456">
        <v>5</v>
      </c>
      <c r="HV456">
        <v>0</v>
      </c>
      <c r="HW456">
        <v>0</v>
      </c>
      <c r="HX456">
        <v>0</v>
      </c>
      <c r="HY456" t="s">
        <v>422</v>
      </c>
      <c r="HZ456" t="s">
        <v>423</v>
      </c>
      <c r="IA456" t="s">
        <v>424</v>
      </c>
      <c r="IB456" t="s">
        <v>424</v>
      </c>
      <c r="IC456" t="s">
        <v>424</v>
      </c>
      <c r="ID456" t="s">
        <v>424</v>
      </c>
      <c r="IE456">
        <v>0</v>
      </c>
      <c r="IF456">
        <v>100</v>
      </c>
      <c r="IG456">
        <v>100</v>
      </c>
      <c r="IH456">
        <v>9.093</v>
      </c>
      <c r="II456">
        <v>0.522</v>
      </c>
      <c r="IJ456">
        <v>4.02706509432224</v>
      </c>
      <c r="IK456">
        <v>0.00601174518973114</v>
      </c>
      <c r="IL456">
        <v>2.77886958061485e-07</v>
      </c>
      <c r="IM456">
        <v>-3.54636231360687e-10</v>
      </c>
      <c r="IN456">
        <v>-0.0404303883988718</v>
      </c>
      <c r="IO456">
        <v>-0.0177815531441476</v>
      </c>
      <c r="IP456">
        <v>0.00205572605671414</v>
      </c>
      <c r="IQ456">
        <v>-1.65519735432211e-05</v>
      </c>
      <c r="IR456">
        <v>-4</v>
      </c>
      <c r="IS456">
        <v>1848</v>
      </c>
      <c r="IT456">
        <v>1</v>
      </c>
      <c r="IU456">
        <v>25</v>
      </c>
      <c r="IV456">
        <v>24636.3</v>
      </c>
      <c r="IW456">
        <v>24636.3</v>
      </c>
      <c r="IX456">
        <v>1.95679</v>
      </c>
      <c r="IY456">
        <v>2.60742</v>
      </c>
      <c r="IZ456">
        <v>1.54785</v>
      </c>
      <c r="JA456">
        <v>2.30347</v>
      </c>
      <c r="JB456">
        <v>1.34644</v>
      </c>
      <c r="JC456">
        <v>2.36694</v>
      </c>
      <c r="JD456">
        <v>33.6029</v>
      </c>
      <c r="JE456">
        <v>24.2188</v>
      </c>
      <c r="JF456">
        <v>18</v>
      </c>
      <c r="JG456">
        <v>503.12</v>
      </c>
      <c r="JH456">
        <v>410.921</v>
      </c>
      <c r="JI456">
        <v>24.9998</v>
      </c>
      <c r="JJ456">
        <v>26.7274</v>
      </c>
      <c r="JK456">
        <v>30</v>
      </c>
      <c r="JL456">
        <v>26.6568</v>
      </c>
      <c r="JM456">
        <v>26.5975</v>
      </c>
      <c r="JN456">
        <v>39.2174</v>
      </c>
      <c r="JO456">
        <v>31.9159</v>
      </c>
      <c r="JP456">
        <v>72.2109</v>
      </c>
      <c r="JQ456">
        <v>25</v>
      </c>
      <c r="JR456">
        <v>939.41</v>
      </c>
      <c r="JS456">
        <v>18.7526</v>
      </c>
      <c r="JT456">
        <v>102.307</v>
      </c>
      <c r="JU456">
        <v>103.077</v>
      </c>
    </row>
    <row r="457" spans="1:281">
      <c r="A457">
        <v>441</v>
      </c>
      <c r="B457">
        <v>1659029812.1</v>
      </c>
      <c r="C457">
        <v>6129</v>
      </c>
      <c r="D457" t="s">
        <v>1310</v>
      </c>
      <c r="E457" t="s">
        <v>1311</v>
      </c>
      <c r="F457">
        <v>5</v>
      </c>
      <c r="G457" t="s">
        <v>1199</v>
      </c>
      <c r="H457" t="s">
        <v>417</v>
      </c>
      <c r="I457">
        <v>1659029804.6</v>
      </c>
      <c r="J457">
        <f>(K457)/1000</f>
        <v>0</v>
      </c>
      <c r="K457">
        <f>IF(CZ457, AN457, AH457)</f>
        <v>0</v>
      </c>
      <c r="L457">
        <f>IF(CZ457, AI457, AG457)</f>
        <v>0</v>
      </c>
      <c r="M457">
        <f>DB457 - IF(AU457&gt;1, L457*CV457*100.0/(AW457*DP457), 0)</f>
        <v>0</v>
      </c>
      <c r="N457">
        <f>((T457-J457/2)*M457-L457)/(T457+J457/2)</f>
        <v>0</v>
      </c>
      <c r="O457">
        <f>N457*(DI457+DJ457)/1000.0</f>
        <v>0</v>
      </c>
      <c r="P457">
        <f>(DB457 - IF(AU457&gt;1, L457*CV457*100.0/(AW457*DP457), 0))*(DI457+DJ457)/1000.0</f>
        <v>0</v>
      </c>
      <c r="Q457">
        <f>2.0/((1/S457-1/R457)+SIGN(S457)*SQRT((1/S457-1/R457)*(1/S457-1/R457) + 4*CW457/((CW457+1)*(CW457+1))*(2*1/S457*1/R457-1/R457*1/R457)))</f>
        <v>0</v>
      </c>
      <c r="R457">
        <f>IF(LEFT(CX457,1)&lt;&gt;"0",IF(LEFT(CX457,1)="1",3.0,CY457),$D$5+$E$5*(DP457*DI457/($K$5*1000))+$F$5*(DP457*DI457/($K$5*1000))*MAX(MIN(CV457,$J$5),$I$5)*MAX(MIN(CV457,$J$5),$I$5)+$G$5*MAX(MIN(CV457,$J$5),$I$5)*(DP457*DI457/($K$5*1000))+$H$5*(DP457*DI457/($K$5*1000))*(DP457*DI457/($K$5*1000)))</f>
        <v>0</v>
      </c>
      <c r="S457">
        <f>J457*(1000-(1000*0.61365*exp(17.502*W457/(240.97+W457))/(DI457+DJ457)+DD457)/2)/(1000*0.61365*exp(17.502*W457/(240.97+W457))/(DI457+DJ457)-DD457)</f>
        <v>0</v>
      </c>
      <c r="T457">
        <f>1/((CW457+1)/(Q457/1.6)+1/(R457/1.37)) + CW457/((CW457+1)/(Q457/1.6) + CW457/(R457/1.37))</f>
        <v>0</v>
      </c>
      <c r="U457">
        <f>(CR457*CU457)</f>
        <v>0</v>
      </c>
      <c r="V457">
        <f>(DK457+(U457+2*0.95*5.67E-8*(((DK457+$B$7)+273)^4-(DK457+273)^4)-44100*J457)/(1.84*29.3*R457+8*0.95*5.67E-8*(DK457+273)^3))</f>
        <v>0</v>
      </c>
      <c r="W457">
        <f>($C$7*DL457+$D$7*DM457+$E$7*V457)</f>
        <v>0</v>
      </c>
      <c r="X457">
        <f>0.61365*exp(17.502*W457/(240.97+W457))</f>
        <v>0</v>
      </c>
      <c r="Y457">
        <f>(Z457/AA457*100)</f>
        <v>0</v>
      </c>
      <c r="Z457">
        <f>DD457*(DI457+DJ457)/1000</f>
        <v>0</v>
      </c>
      <c r="AA457">
        <f>0.61365*exp(17.502*DK457/(240.97+DK457))</f>
        <v>0</v>
      </c>
      <c r="AB457">
        <f>(X457-DD457*(DI457+DJ457)/1000)</f>
        <v>0</v>
      </c>
      <c r="AC457">
        <f>(-J457*44100)</f>
        <v>0</v>
      </c>
      <c r="AD457">
        <f>2*29.3*R457*0.92*(DK457-W457)</f>
        <v>0</v>
      </c>
      <c r="AE457">
        <f>2*0.95*5.67E-8*(((DK457+$B$7)+273)^4-(W457+273)^4)</f>
        <v>0</v>
      </c>
      <c r="AF457">
        <f>U457+AE457+AC457+AD457</f>
        <v>0</v>
      </c>
      <c r="AG457">
        <f>DH457*AU457*(DC457-DB457*(1000-AU457*DE457)/(1000-AU457*DD457))/(100*CV457)</f>
        <v>0</v>
      </c>
      <c r="AH457">
        <f>1000*DH457*AU457*(DD457-DE457)/(100*CV457*(1000-AU457*DD457))</f>
        <v>0</v>
      </c>
      <c r="AI457">
        <f>(AJ457 - AK457 - DI457*1E3/(8.314*(DK457+273.15)) * AM457/DH457 * AL457) * DH457/(100*CV457) * (1000 - DE457)/1000</f>
        <v>0</v>
      </c>
      <c r="AJ457">
        <v>952.012027793643</v>
      </c>
      <c r="AK457">
        <v>892.188703030303</v>
      </c>
      <c r="AL457">
        <v>3.49272945406571</v>
      </c>
      <c r="AM457">
        <v>66.0504921813524</v>
      </c>
      <c r="AN457">
        <f>(AP457 - AO457 + DI457*1E3/(8.314*(DK457+273.15)) * AR457/DH457 * AQ457) * DH457/(100*CV457) * 1000/(1000 - AP457)</f>
        <v>0</v>
      </c>
      <c r="AO457">
        <v>18.7458259050216</v>
      </c>
      <c r="AP457">
        <v>25.1627132867133</v>
      </c>
      <c r="AQ457">
        <v>-0.000361478787878134</v>
      </c>
      <c r="AR457">
        <v>92.47</v>
      </c>
      <c r="AS457">
        <v>0</v>
      </c>
      <c r="AT457">
        <v>0</v>
      </c>
      <c r="AU457">
        <f>IF(AS457*$H$13&gt;=AW457,1.0,(AW457/(AW457-AS457*$H$13)))</f>
        <v>0</v>
      </c>
      <c r="AV457">
        <f>(AU457-1)*100</f>
        <v>0</v>
      </c>
      <c r="AW457">
        <f>MAX(0,($B$13+$C$13*DP457)/(1+$D$13*DP457)*DI457/(DK457+273)*$E$13)</f>
        <v>0</v>
      </c>
      <c r="AX457" t="s">
        <v>418</v>
      </c>
      <c r="AY457" t="s">
        <v>418</v>
      </c>
      <c r="AZ457">
        <v>0</v>
      </c>
      <c r="BA457">
        <v>0</v>
      </c>
      <c r="BB457">
        <f>1-AZ457/BA457</f>
        <v>0</v>
      </c>
      <c r="BC457">
        <v>0</v>
      </c>
      <c r="BD457" t="s">
        <v>418</v>
      </c>
      <c r="BE457" t="s">
        <v>418</v>
      </c>
      <c r="BF457">
        <v>0</v>
      </c>
      <c r="BG457">
        <v>0</v>
      </c>
      <c r="BH457">
        <f>1-BF457/BG457</f>
        <v>0</v>
      </c>
      <c r="BI457">
        <v>0.5</v>
      </c>
      <c r="BJ457">
        <f>CS457</f>
        <v>0</v>
      </c>
      <c r="BK457">
        <f>L457</f>
        <v>0</v>
      </c>
      <c r="BL457">
        <f>BH457*BI457*BJ457</f>
        <v>0</v>
      </c>
      <c r="BM457">
        <f>(BK457-BC457)/BJ457</f>
        <v>0</v>
      </c>
      <c r="BN457">
        <f>(BA457-BG457)/BG457</f>
        <v>0</v>
      </c>
      <c r="BO457">
        <f>AZ457/(BB457+AZ457/BG457)</f>
        <v>0</v>
      </c>
      <c r="BP457" t="s">
        <v>418</v>
      </c>
      <c r="BQ457">
        <v>0</v>
      </c>
      <c r="BR457">
        <f>IF(BQ457&lt;&gt;0, BQ457, BO457)</f>
        <v>0</v>
      </c>
      <c r="BS457">
        <f>1-BR457/BG457</f>
        <v>0</v>
      </c>
      <c r="BT457">
        <f>(BG457-BF457)/(BG457-BR457)</f>
        <v>0</v>
      </c>
      <c r="BU457">
        <f>(BA457-BG457)/(BA457-BR457)</f>
        <v>0</v>
      </c>
      <c r="BV457">
        <f>(BG457-BF457)/(BG457-AZ457)</f>
        <v>0</v>
      </c>
      <c r="BW457">
        <f>(BA457-BG457)/(BA457-AZ457)</f>
        <v>0</v>
      </c>
      <c r="BX457">
        <f>(BT457*BR457/BF457)</f>
        <v>0</v>
      </c>
      <c r="BY457">
        <f>(1-BX457)</f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f>$B$11*DQ457+$C$11*DR457+$F$11*EC457*(1-EF457)</f>
        <v>0</v>
      </c>
      <c r="CS457">
        <f>CR457*CT457</f>
        <v>0</v>
      </c>
      <c r="CT457">
        <f>($B$11*$D$9+$C$11*$D$9+$F$11*((EP457+EH457)/MAX(EP457+EH457+EQ457, 0.1)*$I$9+EQ457/MAX(EP457+EH457+EQ457, 0.1)*$J$9))/($B$11+$C$11+$F$11)</f>
        <v>0</v>
      </c>
      <c r="CU457">
        <f>($B$11*$K$9+$C$11*$K$9+$F$11*((EP457+EH457)/MAX(EP457+EH457+EQ457, 0.1)*$P$9+EQ457/MAX(EP457+EH457+EQ457, 0.1)*$Q$9))/($B$11+$C$11+$F$11)</f>
        <v>0</v>
      </c>
      <c r="CV457">
        <v>6</v>
      </c>
      <c r="CW457">
        <v>0.5</v>
      </c>
      <c r="CX457" t="s">
        <v>419</v>
      </c>
      <c r="CY457">
        <v>2</v>
      </c>
      <c r="CZ457" t="b">
        <v>1</v>
      </c>
      <c r="DA457">
        <v>1659029804.6</v>
      </c>
      <c r="DB457">
        <v>846.103481481482</v>
      </c>
      <c r="DC457">
        <v>917.731148148148</v>
      </c>
      <c r="DD457">
        <v>25.1628222222222</v>
      </c>
      <c r="DE457">
        <v>18.7472296296296</v>
      </c>
      <c r="DF457">
        <v>837.057814814815</v>
      </c>
      <c r="DG457">
        <v>24.6408777777778</v>
      </c>
      <c r="DH457">
        <v>500.03462962963</v>
      </c>
      <c r="DI457">
        <v>90.3662666666666</v>
      </c>
      <c r="DJ457">
        <v>0.0464598148148148</v>
      </c>
      <c r="DK457">
        <v>27.3546</v>
      </c>
      <c r="DL457">
        <v>27.4249296296296</v>
      </c>
      <c r="DM457">
        <v>999.9</v>
      </c>
      <c r="DN457">
        <v>0</v>
      </c>
      <c r="DO457">
        <v>0</v>
      </c>
      <c r="DP457">
        <v>9992.96296296296</v>
      </c>
      <c r="DQ457">
        <v>0</v>
      </c>
      <c r="DR457">
        <v>18.0938</v>
      </c>
      <c r="DS457">
        <v>-71.6277</v>
      </c>
      <c r="DT457">
        <v>867.943518518518</v>
      </c>
      <c r="DU457">
        <v>935.264814814815</v>
      </c>
      <c r="DV457">
        <v>6.41560481481482</v>
      </c>
      <c r="DW457">
        <v>917.731148148148</v>
      </c>
      <c r="DX457">
        <v>18.7472296296296</v>
      </c>
      <c r="DY457">
        <v>2.27387148148148</v>
      </c>
      <c r="DZ457">
        <v>1.69411703703704</v>
      </c>
      <c r="EA457">
        <v>19.4924888888889</v>
      </c>
      <c r="EB457">
        <v>14.842637037037</v>
      </c>
      <c r="EC457">
        <v>1999.98296296296</v>
      </c>
      <c r="ED457">
        <v>0.980001037037037</v>
      </c>
      <c r="EE457">
        <v>0.0199991888888889</v>
      </c>
      <c r="EF457">
        <v>0</v>
      </c>
      <c r="EG457">
        <v>828.235555555555</v>
      </c>
      <c r="EH457">
        <v>5.00063</v>
      </c>
      <c r="EI457">
        <v>16342.2</v>
      </c>
      <c r="EJ457">
        <v>17256.7444444444</v>
      </c>
      <c r="EK457">
        <v>38.5</v>
      </c>
      <c r="EL457">
        <v>38.5505185185185</v>
      </c>
      <c r="EM457">
        <v>38</v>
      </c>
      <c r="EN457">
        <v>37.875</v>
      </c>
      <c r="EO457">
        <v>39.5</v>
      </c>
      <c r="EP457">
        <v>1955.08814814815</v>
      </c>
      <c r="EQ457">
        <v>39.8944444444444</v>
      </c>
      <c r="ER457">
        <v>0</v>
      </c>
      <c r="ES457">
        <v>1659029811.1</v>
      </c>
      <c r="ET457">
        <v>0</v>
      </c>
      <c r="EU457">
        <v>828.20712</v>
      </c>
      <c r="EV457">
        <v>-4.22884615756615</v>
      </c>
      <c r="EW457">
        <v>-84.4538463386827</v>
      </c>
      <c r="EX457">
        <v>16341.544</v>
      </c>
      <c r="EY457">
        <v>15</v>
      </c>
      <c r="EZ457">
        <v>0</v>
      </c>
      <c r="FA457" t="s">
        <v>420</v>
      </c>
      <c r="FB457">
        <v>1657551626.5</v>
      </c>
      <c r="FC457">
        <v>1657551629</v>
      </c>
      <c r="FD457">
        <v>0</v>
      </c>
      <c r="FE457">
        <v>0.403</v>
      </c>
      <c r="FF457">
        <v>0.009</v>
      </c>
      <c r="FG457">
        <v>9.41</v>
      </c>
      <c r="FH457">
        <v>0.087</v>
      </c>
      <c r="FI457">
        <v>417</v>
      </c>
      <c r="FJ457">
        <v>17</v>
      </c>
      <c r="FK457">
        <v>1.61</v>
      </c>
      <c r="FL457">
        <v>0.59</v>
      </c>
      <c r="FM457">
        <v>-71.4445731707317</v>
      </c>
      <c r="FN457">
        <v>-4.75807735191638</v>
      </c>
      <c r="FO457">
        <v>0.608062594669567</v>
      </c>
      <c r="FP457">
        <v>0</v>
      </c>
      <c r="FQ457">
        <v>828.450676470588</v>
      </c>
      <c r="FR457">
        <v>-3.17171886649798</v>
      </c>
      <c r="FS457">
        <v>0.375550319381504</v>
      </c>
      <c r="FT457">
        <v>0</v>
      </c>
      <c r="FU457">
        <v>6.41034780487805</v>
      </c>
      <c r="FV457">
        <v>0.0719140766550609</v>
      </c>
      <c r="FW457">
        <v>0.00968357384948927</v>
      </c>
      <c r="FX457">
        <v>1</v>
      </c>
      <c r="FY457">
        <v>1</v>
      </c>
      <c r="FZ457">
        <v>3</v>
      </c>
      <c r="GA457" t="s">
        <v>421</v>
      </c>
      <c r="GB457">
        <v>2.97312</v>
      </c>
      <c r="GC457">
        <v>2.7005</v>
      </c>
      <c r="GD457">
        <v>0.151986</v>
      </c>
      <c r="GE457">
        <v>0.160911</v>
      </c>
      <c r="GF457">
        <v>0.106493</v>
      </c>
      <c r="GG457">
        <v>0.0876996</v>
      </c>
      <c r="GH457">
        <v>33016.3</v>
      </c>
      <c r="GI457">
        <v>35720.5</v>
      </c>
      <c r="GJ457">
        <v>35281</v>
      </c>
      <c r="GK457">
        <v>38608.2</v>
      </c>
      <c r="GL457">
        <v>44694</v>
      </c>
      <c r="GM457">
        <v>50873.6</v>
      </c>
      <c r="GN457">
        <v>55151.5</v>
      </c>
      <c r="GO457">
        <v>61927.2</v>
      </c>
      <c r="GP457">
        <v>1.9888</v>
      </c>
      <c r="GQ457">
        <v>1.846</v>
      </c>
      <c r="GR457">
        <v>0.13262</v>
      </c>
      <c r="GS457">
        <v>0</v>
      </c>
      <c r="GT457">
        <v>25.2969</v>
      </c>
      <c r="GU457">
        <v>999.9</v>
      </c>
      <c r="GV457">
        <v>55.39</v>
      </c>
      <c r="GW457">
        <v>29.275</v>
      </c>
      <c r="GX457">
        <v>25.0434</v>
      </c>
      <c r="GY457">
        <v>56.1055</v>
      </c>
      <c r="GZ457">
        <v>42.9447</v>
      </c>
      <c r="HA457">
        <v>1</v>
      </c>
      <c r="HB457">
        <v>-0.0371545</v>
      </c>
      <c r="HC457">
        <v>0.17146</v>
      </c>
      <c r="HD457">
        <v>20.1138</v>
      </c>
      <c r="HE457">
        <v>5.19692</v>
      </c>
      <c r="HF457">
        <v>12.0052</v>
      </c>
      <c r="HG457">
        <v>4.9756</v>
      </c>
      <c r="HH457">
        <v>3.294</v>
      </c>
      <c r="HI457">
        <v>9999</v>
      </c>
      <c r="HJ457">
        <v>9999</v>
      </c>
      <c r="HK457">
        <v>9999</v>
      </c>
      <c r="HL457">
        <v>629.3</v>
      </c>
      <c r="HM457">
        <v>1.8631</v>
      </c>
      <c r="HN457">
        <v>1.86798</v>
      </c>
      <c r="HO457">
        <v>1.8678</v>
      </c>
      <c r="HP457">
        <v>1.86899</v>
      </c>
      <c r="HQ457">
        <v>1.86981</v>
      </c>
      <c r="HR457">
        <v>1.86587</v>
      </c>
      <c r="HS457">
        <v>1.86691</v>
      </c>
      <c r="HT457">
        <v>1.86829</v>
      </c>
      <c r="HU457">
        <v>5</v>
      </c>
      <c r="HV457">
        <v>0</v>
      </c>
      <c r="HW457">
        <v>0</v>
      </c>
      <c r="HX457">
        <v>0</v>
      </c>
      <c r="HY457" t="s">
        <v>422</v>
      </c>
      <c r="HZ457" t="s">
        <v>423</v>
      </c>
      <c r="IA457" t="s">
        <v>424</v>
      </c>
      <c r="IB457" t="s">
        <v>424</v>
      </c>
      <c r="IC457" t="s">
        <v>424</v>
      </c>
      <c r="ID457" t="s">
        <v>424</v>
      </c>
      <c r="IE457">
        <v>0</v>
      </c>
      <c r="IF457">
        <v>100</v>
      </c>
      <c r="IG457">
        <v>100</v>
      </c>
      <c r="IH457">
        <v>9.189</v>
      </c>
      <c r="II457">
        <v>0.5218</v>
      </c>
      <c r="IJ457">
        <v>4.02706509432224</v>
      </c>
      <c r="IK457">
        <v>0.00601174518973114</v>
      </c>
      <c r="IL457">
        <v>2.77886958061485e-07</v>
      </c>
      <c r="IM457">
        <v>-3.54636231360687e-10</v>
      </c>
      <c r="IN457">
        <v>-0.0404303883988718</v>
      </c>
      <c r="IO457">
        <v>-0.0177815531441476</v>
      </c>
      <c r="IP457">
        <v>0.00205572605671414</v>
      </c>
      <c r="IQ457">
        <v>-1.65519735432211e-05</v>
      </c>
      <c r="IR457">
        <v>-4</v>
      </c>
      <c r="IS457">
        <v>1848</v>
      </c>
      <c r="IT457">
        <v>1</v>
      </c>
      <c r="IU457">
        <v>25</v>
      </c>
      <c r="IV457">
        <v>24636.4</v>
      </c>
      <c r="IW457">
        <v>24636.4</v>
      </c>
      <c r="IX457">
        <v>1.98242</v>
      </c>
      <c r="IY457">
        <v>2.60498</v>
      </c>
      <c r="IZ457">
        <v>1.54785</v>
      </c>
      <c r="JA457">
        <v>2.30347</v>
      </c>
      <c r="JB457">
        <v>1.34644</v>
      </c>
      <c r="JC457">
        <v>2.36084</v>
      </c>
      <c r="JD457">
        <v>33.6029</v>
      </c>
      <c r="JE457">
        <v>24.2188</v>
      </c>
      <c r="JF457">
        <v>18</v>
      </c>
      <c r="JG457">
        <v>503.141</v>
      </c>
      <c r="JH457">
        <v>411.034</v>
      </c>
      <c r="JI457">
        <v>24.9997</v>
      </c>
      <c r="JJ457">
        <v>26.7274</v>
      </c>
      <c r="JK457">
        <v>30.0004</v>
      </c>
      <c r="JL457">
        <v>26.6591</v>
      </c>
      <c r="JM457">
        <v>26.5975</v>
      </c>
      <c r="JN457">
        <v>39.8108</v>
      </c>
      <c r="JO457">
        <v>31.9159</v>
      </c>
      <c r="JP457">
        <v>71.8405</v>
      </c>
      <c r="JQ457">
        <v>25</v>
      </c>
      <c r="JR457">
        <v>959.559</v>
      </c>
      <c r="JS457">
        <v>18.7545</v>
      </c>
      <c r="JT457">
        <v>102.307</v>
      </c>
      <c r="JU457">
        <v>103.078</v>
      </c>
    </row>
    <row r="458" spans="1:281">
      <c r="A458">
        <v>442</v>
      </c>
      <c r="B458">
        <v>1659029817.1</v>
      </c>
      <c r="C458">
        <v>6134</v>
      </c>
      <c r="D458" t="s">
        <v>1312</v>
      </c>
      <c r="E458" t="s">
        <v>1313</v>
      </c>
      <c r="F458">
        <v>5</v>
      </c>
      <c r="G458" t="s">
        <v>1199</v>
      </c>
      <c r="H458" t="s">
        <v>417</v>
      </c>
      <c r="I458">
        <v>1659029809.31429</v>
      </c>
      <c r="J458">
        <f>(K458)/1000</f>
        <v>0</v>
      </c>
      <c r="K458">
        <f>IF(CZ458, AN458, AH458)</f>
        <v>0</v>
      </c>
      <c r="L458">
        <f>IF(CZ458, AI458, AG458)</f>
        <v>0</v>
      </c>
      <c r="M458">
        <f>DB458 - IF(AU458&gt;1, L458*CV458*100.0/(AW458*DP458), 0)</f>
        <v>0</v>
      </c>
      <c r="N458">
        <f>((T458-J458/2)*M458-L458)/(T458+J458/2)</f>
        <v>0</v>
      </c>
      <c r="O458">
        <f>N458*(DI458+DJ458)/1000.0</f>
        <v>0</v>
      </c>
      <c r="P458">
        <f>(DB458 - IF(AU458&gt;1, L458*CV458*100.0/(AW458*DP458), 0))*(DI458+DJ458)/1000.0</f>
        <v>0</v>
      </c>
      <c r="Q458">
        <f>2.0/((1/S458-1/R458)+SIGN(S458)*SQRT((1/S458-1/R458)*(1/S458-1/R458) + 4*CW458/((CW458+1)*(CW458+1))*(2*1/S458*1/R458-1/R458*1/R458)))</f>
        <v>0</v>
      </c>
      <c r="R458">
        <f>IF(LEFT(CX458,1)&lt;&gt;"0",IF(LEFT(CX458,1)="1",3.0,CY458),$D$5+$E$5*(DP458*DI458/($K$5*1000))+$F$5*(DP458*DI458/($K$5*1000))*MAX(MIN(CV458,$J$5),$I$5)*MAX(MIN(CV458,$J$5),$I$5)+$G$5*MAX(MIN(CV458,$J$5),$I$5)*(DP458*DI458/($K$5*1000))+$H$5*(DP458*DI458/($K$5*1000))*(DP458*DI458/($K$5*1000)))</f>
        <v>0</v>
      </c>
      <c r="S458">
        <f>J458*(1000-(1000*0.61365*exp(17.502*W458/(240.97+W458))/(DI458+DJ458)+DD458)/2)/(1000*0.61365*exp(17.502*W458/(240.97+W458))/(DI458+DJ458)-DD458)</f>
        <v>0</v>
      </c>
      <c r="T458">
        <f>1/((CW458+1)/(Q458/1.6)+1/(R458/1.37)) + CW458/((CW458+1)/(Q458/1.6) + CW458/(R458/1.37))</f>
        <v>0</v>
      </c>
      <c r="U458">
        <f>(CR458*CU458)</f>
        <v>0</v>
      </c>
      <c r="V458">
        <f>(DK458+(U458+2*0.95*5.67E-8*(((DK458+$B$7)+273)^4-(DK458+273)^4)-44100*J458)/(1.84*29.3*R458+8*0.95*5.67E-8*(DK458+273)^3))</f>
        <v>0</v>
      </c>
      <c r="W458">
        <f>($C$7*DL458+$D$7*DM458+$E$7*V458)</f>
        <v>0</v>
      </c>
      <c r="X458">
        <f>0.61365*exp(17.502*W458/(240.97+W458))</f>
        <v>0</v>
      </c>
      <c r="Y458">
        <f>(Z458/AA458*100)</f>
        <v>0</v>
      </c>
      <c r="Z458">
        <f>DD458*(DI458+DJ458)/1000</f>
        <v>0</v>
      </c>
      <c r="AA458">
        <f>0.61365*exp(17.502*DK458/(240.97+DK458))</f>
        <v>0</v>
      </c>
      <c r="AB458">
        <f>(X458-DD458*(DI458+DJ458)/1000)</f>
        <v>0</v>
      </c>
      <c r="AC458">
        <f>(-J458*44100)</f>
        <v>0</v>
      </c>
      <c r="AD458">
        <f>2*29.3*R458*0.92*(DK458-W458)</f>
        <v>0</v>
      </c>
      <c r="AE458">
        <f>2*0.95*5.67E-8*(((DK458+$B$7)+273)^4-(W458+273)^4)</f>
        <v>0</v>
      </c>
      <c r="AF458">
        <f>U458+AE458+AC458+AD458</f>
        <v>0</v>
      </c>
      <c r="AG458">
        <f>DH458*AU458*(DC458-DB458*(1000-AU458*DE458)/(1000-AU458*DD458))/(100*CV458)</f>
        <v>0</v>
      </c>
      <c r="AH458">
        <f>1000*DH458*AU458*(DD458-DE458)/(100*CV458*(1000-AU458*DD458))</f>
        <v>0</v>
      </c>
      <c r="AI458">
        <f>(AJ458 - AK458 - DI458*1E3/(8.314*(DK458+273.15)) * AM458/DH458 * AL458) * DH458/(100*CV458) * (1000 - DE458)/1000</f>
        <v>0</v>
      </c>
      <c r="AJ458">
        <v>968.871117075778</v>
      </c>
      <c r="AK458">
        <v>909.194963636364</v>
      </c>
      <c r="AL458">
        <v>3.41624311253051</v>
      </c>
      <c r="AM458">
        <v>66.0504921813524</v>
      </c>
      <c r="AN458">
        <f>(AP458 - AO458 + DI458*1E3/(8.314*(DK458+273.15)) * AR458/DH458 * AQ458) * DH458/(100*CV458) * 1000/(1000 - AP458)</f>
        <v>0</v>
      </c>
      <c r="AO458">
        <v>18.7471600684848</v>
      </c>
      <c r="AP458">
        <v>25.1645</v>
      </c>
      <c r="AQ458">
        <v>0.000235717171719321</v>
      </c>
      <c r="AR458">
        <v>92.47</v>
      </c>
      <c r="AS458">
        <v>0</v>
      </c>
      <c r="AT458">
        <v>0</v>
      </c>
      <c r="AU458">
        <f>IF(AS458*$H$13&gt;=AW458,1.0,(AW458/(AW458-AS458*$H$13)))</f>
        <v>0</v>
      </c>
      <c r="AV458">
        <f>(AU458-1)*100</f>
        <v>0</v>
      </c>
      <c r="AW458">
        <f>MAX(0,($B$13+$C$13*DP458)/(1+$D$13*DP458)*DI458/(DK458+273)*$E$13)</f>
        <v>0</v>
      </c>
      <c r="AX458" t="s">
        <v>418</v>
      </c>
      <c r="AY458" t="s">
        <v>418</v>
      </c>
      <c r="AZ458">
        <v>0</v>
      </c>
      <c r="BA458">
        <v>0</v>
      </c>
      <c r="BB458">
        <f>1-AZ458/BA458</f>
        <v>0</v>
      </c>
      <c r="BC458">
        <v>0</v>
      </c>
      <c r="BD458" t="s">
        <v>418</v>
      </c>
      <c r="BE458" t="s">
        <v>418</v>
      </c>
      <c r="BF458">
        <v>0</v>
      </c>
      <c r="BG458">
        <v>0</v>
      </c>
      <c r="BH458">
        <f>1-BF458/BG458</f>
        <v>0</v>
      </c>
      <c r="BI458">
        <v>0.5</v>
      </c>
      <c r="BJ458">
        <f>CS458</f>
        <v>0</v>
      </c>
      <c r="BK458">
        <f>L458</f>
        <v>0</v>
      </c>
      <c r="BL458">
        <f>BH458*BI458*BJ458</f>
        <v>0</v>
      </c>
      <c r="BM458">
        <f>(BK458-BC458)/BJ458</f>
        <v>0</v>
      </c>
      <c r="BN458">
        <f>(BA458-BG458)/BG458</f>
        <v>0</v>
      </c>
      <c r="BO458">
        <f>AZ458/(BB458+AZ458/BG458)</f>
        <v>0</v>
      </c>
      <c r="BP458" t="s">
        <v>418</v>
      </c>
      <c r="BQ458">
        <v>0</v>
      </c>
      <c r="BR458">
        <f>IF(BQ458&lt;&gt;0, BQ458, BO458)</f>
        <v>0</v>
      </c>
      <c r="BS458">
        <f>1-BR458/BG458</f>
        <v>0</v>
      </c>
      <c r="BT458">
        <f>(BG458-BF458)/(BG458-BR458)</f>
        <v>0</v>
      </c>
      <c r="BU458">
        <f>(BA458-BG458)/(BA458-BR458)</f>
        <v>0</v>
      </c>
      <c r="BV458">
        <f>(BG458-BF458)/(BG458-AZ458)</f>
        <v>0</v>
      </c>
      <c r="BW458">
        <f>(BA458-BG458)/(BA458-AZ458)</f>
        <v>0</v>
      </c>
      <c r="BX458">
        <f>(BT458*BR458/BF458)</f>
        <v>0</v>
      </c>
      <c r="BY458">
        <f>(1-BX458)</f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f>$B$11*DQ458+$C$11*DR458+$F$11*EC458*(1-EF458)</f>
        <v>0</v>
      </c>
      <c r="CS458">
        <f>CR458*CT458</f>
        <v>0</v>
      </c>
      <c r="CT458">
        <f>($B$11*$D$9+$C$11*$D$9+$F$11*((EP458+EH458)/MAX(EP458+EH458+EQ458, 0.1)*$I$9+EQ458/MAX(EP458+EH458+EQ458, 0.1)*$J$9))/($B$11+$C$11+$F$11)</f>
        <v>0</v>
      </c>
      <c r="CU458">
        <f>($B$11*$K$9+$C$11*$K$9+$F$11*((EP458+EH458)/MAX(EP458+EH458+EQ458, 0.1)*$P$9+EQ458/MAX(EP458+EH458+EQ458, 0.1)*$Q$9))/($B$11+$C$11+$F$11)</f>
        <v>0</v>
      </c>
      <c r="CV458">
        <v>6</v>
      </c>
      <c r="CW458">
        <v>0.5</v>
      </c>
      <c r="CX458" t="s">
        <v>419</v>
      </c>
      <c r="CY458">
        <v>2</v>
      </c>
      <c r="CZ458" t="b">
        <v>1</v>
      </c>
      <c r="DA458">
        <v>1659029809.31429</v>
      </c>
      <c r="DB458">
        <v>861.884</v>
      </c>
      <c r="DC458">
        <v>933.772607142857</v>
      </c>
      <c r="DD458">
        <v>25.1631428571429</v>
      </c>
      <c r="DE458">
        <v>18.7435285714286</v>
      </c>
      <c r="DF458">
        <v>852.7485</v>
      </c>
      <c r="DG458">
        <v>24.6411714285714</v>
      </c>
      <c r="DH458">
        <v>500.018607142857</v>
      </c>
      <c r="DI458">
        <v>90.3663464285714</v>
      </c>
      <c r="DJ458">
        <v>0.0464162964285714</v>
      </c>
      <c r="DK458">
        <v>27.3585107142857</v>
      </c>
      <c r="DL458">
        <v>27.4316392857143</v>
      </c>
      <c r="DM458">
        <v>999.9</v>
      </c>
      <c r="DN458">
        <v>0</v>
      </c>
      <c r="DO458">
        <v>0</v>
      </c>
      <c r="DP458">
        <v>9998.57142857143</v>
      </c>
      <c r="DQ458">
        <v>0</v>
      </c>
      <c r="DR458">
        <v>18.0938</v>
      </c>
      <c r="DS458">
        <v>-71.8886464285714</v>
      </c>
      <c r="DT458">
        <v>884.131678571429</v>
      </c>
      <c r="DU458">
        <v>951.609142857143</v>
      </c>
      <c r="DV458">
        <v>6.41961464285714</v>
      </c>
      <c r="DW458">
        <v>933.772607142857</v>
      </c>
      <c r="DX458">
        <v>18.7435285714286</v>
      </c>
      <c r="DY458">
        <v>2.27390107142857</v>
      </c>
      <c r="DZ458">
        <v>1.69378392857143</v>
      </c>
      <c r="EA458">
        <v>19.4926964285714</v>
      </c>
      <c r="EB458">
        <v>14.8395821428571</v>
      </c>
      <c r="EC458">
        <v>1999.9575</v>
      </c>
      <c r="ED458">
        <v>0.98000325</v>
      </c>
      <c r="EE458">
        <v>0.0199970285714286</v>
      </c>
      <c r="EF458">
        <v>0</v>
      </c>
      <c r="EG458">
        <v>827.902178571429</v>
      </c>
      <c r="EH458">
        <v>5.00063</v>
      </c>
      <c r="EI458">
        <v>16335.6357142857</v>
      </c>
      <c r="EJ458">
        <v>17256.5392857143</v>
      </c>
      <c r="EK458">
        <v>38.5</v>
      </c>
      <c r="EL458">
        <v>38.5553571428571</v>
      </c>
      <c r="EM458">
        <v>38</v>
      </c>
      <c r="EN458">
        <v>37.875</v>
      </c>
      <c r="EO458">
        <v>39.5</v>
      </c>
      <c r="EP458">
        <v>1955.06785714286</v>
      </c>
      <c r="EQ458">
        <v>39.8892857142857</v>
      </c>
      <c r="ER458">
        <v>0</v>
      </c>
      <c r="ES458">
        <v>1659029815.9</v>
      </c>
      <c r="ET458">
        <v>0</v>
      </c>
      <c r="EU458">
        <v>827.861</v>
      </c>
      <c r="EV458">
        <v>-4.47769231203908</v>
      </c>
      <c r="EW458">
        <v>-89.392307574275</v>
      </c>
      <c r="EX458">
        <v>16334.776</v>
      </c>
      <c r="EY458">
        <v>15</v>
      </c>
      <c r="EZ458">
        <v>0</v>
      </c>
      <c r="FA458" t="s">
        <v>420</v>
      </c>
      <c r="FB458">
        <v>1657551626.5</v>
      </c>
      <c r="FC458">
        <v>1657551629</v>
      </c>
      <c r="FD458">
        <v>0</v>
      </c>
      <c r="FE458">
        <v>0.403</v>
      </c>
      <c r="FF458">
        <v>0.009</v>
      </c>
      <c r="FG458">
        <v>9.41</v>
      </c>
      <c r="FH458">
        <v>0.087</v>
      </c>
      <c r="FI458">
        <v>417</v>
      </c>
      <c r="FJ458">
        <v>17</v>
      </c>
      <c r="FK458">
        <v>1.61</v>
      </c>
      <c r="FL458">
        <v>0.59</v>
      </c>
      <c r="FM458">
        <v>-71.656612195122</v>
      </c>
      <c r="FN458">
        <v>-2.46011289198599</v>
      </c>
      <c r="FO458">
        <v>0.461476116864832</v>
      </c>
      <c r="FP458">
        <v>0</v>
      </c>
      <c r="FQ458">
        <v>828.121382352941</v>
      </c>
      <c r="FR458">
        <v>-4.07262032408948</v>
      </c>
      <c r="FS458">
        <v>0.43717421582557</v>
      </c>
      <c r="FT458">
        <v>0</v>
      </c>
      <c r="FU458">
        <v>6.41653975609756</v>
      </c>
      <c r="FV458">
        <v>0.0273995121951289</v>
      </c>
      <c r="FW458">
        <v>0.00577544655133619</v>
      </c>
      <c r="FX458">
        <v>1</v>
      </c>
      <c r="FY458">
        <v>1</v>
      </c>
      <c r="FZ458">
        <v>3</v>
      </c>
      <c r="GA458" t="s">
        <v>421</v>
      </c>
      <c r="GB458">
        <v>2.97283</v>
      </c>
      <c r="GC458">
        <v>2.70106</v>
      </c>
      <c r="GD458">
        <v>0.153889</v>
      </c>
      <c r="GE458">
        <v>0.162886</v>
      </c>
      <c r="GF458">
        <v>0.106503</v>
      </c>
      <c r="GG458">
        <v>0.0875853</v>
      </c>
      <c r="GH458">
        <v>32941.7</v>
      </c>
      <c r="GI458">
        <v>35636.5</v>
      </c>
      <c r="GJ458">
        <v>35280.4</v>
      </c>
      <c r="GK458">
        <v>38608.3</v>
      </c>
      <c r="GL458">
        <v>44693.1</v>
      </c>
      <c r="GM458">
        <v>50879.6</v>
      </c>
      <c r="GN458">
        <v>55150.9</v>
      </c>
      <c r="GO458">
        <v>61926.7</v>
      </c>
      <c r="GP458">
        <v>1.9882</v>
      </c>
      <c r="GQ458">
        <v>1.8462</v>
      </c>
      <c r="GR458">
        <v>0.13262</v>
      </c>
      <c r="GS458">
        <v>0</v>
      </c>
      <c r="GT458">
        <v>25.2948</v>
      </c>
      <c r="GU458">
        <v>999.9</v>
      </c>
      <c r="GV458">
        <v>55.366</v>
      </c>
      <c r="GW458">
        <v>29.275</v>
      </c>
      <c r="GX458">
        <v>25.0358</v>
      </c>
      <c r="GY458">
        <v>56.0555</v>
      </c>
      <c r="GZ458">
        <v>42.9848</v>
      </c>
      <c r="HA458">
        <v>1</v>
      </c>
      <c r="HB458">
        <v>-0.0369512</v>
      </c>
      <c r="HC458">
        <v>0.172113</v>
      </c>
      <c r="HD458">
        <v>20.1139</v>
      </c>
      <c r="HE458">
        <v>5.19932</v>
      </c>
      <c r="HF458">
        <v>12.0052</v>
      </c>
      <c r="HG458">
        <v>4.9756</v>
      </c>
      <c r="HH458">
        <v>3.2938</v>
      </c>
      <c r="HI458">
        <v>9999</v>
      </c>
      <c r="HJ458">
        <v>9999</v>
      </c>
      <c r="HK458">
        <v>9999</v>
      </c>
      <c r="HL458">
        <v>629.4</v>
      </c>
      <c r="HM458">
        <v>1.86316</v>
      </c>
      <c r="HN458">
        <v>1.86801</v>
      </c>
      <c r="HO458">
        <v>1.86783</v>
      </c>
      <c r="HP458">
        <v>1.86899</v>
      </c>
      <c r="HQ458">
        <v>1.86981</v>
      </c>
      <c r="HR458">
        <v>1.86584</v>
      </c>
      <c r="HS458">
        <v>1.86691</v>
      </c>
      <c r="HT458">
        <v>1.86844</v>
      </c>
      <c r="HU458">
        <v>5</v>
      </c>
      <c r="HV458">
        <v>0</v>
      </c>
      <c r="HW458">
        <v>0</v>
      </c>
      <c r="HX458">
        <v>0</v>
      </c>
      <c r="HY458" t="s">
        <v>422</v>
      </c>
      <c r="HZ458" t="s">
        <v>423</v>
      </c>
      <c r="IA458" t="s">
        <v>424</v>
      </c>
      <c r="IB458" t="s">
        <v>424</v>
      </c>
      <c r="IC458" t="s">
        <v>424</v>
      </c>
      <c r="ID458" t="s">
        <v>424</v>
      </c>
      <c r="IE458">
        <v>0</v>
      </c>
      <c r="IF458">
        <v>100</v>
      </c>
      <c r="IG458">
        <v>100</v>
      </c>
      <c r="IH458">
        <v>9.283</v>
      </c>
      <c r="II458">
        <v>0.5222</v>
      </c>
      <c r="IJ458">
        <v>4.02706509432224</v>
      </c>
      <c r="IK458">
        <v>0.00601174518973114</v>
      </c>
      <c r="IL458">
        <v>2.77886958061485e-07</v>
      </c>
      <c r="IM458">
        <v>-3.54636231360687e-10</v>
      </c>
      <c r="IN458">
        <v>-0.0404303883988718</v>
      </c>
      <c r="IO458">
        <v>-0.0177815531441476</v>
      </c>
      <c r="IP458">
        <v>0.00205572605671414</v>
      </c>
      <c r="IQ458">
        <v>-1.65519735432211e-05</v>
      </c>
      <c r="IR458">
        <v>-4</v>
      </c>
      <c r="IS458">
        <v>1848</v>
      </c>
      <c r="IT458">
        <v>1</v>
      </c>
      <c r="IU458">
        <v>25</v>
      </c>
      <c r="IV458">
        <v>24636.5</v>
      </c>
      <c r="IW458">
        <v>24636.5</v>
      </c>
      <c r="IX458">
        <v>2.01294</v>
      </c>
      <c r="IY458">
        <v>2.59888</v>
      </c>
      <c r="IZ458">
        <v>1.54785</v>
      </c>
      <c r="JA458">
        <v>2.30347</v>
      </c>
      <c r="JB458">
        <v>1.34644</v>
      </c>
      <c r="JC458">
        <v>2.41943</v>
      </c>
      <c r="JD458">
        <v>33.6029</v>
      </c>
      <c r="JE458">
        <v>24.2188</v>
      </c>
      <c r="JF458">
        <v>18</v>
      </c>
      <c r="JG458">
        <v>502.746</v>
      </c>
      <c r="JH458">
        <v>411.16</v>
      </c>
      <c r="JI458">
        <v>24.9999</v>
      </c>
      <c r="JJ458">
        <v>26.7274</v>
      </c>
      <c r="JK458">
        <v>30.0002</v>
      </c>
      <c r="JL458">
        <v>26.6591</v>
      </c>
      <c r="JM458">
        <v>26.5997</v>
      </c>
      <c r="JN458">
        <v>40.3231</v>
      </c>
      <c r="JO458">
        <v>31.9159</v>
      </c>
      <c r="JP458">
        <v>71.8405</v>
      </c>
      <c r="JQ458">
        <v>25</v>
      </c>
      <c r="JR458">
        <v>973.1</v>
      </c>
      <c r="JS458">
        <v>18.7468</v>
      </c>
      <c r="JT458">
        <v>102.305</v>
      </c>
      <c r="JU458">
        <v>103.078</v>
      </c>
    </row>
    <row r="459" spans="1:281">
      <c r="A459">
        <v>443</v>
      </c>
      <c r="B459">
        <v>1659029822.1</v>
      </c>
      <c r="C459">
        <v>6139</v>
      </c>
      <c r="D459" t="s">
        <v>1314</v>
      </c>
      <c r="E459" t="s">
        <v>1315</v>
      </c>
      <c r="F459">
        <v>5</v>
      </c>
      <c r="G459" t="s">
        <v>1199</v>
      </c>
      <c r="H459" t="s">
        <v>417</v>
      </c>
      <c r="I459">
        <v>1659029814.6</v>
      </c>
      <c r="J459">
        <f>(K459)/1000</f>
        <v>0</v>
      </c>
      <c r="K459">
        <f>IF(CZ459, AN459, AH459)</f>
        <v>0</v>
      </c>
      <c r="L459">
        <f>IF(CZ459, AI459, AG459)</f>
        <v>0</v>
      </c>
      <c r="M459">
        <f>DB459 - IF(AU459&gt;1, L459*CV459*100.0/(AW459*DP459), 0)</f>
        <v>0</v>
      </c>
      <c r="N459">
        <f>((T459-J459/2)*M459-L459)/(T459+J459/2)</f>
        <v>0</v>
      </c>
      <c r="O459">
        <f>N459*(DI459+DJ459)/1000.0</f>
        <v>0</v>
      </c>
      <c r="P459">
        <f>(DB459 - IF(AU459&gt;1, L459*CV459*100.0/(AW459*DP459), 0))*(DI459+DJ459)/1000.0</f>
        <v>0</v>
      </c>
      <c r="Q459">
        <f>2.0/((1/S459-1/R459)+SIGN(S459)*SQRT((1/S459-1/R459)*(1/S459-1/R459) + 4*CW459/((CW459+1)*(CW459+1))*(2*1/S459*1/R459-1/R459*1/R459)))</f>
        <v>0</v>
      </c>
      <c r="R459">
        <f>IF(LEFT(CX459,1)&lt;&gt;"0",IF(LEFT(CX459,1)="1",3.0,CY459),$D$5+$E$5*(DP459*DI459/($K$5*1000))+$F$5*(DP459*DI459/($K$5*1000))*MAX(MIN(CV459,$J$5),$I$5)*MAX(MIN(CV459,$J$5),$I$5)+$G$5*MAX(MIN(CV459,$J$5),$I$5)*(DP459*DI459/($K$5*1000))+$H$5*(DP459*DI459/($K$5*1000))*(DP459*DI459/($K$5*1000)))</f>
        <v>0</v>
      </c>
      <c r="S459">
        <f>J459*(1000-(1000*0.61365*exp(17.502*W459/(240.97+W459))/(DI459+DJ459)+DD459)/2)/(1000*0.61365*exp(17.502*W459/(240.97+W459))/(DI459+DJ459)-DD459)</f>
        <v>0</v>
      </c>
      <c r="T459">
        <f>1/((CW459+1)/(Q459/1.6)+1/(R459/1.37)) + CW459/((CW459+1)/(Q459/1.6) + CW459/(R459/1.37))</f>
        <v>0</v>
      </c>
      <c r="U459">
        <f>(CR459*CU459)</f>
        <v>0</v>
      </c>
      <c r="V459">
        <f>(DK459+(U459+2*0.95*5.67E-8*(((DK459+$B$7)+273)^4-(DK459+273)^4)-44100*J459)/(1.84*29.3*R459+8*0.95*5.67E-8*(DK459+273)^3))</f>
        <v>0</v>
      </c>
      <c r="W459">
        <f>($C$7*DL459+$D$7*DM459+$E$7*V459)</f>
        <v>0</v>
      </c>
      <c r="X459">
        <f>0.61365*exp(17.502*W459/(240.97+W459))</f>
        <v>0</v>
      </c>
      <c r="Y459">
        <f>(Z459/AA459*100)</f>
        <v>0</v>
      </c>
      <c r="Z459">
        <f>DD459*(DI459+DJ459)/1000</f>
        <v>0</v>
      </c>
      <c r="AA459">
        <f>0.61365*exp(17.502*DK459/(240.97+DK459))</f>
        <v>0</v>
      </c>
      <c r="AB459">
        <f>(X459-DD459*(DI459+DJ459)/1000)</f>
        <v>0</v>
      </c>
      <c r="AC459">
        <f>(-J459*44100)</f>
        <v>0</v>
      </c>
      <c r="AD459">
        <f>2*29.3*R459*0.92*(DK459-W459)</f>
        <v>0</v>
      </c>
      <c r="AE459">
        <f>2*0.95*5.67E-8*(((DK459+$B$7)+273)^4-(W459+273)^4)</f>
        <v>0</v>
      </c>
      <c r="AF459">
        <f>U459+AE459+AC459+AD459</f>
        <v>0</v>
      </c>
      <c r="AG459">
        <f>DH459*AU459*(DC459-DB459*(1000-AU459*DE459)/(1000-AU459*DD459))/(100*CV459)</f>
        <v>0</v>
      </c>
      <c r="AH459">
        <f>1000*DH459*AU459*(DD459-DE459)/(100*CV459*(1000-AU459*DD459))</f>
        <v>0</v>
      </c>
      <c r="AI459">
        <f>(AJ459 - AK459 - DI459*1E3/(8.314*(DK459+273.15)) * AM459/DH459 * AL459) * DH459/(100*CV459) * (1000 - DE459)/1000</f>
        <v>0</v>
      </c>
      <c r="AJ459">
        <v>985.634857811703</v>
      </c>
      <c r="AK459">
        <v>926.346903030303</v>
      </c>
      <c r="AL459">
        <v>3.38856158541746</v>
      </c>
      <c r="AM459">
        <v>66.0504921813524</v>
      </c>
      <c r="AN459">
        <f>(AP459 - AO459 + DI459*1E3/(8.314*(DK459+273.15)) * AR459/DH459 * AQ459) * DH459/(100*CV459) * 1000/(1000 - AP459)</f>
        <v>0</v>
      </c>
      <c r="AO459">
        <v>18.7122216757576</v>
      </c>
      <c r="AP459">
        <v>25.1613734265735</v>
      </c>
      <c r="AQ459">
        <v>-0.000136193939393664</v>
      </c>
      <c r="AR459">
        <v>92.47</v>
      </c>
      <c r="AS459">
        <v>0</v>
      </c>
      <c r="AT459">
        <v>0</v>
      </c>
      <c r="AU459">
        <f>IF(AS459*$H$13&gt;=AW459,1.0,(AW459/(AW459-AS459*$H$13)))</f>
        <v>0</v>
      </c>
      <c r="AV459">
        <f>(AU459-1)*100</f>
        <v>0</v>
      </c>
      <c r="AW459">
        <f>MAX(0,($B$13+$C$13*DP459)/(1+$D$13*DP459)*DI459/(DK459+273)*$E$13)</f>
        <v>0</v>
      </c>
      <c r="AX459" t="s">
        <v>418</v>
      </c>
      <c r="AY459" t="s">
        <v>418</v>
      </c>
      <c r="AZ459">
        <v>0</v>
      </c>
      <c r="BA459">
        <v>0</v>
      </c>
      <c r="BB459">
        <f>1-AZ459/BA459</f>
        <v>0</v>
      </c>
      <c r="BC459">
        <v>0</v>
      </c>
      <c r="BD459" t="s">
        <v>418</v>
      </c>
      <c r="BE459" t="s">
        <v>418</v>
      </c>
      <c r="BF459">
        <v>0</v>
      </c>
      <c r="BG459">
        <v>0</v>
      </c>
      <c r="BH459">
        <f>1-BF459/BG459</f>
        <v>0</v>
      </c>
      <c r="BI459">
        <v>0.5</v>
      </c>
      <c r="BJ459">
        <f>CS459</f>
        <v>0</v>
      </c>
      <c r="BK459">
        <f>L459</f>
        <v>0</v>
      </c>
      <c r="BL459">
        <f>BH459*BI459*BJ459</f>
        <v>0</v>
      </c>
      <c r="BM459">
        <f>(BK459-BC459)/BJ459</f>
        <v>0</v>
      </c>
      <c r="BN459">
        <f>(BA459-BG459)/BG459</f>
        <v>0</v>
      </c>
      <c r="BO459">
        <f>AZ459/(BB459+AZ459/BG459)</f>
        <v>0</v>
      </c>
      <c r="BP459" t="s">
        <v>418</v>
      </c>
      <c r="BQ459">
        <v>0</v>
      </c>
      <c r="BR459">
        <f>IF(BQ459&lt;&gt;0, BQ459, BO459)</f>
        <v>0</v>
      </c>
      <c r="BS459">
        <f>1-BR459/BG459</f>
        <v>0</v>
      </c>
      <c r="BT459">
        <f>(BG459-BF459)/(BG459-BR459)</f>
        <v>0</v>
      </c>
      <c r="BU459">
        <f>(BA459-BG459)/(BA459-BR459)</f>
        <v>0</v>
      </c>
      <c r="BV459">
        <f>(BG459-BF459)/(BG459-AZ459)</f>
        <v>0</v>
      </c>
      <c r="BW459">
        <f>(BA459-BG459)/(BA459-AZ459)</f>
        <v>0</v>
      </c>
      <c r="BX459">
        <f>(BT459*BR459/BF459)</f>
        <v>0</v>
      </c>
      <c r="BY459">
        <f>(1-BX459)</f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f>$B$11*DQ459+$C$11*DR459+$F$11*EC459*(1-EF459)</f>
        <v>0</v>
      </c>
      <c r="CS459">
        <f>CR459*CT459</f>
        <v>0</v>
      </c>
      <c r="CT459">
        <f>($B$11*$D$9+$C$11*$D$9+$F$11*((EP459+EH459)/MAX(EP459+EH459+EQ459, 0.1)*$I$9+EQ459/MAX(EP459+EH459+EQ459, 0.1)*$J$9))/($B$11+$C$11+$F$11)</f>
        <v>0</v>
      </c>
      <c r="CU459">
        <f>($B$11*$K$9+$C$11*$K$9+$F$11*((EP459+EH459)/MAX(EP459+EH459+EQ459, 0.1)*$P$9+EQ459/MAX(EP459+EH459+EQ459, 0.1)*$Q$9))/($B$11+$C$11+$F$11)</f>
        <v>0</v>
      </c>
      <c r="CV459">
        <v>6</v>
      </c>
      <c r="CW459">
        <v>0.5</v>
      </c>
      <c r="CX459" t="s">
        <v>419</v>
      </c>
      <c r="CY459">
        <v>2</v>
      </c>
      <c r="CZ459" t="b">
        <v>1</v>
      </c>
      <c r="DA459">
        <v>1659029814.6</v>
      </c>
      <c r="DB459">
        <v>879.663925925926</v>
      </c>
      <c r="DC459">
        <v>951.537777777778</v>
      </c>
      <c r="DD459">
        <v>25.1636703703704</v>
      </c>
      <c r="DE459">
        <v>18.731262962963</v>
      </c>
      <c r="DF459">
        <v>870.42762962963</v>
      </c>
      <c r="DG459">
        <v>24.6416703703704</v>
      </c>
      <c r="DH459">
        <v>500.020185185185</v>
      </c>
      <c r="DI459">
        <v>90.365762962963</v>
      </c>
      <c r="DJ459">
        <v>0.0463990592592593</v>
      </c>
      <c r="DK459">
        <v>27.3622814814815</v>
      </c>
      <c r="DL459">
        <v>27.4573518518519</v>
      </c>
      <c r="DM459">
        <v>999.9</v>
      </c>
      <c r="DN459">
        <v>0</v>
      </c>
      <c r="DO459">
        <v>0</v>
      </c>
      <c r="DP459">
        <v>10014.8148148148</v>
      </c>
      <c r="DQ459">
        <v>0</v>
      </c>
      <c r="DR459">
        <v>18.0938</v>
      </c>
      <c r="DS459">
        <v>-71.8737851851852</v>
      </c>
      <c r="DT459">
        <v>902.371037037037</v>
      </c>
      <c r="DU459">
        <v>969.701296296296</v>
      </c>
      <c r="DV459">
        <v>6.43240666666667</v>
      </c>
      <c r="DW459">
        <v>951.537777777778</v>
      </c>
      <c r="DX459">
        <v>18.731262962963</v>
      </c>
      <c r="DY459">
        <v>2.27393333333333</v>
      </c>
      <c r="DZ459">
        <v>1.69266407407407</v>
      </c>
      <c r="EA459">
        <v>19.4929259259259</v>
      </c>
      <c r="EB459">
        <v>14.8293148148148</v>
      </c>
      <c r="EC459">
        <v>1999.97222222222</v>
      </c>
      <c r="ED459">
        <v>0.980002555555556</v>
      </c>
      <c r="EE459">
        <v>0.0199977666666667</v>
      </c>
      <c r="EF459">
        <v>0</v>
      </c>
      <c r="EG459">
        <v>827.520370370371</v>
      </c>
      <c r="EH459">
        <v>5.00063</v>
      </c>
      <c r="EI459">
        <v>16327.7111111111</v>
      </c>
      <c r="EJ459">
        <v>17256.6740740741</v>
      </c>
      <c r="EK459">
        <v>38.5</v>
      </c>
      <c r="EL459">
        <v>38.5505185185185</v>
      </c>
      <c r="EM459">
        <v>38</v>
      </c>
      <c r="EN459">
        <v>37.875</v>
      </c>
      <c r="EO459">
        <v>39.5</v>
      </c>
      <c r="EP459">
        <v>1955.08037037037</v>
      </c>
      <c r="EQ459">
        <v>39.8918518518518</v>
      </c>
      <c r="ER459">
        <v>0</v>
      </c>
      <c r="ES459">
        <v>1659029821.3</v>
      </c>
      <c r="ET459">
        <v>0</v>
      </c>
      <c r="EU459">
        <v>827.485076923077</v>
      </c>
      <c r="EV459">
        <v>-4.81579488132891</v>
      </c>
      <c r="EW459">
        <v>-86.0034188303069</v>
      </c>
      <c r="EX459">
        <v>16327.2615384615</v>
      </c>
      <c r="EY459">
        <v>15</v>
      </c>
      <c r="EZ459">
        <v>0</v>
      </c>
      <c r="FA459" t="s">
        <v>420</v>
      </c>
      <c r="FB459">
        <v>1657551626.5</v>
      </c>
      <c r="FC459">
        <v>1657551629</v>
      </c>
      <c r="FD459">
        <v>0</v>
      </c>
      <c r="FE459">
        <v>0.403</v>
      </c>
      <c r="FF459">
        <v>0.009</v>
      </c>
      <c r="FG459">
        <v>9.41</v>
      </c>
      <c r="FH459">
        <v>0.087</v>
      </c>
      <c r="FI459">
        <v>417</v>
      </c>
      <c r="FJ459">
        <v>17</v>
      </c>
      <c r="FK459">
        <v>1.61</v>
      </c>
      <c r="FL459">
        <v>0.59</v>
      </c>
      <c r="FM459">
        <v>-71.8640951219512</v>
      </c>
      <c r="FN459">
        <v>-0.364956794425087</v>
      </c>
      <c r="FO459">
        <v>0.458210511292715</v>
      </c>
      <c r="FP459">
        <v>1</v>
      </c>
      <c r="FQ459">
        <v>827.711441176471</v>
      </c>
      <c r="FR459">
        <v>-4.50559206100673</v>
      </c>
      <c r="FS459">
        <v>0.472010355767279</v>
      </c>
      <c r="FT459">
        <v>0</v>
      </c>
      <c r="FU459">
        <v>6.42707951219512</v>
      </c>
      <c r="FV459">
        <v>0.142391080139358</v>
      </c>
      <c r="FW459">
        <v>0.0162066946346736</v>
      </c>
      <c r="FX459">
        <v>0</v>
      </c>
      <c r="FY459">
        <v>1</v>
      </c>
      <c r="FZ459">
        <v>3</v>
      </c>
      <c r="GA459" t="s">
        <v>421</v>
      </c>
      <c r="GB459">
        <v>2.97409</v>
      </c>
      <c r="GC459">
        <v>2.7</v>
      </c>
      <c r="GD459">
        <v>0.155745</v>
      </c>
      <c r="GE459">
        <v>0.164512</v>
      </c>
      <c r="GF459">
        <v>0.106498</v>
      </c>
      <c r="GG459">
        <v>0.0875517</v>
      </c>
      <c r="GH459">
        <v>32869.9</v>
      </c>
      <c r="GI459">
        <v>35567.6</v>
      </c>
      <c r="GJ459">
        <v>35280.9</v>
      </c>
      <c r="GK459">
        <v>38608.6</v>
      </c>
      <c r="GL459">
        <v>44694.2</v>
      </c>
      <c r="GM459">
        <v>50882</v>
      </c>
      <c r="GN459">
        <v>55151.9</v>
      </c>
      <c r="GO459">
        <v>61927.2</v>
      </c>
      <c r="GP459">
        <v>1.9884</v>
      </c>
      <c r="GQ459">
        <v>1.8456</v>
      </c>
      <c r="GR459">
        <v>0.132918</v>
      </c>
      <c r="GS459">
        <v>0</v>
      </c>
      <c r="GT459">
        <v>25.2948</v>
      </c>
      <c r="GU459">
        <v>999.9</v>
      </c>
      <c r="GV459">
        <v>55.341</v>
      </c>
      <c r="GW459">
        <v>29.265</v>
      </c>
      <c r="GX459">
        <v>25.0104</v>
      </c>
      <c r="GY459">
        <v>56.3955</v>
      </c>
      <c r="GZ459">
        <v>43.4215</v>
      </c>
      <c r="HA459">
        <v>1</v>
      </c>
      <c r="HB459">
        <v>-0.0370325</v>
      </c>
      <c r="HC459">
        <v>0.170153</v>
      </c>
      <c r="HD459">
        <v>20.1137</v>
      </c>
      <c r="HE459">
        <v>5.19932</v>
      </c>
      <c r="HF459">
        <v>12.0052</v>
      </c>
      <c r="HG459">
        <v>4.976</v>
      </c>
      <c r="HH459">
        <v>3.2932</v>
      </c>
      <c r="HI459">
        <v>9999</v>
      </c>
      <c r="HJ459">
        <v>9999</v>
      </c>
      <c r="HK459">
        <v>9999</v>
      </c>
      <c r="HL459">
        <v>629.4</v>
      </c>
      <c r="HM459">
        <v>1.86313</v>
      </c>
      <c r="HN459">
        <v>1.86804</v>
      </c>
      <c r="HO459">
        <v>1.86783</v>
      </c>
      <c r="HP459">
        <v>1.86902</v>
      </c>
      <c r="HQ459">
        <v>1.86981</v>
      </c>
      <c r="HR459">
        <v>1.86587</v>
      </c>
      <c r="HS459">
        <v>1.86691</v>
      </c>
      <c r="HT459">
        <v>1.86835</v>
      </c>
      <c r="HU459">
        <v>5</v>
      </c>
      <c r="HV459">
        <v>0</v>
      </c>
      <c r="HW459">
        <v>0</v>
      </c>
      <c r="HX459">
        <v>0</v>
      </c>
      <c r="HY459" t="s">
        <v>422</v>
      </c>
      <c r="HZ459" t="s">
        <v>423</v>
      </c>
      <c r="IA459" t="s">
        <v>424</v>
      </c>
      <c r="IB459" t="s">
        <v>424</v>
      </c>
      <c r="IC459" t="s">
        <v>424</v>
      </c>
      <c r="ID459" t="s">
        <v>424</v>
      </c>
      <c r="IE459">
        <v>0</v>
      </c>
      <c r="IF459">
        <v>100</v>
      </c>
      <c r="IG459">
        <v>100</v>
      </c>
      <c r="IH459">
        <v>9.376</v>
      </c>
      <c r="II459">
        <v>0.522</v>
      </c>
      <c r="IJ459">
        <v>4.02706509432224</v>
      </c>
      <c r="IK459">
        <v>0.00601174518973114</v>
      </c>
      <c r="IL459">
        <v>2.77886958061485e-07</v>
      </c>
      <c r="IM459">
        <v>-3.54636231360687e-10</v>
      </c>
      <c r="IN459">
        <v>-0.0404303883988718</v>
      </c>
      <c r="IO459">
        <v>-0.0177815531441476</v>
      </c>
      <c r="IP459">
        <v>0.00205572605671414</v>
      </c>
      <c r="IQ459">
        <v>-1.65519735432211e-05</v>
      </c>
      <c r="IR459">
        <v>-4</v>
      </c>
      <c r="IS459">
        <v>1848</v>
      </c>
      <c r="IT459">
        <v>1</v>
      </c>
      <c r="IU459">
        <v>25</v>
      </c>
      <c r="IV459">
        <v>24636.6</v>
      </c>
      <c r="IW459">
        <v>24636.6</v>
      </c>
      <c r="IX459">
        <v>2.03735</v>
      </c>
      <c r="IY459">
        <v>2.60742</v>
      </c>
      <c r="IZ459">
        <v>1.54785</v>
      </c>
      <c r="JA459">
        <v>2.30347</v>
      </c>
      <c r="JB459">
        <v>1.34644</v>
      </c>
      <c r="JC459">
        <v>2.33887</v>
      </c>
      <c r="JD459">
        <v>33.6029</v>
      </c>
      <c r="JE459">
        <v>24.2101</v>
      </c>
      <c r="JF459">
        <v>18</v>
      </c>
      <c r="JG459">
        <v>502.876</v>
      </c>
      <c r="JH459">
        <v>410.825</v>
      </c>
      <c r="JI459">
        <v>24.9997</v>
      </c>
      <c r="JJ459">
        <v>26.7297</v>
      </c>
      <c r="JK459">
        <v>30.0001</v>
      </c>
      <c r="JL459">
        <v>26.6591</v>
      </c>
      <c r="JM459">
        <v>26.5997</v>
      </c>
      <c r="JN459">
        <v>40.8216</v>
      </c>
      <c r="JO459">
        <v>31.9159</v>
      </c>
      <c r="JP459">
        <v>71.8405</v>
      </c>
      <c r="JQ459">
        <v>25</v>
      </c>
      <c r="JR459">
        <v>993.263</v>
      </c>
      <c r="JS459">
        <v>18.7438</v>
      </c>
      <c r="JT459">
        <v>102.307</v>
      </c>
      <c r="JU459">
        <v>103.079</v>
      </c>
    </row>
    <row r="460" spans="1:281">
      <c r="A460">
        <v>444</v>
      </c>
      <c r="B460">
        <v>1659029827.1</v>
      </c>
      <c r="C460">
        <v>6144</v>
      </c>
      <c r="D460" t="s">
        <v>1316</v>
      </c>
      <c r="E460" t="s">
        <v>1317</v>
      </c>
      <c r="F460">
        <v>5</v>
      </c>
      <c r="G460" t="s">
        <v>1199</v>
      </c>
      <c r="H460" t="s">
        <v>417</v>
      </c>
      <c r="I460">
        <v>1659029819.31429</v>
      </c>
      <c r="J460">
        <f>(K460)/1000</f>
        <v>0</v>
      </c>
      <c r="K460">
        <f>IF(CZ460, AN460, AH460)</f>
        <v>0</v>
      </c>
      <c r="L460">
        <f>IF(CZ460, AI460, AG460)</f>
        <v>0</v>
      </c>
      <c r="M460">
        <f>DB460 - IF(AU460&gt;1, L460*CV460*100.0/(AW460*DP460), 0)</f>
        <v>0</v>
      </c>
      <c r="N460">
        <f>((T460-J460/2)*M460-L460)/(T460+J460/2)</f>
        <v>0</v>
      </c>
      <c r="O460">
        <f>N460*(DI460+DJ460)/1000.0</f>
        <v>0</v>
      </c>
      <c r="P460">
        <f>(DB460 - IF(AU460&gt;1, L460*CV460*100.0/(AW460*DP460), 0))*(DI460+DJ460)/1000.0</f>
        <v>0</v>
      </c>
      <c r="Q460">
        <f>2.0/((1/S460-1/R460)+SIGN(S460)*SQRT((1/S460-1/R460)*(1/S460-1/R460) + 4*CW460/((CW460+1)*(CW460+1))*(2*1/S460*1/R460-1/R460*1/R460)))</f>
        <v>0</v>
      </c>
      <c r="R460">
        <f>IF(LEFT(CX460,1)&lt;&gt;"0",IF(LEFT(CX460,1)="1",3.0,CY460),$D$5+$E$5*(DP460*DI460/($K$5*1000))+$F$5*(DP460*DI460/($K$5*1000))*MAX(MIN(CV460,$J$5),$I$5)*MAX(MIN(CV460,$J$5),$I$5)+$G$5*MAX(MIN(CV460,$J$5),$I$5)*(DP460*DI460/($K$5*1000))+$H$5*(DP460*DI460/($K$5*1000))*(DP460*DI460/($K$5*1000)))</f>
        <v>0</v>
      </c>
      <c r="S460">
        <f>J460*(1000-(1000*0.61365*exp(17.502*W460/(240.97+W460))/(DI460+DJ460)+DD460)/2)/(1000*0.61365*exp(17.502*W460/(240.97+W460))/(DI460+DJ460)-DD460)</f>
        <v>0</v>
      </c>
      <c r="T460">
        <f>1/((CW460+1)/(Q460/1.6)+1/(R460/1.37)) + CW460/((CW460+1)/(Q460/1.6) + CW460/(R460/1.37))</f>
        <v>0</v>
      </c>
      <c r="U460">
        <f>(CR460*CU460)</f>
        <v>0</v>
      </c>
      <c r="V460">
        <f>(DK460+(U460+2*0.95*5.67E-8*(((DK460+$B$7)+273)^4-(DK460+273)^4)-44100*J460)/(1.84*29.3*R460+8*0.95*5.67E-8*(DK460+273)^3))</f>
        <v>0</v>
      </c>
      <c r="W460">
        <f>($C$7*DL460+$D$7*DM460+$E$7*V460)</f>
        <v>0</v>
      </c>
      <c r="X460">
        <f>0.61365*exp(17.502*W460/(240.97+W460))</f>
        <v>0</v>
      </c>
      <c r="Y460">
        <f>(Z460/AA460*100)</f>
        <v>0</v>
      </c>
      <c r="Z460">
        <f>DD460*(DI460+DJ460)/1000</f>
        <v>0</v>
      </c>
      <c r="AA460">
        <f>0.61365*exp(17.502*DK460/(240.97+DK460))</f>
        <v>0</v>
      </c>
      <c r="AB460">
        <f>(X460-DD460*(DI460+DJ460)/1000)</f>
        <v>0</v>
      </c>
      <c r="AC460">
        <f>(-J460*44100)</f>
        <v>0</v>
      </c>
      <c r="AD460">
        <f>2*29.3*R460*0.92*(DK460-W460)</f>
        <v>0</v>
      </c>
      <c r="AE460">
        <f>2*0.95*5.67E-8*(((DK460+$B$7)+273)^4-(W460+273)^4)</f>
        <v>0</v>
      </c>
      <c r="AF460">
        <f>U460+AE460+AC460+AD460</f>
        <v>0</v>
      </c>
      <c r="AG460">
        <f>DH460*AU460*(DC460-DB460*(1000-AU460*DE460)/(1000-AU460*DD460))/(100*CV460)</f>
        <v>0</v>
      </c>
      <c r="AH460">
        <f>1000*DH460*AU460*(DD460-DE460)/(100*CV460*(1000-AU460*DD460))</f>
        <v>0</v>
      </c>
      <c r="AI460">
        <f>(AJ460 - AK460 - DI460*1E3/(8.314*(DK460+273.15)) * AM460/DH460 * AL460) * DH460/(100*CV460) * (1000 - DE460)/1000</f>
        <v>0</v>
      </c>
      <c r="AJ460">
        <v>1002.10672703843</v>
      </c>
      <c r="AK460">
        <v>942.888878787879</v>
      </c>
      <c r="AL460">
        <v>3.33027569421207</v>
      </c>
      <c r="AM460">
        <v>66.0504921813524</v>
      </c>
      <c r="AN460">
        <f>(AP460 - AO460 + DI460*1E3/(8.314*(DK460+273.15)) * AR460/DH460 * AQ460) * DH460/(100*CV460) * 1000/(1000 - AP460)</f>
        <v>0</v>
      </c>
      <c r="AO460">
        <v>18.7083982148052</v>
      </c>
      <c r="AP460">
        <v>25.1602076923077</v>
      </c>
      <c r="AQ460">
        <v>-0.00504557575757276</v>
      </c>
      <c r="AR460">
        <v>92.47</v>
      </c>
      <c r="AS460">
        <v>0</v>
      </c>
      <c r="AT460">
        <v>0</v>
      </c>
      <c r="AU460">
        <f>IF(AS460*$H$13&gt;=AW460,1.0,(AW460/(AW460-AS460*$H$13)))</f>
        <v>0</v>
      </c>
      <c r="AV460">
        <f>(AU460-1)*100</f>
        <v>0</v>
      </c>
      <c r="AW460">
        <f>MAX(0,($B$13+$C$13*DP460)/(1+$D$13*DP460)*DI460/(DK460+273)*$E$13)</f>
        <v>0</v>
      </c>
      <c r="AX460" t="s">
        <v>418</v>
      </c>
      <c r="AY460" t="s">
        <v>418</v>
      </c>
      <c r="AZ460">
        <v>0</v>
      </c>
      <c r="BA460">
        <v>0</v>
      </c>
      <c r="BB460">
        <f>1-AZ460/BA460</f>
        <v>0</v>
      </c>
      <c r="BC460">
        <v>0</v>
      </c>
      <c r="BD460" t="s">
        <v>418</v>
      </c>
      <c r="BE460" t="s">
        <v>418</v>
      </c>
      <c r="BF460">
        <v>0</v>
      </c>
      <c r="BG460">
        <v>0</v>
      </c>
      <c r="BH460">
        <f>1-BF460/BG460</f>
        <v>0</v>
      </c>
      <c r="BI460">
        <v>0.5</v>
      </c>
      <c r="BJ460">
        <f>CS460</f>
        <v>0</v>
      </c>
      <c r="BK460">
        <f>L460</f>
        <v>0</v>
      </c>
      <c r="BL460">
        <f>BH460*BI460*BJ460</f>
        <v>0</v>
      </c>
      <c r="BM460">
        <f>(BK460-BC460)/BJ460</f>
        <v>0</v>
      </c>
      <c r="BN460">
        <f>(BA460-BG460)/BG460</f>
        <v>0</v>
      </c>
      <c r="BO460">
        <f>AZ460/(BB460+AZ460/BG460)</f>
        <v>0</v>
      </c>
      <c r="BP460" t="s">
        <v>418</v>
      </c>
      <c r="BQ460">
        <v>0</v>
      </c>
      <c r="BR460">
        <f>IF(BQ460&lt;&gt;0, BQ460, BO460)</f>
        <v>0</v>
      </c>
      <c r="BS460">
        <f>1-BR460/BG460</f>
        <v>0</v>
      </c>
      <c r="BT460">
        <f>(BG460-BF460)/(BG460-BR460)</f>
        <v>0</v>
      </c>
      <c r="BU460">
        <f>(BA460-BG460)/(BA460-BR460)</f>
        <v>0</v>
      </c>
      <c r="BV460">
        <f>(BG460-BF460)/(BG460-AZ460)</f>
        <v>0</v>
      </c>
      <c r="BW460">
        <f>(BA460-BG460)/(BA460-AZ460)</f>
        <v>0</v>
      </c>
      <c r="BX460">
        <f>(BT460*BR460/BF460)</f>
        <v>0</v>
      </c>
      <c r="BY460">
        <f>(1-BX460)</f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f>$B$11*DQ460+$C$11*DR460+$F$11*EC460*(1-EF460)</f>
        <v>0</v>
      </c>
      <c r="CS460">
        <f>CR460*CT460</f>
        <v>0</v>
      </c>
      <c r="CT460">
        <f>($B$11*$D$9+$C$11*$D$9+$F$11*((EP460+EH460)/MAX(EP460+EH460+EQ460, 0.1)*$I$9+EQ460/MAX(EP460+EH460+EQ460, 0.1)*$J$9))/($B$11+$C$11+$F$11)</f>
        <v>0</v>
      </c>
      <c r="CU460">
        <f>($B$11*$K$9+$C$11*$K$9+$F$11*((EP460+EH460)/MAX(EP460+EH460+EQ460, 0.1)*$P$9+EQ460/MAX(EP460+EH460+EQ460, 0.1)*$Q$9))/($B$11+$C$11+$F$11)</f>
        <v>0</v>
      </c>
      <c r="CV460">
        <v>6</v>
      </c>
      <c r="CW460">
        <v>0.5</v>
      </c>
      <c r="CX460" t="s">
        <v>419</v>
      </c>
      <c r="CY460">
        <v>2</v>
      </c>
      <c r="CZ460" t="b">
        <v>1</v>
      </c>
      <c r="DA460">
        <v>1659029819.31429</v>
      </c>
      <c r="DB460">
        <v>895.300357142857</v>
      </c>
      <c r="DC460">
        <v>967.074321428571</v>
      </c>
      <c r="DD460">
        <v>25.1623142857143</v>
      </c>
      <c r="DE460">
        <v>18.7195964285714</v>
      </c>
      <c r="DF460">
        <v>885.975678571428</v>
      </c>
      <c r="DG460">
        <v>24.6403857142857</v>
      </c>
      <c r="DH460">
        <v>500.00475</v>
      </c>
      <c r="DI460">
        <v>90.3643571428571</v>
      </c>
      <c r="DJ460">
        <v>0.0465974964285714</v>
      </c>
      <c r="DK460">
        <v>27.3622107142857</v>
      </c>
      <c r="DL460">
        <v>27.4736285714286</v>
      </c>
      <c r="DM460">
        <v>999.9</v>
      </c>
      <c r="DN460">
        <v>0</v>
      </c>
      <c r="DO460">
        <v>0</v>
      </c>
      <c r="DP460">
        <v>10013.0357142857</v>
      </c>
      <c r="DQ460">
        <v>0</v>
      </c>
      <c r="DR460">
        <v>18.0938</v>
      </c>
      <c r="DS460">
        <v>-71.7739071428571</v>
      </c>
      <c r="DT460">
        <v>918.409714285714</v>
      </c>
      <c r="DU460">
        <v>985.522892857143</v>
      </c>
      <c r="DV460">
        <v>6.44271214285714</v>
      </c>
      <c r="DW460">
        <v>967.074321428571</v>
      </c>
      <c r="DX460">
        <v>18.7195964285714</v>
      </c>
      <c r="DY460">
        <v>2.27377535714286</v>
      </c>
      <c r="DZ460">
        <v>1.69158428571429</v>
      </c>
      <c r="EA460">
        <v>19.4918071428571</v>
      </c>
      <c r="EB460">
        <v>14.8194107142857</v>
      </c>
      <c r="EC460">
        <v>1999.99464285714</v>
      </c>
      <c r="ED460">
        <v>0.980002214285714</v>
      </c>
      <c r="EE460">
        <v>0.0199980642857143</v>
      </c>
      <c r="EF460">
        <v>0</v>
      </c>
      <c r="EG460">
        <v>827.09675</v>
      </c>
      <c r="EH460">
        <v>5.00063</v>
      </c>
      <c r="EI460">
        <v>16320.7107142857</v>
      </c>
      <c r="EJ460">
        <v>17256.8678571429</v>
      </c>
      <c r="EK460">
        <v>38.5</v>
      </c>
      <c r="EL460">
        <v>38.5509285714286</v>
      </c>
      <c r="EM460">
        <v>38</v>
      </c>
      <c r="EN460">
        <v>37.875</v>
      </c>
      <c r="EO460">
        <v>39.5</v>
      </c>
      <c r="EP460">
        <v>1955.1</v>
      </c>
      <c r="EQ460">
        <v>39.8946428571429</v>
      </c>
      <c r="ER460">
        <v>0</v>
      </c>
      <c r="ES460">
        <v>1659029826.1</v>
      </c>
      <c r="ET460">
        <v>0</v>
      </c>
      <c r="EU460">
        <v>827.061692307692</v>
      </c>
      <c r="EV460">
        <v>-4.78714529732924</v>
      </c>
      <c r="EW460">
        <v>-91.7880342273878</v>
      </c>
      <c r="EX460">
        <v>16320.0307692308</v>
      </c>
      <c r="EY460">
        <v>15</v>
      </c>
      <c r="EZ460">
        <v>0</v>
      </c>
      <c r="FA460" t="s">
        <v>420</v>
      </c>
      <c r="FB460">
        <v>1657551626.5</v>
      </c>
      <c r="FC460">
        <v>1657551629</v>
      </c>
      <c r="FD460">
        <v>0</v>
      </c>
      <c r="FE460">
        <v>0.403</v>
      </c>
      <c r="FF460">
        <v>0.009</v>
      </c>
      <c r="FG460">
        <v>9.41</v>
      </c>
      <c r="FH460">
        <v>0.087</v>
      </c>
      <c r="FI460">
        <v>417</v>
      </c>
      <c r="FJ460">
        <v>17</v>
      </c>
      <c r="FK460">
        <v>1.61</v>
      </c>
      <c r="FL460">
        <v>0.59</v>
      </c>
      <c r="FM460">
        <v>-71.8482268292683</v>
      </c>
      <c r="FN460">
        <v>1.32674425087112</v>
      </c>
      <c r="FO460">
        <v>0.434263178619348</v>
      </c>
      <c r="FP460">
        <v>0</v>
      </c>
      <c r="FQ460">
        <v>827.400441176471</v>
      </c>
      <c r="FR460">
        <v>-4.99827349392854</v>
      </c>
      <c r="FS460">
        <v>0.523834290770321</v>
      </c>
      <c r="FT460">
        <v>0</v>
      </c>
      <c r="FU460">
        <v>6.43460170731707</v>
      </c>
      <c r="FV460">
        <v>0.147739651567934</v>
      </c>
      <c r="FW460">
        <v>0.0167904560437839</v>
      </c>
      <c r="FX460">
        <v>0</v>
      </c>
      <c r="FY460">
        <v>0</v>
      </c>
      <c r="FZ460">
        <v>3</v>
      </c>
      <c r="GA460" t="s">
        <v>427</v>
      </c>
      <c r="GB460">
        <v>2.97297</v>
      </c>
      <c r="GC460">
        <v>2.70066</v>
      </c>
      <c r="GD460">
        <v>0.157573</v>
      </c>
      <c r="GE460">
        <v>0.166342</v>
      </c>
      <c r="GF460">
        <v>0.106467</v>
      </c>
      <c r="GG460">
        <v>0.0875576</v>
      </c>
      <c r="GH460">
        <v>32798.8</v>
      </c>
      <c r="GI460">
        <v>35489.5</v>
      </c>
      <c r="GJ460">
        <v>35280.9</v>
      </c>
      <c r="GK460">
        <v>38608.4</v>
      </c>
      <c r="GL460">
        <v>44695.2</v>
      </c>
      <c r="GM460">
        <v>50881.5</v>
      </c>
      <c r="GN460">
        <v>55151.1</v>
      </c>
      <c r="GO460">
        <v>61926.9</v>
      </c>
      <c r="GP460">
        <v>1.9892</v>
      </c>
      <c r="GQ460">
        <v>1.846</v>
      </c>
      <c r="GR460">
        <v>0.134259</v>
      </c>
      <c r="GS460">
        <v>0</v>
      </c>
      <c r="GT460">
        <v>25.2948</v>
      </c>
      <c r="GU460">
        <v>999.9</v>
      </c>
      <c r="GV460">
        <v>55.317</v>
      </c>
      <c r="GW460">
        <v>29.275</v>
      </c>
      <c r="GX460">
        <v>25.0151</v>
      </c>
      <c r="GY460">
        <v>56.3455</v>
      </c>
      <c r="GZ460">
        <v>43.3093</v>
      </c>
      <c r="HA460">
        <v>1</v>
      </c>
      <c r="HB460">
        <v>-0.0370732</v>
      </c>
      <c r="HC460">
        <v>0.169063</v>
      </c>
      <c r="HD460">
        <v>20.114</v>
      </c>
      <c r="HE460">
        <v>5.19932</v>
      </c>
      <c r="HF460">
        <v>12.0052</v>
      </c>
      <c r="HG460">
        <v>4.9748</v>
      </c>
      <c r="HH460">
        <v>3.2938</v>
      </c>
      <c r="HI460">
        <v>9999</v>
      </c>
      <c r="HJ460">
        <v>9999</v>
      </c>
      <c r="HK460">
        <v>9999</v>
      </c>
      <c r="HL460">
        <v>629.4</v>
      </c>
      <c r="HM460">
        <v>1.86313</v>
      </c>
      <c r="HN460">
        <v>1.86798</v>
      </c>
      <c r="HO460">
        <v>1.86783</v>
      </c>
      <c r="HP460">
        <v>1.86902</v>
      </c>
      <c r="HQ460">
        <v>1.86981</v>
      </c>
      <c r="HR460">
        <v>1.86584</v>
      </c>
      <c r="HS460">
        <v>1.86691</v>
      </c>
      <c r="HT460">
        <v>1.86835</v>
      </c>
      <c r="HU460">
        <v>5</v>
      </c>
      <c r="HV460">
        <v>0</v>
      </c>
      <c r="HW460">
        <v>0</v>
      </c>
      <c r="HX460">
        <v>0</v>
      </c>
      <c r="HY460" t="s">
        <v>422</v>
      </c>
      <c r="HZ460" t="s">
        <v>423</v>
      </c>
      <c r="IA460" t="s">
        <v>424</v>
      </c>
      <c r="IB460" t="s">
        <v>424</v>
      </c>
      <c r="IC460" t="s">
        <v>424</v>
      </c>
      <c r="ID460" t="s">
        <v>424</v>
      </c>
      <c r="IE460">
        <v>0</v>
      </c>
      <c r="IF460">
        <v>100</v>
      </c>
      <c r="IG460">
        <v>100</v>
      </c>
      <c r="IH460">
        <v>9.468</v>
      </c>
      <c r="II460">
        <v>0.5216</v>
      </c>
      <c r="IJ460">
        <v>4.02706509432224</v>
      </c>
      <c r="IK460">
        <v>0.00601174518973114</v>
      </c>
      <c r="IL460">
        <v>2.77886958061485e-07</v>
      </c>
      <c r="IM460">
        <v>-3.54636231360687e-10</v>
      </c>
      <c r="IN460">
        <v>-0.0404303883988718</v>
      </c>
      <c r="IO460">
        <v>-0.0177815531441476</v>
      </c>
      <c r="IP460">
        <v>0.00205572605671414</v>
      </c>
      <c r="IQ460">
        <v>-1.65519735432211e-05</v>
      </c>
      <c r="IR460">
        <v>-4</v>
      </c>
      <c r="IS460">
        <v>1848</v>
      </c>
      <c r="IT460">
        <v>1</v>
      </c>
      <c r="IU460">
        <v>25</v>
      </c>
      <c r="IV460">
        <v>24636.7</v>
      </c>
      <c r="IW460">
        <v>24636.6</v>
      </c>
      <c r="IX460">
        <v>2.06665</v>
      </c>
      <c r="IY460">
        <v>2.59888</v>
      </c>
      <c r="IZ460">
        <v>1.54785</v>
      </c>
      <c r="JA460">
        <v>2.30347</v>
      </c>
      <c r="JB460">
        <v>1.34644</v>
      </c>
      <c r="JC460">
        <v>2.38647</v>
      </c>
      <c r="JD460">
        <v>33.6029</v>
      </c>
      <c r="JE460">
        <v>24.2188</v>
      </c>
      <c r="JF460">
        <v>18</v>
      </c>
      <c r="JG460">
        <v>503.427</v>
      </c>
      <c r="JH460">
        <v>411.05</v>
      </c>
      <c r="JI460">
        <v>24.9996</v>
      </c>
      <c r="JJ460">
        <v>26.7297</v>
      </c>
      <c r="JK460">
        <v>30.0001</v>
      </c>
      <c r="JL460">
        <v>26.6613</v>
      </c>
      <c r="JM460">
        <v>26.5997</v>
      </c>
      <c r="JN460">
        <v>41.4169</v>
      </c>
      <c r="JO460">
        <v>31.9159</v>
      </c>
      <c r="JP460">
        <v>71.8405</v>
      </c>
      <c r="JQ460">
        <v>25</v>
      </c>
      <c r="JR460">
        <v>1006.74</v>
      </c>
      <c r="JS460">
        <v>18.7456</v>
      </c>
      <c r="JT460">
        <v>102.306</v>
      </c>
      <c r="JU460">
        <v>103.078</v>
      </c>
    </row>
    <row r="461" spans="1:281">
      <c r="A461">
        <v>445</v>
      </c>
      <c r="B461">
        <v>1659029832.1</v>
      </c>
      <c r="C461">
        <v>6149</v>
      </c>
      <c r="D461" t="s">
        <v>1318</v>
      </c>
      <c r="E461" t="s">
        <v>1319</v>
      </c>
      <c r="F461">
        <v>5</v>
      </c>
      <c r="G461" t="s">
        <v>1199</v>
      </c>
      <c r="H461" t="s">
        <v>417</v>
      </c>
      <c r="I461">
        <v>1659029824.6</v>
      </c>
      <c r="J461">
        <f>(K461)/1000</f>
        <v>0</v>
      </c>
      <c r="K461">
        <f>IF(CZ461, AN461, AH461)</f>
        <v>0</v>
      </c>
      <c r="L461">
        <f>IF(CZ461, AI461, AG461)</f>
        <v>0</v>
      </c>
      <c r="M461">
        <f>DB461 - IF(AU461&gt;1, L461*CV461*100.0/(AW461*DP461), 0)</f>
        <v>0</v>
      </c>
      <c r="N461">
        <f>((T461-J461/2)*M461-L461)/(T461+J461/2)</f>
        <v>0</v>
      </c>
      <c r="O461">
        <f>N461*(DI461+DJ461)/1000.0</f>
        <v>0</v>
      </c>
      <c r="P461">
        <f>(DB461 - IF(AU461&gt;1, L461*CV461*100.0/(AW461*DP461), 0))*(DI461+DJ461)/1000.0</f>
        <v>0</v>
      </c>
      <c r="Q461">
        <f>2.0/((1/S461-1/R461)+SIGN(S461)*SQRT((1/S461-1/R461)*(1/S461-1/R461) + 4*CW461/((CW461+1)*(CW461+1))*(2*1/S461*1/R461-1/R461*1/R461)))</f>
        <v>0</v>
      </c>
      <c r="R461">
        <f>IF(LEFT(CX461,1)&lt;&gt;"0",IF(LEFT(CX461,1)="1",3.0,CY461),$D$5+$E$5*(DP461*DI461/($K$5*1000))+$F$5*(DP461*DI461/($K$5*1000))*MAX(MIN(CV461,$J$5),$I$5)*MAX(MIN(CV461,$J$5),$I$5)+$G$5*MAX(MIN(CV461,$J$5),$I$5)*(DP461*DI461/($K$5*1000))+$H$5*(DP461*DI461/($K$5*1000))*(DP461*DI461/($K$5*1000)))</f>
        <v>0</v>
      </c>
      <c r="S461">
        <f>J461*(1000-(1000*0.61365*exp(17.502*W461/(240.97+W461))/(DI461+DJ461)+DD461)/2)/(1000*0.61365*exp(17.502*W461/(240.97+W461))/(DI461+DJ461)-DD461)</f>
        <v>0</v>
      </c>
      <c r="T461">
        <f>1/((CW461+1)/(Q461/1.6)+1/(R461/1.37)) + CW461/((CW461+1)/(Q461/1.6) + CW461/(R461/1.37))</f>
        <v>0</v>
      </c>
      <c r="U461">
        <f>(CR461*CU461)</f>
        <v>0</v>
      </c>
      <c r="V461">
        <f>(DK461+(U461+2*0.95*5.67E-8*(((DK461+$B$7)+273)^4-(DK461+273)^4)-44100*J461)/(1.84*29.3*R461+8*0.95*5.67E-8*(DK461+273)^3))</f>
        <v>0</v>
      </c>
      <c r="W461">
        <f>($C$7*DL461+$D$7*DM461+$E$7*V461)</f>
        <v>0</v>
      </c>
      <c r="X461">
        <f>0.61365*exp(17.502*W461/(240.97+W461))</f>
        <v>0</v>
      </c>
      <c r="Y461">
        <f>(Z461/AA461*100)</f>
        <v>0</v>
      </c>
      <c r="Z461">
        <f>DD461*(DI461+DJ461)/1000</f>
        <v>0</v>
      </c>
      <c r="AA461">
        <f>0.61365*exp(17.502*DK461/(240.97+DK461))</f>
        <v>0</v>
      </c>
      <c r="AB461">
        <f>(X461-DD461*(DI461+DJ461)/1000)</f>
        <v>0</v>
      </c>
      <c r="AC461">
        <f>(-J461*44100)</f>
        <v>0</v>
      </c>
      <c r="AD461">
        <f>2*29.3*R461*0.92*(DK461-W461)</f>
        <v>0</v>
      </c>
      <c r="AE461">
        <f>2*0.95*5.67E-8*(((DK461+$B$7)+273)^4-(W461+273)^4)</f>
        <v>0</v>
      </c>
      <c r="AF461">
        <f>U461+AE461+AC461+AD461</f>
        <v>0</v>
      </c>
      <c r="AG461">
        <f>DH461*AU461*(DC461-DB461*(1000-AU461*DE461)/(1000-AU461*DD461))/(100*CV461)</f>
        <v>0</v>
      </c>
      <c r="AH461">
        <f>1000*DH461*AU461*(DD461-DE461)/(100*CV461*(1000-AU461*DD461))</f>
        <v>0</v>
      </c>
      <c r="AI461">
        <f>(AJ461 - AK461 - DI461*1E3/(8.314*(DK461+273.15)) * AM461/DH461 * AL461) * DH461/(100*CV461) * (1000 - DE461)/1000</f>
        <v>0</v>
      </c>
      <c r="AJ461">
        <v>1018.93537017884</v>
      </c>
      <c r="AK461">
        <v>959.811109090909</v>
      </c>
      <c r="AL461">
        <v>3.39889212303086</v>
      </c>
      <c r="AM461">
        <v>66.0504921813524</v>
      </c>
      <c r="AN461">
        <f>(AP461 - AO461 + DI461*1E3/(8.314*(DK461+273.15)) * AR461/DH461 * AQ461) * DH461/(100*CV461) * 1000/(1000 - AP461)</f>
        <v>0</v>
      </c>
      <c r="AO461">
        <v>18.7092179441125</v>
      </c>
      <c r="AP461">
        <v>25.1585909090909</v>
      </c>
      <c r="AQ461">
        <v>6.04195804573894e-06</v>
      </c>
      <c r="AR461">
        <v>92.47</v>
      </c>
      <c r="AS461">
        <v>0</v>
      </c>
      <c r="AT461">
        <v>0</v>
      </c>
      <c r="AU461">
        <f>IF(AS461*$H$13&gt;=AW461,1.0,(AW461/(AW461-AS461*$H$13)))</f>
        <v>0</v>
      </c>
      <c r="AV461">
        <f>(AU461-1)*100</f>
        <v>0</v>
      </c>
      <c r="AW461">
        <f>MAX(0,($B$13+$C$13*DP461)/(1+$D$13*DP461)*DI461/(DK461+273)*$E$13)</f>
        <v>0</v>
      </c>
      <c r="AX461" t="s">
        <v>418</v>
      </c>
      <c r="AY461" t="s">
        <v>418</v>
      </c>
      <c r="AZ461">
        <v>0</v>
      </c>
      <c r="BA461">
        <v>0</v>
      </c>
      <c r="BB461">
        <f>1-AZ461/BA461</f>
        <v>0</v>
      </c>
      <c r="BC461">
        <v>0</v>
      </c>
      <c r="BD461" t="s">
        <v>418</v>
      </c>
      <c r="BE461" t="s">
        <v>418</v>
      </c>
      <c r="BF461">
        <v>0</v>
      </c>
      <c r="BG461">
        <v>0</v>
      </c>
      <c r="BH461">
        <f>1-BF461/BG461</f>
        <v>0</v>
      </c>
      <c r="BI461">
        <v>0.5</v>
      </c>
      <c r="BJ461">
        <f>CS461</f>
        <v>0</v>
      </c>
      <c r="BK461">
        <f>L461</f>
        <v>0</v>
      </c>
      <c r="BL461">
        <f>BH461*BI461*BJ461</f>
        <v>0</v>
      </c>
      <c r="BM461">
        <f>(BK461-BC461)/BJ461</f>
        <v>0</v>
      </c>
      <c r="BN461">
        <f>(BA461-BG461)/BG461</f>
        <v>0</v>
      </c>
      <c r="BO461">
        <f>AZ461/(BB461+AZ461/BG461)</f>
        <v>0</v>
      </c>
      <c r="BP461" t="s">
        <v>418</v>
      </c>
      <c r="BQ461">
        <v>0</v>
      </c>
      <c r="BR461">
        <f>IF(BQ461&lt;&gt;0, BQ461, BO461)</f>
        <v>0</v>
      </c>
      <c r="BS461">
        <f>1-BR461/BG461</f>
        <v>0</v>
      </c>
      <c r="BT461">
        <f>(BG461-BF461)/(BG461-BR461)</f>
        <v>0</v>
      </c>
      <c r="BU461">
        <f>(BA461-BG461)/(BA461-BR461)</f>
        <v>0</v>
      </c>
      <c r="BV461">
        <f>(BG461-BF461)/(BG461-AZ461)</f>
        <v>0</v>
      </c>
      <c r="BW461">
        <f>(BA461-BG461)/(BA461-AZ461)</f>
        <v>0</v>
      </c>
      <c r="BX461">
        <f>(BT461*BR461/BF461)</f>
        <v>0</v>
      </c>
      <c r="BY461">
        <f>(1-BX461)</f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f>$B$11*DQ461+$C$11*DR461+$F$11*EC461*(1-EF461)</f>
        <v>0</v>
      </c>
      <c r="CS461">
        <f>CR461*CT461</f>
        <v>0</v>
      </c>
      <c r="CT461">
        <f>($B$11*$D$9+$C$11*$D$9+$F$11*((EP461+EH461)/MAX(EP461+EH461+EQ461, 0.1)*$I$9+EQ461/MAX(EP461+EH461+EQ461, 0.1)*$J$9))/($B$11+$C$11+$F$11)</f>
        <v>0</v>
      </c>
      <c r="CU461">
        <f>($B$11*$K$9+$C$11*$K$9+$F$11*((EP461+EH461)/MAX(EP461+EH461+EQ461, 0.1)*$P$9+EQ461/MAX(EP461+EH461+EQ461, 0.1)*$Q$9))/($B$11+$C$11+$F$11)</f>
        <v>0</v>
      </c>
      <c r="CV461">
        <v>6</v>
      </c>
      <c r="CW461">
        <v>0.5</v>
      </c>
      <c r="CX461" t="s">
        <v>419</v>
      </c>
      <c r="CY461">
        <v>2</v>
      </c>
      <c r="CZ461" t="b">
        <v>1</v>
      </c>
      <c r="DA461">
        <v>1659029824.6</v>
      </c>
      <c r="DB461">
        <v>912.705296296296</v>
      </c>
      <c r="DC461">
        <v>984.45037037037</v>
      </c>
      <c r="DD461">
        <v>25.1602962962963</v>
      </c>
      <c r="DE461">
        <v>18.7097111111111</v>
      </c>
      <c r="DF461">
        <v>903.282740740741</v>
      </c>
      <c r="DG461">
        <v>24.6384777777778</v>
      </c>
      <c r="DH461">
        <v>500.075111111111</v>
      </c>
      <c r="DI461">
        <v>90.3632333333333</v>
      </c>
      <c r="DJ461">
        <v>0.0465913333333333</v>
      </c>
      <c r="DK461">
        <v>27.3620111111111</v>
      </c>
      <c r="DL461">
        <v>27.4789</v>
      </c>
      <c r="DM461">
        <v>999.9</v>
      </c>
      <c r="DN461">
        <v>0</v>
      </c>
      <c r="DO461">
        <v>0</v>
      </c>
      <c r="DP461">
        <v>10009.6296296296</v>
      </c>
      <c r="DQ461">
        <v>0</v>
      </c>
      <c r="DR461">
        <v>18.0938</v>
      </c>
      <c r="DS461">
        <v>-71.7450925925926</v>
      </c>
      <c r="DT461">
        <v>936.262037037037</v>
      </c>
      <c r="DU461">
        <v>1003.22088888889</v>
      </c>
      <c r="DV461">
        <v>6.45058333333333</v>
      </c>
      <c r="DW461">
        <v>984.45037037037</v>
      </c>
      <c r="DX461">
        <v>18.7097111111111</v>
      </c>
      <c r="DY461">
        <v>2.27356555555556</v>
      </c>
      <c r="DZ461">
        <v>1.69067074074074</v>
      </c>
      <c r="EA461">
        <v>19.4903222222222</v>
      </c>
      <c r="EB461">
        <v>14.8110259259259</v>
      </c>
      <c r="EC461">
        <v>1999.98296296296</v>
      </c>
      <c r="ED461">
        <v>0.980001777777778</v>
      </c>
      <c r="EE461">
        <v>0.0199984481481481</v>
      </c>
      <c r="EF461">
        <v>0</v>
      </c>
      <c r="EG461">
        <v>826.657814814815</v>
      </c>
      <c r="EH461">
        <v>5.00063</v>
      </c>
      <c r="EI461">
        <v>16312.0407407407</v>
      </c>
      <c r="EJ461">
        <v>17256.7592592593</v>
      </c>
      <c r="EK461">
        <v>38.5</v>
      </c>
      <c r="EL461">
        <v>38.5459259259259</v>
      </c>
      <c r="EM461">
        <v>38</v>
      </c>
      <c r="EN461">
        <v>37.875</v>
      </c>
      <c r="EO461">
        <v>39.5</v>
      </c>
      <c r="EP461">
        <v>1955.0862962963</v>
      </c>
      <c r="EQ461">
        <v>39.8966666666667</v>
      </c>
      <c r="ER461">
        <v>0</v>
      </c>
      <c r="ES461">
        <v>1659029831.5</v>
      </c>
      <c r="ET461">
        <v>0</v>
      </c>
      <c r="EU461">
        <v>826.59284</v>
      </c>
      <c r="EV461">
        <v>-5.23330767793431</v>
      </c>
      <c r="EW461">
        <v>-102.53846140605</v>
      </c>
      <c r="EX461">
        <v>16310.744</v>
      </c>
      <c r="EY461">
        <v>15</v>
      </c>
      <c r="EZ461">
        <v>0</v>
      </c>
      <c r="FA461" t="s">
        <v>420</v>
      </c>
      <c r="FB461">
        <v>1657551626.5</v>
      </c>
      <c r="FC461">
        <v>1657551629</v>
      </c>
      <c r="FD461">
        <v>0</v>
      </c>
      <c r="FE461">
        <v>0.403</v>
      </c>
      <c r="FF461">
        <v>0.009</v>
      </c>
      <c r="FG461">
        <v>9.41</v>
      </c>
      <c r="FH461">
        <v>0.087</v>
      </c>
      <c r="FI461">
        <v>417</v>
      </c>
      <c r="FJ461">
        <v>17</v>
      </c>
      <c r="FK461">
        <v>1.61</v>
      </c>
      <c r="FL461">
        <v>0.59</v>
      </c>
      <c r="FM461">
        <v>-71.812143902439</v>
      </c>
      <c r="FN461">
        <v>0.15754076655052</v>
      </c>
      <c r="FO461">
        <v>0.398859824419545</v>
      </c>
      <c r="FP461">
        <v>1</v>
      </c>
      <c r="FQ461">
        <v>826.922264705882</v>
      </c>
      <c r="FR461">
        <v>-4.78568372479352</v>
      </c>
      <c r="FS461">
        <v>0.510350358826484</v>
      </c>
      <c r="FT461">
        <v>0</v>
      </c>
      <c r="FU461">
        <v>6.44412634146341</v>
      </c>
      <c r="FV461">
        <v>0.0863044599303241</v>
      </c>
      <c r="FW461">
        <v>0.0130548329068152</v>
      </c>
      <c r="FX461">
        <v>1</v>
      </c>
      <c r="FY461">
        <v>2</v>
      </c>
      <c r="FZ461">
        <v>3</v>
      </c>
      <c r="GA461" t="s">
        <v>474</v>
      </c>
      <c r="GB461">
        <v>2.97212</v>
      </c>
      <c r="GC461">
        <v>2.70069</v>
      </c>
      <c r="GD461">
        <v>0.159421</v>
      </c>
      <c r="GE461">
        <v>0.168072</v>
      </c>
      <c r="GF461">
        <v>0.10649</v>
      </c>
      <c r="GG461">
        <v>0.0875776</v>
      </c>
      <c r="GH461">
        <v>32726.6</v>
      </c>
      <c r="GI461">
        <v>35415.3</v>
      </c>
      <c r="GJ461">
        <v>35280.7</v>
      </c>
      <c r="GK461">
        <v>38607.7</v>
      </c>
      <c r="GL461">
        <v>44694.7</v>
      </c>
      <c r="GM461">
        <v>50879.8</v>
      </c>
      <c r="GN461">
        <v>55151.9</v>
      </c>
      <c r="GO461">
        <v>61926.1</v>
      </c>
      <c r="GP461">
        <v>1.9884</v>
      </c>
      <c r="GQ461">
        <v>1.8462</v>
      </c>
      <c r="GR461">
        <v>0.133961</v>
      </c>
      <c r="GS461">
        <v>0</v>
      </c>
      <c r="GT461">
        <v>25.2948</v>
      </c>
      <c r="GU461">
        <v>999.9</v>
      </c>
      <c r="GV461">
        <v>55.317</v>
      </c>
      <c r="GW461">
        <v>29.275</v>
      </c>
      <c r="GX461">
        <v>25.0157</v>
      </c>
      <c r="GY461">
        <v>56.3855</v>
      </c>
      <c r="GZ461">
        <v>43.2212</v>
      </c>
      <c r="HA461">
        <v>1</v>
      </c>
      <c r="HB461">
        <v>-0.0368699</v>
      </c>
      <c r="HC461">
        <v>0.167756</v>
      </c>
      <c r="HD461">
        <v>20.1139</v>
      </c>
      <c r="HE461">
        <v>5.19932</v>
      </c>
      <c r="HF461">
        <v>12.004</v>
      </c>
      <c r="HG461">
        <v>4.9756</v>
      </c>
      <c r="HH461">
        <v>3.2932</v>
      </c>
      <c r="HI461">
        <v>9999</v>
      </c>
      <c r="HJ461">
        <v>9999</v>
      </c>
      <c r="HK461">
        <v>9999</v>
      </c>
      <c r="HL461">
        <v>629.4</v>
      </c>
      <c r="HM461">
        <v>1.8631</v>
      </c>
      <c r="HN461">
        <v>1.86801</v>
      </c>
      <c r="HO461">
        <v>1.86783</v>
      </c>
      <c r="HP461">
        <v>1.86902</v>
      </c>
      <c r="HQ461">
        <v>1.86981</v>
      </c>
      <c r="HR461">
        <v>1.8659</v>
      </c>
      <c r="HS461">
        <v>1.86691</v>
      </c>
      <c r="HT461">
        <v>1.86832</v>
      </c>
      <c r="HU461">
        <v>5</v>
      </c>
      <c r="HV461">
        <v>0</v>
      </c>
      <c r="HW461">
        <v>0</v>
      </c>
      <c r="HX461">
        <v>0</v>
      </c>
      <c r="HY461" t="s">
        <v>422</v>
      </c>
      <c r="HZ461" t="s">
        <v>423</v>
      </c>
      <c r="IA461" t="s">
        <v>424</v>
      </c>
      <c r="IB461" t="s">
        <v>424</v>
      </c>
      <c r="IC461" t="s">
        <v>424</v>
      </c>
      <c r="ID461" t="s">
        <v>424</v>
      </c>
      <c r="IE461">
        <v>0</v>
      </c>
      <c r="IF461">
        <v>100</v>
      </c>
      <c r="IG461">
        <v>100</v>
      </c>
      <c r="IH461">
        <v>9.561</v>
      </c>
      <c r="II461">
        <v>0.522</v>
      </c>
      <c r="IJ461">
        <v>4.02706509432224</v>
      </c>
      <c r="IK461">
        <v>0.00601174518973114</v>
      </c>
      <c r="IL461">
        <v>2.77886958061485e-07</v>
      </c>
      <c r="IM461">
        <v>-3.54636231360687e-10</v>
      </c>
      <c r="IN461">
        <v>-0.0404303883988718</v>
      </c>
      <c r="IO461">
        <v>-0.0177815531441476</v>
      </c>
      <c r="IP461">
        <v>0.00205572605671414</v>
      </c>
      <c r="IQ461">
        <v>-1.65519735432211e-05</v>
      </c>
      <c r="IR461">
        <v>-4</v>
      </c>
      <c r="IS461">
        <v>1848</v>
      </c>
      <c r="IT461">
        <v>1</v>
      </c>
      <c r="IU461">
        <v>25</v>
      </c>
      <c r="IV461">
        <v>24636.8</v>
      </c>
      <c r="IW461">
        <v>24636.7</v>
      </c>
      <c r="IX461">
        <v>2.09351</v>
      </c>
      <c r="IY461">
        <v>2.59888</v>
      </c>
      <c r="IZ461">
        <v>1.54785</v>
      </c>
      <c r="JA461">
        <v>2.30347</v>
      </c>
      <c r="JB461">
        <v>1.34644</v>
      </c>
      <c r="JC461">
        <v>2.40723</v>
      </c>
      <c r="JD461">
        <v>33.6029</v>
      </c>
      <c r="JE461">
        <v>24.2188</v>
      </c>
      <c r="JF461">
        <v>18</v>
      </c>
      <c r="JG461">
        <v>502.896</v>
      </c>
      <c r="JH461">
        <v>411.173</v>
      </c>
      <c r="JI461">
        <v>24.9996</v>
      </c>
      <c r="JJ461">
        <v>26.7297</v>
      </c>
      <c r="JK461">
        <v>30.0003</v>
      </c>
      <c r="JL461">
        <v>26.6613</v>
      </c>
      <c r="JM461">
        <v>26.6015</v>
      </c>
      <c r="JN461">
        <v>41.9454</v>
      </c>
      <c r="JO461">
        <v>31.9159</v>
      </c>
      <c r="JP461">
        <v>71.8405</v>
      </c>
      <c r="JQ461">
        <v>25</v>
      </c>
      <c r="JR461">
        <v>1026.97</v>
      </c>
      <c r="JS461">
        <v>18.7393</v>
      </c>
      <c r="JT461">
        <v>102.307</v>
      </c>
      <c r="JU461">
        <v>103.077</v>
      </c>
    </row>
    <row r="462" spans="1:281">
      <c r="A462">
        <v>446</v>
      </c>
      <c r="B462">
        <v>1659029837.1</v>
      </c>
      <c r="C462">
        <v>6154</v>
      </c>
      <c r="D462" t="s">
        <v>1320</v>
      </c>
      <c r="E462" t="s">
        <v>1321</v>
      </c>
      <c r="F462">
        <v>5</v>
      </c>
      <c r="G462" t="s">
        <v>1199</v>
      </c>
      <c r="H462" t="s">
        <v>417</v>
      </c>
      <c r="I462">
        <v>1659029829.31429</v>
      </c>
      <c r="J462">
        <f>(K462)/1000</f>
        <v>0</v>
      </c>
      <c r="K462">
        <f>IF(CZ462, AN462, AH462)</f>
        <v>0</v>
      </c>
      <c r="L462">
        <f>IF(CZ462, AI462, AG462)</f>
        <v>0</v>
      </c>
      <c r="M462">
        <f>DB462 - IF(AU462&gt;1, L462*CV462*100.0/(AW462*DP462), 0)</f>
        <v>0</v>
      </c>
      <c r="N462">
        <f>((T462-J462/2)*M462-L462)/(T462+J462/2)</f>
        <v>0</v>
      </c>
      <c r="O462">
        <f>N462*(DI462+DJ462)/1000.0</f>
        <v>0</v>
      </c>
      <c r="P462">
        <f>(DB462 - IF(AU462&gt;1, L462*CV462*100.0/(AW462*DP462), 0))*(DI462+DJ462)/1000.0</f>
        <v>0</v>
      </c>
      <c r="Q462">
        <f>2.0/((1/S462-1/R462)+SIGN(S462)*SQRT((1/S462-1/R462)*(1/S462-1/R462) + 4*CW462/((CW462+1)*(CW462+1))*(2*1/S462*1/R462-1/R462*1/R462)))</f>
        <v>0</v>
      </c>
      <c r="R462">
        <f>IF(LEFT(CX462,1)&lt;&gt;"0",IF(LEFT(CX462,1)="1",3.0,CY462),$D$5+$E$5*(DP462*DI462/($K$5*1000))+$F$5*(DP462*DI462/($K$5*1000))*MAX(MIN(CV462,$J$5),$I$5)*MAX(MIN(CV462,$J$5),$I$5)+$G$5*MAX(MIN(CV462,$J$5),$I$5)*(DP462*DI462/($K$5*1000))+$H$5*(DP462*DI462/($K$5*1000))*(DP462*DI462/($K$5*1000)))</f>
        <v>0</v>
      </c>
      <c r="S462">
        <f>J462*(1000-(1000*0.61365*exp(17.502*W462/(240.97+W462))/(DI462+DJ462)+DD462)/2)/(1000*0.61365*exp(17.502*W462/(240.97+W462))/(DI462+DJ462)-DD462)</f>
        <v>0</v>
      </c>
      <c r="T462">
        <f>1/((CW462+1)/(Q462/1.6)+1/(R462/1.37)) + CW462/((CW462+1)/(Q462/1.6) + CW462/(R462/1.37))</f>
        <v>0</v>
      </c>
      <c r="U462">
        <f>(CR462*CU462)</f>
        <v>0</v>
      </c>
      <c r="V462">
        <f>(DK462+(U462+2*0.95*5.67E-8*(((DK462+$B$7)+273)^4-(DK462+273)^4)-44100*J462)/(1.84*29.3*R462+8*0.95*5.67E-8*(DK462+273)^3))</f>
        <v>0</v>
      </c>
      <c r="W462">
        <f>($C$7*DL462+$D$7*DM462+$E$7*V462)</f>
        <v>0</v>
      </c>
      <c r="X462">
        <f>0.61365*exp(17.502*W462/(240.97+W462))</f>
        <v>0</v>
      </c>
      <c r="Y462">
        <f>(Z462/AA462*100)</f>
        <v>0</v>
      </c>
      <c r="Z462">
        <f>DD462*(DI462+DJ462)/1000</f>
        <v>0</v>
      </c>
      <c r="AA462">
        <f>0.61365*exp(17.502*DK462/(240.97+DK462))</f>
        <v>0</v>
      </c>
      <c r="AB462">
        <f>(X462-DD462*(DI462+DJ462)/1000)</f>
        <v>0</v>
      </c>
      <c r="AC462">
        <f>(-J462*44100)</f>
        <v>0</v>
      </c>
      <c r="AD462">
        <f>2*29.3*R462*0.92*(DK462-W462)</f>
        <v>0</v>
      </c>
      <c r="AE462">
        <f>2*0.95*5.67E-8*(((DK462+$B$7)+273)^4-(W462+273)^4)</f>
        <v>0</v>
      </c>
      <c r="AF462">
        <f>U462+AE462+AC462+AD462</f>
        <v>0</v>
      </c>
      <c r="AG462">
        <f>DH462*AU462*(DC462-DB462*(1000-AU462*DE462)/(1000-AU462*DD462))/(100*CV462)</f>
        <v>0</v>
      </c>
      <c r="AH462">
        <f>1000*DH462*AU462*(DD462-DE462)/(100*CV462*(1000-AU462*DD462))</f>
        <v>0</v>
      </c>
      <c r="AI462">
        <f>(AJ462 - AK462 - DI462*1E3/(8.314*(DK462+273.15)) * AM462/DH462 * AL462) * DH462/(100*CV462) * (1000 - DE462)/1000</f>
        <v>0</v>
      </c>
      <c r="AJ462">
        <v>1036.36906791818</v>
      </c>
      <c r="AK462">
        <v>976.870454545454</v>
      </c>
      <c r="AL462">
        <v>3.43462539779083</v>
      </c>
      <c r="AM462">
        <v>66.0504921813524</v>
      </c>
      <c r="AN462">
        <f>(AP462 - AO462 + DI462*1E3/(8.314*(DK462+273.15)) * AR462/DH462 * AQ462) * DH462/(100*CV462) * 1000/(1000 - AP462)</f>
        <v>0</v>
      </c>
      <c r="AO462">
        <v>18.7100142245887</v>
      </c>
      <c r="AP462">
        <v>25.1619902097902</v>
      </c>
      <c r="AQ462">
        <v>0.000220732542821848</v>
      </c>
      <c r="AR462">
        <v>92.47</v>
      </c>
      <c r="AS462">
        <v>0</v>
      </c>
      <c r="AT462">
        <v>0</v>
      </c>
      <c r="AU462">
        <f>IF(AS462*$H$13&gt;=AW462,1.0,(AW462/(AW462-AS462*$H$13)))</f>
        <v>0</v>
      </c>
      <c r="AV462">
        <f>(AU462-1)*100</f>
        <v>0</v>
      </c>
      <c r="AW462">
        <f>MAX(0,($B$13+$C$13*DP462)/(1+$D$13*DP462)*DI462/(DK462+273)*$E$13)</f>
        <v>0</v>
      </c>
      <c r="AX462" t="s">
        <v>418</v>
      </c>
      <c r="AY462" t="s">
        <v>418</v>
      </c>
      <c r="AZ462">
        <v>0</v>
      </c>
      <c r="BA462">
        <v>0</v>
      </c>
      <c r="BB462">
        <f>1-AZ462/BA462</f>
        <v>0</v>
      </c>
      <c r="BC462">
        <v>0</v>
      </c>
      <c r="BD462" t="s">
        <v>418</v>
      </c>
      <c r="BE462" t="s">
        <v>418</v>
      </c>
      <c r="BF462">
        <v>0</v>
      </c>
      <c r="BG462">
        <v>0</v>
      </c>
      <c r="BH462">
        <f>1-BF462/BG462</f>
        <v>0</v>
      </c>
      <c r="BI462">
        <v>0.5</v>
      </c>
      <c r="BJ462">
        <f>CS462</f>
        <v>0</v>
      </c>
      <c r="BK462">
        <f>L462</f>
        <v>0</v>
      </c>
      <c r="BL462">
        <f>BH462*BI462*BJ462</f>
        <v>0</v>
      </c>
      <c r="BM462">
        <f>(BK462-BC462)/BJ462</f>
        <v>0</v>
      </c>
      <c r="BN462">
        <f>(BA462-BG462)/BG462</f>
        <v>0</v>
      </c>
      <c r="BO462">
        <f>AZ462/(BB462+AZ462/BG462)</f>
        <v>0</v>
      </c>
      <c r="BP462" t="s">
        <v>418</v>
      </c>
      <c r="BQ462">
        <v>0</v>
      </c>
      <c r="BR462">
        <f>IF(BQ462&lt;&gt;0, BQ462, BO462)</f>
        <v>0</v>
      </c>
      <c r="BS462">
        <f>1-BR462/BG462</f>
        <v>0</v>
      </c>
      <c r="BT462">
        <f>(BG462-BF462)/(BG462-BR462)</f>
        <v>0</v>
      </c>
      <c r="BU462">
        <f>(BA462-BG462)/(BA462-BR462)</f>
        <v>0</v>
      </c>
      <c r="BV462">
        <f>(BG462-BF462)/(BG462-AZ462)</f>
        <v>0</v>
      </c>
      <c r="BW462">
        <f>(BA462-BG462)/(BA462-AZ462)</f>
        <v>0</v>
      </c>
      <c r="BX462">
        <f>(BT462*BR462/BF462)</f>
        <v>0</v>
      </c>
      <c r="BY462">
        <f>(1-BX462)</f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f>$B$11*DQ462+$C$11*DR462+$F$11*EC462*(1-EF462)</f>
        <v>0</v>
      </c>
      <c r="CS462">
        <f>CR462*CT462</f>
        <v>0</v>
      </c>
      <c r="CT462">
        <f>($B$11*$D$9+$C$11*$D$9+$F$11*((EP462+EH462)/MAX(EP462+EH462+EQ462, 0.1)*$I$9+EQ462/MAX(EP462+EH462+EQ462, 0.1)*$J$9))/($B$11+$C$11+$F$11)</f>
        <v>0</v>
      </c>
      <c r="CU462">
        <f>($B$11*$K$9+$C$11*$K$9+$F$11*((EP462+EH462)/MAX(EP462+EH462+EQ462, 0.1)*$P$9+EQ462/MAX(EP462+EH462+EQ462, 0.1)*$Q$9))/($B$11+$C$11+$F$11)</f>
        <v>0</v>
      </c>
      <c r="CV462">
        <v>6</v>
      </c>
      <c r="CW462">
        <v>0.5</v>
      </c>
      <c r="CX462" t="s">
        <v>419</v>
      </c>
      <c r="CY462">
        <v>2</v>
      </c>
      <c r="CZ462" t="b">
        <v>1</v>
      </c>
      <c r="DA462">
        <v>1659029829.31429</v>
      </c>
      <c r="DB462">
        <v>928.156285714286</v>
      </c>
      <c r="DC462">
        <v>1000.06114285714</v>
      </c>
      <c r="DD462">
        <v>25.1598607142857</v>
      </c>
      <c r="DE462">
        <v>18.707925</v>
      </c>
      <c r="DF462">
        <v>918.647107142857</v>
      </c>
      <c r="DG462">
        <v>24.6380571428571</v>
      </c>
      <c r="DH462">
        <v>500.077071428571</v>
      </c>
      <c r="DI462">
        <v>90.3630321428572</v>
      </c>
      <c r="DJ462">
        <v>0.0466163678571429</v>
      </c>
      <c r="DK462">
        <v>27.3620928571429</v>
      </c>
      <c r="DL462">
        <v>27.4826285714286</v>
      </c>
      <c r="DM462">
        <v>999.9</v>
      </c>
      <c r="DN462">
        <v>0</v>
      </c>
      <c r="DO462">
        <v>0</v>
      </c>
      <c r="DP462">
        <v>10008.2142857143</v>
      </c>
      <c r="DQ462">
        <v>0</v>
      </c>
      <c r="DR462">
        <v>18.0938</v>
      </c>
      <c r="DS462">
        <v>-71.9050714285714</v>
      </c>
      <c r="DT462">
        <v>952.111285714286</v>
      </c>
      <c r="DU462">
        <v>1019.12710714286</v>
      </c>
      <c r="DV462">
        <v>6.45193392857143</v>
      </c>
      <c r="DW462">
        <v>1000.06114285714</v>
      </c>
      <c r="DX462">
        <v>18.707925</v>
      </c>
      <c r="DY462">
        <v>2.27352107142857</v>
      </c>
      <c r="DZ462">
        <v>1.69050535714286</v>
      </c>
      <c r="EA462">
        <v>19.4900142857143</v>
      </c>
      <c r="EB462">
        <v>14.8095142857143</v>
      </c>
      <c r="EC462">
        <v>2000.00071428571</v>
      </c>
      <c r="ED462">
        <v>0.980000428571429</v>
      </c>
      <c r="EE462">
        <v>0.0199997714285714</v>
      </c>
      <c r="EF462">
        <v>0</v>
      </c>
      <c r="EG462">
        <v>826.217178571429</v>
      </c>
      <c r="EH462">
        <v>5.00063</v>
      </c>
      <c r="EI462">
        <v>16304.2071428571</v>
      </c>
      <c r="EJ462">
        <v>17256.8964285714</v>
      </c>
      <c r="EK462">
        <v>38.5</v>
      </c>
      <c r="EL462">
        <v>38.5553571428571</v>
      </c>
      <c r="EM462">
        <v>38</v>
      </c>
      <c r="EN462">
        <v>37.875</v>
      </c>
      <c r="EO462">
        <v>39.5</v>
      </c>
      <c r="EP462">
        <v>1955.10035714286</v>
      </c>
      <c r="EQ462">
        <v>39.8992857142857</v>
      </c>
      <c r="ER462">
        <v>0</v>
      </c>
      <c r="ES462">
        <v>1659029836.3</v>
      </c>
      <c r="ET462">
        <v>0</v>
      </c>
      <c r="EU462">
        <v>826.13768</v>
      </c>
      <c r="EV462">
        <v>-5.77415385824406</v>
      </c>
      <c r="EW462">
        <v>-103.669231026165</v>
      </c>
      <c r="EX462">
        <v>16302.672</v>
      </c>
      <c r="EY462">
        <v>15</v>
      </c>
      <c r="EZ462">
        <v>0</v>
      </c>
      <c r="FA462" t="s">
        <v>420</v>
      </c>
      <c r="FB462">
        <v>1657551626.5</v>
      </c>
      <c r="FC462">
        <v>1657551629</v>
      </c>
      <c r="FD462">
        <v>0</v>
      </c>
      <c r="FE462">
        <v>0.403</v>
      </c>
      <c r="FF462">
        <v>0.009</v>
      </c>
      <c r="FG462">
        <v>9.41</v>
      </c>
      <c r="FH462">
        <v>0.087</v>
      </c>
      <c r="FI462">
        <v>417</v>
      </c>
      <c r="FJ462">
        <v>17</v>
      </c>
      <c r="FK462">
        <v>1.61</v>
      </c>
      <c r="FL462">
        <v>0.59</v>
      </c>
      <c r="FM462">
        <v>-71.9177707317073</v>
      </c>
      <c r="FN462">
        <v>-0.628467595818675</v>
      </c>
      <c r="FO462">
        <v>0.394885565544088</v>
      </c>
      <c r="FP462">
        <v>0</v>
      </c>
      <c r="FQ462">
        <v>826.548</v>
      </c>
      <c r="FR462">
        <v>-5.51303285024724</v>
      </c>
      <c r="FS462">
        <v>0.584016720147436</v>
      </c>
      <c r="FT462">
        <v>0</v>
      </c>
      <c r="FU462">
        <v>6.4507356097561</v>
      </c>
      <c r="FV462">
        <v>0.00764675958191063</v>
      </c>
      <c r="FW462">
        <v>0.00411289824154089</v>
      </c>
      <c r="FX462">
        <v>1</v>
      </c>
      <c r="FY462">
        <v>1</v>
      </c>
      <c r="FZ462">
        <v>3</v>
      </c>
      <c r="GA462" t="s">
        <v>421</v>
      </c>
      <c r="GB462">
        <v>2.97302</v>
      </c>
      <c r="GC462">
        <v>2.70071</v>
      </c>
      <c r="GD462">
        <v>0.161229</v>
      </c>
      <c r="GE462">
        <v>0.169878</v>
      </c>
      <c r="GF462">
        <v>0.106499</v>
      </c>
      <c r="GG462">
        <v>0.0875082</v>
      </c>
      <c r="GH462">
        <v>32656.5</v>
      </c>
      <c r="GI462">
        <v>35338.9</v>
      </c>
      <c r="GJ462">
        <v>35280.9</v>
      </c>
      <c r="GK462">
        <v>38608.2</v>
      </c>
      <c r="GL462">
        <v>44694.1</v>
      </c>
      <c r="GM462">
        <v>50884.3</v>
      </c>
      <c r="GN462">
        <v>55151.7</v>
      </c>
      <c r="GO462">
        <v>61926.9</v>
      </c>
      <c r="GP462">
        <v>1.9884</v>
      </c>
      <c r="GQ462">
        <v>1.8462</v>
      </c>
      <c r="GR462">
        <v>0.133365</v>
      </c>
      <c r="GS462">
        <v>0</v>
      </c>
      <c r="GT462">
        <v>25.2948</v>
      </c>
      <c r="GU462">
        <v>999.9</v>
      </c>
      <c r="GV462">
        <v>55.268</v>
      </c>
      <c r="GW462">
        <v>29.265</v>
      </c>
      <c r="GX462">
        <v>24.9781</v>
      </c>
      <c r="GY462">
        <v>56.4555</v>
      </c>
      <c r="GZ462">
        <v>43.3734</v>
      </c>
      <c r="HA462">
        <v>1</v>
      </c>
      <c r="HB462">
        <v>-0.0369106</v>
      </c>
      <c r="HC462">
        <v>0.166231</v>
      </c>
      <c r="HD462">
        <v>20.1137</v>
      </c>
      <c r="HE462">
        <v>5.19812</v>
      </c>
      <c r="HF462">
        <v>12.0076</v>
      </c>
      <c r="HG462">
        <v>4.9752</v>
      </c>
      <c r="HH462">
        <v>3.2934</v>
      </c>
      <c r="HI462">
        <v>9999</v>
      </c>
      <c r="HJ462">
        <v>9999</v>
      </c>
      <c r="HK462">
        <v>9999</v>
      </c>
      <c r="HL462">
        <v>629.4</v>
      </c>
      <c r="HM462">
        <v>1.8631</v>
      </c>
      <c r="HN462">
        <v>1.86798</v>
      </c>
      <c r="HO462">
        <v>1.86783</v>
      </c>
      <c r="HP462">
        <v>1.86902</v>
      </c>
      <c r="HQ462">
        <v>1.86981</v>
      </c>
      <c r="HR462">
        <v>1.86584</v>
      </c>
      <c r="HS462">
        <v>1.86691</v>
      </c>
      <c r="HT462">
        <v>1.86832</v>
      </c>
      <c r="HU462">
        <v>5</v>
      </c>
      <c r="HV462">
        <v>0</v>
      </c>
      <c r="HW462">
        <v>0</v>
      </c>
      <c r="HX462">
        <v>0</v>
      </c>
      <c r="HY462" t="s">
        <v>422</v>
      </c>
      <c r="HZ462" t="s">
        <v>423</v>
      </c>
      <c r="IA462" t="s">
        <v>424</v>
      </c>
      <c r="IB462" t="s">
        <v>424</v>
      </c>
      <c r="IC462" t="s">
        <v>424</v>
      </c>
      <c r="ID462" t="s">
        <v>424</v>
      </c>
      <c r="IE462">
        <v>0</v>
      </c>
      <c r="IF462">
        <v>100</v>
      </c>
      <c r="IG462">
        <v>100</v>
      </c>
      <c r="IH462">
        <v>9.652</v>
      </c>
      <c r="II462">
        <v>0.5221</v>
      </c>
      <c r="IJ462">
        <v>4.02706509432224</v>
      </c>
      <c r="IK462">
        <v>0.00601174518973114</v>
      </c>
      <c r="IL462">
        <v>2.77886958061485e-07</v>
      </c>
      <c r="IM462">
        <v>-3.54636231360687e-10</v>
      </c>
      <c r="IN462">
        <v>-0.0404303883988718</v>
      </c>
      <c r="IO462">
        <v>-0.0177815531441476</v>
      </c>
      <c r="IP462">
        <v>0.00205572605671414</v>
      </c>
      <c r="IQ462">
        <v>-1.65519735432211e-05</v>
      </c>
      <c r="IR462">
        <v>-4</v>
      </c>
      <c r="IS462">
        <v>1848</v>
      </c>
      <c r="IT462">
        <v>1</v>
      </c>
      <c r="IU462">
        <v>25</v>
      </c>
      <c r="IV462">
        <v>24636.8</v>
      </c>
      <c r="IW462">
        <v>24636.8</v>
      </c>
      <c r="IX462">
        <v>2.1228</v>
      </c>
      <c r="IY462">
        <v>2.60498</v>
      </c>
      <c r="IZ462">
        <v>1.54785</v>
      </c>
      <c r="JA462">
        <v>2.30347</v>
      </c>
      <c r="JB462">
        <v>1.34644</v>
      </c>
      <c r="JC462">
        <v>2.30469</v>
      </c>
      <c r="JD462">
        <v>33.6029</v>
      </c>
      <c r="JE462">
        <v>24.2188</v>
      </c>
      <c r="JF462">
        <v>18</v>
      </c>
      <c r="JG462">
        <v>502.897</v>
      </c>
      <c r="JH462">
        <v>411.179</v>
      </c>
      <c r="JI462">
        <v>24.9997</v>
      </c>
      <c r="JJ462">
        <v>26.7319</v>
      </c>
      <c r="JK462">
        <v>30.0002</v>
      </c>
      <c r="JL462">
        <v>26.6613</v>
      </c>
      <c r="JM462">
        <v>26.6019</v>
      </c>
      <c r="JN462">
        <v>42.5445</v>
      </c>
      <c r="JO462">
        <v>31.9159</v>
      </c>
      <c r="JP462">
        <v>71.4615</v>
      </c>
      <c r="JQ462">
        <v>25</v>
      </c>
      <c r="JR462">
        <v>1040.39</v>
      </c>
      <c r="JS462">
        <v>18.7359</v>
      </c>
      <c r="JT462">
        <v>102.307</v>
      </c>
      <c r="JU462">
        <v>103.078</v>
      </c>
    </row>
    <row r="463" spans="1:281">
      <c r="A463">
        <v>447</v>
      </c>
      <c r="B463">
        <v>1659029842.1</v>
      </c>
      <c r="C463">
        <v>6159</v>
      </c>
      <c r="D463" t="s">
        <v>1322</v>
      </c>
      <c r="E463" t="s">
        <v>1323</v>
      </c>
      <c r="F463">
        <v>5</v>
      </c>
      <c r="G463" t="s">
        <v>1199</v>
      </c>
      <c r="H463" t="s">
        <v>417</v>
      </c>
      <c r="I463">
        <v>1659029834.6</v>
      </c>
      <c r="J463">
        <f>(K463)/1000</f>
        <v>0</v>
      </c>
      <c r="K463">
        <f>IF(CZ463, AN463, AH463)</f>
        <v>0</v>
      </c>
      <c r="L463">
        <f>IF(CZ463, AI463, AG463)</f>
        <v>0</v>
      </c>
      <c r="M463">
        <f>DB463 - IF(AU463&gt;1, L463*CV463*100.0/(AW463*DP463), 0)</f>
        <v>0</v>
      </c>
      <c r="N463">
        <f>((T463-J463/2)*M463-L463)/(T463+J463/2)</f>
        <v>0</v>
      </c>
      <c r="O463">
        <f>N463*(DI463+DJ463)/1000.0</f>
        <v>0</v>
      </c>
      <c r="P463">
        <f>(DB463 - IF(AU463&gt;1, L463*CV463*100.0/(AW463*DP463), 0))*(DI463+DJ463)/1000.0</f>
        <v>0</v>
      </c>
      <c r="Q463">
        <f>2.0/((1/S463-1/R463)+SIGN(S463)*SQRT((1/S463-1/R463)*(1/S463-1/R463) + 4*CW463/((CW463+1)*(CW463+1))*(2*1/S463*1/R463-1/R463*1/R463)))</f>
        <v>0</v>
      </c>
      <c r="R463">
        <f>IF(LEFT(CX463,1)&lt;&gt;"0",IF(LEFT(CX463,1)="1",3.0,CY463),$D$5+$E$5*(DP463*DI463/($K$5*1000))+$F$5*(DP463*DI463/($K$5*1000))*MAX(MIN(CV463,$J$5),$I$5)*MAX(MIN(CV463,$J$5),$I$5)+$G$5*MAX(MIN(CV463,$J$5),$I$5)*(DP463*DI463/($K$5*1000))+$H$5*(DP463*DI463/($K$5*1000))*(DP463*DI463/($K$5*1000)))</f>
        <v>0</v>
      </c>
      <c r="S463">
        <f>J463*(1000-(1000*0.61365*exp(17.502*W463/(240.97+W463))/(DI463+DJ463)+DD463)/2)/(1000*0.61365*exp(17.502*W463/(240.97+W463))/(DI463+DJ463)-DD463)</f>
        <v>0</v>
      </c>
      <c r="T463">
        <f>1/((CW463+1)/(Q463/1.6)+1/(R463/1.37)) + CW463/((CW463+1)/(Q463/1.6) + CW463/(R463/1.37))</f>
        <v>0</v>
      </c>
      <c r="U463">
        <f>(CR463*CU463)</f>
        <v>0</v>
      </c>
      <c r="V463">
        <f>(DK463+(U463+2*0.95*5.67E-8*(((DK463+$B$7)+273)^4-(DK463+273)^4)-44100*J463)/(1.84*29.3*R463+8*0.95*5.67E-8*(DK463+273)^3))</f>
        <v>0</v>
      </c>
      <c r="W463">
        <f>($C$7*DL463+$D$7*DM463+$E$7*V463)</f>
        <v>0</v>
      </c>
      <c r="X463">
        <f>0.61365*exp(17.502*W463/(240.97+W463))</f>
        <v>0</v>
      </c>
      <c r="Y463">
        <f>(Z463/AA463*100)</f>
        <v>0</v>
      </c>
      <c r="Z463">
        <f>DD463*(DI463+DJ463)/1000</f>
        <v>0</v>
      </c>
      <c r="AA463">
        <f>0.61365*exp(17.502*DK463/(240.97+DK463))</f>
        <v>0</v>
      </c>
      <c r="AB463">
        <f>(X463-DD463*(DI463+DJ463)/1000)</f>
        <v>0</v>
      </c>
      <c r="AC463">
        <f>(-J463*44100)</f>
        <v>0</v>
      </c>
      <c r="AD463">
        <f>2*29.3*R463*0.92*(DK463-W463)</f>
        <v>0</v>
      </c>
      <c r="AE463">
        <f>2*0.95*5.67E-8*(((DK463+$B$7)+273)^4-(W463+273)^4)</f>
        <v>0</v>
      </c>
      <c r="AF463">
        <f>U463+AE463+AC463+AD463</f>
        <v>0</v>
      </c>
      <c r="AG463">
        <f>DH463*AU463*(DC463-DB463*(1000-AU463*DE463)/(1000-AU463*DD463))/(100*CV463)</f>
        <v>0</v>
      </c>
      <c r="AH463">
        <f>1000*DH463*AU463*(DD463-DE463)/(100*CV463*(1000-AU463*DD463))</f>
        <v>0</v>
      </c>
      <c r="AI463">
        <f>(AJ463 - AK463 - DI463*1E3/(8.314*(DK463+273.15)) * AM463/DH463 * AL463) * DH463/(100*CV463) * (1000 - DE463)/1000</f>
        <v>0</v>
      </c>
      <c r="AJ463">
        <v>1053.41957607491</v>
      </c>
      <c r="AK463">
        <v>994.052624242424</v>
      </c>
      <c r="AL463">
        <v>3.45276047454315</v>
      </c>
      <c r="AM463">
        <v>66.0504921813524</v>
      </c>
      <c r="AN463">
        <f>(AP463 - AO463 + DI463*1E3/(8.314*(DK463+273.15)) * AR463/DH463 * AQ463) * DH463/(100*CV463) * 1000/(1000 - AP463)</f>
        <v>0</v>
      </c>
      <c r="AO463">
        <v>18.6919316064935</v>
      </c>
      <c r="AP463">
        <v>25.1558188811189</v>
      </c>
      <c r="AQ463">
        <v>2.81065197441249e-05</v>
      </c>
      <c r="AR463">
        <v>92.47</v>
      </c>
      <c r="AS463">
        <v>0</v>
      </c>
      <c r="AT463">
        <v>0</v>
      </c>
      <c r="AU463">
        <f>IF(AS463*$H$13&gt;=AW463,1.0,(AW463/(AW463-AS463*$H$13)))</f>
        <v>0</v>
      </c>
      <c r="AV463">
        <f>(AU463-1)*100</f>
        <v>0</v>
      </c>
      <c r="AW463">
        <f>MAX(0,($B$13+$C$13*DP463)/(1+$D$13*DP463)*DI463/(DK463+273)*$E$13)</f>
        <v>0</v>
      </c>
      <c r="AX463" t="s">
        <v>418</v>
      </c>
      <c r="AY463" t="s">
        <v>418</v>
      </c>
      <c r="AZ463">
        <v>0</v>
      </c>
      <c r="BA463">
        <v>0</v>
      </c>
      <c r="BB463">
        <f>1-AZ463/BA463</f>
        <v>0</v>
      </c>
      <c r="BC463">
        <v>0</v>
      </c>
      <c r="BD463" t="s">
        <v>418</v>
      </c>
      <c r="BE463" t="s">
        <v>418</v>
      </c>
      <c r="BF463">
        <v>0</v>
      </c>
      <c r="BG463">
        <v>0</v>
      </c>
      <c r="BH463">
        <f>1-BF463/BG463</f>
        <v>0</v>
      </c>
      <c r="BI463">
        <v>0.5</v>
      </c>
      <c r="BJ463">
        <f>CS463</f>
        <v>0</v>
      </c>
      <c r="BK463">
        <f>L463</f>
        <v>0</v>
      </c>
      <c r="BL463">
        <f>BH463*BI463*BJ463</f>
        <v>0</v>
      </c>
      <c r="BM463">
        <f>(BK463-BC463)/BJ463</f>
        <v>0</v>
      </c>
      <c r="BN463">
        <f>(BA463-BG463)/BG463</f>
        <v>0</v>
      </c>
      <c r="BO463">
        <f>AZ463/(BB463+AZ463/BG463)</f>
        <v>0</v>
      </c>
      <c r="BP463" t="s">
        <v>418</v>
      </c>
      <c r="BQ463">
        <v>0</v>
      </c>
      <c r="BR463">
        <f>IF(BQ463&lt;&gt;0, BQ463, BO463)</f>
        <v>0</v>
      </c>
      <c r="BS463">
        <f>1-BR463/BG463</f>
        <v>0</v>
      </c>
      <c r="BT463">
        <f>(BG463-BF463)/(BG463-BR463)</f>
        <v>0</v>
      </c>
      <c r="BU463">
        <f>(BA463-BG463)/(BA463-BR463)</f>
        <v>0</v>
      </c>
      <c r="BV463">
        <f>(BG463-BF463)/(BG463-AZ463)</f>
        <v>0</v>
      </c>
      <c r="BW463">
        <f>(BA463-BG463)/(BA463-AZ463)</f>
        <v>0</v>
      </c>
      <c r="BX463">
        <f>(BT463*BR463/BF463)</f>
        <v>0</v>
      </c>
      <c r="BY463">
        <f>(1-BX463)</f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f>$B$11*DQ463+$C$11*DR463+$F$11*EC463*(1-EF463)</f>
        <v>0</v>
      </c>
      <c r="CS463">
        <f>CR463*CT463</f>
        <v>0</v>
      </c>
      <c r="CT463">
        <f>($B$11*$D$9+$C$11*$D$9+$F$11*((EP463+EH463)/MAX(EP463+EH463+EQ463, 0.1)*$I$9+EQ463/MAX(EP463+EH463+EQ463, 0.1)*$J$9))/($B$11+$C$11+$F$11)</f>
        <v>0</v>
      </c>
      <c r="CU463">
        <f>($B$11*$K$9+$C$11*$K$9+$F$11*((EP463+EH463)/MAX(EP463+EH463+EQ463, 0.1)*$P$9+EQ463/MAX(EP463+EH463+EQ463, 0.1)*$Q$9))/($B$11+$C$11+$F$11)</f>
        <v>0</v>
      </c>
      <c r="CV463">
        <v>6</v>
      </c>
      <c r="CW463">
        <v>0.5</v>
      </c>
      <c r="CX463" t="s">
        <v>419</v>
      </c>
      <c r="CY463">
        <v>2</v>
      </c>
      <c r="CZ463" t="b">
        <v>1</v>
      </c>
      <c r="DA463">
        <v>1659029834.6</v>
      </c>
      <c r="DB463">
        <v>945.632703703704</v>
      </c>
      <c r="DC463">
        <v>1017.83092592593</v>
      </c>
      <c r="DD463">
        <v>25.160262962963</v>
      </c>
      <c r="DE463">
        <v>18.7025925925926</v>
      </c>
      <c r="DF463">
        <v>936.026</v>
      </c>
      <c r="DG463">
        <v>24.6384333333333</v>
      </c>
      <c r="DH463">
        <v>500.090592592593</v>
      </c>
      <c r="DI463">
        <v>90.3625888888889</v>
      </c>
      <c r="DJ463">
        <v>0.0465636259259259</v>
      </c>
      <c r="DK463">
        <v>27.3618185185185</v>
      </c>
      <c r="DL463">
        <v>27.480562962963</v>
      </c>
      <c r="DM463">
        <v>999.9</v>
      </c>
      <c r="DN463">
        <v>0</v>
      </c>
      <c r="DO463">
        <v>0</v>
      </c>
      <c r="DP463">
        <v>10017.5925925926</v>
      </c>
      <c r="DQ463">
        <v>0</v>
      </c>
      <c r="DR463">
        <v>18.0938</v>
      </c>
      <c r="DS463">
        <v>-72.1980666666667</v>
      </c>
      <c r="DT463">
        <v>970.039148148148</v>
      </c>
      <c r="DU463">
        <v>1037.22925925926</v>
      </c>
      <c r="DV463">
        <v>6.45767407407407</v>
      </c>
      <c r="DW463">
        <v>1017.83092592593</v>
      </c>
      <c r="DX463">
        <v>18.7025925925926</v>
      </c>
      <c r="DY463">
        <v>2.27354592592593</v>
      </c>
      <c r="DZ463">
        <v>1.69001555555556</v>
      </c>
      <c r="EA463">
        <v>19.4901925925926</v>
      </c>
      <c r="EB463">
        <v>14.8050148148148</v>
      </c>
      <c r="EC463">
        <v>1999.98962962963</v>
      </c>
      <c r="ED463">
        <v>0.980001814814815</v>
      </c>
      <c r="EE463">
        <v>0.0199983444444444</v>
      </c>
      <c r="EF463">
        <v>0</v>
      </c>
      <c r="EG463">
        <v>825.711259259259</v>
      </c>
      <c r="EH463">
        <v>5.00063</v>
      </c>
      <c r="EI463">
        <v>16294.5481481481</v>
      </c>
      <c r="EJ463">
        <v>17256.8111111111</v>
      </c>
      <c r="EK463">
        <v>38.5</v>
      </c>
      <c r="EL463">
        <v>38.5505185185185</v>
      </c>
      <c r="EM463">
        <v>38</v>
      </c>
      <c r="EN463">
        <v>37.875</v>
      </c>
      <c r="EO463">
        <v>39.5</v>
      </c>
      <c r="EP463">
        <v>1955.09296296296</v>
      </c>
      <c r="EQ463">
        <v>39.8959259259259</v>
      </c>
      <c r="ER463">
        <v>0</v>
      </c>
      <c r="ES463">
        <v>1659029841.1</v>
      </c>
      <c r="ET463">
        <v>0</v>
      </c>
      <c r="EU463">
        <v>825.68168</v>
      </c>
      <c r="EV463">
        <v>-6.68623078535019</v>
      </c>
      <c r="EW463">
        <v>-109.646154041362</v>
      </c>
      <c r="EX463">
        <v>16293.992</v>
      </c>
      <c r="EY463">
        <v>15</v>
      </c>
      <c r="EZ463">
        <v>0</v>
      </c>
      <c r="FA463" t="s">
        <v>420</v>
      </c>
      <c r="FB463">
        <v>1657551626.5</v>
      </c>
      <c r="FC463">
        <v>1657551629</v>
      </c>
      <c r="FD463">
        <v>0</v>
      </c>
      <c r="FE463">
        <v>0.403</v>
      </c>
      <c r="FF463">
        <v>0.009</v>
      </c>
      <c r="FG463">
        <v>9.41</v>
      </c>
      <c r="FH463">
        <v>0.087</v>
      </c>
      <c r="FI463">
        <v>417</v>
      </c>
      <c r="FJ463">
        <v>17</v>
      </c>
      <c r="FK463">
        <v>1.61</v>
      </c>
      <c r="FL463">
        <v>0.59</v>
      </c>
      <c r="FM463">
        <v>-71.9642341463415</v>
      </c>
      <c r="FN463">
        <v>-3.24811567944269</v>
      </c>
      <c r="FO463">
        <v>0.375384580429553</v>
      </c>
      <c r="FP463">
        <v>0</v>
      </c>
      <c r="FQ463">
        <v>826.128823529412</v>
      </c>
      <c r="FR463">
        <v>-5.72354468644279</v>
      </c>
      <c r="FS463">
        <v>0.606921279447642</v>
      </c>
      <c r="FT463">
        <v>0</v>
      </c>
      <c r="FU463">
        <v>6.45533341463415</v>
      </c>
      <c r="FV463">
        <v>0.0583946341463378</v>
      </c>
      <c r="FW463">
        <v>0.00844955695468805</v>
      </c>
      <c r="FX463">
        <v>1</v>
      </c>
      <c r="FY463">
        <v>1</v>
      </c>
      <c r="FZ463">
        <v>3</v>
      </c>
      <c r="GA463" t="s">
        <v>421</v>
      </c>
      <c r="GB463">
        <v>2.97282</v>
      </c>
      <c r="GC463">
        <v>2.70064</v>
      </c>
      <c r="GD463">
        <v>0.163067</v>
      </c>
      <c r="GE463">
        <v>0.171603</v>
      </c>
      <c r="GF463">
        <v>0.106493</v>
      </c>
      <c r="GG463">
        <v>0.0875107</v>
      </c>
      <c r="GH463">
        <v>32584.9</v>
      </c>
      <c r="GI463">
        <v>35265.1</v>
      </c>
      <c r="GJ463">
        <v>35280.9</v>
      </c>
      <c r="GK463">
        <v>38607.8</v>
      </c>
      <c r="GL463">
        <v>44694.2</v>
      </c>
      <c r="GM463">
        <v>50884.7</v>
      </c>
      <c r="GN463">
        <v>55151.4</v>
      </c>
      <c r="GO463">
        <v>61927.5</v>
      </c>
      <c r="GP463">
        <v>1.989</v>
      </c>
      <c r="GQ463">
        <v>1.8462</v>
      </c>
      <c r="GR463">
        <v>0.133514</v>
      </c>
      <c r="GS463">
        <v>0</v>
      </c>
      <c r="GT463">
        <v>25.2927</v>
      </c>
      <c r="GU463">
        <v>999.9</v>
      </c>
      <c r="GV463">
        <v>55.268</v>
      </c>
      <c r="GW463">
        <v>29.275</v>
      </c>
      <c r="GX463">
        <v>24.9928</v>
      </c>
      <c r="GY463">
        <v>56.5255</v>
      </c>
      <c r="GZ463">
        <v>43.1851</v>
      </c>
      <c r="HA463">
        <v>1</v>
      </c>
      <c r="HB463">
        <v>-0.0368902</v>
      </c>
      <c r="HC463">
        <v>0.164924</v>
      </c>
      <c r="HD463">
        <v>20.1136</v>
      </c>
      <c r="HE463">
        <v>5.19812</v>
      </c>
      <c r="HF463">
        <v>12.004</v>
      </c>
      <c r="HG463">
        <v>4.9756</v>
      </c>
      <c r="HH463">
        <v>3.2932</v>
      </c>
      <c r="HI463">
        <v>9999</v>
      </c>
      <c r="HJ463">
        <v>9999</v>
      </c>
      <c r="HK463">
        <v>9999</v>
      </c>
      <c r="HL463">
        <v>629.4</v>
      </c>
      <c r="HM463">
        <v>1.8631</v>
      </c>
      <c r="HN463">
        <v>1.86798</v>
      </c>
      <c r="HO463">
        <v>1.86783</v>
      </c>
      <c r="HP463">
        <v>1.86899</v>
      </c>
      <c r="HQ463">
        <v>1.86981</v>
      </c>
      <c r="HR463">
        <v>1.86587</v>
      </c>
      <c r="HS463">
        <v>1.86694</v>
      </c>
      <c r="HT463">
        <v>1.86832</v>
      </c>
      <c r="HU463">
        <v>5</v>
      </c>
      <c r="HV463">
        <v>0</v>
      </c>
      <c r="HW463">
        <v>0</v>
      </c>
      <c r="HX463">
        <v>0</v>
      </c>
      <c r="HY463" t="s">
        <v>422</v>
      </c>
      <c r="HZ463" t="s">
        <v>423</v>
      </c>
      <c r="IA463" t="s">
        <v>424</v>
      </c>
      <c r="IB463" t="s">
        <v>424</v>
      </c>
      <c r="IC463" t="s">
        <v>424</v>
      </c>
      <c r="ID463" t="s">
        <v>424</v>
      </c>
      <c r="IE463">
        <v>0</v>
      </c>
      <c r="IF463">
        <v>100</v>
      </c>
      <c r="IG463">
        <v>100</v>
      </c>
      <c r="IH463">
        <v>9.746</v>
      </c>
      <c r="II463">
        <v>0.5221</v>
      </c>
      <c r="IJ463">
        <v>4.02706509432224</v>
      </c>
      <c r="IK463">
        <v>0.00601174518973114</v>
      </c>
      <c r="IL463">
        <v>2.77886958061485e-07</v>
      </c>
      <c r="IM463">
        <v>-3.54636231360687e-10</v>
      </c>
      <c r="IN463">
        <v>-0.0404303883988718</v>
      </c>
      <c r="IO463">
        <v>-0.0177815531441476</v>
      </c>
      <c r="IP463">
        <v>0.00205572605671414</v>
      </c>
      <c r="IQ463">
        <v>-1.65519735432211e-05</v>
      </c>
      <c r="IR463">
        <v>-4</v>
      </c>
      <c r="IS463">
        <v>1848</v>
      </c>
      <c r="IT463">
        <v>1</v>
      </c>
      <c r="IU463">
        <v>25</v>
      </c>
      <c r="IV463">
        <v>24636.9</v>
      </c>
      <c r="IW463">
        <v>24636.9</v>
      </c>
      <c r="IX463">
        <v>2.14844</v>
      </c>
      <c r="IY463">
        <v>2.59644</v>
      </c>
      <c r="IZ463">
        <v>1.54785</v>
      </c>
      <c r="JA463">
        <v>2.30347</v>
      </c>
      <c r="JB463">
        <v>1.34644</v>
      </c>
      <c r="JC463">
        <v>2.40112</v>
      </c>
      <c r="JD463">
        <v>33.6029</v>
      </c>
      <c r="JE463">
        <v>24.2188</v>
      </c>
      <c r="JF463">
        <v>18</v>
      </c>
      <c r="JG463">
        <v>503.295</v>
      </c>
      <c r="JH463">
        <v>411.179</v>
      </c>
      <c r="JI463">
        <v>24.9997</v>
      </c>
      <c r="JJ463">
        <v>26.7319</v>
      </c>
      <c r="JK463">
        <v>30.0001</v>
      </c>
      <c r="JL463">
        <v>26.6613</v>
      </c>
      <c r="JM463">
        <v>26.6019</v>
      </c>
      <c r="JN463">
        <v>43.0579</v>
      </c>
      <c r="JO463">
        <v>31.9159</v>
      </c>
      <c r="JP463">
        <v>71.4615</v>
      </c>
      <c r="JQ463">
        <v>25</v>
      </c>
      <c r="JR463">
        <v>1060.47</v>
      </c>
      <c r="JS463">
        <v>18.7335</v>
      </c>
      <c r="JT463">
        <v>102.306</v>
      </c>
      <c r="JU463">
        <v>103.078</v>
      </c>
    </row>
    <row r="464" spans="1:281">
      <c r="A464">
        <v>448</v>
      </c>
      <c r="B464">
        <v>1659029847.1</v>
      </c>
      <c r="C464">
        <v>6164</v>
      </c>
      <c r="D464" t="s">
        <v>1324</v>
      </c>
      <c r="E464" t="s">
        <v>1325</v>
      </c>
      <c r="F464">
        <v>5</v>
      </c>
      <c r="G464" t="s">
        <v>1199</v>
      </c>
      <c r="H464" t="s">
        <v>417</v>
      </c>
      <c r="I464">
        <v>1659029839.31429</v>
      </c>
      <c r="J464">
        <f>(K464)/1000</f>
        <v>0</v>
      </c>
      <c r="K464">
        <f>IF(CZ464, AN464, AH464)</f>
        <v>0</v>
      </c>
      <c r="L464">
        <f>IF(CZ464, AI464, AG464)</f>
        <v>0</v>
      </c>
      <c r="M464">
        <f>DB464 - IF(AU464&gt;1, L464*CV464*100.0/(AW464*DP464), 0)</f>
        <v>0</v>
      </c>
      <c r="N464">
        <f>((T464-J464/2)*M464-L464)/(T464+J464/2)</f>
        <v>0</v>
      </c>
      <c r="O464">
        <f>N464*(DI464+DJ464)/1000.0</f>
        <v>0</v>
      </c>
      <c r="P464">
        <f>(DB464 - IF(AU464&gt;1, L464*CV464*100.0/(AW464*DP464), 0))*(DI464+DJ464)/1000.0</f>
        <v>0</v>
      </c>
      <c r="Q464">
        <f>2.0/((1/S464-1/R464)+SIGN(S464)*SQRT((1/S464-1/R464)*(1/S464-1/R464) + 4*CW464/((CW464+1)*(CW464+1))*(2*1/S464*1/R464-1/R464*1/R464)))</f>
        <v>0</v>
      </c>
      <c r="R464">
        <f>IF(LEFT(CX464,1)&lt;&gt;"0",IF(LEFT(CX464,1)="1",3.0,CY464),$D$5+$E$5*(DP464*DI464/($K$5*1000))+$F$5*(DP464*DI464/($K$5*1000))*MAX(MIN(CV464,$J$5),$I$5)*MAX(MIN(CV464,$J$5),$I$5)+$G$5*MAX(MIN(CV464,$J$5),$I$5)*(DP464*DI464/($K$5*1000))+$H$5*(DP464*DI464/($K$5*1000))*(DP464*DI464/($K$5*1000)))</f>
        <v>0</v>
      </c>
      <c r="S464">
        <f>J464*(1000-(1000*0.61365*exp(17.502*W464/(240.97+W464))/(DI464+DJ464)+DD464)/2)/(1000*0.61365*exp(17.502*W464/(240.97+W464))/(DI464+DJ464)-DD464)</f>
        <v>0</v>
      </c>
      <c r="T464">
        <f>1/((CW464+1)/(Q464/1.6)+1/(R464/1.37)) + CW464/((CW464+1)/(Q464/1.6) + CW464/(R464/1.37))</f>
        <v>0</v>
      </c>
      <c r="U464">
        <f>(CR464*CU464)</f>
        <v>0</v>
      </c>
      <c r="V464">
        <f>(DK464+(U464+2*0.95*5.67E-8*(((DK464+$B$7)+273)^4-(DK464+273)^4)-44100*J464)/(1.84*29.3*R464+8*0.95*5.67E-8*(DK464+273)^3))</f>
        <v>0</v>
      </c>
      <c r="W464">
        <f>($C$7*DL464+$D$7*DM464+$E$7*V464)</f>
        <v>0</v>
      </c>
      <c r="X464">
        <f>0.61365*exp(17.502*W464/(240.97+W464))</f>
        <v>0</v>
      </c>
      <c r="Y464">
        <f>(Z464/AA464*100)</f>
        <v>0</v>
      </c>
      <c r="Z464">
        <f>DD464*(DI464+DJ464)/1000</f>
        <v>0</v>
      </c>
      <c r="AA464">
        <f>0.61365*exp(17.502*DK464/(240.97+DK464))</f>
        <v>0</v>
      </c>
      <c r="AB464">
        <f>(X464-DD464*(DI464+DJ464)/1000)</f>
        <v>0</v>
      </c>
      <c r="AC464">
        <f>(-J464*44100)</f>
        <v>0</v>
      </c>
      <c r="AD464">
        <f>2*29.3*R464*0.92*(DK464-W464)</f>
        <v>0</v>
      </c>
      <c r="AE464">
        <f>2*0.95*5.67E-8*(((DK464+$B$7)+273)^4-(W464+273)^4)</f>
        <v>0</v>
      </c>
      <c r="AF464">
        <f>U464+AE464+AC464+AD464</f>
        <v>0</v>
      </c>
      <c r="AG464">
        <f>DH464*AU464*(DC464-DB464*(1000-AU464*DE464)/(1000-AU464*DD464))/(100*CV464)</f>
        <v>0</v>
      </c>
      <c r="AH464">
        <f>1000*DH464*AU464*(DD464-DE464)/(100*CV464*(1000-AU464*DD464))</f>
        <v>0</v>
      </c>
      <c r="AI464">
        <f>(AJ464 - AK464 - DI464*1E3/(8.314*(DK464+273.15)) * AM464/DH464 * AL464) * DH464/(100*CV464) * (1000 - DE464)/1000</f>
        <v>0</v>
      </c>
      <c r="AJ464">
        <v>1070.70209095282</v>
      </c>
      <c r="AK464">
        <v>1011.22591515152</v>
      </c>
      <c r="AL464">
        <v>3.43664396178509</v>
      </c>
      <c r="AM464">
        <v>66.0504921813524</v>
      </c>
      <c r="AN464">
        <f>(AP464 - AO464 + DI464*1E3/(8.314*(DK464+273.15)) * AR464/DH464 * AQ464) * DH464/(100*CV464) * 1000/(1000 - AP464)</f>
        <v>0</v>
      </c>
      <c r="AO464">
        <v>18.6912856564069</v>
      </c>
      <c r="AP464">
        <v>25.1592370629371</v>
      </c>
      <c r="AQ464">
        <v>0.000151464411559041</v>
      </c>
      <c r="AR464">
        <v>92.47</v>
      </c>
      <c r="AS464">
        <v>0</v>
      </c>
      <c r="AT464">
        <v>0</v>
      </c>
      <c r="AU464">
        <f>IF(AS464*$H$13&gt;=AW464,1.0,(AW464/(AW464-AS464*$H$13)))</f>
        <v>0</v>
      </c>
      <c r="AV464">
        <f>(AU464-1)*100</f>
        <v>0</v>
      </c>
      <c r="AW464">
        <f>MAX(0,($B$13+$C$13*DP464)/(1+$D$13*DP464)*DI464/(DK464+273)*$E$13)</f>
        <v>0</v>
      </c>
      <c r="AX464" t="s">
        <v>418</v>
      </c>
      <c r="AY464" t="s">
        <v>418</v>
      </c>
      <c r="AZ464">
        <v>0</v>
      </c>
      <c r="BA464">
        <v>0</v>
      </c>
      <c r="BB464">
        <f>1-AZ464/BA464</f>
        <v>0</v>
      </c>
      <c r="BC464">
        <v>0</v>
      </c>
      <c r="BD464" t="s">
        <v>418</v>
      </c>
      <c r="BE464" t="s">
        <v>418</v>
      </c>
      <c r="BF464">
        <v>0</v>
      </c>
      <c r="BG464">
        <v>0</v>
      </c>
      <c r="BH464">
        <f>1-BF464/BG464</f>
        <v>0</v>
      </c>
      <c r="BI464">
        <v>0.5</v>
      </c>
      <c r="BJ464">
        <f>CS464</f>
        <v>0</v>
      </c>
      <c r="BK464">
        <f>L464</f>
        <v>0</v>
      </c>
      <c r="BL464">
        <f>BH464*BI464*BJ464</f>
        <v>0</v>
      </c>
      <c r="BM464">
        <f>(BK464-BC464)/BJ464</f>
        <v>0</v>
      </c>
      <c r="BN464">
        <f>(BA464-BG464)/BG464</f>
        <v>0</v>
      </c>
      <c r="BO464">
        <f>AZ464/(BB464+AZ464/BG464)</f>
        <v>0</v>
      </c>
      <c r="BP464" t="s">
        <v>418</v>
      </c>
      <c r="BQ464">
        <v>0</v>
      </c>
      <c r="BR464">
        <f>IF(BQ464&lt;&gt;0, BQ464, BO464)</f>
        <v>0</v>
      </c>
      <c r="BS464">
        <f>1-BR464/BG464</f>
        <v>0</v>
      </c>
      <c r="BT464">
        <f>(BG464-BF464)/(BG464-BR464)</f>
        <v>0</v>
      </c>
      <c r="BU464">
        <f>(BA464-BG464)/(BA464-BR464)</f>
        <v>0</v>
      </c>
      <c r="BV464">
        <f>(BG464-BF464)/(BG464-AZ464)</f>
        <v>0</v>
      </c>
      <c r="BW464">
        <f>(BA464-BG464)/(BA464-AZ464)</f>
        <v>0</v>
      </c>
      <c r="BX464">
        <f>(BT464*BR464/BF464)</f>
        <v>0</v>
      </c>
      <c r="BY464">
        <f>(1-BX464)</f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f>$B$11*DQ464+$C$11*DR464+$F$11*EC464*(1-EF464)</f>
        <v>0</v>
      </c>
      <c r="CS464">
        <f>CR464*CT464</f>
        <v>0</v>
      </c>
      <c r="CT464">
        <f>($B$11*$D$9+$C$11*$D$9+$F$11*((EP464+EH464)/MAX(EP464+EH464+EQ464, 0.1)*$I$9+EQ464/MAX(EP464+EH464+EQ464, 0.1)*$J$9))/($B$11+$C$11+$F$11)</f>
        <v>0</v>
      </c>
      <c r="CU464">
        <f>($B$11*$K$9+$C$11*$K$9+$F$11*((EP464+EH464)/MAX(EP464+EH464+EQ464, 0.1)*$P$9+EQ464/MAX(EP464+EH464+EQ464, 0.1)*$Q$9))/($B$11+$C$11+$F$11)</f>
        <v>0</v>
      </c>
      <c r="CV464">
        <v>6</v>
      </c>
      <c r="CW464">
        <v>0.5</v>
      </c>
      <c r="CX464" t="s">
        <v>419</v>
      </c>
      <c r="CY464">
        <v>2</v>
      </c>
      <c r="CZ464" t="b">
        <v>1</v>
      </c>
      <c r="DA464">
        <v>1659029839.31429</v>
      </c>
      <c r="DB464">
        <v>961.371964285714</v>
      </c>
      <c r="DC464">
        <v>1033.74678571429</v>
      </c>
      <c r="DD464">
        <v>25.1606642857143</v>
      </c>
      <c r="DE464">
        <v>18.6971321428571</v>
      </c>
      <c r="DF464">
        <v>951.677821428572</v>
      </c>
      <c r="DG464">
        <v>24.6388107142857</v>
      </c>
      <c r="DH464">
        <v>500.066964285714</v>
      </c>
      <c r="DI464">
        <v>90.3617321428572</v>
      </c>
      <c r="DJ464">
        <v>0.0465276071428571</v>
      </c>
      <c r="DK464">
        <v>27.3615642857143</v>
      </c>
      <c r="DL464">
        <v>27.4829107142857</v>
      </c>
      <c r="DM464">
        <v>999.9</v>
      </c>
      <c r="DN464">
        <v>0</v>
      </c>
      <c r="DO464">
        <v>0</v>
      </c>
      <c r="DP464">
        <v>10024.4642857143</v>
      </c>
      <c r="DQ464">
        <v>0</v>
      </c>
      <c r="DR464">
        <v>18.0938</v>
      </c>
      <c r="DS464">
        <v>-72.3746035714286</v>
      </c>
      <c r="DT464">
        <v>986.185107142857</v>
      </c>
      <c r="DU464">
        <v>1053.44178571429</v>
      </c>
      <c r="DV464">
        <v>6.46353535714286</v>
      </c>
      <c r="DW464">
        <v>1033.74678571429</v>
      </c>
      <c r="DX464">
        <v>18.6971321428571</v>
      </c>
      <c r="DY464">
        <v>2.27356071428571</v>
      </c>
      <c r="DZ464">
        <v>1.68950642857143</v>
      </c>
      <c r="EA464">
        <v>19.4903</v>
      </c>
      <c r="EB464">
        <v>14.8003392857143</v>
      </c>
      <c r="EC464">
        <v>1999.995</v>
      </c>
      <c r="ED464">
        <v>0.980001</v>
      </c>
      <c r="EE464">
        <v>0.0199991571428571</v>
      </c>
      <c r="EF464">
        <v>0</v>
      </c>
      <c r="EG464">
        <v>825.1415</v>
      </c>
      <c r="EH464">
        <v>5.00063</v>
      </c>
      <c r="EI464">
        <v>16285.3821428571</v>
      </c>
      <c r="EJ464">
        <v>17256.8607142857</v>
      </c>
      <c r="EK464">
        <v>38.5</v>
      </c>
      <c r="EL464">
        <v>38.5509285714286</v>
      </c>
      <c r="EM464">
        <v>38</v>
      </c>
      <c r="EN464">
        <v>37.875</v>
      </c>
      <c r="EO464">
        <v>39.5</v>
      </c>
      <c r="EP464">
        <v>1955.09607142857</v>
      </c>
      <c r="EQ464">
        <v>39.8978571428571</v>
      </c>
      <c r="ER464">
        <v>0</v>
      </c>
      <c r="ES464">
        <v>1659029845.9</v>
      </c>
      <c r="ET464">
        <v>0</v>
      </c>
      <c r="EU464">
        <v>825.11264</v>
      </c>
      <c r="EV464">
        <v>-7.62930768749301</v>
      </c>
      <c r="EW464">
        <v>-125.815384450845</v>
      </c>
      <c r="EX464">
        <v>16284.472</v>
      </c>
      <c r="EY464">
        <v>15</v>
      </c>
      <c r="EZ464">
        <v>0</v>
      </c>
      <c r="FA464" t="s">
        <v>420</v>
      </c>
      <c r="FB464">
        <v>1657551626.5</v>
      </c>
      <c r="FC464">
        <v>1657551629</v>
      </c>
      <c r="FD464">
        <v>0</v>
      </c>
      <c r="FE464">
        <v>0.403</v>
      </c>
      <c r="FF464">
        <v>0.009</v>
      </c>
      <c r="FG464">
        <v>9.41</v>
      </c>
      <c r="FH464">
        <v>0.087</v>
      </c>
      <c r="FI464">
        <v>417</v>
      </c>
      <c r="FJ464">
        <v>17</v>
      </c>
      <c r="FK464">
        <v>1.61</v>
      </c>
      <c r="FL464">
        <v>0.59</v>
      </c>
      <c r="FM464">
        <v>-72.23525</v>
      </c>
      <c r="FN464">
        <v>-2.09393020637888</v>
      </c>
      <c r="FO464">
        <v>0.300108460393904</v>
      </c>
      <c r="FP464">
        <v>0</v>
      </c>
      <c r="FQ464">
        <v>825.487088235294</v>
      </c>
      <c r="FR464">
        <v>-6.98895340064052</v>
      </c>
      <c r="FS464">
        <v>0.724237423194708</v>
      </c>
      <c r="FT464">
        <v>0</v>
      </c>
      <c r="FU464">
        <v>6.460111</v>
      </c>
      <c r="FV464">
        <v>0.0821153470919096</v>
      </c>
      <c r="FW464">
        <v>0.00941048771318467</v>
      </c>
      <c r="FX464">
        <v>1</v>
      </c>
      <c r="FY464">
        <v>1</v>
      </c>
      <c r="FZ464">
        <v>3</v>
      </c>
      <c r="GA464" t="s">
        <v>421</v>
      </c>
      <c r="GB464">
        <v>2.97382</v>
      </c>
      <c r="GC464">
        <v>2.7001</v>
      </c>
      <c r="GD464">
        <v>0.164883</v>
      </c>
      <c r="GE464">
        <v>0.173418</v>
      </c>
      <c r="GF464">
        <v>0.106475</v>
      </c>
      <c r="GG464">
        <v>0.0874998</v>
      </c>
      <c r="GH464">
        <v>32514.4</v>
      </c>
      <c r="GI464">
        <v>35188.1</v>
      </c>
      <c r="GJ464">
        <v>35281</v>
      </c>
      <c r="GK464">
        <v>38608</v>
      </c>
      <c r="GL464">
        <v>44695.5</v>
      </c>
      <c r="GM464">
        <v>50884.4</v>
      </c>
      <c r="GN464">
        <v>55151.9</v>
      </c>
      <c r="GO464">
        <v>61926.3</v>
      </c>
      <c r="GP464">
        <v>1.9886</v>
      </c>
      <c r="GQ464">
        <v>1.8458</v>
      </c>
      <c r="GR464">
        <v>0.134706</v>
      </c>
      <c r="GS464">
        <v>0</v>
      </c>
      <c r="GT464">
        <v>25.2927</v>
      </c>
      <c r="GU464">
        <v>999.9</v>
      </c>
      <c r="GV464">
        <v>55.244</v>
      </c>
      <c r="GW464">
        <v>29.265</v>
      </c>
      <c r="GX464">
        <v>24.9664</v>
      </c>
      <c r="GY464">
        <v>56.0255</v>
      </c>
      <c r="GZ464">
        <v>42.9487</v>
      </c>
      <c r="HA464">
        <v>1</v>
      </c>
      <c r="HB464">
        <v>-0.0369512</v>
      </c>
      <c r="HC464">
        <v>0.164924</v>
      </c>
      <c r="HD464">
        <v>20.1138</v>
      </c>
      <c r="HE464">
        <v>5.20052</v>
      </c>
      <c r="HF464">
        <v>12.0064</v>
      </c>
      <c r="HG464">
        <v>4.9756</v>
      </c>
      <c r="HH464">
        <v>3.2936</v>
      </c>
      <c r="HI464">
        <v>9999</v>
      </c>
      <c r="HJ464">
        <v>9999</v>
      </c>
      <c r="HK464">
        <v>9999</v>
      </c>
      <c r="HL464">
        <v>629.4</v>
      </c>
      <c r="HM464">
        <v>1.8631</v>
      </c>
      <c r="HN464">
        <v>1.86798</v>
      </c>
      <c r="HO464">
        <v>1.8678</v>
      </c>
      <c r="HP464">
        <v>1.86905</v>
      </c>
      <c r="HQ464">
        <v>1.86981</v>
      </c>
      <c r="HR464">
        <v>1.86584</v>
      </c>
      <c r="HS464">
        <v>1.86691</v>
      </c>
      <c r="HT464">
        <v>1.86832</v>
      </c>
      <c r="HU464">
        <v>5</v>
      </c>
      <c r="HV464">
        <v>0</v>
      </c>
      <c r="HW464">
        <v>0</v>
      </c>
      <c r="HX464">
        <v>0</v>
      </c>
      <c r="HY464" t="s">
        <v>422</v>
      </c>
      <c r="HZ464" t="s">
        <v>423</v>
      </c>
      <c r="IA464" t="s">
        <v>424</v>
      </c>
      <c r="IB464" t="s">
        <v>424</v>
      </c>
      <c r="IC464" t="s">
        <v>424</v>
      </c>
      <c r="ID464" t="s">
        <v>424</v>
      </c>
      <c r="IE464">
        <v>0</v>
      </c>
      <c r="IF464">
        <v>100</v>
      </c>
      <c r="IG464">
        <v>100</v>
      </c>
      <c r="IH464">
        <v>9.838</v>
      </c>
      <c r="II464">
        <v>0.5217</v>
      </c>
      <c r="IJ464">
        <v>4.02706509432224</v>
      </c>
      <c r="IK464">
        <v>0.00601174518973114</v>
      </c>
      <c r="IL464">
        <v>2.77886958061485e-07</v>
      </c>
      <c r="IM464">
        <v>-3.54636231360687e-10</v>
      </c>
      <c r="IN464">
        <v>-0.0404303883988718</v>
      </c>
      <c r="IO464">
        <v>-0.0177815531441476</v>
      </c>
      <c r="IP464">
        <v>0.00205572605671414</v>
      </c>
      <c r="IQ464">
        <v>-1.65519735432211e-05</v>
      </c>
      <c r="IR464">
        <v>-4</v>
      </c>
      <c r="IS464">
        <v>1848</v>
      </c>
      <c r="IT464">
        <v>1</v>
      </c>
      <c r="IU464">
        <v>25</v>
      </c>
      <c r="IV464">
        <v>24637</v>
      </c>
      <c r="IW464">
        <v>24637</v>
      </c>
      <c r="IX464">
        <v>2.17896</v>
      </c>
      <c r="IY464">
        <v>2.6001</v>
      </c>
      <c r="IZ464">
        <v>1.54785</v>
      </c>
      <c r="JA464">
        <v>2.30347</v>
      </c>
      <c r="JB464">
        <v>1.34644</v>
      </c>
      <c r="JC464">
        <v>2.42432</v>
      </c>
      <c r="JD464">
        <v>33.6029</v>
      </c>
      <c r="JE464">
        <v>24.2188</v>
      </c>
      <c r="JF464">
        <v>18</v>
      </c>
      <c r="JG464">
        <v>503.049</v>
      </c>
      <c r="JH464">
        <v>410.954</v>
      </c>
      <c r="JI464">
        <v>24.9999</v>
      </c>
      <c r="JJ464">
        <v>26.7319</v>
      </c>
      <c r="JK464">
        <v>30.0001</v>
      </c>
      <c r="JL464">
        <v>26.6636</v>
      </c>
      <c r="JM464">
        <v>26.6019</v>
      </c>
      <c r="JN464">
        <v>43.647</v>
      </c>
      <c r="JO464">
        <v>31.9159</v>
      </c>
      <c r="JP464">
        <v>71.4615</v>
      </c>
      <c r="JQ464">
        <v>25</v>
      </c>
      <c r="JR464">
        <v>1073.88</v>
      </c>
      <c r="JS464">
        <v>18.7329</v>
      </c>
      <c r="JT464">
        <v>102.307</v>
      </c>
      <c r="JU464">
        <v>103.077</v>
      </c>
    </row>
    <row r="465" spans="1:281">
      <c r="A465">
        <v>449</v>
      </c>
      <c r="B465">
        <v>1659029852.1</v>
      </c>
      <c r="C465">
        <v>6169</v>
      </c>
      <c r="D465" t="s">
        <v>1326</v>
      </c>
      <c r="E465" t="s">
        <v>1327</v>
      </c>
      <c r="F465">
        <v>5</v>
      </c>
      <c r="G465" t="s">
        <v>1199</v>
      </c>
      <c r="H465" t="s">
        <v>417</v>
      </c>
      <c r="I465">
        <v>1659029844.6</v>
      </c>
      <c r="J465">
        <f>(K465)/1000</f>
        <v>0</v>
      </c>
      <c r="K465">
        <f>IF(CZ465, AN465, AH465)</f>
        <v>0</v>
      </c>
      <c r="L465">
        <f>IF(CZ465, AI465, AG465)</f>
        <v>0</v>
      </c>
      <c r="M465">
        <f>DB465 - IF(AU465&gt;1, L465*CV465*100.0/(AW465*DP465), 0)</f>
        <v>0</v>
      </c>
      <c r="N465">
        <f>((T465-J465/2)*M465-L465)/(T465+J465/2)</f>
        <v>0</v>
      </c>
      <c r="O465">
        <f>N465*(DI465+DJ465)/1000.0</f>
        <v>0</v>
      </c>
      <c r="P465">
        <f>(DB465 - IF(AU465&gt;1, L465*CV465*100.0/(AW465*DP465), 0))*(DI465+DJ465)/1000.0</f>
        <v>0</v>
      </c>
      <c r="Q465">
        <f>2.0/((1/S465-1/R465)+SIGN(S465)*SQRT((1/S465-1/R465)*(1/S465-1/R465) + 4*CW465/((CW465+1)*(CW465+1))*(2*1/S465*1/R465-1/R465*1/R465)))</f>
        <v>0</v>
      </c>
      <c r="R465">
        <f>IF(LEFT(CX465,1)&lt;&gt;"0",IF(LEFT(CX465,1)="1",3.0,CY465),$D$5+$E$5*(DP465*DI465/($K$5*1000))+$F$5*(DP465*DI465/($K$5*1000))*MAX(MIN(CV465,$J$5),$I$5)*MAX(MIN(CV465,$J$5),$I$5)+$G$5*MAX(MIN(CV465,$J$5),$I$5)*(DP465*DI465/($K$5*1000))+$H$5*(DP465*DI465/($K$5*1000))*(DP465*DI465/($K$5*1000)))</f>
        <v>0</v>
      </c>
      <c r="S465">
        <f>J465*(1000-(1000*0.61365*exp(17.502*W465/(240.97+W465))/(DI465+DJ465)+DD465)/2)/(1000*0.61365*exp(17.502*W465/(240.97+W465))/(DI465+DJ465)-DD465)</f>
        <v>0</v>
      </c>
      <c r="T465">
        <f>1/((CW465+1)/(Q465/1.6)+1/(R465/1.37)) + CW465/((CW465+1)/(Q465/1.6) + CW465/(R465/1.37))</f>
        <v>0</v>
      </c>
      <c r="U465">
        <f>(CR465*CU465)</f>
        <v>0</v>
      </c>
      <c r="V465">
        <f>(DK465+(U465+2*0.95*5.67E-8*(((DK465+$B$7)+273)^4-(DK465+273)^4)-44100*J465)/(1.84*29.3*R465+8*0.95*5.67E-8*(DK465+273)^3))</f>
        <v>0</v>
      </c>
      <c r="W465">
        <f>($C$7*DL465+$D$7*DM465+$E$7*V465)</f>
        <v>0</v>
      </c>
      <c r="X465">
        <f>0.61365*exp(17.502*W465/(240.97+W465))</f>
        <v>0</v>
      </c>
      <c r="Y465">
        <f>(Z465/AA465*100)</f>
        <v>0</v>
      </c>
      <c r="Z465">
        <f>DD465*(DI465+DJ465)/1000</f>
        <v>0</v>
      </c>
      <c r="AA465">
        <f>0.61365*exp(17.502*DK465/(240.97+DK465))</f>
        <v>0</v>
      </c>
      <c r="AB465">
        <f>(X465-DD465*(DI465+DJ465)/1000)</f>
        <v>0</v>
      </c>
      <c r="AC465">
        <f>(-J465*44100)</f>
        <v>0</v>
      </c>
      <c r="AD465">
        <f>2*29.3*R465*0.92*(DK465-W465)</f>
        <v>0</v>
      </c>
      <c r="AE465">
        <f>2*0.95*5.67E-8*(((DK465+$B$7)+273)^4-(W465+273)^4)</f>
        <v>0</v>
      </c>
      <c r="AF465">
        <f>U465+AE465+AC465+AD465</f>
        <v>0</v>
      </c>
      <c r="AG465">
        <f>DH465*AU465*(DC465-DB465*(1000-AU465*DE465)/(1000-AU465*DD465))/(100*CV465)</f>
        <v>0</v>
      </c>
      <c r="AH465">
        <f>1000*DH465*AU465*(DD465-DE465)/(100*CV465*(1000-AU465*DD465))</f>
        <v>0</v>
      </c>
      <c r="AI465">
        <f>(AJ465 - AK465 - DI465*1E3/(8.314*(DK465+273.15)) * AM465/DH465 * AL465) * DH465/(100*CV465) * (1000 - DE465)/1000</f>
        <v>0</v>
      </c>
      <c r="AJ465">
        <v>1087.57714837768</v>
      </c>
      <c r="AK465">
        <v>1028.53133333333</v>
      </c>
      <c r="AL465">
        <v>3.44925526640456</v>
      </c>
      <c r="AM465">
        <v>66.0504921813524</v>
      </c>
      <c r="AN465">
        <f>(AP465 - AO465 + DI465*1E3/(8.314*(DK465+273.15)) * AR465/DH465 * AQ465) * DH465/(100*CV465) * 1000/(1000 - AP465)</f>
        <v>0</v>
      </c>
      <c r="AO465">
        <v>18.6913811469264</v>
      </c>
      <c r="AP465">
        <v>25.1628811188811</v>
      </c>
      <c r="AQ465">
        <v>5.5876500858588e-05</v>
      </c>
      <c r="AR465">
        <v>92.47</v>
      </c>
      <c r="AS465">
        <v>0</v>
      </c>
      <c r="AT465">
        <v>0</v>
      </c>
      <c r="AU465">
        <f>IF(AS465*$H$13&gt;=AW465,1.0,(AW465/(AW465-AS465*$H$13)))</f>
        <v>0</v>
      </c>
      <c r="AV465">
        <f>(AU465-1)*100</f>
        <v>0</v>
      </c>
      <c r="AW465">
        <f>MAX(0,($B$13+$C$13*DP465)/(1+$D$13*DP465)*DI465/(DK465+273)*$E$13)</f>
        <v>0</v>
      </c>
      <c r="AX465" t="s">
        <v>418</v>
      </c>
      <c r="AY465" t="s">
        <v>418</v>
      </c>
      <c r="AZ465">
        <v>0</v>
      </c>
      <c r="BA465">
        <v>0</v>
      </c>
      <c r="BB465">
        <f>1-AZ465/BA465</f>
        <v>0</v>
      </c>
      <c r="BC465">
        <v>0</v>
      </c>
      <c r="BD465" t="s">
        <v>418</v>
      </c>
      <c r="BE465" t="s">
        <v>418</v>
      </c>
      <c r="BF465">
        <v>0</v>
      </c>
      <c r="BG465">
        <v>0</v>
      </c>
      <c r="BH465">
        <f>1-BF465/BG465</f>
        <v>0</v>
      </c>
      <c r="BI465">
        <v>0.5</v>
      </c>
      <c r="BJ465">
        <f>CS465</f>
        <v>0</v>
      </c>
      <c r="BK465">
        <f>L465</f>
        <v>0</v>
      </c>
      <c r="BL465">
        <f>BH465*BI465*BJ465</f>
        <v>0</v>
      </c>
      <c r="BM465">
        <f>(BK465-BC465)/BJ465</f>
        <v>0</v>
      </c>
      <c r="BN465">
        <f>(BA465-BG465)/BG465</f>
        <v>0</v>
      </c>
      <c r="BO465">
        <f>AZ465/(BB465+AZ465/BG465)</f>
        <v>0</v>
      </c>
      <c r="BP465" t="s">
        <v>418</v>
      </c>
      <c r="BQ465">
        <v>0</v>
      </c>
      <c r="BR465">
        <f>IF(BQ465&lt;&gt;0, BQ465, BO465)</f>
        <v>0</v>
      </c>
      <c r="BS465">
        <f>1-BR465/BG465</f>
        <v>0</v>
      </c>
      <c r="BT465">
        <f>(BG465-BF465)/(BG465-BR465)</f>
        <v>0</v>
      </c>
      <c r="BU465">
        <f>(BA465-BG465)/(BA465-BR465)</f>
        <v>0</v>
      </c>
      <c r="BV465">
        <f>(BG465-BF465)/(BG465-AZ465)</f>
        <v>0</v>
      </c>
      <c r="BW465">
        <f>(BA465-BG465)/(BA465-AZ465)</f>
        <v>0</v>
      </c>
      <c r="BX465">
        <f>(BT465*BR465/BF465)</f>
        <v>0</v>
      </c>
      <c r="BY465">
        <f>(1-BX465)</f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f>$B$11*DQ465+$C$11*DR465+$F$11*EC465*(1-EF465)</f>
        <v>0</v>
      </c>
      <c r="CS465">
        <f>CR465*CT465</f>
        <v>0</v>
      </c>
      <c r="CT465">
        <f>($B$11*$D$9+$C$11*$D$9+$F$11*((EP465+EH465)/MAX(EP465+EH465+EQ465, 0.1)*$I$9+EQ465/MAX(EP465+EH465+EQ465, 0.1)*$J$9))/($B$11+$C$11+$F$11)</f>
        <v>0</v>
      </c>
      <c r="CU465">
        <f>($B$11*$K$9+$C$11*$K$9+$F$11*((EP465+EH465)/MAX(EP465+EH465+EQ465, 0.1)*$P$9+EQ465/MAX(EP465+EH465+EQ465, 0.1)*$Q$9))/($B$11+$C$11+$F$11)</f>
        <v>0</v>
      </c>
      <c r="CV465">
        <v>6</v>
      </c>
      <c r="CW465">
        <v>0.5</v>
      </c>
      <c r="CX465" t="s">
        <v>419</v>
      </c>
      <c r="CY465">
        <v>2</v>
      </c>
      <c r="CZ465" t="b">
        <v>1</v>
      </c>
      <c r="DA465">
        <v>1659029844.6</v>
      </c>
      <c r="DB465">
        <v>979.098222222222</v>
      </c>
      <c r="DC465">
        <v>1051.47</v>
      </c>
      <c r="DD465">
        <v>25.1608333333333</v>
      </c>
      <c r="DE465">
        <v>18.691762962963</v>
      </c>
      <c r="DF465">
        <v>969.305814814815</v>
      </c>
      <c r="DG465">
        <v>24.6389777777778</v>
      </c>
      <c r="DH465">
        <v>500.050185185185</v>
      </c>
      <c r="DI465">
        <v>90.3612444444445</v>
      </c>
      <c r="DJ465">
        <v>0.0465537222222222</v>
      </c>
      <c r="DK465">
        <v>27.3617703703704</v>
      </c>
      <c r="DL465">
        <v>27.4851888888889</v>
      </c>
      <c r="DM465">
        <v>999.9</v>
      </c>
      <c r="DN465">
        <v>0</v>
      </c>
      <c r="DO465">
        <v>0</v>
      </c>
      <c r="DP465">
        <v>10011.4814814815</v>
      </c>
      <c r="DQ465">
        <v>0</v>
      </c>
      <c r="DR465">
        <v>18.0938</v>
      </c>
      <c r="DS465">
        <v>-72.3722148148148</v>
      </c>
      <c r="DT465">
        <v>1004.36855555556</v>
      </c>
      <c r="DU465">
        <v>1071.49740740741</v>
      </c>
      <c r="DV465">
        <v>6.46907333333333</v>
      </c>
      <c r="DW465">
        <v>1051.47</v>
      </c>
      <c r="DX465">
        <v>18.691762962963</v>
      </c>
      <c r="DY465">
        <v>2.27356407407407</v>
      </c>
      <c r="DZ465">
        <v>1.68901185185185</v>
      </c>
      <c r="EA465">
        <v>19.4903185185185</v>
      </c>
      <c r="EB465">
        <v>14.7958037037037</v>
      </c>
      <c r="EC465">
        <v>1999.99851851852</v>
      </c>
      <c r="ED465">
        <v>0.980001925925926</v>
      </c>
      <c r="EE465">
        <v>0.0199982333333333</v>
      </c>
      <c r="EF465">
        <v>0</v>
      </c>
      <c r="EG465">
        <v>824.592222222222</v>
      </c>
      <c r="EH465">
        <v>5.00063</v>
      </c>
      <c r="EI465">
        <v>16274.6925925926</v>
      </c>
      <c r="EJ465">
        <v>17256.9037037037</v>
      </c>
      <c r="EK465">
        <v>38.5</v>
      </c>
      <c r="EL465">
        <v>38.5528148148148</v>
      </c>
      <c r="EM465">
        <v>38</v>
      </c>
      <c r="EN465">
        <v>37.875</v>
      </c>
      <c r="EO465">
        <v>39.5</v>
      </c>
      <c r="EP465">
        <v>1955.10185185185</v>
      </c>
      <c r="EQ465">
        <v>39.8955555555556</v>
      </c>
      <c r="ER465">
        <v>0</v>
      </c>
      <c r="ES465">
        <v>1659029851.3</v>
      </c>
      <c r="ET465">
        <v>0</v>
      </c>
      <c r="EU465">
        <v>824.557230769231</v>
      </c>
      <c r="EV465">
        <v>-7.10796581645018</v>
      </c>
      <c r="EW465">
        <v>-123.367521443329</v>
      </c>
      <c r="EX465">
        <v>16274.3038461538</v>
      </c>
      <c r="EY465">
        <v>15</v>
      </c>
      <c r="EZ465">
        <v>0</v>
      </c>
      <c r="FA465" t="s">
        <v>420</v>
      </c>
      <c r="FB465">
        <v>1657551626.5</v>
      </c>
      <c r="FC465">
        <v>1657551629</v>
      </c>
      <c r="FD465">
        <v>0</v>
      </c>
      <c r="FE465">
        <v>0.403</v>
      </c>
      <c r="FF465">
        <v>0.009</v>
      </c>
      <c r="FG465">
        <v>9.41</v>
      </c>
      <c r="FH465">
        <v>0.087</v>
      </c>
      <c r="FI465">
        <v>417</v>
      </c>
      <c r="FJ465">
        <v>17</v>
      </c>
      <c r="FK465">
        <v>1.61</v>
      </c>
      <c r="FL465">
        <v>0.59</v>
      </c>
      <c r="FM465">
        <v>-72.3393731707317</v>
      </c>
      <c r="FN465">
        <v>-0.806249477352023</v>
      </c>
      <c r="FO465">
        <v>0.263914239603619</v>
      </c>
      <c r="FP465">
        <v>0</v>
      </c>
      <c r="FQ465">
        <v>825.01255882353</v>
      </c>
      <c r="FR465">
        <v>-6.64808250961922</v>
      </c>
      <c r="FS465">
        <v>0.697515177620085</v>
      </c>
      <c r="FT465">
        <v>0</v>
      </c>
      <c r="FU465">
        <v>6.4641056097561</v>
      </c>
      <c r="FV465">
        <v>0.0650632055749122</v>
      </c>
      <c r="FW465">
        <v>0.0083797718255159</v>
      </c>
      <c r="FX465">
        <v>1</v>
      </c>
      <c r="FY465">
        <v>1</v>
      </c>
      <c r="FZ465">
        <v>3</v>
      </c>
      <c r="GA465" t="s">
        <v>421</v>
      </c>
      <c r="GB465">
        <v>2.97312</v>
      </c>
      <c r="GC465">
        <v>2.70108</v>
      </c>
      <c r="GD465">
        <v>0.166681</v>
      </c>
      <c r="GE465">
        <v>0.175074</v>
      </c>
      <c r="GF465">
        <v>0.106486</v>
      </c>
      <c r="GG465">
        <v>0.0875072</v>
      </c>
      <c r="GH465">
        <v>32443.7</v>
      </c>
      <c r="GI465">
        <v>35118</v>
      </c>
      <c r="GJ465">
        <v>35280.2</v>
      </c>
      <c r="GK465">
        <v>38608.4</v>
      </c>
      <c r="GL465">
        <v>44694.8</v>
      </c>
      <c r="GM465">
        <v>50884.7</v>
      </c>
      <c r="GN465">
        <v>55151.5</v>
      </c>
      <c r="GO465">
        <v>61927.1</v>
      </c>
      <c r="GP465">
        <v>1.9886</v>
      </c>
      <c r="GQ465">
        <v>1.8464</v>
      </c>
      <c r="GR465">
        <v>0.133812</v>
      </c>
      <c r="GS465">
        <v>0</v>
      </c>
      <c r="GT465">
        <v>25.2905</v>
      </c>
      <c r="GU465">
        <v>999.9</v>
      </c>
      <c r="GV465">
        <v>55.268</v>
      </c>
      <c r="GW465">
        <v>29.275</v>
      </c>
      <c r="GX465">
        <v>24.9926</v>
      </c>
      <c r="GY465">
        <v>56.0055</v>
      </c>
      <c r="GZ465">
        <v>43.4535</v>
      </c>
      <c r="HA465">
        <v>1</v>
      </c>
      <c r="HB465">
        <v>-0.0369512</v>
      </c>
      <c r="HC465">
        <v>0.165795</v>
      </c>
      <c r="HD465">
        <v>20.114</v>
      </c>
      <c r="HE465">
        <v>5.19812</v>
      </c>
      <c r="HF465">
        <v>12.004</v>
      </c>
      <c r="HG465">
        <v>4.976</v>
      </c>
      <c r="HH465">
        <v>3.2938</v>
      </c>
      <c r="HI465">
        <v>9999</v>
      </c>
      <c r="HJ465">
        <v>9999</v>
      </c>
      <c r="HK465">
        <v>9999</v>
      </c>
      <c r="HL465">
        <v>629.4</v>
      </c>
      <c r="HM465">
        <v>1.8631</v>
      </c>
      <c r="HN465">
        <v>1.86801</v>
      </c>
      <c r="HO465">
        <v>1.86783</v>
      </c>
      <c r="HP465">
        <v>1.86893</v>
      </c>
      <c r="HQ465">
        <v>1.86981</v>
      </c>
      <c r="HR465">
        <v>1.86584</v>
      </c>
      <c r="HS465">
        <v>1.86691</v>
      </c>
      <c r="HT465">
        <v>1.86829</v>
      </c>
      <c r="HU465">
        <v>5</v>
      </c>
      <c r="HV465">
        <v>0</v>
      </c>
      <c r="HW465">
        <v>0</v>
      </c>
      <c r="HX465">
        <v>0</v>
      </c>
      <c r="HY465" t="s">
        <v>422</v>
      </c>
      <c r="HZ465" t="s">
        <v>423</v>
      </c>
      <c r="IA465" t="s">
        <v>424</v>
      </c>
      <c r="IB465" t="s">
        <v>424</v>
      </c>
      <c r="IC465" t="s">
        <v>424</v>
      </c>
      <c r="ID465" t="s">
        <v>424</v>
      </c>
      <c r="IE465">
        <v>0</v>
      </c>
      <c r="IF465">
        <v>100</v>
      </c>
      <c r="IG465">
        <v>100</v>
      </c>
      <c r="IH465">
        <v>9.93</v>
      </c>
      <c r="II465">
        <v>0.5218</v>
      </c>
      <c r="IJ465">
        <v>4.02706509432224</v>
      </c>
      <c r="IK465">
        <v>0.00601174518973114</v>
      </c>
      <c r="IL465">
        <v>2.77886958061485e-07</v>
      </c>
      <c r="IM465">
        <v>-3.54636231360687e-10</v>
      </c>
      <c r="IN465">
        <v>-0.0404303883988718</v>
      </c>
      <c r="IO465">
        <v>-0.0177815531441476</v>
      </c>
      <c r="IP465">
        <v>0.00205572605671414</v>
      </c>
      <c r="IQ465">
        <v>-1.65519735432211e-05</v>
      </c>
      <c r="IR465">
        <v>-4</v>
      </c>
      <c r="IS465">
        <v>1848</v>
      </c>
      <c r="IT465">
        <v>1</v>
      </c>
      <c r="IU465">
        <v>25</v>
      </c>
      <c r="IV465">
        <v>24637.1</v>
      </c>
      <c r="IW465">
        <v>24637.1</v>
      </c>
      <c r="IX465">
        <v>2.20459</v>
      </c>
      <c r="IY465">
        <v>2.60742</v>
      </c>
      <c r="IZ465">
        <v>1.54785</v>
      </c>
      <c r="JA465">
        <v>2.30347</v>
      </c>
      <c r="JB465">
        <v>1.34644</v>
      </c>
      <c r="JC465">
        <v>2.29736</v>
      </c>
      <c r="JD465">
        <v>33.6029</v>
      </c>
      <c r="JE465">
        <v>24.2101</v>
      </c>
      <c r="JF465">
        <v>18</v>
      </c>
      <c r="JG465">
        <v>503.049</v>
      </c>
      <c r="JH465">
        <v>411.308</v>
      </c>
      <c r="JI465">
        <v>25</v>
      </c>
      <c r="JJ465">
        <v>26.7319</v>
      </c>
      <c r="JK465">
        <v>30.0001</v>
      </c>
      <c r="JL465">
        <v>26.6636</v>
      </c>
      <c r="JM465">
        <v>26.6042</v>
      </c>
      <c r="JN465">
        <v>44.1715</v>
      </c>
      <c r="JO465">
        <v>31.9159</v>
      </c>
      <c r="JP465">
        <v>71.4615</v>
      </c>
      <c r="JQ465">
        <v>25</v>
      </c>
      <c r="JR465">
        <v>1087.39</v>
      </c>
      <c r="JS465">
        <v>18.7269</v>
      </c>
      <c r="JT465">
        <v>102.306</v>
      </c>
      <c r="JU465">
        <v>103.078</v>
      </c>
    </row>
    <row r="466" spans="1:281">
      <c r="A466">
        <v>450</v>
      </c>
      <c r="B466">
        <v>1659029857.1</v>
      </c>
      <c r="C466">
        <v>6174</v>
      </c>
      <c r="D466" t="s">
        <v>1328</v>
      </c>
      <c r="E466" t="s">
        <v>1329</v>
      </c>
      <c r="F466">
        <v>5</v>
      </c>
      <c r="G466" t="s">
        <v>1199</v>
      </c>
      <c r="H466" t="s">
        <v>417</v>
      </c>
      <c r="I466">
        <v>1659029849.31429</v>
      </c>
      <c r="J466">
        <f>(K466)/1000</f>
        <v>0</v>
      </c>
      <c r="K466">
        <f>IF(CZ466, AN466, AH466)</f>
        <v>0</v>
      </c>
      <c r="L466">
        <f>IF(CZ466, AI466, AG466)</f>
        <v>0</v>
      </c>
      <c r="M466">
        <f>DB466 - IF(AU466&gt;1, L466*CV466*100.0/(AW466*DP466), 0)</f>
        <v>0</v>
      </c>
      <c r="N466">
        <f>((T466-J466/2)*M466-L466)/(T466+J466/2)</f>
        <v>0</v>
      </c>
      <c r="O466">
        <f>N466*(DI466+DJ466)/1000.0</f>
        <v>0</v>
      </c>
      <c r="P466">
        <f>(DB466 - IF(AU466&gt;1, L466*CV466*100.0/(AW466*DP466), 0))*(DI466+DJ466)/1000.0</f>
        <v>0</v>
      </c>
      <c r="Q466">
        <f>2.0/((1/S466-1/R466)+SIGN(S466)*SQRT((1/S466-1/R466)*(1/S466-1/R466) + 4*CW466/((CW466+1)*(CW466+1))*(2*1/S466*1/R466-1/R466*1/R466)))</f>
        <v>0</v>
      </c>
      <c r="R466">
        <f>IF(LEFT(CX466,1)&lt;&gt;"0",IF(LEFT(CX466,1)="1",3.0,CY466),$D$5+$E$5*(DP466*DI466/($K$5*1000))+$F$5*(DP466*DI466/($K$5*1000))*MAX(MIN(CV466,$J$5),$I$5)*MAX(MIN(CV466,$J$5),$I$5)+$G$5*MAX(MIN(CV466,$J$5),$I$5)*(DP466*DI466/($K$5*1000))+$H$5*(DP466*DI466/($K$5*1000))*(DP466*DI466/($K$5*1000)))</f>
        <v>0</v>
      </c>
      <c r="S466">
        <f>J466*(1000-(1000*0.61365*exp(17.502*W466/(240.97+W466))/(DI466+DJ466)+DD466)/2)/(1000*0.61365*exp(17.502*W466/(240.97+W466))/(DI466+DJ466)-DD466)</f>
        <v>0</v>
      </c>
      <c r="T466">
        <f>1/((CW466+1)/(Q466/1.6)+1/(R466/1.37)) + CW466/((CW466+1)/(Q466/1.6) + CW466/(R466/1.37))</f>
        <v>0</v>
      </c>
      <c r="U466">
        <f>(CR466*CU466)</f>
        <v>0</v>
      </c>
      <c r="V466">
        <f>(DK466+(U466+2*0.95*5.67E-8*(((DK466+$B$7)+273)^4-(DK466+273)^4)-44100*J466)/(1.84*29.3*R466+8*0.95*5.67E-8*(DK466+273)^3))</f>
        <v>0</v>
      </c>
      <c r="W466">
        <f>($C$7*DL466+$D$7*DM466+$E$7*V466)</f>
        <v>0</v>
      </c>
      <c r="X466">
        <f>0.61365*exp(17.502*W466/(240.97+W466))</f>
        <v>0</v>
      </c>
      <c r="Y466">
        <f>(Z466/AA466*100)</f>
        <v>0</v>
      </c>
      <c r="Z466">
        <f>DD466*(DI466+DJ466)/1000</f>
        <v>0</v>
      </c>
      <c r="AA466">
        <f>0.61365*exp(17.502*DK466/(240.97+DK466))</f>
        <v>0</v>
      </c>
      <c r="AB466">
        <f>(X466-DD466*(DI466+DJ466)/1000)</f>
        <v>0</v>
      </c>
      <c r="AC466">
        <f>(-J466*44100)</f>
        <v>0</v>
      </c>
      <c r="AD466">
        <f>2*29.3*R466*0.92*(DK466-W466)</f>
        <v>0</v>
      </c>
      <c r="AE466">
        <f>2*0.95*5.67E-8*(((DK466+$B$7)+273)^4-(W466+273)^4)</f>
        <v>0</v>
      </c>
      <c r="AF466">
        <f>U466+AE466+AC466+AD466</f>
        <v>0</v>
      </c>
      <c r="AG466">
        <f>DH466*AU466*(DC466-DB466*(1000-AU466*DE466)/(1000-AU466*DD466))/(100*CV466)</f>
        <v>0</v>
      </c>
      <c r="AH466">
        <f>1000*DH466*AU466*(DD466-DE466)/(100*CV466*(1000-AU466*DD466))</f>
        <v>0</v>
      </c>
      <c r="AI466">
        <f>(AJ466 - AK466 - DI466*1E3/(8.314*(DK466+273.15)) * AM466/DH466 * AL466) * DH466/(100*CV466) * (1000 - DE466)/1000</f>
        <v>0</v>
      </c>
      <c r="AJ466">
        <v>1104.46561087199</v>
      </c>
      <c r="AK466">
        <v>1045.60763636364</v>
      </c>
      <c r="AL466">
        <v>3.41958383604849</v>
      </c>
      <c r="AM466">
        <v>66.0504921813524</v>
      </c>
      <c r="AN466">
        <f>(AP466 - AO466 + DI466*1E3/(8.314*(DK466+273.15)) * AR466/DH466 * AQ466) * DH466/(100*CV466) * 1000/(1000 - AP466)</f>
        <v>0</v>
      </c>
      <c r="AO466">
        <v>18.6938747445888</v>
      </c>
      <c r="AP466">
        <v>25.164727972028</v>
      </c>
      <c r="AQ466">
        <v>0.000133063973064429</v>
      </c>
      <c r="AR466">
        <v>92.47</v>
      </c>
      <c r="AS466">
        <v>0</v>
      </c>
      <c r="AT466">
        <v>0</v>
      </c>
      <c r="AU466">
        <f>IF(AS466*$H$13&gt;=AW466,1.0,(AW466/(AW466-AS466*$H$13)))</f>
        <v>0</v>
      </c>
      <c r="AV466">
        <f>(AU466-1)*100</f>
        <v>0</v>
      </c>
      <c r="AW466">
        <f>MAX(0,($B$13+$C$13*DP466)/(1+$D$13*DP466)*DI466/(DK466+273)*$E$13)</f>
        <v>0</v>
      </c>
      <c r="AX466" t="s">
        <v>418</v>
      </c>
      <c r="AY466" t="s">
        <v>418</v>
      </c>
      <c r="AZ466">
        <v>0</v>
      </c>
      <c r="BA466">
        <v>0</v>
      </c>
      <c r="BB466">
        <f>1-AZ466/BA466</f>
        <v>0</v>
      </c>
      <c r="BC466">
        <v>0</v>
      </c>
      <c r="BD466" t="s">
        <v>418</v>
      </c>
      <c r="BE466" t="s">
        <v>418</v>
      </c>
      <c r="BF466">
        <v>0</v>
      </c>
      <c r="BG466">
        <v>0</v>
      </c>
      <c r="BH466">
        <f>1-BF466/BG466</f>
        <v>0</v>
      </c>
      <c r="BI466">
        <v>0.5</v>
      </c>
      <c r="BJ466">
        <f>CS466</f>
        <v>0</v>
      </c>
      <c r="BK466">
        <f>L466</f>
        <v>0</v>
      </c>
      <c r="BL466">
        <f>BH466*BI466*BJ466</f>
        <v>0</v>
      </c>
      <c r="BM466">
        <f>(BK466-BC466)/BJ466</f>
        <v>0</v>
      </c>
      <c r="BN466">
        <f>(BA466-BG466)/BG466</f>
        <v>0</v>
      </c>
      <c r="BO466">
        <f>AZ466/(BB466+AZ466/BG466)</f>
        <v>0</v>
      </c>
      <c r="BP466" t="s">
        <v>418</v>
      </c>
      <c r="BQ466">
        <v>0</v>
      </c>
      <c r="BR466">
        <f>IF(BQ466&lt;&gt;0, BQ466, BO466)</f>
        <v>0</v>
      </c>
      <c r="BS466">
        <f>1-BR466/BG466</f>
        <v>0</v>
      </c>
      <c r="BT466">
        <f>(BG466-BF466)/(BG466-BR466)</f>
        <v>0</v>
      </c>
      <c r="BU466">
        <f>(BA466-BG466)/(BA466-BR466)</f>
        <v>0</v>
      </c>
      <c r="BV466">
        <f>(BG466-BF466)/(BG466-AZ466)</f>
        <v>0</v>
      </c>
      <c r="BW466">
        <f>(BA466-BG466)/(BA466-AZ466)</f>
        <v>0</v>
      </c>
      <c r="BX466">
        <f>(BT466*BR466/BF466)</f>
        <v>0</v>
      </c>
      <c r="BY466">
        <f>(1-BX466)</f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f>$B$11*DQ466+$C$11*DR466+$F$11*EC466*(1-EF466)</f>
        <v>0</v>
      </c>
      <c r="CS466">
        <f>CR466*CT466</f>
        <v>0</v>
      </c>
      <c r="CT466">
        <f>($B$11*$D$9+$C$11*$D$9+$F$11*((EP466+EH466)/MAX(EP466+EH466+EQ466, 0.1)*$I$9+EQ466/MAX(EP466+EH466+EQ466, 0.1)*$J$9))/($B$11+$C$11+$F$11)</f>
        <v>0</v>
      </c>
      <c r="CU466">
        <f>($B$11*$K$9+$C$11*$K$9+$F$11*((EP466+EH466)/MAX(EP466+EH466+EQ466, 0.1)*$P$9+EQ466/MAX(EP466+EH466+EQ466, 0.1)*$Q$9))/($B$11+$C$11+$F$11)</f>
        <v>0</v>
      </c>
      <c r="CV466">
        <v>6</v>
      </c>
      <c r="CW466">
        <v>0.5</v>
      </c>
      <c r="CX466" t="s">
        <v>419</v>
      </c>
      <c r="CY466">
        <v>2</v>
      </c>
      <c r="CZ466" t="b">
        <v>1</v>
      </c>
      <c r="DA466">
        <v>1659029849.31429</v>
      </c>
      <c r="DB466">
        <v>994.921107142857</v>
      </c>
      <c r="DC466">
        <v>1067.08785714286</v>
      </c>
      <c r="DD466">
        <v>25.1624214285714</v>
      </c>
      <c r="DE466">
        <v>18.6900035714286</v>
      </c>
      <c r="DF466">
        <v>985.041821428571</v>
      </c>
      <c r="DG466">
        <v>24.6404821428571</v>
      </c>
      <c r="DH466">
        <v>500.06475</v>
      </c>
      <c r="DI466">
        <v>90.3613678571429</v>
      </c>
      <c r="DJ466">
        <v>0.0465084357142857</v>
      </c>
      <c r="DK466">
        <v>27.3607142857143</v>
      </c>
      <c r="DL466">
        <v>27.4875785714286</v>
      </c>
      <c r="DM466">
        <v>999.9</v>
      </c>
      <c r="DN466">
        <v>0</v>
      </c>
      <c r="DO466">
        <v>0</v>
      </c>
      <c r="DP466">
        <v>10000.5357142857</v>
      </c>
      <c r="DQ466">
        <v>0</v>
      </c>
      <c r="DR466">
        <v>18.0938</v>
      </c>
      <c r="DS466">
        <v>-72.1678714285714</v>
      </c>
      <c r="DT466">
        <v>1020.60157142857</v>
      </c>
      <c r="DU466">
        <v>1087.41107142857</v>
      </c>
      <c r="DV466">
        <v>6.47241178571429</v>
      </c>
      <c r="DW466">
        <v>1067.08785714286</v>
      </c>
      <c r="DX466">
        <v>18.6900035714286</v>
      </c>
      <c r="DY466">
        <v>2.27371035714286</v>
      </c>
      <c r="DZ466">
        <v>1.68885428571429</v>
      </c>
      <c r="EA466">
        <v>19.4913535714286</v>
      </c>
      <c r="EB466">
        <v>14.7943642857143</v>
      </c>
      <c r="EC466">
        <v>1999.99785714286</v>
      </c>
      <c r="ED466">
        <v>0.980000964285714</v>
      </c>
      <c r="EE466">
        <v>0.0199992571428571</v>
      </c>
      <c r="EF466">
        <v>0</v>
      </c>
      <c r="EG466">
        <v>824.042785714286</v>
      </c>
      <c r="EH466">
        <v>5.00063</v>
      </c>
      <c r="EI466">
        <v>16265.2571428571</v>
      </c>
      <c r="EJ466">
        <v>17256.8857142857</v>
      </c>
      <c r="EK466">
        <v>38.5</v>
      </c>
      <c r="EL466">
        <v>38.5465</v>
      </c>
      <c r="EM466">
        <v>38</v>
      </c>
      <c r="EN466">
        <v>37.875</v>
      </c>
      <c r="EO466">
        <v>39.5</v>
      </c>
      <c r="EP466">
        <v>1955.09964285714</v>
      </c>
      <c r="EQ466">
        <v>39.8982142857143</v>
      </c>
      <c r="ER466">
        <v>0</v>
      </c>
      <c r="ES466">
        <v>1659029856.1</v>
      </c>
      <c r="ET466">
        <v>0</v>
      </c>
      <c r="EU466">
        <v>824.029653846154</v>
      </c>
      <c r="EV466">
        <v>-5.9062222344271</v>
      </c>
      <c r="EW466">
        <v>-116.461538495858</v>
      </c>
      <c r="EX466">
        <v>16264.5961538462</v>
      </c>
      <c r="EY466">
        <v>15</v>
      </c>
      <c r="EZ466">
        <v>0</v>
      </c>
      <c r="FA466" t="s">
        <v>420</v>
      </c>
      <c r="FB466">
        <v>1657551626.5</v>
      </c>
      <c r="FC466">
        <v>1657551629</v>
      </c>
      <c r="FD466">
        <v>0</v>
      </c>
      <c r="FE466">
        <v>0.403</v>
      </c>
      <c r="FF466">
        <v>0.009</v>
      </c>
      <c r="FG466">
        <v>9.41</v>
      </c>
      <c r="FH466">
        <v>0.087</v>
      </c>
      <c r="FI466">
        <v>417</v>
      </c>
      <c r="FJ466">
        <v>17</v>
      </c>
      <c r="FK466">
        <v>1.61</v>
      </c>
      <c r="FL466">
        <v>0.59</v>
      </c>
      <c r="FM466">
        <v>-72.3091097560976</v>
      </c>
      <c r="FN466">
        <v>1.25999581881516</v>
      </c>
      <c r="FO466">
        <v>0.423773939279111</v>
      </c>
      <c r="FP466">
        <v>0</v>
      </c>
      <c r="FQ466">
        <v>824.506852941176</v>
      </c>
      <c r="FR466">
        <v>-6.83653170485184</v>
      </c>
      <c r="FS466">
        <v>0.706701040558628</v>
      </c>
      <c r="FT466">
        <v>0</v>
      </c>
      <c r="FU466">
        <v>6.46976731707317</v>
      </c>
      <c r="FV466">
        <v>0.0245098954703885</v>
      </c>
      <c r="FW466">
        <v>0.00421770254441005</v>
      </c>
      <c r="FX466">
        <v>1</v>
      </c>
      <c r="FY466">
        <v>1</v>
      </c>
      <c r="FZ466">
        <v>3</v>
      </c>
      <c r="GA466" t="s">
        <v>421</v>
      </c>
      <c r="GB466">
        <v>2.97252</v>
      </c>
      <c r="GC466">
        <v>2.70121</v>
      </c>
      <c r="GD466">
        <v>0.168451</v>
      </c>
      <c r="GE466">
        <v>0.17669</v>
      </c>
      <c r="GF466">
        <v>0.106503</v>
      </c>
      <c r="GG466">
        <v>0.0874087</v>
      </c>
      <c r="GH466">
        <v>32375.9</v>
      </c>
      <c r="GI466">
        <v>35048.4</v>
      </c>
      <c r="GJ466">
        <v>35281.3</v>
      </c>
      <c r="GK466">
        <v>38607.5</v>
      </c>
      <c r="GL466">
        <v>44694.5</v>
      </c>
      <c r="GM466">
        <v>50889.4</v>
      </c>
      <c r="GN466">
        <v>55152.3</v>
      </c>
      <c r="GO466">
        <v>61926.1</v>
      </c>
      <c r="GP466">
        <v>1.9886</v>
      </c>
      <c r="GQ466">
        <v>1.8468</v>
      </c>
      <c r="GR466">
        <v>0.132769</v>
      </c>
      <c r="GS466">
        <v>0</v>
      </c>
      <c r="GT466">
        <v>25.2884</v>
      </c>
      <c r="GU466">
        <v>999.9</v>
      </c>
      <c r="GV466">
        <v>55.244</v>
      </c>
      <c r="GW466">
        <v>29.275</v>
      </c>
      <c r="GX466">
        <v>24.9816</v>
      </c>
      <c r="GY466">
        <v>56.4055</v>
      </c>
      <c r="GZ466">
        <v>43.0248</v>
      </c>
      <c r="HA466">
        <v>1</v>
      </c>
      <c r="HB466">
        <v>-0.0364228</v>
      </c>
      <c r="HC466">
        <v>0.163856</v>
      </c>
      <c r="HD466">
        <v>20.1138</v>
      </c>
      <c r="HE466">
        <v>5.19932</v>
      </c>
      <c r="HF466">
        <v>12.004</v>
      </c>
      <c r="HG466">
        <v>4.9752</v>
      </c>
      <c r="HH466">
        <v>3.2936</v>
      </c>
      <c r="HI466">
        <v>9999</v>
      </c>
      <c r="HJ466">
        <v>9999</v>
      </c>
      <c r="HK466">
        <v>9999</v>
      </c>
      <c r="HL466">
        <v>629.4</v>
      </c>
      <c r="HM466">
        <v>1.86313</v>
      </c>
      <c r="HN466">
        <v>1.86798</v>
      </c>
      <c r="HO466">
        <v>1.8678</v>
      </c>
      <c r="HP466">
        <v>1.86896</v>
      </c>
      <c r="HQ466">
        <v>1.86981</v>
      </c>
      <c r="HR466">
        <v>1.86584</v>
      </c>
      <c r="HS466">
        <v>1.86691</v>
      </c>
      <c r="HT466">
        <v>1.86829</v>
      </c>
      <c r="HU466">
        <v>5</v>
      </c>
      <c r="HV466">
        <v>0</v>
      </c>
      <c r="HW466">
        <v>0</v>
      </c>
      <c r="HX466">
        <v>0</v>
      </c>
      <c r="HY466" t="s">
        <v>422</v>
      </c>
      <c r="HZ466" t="s">
        <v>423</v>
      </c>
      <c r="IA466" t="s">
        <v>424</v>
      </c>
      <c r="IB466" t="s">
        <v>424</v>
      </c>
      <c r="IC466" t="s">
        <v>424</v>
      </c>
      <c r="ID466" t="s">
        <v>424</v>
      </c>
      <c r="IE466">
        <v>0</v>
      </c>
      <c r="IF466">
        <v>100</v>
      </c>
      <c r="IG466">
        <v>100</v>
      </c>
      <c r="IH466">
        <v>10.02</v>
      </c>
      <c r="II466">
        <v>0.5222</v>
      </c>
      <c r="IJ466">
        <v>4.02706509432224</v>
      </c>
      <c r="IK466">
        <v>0.00601174518973114</v>
      </c>
      <c r="IL466">
        <v>2.77886958061485e-07</v>
      </c>
      <c r="IM466">
        <v>-3.54636231360687e-10</v>
      </c>
      <c r="IN466">
        <v>-0.0404303883988718</v>
      </c>
      <c r="IO466">
        <v>-0.0177815531441476</v>
      </c>
      <c r="IP466">
        <v>0.00205572605671414</v>
      </c>
      <c r="IQ466">
        <v>-1.65519735432211e-05</v>
      </c>
      <c r="IR466">
        <v>-4</v>
      </c>
      <c r="IS466">
        <v>1848</v>
      </c>
      <c r="IT466">
        <v>1</v>
      </c>
      <c r="IU466">
        <v>25</v>
      </c>
      <c r="IV466">
        <v>24637.2</v>
      </c>
      <c r="IW466">
        <v>24637.1</v>
      </c>
      <c r="IX466">
        <v>2.23389</v>
      </c>
      <c r="IY466">
        <v>2.59399</v>
      </c>
      <c r="IZ466">
        <v>1.54785</v>
      </c>
      <c r="JA466">
        <v>2.30347</v>
      </c>
      <c r="JB466">
        <v>1.34644</v>
      </c>
      <c r="JC466">
        <v>2.41455</v>
      </c>
      <c r="JD466">
        <v>33.6029</v>
      </c>
      <c r="JE466">
        <v>24.2188</v>
      </c>
      <c r="JF466">
        <v>18</v>
      </c>
      <c r="JG466">
        <v>503.05</v>
      </c>
      <c r="JH466">
        <v>411.534</v>
      </c>
      <c r="JI466">
        <v>24.9998</v>
      </c>
      <c r="JJ466">
        <v>26.7342</v>
      </c>
      <c r="JK466">
        <v>30.0001</v>
      </c>
      <c r="JL466">
        <v>26.6636</v>
      </c>
      <c r="JM466">
        <v>26.6042</v>
      </c>
      <c r="JN466">
        <v>44.758</v>
      </c>
      <c r="JO466">
        <v>31.9159</v>
      </c>
      <c r="JP466">
        <v>71.0849</v>
      </c>
      <c r="JQ466">
        <v>25</v>
      </c>
      <c r="JR466">
        <v>1107.73</v>
      </c>
      <c r="JS466">
        <v>18.7176</v>
      </c>
      <c r="JT466">
        <v>102.308</v>
      </c>
      <c r="JU466">
        <v>103.076</v>
      </c>
    </row>
    <row r="467" spans="1:281">
      <c r="A467">
        <v>451</v>
      </c>
      <c r="B467">
        <v>1659029862.1</v>
      </c>
      <c r="C467">
        <v>6179</v>
      </c>
      <c r="D467" t="s">
        <v>1330</v>
      </c>
      <c r="E467" t="s">
        <v>1331</v>
      </c>
      <c r="F467">
        <v>5</v>
      </c>
      <c r="G467" t="s">
        <v>1199</v>
      </c>
      <c r="H467" t="s">
        <v>417</v>
      </c>
      <c r="I467">
        <v>1659029854.6</v>
      </c>
      <c r="J467">
        <f>(K467)/1000</f>
        <v>0</v>
      </c>
      <c r="K467">
        <f>IF(CZ467, AN467, AH467)</f>
        <v>0</v>
      </c>
      <c r="L467">
        <f>IF(CZ467, AI467, AG467)</f>
        <v>0</v>
      </c>
      <c r="M467">
        <f>DB467 - IF(AU467&gt;1, L467*CV467*100.0/(AW467*DP467), 0)</f>
        <v>0</v>
      </c>
      <c r="N467">
        <f>((T467-J467/2)*M467-L467)/(T467+J467/2)</f>
        <v>0</v>
      </c>
      <c r="O467">
        <f>N467*(DI467+DJ467)/1000.0</f>
        <v>0</v>
      </c>
      <c r="P467">
        <f>(DB467 - IF(AU467&gt;1, L467*CV467*100.0/(AW467*DP467), 0))*(DI467+DJ467)/1000.0</f>
        <v>0</v>
      </c>
      <c r="Q467">
        <f>2.0/((1/S467-1/R467)+SIGN(S467)*SQRT((1/S467-1/R467)*(1/S467-1/R467) + 4*CW467/((CW467+1)*(CW467+1))*(2*1/S467*1/R467-1/R467*1/R467)))</f>
        <v>0</v>
      </c>
      <c r="R467">
        <f>IF(LEFT(CX467,1)&lt;&gt;"0",IF(LEFT(CX467,1)="1",3.0,CY467),$D$5+$E$5*(DP467*DI467/($K$5*1000))+$F$5*(DP467*DI467/($K$5*1000))*MAX(MIN(CV467,$J$5),$I$5)*MAX(MIN(CV467,$J$5),$I$5)+$G$5*MAX(MIN(CV467,$J$5),$I$5)*(DP467*DI467/($K$5*1000))+$H$5*(DP467*DI467/($K$5*1000))*(DP467*DI467/($K$5*1000)))</f>
        <v>0</v>
      </c>
      <c r="S467">
        <f>J467*(1000-(1000*0.61365*exp(17.502*W467/(240.97+W467))/(DI467+DJ467)+DD467)/2)/(1000*0.61365*exp(17.502*W467/(240.97+W467))/(DI467+DJ467)-DD467)</f>
        <v>0</v>
      </c>
      <c r="T467">
        <f>1/((CW467+1)/(Q467/1.6)+1/(R467/1.37)) + CW467/((CW467+1)/(Q467/1.6) + CW467/(R467/1.37))</f>
        <v>0</v>
      </c>
      <c r="U467">
        <f>(CR467*CU467)</f>
        <v>0</v>
      </c>
      <c r="V467">
        <f>(DK467+(U467+2*0.95*5.67E-8*(((DK467+$B$7)+273)^4-(DK467+273)^4)-44100*J467)/(1.84*29.3*R467+8*0.95*5.67E-8*(DK467+273)^3))</f>
        <v>0</v>
      </c>
      <c r="W467">
        <f>($C$7*DL467+$D$7*DM467+$E$7*V467)</f>
        <v>0</v>
      </c>
      <c r="X467">
        <f>0.61365*exp(17.502*W467/(240.97+W467))</f>
        <v>0</v>
      </c>
      <c r="Y467">
        <f>(Z467/AA467*100)</f>
        <v>0</v>
      </c>
      <c r="Z467">
        <f>DD467*(DI467+DJ467)/1000</f>
        <v>0</v>
      </c>
      <c r="AA467">
        <f>0.61365*exp(17.502*DK467/(240.97+DK467))</f>
        <v>0</v>
      </c>
      <c r="AB467">
        <f>(X467-DD467*(DI467+DJ467)/1000)</f>
        <v>0</v>
      </c>
      <c r="AC467">
        <f>(-J467*44100)</f>
        <v>0</v>
      </c>
      <c r="AD467">
        <f>2*29.3*R467*0.92*(DK467-W467)</f>
        <v>0</v>
      </c>
      <c r="AE467">
        <f>2*0.95*5.67E-8*(((DK467+$B$7)+273)^4-(W467+273)^4)</f>
        <v>0</v>
      </c>
      <c r="AF467">
        <f>U467+AE467+AC467+AD467</f>
        <v>0</v>
      </c>
      <c r="AG467">
        <f>DH467*AU467*(DC467-DB467*(1000-AU467*DE467)/(1000-AU467*DD467))/(100*CV467)</f>
        <v>0</v>
      </c>
      <c r="AH467">
        <f>1000*DH467*AU467*(DD467-DE467)/(100*CV467*(1000-AU467*DD467))</f>
        <v>0</v>
      </c>
      <c r="AI467">
        <f>(AJ467 - AK467 - DI467*1E3/(8.314*(DK467+273.15)) * AM467/DH467 * AL467) * DH467/(100*CV467) * (1000 - DE467)/1000</f>
        <v>0</v>
      </c>
      <c r="AJ467">
        <v>1121.8341186575</v>
      </c>
      <c r="AK467">
        <v>1062.73739393939</v>
      </c>
      <c r="AL467">
        <v>3.51216566123613</v>
      </c>
      <c r="AM467">
        <v>66.0504921813524</v>
      </c>
      <c r="AN467">
        <f>(AP467 - AO467 + DI467*1E3/(8.314*(DK467+273.15)) * AR467/DH467 * AQ467) * DH467/(100*CV467) * 1000/(1000 - AP467)</f>
        <v>0</v>
      </c>
      <c r="AO467">
        <v>18.6568488292641</v>
      </c>
      <c r="AP467">
        <v>25.1527832167832</v>
      </c>
      <c r="AQ467">
        <v>-6.96654213358511e-05</v>
      </c>
      <c r="AR467">
        <v>92.47</v>
      </c>
      <c r="AS467">
        <v>0</v>
      </c>
      <c r="AT467">
        <v>0</v>
      </c>
      <c r="AU467">
        <f>IF(AS467*$H$13&gt;=AW467,1.0,(AW467/(AW467-AS467*$H$13)))</f>
        <v>0</v>
      </c>
      <c r="AV467">
        <f>(AU467-1)*100</f>
        <v>0</v>
      </c>
      <c r="AW467">
        <f>MAX(0,($B$13+$C$13*DP467)/(1+$D$13*DP467)*DI467/(DK467+273)*$E$13)</f>
        <v>0</v>
      </c>
      <c r="AX467" t="s">
        <v>418</v>
      </c>
      <c r="AY467" t="s">
        <v>418</v>
      </c>
      <c r="AZ467">
        <v>0</v>
      </c>
      <c r="BA467">
        <v>0</v>
      </c>
      <c r="BB467">
        <f>1-AZ467/BA467</f>
        <v>0</v>
      </c>
      <c r="BC467">
        <v>0</v>
      </c>
      <c r="BD467" t="s">
        <v>418</v>
      </c>
      <c r="BE467" t="s">
        <v>418</v>
      </c>
      <c r="BF467">
        <v>0</v>
      </c>
      <c r="BG467">
        <v>0</v>
      </c>
      <c r="BH467">
        <f>1-BF467/BG467</f>
        <v>0</v>
      </c>
      <c r="BI467">
        <v>0.5</v>
      </c>
      <c r="BJ467">
        <f>CS467</f>
        <v>0</v>
      </c>
      <c r="BK467">
        <f>L467</f>
        <v>0</v>
      </c>
      <c r="BL467">
        <f>BH467*BI467*BJ467</f>
        <v>0</v>
      </c>
      <c r="BM467">
        <f>(BK467-BC467)/BJ467</f>
        <v>0</v>
      </c>
      <c r="BN467">
        <f>(BA467-BG467)/BG467</f>
        <v>0</v>
      </c>
      <c r="BO467">
        <f>AZ467/(BB467+AZ467/BG467)</f>
        <v>0</v>
      </c>
      <c r="BP467" t="s">
        <v>418</v>
      </c>
      <c r="BQ467">
        <v>0</v>
      </c>
      <c r="BR467">
        <f>IF(BQ467&lt;&gt;0, BQ467, BO467)</f>
        <v>0</v>
      </c>
      <c r="BS467">
        <f>1-BR467/BG467</f>
        <v>0</v>
      </c>
      <c r="BT467">
        <f>(BG467-BF467)/(BG467-BR467)</f>
        <v>0</v>
      </c>
      <c r="BU467">
        <f>(BA467-BG467)/(BA467-BR467)</f>
        <v>0</v>
      </c>
      <c r="BV467">
        <f>(BG467-BF467)/(BG467-AZ467)</f>
        <v>0</v>
      </c>
      <c r="BW467">
        <f>(BA467-BG467)/(BA467-AZ467)</f>
        <v>0</v>
      </c>
      <c r="BX467">
        <f>(BT467*BR467/BF467)</f>
        <v>0</v>
      </c>
      <c r="BY467">
        <f>(1-BX467)</f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f>$B$11*DQ467+$C$11*DR467+$F$11*EC467*(1-EF467)</f>
        <v>0</v>
      </c>
      <c r="CS467">
        <f>CR467*CT467</f>
        <v>0</v>
      </c>
      <c r="CT467">
        <f>($B$11*$D$9+$C$11*$D$9+$F$11*((EP467+EH467)/MAX(EP467+EH467+EQ467, 0.1)*$I$9+EQ467/MAX(EP467+EH467+EQ467, 0.1)*$J$9))/($B$11+$C$11+$F$11)</f>
        <v>0</v>
      </c>
      <c r="CU467">
        <f>($B$11*$K$9+$C$11*$K$9+$F$11*((EP467+EH467)/MAX(EP467+EH467+EQ467, 0.1)*$P$9+EQ467/MAX(EP467+EH467+EQ467, 0.1)*$Q$9))/($B$11+$C$11+$F$11)</f>
        <v>0</v>
      </c>
      <c r="CV467">
        <v>6</v>
      </c>
      <c r="CW467">
        <v>0.5</v>
      </c>
      <c r="CX467" t="s">
        <v>419</v>
      </c>
      <c r="CY467">
        <v>2</v>
      </c>
      <c r="CZ467" t="b">
        <v>1</v>
      </c>
      <c r="DA467">
        <v>1659029854.6</v>
      </c>
      <c r="DB467">
        <v>1012.54625925926</v>
      </c>
      <c r="DC467">
        <v>1084.81666666667</v>
      </c>
      <c r="DD467">
        <v>25.1620703703704</v>
      </c>
      <c r="DE467">
        <v>18.6777814814815</v>
      </c>
      <c r="DF467">
        <v>1002.57062962963</v>
      </c>
      <c r="DG467">
        <v>24.6401481481482</v>
      </c>
      <c r="DH467">
        <v>500.034555555556</v>
      </c>
      <c r="DI467">
        <v>90.3617296296296</v>
      </c>
      <c r="DJ467">
        <v>0.046666937037037</v>
      </c>
      <c r="DK467">
        <v>27.3596407407407</v>
      </c>
      <c r="DL467">
        <v>27.4891777777778</v>
      </c>
      <c r="DM467">
        <v>999.9</v>
      </c>
      <c r="DN467">
        <v>0</v>
      </c>
      <c r="DO467">
        <v>0</v>
      </c>
      <c r="DP467">
        <v>9995.92592592593</v>
      </c>
      <c r="DQ467">
        <v>0</v>
      </c>
      <c r="DR467">
        <v>18.0938</v>
      </c>
      <c r="DS467">
        <v>-72.2701814814815</v>
      </c>
      <c r="DT467">
        <v>1038.68148148148</v>
      </c>
      <c r="DU467">
        <v>1105.46333333333</v>
      </c>
      <c r="DV467">
        <v>6.48428185185185</v>
      </c>
      <c r="DW467">
        <v>1084.81666666667</v>
      </c>
      <c r="DX467">
        <v>18.6777814814815</v>
      </c>
      <c r="DY467">
        <v>2.27368777777778</v>
      </c>
      <c r="DZ467">
        <v>1.68775592592593</v>
      </c>
      <c r="EA467">
        <v>19.4911814814815</v>
      </c>
      <c r="EB467">
        <v>14.7842777777778</v>
      </c>
      <c r="EC467">
        <v>2000.02259259259</v>
      </c>
      <c r="ED467">
        <v>0.980000851851852</v>
      </c>
      <c r="EE467">
        <v>0.0199994037037037</v>
      </c>
      <c r="EF467">
        <v>0</v>
      </c>
      <c r="EG467">
        <v>823.55162962963</v>
      </c>
      <c r="EH467">
        <v>5.00063</v>
      </c>
      <c r="EI467">
        <v>16255.0592592593</v>
      </c>
      <c r="EJ467">
        <v>17257.0962962963</v>
      </c>
      <c r="EK467">
        <v>38.5</v>
      </c>
      <c r="EL467">
        <v>38.5344444444444</v>
      </c>
      <c r="EM467">
        <v>38</v>
      </c>
      <c r="EN467">
        <v>37.875</v>
      </c>
      <c r="EO467">
        <v>39.5</v>
      </c>
      <c r="EP467">
        <v>1955.12407407407</v>
      </c>
      <c r="EQ467">
        <v>39.8996296296296</v>
      </c>
      <c r="ER467">
        <v>0</v>
      </c>
      <c r="ES467">
        <v>1659029860.9</v>
      </c>
      <c r="ET467">
        <v>0</v>
      </c>
      <c r="EU467">
        <v>823.554769230769</v>
      </c>
      <c r="EV467">
        <v>-5.76499146421456</v>
      </c>
      <c r="EW467">
        <v>-116.854700917193</v>
      </c>
      <c r="EX467">
        <v>16255.3</v>
      </c>
      <c r="EY467">
        <v>15</v>
      </c>
      <c r="EZ467">
        <v>0</v>
      </c>
      <c r="FA467" t="s">
        <v>420</v>
      </c>
      <c r="FB467">
        <v>1657551626.5</v>
      </c>
      <c r="FC467">
        <v>1657551629</v>
      </c>
      <c r="FD467">
        <v>0</v>
      </c>
      <c r="FE467">
        <v>0.403</v>
      </c>
      <c r="FF467">
        <v>0.009</v>
      </c>
      <c r="FG467">
        <v>9.41</v>
      </c>
      <c r="FH467">
        <v>0.087</v>
      </c>
      <c r="FI467">
        <v>417</v>
      </c>
      <c r="FJ467">
        <v>17</v>
      </c>
      <c r="FK467">
        <v>1.61</v>
      </c>
      <c r="FL467">
        <v>0.59</v>
      </c>
      <c r="FM467">
        <v>-72.2666</v>
      </c>
      <c r="FN467">
        <v>1.10239442508717</v>
      </c>
      <c r="FO467">
        <v>0.583833811970495</v>
      </c>
      <c r="FP467">
        <v>0</v>
      </c>
      <c r="FQ467">
        <v>823.903941176471</v>
      </c>
      <c r="FR467">
        <v>-5.63578304896144</v>
      </c>
      <c r="FS467">
        <v>0.585807785238191</v>
      </c>
      <c r="FT467">
        <v>0</v>
      </c>
      <c r="FU467">
        <v>6.47816853658537</v>
      </c>
      <c r="FV467">
        <v>0.121219651567966</v>
      </c>
      <c r="FW467">
        <v>0.0144636111202875</v>
      </c>
      <c r="FX467">
        <v>0</v>
      </c>
      <c r="FY467">
        <v>0</v>
      </c>
      <c r="FZ467">
        <v>3</v>
      </c>
      <c r="GA467" t="s">
        <v>427</v>
      </c>
      <c r="GB467">
        <v>2.97422</v>
      </c>
      <c r="GC467">
        <v>2.70045</v>
      </c>
      <c r="GD467">
        <v>0.170206</v>
      </c>
      <c r="GE467">
        <v>0.178535</v>
      </c>
      <c r="GF467">
        <v>0.106469</v>
      </c>
      <c r="GG467">
        <v>0.0873874</v>
      </c>
      <c r="GH467">
        <v>32306.6</v>
      </c>
      <c r="GI467">
        <v>34970.1</v>
      </c>
      <c r="GJ467">
        <v>35280.3</v>
      </c>
      <c r="GK467">
        <v>38607.7</v>
      </c>
      <c r="GL467">
        <v>44695.8</v>
      </c>
      <c r="GM467">
        <v>50891.2</v>
      </c>
      <c r="GN467">
        <v>55151.7</v>
      </c>
      <c r="GO467">
        <v>61926.8</v>
      </c>
      <c r="GP467">
        <v>1.989</v>
      </c>
      <c r="GQ467">
        <v>1.8462</v>
      </c>
      <c r="GR467">
        <v>0.134856</v>
      </c>
      <c r="GS467">
        <v>0</v>
      </c>
      <c r="GT467">
        <v>25.2863</v>
      </c>
      <c r="GU467">
        <v>999.9</v>
      </c>
      <c r="GV467">
        <v>55.219</v>
      </c>
      <c r="GW467">
        <v>29.275</v>
      </c>
      <c r="GX467">
        <v>24.9691</v>
      </c>
      <c r="GY467">
        <v>56.5055</v>
      </c>
      <c r="GZ467">
        <v>43.1971</v>
      </c>
      <c r="HA467">
        <v>1</v>
      </c>
      <c r="HB467">
        <v>-0.0361382</v>
      </c>
      <c r="HC467">
        <v>0.162745</v>
      </c>
      <c r="HD467">
        <v>20.1139</v>
      </c>
      <c r="HE467">
        <v>5.20052</v>
      </c>
      <c r="HF467">
        <v>12.0052</v>
      </c>
      <c r="HG467">
        <v>4.9752</v>
      </c>
      <c r="HH467">
        <v>3.2936</v>
      </c>
      <c r="HI467">
        <v>9999</v>
      </c>
      <c r="HJ467">
        <v>9999</v>
      </c>
      <c r="HK467">
        <v>9999</v>
      </c>
      <c r="HL467">
        <v>629.4</v>
      </c>
      <c r="HM467">
        <v>1.8631</v>
      </c>
      <c r="HN467">
        <v>1.86798</v>
      </c>
      <c r="HO467">
        <v>1.8678</v>
      </c>
      <c r="HP467">
        <v>1.86893</v>
      </c>
      <c r="HQ467">
        <v>1.86981</v>
      </c>
      <c r="HR467">
        <v>1.86584</v>
      </c>
      <c r="HS467">
        <v>1.86691</v>
      </c>
      <c r="HT467">
        <v>1.86832</v>
      </c>
      <c r="HU467">
        <v>5</v>
      </c>
      <c r="HV467">
        <v>0</v>
      </c>
      <c r="HW467">
        <v>0</v>
      </c>
      <c r="HX467">
        <v>0</v>
      </c>
      <c r="HY467" t="s">
        <v>422</v>
      </c>
      <c r="HZ467" t="s">
        <v>423</v>
      </c>
      <c r="IA467" t="s">
        <v>424</v>
      </c>
      <c r="IB467" t="s">
        <v>424</v>
      </c>
      <c r="IC467" t="s">
        <v>424</v>
      </c>
      <c r="ID467" t="s">
        <v>424</v>
      </c>
      <c r="IE467">
        <v>0</v>
      </c>
      <c r="IF467">
        <v>100</v>
      </c>
      <c r="IG467">
        <v>100</v>
      </c>
      <c r="IH467">
        <v>10.11</v>
      </c>
      <c r="II467">
        <v>0.5217</v>
      </c>
      <c r="IJ467">
        <v>4.02706509432224</v>
      </c>
      <c r="IK467">
        <v>0.00601174518973114</v>
      </c>
      <c r="IL467">
        <v>2.77886958061485e-07</v>
      </c>
      <c r="IM467">
        <v>-3.54636231360687e-10</v>
      </c>
      <c r="IN467">
        <v>-0.0404303883988718</v>
      </c>
      <c r="IO467">
        <v>-0.0177815531441476</v>
      </c>
      <c r="IP467">
        <v>0.00205572605671414</v>
      </c>
      <c r="IQ467">
        <v>-1.65519735432211e-05</v>
      </c>
      <c r="IR467">
        <v>-4</v>
      </c>
      <c r="IS467">
        <v>1848</v>
      </c>
      <c r="IT467">
        <v>1</v>
      </c>
      <c r="IU467">
        <v>25</v>
      </c>
      <c r="IV467">
        <v>24637.3</v>
      </c>
      <c r="IW467">
        <v>24637.2</v>
      </c>
      <c r="IX467">
        <v>2.25952</v>
      </c>
      <c r="IY467">
        <v>2.6001</v>
      </c>
      <c r="IZ467">
        <v>1.54785</v>
      </c>
      <c r="JA467">
        <v>2.30347</v>
      </c>
      <c r="JB467">
        <v>1.34644</v>
      </c>
      <c r="JC467">
        <v>2.38525</v>
      </c>
      <c r="JD467">
        <v>33.6029</v>
      </c>
      <c r="JE467">
        <v>24.2188</v>
      </c>
      <c r="JF467">
        <v>18</v>
      </c>
      <c r="JG467">
        <v>503.336</v>
      </c>
      <c r="JH467">
        <v>411.196</v>
      </c>
      <c r="JI467">
        <v>24.9997</v>
      </c>
      <c r="JJ467">
        <v>26.7342</v>
      </c>
      <c r="JK467">
        <v>30.0004</v>
      </c>
      <c r="JL467">
        <v>26.6658</v>
      </c>
      <c r="JM467">
        <v>26.6042</v>
      </c>
      <c r="JN467">
        <v>45.2674</v>
      </c>
      <c r="JO467">
        <v>31.9159</v>
      </c>
      <c r="JP467">
        <v>71.0849</v>
      </c>
      <c r="JQ467">
        <v>25</v>
      </c>
      <c r="JR467">
        <v>1121.17</v>
      </c>
      <c r="JS467">
        <v>18.7214</v>
      </c>
      <c r="JT467">
        <v>102.306</v>
      </c>
      <c r="JU467">
        <v>103.077</v>
      </c>
    </row>
    <row r="468" spans="1:281">
      <c r="A468">
        <v>452</v>
      </c>
      <c r="B468">
        <v>1659029867.1</v>
      </c>
      <c r="C468">
        <v>6184</v>
      </c>
      <c r="D468" t="s">
        <v>1332</v>
      </c>
      <c r="E468" t="s">
        <v>1333</v>
      </c>
      <c r="F468">
        <v>5</v>
      </c>
      <c r="G468" t="s">
        <v>1199</v>
      </c>
      <c r="H468" t="s">
        <v>417</v>
      </c>
      <c r="I468">
        <v>1659029859.31429</v>
      </c>
      <c r="J468">
        <f>(K468)/1000</f>
        <v>0</v>
      </c>
      <c r="K468">
        <f>IF(CZ468, AN468, AH468)</f>
        <v>0</v>
      </c>
      <c r="L468">
        <f>IF(CZ468, AI468, AG468)</f>
        <v>0</v>
      </c>
      <c r="M468">
        <f>DB468 - IF(AU468&gt;1, L468*CV468*100.0/(AW468*DP468), 0)</f>
        <v>0</v>
      </c>
      <c r="N468">
        <f>((T468-J468/2)*M468-L468)/(T468+J468/2)</f>
        <v>0</v>
      </c>
      <c r="O468">
        <f>N468*(DI468+DJ468)/1000.0</f>
        <v>0</v>
      </c>
      <c r="P468">
        <f>(DB468 - IF(AU468&gt;1, L468*CV468*100.0/(AW468*DP468), 0))*(DI468+DJ468)/1000.0</f>
        <v>0</v>
      </c>
      <c r="Q468">
        <f>2.0/((1/S468-1/R468)+SIGN(S468)*SQRT((1/S468-1/R468)*(1/S468-1/R468) + 4*CW468/((CW468+1)*(CW468+1))*(2*1/S468*1/R468-1/R468*1/R468)))</f>
        <v>0</v>
      </c>
      <c r="R468">
        <f>IF(LEFT(CX468,1)&lt;&gt;"0",IF(LEFT(CX468,1)="1",3.0,CY468),$D$5+$E$5*(DP468*DI468/($K$5*1000))+$F$5*(DP468*DI468/($K$5*1000))*MAX(MIN(CV468,$J$5),$I$5)*MAX(MIN(CV468,$J$5),$I$5)+$G$5*MAX(MIN(CV468,$J$5),$I$5)*(DP468*DI468/($K$5*1000))+$H$5*(DP468*DI468/($K$5*1000))*(DP468*DI468/($K$5*1000)))</f>
        <v>0</v>
      </c>
      <c r="S468">
        <f>J468*(1000-(1000*0.61365*exp(17.502*W468/(240.97+W468))/(DI468+DJ468)+DD468)/2)/(1000*0.61365*exp(17.502*W468/(240.97+W468))/(DI468+DJ468)-DD468)</f>
        <v>0</v>
      </c>
      <c r="T468">
        <f>1/((CW468+1)/(Q468/1.6)+1/(R468/1.37)) + CW468/((CW468+1)/(Q468/1.6) + CW468/(R468/1.37))</f>
        <v>0</v>
      </c>
      <c r="U468">
        <f>(CR468*CU468)</f>
        <v>0</v>
      </c>
      <c r="V468">
        <f>(DK468+(U468+2*0.95*5.67E-8*(((DK468+$B$7)+273)^4-(DK468+273)^4)-44100*J468)/(1.84*29.3*R468+8*0.95*5.67E-8*(DK468+273)^3))</f>
        <v>0</v>
      </c>
      <c r="W468">
        <f>($C$7*DL468+$D$7*DM468+$E$7*V468)</f>
        <v>0</v>
      </c>
      <c r="X468">
        <f>0.61365*exp(17.502*W468/(240.97+W468))</f>
        <v>0</v>
      </c>
      <c r="Y468">
        <f>(Z468/AA468*100)</f>
        <v>0</v>
      </c>
      <c r="Z468">
        <f>DD468*(DI468+DJ468)/1000</f>
        <v>0</v>
      </c>
      <c r="AA468">
        <f>0.61365*exp(17.502*DK468/(240.97+DK468))</f>
        <v>0</v>
      </c>
      <c r="AB468">
        <f>(X468-DD468*(DI468+DJ468)/1000)</f>
        <v>0</v>
      </c>
      <c r="AC468">
        <f>(-J468*44100)</f>
        <v>0</v>
      </c>
      <c r="AD468">
        <f>2*29.3*R468*0.92*(DK468-W468)</f>
        <v>0</v>
      </c>
      <c r="AE468">
        <f>2*0.95*5.67E-8*(((DK468+$B$7)+273)^4-(W468+273)^4)</f>
        <v>0</v>
      </c>
      <c r="AF468">
        <f>U468+AE468+AC468+AD468</f>
        <v>0</v>
      </c>
      <c r="AG468">
        <f>DH468*AU468*(DC468-DB468*(1000-AU468*DE468)/(1000-AU468*DD468))/(100*CV468)</f>
        <v>0</v>
      </c>
      <c r="AH468">
        <f>1000*DH468*AU468*(DD468-DE468)/(100*CV468*(1000-AU468*DD468))</f>
        <v>0</v>
      </c>
      <c r="AI468">
        <f>(AJ468 - AK468 - DI468*1E3/(8.314*(DK468+273.15)) * AM468/DH468 * AL468) * DH468/(100*CV468) * (1000 - DE468)/1000</f>
        <v>0</v>
      </c>
      <c r="AJ468">
        <v>1138.84007531652</v>
      </c>
      <c r="AK468">
        <v>1079.95690909091</v>
      </c>
      <c r="AL468">
        <v>3.38699100627605</v>
      </c>
      <c r="AM468">
        <v>66.0504921813524</v>
      </c>
      <c r="AN468">
        <f>(AP468 - AO468 + DI468*1E3/(8.314*(DK468+273.15)) * AR468/DH468 * AQ468) * DH468/(100*CV468) * 1000/(1000 - AP468)</f>
        <v>0</v>
      </c>
      <c r="AO468">
        <v>18.6527378524675</v>
      </c>
      <c r="AP468">
        <v>25.1577048951049</v>
      </c>
      <c r="AQ468">
        <v>-5.15808689197108e-06</v>
      </c>
      <c r="AR468">
        <v>92.47</v>
      </c>
      <c r="AS468">
        <v>0</v>
      </c>
      <c r="AT468">
        <v>0</v>
      </c>
      <c r="AU468">
        <f>IF(AS468*$H$13&gt;=AW468,1.0,(AW468/(AW468-AS468*$H$13)))</f>
        <v>0</v>
      </c>
      <c r="AV468">
        <f>(AU468-1)*100</f>
        <v>0</v>
      </c>
      <c r="AW468">
        <f>MAX(0,($B$13+$C$13*DP468)/(1+$D$13*DP468)*DI468/(DK468+273)*$E$13)</f>
        <v>0</v>
      </c>
      <c r="AX468" t="s">
        <v>418</v>
      </c>
      <c r="AY468" t="s">
        <v>418</v>
      </c>
      <c r="AZ468">
        <v>0</v>
      </c>
      <c r="BA468">
        <v>0</v>
      </c>
      <c r="BB468">
        <f>1-AZ468/BA468</f>
        <v>0</v>
      </c>
      <c r="BC468">
        <v>0</v>
      </c>
      <c r="BD468" t="s">
        <v>418</v>
      </c>
      <c r="BE468" t="s">
        <v>418</v>
      </c>
      <c r="BF468">
        <v>0</v>
      </c>
      <c r="BG468">
        <v>0</v>
      </c>
      <c r="BH468">
        <f>1-BF468/BG468</f>
        <v>0</v>
      </c>
      <c r="BI468">
        <v>0.5</v>
      </c>
      <c r="BJ468">
        <f>CS468</f>
        <v>0</v>
      </c>
      <c r="BK468">
        <f>L468</f>
        <v>0</v>
      </c>
      <c r="BL468">
        <f>BH468*BI468*BJ468</f>
        <v>0</v>
      </c>
      <c r="BM468">
        <f>(BK468-BC468)/BJ468</f>
        <v>0</v>
      </c>
      <c r="BN468">
        <f>(BA468-BG468)/BG468</f>
        <v>0</v>
      </c>
      <c r="BO468">
        <f>AZ468/(BB468+AZ468/BG468)</f>
        <v>0</v>
      </c>
      <c r="BP468" t="s">
        <v>418</v>
      </c>
      <c r="BQ468">
        <v>0</v>
      </c>
      <c r="BR468">
        <f>IF(BQ468&lt;&gt;0, BQ468, BO468)</f>
        <v>0</v>
      </c>
      <c r="BS468">
        <f>1-BR468/BG468</f>
        <v>0</v>
      </c>
      <c r="BT468">
        <f>(BG468-BF468)/(BG468-BR468)</f>
        <v>0</v>
      </c>
      <c r="BU468">
        <f>(BA468-BG468)/(BA468-BR468)</f>
        <v>0</v>
      </c>
      <c r="BV468">
        <f>(BG468-BF468)/(BG468-AZ468)</f>
        <v>0</v>
      </c>
      <c r="BW468">
        <f>(BA468-BG468)/(BA468-AZ468)</f>
        <v>0</v>
      </c>
      <c r="BX468">
        <f>(BT468*BR468/BF468)</f>
        <v>0</v>
      </c>
      <c r="BY468">
        <f>(1-BX468)</f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f>$B$11*DQ468+$C$11*DR468+$F$11*EC468*(1-EF468)</f>
        <v>0</v>
      </c>
      <c r="CS468">
        <f>CR468*CT468</f>
        <v>0</v>
      </c>
      <c r="CT468">
        <f>($B$11*$D$9+$C$11*$D$9+$F$11*((EP468+EH468)/MAX(EP468+EH468+EQ468, 0.1)*$I$9+EQ468/MAX(EP468+EH468+EQ468, 0.1)*$J$9))/($B$11+$C$11+$F$11)</f>
        <v>0</v>
      </c>
      <c r="CU468">
        <f>($B$11*$K$9+$C$11*$K$9+$F$11*((EP468+EH468)/MAX(EP468+EH468+EQ468, 0.1)*$P$9+EQ468/MAX(EP468+EH468+EQ468, 0.1)*$Q$9))/($B$11+$C$11+$F$11)</f>
        <v>0</v>
      </c>
      <c r="CV468">
        <v>6</v>
      </c>
      <c r="CW468">
        <v>0.5</v>
      </c>
      <c r="CX468" t="s">
        <v>419</v>
      </c>
      <c r="CY468">
        <v>2</v>
      </c>
      <c r="CZ468" t="b">
        <v>1</v>
      </c>
      <c r="DA468">
        <v>1659029859.31429</v>
      </c>
      <c r="DB468">
        <v>1028.38285714286</v>
      </c>
      <c r="DC468">
        <v>1100.57714285714</v>
      </c>
      <c r="DD468">
        <v>25.1600642857143</v>
      </c>
      <c r="DE468">
        <v>18.6657107142857</v>
      </c>
      <c r="DF468">
        <v>1018.32082142857</v>
      </c>
      <c r="DG468">
        <v>24.6382428571428</v>
      </c>
      <c r="DH468">
        <v>500.052178571429</v>
      </c>
      <c r="DI468">
        <v>90.3615928571429</v>
      </c>
      <c r="DJ468">
        <v>0.0465760321428572</v>
      </c>
      <c r="DK468">
        <v>27.3599071428571</v>
      </c>
      <c r="DL468">
        <v>27.4904928571429</v>
      </c>
      <c r="DM468">
        <v>999.9</v>
      </c>
      <c r="DN468">
        <v>0</v>
      </c>
      <c r="DO468">
        <v>0</v>
      </c>
      <c r="DP468">
        <v>10015.3571428571</v>
      </c>
      <c r="DQ468">
        <v>0</v>
      </c>
      <c r="DR468">
        <v>18.0898571428571</v>
      </c>
      <c r="DS468">
        <v>-72.1937214285714</v>
      </c>
      <c r="DT468">
        <v>1054.92464285714</v>
      </c>
      <c r="DU468">
        <v>1121.51035714286</v>
      </c>
      <c r="DV468">
        <v>6.49435928571429</v>
      </c>
      <c r="DW468">
        <v>1100.57714285714</v>
      </c>
      <c r="DX468">
        <v>18.6657107142857</v>
      </c>
      <c r="DY468">
        <v>2.27350392857143</v>
      </c>
      <c r="DZ468">
        <v>1.68666214285714</v>
      </c>
      <c r="EA468">
        <v>19.4898785714286</v>
      </c>
      <c r="EB468">
        <v>14.7742178571429</v>
      </c>
      <c r="EC468">
        <v>2000.00035714286</v>
      </c>
      <c r="ED468">
        <v>0.980000857142857</v>
      </c>
      <c r="EE468">
        <v>0.0199993571428571</v>
      </c>
      <c r="EF468">
        <v>0</v>
      </c>
      <c r="EG468">
        <v>823.088821428571</v>
      </c>
      <c r="EH468">
        <v>5.00063</v>
      </c>
      <c r="EI468">
        <v>16245.6571428571</v>
      </c>
      <c r="EJ468">
        <v>17256.8964285714</v>
      </c>
      <c r="EK468">
        <v>38.5</v>
      </c>
      <c r="EL468">
        <v>38.5265714285714</v>
      </c>
      <c r="EM468">
        <v>38</v>
      </c>
      <c r="EN468">
        <v>37.875</v>
      </c>
      <c r="EO468">
        <v>39.5</v>
      </c>
      <c r="EP468">
        <v>1955.10107142857</v>
      </c>
      <c r="EQ468">
        <v>39.9014285714286</v>
      </c>
      <c r="ER468">
        <v>0</v>
      </c>
      <c r="ES468">
        <v>1659029866.3</v>
      </c>
      <c r="ET468">
        <v>0</v>
      </c>
      <c r="EU468">
        <v>823.0092</v>
      </c>
      <c r="EV468">
        <v>-5.73723078760502</v>
      </c>
      <c r="EW468">
        <v>-117.838461698802</v>
      </c>
      <c r="EX468">
        <v>16244.132</v>
      </c>
      <c r="EY468">
        <v>15</v>
      </c>
      <c r="EZ468">
        <v>0</v>
      </c>
      <c r="FA468" t="s">
        <v>420</v>
      </c>
      <c r="FB468">
        <v>1657551626.5</v>
      </c>
      <c r="FC468">
        <v>1657551629</v>
      </c>
      <c r="FD468">
        <v>0</v>
      </c>
      <c r="FE468">
        <v>0.403</v>
      </c>
      <c r="FF468">
        <v>0.009</v>
      </c>
      <c r="FG468">
        <v>9.41</v>
      </c>
      <c r="FH468">
        <v>0.087</v>
      </c>
      <c r="FI468">
        <v>417</v>
      </c>
      <c r="FJ468">
        <v>17</v>
      </c>
      <c r="FK468">
        <v>1.61</v>
      </c>
      <c r="FL468">
        <v>0.59</v>
      </c>
      <c r="FM468">
        <v>-72.2891170731707</v>
      </c>
      <c r="FN468">
        <v>-0.393725435540026</v>
      </c>
      <c r="FO468">
        <v>0.716345904285462</v>
      </c>
      <c r="FP468">
        <v>1</v>
      </c>
      <c r="FQ468">
        <v>823.447176470588</v>
      </c>
      <c r="FR468">
        <v>-5.7699618078766</v>
      </c>
      <c r="FS468">
        <v>0.597289144216857</v>
      </c>
      <c r="FT468">
        <v>0</v>
      </c>
      <c r="FU468">
        <v>6.48630121951219</v>
      </c>
      <c r="FV468">
        <v>0.145738954703843</v>
      </c>
      <c r="FW468">
        <v>0.0159844011148555</v>
      </c>
      <c r="FX468">
        <v>0</v>
      </c>
      <c r="FY468">
        <v>1</v>
      </c>
      <c r="FZ468">
        <v>3</v>
      </c>
      <c r="GA468" t="s">
        <v>421</v>
      </c>
      <c r="GB468">
        <v>2.97328</v>
      </c>
      <c r="GC468">
        <v>2.7009</v>
      </c>
      <c r="GD468">
        <v>0.17197</v>
      </c>
      <c r="GE468">
        <v>0.180081</v>
      </c>
      <c r="GF468">
        <v>0.106454</v>
      </c>
      <c r="GG468">
        <v>0.0873693</v>
      </c>
      <c r="GH468">
        <v>32238.5</v>
      </c>
      <c r="GI468">
        <v>34904.7</v>
      </c>
      <c r="GJ468">
        <v>35280.9</v>
      </c>
      <c r="GK468">
        <v>38608.1</v>
      </c>
      <c r="GL468">
        <v>44697.3</v>
      </c>
      <c r="GM468">
        <v>50892.3</v>
      </c>
      <c r="GN468">
        <v>55152.4</v>
      </c>
      <c r="GO468">
        <v>61926.9</v>
      </c>
      <c r="GP468">
        <v>1.9888</v>
      </c>
      <c r="GQ468">
        <v>1.8466</v>
      </c>
      <c r="GR468">
        <v>0.135452</v>
      </c>
      <c r="GS468">
        <v>0</v>
      </c>
      <c r="GT468">
        <v>25.2841</v>
      </c>
      <c r="GU468">
        <v>999.9</v>
      </c>
      <c r="GV468">
        <v>55.195</v>
      </c>
      <c r="GW468">
        <v>29.275</v>
      </c>
      <c r="GX468">
        <v>24.9617</v>
      </c>
      <c r="GY468">
        <v>56.3055</v>
      </c>
      <c r="GZ468">
        <v>43.2692</v>
      </c>
      <c r="HA468">
        <v>1</v>
      </c>
      <c r="HB468">
        <v>-0.0371341</v>
      </c>
      <c r="HC468">
        <v>0.161438</v>
      </c>
      <c r="HD468">
        <v>20.1138</v>
      </c>
      <c r="HE468">
        <v>5.19932</v>
      </c>
      <c r="HF468">
        <v>12.004</v>
      </c>
      <c r="HG468">
        <v>4.976</v>
      </c>
      <c r="HH468">
        <v>3.294</v>
      </c>
      <c r="HI468">
        <v>9999</v>
      </c>
      <c r="HJ468">
        <v>9999</v>
      </c>
      <c r="HK468">
        <v>9999</v>
      </c>
      <c r="HL468">
        <v>629.4</v>
      </c>
      <c r="HM468">
        <v>1.86313</v>
      </c>
      <c r="HN468">
        <v>1.86801</v>
      </c>
      <c r="HO468">
        <v>1.86783</v>
      </c>
      <c r="HP468">
        <v>1.86899</v>
      </c>
      <c r="HQ468">
        <v>1.86981</v>
      </c>
      <c r="HR468">
        <v>1.86587</v>
      </c>
      <c r="HS468">
        <v>1.86691</v>
      </c>
      <c r="HT468">
        <v>1.86835</v>
      </c>
      <c r="HU468">
        <v>5</v>
      </c>
      <c r="HV468">
        <v>0</v>
      </c>
      <c r="HW468">
        <v>0</v>
      </c>
      <c r="HX468">
        <v>0</v>
      </c>
      <c r="HY468" t="s">
        <v>422</v>
      </c>
      <c r="HZ468" t="s">
        <v>423</v>
      </c>
      <c r="IA468" t="s">
        <v>424</v>
      </c>
      <c r="IB468" t="s">
        <v>424</v>
      </c>
      <c r="IC468" t="s">
        <v>424</v>
      </c>
      <c r="ID468" t="s">
        <v>424</v>
      </c>
      <c r="IE468">
        <v>0</v>
      </c>
      <c r="IF468">
        <v>100</v>
      </c>
      <c r="IG468">
        <v>100</v>
      </c>
      <c r="IH468">
        <v>10.2</v>
      </c>
      <c r="II468">
        <v>0.5214</v>
      </c>
      <c r="IJ468">
        <v>4.02706509432224</v>
      </c>
      <c r="IK468">
        <v>0.00601174518973114</v>
      </c>
      <c r="IL468">
        <v>2.77886958061485e-07</v>
      </c>
      <c r="IM468">
        <v>-3.54636231360687e-10</v>
      </c>
      <c r="IN468">
        <v>-0.0404303883988718</v>
      </c>
      <c r="IO468">
        <v>-0.0177815531441476</v>
      </c>
      <c r="IP468">
        <v>0.00205572605671414</v>
      </c>
      <c r="IQ468">
        <v>-1.65519735432211e-05</v>
      </c>
      <c r="IR468">
        <v>-4</v>
      </c>
      <c r="IS468">
        <v>1848</v>
      </c>
      <c r="IT468">
        <v>1</v>
      </c>
      <c r="IU468">
        <v>25</v>
      </c>
      <c r="IV468">
        <v>24637.3</v>
      </c>
      <c r="IW468">
        <v>24637.3</v>
      </c>
      <c r="IX468">
        <v>2.2876</v>
      </c>
      <c r="IY468">
        <v>2.60254</v>
      </c>
      <c r="IZ468">
        <v>1.54785</v>
      </c>
      <c r="JA468">
        <v>2.30347</v>
      </c>
      <c r="JB468">
        <v>1.34644</v>
      </c>
      <c r="JC468">
        <v>2.29248</v>
      </c>
      <c r="JD468">
        <v>33.6029</v>
      </c>
      <c r="JE468">
        <v>24.2101</v>
      </c>
      <c r="JF468">
        <v>18</v>
      </c>
      <c r="JG468">
        <v>503.202</v>
      </c>
      <c r="JH468">
        <v>411.421</v>
      </c>
      <c r="JI468">
        <v>24.9997</v>
      </c>
      <c r="JJ468">
        <v>26.7342</v>
      </c>
      <c r="JK468">
        <v>30</v>
      </c>
      <c r="JL468">
        <v>26.6658</v>
      </c>
      <c r="JM468">
        <v>26.6042</v>
      </c>
      <c r="JN468">
        <v>45.8463</v>
      </c>
      <c r="JO468">
        <v>31.9159</v>
      </c>
      <c r="JP468">
        <v>71.0849</v>
      </c>
      <c r="JQ468">
        <v>25</v>
      </c>
      <c r="JR468">
        <v>1141.3</v>
      </c>
      <c r="JS468">
        <v>18.7239</v>
      </c>
      <c r="JT468">
        <v>102.308</v>
      </c>
      <c r="JU468">
        <v>103.078</v>
      </c>
    </row>
    <row r="469" spans="1:281">
      <c r="A469">
        <v>453</v>
      </c>
      <c r="B469">
        <v>1659029872.1</v>
      </c>
      <c r="C469">
        <v>6189</v>
      </c>
      <c r="D469" t="s">
        <v>1334</v>
      </c>
      <c r="E469" t="s">
        <v>1335</v>
      </c>
      <c r="F469">
        <v>5</v>
      </c>
      <c r="G469" t="s">
        <v>1199</v>
      </c>
      <c r="H469" t="s">
        <v>417</v>
      </c>
      <c r="I469">
        <v>1659029864.6</v>
      </c>
      <c r="J469">
        <f>(K469)/1000</f>
        <v>0</v>
      </c>
      <c r="K469">
        <f>IF(CZ469, AN469, AH469)</f>
        <v>0</v>
      </c>
      <c r="L469">
        <f>IF(CZ469, AI469, AG469)</f>
        <v>0</v>
      </c>
      <c r="M469">
        <f>DB469 - IF(AU469&gt;1, L469*CV469*100.0/(AW469*DP469), 0)</f>
        <v>0</v>
      </c>
      <c r="N469">
        <f>((T469-J469/2)*M469-L469)/(T469+J469/2)</f>
        <v>0</v>
      </c>
      <c r="O469">
        <f>N469*(DI469+DJ469)/1000.0</f>
        <v>0</v>
      </c>
      <c r="P469">
        <f>(DB469 - IF(AU469&gt;1, L469*CV469*100.0/(AW469*DP469), 0))*(DI469+DJ469)/1000.0</f>
        <v>0</v>
      </c>
      <c r="Q469">
        <f>2.0/((1/S469-1/R469)+SIGN(S469)*SQRT((1/S469-1/R469)*(1/S469-1/R469) + 4*CW469/((CW469+1)*(CW469+1))*(2*1/S469*1/R469-1/R469*1/R469)))</f>
        <v>0</v>
      </c>
      <c r="R469">
        <f>IF(LEFT(CX469,1)&lt;&gt;"0",IF(LEFT(CX469,1)="1",3.0,CY469),$D$5+$E$5*(DP469*DI469/($K$5*1000))+$F$5*(DP469*DI469/($K$5*1000))*MAX(MIN(CV469,$J$5),$I$5)*MAX(MIN(CV469,$J$5),$I$5)+$G$5*MAX(MIN(CV469,$J$5),$I$5)*(DP469*DI469/($K$5*1000))+$H$5*(DP469*DI469/($K$5*1000))*(DP469*DI469/($K$5*1000)))</f>
        <v>0</v>
      </c>
      <c r="S469">
        <f>J469*(1000-(1000*0.61365*exp(17.502*W469/(240.97+W469))/(DI469+DJ469)+DD469)/2)/(1000*0.61365*exp(17.502*W469/(240.97+W469))/(DI469+DJ469)-DD469)</f>
        <v>0</v>
      </c>
      <c r="T469">
        <f>1/((CW469+1)/(Q469/1.6)+1/(R469/1.37)) + CW469/((CW469+1)/(Q469/1.6) + CW469/(R469/1.37))</f>
        <v>0</v>
      </c>
      <c r="U469">
        <f>(CR469*CU469)</f>
        <v>0</v>
      </c>
      <c r="V469">
        <f>(DK469+(U469+2*0.95*5.67E-8*(((DK469+$B$7)+273)^4-(DK469+273)^4)-44100*J469)/(1.84*29.3*R469+8*0.95*5.67E-8*(DK469+273)^3))</f>
        <v>0</v>
      </c>
      <c r="W469">
        <f>($C$7*DL469+$D$7*DM469+$E$7*V469)</f>
        <v>0</v>
      </c>
      <c r="X469">
        <f>0.61365*exp(17.502*W469/(240.97+W469))</f>
        <v>0</v>
      </c>
      <c r="Y469">
        <f>(Z469/AA469*100)</f>
        <v>0</v>
      </c>
      <c r="Z469">
        <f>DD469*(DI469+DJ469)/1000</f>
        <v>0</v>
      </c>
      <c r="AA469">
        <f>0.61365*exp(17.502*DK469/(240.97+DK469))</f>
        <v>0</v>
      </c>
      <c r="AB469">
        <f>(X469-DD469*(DI469+DJ469)/1000)</f>
        <v>0</v>
      </c>
      <c r="AC469">
        <f>(-J469*44100)</f>
        <v>0</v>
      </c>
      <c r="AD469">
        <f>2*29.3*R469*0.92*(DK469-W469)</f>
        <v>0</v>
      </c>
      <c r="AE469">
        <f>2*0.95*5.67E-8*(((DK469+$B$7)+273)^4-(W469+273)^4)</f>
        <v>0</v>
      </c>
      <c r="AF469">
        <f>U469+AE469+AC469+AD469</f>
        <v>0</v>
      </c>
      <c r="AG469">
        <f>DH469*AU469*(DC469-DB469*(1000-AU469*DE469)/(1000-AU469*DD469))/(100*CV469)</f>
        <v>0</v>
      </c>
      <c r="AH469">
        <f>1000*DH469*AU469*(DD469-DE469)/(100*CV469*(1000-AU469*DD469))</f>
        <v>0</v>
      </c>
      <c r="AI469">
        <f>(AJ469 - AK469 - DI469*1E3/(8.314*(DK469+273.15)) * AM469/DH469 * AL469) * DH469/(100*CV469) * (1000 - DE469)/1000</f>
        <v>0</v>
      </c>
      <c r="AJ469">
        <v>1156.04124034448</v>
      </c>
      <c r="AK469">
        <v>1097.13315151515</v>
      </c>
      <c r="AL469">
        <v>3.45939121324284</v>
      </c>
      <c r="AM469">
        <v>66.0504921813524</v>
      </c>
      <c r="AN469">
        <f>(AP469 - AO469 + DI469*1E3/(8.314*(DK469+273.15)) * AR469/DH469 * AQ469) * DH469/(100*CV469) * 1000/(1000 - AP469)</f>
        <v>0</v>
      </c>
      <c r="AO469">
        <v>18.6541880439394</v>
      </c>
      <c r="AP469">
        <v>25.1541013986014</v>
      </c>
      <c r="AQ469">
        <v>-0.000138624959270152</v>
      </c>
      <c r="AR469">
        <v>92.47</v>
      </c>
      <c r="AS469">
        <v>0</v>
      </c>
      <c r="AT469">
        <v>0</v>
      </c>
      <c r="AU469">
        <f>IF(AS469*$H$13&gt;=AW469,1.0,(AW469/(AW469-AS469*$H$13)))</f>
        <v>0</v>
      </c>
      <c r="AV469">
        <f>(AU469-1)*100</f>
        <v>0</v>
      </c>
      <c r="AW469">
        <f>MAX(0,($B$13+$C$13*DP469)/(1+$D$13*DP469)*DI469/(DK469+273)*$E$13)</f>
        <v>0</v>
      </c>
      <c r="AX469" t="s">
        <v>418</v>
      </c>
      <c r="AY469" t="s">
        <v>418</v>
      </c>
      <c r="AZ469">
        <v>0</v>
      </c>
      <c r="BA469">
        <v>0</v>
      </c>
      <c r="BB469">
        <f>1-AZ469/BA469</f>
        <v>0</v>
      </c>
      <c r="BC469">
        <v>0</v>
      </c>
      <c r="BD469" t="s">
        <v>418</v>
      </c>
      <c r="BE469" t="s">
        <v>418</v>
      </c>
      <c r="BF469">
        <v>0</v>
      </c>
      <c r="BG469">
        <v>0</v>
      </c>
      <c r="BH469">
        <f>1-BF469/BG469</f>
        <v>0</v>
      </c>
      <c r="BI469">
        <v>0.5</v>
      </c>
      <c r="BJ469">
        <f>CS469</f>
        <v>0</v>
      </c>
      <c r="BK469">
        <f>L469</f>
        <v>0</v>
      </c>
      <c r="BL469">
        <f>BH469*BI469*BJ469</f>
        <v>0</v>
      </c>
      <c r="BM469">
        <f>(BK469-BC469)/BJ469</f>
        <v>0</v>
      </c>
      <c r="BN469">
        <f>(BA469-BG469)/BG469</f>
        <v>0</v>
      </c>
      <c r="BO469">
        <f>AZ469/(BB469+AZ469/BG469)</f>
        <v>0</v>
      </c>
      <c r="BP469" t="s">
        <v>418</v>
      </c>
      <c r="BQ469">
        <v>0</v>
      </c>
      <c r="BR469">
        <f>IF(BQ469&lt;&gt;0, BQ469, BO469)</f>
        <v>0</v>
      </c>
      <c r="BS469">
        <f>1-BR469/BG469</f>
        <v>0</v>
      </c>
      <c r="BT469">
        <f>(BG469-BF469)/(BG469-BR469)</f>
        <v>0</v>
      </c>
      <c r="BU469">
        <f>(BA469-BG469)/(BA469-BR469)</f>
        <v>0</v>
      </c>
      <c r="BV469">
        <f>(BG469-BF469)/(BG469-AZ469)</f>
        <v>0</v>
      </c>
      <c r="BW469">
        <f>(BA469-BG469)/(BA469-AZ469)</f>
        <v>0</v>
      </c>
      <c r="BX469">
        <f>(BT469*BR469/BF469)</f>
        <v>0</v>
      </c>
      <c r="BY469">
        <f>(1-BX469)</f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f>$B$11*DQ469+$C$11*DR469+$F$11*EC469*(1-EF469)</f>
        <v>0</v>
      </c>
      <c r="CS469">
        <f>CR469*CT469</f>
        <v>0</v>
      </c>
      <c r="CT469">
        <f>($B$11*$D$9+$C$11*$D$9+$F$11*((EP469+EH469)/MAX(EP469+EH469+EQ469, 0.1)*$I$9+EQ469/MAX(EP469+EH469+EQ469, 0.1)*$J$9))/($B$11+$C$11+$F$11)</f>
        <v>0</v>
      </c>
      <c r="CU469">
        <f>($B$11*$K$9+$C$11*$K$9+$F$11*((EP469+EH469)/MAX(EP469+EH469+EQ469, 0.1)*$P$9+EQ469/MAX(EP469+EH469+EQ469, 0.1)*$Q$9))/($B$11+$C$11+$F$11)</f>
        <v>0</v>
      </c>
      <c r="CV469">
        <v>6</v>
      </c>
      <c r="CW469">
        <v>0.5</v>
      </c>
      <c r="CX469" t="s">
        <v>419</v>
      </c>
      <c r="CY469">
        <v>2</v>
      </c>
      <c r="CZ469" t="b">
        <v>1</v>
      </c>
      <c r="DA469">
        <v>1659029864.6</v>
      </c>
      <c r="DB469">
        <v>1046.04037037037</v>
      </c>
      <c r="DC469">
        <v>1118.4762962963</v>
      </c>
      <c r="DD469">
        <v>25.1553074074074</v>
      </c>
      <c r="DE469">
        <v>18.6536185185185</v>
      </c>
      <c r="DF469">
        <v>1035.88259259259</v>
      </c>
      <c r="DG469">
        <v>24.6337259259259</v>
      </c>
      <c r="DH469">
        <v>500.061333333333</v>
      </c>
      <c r="DI469">
        <v>90.3609962962963</v>
      </c>
      <c r="DJ469">
        <v>0.0466452888888889</v>
      </c>
      <c r="DK469">
        <v>27.3601666666667</v>
      </c>
      <c r="DL469">
        <v>27.4946814814815</v>
      </c>
      <c r="DM469">
        <v>999.9</v>
      </c>
      <c r="DN469">
        <v>0</v>
      </c>
      <c r="DO469">
        <v>0</v>
      </c>
      <c r="DP469">
        <v>10015.9259259259</v>
      </c>
      <c r="DQ469">
        <v>0</v>
      </c>
      <c r="DR469">
        <v>18.0488518518519</v>
      </c>
      <c r="DS469">
        <v>-72.4349333333333</v>
      </c>
      <c r="DT469">
        <v>1073.03296296296</v>
      </c>
      <c r="DU469">
        <v>1139.7362962963</v>
      </c>
      <c r="DV469">
        <v>6.50169629629629</v>
      </c>
      <c r="DW469">
        <v>1118.4762962963</v>
      </c>
      <c r="DX469">
        <v>18.6536185185185</v>
      </c>
      <c r="DY469">
        <v>2.27305925925926</v>
      </c>
      <c r="DZ469">
        <v>1.68555888888889</v>
      </c>
      <c r="EA469">
        <v>19.4867333333333</v>
      </c>
      <c r="EB469">
        <v>14.7640703703704</v>
      </c>
      <c r="EC469">
        <v>2000.00703703704</v>
      </c>
      <c r="ED469">
        <v>0.980000111111111</v>
      </c>
      <c r="EE469">
        <v>0.0200000777777778</v>
      </c>
      <c r="EF469">
        <v>0</v>
      </c>
      <c r="EG469">
        <v>822.625703703704</v>
      </c>
      <c r="EH469">
        <v>5.00063</v>
      </c>
      <c r="EI469">
        <v>16235.437037037</v>
      </c>
      <c r="EJ469">
        <v>17256.9555555556</v>
      </c>
      <c r="EK469">
        <v>38.5</v>
      </c>
      <c r="EL469">
        <v>38.5275555555556</v>
      </c>
      <c r="EM469">
        <v>38</v>
      </c>
      <c r="EN469">
        <v>37.875</v>
      </c>
      <c r="EO469">
        <v>39.5</v>
      </c>
      <c r="EP469">
        <v>1955.10555555556</v>
      </c>
      <c r="EQ469">
        <v>39.9022222222222</v>
      </c>
      <c r="ER469">
        <v>0</v>
      </c>
      <c r="ES469">
        <v>1659029871.1</v>
      </c>
      <c r="ET469">
        <v>0</v>
      </c>
      <c r="EU469">
        <v>822.58304</v>
      </c>
      <c r="EV469">
        <v>-5.12676923881015</v>
      </c>
      <c r="EW469">
        <v>-113.330769338757</v>
      </c>
      <c r="EX469">
        <v>16234.908</v>
      </c>
      <c r="EY469">
        <v>15</v>
      </c>
      <c r="EZ469">
        <v>0</v>
      </c>
      <c r="FA469" t="s">
        <v>420</v>
      </c>
      <c r="FB469">
        <v>1657551626.5</v>
      </c>
      <c r="FC469">
        <v>1657551629</v>
      </c>
      <c r="FD469">
        <v>0</v>
      </c>
      <c r="FE469">
        <v>0.403</v>
      </c>
      <c r="FF469">
        <v>0.009</v>
      </c>
      <c r="FG469">
        <v>9.41</v>
      </c>
      <c r="FH469">
        <v>0.087</v>
      </c>
      <c r="FI469">
        <v>417</v>
      </c>
      <c r="FJ469">
        <v>17</v>
      </c>
      <c r="FK469">
        <v>1.61</v>
      </c>
      <c r="FL469">
        <v>0.59</v>
      </c>
      <c r="FM469">
        <v>-72.2072634146342</v>
      </c>
      <c r="FN469">
        <v>-0.896460627177793</v>
      </c>
      <c r="FO469">
        <v>0.777445794128345</v>
      </c>
      <c r="FP469">
        <v>0</v>
      </c>
      <c r="FQ469">
        <v>822.935382352941</v>
      </c>
      <c r="FR469">
        <v>-5.43879297025978</v>
      </c>
      <c r="FS469">
        <v>0.559702442726907</v>
      </c>
      <c r="FT469">
        <v>0</v>
      </c>
      <c r="FU469">
        <v>6.49368292682927</v>
      </c>
      <c r="FV469">
        <v>0.0907229268292542</v>
      </c>
      <c r="FW469">
        <v>0.0130217621309347</v>
      </c>
      <c r="FX469">
        <v>1</v>
      </c>
      <c r="FY469">
        <v>1</v>
      </c>
      <c r="FZ469">
        <v>3</v>
      </c>
      <c r="GA469" t="s">
        <v>421</v>
      </c>
      <c r="GB469">
        <v>2.97382</v>
      </c>
      <c r="GC469">
        <v>2.70021</v>
      </c>
      <c r="GD469">
        <v>0.1737</v>
      </c>
      <c r="GE469">
        <v>0.181832</v>
      </c>
      <c r="GF469">
        <v>0.106449</v>
      </c>
      <c r="GG469">
        <v>0.0873726</v>
      </c>
      <c r="GH469">
        <v>32170.8</v>
      </c>
      <c r="GI469">
        <v>34830.5</v>
      </c>
      <c r="GJ469">
        <v>35280.4</v>
      </c>
      <c r="GK469">
        <v>38608.5</v>
      </c>
      <c r="GL469">
        <v>44696.9</v>
      </c>
      <c r="GM469">
        <v>50892.6</v>
      </c>
      <c r="GN469">
        <v>55151.6</v>
      </c>
      <c r="GO469">
        <v>61927.3</v>
      </c>
      <c r="GP469">
        <v>1.9886</v>
      </c>
      <c r="GQ469">
        <v>1.8464</v>
      </c>
      <c r="GR469">
        <v>0.136346</v>
      </c>
      <c r="GS469">
        <v>0</v>
      </c>
      <c r="GT469">
        <v>25.2799</v>
      </c>
      <c r="GU469">
        <v>999.9</v>
      </c>
      <c r="GV469">
        <v>55.195</v>
      </c>
      <c r="GW469">
        <v>29.275</v>
      </c>
      <c r="GX469">
        <v>24.9604</v>
      </c>
      <c r="GY469">
        <v>55.9255</v>
      </c>
      <c r="GZ469">
        <v>42.8926</v>
      </c>
      <c r="HA469">
        <v>1</v>
      </c>
      <c r="HB469">
        <v>-0.0360163</v>
      </c>
      <c r="HC469">
        <v>0.161002</v>
      </c>
      <c r="HD469">
        <v>20.1138</v>
      </c>
      <c r="HE469">
        <v>5.19932</v>
      </c>
      <c r="HF469">
        <v>12.004</v>
      </c>
      <c r="HG469">
        <v>4.9756</v>
      </c>
      <c r="HH469">
        <v>3.293</v>
      </c>
      <c r="HI469">
        <v>9999</v>
      </c>
      <c r="HJ469">
        <v>9999</v>
      </c>
      <c r="HK469">
        <v>9999</v>
      </c>
      <c r="HL469">
        <v>629.4</v>
      </c>
      <c r="HM469">
        <v>1.86313</v>
      </c>
      <c r="HN469">
        <v>1.86798</v>
      </c>
      <c r="HO469">
        <v>1.86783</v>
      </c>
      <c r="HP469">
        <v>1.86899</v>
      </c>
      <c r="HQ469">
        <v>1.86981</v>
      </c>
      <c r="HR469">
        <v>1.86587</v>
      </c>
      <c r="HS469">
        <v>1.86691</v>
      </c>
      <c r="HT469">
        <v>1.86829</v>
      </c>
      <c r="HU469">
        <v>5</v>
      </c>
      <c r="HV469">
        <v>0</v>
      </c>
      <c r="HW469">
        <v>0</v>
      </c>
      <c r="HX469">
        <v>0</v>
      </c>
      <c r="HY469" t="s">
        <v>422</v>
      </c>
      <c r="HZ469" t="s">
        <v>423</v>
      </c>
      <c r="IA469" t="s">
        <v>424</v>
      </c>
      <c r="IB469" t="s">
        <v>424</v>
      </c>
      <c r="IC469" t="s">
        <v>424</v>
      </c>
      <c r="ID469" t="s">
        <v>424</v>
      </c>
      <c r="IE469">
        <v>0</v>
      </c>
      <c r="IF469">
        <v>100</v>
      </c>
      <c r="IG469">
        <v>100</v>
      </c>
      <c r="IH469">
        <v>10.3</v>
      </c>
      <c r="II469">
        <v>0.5213</v>
      </c>
      <c r="IJ469">
        <v>4.02706509432224</v>
      </c>
      <c r="IK469">
        <v>0.00601174518973114</v>
      </c>
      <c r="IL469">
        <v>2.77886958061485e-07</v>
      </c>
      <c r="IM469">
        <v>-3.54636231360687e-10</v>
      </c>
      <c r="IN469">
        <v>-0.0404303883988718</v>
      </c>
      <c r="IO469">
        <v>-0.0177815531441476</v>
      </c>
      <c r="IP469">
        <v>0.00205572605671414</v>
      </c>
      <c r="IQ469">
        <v>-1.65519735432211e-05</v>
      </c>
      <c r="IR469">
        <v>-4</v>
      </c>
      <c r="IS469">
        <v>1848</v>
      </c>
      <c r="IT469">
        <v>1</v>
      </c>
      <c r="IU469">
        <v>25</v>
      </c>
      <c r="IV469">
        <v>24637.4</v>
      </c>
      <c r="IW469">
        <v>24637.4</v>
      </c>
      <c r="IX469">
        <v>2.31323</v>
      </c>
      <c r="IY469">
        <v>2.59277</v>
      </c>
      <c r="IZ469">
        <v>1.54785</v>
      </c>
      <c r="JA469">
        <v>2.30347</v>
      </c>
      <c r="JB469">
        <v>1.34644</v>
      </c>
      <c r="JC469">
        <v>2.41577</v>
      </c>
      <c r="JD469">
        <v>33.6029</v>
      </c>
      <c r="JE469">
        <v>24.2188</v>
      </c>
      <c r="JF469">
        <v>18</v>
      </c>
      <c r="JG469">
        <v>503.07</v>
      </c>
      <c r="JH469">
        <v>411.325</v>
      </c>
      <c r="JI469">
        <v>24.9997</v>
      </c>
      <c r="JJ469">
        <v>26.7342</v>
      </c>
      <c r="JK469">
        <v>30.0006</v>
      </c>
      <c r="JL469">
        <v>26.6658</v>
      </c>
      <c r="JM469">
        <v>26.6064</v>
      </c>
      <c r="JN469">
        <v>46.3422</v>
      </c>
      <c r="JO469">
        <v>31.9159</v>
      </c>
      <c r="JP469">
        <v>71.0849</v>
      </c>
      <c r="JQ469">
        <v>25</v>
      </c>
      <c r="JR469">
        <v>1154.77</v>
      </c>
      <c r="JS469">
        <v>18.7243</v>
      </c>
      <c r="JT469">
        <v>102.306</v>
      </c>
      <c r="JU469">
        <v>103.079</v>
      </c>
    </row>
    <row r="470" spans="1:281">
      <c r="A470">
        <v>454</v>
      </c>
      <c r="B470">
        <v>1659029877.1</v>
      </c>
      <c r="C470">
        <v>6194</v>
      </c>
      <c r="D470" t="s">
        <v>1336</v>
      </c>
      <c r="E470" t="s">
        <v>1337</v>
      </c>
      <c r="F470">
        <v>5</v>
      </c>
      <c r="G470" t="s">
        <v>1199</v>
      </c>
      <c r="H470" t="s">
        <v>417</v>
      </c>
      <c r="I470">
        <v>1659029869.31429</v>
      </c>
      <c r="J470">
        <f>(K470)/1000</f>
        <v>0</v>
      </c>
      <c r="K470">
        <f>IF(CZ470, AN470, AH470)</f>
        <v>0</v>
      </c>
      <c r="L470">
        <f>IF(CZ470, AI470, AG470)</f>
        <v>0</v>
      </c>
      <c r="M470">
        <f>DB470 - IF(AU470&gt;1, L470*CV470*100.0/(AW470*DP470), 0)</f>
        <v>0</v>
      </c>
      <c r="N470">
        <f>((T470-J470/2)*M470-L470)/(T470+J470/2)</f>
        <v>0</v>
      </c>
      <c r="O470">
        <f>N470*(DI470+DJ470)/1000.0</f>
        <v>0</v>
      </c>
      <c r="P470">
        <f>(DB470 - IF(AU470&gt;1, L470*CV470*100.0/(AW470*DP470), 0))*(DI470+DJ470)/1000.0</f>
        <v>0</v>
      </c>
      <c r="Q470">
        <f>2.0/((1/S470-1/R470)+SIGN(S470)*SQRT((1/S470-1/R470)*(1/S470-1/R470) + 4*CW470/((CW470+1)*(CW470+1))*(2*1/S470*1/R470-1/R470*1/R470)))</f>
        <v>0</v>
      </c>
      <c r="R470">
        <f>IF(LEFT(CX470,1)&lt;&gt;"0",IF(LEFT(CX470,1)="1",3.0,CY470),$D$5+$E$5*(DP470*DI470/($K$5*1000))+$F$5*(DP470*DI470/($K$5*1000))*MAX(MIN(CV470,$J$5),$I$5)*MAX(MIN(CV470,$J$5),$I$5)+$G$5*MAX(MIN(CV470,$J$5),$I$5)*(DP470*DI470/($K$5*1000))+$H$5*(DP470*DI470/($K$5*1000))*(DP470*DI470/($K$5*1000)))</f>
        <v>0</v>
      </c>
      <c r="S470">
        <f>J470*(1000-(1000*0.61365*exp(17.502*W470/(240.97+W470))/(DI470+DJ470)+DD470)/2)/(1000*0.61365*exp(17.502*W470/(240.97+W470))/(DI470+DJ470)-DD470)</f>
        <v>0</v>
      </c>
      <c r="T470">
        <f>1/((CW470+1)/(Q470/1.6)+1/(R470/1.37)) + CW470/((CW470+1)/(Q470/1.6) + CW470/(R470/1.37))</f>
        <v>0</v>
      </c>
      <c r="U470">
        <f>(CR470*CU470)</f>
        <v>0</v>
      </c>
      <c r="V470">
        <f>(DK470+(U470+2*0.95*5.67E-8*(((DK470+$B$7)+273)^4-(DK470+273)^4)-44100*J470)/(1.84*29.3*R470+8*0.95*5.67E-8*(DK470+273)^3))</f>
        <v>0</v>
      </c>
      <c r="W470">
        <f>($C$7*DL470+$D$7*DM470+$E$7*V470)</f>
        <v>0</v>
      </c>
      <c r="X470">
        <f>0.61365*exp(17.502*W470/(240.97+W470))</f>
        <v>0</v>
      </c>
      <c r="Y470">
        <f>(Z470/AA470*100)</f>
        <v>0</v>
      </c>
      <c r="Z470">
        <f>DD470*(DI470+DJ470)/1000</f>
        <v>0</v>
      </c>
      <c r="AA470">
        <f>0.61365*exp(17.502*DK470/(240.97+DK470))</f>
        <v>0</v>
      </c>
      <c r="AB470">
        <f>(X470-DD470*(DI470+DJ470)/1000)</f>
        <v>0</v>
      </c>
      <c r="AC470">
        <f>(-J470*44100)</f>
        <v>0</v>
      </c>
      <c r="AD470">
        <f>2*29.3*R470*0.92*(DK470-W470)</f>
        <v>0</v>
      </c>
      <c r="AE470">
        <f>2*0.95*5.67E-8*(((DK470+$B$7)+273)^4-(W470+273)^4)</f>
        <v>0</v>
      </c>
      <c r="AF470">
        <f>U470+AE470+AC470+AD470</f>
        <v>0</v>
      </c>
      <c r="AG470">
        <f>DH470*AU470*(DC470-DB470*(1000-AU470*DE470)/(1000-AU470*DD470))/(100*CV470)</f>
        <v>0</v>
      </c>
      <c r="AH470">
        <f>1000*DH470*AU470*(DD470-DE470)/(100*CV470*(1000-AU470*DD470))</f>
        <v>0</v>
      </c>
      <c r="AI470">
        <f>(AJ470 - AK470 - DI470*1E3/(8.314*(DK470+273.15)) * AM470/DH470 * AL470) * DH470/(100*CV470) * (1000 - DE470)/1000</f>
        <v>0</v>
      </c>
      <c r="AJ470">
        <v>1172.86552543352</v>
      </c>
      <c r="AK470">
        <v>1114.47418181818</v>
      </c>
      <c r="AL470">
        <v>3.46237193729889</v>
      </c>
      <c r="AM470">
        <v>66.0504921813524</v>
      </c>
      <c r="AN470">
        <f>(AP470 - AO470 + DI470*1E3/(8.314*(DK470+273.15)) * AR470/DH470 * AQ470) * DH470/(100*CV470) * 1000/(1000 - AP470)</f>
        <v>0</v>
      </c>
      <c r="AO470">
        <v>18.6511377658442</v>
      </c>
      <c r="AP470">
        <v>25.1568706293706</v>
      </c>
      <c r="AQ470">
        <v>7.31650485443376e-05</v>
      </c>
      <c r="AR470">
        <v>92.47</v>
      </c>
      <c r="AS470">
        <v>0</v>
      </c>
      <c r="AT470">
        <v>0</v>
      </c>
      <c r="AU470">
        <f>IF(AS470*$H$13&gt;=AW470,1.0,(AW470/(AW470-AS470*$H$13)))</f>
        <v>0</v>
      </c>
      <c r="AV470">
        <f>(AU470-1)*100</f>
        <v>0</v>
      </c>
      <c r="AW470">
        <f>MAX(0,($B$13+$C$13*DP470)/(1+$D$13*DP470)*DI470/(DK470+273)*$E$13)</f>
        <v>0</v>
      </c>
      <c r="AX470" t="s">
        <v>418</v>
      </c>
      <c r="AY470" t="s">
        <v>418</v>
      </c>
      <c r="AZ470">
        <v>0</v>
      </c>
      <c r="BA470">
        <v>0</v>
      </c>
      <c r="BB470">
        <f>1-AZ470/BA470</f>
        <v>0</v>
      </c>
      <c r="BC470">
        <v>0</v>
      </c>
      <c r="BD470" t="s">
        <v>418</v>
      </c>
      <c r="BE470" t="s">
        <v>418</v>
      </c>
      <c r="BF470">
        <v>0</v>
      </c>
      <c r="BG470">
        <v>0</v>
      </c>
      <c r="BH470">
        <f>1-BF470/BG470</f>
        <v>0</v>
      </c>
      <c r="BI470">
        <v>0.5</v>
      </c>
      <c r="BJ470">
        <f>CS470</f>
        <v>0</v>
      </c>
      <c r="BK470">
        <f>L470</f>
        <v>0</v>
      </c>
      <c r="BL470">
        <f>BH470*BI470*BJ470</f>
        <v>0</v>
      </c>
      <c r="BM470">
        <f>(BK470-BC470)/BJ470</f>
        <v>0</v>
      </c>
      <c r="BN470">
        <f>(BA470-BG470)/BG470</f>
        <v>0</v>
      </c>
      <c r="BO470">
        <f>AZ470/(BB470+AZ470/BG470)</f>
        <v>0</v>
      </c>
      <c r="BP470" t="s">
        <v>418</v>
      </c>
      <c r="BQ470">
        <v>0</v>
      </c>
      <c r="BR470">
        <f>IF(BQ470&lt;&gt;0, BQ470, BO470)</f>
        <v>0</v>
      </c>
      <c r="BS470">
        <f>1-BR470/BG470</f>
        <v>0</v>
      </c>
      <c r="BT470">
        <f>(BG470-BF470)/(BG470-BR470)</f>
        <v>0</v>
      </c>
      <c r="BU470">
        <f>(BA470-BG470)/(BA470-BR470)</f>
        <v>0</v>
      </c>
      <c r="BV470">
        <f>(BG470-BF470)/(BG470-AZ470)</f>
        <v>0</v>
      </c>
      <c r="BW470">
        <f>(BA470-BG470)/(BA470-AZ470)</f>
        <v>0</v>
      </c>
      <c r="BX470">
        <f>(BT470*BR470/BF470)</f>
        <v>0</v>
      </c>
      <c r="BY470">
        <f>(1-BX470)</f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f>$B$11*DQ470+$C$11*DR470+$F$11*EC470*(1-EF470)</f>
        <v>0</v>
      </c>
      <c r="CS470">
        <f>CR470*CT470</f>
        <v>0</v>
      </c>
      <c r="CT470">
        <f>($B$11*$D$9+$C$11*$D$9+$F$11*((EP470+EH470)/MAX(EP470+EH470+EQ470, 0.1)*$I$9+EQ470/MAX(EP470+EH470+EQ470, 0.1)*$J$9))/($B$11+$C$11+$F$11)</f>
        <v>0</v>
      </c>
      <c r="CU470">
        <f>($B$11*$K$9+$C$11*$K$9+$F$11*((EP470+EH470)/MAX(EP470+EH470+EQ470, 0.1)*$P$9+EQ470/MAX(EP470+EH470+EQ470, 0.1)*$Q$9))/($B$11+$C$11+$F$11)</f>
        <v>0</v>
      </c>
      <c r="CV470">
        <v>6</v>
      </c>
      <c r="CW470">
        <v>0.5</v>
      </c>
      <c r="CX470" t="s">
        <v>419</v>
      </c>
      <c r="CY470">
        <v>2</v>
      </c>
      <c r="CZ470" t="b">
        <v>1</v>
      </c>
      <c r="DA470">
        <v>1659029869.31429</v>
      </c>
      <c r="DB470">
        <v>1061.93392857143</v>
      </c>
      <c r="DC470">
        <v>1134.11321428571</v>
      </c>
      <c r="DD470">
        <v>25.1542892857143</v>
      </c>
      <c r="DE470">
        <v>18.6517142857143</v>
      </c>
      <c r="DF470">
        <v>1051.69</v>
      </c>
      <c r="DG470">
        <v>24.6327642857143</v>
      </c>
      <c r="DH470">
        <v>500.07725</v>
      </c>
      <c r="DI470">
        <v>90.3607321428571</v>
      </c>
      <c r="DJ470">
        <v>0.046504075</v>
      </c>
      <c r="DK470">
        <v>27.3605142857143</v>
      </c>
      <c r="DL470">
        <v>27.5007178571429</v>
      </c>
      <c r="DM470">
        <v>999.9</v>
      </c>
      <c r="DN470">
        <v>0</v>
      </c>
      <c r="DO470">
        <v>0</v>
      </c>
      <c r="DP470">
        <v>10010.8928571429</v>
      </c>
      <c r="DQ470">
        <v>0</v>
      </c>
      <c r="DR470">
        <v>18.0189392857143</v>
      </c>
      <c r="DS470">
        <v>-72.1789892857143</v>
      </c>
      <c r="DT470">
        <v>1089.33571428571</v>
      </c>
      <c r="DU470">
        <v>1155.66857142857</v>
      </c>
      <c r="DV470">
        <v>6.50258785714286</v>
      </c>
      <c r="DW470">
        <v>1134.11321428571</v>
      </c>
      <c r="DX470">
        <v>18.6517142857143</v>
      </c>
      <c r="DY470">
        <v>2.27296142857143</v>
      </c>
      <c r="DZ470">
        <v>1.68538214285714</v>
      </c>
      <c r="EA470">
        <v>19.4860464285714</v>
      </c>
      <c r="EB470">
        <v>14.7624464285714</v>
      </c>
      <c r="EC470">
        <v>1999.98071428571</v>
      </c>
      <c r="ED470">
        <v>0.980000821428571</v>
      </c>
      <c r="EE470">
        <v>0.0199993642857143</v>
      </c>
      <c r="EF470">
        <v>0</v>
      </c>
      <c r="EG470">
        <v>822.173714285714</v>
      </c>
      <c r="EH470">
        <v>5.00063</v>
      </c>
      <c r="EI470">
        <v>16225.9928571429</v>
      </c>
      <c r="EJ470">
        <v>17256.7357142857</v>
      </c>
      <c r="EK470">
        <v>38.5</v>
      </c>
      <c r="EL470">
        <v>38.5354285714286</v>
      </c>
      <c r="EM470">
        <v>38</v>
      </c>
      <c r="EN470">
        <v>37.875</v>
      </c>
      <c r="EO470">
        <v>39.5</v>
      </c>
      <c r="EP470">
        <v>1955.08142857143</v>
      </c>
      <c r="EQ470">
        <v>39.8989285714286</v>
      </c>
      <c r="ER470">
        <v>0</v>
      </c>
      <c r="ES470">
        <v>1659029875.9</v>
      </c>
      <c r="ET470">
        <v>0</v>
      </c>
      <c r="EU470">
        <v>822.1308</v>
      </c>
      <c r="EV470">
        <v>-5.69938460059329</v>
      </c>
      <c r="EW470">
        <v>-120.215384412955</v>
      </c>
      <c r="EX470">
        <v>16225.256</v>
      </c>
      <c r="EY470">
        <v>15</v>
      </c>
      <c r="EZ470">
        <v>0</v>
      </c>
      <c r="FA470" t="s">
        <v>420</v>
      </c>
      <c r="FB470">
        <v>1657551626.5</v>
      </c>
      <c r="FC470">
        <v>1657551629</v>
      </c>
      <c r="FD470">
        <v>0</v>
      </c>
      <c r="FE470">
        <v>0.403</v>
      </c>
      <c r="FF470">
        <v>0.009</v>
      </c>
      <c r="FG470">
        <v>9.41</v>
      </c>
      <c r="FH470">
        <v>0.087</v>
      </c>
      <c r="FI470">
        <v>417</v>
      </c>
      <c r="FJ470">
        <v>17</v>
      </c>
      <c r="FK470">
        <v>1.61</v>
      </c>
      <c r="FL470">
        <v>0.59</v>
      </c>
      <c r="FM470">
        <v>-72.2511414634146</v>
      </c>
      <c r="FN470">
        <v>1.64307595818814</v>
      </c>
      <c r="FO470">
        <v>0.728229025545288</v>
      </c>
      <c r="FP470">
        <v>0</v>
      </c>
      <c r="FQ470">
        <v>822.383588235294</v>
      </c>
      <c r="FR470">
        <v>-5.68119174415494</v>
      </c>
      <c r="FS470">
        <v>0.580620718442881</v>
      </c>
      <c r="FT470">
        <v>0</v>
      </c>
      <c r="FU470">
        <v>6.50256097560976</v>
      </c>
      <c r="FV470">
        <v>0.0060890592334542</v>
      </c>
      <c r="FW470">
        <v>0.0045282612852725</v>
      </c>
      <c r="FX470">
        <v>1</v>
      </c>
      <c r="FY470">
        <v>1</v>
      </c>
      <c r="FZ470">
        <v>3</v>
      </c>
      <c r="GA470" t="s">
        <v>421</v>
      </c>
      <c r="GB470">
        <v>2.97349</v>
      </c>
      <c r="GC470">
        <v>2.70006</v>
      </c>
      <c r="GD470">
        <v>0.175427</v>
      </c>
      <c r="GE470">
        <v>0.183363</v>
      </c>
      <c r="GF470">
        <v>0.106465</v>
      </c>
      <c r="GG470">
        <v>0.087315</v>
      </c>
      <c r="GH470">
        <v>32104.3</v>
      </c>
      <c r="GI470">
        <v>34765</v>
      </c>
      <c r="GJ470">
        <v>35281.2</v>
      </c>
      <c r="GK470">
        <v>38608.1</v>
      </c>
      <c r="GL470">
        <v>44696.4</v>
      </c>
      <c r="GM470">
        <v>50895.3</v>
      </c>
      <c r="GN470">
        <v>55152</v>
      </c>
      <c r="GO470">
        <v>61926.6</v>
      </c>
      <c r="GP470">
        <v>1.9886</v>
      </c>
      <c r="GQ470">
        <v>1.8462</v>
      </c>
      <c r="GR470">
        <v>0.136495</v>
      </c>
      <c r="GS470">
        <v>0</v>
      </c>
      <c r="GT470">
        <v>25.2778</v>
      </c>
      <c r="GU470">
        <v>999.9</v>
      </c>
      <c r="GV470">
        <v>55.17</v>
      </c>
      <c r="GW470">
        <v>29.275</v>
      </c>
      <c r="GX470">
        <v>24.9491</v>
      </c>
      <c r="GY470">
        <v>55.2755</v>
      </c>
      <c r="GZ470">
        <v>43.3093</v>
      </c>
      <c r="HA470">
        <v>1</v>
      </c>
      <c r="HB470">
        <v>-0.0368902</v>
      </c>
      <c r="HC470">
        <v>0.163399</v>
      </c>
      <c r="HD470">
        <v>20.1132</v>
      </c>
      <c r="HE470">
        <v>5.19812</v>
      </c>
      <c r="HF470">
        <v>12.0064</v>
      </c>
      <c r="HG470">
        <v>4.976</v>
      </c>
      <c r="HH470">
        <v>3.2938</v>
      </c>
      <c r="HI470">
        <v>9999</v>
      </c>
      <c r="HJ470">
        <v>9999</v>
      </c>
      <c r="HK470">
        <v>9999</v>
      </c>
      <c r="HL470">
        <v>629.4</v>
      </c>
      <c r="HM470">
        <v>1.8631</v>
      </c>
      <c r="HN470">
        <v>1.86801</v>
      </c>
      <c r="HO470">
        <v>1.8678</v>
      </c>
      <c r="HP470">
        <v>1.86896</v>
      </c>
      <c r="HQ470">
        <v>1.86981</v>
      </c>
      <c r="HR470">
        <v>1.86584</v>
      </c>
      <c r="HS470">
        <v>1.86691</v>
      </c>
      <c r="HT470">
        <v>1.86835</v>
      </c>
      <c r="HU470">
        <v>5</v>
      </c>
      <c r="HV470">
        <v>0</v>
      </c>
      <c r="HW470">
        <v>0</v>
      </c>
      <c r="HX470">
        <v>0</v>
      </c>
      <c r="HY470" t="s">
        <v>422</v>
      </c>
      <c r="HZ470" t="s">
        <v>423</v>
      </c>
      <c r="IA470" t="s">
        <v>424</v>
      </c>
      <c r="IB470" t="s">
        <v>424</v>
      </c>
      <c r="IC470" t="s">
        <v>424</v>
      </c>
      <c r="ID470" t="s">
        <v>424</v>
      </c>
      <c r="IE470">
        <v>0</v>
      </c>
      <c r="IF470">
        <v>100</v>
      </c>
      <c r="IG470">
        <v>100</v>
      </c>
      <c r="IH470">
        <v>10.39</v>
      </c>
      <c r="II470">
        <v>0.5215</v>
      </c>
      <c r="IJ470">
        <v>4.02706509432224</v>
      </c>
      <c r="IK470">
        <v>0.00601174518973114</v>
      </c>
      <c r="IL470">
        <v>2.77886958061485e-07</v>
      </c>
      <c r="IM470">
        <v>-3.54636231360687e-10</v>
      </c>
      <c r="IN470">
        <v>-0.0404303883988718</v>
      </c>
      <c r="IO470">
        <v>-0.0177815531441476</v>
      </c>
      <c r="IP470">
        <v>0.00205572605671414</v>
      </c>
      <c r="IQ470">
        <v>-1.65519735432211e-05</v>
      </c>
      <c r="IR470">
        <v>-4</v>
      </c>
      <c r="IS470">
        <v>1848</v>
      </c>
      <c r="IT470">
        <v>1</v>
      </c>
      <c r="IU470">
        <v>25</v>
      </c>
      <c r="IV470">
        <v>24637.5</v>
      </c>
      <c r="IW470">
        <v>24637.5</v>
      </c>
      <c r="IX470">
        <v>2.33643</v>
      </c>
      <c r="IY470">
        <v>2.60132</v>
      </c>
      <c r="IZ470">
        <v>1.54785</v>
      </c>
      <c r="JA470">
        <v>2.30347</v>
      </c>
      <c r="JB470">
        <v>1.34644</v>
      </c>
      <c r="JC470">
        <v>2.34619</v>
      </c>
      <c r="JD470">
        <v>33.6029</v>
      </c>
      <c r="JE470">
        <v>24.2188</v>
      </c>
      <c r="JF470">
        <v>18</v>
      </c>
      <c r="JG470">
        <v>503.07</v>
      </c>
      <c r="JH470">
        <v>411.212</v>
      </c>
      <c r="JI470">
        <v>25.0001</v>
      </c>
      <c r="JJ470">
        <v>26.7364</v>
      </c>
      <c r="JK470">
        <v>30.0001</v>
      </c>
      <c r="JL470">
        <v>26.6658</v>
      </c>
      <c r="JM470">
        <v>26.6064</v>
      </c>
      <c r="JN470">
        <v>46.8821</v>
      </c>
      <c r="JO470">
        <v>31.9159</v>
      </c>
      <c r="JP470">
        <v>70.7056</v>
      </c>
      <c r="JQ470">
        <v>25</v>
      </c>
      <c r="JR470">
        <v>1174.94</v>
      </c>
      <c r="JS470">
        <v>18.7223</v>
      </c>
      <c r="JT470">
        <v>102.307</v>
      </c>
      <c r="JU470">
        <v>103.077</v>
      </c>
    </row>
    <row r="471" spans="1:281">
      <c r="A471">
        <v>455</v>
      </c>
      <c r="B471">
        <v>1659029882.1</v>
      </c>
      <c r="C471">
        <v>6199</v>
      </c>
      <c r="D471" t="s">
        <v>1338</v>
      </c>
      <c r="E471" t="s">
        <v>1339</v>
      </c>
      <c r="F471">
        <v>5</v>
      </c>
      <c r="G471" t="s">
        <v>1199</v>
      </c>
      <c r="H471" t="s">
        <v>417</v>
      </c>
      <c r="I471">
        <v>1659029874.6</v>
      </c>
      <c r="J471">
        <f>(K471)/1000</f>
        <v>0</v>
      </c>
      <c r="K471">
        <f>IF(CZ471, AN471, AH471)</f>
        <v>0</v>
      </c>
      <c r="L471">
        <f>IF(CZ471, AI471, AG471)</f>
        <v>0</v>
      </c>
      <c r="M471">
        <f>DB471 - IF(AU471&gt;1, L471*CV471*100.0/(AW471*DP471), 0)</f>
        <v>0</v>
      </c>
      <c r="N471">
        <f>((T471-J471/2)*M471-L471)/(T471+J471/2)</f>
        <v>0</v>
      </c>
      <c r="O471">
        <f>N471*(DI471+DJ471)/1000.0</f>
        <v>0</v>
      </c>
      <c r="P471">
        <f>(DB471 - IF(AU471&gt;1, L471*CV471*100.0/(AW471*DP471), 0))*(DI471+DJ471)/1000.0</f>
        <v>0</v>
      </c>
      <c r="Q471">
        <f>2.0/((1/S471-1/R471)+SIGN(S471)*SQRT((1/S471-1/R471)*(1/S471-1/R471) + 4*CW471/((CW471+1)*(CW471+1))*(2*1/S471*1/R471-1/R471*1/R471)))</f>
        <v>0</v>
      </c>
      <c r="R471">
        <f>IF(LEFT(CX471,1)&lt;&gt;"0",IF(LEFT(CX471,1)="1",3.0,CY471),$D$5+$E$5*(DP471*DI471/($K$5*1000))+$F$5*(DP471*DI471/($K$5*1000))*MAX(MIN(CV471,$J$5),$I$5)*MAX(MIN(CV471,$J$5),$I$5)+$G$5*MAX(MIN(CV471,$J$5),$I$5)*(DP471*DI471/($K$5*1000))+$H$5*(DP471*DI471/($K$5*1000))*(DP471*DI471/($K$5*1000)))</f>
        <v>0</v>
      </c>
      <c r="S471">
        <f>J471*(1000-(1000*0.61365*exp(17.502*W471/(240.97+W471))/(DI471+DJ471)+DD471)/2)/(1000*0.61365*exp(17.502*W471/(240.97+W471))/(DI471+DJ471)-DD471)</f>
        <v>0</v>
      </c>
      <c r="T471">
        <f>1/((CW471+1)/(Q471/1.6)+1/(R471/1.37)) + CW471/((CW471+1)/(Q471/1.6) + CW471/(R471/1.37))</f>
        <v>0</v>
      </c>
      <c r="U471">
        <f>(CR471*CU471)</f>
        <v>0</v>
      </c>
      <c r="V471">
        <f>(DK471+(U471+2*0.95*5.67E-8*(((DK471+$B$7)+273)^4-(DK471+273)^4)-44100*J471)/(1.84*29.3*R471+8*0.95*5.67E-8*(DK471+273)^3))</f>
        <v>0</v>
      </c>
      <c r="W471">
        <f>($C$7*DL471+$D$7*DM471+$E$7*V471)</f>
        <v>0</v>
      </c>
      <c r="X471">
        <f>0.61365*exp(17.502*W471/(240.97+W471))</f>
        <v>0</v>
      </c>
      <c r="Y471">
        <f>(Z471/AA471*100)</f>
        <v>0</v>
      </c>
      <c r="Z471">
        <f>DD471*(DI471+DJ471)/1000</f>
        <v>0</v>
      </c>
      <c r="AA471">
        <f>0.61365*exp(17.502*DK471/(240.97+DK471))</f>
        <v>0</v>
      </c>
      <c r="AB471">
        <f>(X471-DD471*(DI471+DJ471)/1000)</f>
        <v>0</v>
      </c>
      <c r="AC471">
        <f>(-J471*44100)</f>
        <v>0</v>
      </c>
      <c r="AD471">
        <f>2*29.3*R471*0.92*(DK471-W471)</f>
        <v>0</v>
      </c>
      <c r="AE471">
        <f>2*0.95*5.67E-8*(((DK471+$B$7)+273)^4-(W471+273)^4)</f>
        <v>0</v>
      </c>
      <c r="AF471">
        <f>U471+AE471+AC471+AD471</f>
        <v>0</v>
      </c>
      <c r="AG471">
        <f>DH471*AU471*(DC471-DB471*(1000-AU471*DE471)/(1000-AU471*DD471))/(100*CV471)</f>
        <v>0</v>
      </c>
      <c r="AH471">
        <f>1000*DH471*AU471*(DD471-DE471)/(100*CV471*(1000-AU471*DD471))</f>
        <v>0</v>
      </c>
      <c r="AI471">
        <f>(AJ471 - AK471 - DI471*1E3/(8.314*(DK471+273.15)) * AM471/DH471 * AL471) * DH471/(100*CV471) * (1000 - DE471)/1000</f>
        <v>0</v>
      </c>
      <c r="AJ471">
        <v>1189.18908238564</v>
      </c>
      <c r="AK471">
        <v>1131.17563636364</v>
      </c>
      <c r="AL471">
        <v>3.39389015573418</v>
      </c>
      <c r="AM471">
        <v>66.0504921813524</v>
      </c>
      <c r="AN471">
        <f>(AP471 - AO471 + DI471*1E3/(8.314*(DK471+273.15)) * AR471/DH471 * AQ471) * DH471/(100*CV471) * 1000/(1000 - AP471)</f>
        <v>0</v>
      </c>
      <c r="AO471">
        <v>18.6201572629004</v>
      </c>
      <c r="AP471">
        <v>25.1434657342658</v>
      </c>
      <c r="AQ471">
        <v>0.000144682220434964</v>
      </c>
      <c r="AR471">
        <v>92.47</v>
      </c>
      <c r="AS471">
        <v>0</v>
      </c>
      <c r="AT471">
        <v>0</v>
      </c>
      <c r="AU471">
        <f>IF(AS471*$H$13&gt;=AW471,1.0,(AW471/(AW471-AS471*$H$13)))</f>
        <v>0</v>
      </c>
      <c r="AV471">
        <f>(AU471-1)*100</f>
        <v>0</v>
      </c>
      <c r="AW471">
        <f>MAX(0,($B$13+$C$13*DP471)/(1+$D$13*DP471)*DI471/(DK471+273)*$E$13)</f>
        <v>0</v>
      </c>
      <c r="AX471" t="s">
        <v>418</v>
      </c>
      <c r="AY471" t="s">
        <v>418</v>
      </c>
      <c r="AZ471">
        <v>0</v>
      </c>
      <c r="BA471">
        <v>0</v>
      </c>
      <c r="BB471">
        <f>1-AZ471/BA471</f>
        <v>0</v>
      </c>
      <c r="BC471">
        <v>0</v>
      </c>
      <c r="BD471" t="s">
        <v>418</v>
      </c>
      <c r="BE471" t="s">
        <v>418</v>
      </c>
      <c r="BF471">
        <v>0</v>
      </c>
      <c r="BG471">
        <v>0</v>
      </c>
      <c r="BH471">
        <f>1-BF471/BG471</f>
        <v>0</v>
      </c>
      <c r="BI471">
        <v>0.5</v>
      </c>
      <c r="BJ471">
        <f>CS471</f>
        <v>0</v>
      </c>
      <c r="BK471">
        <f>L471</f>
        <v>0</v>
      </c>
      <c r="BL471">
        <f>BH471*BI471*BJ471</f>
        <v>0</v>
      </c>
      <c r="BM471">
        <f>(BK471-BC471)/BJ471</f>
        <v>0</v>
      </c>
      <c r="BN471">
        <f>(BA471-BG471)/BG471</f>
        <v>0</v>
      </c>
      <c r="BO471">
        <f>AZ471/(BB471+AZ471/BG471)</f>
        <v>0</v>
      </c>
      <c r="BP471" t="s">
        <v>418</v>
      </c>
      <c r="BQ471">
        <v>0</v>
      </c>
      <c r="BR471">
        <f>IF(BQ471&lt;&gt;0, BQ471, BO471)</f>
        <v>0</v>
      </c>
      <c r="BS471">
        <f>1-BR471/BG471</f>
        <v>0</v>
      </c>
      <c r="BT471">
        <f>(BG471-BF471)/(BG471-BR471)</f>
        <v>0</v>
      </c>
      <c r="BU471">
        <f>(BA471-BG471)/(BA471-BR471)</f>
        <v>0</v>
      </c>
      <c r="BV471">
        <f>(BG471-BF471)/(BG471-AZ471)</f>
        <v>0</v>
      </c>
      <c r="BW471">
        <f>(BA471-BG471)/(BA471-AZ471)</f>
        <v>0</v>
      </c>
      <c r="BX471">
        <f>(BT471*BR471/BF471)</f>
        <v>0</v>
      </c>
      <c r="BY471">
        <f>(1-BX471)</f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f>$B$11*DQ471+$C$11*DR471+$F$11*EC471*(1-EF471)</f>
        <v>0</v>
      </c>
      <c r="CS471">
        <f>CR471*CT471</f>
        <v>0</v>
      </c>
      <c r="CT471">
        <f>($B$11*$D$9+$C$11*$D$9+$F$11*((EP471+EH471)/MAX(EP471+EH471+EQ471, 0.1)*$I$9+EQ471/MAX(EP471+EH471+EQ471, 0.1)*$J$9))/($B$11+$C$11+$F$11)</f>
        <v>0</v>
      </c>
      <c r="CU471">
        <f>($B$11*$K$9+$C$11*$K$9+$F$11*((EP471+EH471)/MAX(EP471+EH471+EQ471, 0.1)*$P$9+EQ471/MAX(EP471+EH471+EQ471, 0.1)*$Q$9))/($B$11+$C$11+$F$11)</f>
        <v>0</v>
      </c>
      <c r="CV471">
        <v>6</v>
      </c>
      <c r="CW471">
        <v>0.5</v>
      </c>
      <c r="CX471" t="s">
        <v>419</v>
      </c>
      <c r="CY471">
        <v>2</v>
      </c>
      <c r="CZ471" t="b">
        <v>1</v>
      </c>
      <c r="DA471">
        <v>1659029874.6</v>
      </c>
      <c r="DB471">
        <v>1079.50925925926</v>
      </c>
      <c r="DC471">
        <v>1151.63037037037</v>
      </c>
      <c r="DD471">
        <v>25.1539777777778</v>
      </c>
      <c r="DE471">
        <v>18.6411777777778</v>
      </c>
      <c r="DF471">
        <v>1069.17074074074</v>
      </c>
      <c r="DG471">
        <v>24.632462962963</v>
      </c>
      <c r="DH471">
        <v>500.050296296296</v>
      </c>
      <c r="DI471">
        <v>90.3605851851852</v>
      </c>
      <c r="DJ471">
        <v>0.0464830777777778</v>
      </c>
      <c r="DK471">
        <v>27.3591111111111</v>
      </c>
      <c r="DL471">
        <v>27.5081185185185</v>
      </c>
      <c r="DM471">
        <v>999.9</v>
      </c>
      <c r="DN471">
        <v>0</v>
      </c>
      <c r="DO471">
        <v>0</v>
      </c>
      <c r="DP471">
        <v>9996.48148148148</v>
      </c>
      <c r="DQ471">
        <v>0</v>
      </c>
      <c r="DR471">
        <v>17.973262962963</v>
      </c>
      <c r="DS471">
        <v>-72.1207481481481</v>
      </c>
      <c r="DT471">
        <v>1107.36481481481</v>
      </c>
      <c r="DU471">
        <v>1173.50592592593</v>
      </c>
      <c r="DV471">
        <v>6.51280814814815</v>
      </c>
      <c r="DW471">
        <v>1151.63037037037</v>
      </c>
      <c r="DX471">
        <v>18.6411777777778</v>
      </c>
      <c r="DY471">
        <v>2.27292814814815</v>
      </c>
      <c r="DZ471">
        <v>1.68442703703704</v>
      </c>
      <c r="EA471">
        <v>19.4858148148148</v>
      </c>
      <c r="EB471">
        <v>14.7536481481481</v>
      </c>
      <c r="EC471">
        <v>1999.99185185185</v>
      </c>
      <c r="ED471">
        <v>0.980000962962963</v>
      </c>
      <c r="EE471">
        <v>0.0199992111111111</v>
      </c>
      <c r="EF471">
        <v>0</v>
      </c>
      <c r="EG471">
        <v>821.638555555556</v>
      </c>
      <c r="EH471">
        <v>5.00063</v>
      </c>
      <c r="EI471">
        <v>16216.162962963</v>
      </c>
      <c r="EJ471">
        <v>17256.8333333333</v>
      </c>
      <c r="EK471">
        <v>38.5</v>
      </c>
      <c r="EL471">
        <v>38.5413333333333</v>
      </c>
      <c r="EM471">
        <v>38</v>
      </c>
      <c r="EN471">
        <v>37.875</v>
      </c>
      <c r="EO471">
        <v>39.5</v>
      </c>
      <c r="EP471">
        <v>1955.09407407407</v>
      </c>
      <c r="EQ471">
        <v>39.8962962962963</v>
      </c>
      <c r="ER471">
        <v>0</v>
      </c>
      <c r="ES471">
        <v>1659029881.3</v>
      </c>
      <c r="ET471">
        <v>0</v>
      </c>
      <c r="EU471">
        <v>821.6295</v>
      </c>
      <c r="EV471">
        <v>-6.30088889202554</v>
      </c>
      <c r="EW471">
        <v>-115.935042863331</v>
      </c>
      <c r="EX471">
        <v>16215.6884615385</v>
      </c>
      <c r="EY471">
        <v>15</v>
      </c>
      <c r="EZ471">
        <v>0</v>
      </c>
      <c r="FA471" t="s">
        <v>420</v>
      </c>
      <c r="FB471">
        <v>1657551626.5</v>
      </c>
      <c r="FC471">
        <v>1657551629</v>
      </c>
      <c r="FD471">
        <v>0</v>
      </c>
      <c r="FE471">
        <v>0.403</v>
      </c>
      <c r="FF471">
        <v>0.009</v>
      </c>
      <c r="FG471">
        <v>9.41</v>
      </c>
      <c r="FH471">
        <v>0.087</v>
      </c>
      <c r="FI471">
        <v>417</v>
      </c>
      <c r="FJ471">
        <v>17</v>
      </c>
      <c r="FK471">
        <v>1.61</v>
      </c>
      <c r="FL471">
        <v>0.59</v>
      </c>
      <c r="FM471">
        <v>-72.1579926829268</v>
      </c>
      <c r="FN471">
        <v>3.03522020905923</v>
      </c>
      <c r="FO471">
        <v>0.696803088463881</v>
      </c>
      <c r="FP471">
        <v>0</v>
      </c>
      <c r="FQ471">
        <v>822.018647058824</v>
      </c>
      <c r="FR471">
        <v>-5.93702062515969</v>
      </c>
      <c r="FS471">
        <v>0.605551468757932</v>
      </c>
      <c r="FT471">
        <v>0</v>
      </c>
      <c r="FU471">
        <v>6.50868707317073</v>
      </c>
      <c r="FV471">
        <v>0.102782090592333</v>
      </c>
      <c r="FW471">
        <v>0.0141164877211016</v>
      </c>
      <c r="FX471">
        <v>0</v>
      </c>
      <c r="FY471">
        <v>0</v>
      </c>
      <c r="FZ471">
        <v>3</v>
      </c>
      <c r="GA471" t="s">
        <v>427</v>
      </c>
      <c r="GB471">
        <v>2.97328</v>
      </c>
      <c r="GC471">
        <v>2.70051</v>
      </c>
      <c r="GD471">
        <v>0.177074</v>
      </c>
      <c r="GE471">
        <v>0.185072</v>
      </c>
      <c r="GF471">
        <v>0.106442</v>
      </c>
      <c r="GG471">
        <v>0.0872887</v>
      </c>
      <c r="GH471">
        <v>32039.9</v>
      </c>
      <c r="GI471">
        <v>34692.5</v>
      </c>
      <c r="GJ471">
        <v>35280.9</v>
      </c>
      <c r="GK471">
        <v>38608.3</v>
      </c>
      <c r="GL471">
        <v>44697.7</v>
      </c>
      <c r="GM471">
        <v>50896.9</v>
      </c>
      <c r="GN471">
        <v>55152.1</v>
      </c>
      <c r="GO471">
        <v>61926.8</v>
      </c>
      <c r="GP471">
        <v>1.9888</v>
      </c>
      <c r="GQ471">
        <v>1.8462</v>
      </c>
      <c r="GR471">
        <v>0.136197</v>
      </c>
      <c r="GS471">
        <v>0</v>
      </c>
      <c r="GT471">
        <v>25.2778</v>
      </c>
      <c r="GU471">
        <v>999.9</v>
      </c>
      <c r="GV471">
        <v>55.146</v>
      </c>
      <c r="GW471">
        <v>29.275</v>
      </c>
      <c r="GX471">
        <v>24.9363</v>
      </c>
      <c r="GY471">
        <v>56.2755</v>
      </c>
      <c r="GZ471">
        <v>43.121</v>
      </c>
      <c r="HA471">
        <v>1</v>
      </c>
      <c r="HB471">
        <v>-0.0364228</v>
      </c>
      <c r="HC471">
        <v>0.166013</v>
      </c>
      <c r="HD471">
        <v>20.1136</v>
      </c>
      <c r="HE471">
        <v>5.19812</v>
      </c>
      <c r="HF471">
        <v>12.004</v>
      </c>
      <c r="HG471">
        <v>4.976</v>
      </c>
      <c r="HH471">
        <v>3.2938</v>
      </c>
      <c r="HI471">
        <v>9999</v>
      </c>
      <c r="HJ471">
        <v>9999</v>
      </c>
      <c r="HK471">
        <v>9999</v>
      </c>
      <c r="HL471">
        <v>629.4</v>
      </c>
      <c r="HM471">
        <v>1.86313</v>
      </c>
      <c r="HN471">
        <v>1.86801</v>
      </c>
      <c r="HO471">
        <v>1.8678</v>
      </c>
      <c r="HP471">
        <v>1.8689</v>
      </c>
      <c r="HQ471">
        <v>1.86981</v>
      </c>
      <c r="HR471">
        <v>1.8659</v>
      </c>
      <c r="HS471">
        <v>1.86691</v>
      </c>
      <c r="HT471">
        <v>1.86829</v>
      </c>
      <c r="HU471">
        <v>5</v>
      </c>
      <c r="HV471">
        <v>0</v>
      </c>
      <c r="HW471">
        <v>0</v>
      </c>
      <c r="HX471">
        <v>0</v>
      </c>
      <c r="HY471" t="s">
        <v>422</v>
      </c>
      <c r="HZ471" t="s">
        <v>423</v>
      </c>
      <c r="IA471" t="s">
        <v>424</v>
      </c>
      <c r="IB471" t="s">
        <v>424</v>
      </c>
      <c r="IC471" t="s">
        <v>424</v>
      </c>
      <c r="ID471" t="s">
        <v>424</v>
      </c>
      <c r="IE471">
        <v>0</v>
      </c>
      <c r="IF471">
        <v>100</v>
      </c>
      <c r="IG471">
        <v>100</v>
      </c>
      <c r="IH471">
        <v>10.48</v>
      </c>
      <c r="II471">
        <v>0.5212</v>
      </c>
      <c r="IJ471">
        <v>4.02706509432224</v>
      </c>
      <c r="IK471">
        <v>0.00601174518973114</v>
      </c>
      <c r="IL471">
        <v>2.77886958061485e-07</v>
      </c>
      <c r="IM471">
        <v>-3.54636231360687e-10</v>
      </c>
      <c r="IN471">
        <v>-0.0404303883988718</v>
      </c>
      <c r="IO471">
        <v>-0.0177815531441476</v>
      </c>
      <c r="IP471">
        <v>0.00205572605671414</v>
      </c>
      <c r="IQ471">
        <v>-1.65519735432211e-05</v>
      </c>
      <c r="IR471">
        <v>-4</v>
      </c>
      <c r="IS471">
        <v>1848</v>
      </c>
      <c r="IT471">
        <v>1</v>
      </c>
      <c r="IU471">
        <v>25</v>
      </c>
      <c r="IV471">
        <v>24637.6</v>
      </c>
      <c r="IW471">
        <v>24637.6</v>
      </c>
      <c r="IX471">
        <v>2.36572</v>
      </c>
      <c r="IY471">
        <v>2.59644</v>
      </c>
      <c r="IZ471">
        <v>1.54785</v>
      </c>
      <c r="JA471">
        <v>2.30347</v>
      </c>
      <c r="JB471">
        <v>1.34644</v>
      </c>
      <c r="JC471">
        <v>2.33276</v>
      </c>
      <c r="JD471">
        <v>33.6029</v>
      </c>
      <c r="JE471">
        <v>24.2188</v>
      </c>
      <c r="JF471">
        <v>18</v>
      </c>
      <c r="JG471">
        <v>503.223</v>
      </c>
      <c r="JH471">
        <v>411.212</v>
      </c>
      <c r="JI471">
        <v>25.0004</v>
      </c>
      <c r="JJ471">
        <v>26.7364</v>
      </c>
      <c r="JK471">
        <v>30.0001</v>
      </c>
      <c r="JL471">
        <v>26.6681</v>
      </c>
      <c r="JM471">
        <v>26.6064</v>
      </c>
      <c r="JN471">
        <v>47.383</v>
      </c>
      <c r="JO471">
        <v>31.6388</v>
      </c>
      <c r="JP471">
        <v>70.7056</v>
      </c>
      <c r="JQ471">
        <v>25</v>
      </c>
      <c r="JR471">
        <v>1188.36</v>
      </c>
      <c r="JS471">
        <v>18.7214</v>
      </c>
      <c r="JT471">
        <v>102.307</v>
      </c>
      <c r="JU471">
        <v>103.078</v>
      </c>
    </row>
    <row r="472" spans="1:281">
      <c r="A472">
        <v>456</v>
      </c>
      <c r="B472">
        <v>1659029886.6</v>
      </c>
      <c r="C472">
        <v>6203.5</v>
      </c>
      <c r="D472" t="s">
        <v>1340</v>
      </c>
      <c r="E472" t="s">
        <v>1341</v>
      </c>
      <c r="F472">
        <v>5</v>
      </c>
      <c r="G472" t="s">
        <v>1199</v>
      </c>
      <c r="H472" t="s">
        <v>417</v>
      </c>
      <c r="I472">
        <v>1659029879.04444</v>
      </c>
      <c r="J472">
        <f>(K472)/1000</f>
        <v>0</v>
      </c>
      <c r="K472">
        <f>IF(CZ472, AN472, AH472)</f>
        <v>0</v>
      </c>
      <c r="L472">
        <f>IF(CZ472, AI472, AG472)</f>
        <v>0</v>
      </c>
      <c r="M472">
        <f>DB472 - IF(AU472&gt;1, L472*CV472*100.0/(AW472*DP472), 0)</f>
        <v>0</v>
      </c>
      <c r="N472">
        <f>((T472-J472/2)*M472-L472)/(T472+J472/2)</f>
        <v>0</v>
      </c>
      <c r="O472">
        <f>N472*(DI472+DJ472)/1000.0</f>
        <v>0</v>
      </c>
      <c r="P472">
        <f>(DB472 - IF(AU472&gt;1, L472*CV472*100.0/(AW472*DP472), 0))*(DI472+DJ472)/1000.0</f>
        <v>0</v>
      </c>
      <c r="Q472">
        <f>2.0/((1/S472-1/R472)+SIGN(S472)*SQRT((1/S472-1/R472)*(1/S472-1/R472) + 4*CW472/((CW472+1)*(CW472+1))*(2*1/S472*1/R472-1/R472*1/R472)))</f>
        <v>0</v>
      </c>
      <c r="R472">
        <f>IF(LEFT(CX472,1)&lt;&gt;"0",IF(LEFT(CX472,1)="1",3.0,CY472),$D$5+$E$5*(DP472*DI472/($K$5*1000))+$F$5*(DP472*DI472/($K$5*1000))*MAX(MIN(CV472,$J$5),$I$5)*MAX(MIN(CV472,$J$5),$I$5)+$G$5*MAX(MIN(CV472,$J$5),$I$5)*(DP472*DI472/($K$5*1000))+$H$5*(DP472*DI472/($K$5*1000))*(DP472*DI472/($K$5*1000)))</f>
        <v>0</v>
      </c>
      <c r="S472">
        <f>J472*(1000-(1000*0.61365*exp(17.502*W472/(240.97+W472))/(DI472+DJ472)+DD472)/2)/(1000*0.61365*exp(17.502*W472/(240.97+W472))/(DI472+DJ472)-DD472)</f>
        <v>0</v>
      </c>
      <c r="T472">
        <f>1/((CW472+1)/(Q472/1.6)+1/(R472/1.37)) + CW472/((CW472+1)/(Q472/1.6) + CW472/(R472/1.37))</f>
        <v>0</v>
      </c>
      <c r="U472">
        <f>(CR472*CU472)</f>
        <v>0</v>
      </c>
      <c r="V472">
        <f>(DK472+(U472+2*0.95*5.67E-8*(((DK472+$B$7)+273)^4-(DK472+273)^4)-44100*J472)/(1.84*29.3*R472+8*0.95*5.67E-8*(DK472+273)^3))</f>
        <v>0</v>
      </c>
      <c r="W472">
        <f>($C$7*DL472+$D$7*DM472+$E$7*V472)</f>
        <v>0</v>
      </c>
      <c r="X472">
        <f>0.61365*exp(17.502*W472/(240.97+W472))</f>
        <v>0</v>
      </c>
      <c r="Y472">
        <f>(Z472/AA472*100)</f>
        <v>0</v>
      </c>
      <c r="Z472">
        <f>DD472*(DI472+DJ472)/1000</f>
        <v>0</v>
      </c>
      <c r="AA472">
        <f>0.61365*exp(17.502*DK472/(240.97+DK472))</f>
        <v>0</v>
      </c>
      <c r="AB472">
        <f>(X472-DD472*(DI472+DJ472)/1000)</f>
        <v>0</v>
      </c>
      <c r="AC472">
        <f>(-J472*44100)</f>
        <v>0</v>
      </c>
      <c r="AD472">
        <f>2*29.3*R472*0.92*(DK472-W472)</f>
        <v>0</v>
      </c>
      <c r="AE472">
        <f>2*0.95*5.67E-8*(((DK472+$B$7)+273)^4-(W472+273)^4)</f>
        <v>0</v>
      </c>
      <c r="AF472">
        <f>U472+AE472+AC472+AD472</f>
        <v>0</v>
      </c>
      <c r="AG472">
        <f>DH472*AU472*(DC472-DB472*(1000-AU472*DE472)/(1000-AU472*DD472))/(100*CV472)</f>
        <v>0</v>
      </c>
      <c r="AH472">
        <f>1000*DH472*AU472*(DD472-DE472)/(100*CV472*(1000-AU472*DD472))</f>
        <v>0</v>
      </c>
      <c r="AI472">
        <f>(AJ472 - AK472 - DI472*1E3/(8.314*(DK472+273.15)) * AM472/DH472 * AL472) * DH472/(100*CV472) * (1000 - DE472)/1000</f>
        <v>0</v>
      </c>
      <c r="AJ472">
        <v>1204.52031982527</v>
      </c>
      <c r="AK472">
        <v>1146.47357575758</v>
      </c>
      <c r="AL472">
        <v>3.40063065929487</v>
      </c>
      <c r="AM472">
        <v>66.0504921813524</v>
      </c>
      <c r="AN472">
        <f>(AP472 - AO472 + DI472*1E3/(8.314*(DK472+273.15)) * AR472/DH472 * AQ472) * DH472/(100*CV472) * 1000/(1000 - AP472)</f>
        <v>0</v>
      </c>
      <c r="AO472">
        <v>18.6264725925541</v>
      </c>
      <c r="AP472">
        <v>25.1477902097902</v>
      </c>
      <c r="AQ472">
        <v>0.000412363636373418</v>
      </c>
      <c r="AR472">
        <v>92.47</v>
      </c>
      <c r="AS472">
        <v>0</v>
      </c>
      <c r="AT472">
        <v>0</v>
      </c>
      <c r="AU472">
        <f>IF(AS472*$H$13&gt;=AW472,1.0,(AW472/(AW472-AS472*$H$13)))</f>
        <v>0</v>
      </c>
      <c r="AV472">
        <f>(AU472-1)*100</f>
        <v>0</v>
      </c>
      <c r="AW472">
        <f>MAX(0,($B$13+$C$13*DP472)/(1+$D$13*DP472)*DI472/(DK472+273)*$E$13)</f>
        <v>0</v>
      </c>
      <c r="AX472" t="s">
        <v>418</v>
      </c>
      <c r="AY472" t="s">
        <v>418</v>
      </c>
      <c r="AZ472">
        <v>0</v>
      </c>
      <c r="BA472">
        <v>0</v>
      </c>
      <c r="BB472">
        <f>1-AZ472/BA472</f>
        <v>0</v>
      </c>
      <c r="BC472">
        <v>0</v>
      </c>
      <c r="BD472" t="s">
        <v>418</v>
      </c>
      <c r="BE472" t="s">
        <v>418</v>
      </c>
      <c r="BF472">
        <v>0</v>
      </c>
      <c r="BG472">
        <v>0</v>
      </c>
      <c r="BH472">
        <f>1-BF472/BG472</f>
        <v>0</v>
      </c>
      <c r="BI472">
        <v>0.5</v>
      </c>
      <c r="BJ472">
        <f>CS472</f>
        <v>0</v>
      </c>
      <c r="BK472">
        <f>L472</f>
        <v>0</v>
      </c>
      <c r="BL472">
        <f>BH472*BI472*BJ472</f>
        <v>0</v>
      </c>
      <c r="BM472">
        <f>(BK472-BC472)/BJ472</f>
        <v>0</v>
      </c>
      <c r="BN472">
        <f>(BA472-BG472)/BG472</f>
        <v>0</v>
      </c>
      <c r="BO472">
        <f>AZ472/(BB472+AZ472/BG472)</f>
        <v>0</v>
      </c>
      <c r="BP472" t="s">
        <v>418</v>
      </c>
      <c r="BQ472">
        <v>0</v>
      </c>
      <c r="BR472">
        <f>IF(BQ472&lt;&gt;0, BQ472, BO472)</f>
        <v>0</v>
      </c>
      <c r="BS472">
        <f>1-BR472/BG472</f>
        <v>0</v>
      </c>
      <c r="BT472">
        <f>(BG472-BF472)/(BG472-BR472)</f>
        <v>0</v>
      </c>
      <c r="BU472">
        <f>(BA472-BG472)/(BA472-BR472)</f>
        <v>0</v>
      </c>
      <c r="BV472">
        <f>(BG472-BF472)/(BG472-AZ472)</f>
        <v>0</v>
      </c>
      <c r="BW472">
        <f>(BA472-BG472)/(BA472-AZ472)</f>
        <v>0</v>
      </c>
      <c r="BX472">
        <f>(BT472*BR472/BF472)</f>
        <v>0</v>
      </c>
      <c r="BY472">
        <f>(1-BX472)</f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f>$B$11*DQ472+$C$11*DR472+$F$11*EC472*(1-EF472)</f>
        <v>0</v>
      </c>
      <c r="CS472">
        <f>CR472*CT472</f>
        <v>0</v>
      </c>
      <c r="CT472">
        <f>($B$11*$D$9+$C$11*$D$9+$F$11*((EP472+EH472)/MAX(EP472+EH472+EQ472, 0.1)*$I$9+EQ472/MAX(EP472+EH472+EQ472, 0.1)*$J$9))/($B$11+$C$11+$F$11)</f>
        <v>0</v>
      </c>
      <c r="CU472">
        <f>($B$11*$K$9+$C$11*$K$9+$F$11*((EP472+EH472)/MAX(EP472+EH472+EQ472, 0.1)*$P$9+EQ472/MAX(EP472+EH472+EQ472, 0.1)*$Q$9))/($B$11+$C$11+$F$11)</f>
        <v>0</v>
      </c>
      <c r="CV472">
        <v>6</v>
      </c>
      <c r="CW472">
        <v>0.5</v>
      </c>
      <c r="CX472" t="s">
        <v>419</v>
      </c>
      <c r="CY472">
        <v>2</v>
      </c>
      <c r="CZ472" t="b">
        <v>1</v>
      </c>
      <c r="DA472">
        <v>1659029879.04444</v>
      </c>
      <c r="DB472">
        <v>1094.3037037037</v>
      </c>
      <c r="DC472">
        <v>1166.20740740741</v>
      </c>
      <c r="DD472">
        <v>25.1528740740741</v>
      </c>
      <c r="DE472">
        <v>18.6332444444444</v>
      </c>
      <c r="DF472">
        <v>1083.88555555556</v>
      </c>
      <c r="DG472">
        <v>24.6314111111111</v>
      </c>
      <c r="DH472">
        <v>500.023518518519</v>
      </c>
      <c r="DI472">
        <v>90.3611222222222</v>
      </c>
      <c r="DJ472">
        <v>0.0465743296296296</v>
      </c>
      <c r="DK472">
        <v>27.3594518518518</v>
      </c>
      <c r="DL472">
        <v>27.5131259259259</v>
      </c>
      <c r="DM472">
        <v>999.9</v>
      </c>
      <c r="DN472">
        <v>0</v>
      </c>
      <c r="DO472">
        <v>0</v>
      </c>
      <c r="DP472">
        <v>9990.18518518518</v>
      </c>
      <c r="DQ472">
        <v>0</v>
      </c>
      <c r="DR472">
        <v>17.9446481481481</v>
      </c>
      <c r="DS472">
        <v>-71.9032259259259</v>
      </c>
      <c r="DT472">
        <v>1122.53925925926</v>
      </c>
      <c r="DU472">
        <v>1188.34925925926</v>
      </c>
      <c r="DV472">
        <v>6.51963814814815</v>
      </c>
      <c r="DW472">
        <v>1166.20740740741</v>
      </c>
      <c r="DX472">
        <v>18.6332444444444</v>
      </c>
      <c r="DY472">
        <v>2.27284111111111</v>
      </c>
      <c r="DZ472">
        <v>1.68372037037037</v>
      </c>
      <c r="EA472">
        <v>19.4852</v>
      </c>
      <c r="EB472">
        <v>14.7471407407407</v>
      </c>
      <c r="EC472">
        <v>1999.96074074074</v>
      </c>
      <c r="ED472">
        <v>0.980000851851852</v>
      </c>
      <c r="EE472">
        <v>0.0199993296296296</v>
      </c>
      <c r="EF472">
        <v>0</v>
      </c>
      <c r="EG472">
        <v>821.239703703704</v>
      </c>
      <c r="EH472">
        <v>5.00063</v>
      </c>
      <c r="EI472">
        <v>16207.5962962963</v>
      </c>
      <c r="EJ472">
        <v>17256.5666666667</v>
      </c>
      <c r="EK472">
        <v>38.5</v>
      </c>
      <c r="EL472">
        <v>38.5505185185185</v>
      </c>
      <c r="EM472">
        <v>38</v>
      </c>
      <c r="EN472">
        <v>37.875</v>
      </c>
      <c r="EO472">
        <v>39.5</v>
      </c>
      <c r="EP472">
        <v>1955.06444444444</v>
      </c>
      <c r="EQ472">
        <v>39.8955555555556</v>
      </c>
      <c r="ER472">
        <v>0</v>
      </c>
      <c r="ES472">
        <v>1659029885.5</v>
      </c>
      <c r="ET472">
        <v>0</v>
      </c>
      <c r="EU472">
        <v>821.19832</v>
      </c>
      <c r="EV472">
        <v>-5.53746153755096</v>
      </c>
      <c r="EW472">
        <v>-104.584615283239</v>
      </c>
      <c r="EX472">
        <v>16207.256</v>
      </c>
      <c r="EY472">
        <v>15</v>
      </c>
      <c r="EZ472">
        <v>0</v>
      </c>
      <c r="FA472" t="s">
        <v>420</v>
      </c>
      <c r="FB472">
        <v>1657551626.5</v>
      </c>
      <c r="FC472">
        <v>1657551629</v>
      </c>
      <c r="FD472">
        <v>0</v>
      </c>
      <c r="FE472">
        <v>0.403</v>
      </c>
      <c r="FF472">
        <v>0.009</v>
      </c>
      <c r="FG472">
        <v>9.41</v>
      </c>
      <c r="FH472">
        <v>0.087</v>
      </c>
      <c r="FI472">
        <v>417</v>
      </c>
      <c r="FJ472">
        <v>17</v>
      </c>
      <c r="FK472">
        <v>1.61</v>
      </c>
      <c r="FL472">
        <v>0.59</v>
      </c>
      <c r="FM472">
        <v>-71.9639219512195</v>
      </c>
      <c r="FN472">
        <v>0.445875261323899</v>
      </c>
      <c r="FO472">
        <v>0.540761268056746</v>
      </c>
      <c r="FP472">
        <v>1</v>
      </c>
      <c r="FQ472">
        <v>821.583235294118</v>
      </c>
      <c r="FR472">
        <v>-5.6280519507062</v>
      </c>
      <c r="FS472">
        <v>0.577162993535858</v>
      </c>
      <c r="FT472">
        <v>0</v>
      </c>
      <c r="FU472">
        <v>6.51360853658537</v>
      </c>
      <c r="FV472">
        <v>0.103177421602792</v>
      </c>
      <c r="FW472">
        <v>0.0141957471407041</v>
      </c>
      <c r="FX472">
        <v>0</v>
      </c>
      <c r="FY472">
        <v>1</v>
      </c>
      <c r="FZ472">
        <v>3</v>
      </c>
      <c r="GA472" t="s">
        <v>421</v>
      </c>
      <c r="GB472">
        <v>2.97443</v>
      </c>
      <c r="GC472">
        <v>2.70006</v>
      </c>
      <c r="GD472">
        <v>0.178581</v>
      </c>
      <c r="GE472">
        <v>0.186413</v>
      </c>
      <c r="GF472">
        <v>0.106443</v>
      </c>
      <c r="GG472">
        <v>0.0873026</v>
      </c>
      <c r="GH472">
        <v>31981.2</v>
      </c>
      <c r="GI472">
        <v>34634.7</v>
      </c>
      <c r="GJ472">
        <v>35280.8</v>
      </c>
      <c r="GK472">
        <v>38607.6</v>
      </c>
      <c r="GL472">
        <v>44696.9</v>
      </c>
      <c r="GM472">
        <v>50895.6</v>
      </c>
      <c r="GN472">
        <v>55151.1</v>
      </c>
      <c r="GO472">
        <v>61926.1</v>
      </c>
      <c r="GP472">
        <v>1.989</v>
      </c>
      <c r="GQ472">
        <v>1.8464</v>
      </c>
      <c r="GR472">
        <v>0.136942</v>
      </c>
      <c r="GS472">
        <v>0</v>
      </c>
      <c r="GT472">
        <v>25.2799</v>
      </c>
      <c r="GU472">
        <v>999.9</v>
      </c>
      <c r="GV472">
        <v>55.121</v>
      </c>
      <c r="GW472">
        <v>29.265</v>
      </c>
      <c r="GX472">
        <v>24.914</v>
      </c>
      <c r="GY472">
        <v>56.0555</v>
      </c>
      <c r="GZ472">
        <v>42.9928</v>
      </c>
      <c r="HA472">
        <v>1</v>
      </c>
      <c r="HB472">
        <v>-0.0363415</v>
      </c>
      <c r="HC472">
        <v>0.169935</v>
      </c>
      <c r="HD472">
        <v>20.1138</v>
      </c>
      <c r="HE472">
        <v>5.19932</v>
      </c>
      <c r="HF472">
        <v>12.0064</v>
      </c>
      <c r="HG472">
        <v>4.9756</v>
      </c>
      <c r="HH472">
        <v>3.2938</v>
      </c>
      <c r="HI472">
        <v>9999</v>
      </c>
      <c r="HJ472">
        <v>9999</v>
      </c>
      <c r="HK472">
        <v>9999</v>
      </c>
      <c r="HL472">
        <v>629.4</v>
      </c>
      <c r="HM472">
        <v>1.86316</v>
      </c>
      <c r="HN472">
        <v>1.86801</v>
      </c>
      <c r="HO472">
        <v>1.86777</v>
      </c>
      <c r="HP472">
        <v>1.86896</v>
      </c>
      <c r="HQ472">
        <v>1.86981</v>
      </c>
      <c r="HR472">
        <v>1.8659</v>
      </c>
      <c r="HS472">
        <v>1.86694</v>
      </c>
      <c r="HT472">
        <v>1.86835</v>
      </c>
      <c r="HU472">
        <v>5</v>
      </c>
      <c r="HV472">
        <v>0</v>
      </c>
      <c r="HW472">
        <v>0</v>
      </c>
      <c r="HX472">
        <v>0</v>
      </c>
      <c r="HY472" t="s">
        <v>422</v>
      </c>
      <c r="HZ472" t="s">
        <v>423</v>
      </c>
      <c r="IA472" t="s">
        <v>424</v>
      </c>
      <c r="IB472" t="s">
        <v>424</v>
      </c>
      <c r="IC472" t="s">
        <v>424</v>
      </c>
      <c r="ID472" t="s">
        <v>424</v>
      </c>
      <c r="IE472">
        <v>0</v>
      </c>
      <c r="IF472">
        <v>100</v>
      </c>
      <c r="IG472">
        <v>100</v>
      </c>
      <c r="IH472">
        <v>10.55</v>
      </c>
      <c r="II472">
        <v>0.5212</v>
      </c>
      <c r="IJ472">
        <v>4.02706509432224</v>
      </c>
      <c r="IK472">
        <v>0.00601174518973114</v>
      </c>
      <c r="IL472">
        <v>2.77886958061485e-07</v>
      </c>
      <c r="IM472">
        <v>-3.54636231360687e-10</v>
      </c>
      <c r="IN472">
        <v>-0.0404303883988718</v>
      </c>
      <c r="IO472">
        <v>-0.0177815531441476</v>
      </c>
      <c r="IP472">
        <v>0.00205572605671414</v>
      </c>
      <c r="IQ472">
        <v>-1.65519735432211e-05</v>
      </c>
      <c r="IR472">
        <v>-4</v>
      </c>
      <c r="IS472">
        <v>1848</v>
      </c>
      <c r="IT472">
        <v>1</v>
      </c>
      <c r="IU472">
        <v>25</v>
      </c>
      <c r="IV472">
        <v>24637.7</v>
      </c>
      <c r="IW472">
        <v>24637.6</v>
      </c>
      <c r="IX472">
        <v>2.38892</v>
      </c>
      <c r="IY472">
        <v>2.6001</v>
      </c>
      <c r="IZ472">
        <v>1.54785</v>
      </c>
      <c r="JA472">
        <v>2.30347</v>
      </c>
      <c r="JB472">
        <v>1.34644</v>
      </c>
      <c r="JC472">
        <v>2.39136</v>
      </c>
      <c r="JD472">
        <v>33.6029</v>
      </c>
      <c r="JE472">
        <v>24.2188</v>
      </c>
      <c r="JF472">
        <v>18</v>
      </c>
      <c r="JG472">
        <v>503.356</v>
      </c>
      <c r="JH472">
        <v>411.341</v>
      </c>
      <c r="JI472">
        <v>25.0008</v>
      </c>
      <c r="JJ472">
        <v>26.7364</v>
      </c>
      <c r="JK472">
        <v>30.0002</v>
      </c>
      <c r="JL472">
        <v>26.6681</v>
      </c>
      <c r="JM472">
        <v>26.6086</v>
      </c>
      <c r="JN472">
        <v>47.8423</v>
      </c>
      <c r="JO472">
        <v>31.3678</v>
      </c>
      <c r="JP472">
        <v>70.7056</v>
      </c>
      <c r="JQ472">
        <v>25</v>
      </c>
      <c r="JR472">
        <v>1208.54</v>
      </c>
      <c r="JS472">
        <v>18.7213</v>
      </c>
      <c r="JT472">
        <v>102.306</v>
      </c>
      <c r="JU472">
        <v>103.076</v>
      </c>
    </row>
    <row r="473" spans="1:281">
      <c r="A473">
        <v>457</v>
      </c>
      <c r="B473">
        <v>1659029892.1</v>
      </c>
      <c r="C473">
        <v>6209</v>
      </c>
      <c r="D473" t="s">
        <v>1342</v>
      </c>
      <c r="E473" t="s">
        <v>1343</v>
      </c>
      <c r="F473">
        <v>5</v>
      </c>
      <c r="G473" t="s">
        <v>1199</v>
      </c>
      <c r="H473" t="s">
        <v>417</v>
      </c>
      <c r="I473">
        <v>1659029884.33214</v>
      </c>
      <c r="J473">
        <f>(K473)/1000</f>
        <v>0</v>
      </c>
      <c r="K473">
        <f>IF(CZ473, AN473, AH473)</f>
        <v>0</v>
      </c>
      <c r="L473">
        <f>IF(CZ473, AI473, AG473)</f>
        <v>0</v>
      </c>
      <c r="M473">
        <f>DB473 - IF(AU473&gt;1, L473*CV473*100.0/(AW473*DP473), 0)</f>
        <v>0</v>
      </c>
      <c r="N473">
        <f>((T473-J473/2)*M473-L473)/(T473+J473/2)</f>
        <v>0</v>
      </c>
      <c r="O473">
        <f>N473*(DI473+DJ473)/1000.0</f>
        <v>0</v>
      </c>
      <c r="P473">
        <f>(DB473 - IF(AU473&gt;1, L473*CV473*100.0/(AW473*DP473), 0))*(DI473+DJ473)/1000.0</f>
        <v>0</v>
      </c>
      <c r="Q473">
        <f>2.0/((1/S473-1/R473)+SIGN(S473)*SQRT((1/S473-1/R473)*(1/S473-1/R473) + 4*CW473/((CW473+1)*(CW473+1))*(2*1/S473*1/R473-1/R473*1/R473)))</f>
        <v>0</v>
      </c>
      <c r="R473">
        <f>IF(LEFT(CX473,1)&lt;&gt;"0",IF(LEFT(CX473,1)="1",3.0,CY473),$D$5+$E$5*(DP473*DI473/($K$5*1000))+$F$5*(DP473*DI473/($K$5*1000))*MAX(MIN(CV473,$J$5),$I$5)*MAX(MIN(CV473,$J$5),$I$5)+$G$5*MAX(MIN(CV473,$J$5),$I$5)*(DP473*DI473/($K$5*1000))+$H$5*(DP473*DI473/($K$5*1000))*(DP473*DI473/($K$5*1000)))</f>
        <v>0</v>
      </c>
      <c r="S473">
        <f>J473*(1000-(1000*0.61365*exp(17.502*W473/(240.97+W473))/(DI473+DJ473)+DD473)/2)/(1000*0.61365*exp(17.502*W473/(240.97+W473))/(DI473+DJ473)-DD473)</f>
        <v>0</v>
      </c>
      <c r="T473">
        <f>1/((CW473+1)/(Q473/1.6)+1/(R473/1.37)) + CW473/((CW473+1)/(Q473/1.6) + CW473/(R473/1.37))</f>
        <v>0</v>
      </c>
      <c r="U473">
        <f>(CR473*CU473)</f>
        <v>0</v>
      </c>
      <c r="V473">
        <f>(DK473+(U473+2*0.95*5.67E-8*(((DK473+$B$7)+273)^4-(DK473+273)^4)-44100*J473)/(1.84*29.3*R473+8*0.95*5.67E-8*(DK473+273)^3))</f>
        <v>0</v>
      </c>
      <c r="W473">
        <f>($C$7*DL473+$D$7*DM473+$E$7*V473)</f>
        <v>0</v>
      </c>
      <c r="X473">
        <f>0.61365*exp(17.502*W473/(240.97+W473))</f>
        <v>0</v>
      </c>
      <c r="Y473">
        <f>(Z473/AA473*100)</f>
        <v>0</v>
      </c>
      <c r="Z473">
        <f>DD473*(DI473+DJ473)/1000</f>
        <v>0</v>
      </c>
      <c r="AA473">
        <f>0.61365*exp(17.502*DK473/(240.97+DK473))</f>
        <v>0</v>
      </c>
      <c r="AB473">
        <f>(X473-DD473*(DI473+DJ473)/1000)</f>
        <v>0</v>
      </c>
      <c r="AC473">
        <f>(-J473*44100)</f>
        <v>0</v>
      </c>
      <c r="AD473">
        <f>2*29.3*R473*0.92*(DK473-W473)</f>
        <v>0</v>
      </c>
      <c r="AE473">
        <f>2*0.95*5.67E-8*(((DK473+$B$7)+273)^4-(W473+273)^4)</f>
        <v>0</v>
      </c>
      <c r="AF473">
        <f>U473+AE473+AC473+AD473</f>
        <v>0</v>
      </c>
      <c r="AG473">
        <f>DH473*AU473*(DC473-DB473*(1000-AU473*DE473)/(1000-AU473*DD473))/(100*CV473)</f>
        <v>0</v>
      </c>
      <c r="AH473">
        <f>1000*DH473*AU473*(DD473-DE473)/(100*CV473*(1000-AU473*DD473))</f>
        <v>0</v>
      </c>
      <c r="AI473">
        <f>(AJ473 - AK473 - DI473*1E3/(8.314*(DK473+273.15)) * AM473/DH473 * AL473) * DH473/(100*CV473) * (1000 - DE473)/1000</f>
        <v>0</v>
      </c>
      <c r="AJ473">
        <v>1223.2242499813</v>
      </c>
      <c r="AK473">
        <v>1165.22642424242</v>
      </c>
      <c r="AL473">
        <v>3.47836636669053</v>
      </c>
      <c r="AM473">
        <v>66.0504921813524</v>
      </c>
      <c r="AN473">
        <f>(AP473 - AO473 + DI473*1E3/(8.314*(DK473+273.15)) * AR473/DH473 * AQ473) * DH473/(100*CV473) * 1000/(1000 - AP473)</f>
        <v>0</v>
      </c>
      <c r="AO473">
        <v>18.6489765508225</v>
      </c>
      <c r="AP473">
        <v>25.1598384615385</v>
      </c>
      <c r="AQ473">
        <v>0.000324593301437869</v>
      </c>
      <c r="AR473">
        <v>92.47</v>
      </c>
      <c r="AS473">
        <v>0</v>
      </c>
      <c r="AT473">
        <v>0</v>
      </c>
      <c r="AU473">
        <f>IF(AS473*$H$13&gt;=AW473,1.0,(AW473/(AW473-AS473*$H$13)))</f>
        <v>0</v>
      </c>
      <c r="AV473">
        <f>(AU473-1)*100</f>
        <v>0</v>
      </c>
      <c r="AW473">
        <f>MAX(0,($B$13+$C$13*DP473)/(1+$D$13*DP473)*DI473/(DK473+273)*$E$13)</f>
        <v>0</v>
      </c>
      <c r="AX473" t="s">
        <v>418</v>
      </c>
      <c r="AY473" t="s">
        <v>418</v>
      </c>
      <c r="AZ473">
        <v>0</v>
      </c>
      <c r="BA473">
        <v>0</v>
      </c>
      <c r="BB473">
        <f>1-AZ473/BA473</f>
        <v>0</v>
      </c>
      <c r="BC473">
        <v>0</v>
      </c>
      <c r="BD473" t="s">
        <v>418</v>
      </c>
      <c r="BE473" t="s">
        <v>418</v>
      </c>
      <c r="BF473">
        <v>0</v>
      </c>
      <c r="BG473">
        <v>0</v>
      </c>
      <c r="BH473">
        <f>1-BF473/BG473</f>
        <v>0</v>
      </c>
      <c r="BI473">
        <v>0.5</v>
      </c>
      <c r="BJ473">
        <f>CS473</f>
        <v>0</v>
      </c>
      <c r="BK473">
        <f>L473</f>
        <v>0</v>
      </c>
      <c r="BL473">
        <f>BH473*BI473*BJ473</f>
        <v>0</v>
      </c>
      <c r="BM473">
        <f>(BK473-BC473)/BJ473</f>
        <v>0</v>
      </c>
      <c r="BN473">
        <f>(BA473-BG473)/BG473</f>
        <v>0</v>
      </c>
      <c r="BO473">
        <f>AZ473/(BB473+AZ473/BG473)</f>
        <v>0</v>
      </c>
      <c r="BP473" t="s">
        <v>418</v>
      </c>
      <c r="BQ473">
        <v>0</v>
      </c>
      <c r="BR473">
        <f>IF(BQ473&lt;&gt;0, BQ473, BO473)</f>
        <v>0</v>
      </c>
      <c r="BS473">
        <f>1-BR473/BG473</f>
        <v>0</v>
      </c>
      <c r="BT473">
        <f>(BG473-BF473)/(BG473-BR473)</f>
        <v>0</v>
      </c>
      <c r="BU473">
        <f>(BA473-BG473)/(BA473-BR473)</f>
        <v>0</v>
      </c>
      <c r="BV473">
        <f>(BG473-BF473)/(BG473-AZ473)</f>
        <v>0</v>
      </c>
      <c r="BW473">
        <f>(BA473-BG473)/(BA473-AZ473)</f>
        <v>0</v>
      </c>
      <c r="BX473">
        <f>(BT473*BR473/BF473)</f>
        <v>0</v>
      </c>
      <c r="BY473">
        <f>(1-BX473)</f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f>$B$11*DQ473+$C$11*DR473+$F$11*EC473*(1-EF473)</f>
        <v>0</v>
      </c>
      <c r="CS473">
        <f>CR473*CT473</f>
        <v>0</v>
      </c>
      <c r="CT473">
        <f>($B$11*$D$9+$C$11*$D$9+$F$11*((EP473+EH473)/MAX(EP473+EH473+EQ473, 0.1)*$I$9+EQ473/MAX(EP473+EH473+EQ473, 0.1)*$J$9))/($B$11+$C$11+$F$11)</f>
        <v>0</v>
      </c>
      <c r="CU473">
        <f>($B$11*$K$9+$C$11*$K$9+$F$11*((EP473+EH473)/MAX(EP473+EH473+EQ473, 0.1)*$P$9+EQ473/MAX(EP473+EH473+EQ473, 0.1)*$Q$9))/($B$11+$C$11+$F$11)</f>
        <v>0</v>
      </c>
      <c r="CV473">
        <v>6</v>
      </c>
      <c r="CW473">
        <v>0.5</v>
      </c>
      <c r="CX473" t="s">
        <v>419</v>
      </c>
      <c r="CY473">
        <v>2</v>
      </c>
      <c r="CZ473" t="b">
        <v>1</v>
      </c>
      <c r="DA473">
        <v>1659029884.33214</v>
      </c>
      <c r="DB473">
        <v>1111.72464285714</v>
      </c>
      <c r="DC473">
        <v>1183.69821428571</v>
      </c>
      <c r="DD473">
        <v>25.1516428571429</v>
      </c>
      <c r="DE473">
        <v>18.6344214285714</v>
      </c>
      <c r="DF473">
        <v>1101.21321428571</v>
      </c>
      <c r="DG473">
        <v>24.6302428571429</v>
      </c>
      <c r="DH473">
        <v>500.033142857143</v>
      </c>
      <c r="DI473">
        <v>90.3615178571429</v>
      </c>
      <c r="DJ473">
        <v>0.0464052571428571</v>
      </c>
      <c r="DK473">
        <v>27.3598428571428</v>
      </c>
      <c r="DL473">
        <v>27.5191464285714</v>
      </c>
      <c r="DM473">
        <v>999.9</v>
      </c>
      <c r="DN473">
        <v>0</v>
      </c>
      <c r="DO473">
        <v>0</v>
      </c>
      <c r="DP473">
        <v>10002.3214285714</v>
      </c>
      <c r="DQ473">
        <v>0</v>
      </c>
      <c r="DR473">
        <v>17.9026857142857</v>
      </c>
      <c r="DS473">
        <v>-71.9732214285714</v>
      </c>
      <c r="DT473">
        <v>1140.40714285714</v>
      </c>
      <c r="DU473">
        <v>1206.17357142857</v>
      </c>
      <c r="DV473">
        <v>6.51722285714286</v>
      </c>
      <c r="DW473">
        <v>1183.69821428571</v>
      </c>
      <c r="DX473">
        <v>18.6344214285714</v>
      </c>
      <c r="DY473">
        <v>2.27274</v>
      </c>
      <c r="DZ473">
        <v>1.68383428571429</v>
      </c>
      <c r="EA473">
        <v>19.484475</v>
      </c>
      <c r="EB473">
        <v>14.7481892857143</v>
      </c>
      <c r="EC473">
        <v>1999.98428571429</v>
      </c>
      <c r="ED473">
        <v>0.979999892857143</v>
      </c>
      <c r="EE473">
        <v>0.0200002785714286</v>
      </c>
      <c r="EF473">
        <v>0</v>
      </c>
      <c r="EG473">
        <v>820.728571428571</v>
      </c>
      <c r="EH473">
        <v>5.00063</v>
      </c>
      <c r="EI473">
        <v>16198.0535714286</v>
      </c>
      <c r="EJ473">
        <v>17256.775</v>
      </c>
      <c r="EK473">
        <v>38.5</v>
      </c>
      <c r="EL473">
        <v>38.5553571428571</v>
      </c>
      <c r="EM473">
        <v>38</v>
      </c>
      <c r="EN473">
        <v>37.875</v>
      </c>
      <c r="EO473">
        <v>39.5</v>
      </c>
      <c r="EP473">
        <v>1955.08678571429</v>
      </c>
      <c r="EQ473">
        <v>39.8967857142857</v>
      </c>
      <c r="ER473">
        <v>0</v>
      </c>
      <c r="ES473">
        <v>1659029890.9</v>
      </c>
      <c r="ET473">
        <v>0</v>
      </c>
      <c r="EU473">
        <v>820.705807692308</v>
      </c>
      <c r="EV473">
        <v>-5.97165813133316</v>
      </c>
      <c r="EW473">
        <v>-107.671794885023</v>
      </c>
      <c r="EX473">
        <v>16198.1230769231</v>
      </c>
      <c r="EY473">
        <v>15</v>
      </c>
      <c r="EZ473">
        <v>0</v>
      </c>
      <c r="FA473" t="s">
        <v>420</v>
      </c>
      <c r="FB473">
        <v>1657551626.5</v>
      </c>
      <c r="FC473">
        <v>1657551629</v>
      </c>
      <c r="FD473">
        <v>0</v>
      </c>
      <c r="FE473">
        <v>0.403</v>
      </c>
      <c r="FF473">
        <v>0.009</v>
      </c>
      <c r="FG473">
        <v>9.41</v>
      </c>
      <c r="FH473">
        <v>0.087</v>
      </c>
      <c r="FI473">
        <v>417</v>
      </c>
      <c r="FJ473">
        <v>17</v>
      </c>
      <c r="FK473">
        <v>1.61</v>
      </c>
      <c r="FL473">
        <v>0.59</v>
      </c>
      <c r="FM473">
        <v>-71.977456097561</v>
      </c>
      <c r="FN473">
        <v>-0.442390243902423</v>
      </c>
      <c r="FO473">
        <v>0.474087590470822</v>
      </c>
      <c r="FP473">
        <v>1</v>
      </c>
      <c r="FQ473">
        <v>821.003235294118</v>
      </c>
      <c r="FR473">
        <v>-5.80815890246164</v>
      </c>
      <c r="FS473">
        <v>0.610520802691454</v>
      </c>
      <c r="FT473">
        <v>0</v>
      </c>
      <c r="FU473">
        <v>6.51423170731707</v>
      </c>
      <c r="FV473">
        <v>-0.0261892682926627</v>
      </c>
      <c r="FW473">
        <v>0.0139628274623589</v>
      </c>
      <c r="FX473">
        <v>1</v>
      </c>
      <c r="FY473">
        <v>2</v>
      </c>
      <c r="FZ473">
        <v>3</v>
      </c>
      <c r="GA473" t="s">
        <v>474</v>
      </c>
      <c r="GB473">
        <v>2.97376</v>
      </c>
      <c r="GC473">
        <v>2.70002</v>
      </c>
      <c r="GD473">
        <v>0.180404</v>
      </c>
      <c r="GE473">
        <v>0.188286</v>
      </c>
      <c r="GF473">
        <v>0.106463</v>
      </c>
      <c r="GG473">
        <v>0.0873979</v>
      </c>
      <c r="GH473">
        <v>31909.9</v>
      </c>
      <c r="GI473">
        <v>34555.2</v>
      </c>
      <c r="GJ473">
        <v>35280.4</v>
      </c>
      <c r="GK473">
        <v>38607.7</v>
      </c>
      <c r="GL473">
        <v>44696.3</v>
      </c>
      <c r="GM473">
        <v>50890.3</v>
      </c>
      <c r="GN473">
        <v>55151.6</v>
      </c>
      <c r="GO473">
        <v>61926</v>
      </c>
      <c r="GP473">
        <v>1.9896</v>
      </c>
      <c r="GQ473">
        <v>1.846</v>
      </c>
      <c r="GR473">
        <v>0.137985</v>
      </c>
      <c r="GS473">
        <v>0</v>
      </c>
      <c r="GT473">
        <v>25.2799</v>
      </c>
      <c r="GU473">
        <v>999.9</v>
      </c>
      <c r="GV473">
        <v>55.097</v>
      </c>
      <c r="GW473">
        <v>29.275</v>
      </c>
      <c r="GX473">
        <v>24.9163</v>
      </c>
      <c r="GY473">
        <v>55.7555</v>
      </c>
      <c r="GZ473">
        <v>43.3173</v>
      </c>
      <c r="HA473">
        <v>1</v>
      </c>
      <c r="HB473">
        <v>-0.0365041</v>
      </c>
      <c r="HC473">
        <v>0.17146</v>
      </c>
      <c r="HD473">
        <v>20.1137</v>
      </c>
      <c r="HE473">
        <v>5.19932</v>
      </c>
      <c r="HF473">
        <v>12.0052</v>
      </c>
      <c r="HG473">
        <v>4.976</v>
      </c>
      <c r="HH473">
        <v>3.294</v>
      </c>
      <c r="HI473">
        <v>9999</v>
      </c>
      <c r="HJ473">
        <v>9999</v>
      </c>
      <c r="HK473">
        <v>9999</v>
      </c>
      <c r="HL473">
        <v>629.4</v>
      </c>
      <c r="HM473">
        <v>1.86316</v>
      </c>
      <c r="HN473">
        <v>1.86798</v>
      </c>
      <c r="HO473">
        <v>1.86777</v>
      </c>
      <c r="HP473">
        <v>1.8689</v>
      </c>
      <c r="HQ473">
        <v>1.86981</v>
      </c>
      <c r="HR473">
        <v>1.86584</v>
      </c>
      <c r="HS473">
        <v>1.86691</v>
      </c>
      <c r="HT473">
        <v>1.86829</v>
      </c>
      <c r="HU473">
        <v>5</v>
      </c>
      <c r="HV473">
        <v>0</v>
      </c>
      <c r="HW473">
        <v>0</v>
      </c>
      <c r="HX473">
        <v>0</v>
      </c>
      <c r="HY473" t="s">
        <v>422</v>
      </c>
      <c r="HZ473" t="s">
        <v>423</v>
      </c>
      <c r="IA473" t="s">
        <v>424</v>
      </c>
      <c r="IB473" t="s">
        <v>424</v>
      </c>
      <c r="IC473" t="s">
        <v>424</v>
      </c>
      <c r="ID473" t="s">
        <v>424</v>
      </c>
      <c r="IE473">
        <v>0</v>
      </c>
      <c r="IF473">
        <v>100</v>
      </c>
      <c r="IG473">
        <v>100</v>
      </c>
      <c r="IH473">
        <v>10.65</v>
      </c>
      <c r="II473">
        <v>0.5215</v>
      </c>
      <c r="IJ473">
        <v>4.02706509432224</v>
      </c>
      <c r="IK473">
        <v>0.00601174518973114</v>
      </c>
      <c r="IL473">
        <v>2.77886958061485e-07</v>
      </c>
      <c r="IM473">
        <v>-3.54636231360687e-10</v>
      </c>
      <c r="IN473">
        <v>-0.0404303883988718</v>
      </c>
      <c r="IO473">
        <v>-0.0177815531441476</v>
      </c>
      <c r="IP473">
        <v>0.00205572605671414</v>
      </c>
      <c r="IQ473">
        <v>-1.65519735432211e-05</v>
      </c>
      <c r="IR473">
        <v>-4</v>
      </c>
      <c r="IS473">
        <v>1848</v>
      </c>
      <c r="IT473">
        <v>1</v>
      </c>
      <c r="IU473">
        <v>25</v>
      </c>
      <c r="IV473">
        <v>24637.8</v>
      </c>
      <c r="IW473">
        <v>24637.7</v>
      </c>
      <c r="IX473">
        <v>2.41943</v>
      </c>
      <c r="IY473">
        <v>2.60254</v>
      </c>
      <c r="IZ473">
        <v>1.54785</v>
      </c>
      <c r="JA473">
        <v>2.30347</v>
      </c>
      <c r="JB473">
        <v>1.34644</v>
      </c>
      <c r="JC473">
        <v>2.31812</v>
      </c>
      <c r="JD473">
        <v>33.6029</v>
      </c>
      <c r="JE473">
        <v>24.2188</v>
      </c>
      <c r="JF473">
        <v>18</v>
      </c>
      <c r="JG473">
        <v>503.774</v>
      </c>
      <c r="JH473">
        <v>411.116</v>
      </c>
      <c r="JI473">
        <v>25.0005</v>
      </c>
      <c r="JJ473">
        <v>26.7387</v>
      </c>
      <c r="JK473">
        <v>30</v>
      </c>
      <c r="JL473">
        <v>26.6703</v>
      </c>
      <c r="JM473">
        <v>26.6086</v>
      </c>
      <c r="JN473">
        <v>48.4679</v>
      </c>
      <c r="JO473">
        <v>31.3678</v>
      </c>
      <c r="JP473">
        <v>70.7056</v>
      </c>
      <c r="JQ473">
        <v>25</v>
      </c>
      <c r="JR473">
        <v>1222.02</v>
      </c>
      <c r="JS473">
        <v>18.7194</v>
      </c>
      <c r="JT473">
        <v>102.306</v>
      </c>
      <c r="JU473">
        <v>103.076</v>
      </c>
    </row>
    <row r="474" spans="1:281">
      <c r="A474">
        <v>458</v>
      </c>
      <c r="B474">
        <v>1659029896.6</v>
      </c>
      <c r="C474">
        <v>6213.5</v>
      </c>
      <c r="D474" t="s">
        <v>1344</v>
      </c>
      <c r="E474" t="s">
        <v>1345</v>
      </c>
      <c r="F474">
        <v>5</v>
      </c>
      <c r="G474" t="s">
        <v>1199</v>
      </c>
      <c r="H474" t="s">
        <v>417</v>
      </c>
      <c r="I474">
        <v>1659029888.77857</v>
      </c>
      <c r="J474">
        <f>(K474)/1000</f>
        <v>0</v>
      </c>
      <c r="K474">
        <f>IF(CZ474, AN474, AH474)</f>
        <v>0</v>
      </c>
      <c r="L474">
        <f>IF(CZ474, AI474, AG474)</f>
        <v>0</v>
      </c>
      <c r="M474">
        <f>DB474 - IF(AU474&gt;1, L474*CV474*100.0/(AW474*DP474), 0)</f>
        <v>0</v>
      </c>
      <c r="N474">
        <f>((T474-J474/2)*M474-L474)/(T474+J474/2)</f>
        <v>0</v>
      </c>
      <c r="O474">
        <f>N474*(DI474+DJ474)/1000.0</f>
        <v>0</v>
      </c>
      <c r="P474">
        <f>(DB474 - IF(AU474&gt;1, L474*CV474*100.0/(AW474*DP474), 0))*(DI474+DJ474)/1000.0</f>
        <v>0</v>
      </c>
      <c r="Q474">
        <f>2.0/((1/S474-1/R474)+SIGN(S474)*SQRT((1/S474-1/R474)*(1/S474-1/R474) + 4*CW474/((CW474+1)*(CW474+1))*(2*1/S474*1/R474-1/R474*1/R474)))</f>
        <v>0</v>
      </c>
      <c r="R474">
        <f>IF(LEFT(CX474,1)&lt;&gt;"0",IF(LEFT(CX474,1)="1",3.0,CY474),$D$5+$E$5*(DP474*DI474/($K$5*1000))+$F$5*(DP474*DI474/($K$5*1000))*MAX(MIN(CV474,$J$5),$I$5)*MAX(MIN(CV474,$J$5),$I$5)+$G$5*MAX(MIN(CV474,$J$5),$I$5)*(DP474*DI474/($K$5*1000))+$H$5*(DP474*DI474/($K$5*1000))*(DP474*DI474/($K$5*1000)))</f>
        <v>0</v>
      </c>
      <c r="S474">
        <f>J474*(1000-(1000*0.61365*exp(17.502*W474/(240.97+W474))/(DI474+DJ474)+DD474)/2)/(1000*0.61365*exp(17.502*W474/(240.97+W474))/(DI474+DJ474)-DD474)</f>
        <v>0</v>
      </c>
      <c r="T474">
        <f>1/((CW474+1)/(Q474/1.6)+1/(R474/1.37)) + CW474/((CW474+1)/(Q474/1.6) + CW474/(R474/1.37))</f>
        <v>0</v>
      </c>
      <c r="U474">
        <f>(CR474*CU474)</f>
        <v>0</v>
      </c>
      <c r="V474">
        <f>(DK474+(U474+2*0.95*5.67E-8*(((DK474+$B$7)+273)^4-(DK474+273)^4)-44100*J474)/(1.84*29.3*R474+8*0.95*5.67E-8*(DK474+273)^3))</f>
        <v>0</v>
      </c>
      <c r="W474">
        <f>($C$7*DL474+$D$7*DM474+$E$7*V474)</f>
        <v>0</v>
      </c>
      <c r="X474">
        <f>0.61365*exp(17.502*W474/(240.97+W474))</f>
        <v>0</v>
      </c>
      <c r="Y474">
        <f>(Z474/AA474*100)</f>
        <v>0</v>
      </c>
      <c r="Z474">
        <f>DD474*(DI474+DJ474)/1000</f>
        <v>0</v>
      </c>
      <c r="AA474">
        <f>0.61365*exp(17.502*DK474/(240.97+DK474))</f>
        <v>0</v>
      </c>
      <c r="AB474">
        <f>(X474-DD474*(DI474+DJ474)/1000)</f>
        <v>0</v>
      </c>
      <c r="AC474">
        <f>(-J474*44100)</f>
        <v>0</v>
      </c>
      <c r="AD474">
        <f>2*29.3*R474*0.92*(DK474-W474)</f>
        <v>0</v>
      </c>
      <c r="AE474">
        <f>2*0.95*5.67E-8*(((DK474+$B$7)+273)^4-(W474+273)^4)</f>
        <v>0</v>
      </c>
      <c r="AF474">
        <f>U474+AE474+AC474+AD474</f>
        <v>0</v>
      </c>
      <c r="AG474">
        <f>DH474*AU474*(DC474-DB474*(1000-AU474*DE474)/(1000-AU474*DD474))/(100*CV474)</f>
        <v>0</v>
      </c>
      <c r="AH474">
        <f>1000*DH474*AU474*(DD474-DE474)/(100*CV474*(1000-AU474*DD474))</f>
        <v>0</v>
      </c>
      <c r="AI474">
        <f>(AJ474 - AK474 - DI474*1E3/(8.314*(DK474+273.15)) * AM474/DH474 * AL474) * DH474/(100*CV474) * (1000 - DE474)/1000</f>
        <v>0</v>
      </c>
      <c r="AJ474">
        <v>1239.25251197878</v>
      </c>
      <c r="AK474">
        <v>1180.76872727273</v>
      </c>
      <c r="AL474">
        <v>3.47357066436819</v>
      </c>
      <c r="AM474">
        <v>66.0504921813524</v>
      </c>
      <c r="AN474">
        <f>(AP474 - AO474 + DI474*1E3/(8.314*(DK474+273.15)) * AR474/DH474 * AQ474) * DH474/(100*CV474) * 1000/(1000 - AP474)</f>
        <v>0</v>
      </c>
      <c r="AO474">
        <v>18.6605232834632</v>
      </c>
      <c r="AP474">
        <v>25.167879020979</v>
      </c>
      <c r="AQ474">
        <v>3.12506887073068e-05</v>
      </c>
      <c r="AR474">
        <v>92.47</v>
      </c>
      <c r="AS474">
        <v>0</v>
      </c>
      <c r="AT474">
        <v>0</v>
      </c>
      <c r="AU474">
        <f>IF(AS474*$H$13&gt;=AW474,1.0,(AW474/(AW474-AS474*$H$13)))</f>
        <v>0</v>
      </c>
      <c r="AV474">
        <f>(AU474-1)*100</f>
        <v>0</v>
      </c>
      <c r="AW474">
        <f>MAX(0,($B$13+$C$13*DP474)/(1+$D$13*DP474)*DI474/(DK474+273)*$E$13)</f>
        <v>0</v>
      </c>
      <c r="AX474" t="s">
        <v>418</v>
      </c>
      <c r="AY474" t="s">
        <v>418</v>
      </c>
      <c r="AZ474">
        <v>0</v>
      </c>
      <c r="BA474">
        <v>0</v>
      </c>
      <c r="BB474">
        <f>1-AZ474/BA474</f>
        <v>0</v>
      </c>
      <c r="BC474">
        <v>0</v>
      </c>
      <c r="BD474" t="s">
        <v>418</v>
      </c>
      <c r="BE474" t="s">
        <v>418</v>
      </c>
      <c r="BF474">
        <v>0</v>
      </c>
      <c r="BG474">
        <v>0</v>
      </c>
      <c r="BH474">
        <f>1-BF474/BG474</f>
        <v>0</v>
      </c>
      <c r="BI474">
        <v>0.5</v>
      </c>
      <c r="BJ474">
        <f>CS474</f>
        <v>0</v>
      </c>
      <c r="BK474">
        <f>L474</f>
        <v>0</v>
      </c>
      <c r="BL474">
        <f>BH474*BI474*BJ474</f>
        <v>0</v>
      </c>
      <c r="BM474">
        <f>(BK474-BC474)/BJ474</f>
        <v>0</v>
      </c>
      <c r="BN474">
        <f>(BA474-BG474)/BG474</f>
        <v>0</v>
      </c>
      <c r="BO474">
        <f>AZ474/(BB474+AZ474/BG474)</f>
        <v>0</v>
      </c>
      <c r="BP474" t="s">
        <v>418</v>
      </c>
      <c r="BQ474">
        <v>0</v>
      </c>
      <c r="BR474">
        <f>IF(BQ474&lt;&gt;0, BQ474, BO474)</f>
        <v>0</v>
      </c>
      <c r="BS474">
        <f>1-BR474/BG474</f>
        <v>0</v>
      </c>
      <c r="BT474">
        <f>(BG474-BF474)/(BG474-BR474)</f>
        <v>0</v>
      </c>
      <c r="BU474">
        <f>(BA474-BG474)/(BA474-BR474)</f>
        <v>0</v>
      </c>
      <c r="BV474">
        <f>(BG474-BF474)/(BG474-AZ474)</f>
        <v>0</v>
      </c>
      <c r="BW474">
        <f>(BA474-BG474)/(BA474-AZ474)</f>
        <v>0</v>
      </c>
      <c r="BX474">
        <f>(BT474*BR474/BF474)</f>
        <v>0</v>
      </c>
      <c r="BY474">
        <f>(1-BX474)</f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f>$B$11*DQ474+$C$11*DR474+$F$11*EC474*(1-EF474)</f>
        <v>0</v>
      </c>
      <c r="CS474">
        <f>CR474*CT474</f>
        <v>0</v>
      </c>
      <c r="CT474">
        <f>($B$11*$D$9+$C$11*$D$9+$F$11*((EP474+EH474)/MAX(EP474+EH474+EQ474, 0.1)*$I$9+EQ474/MAX(EP474+EH474+EQ474, 0.1)*$J$9))/($B$11+$C$11+$F$11)</f>
        <v>0</v>
      </c>
      <c r="CU474">
        <f>($B$11*$K$9+$C$11*$K$9+$F$11*((EP474+EH474)/MAX(EP474+EH474+EQ474, 0.1)*$P$9+EQ474/MAX(EP474+EH474+EQ474, 0.1)*$Q$9))/($B$11+$C$11+$F$11)</f>
        <v>0</v>
      </c>
      <c r="CV474">
        <v>6</v>
      </c>
      <c r="CW474">
        <v>0.5</v>
      </c>
      <c r="CX474" t="s">
        <v>419</v>
      </c>
      <c r="CY474">
        <v>2</v>
      </c>
      <c r="CZ474" t="b">
        <v>1</v>
      </c>
      <c r="DA474">
        <v>1659029888.77857</v>
      </c>
      <c r="DB474">
        <v>1126.51392857143</v>
      </c>
      <c r="DC474">
        <v>1198.63678571429</v>
      </c>
      <c r="DD474">
        <v>25.1530928571429</v>
      </c>
      <c r="DE474">
        <v>18.64565</v>
      </c>
      <c r="DF474">
        <v>1115.92464285714</v>
      </c>
      <c r="DG474">
        <v>24.631625</v>
      </c>
      <c r="DH474">
        <v>500.022857142857</v>
      </c>
      <c r="DI474">
        <v>90.3611107142857</v>
      </c>
      <c r="DJ474">
        <v>0.0464922071428571</v>
      </c>
      <c r="DK474">
        <v>27.3611428571429</v>
      </c>
      <c r="DL474">
        <v>27.5227107142857</v>
      </c>
      <c r="DM474">
        <v>999.9</v>
      </c>
      <c r="DN474">
        <v>0</v>
      </c>
      <c r="DO474">
        <v>0</v>
      </c>
      <c r="DP474">
        <v>10000.8928571429</v>
      </c>
      <c r="DQ474">
        <v>0</v>
      </c>
      <c r="DR474">
        <v>17.9105642857143</v>
      </c>
      <c r="DS474">
        <v>-72.1223214285714</v>
      </c>
      <c r="DT474">
        <v>1155.58</v>
      </c>
      <c r="DU474">
        <v>1221.41</v>
      </c>
      <c r="DV474">
        <v>6.50744107142857</v>
      </c>
      <c r="DW474">
        <v>1198.63678571429</v>
      </c>
      <c r="DX474">
        <v>18.64565</v>
      </c>
      <c r="DY474">
        <v>2.27286107142857</v>
      </c>
      <c r="DZ474">
        <v>1.68484178571429</v>
      </c>
      <c r="EA474">
        <v>19.4853321428571</v>
      </c>
      <c r="EB474">
        <v>14.7574678571429</v>
      </c>
      <c r="EC474">
        <v>1999.9925</v>
      </c>
      <c r="ED474">
        <v>0.980000464285714</v>
      </c>
      <c r="EE474">
        <v>0.0199997285714286</v>
      </c>
      <c r="EF474">
        <v>0</v>
      </c>
      <c r="EG474">
        <v>820.356071428571</v>
      </c>
      <c r="EH474">
        <v>5.00063</v>
      </c>
      <c r="EI474">
        <v>16189.8285714286</v>
      </c>
      <c r="EJ474">
        <v>17256.8607142857</v>
      </c>
      <c r="EK474">
        <v>38.5</v>
      </c>
      <c r="EL474">
        <v>38.562</v>
      </c>
      <c r="EM474">
        <v>38</v>
      </c>
      <c r="EN474">
        <v>37.875</v>
      </c>
      <c r="EO474">
        <v>39.5</v>
      </c>
      <c r="EP474">
        <v>1955.09607142857</v>
      </c>
      <c r="EQ474">
        <v>39.8957142857143</v>
      </c>
      <c r="ER474">
        <v>0</v>
      </c>
      <c r="ES474">
        <v>1659029895.7</v>
      </c>
      <c r="ET474">
        <v>0</v>
      </c>
      <c r="EU474">
        <v>820.284</v>
      </c>
      <c r="EV474">
        <v>-5.8656410392335</v>
      </c>
      <c r="EW474">
        <v>-114.386324797544</v>
      </c>
      <c r="EX474">
        <v>16189.1692307692</v>
      </c>
      <c r="EY474">
        <v>15</v>
      </c>
      <c r="EZ474">
        <v>0</v>
      </c>
      <c r="FA474" t="s">
        <v>420</v>
      </c>
      <c r="FB474">
        <v>1657551626.5</v>
      </c>
      <c r="FC474">
        <v>1657551629</v>
      </c>
      <c r="FD474">
        <v>0</v>
      </c>
      <c r="FE474">
        <v>0.403</v>
      </c>
      <c r="FF474">
        <v>0.009</v>
      </c>
      <c r="FG474">
        <v>9.41</v>
      </c>
      <c r="FH474">
        <v>0.087</v>
      </c>
      <c r="FI474">
        <v>417</v>
      </c>
      <c r="FJ474">
        <v>17</v>
      </c>
      <c r="FK474">
        <v>1.61</v>
      </c>
      <c r="FL474">
        <v>0.59</v>
      </c>
      <c r="FM474">
        <v>-71.9958951219512</v>
      </c>
      <c r="FN474">
        <v>-2.95863972125455</v>
      </c>
      <c r="FO474">
        <v>0.515348164079497</v>
      </c>
      <c r="FP474">
        <v>0</v>
      </c>
      <c r="FQ474">
        <v>820.612823529412</v>
      </c>
      <c r="FR474">
        <v>-5.58218487779551</v>
      </c>
      <c r="FS474">
        <v>0.590958815654097</v>
      </c>
      <c r="FT474">
        <v>0</v>
      </c>
      <c r="FU474">
        <v>6.5133312195122</v>
      </c>
      <c r="FV474">
        <v>-0.113548641114984</v>
      </c>
      <c r="FW474">
        <v>0.0147586062854322</v>
      </c>
      <c r="FX474">
        <v>0</v>
      </c>
      <c r="FY474">
        <v>0</v>
      </c>
      <c r="FZ474">
        <v>3</v>
      </c>
      <c r="GA474" t="s">
        <v>427</v>
      </c>
      <c r="GB474">
        <v>2.97304</v>
      </c>
      <c r="GC474">
        <v>2.70064</v>
      </c>
      <c r="GD474">
        <v>0.181908</v>
      </c>
      <c r="GE474">
        <v>0.189657</v>
      </c>
      <c r="GF474">
        <v>0.106487</v>
      </c>
      <c r="GG474">
        <v>0.0874154</v>
      </c>
      <c r="GH474">
        <v>31851.4</v>
      </c>
      <c r="GI474">
        <v>34497.1</v>
      </c>
      <c r="GJ474">
        <v>35280.5</v>
      </c>
      <c r="GK474">
        <v>38608.1</v>
      </c>
      <c r="GL474">
        <v>44695</v>
      </c>
      <c r="GM474">
        <v>50890.2</v>
      </c>
      <c r="GN474">
        <v>55151.4</v>
      </c>
      <c r="GO474">
        <v>61927.1</v>
      </c>
      <c r="GP474">
        <v>1.988</v>
      </c>
      <c r="GQ474">
        <v>1.847</v>
      </c>
      <c r="GR474">
        <v>0.137627</v>
      </c>
      <c r="GS474">
        <v>0</v>
      </c>
      <c r="GT474">
        <v>25.2799</v>
      </c>
      <c r="GU474">
        <v>999.9</v>
      </c>
      <c r="GV474">
        <v>55.097</v>
      </c>
      <c r="GW474">
        <v>29.275</v>
      </c>
      <c r="GX474">
        <v>24.9156</v>
      </c>
      <c r="GY474">
        <v>56.0755</v>
      </c>
      <c r="GZ474">
        <v>43.3814</v>
      </c>
      <c r="HA474">
        <v>1</v>
      </c>
      <c r="HB474">
        <v>-0.0362195</v>
      </c>
      <c r="HC474">
        <v>0.17146</v>
      </c>
      <c r="HD474">
        <v>20.1136</v>
      </c>
      <c r="HE474">
        <v>5.19932</v>
      </c>
      <c r="HF474">
        <v>12.004</v>
      </c>
      <c r="HG474">
        <v>4.976</v>
      </c>
      <c r="HH474">
        <v>3.294</v>
      </c>
      <c r="HI474">
        <v>9999</v>
      </c>
      <c r="HJ474">
        <v>9999</v>
      </c>
      <c r="HK474">
        <v>9999</v>
      </c>
      <c r="HL474">
        <v>629.4</v>
      </c>
      <c r="HM474">
        <v>1.86313</v>
      </c>
      <c r="HN474">
        <v>1.86798</v>
      </c>
      <c r="HO474">
        <v>1.8678</v>
      </c>
      <c r="HP474">
        <v>1.86899</v>
      </c>
      <c r="HQ474">
        <v>1.86981</v>
      </c>
      <c r="HR474">
        <v>1.86584</v>
      </c>
      <c r="HS474">
        <v>1.86691</v>
      </c>
      <c r="HT474">
        <v>1.86829</v>
      </c>
      <c r="HU474">
        <v>5</v>
      </c>
      <c r="HV474">
        <v>0</v>
      </c>
      <c r="HW474">
        <v>0</v>
      </c>
      <c r="HX474">
        <v>0</v>
      </c>
      <c r="HY474" t="s">
        <v>422</v>
      </c>
      <c r="HZ474" t="s">
        <v>423</v>
      </c>
      <c r="IA474" t="s">
        <v>424</v>
      </c>
      <c r="IB474" t="s">
        <v>424</v>
      </c>
      <c r="IC474" t="s">
        <v>424</v>
      </c>
      <c r="ID474" t="s">
        <v>424</v>
      </c>
      <c r="IE474">
        <v>0</v>
      </c>
      <c r="IF474">
        <v>100</v>
      </c>
      <c r="IG474">
        <v>100</v>
      </c>
      <c r="IH474">
        <v>10.72</v>
      </c>
      <c r="II474">
        <v>0.522</v>
      </c>
      <c r="IJ474">
        <v>4.02706509432224</v>
      </c>
      <c r="IK474">
        <v>0.00601174518973114</v>
      </c>
      <c r="IL474">
        <v>2.77886958061485e-07</v>
      </c>
      <c r="IM474">
        <v>-3.54636231360687e-10</v>
      </c>
      <c r="IN474">
        <v>-0.0404303883988718</v>
      </c>
      <c r="IO474">
        <v>-0.0177815531441476</v>
      </c>
      <c r="IP474">
        <v>0.00205572605671414</v>
      </c>
      <c r="IQ474">
        <v>-1.65519735432211e-05</v>
      </c>
      <c r="IR474">
        <v>-4</v>
      </c>
      <c r="IS474">
        <v>1848</v>
      </c>
      <c r="IT474">
        <v>1</v>
      </c>
      <c r="IU474">
        <v>25</v>
      </c>
      <c r="IV474">
        <v>24637.8</v>
      </c>
      <c r="IW474">
        <v>24637.8</v>
      </c>
      <c r="IX474">
        <v>2.44141</v>
      </c>
      <c r="IY474">
        <v>2.59399</v>
      </c>
      <c r="IZ474">
        <v>1.54785</v>
      </c>
      <c r="JA474">
        <v>2.30347</v>
      </c>
      <c r="JB474">
        <v>1.34644</v>
      </c>
      <c r="JC474">
        <v>2.40845</v>
      </c>
      <c r="JD474">
        <v>33.6029</v>
      </c>
      <c r="JE474">
        <v>24.2276</v>
      </c>
      <c r="JF474">
        <v>18</v>
      </c>
      <c r="JG474">
        <v>502.713</v>
      </c>
      <c r="JH474">
        <v>411.696</v>
      </c>
      <c r="JI474">
        <v>25.0001</v>
      </c>
      <c r="JJ474">
        <v>26.7387</v>
      </c>
      <c r="JK474">
        <v>30.0003</v>
      </c>
      <c r="JL474">
        <v>26.6703</v>
      </c>
      <c r="JM474">
        <v>26.6109</v>
      </c>
      <c r="JN474">
        <v>48.9131</v>
      </c>
      <c r="JO474">
        <v>31.3678</v>
      </c>
      <c r="JP474">
        <v>70.3295</v>
      </c>
      <c r="JQ474">
        <v>25</v>
      </c>
      <c r="JR474">
        <v>1242.09</v>
      </c>
      <c r="JS474">
        <v>18.7061</v>
      </c>
      <c r="JT474">
        <v>102.306</v>
      </c>
      <c r="JU474">
        <v>103.078</v>
      </c>
    </row>
    <row r="475" spans="1:281">
      <c r="A475">
        <v>459</v>
      </c>
      <c r="B475">
        <v>1659029902.1</v>
      </c>
      <c r="C475">
        <v>6219</v>
      </c>
      <c r="D475" t="s">
        <v>1346</v>
      </c>
      <c r="E475" t="s">
        <v>1347</v>
      </c>
      <c r="F475">
        <v>5</v>
      </c>
      <c r="G475" t="s">
        <v>1199</v>
      </c>
      <c r="H475" t="s">
        <v>417</v>
      </c>
      <c r="I475">
        <v>1659029894.35</v>
      </c>
      <c r="J475">
        <f>(K475)/1000</f>
        <v>0</v>
      </c>
      <c r="K475">
        <f>IF(CZ475, AN475, AH475)</f>
        <v>0</v>
      </c>
      <c r="L475">
        <f>IF(CZ475, AI475, AG475)</f>
        <v>0</v>
      </c>
      <c r="M475">
        <f>DB475 - IF(AU475&gt;1, L475*CV475*100.0/(AW475*DP475), 0)</f>
        <v>0</v>
      </c>
      <c r="N475">
        <f>((T475-J475/2)*M475-L475)/(T475+J475/2)</f>
        <v>0</v>
      </c>
      <c r="O475">
        <f>N475*(DI475+DJ475)/1000.0</f>
        <v>0</v>
      </c>
      <c r="P475">
        <f>(DB475 - IF(AU475&gt;1, L475*CV475*100.0/(AW475*DP475), 0))*(DI475+DJ475)/1000.0</f>
        <v>0</v>
      </c>
      <c r="Q475">
        <f>2.0/((1/S475-1/R475)+SIGN(S475)*SQRT((1/S475-1/R475)*(1/S475-1/R475) + 4*CW475/((CW475+1)*(CW475+1))*(2*1/S475*1/R475-1/R475*1/R475)))</f>
        <v>0</v>
      </c>
      <c r="R475">
        <f>IF(LEFT(CX475,1)&lt;&gt;"0",IF(LEFT(CX475,1)="1",3.0,CY475),$D$5+$E$5*(DP475*DI475/($K$5*1000))+$F$5*(DP475*DI475/($K$5*1000))*MAX(MIN(CV475,$J$5),$I$5)*MAX(MIN(CV475,$J$5),$I$5)+$G$5*MAX(MIN(CV475,$J$5),$I$5)*(DP475*DI475/($K$5*1000))+$H$5*(DP475*DI475/($K$5*1000))*(DP475*DI475/($K$5*1000)))</f>
        <v>0</v>
      </c>
      <c r="S475">
        <f>J475*(1000-(1000*0.61365*exp(17.502*W475/(240.97+W475))/(DI475+DJ475)+DD475)/2)/(1000*0.61365*exp(17.502*W475/(240.97+W475))/(DI475+DJ475)-DD475)</f>
        <v>0</v>
      </c>
      <c r="T475">
        <f>1/((CW475+1)/(Q475/1.6)+1/(R475/1.37)) + CW475/((CW475+1)/(Q475/1.6) + CW475/(R475/1.37))</f>
        <v>0</v>
      </c>
      <c r="U475">
        <f>(CR475*CU475)</f>
        <v>0</v>
      </c>
      <c r="V475">
        <f>(DK475+(U475+2*0.95*5.67E-8*(((DK475+$B$7)+273)^4-(DK475+273)^4)-44100*J475)/(1.84*29.3*R475+8*0.95*5.67E-8*(DK475+273)^3))</f>
        <v>0</v>
      </c>
      <c r="W475">
        <f>($C$7*DL475+$D$7*DM475+$E$7*V475)</f>
        <v>0</v>
      </c>
      <c r="X475">
        <f>0.61365*exp(17.502*W475/(240.97+W475))</f>
        <v>0</v>
      </c>
      <c r="Y475">
        <f>(Z475/AA475*100)</f>
        <v>0</v>
      </c>
      <c r="Z475">
        <f>DD475*(DI475+DJ475)/1000</f>
        <v>0</v>
      </c>
      <c r="AA475">
        <f>0.61365*exp(17.502*DK475/(240.97+DK475))</f>
        <v>0</v>
      </c>
      <c r="AB475">
        <f>(X475-DD475*(DI475+DJ475)/1000)</f>
        <v>0</v>
      </c>
      <c r="AC475">
        <f>(-J475*44100)</f>
        <v>0</v>
      </c>
      <c r="AD475">
        <f>2*29.3*R475*0.92*(DK475-W475)</f>
        <v>0</v>
      </c>
      <c r="AE475">
        <f>2*0.95*5.67E-8*(((DK475+$B$7)+273)^4-(W475+273)^4)</f>
        <v>0</v>
      </c>
      <c r="AF475">
        <f>U475+AE475+AC475+AD475</f>
        <v>0</v>
      </c>
      <c r="AG475">
        <f>DH475*AU475*(DC475-DB475*(1000-AU475*DE475)/(1000-AU475*DD475))/(100*CV475)</f>
        <v>0</v>
      </c>
      <c r="AH475">
        <f>1000*DH475*AU475*(DD475-DE475)/(100*CV475*(1000-AU475*DD475))</f>
        <v>0</v>
      </c>
      <c r="AI475">
        <f>(AJ475 - AK475 - DI475*1E3/(8.314*(DK475+273.15)) * AM475/DH475 * AL475) * DH475/(100*CV475) * (1000 - DE475)/1000</f>
        <v>0</v>
      </c>
      <c r="AJ475">
        <v>1257.81288953705</v>
      </c>
      <c r="AK475">
        <v>1199.60915151515</v>
      </c>
      <c r="AL475">
        <v>3.48370502984371</v>
      </c>
      <c r="AM475">
        <v>66.0504921813524</v>
      </c>
      <c r="AN475">
        <f>(AP475 - AO475 + DI475*1E3/(8.314*(DK475+273.15)) * AR475/DH475 * AQ475) * DH475/(100*CV475) * 1000/(1000 - AP475)</f>
        <v>0</v>
      </c>
      <c r="AO475">
        <v>18.6410497464935</v>
      </c>
      <c r="AP475">
        <v>25.1630776223776</v>
      </c>
      <c r="AQ475">
        <v>0.000651305785127236</v>
      </c>
      <c r="AR475">
        <v>92.47</v>
      </c>
      <c r="AS475">
        <v>0</v>
      </c>
      <c r="AT475">
        <v>0</v>
      </c>
      <c r="AU475">
        <f>IF(AS475*$H$13&gt;=AW475,1.0,(AW475/(AW475-AS475*$H$13)))</f>
        <v>0</v>
      </c>
      <c r="AV475">
        <f>(AU475-1)*100</f>
        <v>0</v>
      </c>
      <c r="AW475">
        <f>MAX(0,($B$13+$C$13*DP475)/(1+$D$13*DP475)*DI475/(DK475+273)*$E$13)</f>
        <v>0</v>
      </c>
      <c r="AX475" t="s">
        <v>418</v>
      </c>
      <c r="AY475" t="s">
        <v>418</v>
      </c>
      <c r="AZ475">
        <v>0</v>
      </c>
      <c r="BA475">
        <v>0</v>
      </c>
      <c r="BB475">
        <f>1-AZ475/BA475</f>
        <v>0</v>
      </c>
      <c r="BC475">
        <v>0</v>
      </c>
      <c r="BD475" t="s">
        <v>418</v>
      </c>
      <c r="BE475" t="s">
        <v>418</v>
      </c>
      <c r="BF475">
        <v>0</v>
      </c>
      <c r="BG475">
        <v>0</v>
      </c>
      <c r="BH475">
        <f>1-BF475/BG475</f>
        <v>0</v>
      </c>
      <c r="BI475">
        <v>0.5</v>
      </c>
      <c r="BJ475">
        <f>CS475</f>
        <v>0</v>
      </c>
      <c r="BK475">
        <f>L475</f>
        <v>0</v>
      </c>
      <c r="BL475">
        <f>BH475*BI475*BJ475</f>
        <v>0</v>
      </c>
      <c r="BM475">
        <f>(BK475-BC475)/BJ475</f>
        <v>0</v>
      </c>
      <c r="BN475">
        <f>(BA475-BG475)/BG475</f>
        <v>0</v>
      </c>
      <c r="BO475">
        <f>AZ475/(BB475+AZ475/BG475)</f>
        <v>0</v>
      </c>
      <c r="BP475" t="s">
        <v>418</v>
      </c>
      <c r="BQ475">
        <v>0</v>
      </c>
      <c r="BR475">
        <f>IF(BQ475&lt;&gt;0, BQ475, BO475)</f>
        <v>0</v>
      </c>
      <c r="BS475">
        <f>1-BR475/BG475</f>
        <v>0</v>
      </c>
      <c r="BT475">
        <f>(BG475-BF475)/(BG475-BR475)</f>
        <v>0</v>
      </c>
      <c r="BU475">
        <f>(BA475-BG475)/(BA475-BR475)</f>
        <v>0</v>
      </c>
      <c r="BV475">
        <f>(BG475-BF475)/(BG475-AZ475)</f>
        <v>0</v>
      </c>
      <c r="BW475">
        <f>(BA475-BG475)/(BA475-AZ475)</f>
        <v>0</v>
      </c>
      <c r="BX475">
        <f>(BT475*BR475/BF475)</f>
        <v>0</v>
      </c>
      <c r="BY475">
        <f>(1-BX475)</f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f>$B$11*DQ475+$C$11*DR475+$F$11*EC475*(1-EF475)</f>
        <v>0</v>
      </c>
      <c r="CS475">
        <f>CR475*CT475</f>
        <v>0</v>
      </c>
      <c r="CT475">
        <f>($B$11*$D$9+$C$11*$D$9+$F$11*((EP475+EH475)/MAX(EP475+EH475+EQ475, 0.1)*$I$9+EQ475/MAX(EP475+EH475+EQ475, 0.1)*$J$9))/($B$11+$C$11+$F$11)</f>
        <v>0</v>
      </c>
      <c r="CU475">
        <f>($B$11*$K$9+$C$11*$K$9+$F$11*((EP475+EH475)/MAX(EP475+EH475+EQ475, 0.1)*$P$9+EQ475/MAX(EP475+EH475+EQ475, 0.1)*$Q$9))/($B$11+$C$11+$F$11)</f>
        <v>0</v>
      </c>
      <c r="CV475">
        <v>6</v>
      </c>
      <c r="CW475">
        <v>0.5</v>
      </c>
      <c r="CX475" t="s">
        <v>419</v>
      </c>
      <c r="CY475">
        <v>2</v>
      </c>
      <c r="CZ475" t="b">
        <v>1</v>
      </c>
      <c r="DA475">
        <v>1659029894.35</v>
      </c>
      <c r="DB475">
        <v>1145.04607142857</v>
      </c>
      <c r="DC475">
        <v>1217.44142857143</v>
      </c>
      <c r="DD475">
        <v>25.1589892857143</v>
      </c>
      <c r="DE475">
        <v>18.648975</v>
      </c>
      <c r="DF475">
        <v>1134.36035714286</v>
      </c>
      <c r="DG475">
        <v>24.6372392857143</v>
      </c>
      <c r="DH475">
        <v>500.033178571429</v>
      </c>
      <c r="DI475">
        <v>90.3616071428571</v>
      </c>
      <c r="DJ475">
        <v>0.0465466214285714</v>
      </c>
      <c r="DK475">
        <v>27.3609142857143</v>
      </c>
      <c r="DL475">
        <v>27.5275607142857</v>
      </c>
      <c r="DM475">
        <v>999.9</v>
      </c>
      <c r="DN475">
        <v>0</v>
      </c>
      <c r="DO475">
        <v>0</v>
      </c>
      <c r="DP475">
        <v>9996.60714285714</v>
      </c>
      <c r="DQ475">
        <v>0</v>
      </c>
      <c r="DR475">
        <v>17.9696678571429</v>
      </c>
      <c r="DS475">
        <v>-72.3948678571429</v>
      </c>
      <c r="DT475">
        <v>1174.59857142857</v>
      </c>
      <c r="DU475">
        <v>1240.57678571429</v>
      </c>
      <c r="DV475">
        <v>6.51001571428571</v>
      </c>
      <c r="DW475">
        <v>1217.44142857143</v>
      </c>
      <c r="DX475">
        <v>18.648975</v>
      </c>
      <c r="DY475">
        <v>2.27340714285714</v>
      </c>
      <c r="DZ475">
        <v>1.68515142857143</v>
      </c>
      <c r="EA475">
        <v>19.4891964285714</v>
      </c>
      <c r="EB475">
        <v>14.7603178571429</v>
      </c>
      <c r="EC475">
        <v>1999.98857142857</v>
      </c>
      <c r="ED475">
        <v>0.980000285714286</v>
      </c>
      <c r="EE475">
        <v>0.0199998642857143</v>
      </c>
      <c r="EF475">
        <v>0</v>
      </c>
      <c r="EG475">
        <v>819.797107142857</v>
      </c>
      <c r="EH475">
        <v>5.00063</v>
      </c>
      <c r="EI475">
        <v>16179.4392857143</v>
      </c>
      <c r="EJ475">
        <v>17256.8178571429</v>
      </c>
      <c r="EK475">
        <v>38.5</v>
      </c>
      <c r="EL475">
        <v>38.562</v>
      </c>
      <c r="EM475">
        <v>38</v>
      </c>
      <c r="EN475">
        <v>37.875</v>
      </c>
      <c r="EO475">
        <v>39.5</v>
      </c>
      <c r="EP475">
        <v>1955.09071428571</v>
      </c>
      <c r="EQ475">
        <v>39.8964285714286</v>
      </c>
      <c r="ER475">
        <v>0</v>
      </c>
      <c r="ES475">
        <v>1659029901.1</v>
      </c>
      <c r="ET475">
        <v>0</v>
      </c>
      <c r="EU475">
        <v>819.73364</v>
      </c>
      <c r="EV475">
        <v>-5.45184616754677</v>
      </c>
      <c r="EW475">
        <v>-110.861538677507</v>
      </c>
      <c r="EX475">
        <v>16178.444</v>
      </c>
      <c r="EY475">
        <v>15</v>
      </c>
      <c r="EZ475">
        <v>0</v>
      </c>
      <c r="FA475" t="s">
        <v>420</v>
      </c>
      <c r="FB475">
        <v>1657551626.5</v>
      </c>
      <c r="FC475">
        <v>1657551629</v>
      </c>
      <c r="FD475">
        <v>0</v>
      </c>
      <c r="FE475">
        <v>0.403</v>
      </c>
      <c r="FF475">
        <v>0.009</v>
      </c>
      <c r="FG475">
        <v>9.41</v>
      </c>
      <c r="FH475">
        <v>0.087</v>
      </c>
      <c r="FI475">
        <v>417</v>
      </c>
      <c r="FJ475">
        <v>17</v>
      </c>
      <c r="FK475">
        <v>1.61</v>
      </c>
      <c r="FL475">
        <v>0.59</v>
      </c>
      <c r="FM475">
        <v>-72.177056097561</v>
      </c>
      <c r="FN475">
        <v>-2.12456445993037</v>
      </c>
      <c r="FO475">
        <v>0.509991229503154</v>
      </c>
      <c r="FP475">
        <v>0</v>
      </c>
      <c r="FQ475">
        <v>820.169823529412</v>
      </c>
      <c r="FR475">
        <v>-5.72415585062012</v>
      </c>
      <c r="FS475">
        <v>0.602480288698213</v>
      </c>
      <c r="FT475">
        <v>0</v>
      </c>
      <c r="FU475">
        <v>6.51160365853659</v>
      </c>
      <c r="FV475">
        <v>-0.00706494773518442</v>
      </c>
      <c r="FW475">
        <v>0.0142162481339259</v>
      </c>
      <c r="FX475">
        <v>1</v>
      </c>
      <c r="FY475">
        <v>1</v>
      </c>
      <c r="FZ475">
        <v>3</v>
      </c>
      <c r="GA475" t="s">
        <v>421</v>
      </c>
      <c r="GB475">
        <v>2.97389</v>
      </c>
      <c r="GC475">
        <v>2.70066</v>
      </c>
      <c r="GD475">
        <v>0.183736</v>
      </c>
      <c r="GE475">
        <v>0.191522</v>
      </c>
      <c r="GF475">
        <v>0.106474</v>
      </c>
      <c r="GG475">
        <v>0.0872863</v>
      </c>
      <c r="GH475">
        <v>31780</v>
      </c>
      <c r="GI475">
        <v>34417.7</v>
      </c>
      <c r="GJ475">
        <v>35280.1</v>
      </c>
      <c r="GK475">
        <v>38607.9</v>
      </c>
      <c r="GL475">
        <v>44695.3</v>
      </c>
      <c r="GM475">
        <v>50896.9</v>
      </c>
      <c r="GN475">
        <v>55150.9</v>
      </c>
      <c r="GO475">
        <v>61926.4</v>
      </c>
      <c r="GP475">
        <v>1.9886</v>
      </c>
      <c r="GQ475">
        <v>1.8468</v>
      </c>
      <c r="GR475">
        <v>0.137985</v>
      </c>
      <c r="GS475">
        <v>0</v>
      </c>
      <c r="GT475">
        <v>25.2799</v>
      </c>
      <c r="GU475">
        <v>999.9</v>
      </c>
      <c r="GV475">
        <v>55.073</v>
      </c>
      <c r="GW475">
        <v>29.275</v>
      </c>
      <c r="GX475">
        <v>24.9046</v>
      </c>
      <c r="GY475">
        <v>56.3455</v>
      </c>
      <c r="GZ475">
        <v>43.109</v>
      </c>
      <c r="HA475">
        <v>1</v>
      </c>
      <c r="HB475">
        <v>-0.0363008</v>
      </c>
      <c r="HC475">
        <v>0.170153</v>
      </c>
      <c r="HD475">
        <v>20.1135</v>
      </c>
      <c r="HE475">
        <v>5.19932</v>
      </c>
      <c r="HF475">
        <v>12.004</v>
      </c>
      <c r="HG475">
        <v>4.9752</v>
      </c>
      <c r="HH475">
        <v>3.2936</v>
      </c>
      <c r="HI475">
        <v>9999</v>
      </c>
      <c r="HJ475">
        <v>9999</v>
      </c>
      <c r="HK475">
        <v>9999</v>
      </c>
      <c r="HL475">
        <v>629.4</v>
      </c>
      <c r="HM475">
        <v>1.86316</v>
      </c>
      <c r="HN475">
        <v>1.86801</v>
      </c>
      <c r="HO475">
        <v>1.86783</v>
      </c>
      <c r="HP475">
        <v>1.86899</v>
      </c>
      <c r="HQ475">
        <v>1.86981</v>
      </c>
      <c r="HR475">
        <v>1.86587</v>
      </c>
      <c r="HS475">
        <v>1.86691</v>
      </c>
      <c r="HT475">
        <v>1.86829</v>
      </c>
      <c r="HU475">
        <v>5</v>
      </c>
      <c r="HV475">
        <v>0</v>
      </c>
      <c r="HW475">
        <v>0</v>
      </c>
      <c r="HX475">
        <v>0</v>
      </c>
      <c r="HY475" t="s">
        <v>422</v>
      </c>
      <c r="HZ475" t="s">
        <v>423</v>
      </c>
      <c r="IA475" t="s">
        <v>424</v>
      </c>
      <c r="IB475" t="s">
        <v>424</v>
      </c>
      <c r="IC475" t="s">
        <v>424</v>
      </c>
      <c r="ID475" t="s">
        <v>424</v>
      </c>
      <c r="IE475">
        <v>0</v>
      </c>
      <c r="IF475">
        <v>100</v>
      </c>
      <c r="IG475">
        <v>100</v>
      </c>
      <c r="IH475">
        <v>10.83</v>
      </c>
      <c r="II475">
        <v>0.5217</v>
      </c>
      <c r="IJ475">
        <v>4.02706509432224</v>
      </c>
      <c r="IK475">
        <v>0.00601174518973114</v>
      </c>
      <c r="IL475">
        <v>2.77886958061485e-07</v>
      </c>
      <c r="IM475">
        <v>-3.54636231360687e-10</v>
      </c>
      <c r="IN475">
        <v>-0.0404303883988718</v>
      </c>
      <c r="IO475">
        <v>-0.0177815531441476</v>
      </c>
      <c r="IP475">
        <v>0.00205572605671414</v>
      </c>
      <c r="IQ475">
        <v>-1.65519735432211e-05</v>
      </c>
      <c r="IR475">
        <v>-4</v>
      </c>
      <c r="IS475">
        <v>1848</v>
      </c>
      <c r="IT475">
        <v>1</v>
      </c>
      <c r="IU475">
        <v>25</v>
      </c>
      <c r="IV475">
        <v>24637.9</v>
      </c>
      <c r="IW475">
        <v>24637.9</v>
      </c>
      <c r="IX475">
        <v>2.47192</v>
      </c>
      <c r="IY475">
        <v>2.59277</v>
      </c>
      <c r="IZ475">
        <v>1.54785</v>
      </c>
      <c r="JA475">
        <v>2.30347</v>
      </c>
      <c r="JB475">
        <v>1.34644</v>
      </c>
      <c r="JC475">
        <v>2.40479</v>
      </c>
      <c r="JD475">
        <v>33.6029</v>
      </c>
      <c r="JE475">
        <v>24.2188</v>
      </c>
      <c r="JF475">
        <v>18</v>
      </c>
      <c r="JG475">
        <v>503.112</v>
      </c>
      <c r="JH475">
        <v>411.583</v>
      </c>
      <c r="JI475">
        <v>24.9999</v>
      </c>
      <c r="JJ475">
        <v>26.7387</v>
      </c>
      <c r="JK475">
        <v>30.0002</v>
      </c>
      <c r="JL475">
        <v>26.6703</v>
      </c>
      <c r="JM475">
        <v>26.6109</v>
      </c>
      <c r="JN475">
        <v>49.5151</v>
      </c>
      <c r="JO475">
        <v>31.3678</v>
      </c>
      <c r="JP475">
        <v>70.3295</v>
      </c>
      <c r="JQ475">
        <v>25</v>
      </c>
      <c r="JR475">
        <v>1255.52</v>
      </c>
      <c r="JS475">
        <v>18.7061</v>
      </c>
      <c r="JT475">
        <v>102.305</v>
      </c>
      <c r="JU475">
        <v>103.077</v>
      </c>
    </row>
    <row r="476" spans="1:281">
      <c r="A476">
        <v>460</v>
      </c>
      <c r="B476">
        <v>1659029907.1</v>
      </c>
      <c r="C476">
        <v>6224</v>
      </c>
      <c r="D476" t="s">
        <v>1348</v>
      </c>
      <c r="E476" t="s">
        <v>1349</v>
      </c>
      <c r="F476">
        <v>5</v>
      </c>
      <c r="G476" t="s">
        <v>1199</v>
      </c>
      <c r="H476" t="s">
        <v>417</v>
      </c>
      <c r="I476">
        <v>1659029899.61852</v>
      </c>
      <c r="J476">
        <f>(K476)/1000</f>
        <v>0</v>
      </c>
      <c r="K476">
        <f>IF(CZ476, AN476, AH476)</f>
        <v>0</v>
      </c>
      <c r="L476">
        <f>IF(CZ476, AI476, AG476)</f>
        <v>0</v>
      </c>
      <c r="M476">
        <f>DB476 - IF(AU476&gt;1, L476*CV476*100.0/(AW476*DP476), 0)</f>
        <v>0</v>
      </c>
      <c r="N476">
        <f>((T476-J476/2)*M476-L476)/(T476+J476/2)</f>
        <v>0</v>
      </c>
      <c r="O476">
        <f>N476*(DI476+DJ476)/1000.0</f>
        <v>0</v>
      </c>
      <c r="P476">
        <f>(DB476 - IF(AU476&gt;1, L476*CV476*100.0/(AW476*DP476), 0))*(DI476+DJ476)/1000.0</f>
        <v>0</v>
      </c>
      <c r="Q476">
        <f>2.0/((1/S476-1/R476)+SIGN(S476)*SQRT((1/S476-1/R476)*(1/S476-1/R476) + 4*CW476/((CW476+1)*(CW476+1))*(2*1/S476*1/R476-1/R476*1/R476)))</f>
        <v>0</v>
      </c>
      <c r="R476">
        <f>IF(LEFT(CX476,1)&lt;&gt;"0",IF(LEFT(CX476,1)="1",3.0,CY476),$D$5+$E$5*(DP476*DI476/($K$5*1000))+$F$5*(DP476*DI476/($K$5*1000))*MAX(MIN(CV476,$J$5),$I$5)*MAX(MIN(CV476,$J$5),$I$5)+$G$5*MAX(MIN(CV476,$J$5),$I$5)*(DP476*DI476/($K$5*1000))+$H$5*(DP476*DI476/($K$5*1000))*(DP476*DI476/($K$5*1000)))</f>
        <v>0</v>
      </c>
      <c r="S476">
        <f>J476*(1000-(1000*0.61365*exp(17.502*W476/(240.97+W476))/(DI476+DJ476)+DD476)/2)/(1000*0.61365*exp(17.502*W476/(240.97+W476))/(DI476+DJ476)-DD476)</f>
        <v>0</v>
      </c>
      <c r="T476">
        <f>1/((CW476+1)/(Q476/1.6)+1/(R476/1.37)) + CW476/((CW476+1)/(Q476/1.6) + CW476/(R476/1.37))</f>
        <v>0</v>
      </c>
      <c r="U476">
        <f>(CR476*CU476)</f>
        <v>0</v>
      </c>
      <c r="V476">
        <f>(DK476+(U476+2*0.95*5.67E-8*(((DK476+$B$7)+273)^4-(DK476+273)^4)-44100*J476)/(1.84*29.3*R476+8*0.95*5.67E-8*(DK476+273)^3))</f>
        <v>0</v>
      </c>
      <c r="W476">
        <f>($C$7*DL476+$D$7*DM476+$E$7*V476)</f>
        <v>0</v>
      </c>
      <c r="X476">
        <f>0.61365*exp(17.502*W476/(240.97+W476))</f>
        <v>0</v>
      </c>
      <c r="Y476">
        <f>(Z476/AA476*100)</f>
        <v>0</v>
      </c>
      <c r="Z476">
        <f>DD476*(DI476+DJ476)/1000</f>
        <v>0</v>
      </c>
      <c r="AA476">
        <f>0.61365*exp(17.502*DK476/(240.97+DK476))</f>
        <v>0</v>
      </c>
      <c r="AB476">
        <f>(X476-DD476*(DI476+DJ476)/1000)</f>
        <v>0</v>
      </c>
      <c r="AC476">
        <f>(-J476*44100)</f>
        <v>0</v>
      </c>
      <c r="AD476">
        <f>2*29.3*R476*0.92*(DK476-W476)</f>
        <v>0</v>
      </c>
      <c r="AE476">
        <f>2*0.95*5.67E-8*(((DK476+$B$7)+273)^4-(W476+273)^4)</f>
        <v>0</v>
      </c>
      <c r="AF476">
        <f>U476+AE476+AC476+AD476</f>
        <v>0</v>
      </c>
      <c r="AG476">
        <f>DH476*AU476*(DC476-DB476*(1000-AU476*DE476)/(1000-AU476*DD476))/(100*CV476)</f>
        <v>0</v>
      </c>
      <c r="AH476">
        <f>1000*DH476*AU476*(DD476-DE476)/(100*CV476*(1000-AU476*DD476))</f>
        <v>0</v>
      </c>
      <c r="AI476">
        <f>(AJ476 - AK476 - DI476*1E3/(8.314*(DK476+273.15)) * AM476/DH476 * AL476) * DH476/(100*CV476) * (1000 - DE476)/1000</f>
        <v>0</v>
      </c>
      <c r="AJ476">
        <v>1274.64377714455</v>
      </c>
      <c r="AK476">
        <v>1216.90872727273</v>
      </c>
      <c r="AL476">
        <v>3.41843139857075</v>
      </c>
      <c r="AM476">
        <v>66.0504921813524</v>
      </c>
      <c r="AN476">
        <f>(AP476 - AO476 + DI476*1E3/(8.314*(DK476+273.15)) * AR476/DH476 * AQ476) * DH476/(100*CV476) * 1000/(1000 - AP476)</f>
        <v>0</v>
      </c>
      <c r="AO476">
        <v>18.6233951688312</v>
      </c>
      <c r="AP476">
        <v>25.1576615384615</v>
      </c>
      <c r="AQ476">
        <v>-0.000885777777774738</v>
      </c>
      <c r="AR476">
        <v>92.47</v>
      </c>
      <c r="AS476">
        <v>0</v>
      </c>
      <c r="AT476">
        <v>0</v>
      </c>
      <c r="AU476">
        <f>IF(AS476*$H$13&gt;=AW476,1.0,(AW476/(AW476-AS476*$H$13)))</f>
        <v>0</v>
      </c>
      <c r="AV476">
        <f>(AU476-1)*100</f>
        <v>0</v>
      </c>
      <c r="AW476">
        <f>MAX(0,($B$13+$C$13*DP476)/(1+$D$13*DP476)*DI476/(DK476+273)*$E$13)</f>
        <v>0</v>
      </c>
      <c r="AX476" t="s">
        <v>418</v>
      </c>
      <c r="AY476" t="s">
        <v>418</v>
      </c>
      <c r="AZ476">
        <v>0</v>
      </c>
      <c r="BA476">
        <v>0</v>
      </c>
      <c r="BB476">
        <f>1-AZ476/BA476</f>
        <v>0</v>
      </c>
      <c r="BC476">
        <v>0</v>
      </c>
      <c r="BD476" t="s">
        <v>418</v>
      </c>
      <c r="BE476" t="s">
        <v>418</v>
      </c>
      <c r="BF476">
        <v>0</v>
      </c>
      <c r="BG476">
        <v>0</v>
      </c>
      <c r="BH476">
        <f>1-BF476/BG476</f>
        <v>0</v>
      </c>
      <c r="BI476">
        <v>0.5</v>
      </c>
      <c r="BJ476">
        <f>CS476</f>
        <v>0</v>
      </c>
      <c r="BK476">
        <f>L476</f>
        <v>0</v>
      </c>
      <c r="BL476">
        <f>BH476*BI476*BJ476</f>
        <v>0</v>
      </c>
      <c r="BM476">
        <f>(BK476-BC476)/BJ476</f>
        <v>0</v>
      </c>
      <c r="BN476">
        <f>(BA476-BG476)/BG476</f>
        <v>0</v>
      </c>
      <c r="BO476">
        <f>AZ476/(BB476+AZ476/BG476)</f>
        <v>0</v>
      </c>
      <c r="BP476" t="s">
        <v>418</v>
      </c>
      <c r="BQ476">
        <v>0</v>
      </c>
      <c r="BR476">
        <f>IF(BQ476&lt;&gt;0, BQ476, BO476)</f>
        <v>0</v>
      </c>
      <c r="BS476">
        <f>1-BR476/BG476</f>
        <v>0</v>
      </c>
      <c r="BT476">
        <f>(BG476-BF476)/(BG476-BR476)</f>
        <v>0</v>
      </c>
      <c r="BU476">
        <f>(BA476-BG476)/(BA476-BR476)</f>
        <v>0</v>
      </c>
      <c r="BV476">
        <f>(BG476-BF476)/(BG476-AZ476)</f>
        <v>0</v>
      </c>
      <c r="BW476">
        <f>(BA476-BG476)/(BA476-AZ476)</f>
        <v>0</v>
      </c>
      <c r="BX476">
        <f>(BT476*BR476/BF476)</f>
        <v>0</v>
      </c>
      <c r="BY476">
        <f>(1-BX476)</f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f>$B$11*DQ476+$C$11*DR476+$F$11*EC476*(1-EF476)</f>
        <v>0</v>
      </c>
      <c r="CS476">
        <f>CR476*CT476</f>
        <v>0</v>
      </c>
      <c r="CT476">
        <f>($B$11*$D$9+$C$11*$D$9+$F$11*((EP476+EH476)/MAX(EP476+EH476+EQ476, 0.1)*$I$9+EQ476/MAX(EP476+EH476+EQ476, 0.1)*$J$9))/($B$11+$C$11+$F$11)</f>
        <v>0</v>
      </c>
      <c r="CU476">
        <f>($B$11*$K$9+$C$11*$K$9+$F$11*((EP476+EH476)/MAX(EP476+EH476+EQ476, 0.1)*$P$9+EQ476/MAX(EP476+EH476+EQ476, 0.1)*$Q$9))/($B$11+$C$11+$F$11)</f>
        <v>0</v>
      </c>
      <c r="CV476">
        <v>6</v>
      </c>
      <c r="CW476">
        <v>0.5</v>
      </c>
      <c r="CX476" t="s">
        <v>419</v>
      </c>
      <c r="CY476">
        <v>2</v>
      </c>
      <c r="CZ476" t="b">
        <v>1</v>
      </c>
      <c r="DA476">
        <v>1659029899.61852</v>
      </c>
      <c r="DB476">
        <v>1162.81777777778</v>
      </c>
      <c r="DC476">
        <v>1235.03185185185</v>
      </c>
      <c r="DD476">
        <v>25.1611185185185</v>
      </c>
      <c r="DE476">
        <v>18.6390962962963</v>
      </c>
      <c r="DF476">
        <v>1152.03962962963</v>
      </c>
      <c r="DG476">
        <v>24.6392592592593</v>
      </c>
      <c r="DH476">
        <v>500.024</v>
      </c>
      <c r="DI476">
        <v>90.3612925925926</v>
      </c>
      <c r="DJ476">
        <v>0.0467770851851852</v>
      </c>
      <c r="DK476">
        <v>27.3597962962963</v>
      </c>
      <c r="DL476">
        <v>27.5342</v>
      </c>
      <c r="DM476">
        <v>999.9</v>
      </c>
      <c r="DN476">
        <v>0</v>
      </c>
      <c r="DO476">
        <v>0</v>
      </c>
      <c r="DP476">
        <v>9982.77777777778</v>
      </c>
      <c r="DQ476">
        <v>0</v>
      </c>
      <c r="DR476">
        <v>18.0079814814815</v>
      </c>
      <c r="DS476">
        <v>-72.2137777777778</v>
      </c>
      <c r="DT476">
        <v>1192.83222222222</v>
      </c>
      <c r="DU476">
        <v>1258.48925925926</v>
      </c>
      <c r="DV476">
        <v>6.52203</v>
      </c>
      <c r="DW476">
        <v>1235.03185185185</v>
      </c>
      <c r="DX476">
        <v>18.6390962962963</v>
      </c>
      <c r="DY476">
        <v>2.27359111111111</v>
      </c>
      <c r="DZ476">
        <v>1.68425148148148</v>
      </c>
      <c r="EA476">
        <v>19.4905037037037</v>
      </c>
      <c r="EB476">
        <v>14.752037037037</v>
      </c>
      <c r="EC476">
        <v>1999.97814814815</v>
      </c>
      <c r="ED476">
        <v>0.979999666666667</v>
      </c>
      <c r="EE476">
        <v>0.0200005222222222</v>
      </c>
      <c r="EF476">
        <v>0</v>
      </c>
      <c r="EG476">
        <v>819.353407407407</v>
      </c>
      <c r="EH476">
        <v>5.00063</v>
      </c>
      <c r="EI476">
        <v>16169.9777777778</v>
      </c>
      <c r="EJ476">
        <v>17256.7222222222</v>
      </c>
      <c r="EK476">
        <v>38.5</v>
      </c>
      <c r="EL476">
        <v>38.562</v>
      </c>
      <c r="EM476">
        <v>38</v>
      </c>
      <c r="EN476">
        <v>37.875</v>
      </c>
      <c r="EO476">
        <v>39.5</v>
      </c>
      <c r="EP476">
        <v>1955.07777777778</v>
      </c>
      <c r="EQ476">
        <v>39.8977777777778</v>
      </c>
      <c r="ER476">
        <v>0</v>
      </c>
      <c r="ES476">
        <v>1659029905.9</v>
      </c>
      <c r="ET476">
        <v>0</v>
      </c>
      <c r="EU476">
        <v>819.34264</v>
      </c>
      <c r="EV476">
        <v>-5.40030768595403</v>
      </c>
      <c r="EW476">
        <v>-103.561538371153</v>
      </c>
      <c r="EX476">
        <v>16169.716</v>
      </c>
      <c r="EY476">
        <v>15</v>
      </c>
      <c r="EZ476">
        <v>0</v>
      </c>
      <c r="FA476" t="s">
        <v>420</v>
      </c>
      <c r="FB476">
        <v>1657551626.5</v>
      </c>
      <c r="FC476">
        <v>1657551629</v>
      </c>
      <c r="FD476">
        <v>0</v>
      </c>
      <c r="FE476">
        <v>0.403</v>
      </c>
      <c r="FF476">
        <v>0.009</v>
      </c>
      <c r="FG476">
        <v>9.41</v>
      </c>
      <c r="FH476">
        <v>0.087</v>
      </c>
      <c r="FI476">
        <v>417</v>
      </c>
      <c r="FJ476">
        <v>17</v>
      </c>
      <c r="FK476">
        <v>1.61</v>
      </c>
      <c r="FL476">
        <v>0.59</v>
      </c>
      <c r="FM476">
        <v>-72.2530170731707</v>
      </c>
      <c r="FN476">
        <v>-1.35341184668997</v>
      </c>
      <c r="FO476">
        <v>0.593328759237049</v>
      </c>
      <c r="FP476">
        <v>0</v>
      </c>
      <c r="FQ476">
        <v>819.684735294118</v>
      </c>
      <c r="FR476">
        <v>-5.07720397561715</v>
      </c>
      <c r="FS476">
        <v>0.544120786159473</v>
      </c>
      <c r="FT476">
        <v>0</v>
      </c>
      <c r="FU476">
        <v>6.51481634146342</v>
      </c>
      <c r="FV476">
        <v>0.121640278745654</v>
      </c>
      <c r="FW476">
        <v>0.0172103736097111</v>
      </c>
      <c r="FX476">
        <v>0</v>
      </c>
      <c r="FY476">
        <v>0</v>
      </c>
      <c r="FZ476">
        <v>3</v>
      </c>
      <c r="GA476" t="s">
        <v>427</v>
      </c>
      <c r="GB476">
        <v>2.97368</v>
      </c>
      <c r="GC476">
        <v>2.69997</v>
      </c>
      <c r="GD476">
        <v>0.185372</v>
      </c>
      <c r="GE476">
        <v>0.19287</v>
      </c>
      <c r="GF476">
        <v>0.106467</v>
      </c>
      <c r="GG476">
        <v>0.0872866</v>
      </c>
      <c r="GH476">
        <v>31716.4</v>
      </c>
      <c r="GI476">
        <v>34360.1</v>
      </c>
      <c r="GJ476">
        <v>35280.3</v>
      </c>
      <c r="GK476">
        <v>38607.7</v>
      </c>
      <c r="GL476">
        <v>44695.4</v>
      </c>
      <c r="GM476">
        <v>50897.4</v>
      </c>
      <c r="GN476">
        <v>55150.5</v>
      </c>
      <c r="GO476">
        <v>61927</v>
      </c>
      <c r="GP476">
        <v>1.9884</v>
      </c>
      <c r="GQ476">
        <v>1.8466</v>
      </c>
      <c r="GR476">
        <v>0.137776</v>
      </c>
      <c r="GS476">
        <v>0</v>
      </c>
      <c r="GT476">
        <v>25.2778</v>
      </c>
      <c r="GU476">
        <v>999.9</v>
      </c>
      <c r="GV476">
        <v>55.048</v>
      </c>
      <c r="GW476">
        <v>29.275</v>
      </c>
      <c r="GX476">
        <v>24.8917</v>
      </c>
      <c r="GY476">
        <v>55.9355</v>
      </c>
      <c r="GZ476">
        <v>43.0168</v>
      </c>
      <c r="HA476">
        <v>1</v>
      </c>
      <c r="HB476">
        <v>-0.0364228</v>
      </c>
      <c r="HC476">
        <v>0.169499</v>
      </c>
      <c r="HD476">
        <v>20.1128</v>
      </c>
      <c r="HE476">
        <v>5.20052</v>
      </c>
      <c r="HF476">
        <v>12.004</v>
      </c>
      <c r="HG476">
        <v>4.9756</v>
      </c>
      <c r="HH476">
        <v>3.2938</v>
      </c>
      <c r="HI476">
        <v>9999</v>
      </c>
      <c r="HJ476">
        <v>9999</v>
      </c>
      <c r="HK476">
        <v>9999</v>
      </c>
      <c r="HL476">
        <v>629.4</v>
      </c>
      <c r="HM476">
        <v>1.86313</v>
      </c>
      <c r="HN476">
        <v>1.86798</v>
      </c>
      <c r="HO476">
        <v>1.86777</v>
      </c>
      <c r="HP476">
        <v>1.86899</v>
      </c>
      <c r="HQ476">
        <v>1.86981</v>
      </c>
      <c r="HR476">
        <v>1.86584</v>
      </c>
      <c r="HS476">
        <v>1.86691</v>
      </c>
      <c r="HT476">
        <v>1.86832</v>
      </c>
      <c r="HU476">
        <v>5</v>
      </c>
      <c r="HV476">
        <v>0</v>
      </c>
      <c r="HW476">
        <v>0</v>
      </c>
      <c r="HX476">
        <v>0</v>
      </c>
      <c r="HY476" t="s">
        <v>422</v>
      </c>
      <c r="HZ476" t="s">
        <v>423</v>
      </c>
      <c r="IA476" t="s">
        <v>424</v>
      </c>
      <c r="IB476" t="s">
        <v>424</v>
      </c>
      <c r="IC476" t="s">
        <v>424</v>
      </c>
      <c r="ID476" t="s">
        <v>424</v>
      </c>
      <c r="IE476">
        <v>0</v>
      </c>
      <c r="IF476">
        <v>100</v>
      </c>
      <c r="IG476">
        <v>100</v>
      </c>
      <c r="IH476">
        <v>10.91</v>
      </c>
      <c r="II476">
        <v>0.5216</v>
      </c>
      <c r="IJ476">
        <v>4.02706509432224</v>
      </c>
      <c r="IK476">
        <v>0.00601174518973114</v>
      </c>
      <c r="IL476">
        <v>2.77886958061485e-07</v>
      </c>
      <c r="IM476">
        <v>-3.54636231360687e-10</v>
      </c>
      <c r="IN476">
        <v>-0.0404303883988718</v>
      </c>
      <c r="IO476">
        <v>-0.0177815531441476</v>
      </c>
      <c r="IP476">
        <v>0.00205572605671414</v>
      </c>
      <c r="IQ476">
        <v>-1.65519735432211e-05</v>
      </c>
      <c r="IR476">
        <v>-4</v>
      </c>
      <c r="IS476">
        <v>1848</v>
      </c>
      <c r="IT476">
        <v>1</v>
      </c>
      <c r="IU476">
        <v>25</v>
      </c>
      <c r="IV476">
        <v>24638</v>
      </c>
      <c r="IW476">
        <v>24638</v>
      </c>
      <c r="IX476">
        <v>2.49634</v>
      </c>
      <c r="IY476">
        <v>2.60376</v>
      </c>
      <c r="IZ476">
        <v>1.54785</v>
      </c>
      <c r="JA476">
        <v>2.30347</v>
      </c>
      <c r="JB476">
        <v>1.34644</v>
      </c>
      <c r="JC476">
        <v>2.31934</v>
      </c>
      <c r="JD476">
        <v>33.6029</v>
      </c>
      <c r="JE476">
        <v>24.2101</v>
      </c>
      <c r="JF476">
        <v>18</v>
      </c>
      <c r="JG476">
        <v>502.991</v>
      </c>
      <c r="JH476">
        <v>411.47</v>
      </c>
      <c r="JI476">
        <v>24.9997</v>
      </c>
      <c r="JJ476">
        <v>26.7387</v>
      </c>
      <c r="JK476">
        <v>30.0001</v>
      </c>
      <c r="JL476">
        <v>26.6722</v>
      </c>
      <c r="JM476">
        <v>26.6109</v>
      </c>
      <c r="JN476">
        <v>50.0765</v>
      </c>
      <c r="JO476">
        <v>31.3678</v>
      </c>
      <c r="JP476">
        <v>70.3295</v>
      </c>
      <c r="JQ476">
        <v>25</v>
      </c>
      <c r="JR476">
        <v>1275.67</v>
      </c>
      <c r="JS476">
        <v>18.5426</v>
      </c>
      <c r="JT476">
        <v>102.305</v>
      </c>
      <c r="JU476">
        <v>103.077</v>
      </c>
    </row>
    <row r="477" spans="1:281">
      <c r="A477">
        <v>461</v>
      </c>
      <c r="B477">
        <v>1659029912.1</v>
      </c>
      <c r="C477">
        <v>6229</v>
      </c>
      <c r="D477" t="s">
        <v>1350</v>
      </c>
      <c r="E477" t="s">
        <v>1351</v>
      </c>
      <c r="F477">
        <v>5</v>
      </c>
      <c r="G477" t="s">
        <v>1199</v>
      </c>
      <c r="H477" t="s">
        <v>417</v>
      </c>
      <c r="I477">
        <v>1659029904.33214</v>
      </c>
      <c r="J477">
        <f>(K477)/1000</f>
        <v>0</v>
      </c>
      <c r="K477">
        <f>IF(CZ477, AN477, AH477)</f>
        <v>0</v>
      </c>
      <c r="L477">
        <f>IF(CZ477, AI477, AG477)</f>
        <v>0</v>
      </c>
      <c r="M477">
        <f>DB477 - IF(AU477&gt;1, L477*CV477*100.0/(AW477*DP477), 0)</f>
        <v>0</v>
      </c>
      <c r="N477">
        <f>((T477-J477/2)*M477-L477)/(T477+J477/2)</f>
        <v>0</v>
      </c>
      <c r="O477">
        <f>N477*(DI477+DJ477)/1000.0</f>
        <v>0</v>
      </c>
      <c r="P477">
        <f>(DB477 - IF(AU477&gt;1, L477*CV477*100.0/(AW477*DP477), 0))*(DI477+DJ477)/1000.0</f>
        <v>0</v>
      </c>
      <c r="Q477">
        <f>2.0/((1/S477-1/R477)+SIGN(S477)*SQRT((1/S477-1/R477)*(1/S477-1/R477) + 4*CW477/((CW477+1)*(CW477+1))*(2*1/S477*1/R477-1/R477*1/R477)))</f>
        <v>0</v>
      </c>
      <c r="R477">
        <f>IF(LEFT(CX477,1)&lt;&gt;"0",IF(LEFT(CX477,1)="1",3.0,CY477),$D$5+$E$5*(DP477*DI477/($K$5*1000))+$F$5*(DP477*DI477/($K$5*1000))*MAX(MIN(CV477,$J$5),$I$5)*MAX(MIN(CV477,$J$5),$I$5)+$G$5*MAX(MIN(CV477,$J$5),$I$5)*(DP477*DI477/($K$5*1000))+$H$5*(DP477*DI477/($K$5*1000))*(DP477*DI477/($K$5*1000)))</f>
        <v>0</v>
      </c>
      <c r="S477">
        <f>J477*(1000-(1000*0.61365*exp(17.502*W477/(240.97+W477))/(DI477+DJ477)+DD477)/2)/(1000*0.61365*exp(17.502*W477/(240.97+W477))/(DI477+DJ477)-DD477)</f>
        <v>0</v>
      </c>
      <c r="T477">
        <f>1/((CW477+1)/(Q477/1.6)+1/(R477/1.37)) + CW477/((CW477+1)/(Q477/1.6) + CW477/(R477/1.37))</f>
        <v>0</v>
      </c>
      <c r="U477">
        <f>(CR477*CU477)</f>
        <v>0</v>
      </c>
      <c r="V477">
        <f>(DK477+(U477+2*0.95*5.67E-8*(((DK477+$B$7)+273)^4-(DK477+273)^4)-44100*J477)/(1.84*29.3*R477+8*0.95*5.67E-8*(DK477+273)^3))</f>
        <v>0</v>
      </c>
      <c r="W477">
        <f>($C$7*DL477+$D$7*DM477+$E$7*V477)</f>
        <v>0</v>
      </c>
      <c r="X477">
        <f>0.61365*exp(17.502*W477/(240.97+W477))</f>
        <v>0</v>
      </c>
      <c r="Y477">
        <f>(Z477/AA477*100)</f>
        <v>0</v>
      </c>
      <c r="Z477">
        <f>DD477*(DI477+DJ477)/1000</f>
        <v>0</v>
      </c>
      <c r="AA477">
        <f>0.61365*exp(17.502*DK477/(240.97+DK477))</f>
        <v>0</v>
      </c>
      <c r="AB477">
        <f>(X477-DD477*(DI477+DJ477)/1000)</f>
        <v>0</v>
      </c>
      <c r="AC477">
        <f>(-J477*44100)</f>
        <v>0</v>
      </c>
      <c r="AD477">
        <f>2*29.3*R477*0.92*(DK477-W477)</f>
        <v>0</v>
      </c>
      <c r="AE477">
        <f>2*0.95*5.67E-8*(((DK477+$B$7)+273)^4-(W477+273)^4)</f>
        <v>0</v>
      </c>
      <c r="AF477">
        <f>U477+AE477+AC477+AD477</f>
        <v>0</v>
      </c>
      <c r="AG477">
        <f>DH477*AU477*(DC477-DB477*(1000-AU477*DE477)/(1000-AU477*DD477))/(100*CV477)</f>
        <v>0</v>
      </c>
      <c r="AH477">
        <f>1000*DH477*AU477*(DD477-DE477)/(100*CV477*(1000-AU477*DD477))</f>
        <v>0</v>
      </c>
      <c r="AI477">
        <f>(AJ477 - AK477 - DI477*1E3/(8.314*(DK477+273.15)) * AM477/DH477 * AL477) * DH477/(100*CV477) * (1000 - DE477)/1000</f>
        <v>0</v>
      </c>
      <c r="AJ477">
        <v>1291.78420934101</v>
      </c>
      <c r="AK477">
        <v>1233.85684848485</v>
      </c>
      <c r="AL477">
        <v>3.46480550296514</v>
      </c>
      <c r="AM477">
        <v>66.0504921813524</v>
      </c>
      <c r="AN477">
        <f>(AP477 - AO477 + DI477*1E3/(8.314*(DK477+273.15)) * AR477/DH477 * AQ477) * DH477/(100*CV477) * 1000/(1000 - AP477)</f>
        <v>0</v>
      </c>
      <c r="AO477">
        <v>18.6244922795671</v>
      </c>
      <c r="AP477">
        <v>25.1527405594406</v>
      </c>
      <c r="AQ477">
        <v>-0.000316099173551423</v>
      </c>
      <c r="AR477">
        <v>92.47</v>
      </c>
      <c r="AS477">
        <v>0</v>
      </c>
      <c r="AT477">
        <v>0</v>
      </c>
      <c r="AU477">
        <f>IF(AS477*$H$13&gt;=AW477,1.0,(AW477/(AW477-AS477*$H$13)))</f>
        <v>0</v>
      </c>
      <c r="AV477">
        <f>(AU477-1)*100</f>
        <v>0</v>
      </c>
      <c r="AW477">
        <f>MAX(0,($B$13+$C$13*DP477)/(1+$D$13*DP477)*DI477/(DK477+273)*$E$13)</f>
        <v>0</v>
      </c>
      <c r="AX477" t="s">
        <v>418</v>
      </c>
      <c r="AY477" t="s">
        <v>418</v>
      </c>
      <c r="AZ477">
        <v>0</v>
      </c>
      <c r="BA477">
        <v>0</v>
      </c>
      <c r="BB477">
        <f>1-AZ477/BA477</f>
        <v>0</v>
      </c>
      <c r="BC477">
        <v>0</v>
      </c>
      <c r="BD477" t="s">
        <v>418</v>
      </c>
      <c r="BE477" t="s">
        <v>418</v>
      </c>
      <c r="BF477">
        <v>0</v>
      </c>
      <c r="BG477">
        <v>0</v>
      </c>
      <c r="BH477">
        <f>1-BF477/BG477</f>
        <v>0</v>
      </c>
      <c r="BI477">
        <v>0.5</v>
      </c>
      <c r="BJ477">
        <f>CS477</f>
        <v>0</v>
      </c>
      <c r="BK477">
        <f>L477</f>
        <v>0</v>
      </c>
      <c r="BL477">
        <f>BH477*BI477*BJ477</f>
        <v>0</v>
      </c>
      <c r="BM477">
        <f>(BK477-BC477)/BJ477</f>
        <v>0</v>
      </c>
      <c r="BN477">
        <f>(BA477-BG477)/BG477</f>
        <v>0</v>
      </c>
      <c r="BO477">
        <f>AZ477/(BB477+AZ477/BG477)</f>
        <v>0</v>
      </c>
      <c r="BP477" t="s">
        <v>418</v>
      </c>
      <c r="BQ477">
        <v>0</v>
      </c>
      <c r="BR477">
        <f>IF(BQ477&lt;&gt;0, BQ477, BO477)</f>
        <v>0</v>
      </c>
      <c r="BS477">
        <f>1-BR477/BG477</f>
        <v>0</v>
      </c>
      <c r="BT477">
        <f>(BG477-BF477)/(BG477-BR477)</f>
        <v>0</v>
      </c>
      <c r="BU477">
        <f>(BA477-BG477)/(BA477-BR477)</f>
        <v>0</v>
      </c>
      <c r="BV477">
        <f>(BG477-BF477)/(BG477-AZ477)</f>
        <v>0</v>
      </c>
      <c r="BW477">
        <f>(BA477-BG477)/(BA477-AZ477)</f>
        <v>0</v>
      </c>
      <c r="BX477">
        <f>(BT477*BR477/BF477)</f>
        <v>0</v>
      </c>
      <c r="BY477">
        <f>(1-BX477)</f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f>$B$11*DQ477+$C$11*DR477+$F$11*EC477*(1-EF477)</f>
        <v>0</v>
      </c>
      <c r="CS477">
        <f>CR477*CT477</f>
        <v>0</v>
      </c>
      <c r="CT477">
        <f>($B$11*$D$9+$C$11*$D$9+$F$11*((EP477+EH477)/MAX(EP477+EH477+EQ477, 0.1)*$I$9+EQ477/MAX(EP477+EH477+EQ477, 0.1)*$J$9))/($B$11+$C$11+$F$11)</f>
        <v>0</v>
      </c>
      <c r="CU477">
        <f>($B$11*$K$9+$C$11*$K$9+$F$11*((EP477+EH477)/MAX(EP477+EH477+EQ477, 0.1)*$P$9+EQ477/MAX(EP477+EH477+EQ477, 0.1)*$Q$9))/($B$11+$C$11+$F$11)</f>
        <v>0</v>
      </c>
      <c r="CV477">
        <v>6</v>
      </c>
      <c r="CW477">
        <v>0.5</v>
      </c>
      <c r="CX477" t="s">
        <v>419</v>
      </c>
      <c r="CY477">
        <v>2</v>
      </c>
      <c r="CZ477" t="b">
        <v>1</v>
      </c>
      <c r="DA477">
        <v>1659029904.33214</v>
      </c>
      <c r="DB477">
        <v>1178.52857142857</v>
      </c>
      <c r="DC477">
        <v>1250.80964285714</v>
      </c>
      <c r="DD477">
        <v>25.1586035714286</v>
      </c>
      <c r="DE477">
        <v>18.6280035714286</v>
      </c>
      <c r="DF477">
        <v>1167.66821428571</v>
      </c>
      <c r="DG477">
        <v>24.6368714285714</v>
      </c>
      <c r="DH477">
        <v>500.065392857143</v>
      </c>
      <c r="DI477">
        <v>90.3613892857143</v>
      </c>
      <c r="DJ477">
        <v>0.0465068892857143</v>
      </c>
      <c r="DK477">
        <v>27.3575357142857</v>
      </c>
      <c r="DL477">
        <v>27.5371607142857</v>
      </c>
      <c r="DM477">
        <v>999.9</v>
      </c>
      <c r="DN477">
        <v>0</v>
      </c>
      <c r="DO477">
        <v>0</v>
      </c>
      <c r="DP477">
        <v>10003.2142857143</v>
      </c>
      <c r="DQ477">
        <v>0</v>
      </c>
      <c r="DR477">
        <v>18.03075</v>
      </c>
      <c r="DS477">
        <v>-72.2810892857143</v>
      </c>
      <c r="DT477">
        <v>1208.94464285714</v>
      </c>
      <c r="DU477">
        <v>1274.5525</v>
      </c>
      <c r="DV477">
        <v>6.53060428571429</v>
      </c>
      <c r="DW477">
        <v>1250.80964285714</v>
      </c>
      <c r="DX477">
        <v>18.6280035714286</v>
      </c>
      <c r="DY477">
        <v>2.27336642857143</v>
      </c>
      <c r="DZ477">
        <v>1.68325142857143</v>
      </c>
      <c r="EA477">
        <v>19.4889071428571</v>
      </c>
      <c r="EB477">
        <v>14.7428285714286</v>
      </c>
      <c r="EC477">
        <v>1999.98821428571</v>
      </c>
      <c r="ED477">
        <v>0.979998821428571</v>
      </c>
      <c r="EE477">
        <v>0.0200013571428571</v>
      </c>
      <c r="EF477">
        <v>0</v>
      </c>
      <c r="EG477">
        <v>818.940821428572</v>
      </c>
      <c r="EH477">
        <v>5.00063</v>
      </c>
      <c r="EI477">
        <v>16162.0285714286</v>
      </c>
      <c r="EJ477">
        <v>17256.7964285714</v>
      </c>
      <c r="EK477">
        <v>38.5</v>
      </c>
      <c r="EL477">
        <v>38.562</v>
      </c>
      <c r="EM477">
        <v>38</v>
      </c>
      <c r="EN477">
        <v>37.875</v>
      </c>
      <c r="EO477">
        <v>39.5</v>
      </c>
      <c r="EP477">
        <v>1955.08607142857</v>
      </c>
      <c r="EQ477">
        <v>39.8996428571429</v>
      </c>
      <c r="ER477">
        <v>0</v>
      </c>
      <c r="ES477">
        <v>1659029911.3</v>
      </c>
      <c r="ET477">
        <v>0</v>
      </c>
      <c r="EU477">
        <v>818.909884615385</v>
      </c>
      <c r="EV477">
        <v>-4.62909402681546</v>
      </c>
      <c r="EW477">
        <v>-96.9709403406797</v>
      </c>
      <c r="EX477">
        <v>16161.2153846154</v>
      </c>
      <c r="EY477">
        <v>15</v>
      </c>
      <c r="EZ477">
        <v>0</v>
      </c>
      <c r="FA477" t="s">
        <v>420</v>
      </c>
      <c r="FB477">
        <v>1657551626.5</v>
      </c>
      <c r="FC477">
        <v>1657551629</v>
      </c>
      <c r="FD477">
        <v>0</v>
      </c>
      <c r="FE477">
        <v>0.403</v>
      </c>
      <c r="FF477">
        <v>0.009</v>
      </c>
      <c r="FG477">
        <v>9.41</v>
      </c>
      <c r="FH477">
        <v>0.087</v>
      </c>
      <c r="FI477">
        <v>417</v>
      </c>
      <c r="FJ477">
        <v>17</v>
      </c>
      <c r="FK477">
        <v>1.61</v>
      </c>
      <c r="FL477">
        <v>0.59</v>
      </c>
      <c r="FM477">
        <v>-72.2313219512195</v>
      </c>
      <c r="FN477">
        <v>1.65764320557492</v>
      </c>
      <c r="FO477">
        <v>0.762390754912913</v>
      </c>
      <c r="FP477">
        <v>0</v>
      </c>
      <c r="FQ477">
        <v>819.246294117647</v>
      </c>
      <c r="FR477">
        <v>-5.12647823043981</v>
      </c>
      <c r="FS477">
        <v>0.53080812581947</v>
      </c>
      <c r="FT477">
        <v>0</v>
      </c>
      <c r="FU477">
        <v>6.52075487804878</v>
      </c>
      <c r="FV477">
        <v>0.133340278745651</v>
      </c>
      <c r="FW477">
        <v>0.0168178961188127</v>
      </c>
      <c r="FX477">
        <v>0</v>
      </c>
      <c r="FY477">
        <v>0</v>
      </c>
      <c r="FZ477">
        <v>3</v>
      </c>
      <c r="GA477" t="s">
        <v>427</v>
      </c>
      <c r="GB477">
        <v>2.97322</v>
      </c>
      <c r="GC477">
        <v>2.70043</v>
      </c>
      <c r="GD477">
        <v>0.186964</v>
      </c>
      <c r="GE477">
        <v>0.194658</v>
      </c>
      <c r="GF477">
        <v>0.106452</v>
      </c>
      <c r="GG477">
        <v>0.0872736</v>
      </c>
      <c r="GH477">
        <v>31654.3</v>
      </c>
      <c r="GI477">
        <v>34283.3</v>
      </c>
      <c r="GJ477">
        <v>35280.1</v>
      </c>
      <c r="GK477">
        <v>38606.9</v>
      </c>
      <c r="GL477">
        <v>44696.2</v>
      </c>
      <c r="GM477">
        <v>50897.3</v>
      </c>
      <c r="GN477">
        <v>55150.5</v>
      </c>
      <c r="GO477">
        <v>61925.9</v>
      </c>
      <c r="GP477">
        <v>1.9894</v>
      </c>
      <c r="GQ477">
        <v>1.8462</v>
      </c>
      <c r="GR477">
        <v>0.137836</v>
      </c>
      <c r="GS477">
        <v>0</v>
      </c>
      <c r="GT477">
        <v>25.2756</v>
      </c>
      <c r="GU477">
        <v>999.9</v>
      </c>
      <c r="GV477">
        <v>55.024</v>
      </c>
      <c r="GW477">
        <v>29.275</v>
      </c>
      <c r="GX477">
        <v>24.8814</v>
      </c>
      <c r="GY477">
        <v>55.8255</v>
      </c>
      <c r="GZ477">
        <v>42.8846</v>
      </c>
      <c r="HA477">
        <v>1</v>
      </c>
      <c r="HB477">
        <v>-0.0362805</v>
      </c>
      <c r="HC477">
        <v>0.171242</v>
      </c>
      <c r="HD477">
        <v>20.114</v>
      </c>
      <c r="HE477">
        <v>5.20052</v>
      </c>
      <c r="HF477">
        <v>12.004</v>
      </c>
      <c r="HG477">
        <v>4.9752</v>
      </c>
      <c r="HH477">
        <v>3.2936</v>
      </c>
      <c r="HI477">
        <v>9999</v>
      </c>
      <c r="HJ477">
        <v>9999</v>
      </c>
      <c r="HK477">
        <v>9999</v>
      </c>
      <c r="HL477">
        <v>629.4</v>
      </c>
      <c r="HM477">
        <v>1.86313</v>
      </c>
      <c r="HN477">
        <v>1.86798</v>
      </c>
      <c r="HO477">
        <v>1.8678</v>
      </c>
      <c r="HP477">
        <v>1.86896</v>
      </c>
      <c r="HQ477">
        <v>1.86981</v>
      </c>
      <c r="HR477">
        <v>1.86584</v>
      </c>
      <c r="HS477">
        <v>1.86694</v>
      </c>
      <c r="HT477">
        <v>1.86829</v>
      </c>
      <c r="HU477">
        <v>5</v>
      </c>
      <c r="HV477">
        <v>0</v>
      </c>
      <c r="HW477">
        <v>0</v>
      </c>
      <c r="HX477">
        <v>0</v>
      </c>
      <c r="HY477" t="s">
        <v>422</v>
      </c>
      <c r="HZ477" t="s">
        <v>423</v>
      </c>
      <c r="IA477" t="s">
        <v>424</v>
      </c>
      <c r="IB477" t="s">
        <v>424</v>
      </c>
      <c r="IC477" t="s">
        <v>424</v>
      </c>
      <c r="ID477" t="s">
        <v>424</v>
      </c>
      <c r="IE477">
        <v>0</v>
      </c>
      <c r="IF477">
        <v>100</v>
      </c>
      <c r="IG477">
        <v>100</v>
      </c>
      <c r="IH477">
        <v>10.99</v>
      </c>
      <c r="II477">
        <v>0.5214</v>
      </c>
      <c r="IJ477">
        <v>4.02706509432224</v>
      </c>
      <c r="IK477">
        <v>0.00601174518973114</v>
      </c>
      <c r="IL477">
        <v>2.77886958061485e-07</v>
      </c>
      <c r="IM477">
        <v>-3.54636231360687e-10</v>
      </c>
      <c r="IN477">
        <v>-0.0404303883988718</v>
      </c>
      <c r="IO477">
        <v>-0.0177815531441476</v>
      </c>
      <c r="IP477">
        <v>0.00205572605671414</v>
      </c>
      <c r="IQ477">
        <v>-1.65519735432211e-05</v>
      </c>
      <c r="IR477">
        <v>-4</v>
      </c>
      <c r="IS477">
        <v>1848</v>
      </c>
      <c r="IT477">
        <v>1</v>
      </c>
      <c r="IU477">
        <v>25</v>
      </c>
      <c r="IV477">
        <v>24638.1</v>
      </c>
      <c r="IW477">
        <v>24638.1</v>
      </c>
      <c r="IX477">
        <v>2.52563</v>
      </c>
      <c r="IY477">
        <v>2.58545</v>
      </c>
      <c r="IZ477">
        <v>1.54785</v>
      </c>
      <c r="JA477">
        <v>2.30347</v>
      </c>
      <c r="JB477">
        <v>1.34644</v>
      </c>
      <c r="JC477">
        <v>2.41455</v>
      </c>
      <c r="JD477">
        <v>33.6029</v>
      </c>
      <c r="JE477">
        <v>24.2188</v>
      </c>
      <c r="JF477">
        <v>18</v>
      </c>
      <c r="JG477">
        <v>503.662</v>
      </c>
      <c r="JH477">
        <v>411.261</v>
      </c>
      <c r="JI477">
        <v>25.0001</v>
      </c>
      <c r="JJ477">
        <v>26.7409</v>
      </c>
      <c r="JK477">
        <v>30.0001</v>
      </c>
      <c r="JL477">
        <v>26.6726</v>
      </c>
      <c r="JM477">
        <v>26.6131</v>
      </c>
      <c r="JN477">
        <v>50.5815</v>
      </c>
      <c r="JO477">
        <v>31.3678</v>
      </c>
      <c r="JP477">
        <v>70.3295</v>
      </c>
      <c r="JQ477">
        <v>25</v>
      </c>
      <c r="JR477">
        <v>1289.23</v>
      </c>
      <c r="JS477">
        <v>18.4887</v>
      </c>
      <c r="JT477">
        <v>102.304</v>
      </c>
      <c r="JU477">
        <v>103.075</v>
      </c>
    </row>
    <row r="478" spans="1:281">
      <c r="A478">
        <v>462</v>
      </c>
      <c r="B478">
        <v>1659029917.1</v>
      </c>
      <c r="C478">
        <v>6234</v>
      </c>
      <c r="D478" t="s">
        <v>1352</v>
      </c>
      <c r="E478" t="s">
        <v>1353</v>
      </c>
      <c r="F478">
        <v>5</v>
      </c>
      <c r="G478" t="s">
        <v>1199</v>
      </c>
      <c r="H478" t="s">
        <v>417</v>
      </c>
      <c r="I478">
        <v>1659029909.6</v>
      </c>
      <c r="J478">
        <f>(K478)/1000</f>
        <v>0</v>
      </c>
      <c r="K478">
        <f>IF(CZ478, AN478, AH478)</f>
        <v>0</v>
      </c>
      <c r="L478">
        <f>IF(CZ478, AI478, AG478)</f>
        <v>0</v>
      </c>
      <c r="M478">
        <f>DB478 - IF(AU478&gt;1, L478*CV478*100.0/(AW478*DP478), 0)</f>
        <v>0</v>
      </c>
      <c r="N478">
        <f>((T478-J478/2)*M478-L478)/(T478+J478/2)</f>
        <v>0</v>
      </c>
      <c r="O478">
        <f>N478*(DI478+DJ478)/1000.0</f>
        <v>0</v>
      </c>
      <c r="P478">
        <f>(DB478 - IF(AU478&gt;1, L478*CV478*100.0/(AW478*DP478), 0))*(DI478+DJ478)/1000.0</f>
        <v>0</v>
      </c>
      <c r="Q478">
        <f>2.0/((1/S478-1/R478)+SIGN(S478)*SQRT((1/S478-1/R478)*(1/S478-1/R478) + 4*CW478/((CW478+1)*(CW478+1))*(2*1/S478*1/R478-1/R478*1/R478)))</f>
        <v>0</v>
      </c>
      <c r="R478">
        <f>IF(LEFT(CX478,1)&lt;&gt;"0",IF(LEFT(CX478,1)="1",3.0,CY478),$D$5+$E$5*(DP478*DI478/($K$5*1000))+$F$5*(DP478*DI478/($K$5*1000))*MAX(MIN(CV478,$J$5),$I$5)*MAX(MIN(CV478,$J$5),$I$5)+$G$5*MAX(MIN(CV478,$J$5),$I$5)*(DP478*DI478/($K$5*1000))+$H$5*(DP478*DI478/($K$5*1000))*(DP478*DI478/($K$5*1000)))</f>
        <v>0</v>
      </c>
      <c r="S478">
        <f>J478*(1000-(1000*0.61365*exp(17.502*W478/(240.97+W478))/(DI478+DJ478)+DD478)/2)/(1000*0.61365*exp(17.502*W478/(240.97+W478))/(DI478+DJ478)-DD478)</f>
        <v>0</v>
      </c>
      <c r="T478">
        <f>1/((CW478+1)/(Q478/1.6)+1/(R478/1.37)) + CW478/((CW478+1)/(Q478/1.6) + CW478/(R478/1.37))</f>
        <v>0</v>
      </c>
      <c r="U478">
        <f>(CR478*CU478)</f>
        <v>0</v>
      </c>
      <c r="V478">
        <f>(DK478+(U478+2*0.95*5.67E-8*(((DK478+$B$7)+273)^4-(DK478+273)^4)-44100*J478)/(1.84*29.3*R478+8*0.95*5.67E-8*(DK478+273)^3))</f>
        <v>0</v>
      </c>
      <c r="W478">
        <f>($C$7*DL478+$D$7*DM478+$E$7*V478)</f>
        <v>0</v>
      </c>
      <c r="X478">
        <f>0.61365*exp(17.502*W478/(240.97+W478))</f>
        <v>0</v>
      </c>
      <c r="Y478">
        <f>(Z478/AA478*100)</f>
        <v>0</v>
      </c>
      <c r="Z478">
        <f>DD478*(DI478+DJ478)/1000</f>
        <v>0</v>
      </c>
      <c r="AA478">
        <f>0.61365*exp(17.502*DK478/(240.97+DK478))</f>
        <v>0</v>
      </c>
      <c r="AB478">
        <f>(X478-DD478*(DI478+DJ478)/1000)</f>
        <v>0</v>
      </c>
      <c r="AC478">
        <f>(-J478*44100)</f>
        <v>0</v>
      </c>
      <c r="AD478">
        <f>2*29.3*R478*0.92*(DK478-W478)</f>
        <v>0</v>
      </c>
      <c r="AE478">
        <f>2*0.95*5.67E-8*(((DK478+$B$7)+273)^4-(W478+273)^4)</f>
        <v>0</v>
      </c>
      <c r="AF478">
        <f>U478+AE478+AC478+AD478</f>
        <v>0</v>
      </c>
      <c r="AG478">
        <f>DH478*AU478*(DC478-DB478*(1000-AU478*DE478)/(1000-AU478*DD478))/(100*CV478)</f>
        <v>0</v>
      </c>
      <c r="AH478">
        <f>1000*DH478*AU478*(DD478-DE478)/(100*CV478*(1000-AU478*DD478))</f>
        <v>0</v>
      </c>
      <c r="AI478">
        <f>(AJ478 - AK478 - DI478*1E3/(8.314*(DK478+273.15)) * AM478/DH478 * AL478) * DH478/(100*CV478) * (1000 - DE478)/1000</f>
        <v>0</v>
      </c>
      <c r="AJ478">
        <v>1309.2551209556</v>
      </c>
      <c r="AK478">
        <v>1251.12327272727</v>
      </c>
      <c r="AL478">
        <v>3.41191880282227</v>
      </c>
      <c r="AM478">
        <v>66.0504921813524</v>
      </c>
      <c r="AN478">
        <f>(AP478 - AO478 + DI478*1E3/(8.314*(DK478+273.15)) * AR478/DH478 * AQ478) * DH478/(100*CV478) * 1000/(1000 - AP478)</f>
        <v>0</v>
      </c>
      <c r="AO478">
        <v>18.6257808568831</v>
      </c>
      <c r="AP478">
        <v>25.1556937062937</v>
      </c>
      <c r="AQ478">
        <v>-0.00216008080807497</v>
      </c>
      <c r="AR478">
        <v>92.47</v>
      </c>
      <c r="AS478">
        <v>0</v>
      </c>
      <c r="AT478">
        <v>0</v>
      </c>
      <c r="AU478">
        <f>IF(AS478*$H$13&gt;=AW478,1.0,(AW478/(AW478-AS478*$H$13)))</f>
        <v>0</v>
      </c>
      <c r="AV478">
        <f>(AU478-1)*100</f>
        <v>0</v>
      </c>
      <c r="AW478">
        <f>MAX(0,($B$13+$C$13*DP478)/(1+$D$13*DP478)*DI478/(DK478+273)*$E$13)</f>
        <v>0</v>
      </c>
      <c r="AX478" t="s">
        <v>418</v>
      </c>
      <c r="AY478" t="s">
        <v>418</v>
      </c>
      <c r="AZ478">
        <v>0</v>
      </c>
      <c r="BA478">
        <v>0</v>
      </c>
      <c r="BB478">
        <f>1-AZ478/BA478</f>
        <v>0</v>
      </c>
      <c r="BC478">
        <v>0</v>
      </c>
      <c r="BD478" t="s">
        <v>418</v>
      </c>
      <c r="BE478" t="s">
        <v>418</v>
      </c>
      <c r="BF478">
        <v>0</v>
      </c>
      <c r="BG478">
        <v>0</v>
      </c>
      <c r="BH478">
        <f>1-BF478/BG478</f>
        <v>0</v>
      </c>
      <c r="BI478">
        <v>0.5</v>
      </c>
      <c r="BJ478">
        <f>CS478</f>
        <v>0</v>
      </c>
      <c r="BK478">
        <f>L478</f>
        <v>0</v>
      </c>
      <c r="BL478">
        <f>BH478*BI478*BJ478</f>
        <v>0</v>
      </c>
      <c r="BM478">
        <f>(BK478-BC478)/BJ478</f>
        <v>0</v>
      </c>
      <c r="BN478">
        <f>(BA478-BG478)/BG478</f>
        <v>0</v>
      </c>
      <c r="BO478">
        <f>AZ478/(BB478+AZ478/BG478)</f>
        <v>0</v>
      </c>
      <c r="BP478" t="s">
        <v>418</v>
      </c>
      <c r="BQ478">
        <v>0</v>
      </c>
      <c r="BR478">
        <f>IF(BQ478&lt;&gt;0, BQ478, BO478)</f>
        <v>0</v>
      </c>
      <c r="BS478">
        <f>1-BR478/BG478</f>
        <v>0</v>
      </c>
      <c r="BT478">
        <f>(BG478-BF478)/(BG478-BR478)</f>
        <v>0</v>
      </c>
      <c r="BU478">
        <f>(BA478-BG478)/(BA478-BR478)</f>
        <v>0</v>
      </c>
      <c r="BV478">
        <f>(BG478-BF478)/(BG478-AZ478)</f>
        <v>0</v>
      </c>
      <c r="BW478">
        <f>(BA478-BG478)/(BA478-AZ478)</f>
        <v>0</v>
      </c>
      <c r="BX478">
        <f>(BT478*BR478/BF478)</f>
        <v>0</v>
      </c>
      <c r="BY478">
        <f>(1-BX478)</f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f>$B$11*DQ478+$C$11*DR478+$F$11*EC478*(1-EF478)</f>
        <v>0</v>
      </c>
      <c r="CS478">
        <f>CR478*CT478</f>
        <v>0</v>
      </c>
      <c r="CT478">
        <f>($B$11*$D$9+$C$11*$D$9+$F$11*((EP478+EH478)/MAX(EP478+EH478+EQ478, 0.1)*$I$9+EQ478/MAX(EP478+EH478+EQ478, 0.1)*$J$9))/($B$11+$C$11+$F$11)</f>
        <v>0</v>
      </c>
      <c r="CU478">
        <f>($B$11*$K$9+$C$11*$K$9+$F$11*((EP478+EH478)/MAX(EP478+EH478+EQ478, 0.1)*$P$9+EQ478/MAX(EP478+EH478+EQ478, 0.1)*$Q$9))/($B$11+$C$11+$F$11)</f>
        <v>0</v>
      </c>
      <c r="CV478">
        <v>6</v>
      </c>
      <c r="CW478">
        <v>0.5</v>
      </c>
      <c r="CX478" t="s">
        <v>419</v>
      </c>
      <c r="CY478">
        <v>2</v>
      </c>
      <c r="CZ478" t="b">
        <v>1</v>
      </c>
      <c r="DA478">
        <v>1659029909.6</v>
      </c>
      <c r="DB478">
        <v>1196.24333333333</v>
      </c>
      <c r="DC478">
        <v>1268.46148148148</v>
      </c>
      <c r="DD478">
        <v>25.1536592592593</v>
      </c>
      <c r="DE478">
        <v>18.6192777777778</v>
      </c>
      <c r="DF478">
        <v>1185.29</v>
      </c>
      <c r="DG478">
        <v>24.6321740740741</v>
      </c>
      <c r="DH478">
        <v>500.053851851852</v>
      </c>
      <c r="DI478">
        <v>90.3607074074074</v>
      </c>
      <c r="DJ478">
        <v>0.0463697592592593</v>
      </c>
      <c r="DK478">
        <v>27.3565333333333</v>
      </c>
      <c r="DL478">
        <v>27.5406851851852</v>
      </c>
      <c r="DM478">
        <v>999.9</v>
      </c>
      <c r="DN478">
        <v>0</v>
      </c>
      <c r="DO478">
        <v>0</v>
      </c>
      <c r="DP478">
        <v>9995.92592592593</v>
      </c>
      <c r="DQ478">
        <v>0</v>
      </c>
      <c r="DR478">
        <v>18.0529407407407</v>
      </c>
      <c r="DS478">
        <v>-72.2185777777778</v>
      </c>
      <c r="DT478">
        <v>1227.10888888889</v>
      </c>
      <c r="DU478">
        <v>1292.52777777778</v>
      </c>
      <c r="DV478">
        <v>6.53438333333333</v>
      </c>
      <c r="DW478">
        <v>1268.46148148148</v>
      </c>
      <c r="DX478">
        <v>18.6192777777778</v>
      </c>
      <c r="DY478">
        <v>2.27290333333333</v>
      </c>
      <c r="DZ478">
        <v>1.68245074074074</v>
      </c>
      <c r="EA478">
        <v>19.4856296296296</v>
      </c>
      <c r="EB478">
        <v>14.7354592592593</v>
      </c>
      <c r="EC478">
        <v>2000.01555555556</v>
      </c>
      <c r="ED478">
        <v>0.979997555555556</v>
      </c>
      <c r="EE478">
        <v>0.020002662962963</v>
      </c>
      <c r="EF478">
        <v>0</v>
      </c>
      <c r="EG478">
        <v>818.506703703704</v>
      </c>
      <c r="EH478">
        <v>5.00063</v>
      </c>
      <c r="EI478">
        <v>16153.5407407407</v>
      </c>
      <c r="EJ478">
        <v>17257.0222222222</v>
      </c>
      <c r="EK478">
        <v>38.5</v>
      </c>
      <c r="EL478">
        <v>38.562</v>
      </c>
      <c r="EM478">
        <v>38</v>
      </c>
      <c r="EN478">
        <v>37.875</v>
      </c>
      <c r="EO478">
        <v>39.5</v>
      </c>
      <c r="EP478">
        <v>1955.11185185185</v>
      </c>
      <c r="EQ478">
        <v>39.9022222222222</v>
      </c>
      <c r="ER478">
        <v>0</v>
      </c>
      <c r="ES478">
        <v>1659029916.1</v>
      </c>
      <c r="ET478">
        <v>0</v>
      </c>
      <c r="EU478">
        <v>818.515423076923</v>
      </c>
      <c r="EV478">
        <v>-5.24748718463426</v>
      </c>
      <c r="EW478">
        <v>-96.2153846315282</v>
      </c>
      <c r="EX478">
        <v>16153.4653846154</v>
      </c>
      <c r="EY478">
        <v>15</v>
      </c>
      <c r="EZ478">
        <v>0</v>
      </c>
      <c r="FA478" t="s">
        <v>420</v>
      </c>
      <c r="FB478">
        <v>1657551626.5</v>
      </c>
      <c r="FC478">
        <v>1657551629</v>
      </c>
      <c r="FD478">
        <v>0</v>
      </c>
      <c r="FE478">
        <v>0.403</v>
      </c>
      <c r="FF478">
        <v>0.009</v>
      </c>
      <c r="FG478">
        <v>9.41</v>
      </c>
      <c r="FH478">
        <v>0.087</v>
      </c>
      <c r="FI478">
        <v>417</v>
      </c>
      <c r="FJ478">
        <v>17</v>
      </c>
      <c r="FK478">
        <v>1.61</v>
      </c>
      <c r="FL478">
        <v>0.59</v>
      </c>
      <c r="FM478">
        <v>-72.2735317073171</v>
      </c>
      <c r="FN478">
        <v>-1.26529128919841</v>
      </c>
      <c r="FO478">
        <v>0.786633677858372</v>
      </c>
      <c r="FP478">
        <v>0</v>
      </c>
      <c r="FQ478">
        <v>818.856029411765</v>
      </c>
      <c r="FR478">
        <v>-4.95014515230073</v>
      </c>
      <c r="FS478">
        <v>0.514039623403738</v>
      </c>
      <c r="FT478">
        <v>0</v>
      </c>
      <c r="FU478">
        <v>6.52840487804878</v>
      </c>
      <c r="FV478">
        <v>0.0432554006968545</v>
      </c>
      <c r="FW478">
        <v>0.0116739762954231</v>
      </c>
      <c r="FX478">
        <v>1</v>
      </c>
      <c r="FY478">
        <v>1</v>
      </c>
      <c r="FZ478">
        <v>3</v>
      </c>
      <c r="GA478" t="s">
        <v>421</v>
      </c>
      <c r="GB478">
        <v>2.97316</v>
      </c>
      <c r="GC478">
        <v>2.70015</v>
      </c>
      <c r="GD478">
        <v>0.188606</v>
      </c>
      <c r="GE478">
        <v>0.196126</v>
      </c>
      <c r="GF478">
        <v>0.106455</v>
      </c>
      <c r="GG478">
        <v>0.0871238</v>
      </c>
      <c r="GH478">
        <v>31590.8</v>
      </c>
      <c r="GI478">
        <v>34221.2</v>
      </c>
      <c r="GJ478">
        <v>35280.5</v>
      </c>
      <c r="GK478">
        <v>38607.3</v>
      </c>
      <c r="GL478">
        <v>44695.8</v>
      </c>
      <c r="GM478">
        <v>50905.8</v>
      </c>
      <c r="GN478">
        <v>55150.1</v>
      </c>
      <c r="GO478">
        <v>61926</v>
      </c>
      <c r="GP478">
        <v>1.9876</v>
      </c>
      <c r="GQ478">
        <v>1.8466</v>
      </c>
      <c r="GR478">
        <v>0.138581</v>
      </c>
      <c r="GS478">
        <v>0</v>
      </c>
      <c r="GT478">
        <v>25.2735</v>
      </c>
      <c r="GU478">
        <v>999.9</v>
      </c>
      <c r="GV478">
        <v>54.999</v>
      </c>
      <c r="GW478">
        <v>29.275</v>
      </c>
      <c r="GX478">
        <v>24.8736</v>
      </c>
      <c r="GY478">
        <v>56.0155</v>
      </c>
      <c r="GZ478">
        <v>43.2572</v>
      </c>
      <c r="HA478">
        <v>1</v>
      </c>
      <c r="HB478">
        <v>-0.0362195</v>
      </c>
      <c r="HC478">
        <v>0.171895</v>
      </c>
      <c r="HD478">
        <v>20.113</v>
      </c>
      <c r="HE478">
        <v>5.19812</v>
      </c>
      <c r="HF478">
        <v>12.004</v>
      </c>
      <c r="HG478">
        <v>4.9752</v>
      </c>
      <c r="HH478">
        <v>3.2938</v>
      </c>
      <c r="HI478">
        <v>9999</v>
      </c>
      <c r="HJ478">
        <v>9999</v>
      </c>
      <c r="HK478">
        <v>9999</v>
      </c>
      <c r="HL478">
        <v>629.4</v>
      </c>
      <c r="HM478">
        <v>1.8631</v>
      </c>
      <c r="HN478">
        <v>1.86801</v>
      </c>
      <c r="HO478">
        <v>1.86777</v>
      </c>
      <c r="HP478">
        <v>1.8689</v>
      </c>
      <c r="HQ478">
        <v>1.86981</v>
      </c>
      <c r="HR478">
        <v>1.86584</v>
      </c>
      <c r="HS478">
        <v>1.86691</v>
      </c>
      <c r="HT478">
        <v>1.86829</v>
      </c>
      <c r="HU478">
        <v>5</v>
      </c>
      <c r="HV478">
        <v>0</v>
      </c>
      <c r="HW478">
        <v>0</v>
      </c>
      <c r="HX478">
        <v>0</v>
      </c>
      <c r="HY478" t="s">
        <v>422</v>
      </c>
      <c r="HZ478" t="s">
        <v>423</v>
      </c>
      <c r="IA478" t="s">
        <v>424</v>
      </c>
      <c r="IB478" t="s">
        <v>424</v>
      </c>
      <c r="IC478" t="s">
        <v>424</v>
      </c>
      <c r="ID478" t="s">
        <v>424</v>
      </c>
      <c r="IE478">
        <v>0</v>
      </c>
      <c r="IF478">
        <v>100</v>
      </c>
      <c r="IG478">
        <v>100</v>
      </c>
      <c r="IH478">
        <v>11.09</v>
      </c>
      <c r="II478">
        <v>0.5215</v>
      </c>
      <c r="IJ478">
        <v>4.02706509432224</v>
      </c>
      <c r="IK478">
        <v>0.00601174518973114</v>
      </c>
      <c r="IL478">
        <v>2.77886958061485e-07</v>
      </c>
      <c r="IM478">
        <v>-3.54636231360687e-10</v>
      </c>
      <c r="IN478">
        <v>-0.0404303883988718</v>
      </c>
      <c r="IO478">
        <v>-0.0177815531441476</v>
      </c>
      <c r="IP478">
        <v>0.00205572605671414</v>
      </c>
      <c r="IQ478">
        <v>-1.65519735432211e-05</v>
      </c>
      <c r="IR478">
        <v>-4</v>
      </c>
      <c r="IS478">
        <v>1848</v>
      </c>
      <c r="IT478">
        <v>1</v>
      </c>
      <c r="IU478">
        <v>25</v>
      </c>
      <c r="IV478">
        <v>24638.2</v>
      </c>
      <c r="IW478">
        <v>24638.1</v>
      </c>
      <c r="IX478">
        <v>2.55005</v>
      </c>
      <c r="IY478">
        <v>2.59644</v>
      </c>
      <c r="IZ478">
        <v>1.54785</v>
      </c>
      <c r="JA478">
        <v>2.30347</v>
      </c>
      <c r="JB478">
        <v>1.34644</v>
      </c>
      <c r="JC478">
        <v>2.40845</v>
      </c>
      <c r="JD478">
        <v>33.6029</v>
      </c>
      <c r="JE478">
        <v>24.2188</v>
      </c>
      <c r="JF478">
        <v>18</v>
      </c>
      <c r="JG478">
        <v>502.47</v>
      </c>
      <c r="JH478">
        <v>411.487</v>
      </c>
      <c r="JI478">
        <v>25.0001</v>
      </c>
      <c r="JJ478">
        <v>26.7409</v>
      </c>
      <c r="JK478">
        <v>30.0002</v>
      </c>
      <c r="JL478">
        <v>26.6726</v>
      </c>
      <c r="JM478">
        <v>26.6131</v>
      </c>
      <c r="JN478">
        <v>51.1388</v>
      </c>
      <c r="JO478">
        <v>31.9643</v>
      </c>
      <c r="JP478">
        <v>69.9498</v>
      </c>
      <c r="JQ478">
        <v>25</v>
      </c>
      <c r="JR478">
        <v>1309.49</v>
      </c>
      <c r="JS478">
        <v>18.4265</v>
      </c>
      <c r="JT478">
        <v>102.305</v>
      </c>
      <c r="JU478">
        <v>103.076</v>
      </c>
    </row>
    <row r="479" spans="1:281">
      <c r="A479">
        <v>463</v>
      </c>
      <c r="B479">
        <v>1659029922.1</v>
      </c>
      <c r="C479">
        <v>6239</v>
      </c>
      <c r="D479" t="s">
        <v>1354</v>
      </c>
      <c r="E479" t="s">
        <v>1355</v>
      </c>
      <c r="F479">
        <v>5</v>
      </c>
      <c r="G479" t="s">
        <v>1199</v>
      </c>
      <c r="H479" t="s">
        <v>417</v>
      </c>
      <c r="I479">
        <v>1659029914.31429</v>
      </c>
      <c r="J479">
        <f>(K479)/1000</f>
        <v>0</v>
      </c>
      <c r="K479">
        <f>IF(CZ479, AN479, AH479)</f>
        <v>0</v>
      </c>
      <c r="L479">
        <f>IF(CZ479, AI479, AG479)</f>
        <v>0</v>
      </c>
      <c r="M479">
        <f>DB479 - IF(AU479&gt;1, L479*CV479*100.0/(AW479*DP479), 0)</f>
        <v>0</v>
      </c>
      <c r="N479">
        <f>((T479-J479/2)*M479-L479)/(T479+J479/2)</f>
        <v>0</v>
      </c>
      <c r="O479">
        <f>N479*(DI479+DJ479)/1000.0</f>
        <v>0</v>
      </c>
      <c r="P479">
        <f>(DB479 - IF(AU479&gt;1, L479*CV479*100.0/(AW479*DP479), 0))*(DI479+DJ479)/1000.0</f>
        <v>0</v>
      </c>
      <c r="Q479">
        <f>2.0/((1/S479-1/R479)+SIGN(S479)*SQRT((1/S479-1/R479)*(1/S479-1/R479) + 4*CW479/((CW479+1)*(CW479+1))*(2*1/S479*1/R479-1/R479*1/R479)))</f>
        <v>0</v>
      </c>
      <c r="R479">
        <f>IF(LEFT(CX479,1)&lt;&gt;"0",IF(LEFT(CX479,1)="1",3.0,CY479),$D$5+$E$5*(DP479*DI479/($K$5*1000))+$F$5*(DP479*DI479/($K$5*1000))*MAX(MIN(CV479,$J$5),$I$5)*MAX(MIN(CV479,$J$5),$I$5)+$G$5*MAX(MIN(CV479,$J$5),$I$5)*(DP479*DI479/($K$5*1000))+$H$5*(DP479*DI479/($K$5*1000))*(DP479*DI479/($K$5*1000)))</f>
        <v>0</v>
      </c>
      <c r="S479">
        <f>J479*(1000-(1000*0.61365*exp(17.502*W479/(240.97+W479))/(DI479+DJ479)+DD479)/2)/(1000*0.61365*exp(17.502*W479/(240.97+W479))/(DI479+DJ479)-DD479)</f>
        <v>0</v>
      </c>
      <c r="T479">
        <f>1/((CW479+1)/(Q479/1.6)+1/(R479/1.37)) + CW479/((CW479+1)/(Q479/1.6) + CW479/(R479/1.37))</f>
        <v>0</v>
      </c>
      <c r="U479">
        <f>(CR479*CU479)</f>
        <v>0</v>
      </c>
      <c r="V479">
        <f>(DK479+(U479+2*0.95*5.67E-8*(((DK479+$B$7)+273)^4-(DK479+273)^4)-44100*J479)/(1.84*29.3*R479+8*0.95*5.67E-8*(DK479+273)^3))</f>
        <v>0</v>
      </c>
      <c r="W479">
        <f>($C$7*DL479+$D$7*DM479+$E$7*V479)</f>
        <v>0</v>
      </c>
      <c r="X479">
        <f>0.61365*exp(17.502*W479/(240.97+W479))</f>
        <v>0</v>
      </c>
      <c r="Y479">
        <f>(Z479/AA479*100)</f>
        <v>0</v>
      </c>
      <c r="Z479">
        <f>DD479*(DI479+DJ479)/1000</f>
        <v>0</v>
      </c>
      <c r="AA479">
        <f>0.61365*exp(17.502*DK479/(240.97+DK479))</f>
        <v>0</v>
      </c>
      <c r="AB479">
        <f>(X479-DD479*(DI479+DJ479)/1000)</f>
        <v>0</v>
      </c>
      <c r="AC479">
        <f>(-J479*44100)</f>
        <v>0</v>
      </c>
      <c r="AD479">
        <f>2*29.3*R479*0.92*(DK479-W479)</f>
        <v>0</v>
      </c>
      <c r="AE479">
        <f>2*0.95*5.67E-8*(((DK479+$B$7)+273)^4-(W479+273)^4)</f>
        <v>0</v>
      </c>
      <c r="AF479">
        <f>U479+AE479+AC479+AD479</f>
        <v>0</v>
      </c>
      <c r="AG479">
        <f>DH479*AU479*(DC479-DB479*(1000-AU479*DE479)/(1000-AU479*DD479))/(100*CV479)</f>
        <v>0</v>
      </c>
      <c r="AH479">
        <f>1000*DH479*AU479*(DD479-DE479)/(100*CV479*(1000-AU479*DD479))</f>
        <v>0</v>
      </c>
      <c r="AI479">
        <f>(AJ479 - AK479 - DI479*1E3/(8.314*(DK479+273.15)) * AM479/DH479 * AL479) * DH479/(100*CV479) * (1000 - DE479)/1000</f>
        <v>0</v>
      </c>
      <c r="AJ479">
        <v>1326.41593615148</v>
      </c>
      <c r="AK479">
        <v>1268.56696969697</v>
      </c>
      <c r="AL479">
        <v>3.45698024247919</v>
      </c>
      <c r="AM479">
        <v>66.0504921813524</v>
      </c>
      <c r="AN479">
        <f>(AP479 - AO479 + DI479*1E3/(8.314*(DK479+273.15)) * AR479/DH479 * AQ479) * DH479/(100*CV479) * 1000/(1000 - AP479)</f>
        <v>0</v>
      </c>
      <c r="AO479">
        <v>18.5601774527273</v>
      </c>
      <c r="AP479">
        <v>25.1307552447553</v>
      </c>
      <c r="AQ479">
        <v>-0.00556181818180779</v>
      </c>
      <c r="AR479">
        <v>92.47</v>
      </c>
      <c r="AS479">
        <v>0</v>
      </c>
      <c r="AT479">
        <v>0</v>
      </c>
      <c r="AU479">
        <f>IF(AS479*$H$13&gt;=AW479,1.0,(AW479/(AW479-AS479*$H$13)))</f>
        <v>0</v>
      </c>
      <c r="AV479">
        <f>(AU479-1)*100</f>
        <v>0</v>
      </c>
      <c r="AW479">
        <f>MAX(0,($B$13+$C$13*DP479)/(1+$D$13*DP479)*DI479/(DK479+273)*$E$13)</f>
        <v>0</v>
      </c>
      <c r="AX479" t="s">
        <v>418</v>
      </c>
      <c r="AY479" t="s">
        <v>418</v>
      </c>
      <c r="AZ479">
        <v>0</v>
      </c>
      <c r="BA479">
        <v>0</v>
      </c>
      <c r="BB479">
        <f>1-AZ479/BA479</f>
        <v>0</v>
      </c>
      <c r="BC479">
        <v>0</v>
      </c>
      <c r="BD479" t="s">
        <v>418</v>
      </c>
      <c r="BE479" t="s">
        <v>418</v>
      </c>
      <c r="BF479">
        <v>0</v>
      </c>
      <c r="BG479">
        <v>0</v>
      </c>
      <c r="BH479">
        <f>1-BF479/BG479</f>
        <v>0</v>
      </c>
      <c r="BI479">
        <v>0.5</v>
      </c>
      <c r="BJ479">
        <f>CS479</f>
        <v>0</v>
      </c>
      <c r="BK479">
        <f>L479</f>
        <v>0</v>
      </c>
      <c r="BL479">
        <f>BH479*BI479*BJ479</f>
        <v>0</v>
      </c>
      <c r="BM479">
        <f>(BK479-BC479)/BJ479</f>
        <v>0</v>
      </c>
      <c r="BN479">
        <f>(BA479-BG479)/BG479</f>
        <v>0</v>
      </c>
      <c r="BO479">
        <f>AZ479/(BB479+AZ479/BG479)</f>
        <v>0</v>
      </c>
      <c r="BP479" t="s">
        <v>418</v>
      </c>
      <c r="BQ479">
        <v>0</v>
      </c>
      <c r="BR479">
        <f>IF(BQ479&lt;&gt;0, BQ479, BO479)</f>
        <v>0</v>
      </c>
      <c r="BS479">
        <f>1-BR479/BG479</f>
        <v>0</v>
      </c>
      <c r="BT479">
        <f>(BG479-BF479)/(BG479-BR479)</f>
        <v>0</v>
      </c>
      <c r="BU479">
        <f>(BA479-BG479)/(BA479-BR479)</f>
        <v>0</v>
      </c>
      <c r="BV479">
        <f>(BG479-BF479)/(BG479-AZ479)</f>
        <v>0</v>
      </c>
      <c r="BW479">
        <f>(BA479-BG479)/(BA479-AZ479)</f>
        <v>0</v>
      </c>
      <c r="BX479">
        <f>(BT479*BR479/BF479)</f>
        <v>0</v>
      </c>
      <c r="BY479">
        <f>(1-BX479)</f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f>$B$11*DQ479+$C$11*DR479+$F$11*EC479*(1-EF479)</f>
        <v>0</v>
      </c>
      <c r="CS479">
        <f>CR479*CT479</f>
        <v>0</v>
      </c>
      <c r="CT479">
        <f>($B$11*$D$9+$C$11*$D$9+$F$11*((EP479+EH479)/MAX(EP479+EH479+EQ479, 0.1)*$I$9+EQ479/MAX(EP479+EH479+EQ479, 0.1)*$J$9))/($B$11+$C$11+$F$11)</f>
        <v>0</v>
      </c>
      <c r="CU479">
        <f>($B$11*$K$9+$C$11*$K$9+$F$11*((EP479+EH479)/MAX(EP479+EH479+EQ479, 0.1)*$P$9+EQ479/MAX(EP479+EH479+EQ479, 0.1)*$Q$9))/($B$11+$C$11+$F$11)</f>
        <v>0</v>
      </c>
      <c r="CV479">
        <v>6</v>
      </c>
      <c r="CW479">
        <v>0.5</v>
      </c>
      <c r="CX479" t="s">
        <v>419</v>
      </c>
      <c r="CY479">
        <v>2</v>
      </c>
      <c r="CZ479" t="b">
        <v>1</v>
      </c>
      <c r="DA479">
        <v>1659029914.31429</v>
      </c>
      <c r="DB479">
        <v>1212.04857142857</v>
      </c>
      <c r="DC479">
        <v>1284.54142857143</v>
      </c>
      <c r="DD479">
        <v>25.1482392857143</v>
      </c>
      <c r="DE479">
        <v>18.5946892857143</v>
      </c>
      <c r="DF479">
        <v>1201.01464285714</v>
      </c>
      <c r="DG479">
        <v>24.6270285714286</v>
      </c>
      <c r="DH479">
        <v>500.051928571429</v>
      </c>
      <c r="DI479">
        <v>90.3601821428572</v>
      </c>
      <c r="DJ479">
        <v>0.046389375</v>
      </c>
      <c r="DK479">
        <v>27.3562964285714</v>
      </c>
      <c r="DL479">
        <v>27.5354964285714</v>
      </c>
      <c r="DM479">
        <v>999.9</v>
      </c>
      <c r="DN479">
        <v>0</v>
      </c>
      <c r="DO479">
        <v>0</v>
      </c>
      <c r="DP479">
        <v>9988.92857142857</v>
      </c>
      <c r="DQ479">
        <v>0</v>
      </c>
      <c r="DR479">
        <v>18.0878892857143</v>
      </c>
      <c r="DS479">
        <v>-72.4918535714286</v>
      </c>
      <c r="DT479">
        <v>1243.31571428571</v>
      </c>
      <c r="DU479">
        <v>1308.87964285714</v>
      </c>
      <c r="DV479">
        <v>6.55355535714286</v>
      </c>
      <c r="DW479">
        <v>1284.54142857143</v>
      </c>
      <c r="DX479">
        <v>18.5946892857143</v>
      </c>
      <c r="DY479">
        <v>2.27240035714286</v>
      </c>
      <c r="DZ479">
        <v>1.68021928571429</v>
      </c>
      <c r="EA479">
        <v>19.4820678571429</v>
      </c>
      <c r="EB479">
        <v>14.7148607142857</v>
      </c>
      <c r="EC479">
        <v>2000.0225</v>
      </c>
      <c r="ED479">
        <v>0.979998714285714</v>
      </c>
      <c r="EE479">
        <v>0.0200015071428571</v>
      </c>
      <c r="EF479">
        <v>0</v>
      </c>
      <c r="EG479">
        <v>818.108428571428</v>
      </c>
      <c r="EH479">
        <v>5.00063</v>
      </c>
      <c r="EI479">
        <v>16146.1607142857</v>
      </c>
      <c r="EJ479">
        <v>17257.075</v>
      </c>
      <c r="EK479">
        <v>38.5</v>
      </c>
      <c r="EL479">
        <v>38.562</v>
      </c>
      <c r="EM479">
        <v>38</v>
      </c>
      <c r="EN479">
        <v>37.875</v>
      </c>
      <c r="EO479">
        <v>39.5</v>
      </c>
      <c r="EP479">
        <v>1955.1225</v>
      </c>
      <c r="EQ479">
        <v>39.8996428571429</v>
      </c>
      <c r="ER479">
        <v>0</v>
      </c>
      <c r="ES479">
        <v>1659029920.9</v>
      </c>
      <c r="ET479">
        <v>0</v>
      </c>
      <c r="EU479">
        <v>818.118615384615</v>
      </c>
      <c r="EV479">
        <v>-4.51945300324489</v>
      </c>
      <c r="EW479">
        <v>-97.0153845988099</v>
      </c>
      <c r="EX479">
        <v>16145.7269230769</v>
      </c>
      <c r="EY479">
        <v>15</v>
      </c>
      <c r="EZ479">
        <v>0</v>
      </c>
      <c r="FA479" t="s">
        <v>420</v>
      </c>
      <c r="FB479">
        <v>1657551626.5</v>
      </c>
      <c r="FC479">
        <v>1657551629</v>
      </c>
      <c r="FD479">
        <v>0</v>
      </c>
      <c r="FE479">
        <v>0.403</v>
      </c>
      <c r="FF479">
        <v>0.009</v>
      </c>
      <c r="FG479">
        <v>9.41</v>
      </c>
      <c r="FH479">
        <v>0.087</v>
      </c>
      <c r="FI479">
        <v>417</v>
      </c>
      <c r="FJ479">
        <v>17</v>
      </c>
      <c r="FK479">
        <v>1.61</v>
      </c>
      <c r="FL479">
        <v>0.59</v>
      </c>
      <c r="FM479">
        <v>-72.3422634146342</v>
      </c>
      <c r="FN479">
        <v>-1.63259372822303</v>
      </c>
      <c r="FO479">
        <v>0.769173918851907</v>
      </c>
      <c r="FP479">
        <v>0</v>
      </c>
      <c r="FQ479">
        <v>818.414882352941</v>
      </c>
      <c r="FR479">
        <v>-4.87028266446918</v>
      </c>
      <c r="FS479">
        <v>0.510775636522584</v>
      </c>
      <c r="FT479">
        <v>0</v>
      </c>
      <c r="FU479">
        <v>6.54503146341463</v>
      </c>
      <c r="FV479">
        <v>0.168072961672478</v>
      </c>
      <c r="FW479">
        <v>0.0244441060341677</v>
      </c>
      <c r="FX479">
        <v>0</v>
      </c>
      <c r="FY479">
        <v>0</v>
      </c>
      <c r="FZ479">
        <v>3</v>
      </c>
      <c r="GA479" t="s">
        <v>427</v>
      </c>
      <c r="GB479">
        <v>2.97237</v>
      </c>
      <c r="GC479">
        <v>2.70114</v>
      </c>
      <c r="GD479">
        <v>0.190227</v>
      </c>
      <c r="GE479">
        <v>0.197817</v>
      </c>
      <c r="GF479">
        <v>0.106379</v>
      </c>
      <c r="GG479">
        <v>0.0869497</v>
      </c>
      <c r="GH479">
        <v>31527.7</v>
      </c>
      <c r="GI479">
        <v>34149.7</v>
      </c>
      <c r="GJ479">
        <v>35280.5</v>
      </c>
      <c r="GK479">
        <v>38607.8</v>
      </c>
      <c r="GL479">
        <v>44700.1</v>
      </c>
      <c r="GM479">
        <v>50915.5</v>
      </c>
      <c r="GN479">
        <v>55150.7</v>
      </c>
      <c r="GO479">
        <v>61926</v>
      </c>
      <c r="GP479">
        <v>1.988</v>
      </c>
      <c r="GQ479">
        <v>1.8472</v>
      </c>
      <c r="GR479">
        <v>0.13873</v>
      </c>
      <c r="GS479">
        <v>0</v>
      </c>
      <c r="GT479">
        <v>25.2756</v>
      </c>
      <c r="GU479">
        <v>999.9</v>
      </c>
      <c r="GV479">
        <v>54.975</v>
      </c>
      <c r="GW479">
        <v>29.285</v>
      </c>
      <c r="GX479">
        <v>24.8754</v>
      </c>
      <c r="GY479">
        <v>56.5655</v>
      </c>
      <c r="GZ479">
        <v>43.2532</v>
      </c>
      <c r="HA479">
        <v>1</v>
      </c>
      <c r="HB479">
        <v>-0.0359146</v>
      </c>
      <c r="HC479">
        <v>0.174728</v>
      </c>
      <c r="HD479">
        <v>20.1137</v>
      </c>
      <c r="HE479">
        <v>5.20052</v>
      </c>
      <c r="HF479">
        <v>12.0052</v>
      </c>
      <c r="HG479">
        <v>4.976</v>
      </c>
      <c r="HH479">
        <v>3.294</v>
      </c>
      <c r="HI479">
        <v>9999</v>
      </c>
      <c r="HJ479">
        <v>9999</v>
      </c>
      <c r="HK479">
        <v>9999</v>
      </c>
      <c r="HL479">
        <v>629.4</v>
      </c>
      <c r="HM479">
        <v>1.86319</v>
      </c>
      <c r="HN479">
        <v>1.86801</v>
      </c>
      <c r="HO479">
        <v>1.86783</v>
      </c>
      <c r="HP479">
        <v>1.86899</v>
      </c>
      <c r="HQ479">
        <v>1.86981</v>
      </c>
      <c r="HR479">
        <v>1.86584</v>
      </c>
      <c r="HS479">
        <v>1.86691</v>
      </c>
      <c r="HT479">
        <v>1.86829</v>
      </c>
      <c r="HU479">
        <v>5</v>
      </c>
      <c r="HV479">
        <v>0</v>
      </c>
      <c r="HW479">
        <v>0</v>
      </c>
      <c r="HX479">
        <v>0</v>
      </c>
      <c r="HY479" t="s">
        <v>422</v>
      </c>
      <c r="HZ479" t="s">
        <v>423</v>
      </c>
      <c r="IA479" t="s">
        <v>424</v>
      </c>
      <c r="IB479" t="s">
        <v>424</v>
      </c>
      <c r="IC479" t="s">
        <v>424</v>
      </c>
      <c r="ID479" t="s">
        <v>424</v>
      </c>
      <c r="IE479">
        <v>0</v>
      </c>
      <c r="IF479">
        <v>100</v>
      </c>
      <c r="IG479">
        <v>100</v>
      </c>
      <c r="IH479">
        <v>11.17</v>
      </c>
      <c r="II479">
        <v>0.5202</v>
      </c>
      <c r="IJ479">
        <v>4.02706509432224</v>
      </c>
      <c r="IK479">
        <v>0.00601174518973114</v>
      </c>
      <c r="IL479">
        <v>2.77886958061485e-07</v>
      </c>
      <c r="IM479">
        <v>-3.54636231360687e-10</v>
      </c>
      <c r="IN479">
        <v>-0.0404303883988718</v>
      </c>
      <c r="IO479">
        <v>-0.0177815531441476</v>
      </c>
      <c r="IP479">
        <v>0.00205572605671414</v>
      </c>
      <c r="IQ479">
        <v>-1.65519735432211e-05</v>
      </c>
      <c r="IR479">
        <v>-4</v>
      </c>
      <c r="IS479">
        <v>1848</v>
      </c>
      <c r="IT479">
        <v>1</v>
      </c>
      <c r="IU479">
        <v>25</v>
      </c>
      <c r="IV479">
        <v>24638.3</v>
      </c>
      <c r="IW479">
        <v>24638.2</v>
      </c>
      <c r="IX479">
        <v>2.57812</v>
      </c>
      <c r="IY479">
        <v>2.60498</v>
      </c>
      <c r="IZ479">
        <v>1.54785</v>
      </c>
      <c r="JA479">
        <v>2.30347</v>
      </c>
      <c r="JB479">
        <v>1.34644</v>
      </c>
      <c r="JC479">
        <v>2.27783</v>
      </c>
      <c r="JD479">
        <v>33.6029</v>
      </c>
      <c r="JE479">
        <v>24.2101</v>
      </c>
      <c r="JF479">
        <v>18</v>
      </c>
      <c r="JG479">
        <v>502.755</v>
      </c>
      <c r="JH479">
        <v>411.825</v>
      </c>
      <c r="JI479">
        <v>25.0004</v>
      </c>
      <c r="JJ479">
        <v>26.7409</v>
      </c>
      <c r="JK479">
        <v>30.0004</v>
      </c>
      <c r="JL479">
        <v>26.6748</v>
      </c>
      <c r="JM479">
        <v>26.6131</v>
      </c>
      <c r="JN479">
        <v>51.6327</v>
      </c>
      <c r="JO479">
        <v>32.2619</v>
      </c>
      <c r="JP479">
        <v>69.9498</v>
      </c>
      <c r="JQ479">
        <v>25</v>
      </c>
      <c r="JR479">
        <v>1322.97</v>
      </c>
      <c r="JS479">
        <v>18.3929</v>
      </c>
      <c r="JT479">
        <v>102.305</v>
      </c>
      <c r="JU479">
        <v>103.076</v>
      </c>
    </row>
    <row r="480" spans="1:281">
      <c r="A480">
        <v>464</v>
      </c>
      <c r="B480">
        <v>1659029927.1</v>
      </c>
      <c r="C480">
        <v>6244</v>
      </c>
      <c r="D480" t="s">
        <v>1356</v>
      </c>
      <c r="E480" t="s">
        <v>1357</v>
      </c>
      <c r="F480">
        <v>5</v>
      </c>
      <c r="G480" t="s">
        <v>1199</v>
      </c>
      <c r="H480" t="s">
        <v>417</v>
      </c>
      <c r="I480">
        <v>1659029919.6</v>
      </c>
      <c r="J480">
        <f>(K480)/1000</f>
        <v>0</v>
      </c>
      <c r="K480">
        <f>IF(CZ480, AN480, AH480)</f>
        <v>0</v>
      </c>
      <c r="L480">
        <f>IF(CZ480, AI480, AG480)</f>
        <v>0</v>
      </c>
      <c r="M480">
        <f>DB480 - IF(AU480&gt;1, L480*CV480*100.0/(AW480*DP480), 0)</f>
        <v>0</v>
      </c>
      <c r="N480">
        <f>((T480-J480/2)*M480-L480)/(T480+J480/2)</f>
        <v>0</v>
      </c>
      <c r="O480">
        <f>N480*(DI480+DJ480)/1000.0</f>
        <v>0</v>
      </c>
      <c r="P480">
        <f>(DB480 - IF(AU480&gt;1, L480*CV480*100.0/(AW480*DP480), 0))*(DI480+DJ480)/1000.0</f>
        <v>0</v>
      </c>
      <c r="Q480">
        <f>2.0/((1/S480-1/R480)+SIGN(S480)*SQRT((1/S480-1/R480)*(1/S480-1/R480) + 4*CW480/((CW480+1)*(CW480+1))*(2*1/S480*1/R480-1/R480*1/R480)))</f>
        <v>0</v>
      </c>
      <c r="R480">
        <f>IF(LEFT(CX480,1)&lt;&gt;"0",IF(LEFT(CX480,1)="1",3.0,CY480),$D$5+$E$5*(DP480*DI480/($K$5*1000))+$F$5*(DP480*DI480/($K$5*1000))*MAX(MIN(CV480,$J$5),$I$5)*MAX(MIN(CV480,$J$5),$I$5)+$G$5*MAX(MIN(CV480,$J$5),$I$5)*(DP480*DI480/($K$5*1000))+$H$5*(DP480*DI480/($K$5*1000))*(DP480*DI480/($K$5*1000)))</f>
        <v>0</v>
      </c>
      <c r="S480">
        <f>J480*(1000-(1000*0.61365*exp(17.502*W480/(240.97+W480))/(DI480+DJ480)+DD480)/2)/(1000*0.61365*exp(17.502*W480/(240.97+W480))/(DI480+DJ480)-DD480)</f>
        <v>0</v>
      </c>
      <c r="T480">
        <f>1/((CW480+1)/(Q480/1.6)+1/(R480/1.37)) + CW480/((CW480+1)/(Q480/1.6) + CW480/(R480/1.37))</f>
        <v>0</v>
      </c>
      <c r="U480">
        <f>(CR480*CU480)</f>
        <v>0</v>
      </c>
      <c r="V480">
        <f>(DK480+(U480+2*0.95*5.67E-8*(((DK480+$B$7)+273)^4-(DK480+273)^4)-44100*J480)/(1.84*29.3*R480+8*0.95*5.67E-8*(DK480+273)^3))</f>
        <v>0</v>
      </c>
      <c r="W480">
        <f>($C$7*DL480+$D$7*DM480+$E$7*V480)</f>
        <v>0</v>
      </c>
      <c r="X480">
        <f>0.61365*exp(17.502*W480/(240.97+W480))</f>
        <v>0</v>
      </c>
      <c r="Y480">
        <f>(Z480/AA480*100)</f>
        <v>0</v>
      </c>
      <c r="Z480">
        <f>DD480*(DI480+DJ480)/1000</f>
        <v>0</v>
      </c>
      <c r="AA480">
        <f>0.61365*exp(17.502*DK480/(240.97+DK480))</f>
        <v>0</v>
      </c>
      <c r="AB480">
        <f>(X480-DD480*(DI480+DJ480)/1000)</f>
        <v>0</v>
      </c>
      <c r="AC480">
        <f>(-J480*44100)</f>
        <v>0</v>
      </c>
      <c r="AD480">
        <f>2*29.3*R480*0.92*(DK480-W480)</f>
        <v>0</v>
      </c>
      <c r="AE480">
        <f>2*0.95*5.67E-8*(((DK480+$B$7)+273)^4-(W480+273)^4)</f>
        <v>0</v>
      </c>
      <c r="AF480">
        <f>U480+AE480+AC480+AD480</f>
        <v>0</v>
      </c>
      <c r="AG480">
        <f>DH480*AU480*(DC480-DB480*(1000-AU480*DE480)/(1000-AU480*DD480))/(100*CV480)</f>
        <v>0</v>
      </c>
      <c r="AH480">
        <f>1000*DH480*AU480*(DD480-DE480)/(100*CV480*(1000-AU480*DD480))</f>
        <v>0</v>
      </c>
      <c r="AI480">
        <f>(AJ480 - AK480 - DI480*1E3/(8.314*(DK480+273.15)) * AM480/DH480 * AL480) * DH480/(100*CV480) * (1000 - DE480)/1000</f>
        <v>0</v>
      </c>
      <c r="AJ480">
        <v>1343.70978881836</v>
      </c>
      <c r="AK480">
        <v>1286.06078787879</v>
      </c>
      <c r="AL480">
        <v>3.48157489440281</v>
      </c>
      <c r="AM480">
        <v>66.0504921813524</v>
      </c>
      <c r="AN480">
        <f>(AP480 - AO480 + DI480*1E3/(8.314*(DK480+273.15)) * AR480/DH480 * AQ480) * DH480/(100*CV480) * 1000/(1000 - AP480)</f>
        <v>0</v>
      </c>
      <c r="AO480">
        <v>18.4886702785714</v>
      </c>
      <c r="AP480">
        <v>25.0982356643357</v>
      </c>
      <c r="AQ480">
        <v>-0.00182201212120413</v>
      </c>
      <c r="AR480">
        <v>92.47</v>
      </c>
      <c r="AS480">
        <v>0</v>
      </c>
      <c r="AT480">
        <v>0</v>
      </c>
      <c r="AU480">
        <f>IF(AS480*$H$13&gt;=AW480,1.0,(AW480/(AW480-AS480*$H$13)))</f>
        <v>0</v>
      </c>
      <c r="AV480">
        <f>(AU480-1)*100</f>
        <v>0</v>
      </c>
      <c r="AW480">
        <f>MAX(0,($B$13+$C$13*DP480)/(1+$D$13*DP480)*DI480/(DK480+273)*$E$13)</f>
        <v>0</v>
      </c>
      <c r="AX480" t="s">
        <v>418</v>
      </c>
      <c r="AY480" t="s">
        <v>418</v>
      </c>
      <c r="AZ480">
        <v>0</v>
      </c>
      <c r="BA480">
        <v>0</v>
      </c>
      <c r="BB480">
        <f>1-AZ480/BA480</f>
        <v>0</v>
      </c>
      <c r="BC480">
        <v>0</v>
      </c>
      <c r="BD480" t="s">
        <v>418</v>
      </c>
      <c r="BE480" t="s">
        <v>418</v>
      </c>
      <c r="BF480">
        <v>0</v>
      </c>
      <c r="BG480">
        <v>0</v>
      </c>
      <c r="BH480">
        <f>1-BF480/BG480</f>
        <v>0</v>
      </c>
      <c r="BI480">
        <v>0.5</v>
      </c>
      <c r="BJ480">
        <f>CS480</f>
        <v>0</v>
      </c>
      <c r="BK480">
        <f>L480</f>
        <v>0</v>
      </c>
      <c r="BL480">
        <f>BH480*BI480*BJ480</f>
        <v>0</v>
      </c>
      <c r="BM480">
        <f>(BK480-BC480)/BJ480</f>
        <v>0</v>
      </c>
      <c r="BN480">
        <f>(BA480-BG480)/BG480</f>
        <v>0</v>
      </c>
      <c r="BO480">
        <f>AZ480/(BB480+AZ480/BG480)</f>
        <v>0</v>
      </c>
      <c r="BP480" t="s">
        <v>418</v>
      </c>
      <c r="BQ480">
        <v>0</v>
      </c>
      <c r="BR480">
        <f>IF(BQ480&lt;&gt;0, BQ480, BO480)</f>
        <v>0</v>
      </c>
      <c r="BS480">
        <f>1-BR480/BG480</f>
        <v>0</v>
      </c>
      <c r="BT480">
        <f>(BG480-BF480)/(BG480-BR480)</f>
        <v>0</v>
      </c>
      <c r="BU480">
        <f>(BA480-BG480)/(BA480-BR480)</f>
        <v>0</v>
      </c>
      <c r="BV480">
        <f>(BG480-BF480)/(BG480-AZ480)</f>
        <v>0</v>
      </c>
      <c r="BW480">
        <f>(BA480-BG480)/(BA480-AZ480)</f>
        <v>0</v>
      </c>
      <c r="BX480">
        <f>(BT480*BR480/BF480)</f>
        <v>0</v>
      </c>
      <c r="BY480">
        <f>(1-BX480)</f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f>$B$11*DQ480+$C$11*DR480+$F$11*EC480*(1-EF480)</f>
        <v>0</v>
      </c>
      <c r="CS480">
        <f>CR480*CT480</f>
        <v>0</v>
      </c>
      <c r="CT480">
        <f>($B$11*$D$9+$C$11*$D$9+$F$11*((EP480+EH480)/MAX(EP480+EH480+EQ480, 0.1)*$I$9+EQ480/MAX(EP480+EH480+EQ480, 0.1)*$J$9))/($B$11+$C$11+$F$11)</f>
        <v>0</v>
      </c>
      <c r="CU480">
        <f>($B$11*$K$9+$C$11*$K$9+$F$11*((EP480+EH480)/MAX(EP480+EH480+EQ480, 0.1)*$P$9+EQ480/MAX(EP480+EH480+EQ480, 0.1)*$Q$9))/($B$11+$C$11+$F$11)</f>
        <v>0</v>
      </c>
      <c r="CV480">
        <v>6</v>
      </c>
      <c r="CW480">
        <v>0.5</v>
      </c>
      <c r="CX480" t="s">
        <v>419</v>
      </c>
      <c r="CY480">
        <v>2</v>
      </c>
      <c r="CZ480" t="b">
        <v>1</v>
      </c>
      <c r="DA480">
        <v>1659029919.6</v>
      </c>
      <c r="DB480">
        <v>1229.99777777778</v>
      </c>
      <c r="DC480">
        <v>1302.61111111111</v>
      </c>
      <c r="DD480">
        <v>25.1342962962963</v>
      </c>
      <c r="DE480">
        <v>18.5416666666667</v>
      </c>
      <c r="DF480">
        <v>1218.87259259259</v>
      </c>
      <c r="DG480">
        <v>24.6137851851852</v>
      </c>
      <c r="DH480">
        <v>500.05237037037</v>
      </c>
      <c r="DI480">
        <v>90.3606296296297</v>
      </c>
      <c r="DJ480">
        <v>0.0464425925925926</v>
      </c>
      <c r="DK480">
        <v>27.3574851851852</v>
      </c>
      <c r="DL480">
        <v>27.5401037037037</v>
      </c>
      <c r="DM480">
        <v>999.9</v>
      </c>
      <c r="DN480">
        <v>0</v>
      </c>
      <c r="DO480">
        <v>0</v>
      </c>
      <c r="DP480">
        <v>9993.14814814815</v>
      </c>
      <c r="DQ480">
        <v>0</v>
      </c>
      <c r="DR480">
        <v>18.0938</v>
      </c>
      <c r="DS480">
        <v>-72.6126444444444</v>
      </c>
      <c r="DT480">
        <v>1261.70962962963</v>
      </c>
      <c r="DU480">
        <v>1327.22</v>
      </c>
      <c r="DV480">
        <v>6.59262777777778</v>
      </c>
      <c r="DW480">
        <v>1302.61111111111</v>
      </c>
      <c r="DX480">
        <v>18.5416666666667</v>
      </c>
      <c r="DY480">
        <v>2.27115074074074</v>
      </c>
      <c r="DZ480">
        <v>1.67543592592593</v>
      </c>
      <c r="EA480">
        <v>19.4732259259259</v>
      </c>
      <c r="EB480">
        <v>14.6706259259259</v>
      </c>
      <c r="EC480">
        <v>2000.02444444444</v>
      </c>
      <c r="ED480">
        <v>0.979999703703704</v>
      </c>
      <c r="EE480">
        <v>0.020000462962963</v>
      </c>
      <c r="EF480">
        <v>0</v>
      </c>
      <c r="EG480">
        <v>817.698703703704</v>
      </c>
      <c r="EH480">
        <v>5.00063</v>
      </c>
      <c r="EI480">
        <v>16137.7407407407</v>
      </c>
      <c r="EJ480">
        <v>17257.1148148148</v>
      </c>
      <c r="EK480">
        <v>38.5045925925926</v>
      </c>
      <c r="EL480">
        <v>38.562</v>
      </c>
      <c r="EM480">
        <v>38</v>
      </c>
      <c r="EN480">
        <v>37.8818888888889</v>
      </c>
      <c r="EO480">
        <v>39.5</v>
      </c>
      <c r="EP480">
        <v>1955.1262962963</v>
      </c>
      <c r="EQ480">
        <v>39.8974074074074</v>
      </c>
      <c r="ER480">
        <v>0</v>
      </c>
      <c r="ES480">
        <v>1659029926.3</v>
      </c>
      <c r="ET480">
        <v>0</v>
      </c>
      <c r="EU480">
        <v>817.68108</v>
      </c>
      <c r="EV480">
        <v>-4.20176922960056</v>
      </c>
      <c r="EW480">
        <v>-94.0384616455193</v>
      </c>
      <c r="EX480">
        <v>16136.74</v>
      </c>
      <c r="EY480">
        <v>15</v>
      </c>
      <c r="EZ480">
        <v>0</v>
      </c>
      <c r="FA480" t="s">
        <v>420</v>
      </c>
      <c r="FB480">
        <v>1657551626.5</v>
      </c>
      <c r="FC480">
        <v>1657551629</v>
      </c>
      <c r="FD480">
        <v>0</v>
      </c>
      <c r="FE480">
        <v>0.403</v>
      </c>
      <c r="FF480">
        <v>0.009</v>
      </c>
      <c r="FG480">
        <v>9.41</v>
      </c>
      <c r="FH480">
        <v>0.087</v>
      </c>
      <c r="FI480">
        <v>417</v>
      </c>
      <c r="FJ480">
        <v>17</v>
      </c>
      <c r="FK480">
        <v>1.61</v>
      </c>
      <c r="FL480">
        <v>0.59</v>
      </c>
      <c r="FM480">
        <v>-72.4117536585366</v>
      </c>
      <c r="FN480">
        <v>-4.14196097560978</v>
      </c>
      <c r="FO480">
        <v>0.782848875892797</v>
      </c>
      <c r="FP480">
        <v>0</v>
      </c>
      <c r="FQ480">
        <v>818.047735294118</v>
      </c>
      <c r="FR480">
        <v>-4.48194041418615</v>
      </c>
      <c r="FS480">
        <v>0.483468066274567</v>
      </c>
      <c r="FT480">
        <v>0</v>
      </c>
      <c r="FU480">
        <v>6.56833317073171</v>
      </c>
      <c r="FV480">
        <v>0.40607979094077</v>
      </c>
      <c r="FW480">
        <v>0.0440711785936046</v>
      </c>
      <c r="FX480">
        <v>0</v>
      </c>
      <c r="FY480">
        <v>0</v>
      </c>
      <c r="FZ480">
        <v>3</v>
      </c>
      <c r="GA480" t="s">
        <v>427</v>
      </c>
      <c r="GB480">
        <v>2.97408</v>
      </c>
      <c r="GC480">
        <v>2.69956</v>
      </c>
      <c r="GD480">
        <v>0.191818</v>
      </c>
      <c r="GE480">
        <v>0.199211</v>
      </c>
      <c r="GF480">
        <v>0.106296</v>
      </c>
      <c r="GG480">
        <v>0.0866793</v>
      </c>
      <c r="GH480">
        <v>31465.9</v>
      </c>
      <c r="GI480">
        <v>34090.3</v>
      </c>
      <c r="GJ480">
        <v>35280.7</v>
      </c>
      <c r="GK480">
        <v>38607.8</v>
      </c>
      <c r="GL480">
        <v>44705.1</v>
      </c>
      <c r="GM480">
        <v>50930.8</v>
      </c>
      <c r="GN480">
        <v>55151.5</v>
      </c>
      <c r="GO480">
        <v>61926.1</v>
      </c>
      <c r="GP480">
        <v>1.989</v>
      </c>
      <c r="GQ480">
        <v>1.8466</v>
      </c>
      <c r="GR480">
        <v>0.139177</v>
      </c>
      <c r="GS480">
        <v>0</v>
      </c>
      <c r="GT480">
        <v>25.2756</v>
      </c>
      <c r="GU480">
        <v>999.9</v>
      </c>
      <c r="GV480">
        <v>54.926</v>
      </c>
      <c r="GW480">
        <v>29.265</v>
      </c>
      <c r="GX480">
        <v>24.8234</v>
      </c>
      <c r="GY480">
        <v>56.2455</v>
      </c>
      <c r="GZ480">
        <v>43.3053</v>
      </c>
      <c r="HA480">
        <v>1</v>
      </c>
      <c r="HB480">
        <v>-0.0357317</v>
      </c>
      <c r="HC480">
        <v>0.173856</v>
      </c>
      <c r="HD480">
        <v>20.1138</v>
      </c>
      <c r="HE480">
        <v>5.19692</v>
      </c>
      <c r="HF480">
        <v>12.004</v>
      </c>
      <c r="HG480">
        <v>4.9752</v>
      </c>
      <c r="HH480">
        <v>3.2936</v>
      </c>
      <c r="HI480">
        <v>9999</v>
      </c>
      <c r="HJ480">
        <v>9999</v>
      </c>
      <c r="HK480">
        <v>9999</v>
      </c>
      <c r="HL480">
        <v>629.4</v>
      </c>
      <c r="HM480">
        <v>1.86316</v>
      </c>
      <c r="HN480">
        <v>1.86801</v>
      </c>
      <c r="HO480">
        <v>1.86783</v>
      </c>
      <c r="HP480">
        <v>1.86902</v>
      </c>
      <c r="HQ480">
        <v>1.86981</v>
      </c>
      <c r="HR480">
        <v>1.86584</v>
      </c>
      <c r="HS480">
        <v>1.86691</v>
      </c>
      <c r="HT480">
        <v>1.86829</v>
      </c>
      <c r="HU480">
        <v>5</v>
      </c>
      <c r="HV480">
        <v>0</v>
      </c>
      <c r="HW480">
        <v>0</v>
      </c>
      <c r="HX480">
        <v>0</v>
      </c>
      <c r="HY480" t="s">
        <v>422</v>
      </c>
      <c r="HZ480" t="s">
        <v>423</v>
      </c>
      <c r="IA480" t="s">
        <v>424</v>
      </c>
      <c r="IB480" t="s">
        <v>424</v>
      </c>
      <c r="IC480" t="s">
        <v>424</v>
      </c>
      <c r="ID480" t="s">
        <v>424</v>
      </c>
      <c r="IE480">
        <v>0</v>
      </c>
      <c r="IF480">
        <v>100</v>
      </c>
      <c r="IG480">
        <v>100</v>
      </c>
      <c r="IH480">
        <v>11.25</v>
      </c>
      <c r="II480">
        <v>0.5185</v>
      </c>
      <c r="IJ480">
        <v>4.02706509432224</v>
      </c>
      <c r="IK480">
        <v>0.00601174518973114</v>
      </c>
      <c r="IL480">
        <v>2.77886958061485e-07</v>
      </c>
      <c r="IM480">
        <v>-3.54636231360687e-10</v>
      </c>
      <c r="IN480">
        <v>-0.0404303883988718</v>
      </c>
      <c r="IO480">
        <v>-0.0177815531441476</v>
      </c>
      <c r="IP480">
        <v>0.00205572605671414</v>
      </c>
      <c r="IQ480">
        <v>-1.65519735432211e-05</v>
      </c>
      <c r="IR480">
        <v>-4</v>
      </c>
      <c r="IS480">
        <v>1848</v>
      </c>
      <c r="IT480">
        <v>1</v>
      </c>
      <c r="IU480">
        <v>25</v>
      </c>
      <c r="IV480">
        <v>24638.3</v>
      </c>
      <c r="IW480">
        <v>24638.3</v>
      </c>
      <c r="IX480">
        <v>2.60132</v>
      </c>
      <c r="IY480">
        <v>2.58911</v>
      </c>
      <c r="IZ480">
        <v>1.54785</v>
      </c>
      <c r="JA480">
        <v>2.30347</v>
      </c>
      <c r="JB480">
        <v>1.34644</v>
      </c>
      <c r="JC480">
        <v>2.42188</v>
      </c>
      <c r="JD480">
        <v>33.6029</v>
      </c>
      <c r="JE480">
        <v>24.2188</v>
      </c>
      <c r="JF480">
        <v>18</v>
      </c>
      <c r="JG480">
        <v>503.419</v>
      </c>
      <c r="JH480">
        <v>411.503</v>
      </c>
      <c r="JI480">
        <v>24.9999</v>
      </c>
      <c r="JJ480">
        <v>26.7432</v>
      </c>
      <c r="JK480">
        <v>30.0002</v>
      </c>
      <c r="JL480">
        <v>26.6748</v>
      </c>
      <c r="JM480">
        <v>26.6153</v>
      </c>
      <c r="JN480">
        <v>52.175</v>
      </c>
      <c r="JO480">
        <v>32.2619</v>
      </c>
      <c r="JP480">
        <v>69.9498</v>
      </c>
      <c r="JQ480">
        <v>25</v>
      </c>
      <c r="JR480">
        <v>1343.07</v>
      </c>
      <c r="JS480">
        <v>18.3695</v>
      </c>
      <c r="JT480">
        <v>102.306</v>
      </c>
      <c r="JU480">
        <v>103.077</v>
      </c>
    </row>
    <row r="481" spans="1:281">
      <c r="A481">
        <v>465</v>
      </c>
      <c r="B481">
        <v>1659029932.1</v>
      </c>
      <c r="C481">
        <v>6249</v>
      </c>
      <c r="D481" t="s">
        <v>1358</v>
      </c>
      <c r="E481" t="s">
        <v>1359</v>
      </c>
      <c r="F481">
        <v>5</v>
      </c>
      <c r="G481" t="s">
        <v>1199</v>
      </c>
      <c r="H481" t="s">
        <v>417</v>
      </c>
      <c r="I481">
        <v>1659029924.31429</v>
      </c>
      <c r="J481">
        <f>(K481)/1000</f>
        <v>0</v>
      </c>
      <c r="K481">
        <f>IF(CZ481, AN481, AH481)</f>
        <v>0</v>
      </c>
      <c r="L481">
        <f>IF(CZ481, AI481, AG481)</f>
        <v>0</v>
      </c>
      <c r="M481">
        <f>DB481 - IF(AU481&gt;1, L481*CV481*100.0/(AW481*DP481), 0)</f>
        <v>0</v>
      </c>
      <c r="N481">
        <f>((T481-J481/2)*M481-L481)/(T481+J481/2)</f>
        <v>0</v>
      </c>
      <c r="O481">
        <f>N481*(DI481+DJ481)/1000.0</f>
        <v>0</v>
      </c>
      <c r="P481">
        <f>(DB481 - IF(AU481&gt;1, L481*CV481*100.0/(AW481*DP481), 0))*(DI481+DJ481)/1000.0</f>
        <v>0</v>
      </c>
      <c r="Q481">
        <f>2.0/((1/S481-1/R481)+SIGN(S481)*SQRT((1/S481-1/R481)*(1/S481-1/R481) + 4*CW481/((CW481+1)*(CW481+1))*(2*1/S481*1/R481-1/R481*1/R481)))</f>
        <v>0</v>
      </c>
      <c r="R481">
        <f>IF(LEFT(CX481,1)&lt;&gt;"0",IF(LEFT(CX481,1)="1",3.0,CY481),$D$5+$E$5*(DP481*DI481/($K$5*1000))+$F$5*(DP481*DI481/($K$5*1000))*MAX(MIN(CV481,$J$5),$I$5)*MAX(MIN(CV481,$J$5),$I$5)+$G$5*MAX(MIN(CV481,$J$5),$I$5)*(DP481*DI481/($K$5*1000))+$H$5*(DP481*DI481/($K$5*1000))*(DP481*DI481/($K$5*1000)))</f>
        <v>0</v>
      </c>
      <c r="S481">
        <f>J481*(1000-(1000*0.61365*exp(17.502*W481/(240.97+W481))/(DI481+DJ481)+DD481)/2)/(1000*0.61365*exp(17.502*W481/(240.97+W481))/(DI481+DJ481)-DD481)</f>
        <v>0</v>
      </c>
      <c r="T481">
        <f>1/((CW481+1)/(Q481/1.6)+1/(R481/1.37)) + CW481/((CW481+1)/(Q481/1.6) + CW481/(R481/1.37))</f>
        <v>0</v>
      </c>
      <c r="U481">
        <f>(CR481*CU481)</f>
        <v>0</v>
      </c>
      <c r="V481">
        <f>(DK481+(U481+2*0.95*5.67E-8*(((DK481+$B$7)+273)^4-(DK481+273)^4)-44100*J481)/(1.84*29.3*R481+8*0.95*5.67E-8*(DK481+273)^3))</f>
        <v>0</v>
      </c>
      <c r="W481">
        <f>($C$7*DL481+$D$7*DM481+$E$7*V481)</f>
        <v>0</v>
      </c>
      <c r="X481">
        <f>0.61365*exp(17.502*W481/(240.97+W481))</f>
        <v>0</v>
      </c>
      <c r="Y481">
        <f>(Z481/AA481*100)</f>
        <v>0</v>
      </c>
      <c r="Z481">
        <f>DD481*(DI481+DJ481)/1000</f>
        <v>0</v>
      </c>
      <c r="AA481">
        <f>0.61365*exp(17.502*DK481/(240.97+DK481))</f>
        <v>0</v>
      </c>
      <c r="AB481">
        <f>(X481-DD481*(DI481+DJ481)/1000)</f>
        <v>0</v>
      </c>
      <c r="AC481">
        <f>(-J481*44100)</f>
        <v>0</v>
      </c>
      <c r="AD481">
        <f>2*29.3*R481*0.92*(DK481-W481)</f>
        <v>0</v>
      </c>
      <c r="AE481">
        <f>2*0.95*5.67E-8*(((DK481+$B$7)+273)^4-(W481+273)^4)</f>
        <v>0</v>
      </c>
      <c r="AF481">
        <f>U481+AE481+AC481+AD481</f>
        <v>0</v>
      </c>
      <c r="AG481">
        <f>DH481*AU481*(DC481-DB481*(1000-AU481*DE481)/(1000-AU481*DD481))/(100*CV481)</f>
        <v>0</v>
      </c>
      <c r="AH481">
        <f>1000*DH481*AU481*(DD481-DE481)/(100*CV481*(1000-AU481*DD481))</f>
        <v>0</v>
      </c>
      <c r="AI481">
        <f>(AJ481 - AK481 - DI481*1E3/(8.314*(DK481+273.15)) * AM481/DH481 * AL481) * DH481/(100*CV481) * (1000 - DE481)/1000</f>
        <v>0</v>
      </c>
      <c r="AJ481">
        <v>1360.38925796769</v>
      </c>
      <c r="AK481">
        <v>1303.02418181818</v>
      </c>
      <c r="AL481">
        <v>3.42055211078967</v>
      </c>
      <c r="AM481">
        <v>66.0504921813524</v>
      </c>
      <c r="AN481">
        <f>(AP481 - AO481 + DI481*1E3/(8.314*(DK481+273.15)) * AR481/DH481 * AQ481) * DH481/(100*CV481) * 1000/(1000 - AP481)</f>
        <v>0</v>
      </c>
      <c r="AO481">
        <v>18.4397424944589</v>
      </c>
      <c r="AP481">
        <v>25.0649111888112</v>
      </c>
      <c r="AQ481">
        <v>-0.00835987878787732</v>
      </c>
      <c r="AR481">
        <v>92.47</v>
      </c>
      <c r="AS481">
        <v>0</v>
      </c>
      <c r="AT481">
        <v>0</v>
      </c>
      <c r="AU481">
        <f>IF(AS481*$H$13&gt;=AW481,1.0,(AW481/(AW481-AS481*$H$13)))</f>
        <v>0</v>
      </c>
      <c r="AV481">
        <f>(AU481-1)*100</f>
        <v>0</v>
      </c>
      <c r="AW481">
        <f>MAX(0,($B$13+$C$13*DP481)/(1+$D$13*DP481)*DI481/(DK481+273)*$E$13)</f>
        <v>0</v>
      </c>
      <c r="AX481" t="s">
        <v>418</v>
      </c>
      <c r="AY481" t="s">
        <v>418</v>
      </c>
      <c r="AZ481">
        <v>0</v>
      </c>
      <c r="BA481">
        <v>0</v>
      </c>
      <c r="BB481">
        <f>1-AZ481/BA481</f>
        <v>0</v>
      </c>
      <c r="BC481">
        <v>0</v>
      </c>
      <c r="BD481" t="s">
        <v>418</v>
      </c>
      <c r="BE481" t="s">
        <v>418</v>
      </c>
      <c r="BF481">
        <v>0</v>
      </c>
      <c r="BG481">
        <v>0</v>
      </c>
      <c r="BH481">
        <f>1-BF481/BG481</f>
        <v>0</v>
      </c>
      <c r="BI481">
        <v>0.5</v>
      </c>
      <c r="BJ481">
        <f>CS481</f>
        <v>0</v>
      </c>
      <c r="BK481">
        <f>L481</f>
        <v>0</v>
      </c>
      <c r="BL481">
        <f>BH481*BI481*BJ481</f>
        <v>0</v>
      </c>
      <c r="BM481">
        <f>(BK481-BC481)/BJ481</f>
        <v>0</v>
      </c>
      <c r="BN481">
        <f>(BA481-BG481)/BG481</f>
        <v>0</v>
      </c>
      <c r="BO481">
        <f>AZ481/(BB481+AZ481/BG481)</f>
        <v>0</v>
      </c>
      <c r="BP481" t="s">
        <v>418</v>
      </c>
      <c r="BQ481">
        <v>0</v>
      </c>
      <c r="BR481">
        <f>IF(BQ481&lt;&gt;0, BQ481, BO481)</f>
        <v>0</v>
      </c>
      <c r="BS481">
        <f>1-BR481/BG481</f>
        <v>0</v>
      </c>
      <c r="BT481">
        <f>(BG481-BF481)/(BG481-BR481)</f>
        <v>0</v>
      </c>
      <c r="BU481">
        <f>(BA481-BG481)/(BA481-BR481)</f>
        <v>0</v>
      </c>
      <c r="BV481">
        <f>(BG481-BF481)/(BG481-AZ481)</f>
        <v>0</v>
      </c>
      <c r="BW481">
        <f>(BA481-BG481)/(BA481-AZ481)</f>
        <v>0</v>
      </c>
      <c r="BX481">
        <f>(BT481*BR481/BF481)</f>
        <v>0</v>
      </c>
      <c r="BY481">
        <f>(1-BX481)</f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f>$B$11*DQ481+$C$11*DR481+$F$11*EC481*(1-EF481)</f>
        <v>0</v>
      </c>
      <c r="CS481">
        <f>CR481*CT481</f>
        <v>0</v>
      </c>
      <c r="CT481">
        <f>($B$11*$D$9+$C$11*$D$9+$F$11*((EP481+EH481)/MAX(EP481+EH481+EQ481, 0.1)*$I$9+EQ481/MAX(EP481+EH481+EQ481, 0.1)*$J$9))/($B$11+$C$11+$F$11)</f>
        <v>0</v>
      </c>
      <c r="CU481">
        <f>($B$11*$K$9+$C$11*$K$9+$F$11*((EP481+EH481)/MAX(EP481+EH481+EQ481, 0.1)*$P$9+EQ481/MAX(EP481+EH481+EQ481, 0.1)*$Q$9))/($B$11+$C$11+$F$11)</f>
        <v>0</v>
      </c>
      <c r="CV481">
        <v>6</v>
      </c>
      <c r="CW481">
        <v>0.5</v>
      </c>
      <c r="CX481" t="s">
        <v>419</v>
      </c>
      <c r="CY481">
        <v>2</v>
      </c>
      <c r="CZ481" t="b">
        <v>1</v>
      </c>
      <c r="DA481">
        <v>1659029924.31429</v>
      </c>
      <c r="DB481">
        <v>1245.89678571429</v>
      </c>
      <c r="DC481">
        <v>1318.445</v>
      </c>
      <c r="DD481">
        <v>25.1117321428571</v>
      </c>
      <c r="DE481">
        <v>18.4876142857143</v>
      </c>
      <c r="DF481">
        <v>1234.69214285714</v>
      </c>
      <c r="DG481">
        <v>24.5923535714286</v>
      </c>
      <c r="DH481">
        <v>500.055857142857</v>
      </c>
      <c r="DI481">
        <v>90.3601107142857</v>
      </c>
      <c r="DJ481">
        <v>0.04654785</v>
      </c>
      <c r="DK481">
        <v>27.3581571428571</v>
      </c>
      <c r="DL481">
        <v>27.5477321428571</v>
      </c>
      <c r="DM481">
        <v>999.9</v>
      </c>
      <c r="DN481">
        <v>0</v>
      </c>
      <c r="DO481">
        <v>0</v>
      </c>
      <c r="DP481">
        <v>9993.39285714286</v>
      </c>
      <c r="DQ481">
        <v>0</v>
      </c>
      <c r="DR481">
        <v>18.0938</v>
      </c>
      <c r="DS481">
        <v>-72.5473392857143</v>
      </c>
      <c r="DT481">
        <v>1277.98928571429</v>
      </c>
      <c r="DU481">
        <v>1343.27892857143</v>
      </c>
      <c r="DV481">
        <v>6.62411321428571</v>
      </c>
      <c r="DW481">
        <v>1318.445</v>
      </c>
      <c r="DX481">
        <v>18.4876142857143</v>
      </c>
      <c r="DY481">
        <v>2.2690975</v>
      </c>
      <c r="DZ481">
        <v>1.67054214285714</v>
      </c>
      <c r="EA481">
        <v>19.4586714285714</v>
      </c>
      <c r="EB481">
        <v>14.6253214285714</v>
      </c>
      <c r="EC481">
        <v>2000.01</v>
      </c>
      <c r="ED481">
        <v>0.980001107142857</v>
      </c>
      <c r="EE481">
        <v>0.0199990928571429</v>
      </c>
      <c r="EF481">
        <v>0</v>
      </c>
      <c r="EG481">
        <v>817.301571428571</v>
      </c>
      <c r="EH481">
        <v>5.00063</v>
      </c>
      <c r="EI481">
        <v>16130.5571428571</v>
      </c>
      <c r="EJ481">
        <v>17257.0071428571</v>
      </c>
      <c r="EK481">
        <v>38.5088571428571</v>
      </c>
      <c r="EL481">
        <v>38.562</v>
      </c>
      <c r="EM481">
        <v>38.0044285714286</v>
      </c>
      <c r="EN481">
        <v>37.8882857142857</v>
      </c>
      <c r="EO481">
        <v>39.5</v>
      </c>
      <c r="EP481">
        <v>1955.115</v>
      </c>
      <c r="EQ481">
        <v>39.8942857142857</v>
      </c>
      <c r="ER481">
        <v>0</v>
      </c>
      <c r="ES481">
        <v>1659029931.1</v>
      </c>
      <c r="ET481">
        <v>0</v>
      </c>
      <c r="EU481">
        <v>817.27524</v>
      </c>
      <c r="EV481">
        <v>-5.41669230461947</v>
      </c>
      <c r="EW481">
        <v>-87.2769232911087</v>
      </c>
      <c r="EX481">
        <v>16129.508</v>
      </c>
      <c r="EY481">
        <v>15</v>
      </c>
      <c r="EZ481">
        <v>0</v>
      </c>
      <c r="FA481" t="s">
        <v>420</v>
      </c>
      <c r="FB481">
        <v>1657551626.5</v>
      </c>
      <c r="FC481">
        <v>1657551629</v>
      </c>
      <c r="FD481">
        <v>0</v>
      </c>
      <c r="FE481">
        <v>0.403</v>
      </c>
      <c r="FF481">
        <v>0.009</v>
      </c>
      <c r="FG481">
        <v>9.41</v>
      </c>
      <c r="FH481">
        <v>0.087</v>
      </c>
      <c r="FI481">
        <v>417</v>
      </c>
      <c r="FJ481">
        <v>17</v>
      </c>
      <c r="FK481">
        <v>1.61</v>
      </c>
      <c r="FL481">
        <v>0.59</v>
      </c>
      <c r="FM481">
        <v>-72.5856585365854</v>
      </c>
      <c r="FN481">
        <v>1.08071916376299</v>
      </c>
      <c r="FO481">
        <v>0.440175927675714</v>
      </c>
      <c r="FP481">
        <v>0</v>
      </c>
      <c r="FQ481">
        <v>817.639823529412</v>
      </c>
      <c r="FR481">
        <v>-5.24644766805225</v>
      </c>
      <c r="FS481">
        <v>0.554312370556763</v>
      </c>
      <c r="FT481">
        <v>0</v>
      </c>
      <c r="FU481">
        <v>6.59592902439024</v>
      </c>
      <c r="FV481">
        <v>0.454622926829283</v>
      </c>
      <c r="FW481">
        <v>0.0477557950923429</v>
      </c>
      <c r="FX481">
        <v>0</v>
      </c>
      <c r="FY481">
        <v>0</v>
      </c>
      <c r="FZ481">
        <v>3</v>
      </c>
      <c r="GA481" t="s">
        <v>427</v>
      </c>
      <c r="GB481">
        <v>2.9726</v>
      </c>
      <c r="GC481">
        <v>2.70085</v>
      </c>
      <c r="GD481">
        <v>0.193391</v>
      </c>
      <c r="GE481">
        <v>0.200776</v>
      </c>
      <c r="GF481">
        <v>0.106204</v>
      </c>
      <c r="GG481">
        <v>0.0866177</v>
      </c>
      <c r="GH481">
        <v>31404.7</v>
      </c>
      <c r="GI481">
        <v>34023.3</v>
      </c>
      <c r="GJ481">
        <v>35280.6</v>
      </c>
      <c r="GK481">
        <v>38607.3</v>
      </c>
      <c r="GL481">
        <v>44709.7</v>
      </c>
      <c r="GM481">
        <v>50934.1</v>
      </c>
      <c r="GN481">
        <v>55151.3</v>
      </c>
      <c r="GO481">
        <v>61925.9</v>
      </c>
      <c r="GP481">
        <v>1.9878</v>
      </c>
      <c r="GQ481">
        <v>1.8474</v>
      </c>
      <c r="GR481">
        <v>0.139922</v>
      </c>
      <c r="GS481">
        <v>0</v>
      </c>
      <c r="GT481">
        <v>25.2778</v>
      </c>
      <c r="GU481">
        <v>999.9</v>
      </c>
      <c r="GV481">
        <v>54.951</v>
      </c>
      <c r="GW481">
        <v>29.285</v>
      </c>
      <c r="GX481">
        <v>24.863</v>
      </c>
      <c r="GY481">
        <v>55.8355</v>
      </c>
      <c r="GZ481">
        <v>43.4375</v>
      </c>
      <c r="HA481">
        <v>1</v>
      </c>
      <c r="HB481">
        <v>-0.0358943</v>
      </c>
      <c r="HC481">
        <v>0.177342</v>
      </c>
      <c r="HD481">
        <v>20.1138</v>
      </c>
      <c r="HE481">
        <v>5.19812</v>
      </c>
      <c r="HF481">
        <v>12.004</v>
      </c>
      <c r="HG481">
        <v>4.9756</v>
      </c>
      <c r="HH481">
        <v>3.2936</v>
      </c>
      <c r="HI481">
        <v>9999</v>
      </c>
      <c r="HJ481">
        <v>9999</v>
      </c>
      <c r="HK481">
        <v>9999</v>
      </c>
      <c r="HL481">
        <v>629.4</v>
      </c>
      <c r="HM481">
        <v>1.86313</v>
      </c>
      <c r="HN481">
        <v>1.86801</v>
      </c>
      <c r="HO481">
        <v>1.86783</v>
      </c>
      <c r="HP481">
        <v>1.86896</v>
      </c>
      <c r="HQ481">
        <v>1.86981</v>
      </c>
      <c r="HR481">
        <v>1.86584</v>
      </c>
      <c r="HS481">
        <v>1.86691</v>
      </c>
      <c r="HT481">
        <v>1.86829</v>
      </c>
      <c r="HU481">
        <v>5</v>
      </c>
      <c r="HV481">
        <v>0</v>
      </c>
      <c r="HW481">
        <v>0</v>
      </c>
      <c r="HX481">
        <v>0</v>
      </c>
      <c r="HY481" t="s">
        <v>422</v>
      </c>
      <c r="HZ481" t="s">
        <v>423</v>
      </c>
      <c r="IA481" t="s">
        <v>424</v>
      </c>
      <c r="IB481" t="s">
        <v>424</v>
      </c>
      <c r="IC481" t="s">
        <v>424</v>
      </c>
      <c r="ID481" t="s">
        <v>424</v>
      </c>
      <c r="IE481">
        <v>0</v>
      </c>
      <c r="IF481">
        <v>100</v>
      </c>
      <c r="IG481">
        <v>100</v>
      </c>
      <c r="IH481">
        <v>11.33</v>
      </c>
      <c r="II481">
        <v>0.517</v>
      </c>
      <c r="IJ481">
        <v>4.02706509432224</v>
      </c>
      <c r="IK481">
        <v>0.00601174518973114</v>
      </c>
      <c r="IL481">
        <v>2.77886958061485e-07</v>
      </c>
      <c r="IM481">
        <v>-3.54636231360687e-10</v>
      </c>
      <c r="IN481">
        <v>-0.0404303883988718</v>
      </c>
      <c r="IO481">
        <v>-0.0177815531441476</v>
      </c>
      <c r="IP481">
        <v>0.00205572605671414</v>
      </c>
      <c r="IQ481">
        <v>-1.65519735432211e-05</v>
      </c>
      <c r="IR481">
        <v>-4</v>
      </c>
      <c r="IS481">
        <v>1848</v>
      </c>
      <c r="IT481">
        <v>1</v>
      </c>
      <c r="IU481">
        <v>25</v>
      </c>
      <c r="IV481">
        <v>24638.4</v>
      </c>
      <c r="IW481">
        <v>24638.4</v>
      </c>
      <c r="IX481">
        <v>2.62939</v>
      </c>
      <c r="IY481">
        <v>2.59644</v>
      </c>
      <c r="IZ481">
        <v>1.54785</v>
      </c>
      <c r="JA481">
        <v>2.30347</v>
      </c>
      <c r="JB481">
        <v>1.34644</v>
      </c>
      <c r="JC481">
        <v>2.37793</v>
      </c>
      <c r="JD481">
        <v>33.6029</v>
      </c>
      <c r="JE481">
        <v>24.2188</v>
      </c>
      <c r="JF481">
        <v>18</v>
      </c>
      <c r="JG481">
        <v>502.623</v>
      </c>
      <c r="JH481">
        <v>411.954</v>
      </c>
      <c r="JI481">
        <v>25.0003</v>
      </c>
      <c r="JJ481">
        <v>26.7432</v>
      </c>
      <c r="JK481">
        <v>30</v>
      </c>
      <c r="JL481">
        <v>26.6748</v>
      </c>
      <c r="JM481">
        <v>26.6153</v>
      </c>
      <c r="JN481">
        <v>52.6431</v>
      </c>
      <c r="JO481">
        <v>32.2619</v>
      </c>
      <c r="JP481">
        <v>69.5782</v>
      </c>
      <c r="JQ481">
        <v>25</v>
      </c>
      <c r="JR481">
        <v>1356.7</v>
      </c>
      <c r="JS481">
        <v>18.3613</v>
      </c>
      <c r="JT481">
        <v>102.306</v>
      </c>
      <c r="JU481">
        <v>103.076</v>
      </c>
    </row>
    <row r="482" spans="1:281">
      <c r="A482">
        <v>466</v>
      </c>
      <c r="B482">
        <v>1659029937.1</v>
      </c>
      <c r="C482">
        <v>6254</v>
      </c>
      <c r="D482" t="s">
        <v>1360</v>
      </c>
      <c r="E482" t="s">
        <v>1361</v>
      </c>
      <c r="F482">
        <v>5</v>
      </c>
      <c r="G482" t="s">
        <v>1199</v>
      </c>
      <c r="H482" t="s">
        <v>417</v>
      </c>
      <c r="I482">
        <v>1659029929.6</v>
      </c>
      <c r="J482">
        <f>(K482)/1000</f>
        <v>0</v>
      </c>
      <c r="K482">
        <f>IF(CZ482, AN482, AH482)</f>
        <v>0</v>
      </c>
      <c r="L482">
        <f>IF(CZ482, AI482, AG482)</f>
        <v>0</v>
      </c>
      <c r="M482">
        <f>DB482 - IF(AU482&gt;1, L482*CV482*100.0/(AW482*DP482), 0)</f>
        <v>0</v>
      </c>
      <c r="N482">
        <f>((T482-J482/2)*M482-L482)/(T482+J482/2)</f>
        <v>0</v>
      </c>
      <c r="O482">
        <f>N482*(DI482+DJ482)/1000.0</f>
        <v>0</v>
      </c>
      <c r="P482">
        <f>(DB482 - IF(AU482&gt;1, L482*CV482*100.0/(AW482*DP482), 0))*(DI482+DJ482)/1000.0</f>
        <v>0</v>
      </c>
      <c r="Q482">
        <f>2.0/((1/S482-1/R482)+SIGN(S482)*SQRT((1/S482-1/R482)*(1/S482-1/R482) + 4*CW482/((CW482+1)*(CW482+1))*(2*1/S482*1/R482-1/R482*1/R482)))</f>
        <v>0</v>
      </c>
      <c r="R482">
        <f>IF(LEFT(CX482,1)&lt;&gt;"0",IF(LEFT(CX482,1)="1",3.0,CY482),$D$5+$E$5*(DP482*DI482/($K$5*1000))+$F$5*(DP482*DI482/($K$5*1000))*MAX(MIN(CV482,$J$5),$I$5)*MAX(MIN(CV482,$J$5),$I$5)+$G$5*MAX(MIN(CV482,$J$5),$I$5)*(DP482*DI482/($K$5*1000))+$H$5*(DP482*DI482/($K$5*1000))*(DP482*DI482/($K$5*1000)))</f>
        <v>0</v>
      </c>
      <c r="S482">
        <f>J482*(1000-(1000*0.61365*exp(17.502*W482/(240.97+W482))/(DI482+DJ482)+DD482)/2)/(1000*0.61365*exp(17.502*W482/(240.97+W482))/(DI482+DJ482)-DD482)</f>
        <v>0</v>
      </c>
      <c r="T482">
        <f>1/((CW482+1)/(Q482/1.6)+1/(R482/1.37)) + CW482/((CW482+1)/(Q482/1.6) + CW482/(R482/1.37))</f>
        <v>0</v>
      </c>
      <c r="U482">
        <f>(CR482*CU482)</f>
        <v>0</v>
      </c>
      <c r="V482">
        <f>(DK482+(U482+2*0.95*5.67E-8*(((DK482+$B$7)+273)^4-(DK482+273)^4)-44100*J482)/(1.84*29.3*R482+8*0.95*5.67E-8*(DK482+273)^3))</f>
        <v>0</v>
      </c>
      <c r="W482">
        <f>($C$7*DL482+$D$7*DM482+$E$7*V482)</f>
        <v>0</v>
      </c>
      <c r="X482">
        <f>0.61365*exp(17.502*W482/(240.97+W482))</f>
        <v>0</v>
      </c>
      <c r="Y482">
        <f>(Z482/AA482*100)</f>
        <v>0</v>
      </c>
      <c r="Z482">
        <f>DD482*(DI482+DJ482)/1000</f>
        <v>0</v>
      </c>
      <c r="AA482">
        <f>0.61365*exp(17.502*DK482/(240.97+DK482))</f>
        <v>0</v>
      </c>
      <c r="AB482">
        <f>(X482-DD482*(DI482+DJ482)/1000)</f>
        <v>0</v>
      </c>
      <c r="AC482">
        <f>(-J482*44100)</f>
        <v>0</v>
      </c>
      <c r="AD482">
        <f>2*29.3*R482*0.92*(DK482-W482)</f>
        <v>0</v>
      </c>
      <c r="AE482">
        <f>2*0.95*5.67E-8*(((DK482+$B$7)+273)^4-(W482+273)^4)</f>
        <v>0</v>
      </c>
      <c r="AF482">
        <f>U482+AE482+AC482+AD482</f>
        <v>0</v>
      </c>
      <c r="AG482">
        <f>DH482*AU482*(DC482-DB482*(1000-AU482*DE482)/(1000-AU482*DD482))/(100*CV482)</f>
        <v>0</v>
      </c>
      <c r="AH482">
        <f>1000*DH482*AU482*(DD482-DE482)/(100*CV482*(1000-AU482*DD482))</f>
        <v>0</v>
      </c>
      <c r="AI482">
        <f>(AJ482 - AK482 - DI482*1E3/(8.314*(DK482+273.15)) * AM482/DH482 * AL482) * DH482/(100*CV482) * (1000 - DE482)/1000</f>
        <v>0</v>
      </c>
      <c r="AJ482">
        <v>1376.7773831104</v>
      </c>
      <c r="AK482">
        <v>1319.79624242424</v>
      </c>
      <c r="AL482">
        <v>3.30943846598779</v>
      </c>
      <c r="AM482">
        <v>66.0504921813524</v>
      </c>
      <c r="AN482">
        <f>(AP482 - AO482 + DI482*1E3/(8.314*(DK482+273.15)) * AR482/DH482 * AQ482) * DH482/(100*CV482) * 1000/(1000 - AP482)</f>
        <v>0</v>
      </c>
      <c r="AO482">
        <v>18.4055901861039</v>
      </c>
      <c r="AP482">
        <v>25.0374601398601</v>
      </c>
      <c r="AQ482">
        <v>-0.000642701298686223</v>
      </c>
      <c r="AR482">
        <v>92.47</v>
      </c>
      <c r="AS482">
        <v>0</v>
      </c>
      <c r="AT482">
        <v>0</v>
      </c>
      <c r="AU482">
        <f>IF(AS482*$H$13&gt;=AW482,1.0,(AW482/(AW482-AS482*$H$13)))</f>
        <v>0</v>
      </c>
      <c r="AV482">
        <f>(AU482-1)*100</f>
        <v>0</v>
      </c>
      <c r="AW482">
        <f>MAX(0,($B$13+$C$13*DP482)/(1+$D$13*DP482)*DI482/(DK482+273)*$E$13)</f>
        <v>0</v>
      </c>
      <c r="AX482" t="s">
        <v>418</v>
      </c>
      <c r="AY482" t="s">
        <v>418</v>
      </c>
      <c r="AZ482">
        <v>0</v>
      </c>
      <c r="BA482">
        <v>0</v>
      </c>
      <c r="BB482">
        <f>1-AZ482/BA482</f>
        <v>0</v>
      </c>
      <c r="BC482">
        <v>0</v>
      </c>
      <c r="BD482" t="s">
        <v>418</v>
      </c>
      <c r="BE482" t="s">
        <v>418</v>
      </c>
      <c r="BF482">
        <v>0</v>
      </c>
      <c r="BG482">
        <v>0</v>
      </c>
      <c r="BH482">
        <f>1-BF482/BG482</f>
        <v>0</v>
      </c>
      <c r="BI482">
        <v>0.5</v>
      </c>
      <c r="BJ482">
        <f>CS482</f>
        <v>0</v>
      </c>
      <c r="BK482">
        <f>L482</f>
        <v>0</v>
      </c>
      <c r="BL482">
        <f>BH482*BI482*BJ482</f>
        <v>0</v>
      </c>
      <c r="BM482">
        <f>(BK482-BC482)/BJ482</f>
        <v>0</v>
      </c>
      <c r="BN482">
        <f>(BA482-BG482)/BG482</f>
        <v>0</v>
      </c>
      <c r="BO482">
        <f>AZ482/(BB482+AZ482/BG482)</f>
        <v>0</v>
      </c>
      <c r="BP482" t="s">
        <v>418</v>
      </c>
      <c r="BQ482">
        <v>0</v>
      </c>
      <c r="BR482">
        <f>IF(BQ482&lt;&gt;0, BQ482, BO482)</f>
        <v>0</v>
      </c>
      <c r="BS482">
        <f>1-BR482/BG482</f>
        <v>0</v>
      </c>
      <c r="BT482">
        <f>(BG482-BF482)/(BG482-BR482)</f>
        <v>0</v>
      </c>
      <c r="BU482">
        <f>(BA482-BG482)/(BA482-BR482)</f>
        <v>0</v>
      </c>
      <c r="BV482">
        <f>(BG482-BF482)/(BG482-AZ482)</f>
        <v>0</v>
      </c>
      <c r="BW482">
        <f>(BA482-BG482)/(BA482-AZ482)</f>
        <v>0</v>
      </c>
      <c r="BX482">
        <f>(BT482*BR482/BF482)</f>
        <v>0</v>
      </c>
      <c r="BY482">
        <f>(1-BX482)</f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f>$B$11*DQ482+$C$11*DR482+$F$11*EC482*(1-EF482)</f>
        <v>0</v>
      </c>
      <c r="CS482">
        <f>CR482*CT482</f>
        <v>0</v>
      </c>
      <c r="CT482">
        <f>($B$11*$D$9+$C$11*$D$9+$F$11*((EP482+EH482)/MAX(EP482+EH482+EQ482, 0.1)*$I$9+EQ482/MAX(EP482+EH482+EQ482, 0.1)*$J$9))/($B$11+$C$11+$F$11)</f>
        <v>0</v>
      </c>
      <c r="CU482">
        <f>($B$11*$K$9+$C$11*$K$9+$F$11*((EP482+EH482)/MAX(EP482+EH482+EQ482, 0.1)*$P$9+EQ482/MAX(EP482+EH482+EQ482, 0.1)*$Q$9))/($B$11+$C$11+$F$11)</f>
        <v>0</v>
      </c>
      <c r="CV482">
        <v>6</v>
      </c>
      <c r="CW482">
        <v>0.5</v>
      </c>
      <c r="CX482" t="s">
        <v>419</v>
      </c>
      <c r="CY482">
        <v>2</v>
      </c>
      <c r="CZ482" t="b">
        <v>1</v>
      </c>
      <c r="DA482">
        <v>1659029929.6</v>
      </c>
      <c r="DB482">
        <v>1263.66222222222</v>
      </c>
      <c r="DC482">
        <v>1335.95555555556</v>
      </c>
      <c r="DD482">
        <v>25.0804592592593</v>
      </c>
      <c r="DE482">
        <v>18.4352333333333</v>
      </c>
      <c r="DF482">
        <v>1252.36777777778</v>
      </c>
      <c r="DG482">
        <v>24.5626666666667</v>
      </c>
      <c r="DH482">
        <v>500.119777777778</v>
      </c>
      <c r="DI482">
        <v>90.3602444444444</v>
      </c>
      <c r="DJ482">
        <v>0.0465131074074074</v>
      </c>
      <c r="DK482">
        <v>27.3582592592593</v>
      </c>
      <c r="DL482">
        <v>27.5586074074074</v>
      </c>
      <c r="DM482">
        <v>999.9</v>
      </c>
      <c r="DN482">
        <v>0</v>
      </c>
      <c r="DO482">
        <v>0</v>
      </c>
      <c r="DP482">
        <v>9998.7037037037</v>
      </c>
      <c r="DQ482">
        <v>0</v>
      </c>
      <c r="DR482">
        <v>18.0938</v>
      </c>
      <c r="DS482">
        <v>-72.2946074074074</v>
      </c>
      <c r="DT482">
        <v>1296.16962962963</v>
      </c>
      <c r="DU482">
        <v>1361.04703703704</v>
      </c>
      <c r="DV482">
        <v>6.6452237037037</v>
      </c>
      <c r="DW482">
        <v>1335.95555555556</v>
      </c>
      <c r="DX482">
        <v>18.4352333333333</v>
      </c>
      <c r="DY482">
        <v>2.26627518518519</v>
      </c>
      <c r="DZ482">
        <v>1.66581222222222</v>
      </c>
      <c r="EA482">
        <v>19.4386555555556</v>
      </c>
      <c r="EB482">
        <v>14.5814296296296</v>
      </c>
      <c r="EC482">
        <v>1999.99111111111</v>
      </c>
      <c r="ED482">
        <v>0.980000592592592</v>
      </c>
      <c r="EE482">
        <v>0.0199996111111111</v>
      </c>
      <c r="EF482">
        <v>0</v>
      </c>
      <c r="EG482">
        <v>816.885555555556</v>
      </c>
      <c r="EH482">
        <v>5.00063</v>
      </c>
      <c r="EI482">
        <v>16122.6185185185</v>
      </c>
      <c r="EJ482">
        <v>17256.8555555556</v>
      </c>
      <c r="EK482">
        <v>38.5137777777778</v>
      </c>
      <c r="EL482">
        <v>38.562</v>
      </c>
      <c r="EM482">
        <v>38.0045925925926</v>
      </c>
      <c r="EN482">
        <v>37.9048518518519</v>
      </c>
      <c r="EO482">
        <v>39.5</v>
      </c>
      <c r="EP482">
        <v>1955.09518518519</v>
      </c>
      <c r="EQ482">
        <v>39.8951851851852</v>
      </c>
      <c r="ER482">
        <v>0</v>
      </c>
      <c r="ES482">
        <v>1659029935.9</v>
      </c>
      <c r="ET482">
        <v>0</v>
      </c>
      <c r="EU482">
        <v>816.87952</v>
      </c>
      <c r="EV482">
        <v>-5.11446151549554</v>
      </c>
      <c r="EW482">
        <v>-85.9076922681746</v>
      </c>
      <c r="EX482">
        <v>16122.456</v>
      </c>
      <c r="EY482">
        <v>15</v>
      </c>
      <c r="EZ482">
        <v>0</v>
      </c>
      <c r="FA482" t="s">
        <v>420</v>
      </c>
      <c r="FB482">
        <v>1657551626.5</v>
      </c>
      <c r="FC482">
        <v>1657551629</v>
      </c>
      <c r="FD482">
        <v>0</v>
      </c>
      <c r="FE482">
        <v>0.403</v>
      </c>
      <c r="FF482">
        <v>0.009</v>
      </c>
      <c r="FG482">
        <v>9.41</v>
      </c>
      <c r="FH482">
        <v>0.087</v>
      </c>
      <c r="FI482">
        <v>417</v>
      </c>
      <c r="FJ482">
        <v>17</v>
      </c>
      <c r="FK482">
        <v>1.61</v>
      </c>
      <c r="FL482">
        <v>0.59</v>
      </c>
      <c r="FM482">
        <v>-72.3872195121951</v>
      </c>
      <c r="FN482">
        <v>2.4818529616724</v>
      </c>
      <c r="FO482">
        <v>0.460211266023955</v>
      </c>
      <c r="FP482">
        <v>0</v>
      </c>
      <c r="FQ482">
        <v>817.156588235294</v>
      </c>
      <c r="FR482">
        <v>-4.99398013302383</v>
      </c>
      <c r="FS482">
        <v>0.531084523994342</v>
      </c>
      <c r="FT482">
        <v>0</v>
      </c>
      <c r="FU482">
        <v>6.62963365853659</v>
      </c>
      <c r="FV482">
        <v>0.220823623693388</v>
      </c>
      <c r="FW482">
        <v>0.0270808033670597</v>
      </c>
      <c r="FX482">
        <v>0</v>
      </c>
      <c r="FY482">
        <v>0</v>
      </c>
      <c r="FZ482">
        <v>3</v>
      </c>
      <c r="GA482" t="s">
        <v>427</v>
      </c>
      <c r="GB482">
        <v>2.97353</v>
      </c>
      <c r="GC482">
        <v>2.70034</v>
      </c>
      <c r="GD482">
        <v>0.194925</v>
      </c>
      <c r="GE482">
        <v>0.202185</v>
      </c>
      <c r="GF482">
        <v>0.106135</v>
      </c>
      <c r="GG482">
        <v>0.0865008</v>
      </c>
      <c r="GH482">
        <v>31344.7</v>
      </c>
      <c r="GI482">
        <v>33963.3</v>
      </c>
      <c r="GJ482">
        <v>35280.4</v>
      </c>
      <c r="GK482">
        <v>38607.3</v>
      </c>
      <c r="GL482">
        <v>44712.8</v>
      </c>
      <c r="GM482">
        <v>50941.1</v>
      </c>
      <c r="GN482">
        <v>55150.9</v>
      </c>
      <c r="GO482">
        <v>61926.4</v>
      </c>
      <c r="GP482">
        <v>1.988</v>
      </c>
      <c r="GQ482">
        <v>1.8472</v>
      </c>
      <c r="GR482">
        <v>0.138581</v>
      </c>
      <c r="GS482">
        <v>0</v>
      </c>
      <c r="GT482">
        <v>25.2799</v>
      </c>
      <c r="GU482">
        <v>999.9</v>
      </c>
      <c r="GV482">
        <v>54.926</v>
      </c>
      <c r="GW482">
        <v>29.275</v>
      </c>
      <c r="GX482">
        <v>24.838</v>
      </c>
      <c r="GY482">
        <v>56.0555</v>
      </c>
      <c r="GZ482">
        <v>43.0689</v>
      </c>
      <c r="HA482">
        <v>1</v>
      </c>
      <c r="HB482">
        <v>-0.0354065</v>
      </c>
      <c r="HC482">
        <v>0.176906</v>
      </c>
      <c r="HD482">
        <v>20.1137</v>
      </c>
      <c r="HE482">
        <v>5.19812</v>
      </c>
      <c r="HF482">
        <v>12.0052</v>
      </c>
      <c r="HG482">
        <v>4.9752</v>
      </c>
      <c r="HH482">
        <v>3.2934</v>
      </c>
      <c r="HI482">
        <v>9999</v>
      </c>
      <c r="HJ482">
        <v>9999</v>
      </c>
      <c r="HK482">
        <v>9999</v>
      </c>
      <c r="HL482">
        <v>629.4</v>
      </c>
      <c r="HM482">
        <v>1.86319</v>
      </c>
      <c r="HN482">
        <v>1.86798</v>
      </c>
      <c r="HO482">
        <v>1.86783</v>
      </c>
      <c r="HP482">
        <v>1.86896</v>
      </c>
      <c r="HQ482">
        <v>1.86981</v>
      </c>
      <c r="HR482">
        <v>1.86587</v>
      </c>
      <c r="HS482">
        <v>1.86691</v>
      </c>
      <c r="HT482">
        <v>1.86829</v>
      </c>
      <c r="HU482">
        <v>5</v>
      </c>
      <c r="HV482">
        <v>0</v>
      </c>
      <c r="HW482">
        <v>0</v>
      </c>
      <c r="HX482">
        <v>0</v>
      </c>
      <c r="HY482" t="s">
        <v>422</v>
      </c>
      <c r="HZ482" t="s">
        <v>423</v>
      </c>
      <c r="IA482" t="s">
        <v>424</v>
      </c>
      <c r="IB482" t="s">
        <v>424</v>
      </c>
      <c r="IC482" t="s">
        <v>424</v>
      </c>
      <c r="ID482" t="s">
        <v>424</v>
      </c>
      <c r="IE482">
        <v>0</v>
      </c>
      <c r="IF482">
        <v>100</v>
      </c>
      <c r="IG482">
        <v>100</v>
      </c>
      <c r="IH482">
        <v>11.42</v>
      </c>
      <c r="II482">
        <v>0.5158</v>
      </c>
      <c r="IJ482">
        <v>4.02706509432224</v>
      </c>
      <c r="IK482">
        <v>0.00601174518973114</v>
      </c>
      <c r="IL482">
        <v>2.77886958061485e-07</v>
      </c>
      <c r="IM482">
        <v>-3.54636231360687e-10</v>
      </c>
      <c r="IN482">
        <v>-0.0404303883988718</v>
      </c>
      <c r="IO482">
        <v>-0.0177815531441476</v>
      </c>
      <c r="IP482">
        <v>0.00205572605671414</v>
      </c>
      <c r="IQ482">
        <v>-1.65519735432211e-05</v>
      </c>
      <c r="IR482">
        <v>-4</v>
      </c>
      <c r="IS482">
        <v>1848</v>
      </c>
      <c r="IT482">
        <v>1</v>
      </c>
      <c r="IU482">
        <v>25</v>
      </c>
      <c r="IV482">
        <v>24638.5</v>
      </c>
      <c r="IW482">
        <v>24638.5</v>
      </c>
      <c r="IX482">
        <v>2.65259</v>
      </c>
      <c r="IY482">
        <v>2.59277</v>
      </c>
      <c r="IZ482">
        <v>1.54785</v>
      </c>
      <c r="JA482">
        <v>2.30347</v>
      </c>
      <c r="JB482">
        <v>1.34644</v>
      </c>
      <c r="JC482">
        <v>2.31445</v>
      </c>
      <c r="JD482">
        <v>33.6029</v>
      </c>
      <c r="JE482">
        <v>24.2188</v>
      </c>
      <c r="JF482">
        <v>18</v>
      </c>
      <c r="JG482">
        <v>502.776</v>
      </c>
      <c r="JH482">
        <v>411.851</v>
      </c>
      <c r="JI482">
        <v>24.9999</v>
      </c>
      <c r="JJ482">
        <v>26.7432</v>
      </c>
      <c r="JK482">
        <v>30.0006</v>
      </c>
      <c r="JL482">
        <v>26.6771</v>
      </c>
      <c r="JM482">
        <v>26.6171</v>
      </c>
      <c r="JN482">
        <v>53.1162</v>
      </c>
      <c r="JO482">
        <v>32.2619</v>
      </c>
      <c r="JP482">
        <v>69.5782</v>
      </c>
      <c r="JQ482">
        <v>25</v>
      </c>
      <c r="JR482">
        <v>1376.8</v>
      </c>
      <c r="JS482">
        <v>18.3525</v>
      </c>
      <c r="JT482">
        <v>102.305</v>
      </c>
      <c r="JU482">
        <v>103.076</v>
      </c>
    </row>
    <row r="483" spans="1:281">
      <c r="A483">
        <v>467</v>
      </c>
      <c r="B483">
        <v>1659029942.1</v>
      </c>
      <c r="C483">
        <v>6259</v>
      </c>
      <c r="D483" t="s">
        <v>1362</v>
      </c>
      <c r="E483" t="s">
        <v>1363</v>
      </c>
      <c r="F483">
        <v>5</v>
      </c>
      <c r="G483" t="s">
        <v>1199</v>
      </c>
      <c r="H483" t="s">
        <v>417</v>
      </c>
      <c r="I483">
        <v>1659029934.31429</v>
      </c>
      <c r="J483">
        <f>(K483)/1000</f>
        <v>0</v>
      </c>
      <c r="K483">
        <f>IF(CZ483, AN483, AH483)</f>
        <v>0</v>
      </c>
      <c r="L483">
        <f>IF(CZ483, AI483, AG483)</f>
        <v>0</v>
      </c>
      <c r="M483">
        <f>DB483 - IF(AU483&gt;1, L483*CV483*100.0/(AW483*DP483), 0)</f>
        <v>0</v>
      </c>
      <c r="N483">
        <f>((T483-J483/2)*M483-L483)/(T483+J483/2)</f>
        <v>0</v>
      </c>
      <c r="O483">
        <f>N483*(DI483+DJ483)/1000.0</f>
        <v>0</v>
      </c>
      <c r="P483">
        <f>(DB483 - IF(AU483&gt;1, L483*CV483*100.0/(AW483*DP483), 0))*(DI483+DJ483)/1000.0</f>
        <v>0</v>
      </c>
      <c r="Q483">
        <f>2.0/((1/S483-1/R483)+SIGN(S483)*SQRT((1/S483-1/R483)*(1/S483-1/R483) + 4*CW483/((CW483+1)*(CW483+1))*(2*1/S483*1/R483-1/R483*1/R483)))</f>
        <v>0</v>
      </c>
      <c r="R483">
        <f>IF(LEFT(CX483,1)&lt;&gt;"0",IF(LEFT(CX483,1)="1",3.0,CY483),$D$5+$E$5*(DP483*DI483/($K$5*1000))+$F$5*(DP483*DI483/($K$5*1000))*MAX(MIN(CV483,$J$5),$I$5)*MAX(MIN(CV483,$J$5),$I$5)+$G$5*MAX(MIN(CV483,$J$5),$I$5)*(DP483*DI483/($K$5*1000))+$H$5*(DP483*DI483/($K$5*1000))*(DP483*DI483/($K$5*1000)))</f>
        <v>0</v>
      </c>
      <c r="S483">
        <f>J483*(1000-(1000*0.61365*exp(17.502*W483/(240.97+W483))/(DI483+DJ483)+DD483)/2)/(1000*0.61365*exp(17.502*W483/(240.97+W483))/(DI483+DJ483)-DD483)</f>
        <v>0</v>
      </c>
      <c r="T483">
        <f>1/((CW483+1)/(Q483/1.6)+1/(R483/1.37)) + CW483/((CW483+1)/(Q483/1.6) + CW483/(R483/1.37))</f>
        <v>0</v>
      </c>
      <c r="U483">
        <f>(CR483*CU483)</f>
        <v>0</v>
      </c>
      <c r="V483">
        <f>(DK483+(U483+2*0.95*5.67E-8*(((DK483+$B$7)+273)^4-(DK483+273)^4)-44100*J483)/(1.84*29.3*R483+8*0.95*5.67E-8*(DK483+273)^3))</f>
        <v>0</v>
      </c>
      <c r="W483">
        <f>($C$7*DL483+$D$7*DM483+$E$7*V483)</f>
        <v>0</v>
      </c>
      <c r="X483">
        <f>0.61365*exp(17.502*W483/(240.97+W483))</f>
        <v>0</v>
      </c>
      <c r="Y483">
        <f>(Z483/AA483*100)</f>
        <v>0</v>
      </c>
      <c r="Z483">
        <f>DD483*(DI483+DJ483)/1000</f>
        <v>0</v>
      </c>
      <c r="AA483">
        <f>0.61365*exp(17.502*DK483/(240.97+DK483))</f>
        <v>0</v>
      </c>
      <c r="AB483">
        <f>(X483-DD483*(DI483+DJ483)/1000)</f>
        <v>0</v>
      </c>
      <c r="AC483">
        <f>(-J483*44100)</f>
        <v>0</v>
      </c>
      <c r="AD483">
        <f>2*29.3*R483*0.92*(DK483-W483)</f>
        <v>0</v>
      </c>
      <c r="AE483">
        <f>2*0.95*5.67E-8*(((DK483+$B$7)+273)^4-(W483+273)^4)</f>
        <v>0</v>
      </c>
      <c r="AF483">
        <f>U483+AE483+AC483+AD483</f>
        <v>0</v>
      </c>
      <c r="AG483">
        <f>DH483*AU483*(DC483-DB483*(1000-AU483*DE483)/(1000-AU483*DD483))/(100*CV483)</f>
        <v>0</v>
      </c>
      <c r="AH483">
        <f>1000*DH483*AU483*(DD483-DE483)/(100*CV483*(1000-AU483*DD483))</f>
        <v>0</v>
      </c>
      <c r="AI483">
        <f>(AJ483 - AK483 - DI483*1E3/(8.314*(DK483+273.15)) * AM483/DH483 * AL483) * DH483/(100*CV483) * (1000 - DE483)/1000</f>
        <v>0</v>
      </c>
      <c r="AJ483">
        <v>1393.6885166024</v>
      </c>
      <c r="AK483">
        <v>1336.77309090909</v>
      </c>
      <c r="AL483">
        <v>3.36944365917585</v>
      </c>
      <c r="AM483">
        <v>66.0504921813524</v>
      </c>
      <c r="AN483">
        <f>(AP483 - AO483 + DI483*1E3/(8.314*(DK483+273.15)) * AR483/DH483 * AQ483) * DH483/(100*CV483) * 1000/(1000 - AP483)</f>
        <v>0</v>
      </c>
      <c r="AO483">
        <v>18.3890656458009</v>
      </c>
      <c r="AP483">
        <v>25.0203545454546</v>
      </c>
      <c r="AQ483">
        <v>-0.00500121212120436</v>
      </c>
      <c r="AR483">
        <v>92.47</v>
      </c>
      <c r="AS483">
        <v>0</v>
      </c>
      <c r="AT483">
        <v>0</v>
      </c>
      <c r="AU483">
        <f>IF(AS483*$H$13&gt;=AW483,1.0,(AW483/(AW483-AS483*$H$13)))</f>
        <v>0</v>
      </c>
      <c r="AV483">
        <f>(AU483-1)*100</f>
        <v>0</v>
      </c>
      <c r="AW483">
        <f>MAX(0,($B$13+$C$13*DP483)/(1+$D$13*DP483)*DI483/(DK483+273)*$E$13)</f>
        <v>0</v>
      </c>
      <c r="AX483" t="s">
        <v>418</v>
      </c>
      <c r="AY483" t="s">
        <v>418</v>
      </c>
      <c r="AZ483">
        <v>0</v>
      </c>
      <c r="BA483">
        <v>0</v>
      </c>
      <c r="BB483">
        <f>1-AZ483/BA483</f>
        <v>0</v>
      </c>
      <c r="BC483">
        <v>0</v>
      </c>
      <c r="BD483" t="s">
        <v>418</v>
      </c>
      <c r="BE483" t="s">
        <v>418</v>
      </c>
      <c r="BF483">
        <v>0</v>
      </c>
      <c r="BG483">
        <v>0</v>
      </c>
      <c r="BH483">
        <f>1-BF483/BG483</f>
        <v>0</v>
      </c>
      <c r="BI483">
        <v>0.5</v>
      </c>
      <c r="BJ483">
        <f>CS483</f>
        <v>0</v>
      </c>
      <c r="BK483">
        <f>L483</f>
        <v>0</v>
      </c>
      <c r="BL483">
        <f>BH483*BI483*BJ483</f>
        <v>0</v>
      </c>
      <c r="BM483">
        <f>(BK483-BC483)/BJ483</f>
        <v>0</v>
      </c>
      <c r="BN483">
        <f>(BA483-BG483)/BG483</f>
        <v>0</v>
      </c>
      <c r="BO483">
        <f>AZ483/(BB483+AZ483/BG483)</f>
        <v>0</v>
      </c>
      <c r="BP483" t="s">
        <v>418</v>
      </c>
      <c r="BQ483">
        <v>0</v>
      </c>
      <c r="BR483">
        <f>IF(BQ483&lt;&gt;0, BQ483, BO483)</f>
        <v>0</v>
      </c>
      <c r="BS483">
        <f>1-BR483/BG483</f>
        <v>0</v>
      </c>
      <c r="BT483">
        <f>(BG483-BF483)/(BG483-BR483)</f>
        <v>0</v>
      </c>
      <c r="BU483">
        <f>(BA483-BG483)/(BA483-BR483)</f>
        <v>0</v>
      </c>
      <c r="BV483">
        <f>(BG483-BF483)/(BG483-AZ483)</f>
        <v>0</v>
      </c>
      <c r="BW483">
        <f>(BA483-BG483)/(BA483-AZ483)</f>
        <v>0</v>
      </c>
      <c r="BX483">
        <f>(BT483*BR483/BF483)</f>
        <v>0</v>
      </c>
      <c r="BY483">
        <f>(1-BX483)</f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f>$B$11*DQ483+$C$11*DR483+$F$11*EC483*(1-EF483)</f>
        <v>0</v>
      </c>
      <c r="CS483">
        <f>CR483*CT483</f>
        <v>0</v>
      </c>
      <c r="CT483">
        <f>($B$11*$D$9+$C$11*$D$9+$F$11*((EP483+EH483)/MAX(EP483+EH483+EQ483, 0.1)*$I$9+EQ483/MAX(EP483+EH483+EQ483, 0.1)*$J$9))/($B$11+$C$11+$F$11)</f>
        <v>0</v>
      </c>
      <c r="CU483">
        <f>($B$11*$K$9+$C$11*$K$9+$F$11*((EP483+EH483)/MAX(EP483+EH483+EQ483, 0.1)*$P$9+EQ483/MAX(EP483+EH483+EQ483, 0.1)*$Q$9))/($B$11+$C$11+$F$11)</f>
        <v>0</v>
      </c>
      <c r="CV483">
        <v>6</v>
      </c>
      <c r="CW483">
        <v>0.5</v>
      </c>
      <c r="CX483" t="s">
        <v>419</v>
      </c>
      <c r="CY483">
        <v>2</v>
      </c>
      <c r="CZ483" t="b">
        <v>1</v>
      </c>
      <c r="DA483">
        <v>1659029934.31429</v>
      </c>
      <c r="DB483">
        <v>1279.29821428571</v>
      </c>
      <c r="DC483">
        <v>1351.42178571429</v>
      </c>
      <c r="DD483">
        <v>25.0533821428571</v>
      </c>
      <c r="DE483">
        <v>18.4096964285714</v>
      </c>
      <c r="DF483">
        <v>1267.925</v>
      </c>
      <c r="DG483">
        <v>24.5369607142857</v>
      </c>
      <c r="DH483">
        <v>500.06</v>
      </c>
      <c r="DI483">
        <v>90.3600357142857</v>
      </c>
      <c r="DJ483">
        <v>0.0466926857142857</v>
      </c>
      <c r="DK483">
        <v>27.358675</v>
      </c>
      <c r="DL483">
        <v>27.5624</v>
      </c>
      <c r="DM483">
        <v>999.9</v>
      </c>
      <c r="DN483">
        <v>0</v>
      </c>
      <c r="DO483">
        <v>0</v>
      </c>
      <c r="DP483">
        <v>9982.85714285714</v>
      </c>
      <c r="DQ483">
        <v>0</v>
      </c>
      <c r="DR483">
        <v>18.0938</v>
      </c>
      <c r="DS483">
        <v>-72.1244892857143</v>
      </c>
      <c r="DT483">
        <v>1312.17142857143</v>
      </c>
      <c r="DU483">
        <v>1376.76714285714</v>
      </c>
      <c r="DV483">
        <v>6.64369035714286</v>
      </c>
      <c r="DW483">
        <v>1351.42178571429</v>
      </c>
      <c r="DX483">
        <v>18.4096964285714</v>
      </c>
      <c r="DY483">
        <v>2.26382392857143</v>
      </c>
      <c r="DZ483">
        <v>1.66350142857143</v>
      </c>
      <c r="EA483">
        <v>19.4212607142857</v>
      </c>
      <c r="EB483">
        <v>14.55995</v>
      </c>
      <c r="EC483">
        <v>2000.00714285714</v>
      </c>
      <c r="ED483">
        <v>0.980001</v>
      </c>
      <c r="EE483">
        <v>0.0199992071428571</v>
      </c>
      <c r="EF483">
        <v>0</v>
      </c>
      <c r="EG483">
        <v>816.542178571429</v>
      </c>
      <c r="EH483">
        <v>5.00063</v>
      </c>
      <c r="EI483">
        <v>16116.3464285714</v>
      </c>
      <c r="EJ483">
        <v>17256.9821428571</v>
      </c>
      <c r="EK483">
        <v>38.5243571428571</v>
      </c>
      <c r="EL483">
        <v>38.562</v>
      </c>
      <c r="EM483">
        <v>38.0044285714286</v>
      </c>
      <c r="EN483">
        <v>37.9148571428571</v>
      </c>
      <c r="EO483">
        <v>39.5</v>
      </c>
      <c r="EP483">
        <v>1955.11178571429</v>
      </c>
      <c r="EQ483">
        <v>39.895</v>
      </c>
      <c r="ER483">
        <v>0</v>
      </c>
      <c r="ES483">
        <v>1659029941.3</v>
      </c>
      <c r="ET483">
        <v>0</v>
      </c>
      <c r="EU483">
        <v>816.493576923077</v>
      </c>
      <c r="EV483">
        <v>-3.38772649988657</v>
      </c>
      <c r="EW483">
        <v>-82.9299146928682</v>
      </c>
      <c r="EX483">
        <v>16115.5576923077</v>
      </c>
      <c r="EY483">
        <v>15</v>
      </c>
      <c r="EZ483">
        <v>0</v>
      </c>
      <c r="FA483" t="s">
        <v>420</v>
      </c>
      <c r="FB483">
        <v>1657551626.5</v>
      </c>
      <c r="FC483">
        <v>1657551629</v>
      </c>
      <c r="FD483">
        <v>0</v>
      </c>
      <c r="FE483">
        <v>0.403</v>
      </c>
      <c r="FF483">
        <v>0.009</v>
      </c>
      <c r="FG483">
        <v>9.41</v>
      </c>
      <c r="FH483">
        <v>0.087</v>
      </c>
      <c r="FI483">
        <v>417</v>
      </c>
      <c r="FJ483">
        <v>17</v>
      </c>
      <c r="FK483">
        <v>1.61</v>
      </c>
      <c r="FL483">
        <v>0.59</v>
      </c>
      <c r="FM483">
        <v>-72.2852536585366</v>
      </c>
      <c r="FN483">
        <v>2.71226968641114</v>
      </c>
      <c r="FO483">
        <v>0.444406561880799</v>
      </c>
      <c r="FP483">
        <v>0</v>
      </c>
      <c r="FQ483">
        <v>816.817411764706</v>
      </c>
      <c r="FR483">
        <v>-5.02982428744276</v>
      </c>
      <c r="FS483">
        <v>0.530798018395123</v>
      </c>
      <c r="FT483">
        <v>0</v>
      </c>
      <c r="FU483">
        <v>6.64026146341463</v>
      </c>
      <c r="FV483">
        <v>0.0675119163763106</v>
      </c>
      <c r="FW483">
        <v>0.0162651780614481</v>
      </c>
      <c r="FX483">
        <v>1</v>
      </c>
      <c r="FY483">
        <v>1</v>
      </c>
      <c r="FZ483">
        <v>3</v>
      </c>
      <c r="GA483" t="s">
        <v>421</v>
      </c>
      <c r="GB483">
        <v>2.97396</v>
      </c>
      <c r="GC483">
        <v>2.70031</v>
      </c>
      <c r="GD483">
        <v>0.196452</v>
      </c>
      <c r="GE483">
        <v>0.203756</v>
      </c>
      <c r="GF483">
        <v>0.106074</v>
      </c>
      <c r="GG483">
        <v>0.0864905</v>
      </c>
      <c r="GH483">
        <v>31285.1</v>
      </c>
      <c r="GI483">
        <v>33896.8</v>
      </c>
      <c r="GJ483">
        <v>35280.1</v>
      </c>
      <c r="GK483">
        <v>38607.6</v>
      </c>
      <c r="GL483">
        <v>44715.9</v>
      </c>
      <c r="GM483">
        <v>50941.1</v>
      </c>
      <c r="GN483">
        <v>55150.8</v>
      </c>
      <c r="GO483">
        <v>61925.6</v>
      </c>
      <c r="GP483">
        <v>1.9884</v>
      </c>
      <c r="GQ483">
        <v>1.8464</v>
      </c>
      <c r="GR483">
        <v>0.139624</v>
      </c>
      <c r="GS483">
        <v>0</v>
      </c>
      <c r="GT483">
        <v>25.2799</v>
      </c>
      <c r="GU483">
        <v>999.9</v>
      </c>
      <c r="GV483">
        <v>54.902</v>
      </c>
      <c r="GW483">
        <v>29.275</v>
      </c>
      <c r="GX483">
        <v>24.8263</v>
      </c>
      <c r="GY483">
        <v>56.1255</v>
      </c>
      <c r="GZ483">
        <v>43.0409</v>
      </c>
      <c r="HA483">
        <v>1</v>
      </c>
      <c r="HB483">
        <v>-0.0358537</v>
      </c>
      <c r="HC483">
        <v>0.178431</v>
      </c>
      <c r="HD483">
        <v>20.1137</v>
      </c>
      <c r="HE483">
        <v>5.19932</v>
      </c>
      <c r="HF483">
        <v>12.004</v>
      </c>
      <c r="HG483">
        <v>4.9756</v>
      </c>
      <c r="HH483">
        <v>3.2934</v>
      </c>
      <c r="HI483">
        <v>9999</v>
      </c>
      <c r="HJ483">
        <v>9999</v>
      </c>
      <c r="HK483">
        <v>9999</v>
      </c>
      <c r="HL483">
        <v>629.4</v>
      </c>
      <c r="HM483">
        <v>1.86319</v>
      </c>
      <c r="HN483">
        <v>1.8681</v>
      </c>
      <c r="HO483">
        <v>1.86783</v>
      </c>
      <c r="HP483">
        <v>1.86905</v>
      </c>
      <c r="HQ483">
        <v>1.86981</v>
      </c>
      <c r="HR483">
        <v>1.86587</v>
      </c>
      <c r="HS483">
        <v>1.86691</v>
      </c>
      <c r="HT483">
        <v>1.86829</v>
      </c>
      <c r="HU483">
        <v>5</v>
      </c>
      <c r="HV483">
        <v>0</v>
      </c>
      <c r="HW483">
        <v>0</v>
      </c>
      <c r="HX483">
        <v>0</v>
      </c>
      <c r="HY483" t="s">
        <v>422</v>
      </c>
      <c r="HZ483" t="s">
        <v>423</v>
      </c>
      <c r="IA483" t="s">
        <v>424</v>
      </c>
      <c r="IB483" t="s">
        <v>424</v>
      </c>
      <c r="IC483" t="s">
        <v>424</v>
      </c>
      <c r="ID483" t="s">
        <v>424</v>
      </c>
      <c r="IE483">
        <v>0</v>
      </c>
      <c r="IF483">
        <v>100</v>
      </c>
      <c r="IG483">
        <v>100</v>
      </c>
      <c r="IH483">
        <v>11.5</v>
      </c>
      <c r="II483">
        <v>0.5147</v>
      </c>
      <c r="IJ483">
        <v>4.02706509432224</v>
      </c>
      <c r="IK483">
        <v>0.00601174518973114</v>
      </c>
      <c r="IL483">
        <v>2.77886958061485e-07</v>
      </c>
      <c r="IM483">
        <v>-3.54636231360687e-10</v>
      </c>
      <c r="IN483">
        <v>-0.0404303883988718</v>
      </c>
      <c r="IO483">
        <v>-0.0177815531441476</v>
      </c>
      <c r="IP483">
        <v>0.00205572605671414</v>
      </c>
      <c r="IQ483">
        <v>-1.65519735432211e-05</v>
      </c>
      <c r="IR483">
        <v>-4</v>
      </c>
      <c r="IS483">
        <v>1848</v>
      </c>
      <c r="IT483">
        <v>1</v>
      </c>
      <c r="IU483">
        <v>25</v>
      </c>
      <c r="IV483">
        <v>24638.6</v>
      </c>
      <c r="IW483">
        <v>24638.6</v>
      </c>
      <c r="IX483">
        <v>2.67944</v>
      </c>
      <c r="IY483">
        <v>2.58545</v>
      </c>
      <c r="IZ483">
        <v>1.54785</v>
      </c>
      <c r="JA483">
        <v>2.30347</v>
      </c>
      <c r="JB483">
        <v>1.34644</v>
      </c>
      <c r="JC483">
        <v>2.42554</v>
      </c>
      <c r="JD483">
        <v>33.6029</v>
      </c>
      <c r="JE483">
        <v>24.2276</v>
      </c>
      <c r="JF483">
        <v>18</v>
      </c>
      <c r="JG483">
        <v>503.041</v>
      </c>
      <c r="JH483">
        <v>411.407</v>
      </c>
      <c r="JI483">
        <v>25.0001</v>
      </c>
      <c r="JJ483">
        <v>26.7455</v>
      </c>
      <c r="JK483">
        <v>30.0001</v>
      </c>
      <c r="JL483">
        <v>26.6771</v>
      </c>
      <c r="JM483">
        <v>26.6176</v>
      </c>
      <c r="JN483">
        <v>53.6644</v>
      </c>
      <c r="JO483">
        <v>32.2619</v>
      </c>
      <c r="JP483">
        <v>69.5782</v>
      </c>
      <c r="JQ483">
        <v>25</v>
      </c>
      <c r="JR483">
        <v>1390.22</v>
      </c>
      <c r="JS483">
        <v>18.3515</v>
      </c>
      <c r="JT483">
        <v>102.305</v>
      </c>
      <c r="JU483">
        <v>103.076</v>
      </c>
    </row>
    <row r="484" spans="1:281">
      <c r="A484">
        <v>468</v>
      </c>
      <c r="B484">
        <v>1659029947.1</v>
      </c>
      <c r="C484">
        <v>6264</v>
      </c>
      <c r="D484" t="s">
        <v>1364</v>
      </c>
      <c r="E484" t="s">
        <v>1365</v>
      </c>
      <c r="F484">
        <v>5</v>
      </c>
      <c r="G484" t="s">
        <v>1199</v>
      </c>
      <c r="H484" t="s">
        <v>417</v>
      </c>
      <c r="I484">
        <v>1659029939.6</v>
      </c>
      <c r="J484">
        <f>(K484)/1000</f>
        <v>0</v>
      </c>
      <c r="K484">
        <f>IF(CZ484, AN484, AH484)</f>
        <v>0</v>
      </c>
      <c r="L484">
        <f>IF(CZ484, AI484, AG484)</f>
        <v>0</v>
      </c>
      <c r="M484">
        <f>DB484 - IF(AU484&gt;1, L484*CV484*100.0/(AW484*DP484), 0)</f>
        <v>0</v>
      </c>
      <c r="N484">
        <f>((T484-J484/2)*M484-L484)/(T484+J484/2)</f>
        <v>0</v>
      </c>
      <c r="O484">
        <f>N484*(DI484+DJ484)/1000.0</f>
        <v>0</v>
      </c>
      <c r="P484">
        <f>(DB484 - IF(AU484&gt;1, L484*CV484*100.0/(AW484*DP484), 0))*(DI484+DJ484)/1000.0</f>
        <v>0</v>
      </c>
      <c r="Q484">
        <f>2.0/((1/S484-1/R484)+SIGN(S484)*SQRT((1/S484-1/R484)*(1/S484-1/R484) + 4*CW484/((CW484+1)*(CW484+1))*(2*1/S484*1/R484-1/R484*1/R484)))</f>
        <v>0</v>
      </c>
      <c r="R484">
        <f>IF(LEFT(CX484,1)&lt;&gt;"0",IF(LEFT(CX484,1)="1",3.0,CY484),$D$5+$E$5*(DP484*DI484/($K$5*1000))+$F$5*(DP484*DI484/($K$5*1000))*MAX(MIN(CV484,$J$5),$I$5)*MAX(MIN(CV484,$J$5),$I$5)+$G$5*MAX(MIN(CV484,$J$5),$I$5)*(DP484*DI484/($K$5*1000))+$H$5*(DP484*DI484/($K$5*1000))*(DP484*DI484/($K$5*1000)))</f>
        <v>0</v>
      </c>
      <c r="S484">
        <f>J484*(1000-(1000*0.61365*exp(17.502*W484/(240.97+W484))/(DI484+DJ484)+DD484)/2)/(1000*0.61365*exp(17.502*W484/(240.97+W484))/(DI484+DJ484)-DD484)</f>
        <v>0</v>
      </c>
      <c r="T484">
        <f>1/((CW484+1)/(Q484/1.6)+1/(R484/1.37)) + CW484/((CW484+1)/(Q484/1.6) + CW484/(R484/1.37))</f>
        <v>0</v>
      </c>
      <c r="U484">
        <f>(CR484*CU484)</f>
        <v>0</v>
      </c>
      <c r="V484">
        <f>(DK484+(U484+2*0.95*5.67E-8*(((DK484+$B$7)+273)^4-(DK484+273)^4)-44100*J484)/(1.84*29.3*R484+8*0.95*5.67E-8*(DK484+273)^3))</f>
        <v>0</v>
      </c>
      <c r="W484">
        <f>($C$7*DL484+$D$7*DM484+$E$7*V484)</f>
        <v>0</v>
      </c>
      <c r="X484">
        <f>0.61365*exp(17.502*W484/(240.97+W484))</f>
        <v>0</v>
      </c>
      <c r="Y484">
        <f>(Z484/AA484*100)</f>
        <v>0</v>
      </c>
      <c r="Z484">
        <f>DD484*(DI484+DJ484)/1000</f>
        <v>0</v>
      </c>
      <c r="AA484">
        <f>0.61365*exp(17.502*DK484/(240.97+DK484))</f>
        <v>0</v>
      </c>
      <c r="AB484">
        <f>(X484-DD484*(DI484+DJ484)/1000)</f>
        <v>0</v>
      </c>
      <c r="AC484">
        <f>(-J484*44100)</f>
        <v>0</v>
      </c>
      <c r="AD484">
        <f>2*29.3*R484*0.92*(DK484-W484)</f>
        <v>0</v>
      </c>
      <c r="AE484">
        <f>2*0.95*5.67E-8*(((DK484+$B$7)+273)^4-(W484+273)^4)</f>
        <v>0</v>
      </c>
      <c r="AF484">
        <f>U484+AE484+AC484+AD484</f>
        <v>0</v>
      </c>
      <c r="AG484">
        <f>DH484*AU484*(DC484-DB484*(1000-AU484*DE484)/(1000-AU484*DD484))/(100*CV484)</f>
        <v>0</v>
      </c>
      <c r="AH484">
        <f>1000*DH484*AU484*(DD484-DE484)/(100*CV484*(1000-AU484*DD484))</f>
        <v>0</v>
      </c>
      <c r="AI484">
        <f>(AJ484 - AK484 - DI484*1E3/(8.314*(DK484+273.15)) * AM484/DH484 * AL484) * DH484/(100*CV484) * (1000 - DE484)/1000</f>
        <v>0</v>
      </c>
      <c r="AJ484">
        <v>1410.70774444066</v>
      </c>
      <c r="AK484">
        <v>1353.79296969697</v>
      </c>
      <c r="AL484">
        <v>3.41399601075387</v>
      </c>
      <c r="AM484">
        <v>66.0504921813524</v>
      </c>
      <c r="AN484">
        <f>(AP484 - AO484 + DI484*1E3/(8.314*(DK484+273.15)) * AR484/DH484 * AQ484) * DH484/(100*CV484) * 1000/(1000 - AP484)</f>
        <v>0</v>
      </c>
      <c r="AO484">
        <v>18.386489315974</v>
      </c>
      <c r="AP484">
        <v>25.0078776223776</v>
      </c>
      <c r="AQ484">
        <v>-0.00109447933883471</v>
      </c>
      <c r="AR484">
        <v>92.47</v>
      </c>
      <c r="AS484">
        <v>0</v>
      </c>
      <c r="AT484">
        <v>0</v>
      </c>
      <c r="AU484">
        <f>IF(AS484*$H$13&gt;=AW484,1.0,(AW484/(AW484-AS484*$H$13)))</f>
        <v>0</v>
      </c>
      <c r="AV484">
        <f>(AU484-1)*100</f>
        <v>0</v>
      </c>
      <c r="AW484">
        <f>MAX(0,($B$13+$C$13*DP484)/(1+$D$13*DP484)*DI484/(DK484+273)*$E$13)</f>
        <v>0</v>
      </c>
      <c r="AX484" t="s">
        <v>418</v>
      </c>
      <c r="AY484" t="s">
        <v>418</v>
      </c>
      <c r="AZ484">
        <v>0</v>
      </c>
      <c r="BA484">
        <v>0</v>
      </c>
      <c r="BB484">
        <f>1-AZ484/BA484</f>
        <v>0</v>
      </c>
      <c r="BC484">
        <v>0</v>
      </c>
      <c r="BD484" t="s">
        <v>418</v>
      </c>
      <c r="BE484" t="s">
        <v>418</v>
      </c>
      <c r="BF484">
        <v>0</v>
      </c>
      <c r="BG484">
        <v>0</v>
      </c>
      <c r="BH484">
        <f>1-BF484/BG484</f>
        <v>0</v>
      </c>
      <c r="BI484">
        <v>0.5</v>
      </c>
      <c r="BJ484">
        <f>CS484</f>
        <v>0</v>
      </c>
      <c r="BK484">
        <f>L484</f>
        <v>0</v>
      </c>
      <c r="BL484">
        <f>BH484*BI484*BJ484</f>
        <v>0</v>
      </c>
      <c r="BM484">
        <f>(BK484-BC484)/BJ484</f>
        <v>0</v>
      </c>
      <c r="BN484">
        <f>(BA484-BG484)/BG484</f>
        <v>0</v>
      </c>
      <c r="BO484">
        <f>AZ484/(BB484+AZ484/BG484)</f>
        <v>0</v>
      </c>
      <c r="BP484" t="s">
        <v>418</v>
      </c>
      <c r="BQ484">
        <v>0</v>
      </c>
      <c r="BR484">
        <f>IF(BQ484&lt;&gt;0, BQ484, BO484)</f>
        <v>0</v>
      </c>
      <c r="BS484">
        <f>1-BR484/BG484</f>
        <v>0</v>
      </c>
      <c r="BT484">
        <f>(BG484-BF484)/(BG484-BR484)</f>
        <v>0</v>
      </c>
      <c r="BU484">
        <f>(BA484-BG484)/(BA484-BR484)</f>
        <v>0</v>
      </c>
      <c r="BV484">
        <f>(BG484-BF484)/(BG484-AZ484)</f>
        <v>0</v>
      </c>
      <c r="BW484">
        <f>(BA484-BG484)/(BA484-AZ484)</f>
        <v>0</v>
      </c>
      <c r="BX484">
        <f>(BT484*BR484/BF484)</f>
        <v>0</v>
      </c>
      <c r="BY484">
        <f>(1-BX484)</f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f>$B$11*DQ484+$C$11*DR484+$F$11*EC484*(1-EF484)</f>
        <v>0</v>
      </c>
      <c r="CS484">
        <f>CR484*CT484</f>
        <v>0</v>
      </c>
      <c r="CT484">
        <f>($B$11*$D$9+$C$11*$D$9+$F$11*((EP484+EH484)/MAX(EP484+EH484+EQ484, 0.1)*$I$9+EQ484/MAX(EP484+EH484+EQ484, 0.1)*$J$9))/($B$11+$C$11+$F$11)</f>
        <v>0</v>
      </c>
      <c r="CU484">
        <f>($B$11*$K$9+$C$11*$K$9+$F$11*((EP484+EH484)/MAX(EP484+EH484+EQ484, 0.1)*$P$9+EQ484/MAX(EP484+EH484+EQ484, 0.1)*$Q$9))/($B$11+$C$11+$F$11)</f>
        <v>0</v>
      </c>
      <c r="CV484">
        <v>6</v>
      </c>
      <c r="CW484">
        <v>0.5</v>
      </c>
      <c r="CX484" t="s">
        <v>419</v>
      </c>
      <c r="CY484">
        <v>2</v>
      </c>
      <c r="CZ484" t="b">
        <v>1</v>
      </c>
      <c r="DA484">
        <v>1659029939.6</v>
      </c>
      <c r="DB484">
        <v>1296.77185185185</v>
      </c>
      <c r="DC484">
        <v>1368.91296296296</v>
      </c>
      <c r="DD484">
        <v>25.0305037037037</v>
      </c>
      <c r="DE484">
        <v>18.3912222222222</v>
      </c>
      <c r="DF484">
        <v>1285.31148148148</v>
      </c>
      <c r="DG484">
        <v>24.5152407407407</v>
      </c>
      <c r="DH484">
        <v>500.032259259259</v>
      </c>
      <c r="DI484">
        <v>90.3610518518519</v>
      </c>
      <c r="DJ484">
        <v>0.0466603777777778</v>
      </c>
      <c r="DK484">
        <v>27.3576111111111</v>
      </c>
      <c r="DL484">
        <v>27.5627333333333</v>
      </c>
      <c r="DM484">
        <v>999.9</v>
      </c>
      <c r="DN484">
        <v>0</v>
      </c>
      <c r="DO484">
        <v>0</v>
      </c>
      <c r="DP484">
        <v>9990</v>
      </c>
      <c r="DQ484">
        <v>0</v>
      </c>
      <c r="DR484">
        <v>18.0938</v>
      </c>
      <c r="DS484">
        <v>-72.1413777777778</v>
      </c>
      <c r="DT484">
        <v>1330.06296296296</v>
      </c>
      <c r="DU484">
        <v>1394.56</v>
      </c>
      <c r="DV484">
        <v>6.63929</v>
      </c>
      <c r="DW484">
        <v>1368.91296296296</v>
      </c>
      <c r="DX484">
        <v>18.3912222222222</v>
      </c>
      <c r="DY484">
        <v>2.26178185185185</v>
      </c>
      <c r="DZ484">
        <v>1.66185</v>
      </c>
      <c r="EA484">
        <v>19.406762962963</v>
      </c>
      <c r="EB484">
        <v>14.5445925925926</v>
      </c>
      <c r="EC484">
        <v>1999.99037037037</v>
      </c>
      <c r="ED484">
        <v>0.980001148148148</v>
      </c>
      <c r="EE484">
        <v>0.0199990703703704</v>
      </c>
      <c r="EF484">
        <v>0</v>
      </c>
      <c r="EG484">
        <v>816.19937037037</v>
      </c>
      <c r="EH484">
        <v>5.00063</v>
      </c>
      <c r="EI484">
        <v>16109.0185185185</v>
      </c>
      <c r="EJ484">
        <v>17256.8296296296</v>
      </c>
      <c r="EK484">
        <v>38.5298518518518</v>
      </c>
      <c r="EL484">
        <v>38.562</v>
      </c>
      <c r="EM484">
        <v>38.0022962962963</v>
      </c>
      <c r="EN484">
        <v>37.9278148148148</v>
      </c>
      <c r="EO484">
        <v>39.5</v>
      </c>
      <c r="EP484">
        <v>1955.09555555556</v>
      </c>
      <c r="EQ484">
        <v>39.8944444444444</v>
      </c>
      <c r="ER484">
        <v>0</v>
      </c>
      <c r="ES484">
        <v>1659029946.1</v>
      </c>
      <c r="ET484">
        <v>0</v>
      </c>
      <c r="EU484">
        <v>816.185615384615</v>
      </c>
      <c r="EV484">
        <v>-3.78270086153311</v>
      </c>
      <c r="EW484">
        <v>-79.596581211215</v>
      </c>
      <c r="EX484">
        <v>16109.1076923077</v>
      </c>
      <c r="EY484">
        <v>15</v>
      </c>
      <c r="EZ484">
        <v>0</v>
      </c>
      <c r="FA484" t="s">
        <v>420</v>
      </c>
      <c r="FB484">
        <v>1657551626.5</v>
      </c>
      <c r="FC484">
        <v>1657551629</v>
      </c>
      <c r="FD484">
        <v>0</v>
      </c>
      <c r="FE484">
        <v>0.403</v>
      </c>
      <c r="FF484">
        <v>0.009</v>
      </c>
      <c r="FG484">
        <v>9.41</v>
      </c>
      <c r="FH484">
        <v>0.087</v>
      </c>
      <c r="FI484">
        <v>417</v>
      </c>
      <c r="FJ484">
        <v>17</v>
      </c>
      <c r="FK484">
        <v>1.61</v>
      </c>
      <c r="FL484">
        <v>0.59</v>
      </c>
      <c r="FM484">
        <v>-72.1656487804878</v>
      </c>
      <c r="FN484">
        <v>-0.683224390243976</v>
      </c>
      <c r="FO484">
        <v>0.313978640816149</v>
      </c>
      <c r="FP484">
        <v>0</v>
      </c>
      <c r="FQ484">
        <v>816.381911764706</v>
      </c>
      <c r="FR484">
        <v>-3.9276852567843</v>
      </c>
      <c r="FS484">
        <v>0.424446724131898</v>
      </c>
      <c r="FT484">
        <v>0</v>
      </c>
      <c r="FU484">
        <v>6.64004902439024</v>
      </c>
      <c r="FV484">
        <v>-0.0662721951219548</v>
      </c>
      <c r="FW484">
        <v>0.0105986646201827</v>
      </c>
      <c r="FX484">
        <v>1</v>
      </c>
      <c r="FY484">
        <v>1</v>
      </c>
      <c r="FZ484">
        <v>3</v>
      </c>
      <c r="GA484" t="s">
        <v>421</v>
      </c>
      <c r="GB484">
        <v>2.97406</v>
      </c>
      <c r="GC484">
        <v>2.70099</v>
      </c>
      <c r="GD484">
        <v>0.197993</v>
      </c>
      <c r="GE484">
        <v>0.2052</v>
      </c>
      <c r="GF484">
        <v>0.106035</v>
      </c>
      <c r="GG484">
        <v>0.0864911</v>
      </c>
      <c r="GH484">
        <v>31225.1</v>
      </c>
      <c r="GI484">
        <v>33835.2</v>
      </c>
      <c r="GJ484">
        <v>35280.1</v>
      </c>
      <c r="GK484">
        <v>38607.5</v>
      </c>
      <c r="GL484">
        <v>44717.3</v>
      </c>
      <c r="GM484">
        <v>50941.4</v>
      </c>
      <c r="GN484">
        <v>55150</v>
      </c>
      <c r="GO484">
        <v>61926</v>
      </c>
      <c r="GP484">
        <v>1.9894</v>
      </c>
      <c r="GQ484">
        <v>1.8462</v>
      </c>
      <c r="GR484">
        <v>0.139177</v>
      </c>
      <c r="GS484">
        <v>0</v>
      </c>
      <c r="GT484">
        <v>25.2778</v>
      </c>
      <c r="GU484">
        <v>999.9</v>
      </c>
      <c r="GV484">
        <v>54.877</v>
      </c>
      <c r="GW484">
        <v>29.275</v>
      </c>
      <c r="GX484">
        <v>24.8156</v>
      </c>
      <c r="GY484">
        <v>56.4055</v>
      </c>
      <c r="GZ484">
        <v>42.9768</v>
      </c>
      <c r="HA484">
        <v>1</v>
      </c>
      <c r="HB484">
        <v>-0.0357317</v>
      </c>
      <c r="HC484">
        <v>0.179085</v>
      </c>
      <c r="HD484">
        <v>20.1136</v>
      </c>
      <c r="HE484">
        <v>5.19812</v>
      </c>
      <c r="HF484">
        <v>12.004</v>
      </c>
      <c r="HG484">
        <v>4.9756</v>
      </c>
      <c r="HH484">
        <v>3.2936</v>
      </c>
      <c r="HI484">
        <v>9999</v>
      </c>
      <c r="HJ484">
        <v>9999</v>
      </c>
      <c r="HK484">
        <v>9999</v>
      </c>
      <c r="HL484">
        <v>629.4</v>
      </c>
      <c r="HM484">
        <v>1.86316</v>
      </c>
      <c r="HN484">
        <v>1.86798</v>
      </c>
      <c r="HO484">
        <v>1.86783</v>
      </c>
      <c r="HP484">
        <v>1.86902</v>
      </c>
      <c r="HQ484">
        <v>1.86981</v>
      </c>
      <c r="HR484">
        <v>1.86584</v>
      </c>
      <c r="HS484">
        <v>1.86691</v>
      </c>
      <c r="HT484">
        <v>1.86829</v>
      </c>
      <c r="HU484">
        <v>5</v>
      </c>
      <c r="HV484">
        <v>0</v>
      </c>
      <c r="HW484">
        <v>0</v>
      </c>
      <c r="HX484">
        <v>0</v>
      </c>
      <c r="HY484" t="s">
        <v>422</v>
      </c>
      <c r="HZ484" t="s">
        <v>423</v>
      </c>
      <c r="IA484" t="s">
        <v>424</v>
      </c>
      <c r="IB484" t="s">
        <v>424</v>
      </c>
      <c r="IC484" t="s">
        <v>424</v>
      </c>
      <c r="ID484" t="s">
        <v>424</v>
      </c>
      <c r="IE484">
        <v>0</v>
      </c>
      <c r="IF484">
        <v>100</v>
      </c>
      <c r="IG484">
        <v>100</v>
      </c>
      <c r="IH484">
        <v>11.58</v>
      </c>
      <c r="II484">
        <v>0.514</v>
      </c>
      <c r="IJ484">
        <v>4.02706509432224</v>
      </c>
      <c r="IK484">
        <v>0.00601174518973114</v>
      </c>
      <c r="IL484">
        <v>2.77886958061485e-07</v>
      </c>
      <c r="IM484">
        <v>-3.54636231360687e-10</v>
      </c>
      <c r="IN484">
        <v>-0.0404303883988718</v>
      </c>
      <c r="IO484">
        <v>-0.0177815531441476</v>
      </c>
      <c r="IP484">
        <v>0.00205572605671414</v>
      </c>
      <c r="IQ484">
        <v>-1.65519735432211e-05</v>
      </c>
      <c r="IR484">
        <v>-4</v>
      </c>
      <c r="IS484">
        <v>1848</v>
      </c>
      <c r="IT484">
        <v>1</v>
      </c>
      <c r="IU484">
        <v>25</v>
      </c>
      <c r="IV484">
        <v>24638.7</v>
      </c>
      <c r="IW484">
        <v>24638.6</v>
      </c>
      <c r="IX484">
        <v>2.70386</v>
      </c>
      <c r="IY484">
        <v>2.59766</v>
      </c>
      <c r="IZ484">
        <v>1.54785</v>
      </c>
      <c r="JA484">
        <v>2.30347</v>
      </c>
      <c r="JB484">
        <v>1.34644</v>
      </c>
      <c r="JC484">
        <v>2.36816</v>
      </c>
      <c r="JD484">
        <v>33.6029</v>
      </c>
      <c r="JE484">
        <v>24.2188</v>
      </c>
      <c r="JF484">
        <v>18</v>
      </c>
      <c r="JG484">
        <v>503.703</v>
      </c>
      <c r="JH484">
        <v>411.31</v>
      </c>
      <c r="JI484">
        <v>25.0002</v>
      </c>
      <c r="JJ484">
        <v>26.7455</v>
      </c>
      <c r="JK484">
        <v>30.0001</v>
      </c>
      <c r="JL484">
        <v>26.6771</v>
      </c>
      <c r="JM484">
        <v>26.6198</v>
      </c>
      <c r="JN484">
        <v>54.1412</v>
      </c>
      <c r="JO484">
        <v>32.2619</v>
      </c>
      <c r="JP484">
        <v>69.5782</v>
      </c>
      <c r="JQ484">
        <v>25</v>
      </c>
      <c r="JR484">
        <v>1410.42</v>
      </c>
      <c r="JS484">
        <v>18.3487</v>
      </c>
      <c r="JT484">
        <v>102.304</v>
      </c>
      <c r="JU484">
        <v>103.076</v>
      </c>
    </row>
    <row r="485" spans="1:281">
      <c r="A485">
        <v>469</v>
      </c>
      <c r="B485">
        <v>1659029952.1</v>
      </c>
      <c r="C485">
        <v>6269</v>
      </c>
      <c r="D485" t="s">
        <v>1366</v>
      </c>
      <c r="E485" t="s">
        <v>1367</v>
      </c>
      <c r="F485">
        <v>5</v>
      </c>
      <c r="G485" t="s">
        <v>1199</v>
      </c>
      <c r="H485" t="s">
        <v>417</v>
      </c>
      <c r="I485">
        <v>1659029944.31429</v>
      </c>
      <c r="J485">
        <f>(K485)/1000</f>
        <v>0</v>
      </c>
      <c r="K485">
        <f>IF(CZ485, AN485, AH485)</f>
        <v>0</v>
      </c>
      <c r="L485">
        <f>IF(CZ485, AI485, AG485)</f>
        <v>0</v>
      </c>
      <c r="M485">
        <f>DB485 - IF(AU485&gt;1, L485*CV485*100.0/(AW485*DP485), 0)</f>
        <v>0</v>
      </c>
      <c r="N485">
        <f>((T485-J485/2)*M485-L485)/(T485+J485/2)</f>
        <v>0</v>
      </c>
      <c r="O485">
        <f>N485*(DI485+DJ485)/1000.0</f>
        <v>0</v>
      </c>
      <c r="P485">
        <f>(DB485 - IF(AU485&gt;1, L485*CV485*100.0/(AW485*DP485), 0))*(DI485+DJ485)/1000.0</f>
        <v>0</v>
      </c>
      <c r="Q485">
        <f>2.0/((1/S485-1/R485)+SIGN(S485)*SQRT((1/S485-1/R485)*(1/S485-1/R485) + 4*CW485/((CW485+1)*(CW485+1))*(2*1/S485*1/R485-1/R485*1/R485)))</f>
        <v>0</v>
      </c>
      <c r="R485">
        <f>IF(LEFT(CX485,1)&lt;&gt;"0",IF(LEFT(CX485,1)="1",3.0,CY485),$D$5+$E$5*(DP485*DI485/($K$5*1000))+$F$5*(DP485*DI485/($K$5*1000))*MAX(MIN(CV485,$J$5),$I$5)*MAX(MIN(CV485,$J$5),$I$5)+$G$5*MAX(MIN(CV485,$J$5),$I$5)*(DP485*DI485/($K$5*1000))+$H$5*(DP485*DI485/($K$5*1000))*(DP485*DI485/($K$5*1000)))</f>
        <v>0</v>
      </c>
      <c r="S485">
        <f>J485*(1000-(1000*0.61365*exp(17.502*W485/(240.97+W485))/(DI485+DJ485)+DD485)/2)/(1000*0.61365*exp(17.502*W485/(240.97+W485))/(DI485+DJ485)-DD485)</f>
        <v>0</v>
      </c>
      <c r="T485">
        <f>1/((CW485+1)/(Q485/1.6)+1/(R485/1.37)) + CW485/((CW485+1)/(Q485/1.6) + CW485/(R485/1.37))</f>
        <v>0</v>
      </c>
      <c r="U485">
        <f>(CR485*CU485)</f>
        <v>0</v>
      </c>
      <c r="V485">
        <f>(DK485+(U485+2*0.95*5.67E-8*(((DK485+$B$7)+273)^4-(DK485+273)^4)-44100*J485)/(1.84*29.3*R485+8*0.95*5.67E-8*(DK485+273)^3))</f>
        <v>0</v>
      </c>
      <c r="W485">
        <f>($C$7*DL485+$D$7*DM485+$E$7*V485)</f>
        <v>0</v>
      </c>
      <c r="X485">
        <f>0.61365*exp(17.502*W485/(240.97+W485))</f>
        <v>0</v>
      </c>
      <c r="Y485">
        <f>(Z485/AA485*100)</f>
        <v>0</v>
      </c>
      <c r="Z485">
        <f>DD485*(DI485+DJ485)/1000</f>
        <v>0</v>
      </c>
      <c r="AA485">
        <f>0.61365*exp(17.502*DK485/(240.97+DK485))</f>
        <v>0</v>
      </c>
      <c r="AB485">
        <f>(X485-DD485*(DI485+DJ485)/1000)</f>
        <v>0</v>
      </c>
      <c r="AC485">
        <f>(-J485*44100)</f>
        <v>0</v>
      </c>
      <c r="AD485">
        <f>2*29.3*R485*0.92*(DK485-W485)</f>
        <v>0</v>
      </c>
      <c r="AE485">
        <f>2*0.95*5.67E-8*(((DK485+$B$7)+273)^4-(W485+273)^4)</f>
        <v>0</v>
      </c>
      <c r="AF485">
        <f>U485+AE485+AC485+AD485</f>
        <v>0</v>
      </c>
      <c r="AG485">
        <f>DH485*AU485*(DC485-DB485*(1000-AU485*DE485)/(1000-AU485*DD485))/(100*CV485)</f>
        <v>0</v>
      </c>
      <c r="AH485">
        <f>1000*DH485*AU485*(DD485-DE485)/(100*CV485*(1000-AU485*DD485))</f>
        <v>0</v>
      </c>
      <c r="AI485">
        <f>(AJ485 - AK485 - DI485*1E3/(8.314*(DK485+273.15)) * AM485/DH485 * AL485) * DH485/(100*CV485) * (1000 - DE485)/1000</f>
        <v>0</v>
      </c>
      <c r="AJ485">
        <v>1427.88705576311</v>
      </c>
      <c r="AK485">
        <v>1371.07575757576</v>
      </c>
      <c r="AL485">
        <v>3.45178901232573</v>
      </c>
      <c r="AM485">
        <v>66.0504921813524</v>
      </c>
      <c r="AN485">
        <f>(AP485 - AO485 + DI485*1E3/(8.314*(DK485+273.15)) * AR485/DH485 * AQ485) * DH485/(100*CV485) * 1000/(1000 - AP485)</f>
        <v>0</v>
      </c>
      <c r="AO485">
        <v>18.3878193257576</v>
      </c>
      <c r="AP485">
        <v>25.0013223776224</v>
      </c>
      <c r="AQ485">
        <v>0.000103449035816352</v>
      </c>
      <c r="AR485">
        <v>92.47</v>
      </c>
      <c r="AS485">
        <v>0</v>
      </c>
      <c r="AT485">
        <v>0</v>
      </c>
      <c r="AU485">
        <f>IF(AS485*$H$13&gt;=AW485,1.0,(AW485/(AW485-AS485*$H$13)))</f>
        <v>0</v>
      </c>
      <c r="AV485">
        <f>(AU485-1)*100</f>
        <v>0</v>
      </c>
      <c r="AW485">
        <f>MAX(0,($B$13+$C$13*DP485)/(1+$D$13*DP485)*DI485/(DK485+273)*$E$13)</f>
        <v>0</v>
      </c>
      <c r="AX485" t="s">
        <v>418</v>
      </c>
      <c r="AY485" t="s">
        <v>418</v>
      </c>
      <c r="AZ485">
        <v>0</v>
      </c>
      <c r="BA485">
        <v>0</v>
      </c>
      <c r="BB485">
        <f>1-AZ485/BA485</f>
        <v>0</v>
      </c>
      <c r="BC485">
        <v>0</v>
      </c>
      <c r="BD485" t="s">
        <v>418</v>
      </c>
      <c r="BE485" t="s">
        <v>418</v>
      </c>
      <c r="BF485">
        <v>0</v>
      </c>
      <c r="BG485">
        <v>0</v>
      </c>
      <c r="BH485">
        <f>1-BF485/BG485</f>
        <v>0</v>
      </c>
      <c r="BI485">
        <v>0.5</v>
      </c>
      <c r="BJ485">
        <f>CS485</f>
        <v>0</v>
      </c>
      <c r="BK485">
        <f>L485</f>
        <v>0</v>
      </c>
      <c r="BL485">
        <f>BH485*BI485*BJ485</f>
        <v>0</v>
      </c>
      <c r="BM485">
        <f>(BK485-BC485)/BJ485</f>
        <v>0</v>
      </c>
      <c r="BN485">
        <f>(BA485-BG485)/BG485</f>
        <v>0</v>
      </c>
      <c r="BO485">
        <f>AZ485/(BB485+AZ485/BG485)</f>
        <v>0</v>
      </c>
      <c r="BP485" t="s">
        <v>418</v>
      </c>
      <c r="BQ485">
        <v>0</v>
      </c>
      <c r="BR485">
        <f>IF(BQ485&lt;&gt;0, BQ485, BO485)</f>
        <v>0</v>
      </c>
      <c r="BS485">
        <f>1-BR485/BG485</f>
        <v>0</v>
      </c>
      <c r="BT485">
        <f>(BG485-BF485)/(BG485-BR485)</f>
        <v>0</v>
      </c>
      <c r="BU485">
        <f>(BA485-BG485)/(BA485-BR485)</f>
        <v>0</v>
      </c>
      <c r="BV485">
        <f>(BG485-BF485)/(BG485-AZ485)</f>
        <v>0</v>
      </c>
      <c r="BW485">
        <f>(BA485-BG485)/(BA485-AZ485)</f>
        <v>0</v>
      </c>
      <c r="BX485">
        <f>(BT485*BR485/BF485)</f>
        <v>0</v>
      </c>
      <c r="BY485">
        <f>(1-BX485)</f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f>$B$11*DQ485+$C$11*DR485+$F$11*EC485*(1-EF485)</f>
        <v>0</v>
      </c>
      <c r="CS485">
        <f>CR485*CT485</f>
        <v>0</v>
      </c>
      <c r="CT485">
        <f>($B$11*$D$9+$C$11*$D$9+$F$11*((EP485+EH485)/MAX(EP485+EH485+EQ485, 0.1)*$I$9+EQ485/MAX(EP485+EH485+EQ485, 0.1)*$J$9))/($B$11+$C$11+$F$11)</f>
        <v>0</v>
      </c>
      <c r="CU485">
        <f>($B$11*$K$9+$C$11*$K$9+$F$11*((EP485+EH485)/MAX(EP485+EH485+EQ485, 0.1)*$P$9+EQ485/MAX(EP485+EH485+EQ485, 0.1)*$Q$9))/($B$11+$C$11+$F$11)</f>
        <v>0</v>
      </c>
      <c r="CV485">
        <v>6</v>
      </c>
      <c r="CW485">
        <v>0.5</v>
      </c>
      <c r="CX485" t="s">
        <v>419</v>
      </c>
      <c r="CY485">
        <v>2</v>
      </c>
      <c r="CZ485" t="b">
        <v>1</v>
      </c>
      <c r="DA485">
        <v>1659029944.31429</v>
      </c>
      <c r="DB485">
        <v>1312.39928571429</v>
      </c>
      <c r="DC485">
        <v>1384.70071428571</v>
      </c>
      <c r="DD485">
        <v>25.0162035714286</v>
      </c>
      <c r="DE485">
        <v>18.3840464285714</v>
      </c>
      <c r="DF485">
        <v>1300.86178571429</v>
      </c>
      <c r="DG485">
        <v>24.5016642857143</v>
      </c>
      <c r="DH485">
        <v>500.00725</v>
      </c>
      <c r="DI485">
        <v>90.3616464285714</v>
      </c>
      <c r="DJ485">
        <v>0.0466256071428571</v>
      </c>
      <c r="DK485">
        <v>27.3571107142857</v>
      </c>
      <c r="DL485">
        <v>27.5641321428571</v>
      </c>
      <c r="DM485">
        <v>999.9</v>
      </c>
      <c r="DN485">
        <v>0</v>
      </c>
      <c r="DO485">
        <v>0</v>
      </c>
      <c r="DP485">
        <v>10003.2142857143</v>
      </c>
      <c r="DQ485">
        <v>0</v>
      </c>
      <c r="DR485">
        <v>18.0938</v>
      </c>
      <c r="DS485">
        <v>-72.3005857142857</v>
      </c>
      <c r="DT485">
        <v>1346.07214285714</v>
      </c>
      <c r="DU485">
        <v>1410.63357142857</v>
      </c>
      <c r="DV485">
        <v>6.63216607142857</v>
      </c>
      <c r="DW485">
        <v>1384.70071428571</v>
      </c>
      <c r="DX485">
        <v>18.3840464285714</v>
      </c>
      <c r="DY485">
        <v>2.26050535714286</v>
      </c>
      <c r="DZ485">
        <v>1.6612125</v>
      </c>
      <c r="EA485">
        <v>19.3976964285714</v>
      </c>
      <c r="EB485">
        <v>14.5386607142857</v>
      </c>
      <c r="EC485">
        <v>1999.98964285714</v>
      </c>
      <c r="ED485">
        <v>0.980002571428572</v>
      </c>
      <c r="EE485">
        <v>0.0199976428571429</v>
      </c>
      <c r="EF485">
        <v>0</v>
      </c>
      <c r="EG485">
        <v>815.910035714285</v>
      </c>
      <c r="EH485">
        <v>5.00063</v>
      </c>
      <c r="EI485">
        <v>16102.5642857143</v>
      </c>
      <c r="EJ485">
        <v>17256.8321428571</v>
      </c>
      <c r="EK485">
        <v>38.5442857142857</v>
      </c>
      <c r="EL485">
        <v>38.562</v>
      </c>
      <c r="EM485">
        <v>38.0177142857143</v>
      </c>
      <c r="EN485">
        <v>37.9325714285714</v>
      </c>
      <c r="EO485">
        <v>39.5</v>
      </c>
      <c r="EP485">
        <v>1955.0975</v>
      </c>
      <c r="EQ485">
        <v>39.8914285714286</v>
      </c>
      <c r="ER485">
        <v>0</v>
      </c>
      <c r="ES485">
        <v>1659029950.9</v>
      </c>
      <c r="ET485">
        <v>0</v>
      </c>
      <c r="EU485">
        <v>815.881346153846</v>
      </c>
      <c r="EV485">
        <v>-3.87169231679724</v>
      </c>
      <c r="EW485">
        <v>-84.8410257352138</v>
      </c>
      <c r="EX485">
        <v>16102.3615384615</v>
      </c>
      <c r="EY485">
        <v>15</v>
      </c>
      <c r="EZ485">
        <v>0</v>
      </c>
      <c r="FA485" t="s">
        <v>420</v>
      </c>
      <c r="FB485">
        <v>1657551626.5</v>
      </c>
      <c r="FC485">
        <v>1657551629</v>
      </c>
      <c r="FD485">
        <v>0</v>
      </c>
      <c r="FE485">
        <v>0.403</v>
      </c>
      <c r="FF485">
        <v>0.009</v>
      </c>
      <c r="FG485">
        <v>9.41</v>
      </c>
      <c r="FH485">
        <v>0.087</v>
      </c>
      <c r="FI485">
        <v>417</v>
      </c>
      <c r="FJ485">
        <v>17</v>
      </c>
      <c r="FK485">
        <v>1.61</v>
      </c>
      <c r="FL485">
        <v>0.59</v>
      </c>
      <c r="FM485">
        <v>-72.1962</v>
      </c>
      <c r="FN485">
        <v>-2.05449230769198</v>
      </c>
      <c r="FO485">
        <v>0.304113216582246</v>
      </c>
      <c r="FP485">
        <v>0</v>
      </c>
      <c r="FQ485">
        <v>816.072617647059</v>
      </c>
      <c r="FR485">
        <v>-3.75839572524019</v>
      </c>
      <c r="FS485">
        <v>0.409660549200113</v>
      </c>
      <c r="FT485">
        <v>0</v>
      </c>
      <c r="FU485">
        <v>6.6361525</v>
      </c>
      <c r="FV485">
        <v>-0.090763677298314</v>
      </c>
      <c r="FW485">
        <v>0.0117205263853634</v>
      </c>
      <c r="FX485">
        <v>1</v>
      </c>
      <c r="FY485">
        <v>1</v>
      </c>
      <c r="FZ485">
        <v>3</v>
      </c>
      <c r="GA485" t="s">
        <v>421</v>
      </c>
      <c r="GB485">
        <v>2.97331</v>
      </c>
      <c r="GC485">
        <v>2.7007</v>
      </c>
      <c r="GD485">
        <v>0.199502</v>
      </c>
      <c r="GE485">
        <v>0.206714</v>
      </c>
      <c r="GF485">
        <v>0.106007</v>
      </c>
      <c r="GG485">
        <v>0.0863639</v>
      </c>
      <c r="GH485">
        <v>31166.2</v>
      </c>
      <c r="GI485">
        <v>33770.9</v>
      </c>
      <c r="GJ485">
        <v>35279.9</v>
      </c>
      <c r="GK485">
        <v>38607.7</v>
      </c>
      <c r="GL485">
        <v>44718.9</v>
      </c>
      <c r="GM485">
        <v>50948.8</v>
      </c>
      <c r="GN485">
        <v>55150.2</v>
      </c>
      <c r="GO485">
        <v>61926.3</v>
      </c>
      <c r="GP485">
        <v>1.9892</v>
      </c>
      <c r="GQ485">
        <v>1.8462</v>
      </c>
      <c r="GR485">
        <v>0.139326</v>
      </c>
      <c r="GS485">
        <v>0</v>
      </c>
      <c r="GT485">
        <v>25.2778</v>
      </c>
      <c r="GU485">
        <v>999.9</v>
      </c>
      <c r="GV485">
        <v>54.853</v>
      </c>
      <c r="GW485">
        <v>29.275</v>
      </c>
      <c r="GX485">
        <v>24.8027</v>
      </c>
      <c r="GY485">
        <v>56.3555</v>
      </c>
      <c r="GZ485">
        <v>42.9367</v>
      </c>
      <c r="HA485">
        <v>1</v>
      </c>
      <c r="HB485">
        <v>-0.0357927</v>
      </c>
      <c r="HC485">
        <v>0.178867</v>
      </c>
      <c r="HD485">
        <v>20.1139</v>
      </c>
      <c r="HE485">
        <v>5.19812</v>
      </c>
      <c r="HF485">
        <v>12.004</v>
      </c>
      <c r="HG485">
        <v>4.976</v>
      </c>
      <c r="HH485">
        <v>3.2938</v>
      </c>
      <c r="HI485">
        <v>9999</v>
      </c>
      <c r="HJ485">
        <v>9999</v>
      </c>
      <c r="HK485">
        <v>9999</v>
      </c>
      <c r="HL485">
        <v>629.4</v>
      </c>
      <c r="HM485">
        <v>1.86313</v>
      </c>
      <c r="HN485">
        <v>1.86801</v>
      </c>
      <c r="HO485">
        <v>1.86777</v>
      </c>
      <c r="HP485">
        <v>1.86896</v>
      </c>
      <c r="HQ485">
        <v>1.86981</v>
      </c>
      <c r="HR485">
        <v>1.86584</v>
      </c>
      <c r="HS485">
        <v>1.86691</v>
      </c>
      <c r="HT485">
        <v>1.86829</v>
      </c>
      <c r="HU485">
        <v>5</v>
      </c>
      <c r="HV485">
        <v>0</v>
      </c>
      <c r="HW485">
        <v>0</v>
      </c>
      <c r="HX485">
        <v>0</v>
      </c>
      <c r="HY485" t="s">
        <v>422</v>
      </c>
      <c r="HZ485" t="s">
        <v>423</v>
      </c>
      <c r="IA485" t="s">
        <v>424</v>
      </c>
      <c r="IB485" t="s">
        <v>424</v>
      </c>
      <c r="IC485" t="s">
        <v>424</v>
      </c>
      <c r="ID485" t="s">
        <v>424</v>
      </c>
      <c r="IE485">
        <v>0</v>
      </c>
      <c r="IF485">
        <v>100</v>
      </c>
      <c r="IG485">
        <v>100</v>
      </c>
      <c r="IH485">
        <v>11.66</v>
      </c>
      <c r="II485">
        <v>0.5136</v>
      </c>
      <c r="IJ485">
        <v>4.02706509432224</v>
      </c>
      <c r="IK485">
        <v>0.00601174518973114</v>
      </c>
      <c r="IL485">
        <v>2.77886958061485e-07</v>
      </c>
      <c r="IM485">
        <v>-3.54636231360687e-10</v>
      </c>
      <c r="IN485">
        <v>-0.0404303883988718</v>
      </c>
      <c r="IO485">
        <v>-0.0177815531441476</v>
      </c>
      <c r="IP485">
        <v>0.00205572605671414</v>
      </c>
      <c r="IQ485">
        <v>-1.65519735432211e-05</v>
      </c>
      <c r="IR485">
        <v>-4</v>
      </c>
      <c r="IS485">
        <v>1848</v>
      </c>
      <c r="IT485">
        <v>1</v>
      </c>
      <c r="IU485">
        <v>25</v>
      </c>
      <c r="IV485">
        <v>24638.8</v>
      </c>
      <c r="IW485">
        <v>24638.7</v>
      </c>
      <c r="IX485">
        <v>2.73071</v>
      </c>
      <c r="IY485">
        <v>2.59155</v>
      </c>
      <c r="IZ485">
        <v>1.54785</v>
      </c>
      <c r="JA485">
        <v>2.30347</v>
      </c>
      <c r="JB485">
        <v>1.34644</v>
      </c>
      <c r="JC485">
        <v>2.3645</v>
      </c>
      <c r="JD485">
        <v>33.6029</v>
      </c>
      <c r="JE485">
        <v>24.2188</v>
      </c>
      <c r="JF485">
        <v>18</v>
      </c>
      <c r="JG485">
        <v>503.591</v>
      </c>
      <c r="JH485">
        <v>411.31</v>
      </c>
      <c r="JI485">
        <v>25.0002</v>
      </c>
      <c r="JJ485">
        <v>26.7477</v>
      </c>
      <c r="JK485">
        <v>30.0001</v>
      </c>
      <c r="JL485">
        <v>26.6793</v>
      </c>
      <c r="JM485">
        <v>26.6198</v>
      </c>
      <c r="JN485">
        <v>54.693</v>
      </c>
      <c r="JO485">
        <v>32.2619</v>
      </c>
      <c r="JP485">
        <v>69.2068</v>
      </c>
      <c r="JQ485">
        <v>25</v>
      </c>
      <c r="JR485">
        <v>1423.9</v>
      </c>
      <c r="JS485">
        <v>18.3476</v>
      </c>
      <c r="JT485">
        <v>102.304</v>
      </c>
      <c r="JU485">
        <v>103.077</v>
      </c>
    </row>
    <row r="486" spans="1:281">
      <c r="A486">
        <v>470</v>
      </c>
      <c r="B486">
        <v>1659029957.1</v>
      </c>
      <c r="C486">
        <v>6274</v>
      </c>
      <c r="D486" t="s">
        <v>1368</v>
      </c>
      <c r="E486" t="s">
        <v>1369</v>
      </c>
      <c r="F486">
        <v>5</v>
      </c>
      <c r="G486" t="s">
        <v>1199</v>
      </c>
      <c r="H486" t="s">
        <v>417</v>
      </c>
      <c r="I486">
        <v>1659029949.6</v>
      </c>
      <c r="J486">
        <f>(K486)/1000</f>
        <v>0</v>
      </c>
      <c r="K486">
        <f>IF(CZ486, AN486, AH486)</f>
        <v>0</v>
      </c>
      <c r="L486">
        <f>IF(CZ486, AI486, AG486)</f>
        <v>0</v>
      </c>
      <c r="M486">
        <f>DB486 - IF(AU486&gt;1, L486*CV486*100.0/(AW486*DP486), 0)</f>
        <v>0</v>
      </c>
      <c r="N486">
        <f>((T486-J486/2)*M486-L486)/(T486+J486/2)</f>
        <v>0</v>
      </c>
      <c r="O486">
        <f>N486*(DI486+DJ486)/1000.0</f>
        <v>0</v>
      </c>
      <c r="P486">
        <f>(DB486 - IF(AU486&gt;1, L486*CV486*100.0/(AW486*DP486), 0))*(DI486+DJ486)/1000.0</f>
        <v>0</v>
      </c>
      <c r="Q486">
        <f>2.0/((1/S486-1/R486)+SIGN(S486)*SQRT((1/S486-1/R486)*(1/S486-1/R486) + 4*CW486/((CW486+1)*(CW486+1))*(2*1/S486*1/R486-1/R486*1/R486)))</f>
        <v>0</v>
      </c>
      <c r="R486">
        <f>IF(LEFT(CX486,1)&lt;&gt;"0",IF(LEFT(CX486,1)="1",3.0,CY486),$D$5+$E$5*(DP486*DI486/($K$5*1000))+$F$5*(DP486*DI486/($K$5*1000))*MAX(MIN(CV486,$J$5),$I$5)*MAX(MIN(CV486,$J$5),$I$5)+$G$5*MAX(MIN(CV486,$J$5),$I$5)*(DP486*DI486/($K$5*1000))+$H$5*(DP486*DI486/($K$5*1000))*(DP486*DI486/($K$5*1000)))</f>
        <v>0</v>
      </c>
      <c r="S486">
        <f>J486*(1000-(1000*0.61365*exp(17.502*W486/(240.97+W486))/(DI486+DJ486)+DD486)/2)/(1000*0.61365*exp(17.502*W486/(240.97+W486))/(DI486+DJ486)-DD486)</f>
        <v>0</v>
      </c>
      <c r="T486">
        <f>1/((CW486+1)/(Q486/1.6)+1/(R486/1.37)) + CW486/((CW486+1)/(Q486/1.6) + CW486/(R486/1.37))</f>
        <v>0</v>
      </c>
      <c r="U486">
        <f>(CR486*CU486)</f>
        <v>0</v>
      </c>
      <c r="V486">
        <f>(DK486+(U486+2*0.95*5.67E-8*(((DK486+$B$7)+273)^4-(DK486+273)^4)-44100*J486)/(1.84*29.3*R486+8*0.95*5.67E-8*(DK486+273)^3))</f>
        <v>0</v>
      </c>
      <c r="W486">
        <f>($C$7*DL486+$D$7*DM486+$E$7*V486)</f>
        <v>0</v>
      </c>
      <c r="X486">
        <f>0.61365*exp(17.502*W486/(240.97+W486))</f>
        <v>0</v>
      </c>
      <c r="Y486">
        <f>(Z486/AA486*100)</f>
        <v>0</v>
      </c>
      <c r="Z486">
        <f>DD486*(DI486+DJ486)/1000</f>
        <v>0</v>
      </c>
      <c r="AA486">
        <f>0.61365*exp(17.502*DK486/(240.97+DK486))</f>
        <v>0</v>
      </c>
      <c r="AB486">
        <f>(X486-DD486*(DI486+DJ486)/1000)</f>
        <v>0</v>
      </c>
      <c r="AC486">
        <f>(-J486*44100)</f>
        <v>0</v>
      </c>
      <c r="AD486">
        <f>2*29.3*R486*0.92*(DK486-W486)</f>
        <v>0</v>
      </c>
      <c r="AE486">
        <f>2*0.95*5.67E-8*(((DK486+$B$7)+273)^4-(W486+273)^4)</f>
        <v>0</v>
      </c>
      <c r="AF486">
        <f>U486+AE486+AC486+AD486</f>
        <v>0</v>
      </c>
      <c r="AG486">
        <f>DH486*AU486*(DC486-DB486*(1000-AU486*DE486)/(1000-AU486*DD486))/(100*CV486)</f>
        <v>0</v>
      </c>
      <c r="AH486">
        <f>1000*DH486*AU486*(DD486-DE486)/(100*CV486*(1000-AU486*DD486))</f>
        <v>0</v>
      </c>
      <c r="AI486">
        <f>(AJ486 - AK486 - DI486*1E3/(8.314*(DK486+273.15)) * AM486/DH486 * AL486) * DH486/(100*CV486) * (1000 - DE486)/1000</f>
        <v>0</v>
      </c>
      <c r="AJ486">
        <v>1444.89336931039</v>
      </c>
      <c r="AK486">
        <v>1388.28248484848</v>
      </c>
      <c r="AL486">
        <v>3.4997681029413</v>
      </c>
      <c r="AM486">
        <v>66.0504921813524</v>
      </c>
      <c r="AN486">
        <f>(AP486 - AO486 + DI486*1E3/(8.314*(DK486+273.15)) * AR486/DH486 * AQ486) * DH486/(100*CV486) * 1000/(1000 - AP486)</f>
        <v>0</v>
      </c>
      <c r="AO486">
        <v>18.3435496808658</v>
      </c>
      <c r="AP486">
        <v>24.9839300699301</v>
      </c>
      <c r="AQ486">
        <v>-0.00149112457912209</v>
      </c>
      <c r="AR486">
        <v>92.47</v>
      </c>
      <c r="AS486">
        <v>0</v>
      </c>
      <c r="AT486">
        <v>0</v>
      </c>
      <c r="AU486">
        <f>IF(AS486*$H$13&gt;=AW486,1.0,(AW486/(AW486-AS486*$H$13)))</f>
        <v>0</v>
      </c>
      <c r="AV486">
        <f>(AU486-1)*100</f>
        <v>0</v>
      </c>
      <c r="AW486">
        <f>MAX(0,($B$13+$C$13*DP486)/(1+$D$13*DP486)*DI486/(DK486+273)*$E$13)</f>
        <v>0</v>
      </c>
      <c r="AX486" t="s">
        <v>418</v>
      </c>
      <c r="AY486" t="s">
        <v>418</v>
      </c>
      <c r="AZ486">
        <v>0</v>
      </c>
      <c r="BA486">
        <v>0</v>
      </c>
      <c r="BB486">
        <f>1-AZ486/BA486</f>
        <v>0</v>
      </c>
      <c r="BC486">
        <v>0</v>
      </c>
      <c r="BD486" t="s">
        <v>418</v>
      </c>
      <c r="BE486" t="s">
        <v>418</v>
      </c>
      <c r="BF486">
        <v>0</v>
      </c>
      <c r="BG486">
        <v>0</v>
      </c>
      <c r="BH486">
        <f>1-BF486/BG486</f>
        <v>0</v>
      </c>
      <c r="BI486">
        <v>0.5</v>
      </c>
      <c r="BJ486">
        <f>CS486</f>
        <v>0</v>
      </c>
      <c r="BK486">
        <f>L486</f>
        <v>0</v>
      </c>
      <c r="BL486">
        <f>BH486*BI486*BJ486</f>
        <v>0</v>
      </c>
      <c r="BM486">
        <f>(BK486-BC486)/BJ486</f>
        <v>0</v>
      </c>
      <c r="BN486">
        <f>(BA486-BG486)/BG486</f>
        <v>0</v>
      </c>
      <c r="BO486">
        <f>AZ486/(BB486+AZ486/BG486)</f>
        <v>0</v>
      </c>
      <c r="BP486" t="s">
        <v>418</v>
      </c>
      <c r="BQ486">
        <v>0</v>
      </c>
      <c r="BR486">
        <f>IF(BQ486&lt;&gt;0, BQ486, BO486)</f>
        <v>0</v>
      </c>
      <c r="BS486">
        <f>1-BR486/BG486</f>
        <v>0</v>
      </c>
      <c r="BT486">
        <f>(BG486-BF486)/(BG486-BR486)</f>
        <v>0</v>
      </c>
      <c r="BU486">
        <f>(BA486-BG486)/(BA486-BR486)</f>
        <v>0</v>
      </c>
      <c r="BV486">
        <f>(BG486-BF486)/(BG486-AZ486)</f>
        <v>0</v>
      </c>
      <c r="BW486">
        <f>(BA486-BG486)/(BA486-AZ486)</f>
        <v>0</v>
      </c>
      <c r="BX486">
        <f>(BT486*BR486/BF486)</f>
        <v>0</v>
      </c>
      <c r="BY486">
        <f>(1-BX486)</f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f>$B$11*DQ486+$C$11*DR486+$F$11*EC486*(1-EF486)</f>
        <v>0</v>
      </c>
      <c r="CS486">
        <f>CR486*CT486</f>
        <v>0</v>
      </c>
      <c r="CT486">
        <f>($B$11*$D$9+$C$11*$D$9+$F$11*((EP486+EH486)/MAX(EP486+EH486+EQ486, 0.1)*$I$9+EQ486/MAX(EP486+EH486+EQ486, 0.1)*$J$9))/($B$11+$C$11+$F$11)</f>
        <v>0</v>
      </c>
      <c r="CU486">
        <f>($B$11*$K$9+$C$11*$K$9+$F$11*((EP486+EH486)/MAX(EP486+EH486+EQ486, 0.1)*$P$9+EQ486/MAX(EP486+EH486+EQ486, 0.1)*$Q$9))/($B$11+$C$11+$F$11)</f>
        <v>0</v>
      </c>
      <c r="CV486">
        <v>6</v>
      </c>
      <c r="CW486">
        <v>0.5</v>
      </c>
      <c r="CX486" t="s">
        <v>419</v>
      </c>
      <c r="CY486">
        <v>2</v>
      </c>
      <c r="CZ486" t="b">
        <v>1</v>
      </c>
      <c r="DA486">
        <v>1659029949.6</v>
      </c>
      <c r="DB486">
        <v>1330.00148148148</v>
      </c>
      <c r="DC486">
        <v>1402.47703703704</v>
      </c>
      <c r="DD486">
        <v>25.0035888888889</v>
      </c>
      <c r="DE486">
        <v>18.3683444444444</v>
      </c>
      <c r="DF486">
        <v>1318.37888888889</v>
      </c>
      <c r="DG486">
        <v>24.4896814814815</v>
      </c>
      <c r="DH486">
        <v>500.013259259259</v>
      </c>
      <c r="DI486">
        <v>90.3620740740741</v>
      </c>
      <c r="DJ486">
        <v>0.046664662962963</v>
      </c>
      <c r="DK486">
        <v>27.3555259259259</v>
      </c>
      <c r="DL486">
        <v>27.5685555555556</v>
      </c>
      <c r="DM486">
        <v>999.9</v>
      </c>
      <c r="DN486">
        <v>0</v>
      </c>
      <c r="DO486">
        <v>0</v>
      </c>
      <c r="DP486">
        <v>10001.1111111111</v>
      </c>
      <c r="DQ486">
        <v>0</v>
      </c>
      <c r="DR486">
        <v>18.0938</v>
      </c>
      <c r="DS486">
        <v>-72.4749222222222</v>
      </c>
      <c r="DT486">
        <v>1364.10851851852</v>
      </c>
      <c r="DU486">
        <v>1428.71962962963</v>
      </c>
      <c r="DV486">
        <v>6.63525444444444</v>
      </c>
      <c r="DW486">
        <v>1402.47703703704</v>
      </c>
      <c r="DX486">
        <v>18.3683444444444</v>
      </c>
      <c r="DY486">
        <v>2.25937592592593</v>
      </c>
      <c r="DZ486">
        <v>1.65980074074074</v>
      </c>
      <c r="EA486">
        <v>19.3896555555556</v>
      </c>
      <c r="EB486">
        <v>14.5254962962963</v>
      </c>
      <c r="EC486">
        <v>1999.99814814815</v>
      </c>
      <c r="ED486">
        <v>0.980000740740741</v>
      </c>
      <c r="EE486">
        <v>0.0199994925925926</v>
      </c>
      <c r="EF486">
        <v>0</v>
      </c>
      <c r="EG486">
        <v>815.475925925926</v>
      </c>
      <c r="EH486">
        <v>5.00063</v>
      </c>
      <c r="EI486">
        <v>16095.3777777778</v>
      </c>
      <c r="EJ486">
        <v>17256.8925925926</v>
      </c>
      <c r="EK486">
        <v>38.5505185185185</v>
      </c>
      <c r="EL486">
        <v>38.569</v>
      </c>
      <c r="EM486">
        <v>38.0252592592593</v>
      </c>
      <c r="EN486">
        <v>37.937</v>
      </c>
      <c r="EO486">
        <v>39.5045925925926</v>
      </c>
      <c r="EP486">
        <v>1955.10259259259</v>
      </c>
      <c r="EQ486">
        <v>39.8951851851852</v>
      </c>
      <c r="ER486">
        <v>0</v>
      </c>
      <c r="ES486">
        <v>1659029956.3</v>
      </c>
      <c r="ET486">
        <v>0</v>
      </c>
      <c r="EU486">
        <v>815.42536</v>
      </c>
      <c r="EV486">
        <v>-5.30630770228696</v>
      </c>
      <c r="EW486">
        <v>-84.1538463584796</v>
      </c>
      <c r="EX486">
        <v>16094.648</v>
      </c>
      <c r="EY486">
        <v>15</v>
      </c>
      <c r="EZ486">
        <v>0</v>
      </c>
      <c r="FA486" t="s">
        <v>420</v>
      </c>
      <c r="FB486">
        <v>1657551626.5</v>
      </c>
      <c r="FC486">
        <v>1657551629</v>
      </c>
      <c r="FD486">
        <v>0</v>
      </c>
      <c r="FE486">
        <v>0.403</v>
      </c>
      <c r="FF486">
        <v>0.009</v>
      </c>
      <c r="FG486">
        <v>9.41</v>
      </c>
      <c r="FH486">
        <v>0.087</v>
      </c>
      <c r="FI486">
        <v>417</v>
      </c>
      <c r="FJ486">
        <v>17</v>
      </c>
      <c r="FK486">
        <v>1.61</v>
      </c>
      <c r="FL486">
        <v>0.59</v>
      </c>
      <c r="FM486">
        <v>-72.3328756097561</v>
      </c>
      <c r="FN486">
        <v>-2.19512195121955</v>
      </c>
      <c r="FO486">
        <v>0.316296301945863</v>
      </c>
      <c r="FP486">
        <v>0</v>
      </c>
      <c r="FQ486">
        <v>815.776352941176</v>
      </c>
      <c r="FR486">
        <v>-4.34322383846214</v>
      </c>
      <c r="FS486">
        <v>0.474447969152073</v>
      </c>
      <c r="FT486">
        <v>0</v>
      </c>
      <c r="FU486">
        <v>6.63690829268293</v>
      </c>
      <c r="FV486">
        <v>0.00559337979094838</v>
      </c>
      <c r="FW486">
        <v>0.0113630599413807</v>
      </c>
      <c r="FX486">
        <v>1</v>
      </c>
      <c r="FY486">
        <v>1</v>
      </c>
      <c r="FZ486">
        <v>3</v>
      </c>
      <c r="GA486" t="s">
        <v>421</v>
      </c>
      <c r="GB486">
        <v>2.97314</v>
      </c>
      <c r="GC486">
        <v>2.70152</v>
      </c>
      <c r="GD486">
        <v>0.201037</v>
      </c>
      <c r="GE486">
        <v>0.208159</v>
      </c>
      <c r="GF486">
        <v>0.105948</v>
      </c>
      <c r="GG486">
        <v>0.0863409</v>
      </c>
      <c r="GH486">
        <v>31106.2</v>
      </c>
      <c r="GI486">
        <v>33708.9</v>
      </c>
      <c r="GJ486">
        <v>35279.6</v>
      </c>
      <c r="GK486">
        <v>38607.1</v>
      </c>
      <c r="GL486">
        <v>44721.6</v>
      </c>
      <c r="GM486">
        <v>50949.6</v>
      </c>
      <c r="GN486">
        <v>55149.8</v>
      </c>
      <c r="GO486">
        <v>61925.7</v>
      </c>
      <c r="GP486">
        <v>1.9878</v>
      </c>
      <c r="GQ486">
        <v>1.847</v>
      </c>
      <c r="GR486">
        <v>0.141263</v>
      </c>
      <c r="GS486">
        <v>0</v>
      </c>
      <c r="GT486">
        <v>25.2778</v>
      </c>
      <c r="GU486">
        <v>999.9</v>
      </c>
      <c r="GV486">
        <v>54.828</v>
      </c>
      <c r="GW486">
        <v>29.275</v>
      </c>
      <c r="GX486">
        <v>24.7952</v>
      </c>
      <c r="GY486">
        <v>56.6655</v>
      </c>
      <c r="GZ486">
        <v>43.2011</v>
      </c>
      <c r="HA486">
        <v>1</v>
      </c>
      <c r="HB486">
        <v>-0.0352439</v>
      </c>
      <c r="HC486">
        <v>0.178431</v>
      </c>
      <c r="HD486">
        <v>20.1136</v>
      </c>
      <c r="HE486">
        <v>5.19812</v>
      </c>
      <c r="HF486">
        <v>12.004</v>
      </c>
      <c r="HG486">
        <v>4.9756</v>
      </c>
      <c r="HH486">
        <v>3.2936</v>
      </c>
      <c r="HI486">
        <v>9999</v>
      </c>
      <c r="HJ486">
        <v>9999</v>
      </c>
      <c r="HK486">
        <v>9999</v>
      </c>
      <c r="HL486">
        <v>629.4</v>
      </c>
      <c r="HM486">
        <v>1.86316</v>
      </c>
      <c r="HN486">
        <v>1.86798</v>
      </c>
      <c r="HO486">
        <v>1.8678</v>
      </c>
      <c r="HP486">
        <v>1.86899</v>
      </c>
      <c r="HQ486">
        <v>1.86981</v>
      </c>
      <c r="HR486">
        <v>1.86584</v>
      </c>
      <c r="HS486">
        <v>1.86694</v>
      </c>
      <c r="HT486">
        <v>1.86832</v>
      </c>
      <c r="HU486">
        <v>5</v>
      </c>
      <c r="HV486">
        <v>0</v>
      </c>
      <c r="HW486">
        <v>0</v>
      </c>
      <c r="HX486">
        <v>0</v>
      </c>
      <c r="HY486" t="s">
        <v>422</v>
      </c>
      <c r="HZ486" t="s">
        <v>423</v>
      </c>
      <c r="IA486" t="s">
        <v>424</v>
      </c>
      <c r="IB486" t="s">
        <v>424</v>
      </c>
      <c r="IC486" t="s">
        <v>424</v>
      </c>
      <c r="ID486" t="s">
        <v>424</v>
      </c>
      <c r="IE486">
        <v>0</v>
      </c>
      <c r="IF486">
        <v>100</v>
      </c>
      <c r="IG486">
        <v>100</v>
      </c>
      <c r="IH486">
        <v>11.75</v>
      </c>
      <c r="II486">
        <v>0.5125</v>
      </c>
      <c r="IJ486">
        <v>4.02706509432224</v>
      </c>
      <c r="IK486">
        <v>0.00601174518973114</v>
      </c>
      <c r="IL486">
        <v>2.77886958061485e-07</v>
      </c>
      <c r="IM486">
        <v>-3.54636231360687e-10</v>
      </c>
      <c r="IN486">
        <v>-0.0404303883988718</v>
      </c>
      <c r="IO486">
        <v>-0.0177815531441476</v>
      </c>
      <c r="IP486">
        <v>0.00205572605671414</v>
      </c>
      <c r="IQ486">
        <v>-1.65519735432211e-05</v>
      </c>
      <c r="IR486">
        <v>-4</v>
      </c>
      <c r="IS486">
        <v>1848</v>
      </c>
      <c r="IT486">
        <v>1</v>
      </c>
      <c r="IU486">
        <v>25</v>
      </c>
      <c r="IV486">
        <v>24638.8</v>
      </c>
      <c r="IW486">
        <v>24638.8</v>
      </c>
      <c r="IX486">
        <v>2.75513</v>
      </c>
      <c r="IY486">
        <v>2.58911</v>
      </c>
      <c r="IZ486">
        <v>1.54785</v>
      </c>
      <c r="JA486">
        <v>2.30347</v>
      </c>
      <c r="JB486">
        <v>1.34644</v>
      </c>
      <c r="JC486">
        <v>2.42798</v>
      </c>
      <c r="JD486">
        <v>33.6029</v>
      </c>
      <c r="JE486">
        <v>24.2276</v>
      </c>
      <c r="JF486">
        <v>18</v>
      </c>
      <c r="JG486">
        <v>502.665</v>
      </c>
      <c r="JH486">
        <v>411.761</v>
      </c>
      <c r="JI486">
        <v>24.9999</v>
      </c>
      <c r="JJ486">
        <v>26.7477</v>
      </c>
      <c r="JK486">
        <v>30.0001</v>
      </c>
      <c r="JL486">
        <v>26.6793</v>
      </c>
      <c r="JM486">
        <v>26.6198</v>
      </c>
      <c r="JN486">
        <v>55.1718</v>
      </c>
      <c r="JO486">
        <v>32.2619</v>
      </c>
      <c r="JP486">
        <v>69.2068</v>
      </c>
      <c r="JQ486">
        <v>25</v>
      </c>
      <c r="JR486">
        <v>1437.49</v>
      </c>
      <c r="JS486">
        <v>18.3574</v>
      </c>
      <c r="JT486">
        <v>102.303</v>
      </c>
      <c r="JU486">
        <v>103.075</v>
      </c>
    </row>
    <row r="487" spans="1:281">
      <c r="A487">
        <v>471</v>
      </c>
      <c r="B487">
        <v>1659029962.1</v>
      </c>
      <c r="C487">
        <v>6279</v>
      </c>
      <c r="D487" t="s">
        <v>1370</v>
      </c>
      <c r="E487" t="s">
        <v>1371</v>
      </c>
      <c r="F487">
        <v>5</v>
      </c>
      <c r="G487" t="s">
        <v>1199</v>
      </c>
      <c r="H487" t="s">
        <v>417</v>
      </c>
      <c r="I487">
        <v>1659029954.31429</v>
      </c>
      <c r="J487">
        <f>(K487)/1000</f>
        <v>0</v>
      </c>
      <c r="K487">
        <f>IF(CZ487, AN487, AH487)</f>
        <v>0</v>
      </c>
      <c r="L487">
        <f>IF(CZ487, AI487, AG487)</f>
        <v>0</v>
      </c>
      <c r="M487">
        <f>DB487 - IF(AU487&gt;1, L487*CV487*100.0/(AW487*DP487), 0)</f>
        <v>0</v>
      </c>
      <c r="N487">
        <f>((T487-J487/2)*M487-L487)/(T487+J487/2)</f>
        <v>0</v>
      </c>
      <c r="O487">
        <f>N487*(DI487+DJ487)/1000.0</f>
        <v>0</v>
      </c>
      <c r="P487">
        <f>(DB487 - IF(AU487&gt;1, L487*CV487*100.0/(AW487*DP487), 0))*(DI487+DJ487)/1000.0</f>
        <v>0</v>
      </c>
      <c r="Q487">
        <f>2.0/((1/S487-1/R487)+SIGN(S487)*SQRT((1/S487-1/R487)*(1/S487-1/R487) + 4*CW487/((CW487+1)*(CW487+1))*(2*1/S487*1/R487-1/R487*1/R487)))</f>
        <v>0</v>
      </c>
      <c r="R487">
        <f>IF(LEFT(CX487,1)&lt;&gt;"0",IF(LEFT(CX487,1)="1",3.0,CY487),$D$5+$E$5*(DP487*DI487/($K$5*1000))+$F$5*(DP487*DI487/($K$5*1000))*MAX(MIN(CV487,$J$5),$I$5)*MAX(MIN(CV487,$J$5),$I$5)+$G$5*MAX(MIN(CV487,$J$5),$I$5)*(DP487*DI487/($K$5*1000))+$H$5*(DP487*DI487/($K$5*1000))*(DP487*DI487/($K$5*1000)))</f>
        <v>0</v>
      </c>
      <c r="S487">
        <f>J487*(1000-(1000*0.61365*exp(17.502*W487/(240.97+W487))/(DI487+DJ487)+DD487)/2)/(1000*0.61365*exp(17.502*W487/(240.97+W487))/(DI487+DJ487)-DD487)</f>
        <v>0</v>
      </c>
      <c r="T487">
        <f>1/((CW487+1)/(Q487/1.6)+1/(R487/1.37)) + CW487/((CW487+1)/(Q487/1.6) + CW487/(R487/1.37))</f>
        <v>0</v>
      </c>
      <c r="U487">
        <f>(CR487*CU487)</f>
        <v>0</v>
      </c>
      <c r="V487">
        <f>(DK487+(U487+2*0.95*5.67E-8*(((DK487+$B$7)+273)^4-(DK487+273)^4)-44100*J487)/(1.84*29.3*R487+8*0.95*5.67E-8*(DK487+273)^3))</f>
        <v>0</v>
      </c>
      <c r="W487">
        <f>($C$7*DL487+$D$7*DM487+$E$7*V487)</f>
        <v>0</v>
      </c>
      <c r="X487">
        <f>0.61365*exp(17.502*W487/(240.97+W487))</f>
        <v>0</v>
      </c>
      <c r="Y487">
        <f>(Z487/AA487*100)</f>
        <v>0</v>
      </c>
      <c r="Z487">
        <f>DD487*(DI487+DJ487)/1000</f>
        <v>0</v>
      </c>
      <c r="AA487">
        <f>0.61365*exp(17.502*DK487/(240.97+DK487))</f>
        <v>0</v>
      </c>
      <c r="AB487">
        <f>(X487-DD487*(DI487+DJ487)/1000)</f>
        <v>0</v>
      </c>
      <c r="AC487">
        <f>(-J487*44100)</f>
        <v>0</v>
      </c>
      <c r="AD487">
        <f>2*29.3*R487*0.92*(DK487-W487)</f>
        <v>0</v>
      </c>
      <c r="AE487">
        <f>2*0.95*5.67E-8*(((DK487+$B$7)+273)^4-(W487+273)^4)</f>
        <v>0</v>
      </c>
      <c r="AF487">
        <f>U487+AE487+AC487+AD487</f>
        <v>0</v>
      </c>
      <c r="AG487">
        <f>DH487*AU487*(DC487-DB487*(1000-AU487*DE487)/(1000-AU487*DD487))/(100*CV487)</f>
        <v>0</v>
      </c>
      <c r="AH487">
        <f>1000*DH487*AU487*(DD487-DE487)/(100*CV487*(1000-AU487*DD487))</f>
        <v>0</v>
      </c>
      <c r="AI487">
        <f>(AJ487 - AK487 - DI487*1E3/(8.314*(DK487+273.15)) * AM487/DH487 * AL487) * DH487/(100*CV487) * (1000 - DE487)/1000</f>
        <v>0</v>
      </c>
      <c r="AJ487">
        <v>1461.40865428403</v>
      </c>
      <c r="AK487">
        <v>1404.81509090909</v>
      </c>
      <c r="AL487">
        <v>3.28186443058206</v>
      </c>
      <c r="AM487">
        <v>66.0504921813524</v>
      </c>
      <c r="AN487">
        <f>(AP487 - AO487 + DI487*1E3/(8.314*(DK487+273.15)) * AR487/DH487 * AQ487) * DH487/(100*CV487) * 1000/(1000 - AP487)</f>
        <v>0</v>
      </c>
      <c r="AO487">
        <v>18.341226625671</v>
      </c>
      <c r="AP487">
        <v>24.969927972028</v>
      </c>
      <c r="AQ487">
        <v>0.000588190476197656</v>
      </c>
      <c r="AR487">
        <v>92.47</v>
      </c>
      <c r="AS487">
        <v>0</v>
      </c>
      <c r="AT487">
        <v>0</v>
      </c>
      <c r="AU487">
        <f>IF(AS487*$H$13&gt;=AW487,1.0,(AW487/(AW487-AS487*$H$13)))</f>
        <v>0</v>
      </c>
      <c r="AV487">
        <f>(AU487-1)*100</f>
        <v>0</v>
      </c>
      <c r="AW487">
        <f>MAX(0,($B$13+$C$13*DP487)/(1+$D$13*DP487)*DI487/(DK487+273)*$E$13)</f>
        <v>0</v>
      </c>
      <c r="AX487" t="s">
        <v>418</v>
      </c>
      <c r="AY487" t="s">
        <v>418</v>
      </c>
      <c r="AZ487">
        <v>0</v>
      </c>
      <c r="BA487">
        <v>0</v>
      </c>
      <c r="BB487">
        <f>1-AZ487/BA487</f>
        <v>0</v>
      </c>
      <c r="BC487">
        <v>0</v>
      </c>
      <c r="BD487" t="s">
        <v>418</v>
      </c>
      <c r="BE487" t="s">
        <v>418</v>
      </c>
      <c r="BF487">
        <v>0</v>
      </c>
      <c r="BG487">
        <v>0</v>
      </c>
      <c r="BH487">
        <f>1-BF487/BG487</f>
        <v>0</v>
      </c>
      <c r="BI487">
        <v>0.5</v>
      </c>
      <c r="BJ487">
        <f>CS487</f>
        <v>0</v>
      </c>
      <c r="BK487">
        <f>L487</f>
        <v>0</v>
      </c>
      <c r="BL487">
        <f>BH487*BI487*BJ487</f>
        <v>0</v>
      </c>
      <c r="BM487">
        <f>(BK487-BC487)/BJ487</f>
        <v>0</v>
      </c>
      <c r="BN487">
        <f>(BA487-BG487)/BG487</f>
        <v>0</v>
      </c>
      <c r="BO487">
        <f>AZ487/(BB487+AZ487/BG487)</f>
        <v>0</v>
      </c>
      <c r="BP487" t="s">
        <v>418</v>
      </c>
      <c r="BQ487">
        <v>0</v>
      </c>
      <c r="BR487">
        <f>IF(BQ487&lt;&gt;0, BQ487, BO487)</f>
        <v>0</v>
      </c>
      <c r="BS487">
        <f>1-BR487/BG487</f>
        <v>0</v>
      </c>
      <c r="BT487">
        <f>(BG487-BF487)/(BG487-BR487)</f>
        <v>0</v>
      </c>
      <c r="BU487">
        <f>(BA487-BG487)/(BA487-BR487)</f>
        <v>0</v>
      </c>
      <c r="BV487">
        <f>(BG487-BF487)/(BG487-AZ487)</f>
        <v>0</v>
      </c>
      <c r="BW487">
        <f>(BA487-BG487)/(BA487-AZ487)</f>
        <v>0</v>
      </c>
      <c r="BX487">
        <f>(BT487*BR487/BF487)</f>
        <v>0</v>
      </c>
      <c r="BY487">
        <f>(1-BX487)</f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f>$B$11*DQ487+$C$11*DR487+$F$11*EC487*(1-EF487)</f>
        <v>0</v>
      </c>
      <c r="CS487">
        <f>CR487*CT487</f>
        <v>0</v>
      </c>
      <c r="CT487">
        <f>($B$11*$D$9+$C$11*$D$9+$F$11*((EP487+EH487)/MAX(EP487+EH487+EQ487, 0.1)*$I$9+EQ487/MAX(EP487+EH487+EQ487, 0.1)*$J$9))/($B$11+$C$11+$F$11)</f>
        <v>0</v>
      </c>
      <c r="CU487">
        <f>($B$11*$K$9+$C$11*$K$9+$F$11*((EP487+EH487)/MAX(EP487+EH487+EQ487, 0.1)*$P$9+EQ487/MAX(EP487+EH487+EQ487, 0.1)*$Q$9))/($B$11+$C$11+$F$11)</f>
        <v>0</v>
      </c>
      <c r="CV487">
        <v>6</v>
      </c>
      <c r="CW487">
        <v>0.5</v>
      </c>
      <c r="CX487" t="s">
        <v>419</v>
      </c>
      <c r="CY487">
        <v>2</v>
      </c>
      <c r="CZ487" t="b">
        <v>1</v>
      </c>
      <c r="DA487">
        <v>1659029954.31429</v>
      </c>
      <c r="DB487">
        <v>1345.76071428571</v>
      </c>
      <c r="DC487">
        <v>1418.05785714286</v>
      </c>
      <c r="DD487">
        <v>24.9920142857143</v>
      </c>
      <c r="DE487">
        <v>18.3539214285714</v>
      </c>
      <c r="DF487">
        <v>1334.06178571429</v>
      </c>
      <c r="DG487">
        <v>24.4786857142857</v>
      </c>
      <c r="DH487">
        <v>500.048714285714</v>
      </c>
      <c r="DI487">
        <v>90.3619428571429</v>
      </c>
      <c r="DJ487">
        <v>0.04670505</v>
      </c>
      <c r="DK487">
        <v>27.355625</v>
      </c>
      <c r="DL487">
        <v>27.5722892857143</v>
      </c>
      <c r="DM487">
        <v>999.9</v>
      </c>
      <c r="DN487">
        <v>0</v>
      </c>
      <c r="DO487">
        <v>0</v>
      </c>
      <c r="DP487">
        <v>10013.3928571429</v>
      </c>
      <c r="DQ487">
        <v>0</v>
      </c>
      <c r="DR487">
        <v>18.0938</v>
      </c>
      <c r="DS487">
        <v>-72.2967107142857</v>
      </c>
      <c r="DT487">
        <v>1380.255</v>
      </c>
      <c r="DU487">
        <v>1444.57142857143</v>
      </c>
      <c r="DV487">
        <v>6.63809035714286</v>
      </c>
      <c r="DW487">
        <v>1418.05785714286</v>
      </c>
      <c r="DX487">
        <v>18.3539214285714</v>
      </c>
      <c r="DY487">
        <v>2.25832714285714</v>
      </c>
      <c r="DZ487">
        <v>1.65849607142857</v>
      </c>
      <c r="EA487">
        <v>19.3821892857143</v>
      </c>
      <c r="EB487">
        <v>14.513325</v>
      </c>
      <c r="EC487">
        <v>1999.99071428571</v>
      </c>
      <c r="ED487">
        <v>0.980000928571429</v>
      </c>
      <c r="EE487">
        <v>0.0199993142857143</v>
      </c>
      <c r="EF487">
        <v>0</v>
      </c>
      <c r="EG487">
        <v>815.125107142857</v>
      </c>
      <c r="EH487">
        <v>5.00063</v>
      </c>
      <c r="EI487">
        <v>16088.8714285714</v>
      </c>
      <c r="EJ487">
        <v>17256.825</v>
      </c>
      <c r="EK487">
        <v>38.562</v>
      </c>
      <c r="EL487">
        <v>38.57775</v>
      </c>
      <c r="EM487">
        <v>38.0287857142857</v>
      </c>
      <c r="EN487">
        <v>37.937</v>
      </c>
      <c r="EO487">
        <v>39.5110714285714</v>
      </c>
      <c r="EP487">
        <v>1955.09571428571</v>
      </c>
      <c r="EQ487">
        <v>39.8946428571429</v>
      </c>
      <c r="ER487">
        <v>0</v>
      </c>
      <c r="ES487">
        <v>1659029961.1</v>
      </c>
      <c r="ET487">
        <v>0</v>
      </c>
      <c r="EU487">
        <v>815.074</v>
      </c>
      <c r="EV487">
        <v>-4.96107692963413</v>
      </c>
      <c r="EW487">
        <v>-78.0076925528718</v>
      </c>
      <c r="EX487">
        <v>16088.024</v>
      </c>
      <c r="EY487">
        <v>15</v>
      </c>
      <c r="EZ487">
        <v>0</v>
      </c>
      <c r="FA487" t="s">
        <v>420</v>
      </c>
      <c r="FB487">
        <v>1657551626.5</v>
      </c>
      <c r="FC487">
        <v>1657551629</v>
      </c>
      <c r="FD487">
        <v>0</v>
      </c>
      <c r="FE487">
        <v>0.403</v>
      </c>
      <c r="FF487">
        <v>0.009</v>
      </c>
      <c r="FG487">
        <v>9.41</v>
      </c>
      <c r="FH487">
        <v>0.087</v>
      </c>
      <c r="FI487">
        <v>417</v>
      </c>
      <c r="FJ487">
        <v>17</v>
      </c>
      <c r="FK487">
        <v>1.61</v>
      </c>
      <c r="FL487">
        <v>0.59</v>
      </c>
      <c r="FM487">
        <v>-72.360456097561</v>
      </c>
      <c r="FN487">
        <v>0.261585365853713</v>
      </c>
      <c r="FO487">
        <v>0.457997618509508</v>
      </c>
      <c r="FP487">
        <v>1</v>
      </c>
      <c r="FQ487">
        <v>815.432529411765</v>
      </c>
      <c r="FR487">
        <v>-4.97689839657143</v>
      </c>
      <c r="FS487">
        <v>0.528121489771504</v>
      </c>
      <c r="FT487">
        <v>0</v>
      </c>
      <c r="FU487">
        <v>6.63554512195122</v>
      </c>
      <c r="FV487">
        <v>0.0544016027874596</v>
      </c>
      <c r="FW487">
        <v>0.010457175182142</v>
      </c>
      <c r="FX487">
        <v>1</v>
      </c>
      <c r="FY487">
        <v>2</v>
      </c>
      <c r="FZ487">
        <v>3</v>
      </c>
      <c r="GA487" t="s">
        <v>474</v>
      </c>
      <c r="GB487">
        <v>2.97304</v>
      </c>
      <c r="GC487">
        <v>2.70044</v>
      </c>
      <c r="GD487">
        <v>0.202488</v>
      </c>
      <c r="GE487">
        <v>0.209531</v>
      </c>
      <c r="GF487">
        <v>0.105934</v>
      </c>
      <c r="GG487">
        <v>0.0863374</v>
      </c>
      <c r="GH487">
        <v>31049.8</v>
      </c>
      <c r="GI487">
        <v>33650.1</v>
      </c>
      <c r="GJ487">
        <v>35279.7</v>
      </c>
      <c r="GK487">
        <v>38606.6</v>
      </c>
      <c r="GL487">
        <v>44722.4</v>
      </c>
      <c r="GM487">
        <v>50948.7</v>
      </c>
      <c r="GN487">
        <v>55149.8</v>
      </c>
      <c r="GO487">
        <v>61924.3</v>
      </c>
      <c r="GP487">
        <v>1.9886</v>
      </c>
      <c r="GQ487">
        <v>1.8468</v>
      </c>
      <c r="GR487">
        <v>0.141263</v>
      </c>
      <c r="GS487">
        <v>0</v>
      </c>
      <c r="GT487">
        <v>25.2778</v>
      </c>
      <c r="GU487">
        <v>999.9</v>
      </c>
      <c r="GV487">
        <v>54.78</v>
      </c>
      <c r="GW487">
        <v>29.265</v>
      </c>
      <c r="GX487">
        <v>24.757</v>
      </c>
      <c r="GY487">
        <v>55.8955</v>
      </c>
      <c r="GZ487">
        <v>43.3253</v>
      </c>
      <c r="HA487">
        <v>1</v>
      </c>
      <c r="HB487">
        <v>-0.0349593</v>
      </c>
      <c r="HC487">
        <v>0.177996</v>
      </c>
      <c r="HD487">
        <v>20.1138</v>
      </c>
      <c r="HE487">
        <v>5.19812</v>
      </c>
      <c r="HF487">
        <v>12.004</v>
      </c>
      <c r="HG487">
        <v>4.976</v>
      </c>
      <c r="HH487">
        <v>3.2938</v>
      </c>
      <c r="HI487">
        <v>9999</v>
      </c>
      <c r="HJ487">
        <v>9999</v>
      </c>
      <c r="HK487">
        <v>9999</v>
      </c>
      <c r="HL487">
        <v>629.4</v>
      </c>
      <c r="HM487">
        <v>1.86313</v>
      </c>
      <c r="HN487">
        <v>1.86804</v>
      </c>
      <c r="HO487">
        <v>1.8678</v>
      </c>
      <c r="HP487">
        <v>1.86896</v>
      </c>
      <c r="HQ487">
        <v>1.86981</v>
      </c>
      <c r="HR487">
        <v>1.86584</v>
      </c>
      <c r="HS487">
        <v>1.86691</v>
      </c>
      <c r="HT487">
        <v>1.86829</v>
      </c>
      <c r="HU487">
        <v>5</v>
      </c>
      <c r="HV487">
        <v>0</v>
      </c>
      <c r="HW487">
        <v>0</v>
      </c>
      <c r="HX487">
        <v>0</v>
      </c>
      <c r="HY487" t="s">
        <v>422</v>
      </c>
      <c r="HZ487" t="s">
        <v>423</v>
      </c>
      <c r="IA487" t="s">
        <v>424</v>
      </c>
      <c r="IB487" t="s">
        <v>424</v>
      </c>
      <c r="IC487" t="s">
        <v>424</v>
      </c>
      <c r="ID487" t="s">
        <v>424</v>
      </c>
      <c r="IE487">
        <v>0</v>
      </c>
      <c r="IF487">
        <v>100</v>
      </c>
      <c r="IG487">
        <v>100</v>
      </c>
      <c r="IH487">
        <v>11.83</v>
      </c>
      <c r="II487">
        <v>0.5124</v>
      </c>
      <c r="IJ487">
        <v>4.02706509432224</v>
      </c>
      <c r="IK487">
        <v>0.00601174518973114</v>
      </c>
      <c r="IL487">
        <v>2.77886958061485e-07</v>
      </c>
      <c r="IM487">
        <v>-3.54636231360687e-10</v>
      </c>
      <c r="IN487">
        <v>-0.0404303883988718</v>
      </c>
      <c r="IO487">
        <v>-0.0177815531441476</v>
      </c>
      <c r="IP487">
        <v>0.00205572605671414</v>
      </c>
      <c r="IQ487">
        <v>-1.65519735432211e-05</v>
      </c>
      <c r="IR487">
        <v>-4</v>
      </c>
      <c r="IS487">
        <v>1848</v>
      </c>
      <c r="IT487">
        <v>1</v>
      </c>
      <c r="IU487">
        <v>25</v>
      </c>
      <c r="IV487">
        <v>24638.9</v>
      </c>
      <c r="IW487">
        <v>24638.9</v>
      </c>
      <c r="IX487">
        <v>2.7832</v>
      </c>
      <c r="IY487">
        <v>2.59399</v>
      </c>
      <c r="IZ487">
        <v>1.54785</v>
      </c>
      <c r="JA487">
        <v>2.30347</v>
      </c>
      <c r="JB487">
        <v>1.34644</v>
      </c>
      <c r="JC487">
        <v>2.33887</v>
      </c>
      <c r="JD487">
        <v>33.6029</v>
      </c>
      <c r="JE487">
        <v>24.2101</v>
      </c>
      <c r="JF487">
        <v>18</v>
      </c>
      <c r="JG487">
        <v>503.213</v>
      </c>
      <c r="JH487">
        <v>411.665</v>
      </c>
      <c r="JI487">
        <v>24.9999</v>
      </c>
      <c r="JJ487">
        <v>26.75</v>
      </c>
      <c r="JK487">
        <v>30.0004</v>
      </c>
      <c r="JL487">
        <v>26.6816</v>
      </c>
      <c r="JM487">
        <v>26.622</v>
      </c>
      <c r="JN487">
        <v>55.7291</v>
      </c>
      <c r="JO487">
        <v>32.2619</v>
      </c>
      <c r="JP487">
        <v>69.2068</v>
      </c>
      <c r="JQ487">
        <v>25</v>
      </c>
      <c r="JR487">
        <v>1457.79</v>
      </c>
      <c r="JS487">
        <v>18.3574</v>
      </c>
      <c r="JT487">
        <v>102.303</v>
      </c>
      <c r="JU487">
        <v>103.074</v>
      </c>
    </row>
    <row r="488" spans="1:281">
      <c r="A488">
        <v>472</v>
      </c>
      <c r="B488">
        <v>1659029967.1</v>
      </c>
      <c r="C488">
        <v>6284</v>
      </c>
      <c r="D488" t="s">
        <v>1372</v>
      </c>
      <c r="E488" t="s">
        <v>1373</v>
      </c>
      <c r="F488">
        <v>5</v>
      </c>
      <c r="G488" t="s">
        <v>1199</v>
      </c>
      <c r="H488" t="s">
        <v>417</v>
      </c>
      <c r="I488">
        <v>1659029959.6</v>
      </c>
      <c r="J488">
        <f>(K488)/1000</f>
        <v>0</v>
      </c>
      <c r="K488">
        <f>IF(CZ488, AN488, AH488)</f>
        <v>0</v>
      </c>
      <c r="L488">
        <f>IF(CZ488, AI488, AG488)</f>
        <v>0</v>
      </c>
      <c r="M488">
        <f>DB488 - IF(AU488&gt;1, L488*CV488*100.0/(AW488*DP488), 0)</f>
        <v>0</v>
      </c>
      <c r="N488">
        <f>((T488-J488/2)*M488-L488)/(T488+J488/2)</f>
        <v>0</v>
      </c>
      <c r="O488">
        <f>N488*(DI488+DJ488)/1000.0</f>
        <v>0</v>
      </c>
      <c r="P488">
        <f>(DB488 - IF(AU488&gt;1, L488*CV488*100.0/(AW488*DP488), 0))*(DI488+DJ488)/1000.0</f>
        <v>0</v>
      </c>
      <c r="Q488">
        <f>2.0/((1/S488-1/R488)+SIGN(S488)*SQRT((1/S488-1/R488)*(1/S488-1/R488) + 4*CW488/((CW488+1)*(CW488+1))*(2*1/S488*1/R488-1/R488*1/R488)))</f>
        <v>0</v>
      </c>
      <c r="R488">
        <f>IF(LEFT(CX488,1)&lt;&gt;"0",IF(LEFT(CX488,1)="1",3.0,CY488),$D$5+$E$5*(DP488*DI488/($K$5*1000))+$F$5*(DP488*DI488/($K$5*1000))*MAX(MIN(CV488,$J$5),$I$5)*MAX(MIN(CV488,$J$5),$I$5)+$G$5*MAX(MIN(CV488,$J$5),$I$5)*(DP488*DI488/($K$5*1000))+$H$5*(DP488*DI488/($K$5*1000))*(DP488*DI488/($K$5*1000)))</f>
        <v>0</v>
      </c>
      <c r="S488">
        <f>J488*(1000-(1000*0.61365*exp(17.502*W488/(240.97+W488))/(DI488+DJ488)+DD488)/2)/(1000*0.61365*exp(17.502*W488/(240.97+W488))/(DI488+DJ488)-DD488)</f>
        <v>0</v>
      </c>
      <c r="T488">
        <f>1/((CW488+1)/(Q488/1.6)+1/(R488/1.37)) + CW488/((CW488+1)/(Q488/1.6) + CW488/(R488/1.37))</f>
        <v>0</v>
      </c>
      <c r="U488">
        <f>(CR488*CU488)</f>
        <v>0</v>
      </c>
      <c r="V488">
        <f>(DK488+(U488+2*0.95*5.67E-8*(((DK488+$B$7)+273)^4-(DK488+273)^4)-44100*J488)/(1.84*29.3*R488+8*0.95*5.67E-8*(DK488+273)^3))</f>
        <v>0</v>
      </c>
      <c r="W488">
        <f>($C$7*DL488+$D$7*DM488+$E$7*V488)</f>
        <v>0</v>
      </c>
      <c r="X488">
        <f>0.61365*exp(17.502*W488/(240.97+W488))</f>
        <v>0</v>
      </c>
      <c r="Y488">
        <f>(Z488/AA488*100)</f>
        <v>0</v>
      </c>
      <c r="Z488">
        <f>DD488*(DI488+DJ488)/1000</f>
        <v>0</v>
      </c>
      <c r="AA488">
        <f>0.61365*exp(17.502*DK488/(240.97+DK488))</f>
        <v>0</v>
      </c>
      <c r="AB488">
        <f>(X488-DD488*(DI488+DJ488)/1000)</f>
        <v>0</v>
      </c>
      <c r="AC488">
        <f>(-J488*44100)</f>
        <v>0</v>
      </c>
      <c r="AD488">
        <f>2*29.3*R488*0.92*(DK488-W488)</f>
        <v>0</v>
      </c>
      <c r="AE488">
        <f>2*0.95*5.67E-8*(((DK488+$B$7)+273)^4-(W488+273)^4)</f>
        <v>0</v>
      </c>
      <c r="AF488">
        <f>U488+AE488+AC488+AD488</f>
        <v>0</v>
      </c>
      <c r="AG488">
        <f>DH488*AU488*(DC488-DB488*(1000-AU488*DE488)/(1000-AU488*DD488))/(100*CV488)</f>
        <v>0</v>
      </c>
      <c r="AH488">
        <f>1000*DH488*AU488*(DD488-DE488)/(100*CV488*(1000-AU488*DD488))</f>
        <v>0</v>
      </c>
      <c r="AI488">
        <f>(AJ488 - AK488 - DI488*1E3/(8.314*(DK488+273.15)) * AM488/DH488 * AL488) * DH488/(100*CV488) * (1000 - DE488)/1000</f>
        <v>0</v>
      </c>
      <c r="AJ488">
        <v>1479.04209573269</v>
      </c>
      <c r="AK488">
        <v>1421.88133333333</v>
      </c>
      <c r="AL488">
        <v>3.49066666666648</v>
      </c>
      <c r="AM488">
        <v>66.0504921813524</v>
      </c>
      <c r="AN488">
        <f>(AP488 - AO488 + DI488*1E3/(8.314*(DK488+273.15)) * AR488/DH488 * AQ488) * DH488/(100*CV488) * 1000/(1000 - AP488)</f>
        <v>0</v>
      </c>
      <c r="AO488">
        <v>18.3383309308658</v>
      </c>
      <c r="AP488">
        <v>24.9689776223776</v>
      </c>
      <c r="AQ488">
        <v>-8.96969696949512e-05</v>
      </c>
      <c r="AR488">
        <v>92.47</v>
      </c>
      <c r="AS488">
        <v>0</v>
      </c>
      <c r="AT488">
        <v>0</v>
      </c>
      <c r="AU488">
        <f>IF(AS488*$H$13&gt;=AW488,1.0,(AW488/(AW488-AS488*$H$13)))</f>
        <v>0</v>
      </c>
      <c r="AV488">
        <f>(AU488-1)*100</f>
        <v>0</v>
      </c>
      <c r="AW488">
        <f>MAX(0,($B$13+$C$13*DP488)/(1+$D$13*DP488)*DI488/(DK488+273)*$E$13)</f>
        <v>0</v>
      </c>
      <c r="AX488" t="s">
        <v>418</v>
      </c>
      <c r="AY488" t="s">
        <v>418</v>
      </c>
      <c r="AZ488">
        <v>0</v>
      </c>
      <c r="BA488">
        <v>0</v>
      </c>
      <c r="BB488">
        <f>1-AZ488/BA488</f>
        <v>0</v>
      </c>
      <c r="BC488">
        <v>0</v>
      </c>
      <c r="BD488" t="s">
        <v>418</v>
      </c>
      <c r="BE488" t="s">
        <v>418</v>
      </c>
      <c r="BF488">
        <v>0</v>
      </c>
      <c r="BG488">
        <v>0</v>
      </c>
      <c r="BH488">
        <f>1-BF488/BG488</f>
        <v>0</v>
      </c>
      <c r="BI488">
        <v>0.5</v>
      </c>
      <c r="BJ488">
        <f>CS488</f>
        <v>0</v>
      </c>
      <c r="BK488">
        <f>L488</f>
        <v>0</v>
      </c>
      <c r="BL488">
        <f>BH488*BI488*BJ488</f>
        <v>0</v>
      </c>
      <c r="BM488">
        <f>(BK488-BC488)/BJ488</f>
        <v>0</v>
      </c>
      <c r="BN488">
        <f>(BA488-BG488)/BG488</f>
        <v>0</v>
      </c>
      <c r="BO488">
        <f>AZ488/(BB488+AZ488/BG488)</f>
        <v>0</v>
      </c>
      <c r="BP488" t="s">
        <v>418</v>
      </c>
      <c r="BQ488">
        <v>0</v>
      </c>
      <c r="BR488">
        <f>IF(BQ488&lt;&gt;0, BQ488, BO488)</f>
        <v>0</v>
      </c>
      <c r="BS488">
        <f>1-BR488/BG488</f>
        <v>0</v>
      </c>
      <c r="BT488">
        <f>(BG488-BF488)/(BG488-BR488)</f>
        <v>0</v>
      </c>
      <c r="BU488">
        <f>(BA488-BG488)/(BA488-BR488)</f>
        <v>0</v>
      </c>
      <c r="BV488">
        <f>(BG488-BF488)/(BG488-AZ488)</f>
        <v>0</v>
      </c>
      <c r="BW488">
        <f>(BA488-BG488)/(BA488-AZ488)</f>
        <v>0</v>
      </c>
      <c r="BX488">
        <f>(BT488*BR488/BF488)</f>
        <v>0</v>
      </c>
      <c r="BY488">
        <f>(1-BX488)</f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f>$B$11*DQ488+$C$11*DR488+$F$11*EC488*(1-EF488)</f>
        <v>0</v>
      </c>
      <c r="CS488">
        <f>CR488*CT488</f>
        <v>0</v>
      </c>
      <c r="CT488">
        <f>($B$11*$D$9+$C$11*$D$9+$F$11*((EP488+EH488)/MAX(EP488+EH488+EQ488, 0.1)*$I$9+EQ488/MAX(EP488+EH488+EQ488, 0.1)*$J$9))/($B$11+$C$11+$F$11)</f>
        <v>0</v>
      </c>
      <c r="CU488">
        <f>($B$11*$K$9+$C$11*$K$9+$F$11*((EP488+EH488)/MAX(EP488+EH488+EQ488, 0.1)*$P$9+EQ488/MAX(EP488+EH488+EQ488, 0.1)*$Q$9))/($B$11+$C$11+$F$11)</f>
        <v>0</v>
      </c>
      <c r="CV488">
        <v>6</v>
      </c>
      <c r="CW488">
        <v>0.5</v>
      </c>
      <c r="CX488" t="s">
        <v>419</v>
      </c>
      <c r="CY488">
        <v>2</v>
      </c>
      <c r="CZ488" t="b">
        <v>1</v>
      </c>
      <c r="DA488">
        <v>1659029959.6</v>
      </c>
      <c r="DB488">
        <v>1363.22962962963</v>
      </c>
      <c r="DC488">
        <v>1435.78296296296</v>
      </c>
      <c r="DD488">
        <v>24.9797851851852</v>
      </c>
      <c r="DE488">
        <v>18.3400518518519</v>
      </c>
      <c r="DF488">
        <v>1351.44666666667</v>
      </c>
      <c r="DG488">
        <v>24.4670703703704</v>
      </c>
      <c r="DH488">
        <v>500.024814814815</v>
      </c>
      <c r="DI488">
        <v>90.3624481481482</v>
      </c>
      <c r="DJ488">
        <v>0.0468489814814815</v>
      </c>
      <c r="DK488">
        <v>27.3567185185185</v>
      </c>
      <c r="DL488">
        <v>27.5797777777778</v>
      </c>
      <c r="DM488">
        <v>999.9</v>
      </c>
      <c r="DN488">
        <v>0</v>
      </c>
      <c r="DO488">
        <v>0</v>
      </c>
      <c r="DP488">
        <v>9994.81481481482</v>
      </c>
      <c r="DQ488">
        <v>0</v>
      </c>
      <c r="DR488">
        <v>18.0938</v>
      </c>
      <c r="DS488">
        <v>-72.5536555555556</v>
      </c>
      <c r="DT488">
        <v>1398.15407407407</v>
      </c>
      <c r="DU488">
        <v>1462.60740740741</v>
      </c>
      <c r="DV488">
        <v>6.63972407407407</v>
      </c>
      <c r="DW488">
        <v>1435.78296296296</v>
      </c>
      <c r="DX488">
        <v>18.3400518518519</v>
      </c>
      <c r="DY488">
        <v>2.2572337037037</v>
      </c>
      <c r="DZ488">
        <v>1.65725185185185</v>
      </c>
      <c r="EA488">
        <v>19.3744111111111</v>
      </c>
      <c r="EB488">
        <v>14.5017074074074</v>
      </c>
      <c r="EC488">
        <v>1999.9937037037</v>
      </c>
      <c r="ED488">
        <v>0.98000062962963</v>
      </c>
      <c r="EE488">
        <v>0.0199996111111111</v>
      </c>
      <c r="EF488">
        <v>0</v>
      </c>
      <c r="EG488">
        <v>814.759814814815</v>
      </c>
      <c r="EH488">
        <v>5.00063</v>
      </c>
      <c r="EI488">
        <v>16081.7814814815</v>
      </c>
      <c r="EJ488">
        <v>17256.8333333333</v>
      </c>
      <c r="EK488">
        <v>38.5574074074074</v>
      </c>
      <c r="EL488">
        <v>38.5783333333333</v>
      </c>
      <c r="EM488">
        <v>38.0160740740741</v>
      </c>
      <c r="EN488">
        <v>37.9324074074074</v>
      </c>
      <c r="EO488">
        <v>39.5114814814815</v>
      </c>
      <c r="EP488">
        <v>1955.09814814815</v>
      </c>
      <c r="EQ488">
        <v>39.8955555555556</v>
      </c>
      <c r="ER488">
        <v>0</v>
      </c>
      <c r="ES488">
        <v>1659029965.9</v>
      </c>
      <c r="ET488">
        <v>0</v>
      </c>
      <c r="EU488">
        <v>814.7436</v>
      </c>
      <c r="EV488">
        <v>-3.11707691520494</v>
      </c>
      <c r="EW488">
        <v>-83.0461537964938</v>
      </c>
      <c r="EX488">
        <v>16081.756</v>
      </c>
      <c r="EY488">
        <v>15</v>
      </c>
      <c r="EZ488">
        <v>0</v>
      </c>
      <c r="FA488" t="s">
        <v>420</v>
      </c>
      <c r="FB488">
        <v>1657551626.5</v>
      </c>
      <c r="FC488">
        <v>1657551629</v>
      </c>
      <c r="FD488">
        <v>0</v>
      </c>
      <c r="FE488">
        <v>0.403</v>
      </c>
      <c r="FF488">
        <v>0.009</v>
      </c>
      <c r="FG488">
        <v>9.41</v>
      </c>
      <c r="FH488">
        <v>0.087</v>
      </c>
      <c r="FI488">
        <v>417</v>
      </c>
      <c r="FJ488">
        <v>17</v>
      </c>
      <c r="FK488">
        <v>1.61</v>
      </c>
      <c r="FL488">
        <v>0.59</v>
      </c>
      <c r="FM488">
        <v>-72.425087804878</v>
      </c>
      <c r="FN488">
        <v>-0.275101045296105</v>
      </c>
      <c r="FO488">
        <v>0.640197569426861</v>
      </c>
      <c r="FP488">
        <v>1</v>
      </c>
      <c r="FQ488">
        <v>815.044176470588</v>
      </c>
      <c r="FR488">
        <v>-3.97805958829553</v>
      </c>
      <c r="FS488">
        <v>0.450107338217173</v>
      </c>
      <c r="FT488">
        <v>0</v>
      </c>
      <c r="FU488">
        <v>6.63592365853659</v>
      </c>
      <c r="FV488">
        <v>0.0252096167247563</v>
      </c>
      <c r="FW488">
        <v>0.0102448723060041</v>
      </c>
      <c r="FX488">
        <v>1</v>
      </c>
      <c r="FY488">
        <v>2</v>
      </c>
      <c r="FZ488">
        <v>3</v>
      </c>
      <c r="GA488" t="s">
        <v>474</v>
      </c>
      <c r="GB488">
        <v>2.97347</v>
      </c>
      <c r="GC488">
        <v>2.70035</v>
      </c>
      <c r="GD488">
        <v>0.203981</v>
      </c>
      <c r="GE488">
        <v>0.211144</v>
      </c>
      <c r="GF488">
        <v>0.105936</v>
      </c>
      <c r="GG488">
        <v>0.0863337</v>
      </c>
      <c r="GH488">
        <v>30992</v>
      </c>
      <c r="GI488">
        <v>33581.8</v>
      </c>
      <c r="GJ488">
        <v>35280.1</v>
      </c>
      <c r="GK488">
        <v>38607</v>
      </c>
      <c r="GL488">
        <v>44723.3</v>
      </c>
      <c r="GM488">
        <v>50949</v>
      </c>
      <c r="GN488">
        <v>55151</v>
      </c>
      <c r="GO488">
        <v>61924.4</v>
      </c>
      <c r="GP488">
        <v>1.9882</v>
      </c>
      <c r="GQ488">
        <v>1.847</v>
      </c>
      <c r="GR488">
        <v>0.141114</v>
      </c>
      <c r="GS488">
        <v>0</v>
      </c>
      <c r="GT488">
        <v>25.2799</v>
      </c>
      <c r="GU488">
        <v>999.9</v>
      </c>
      <c r="GV488">
        <v>54.78</v>
      </c>
      <c r="GW488">
        <v>29.285</v>
      </c>
      <c r="GX488">
        <v>24.7855</v>
      </c>
      <c r="GY488">
        <v>56.3255</v>
      </c>
      <c r="GZ488">
        <v>42.8285</v>
      </c>
      <c r="HA488">
        <v>1</v>
      </c>
      <c r="HB488">
        <v>-0.0352439</v>
      </c>
      <c r="HC488">
        <v>0.177996</v>
      </c>
      <c r="HD488">
        <v>20.1137</v>
      </c>
      <c r="HE488">
        <v>5.19932</v>
      </c>
      <c r="HF488">
        <v>12.004</v>
      </c>
      <c r="HG488">
        <v>4.9756</v>
      </c>
      <c r="HH488">
        <v>3.2938</v>
      </c>
      <c r="HI488">
        <v>9999</v>
      </c>
      <c r="HJ488">
        <v>9999</v>
      </c>
      <c r="HK488">
        <v>9999</v>
      </c>
      <c r="HL488">
        <v>629.4</v>
      </c>
      <c r="HM488">
        <v>1.86322</v>
      </c>
      <c r="HN488">
        <v>1.86807</v>
      </c>
      <c r="HO488">
        <v>1.86783</v>
      </c>
      <c r="HP488">
        <v>1.86902</v>
      </c>
      <c r="HQ488">
        <v>1.86981</v>
      </c>
      <c r="HR488">
        <v>1.86584</v>
      </c>
      <c r="HS488">
        <v>1.86694</v>
      </c>
      <c r="HT488">
        <v>1.86832</v>
      </c>
      <c r="HU488">
        <v>5</v>
      </c>
      <c r="HV488">
        <v>0</v>
      </c>
      <c r="HW488">
        <v>0</v>
      </c>
      <c r="HX488">
        <v>0</v>
      </c>
      <c r="HY488" t="s">
        <v>422</v>
      </c>
      <c r="HZ488" t="s">
        <v>423</v>
      </c>
      <c r="IA488" t="s">
        <v>424</v>
      </c>
      <c r="IB488" t="s">
        <v>424</v>
      </c>
      <c r="IC488" t="s">
        <v>424</v>
      </c>
      <c r="ID488" t="s">
        <v>424</v>
      </c>
      <c r="IE488">
        <v>0</v>
      </c>
      <c r="IF488">
        <v>100</v>
      </c>
      <c r="IG488">
        <v>100</v>
      </c>
      <c r="IH488">
        <v>11.9</v>
      </c>
      <c r="II488">
        <v>0.5123</v>
      </c>
      <c r="IJ488">
        <v>4.02706509432224</v>
      </c>
      <c r="IK488">
        <v>0.00601174518973114</v>
      </c>
      <c r="IL488">
        <v>2.77886958061485e-07</v>
      </c>
      <c r="IM488">
        <v>-3.54636231360687e-10</v>
      </c>
      <c r="IN488">
        <v>-0.0404303883988718</v>
      </c>
      <c r="IO488">
        <v>-0.0177815531441476</v>
      </c>
      <c r="IP488">
        <v>0.00205572605671414</v>
      </c>
      <c r="IQ488">
        <v>-1.65519735432211e-05</v>
      </c>
      <c r="IR488">
        <v>-4</v>
      </c>
      <c r="IS488">
        <v>1848</v>
      </c>
      <c r="IT488">
        <v>1</v>
      </c>
      <c r="IU488">
        <v>25</v>
      </c>
      <c r="IV488">
        <v>24639</v>
      </c>
      <c r="IW488">
        <v>24639</v>
      </c>
      <c r="IX488">
        <v>2.8064</v>
      </c>
      <c r="IY488">
        <v>2.58667</v>
      </c>
      <c r="IZ488">
        <v>1.54785</v>
      </c>
      <c r="JA488">
        <v>2.30347</v>
      </c>
      <c r="JB488">
        <v>1.34644</v>
      </c>
      <c r="JC488">
        <v>2.39014</v>
      </c>
      <c r="JD488">
        <v>33.6029</v>
      </c>
      <c r="JE488">
        <v>24.2188</v>
      </c>
      <c r="JF488">
        <v>18</v>
      </c>
      <c r="JG488">
        <v>502.95</v>
      </c>
      <c r="JH488">
        <v>411.778</v>
      </c>
      <c r="JI488">
        <v>25</v>
      </c>
      <c r="JJ488">
        <v>26.75</v>
      </c>
      <c r="JK488">
        <v>30.0001</v>
      </c>
      <c r="JL488">
        <v>26.6816</v>
      </c>
      <c r="JM488">
        <v>26.622</v>
      </c>
      <c r="JN488">
        <v>56.1997</v>
      </c>
      <c r="JO488">
        <v>32.2619</v>
      </c>
      <c r="JP488">
        <v>68.8368</v>
      </c>
      <c r="JQ488">
        <v>25</v>
      </c>
      <c r="JR488">
        <v>1471.27</v>
      </c>
      <c r="JS488">
        <v>18.3574</v>
      </c>
      <c r="JT488">
        <v>102.305</v>
      </c>
      <c r="JU488">
        <v>103.074</v>
      </c>
    </row>
    <row r="489" spans="1:281">
      <c r="A489">
        <v>473</v>
      </c>
      <c r="B489">
        <v>1659029972.1</v>
      </c>
      <c r="C489">
        <v>6289</v>
      </c>
      <c r="D489" t="s">
        <v>1374</v>
      </c>
      <c r="E489" t="s">
        <v>1375</v>
      </c>
      <c r="F489">
        <v>5</v>
      </c>
      <c r="G489" t="s">
        <v>1199</v>
      </c>
      <c r="H489" t="s">
        <v>417</v>
      </c>
      <c r="I489">
        <v>1659029964.31429</v>
      </c>
      <c r="J489">
        <f>(K489)/1000</f>
        <v>0</v>
      </c>
      <c r="K489">
        <f>IF(CZ489, AN489, AH489)</f>
        <v>0</v>
      </c>
      <c r="L489">
        <f>IF(CZ489, AI489, AG489)</f>
        <v>0</v>
      </c>
      <c r="M489">
        <f>DB489 - IF(AU489&gt;1, L489*CV489*100.0/(AW489*DP489), 0)</f>
        <v>0</v>
      </c>
      <c r="N489">
        <f>((T489-J489/2)*M489-L489)/(T489+J489/2)</f>
        <v>0</v>
      </c>
      <c r="O489">
        <f>N489*(DI489+DJ489)/1000.0</f>
        <v>0</v>
      </c>
      <c r="P489">
        <f>(DB489 - IF(AU489&gt;1, L489*CV489*100.0/(AW489*DP489), 0))*(DI489+DJ489)/1000.0</f>
        <v>0</v>
      </c>
      <c r="Q489">
        <f>2.0/((1/S489-1/R489)+SIGN(S489)*SQRT((1/S489-1/R489)*(1/S489-1/R489) + 4*CW489/((CW489+1)*(CW489+1))*(2*1/S489*1/R489-1/R489*1/R489)))</f>
        <v>0</v>
      </c>
      <c r="R489">
        <f>IF(LEFT(CX489,1)&lt;&gt;"0",IF(LEFT(CX489,1)="1",3.0,CY489),$D$5+$E$5*(DP489*DI489/($K$5*1000))+$F$5*(DP489*DI489/($K$5*1000))*MAX(MIN(CV489,$J$5),$I$5)*MAX(MIN(CV489,$J$5),$I$5)+$G$5*MAX(MIN(CV489,$J$5),$I$5)*(DP489*DI489/($K$5*1000))+$H$5*(DP489*DI489/($K$5*1000))*(DP489*DI489/($K$5*1000)))</f>
        <v>0</v>
      </c>
      <c r="S489">
        <f>J489*(1000-(1000*0.61365*exp(17.502*W489/(240.97+W489))/(DI489+DJ489)+DD489)/2)/(1000*0.61365*exp(17.502*W489/(240.97+W489))/(DI489+DJ489)-DD489)</f>
        <v>0</v>
      </c>
      <c r="T489">
        <f>1/((CW489+1)/(Q489/1.6)+1/(R489/1.37)) + CW489/((CW489+1)/(Q489/1.6) + CW489/(R489/1.37))</f>
        <v>0</v>
      </c>
      <c r="U489">
        <f>(CR489*CU489)</f>
        <v>0</v>
      </c>
      <c r="V489">
        <f>(DK489+(U489+2*0.95*5.67E-8*(((DK489+$B$7)+273)^4-(DK489+273)^4)-44100*J489)/(1.84*29.3*R489+8*0.95*5.67E-8*(DK489+273)^3))</f>
        <v>0</v>
      </c>
      <c r="W489">
        <f>($C$7*DL489+$D$7*DM489+$E$7*V489)</f>
        <v>0</v>
      </c>
      <c r="X489">
        <f>0.61365*exp(17.502*W489/(240.97+W489))</f>
        <v>0</v>
      </c>
      <c r="Y489">
        <f>(Z489/AA489*100)</f>
        <v>0</v>
      </c>
      <c r="Z489">
        <f>DD489*(DI489+DJ489)/1000</f>
        <v>0</v>
      </c>
      <c r="AA489">
        <f>0.61365*exp(17.502*DK489/(240.97+DK489))</f>
        <v>0</v>
      </c>
      <c r="AB489">
        <f>(X489-DD489*(DI489+DJ489)/1000)</f>
        <v>0</v>
      </c>
      <c r="AC489">
        <f>(-J489*44100)</f>
        <v>0</v>
      </c>
      <c r="AD489">
        <f>2*29.3*R489*0.92*(DK489-W489)</f>
        <v>0</v>
      </c>
      <c r="AE489">
        <f>2*0.95*5.67E-8*(((DK489+$B$7)+273)^4-(W489+273)^4)</f>
        <v>0</v>
      </c>
      <c r="AF489">
        <f>U489+AE489+AC489+AD489</f>
        <v>0</v>
      </c>
      <c r="AG489">
        <f>DH489*AU489*(DC489-DB489*(1000-AU489*DE489)/(1000-AU489*DD489))/(100*CV489)</f>
        <v>0</v>
      </c>
      <c r="AH489">
        <f>1000*DH489*AU489*(DD489-DE489)/(100*CV489*(1000-AU489*DD489))</f>
        <v>0</v>
      </c>
      <c r="AI489">
        <f>(AJ489 - AK489 - DI489*1E3/(8.314*(DK489+273.15)) * AM489/DH489 * AL489) * DH489/(100*CV489) * (1000 - DE489)/1000</f>
        <v>0</v>
      </c>
      <c r="AJ489">
        <v>1496.21864704505</v>
      </c>
      <c r="AK489">
        <v>1439.34642424242</v>
      </c>
      <c r="AL489">
        <v>3.41711329985727</v>
      </c>
      <c r="AM489">
        <v>66.0504921813524</v>
      </c>
      <c r="AN489">
        <f>(AP489 - AO489 + DI489*1E3/(8.314*(DK489+273.15)) * AR489/DH489 * AQ489) * DH489/(100*CV489) * 1000/(1000 - AP489)</f>
        <v>0</v>
      </c>
      <c r="AO489">
        <v>18.3293694736797</v>
      </c>
      <c r="AP489">
        <v>24.9591979020979</v>
      </c>
      <c r="AQ489">
        <v>0.000118644219978382</v>
      </c>
      <c r="AR489">
        <v>92.47</v>
      </c>
      <c r="AS489">
        <v>0</v>
      </c>
      <c r="AT489">
        <v>0</v>
      </c>
      <c r="AU489">
        <f>IF(AS489*$H$13&gt;=AW489,1.0,(AW489/(AW489-AS489*$H$13)))</f>
        <v>0</v>
      </c>
      <c r="AV489">
        <f>(AU489-1)*100</f>
        <v>0</v>
      </c>
      <c r="AW489">
        <f>MAX(0,($B$13+$C$13*DP489)/(1+$D$13*DP489)*DI489/(DK489+273)*$E$13)</f>
        <v>0</v>
      </c>
      <c r="AX489" t="s">
        <v>418</v>
      </c>
      <c r="AY489" t="s">
        <v>418</v>
      </c>
      <c r="AZ489">
        <v>0</v>
      </c>
      <c r="BA489">
        <v>0</v>
      </c>
      <c r="BB489">
        <f>1-AZ489/BA489</f>
        <v>0</v>
      </c>
      <c r="BC489">
        <v>0</v>
      </c>
      <c r="BD489" t="s">
        <v>418</v>
      </c>
      <c r="BE489" t="s">
        <v>418</v>
      </c>
      <c r="BF489">
        <v>0</v>
      </c>
      <c r="BG489">
        <v>0</v>
      </c>
      <c r="BH489">
        <f>1-BF489/BG489</f>
        <v>0</v>
      </c>
      <c r="BI489">
        <v>0.5</v>
      </c>
      <c r="BJ489">
        <f>CS489</f>
        <v>0</v>
      </c>
      <c r="BK489">
        <f>L489</f>
        <v>0</v>
      </c>
      <c r="BL489">
        <f>BH489*BI489*BJ489</f>
        <v>0</v>
      </c>
      <c r="BM489">
        <f>(BK489-BC489)/BJ489</f>
        <v>0</v>
      </c>
      <c r="BN489">
        <f>(BA489-BG489)/BG489</f>
        <v>0</v>
      </c>
      <c r="BO489">
        <f>AZ489/(BB489+AZ489/BG489)</f>
        <v>0</v>
      </c>
      <c r="BP489" t="s">
        <v>418</v>
      </c>
      <c r="BQ489">
        <v>0</v>
      </c>
      <c r="BR489">
        <f>IF(BQ489&lt;&gt;0, BQ489, BO489)</f>
        <v>0</v>
      </c>
      <c r="BS489">
        <f>1-BR489/BG489</f>
        <v>0</v>
      </c>
      <c r="BT489">
        <f>(BG489-BF489)/(BG489-BR489)</f>
        <v>0</v>
      </c>
      <c r="BU489">
        <f>(BA489-BG489)/(BA489-BR489)</f>
        <v>0</v>
      </c>
      <c r="BV489">
        <f>(BG489-BF489)/(BG489-AZ489)</f>
        <v>0</v>
      </c>
      <c r="BW489">
        <f>(BA489-BG489)/(BA489-AZ489)</f>
        <v>0</v>
      </c>
      <c r="BX489">
        <f>(BT489*BR489/BF489)</f>
        <v>0</v>
      </c>
      <c r="BY489">
        <f>(1-BX489)</f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f>$B$11*DQ489+$C$11*DR489+$F$11*EC489*(1-EF489)</f>
        <v>0</v>
      </c>
      <c r="CS489">
        <f>CR489*CT489</f>
        <v>0</v>
      </c>
      <c r="CT489">
        <f>($B$11*$D$9+$C$11*$D$9+$F$11*((EP489+EH489)/MAX(EP489+EH489+EQ489, 0.1)*$I$9+EQ489/MAX(EP489+EH489+EQ489, 0.1)*$J$9))/($B$11+$C$11+$F$11)</f>
        <v>0</v>
      </c>
      <c r="CU489">
        <f>($B$11*$K$9+$C$11*$K$9+$F$11*((EP489+EH489)/MAX(EP489+EH489+EQ489, 0.1)*$P$9+EQ489/MAX(EP489+EH489+EQ489, 0.1)*$Q$9))/($B$11+$C$11+$F$11)</f>
        <v>0</v>
      </c>
      <c r="CV489">
        <v>6</v>
      </c>
      <c r="CW489">
        <v>0.5</v>
      </c>
      <c r="CX489" t="s">
        <v>419</v>
      </c>
      <c r="CY489">
        <v>2</v>
      </c>
      <c r="CZ489" t="b">
        <v>1</v>
      </c>
      <c r="DA489">
        <v>1659029964.31429</v>
      </c>
      <c r="DB489">
        <v>1379.00107142857</v>
      </c>
      <c r="DC489">
        <v>1451.4775</v>
      </c>
      <c r="DD489">
        <v>24.9719392857143</v>
      </c>
      <c r="DE489">
        <v>18.3318357142857</v>
      </c>
      <c r="DF489">
        <v>1367.14285714286</v>
      </c>
      <c r="DG489">
        <v>24.4596178571429</v>
      </c>
      <c r="DH489">
        <v>500.040785714286</v>
      </c>
      <c r="DI489">
        <v>90.3626285714286</v>
      </c>
      <c r="DJ489">
        <v>0.0467274357142857</v>
      </c>
      <c r="DK489">
        <v>27.3588357142857</v>
      </c>
      <c r="DL489">
        <v>27.5847357142857</v>
      </c>
      <c r="DM489">
        <v>999.9</v>
      </c>
      <c r="DN489">
        <v>0</v>
      </c>
      <c r="DO489">
        <v>0</v>
      </c>
      <c r="DP489">
        <v>9997.14285714286</v>
      </c>
      <c r="DQ489">
        <v>0</v>
      </c>
      <c r="DR489">
        <v>18.0938</v>
      </c>
      <c r="DS489">
        <v>-72.4769642857143</v>
      </c>
      <c r="DT489">
        <v>1414.31892857143</v>
      </c>
      <c r="DU489">
        <v>1478.58357142857</v>
      </c>
      <c r="DV489">
        <v>6.6400925</v>
      </c>
      <c r="DW489">
        <v>1451.4775</v>
      </c>
      <c r="DX489">
        <v>18.3318357142857</v>
      </c>
      <c r="DY489">
        <v>2.25652964285714</v>
      </c>
      <c r="DZ489">
        <v>1.65651321428571</v>
      </c>
      <c r="EA489">
        <v>19.3693964285714</v>
      </c>
      <c r="EB489">
        <v>14.4947964285714</v>
      </c>
      <c r="EC489">
        <v>1999.99392857143</v>
      </c>
      <c r="ED489">
        <v>0.979999857142857</v>
      </c>
      <c r="EE489">
        <v>0.0200003785714286</v>
      </c>
      <c r="EF489">
        <v>0</v>
      </c>
      <c r="EG489">
        <v>814.429642857143</v>
      </c>
      <c r="EH489">
        <v>5.00063</v>
      </c>
      <c r="EI489">
        <v>16075.3464285714</v>
      </c>
      <c r="EJ489">
        <v>17256.8392857143</v>
      </c>
      <c r="EK489">
        <v>38.5575714285714</v>
      </c>
      <c r="EL489">
        <v>38.58</v>
      </c>
      <c r="EM489">
        <v>38.0265714285714</v>
      </c>
      <c r="EN489">
        <v>37.9325714285714</v>
      </c>
      <c r="EO489">
        <v>39.5066428571429</v>
      </c>
      <c r="EP489">
        <v>1955.09714285714</v>
      </c>
      <c r="EQ489">
        <v>39.8967857142857</v>
      </c>
      <c r="ER489">
        <v>0</v>
      </c>
      <c r="ES489">
        <v>1659029971.3</v>
      </c>
      <c r="ET489">
        <v>0</v>
      </c>
      <c r="EU489">
        <v>814.413461538462</v>
      </c>
      <c r="EV489">
        <v>-4.6192136687183</v>
      </c>
      <c r="EW489">
        <v>-79.5829060618322</v>
      </c>
      <c r="EX489">
        <v>16074.7769230769</v>
      </c>
      <c r="EY489">
        <v>15</v>
      </c>
      <c r="EZ489">
        <v>0</v>
      </c>
      <c r="FA489" t="s">
        <v>420</v>
      </c>
      <c r="FB489">
        <v>1657551626.5</v>
      </c>
      <c r="FC489">
        <v>1657551629</v>
      </c>
      <c r="FD489">
        <v>0</v>
      </c>
      <c r="FE489">
        <v>0.403</v>
      </c>
      <c r="FF489">
        <v>0.009</v>
      </c>
      <c r="FG489">
        <v>9.41</v>
      </c>
      <c r="FH489">
        <v>0.087</v>
      </c>
      <c r="FI489">
        <v>417</v>
      </c>
      <c r="FJ489">
        <v>17</v>
      </c>
      <c r="FK489">
        <v>1.61</v>
      </c>
      <c r="FL489">
        <v>0.59</v>
      </c>
      <c r="FM489">
        <v>-72.5180682926829</v>
      </c>
      <c r="FN489">
        <v>-0.374816027874539</v>
      </c>
      <c r="FO489">
        <v>0.862538532596753</v>
      </c>
      <c r="FP489">
        <v>1</v>
      </c>
      <c r="FQ489">
        <v>814.587352941177</v>
      </c>
      <c r="FR489">
        <v>-3.96812833821882</v>
      </c>
      <c r="FS489">
        <v>0.449161760613288</v>
      </c>
      <c r="FT489">
        <v>0</v>
      </c>
      <c r="FU489">
        <v>6.64201341463415</v>
      </c>
      <c r="FV489">
        <v>-0.0049409059233262</v>
      </c>
      <c r="FW489">
        <v>0.0104227641597859</v>
      </c>
      <c r="FX489">
        <v>1</v>
      </c>
      <c r="FY489">
        <v>2</v>
      </c>
      <c r="FZ489">
        <v>3</v>
      </c>
      <c r="GA489" t="s">
        <v>474</v>
      </c>
      <c r="GB489">
        <v>2.97287</v>
      </c>
      <c r="GC489">
        <v>2.7003</v>
      </c>
      <c r="GD489">
        <v>0.20549</v>
      </c>
      <c r="GE489">
        <v>0.212451</v>
      </c>
      <c r="GF489">
        <v>0.105894</v>
      </c>
      <c r="GG489">
        <v>0.0861921</v>
      </c>
      <c r="GH489">
        <v>30933.4</v>
      </c>
      <c r="GI489">
        <v>33526.1</v>
      </c>
      <c r="GJ489">
        <v>35280.2</v>
      </c>
      <c r="GK489">
        <v>38606.9</v>
      </c>
      <c r="GL489">
        <v>44725.1</v>
      </c>
      <c r="GM489">
        <v>50957.2</v>
      </c>
      <c r="GN489">
        <v>55150.5</v>
      </c>
      <c r="GO489">
        <v>61924.7</v>
      </c>
      <c r="GP489">
        <v>1.988</v>
      </c>
      <c r="GQ489">
        <v>1.847</v>
      </c>
      <c r="GR489">
        <v>0.140667</v>
      </c>
      <c r="GS489">
        <v>0</v>
      </c>
      <c r="GT489">
        <v>25.282</v>
      </c>
      <c r="GU489">
        <v>999.9</v>
      </c>
      <c r="GV489">
        <v>54.706</v>
      </c>
      <c r="GW489">
        <v>29.275</v>
      </c>
      <c r="GX489">
        <v>24.7368</v>
      </c>
      <c r="GY489">
        <v>56.2455</v>
      </c>
      <c r="GZ489">
        <v>43.2853</v>
      </c>
      <c r="HA489">
        <v>1</v>
      </c>
      <c r="HB489">
        <v>-0.0352439</v>
      </c>
      <c r="HC489">
        <v>0.177342</v>
      </c>
      <c r="HD489">
        <v>20.1136</v>
      </c>
      <c r="HE489">
        <v>5.19812</v>
      </c>
      <c r="HF489">
        <v>12.0052</v>
      </c>
      <c r="HG489">
        <v>4.9756</v>
      </c>
      <c r="HH489">
        <v>3.2938</v>
      </c>
      <c r="HI489">
        <v>9999</v>
      </c>
      <c r="HJ489">
        <v>9999</v>
      </c>
      <c r="HK489">
        <v>9999</v>
      </c>
      <c r="HL489">
        <v>629.4</v>
      </c>
      <c r="HM489">
        <v>1.86319</v>
      </c>
      <c r="HN489">
        <v>1.86804</v>
      </c>
      <c r="HO489">
        <v>1.86783</v>
      </c>
      <c r="HP489">
        <v>1.86899</v>
      </c>
      <c r="HQ489">
        <v>1.86981</v>
      </c>
      <c r="HR489">
        <v>1.86584</v>
      </c>
      <c r="HS489">
        <v>1.86691</v>
      </c>
      <c r="HT489">
        <v>1.86835</v>
      </c>
      <c r="HU489">
        <v>5</v>
      </c>
      <c r="HV489">
        <v>0</v>
      </c>
      <c r="HW489">
        <v>0</v>
      </c>
      <c r="HX489">
        <v>0</v>
      </c>
      <c r="HY489" t="s">
        <v>422</v>
      </c>
      <c r="HZ489" t="s">
        <v>423</v>
      </c>
      <c r="IA489" t="s">
        <v>424</v>
      </c>
      <c r="IB489" t="s">
        <v>424</v>
      </c>
      <c r="IC489" t="s">
        <v>424</v>
      </c>
      <c r="ID489" t="s">
        <v>424</v>
      </c>
      <c r="IE489">
        <v>0</v>
      </c>
      <c r="IF489">
        <v>100</v>
      </c>
      <c r="IG489">
        <v>100</v>
      </c>
      <c r="IH489">
        <v>11.99</v>
      </c>
      <c r="II489">
        <v>0.5115</v>
      </c>
      <c r="IJ489">
        <v>4.02706509432224</v>
      </c>
      <c r="IK489">
        <v>0.00601174518973114</v>
      </c>
      <c r="IL489">
        <v>2.77886958061485e-07</v>
      </c>
      <c r="IM489">
        <v>-3.54636231360687e-10</v>
      </c>
      <c r="IN489">
        <v>-0.0404303883988718</v>
      </c>
      <c r="IO489">
        <v>-0.0177815531441476</v>
      </c>
      <c r="IP489">
        <v>0.00205572605671414</v>
      </c>
      <c r="IQ489">
        <v>-1.65519735432211e-05</v>
      </c>
      <c r="IR489">
        <v>-4</v>
      </c>
      <c r="IS489">
        <v>1848</v>
      </c>
      <c r="IT489">
        <v>1</v>
      </c>
      <c r="IU489">
        <v>25</v>
      </c>
      <c r="IV489">
        <v>24639.1</v>
      </c>
      <c r="IW489">
        <v>24639.1</v>
      </c>
      <c r="IX489">
        <v>2.83447</v>
      </c>
      <c r="IY489">
        <v>2.58667</v>
      </c>
      <c r="IZ489">
        <v>1.54785</v>
      </c>
      <c r="JA489">
        <v>2.30347</v>
      </c>
      <c r="JB489">
        <v>1.34644</v>
      </c>
      <c r="JC489">
        <v>2.41211</v>
      </c>
      <c r="JD489">
        <v>33.6029</v>
      </c>
      <c r="JE489">
        <v>24.2188</v>
      </c>
      <c r="JF489">
        <v>18</v>
      </c>
      <c r="JG489">
        <v>502.837</v>
      </c>
      <c r="JH489">
        <v>411.778</v>
      </c>
      <c r="JI489">
        <v>24.9999</v>
      </c>
      <c r="JJ489">
        <v>26.75</v>
      </c>
      <c r="JK489">
        <v>30.0001</v>
      </c>
      <c r="JL489">
        <v>26.6838</v>
      </c>
      <c r="JM489">
        <v>26.622</v>
      </c>
      <c r="JN489">
        <v>56.7508</v>
      </c>
      <c r="JO489">
        <v>32.2619</v>
      </c>
      <c r="JP489">
        <v>68.8368</v>
      </c>
      <c r="JQ489">
        <v>25</v>
      </c>
      <c r="JR489">
        <v>1491.49</v>
      </c>
      <c r="JS489">
        <v>18.3574</v>
      </c>
      <c r="JT489">
        <v>102.305</v>
      </c>
      <c r="JU489">
        <v>103.074</v>
      </c>
    </row>
    <row r="490" spans="1:281">
      <c r="A490">
        <v>474</v>
      </c>
      <c r="B490">
        <v>1659029977.1</v>
      </c>
      <c r="C490">
        <v>6294</v>
      </c>
      <c r="D490" t="s">
        <v>1376</v>
      </c>
      <c r="E490" t="s">
        <v>1377</v>
      </c>
      <c r="F490">
        <v>5</v>
      </c>
      <c r="G490" t="s">
        <v>1199</v>
      </c>
      <c r="H490" t="s">
        <v>417</v>
      </c>
      <c r="I490">
        <v>1659029969.6</v>
      </c>
      <c r="J490">
        <f>(K490)/1000</f>
        <v>0</v>
      </c>
      <c r="K490">
        <f>IF(CZ490, AN490, AH490)</f>
        <v>0</v>
      </c>
      <c r="L490">
        <f>IF(CZ490, AI490, AG490)</f>
        <v>0</v>
      </c>
      <c r="M490">
        <f>DB490 - IF(AU490&gt;1, L490*CV490*100.0/(AW490*DP490), 0)</f>
        <v>0</v>
      </c>
      <c r="N490">
        <f>((T490-J490/2)*M490-L490)/(T490+J490/2)</f>
        <v>0</v>
      </c>
      <c r="O490">
        <f>N490*(DI490+DJ490)/1000.0</f>
        <v>0</v>
      </c>
      <c r="P490">
        <f>(DB490 - IF(AU490&gt;1, L490*CV490*100.0/(AW490*DP490), 0))*(DI490+DJ490)/1000.0</f>
        <v>0</v>
      </c>
      <c r="Q490">
        <f>2.0/((1/S490-1/R490)+SIGN(S490)*SQRT((1/S490-1/R490)*(1/S490-1/R490) + 4*CW490/((CW490+1)*(CW490+1))*(2*1/S490*1/R490-1/R490*1/R490)))</f>
        <v>0</v>
      </c>
      <c r="R490">
        <f>IF(LEFT(CX490,1)&lt;&gt;"0",IF(LEFT(CX490,1)="1",3.0,CY490),$D$5+$E$5*(DP490*DI490/($K$5*1000))+$F$5*(DP490*DI490/($K$5*1000))*MAX(MIN(CV490,$J$5),$I$5)*MAX(MIN(CV490,$J$5),$I$5)+$G$5*MAX(MIN(CV490,$J$5),$I$5)*(DP490*DI490/($K$5*1000))+$H$5*(DP490*DI490/($K$5*1000))*(DP490*DI490/($K$5*1000)))</f>
        <v>0</v>
      </c>
      <c r="S490">
        <f>J490*(1000-(1000*0.61365*exp(17.502*W490/(240.97+W490))/(DI490+DJ490)+DD490)/2)/(1000*0.61365*exp(17.502*W490/(240.97+W490))/(DI490+DJ490)-DD490)</f>
        <v>0</v>
      </c>
      <c r="T490">
        <f>1/((CW490+1)/(Q490/1.6)+1/(R490/1.37)) + CW490/((CW490+1)/(Q490/1.6) + CW490/(R490/1.37))</f>
        <v>0</v>
      </c>
      <c r="U490">
        <f>(CR490*CU490)</f>
        <v>0</v>
      </c>
      <c r="V490">
        <f>(DK490+(U490+2*0.95*5.67E-8*(((DK490+$B$7)+273)^4-(DK490+273)^4)-44100*J490)/(1.84*29.3*R490+8*0.95*5.67E-8*(DK490+273)^3))</f>
        <v>0</v>
      </c>
      <c r="W490">
        <f>($C$7*DL490+$D$7*DM490+$E$7*V490)</f>
        <v>0</v>
      </c>
      <c r="X490">
        <f>0.61365*exp(17.502*W490/(240.97+W490))</f>
        <v>0</v>
      </c>
      <c r="Y490">
        <f>(Z490/AA490*100)</f>
        <v>0</v>
      </c>
      <c r="Z490">
        <f>DD490*(DI490+DJ490)/1000</f>
        <v>0</v>
      </c>
      <c r="AA490">
        <f>0.61365*exp(17.502*DK490/(240.97+DK490))</f>
        <v>0</v>
      </c>
      <c r="AB490">
        <f>(X490-DD490*(DI490+DJ490)/1000)</f>
        <v>0</v>
      </c>
      <c r="AC490">
        <f>(-J490*44100)</f>
        <v>0</v>
      </c>
      <c r="AD490">
        <f>2*29.3*R490*0.92*(DK490-W490)</f>
        <v>0</v>
      </c>
      <c r="AE490">
        <f>2*0.95*5.67E-8*(((DK490+$B$7)+273)^4-(W490+273)^4)</f>
        <v>0</v>
      </c>
      <c r="AF490">
        <f>U490+AE490+AC490+AD490</f>
        <v>0</v>
      </c>
      <c r="AG490">
        <f>DH490*AU490*(DC490-DB490*(1000-AU490*DE490)/(1000-AU490*DD490))/(100*CV490)</f>
        <v>0</v>
      </c>
      <c r="AH490">
        <f>1000*DH490*AU490*(DD490-DE490)/(100*CV490*(1000-AU490*DD490))</f>
        <v>0</v>
      </c>
      <c r="AI490">
        <f>(AJ490 - AK490 - DI490*1E3/(8.314*(DK490+273.15)) * AM490/DH490 * AL490) * DH490/(100*CV490) * (1000 - DE490)/1000</f>
        <v>0</v>
      </c>
      <c r="AJ490">
        <v>1513.42290040421</v>
      </c>
      <c r="AK490">
        <v>1456.60763636364</v>
      </c>
      <c r="AL490">
        <v>3.53029858198158</v>
      </c>
      <c r="AM490">
        <v>66.0504921813524</v>
      </c>
      <c r="AN490">
        <f>(AP490 - AO490 + DI490*1E3/(8.314*(DK490+273.15)) * AR490/DH490 * AQ490) * DH490/(100*CV490) * 1000/(1000 - AP490)</f>
        <v>0</v>
      </c>
      <c r="AO490">
        <v>18.2958540816017</v>
      </c>
      <c r="AP490">
        <v>24.9413566433566</v>
      </c>
      <c r="AQ490">
        <v>-0.00307927272726542</v>
      </c>
      <c r="AR490">
        <v>92.47</v>
      </c>
      <c r="AS490">
        <v>0</v>
      </c>
      <c r="AT490">
        <v>0</v>
      </c>
      <c r="AU490">
        <f>IF(AS490*$H$13&gt;=AW490,1.0,(AW490/(AW490-AS490*$H$13)))</f>
        <v>0</v>
      </c>
      <c r="AV490">
        <f>(AU490-1)*100</f>
        <v>0</v>
      </c>
      <c r="AW490">
        <f>MAX(0,($B$13+$C$13*DP490)/(1+$D$13*DP490)*DI490/(DK490+273)*$E$13)</f>
        <v>0</v>
      </c>
      <c r="AX490" t="s">
        <v>418</v>
      </c>
      <c r="AY490" t="s">
        <v>418</v>
      </c>
      <c r="AZ490">
        <v>0</v>
      </c>
      <c r="BA490">
        <v>0</v>
      </c>
      <c r="BB490">
        <f>1-AZ490/BA490</f>
        <v>0</v>
      </c>
      <c r="BC490">
        <v>0</v>
      </c>
      <c r="BD490" t="s">
        <v>418</v>
      </c>
      <c r="BE490" t="s">
        <v>418</v>
      </c>
      <c r="BF490">
        <v>0</v>
      </c>
      <c r="BG490">
        <v>0</v>
      </c>
      <c r="BH490">
        <f>1-BF490/BG490</f>
        <v>0</v>
      </c>
      <c r="BI490">
        <v>0.5</v>
      </c>
      <c r="BJ490">
        <f>CS490</f>
        <v>0</v>
      </c>
      <c r="BK490">
        <f>L490</f>
        <v>0</v>
      </c>
      <c r="BL490">
        <f>BH490*BI490*BJ490</f>
        <v>0</v>
      </c>
      <c r="BM490">
        <f>(BK490-BC490)/BJ490</f>
        <v>0</v>
      </c>
      <c r="BN490">
        <f>(BA490-BG490)/BG490</f>
        <v>0</v>
      </c>
      <c r="BO490">
        <f>AZ490/(BB490+AZ490/BG490)</f>
        <v>0</v>
      </c>
      <c r="BP490" t="s">
        <v>418</v>
      </c>
      <c r="BQ490">
        <v>0</v>
      </c>
      <c r="BR490">
        <f>IF(BQ490&lt;&gt;0, BQ490, BO490)</f>
        <v>0</v>
      </c>
      <c r="BS490">
        <f>1-BR490/BG490</f>
        <v>0</v>
      </c>
      <c r="BT490">
        <f>(BG490-BF490)/(BG490-BR490)</f>
        <v>0</v>
      </c>
      <c r="BU490">
        <f>(BA490-BG490)/(BA490-BR490)</f>
        <v>0</v>
      </c>
      <c r="BV490">
        <f>(BG490-BF490)/(BG490-AZ490)</f>
        <v>0</v>
      </c>
      <c r="BW490">
        <f>(BA490-BG490)/(BA490-AZ490)</f>
        <v>0</v>
      </c>
      <c r="BX490">
        <f>(BT490*BR490/BF490)</f>
        <v>0</v>
      </c>
      <c r="BY490">
        <f>(1-BX490)</f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f>$B$11*DQ490+$C$11*DR490+$F$11*EC490*(1-EF490)</f>
        <v>0</v>
      </c>
      <c r="CS490">
        <f>CR490*CT490</f>
        <v>0</v>
      </c>
      <c r="CT490">
        <f>($B$11*$D$9+$C$11*$D$9+$F$11*((EP490+EH490)/MAX(EP490+EH490+EQ490, 0.1)*$I$9+EQ490/MAX(EP490+EH490+EQ490, 0.1)*$J$9))/($B$11+$C$11+$F$11)</f>
        <v>0</v>
      </c>
      <c r="CU490">
        <f>($B$11*$K$9+$C$11*$K$9+$F$11*((EP490+EH490)/MAX(EP490+EH490+EQ490, 0.1)*$P$9+EQ490/MAX(EP490+EH490+EQ490, 0.1)*$Q$9))/($B$11+$C$11+$F$11)</f>
        <v>0</v>
      </c>
      <c r="CV490">
        <v>6</v>
      </c>
      <c r="CW490">
        <v>0.5</v>
      </c>
      <c r="CX490" t="s">
        <v>419</v>
      </c>
      <c r="CY490">
        <v>2</v>
      </c>
      <c r="CZ490" t="b">
        <v>1</v>
      </c>
      <c r="DA490">
        <v>1659029969.6</v>
      </c>
      <c r="DB490">
        <v>1396.57444444444</v>
      </c>
      <c r="DC490">
        <v>1469.50296296296</v>
      </c>
      <c r="DD490">
        <v>24.9621</v>
      </c>
      <c r="DE490">
        <v>18.3165185185185</v>
      </c>
      <c r="DF490">
        <v>1384.63296296296</v>
      </c>
      <c r="DG490">
        <v>24.4502777777778</v>
      </c>
      <c r="DH490">
        <v>500.036407407407</v>
      </c>
      <c r="DI490">
        <v>90.3636703703704</v>
      </c>
      <c r="DJ490">
        <v>0.0466439037037037</v>
      </c>
      <c r="DK490">
        <v>27.3619962962963</v>
      </c>
      <c r="DL490">
        <v>27.5917444444444</v>
      </c>
      <c r="DM490">
        <v>999.9</v>
      </c>
      <c r="DN490">
        <v>0</v>
      </c>
      <c r="DO490">
        <v>0</v>
      </c>
      <c r="DP490">
        <v>9989.44444444445</v>
      </c>
      <c r="DQ490">
        <v>0</v>
      </c>
      <c r="DR490">
        <v>18.0938</v>
      </c>
      <c r="DS490">
        <v>-72.9291962962963</v>
      </c>
      <c r="DT490">
        <v>1432.32814814815</v>
      </c>
      <c r="DU490">
        <v>1496.92185185185</v>
      </c>
      <c r="DV490">
        <v>6.64557555555556</v>
      </c>
      <c r="DW490">
        <v>1469.50296296296</v>
      </c>
      <c r="DX490">
        <v>18.3165185185185</v>
      </c>
      <c r="DY490">
        <v>2.2556662962963</v>
      </c>
      <c r="DZ490">
        <v>1.65514814814815</v>
      </c>
      <c r="EA490">
        <v>19.3632481481482</v>
      </c>
      <c r="EB490">
        <v>14.4820296296296</v>
      </c>
      <c r="EC490">
        <v>2000.00555555556</v>
      </c>
      <c r="ED490">
        <v>0.979999185185185</v>
      </c>
      <c r="EE490">
        <v>0.0200010333333333</v>
      </c>
      <c r="EF490">
        <v>0</v>
      </c>
      <c r="EG490">
        <v>814.073814814815</v>
      </c>
      <c r="EH490">
        <v>5.00063</v>
      </c>
      <c r="EI490">
        <v>16068.2740740741</v>
      </c>
      <c r="EJ490">
        <v>17256.9518518519</v>
      </c>
      <c r="EK490">
        <v>38.5528148148148</v>
      </c>
      <c r="EL490">
        <v>38.569</v>
      </c>
      <c r="EM490">
        <v>38.0298518518519</v>
      </c>
      <c r="EN490">
        <v>37.9324074074074</v>
      </c>
      <c r="EO490">
        <v>39.5068888888889</v>
      </c>
      <c r="EP490">
        <v>1955.10740740741</v>
      </c>
      <c r="EQ490">
        <v>39.8981481481481</v>
      </c>
      <c r="ER490">
        <v>0</v>
      </c>
      <c r="ES490">
        <v>1659029976.1</v>
      </c>
      <c r="ET490">
        <v>0</v>
      </c>
      <c r="EU490">
        <v>814.083115384615</v>
      </c>
      <c r="EV490">
        <v>-5.16454700783003</v>
      </c>
      <c r="EW490">
        <v>-81.1794872336222</v>
      </c>
      <c r="EX490">
        <v>16068.4192307692</v>
      </c>
      <c r="EY490">
        <v>15</v>
      </c>
      <c r="EZ490">
        <v>0</v>
      </c>
      <c r="FA490" t="s">
        <v>420</v>
      </c>
      <c r="FB490">
        <v>1657551626.5</v>
      </c>
      <c r="FC490">
        <v>1657551629</v>
      </c>
      <c r="FD490">
        <v>0</v>
      </c>
      <c r="FE490">
        <v>0.403</v>
      </c>
      <c r="FF490">
        <v>0.009</v>
      </c>
      <c r="FG490">
        <v>9.41</v>
      </c>
      <c r="FH490">
        <v>0.087</v>
      </c>
      <c r="FI490">
        <v>417</v>
      </c>
      <c r="FJ490">
        <v>17</v>
      </c>
      <c r="FK490">
        <v>1.61</v>
      </c>
      <c r="FL490">
        <v>0.59</v>
      </c>
      <c r="FM490">
        <v>-72.5985780487805</v>
      </c>
      <c r="FN490">
        <v>-2.56521742160289</v>
      </c>
      <c r="FO490">
        <v>0.917299344048232</v>
      </c>
      <c r="FP490">
        <v>0</v>
      </c>
      <c r="FQ490">
        <v>814.308235294118</v>
      </c>
      <c r="FR490">
        <v>-4.01915965934308</v>
      </c>
      <c r="FS490">
        <v>0.454059665606623</v>
      </c>
      <c r="FT490">
        <v>0</v>
      </c>
      <c r="FU490">
        <v>6.64304048780488</v>
      </c>
      <c r="FV490">
        <v>0.0648353310104492</v>
      </c>
      <c r="FW490">
        <v>0.0114991872355884</v>
      </c>
      <c r="FX490">
        <v>1</v>
      </c>
      <c r="FY490">
        <v>1</v>
      </c>
      <c r="FZ490">
        <v>3</v>
      </c>
      <c r="GA490" t="s">
        <v>421</v>
      </c>
      <c r="GB490">
        <v>2.97354</v>
      </c>
      <c r="GC490">
        <v>2.70036</v>
      </c>
      <c r="GD490">
        <v>0.206975</v>
      </c>
      <c r="GE490">
        <v>0.213942</v>
      </c>
      <c r="GF490">
        <v>0.105841</v>
      </c>
      <c r="GG490">
        <v>0.0861741</v>
      </c>
      <c r="GH490">
        <v>30875.3</v>
      </c>
      <c r="GI490">
        <v>33462.4</v>
      </c>
      <c r="GJ490">
        <v>35279.8</v>
      </c>
      <c r="GK490">
        <v>38606.6</v>
      </c>
      <c r="GL490">
        <v>44727.4</v>
      </c>
      <c r="GM490">
        <v>50958.2</v>
      </c>
      <c r="GN490">
        <v>55149.9</v>
      </c>
      <c r="GO490">
        <v>61924.6</v>
      </c>
      <c r="GP490">
        <v>1.9892</v>
      </c>
      <c r="GQ490">
        <v>1.8462</v>
      </c>
      <c r="GR490">
        <v>0.141561</v>
      </c>
      <c r="GS490">
        <v>0</v>
      </c>
      <c r="GT490">
        <v>25.282</v>
      </c>
      <c r="GU490">
        <v>999.9</v>
      </c>
      <c r="GV490">
        <v>54.682</v>
      </c>
      <c r="GW490">
        <v>29.275</v>
      </c>
      <c r="GX490">
        <v>24.7265</v>
      </c>
      <c r="GY490">
        <v>56.1055</v>
      </c>
      <c r="GZ490">
        <v>43.2051</v>
      </c>
      <c r="HA490">
        <v>1</v>
      </c>
      <c r="HB490">
        <v>-0.0350813</v>
      </c>
      <c r="HC490">
        <v>0.180065</v>
      </c>
      <c r="HD490">
        <v>20.1138</v>
      </c>
      <c r="HE490">
        <v>5.19812</v>
      </c>
      <c r="HF490">
        <v>12.004</v>
      </c>
      <c r="HG490">
        <v>4.9756</v>
      </c>
      <c r="HH490">
        <v>3.2934</v>
      </c>
      <c r="HI490">
        <v>9999</v>
      </c>
      <c r="HJ490">
        <v>9999</v>
      </c>
      <c r="HK490">
        <v>9999</v>
      </c>
      <c r="HL490">
        <v>629.4</v>
      </c>
      <c r="HM490">
        <v>1.86313</v>
      </c>
      <c r="HN490">
        <v>1.86804</v>
      </c>
      <c r="HO490">
        <v>1.8678</v>
      </c>
      <c r="HP490">
        <v>1.86896</v>
      </c>
      <c r="HQ490">
        <v>1.86981</v>
      </c>
      <c r="HR490">
        <v>1.86584</v>
      </c>
      <c r="HS490">
        <v>1.86691</v>
      </c>
      <c r="HT490">
        <v>1.86835</v>
      </c>
      <c r="HU490">
        <v>5</v>
      </c>
      <c r="HV490">
        <v>0</v>
      </c>
      <c r="HW490">
        <v>0</v>
      </c>
      <c r="HX490">
        <v>0</v>
      </c>
      <c r="HY490" t="s">
        <v>422</v>
      </c>
      <c r="HZ490" t="s">
        <v>423</v>
      </c>
      <c r="IA490" t="s">
        <v>424</v>
      </c>
      <c r="IB490" t="s">
        <v>424</v>
      </c>
      <c r="IC490" t="s">
        <v>424</v>
      </c>
      <c r="ID490" t="s">
        <v>424</v>
      </c>
      <c r="IE490">
        <v>0</v>
      </c>
      <c r="IF490">
        <v>100</v>
      </c>
      <c r="IG490">
        <v>100</v>
      </c>
      <c r="IH490">
        <v>12.06</v>
      </c>
      <c r="II490">
        <v>0.5106</v>
      </c>
      <c r="IJ490">
        <v>4.02706509432224</v>
      </c>
      <c r="IK490">
        <v>0.00601174518973114</v>
      </c>
      <c r="IL490">
        <v>2.77886958061485e-07</v>
      </c>
      <c r="IM490">
        <v>-3.54636231360687e-10</v>
      </c>
      <c r="IN490">
        <v>-0.0404303883988718</v>
      </c>
      <c r="IO490">
        <v>-0.0177815531441476</v>
      </c>
      <c r="IP490">
        <v>0.00205572605671414</v>
      </c>
      <c r="IQ490">
        <v>-1.65519735432211e-05</v>
      </c>
      <c r="IR490">
        <v>-4</v>
      </c>
      <c r="IS490">
        <v>1848</v>
      </c>
      <c r="IT490">
        <v>1</v>
      </c>
      <c r="IU490">
        <v>25</v>
      </c>
      <c r="IV490">
        <v>24639.2</v>
      </c>
      <c r="IW490">
        <v>24639.1</v>
      </c>
      <c r="IX490">
        <v>2.85645</v>
      </c>
      <c r="IY490">
        <v>2.59888</v>
      </c>
      <c r="IZ490">
        <v>1.54785</v>
      </c>
      <c r="JA490">
        <v>2.30347</v>
      </c>
      <c r="JB490">
        <v>1.34644</v>
      </c>
      <c r="JC490">
        <v>2.32666</v>
      </c>
      <c r="JD490">
        <v>33.6029</v>
      </c>
      <c r="JE490">
        <v>24.2101</v>
      </c>
      <c r="JF490">
        <v>18</v>
      </c>
      <c r="JG490">
        <v>503.633</v>
      </c>
      <c r="JH490">
        <v>411.343</v>
      </c>
      <c r="JI490">
        <v>25.0003</v>
      </c>
      <c r="JJ490">
        <v>26.7523</v>
      </c>
      <c r="JK490">
        <v>30.0002</v>
      </c>
      <c r="JL490">
        <v>26.6838</v>
      </c>
      <c r="JM490">
        <v>26.6243</v>
      </c>
      <c r="JN490">
        <v>57.1757</v>
      </c>
      <c r="JO490">
        <v>32.2619</v>
      </c>
      <c r="JP490">
        <v>68.8368</v>
      </c>
      <c r="JQ490">
        <v>25</v>
      </c>
      <c r="JR490">
        <v>1504.9</v>
      </c>
      <c r="JS490">
        <v>18.3574</v>
      </c>
      <c r="JT490">
        <v>102.303</v>
      </c>
      <c r="JU490">
        <v>103.074</v>
      </c>
    </row>
    <row r="491" spans="1:281">
      <c r="A491">
        <v>475</v>
      </c>
      <c r="B491">
        <v>1659029981.6</v>
      </c>
      <c r="C491">
        <v>6298.5</v>
      </c>
      <c r="D491" t="s">
        <v>1378</v>
      </c>
      <c r="E491" t="s">
        <v>1379</v>
      </c>
      <c r="F491">
        <v>5</v>
      </c>
      <c r="G491" t="s">
        <v>1199</v>
      </c>
      <c r="H491" t="s">
        <v>417</v>
      </c>
      <c r="I491">
        <v>1659029974.04444</v>
      </c>
      <c r="J491">
        <f>(K491)/1000</f>
        <v>0</v>
      </c>
      <c r="K491">
        <f>IF(CZ491, AN491, AH491)</f>
        <v>0</v>
      </c>
      <c r="L491">
        <f>IF(CZ491, AI491, AG491)</f>
        <v>0</v>
      </c>
      <c r="M491">
        <f>DB491 - IF(AU491&gt;1, L491*CV491*100.0/(AW491*DP491), 0)</f>
        <v>0</v>
      </c>
      <c r="N491">
        <f>((T491-J491/2)*M491-L491)/(T491+J491/2)</f>
        <v>0</v>
      </c>
      <c r="O491">
        <f>N491*(DI491+DJ491)/1000.0</f>
        <v>0</v>
      </c>
      <c r="P491">
        <f>(DB491 - IF(AU491&gt;1, L491*CV491*100.0/(AW491*DP491), 0))*(DI491+DJ491)/1000.0</f>
        <v>0</v>
      </c>
      <c r="Q491">
        <f>2.0/((1/S491-1/R491)+SIGN(S491)*SQRT((1/S491-1/R491)*(1/S491-1/R491) + 4*CW491/((CW491+1)*(CW491+1))*(2*1/S491*1/R491-1/R491*1/R491)))</f>
        <v>0</v>
      </c>
      <c r="R491">
        <f>IF(LEFT(CX491,1)&lt;&gt;"0",IF(LEFT(CX491,1)="1",3.0,CY491),$D$5+$E$5*(DP491*DI491/($K$5*1000))+$F$5*(DP491*DI491/($K$5*1000))*MAX(MIN(CV491,$J$5),$I$5)*MAX(MIN(CV491,$J$5),$I$5)+$G$5*MAX(MIN(CV491,$J$5),$I$5)*(DP491*DI491/($K$5*1000))+$H$5*(DP491*DI491/($K$5*1000))*(DP491*DI491/($K$5*1000)))</f>
        <v>0</v>
      </c>
      <c r="S491">
        <f>J491*(1000-(1000*0.61365*exp(17.502*W491/(240.97+W491))/(DI491+DJ491)+DD491)/2)/(1000*0.61365*exp(17.502*W491/(240.97+W491))/(DI491+DJ491)-DD491)</f>
        <v>0</v>
      </c>
      <c r="T491">
        <f>1/((CW491+1)/(Q491/1.6)+1/(R491/1.37)) + CW491/((CW491+1)/(Q491/1.6) + CW491/(R491/1.37))</f>
        <v>0</v>
      </c>
      <c r="U491">
        <f>(CR491*CU491)</f>
        <v>0</v>
      </c>
      <c r="V491">
        <f>(DK491+(U491+2*0.95*5.67E-8*(((DK491+$B$7)+273)^4-(DK491+273)^4)-44100*J491)/(1.84*29.3*R491+8*0.95*5.67E-8*(DK491+273)^3))</f>
        <v>0</v>
      </c>
      <c r="W491">
        <f>($C$7*DL491+$D$7*DM491+$E$7*V491)</f>
        <v>0</v>
      </c>
      <c r="X491">
        <f>0.61365*exp(17.502*W491/(240.97+W491))</f>
        <v>0</v>
      </c>
      <c r="Y491">
        <f>(Z491/AA491*100)</f>
        <v>0</v>
      </c>
      <c r="Z491">
        <f>DD491*(DI491+DJ491)/1000</f>
        <v>0</v>
      </c>
      <c r="AA491">
        <f>0.61365*exp(17.502*DK491/(240.97+DK491))</f>
        <v>0</v>
      </c>
      <c r="AB491">
        <f>(X491-DD491*(DI491+DJ491)/1000)</f>
        <v>0</v>
      </c>
      <c r="AC491">
        <f>(-J491*44100)</f>
        <v>0</v>
      </c>
      <c r="AD491">
        <f>2*29.3*R491*0.92*(DK491-W491)</f>
        <v>0</v>
      </c>
      <c r="AE491">
        <f>2*0.95*5.67E-8*(((DK491+$B$7)+273)^4-(W491+273)^4)</f>
        <v>0</v>
      </c>
      <c r="AF491">
        <f>U491+AE491+AC491+AD491</f>
        <v>0</v>
      </c>
      <c r="AG491">
        <f>DH491*AU491*(DC491-DB491*(1000-AU491*DE491)/(1000-AU491*DD491))/(100*CV491)</f>
        <v>0</v>
      </c>
      <c r="AH491">
        <f>1000*DH491*AU491*(DD491-DE491)/(100*CV491*(1000-AU491*DD491))</f>
        <v>0</v>
      </c>
      <c r="AI491">
        <f>(AJ491 - AK491 - DI491*1E3/(8.314*(DK491+273.15)) * AM491/DH491 * AL491) * DH491/(100*CV491) * (1000 - DE491)/1000</f>
        <v>0</v>
      </c>
      <c r="AJ491">
        <v>1527.86478876606</v>
      </c>
      <c r="AK491">
        <v>1471.67145454545</v>
      </c>
      <c r="AL491">
        <v>3.34824530952706</v>
      </c>
      <c r="AM491">
        <v>66.0504921813524</v>
      </c>
      <c r="AN491">
        <f>(AP491 - AO491 + DI491*1E3/(8.314*(DK491+273.15)) * AR491/DH491 * AQ491) * DH491/(100*CV491) * 1000/(1000 - AP491)</f>
        <v>0</v>
      </c>
      <c r="AO491">
        <v>18.2924899169264</v>
      </c>
      <c r="AP491">
        <v>24.9336783216783</v>
      </c>
      <c r="AQ491">
        <v>0.000264727272732626</v>
      </c>
      <c r="AR491">
        <v>92.47</v>
      </c>
      <c r="AS491">
        <v>0</v>
      </c>
      <c r="AT491">
        <v>0</v>
      </c>
      <c r="AU491">
        <f>IF(AS491*$H$13&gt;=AW491,1.0,(AW491/(AW491-AS491*$H$13)))</f>
        <v>0</v>
      </c>
      <c r="AV491">
        <f>(AU491-1)*100</f>
        <v>0</v>
      </c>
      <c r="AW491">
        <f>MAX(0,($B$13+$C$13*DP491)/(1+$D$13*DP491)*DI491/(DK491+273)*$E$13)</f>
        <v>0</v>
      </c>
      <c r="AX491" t="s">
        <v>418</v>
      </c>
      <c r="AY491" t="s">
        <v>418</v>
      </c>
      <c r="AZ491">
        <v>0</v>
      </c>
      <c r="BA491">
        <v>0</v>
      </c>
      <c r="BB491">
        <f>1-AZ491/BA491</f>
        <v>0</v>
      </c>
      <c r="BC491">
        <v>0</v>
      </c>
      <c r="BD491" t="s">
        <v>418</v>
      </c>
      <c r="BE491" t="s">
        <v>418</v>
      </c>
      <c r="BF491">
        <v>0</v>
      </c>
      <c r="BG491">
        <v>0</v>
      </c>
      <c r="BH491">
        <f>1-BF491/BG491</f>
        <v>0</v>
      </c>
      <c r="BI491">
        <v>0.5</v>
      </c>
      <c r="BJ491">
        <f>CS491</f>
        <v>0</v>
      </c>
      <c r="BK491">
        <f>L491</f>
        <v>0</v>
      </c>
      <c r="BL491">
        <f>BH491*BI491*BJ491</f>
        <v>0</v>
      </c>
      <c r="BM491">
        <f>(BK491-BC491)/BJ491</f>
        <v>0</v>
      </c>
      <c r="BN491">
        <f>(BA491-BG491)/BG491</f>
        <v>0</v>
      </c>
      <c r="BO491">
        <f>AZ491/(BB491+AZ491/BG491)</f>
        <v>0</v>
      </c>
      <c r="BP491" t="s">
        <v>418</v>
      </c>
      <c r="BQ491">
        <v>0</v>
      </c>
      <c r="BR491">
        <f>IF(BQ491&lt;&gt;0, BQ491, BO491)</f>
        <v>0</v>
      </c>
      <c r="BS491">
        <f>1-BR491/BG491</f>
        <v>0</v>
      </c>
      <c r="BT491">
        <f>(BG491-BF491)/(BG491-BR491)</f>
        <v>0</v>
      </c>
      <c r="BU491">
        <f>(BA491-BG491)/(BA491-BR491)</f>
        <v>0</v>
      </c>
      <c r="BV491">
        <f>(BG491-BF491)/(BG491-AZ491)</f>
        <v>0</v>
      </c>
      <c r="BW491">
        <f>(BA491-BG491)/(BA491-AZ491)</f>
        <v>0</v>
      </c>
      <c r="BX491">
        <f>(BT491*BR491/BF491)</f>
        <v>0</v>
      </c>
      <c r="BY491">
        <f>(1-BX491)</f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f>$B$11*DQ491+$C$11*DR491+$F$11*EC491*(1-EF491)</f>
        <v>0</v>
      </c>
      <c r="CS491">
        <f>CR491*CT491</f>
        <v>0</v>
      </c>
      <c r="CT491">
        <f>($B$11*$D$9+$C$11*$D$9+$F$11*((EP491+EH491)/MAX(EP491+EH491+EQ491, 0.1)*$I$9+EQ491/MAX(EP491+EH491+EQ491, 0.1)*$J$9))/($B$11+$C$11+$F$11)</f>
        <v>0</v>
      </c>
      <c r="CU491">
        <f>($B$11*$K$9+$C$11*$K$9+$F$11*((EP491+EH491)/MAX(EP491+EH491+EQ491, 0.1)*$P$9+EQ491/MAX(EP491+EH491+EQ491, 0.1)*$Q$9))/($B$11+$C$11+$F$11)</f>
        <v>0</v>
      </c>
      <c r="CV491">
        <v>6</v>
      </c>
      <c r="CW491">
        <v>0.5</v>
      </c>
      <c r="CX491" t="s">
        <v>419</v>
      </c>
      <c r="CY491">
        <v>2</v>
      </c>
      <c r="CZ491" t="b">
        <v>1</v>
      </c>
      <c r="DA491">
        <v>1659029974.04444</v>
      </c>
      <c r="DB491">
        <v>1411.56851851852</v>
      </c>
      <c r="DC491">
        <v>1484.14148148148</v>
      </c>
      <c r="DD491">
        <v>24.952662962963</v>
      </c>
      <c r="DE491">
        <v>18.3031111111111</v>
      </c>
      <c r="DF491">
        <v>1399.5562962963</v>
      </c>
      <c r="DG491">
        <v>24.4413148148148</v>
      </c>
      <c r="DH491">
        <v>500.034851851852</v>
      </c>
      <c r="DI491">
        <v>90.3636148148148</v>
      </c>
      <c r="DJ491">
        <v>0.0467118962962963</v>
      </c>
      <c r="DK491">
        <v>27.3634333333333</v>
      </c>
      <c r="DL491">
        <v>27.5915592592593</v>
      </c>
      <c r="DM491">
        <v>999.9</v>
      </c>
      <c r="DN491">
        <v>0</v>
      </c>
      <c r="DO491">
        <v>0</v>
      </c>
      <c r="DP491">
        <v>9979.25925925926</v>
      </c>
      <c r="DQ491">
        <v>0</v>
      </c>
      <c r="DR491">
        <v>18.0938</v>
      </c>
      <c r="DS491">
        <v>-72.5732111111111</v>
      </c>
      <c r="DT491">
        <v>1447.69259259259</v>
      </c>
      <c r="DU491">
        <v>1511.81296296296</v>
      </c>
      <c r="DV491">
        <v>6.64954777777778</v>
      </c>
      <c r="DW491">
        <v>1484.14148148148</v>
      </c>
      <c r="DX491">
        <v>18.3031111111111</v>
      </c>
      <c r="DY491">
        <v>2.25481185185185</v>
      </c>
      <c r="DZ491">
        <v>1.65393592592593</v>
      </c>
      <c r="EA491">
        <v>19.3571555555556</v>
      </c>
      <c r="EB491">
        <v>14.4707</v>
      </c>
      <c r="EC491">
        <v>2000.01555555556</v>
      </c>
      <c r="ED491">
        <v>0.979998666666667</v>
      </c>
      <c r="EE491">
        <v>0.0200015592592593</v>
      </c>
      <c r="EF491">
        <v>0</v>
      </c>
      <c r="EG491">
        <v>813.720592592593</v>
      </c>
      <c r="EH491">
        <v>5.00063</v>
      </c>
      <c r="EI491">
        <v>16062.6296296296</v>
      </c>
      <c r="EJ491">
        <v>17257.0407407407</v>
      </c>
      <c r="EK491">
        <v>38.5574074074074</v>
      </c>
      <c r="EL491">
        <v>38.5736666666667</v>
      </c>
      <c r="EM491">
        <v>38.0298518518519</v>
      </c>
      <c r="EN491">
        <v>37.937</v>
      </c>
      <c r="EO491">
        <v>39.5160740740741</v>
      </c>
      <c r="EP491">
        <v>1955.1162962963</v>
      </c>
      <c r="EQ491">
        <v>39.8992592592593</v>
      </c>
      <c r="ER491">
        <v>0</v>
      </c>
      <c r="ES491">
        <v>1659029980.9</v>
      </c>
      <c r="ET491">
        <v>0</v>
      </c>
      <c r="EU491">
        <v>813.694692307692</v>
      </c>
      <c r="EV491">
        <v>-4.14994872345685</v>
      </c>
      <c r="EW491">
        <v>-77.0119658935372</v>
      </c>
      <c r="EX491">
        <v>16062.2076923077</v>
      </c>
      <c r="EY491">
        <v>15</v>
      </c>
      <c r="EZ491">
        <v>0</v>
      </c>
      <c r="FA491" t="s">
        <v>420</v>
      </c>
      <c r="FB491">
        <v>1657551626.5</v>
      </c>
      <c r="FC491">
        <v>1657551629</v>
      </c>
      <c r="FD491">
        <v>0</v>
      </c>
      <c r="FE491">
        <v>0.403</v>
      </c>
      <c r="FF491">
        <v>0.009</v>
      </c>
      <c r="FG491">
        <v>9.41</v>
      </c>
      <c r="FH491">
        <v>0.087</v>
      </c>
      <c r="FI491">
        <v>417</v>
      </c>
      <c r="FJ491">
        <v>17</v>
      </c>
      <c r="FK491">
        <v>1.61</v>
      </c>
      <c r="FL491">
        <v>0.59</v>
      </c>
      <c r="FM491">
        <v>-72.5937512195122</v>
      </c>
      <c r="FN491">
        <v>0.0560550522647334</v>
      </c>
      <c r="FO491">
        <v>0.935577378041706</v>
      </c>
      <c r="FP491">
        <v>1</v>
      </c>
      <c r="FQ491">
        <v>813.983588235294</v>
      </c>
      <c r="FR491">
        <v>-4.5293200955508</v>
      </c>
      <c r="FS491">
        <v>0.490853465473637</v>
      </c>
      <c r="FT491">
        <v>0</v>
      </c>
      <c r="FU491">
        <v>6.64464073170732</v>
      </c>
      <c r="FV491">
        <v>0.0680859930313517</v>
      </c>
      <c r="FW491">
        <v>0.0114511242158168</v>
      </c>
      <c r="FX491">
        <v>1</v>
      </c>
      <c r="FY491">
        <v>2</v>
      </c>
      <c r="FZ491">
        <v>3</v>
      </c>
      <c r="GA491" t="s">
        <v>474</v>
      </c>
      <c r="GB491">
        <v>2.97283</v>
      </c>
      <c r="GC491">
        <v>2.70106</v>
      </c>
      <c r="GD491">
        <v>0.208255</v>
      </c>
      <c r="GE491">
        <v>0.215058</v>
      </c>
      <c r="GF491">
        <v>0.105835</v>
      </c>
      <c r="GG491">
        <v>0.0861783</v>
      </c>
      <c r="GH491">
        <v>30825.9</v>
      </c>
      <c r="GI491">
        <v>33414.8</v>
      </c>
      <c r="GJ491">
        <v>35280.2</v>
      </c>
      <c r="GK491">
        <v>38606.5</v>
      </c>
      <c r="GL491">
        <v>44728.2</v>
      </c>
      <c r="GM491">
        <v>50957.8</v>
      </c>
      <c r="GN491">
        <v>55150.6</v>
      </c>
      <c r="GO491">
        <v>61924.4</v>
      </c>
      <c r="GP491">
        <v>1.9878</v>
      </c>
      <c r="GQ491">
        <v>1.8476</v>
      </c>
      <c r="GR491">
        <v>0.137836</v>
      </c>
      <c r="GS491">
        <v>0</v>
      </c>
      <c r="GT491">
        <v>25.2841</v>
      </c>
      <c r="GU491">
        <v>999.9</v>
      </c>
      <c r="GV491">
        <v>54.658</v>
      </c>
      <c r="GW491">
        <v>29.275</v>
      </c>
      <c r="GX491">
        <v>24.7162</v>
      </c>
      <c r="GY491">
        <v>56.4255</v>
      </c>
      <c r="GZ491">
        <v>43.0248</v>
      </c>
      <c r="HA491">
        <v>1</v>
      </c>
      <c r="HB491">
        <v>-0.0353252</v>
      </c>
      <c r="HC491">
        <v>0.179303</v>
      </c>
      <c r="HD491">
        <v>20.1138</v>
      </c>
      <c r="HE491">
        <v>5.19932</v>
      </c>
      <c r="HF491">
        <v>12.0052</v>
      </c>
      <c r="HG491">
        <v>4.976</v>
      </c>
      <c r="HH491">
        <v>3.2938</v>
      </c>
      <c r="HI491">
        <v>9999</v>
      </c>
      <c r="HJ491">
        <v>9999</v>
      </c>
      <c r="HK491">
        <v>9999</v>
      </c>
      <c r="HL491">
        <v>629.4</v>
      </c>
      <c r="HM491">
        <v>1.8631</v>
      </c>
      <c r="HN491">
        <v>1.86798</v>
      </c>
      <c r="HO491">
        <v>1.86774</v>
      </c>
      <c r="HP491">
        <v>1.86902</v>
      </c>
      <c r="HQ491">
        <v>1.86981</v>
      </c>
      <c r="HR491">
        <v>1.86584</v>
      </c>
      <c r="HS491">
        <v>1.86691</v>
      </c>
      <c r="HT491">
        <v>1.86829</v>
      </c>
      <c r="HU491">
        <v>5</v>
      </c>
      <c r="HV491">
        <v>0</v>
      </c>
      <c r="HW491">
        <v>0</v>
      </c>
      <c r="HX491">
        <v>0</v>
      </c>
      <c r="HY491" t="s">
        <v>422</v>
      </c>
      <c r="HZ491" t="s">
        <v>423</v>
      </c>
      <c r="IA491" t="s">
        <v>424</v>
      </c>
      <c r="IB491" t="s">
        <v>424</v>
      </c>
      <c r="IC491" t="s">
        <v>424</v>
      </c>
      <c r="ID491" t="s">
        <v>424</v>
      </c>
      <c r="IE491">
        <v>0</v>
      </c>
      <c r="IF491">
        <v>100</v>
      </c>
      <c r="IG491">
        <v>100</v>
      </c>
      <c r="IH491">
        <v>12.13</v>
      </c>
      <c r="II491">
        <v>0.5106</v>
      </c>
      <c r="IJ491">
        <v>4.02706509432224</v>
      </c>
      <c r="IK491">
        <v>0.00601174518973114</v>
      </c>
      <c r="IL491">
        <v>2.77886958061485e-07</v>
      </c>
      <c r="IM491">
        <v>-3.54636231360687e-10</v>
      </c>
      <c r="IN491">
        <v>-0.0404303883988718</v>
      </c>
      <c r="IO491">
        <v>-0.0177815531441476</v>
      </c>
      <c r="IP491">
        <v>0.00205572605671414</v>
      </c>
      <c r="IQ491">
        <v>-1.65519735432211e-05</v>
      </c>
      <c r="IR491">
        <v>-4</v>
      </c>
      <c r="IS491">
        <v>1848</v>
      </c>
      <c r="IT491">
        <v>1</v>
      </c>
      <c r="IU491">
        <v>25</v>
      </c>
      <c r="IV491">
        <v>24639.3</v>
      </c>
      <c r="IW491">
        <v>24639.2</v>
      </c>
      <c r="IX491">
        <v>2.8772</v>
      </c>
      <c r="IY491">
        <v>2.58301</v>
      </c>
      <c r="IZ491">
        <v>1.54785</v>
      </c>
      <c r="JA491">
        <v>2.30347</v>
      </c>
      <c r="JB491">
        <v>1.34644</v>
      </c>
      <c r="JC491">
        <v>2.4231</v>
      </c>
      <c r="JD491">
        <v>33.6029</v>
      </c>
      <c r="JE491">
        <v>24.2188</v>
      </c>
      <c r="JF491">
        <v>18</v>
      </c>
      <c r="JG491">
        <v>502.705</v>
      </c>
      <c r="JH491">
        <v>412.133</v>
      </c>
      <c r="JI491">
        <v>25</v>
      </c>
      <c r="JJ491">
        <v>26.7523</v>
      </c>
      <c r="JK491">
        <v>30</v>
      </c>
      <c r="JL491">
        <v>26.6838</v>
      </c>
      <c r="JM491">
        <v>26.6243</v>
      </c>
      <c r="JN491">
        <v>57.5983</v>
      </c>
      <c r="JO491">
        <v>32.2619</v>
      </c>
      <c r="JP491">
        <v>68.8368</v>
      </c>
      <c r="JQ491">
        <v>25</v>
      </c>
      <c r="JR491">
        <v>1525.04</v>
      </c>
      <c r="JS491">
        <v>18.3574</v>
      </c>
      <c r="JT491">
        <v>102.305</v>
      </c>
      <c r="JU491">
        <v>103.073</v>
      </c>
    </row>
    <row r="492" spans="1:281">
      <c r="A492">
        <v>476</v>
      </c>
      <c r="B492">
        <v>1659029987.1</v>
      </c>
      <c r="C492">
        <v>6304</v>
      </c>
      <c r="D492" t="s">
        <v>1380</v>
      </c>
      <c r="E492" t="s">
        <v>1381</v>
      </c>
      <c r="F492">
        <v>5</v>
      </c>
      <c r="G492" t="s">
        <v>1199</v>
      </c>
      <c r="H492" t="s">
        <v>417</v>
      </c>
      <c r="I492">
        <v>1659029979.33214</v>
      </c>
      <c r="J492">
        <f>(K492)/1000</f>
        <v>0</v>
      </c>
      <c r="K492">
        <f>IF(CZ492, AN492, AH492)</f>
        <v>0</v>
      </c>
      <c r="L492">
        <f>IF(CZ492, AI492, AG492)</f>
        <v>0</v>
      </c>
      <c r="M492">
        <f>DB492 - IF(AU492&gt;1, L492*CV492*100.0/(AW492*DP492), 0)</f>
        <v>0</v>
      </c>
      <c r="N492">
        <f>((T492-J492/2)*M492-L492)/(T492+J492/2)</f>
        <v>0</v>
      </c>
      <c r="O492">
        <f>N492*(DI492+DJ492)/1000.0</f>
        <v>0</v>
      </c>
      <c r="P492">
        <f>(DB492 - IF(AU492&gt;1, L492*CV492*100.0/(AW492*DP492), 0))*(DI492+DJ492)/1000.0</f>
        <v>0</v>
      </c>
      <c r="Q492">
        <f>2.0/((1/S492-1/R492)+SIGN(S492)*SQRT((1/S492-1/R492)*(1/S492-1/R492) + 4*CW492/((CW492+1)*(CW492+1))*(2*1/S492*1/R492-1/R492*1/R492)))</f>
        <v>0</v>
      </c>
      <c r="R492">
        <f>IF(LEFT(CX492,1)&lt;&gt;"0",IF(LEFT(CX492,1)="1",3.0,CY492),$D$5+$E$5*(DP492*DI492/($K$5*1000))+$F$5*(DP492*DI492/($K$5*1000))*MAX(MIN(CV492,$J$5),$I$5)*MAX(MIN(CV492,$J$5),$I$5)+$G$5*MAX(MIN(CV492,$J$5),$I$5)*(DP492*DI492/($K$5*1000))+$H$5*(DP492*DI492/($K$5*1000))*(DP492*DI492/($K$5*1000)))</f>
        <v>0</v>
      </c>
      <c r="S492">
        <f>J492*(1000-(1000*0.61365*exp(17.502*W492/(240.97+W492))/(DI492+DJ492)+DD492)/2)/(1000*0.61365*exp(17.502*W492/(240.97+W492))/(DI492+DJ492)-DD492)</f>
        <v>0</v>
      </c>
      <c r="T492">
        <f>1/((CW492+1)/(Q492/1.6)+1/(R492/1.37)) + CW492/((CW492+1)/(Q492/1.6) + CW492/(R492/1.37))</f>
        <v>0</v>
      </c>
      <c r="U492">
        <f>(CR492*CU492)</f>
        <v>0</v>
      </c>
      <c r="V492">
        <f>(DK492+(U492+2*0.95*5.67E-8*(((DK492+$B$7)+273)^4-(DK492+273)^4)-44100*J492)/(1.84*29.3*R492+8*0.95*5.67E-8*(DK492+273)^3))</f>
        <v>0</v>
      </c>
      <c r="W492">
        <f>($C$7*DL492+$D$7*DM492+$E$7*V492)</f>
        <v>0</v>
      </c>
      <c r="X492">
        <f>0.61365*exp(17.502*W492/(240.97+W492))</f>
        <v>0</v>
      </c>
      <c r="Y492">
        <f>(Z492/AA492*100)</f>
        <v>0</v>
      </c>
      <c r="Z492">
        <f>DD492*(DI492+DJ492)/1000</f>
        <v>0</v>
      </c>
      <c r="AA492">
        <f>0.61365*exp(17.502*DK492/(240.97+DK492))</f>
        <v>0</v>
      </c>
      <c r="AB492">
        <f>(X492-DD492*(DI492+DJ492)/1000)</f>
        <v>0</v>
      </c>
      <c r="AC492">
        <f>(-J492*44100)</f>
        <v>0</v>
      </c>
      <c r="AD492">
        <f>2*29.3*R492*0.92*(DK492-W492)</f>
        <v>0</v>
      </c>
      <c r="AE492">
        <f>2*0.95*5.67E-8*(((DK492+$B$7)+273)^4-(W492+273)^4)</f>
        <v>0</v>
      </c>
      <c r="AF492">
        <f>U492+AE492+AC492+AD492</f>
        <v>0</v>
      </c>
      <c r="AG492">
        <f>DH492*AU492*(DC492-DB492*(1000-AU492*DE492)/(1000-AU492*DD492))/(100*CV492)</f>
        <v>0</v>
      </c>
      <c r="AH492">
        <f>1000*DH492*AU492*(DD492-DE492)/(100*CV492*(1000-AU492*DD492))</f>
        <v>0</v>
      </c>
      <c r="AI492">
        <f>(AJ492 - AK492 - DI492*1E3/(8.314*(DK492+273.15)) * AM492/DH492 * AL492) * DH492/(100*CV492) * (1000 - DE492)/1000</f>
        <v>0</v>
      </c>
      <c r="AJ492">
        <v>1546.32906049641</v>
      </c>
      <c r="AK492">
        <v>1490.08933333333</v>
      </c>
      <c r="AL492">
        <v>3.4118160780515</v>
      </c>
      <c r="AM492">
        <v>66.0504921813524</v>
      </c>
      <c r="AN492">
        <f>(AP492 - AO492 + DI492*1E3/(8.314*(DK492+273.15)) * AR492/DH492 * AQ492) * DH492/(100*CV492) * 1000/(1000 - AP492)</f>
        <v>0</v>
      </c>
      <c r="AO492">
        <v>18.2921892165368</v>
      </c>
      <c r="AP492">
        <v>24.9351804195804</v>
      </c>
      <c r="AQ492">
        <v>-0.000143769119765259</v>
      </c>
      <c r="AR492">
        <v>92.47</v>
      </c>
      <c r="AS492">
        <v>0</v>
      </c>
      <c r="AT492">
        <v>0</v>
      </c>
      <c r="AU492">
        <f>IF(AS492*$H$13&gt;=AW492,1.0,(AW492/(AW492-AS492*$H$13)))</f>
        <v>0</v>
      </c>
      <c r="AV492">
        <f>(AU492-1)*100</f>
        <v>0</v>
      </c>
      <c r="AW492">
        <f>MAX(0,($B$13+$C$13*DP492)/(1+$D$13*DP492)*DI492/(DK492+273)*$E$13)</f>
        <v>0</v>
      </c>
      <c r="AX492" t="s">
        <v>418</v>
      </c>
      <c r="AY492" t="s">
        <v>418</v>
      </c>
      <c r="AZ492">
        <v>0</v>
      </c>
      <c r="BA492">
        <v>0</v>
      </c>
      <c r="BB492">
        <f>1-AZ492/BA492</f>
        <v>0</v>
      </c>
      <c r="BC492">
        <v>0</v>
      </c>
      <c r="BD492" t="s">
        <v>418</v>
      </c>
      <c r="BE492" t="s">
        <v>418</v>
      </c>
      <c r="BF492">
        <v>0</v>
      </c>
      <c r="BG492">
        <v>0</v>
      </c>
      <c r="BH492">
        <f>1-BF492/BG492</f>
        <v>0</v>
      </c>
      <c r="BI492">
        <v>0.5</v>
      </c>
      <c r="BJ492">
        <f>CS492</f>
        <v>0</v>
      </c>
      <c r="BK492">
        <f>L492</f>
        <v>0</v>
      </c>
      <c r="BL492">
        <f>BH492*BI492*BJ492</f>
        <v>0</v>
      </c>
      <c r="BM492">
        <f>(BK492-BC492)/BJ492</f>
        <v>0</v>
      </c>
      <c r="BN492">
        <f>(BA492-BG492)/BG492</f>
        <v>0</v>
      </c>
      <c r="BO492">
        <f>AZ492/(BB492+AZ492/BG492)</f>
        <v>0</v>
      </c>
      <c r="BP492" t="s">
        <v>418</v>
      </c>
      <c r="BQ492">
        <v>0</v>
      </c>
      <c r="BR492">
        <f>IF(BQ492&lt;&gt;0, BQ492, BO492)</f>
        <v>0</v>
      </c>
      <c r="BS492">
        <f>1-BR492/BG492</f>
        <v>0</v>
      </c>
      <c r="BT492">
        <f>(BG492-BF492)/(BG492-BR492)</f>
        <v>0</v>
      </c>
      <c r="BU492">
        <f>(BA492-BG492)/(BA492-BR492)</f>
        <v>0</v>
      </c>
      <c r="BV492">
        <f>(BG492-BF492)/(BG492-AZ492)</f>
        <v>0</v>
      </c>
      <c r="BW492">
        <f>(BA492-BG492)/(BA492-AZ492)</f>
        <v>0</v>
      </c>
      <c r="BX492">
        <f>(BT492*BR492/BF492)</f>
        <v>0</v>
      </c>
      <c r="BY492">
        <f>(1-BX492)</f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f>$B$11*DQ492+$C$11*DR492+$F$11*EC492*(1-EF492)</f>
        <v>0</v>
      </c>
      <c r="CS492">
        <f>CR492*CT492</f>
        <v>0</v>
      </c>
      <c r="CT492">
        <f>($B$11*$D$9+$C$11*$D$9+$F$11*((EP492+EH492)/MAX(EP492+EH492+EQ492, 0.1)*$I$9+EQ492/MAX(EP492+EH492+EQ492, 0.1)*$J$9))/($B$11+$C$11+$F$11)</f>
        <v>0</v>
      </c>
      <c r="CU492">
        <f>($B$11*$K$9+$C$11*$K$9+$F$11*((EP492+EH492)/MAX(EP492+EH492+EQ492, 0.1)*$P$9+EQ492/MAX(EP492+EH492+EQ492, 0.1)*$Q$9))/($B$11+$C$11+$F$11)</f>
        <v>0</v>
      </c>
      <c r="CV492">
        <v>6</v>
      </c>
      <c r="CW492">
        <v>0.5</v>
      </c>
      <c r="CX492" t="s">
        <v>419</v>
      </c>
      <c r="CY492">
        <v>2</v>
      </c>
      <c r="CZ492" t="b">
        <v>1</v>
      </c>
      <c r="DA492">
        <v>1659029979.33214</v>
      </c>
      <c r="DB492">
        <v>1429.00357142857</v>
      </c>
      <c r="DC492">
        <v>1501.52892857143</v>
      </c>
      <c r="DD492">
        <v>24.9409607142857</v>
      </c>
      <c r="DE492">
        <v>18.2940535714286</v>
      </c>
      <c r="DF492">
        <v>1416.90964285714</v>
      </c>
      <c r="DG492">
        <v>24.4301892857143</v>
      </c>
      <c r="DH492">
        <v>500.019035714286</v>
      </c>
      <c r="DI492">
        <v>90.3632107142857</v>
      </c>
      <c r="DJ492">
        <v>0.0466845</v>
      </c>
      <c r="DK492">
        <v>27.365025</v>
      </c>
      <c r="DL492">
        <v>27.5858607142857</v>
      </c>
      <c r="DM492">
        <v>999.9</v>
      </c>
      <c r="DN492">
        <v>0</v>
      </c>
      <c r="DO492">
        <v>0</v>
      </c>
      <c r="DP492">
        <v>9987.5</v>
      </c>
      <c r="DQ492">
        <v>0</v>
      </c>
      <c r="DR492">
        <v>18.0938</v>
      </c>
      <c r="DS492">
        <v>-72.5253</v>
      </c>
      <c r="DT492">
        <v>1465.55535714286</v>
      </c>
      <c r="DU492">
        <v>1529.51</v>
      </c>
      <c r="DV492">
        <v>6.64689678571428</v>
      </c>
      <c r="DW492">
        <v>1501.52892857143</v>
      </c>
      <c r="DX492">
        <v>18.2940535714286</v>
      </c>
      <c r="DY492">
        <v>2.25374392857143</v>
      </c>
      <c r="DZ492">
        <v>1.65310964285714</v>
      </c>
      <c r="EA492">
        <v>19.3495571428571</v>
      </c>
      <c r="EB492">
        <v>14.4629785714286</v>
      </c>
      <c r="EC492">
        <v>1999.98892857143</v>
      </c>
      <c r="ED492">
        <v>0.979999785714286</v>
      </c>
      <c r="EE492">
        <v>0.0200003928571429</v>
      </c>
      <c r="EF492">
        <v>0</v>
      </c>
      <c r="EG492">
        <v>813.388785714286</v>
      </c>
      <c r="EH492">
        <v>5.00063</v>
      </c>
      <c r="EI492">
        <v>16055.7107142857</v>
      </c>
      <c r="EJ492">
        <v>17256.8214285714</v>
      </c>
      <c r="EK492">
        <v>38.5575714285714</v>
      </c>
      <c r="EL492">
        <v>38.58225</v>
      </c>
      <c r="EM492">
        <v>38.0177142857143</v>
      </c>
      <c r="EN492">
        <v>37.937</v>
      </c>
      <c r="EO492">
        <v>39.5287857142857</v>
      </c>
      <c r="EP492">
        <v>1955.09142857143</v>
      </c>
      <c r="EQ492">
        <v>39.8964285714286</v>
      </c>
      <c r="ER492">
        <v>0</v>
      </c>
      <c r="ES492">
        <v>1659029986.3</v>
      </c>
      <c r="ET492">
        <v>0</v>
      </c>
      <c r="EU492">
        <v>813.33316</v>
      </c>
      <c r="EV492">
        <v>-4.06538463956654</v>
      </c>
      <c r="EW492">
        <v>-73.2615387001138</v>
      </c>
      <c r="EX492">
        <v>16054.864</v>
      </c>
      <c r="EY492">
        <v>15</v>
      </c>
      <c r="EZ492">
        <v>0</v>
      </c>
      <c r="FA492" t="s">
        <v>420</v>
      </c>
      <c r="FB492">
        <v>1657551626.5</v>
      </c>
      <c r="FC492">
        <v>1657551629</v>
      </c>
      <c r="FD492">
        <v>0</v>
      </c>
      <c r="FE492">
        <v>0.403</v>
      </c>
      <c r="FF492">
        <v>0.009</v>
      </c>
      <c r="FG492">
        <v>9.41</v>
      </c>
      <c r="FH492">
        <v>0.087</v>
      </c>
      <c r="FI492">
        <v>417</v>
      </c>
      <c r="FJ492">
        <v>17</v>
      </c>
      <c r="FK492">
        <v>1.61</v>
      </c>
      <c r="FL492">
        <v>0.59</v>
      </c>
      <c r="FM492">
        <v>-72.5600487804878</v>
      </c>
      <c r="FN492">
        <v>2.07944738675967</v>
      </c>
      <c r="FO492">
        <v>0.846348834304025</v>
      </c>
      <c r="FP492">
        <v>0</v>
      </c>
      <c r="FQ492">
        <v>813.539147058824</v>
      </c>
      <c r="FR492">
        <v>-4.06794500155129</v>
      </c>
      <c r="FS492">
        <v>0.44533801652445</v>
      </c>
      <c r="FT492">
        <v>0</v>
      </c>
      <c r="FU492">
        <v>6.64686585365854</v>
      </c>
      <c r="FV492">
        <v>-0.0248103135888456</v>
      </c>
      <c r="FW492">
        <v>0.00946522131358629</v>
      </c>
      <c r="FX492">
        <v>1</v>
      </c>
      <c r="FY492">
        <v>1</v>
      </c>
      <c r="FZ492">
        <v>3</v>
      </c>
      <c r="GA492" t="s">
        <v>421</v>
      </c>
      <c r="GB492">
        <v>2.97354</v>
      </c>
      <c r="GC492">
        <v>2.70072</v>
      </c>
      <c r="GD492">
        <v>0.209838</v>
      </c>
      <c r="GE492">
        <v>0.216708</v>
      </c>
      <c r="GF492">
        <v>0.105808</v>
      </c>
      <c r="GG492">
        <v>0.086178</v>
      </c>
      <c r="GH492">
        <v>30763.9</v>
      </c>
      <c r="GI492">
        <v>33344.6</v>
      </c>
      <c r="GJ492">
        <v>35279.9</v>
      </c>
      <c r="GK492">
        <v>38606.6</v>
      </c>
      <c r="GL492">
        <v>44729.3</v>
      </c>
      <c r="GM492">
        <v>50957.6</v>
      </c>
      <c r="GN492">
        <v>55150.2</v>
      </c>
      <c r="GO492">
        <v>61924.1</v>
      </c>
      <c r="GP492">
        <v>1.9888</v>
      </c>
      <c r="GQ492">
        <v>1.8466</v>
      </c>
      <c r="GR492">
        <v>0.139475</v>
      </c>
      <c r="GS492">
        <v>0</v>
      </c>
      <c r="GT492">
        <v>25.2863</v>
      </c>
      <c r="GU492">
        <v>999.9</v>
      </c>
      <c r="GV492">
        <v>54.633</v>
      </c>
      <c r="GW492">
        <v>29.275</v>
      </c>
      <c r="GX492">
        <v>24.7066</v>
      </c>
      <c r="GY492">
        <v>56.3355</v>
      </c>
      <c r="GZ492">
        <v>43.3574</v>
      </c>
      <c r="HA492">
        <v>1</v>
      </c>
      <c r="HB492">
        <v>-0.0352033</v>
      </c>
      <c r="HC492">
        <v>0.181046</v>
      </c>
      <c r="HD492">
        <v>20.1135</v>
      </c>
      <c r="HE492">
        <v>5.19932</v>
      </c>
      <c r="HF492">
        <v>12.004</v>
      </c>
      <c r="HG492">
        <v>4.976</v>
      </c>
      <c r="HH492">
        <v>3.2938</v>
      </c>
      <c r="HI492">
        <v>9999</v>
      </c>
      <c r="HJ492">
        <v>9999</v>
      </c>
      <c r="HK492">
        <v>9999</v>
      </c>
      <c r="HL492">
        <v>629.4</v>
      </c>
      <c r="HM492">
        <v>1.8631</v>
      </c>
      <c r="HN492">
        <v>1.86801</v>
      </c>
      <c r="HO492">
        <v>1.86783</v>
      </c>
      <c r="HP492">
        <v>1.86902</v>
      </c>
      <c r="HQ492">
        <v>1.86981</v>
      </c>
      <c r="HR492">
        <v>1.86584</v>
      </c>
      <c r="HS492">
        <v>1.86691</v>
      </c>
      <c r="HT492">
        <v>1.86829</v>
      </c>
      <c r="HU492">
        <v>5</v>
      </c>
      <c r="HV492">
        <v>0</v>
      </c>
      <c r="HW492">
        <v>0</v>
      </c>
      <c r="HX492">
        <v>0</v>
      </c>
      <c r="HY492" t="s">
        <v>422</v>
      </c>
      <c r="HZ492" t="s">
        <v>423</v>
      </c>
      <c r="IA492" t="s">
        <v>424</v>
      </c>
      <c r="IB492" t="s">
        <v>424</v>
      </c>
      <c r="IC492" t="s">
        <v>424</v>
      </c>
      <c r="ID492" t="s">
        <v>424</v>
      </c>
      <c r="IE492">
        <v>0</v>
      </c>
      <c r="IF492">
        <v>100</v>
      </c>
      <c r="IG492">
        <v>100</v>
      </c>
      <c r="IH492">
        <v>12.22</v>
      </c>
      <c r="II492">
        <v>0.5101</v>
      </c>
      <c r="IJ492">
        <v>4.02706509432224</v>
      </c>
      <c r="IK492">
        <v>0.00601174518973114</v>
      </c>
      <c r="IL492">
        <v>2.77886958061485e-07</v>
      </c>
      <c r="IM492">
        <v>-3.54636231360687e-10</v>
      </c>
      <c r="IN492">
        <v>-0.0404303883988718</v>
      </c>
      <c r="IO492">
        <v>-0.0177815531441476</v>
      </c>
      <c r="IP492">
        <v>0.00205572605671414</v>
      </c>
      <c r="IQ492">
        <v>-1.65519735432211e-05</v>
      </c>
      <c r="IR492">
        <v>-4</v>
      </c>
      <c r="IS492">
        <v>1848</v>
      </c>
      <c r="IT492">
        <v>1</v>
      </c>
      <c r="IU492">
        <v>25</v>
      </c>
      <c r="IV492">
        <v>24639.3</v>
      </c>
      <c r="IW492">
        <v>24639.3</v>
      </c>
      <c r="IX492">
        <v>2.90527</v>
      </c>
      <c r="IY492">
        <v>2.58423</v>
      </c>
      <c r="IZ492">
        <v>1.54785</v>
      </c>
      <c r="JA492">
        <v>2.30347</v>
      </c>
      <c r="JB492">
        <v>1.34644</v>
      </c>
      <c r="JC492">
        <v>2.42432</v>
      </c>
      <c r="JD492">
        <v>33.6029</v>
      </c>
      <c r="JE492">
        <v>24.2188</v>
      </c>
      <c r="JF492">
        <v>18</v>
      </c>
      <c r="JG492">
        <v>503.387</v>
      </c>
      <c r="JH492">
        <v>411.585</v>
      </c>
      <c r="JI492">
        <v>25.0001</v>
      </c>
      <c r="JJ492">
        <v>26.7545</v>
      </c>
      <c r="JK492">
        <v>30.0001</v>
      </c>
      <c r="JL492">
        <v>26.6861</v>
      </c>
      <c r="JM492">
        <v>26.6265</v>
      </c>
      <c r="JN492">
        <v>58.1761</v>
      </c>
      <c r="JO492">
        <v>32.2619</v>
      </c>
      <c r="JP492">
        <v>68.4546</v>
      </c>
      <c r="JQ492">
        <v>25</v>
      </c>
      <c r="JR492">
        <v>1538.47</v>
      </c>
      <c r="JS492">
        <v>18.3574</v>
      </c>
      <c r="JT492">
        <v>102.304</v>
      </c>
      <c r="JU492">
        <v>103.073</v>
      </c>
    </row>
    <row r="493" spans="1:281">
      <c r="A493">
        <v>477</v>
      </c>
      <c r="B493">
        <v>1659029991.6</v>
      </c>
      <c r="C493">
        <v>6308.5</v>
      </c>
      <c r="D493" t="s">
        <v>1382</v>
      </c>
      <c r="E493" t="s">
        <v>1383</v>
      </c>
      <c r="F493">
        <v>5</v>
      </c>
      <c r="G493" t="s">
        <v>1199</v>
      </c>
      <c r="H493" t="s">
        <v>417</v>
      </c>
      <c r="I493">
        <v>1659029983.77857</v>
      </c>
      <c r="J493">
        <f>(K493)/1000</f>
        <v>0</v>
      </c>
      <c r="K493">
        <f>IF(CZ493, AN493, AH493)</f>
        <v>0</v>
      </c>
      <c r="L493">
        <f>IF(CZ493, AI493, AG493)</f>
        <v>0</v>
      </c>
      <c r="M493">
        <f>DB493 - IF(AU493&gt;1, L493*CV493*100.0/(AW493*DP493), 0)</f>
        <v>0</v>
      </c>
      <c r="N493">
        <f>((T493-J493/2)*M493-L493)/(T493+J493/2)</f>
        <v>0</v>
      </c>
      <c r="O493">
        <f>N493*(DI493+DJ493)/1000.0</f>
        <v>0</v>
      </c>
      <c r="P493">
        <f>(DB493 - IF(AU493&gt;1, L493*CV493*100.0/(AW493*DP493), 0))*(DI493+DJ493)/1000.0</f>
        <v>0</v>
      </c>
      <c r="Q493">
        <f>2.0/((1/S493-1/R493)+SIGN(S493)*SQRT((1/S493-1/R493)*(1/S493-1/R493) + 4*CW493/((CW493+1)*(CW493+1))*(2*1/S493*1/R493-1/R493*1/R493)))</f>
        <v>0</v>
      </c>
      <c r="R493">
        <f>IF(LEFT(CX493,1)&lt;&gt;"0",IF(LEFT(CX493,1)="1",3.0,CY493),$D$5+$E$5*(DP493*DI493/($K$5*1000))+$F$5*(DP493*DI493/($K$5*1000))*MAX(MIN(CV493,$J$5),$I$5)*MAX(MIN(CV493,$J$5),$I$5)+$G$5*MAX(MIN(CV493,$J$5),$I$5)*(DP493*DI493/($K$5*1000))+$H$5*(DP493*DI493/($K$5*1000))*(DP493*DI493/($K$5*1000)))</f>
        <v>0</v>
      </c>
      <c r="S493">
        <f>J493*(1000-(1000*0.61365*exp(17.502*W493/(240.97+W493))/(DI493+DJ493)+DD493)/2)/(1000*0.61365*exp(17.502*W493/(240.97+W493))/(DI493+DJ493)-DD493)</f>
        <v>0</v>
      </c>
      <c r="T493">
        <f>1/((CW493+1)/(Q493/1.6)+1/(R493/1.37)) + CW493/((CW493+1)/(Q493/1.6) + CW493/(R493/1.37))</f>
        <v>0</v>
      </c>
      <c r="U493">
        <f>(CR493*CU493)</f>
        <v>0</v>
      </c>
      <c r="V493">
        <f>(DK493+(U493+2*0.95*5.67E-8*(((DK493+$B$7)+273)^4-(DK493+273)^4)-44100*J493)/(1.84*29.3*R493+8*0.95*5.67E-8*(DK493+273)^3))</f>
        <v>0</v>
      </c>
      <c r="W493">
        <f>($C$7*DL493+$D$7*DM493+$E$7*V493)</f>
        <v>0</v>
      </c>
      <c r="X493">
        <f>0.61365*exp(17.502*W493/(240.97+W493))</f>
        <v>0</v>
      </c>
      <c r="Y493">
        <f>(Z493/AA493*100)</f>
        <v>0</v>
      </c>
      <c r="Z493">
        <f>DD493*(DI493+DJ493)/1000</f>
        <v>0</v>
      </c>
      <c r="AA493">
        <f>0.61365*exp(17.502*DK493/(240.97+DK493))</f>
        <v>0</v>
      </c>
      <c r="AB493">
        <f>(X493-DD493*(DI493+DJ493)/1000)</f>
        <v>0</v>
      </c>
      <c r="AC493">
        <f>(-J493*44100)</f>
        <v>0</v>
      </c>
      <c r="AD493">
        <f>2*29.3*R493*0.92*(DK493-W493)</f>
        <v>0</v>
      </c>
      <c r="AE493">
        <f>2*0.95*5.67E-8*(((DK493+$B$7)+273)^4-(W493+273)^4)</f>
        <v>0</v>
      </c>
      <c r="AF493">
        <f>U493+AE493+AC493+AD493</f>
        <v>0</v>
      </c>
      <c r="AG493">
        <f>DH493*AU493*(DC493-DB493*(1000-AU493*DE493)/(1000-AU493*DD493))/(100*CV493)</f>
        <v>0</v>
      </c>
      <c r="AH493">
        <f>1000*DH493*AU493*(DD493-DE493)/(100*CV493*(1000-AU493*DD493))</f>
        <v>0</v>
      </c>
      <c r="AI493">
        <f>(AJ493 - AK493 - DI493*1E3/(8.314*(DK493+273.15)) * AM493/DH493 * AL493) * DH493/(100*CV493) * (1000 - DE493)/1000</f>
        <v>0</v>
      </c>
      <c r="AJ493">
        <v>1561.70532497158</v>
      </c>
      <c r="AK493">
        <v>1505.5603030303</v>
      </c>
      <c r="AL493">
        <v>3.42279257207333</v>
      </c>
      <c r="AM493">
        <v>66.0504921813524</v>
      </c>
      <c r="AN493">
        <f>(AP493 - AO493 + DI493*1E3/(8.314*(DK493+273.15)) * AR493/DH493 * AQ493) * DH493/(100*CV493) * 1000/(1000 - AP493)</f>
        <v>0</v>
      </c>
      <c r="AO493">
        <v>18.2838423396104</v>
      </c>
      <c r="AP493">
        <v>24.9236818181818</v>
      </c>
      <c r="AQ493">
        <v>0.000214981818184111</v>
      </c>
      <c r="AR493">
        <v>92.47</v>
      </c>
      <c r="AS493">
        <v>0</v>
      </c>
      <c r="AT493">
        <v>0</v>
      </c>
      <c r="AU493">
        <f>IF(AS493*$H$13&gt;=AW493,1.0,(AW493/(AW493-AS493*$H$13)))</f>
        <v>0</v>
      </c>
      <c r="AV493">
        <f>(AU493-1)*100</f>
        <v>0</v>
      </c>
      <c r="AW493">
        <f>MAX(0,($B$13+$C$13*DP493)/(1+$D$13*DP493)*DI493/(DK493+273)*$E$13)</f>
        <v>0</v>
      </c>
      <c r="AX493" t="s">
        <v>418</v>
      </c>
      <c r="AY493" t="s">
        <v>418</v>
      </c>
      <c r="AZ493">
        <v>0</v>
      </c>
      <c r="BA493">
        <v>0</v>
      </c>
      <c r="BB493">
        <f>1-AZ493/BA493</f>
        <v>0</v>
      </c>
      <c r="BC493">
        <v>0</v>
      </c>
      <c r="BD493" t="s">
        <v>418</v>
      </c>
      <c r="BE493" t="s">
        <v>418</v>
      </c>
      <c r="BF493">
        <v>0</v>
      </c>
      <c r="BG493">
        <v>0</v>
      </c>
      <c r="BH493">
        <f>1-BF493/BG493</f>
        <v>0</v>
      </c>
      <c r="BI493">
        <v>0.5</v>
      </c>
      <c r="BJ493">
        <f>CS493</f>
        <v>0</v>
      </c>
      <c r="BK493">
        <f>L493</f>
        <v>0</v>
      </c>
      <c r="BL493">
        <f>BH493*BI493*BJ493</f>
        <v>0</v>
      </c>
      <c r="BM493">
        <f>(BK493-BC493)/BJ493</f>
        <v>0</v>
      </c>
      <c r="BN493">
        <f>(BA493-BG493)/BG493</f>
        <v>0</v>
      </c>
      <c r="BO493">
        <f>AZ493/(BB493+AZ493/BG493)</f>
        <v>0</v>
      </c>
      <c r="BP493" t="s">
        <v>418</v>
      </c>
      <c r="BQ493">
        <v>0</v>
      </c>
      <c r="BR493">
        <f>IF(BQ493&lt;&gt;0, BQ493, BO493)</f>
        <v>0</v>
      </c>
      <c r="BS493">
        <f>1-BR493/BG493</f>
        <v>0</v>
      </c>
      <c r="BT493">
        <f>(BG493-BF493)/(BG493-BR493)</f>
        <v>0</v>
      </c>
      <c r="BU493">
        <f>(BA493-BG493)/(BA493-BR493)</f>
        <v>0</v>
      </c>
      <c r="BV493">
        <f>(BG493-BF493)/(BG493-AZ493)</f>
        <v>0</v>
      </c>
      <c r="BW493">
        <f>(BA493-BG493)/(BA493-AZ493)</f>
        <v>0</v>
      </c>
      <c r="BX493">
        <f>(BT493*BR493/BF493)</f>
        <v>0</v>
      </c>
      <c r="BY493">
        <f>(1-BX493)</f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f>$B$11*DQ493+$C$11*DR493+$F$11*EC493*(1-EF493)</f>
        <v>0</v>
      </c>
      <c r="CS493">
        <f>CR493*CT493</f>
        <v>0</v>
      </c>
      <c r="CT493">
        <f>($B$11*$D$9+$C$11*$D$9+$F$11*((EP493+EH493)/MAX(EP493+EH493+EQ493, 0.1)*$I$9+EQ493/MAX(EP493+EH493+EQ493, 0.1)*$J$9))/($B$11+$C$11+$F$11)</f>
        <v>0</v>
      </c>
      <c r="CU493">
        <f>($B$11*$K$9+$C$11*$K$9+$F$11*((EP493+EH493)/MAX(EP493+EH493+EQ493, 0.1)*$P$9+EQ493/MAX(EP493+EH493+EQ493, 0.1)*$Q$9))/($B$11+$C$11+$F$11)</f>
        <v>0</v>
      </c>
      <c r="CV493">
        <v>6</v>
      </c>
      <c r="CW493">
        <v>0.5</v>
      </c>
      <c r="CX493" t="s">
        <v>419</v>
      </c>
      <c r="CY493">
        <v>2</v>
      </c>
      <c r="CZ493" t="b">
        <v>1</v>
      </c>
      <c r="DA493">
        <v>1659029983.77857</v>
      </c>
      <c r="DB493">
        <v>1443.735</v>
      </c>
      <c r="DC493">
        <v>1516.13178571429</v>
      </c>
      <c r="DD493">
        <v>24.935325</v>
      </c>
      <c r="DE493">
        <v>18.2861892857143</v>
      </c>
      <c r="DF493">
        <v>1431.57214285714</v>
      </c>
      <c r="DG493">
        <v>24.4248428571429</v>
      </c>
      <c r="DH493">
        <v>500.013178571429</v>
      </c>
      <c r="DI493">
        <v>90.3626571428571</v>
      </c>
      <c r="DJ493">
        <v>0.0467989392857143</v>
      </c>
      <c r="DK493">
        <v>27.3654321428571</v>
      </c>
      <c r="DL493">
        <v>27.5810678571429</v>
      </c>
      <c r="DM493">
        <v>999.9</v>
      </c>
      <c r="DN493">
        <v>0</v>
      </c>
      <c r="DO493">
        <v>0</v>
      </c>
      <c r="DP493">
        <v>9987.5</v>
      </c>
      <c r="DQ493">
        <v>0</v>
      </c>
      <c r="DR493">
        <v>18.0938</v>
      </c>
      <c r="DS493">
        <v>-72.3965892857143</v>
      </c>
      <c r="DT493">
        <v>1480.655</v>
      </c>
      <c r="DU493">
        <v>1544.37107142857</v>
      </c>
      <c r="DV493">
        <v>6.64913142857143</v>
      </c>
      <c r="DW493">
        <v>1516.13178571429</v>
      </c>
      <c r="DX493">
        <v>18.2861892857143</v>
      </c>
      <c r="DY493">
        <v>2.25322214285714</v>
      </c>
      <c r="DZ493">
        <v>1.65238857142857</v>
      </c>
      <c r="EA493">
        <v>19.3458321428571</v>
      </c>
      <c r="EB493">
        <v>14.4562321428571</v>
      </c>
      <c r="EC493">
        <v>1999.97464285714</v>
      </c>
      <c r="ED493">
        <v>0.98000075</v>
      </c>
      <c r="EE493">
        <v>0.01999945</v>
      </c>
      <c r="EF493">
        <v>0</v>
      </c>
      <c r="EG493">
        <v>813.117071428572</v>
      </c>
      <c r="EH493">
        <v>5.00063</v>
      </c>
      <c r="EI493">
        <v>16050.1178571429</v>
      </c>
      <c r="EJ493">
        <v>17256.6928571429</v>
      </c>
      <c r="EK493">
        <v>38.562</v>
      </c>
      <c r="EL493">
        <v>38.5845</v>
      </c>
      <c r="EM493">
        <v>38.0132857142857</v>
      </c>
      <c r="EN493">
        <v>37.937</v>
      </c>
      <c r="EO493">
        <v>39.5332142857143</v>
      </c>
      <c r="EP493">
        <v>1955.07928571429</v>
      </c>
      <c r="EQ493">
        <v>39.8942857142857</v>
      </c>
      <c r="ER493">
        <v>0</v>
      </c>
      <c r="ES493">
        <v>1659029990.5</v>
      </c>
      <c r="ET493">
        <v>0</v>
      </c>
      <c r="EU493">
        <v>813.096115384615</v>
      </c>
      <c r="EV493">
        <v>-3.18676923698184</v>
      </c>
      <c r="EW493">
        <v>-75.781196573078</v>
      </c>
      <c r="EX493">
        <v>16050.0538461538</v>
      </c>
      <c r="EY493">
        <v>15</v>
      </c>
      <c r="EZ493">
        <v>0</v>
      </c>
      <c r="FA493" t="s">
        <v>420</v>
      </c>
      <c r="FB493">
        <v>1657551626.5</v>
      </c>
      <c r="FC493">
        <v>1657551629</v>
      </c>
      <c r="FD493">
        <v>0</v>
      </c>
      <c r="FE493">
        <v>0.403</v>
      </c>
      <c r="FF493">
        <v>0.009</v>
      </c>
      <c r="FG493">
        <v>9.41</v>
      </c>
      <c r="FH493">
        <v>0.087</v>
      </c>
      <c r="FI493">
        <v>417</v>
      </c>
      <c r="FJ493">
        <v>17</v>
      </c>
      <c r="FK493">
        <v>1.61</v>
      </c>
      <c r="FL493">
        <v>0.59</v>
      </c>
      <c r="FM493">
        <v>-72.4397731707317</v>
      </c>
      <c r="FN493">
        <v>-0.874135191637574</v>
      </c>
      <c r="FO493">
        <v>0.759374104283126</v>
      </c>
      <c r="FP493">
        <v>0</v>
      </c>
      <c r="FQ493">
        <v>813.319147058824</v>
      </c>
      <c r="FR493">
        <v>-3.88407945713196</v>
      </c>
      <c r="FS493">
        <v>0.424881030570207</v>
      </c>
      <c r="FT493">
        <v>0</v>
      </c>
      <c r="FU493">
        <v>6.6502512195122</v>
      </c>
      <c r="FV493">
        <v>-0.0120284320557282</v>
      </c>
      <c r="FW493">
        <v>0.0103335537284678</v>
      </c>
      <c r="FX493">
        <v>1</v>
      </c>
      <c r="FY493">
        <v>1</v>
      </c>
      <c r="FZ493">
        <v>3</v>
      </c>
      <c r="GA493" t="s">
        <v>421</v>
      </c>
      <c r="GB493">
        <v>2.97353</v>
      </c>
      <c r="GC493">
        <v>2.70034</v>
      </c>
      <c r="GD493">
        <v>0.211123</v>
      </c>
      <c r="GE493">
        <v>0.217862</v>
      </c>
      <c r="GF493">
        <v>0.105785</v>
      </c>
      <c r="GG493">
        <v>0.0860463</v>
      </c>
      <c r="GH493">
        <v>30714.1</v>
      </c>
      <c r="GI493">
        <v>33295.4</v>
      </c>
      <c r="GJ493">
        <v>35280.1</v>
      </c>
      <c r="GK493">
        <v>38606.4</v>
      </c>
      <c r="GL493">
        <v>44730.6</v>
      </c>
      <c r="GM493">
        <v>50964.7</v>
      </c>
      <c r="GN493">
        <v>55150.3</v>
      </c>
      <c r="GO493">
        <v>61923.6</v>
      </c>
      <c r="GP493">
        <v>1.9896</v>
      </c>
      <c r="GQ493">
        <v>1.8466</v>
      </c>
      <c r="GR493">
        <v>0.142068</v>
      </c>
      <c r="GS493">
        <v>0</v>
      </c>
      <c r="GT493">
        <v>25.2863</v>
      </c>
      <c r="GU493">
        <v>999.9</v>
      </c>
      <c r="GV493">
        <v>54.633</v>
      </c>
      <c r="GW493">
        <v>29.275</v>
      </c>
      <c r="GX493">
        <v>24.7063</v>
      </c>
      <c r="GY493">
        <v>56.2055</v>
      </c>
      <c r="GZ493">
        <v>43.2973</v>
      </c>
      <c r="HA493">
        <v>1</v>
      </c>
      <c r="HB493">
        <v>-0.035</v>
      </c>
      <c r="HC493">
        <v>0.181917</v>
      </c>
      <c r="HD493">
        <v>20.1135</v>
      </c>
      <c r="HE493">
        <v>5.19812</v>
      </c>
      <c r="HF493">
        <v>12.004</v>
      </c>
      <c r="HG493">
        <v>4.9756</v>
      </c>
      <c r="HH493">
        <v>3.2934</v>
      </c>
      <c r="HI493">
        <v>9999</v>
      </c>
      <c r="HJ493">
        <v>9999</v>
      </c>
      <c r="HK493">
        <v>9999</v>
      </c>
      <c r="HL493">
        <v>629.4</v>
      </c>
      <c r="HM493">
        <v>1.86313</v>
      </c>
      <c r="HN493">
        <v>1.86801</v>
      </c>
      <c r="HO493">
        <v>1.86783</v>
      </c>
      <c r="HP493">
        <v>1.86905</v>
      </c>
      <c r="HQ493">
        <v>1.86981</v>
      </c>
      <c r="HR493">
        <v>1.86587</v>
      </c>
      <c r="HS493">
        <v>1.86691</v>
      </c>
      <c r="HT493">
        <v>1.86835</v>
      </c>
      <c r="HU493">
        <v>5</v>
      </c>
      <c r="HV493">
        <v>0</v>
      </c>
      <c r="HW493">
        <v>0</v>
      </c>
      <c r="HX493">
        <v>0</v>
      </c>
      <c r="HY493" t="s">
        <v>422</v>
      </c>
      <c r="HZ493" t="s">
        <v>423</v>
      </c>
      <c r="IA493" t="s">
        <v>424</v>
      </c>
      <c r="IB493" t="s">
        <v>424</v>
      </c>
      <c r="IC493" t="s">
        <v>424</v>
      </c>
      <c r="ID493" t="s">
        <v>424</v>
      </c>
      <c r="IE493">
        <v>0</v>
      </c>
      <c r="IF493">
        <v>100</v>
      </c>
      <c r="IG493">
        <v>100</v>
      </c>
      <c r="IH493">
        <v>12.28</v>
      </c>
      <c r="II493">
        <v>0.5097</v>
      </c>
      <c r="IJ493">
        <v>4.02706509432224</v>
      </c>
      <c r="IK493">
        <v>0.00601174518973114</v>
      </c>
      <c r="IL493">
        <v>2.77886958061485e-07</v>
      </c>
      <c r="IM493">
        <v>-3.54636231360687e-10</v>
      </c>
      <c r="IN493">
        <v>-0.0404303883988718</v>
      </c>
      <c r="IO493">
        <v>-0.0177815531441476</v>
      </c>
      <c r="IP493">
        <v>0.00205572605671414</v>
      </c>
      <c r="IQ493">
        <v>-1.65519735432211e-05</v>
      </c>
      <c r="IR493">
        <v>-4</v>
      </c>
      <c r="IS493">
        <v>1848</v>
      </c>
      <c r="IT493">
        <v>1</v>
      </c>
      <c r="IU493">
        <v>25</v>
      </c>
      <c r="IV493">
        <v>24639.4</v>
      </c>
      <c r="IW493">
        <v>24639.4</v>
      </c>
      <c r="IX493">
        <v>2.92725</v>
      </c>
      <c r="IY493">
        <v>2.59033</v>
      </c>
      <c r="IZ493">
        <v>1.54785</v>
      </c>
      <c r="JA493">
        <v>2.30347</v>
      </c>
      <c r="JB493">
        <v>1.34644</v>
      </c>
      <c r="JC493">
        <v>2.31323</v>
      </c>
      <c r="JD493">
        <v>33.6029</v>
      </c>
      <c r="JE493">
        <v>24.2188</v>
      </c>
      <c r="JF493">
        <v>18</v>
      </c>
      <c r="JG493">
        <v>503.918</v>
      </c>
      <c r="JH493">
        <v>411.585</v>
      </c>
      <c r="JI493">
        <v>25.0001</v>
      </c>
      <c r="JJ493">
        <v>26.7545</v>
      </c>
      <c r="JK493">
        <v>30.0002</v>
      </c>
      <c r="JL493">
        <v>26.6861</v>
      </c>
      <c r="JM493">
        <v>26.6265</v>
      </c>
      <c r="JN493">
        <v>58.607</v>
      </c>
      <c r="JO493">
        <v>32.2619</v>
      </c>
      <c r="JP493">
        <v>68.4546</v>
      </c>
      <c r="JQ493">
        <v>25</v>
      </c>
      <c r="JR493">
        <v>1558.65</v>
      </c>
      <c r="JS493">
        <v>18.3574</v>
      </c>
      <c r="JT493">
        <v>102.304</v>
      </c>
      <c r="JU493">
        <v>103.073</v>
      </c>
    </row>
    <row r="494" spans="1:281">
      <c r="A494">
        <v>478</v>
      </c>
      <c r="B494">
        <v>1659029997.1</v>
      </c>
      <c r="C494">
        <v>6314</v>
      </c>
      <c r="D494" t="s">
        <v>1384</v>
      </c>
      <c r="E494" t="s">
        <v>1385</v>
      </c>
      <c r="F494">
        <v>5</v>
      </c>
      <c r="G494" t="s">
        <v>1199</v>
      </c>
      <c r="H494" t="s">
        <v>417</v>
      </c>
      <c r="I494">
        <v>1659029989.35</v>
      </c>
      <c r="J494">
        <f>(K494)/1000</f>
        <v>0</v>
      </c>
      <c r="K494">
        <f>IF(CZ494, AN494, AH494)</f>
        <v>0</v>
      </c>
      <c r="L494">
        <f>IF(CZ494, AI494, AG494)</f>
        <v>0</v>
      </c>
      <c r="M494">
        <f>DB494 - IF(AU494&gt;1, L494*CV494*100.0/(AW494*DP494), 0)</f>
        <v>0</v>
      </c>
      <c r="N494">
        <f>((T494-J494/2)*M494-L494)/(T494+J494/2)</f>
        <v>0</v>
      </c>
      <c r="O494">
        <f>N494*(DI494+DJ494)/1000.0</f>
        <v>0</v>
      </c>
      <c r="P494">
        <f>(DB494 - IF(AU494&gt;1, L494*CV494*100.0/(AW494*DP494), 0))*(DI494+DJ494)/1000.0</f>
        <v>0</v>
      </c>
      <c r="Q494">
        <f>2.0/((1/S494-1/R494)+SIGN(S494)*SQRT((1/S494-1/R494)*(1/S494-1/R494) + 4*CW494/((CW494+1)*(CW494+1))*(2*1/S494*1/R494-1/R494*1/R494)))</f>
        <v>0</v>
      </c>
      <c r="R494">
        <f>IF(LEFT(CX494,1)&lt;&gt;"0",IF(LEFT(CX494,1)="1",3.0,CY494),$D$5+$E$5*(DP494*DI494/($K$5*1000))+$F$5*(DP494*DI494/($K$5*1000))*MAX(MIN(CV494,$J$5),$I$5)*MAX(MIN(CV494,$J$5),$I$5)+$G$5*MAX(MIN(CV494,$J$5),$I$5)*(DP494*DI494/($K$5*1000))+$H$5*(DP494*DI494/($K$5*1000))*(DP494*DI494/($K$5*1000)))</f>
        <v>0</v>
      </c>
      <c r="S494">
        <f>J494*(1000-(1000*0.61365*exp(17.502*W494/(240.97+W494))/(DI494+DJ494)+DD494)/2)/(1000*0.61365*exp(17.502*W494/(240.97+W494))/(DI494+DJ494)-DD494)</f>
        <v>0</v>
      </c>
      <c r="T494">
        <f>1/((CW494+1)/(Q494/1.6)+1/(R494/1.37)) + CW494/((CW494+1)/(Q494/1.6) + CW494/(R494/1.37))</f>
        <v>0</v>
      </c>
      <c r="U494">
        <f>(CR494*CU494)</f>
        <v>0</v>
      </c>
      <c r="V494">
        <f>(DK494+(U494+2*0.95*5.67E-8*(((DK494+$B$7)+273)^4-(DK494+273)^4)-44100*J494)/(1.84*29.3*R494+8*0.95*5.67E-8*(DK494+273)^3))</f>
        <v>0</v>
      </c>
      <c r="W494">
        <f>($C$7*DL494+$D$7*DM494+$E$7*V494)</f>
        <v>0</v>
      </c>
      <c r="X494">
        <f>0.61365*exp(17.502*W494/(240.97+W494))</f>
        <v>0</v>
      </c>
      <c r="Y494">
        <f>(Z494/AA494*100)</f>
        <v>0</v>
      </c>
      <c r="Z494">
        <f>DD494*(DI494+DJ494)/1000</f>
        <v>0</v>
      </c>
      <c r="AA494">
        <f>0.61365*exp(17.502*DK494/(240.97+DK494))</f>
        <v>0</v>
      </c>
      <c r="AB494">
        <f>(X494-DD494*(DI494+DJ494)/1000)</f>
        <v>0</v>
      </c>
      <c r="AC494">
        <f>(-J494*44100)</f>
        <v>0</v>
      </c>
      <c r="AD494">
        <f>2*29.3*R494*0.92*(DK494-W494)</f>
        <v>0</v>
      </c>
      <c r="AE494">
        <f>2*0.95*5.67E-8*(((DK494+$B$7)+273)^4-(W494+273)^4)</f>
        <v>0</v>
      </c>
      <c r="AF494">
        <f>U494+AE494+AC494+AD494</f>
        <v>0</v>
      </c>
      <c r="AG494">
        <f>DH494*AU494*(DC494-DB494*(1000-AU494*DE494)/(1000-AU494*DD494))/(100*CV494)</f>
        <v>0</v>
      </c>
      <c r="AH494">
        <f>1000*DH494*AU494*(DD494-DE494)/(100*CV494*(1000-AU494*DD494))</f>
        <v>0</v>
      </c>
      <c r="AI494">
        <f>(AJ494 - AK494 - DI494*1E3/(8.314*(DK494+273.15)) * AM494/DH494 * AL494) * DH494/(100*CV494) * (1000 - DE494)/1000</f>
        <v>0</v>
      </c>
      <c r="AJ494">
        <v>1580.29948052777</v>
      </c>
      <c r="AK494">
        <v>1524.09933333333</v>
      </c>
      <c r="AL494">
        <v>3.4627120972608</v>
      </c>
      <c r="AM494">
        <v>66.0504921813524</v>
      </c>
      <c r="AN494">
        <f>(AP494 - AO494 + DI494*1E3/(8.314*(DK494+273.15)) * AR494/DH494 * AQ494) * DH494/(100*CV494) * 1000/(1000 - AP494)</f>
        <v>0</v>
      </c>
      <c r="AO494">
        <v>18.2480010019481</v>
      </c>
      <c r="AP494">
        <v>24.9077643356644</v>
      </c>
      <c r="AQ494">
        <v>-0.00373866666666383</v>
      </c>
      <c r="AR494">
        <v>92.47</v>
      </c>
      <c r="AS494">
        <v>0</v>
      </c>
      <c r="AT494">
        <v>0</v>
      </c>
      <c r="AU494">
        <f>IF(AS494*$H$13&gt;=AW494,1.0,(AW494/(AW494-AS494*$H$13)))</f>
        <v>0</v>
      </c>
      <c r="AV494">
        <f>(AU494-1)*100</f>
        <v>0</v>
      </c>
      <c r="AW494">
        <f>MAX(0,($B$13+$C$13*DP494)/(1+$D$13*DP494)*DI494/(DK494+273)*$E$13)</f>
        <v>0</v>
      </c>
      <c r="AX494" t="s">
        <v>418</v>
      </c>
      <c r="AY494" t="s">
        <v>418</v>
      </c>
      <c r="AZ494">
        <v>0</v>
      </c>
      <c r="BA494">
        <v>0</v>
      </c>
      <c r="BB494">
        <f>1-AZ494/BA494</f>
        <v>0</v>
      </c>
      <c r="BC494">
        <v>0</v>
      </c>
      <c r="BD494" t="s">
        <v>418</v>
      </c>
      <c r="BE494" t="s">
        <v>418</v>
      </c>
      <c r="BF494">
        <v>0</v>
      </c>
      <c r="BG494">
        <v>0</v>
      </c>
      <c r="BH494">
        <f>1-BF494/BG494</f>
        <v>0</v>
      </c>
      <c r="BI494">
        <v>0.5</v>
      </c>
      <c r="BJ494">
        <f>CS494</f>
        <v>0</v>
      </c>
      <c r="BK494">
        <f>L494</f>
        <v>0</v>
      </c>
      <c r="BL494">
        <f>BH494*BI494*BJ494</f>
        <v>0</v>
      </c>
      <c r="BM494">
        <f>(BK494-BC494)/BJ494</f>
        <v>0</v>
      </c>
      <c r="BN494">
        <f>(BA494-BG494)/BG494</f>
        <v>0</v>
      </c>
      <c r="BO494">
        <f>AZ494/(BB494+AZ494/BG494)</f>
        <v>0</v>
      </c>
      <c r="BP494" t="s">
        <v>418</v>
      </c>
      <c r="BQ494">
        <v>0</v>
      </c>
      <c r="BR494">
        <f>IF(BQ494&lt;&gt;0, BQ494, BO494)</f>
        <v>0</v>
      </c>
      <c r="BS494">
        <f>1-BR494/BG494</f>
        <v>0</v>
      </c>
      <c r="BT494">
        <f>(BG494-BF494)/(BG494-BR494)</f>
        <v>0</v>
      </c>
      <c r="BU494">
        <f>(BA494-BG494)/(BA494-BR494)</f>
        <v>0</v>
      </c>
      <c r="BV494">
        <f>(BG494-BF494)/(BG494-AZ494)</f>
        <v>0</v>
      </c>
      <c r="BW494">
        <f>(BA494-BG494)/(BA494-AZ494)</f>
        <v>0</v>
      </c>
      <c r="BX494">
        <f>(BT494*BR494/BF494)</f>
        <v>0</v>
      </c>
      <c r="BY494">
        <f>(1-BX494)</f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f>$B$11*DQ494+$C$11*DR494+$F$11*EC494*(1-EF494)</f>
        <v>0</v>
      </c>
      <c r="CS494">
        <f>CR494*CT494</f>
        <v>0</v>
      </c>
      <c r="CT494">
        <f>($B$11*$D$9+$C$11*$D$9+$F$11*((EP494+EH494)/MAX(EP494+EH494+EQ494, 0.1)*$I$9+EQ494/MAX(EP494+EH494+EQ494, 0.1)*$J$9))/($B$11+$C$11+$F$11)</f>
        <v>0</v>
      </c>
      <c r="CU494">
        <f>($B$11*$K$9+$C$11*$K$9+$F$11*((EP494+EH494)/MAX(EP494+EH494+EQ494, 0.1)*$P$9+EQ494/MAX(EP494+EH494+EQ494, 0.1)*$Q$9))/($B$11+$C$11+$F$11)</f>
        <v>0</v>
      </c>
      <c r="CV494">
        <v>6</v>
      </c>
      <c r="CW494">
        <v>0.5</v>
      </c>
      <c r="CX494" t="s">
        <v>419</v>
      </c>
      <c r="CY494">
        <v>2</v>
      </c>
      <c r="CZ494" t="b">
        <v>1</v>
      </c>
      <c r="DA494">
        <v>1659029989.35</v>
      </c>
      <c r="DB494">
        <v>1462.01928571429</v>
      </c>
      <c r="DC494">
        <v>1534.72607142857</v>
      </c>
      <c r="DD494">
        <v>24.9248714285714</v>
      </c>
      <c r="DE494">
        <v>18.2708928571429</v>
      </c>
      <c r="DF494">
        <v>1449.77285714286</v>
      </c>
      <c r="DG494">
        <v>24.4149142857143</v>
      </c>
      <c r="DH494">
        <v>500.035928571429</v>
      </c>
      <c r="DI494">
        <v>90.3624785714286</v>
      </c>
      <c r="DJ494">
        <v>0.0466505214285714</v>
      </c>
      <c r="DK494">
        <v>27.3681392857143</v>
      </c>
      <c r="DL494">
        <v>27.5900178571429</v>
      </c>
      <c r="DM494">
        <v>999.9</v>
      </c>
      <c r="DN494">
        <v>0</v>
      </c>
      <c r="DO494">
        <v>0</v>
      </c>
      <c r="DP494">
        <v>9998.03571428571</v>
      </c>
      <c r="DQ494">
        <v>0</v>
      </c>
      <c r="DR494">
        <v>18.0938</v>
      </c>
      <c r="DS494">
        <v>-72.7066071428572</v>
      </c>
      <c r="DT494">
        <v>1499.39142857143</v>
      </c>
      <c r="DU494">
        <v>1563.2875</v>
      </c>
      <c r="DV494">
        <v>6.65397</v>
      </c>
      <c r="DW494">
        <v>1534.72607142857</v>
      </c>
      <c r="DX494">
        <v>18.2708928571429</v>
      </c>
      <c r="DY494">
        <v>2.25227357142857</v>
      </c>
      <c r="DZ494">
        <v>1.65100321428571</v>
      </c>
      <c r="EA494">
        <v>19.3390642857143</v>
      </c>
      <c r="EB494">
        <v>14.4432535714286</v>
      </c>
      <c r="EC494">
        <v>1999.97892857143</v>
      </c>
      <c r="ED494">
        <v>0.979999892857143</v>
      </c>
      <c r="EE494">
        <v>0.0200003</v>
      </c>
      <c r="EF494">
        <v>0</v>
      </c>
      <c r="EG494">
        <v>812.7665</v>
      </c>
      <c r="EH494">
        <v>5.00063</v>
      </c>
      <c r="EI494">
        <v>16042.9535714286</v>
      </c>
      <c r="EJ494">
        <v>17256.7214285714</v>
      </c>
      <c r="EK494">
        <v>38.5531428571429</v>
      </c>
      <c r="EL494">
        <v>38.5845</v>
      </c>
      <c r="EM494">
        <v>38.0110714285714</v>
      </c>
      <c r="EN494">
        <v>37.937</v>
      </c>
      <c r="EO494">
        <v>39.5265714285714</v>
      </c>
      <c r="EP494">
        <v>1955.08142857143</v>
      </c>
      <c r="EQ494">
        <v>39.8964285714286</v>
      </c>
      <c r="ER494">
        <v>0</v>
      </c>
      <c r="ES494">
        <v>1659029995.9</v>
      </c>
      <c r="ET494">
        <v>0</v>
      </c>
      <c r="EU494">
        <v>812.76372</v>
      </c>
      <c r="EV494">
        <v>-3.38723076739523</v>
      </c>
      <c r="EW494">
        <v>-73.9307691740915</v>
      </c>
      <c r="EX494">
        <v>16042.704</v>
      </c>
      <c r="EY494">
        <v>15</v>
      </c>
      <c r="EZ494">
        <v>0</v>
      </c>
      <c r="FA494" t="s">
        <v>420</v>
      </c>
      <c r="FB494">
        <v>1657551626.5</v>
      </c>
      <c r="FC494">
        <v>1657551629</v>
      </c>
      <c r="FD494">
        <v>0</v>
      </c>
      <c r="FE494">
        <v>0.403</v>
      </c>
      <c r="FF494">
        <v>0.009</v>
      </c>
      <c r="FG494">
        <v>9.41</v>
      </c>
      <c r="FH494">
        <v>0.087</v>
      </c>
      <c r="FI494">
        <v>417</v>
      </c>
      <c r="FJ494">
        <v>17</v>
      </c>
      <c r="FK494">
        <v>1.61</v>
      </c>
      <c r="FL494">
        <v>0.59</v>
      </c>
      <c r="FM494">
        <v>-72.5054634146341</v>
      </c>
      <c r="FN494">
        <v>-3.1975693379792</v>
      </c>
      <c r="FO494">
        <v>0.6778626243141</v>
      </c>
      <c r="FP494">
        <v>0</v>
      </c>
      <c r="FQ494">
        <v>812.941176470588</v>
      </c>
      <c r="FR494">
        <v>-3.52317800281185</v>
      </c>
      <c r="FS494">
        <v>0.385233196800263</v>
      </c>
      <c r="FT494">
        <v>0</v>
      </c>
      <c r="FU494">
        <v>6.65175048780488</v>
      </c>
      <c r="FV494">
        <v>0.070753170731711</v>
      </c>
      <c r="FW494">
        <v>0.0115333408421653</v>
      </c>
      <c r="FX494">
        <v>1</v>
      </c>
      <c r="FY494">
        <v>1</v>
      </c>
      <c r="FZ494">
        <v>3</v>
      </c>
      <c r="GA494" t="s">
        <v>421</v>
      </c>
      <c r="GB494">
        <v>2.97302</v>
      </c>
      <c r="GC494">
        <v>2.70102</v>
      </c>
      <c r="GD494">
        <v>0.212667</v>
      </c>
      <c r="GE494">
        <v>0.219509</v>
      </c>
      <c r="GF494">
        <v>0.105738</v>
      </c>
      <c r="GG494">
        <v>0.0860525</v>
      </c>
      <c r="GH494">
        <v>30653.9</v>
      </c>
      <c r="GI494">
        <v>33224.9</v>
      </c>
      <c r="GJ494">
        <v>35280</v>
      </c>
      <c r="GK494">
        <v>38606</v>
      </c>
      <c r="GL494">
        <v>44733.5</v>
      </c>
      <c r="GM494">
        <v>50963.9</v>
      </c>
      <c r="GN494">
        <v>55150.9</v>
      </c>
      <c r="GO494">
        <v>61923.1</v>
      </c>
      <c r="GP494">
        <v>1.9882</v>
      </c>
      <c r="GQ494">
        <v>1.8476</v>
      </c>
      <c r="GR494">
        <v>0.143647</v>
      </c>
      <c r="GS494">
        <v>0</v>
      </c>
      <c r="GT494">
        <v>25.2905</v>
      </c>
      <c r="GU494">
        <v>999.9</v>
      </c>
      <c r="GV494">
        <v>54.584</v>
      </c>
      <c r="GW494">
        <v>29.275</v>
      </c>
      <c r="GX494">
        <v>24.6829</v>
      </c>
      <c r="GY494">
        <v>56.5655</v>
      </c>
      <c r="GZ494">
        <v>42.9487</v>
      </c>
      <c r="HA494">
        <v>1</v>
      </c>
      <c r="HB494">
        <v>-0.035061</v>
      </c>
      <c r="HC494">
        <v>0.179521</v>
      </c>
      <c r="HD494">
        <v>20.1136</v>
      </c>
      <c r="HE494">
        <v>5.19932</v>
      </c>
      <c r="HF494">
        <v>12.0064</v>
      </c>
      <c r="HG494">
        <v>4.976</v>
      </c>
      <c r="HH494">
        <v>3.2934</v>
      </c>
      <c r="HI494">
        <v>9999</v>
      </c>
      <c r="HJ494">
        <v>9999</v>
      </c>
      <c r="HK494">
        <v>9999</v>
      </c>
      <c r="HL494">
        <v>629.4</v>
      </c>
      <c r="HM494">
        <v>1.86313</v>
      </c>
      <c r="HN494">
        <v>1.86798</v>
      </c>
      <c r="HO494">
        <v>1.86783</v>
      </c>
      <c r="HP494">
        <v>1.86899</v>
      </c>
      <c r="HQ494">
        <v>1.86981</v>
      </c>
      <c r="HR494">
        <v>1.86584</v>
      </c>
      <c r="HS494">
        <v>1.86691</v>
      </c>
      <c r="HT494">
        <v>1.86829</v>
      </c>
      <c r="HU494">
        <v>5</v>
      </c>
      <c r="HV494">
        <v>0</v>
      </c>
      <c r="HW494">
        <v>0</v>
      </c>
      <c r="HX494">
        <v>0</v>
      </c>
      <c r="HY494" t="s">
        <v>422</v>
      </c>
      <c r="HZ494" t="s">
        <v>423</v>
      </c>
      <c r="IA494" t="s">
        <v>424</v>
      </c>
      <c r="IB494" t="s">
        <v>424</v>
      </c>
      <c r="IC494" t="s">
        <v>424</v>
      </c>
      <c r="ID494" t="s">
        <v>424</v>
      </c>
      <c r="IE494">
        <v>0</v>
      </c>
      <c r="IF494">
        <v>100</v>
      </c>
      <c r="IG494">
        <v>100</v>
      </c>
      <c r="IH494">
        <v>12.36</v>
      </c>
      <c r="II494">
        <v>0.5089</v>
      </c>
      <c r="IJ494">
        <v>4.02706509432224</v>
      </c>
      <c r="IK494">
        <v>0.00601174518973114</v>
      </c>
      <c r="IL494">
        <v>2.77886958061485e-07</v>
      </c>
      <c r="IM494">
        <v>-3.54636231360687e-10</v>
      </c>
      <c r="IN494">
        <v>-0.0404303883988718</v>
      </c>
      <c r="IO494">
        <v>-0.0177815531441476</v>
      </c>
      <c r="IP494">
        <v>0.00205572605671414</v>
      </c>
      <c r="IQ494">
        <v>-1.65519735432211e-05</v>
      </c>
      <c r="IR494">
        <v>-4</v>
      </c>
      <c r="IS494">
        <v>1848</v>
      </c>
      <c r="IT494">
        <v>1</v>
      </c>
      <c r="IU494">
        <v>25</v>
      </c>
      <c r="IV494">
        <v>24639.5</v>
      </c>
      <c r="IW494">
        <v>24639.5</v>
      </c>
      <c r="IX494">
        <v>2.95532</v>
      </c>
      <c r="IY494">
        <v>2.57935</v>
      </c>
      <c r="IZ494">
        <v>1.54785</v>
      </c>
      <c r="JA494">
        <v>2.30347</v>
      </c>
      <c r="JB494">
        <v>1.34644</v>
      </c>
      <c r="JC494">
        <v>2.41089</v>
      </c>
      <c r="JD494">
        <v>33.6029</v>
      </c>
      <c r="JE494">
        <v>24.2188</v>
      </c>
      <c r="JF494">
        <v>18</v>
      </c>
      <c r="JG494">
        <v>502.99</v>
      </c>
      <c r="JH494">
        <v>412.149</v>
      </c>
      <c r="JI494">
        <v>24.9998</v>
      </c>
      <c r="JJ494">
        <v>26.7568</v>
      </c>
      <c r="JK494">
        <v>30.0001</v>
      </c>
      <c r="JL494">
        <v>26.6861</v>
      </c>
      <c r="JM494">
        <v>26.6265</v>
      </c>
      <c r="JN494">
        <v>59.1842</v>
      </c>
      <c r="JO494">
        <v>31.9788</v>
      </c>
      <c r="JP494">
        <v>68.4546</v>
      </c>
      <c r="JQ494">
        <v>25</v>
      </c>
      <c r="JR494">
        <v>1572.16</v>
      </c>
      <c r="JS494">
        <v>18.3699</v>
      </c>
      <c r="JT494">
        <v>102.305</v>
      </c>
      <c r="JU494">
        <v>103.072</v>
      </c>
    </row>
    <row r="495" spans="1:281">
      <c r="A495">
        <v>479</v>
      </c>
      <c r="B495">
        <v>1659030002.1</v>
      </c>
      <c r="C495">
        <v>6319</v>
      </c>
      <c r="D495" t="s">
        <v>1386</v>
      </c>
      <c r="E495" t="s">
        <v>1387</v>
      </c>
      <c r="F495">
        <v>5</v>
      </c>
      <c r="G495" t="s">
        <v>1199</v>
      </c>
      <c r="H495" t="s">
        <v>417</v>
      </c>
      <c r="I495">
        <v>1659029994.61852</v>
      </c>
      <c r="J495">
        <f>(K495)/1000</f>
        <v>0</v>
      </c>
      <c r="K495">
        <f>IF(CZ495, AN495, AH495)</f>
        <v>0</v>
      </c>
      <c r="L495">
        <f>IF(CZ495, AI495, AG495)</f>
        <v>0</v>
      </c>
      <c r="M495">
        <f>DB495 - IF(AU495&gt;1, L495*CV495*100.0/(AW495*DP495), 0)</f>
        <v>0</v>
      </c>
      <c r="N495">
        <f>((T495-J495/2)*M495-L495)/(T495+J495/2)</f>
        <v>0</v>
      </c>
      <c r="O495">
        <f>N495*(DI495+DJ495)/1000.0</f>
        <v>0</v>
      </c>
      <c r="P495">
        <f>(DB495 - IF(AU495&gt;1, L495*CV495*100.0/(AW495*DP495), 0))*(DI495+DJ495)/1000.0</f>
        <v>0</v>
      </c>
      <c r="Q495">
        <f>2.0/((1/S495-1/R495)+SIGN(S495)*SQRT((1/S495-1/R495)*(1/S495-1/R495) + 4*CW495/((CW495+1)*(CW495+1))*(2*1/S495*1/R495-1/R495*1/R495)))</f>
        <v>0</v>
      </c>
      <c r="R495">
        <f>IF(LEFT(CX495,1)&lt;&gt;"0",IF(LEFT(CX495,1)="1",3.0,CY495),$D$5+$E$5*(DP495*DI495/($K$5*1000))+$F$5*(DP495*DI495/($K$5*1000))*MAX(MIN(CV495,$J$5),$I$5)*MAX(MIN(CV495,$J$5),$I$5)+$G$5*MAX(MIN(CV495,$J$5),$I$5)*(DP495*DI495/($K$5*1000))+$H$5*(DP495*DI495/($K$5*1000))*(DP495*DI495/($K$5*1000)))</f>
        <v>0</v>
      </c>
      <c r="S495">
        <f>J495*(1000-(1000*0.61365*exp(17.502*W495/(240.97+W495))/(DI495+DJ495)+DD495)/2)/(1000*0.61365*exp(17.502*W495/(240.97+W495))/(DI495+DJ495)-DD495)</f>
        <v>0</v>
      </c>
      <c r="T495">
        <f>1/((CW495+1)/(Q495/1.6)+1/(R495/1.37)) + CW495/((CW495+1)/(Q495/1.6) + CW495/(R495/1.37))</f>
        <v>0</v>
      </c>
      <c r="U495">
        <f>(CR495*CU495)</f>
        <v>0</v>
      </c>
      <c r="V495">
        <f>(DK495+(U495+2*0.95*5.67E-8*(((DK495+$B$7)+273)^4-(DK495+273)^4)-44100*J495)/(1.84*29.3*R495+8*0.95*5.67E-8*(DK495+273)^3))</f>
        <v>0</v>
      </c>
      <c r="W495">
        <f>($C$7*DL495+$D$7*DM495+$E$7*V495)</f>
        <v>0</v>
      </c>
      <c r="X495">
        <f>0.61365*exp(17.502*W495/(240.97+W495))</f>
        <v>0</v>
      </c>
      <c r="Y495">
        <f>(Z495/AA495*100)</f>
        <v>0</v>
      </c>
      <c r="Z495">
        <f>DD495*(DI495+DJ495)/1000</f>
        <v>0</v>
      </c>
      <c r="AA495">
        <f>0.61365*exp(17.502*DK495/(240.97+DK495))</f>
        <v>0</v>
      </c>
      <c r="AB495">
        <f>(X495-DD495*(DI495+DJ495)/1000)</f>
        <v>0</v>
      </c>
      <c r="AC495">
        <f>(-J495*44100)</f>
        <v>0</v>
      </c>
      <c r="AD495">
        <f>2*29.3*R495*0.92*(DK495-W495)</f>
        <v>0</v>
      </c>
      <c r="AE495">
        <f>2*0.95*5.67E-8*(((DK495+$B$7)+273)^4-(W495+273)^4)</f>
        <v>0</v>
      </c>
      <c r="AF495">
        <f>U495+AE495+AC495+AD495</f>
        <v>0</v>
      </c>
      <c r="AG495">
        <f>DH495*AU495*(DC495-DB495*(1000-AU495*DE495)/(1000-AU495*DD495))/(100*CV495)</f>
        <v>0</v>
      </c>
      <c r="AH495">
        <f>1000*DH495*AU495*(DD495-DE495)/(100*CV495*(1000-AU495*DD495))</f>
        <v>0</v>
      </c>
      <c r="AI495">
        <f>(AJ495 - AK495 - DI495*1E3/(8.314*(DK495+273.15)) * AM495/DH495 * AL495) * DH495/(100*CV495) * (1000 - DE495)/1000</f>
        <v>0</v>
      </c>
      <c r="AJ495">
        <v>1597.55206736496</v>
      </c>
      <c r="AK495">
        <v>1541.33054545454</v>
      </c>
      <c r="AL495">
        <v>3.44131097921842</v>
      </c>
      <c r="AM495">
        <v>66.0504921813524</v>
      </c>
      <c r="AN495">
        <f>(AP495 - AO495 + DI495*1E3/(8.314*(DK495+273.15)) * AR495/DH495 * AQ495) * DH495/(100*CV495) * 1000/(1000 - AP495)</f>
        <v>0</v>
      </c>
      <c r="AO495">
        <v>18.2581723618615</v>
      </c>
      <c r="AP495">
        <v>24.9008643356644</v>
      </c>
      <c r="AQ495">
        <v>-0.00356790303029153</v>
      </c>
      <c r="AR495">
        <v>92.47</v>
      </c>
      <c r="AS495">
        <v>0</v>
      </c>
      <c r="AT495">
        <v>0</v>
      </c>
      <c r="AU495">
        <f>IF(AS495*$H$13&gt;=AW495,1.0,(AW495/(AW495-AS495*$H$13)))</f>
        <v>0</v>
      </c>
      <c r="AV495">
        <f>(AU495-1)*100</f>
        <v>0</v>
      </c>
      <c r="AW495">
        <f>MAX(0,($B$13+$C$13*DP495)/(1+$D$13*DP495)*DI495/(DK495+273)*$E$13)</f>
        <v>0</v>
      </c>
      <c r="AX495" t="s">
        <v>418</v>
      </c>
      <c r="AY495" t="s">
        <v>418</v>
      </c>
      <c r="AZ495">
        <v>0</v>
      </c>
      <c r="BA495">
        <v>0</v>
      </c>
      <c r="BB495">
        <f>1-AZ495/BA495</f>
        <v>0</v>
      </c>
      <c r="BC495">
        <v>0</v>
      </c>
      <c r="BD495" t="s">
        <v>418</v>
      </c>
      <c r="BE495" t="s">
        <v>418</v>
      </c>
      <c r="BF495">
        <v>0</v>
      </c>
      <c r="BG495">
        <v>0</v>
      </c>
      <c r="BH495">
        <f>1-BF495/BG495</f>
        <v>0</v>
      </c>
      <c r="BI495">
        <v>0.5</v>
      </c>
      <c r="BJ495">
        <f>CS495</f>
        <v>0</v>
      </c>
      <c r="BK495">
        <f>L495</f>
        <v>0</v>
      </c>
      <c r="BL495">
        <f>BH495*BI495*BJ495</f>
        <v>0</v>
      </c>
      <c r="BM495">
        <f>(BK495-BC495)/BJ495</f>
        <v>0</v>
      </c>
      <c r="BN495">
        <f>(BA495-BG495)/BG495</f>
        <v>0</v>
      </c>
      <c r="BO495">
        <f>AZ495/(BB495+AZ495/BG495)</f>
        <v>0</v>
      </c>
      <c r="BP495" t="s">
        <v>418</v>
      </c>
      <c r="BQ495">
        <v>0</v>
      </c>
      <c r="BR495">
        <f>IF(BQ495&lt;&gt;0, BQ495, BO495)</f>
        <v>0</v>
      </c>
      <c r="BS495">
        <f>1-BR495/BG495</f>
        <v>0</v>
      </c>
      <c r="BT495">
        <f>(BG495-BF495)/(BG495-BR495)</f>
        <v>0</v>
      </c>
      <c r="BU495">
        <f>(BA495-BG495)/(BA495-BR495)</f>
        <v>0</v>
      </c>
      <c r="BV495">
        <f>(BG495-BF495)/(BG495-AZ495)</f>
        <v>0</v>
      </c>
      <c r="BW495">
        <f>(BA495-BG495)/(BA495-AZ495)</f>
        <v>0</v>
      </c>
      <c r="BX495">
        <f>(BT495*BR495/BF495)</f>
        <v>0</v>
      </c>
      <c r="BY495">
        <f>(1-BX495)</f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f>$B$11*DQ495+$C$11*DR495+$F$11*EC495*(1-EF495)</f>
        <v>0</v>
      </c>
      <c r="CS495">
        <f>CR495*CT495</f>
        <v>0</v>
      </c>
      <c r="CT495">
        <f>($B$11*$D$9+$C$11*$D$9+$F$11*((EP495+EH495)/MAX(EP495+EH495+EQ495, 0.1)*$I$9+EQ495/MAX(EP495+EH495+EQ495, 0.1)*$J$9))/($B$11+$C$11+$F$11)</f>
        <v>0</v>
      </c>
      <c r="CU495">
        <f>($B$11*$K$9+$C$11*$K$9+$F$11*((EP495+EH495)/MAX(EP495+EH495+EQ495, 0.1)*$P$9+EQ495/MAX(EP495+EH495+EQ495, 0.1)*$Q$9))/($B$11+$C$11+$F$11)</f>
        <v>0</v>
      </c>
      <c r="CV495">
        <v>6</v>
      </c>
      <c r="CW495">
        <v>0.5</v>
      </c>
      <c r="CX495" t="s">
        <v>419</v>
      </c>
      <c r="CY495">
        <v>2</v>
      </c>
      <c r="CZ495" t="b">
        <v>1</v>
      </c>
      <c r="DA495">
        <v>1659029994.61852</v>
      </c>
      <c r="DB495">
        <v>1479.56740740741</v>
      </c>
      <c r="DC495">
        <v>1552.3537037037</v>
      </c>
      <c r="DD495">
        <v>24.9130703703704</v>
      </c>
      <c r="DE495">
        <v>18.2607407407407</v>
      </c>
      <c r="DF495">
        <v>1467.24185185185</v>
      </c>
      <c r="DG495">
        <v>24.4037259259259</v>
      </c>
      <c r="DH495">
        <v>500.030962962963</v>
      </c>
      <c r="DI495">
        <v>90.3627111111111</v>
      </c>
      <c r="DJ495">
        <v>0.0468864666666667</v>
      </c>
      <c r="DK495">
        <v>27.3699518518519</v>
      </c>
      <c r="DL495">
        <v>27.6107555555556</v>
      </c>
      <c r="DM495">
        <v>999.9</v>
      </c>
      <c r="DN495">
        <v>0</v>
      </c>
      <c r="DO495">
        <v>0</v>
      </c>
      <c r="DP495">
        <v>9989.25925925926</v>
      </c>
      <c r="DQ495">
        <v>0</v>
      </c>
      <c r="DR495">
        <v>18.0938</v>
      </c>
      <c r="DS495">
        <v>-72.7859407407407</v>
      </c>
      <c r="DT495">
        <v>1517.37037037037</v>
      </c>
      <c r="DU495">
        <v>1581.22740740741</v>
      </c>
      <c r="DV495">
        <v>6.65233444444444</v>
      </c>
      <c r="DW495">
        <v>1552.3537037037</v>
      </c>
      <c r="DX495">
        <v>18.2607407407407</v>
      </c>
      <c r="DY495">
        <v>2.25121407407407</v>
      </c>
      <c r="DZ495">
        <v>1.65009111111111</v>
      </c>
      <c r="EA495">
        <v>19.3314925925926</v>
      </c>
      <c r="EB495">
        <v>14.4347</v>
      </c>
      <c r="EC495">
        <v>2000.01777777778</v>
      </c>
      <c r="ED495">
        <v>0.979998666666667</v>
      </c>
      <c r="EE495">
        <v>0.0200015592592593</v>
      </c>
      <c r="EF495">
        <v>0</v>
      </c>
      <c r="EG495">
        <v>812.402518518519</v>
      </c>
      <c r="EH495">
        <v>5.00063</v>
      </c>
      <c r="EI495">
        <v>16036.5666666667</v>
      </c>
      <c r="EJ495">
        <v>17257.0444444444</v>
      </c>
      <c r="EK495">
        <v>38.539037037037</v>
      </c>
      <c r="EL495">
        <v>38.5736666666667</v>
      </c>
      <c r="EM495">
        <v>38.0091851851852</v>
      </c>
      <c r="EN495">
        <v>37.937</v>
      </c>
      <c r="EO495">
        <v>39.5137777777778</v>
      </c>
      <c r="EP495">
        <v>1955.11777777778</v>
      </c>
      <c r="EQ495">
        <v>39.9</v>
      </c>
      <c r="ER495">
        <v>0</v>
      </c>
      <c r="ES495">
        <v>1659030001.3</v>
      </c>
      <c r="ET495">
        <v>0</v>
      </c>
      <c r="EU495">
        <v>812.436923076923</v>
      </c>
      <c r="EV495">
        <v>-4.1262905999288</v>
      </c>
      <c r="EW495">
        <v>-74.9572650124531</v>
      </c>
      <c r="EX495">
        <v>16036.3961538462</v>
      </c>
      <c r="EY495">
        <v>15</v>
      </c>
      <c r="EZ495">
        <v>0</v>
      </c>
      <c r="FA495" t="s">
        <v>420</v>
      </c>
      <c r="FB495">
        <v>1657551626.5</v>
      </c>
      <c r="FC495">
        <v>1657551629</v>
      </c>
      <c r="FD495">
        <v>0</v>
      </c>
      <c r="FE495">
        <v>0.403</v>
      </c>
      <c r="FF495">
        <v>0.009</v>
      </c>
      <c r="FG495">
        <v>9.41</v>
      </c>
      <c r="FH495">
        <v>0.087</v>
      </c>
      <c r="FI495">
        <v>417</v>
      </c>
      <c r="FJ495">
        <v>17</v>
      </c>
      <c r="FK495">
        <v>1.61</v>
      </c>
      <c r="FL495">
        <v>0.59</v>
      </c>
      <c r="FM495">
        <v>-72.6458073170732</v>
      </c>
      <c r="FN495">
        <v>-3.95445365853669</v>
      </c>
      <c r="FO495">
        <v>0.740055109480646</v>
      </c>
      <c r="FP495">
        <v>0</v>
      </c>
      <c r="FQ495">
        <v>812.688441176471</v>
      </c>
      <c r="FR495">
        <v>-3.66864782341321</v>
      </c>
      <c r="FS495">
        <v>0.415768402102486</v>
      </c>
      <c r="FT495">
        <v>0</v>
      </c>
      <c r="FU495">
        <v>6.65005536585366</v>
      </c>
      <c r="FV495">
        <v>0.0198712891986146</v>
      </c>
      <c r="FW495">
        <v>0.0125884151344742</v>
      </c>
      <c r="FX495">
        <v>1</v>
      </c>
      <c r="FY495">
        <v>1</v>
      </c>
      <c r="FZ495">
        <v>3</v>
      </c>
      <c r="GA495" t="s">
        <v>421</v>
      </c>
      <c r="GB495">
        <v>2.97331</v>
      </c>
      <c r="GC495">
        <v>2.70117</v>
      </c>
      <c r="GD495">
        <v>0.214119</v>
      </c>
      <c r="GE495">
        <v>0.220823</v>
      </c>
      <c r="GF495">
        <v>0.105725</v>
      </c>
      <c r="GG495">
        <v>0.0861931</v>
      </c>
      <c r="GH495">
        <v>30597.7</v>
      </c>
      <c r="GI495">
        <v>33169.3</v>
      </c>
      <c r="GJ495">
        <v>35280.3</v>
      </c>
      <c r="GK495">
        <v>38606.3</v>
      </c>
      <c r="GL495">
        <v>44734.3</v>
      </c>
      <c r="GM495">
        <v>50956.6</v>
      </c>
      <c r="GN495">
        <v>55151</v>
      </c>
      <c r="GO495">
        <v>61923.7</v>
      </c>
      <c r="GP495">
        <v>1.9878</v>
      </c>
      <c r="GQ495">
        <v>1.847</v>
      </c>
      <c r="GR495">
        <v>0.144094</v>
      </c>
      <c r="GS495">
        <v>0</v>
      </c>
      <c r="GT495">
        <v>25.2927</v>
      </c>
      <c r="GU495">
        <v>999.9</v>
      </c>
      <c r="GV495">
        <v>54.535</v>
      </c>
      <c r="GW495">
        <v>29.275</v>
      </c>
      <c r="GX495">
        <v>24.6644</v>
      </c>
      <c r="GY495">
        <v>56.1255</v>
      </c>
      <c r="GZ495">
        <v>43.4415</v>
      </c>
      <c r="HA495">
        <v>1</v>
      </c>
      <c r="HB495">
        <v>-0.0349797</v>
      </c>
      <c r="HC495">
        <v>0.178431</v>
      </c>
      <c r="HD495">
        <v>20.113</v>
      </c>
      <c r="HE495">
        <v>5.19453</v>
      </c>
      <c r="HF495">
        <v>12.004</v>
      </c>
      <c r="HG495">
        <v>4.9748</v>
      </c>
      <c r="HH495">
        <v>3.2932</v>
      </c>
      <c r="HI495">
        <v>9999</v>
      </c>
      <c r="HJ495">
        <v>9999</v>
      </c>
      <c r="HK495">
        <v>9999</v>
      </c>
      <c r="HL495">
        <v>629.4</v>
      </c>
      <c r="HM495">
        <v>1.86316</v>
      </c>
      <c r="HN495">
        <v>1.86801</v>
      </c>
      <c r="HO495">
        <v>1.86783</v>
      </c>
      <c r="HP495">
        <v>1.86899</v>
      </c>
      <c r="HQ495">
        <v>1.86981</v>
      </c>
      <c r="HR495">
        <v>1.86587</v>
      </c>
      <c r="HS495">
        <v>1.86691</v>
      </c>
      <c r="HT495">
        <v>1.86829</v>
      </c>
      <c r="HU495">
        <v>5</v>
      </c>
      <c r="HV495">
        <v>0</v>
      </c>
      <c r="HW495">
        <v>0</v>
      </c>
      <c r="HX495">
        <v>0</v>
      </c>
      <c r="HY495" t="s">
        <v>422</v>
      </c>
      <c r="HZ495" t="s">
        <v>423</v>
      </c>
      <c r="IA495" t="s">
        <v>424</v>
      </c>
      <c r="IB495" t="s">
        <v>424</v>
      </c>
      <c r="IC495" t="s">
        <v>424</v>
      </c>
      <c r="ID495" t="s">
        <v>424</v>
      </c>
      <c r="IE495">
        <v>0</v>
      </c>
      <c r="IF495">
        <v>100</v>
      </c>
      <c r="IG495">
        <v>100</v>
      </c>
      <c r="IH495">
        <v>12.44</v>
      </c>
      <c r="II495">
        <v>0.5088</v>
      </c>
      <c r="IJ495">
        <v>4.02706509432224</v>
      </c>
      <c r="IK495">
        <v>0.00601174518973114</v>
      </c>
      <c r="IL495">
        <v>2.77886958061485e-07</v>
      </c>
      <c r="IM495">
        <v>-3.54636231360687e-10</v>
      </c>
      <c r="IN495">
        <v>-0.0404303883988718</v>
      </c>
      <c r="IO495">
        <v>-0.0177815531441476</v>
      </c>
      <c r="IP495">
        <v>0.00205572605671414</v>
      </c>
      <c r="IQ495">
        <v>-1.65519735432211e-05</v>
      </c>
      <c r="IR495">
        <v>-4</v>
      </c>
      <c r="IS495">
        <v>1848</v>
      </c>
      <c r="IT495">
        <v>1</v>
      </c>
      <c r="IU495">
        <v>25</v>
      </c>
      <c r="IV495">
        <v>24639.6</v>
      </c>
      <c r="IW495">
        <v>24639.6</v>
      </c>
      <c r="IX495">
        <v>2.97974</v>
      </c>
      <c r="IY495">
        <v>2.58789</v>
      </c>
      <c r="IZ495">
        <v>1.54785</v>
      </c>
      <c r="JA495">
        <v>2.30347</v>
      </c>
      <c r="JB495">
        <v>1.34644</v>
      </c>
      <c r="JC495">
        <v>2.41943</v>
      </c>
      <c r="JD495">
        <v>33.6029</v>
      </c>
      <c r="JE495">
        <v>24.2188</v>
      </c>
      <c r="JF495">
        <v>18</v>
      </c>
      <c r="JG495">
        <v>502.746</v>
      </c>
      <c r="JH495">
        <v>411.827</v>
      </c>
      <c r="JI495">
        <v>24.9997</v>
      </c>
      <c r="JJ495">
        <v>26.7568</v>
      </c>
      <c r="JK495">
        <v>30.0002</v>
      </c>
      <c r="JL495">
        <v>26.6883</v>
      </c>
      <c r="JM495">
        <v>26.6287</v>
      </c>
      <c r="JN495">
        <v>59.7123</v>
      </c>
      <c r="JO495">
        <v>31.6988</v>
      </c>
      <c r="JP495">
        <v>68.4546</v>
      </c>
      <c r="JQ495">
        <v>25</v>
      </c>
      <c r="JR495">
        <v>1592.26</v>
      </c>
      <c r="JS495">
        <v>18.3809</v>
      </c>
      <c r="JT495">
        <v>102.305</v>
      </c>
      <c r="JU495">
        <v>103.073</v>
      </c>
    </row>
    <row r="496" spans="1:281">
      <c r="A496">
        <v>480</v>
      </c>
      <c r="B496">
        <v>1659030007.1</v>
      </c>
      <c r="C496">
        <v>6324</v>
      </c>
      <c r="D496" t="s">
        <v>1388</v>
      </c>
      <c r="E496" t="s">
        <v>1389</v>
      </c>
      <c r="F496">
        <v>5</v>
      </c>
      <c r="G496" t="s">
        <v>1199</v>
      </c>
      <c r="H496" t="s">
        <v>417</v>
      </c>
      <c r="I496">
        <v>1659029999.33214</v>
      </c>
      <c r="J496">
        <f>(K496)/1000</f>
        <v>0</v>
      </c>
      <c r="K496">
        <f>IF(CZ496, AN496, AH496)</f>
        <v>0</v>
      </c>
      <c r="L496">
        <f>IF(CZ496, AI496, AG496)</f>
        <v>0</v>
      </c>
      <c r="M496">
        <f>DB496 - IF(AU496&gt;1, L496*CV496*100.0/(AW496*DP496), 0)</f>
        <v>0</v>
      </c>
      <c r="N496">
        <f>((T496-J496/2)*M496-L496)/(T496+J496/2)</f>
        <v>0</v>
      </c>
      <c r="O496">
        <f>N496*(DI496+DJ496)/1000.0</f>
        <v>0</v>
      </c>
      <c r="P496">
        <f>(DB496 - IF(AU496&gt;1, L496*CV496*100.0/(AW496*DP496), 0))*(DI496+DJ496)/1000.0</f>
        <v>0</v>
      </c>
      <c r="Q496">
        <f>2.0/((1/S496-1/R496)+SIGN(S496)*SQRT((1/S496-1/R496)*(1/S496-1/R496) + 4*CW496/((CW496+1)*(CW496+1))*(2*1/S496*1/R496-1/R496*1/R496)))</f>
        <v>0</v>
      </c>
      <c r="R496">
        <f>IF(LEFT(CX496,1)&lt;&gt;"0",IF(LEFT(CX496,1)="1",3.0,CY496),$D$5+$E$5*(DP496*DI496/($K$5*1000))+$F$5*(DP496*DI496/($K$5*1000))*MAX(MIN(CV496,$J$5),$I$5)*MAX(MIN(CV496,$J$5),$I$5)+$G$5*MAX(MIN(CV496,$J$5),$I$5)*(DP496*DI496/($K$5*1000))+$H$5*(DP496*DI496/($K$5*1000))*(DP496*DI496/($K$5*1000)))</f>
        <v>0</v>
      </c>
      <c r="S496">
        <f>J496*(1000-(1000*0.61365*exp(17.502*W496/(240.97+W496))/(DI496+DJ496)+DD496)/2)/(1000*0.61365*exp(17.502*W496/(240.97+W496))/(DI496+DJ496)-DD496)</f>
        <v>0</v>
      </c>
      <c r="T496">
        <f>1/((CW496+1)/(Q496/1.6)+1/(R496/1.37)) + CW496/((CW496+1)/(Q496/1.6) + CW496/(R496/1.37))</f>
        <v>0</v>
      </c>
      <c r="U496">
        <f>(CR496*CU496)</f>
        <v>0</v>
      </c>
      <c r="V496">
        <f>(DK496+(U496+2*0.95*5.67E-8*(((DK496+$B$7)+273)^4-(DK496+273)^4)-44100*J496)/(1.84*29.3*R496+8*0.95*5.67E-8*(DK496+273)^3))</f>
        <v>0</v>
      </c>
      <c r="W496">
        <f>($C$7*DL496+$D$7*DM496+$E$7*V496)</f>
        <v>0</v>
      </c>
      <c r="X496">
        <f>0.61365*exp(17.502*W496/(240.97+W496))</f>
        <v>0</v>
      </c>
      <c r="Y496">
        <f>(Z496/AA496*100)</f>
        <v>0</v>
      </c>
      <c r="Z496">
        <f>DD496*(DI496+DJ496)/1000</f>
        <v>0</v>
      </c>
      <c r="AA496">
        <f>0.61365*exp(17.502*DK496/(240.97+DK496))</f>
        <v>0</v>
      </c>
      <c r="AB496">
        <f>(X496-DD496*(DI496+DJ496)/1000)</f>
        <v>0</v>
      </c>
      <c r="AC496">
        <f>(-J496*44100)</f>
        <v>0</v>
      </c>
      <c r="AD496">
        <f>2*29.3*R496*0.92*(DK496-W496)</f>
        <v>0</v>
      </c>
      <c r="AE496">
        <f>2*0.95*5.67E-8*(((DK496+$B$7)+273)^4-(W496+273)^4)</f>
        <v>0</v>
      </c>
      <c r="AF496">
        <f>U496+AE496+AC496+AD496</f>
        <v>0</v>
      </c>
      <c r="AG496">
        <f>DH496*AU496*(DC496-DB496*(1000-AU496*DE496)/(1000-AU496*DD496))/(100*CV496)</f>
        <v>0</v>
      </c>
      <c r="AH496">
        <f>1000*DH496*AU496*(DD496-DE496)/(100*CV496*(1000-AU496*DD496))</f>
        <v>0</v>
      </c>
      <c r="AI496">
        <f>(AJ496 - AK496 - DI496*1E3/(8.314*(DK496+273.15)) * AM496/DH496 * AL496) * DH496/(100*CV496) * (1000 - DE496)/1000</f>
        <v>0</v>
      </c>
      <c r="AJ496">
        <v>1614.73245160495</v>
      </c>
      <c r="AK496">
        <v>1558.38193939394</v>
      </c>
      <c r="AL496">
        <v>3.48092707418122</v>
      </c>
      <c r="AM496">
        <v>66.0504921813524</v>
      </c>
      <c r="AN496">
        <f>(AP496 - AO496 + DI496*1E3/(8.314*(DK496+273.15)) * AR496/DH496 * AQ496) * DH496/(100*CV496) * 1000/(1000 - AP496)</f>
        <v>0</v>
      </c>
      <c r="AO496">
        <v>18.3096378741126</v>
      </c>
      <c r="AP496">
        <v>24.9143622377623</v>
      </c>
      <c r="AQ496">
        <v>0.000371878787882274</v>
      </c>
      <c r="AR496">
        <v>92.47</v>
      </c>
      <c r="AS496">
        <v>0</v>
      </c>
      <c r="AT496">
        <v>0</v>
      </c>
      <c r="AU496">
        <f>IF(AS496*$H$13&gt;=AW496,1.0,(AW496/(AW496-AS496*$H$13)))</f>
        <v>0</v>
      </c>
      <c r="AV496">
        <f>(AU496-1)*100</f>
        <v>0</v>
      </c>
      <c r="AW496">
        <f>MAX(0,($B$13+$C$13*DP496)/(1+$D$13*DP496)*DI496/(DK496+273)*$E$13)</f>
        <v>0</v>
      </c>
      <c r="AX496" t="s">
        <v>418</v>
      </c>
      <c r="AY496" t="s">
        <v>418</v>
      </c>
      <c r="AZ496">
        <v>0</v>
      </c>
      <c r="BA496">
        <v>0</v>
      </c>
      <c r="BB496">
        <f>1-AZ496/BA496</f>
        <v>0</v>
      </c>
      <c r="BC496">
        <v>0</v>
      </c>
      <c r="BD496" t="s">
        <v>418</v>
      </c>
      <c r="BE496" t="s">
        <v>418</v>
      </c>
      <c r="BF496">
        <v>0</v>
      </c>
      <c r="BG496">
        <v>0</v>
      </c>
      <c r="BH496">
        <f>1-BF496/BG496</f>
        <v>0</v>
      </c>
      <c r="BI496">
        <v>0.5</v>
      </c>
      <c r="BJ496">
        <f>CS496</f>
        <v>0</v>
      </c>
      <c r="BK496">
        <f>L496</f>
        <v>0</v>
      </c>
      <c r="BL496">
        <f>BH496*BI496*BJ496</f>
        <v>0</v>
      </c>
      <c r="BM496">
        <f>(BK496-BC496)/BJ496</f>
        <v>0</v>
      </c>
      <c r="BN496">
        <f>(BA496-BG496)/BG496</f>
        <v>0</v>
      </c>
      <c r="BO496">
        <f>AZ496/(BB496+AZ496/BG496)</f>
        <v>0</v>
      </c>
      <c r="BP496" t="s">
        <v>418</v>
      </c>
      <c r="BQ496">
        <v>0</v>
      </c>
      <c r="BR496">
        <f>IF(BQ496&lt;&gt;0, BQ496, BO496)</f>
        <v>0</v>
      </c>
      <c r="BS496">
        <f>1-BR496/BG496</f>
        <v>0</v>
      </c>
      <c r="BT496">
        <f>(BG496-BF496)/(BG496-BR496)</f>
        <v>0</v>
      </c>
      <c r="BU496">
        <f>(BA496-BG496)/(BA496-BR496)</f>
        <v>0</v>
      </c>
      <c r="BV496">
        <f>(BG496-BF496)/(BG496-AZ496)</f>
        <v>0</v>
      </c>
      <c r="BW496">
        <f>(BA496-BG496)/(BA496-AZ496)</f>
        <v>0</v>
      </c>
      <c r="BX496">
        <f>(BT496*BR496/BF496)</f>
        <v>0</v>
      </c>
      <c r="BY496">
        <f>(1-BX496)</f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f>$B$11*DQ496+$C$11*DR496+$F$11*EC496*(1-EF496)</f>
        <v>0</v>
      </c>
      <c r="CS496">
        <f>CR496*CT496</f>
        <v>0</v>
      </c>
      <c r="CT496">
        <f>($B$11*$D$9+$C$11*$D$9+$F$11*((EP496+EH496)/MAX(EP496+EH496+EQ496, 0.1)*$I$9+EQ496/MAX(EP496+EH496+EQ496, 0.1)*$J$9))/($B$11+$C$11+$F$11)</f>
        <v>0</v>
      </c>
      <c r="CU496">
        <f>($B$11*$K$9+$C$11*$K$9+$F$11*((EP496+EH496)/MAX(EP496+EH496+EQ496, 0.1)*$P$9+EQ496/MAX(EP496+EH496+EQ496, 0.1)*$Q$9))/($B$11+$C$11+$F$11)</f>
        <v>0</v>
      </c>
      <c r="CV496">
        <v>6</v>
      </c>
      <c r="CW496">
        <v>0.5</v>
      </c>
      <c r="CX496" t="s">
        <v>419</v>
      </c>
      <c r="CY496">
        <v>2</v>
      </c>
      <c r="CZ496" t="b">
        <v>1</v>
      </c>
      <c r="DA496">
        <v>1659029999.33214</v>
      </c>
      <c r="DB496">
        <v>1495.23285714286</v>
      </c>
      <c r="DC496">
        <v>1568.28214285714</v>
      </c>
      <c r="DD496">
        <v>24.9060714285714</v>
      </c>
      <c r="DE496">
        <v>18.2757821428571</v>
      </c>
      <c r="DF496">
        <v>1482.8375</v>
      </c>
      <c r="DG496">
        <v>24.3970714285714</v>
      </c>
      <c r="DH496">
        <v>500.048714285714</v>
      </c>
      <c r="DI496">
        <v>90.3623392857143</v>
      </c>
      <c r="DJ496">
        <v>0.0467990285714286</v>
      </c>
      <c r="DK496">
        <v>27.3692821428571</v>
      </c>
      <c r="DL496">
        <v>27.6190892857143</v>
      </c>
      <c r="DM496">
        <v>999.9</v>
      </c>
      <c r="DN496">
        <v>0</v>
      </c>
      <c r="DO496">
        <v>0</v>
      </c>
      <c r="DP496">
        <v>10000.3571428571</v>
      </c>
      <c r="DQ496">
        <v>0</v>
      </c>
      <c r="DR496">
        <v>18.0622785714286</v>
      </c>
      <c r="DS496">
        <v>-73.0491571428572</v>
      </c>
      <c r="DT496">
        <v>1533.42571428571</v>
      </c>
      <c r="DU496">
        <v>1597.47785714286</v>
      </c>
      <c r="DV496">
        <v>6.630285</v>
      </c>
      <c r="DW496">
        <v>1568.28214285714</v>
      </c>
      <c r="DX496">
        <v>18.2757821428571</v>
      </c>
      <c r="DY496">
        <v>2.25057107142857</v>
      </c>
      <c r="DZ496">
        <v>1.65144285714286</v>
      </c>
      <c r="EA496">
        <v>19.3269071428571</v>
      </c>
      <c r="EB496">
        <v>14.4473642857143</v>
      </c>
      <c r="EC496">
        <v>2000.02535714286</v>
      </c>
      <c r="ED496">
        <v>0.979998285714286</v>
      </c>
      <c r="EE496">
        <v>0.0200019357142857</v>
      </c>
      <c r="EF496">
        <v>0</v>
      </c>
      <c r="EG496">
        <v>812.184607142857</v>
      </c>
      <c r="EH496">
        <v>5.00063</v>
      </c>
      <c r="EI496">
        <v>16030.7464285714</v>
      </c>
      <c r="EJ496">
        <v>17257.1071428571</v>
      </c>
      <c r="EK496">
        <v>38.5243571428571</v>
      </c>
      <c r="EL496">
        <v>38.57325</v>
      </c>
      <c r="EM496">
        <v>38.0044285714286</v>
      </c>
      <c r="EN496">
        <v>37.937</v>
      </c>
      <c r="EO496">
        <v>39.5066428571429</v>
      </c>
      <c r="EP496">
        <v>1955.12428571429</v>
      </c>
      <c r="EQ496">
        <v>39.9010714285714</v>
      </c>
      <c r="ER496">
        <v>0</v>
      </c>
      <c r="ES496">
        <v>1659030006.1</v>
      </c>
      <c r="ET496">
        <v>0</v>
      </c>
      <c r="EU496">
        <v>812.1735</v>
      </c>
      <c r="EV496">
        <v>-2.94259828423678</v>
      </c>
      <c r="EW496">
        <v>-71.7914529978555</v>
      </c>
      <c r="EX496">
        <v>16030.4115384615</v>
      </c>
      <c r="EY496">
        <v>15</v>
      </c>
      <c r="EZ496">
        <v>0</v>
      </c>
      <c r="FA496" t="s">
        <v>420</v>
      </c>
      <c r="FB496">
        <v>1657551626.5</v>
      </c>
      <c r="FC496">
        <v>1657551629</v>
      </c>
      <c r="FD496">
        <v>0</v>
      </c>
      <c r="FE496">
        <v>0.403</v>
      </c>
      <c r="FF496">
        <v>0.009</v>
      </c>
      <c r="FG496">
        <v>9.41</v>
      </c>
      <c r="FH496">
        <v>0.087</v>
      </c>
      <c r="FI496">
        <v>417</v>
      </c>
      <c r="FJ496">
        <v>17</v>
      </c>
      <c r="FK496">
        <v>1.61</v>
      </c>
      <c r="FL496">
        <v>0.59</v>
      </c>
      <c r="FM496">
        <v>-72.8910048780488</v>
      </c>
      <c r="FN496">
        <v>-1.2725728222996</v>
      </c>
      <c r="FO496">
        <v>0.612539877826271</v>
      </c>
      <c r="FP496">
        <v>0</v>
      </c>
      <c r="FQ496">
        <v>812.427676470588</v>
      </c>
      <c r="FR496">
        <v>-2.88851031331246</v>
      </c>
      <c r="FS496">
        <v>0.364255786064776</v>
      </c>
      <c r="FT496">
        <v>0</v>
      </c>
      <c r="FU496">
        <v>6.63997463414634</v>
      </c>
      <c r="FV496">
        <v>-0.199373310104534</v>
      </c>
      <c r="FW496">
        <v>0.0262902654800687</v>
      </c>
      <c r="FX496">
        <v>0</v>
      </c>
      <c r="FY496">
        <v>0</v>
      </c>
      <c r="FZ496">
        <v>3</v>
      </c>
      <c r="GA496" t="s">
        <v>427</v>
      </c>
      <c r="GB496">
        <v>2.97281</v>
      </c>
      <c r="GC496">
        <v>2.70041</v>
      </c>
      <c r="GD496">
        <v>0.215535</v>
      </c>
      <c r="GE496">
        <v>0.222315</v>
      </c>
      <c r="GF496">
        <v>0.105761</v>
      </c>
      <c r="GG496">
        <v>0.0862697</v>
      </c>
      <c r="GH496">
        <v>30542.3</v>
      </c>
      <c r="GI496">
        <v>33106.3</v>
      </c>
      <c r="GJ496">
        <v>35280.1</v>
      </c>
      <c r="GK496">
        <v>38606.8</v>
      </c>
      <c r="GL496">
        <v>44732.2</v>
      </c>
      <c r="GM496">
        <v>50952.9</v>
      </c>
      <c r="GN496">
        <v>55150.7</v>
      </c>
      <c r="GO496">
        <v>61924.4</v>
      </c>
      <c r="GP496">
        <v>1.9886</v>
      </c>
      <c r="GQ496">
        <v>1.8466</v>
      </c>
      <c r="GR496">
        <v>0.142902</v>
      </c>
      <c r="GS496">
        <v>0</v>
      </c>
      <c r="GT496">
        <v>25.2948</v>
      </c>
      <c r="GU496">
        <v>999.9</v>
      </c>
      <c r="GV496">
        <v>54.511</v>
      </c>
      <c r="GW496">
        <v>29.275</v>
      </c>
      <c r="GX496">
        <v>24.6517</v>
      </c>
      <c r="GY496">
        <v>56.3155</v>
      </c>
      <c r="GZ496">
        <v>43.0128</v>
      </c>
      <c r="HA496">
        <v>1</v>
      </c>
      <c r="HB496">
        <v>-0.0347764</v>
      </c>
      <c r="HC496">
        <v>0.178649</v>
      </c>
      <c r="HD496">
        <v>20.114</v>
      </c>
      <c r="HE496">
        <v>5.19932</v>
      </c>
      <c r="HF496">
        <v>12.004</v>
      </c>
      <c r="HG496">
        <v>4.9756</v>
      </c>
      <c r="HH496">
        <v>3.2938</v>
      </c>
      <c r="HI496">
        <v>9999</v>
      </c>
      <c r="HJ496">
        <v>9999</v>
      </c>
      <c r="HK496">
        <v>9999</v>
      </c>
      <c r="HL496">
        <v>629.4</v>
      </c>
      <c r="HM496">
        <v>1.86316</v>
      </c>
      <c r="HN496">
        <v>1.86804</v>
      </c>
      <c r="HO496">
        <v>1.86783</v>
      </c>
      <c r="HP496">
        <v>1.86893</v>
      </c>
      <c r="HQ496">
        <v>1.86981</v>
      </c>
      <c r="HR496">
        <v>1.86584</v>
      </c>
      <c r="HS496">
        <v>1.86691</v>
      </c>
      <c r="HT496">
        <v>1.86829</v>
      </c>
      <c r="HU496">
        <v>5</v>
      </c>
      <c r="HV496">
        <v>0</v>
      </c>
      <c r="HW496">
        <v>0</v>
      </c>
      <c r="HX496">
        <v>0</v>
      </c>
      <c r="HY496" t="s">
        <v>422</v>
      </c>
      <c r="HZ496" t="s">
        <v>423</v>
      </c>
      <c r="IA496" t="s">
        <v>424</v>
      </c>
      <c r="IB496" t="s">
        <v>424</v>
      </c>
      <c r="IC496" t="s">
        <v>424</v>
      </c>
      <c r="ID496" t="s">
        <v>424</v>
      </c>
      <c r="IE496">
        <v>0</v>
      </c>
      <c r="IF496">
        <v>100</v>
      </c>
      <c r="IG496">
        <v>100</v>
      </c>
      <c r="IH496">
        <v>12.51</v>
      </c>
      <c r="II496">
        <v>0.5093</v>
      </c>
      <c r="IJ496">
        <v>4.02706509432224</v>
      </c>
      <c r="IK496">
        <v>0.00601174518973114</v>
      </c>
      <c r="IL496">
        <v>2.77886958061485e-07</v>
      </c>
      <c r="IM496">
        <v>-3.54636231360687e-10</v>
      </c>
      <c r="IN496">
        <v>-0.0404303883988718</v>
      </c>
      <c r="IO496">
        <v>-0.0177815531441476</v>
      </c>
      <c r="IP496">
        <v>0.00205572605671414</v>
      </c>
      <c r="IQ496">
        <v>-1.65519735432211e-05</v>
      </c>
      <c r="IR496">
        <v>-4</v>
      </c>
      <c r="IS496">
        <v>1848</v>
      </c>
      <c r="IT496">
        <v>1</v>
      </c>
      <c r="IU496">
        <v>25</v>
      </c>
      <c r="IV496">
        <v>24639.7</v>
      </c>
      <c r="IW496">
        <v>24639.6</v>
      </c>
      <c r="IX496">
        <v>3.00659</v>
      </c>
      <c r="IY496">
        <v>2.59766</v>
      </c>
      <c r="IZ496">
        <v>1.54785</v>
      </c>
      <c r="JA496">
        <v>2.30347</v>
      </c>
      <c r="JB496">
        <v>1.34644</v>
      </c>
      <c r="JC496">
        <v>2.31445</v>
      </c>
      <c r="JD496">
        <v>33.6029</v>
      </c>
      <c r="JE496">
        <v>24.2101</v>
      </c>
      <c r="JF496">
        <v>18</v>
      </c>
      <c r="JG496">
        <v>503.277</v>
      </c>
      <c r="JH496">
        <v>411.601</v>
      </c>
      <c r="JI496">
        <v>24.9999</v>
      </c>
      <c r="JJ496">
        <v>26.7568</v>
      </c>
      <c r="JK496">
        <v>30.0003</v>
      </c>
      <c r="JL496">
        <v>26.6883</v>
      </c>
      <c r="JM496">
        <v>26.6287</v>
      </c>
      <c r="JN496">
        <v>60.1846</v>
      </c>
      <c r="JO496">
        <v>31.6988</v>
      </c>
      <c r="JP496">
        <v>68.0797</v>
      </c>
      <c r="JQ496">
        <v>25</v>
      </c>
      <c r="JR496">
        <v>1605.83</v>
      </c>
      <c r="JS496">
        <v>18.3769</v>
      </c>
      <c r="JT496">
        <v>102.305</v>
      </c>
      <c r="JU496">
        <v>103.074</v>
      </c>
    </row>
    <row r="497" spans="1:281">
      <c r="A497">
        <v>481</v>
      </c>
      <c r="B497">
        <v>1659030012.1</v>
      </c>
      <c r="C497">
        <v>6329</v>
      </c>
      <c r="D497" t="s">
        <v>1390</v>
      </c>
      <c r="E497" t="s">
        <v>1391</v>
      </c>
      <c r="F497">
        <v>5</v>
      </c>
      <c r="G497" t="s">
        <v>1199</v>
      </c>
      <c r="H497" t="s">
        <v>417</v>
      </c>
      <c r="I497">
        <v>1659030004.6</v>
      </c>
      <c r="J497">
        <f>(K497)/1000</f>
        <v>0</v>
      </c>
      <c r="K497">
        <f>IF(CZ497, AN497, AH497)</f>
        <v>0</v>
      </c>
      <c r="L497">
        <f>IF(CZ497, AI497, AG497)</f>
        <v>0</v>
      </c>
      <c r="M497">
        <f>DB497 - IF(AU497&gt;1, L497*CV497*100.0/(AW497*DP497), 0)</f>
        <v>0</v>
      </c>
      <c r="N497">
        <f>((T497-J497/2)*M497-L497)/(T497+J497/2)</f>
        <v>0</v>
      </c>
      <c r="O497">
        <f>N497*(DI497+DJ497)/1000.0</f>
        <v>0</v>
      </c>
      <c r="P497">
        <f>(DB497 - IF(AU497&gt;1, L497*CV497*100.0/(AW497*DP497), 0))*(DI497+DJ497)/1000.0</f>
        <v>0</v>
      </c>
      <c r="Q497">
        <f>2.0/((1/S497-1/R497)+SIGN(S497)*SQRT((1/S497-1/R497)*(1/S497-1/R497) + 4*CW497/((CW497+1)*(CW497+1))*(2*1/S497*1/R497-1/R497*1/R497)))</f>
        <v>0</v>
      </c>
      <c r="R497">
        <f>IF(LEFT(CX497,1)&lt;&gt;"0",IF(LEFT(CX497,1)="1",3.0,CY497),$D$5+$E$5*(DP497*DI497/($K$5*1000))+$F$5*(DP497*DI497/($K$5*1000))*MAX(MIN(CV497,$J$5),$I$5)*MAX(MIN(CV497,$J$5),$I$5)+$G$5*MAX(MIN(CV497,$J$5),$I$5)*(DP497*DI497/($K$5*1000))+$H$5*(DP497*DI497/($K$5*1000))*(DP497*DI497/($K$5*1000)))</f>
        <v>0</v>
      </c>
      <c r="S497">
        <f>J497*(1000-(1000*0.61365*exp(17.502*W497/(240.97+W497))/(DI497+DJ497)+DD497)/2)/(1000*0.61365*exp(17.502*W497/(240.97+W497))/(DI497+DJ497)-DD497)</f>
        <v>0</v>
      </c>
      <c r="T497">
        <f>1/((CW497+1)/(Q497/1.6)+1/(R497/1.37)) + CW497/((CW497+1)/(Q497/1.6) + CW497/(R497/1.37))</f>
        <v>0</v>
      </c>
      <c r="U497">
        <f>(CR497*CU497)</f>
        <v>0</v>
      </c>
      <c r="V497">
        <f>(DK497+(U497+2*0.95*5.67E-8*(((DK497+$B$7)+273)^4-(DK497+273)^4)-44100*J497)/(1.84*29.3*R497+8*0.95*5.67E-8*(DK497+273)^3))</f>
        <v>0</v>
      </c>
      <c r="W497">
        <f>($C$7*DL497+$D$7*DM497+$E$7*V497)</f>
        <v>0</v>
      </c>
      <c r="X497">
        <f>0.61365*exp(17.502*W497/(240.97+W497))</f>
        <v>0</v>
      </c>
      <c r="Y497">
        <f>(Z497/AA497*100)</f>
        <v>0</v>
      </c>
      <c r="Z497">
        <f>DD497*(DI497+DJ497)/1000</f>
        <v>0</v>
      </c>
      <c r="AA497">
        <f>0.61365*exp(17.502*DK497/(240.97+DK497))</f>
        <v>0</v>
      </c>
      <c r="AB497">
        <f>(X497-DD497*(DI497+DJ497)/1000)</f>
        <v>0</v>
      </c>
      <c r="AC497">
        <f>(-J497*44100)</f>
        <v>0</v>
      </c>
      <c r="AD497">
        <f>2*29.3*R497*0.92*(DK497-W497)</f>
        <v>0</v>
      </c>
      <c r="AE497">
        <f>2*0.95*5.67E-8*(((DK497+$B$7)+273)^4-(W497+273)^4)</f>
        <v>0</v>
      </c>
      <c r="AF497">
        <f>U497+AE497+AC497+AD497</f>
        <v>0</v>
      </c>
      <c r="AG497">
        <f>DH497*AU497*(DC497-DB497*(1000-AU497*DE497)/(1000-AU497*DD497))/(100*CV497)</f>
        <v>0</v>
      </c>
      <c r="AH497">
        <f>1000*DH497*AU497*(DD497-DE497)/(100*CV497*(1000-AU497*DD497))</f>
        <v>0</v>
      </c>
      <c r="AI497">
        <f>(AJ497 - AK497 - DI497*1E3/(8.314*(DK497+273.15)) * AM497/DH497 * AL497) * DH497/(100*CV497) * (1000 - DE497)/1000</f>
        <v>0</v>
      </c>
      <c r="AJ497">
        <v>1632.13312959263</v>
      </c>
      <c r="AK497">
        <v>1575.79539393939</v>
      </c>
      <c r="AL497">
        <v>3.46442015319733</v>
      </c>
      <c r="AM497">
        <v>66.0504921813524</v>
      </c>
      <c r="AN497">
        <f>(AP497 - AO497 + DI497*1E3/(8.314*(DK497+273.15)) * AR497/DH497 * AQ497) * DH497/(100*CV497) * 1000/(1000 - AP497)</f>
        <v>0</v>
      </c>
      <c r="AO497">
        <v>18.3055555458875</v>
      </c>
      <c r="AP497">
        <v>24.9165846153846</v>
      </c>
      <c r="AQ497">
        <v>-0.00025169023568229</v>
      </c>
      <c r="AR497">
        <v>92.47</v>
      </c>
      <c r="AS497">
        <v>0</v>
      </c>
      <c r="AT497">
        <v>0</v>
      </c>
      <c r="AU497">
        <f>IF(AS497*$H$13&gt;=AW497,1.0,(AW497/(AW497-AS497*$H$13)))</f>
        <v>0</v>
      </c>
      <c r="AV497">
        <f>(AU497-1)*100</f>
        <v>0</v>
      </c>
      <c r="AW497">
        <f>MAX(0,($B$13+$C$13*DP497)/(1+$D$13*DP497)*DI497/(DK497+273)*$E$13)</f>
        <v>0</v>
      </c>
      <c r="AX497" t="s">
        <v>418</v>
      </c>
      <c r="AY497" t="s">
        <v>418</v>
      </c>
      <c r="AZ497">
        <v>0</v>
      </c>
      <c r="BA497">
        <v>0</v>
      </c>
      <c r="BB497">
        <f>1-AZ497/BA497</f>
        <v>0</v>
      </c>
      <c r="BC497">
        <v>0</v>
      </c>
      <c r="BD497" t="s">
        <v>418</v>
      </c>
      <c r="BE497" t="s">
        <v>418</v>
      </c>
      <c r="BF497">
        <v>0</v>
      </c>
      <c r="BG497">
        <v>0</v>
      </c>
      <c r="BH497">
        <f>1-BF497/BG497</f>
        <v>0</v>
      </c>
      <c r="BI497">
        <v>0.5</v>
      </c>
      <c r="BJ497">
        <f>CS497</f>
        <v>0</v>
      </c>
      <c r="BK497">
        <f>L497</f>
        <v>0</v>
      </c>
      <c r="BL497">
        <f>BH497*BI497*BJ497</f>
        <v>0</v>
      </c>
      <c r="BM497">
        <f>(BK497-BC497)/BJ497</f>
        <v>0</v>
      </c>
      <c r="BN497">
        <f>(BA497-BG497)/BG497</f>
        <v>0</v>
      </c>
      <c r="BO497">
        <f>AZ497/(BB497+AZ497/BG497)</f>
        <v>0</v>
      </c>
      <c r="BP497" t="s">
        <v>418</v>
      </c>
      <c r="BQ497">
        <v>0</v>
      </c>
      <c r="BR497">
        <f>IF(BQ497&lt;&gt;0, BQ497, BO497)</f>
        <v>0</v>
      </c>
      <c r="BS497">
        <f>1-BR497/BG497</f>
        <v>0</v>
      </c>
      <c r="BT497">
        <f>(BG497-BF497)/(BG497-BR497)</f>
        <v>0</v>
      </c>
      <c r="BU497">
        <f>(BA497-BG497)/(BA497-BR497)</f>
        <v>0</v>
      </c>
      <c r="BV497">
        <f>(BG497-BF497)/(BG497-AZ497)</f>
        <v>0</v>
      </c>
      <c r="BW497">
        <f>(BA497-BG497)/(BA497-AZ497)</f>
        <v>0</v>
      </c>
      <c r="BX497">
        <f>(BT497*BR497/BF497)</f>
        <v>0</v>
      </c>
      <c r="BY497">
        <f>(1-BX497)</f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f>$B$11*DQ497+$C$11*DR497+$F$11*EC497*(1-EF497)</f>
        <v>0</v>
      </c>
      <c r="CS497">
        <f>CR497*CT497</f>
        <v>0</v>
      </c>
      <c r="CT497">
        <f>($B$11*$D$9+$C$11*$D$9+$F$11*((EP497+EH497)/MAX(EP497+EH497+EQ497, 0.1)*$I$9+EQ497/MAX(EP497+EH497+EQ497, 0.1)*$J$9))/($B$11+$C$11+$F$11)</f>
        <v>0</v>
      </c>
      <c r="CU497">
        <f>($B$11*$K$9+$C$11*$K$9+$F$11*((EP497+EH497)/MAX(EP497+EH497+EQ497, 0.1)*$P$9+EQ497/MAX(EP497+EH497+EQ497, 0.1)*$Q$9))/($B$11+$C$11+$F$11)</f>
        <v>0</v>
      </c>
      <c r="CV497">
        <v>6</v>
      </c>
      <c r="CW497">
        <v>0.5</v>
      </c>
      <c r="CX497" t="s">
        <v>419</v>
      </c>
      <c r="CY497">
        <v>2</v>
      </c>
      <c r="CZ497" t="b">
        <v>1</v>
      </c>
      <c r="DA497">
        <v>1659030004.6</v>
      </c>
      <c r="DB497">
        <v>1512.92962962963</v>
      </c>
      <c r="DC497">
        <v>1586.01222222222</v>
      </c>
      <c r="DD497">
        <v>24.9065333333333</v>
      </c>
      <c r="DE497">
        <v>18.2914925925926</v>
      </c>
      <c r="DF497">
        <v>1500.45555555556</v>
      </c>
      <c r="DG497">
        <v>24.3975148148148</v>
      </c>
      <c r="DH497">
        <v>500.073259259259</v>
      </c>
      <c r="DI497">
        <v>90.3623333333333</v>
      </c>
      <c r="DJ497">
        <v>0.0467473962962963</v>
      </c>
      <c r="DK497">
        <v>27.3689444444444</v>
      </c>
      <c r="DL497">
        <v>27.6279555555556</v>
      </c>
      <c r="DM497">
        <v>999.9</v>
      </c>
      <c r="DN497">
        <v>0</v>
      </c>
      <c r="DO497">
        <v>0</v>
      </c>
      <c r="DP497">
        <v>10001.6666666667</v>
      </c>
      <c r="DQ497">
        <v>0</v>
      </c>
      <c r="DR497">
        <v>18.0214814814815</v>
      </c>
      <c r="DS497">
        <v>-73.082337037037</v>
      </c>
      <c r="DT497">
        <v>1551.57481481481</v>
      </c>
      <c r="DU497">
        <v>1615.56333333333</v>
      </c>
      <c r="DV497">
        <v>6.61504407407407</v>
      </c>
      <c r="DW497">
        <v>1586.01222222222</v>
      </c>
      <c r="DX497">
        <v>18.2914925925926</v>
      </c>
      <c r="DY497">
        <v>2.25061222222222</v>
      </c>
      <c r="DZ497">
        <v>1.65286185185185</v>
      </c>
      <c r="EA497">
        <v>19.3271962962963</v>
      </c>
      <c r="EB497">
        <v>14.4606481481481</v>
      </c>
      <c r="EC497">
        <v>2000.02259259259</v>
      </c>
      <c r="ED497">
        <v>0.979998</v>
      </c>
      <c r="EE497">
        <v>0.0200022111111111</v>
      </c>
      <c r="EF497">
        <v>0</v>
      </c>
      <c r="EG497">
        <v>811.877592592593</v>
      </c>
      <c r="EH497">
        <v>5.00063</v>
      </c>
      <c r="EI497">
        <v>16024.1407407407</v>
      </c>
      <c r="EJ497">
        <v>17257.0888888889</v>
      </c>
      <c r="EK497">
        <v>38.5137777777778</v>
      </c>
      <c r="EL497">
        <v>38.5736666666667</v>
      </c>
      <c r="EM497">
        <v>38.0114814814815</v>
      </c>
      <c r="EN497">
        <v>37.937</v>
      </c>
      <c r="EO497">
        <v>39.5114814814815</v>
      </c>
      <c r="EP497">
        <v>1955.12111111111</v>
      </c>
      <c r="EQ497">
        <v>39.9014814814815</v>
      </c>
      <c r="ER497">
        <v>0</v>
      </c>
      <c r="ES497">
        <v>1659030010.9</v>
      </c>
      <c r="ET497">
        <v>0</v>
      </c>
      <c r="EU497">
        <v>811.881115384615</v>
      </c>
      <c r="EV497">
        <v>-4.01452991362804</v>
      </c>
      <c r="EW497">
        <v>-75.2683760320058</v>
      </c>
      <c r="EX497">
        <v>16024.3615384615</v>
      </c>
      <c r="EY497">
        <v>15</v>
      </c>
      <c r="EZ497">
        <v>0</v>
      </c>
      <c r="FA497" t="s">
        <v>420</v>
      </c>
      <c r="FB497">
        <v>1657551626.5</v>
      </c>
      <c r="FC497">
        <v>1657551629</v>
      </c>
      <c r="FD497">
        <v>0</v>
      </c>
      <c r="FE497">
        <v>0.403</v>
      </c>
      <c r="FF497">
        <v>0.009</v>
      </c>
      <c r="FG497">
        <v>9.41</v>
      </c>
      <c r="FH497">
        <v>0.087</v>
      </c>
      <c r="FI497">
        <v>417</v>
      </c>
      <c r="FJ497">
        <v>17</v>
      </c>
      <c r="FK497">
        <v>1.61</v>
      </c>
      <c r="FL497">
        <v>0.59</v>
      </c>
      <c r="FM497">
        <v>-73.0088902439024</v>
      </c>
      <c r="FN497">
        <v>-2.59139372822315</v>
      </c>
      <c r="FO497">
        <v>0.636541858376803</v>
      </c>
      <c r="FP497">
        <v>0</v>
      </c>
      <c r="FQ497">
        <v>812.100911764706</v>
      </c>
      <c r="FR497">
        <v>-3.6670588243836</v>
      </c>
      <c r="FS497">
        <v>0.433235730401924</v>
      </c>
      <c r="FT497">
        <v>0</v>
      </c>
      <c r="FU497">
        <v>6.62912097560976</v>
      </c>
      <c r="FV497">
        <v>-0.238387735191629</v>
      </c>
      <c r="FW497">
        <v>0.0282377858598669</v>
      </c>
      <c r="FX497">
        <v>0</v>
      </c>
      <c r="FY497">
        <v>0</v>
      </c>
      <c r="FZ497">
        <v>3</v>
      </c>
      <c r="GA497" t="s">
        <v>427</v>
      </c>
      <c r="GB497">
        <v>2.9724</v>
      </c>
      <c r="GC497">
        <v>2.70003</v>
      </c>
      <c r="GD497">
        <v>0.21695</v>
      </c>
      <c r="GE497">
        <v>0.223585</v>
      </c>
      <c r="GF497">
        <v>0.105755</v>
      </c>
      <c r="GG497">
        <v>0.0861376</v>
      </c>
      <c r="GH497">
        <v>30487</v>
      </c>
      <c r="GI497">
        <v>33051.7</v>
      </c>
      <c r="GJ497">
        <v>35279.7</v>
      </c>
      <c r="GK497">
        <v>38606.1</v>
      </c>
      <c r="GL497">
        <v>44732.3</v>
      </c>
      <c r="GM497">
        <v>50959.9</v>
      </c>
      <c r="GN497">
        <v>55150.3</v>
      </c>
      <c r="GO497">
        <v>61923.9</v>
      </c>
      <c r="GP497">
        <v>1.9868</v>
      </c>
      <c r="GQ497">
        <v>1.8476</v>
      </c>
      <c r="GR497">
        <v>0.143945</v>
      </c>
      <c r="GS497">
        <v>0</v>
      </c>
      <c r="GT497">
        <v>25.299</v>
      </c>
      <c r="GU497">
        <v>999.9</v>
      </c>
      <c r="GV497">
        <v>54.487</v>
      </c>
      <c r="GW497">
        <v>29.275</v>
      </c>
      <c r="GX497">
        <v>24.6372</v>
      </c>
      <c r="GY497">
        <v>56.4155</v>
      </c>
      <c r="GZ497">
        <v>43.3213</v>
      </c>
      <c r="HA497">
        <v>1</v>
      </c>
      <c r="HB497">
        <v>-0.0347561</v>
      </c>
      <c r="HC497">
        <v>0.179739</v>
      </c>
      <c r="HD497">
        <v>20.1138</v>
      </c>
      <c r="HE497">
        <v>5.19932</v>
      </c>
      <c r="HF497">
        <v>12.0064</v>
      </c>
      <c r="HG497">
        <v>4.976</v>
      </c>
      <c r="HH497">
        <v>3.2934</v>
      </c>
      <c r="HI497">
        <v>9999</v>
      </c>
      <c r="HJ497">
        <v>9999</v>
      </c>
      <c r="HK497">
        <v>9999</v>
      </c>
      <c r="HL497">
        <v>629.4</v>
      </c>
      <c r="HM497">
        <v>1.8631</v>
      </c>
      <c r="HN497">
        <v>1.86798</v>
      </c>
      <c r="HO497">
        <v>1.86777</v>
      </c>
      <c r="HP497">
        <v>1.86899</v>
      </c>
      <c r="HQ497">
        <v>1.86981</v>
      </c>
      <c r="HR497">
        <v>1.86584</v>
      </c>
      <c r="HS497">
        <v>1.86691</v>
      </c>
      <c r="HT497">
        <v>1.86829</v>
      </c>
      <c r="HU497">
        <v>5</v>
      </c>
      <c r="HV497">
        <v>0</v>
      </c>
      <c r="HW497">
        <v>0</v>
      </c>
      <c r="HX497">
        <v>0</v>
      </c>
      <c r="HY497" t="s">
        <v>422</v>
      </c>
      <c r="HZ497" t="s">
        <v>423</v>
      </c>
      <c r="IA497" t="s">
        <v>424</v>
      </c>
      <c r="IB497" t="s">
        <v>424</v>
      </c>
      <c r="IC497" t="s">
        <v>424</v>
      </c>
      <c r="ID497" t="s">
        <v>424</v>
      </c>
      <c r="IE497">
        <v>0</v>
      </c>
      <c r="IF497">
        <v>100</v>
      </c>
      <c r="IG497">
        <v>100</v>
      </c>
      <c r="IH497">
        <v>12.59</v>
      </c>
      <c r="II497">
        <v>0.5091</v>
      </c>
      <c r="IJ497">
        <v>4.02706509432224</v>
      </c>
      <c r="IK497">
        <v>0.00601174518973114</v>
      </c>
      <c r="IL497">
        <v>2.77886958061485e-07</v>
      </c>
      <c r="IM497">
        <v>-3.54636231360687e-10</v>
      </c>
      <c r="IN497">
        <v>-0.0404303883988718</v>
      </c>
      <c r="IO497">
        <v>-0.0177815531441476</v>
      </c>
      <c r="IP497">
        <v>0.00205572605671414</v>
      </c>
      <c r="IQ497">
        <v>-1.65519735432211e-05</v>
      </c>
      <c r="IR497">
        <v>-4</v>
      </c>
      <c r="IS497">
        <v>1848</v>
      </c>
      <c r="IT497">
        <v>1</v>
      </c>
      <c r="IU497">
        <v>25</v>
      </c>
      <c r="IV497">
        <v>24639.8</v>
      </c>
      <c r="IW497">
        <v>24639.7</v>
      </c>
      <c r="IX497">
        <v>3.02856</v>
      </c>
      <c r="IY497">
        <v>2.57935</v>
      </c>
      <c r="IZ497">
        <v>1.54785</v>
      </c>
      <c r="JA497">
        <v>2.30347</v>
      </c>
      <c r="JB497">
        <v>1.34644</v>
      </c>
      <c r="JC497">
        <v>2.41211</v>
      </c>
      <c r="JD497">
        <v>33.6029</v>
      </c>
      <c r="JE497">
        <v>24.2188</v>
      </c>
      <c r="JF497">
        <v>18</v>
      </c>
      <c r="JG497">
        <v>502.105</v>
      </c>
      <c r="JH497">
        <v>412.179</v>
      </c>
      <c r="JI497">
        <v>25.0001</v>
      </c>
      <c r="JJ497">
        <v>26.7591</v>
      </c>
      <c r="JK497">
        <v>29.9999</v>
      </c>
      <c r="JL497">
        <v>26.6906</v>
      </c>
      <c r="JM497">
        <v>26.6309</v>
      </c>
      <c r="JN497">
        <v>60.7102</v>
      </c>
      <c r="JO497">
        <v>31.4269</v>
      </c>
      <c r="JP497">
        <v>68.0797</v>
      </c>
      <c r="JQ497">
        <v>25</v>
      </c>
      <c r="JR497">
        <v>1626.04</v>
      </c>
      <c r="JS497">
        <v>18.3807</v>
      </c>
      <c r="JT497">
        <v>102.304</v>
      </c>
      <c r="JU497">
        <v>103.073</v>
      </c>
    </row>
    <row r="498" spans="1:281">
      <c r="A498">
        <v>482</v>
      </c>
      <c r="B498">
        <v>1659030410.6</v>
      </c>
      <c r="C498">
        <v>6727.5</v>
      </c>
      <c r="D498" t="s">
        <v>1392</v>
      </c>
      <c r="E498" t="s">
        <v>1393</v>
      </c>
      <c r="F498">
        <v>5</v>
      </c>
      <c r="G498" t="s">
        <v>1394</v>
      </c>
      <c r="H498" t="s">
        <v>417</v>
      </c>
      <c r="I498">
        <v>1659030402.85</v>
      </c>
      <c r="J498">
        <f>(K498)/1000</f>
        <v>0</v>
      </c>
      <c r="K498">
        <f>IF(CZ498, AN498, AH498)</f>
        <v>0</v>
      </c>
      <c r="L498">
        <f>IF(CZ498, AI498, AG498)</f>
        <v>0</v>
      </c>
      <c r="M498">
        <f>DB498 - IF(AU498&gt;1, L498*CV498*100.0/(AW498*DP498), 0)</f>
        <v>0</v>
      </c>
      <c r="N498">
        <f>((T498-J498/2)*M498-L498)/(T498+J498/2)</f>
        <v>0</v>
      </c>
      <c r="O498">
        <f>N498*(DI498+DJ498)/1000.0</f>
        <v>0</v>
      </c>
      <c r="P498">
        <f>(DB498 - IF(AU498&gt;1, L498*CV498*100.0/(AW498*DP498), 0))*(DI498+DJ498)/1000.0</f>
        <v>0</v>
      </c>
      <c r="Q498">
        <f>2.0/((1/S498-1/R498)+SIGN(S498)*SQRT((1/S498-1/R498)*(1/S498-1/R498) + 4*CW498/((CW498+1)*(CW498+1))*(2*1/S498*1/R498-1/R498*1/R498)))</f>
        <v>0</v>
      </c>
      <c r="R498">
        <f>IF(LEFT(CX498,1)&lt;&gt;"0",IF(LEFT(CX498,1)="1",3.0,CY498),$D$5+$E$5*(DP498*DI498/($K$5*1000))+$F$5*(DP498*DI498/($K$5*1000))*MAX(MIN(CV498,$J$5),$I$5)*MAX(MIN(CV498,$J$5),$I$5)+$G$5*MAX(MIN(CV498,$J$5),$I$5)*(DP498*DI498/($K$5*1000))+$H$5*(DP498*DI498/($K$5*1000))*(DP498*DI498/($K$5*1000)))</f>
        <v>0</v>
      </c>
      <c r="S498">
        <f>J498*(1000-(1000*0.61365*exp(17.502*W498/(240.97+W498))/(DI498+DJ498)+DD498)/2)/(1000*0.61365*exp(17.502*W498/(240.97+W498))/(DI498+DJ498)-DD498)</f>
        <v>0</v>
      </c>
      <c r="T498">
        <f>1/((CW498+1)/(Q498/1.6)+1/(R498/1.37)) + CW498/((CW498+1)/(Q498/1.6) + CW498/(R498/1.37))</f>
        <v>0</v>
      </c>
      <c r="U498">
        <f>(CR498*CU498)</f>
        <v>0</v>
      </c>
      <c r="V498">
        <f>(DK498+(U498+2*0.95*5.67E-8*(((DK498+$B$7)+273)^4-(DK498+273)^4)-44100*J498)/(1.84*29.3*R498+8*0.95*5.67E-8*(DK498+273)^3))</f>
        <v>0</v>
      </c>
      <c r="W498">
        <f>($C$7*DL498+$D$7*DM498+$E$7*V498)</f>
        <v>0</v>
      </c>
      <c r="X498">
        <f>0.61365*exp(17.502*W498/(240.97+W498))</f>
        <v>0</v>
      </c>
      <c r="Y498">
        <f>(Z498/AA498*100)</f>
        <v>0</v>
      </c>
      <c r="Z498">
        <f>DD498*(DI498+DJ498)/1000</f>
        <v>0</v>
      </c>
      <c r="AA498">
        <f>0.61365*exp(17.502*DK498/(240.97+DK498))</f>
        <v>0</v>
      </c>
      <c r="AB498">
        <f>(X498-DD498*(DI498+DJ498)/1000)</f>
        <v>0</v>
      </c>
      <c r="AC498">
        <f>(-J498*44100)</f>
        <v>0</v>
      </c>
      <c r="AD498">
        <f>2*29.3*R498*0.92*(DK498-W498)</f>
        <v>0</v>
      </c>
      <c r="AE498">
        <f>2*0.95*5.67E-8*(((DK498+$B$7)+273)^4-(W498+273)^4)</f>
        <v>0</v>
      </c>
      <c r="AF498">
        <f>U498+AE498+AC498+AD498</f>
        <v>0</v>
      </c>
      <c r="AG498">
        <f>DH498*AU498*(DC498-DB498*(1000-AU498*DE498)/(1000-AU498*DD498))/(100*CV498)</f>
        <v>0</v>
      </c>
      <c r="AH498">
        <f>1000*DH498*AU498*(DD498-DE498)/(100*CV498*(1000-AU498*DD498))</f>
        <v>0</v>
      </c>
      <c r="AI498">
        <f>(AJ498 - AK498 - DI498*1E3/(8.314*(DK498+273.15)) * AM498/DH498 * AL498) * DH498/(100*CV498) * (1000 - DE498)/1000</f>
        <v>0</v>
      </c>
      <c r="AJ498">
        <v>430.669654756061</v>
      </c>
      <c r="AK498">
        <v>430.818236363636</v>
      </c>
      <c r="AL498">
        <v>-0.00123755419967026</v>
      </c>
      <c r="AM498">
        <v>66.0504921813524</v>
      </c>
      <c r="AN498">
        <f>(AP498 - AO498 + DI498*1E3/(8.314*(DK498+273.15)) * AR498/DH498 * AQ498) * DH498/(100*CV498) * 1000/(1000 - AP498)</f>
        <v>0</v>
      </c>
      <c r="AO498">
        <v>24.7817184489611</v>
      </c>
      <c r="AP498">
        <v>25.248727972028</v>
      </c>
      <c r="AQ498">
        <v>4.03333333335634e-05</v>
      </c>
      <c r="AR498">
        <v>92.47</v>
      </c>
      <c r="AS498">
        <v>0</v>
      </c>
      <c r="AT498">
        <v>0</v>
      </c>
      <c r="AU498">
        <f>IF(AS498*$H$13&gt;=AW498,1.0,(AW498/(AW498-AS498*$H$13)))</f>
        <v>0</v>
      </c>
      <c r="AV498">
        <f>(AU498-1)*100</f>
        <v>0</v>
      </c>
      <c r="AW498">
        <f>MAX(0,($B$13+$C$13*DP498)/(1+$D$13*DP498)*DI498/(DK498+273)*$E$13)</f>
        <v>0</v>
      </c>
      <c r="AX498" t="s">
        <v>418</v>
      </c>
      <c r="AY498" t="s">
        <v>418</v>
      </c>
      <c r="AZ498">
        <v>0</v>
      </c>
      <c r="BA498">
        <v>0</v>
      </c>
      <c r="BB498">
        <f>1-AZ498/BA498</f>
        <v>0</v>
      </c>
      <c r="BC498">
        <v>0</v>
      </c>
      <c r="BD498" t="s">
        <v>418</v>
      </c>
      <c r="BE498" t="s">
        <v>418</v>
      </c>
      <c r="BF498">
        <v>0</v>
      </c>
      <c r="BG498">
        <v>0</v>
      </c>
      <c r="BH498">
        <f>1-BF498/BG498</f>
        <v>0</v>
      </c>
      <c r="BI498">
        <v>0.5</v>
      </c>
      <c r="BJ498">
        <f>CS498</f>
        <v>0</v>
      </c>
      <c r="BK498">
        <f>L498</f>
        <v>0</v>
      </c>
      <c r="BL498">
        <f>BH498*BI498*BJ498</f>
        <v>0</v>
      </c>
      <c r="BM498">
        <f>(BK498-BC498)/BJ498</f>
        <v>0</v>
      </c>
      <c r="BN498">
        <f>(BA498-BG498)/BG498</f>
        <v>0</v>
      </c>
      <c r="BO498">
        <f>AZ498/(BB498+AZ498/BG498)</f>
        <v>0</v>
      </c>
      <c r="BP498" t="s">
        <v>418</v>
      </c>
      <c r="BQ498">
        <v>0</v>
      </c>
      <c r="BR498">
        <f>IF(BQ498&lt;&gt;0, BQ498, BO498)</f>
        <v>0</v>
      </c>
      <c r="BS498">
        <f>1-BR498/BG498</f>
        <v>0</v>
      </c>
      <c r="BT498">
        <f>(BG498-BF498)/(BG498-BR498)</f>
        <v>0</v>
      </c>
      <c r="BU498">
        <f>(BA498-BG498)/(BA498-BR498)</f>
        <v>0</v>
      </c>
      <c r="BV498">
        <f>(BG498-BF498)/(BG498-AZ498)</f>
        <v>0</v>
      </c>
      <c r="BW498">
        <f>(BA498-BG498)/(BA498-AZ498)</f>
        <v>0</v>
      </c>
      <c r="BX498">
        <f>(BT498*BR498/BF498)</f>
        <v>0</v>
      </c>
      <c r="BY498">
        <f>(1-BX498)</f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f>$B$11*DQ498+$C$11*DR498+$F$11*EC498*(1-EF498)</f>
        <v>0</v>
      </c>
      <c r="CS498">
        <f>CR498*CT498</f>
        <v>0</v>
      </c>
      <c r="CT498">
        <f>($B$11*$D$9+$C$11*$D$9+$F$11*((EP498+EH498)/MAX(EP498+EH498+EQ498, 0.1)*$I$9+EQ498/MAX(EP498+EH498+EQ498, 0.1)*$J$9))/($B$11+$C$11+$F$11)</f>
        <v>0</v>
      </c>
      <c r="CU498">
        <f>($B$11*$K$9+$C$11*$K$9+$F$11*((EP498+EH498)/MAX(EP498+EH498+EQ498, 0.1)*$P$9+EQ498/MAX(EP498+EH498+EQ498, 0.1)*$Q$9))/($B$11+$C$11+$F$11)</f>
        <v>0</v>
      </c>
      <c r="CV498">
        <v>6</v>
      </c>
      <c r="CW498">
        <v>0.5</v>
      </c>
      <c r="CX498" t="s">
        <v>419</v>
      </c>
      <c r="CY498">
        <v>2</v>
      </c>
      <c r="CZ498" t="b">
        <v>1</v>
      </c>
      <c r="DA498">
        <v>1659030402.85</v>
      </c>
      <c r="DB498">
        <v>419.963933333333</v>
      </c>
      <c r="DC498">
        <v>420.0016</v>
      </c>
      <c r="DD498">
        <v>25.2459366666667</v>
      </c>
      <c r="DE498">
        <v>24.77993</v>
      </c>
      <c r="DF498">
        <v>413.429033333333</v>
      </c>
      <c r="DG498">
        <v>24.71976</v>
      </c>
      <c r="DH498">
        <v>500.081666666667</v>
      </c>
      <c r="DI498">
        <v>90.3588733333333</v>
      </c>
      <c r="DJ498">
        <v>0.04632705</v>
      </c>
      <c r="DK498">
        <v>27.5375633333333</v>
      </c>
      <c r="DL498">
        <v>27.8121133333333</v>
      </c>
      <c r="DM498">
        <v>999.9</v>
      </c>
      <c r="DN498">
        <v>0</v>
      </c>
      <c r="DO498">
        <v>0</v>
      </c>
      <c r="DP498">
        <v>10001</v>
      </c>
      <c r="DQ498">
        <v>0</v>
      </c>
      <c r="DR498">
        <v>16.73604</v>
      </c>
      <c r="DS498">
        <v>-0.0375854763333333</v>
      </c>
      <c r="DT498">
        <v>430.840966666667</v>
      </c>
      <c r="DU498">
        <v>430.673633333333</v>
      </c>
      <c r="DV498">
        <v>0.466005</v>
      </c>
      <c r="DW498">
        <v>420.0016</v>
      </c>
      <c r="DX498">
        <v>24.77993</v>
      </c>
      <c r="DY498">
        <v>2.281195</v>
      </c>
      <c r="DZ498">
        <v>2.23908766666667</v>
      </c>
      <c r="EA498">
        <v>19.5442233333333</v>
      </c>
      <c r="EB498">
        <v>19.2447533333333</v>
      </c>
      <c r="EC498">
        <v>1999.99733333333</v>
      </c>
      <c r="ED498">
        <v>0.980001</v>
      </c>
      <c r="EE498">
        <v>0.0199988666666667</v>
      </c>
      <c r="EF498">
        <v>0</v>
      </c>
      <c r="EG498">
        <v>145.040033333333</v>
      </c>
      <c r="EH498">
        <v>5.00063</v>
      </c>
      <c r="EI498">
        <v>3022.67633333333</v>
      </c>
      <c r="EJ498">
        <v>17256.8733333333</v>
      </c>
      <c r="EK498">
        <v>38.625</v>
      </c>
      <c r="EL498">
        <v>38.812</v>
      </c>
      <c r="EM498">
        <v>38.187</v>
      </c>
      <c r="EN498">
        <v>38.1746</v>
      </c>
      <c r="EO498">
        <v>39.6622</v>
      </c>
      <c r="EP498">
        <v>1955.09733333333</v>
      </c>
      <c r="EQ498">
        <v>39.9</v>
      </c>
      <c r="ER498">
        <v>0</v>
      </c>
      <c r="ES498">
        <v>1659030409.9</v>
      </c>
      <c r="ET498">
        <v>0</v>
      </c>
      <c r="EU498">
        <v>145.01628</v>
      </c>
      <c r="EV498">
        <v>-0.710846144098825</v>
      </c>
      <c r="EW498">
        <v>-19.6276923031313</v>
      </c>
      <c r="EX498">
        <v>3022.3564</v>
      </c>
      <c r="EY498">
        <v>15</v>
      </c>
      <c r="EZ498">
        <v>0</v>
      </c>
      <c r="FA498" t="s">
        <v>420</v>
      </c>
      <c r="FB498">
        <v>1657551626.5</v>
      </c>
      <c r="FC498">
        <v>1657551629</v>
      </c>
      <c r="FD498">
        <v>0</v>
      </c>
      <c r="FE498">
        <v>0.403</v>
      </c>
      <c r="FF498">
        <v>0.009</v>
      </c>
      <c r="FG498">
        <v>9.41</v>
      </c>
      <c r="FH498">
        <v>0.087</v>
      </c>
      <c r="FI498">
        <v>417</v>
      </c>
      <c r="FJ498">
        <v>17</v>
      </c>
      <c r="FK498">
        <v>1.61</v>
      </c>
      <c r="FL498">
        <v>0.59</v>
      </c>
      <c r="FM498">
        <v>-0.013695696097561</v>
      </c>
      <c r="FN498">
        <v>-0.158953209198606</v>
      </c>
      <c r="FO498">
        <v>0.0881862138253044</v>
      </c>
      <c r="FP498">
        <v>1</v>
      </c>
      <c r="FQ498">
        <v>145.089235294118</v>
      </c>
      <c r="FR498">
        <v>-0.888556144531295</v>
      </c>
      <c r="FS498">
        <v>0.187516753576773</v>
      </c>
      <c r="FT498">
        <v>1</v>
      </c>
      <c r="FU498">
        <v>0.466604658536585</v>
      </c>
      <c r="FV498">
        <v>-0.00432052264808372</v>
      </c>
      <c r="FW498">
        <v>0.00313990359965239</v>
      </c>
      <c r="FX498">
        <v>1</v>
      </c>
      <c r="FY498">
        <v>3</v>
      </c>
      <c r="FZ498">
        <v>3</v>
      </c>
      <c r="GA498" t="s">
        <v>953</v>
      </c>
      <c r="GB498">
        <v>2.9727</v>
      </c>
      <c r="GC498">
        <v>2.70036</v>
      </c>
      <c r="GD498">
        <v>0.0903476</v>
      </c>
      <c r="GE498">
        <v>0.0915939</v>
      </c>
      <c r="GF498">
        <v>0.106701</v>
      </c>
      <c r="GG498">
        <v>0.106474</v>
      </c>
      <c r="GH498">
        <v>35405.7</v>
      </c>
      <c r="GI498">
        <v>38658</v>
      </c>
      <c r="GJ498">
        <v>35272.6</v>
      </c>
      <c r="GK498">
        <v>38595.5</v>
      </c>
      <c r="GL498">
        <v>44673.5</v>
      </c>
      <c r="GM498">
        <v>49806.5</v>
      </c>
      <c r="GN498">
        <v>55140.6</v>
      </c>
      <c r="GO498">
        <v>61906.7</v>
      </c>
      <c r="GP498">
        <v>1.981</v>
      </c>
      <c r="GQ498">
        <v>1.8552</v>
      </c>
      <c r="GR498">
        <v>0.120252</v>
      </c>
      <c r="GS498">
        <v>0</v>
      </c>
      <c r="GT498">
        <v>25.8664</v>
      </c>
      <c r="GU498">
        <v>999.9</v>
      </c>
      <c r="GV498">
        <v>58.387</v>
      </c>
      <c r="GW498">
        <v>29.265</v>
      </c>
      <c r="GX498">
        <v>26.3875</v>
      </c>
      <c r="GY498">
        <v>56.1855</v>
      </c>
      <c r="GZ498">
        <v>42.5641</v>
      </c>
      <c r="HA498">
        <v>1</v>
      </c>
      <c r="HB498">
        <v>-0.0254065</v>
      </c>
      <c r="HC498">
        <v>0.271874</v>
      </c>
      <c r="HD498">
        <v>20.114</v>
      </c>
      <c r="HE498">
        <v>5.19692</v>
      </c>
      <c r="HF498">
        <v>12.004</v>
      </c>
      <c r="HG498">
        <v>4.9756</v>
      </c>
      <c r="HH498">
        <v>3.2938</v>
      </c>
      <c r="HI498">
        <v>9999</v>
      </c>
      <c r="HJ498">
        <v>9999</v>
      </c>
      <c r="HK498">
        <v>9999</v>
      </c>
      <c r="HL498">
        <v>629.5</v>
      </c>
      <c r="HM498">
        <v>1.86313</v>
      </c>
      <c r="HN498">
        <v>1.86807</v>
      </c>
      <c r="HO498">
        <v>1.8678</v>
      </c>
      <c r="HP498">
        <v>1.86896</v>
      </c>
      <c r="HQ498">
        <v>1.86981</v>
      </c>
      <c r="HR498">
        <v>1.86587</v>
      </c>
      <c r="HS498">
        <v>1.86691</v>
      </c>
      <c r="HT498">
        <v>1.86832</v>
      </c>
      <c r="HU498">
        <v>5</v>
      </c>
      <c r="HV498">
        <v>0</v>
      </c>
      <c r="HW498">
        <v>0</v>
      </c>
      <c r="HX498">
        <v>0</v>
      </c>
      <c r="HY498" t="s">
        <v>422</v>
      </c>
      <c r="HZ498" t="s">
        <v>423</v>
      </c>
      <c r="IA498" t="s">
        <v>424</v>
      </c>
      <c r="IB498" t="s">
        <v>424</v>
      </c>
      <c r="IC498" t="s">
        <v>424</v>
      </c>
      <c r="ID498" t="s">
        <v>424</v>
      </c>
      <c r="IE498">
        <v>0</v>
      </c>
      <c r="IF498">
        <v>100</v>
      </c>
      <c r="IG498">
        <v>100</v>
      </c>
      <c r="IH498">
        <v>6.535</v>
      </c>
      <c r="II498">
        <v>0.5262</v>
      </c>
      <c r="IJ498">
        <v>4.02706509432224</v>
      </c>
      <c r="IK498">
        <v>0.00601174518973114</v>
      </c>
      <c r="IL498">
        <v>2.77886958061485e-07</v>
      </c>
      <c r="IM498">
        <v>-3.54636231360687e-10</v>
      </c>
      <c r="IN498">
        <v>-0.0404303883988718</v>
      </c>
      <c r="IO498">
        <v>-0.0177815531441476</v>
      </c>
      <c r="IP498">
        <v>0.00205572605671414</v>
      </c>
      <c r="IQ498">
        <v>-1.65519735432211e-05</v>
      </c>
      <c r="IR498">
        <v>-4</v>
      </c>
      <c r="IS498">
        <v>1848</v>
      </c>
      <c r="IT498">
        <v>1</v>
      </c>
      <c r="IU498">
        <v>25</v>
      </c>
      <c r="IV498">
        <v>24646.4</v>
      </c>
      <c r="IW498">
        <v>24646.4</v>
      </c>
      <c r="IX498">
        <v>1.03394</v>
      </c>
      <c r="IY498">
        <v>2.61475</v>
      </c>
      <c r="IZ498">
        <v>1.54785</v>
      </c>
      <c r="JA498">
        <v>2.30591</v>
      </c>
      <c r="JB498">
        <v>1.34644</v>
      </c>
      <c r="JC498">
        <v>2.28027</v>
      </c>
      <c r="JD498">
        <v>33.6479</v>
      </c>
      <c r="JE498">
        <v>24.2188</v>
      </c>
      <c r="JF498">
        <v>18</v>
      </c>
      <c r="JG498">
        <v>499.218</v>
      </c>
      <c r="JH498">
        <v>417.257</v>
      </c>
      <c r="JI498">
        <v>25.0002</v>
      </c>
      <c r="JJ498">
        <v>26.8656</v>
      </c>
      <c r="JK498">
        <v>30.0001</v>
      </c>
      <c r="JL498">
        <v>26.7943</v>
      </c>
      <c r="JM498">
        <v>26.7339</v>
      </c>
      <c r="JN498">
        <v>20.7204</v>
      </c>
      <c r="JO498">
        <v>14.3708</v>
      </c>
      <c r="JP498">
        <v>100</v>
      </c>
      <c r="JQ498">
        <v>25</v>
      </c>
      <c r="JR498">
        <v>413.095</v>
      </c>
      <c r="JS498">
        <v>24.782</v>
      </c>
      <c r="JT498">
        <v>102.285</v>
      </c>
      <c r="JU498">
        <v>103.044</v>
      </c>
    </row>
    <row r="499" spans="1:281">
      <c r="A499">
        <v>483</v>
      </c>
      <c r="B499">
        <v>1659030415.6</v>
      </c>
      <c r="C499">
        <v>6732.5</v>
      </c>
      <c r="D499" t="s">
        <v>1395</v>
      </c>
      <c r="E499" t="s">
        <v>1396</v>
      </c>
      <c r="F499">
        <v>5</v>
      </c>
      <c r="G499" t="s">
        <v>1394</v>
      </c>
      <c r="H499" t="s">
        <v>417</v>
      </c>
      <c r="I499">
        <v>1659030407.75517</v>
      </c>
      <c r="J499">
        <f>(K499)/1000</f>
        <v>0</v>
      </c>
      <c r="K499">
        <f>IF(CZ499, AN499, AH499)</f>
        <v>0</v>
      </c>
      <c r="L499">
        <f>IF(CZ499, AI499, AG499)</f>
        <v>0</v>
      </c>
      <c r="M499">
        <f>DB499 - IF(AU499&gt;1, L499*CV499*100.0/(AW499*DP499), 0)</f>
        <v>0</v>
      </c>
      <c r="N499">
        <f>((T499-J499/2)*M499-L499)/(T499+J499/2)</f>
        <v>0</v>
      </c>
      <c r="O499">
        <f>N499*(DI499+DJ499)/1000.0</f>
        <v>0</v>
      </c>
      <c r="P499">
        <f>(DB499 - IF(AU499&gt;1, L499*CV499*100.0/(AW499*DP499), 0))*(DI499+DJ499)/1000.0</f>
        <v>0</v>
      </c>
      <c r="Q499">
        <f>2.0/((1/S499-1/R499)+SIGN(S499)*SQRT((1/S499-1/R499)*(1/S499-1/R499) + 4*CW499/((CW499+1)*(CW499+1))*(2*1/S499*1/R499-1/R499*1/R499)))</f>
        <v>0</v>
      </c>
      <c r="R499">
        <f>IF(LEFT(CX499,1)&lt;&gt;"0",IF(LEFT(CX499,1)="1",3.0,CY499),$D$5+$E$5*(DP499*DI499/($K$5*1000))+$F$5*(DP499*DI499/($K$5*1000))*MAX(MIN(CV499,$J$5),$I$5)*MAX(MIN(CV499,$J$5),$I$5)+$G$5*MAX(MIN(CV499,$J$5),$I$5)*(DP499*DI499/($K$5*1000))+$H$5*(DP499*DI499/($K$5*1000))*(DP499*DI499/($K$5*1000)))</f>
        <v>0</v>
      </c>
      <c r="S499">
        <f>J499*(1000-(1000*0.61365*exp(17.502*W499/(240.97+W499))/(DI499+DJ499)+DD499)/2)/(1000*0.61365*exp(17.502*W499/(240.97+W499))/(DI499+DJ499)-DD499)</f>
        <v>0</v>
      </c>
      <c r="T499">
        <f>1/((CW499+1)/(Q499/1.6)+1/(R499/1.37)) + CW499/((CW499+1)/(Q499/1.6) + CW499/(R499/1.37))</f>
        <v>0</v>
      </c>
      <c r="U499">
        <f>(CR499*CU499)</f>
        <v>0</v>
      </c>
      <c r="V499">
        <f>(DK499+(U499+2*0.95*5.67E-8*(((DK499+$B$7)+273)^4-(DK499+273)^4)-44100*J499)/(1.84*29.3*R499+8*0.95*5.67E-8*(DK499+273)^3))</f>
        <v>0</v>
      </c>
      <c r="W499">
        <f>($C$7*DL499+$D$7*DM499+$E$7*V499)</f>
        <v>0</v>
      </c>
      <c r="X499">
        <f>0.61365*exp(17.502*W499/(240.97+W499))</f>
        <v>0</v>
      </c>
      <c r="Y499">
        <f>(Z499/AA499*100)</f>
        <v>0</v>
      </c>
      <c r="Z499">
        <f>DD499*(DI499+DJ499)/1000</f>
        <v>0</v>
      </c>
      <c r="AA499">
        <f>0.61365*exp(17.502*DK499/(240.97+DK499))</f>
        <v>0</v>
      </c>
      <c r="AB499">
        <f>(X499-DD499*(DI499+DJ499)/1000)</f>
        <v>0</v>
      </c>
      <c r="AC499">
        <f>(-J499*44100)</f>
        <v>0</v>
      </c>
      <c r="AD499">
        <f>2*29.3*R499*0.92*(DK499-W499)</f>
        <v>0</v>
      </c>
      <c r="AE499">
        <f>2*0.95*5.67E-8*(((DK499+$B$7)+273)^4-(W499+273)^4)</f>
        <v>0</v>
      </c>
      <c r="AF499">
        <f>U499+AE499+AC499+AD499</f>
        <v>0</v>
      </c>
      <c r="AG499">
        <f>DH499*AU499*(DC499-DB499*(1000-AU499*DE499)/(1000-AU499*DD499))/(100*CV499)</f>
        <v>0</v>
      </c>
      <c r="AH499">
        <f>1000*DH499*AU499*(DD499-DE499)/(100*CV499*(1000-AU499*DD499))</f>
        <v>0</v>
      </c>
      <c r="AI499">
        <f>(AJ499 - AK499 - DI499*1E3/(8.314*(DK499+273.15)) * AM499/DH499 * AL499) * DH499/(100*CV499) * (1000 - DE499)/1000</f>
        <v>0</v>
      </c>
      <c r="AJ499">
        <v>430.068215311396</v>
      </c>
      <c r="AK499">
        <v>430.579818181818</v>
      </c>
      <c r="AL499">
        <v>-0.082367284261128</v>
      </c>
      <c r="AM499">
        <v>66.0504921813524</v>
      </c>
      <c r="AN499">
        <f>(AP499 - AO499 + DI499*1E3/(8.314*(DK499+273.15)) * AR499/DH499 * AQ499) * DH499/(100*CV499) * 1000/(1000 - AP499)</f>
        <v>0</v>
      </c>
      <c r="AO499">
        <v>24.7822871432035</v>
      </c>
      <c r="AP499">
        <v>25.2538314685315</v>
      </c>
      <c r="AQ499">
        <v>1.44537264546411e-05</v>
      </c>
      <c r="AR499">
        <v>92.47</v>
      </c>
      <c r="AS499">
        <v>0</v>
      </c>
      <c r="AT499">
        <v>0</v>
      </c>
      <c r="AU499">
        <f>IF(AS499*$H$13&gt;=AW499,1.0,(AW499/(AW499-AS499*$H$13)))</f>
        <v>0</v>
      </c>
      <c r="AV499">
        <f>(AU499-1)*100</f>
        <v>0</v>
      </c>
      <c r="AW499">
        <f>MAX(0,($B$13+$C$13*DP499)/(1+$D$13*DP499)*DI499/(DK499+273)*$E$13)</f>
        <v>0</v>
      </c>
      <c r="AX499" t="s">
        <v>418</v>
      </c>
      <c r="AY499" t="s">
        <v>418</v>
      </c>
      <c r="AZ499">
        <v>0</v>
      </c>
      <c r="BA499">
        <v>0</v>
      </c>
      <c r="BB499">
        <f>1-AZ499/BA499</f>
        <v>0</v>
      </c>
      <c r="BC499">
        <v>0</v>
      </c>
      <c r="BD499" t="s">
        <v>418</v>
      </c>
      <c r="BE499" t="s">
        <v>418</v>
      </c>
      <c r="BF499">
        <v>0</v>
      </c>
      <c r="BG499">
        <v>0</v>
      </c>
      <c r="BH499">
        <f>1-BF499/BG499</f>
        <v>0</v>
      </c>
      <c r="BI499">
        <v>0.5</v>
      </c>
      <c r="BJ499">
        <f>CS499</f>
        <v>0</v>
      </c>
      <c r="BK499">
        <f>L499</f>
        <v>0</v>
      </c>
      <c r="BL499">
        <f>BH499*BI499*BJ499</f>
        <v>0</v>
      </c>
      <c r="BM499">
        <f>(BK499-BC499)/BJ499</f>
        <v>0</v>
      </c>
      <c r="BN499">
        <f>(BA499-BG499)/BG499</f>
        <v>0</v>
      </c>
      <c r="BO499">
        <f>AZ499/(BB499+AZ499/BG499)</f>
        <v>0</v>
      </c>
      <c r="BP499" t="s">
        <v>418</v>
      </c>
      <c r="BQ499">
        <v>0</v>
      </c>
      <c r="BR499">
        <f>IF(BQ499&lt;&gt;0, BQ499, BO499)</f>
        <v>0</v>
      </c>
      <c r="BS499">
        <f>1-BR499/BG499</f>
        <v>0</v>
      </c>
      <c r="BT499">
        <f>(BG499-BF499)/(BG499-BR499)</f>
        <v>0</v>
      </c>
      <c r="BU499">
        <f>(BA499-BG499)/(BA499-BR499)</f>
        <v>0</v>
      </c>
      <c r="BV499">
        <f>(BG499-BF499)/(BG499-AZ499)</f>
        <v>0</v>
      </c>
      <c r="BW499">
        <f>(BA499-BG499)/(BA499-AZ499)</f>
        <v>0</v>
      </c>
      <c r="BX499">
        <f>(BT499*BR499/BF499)</f>
        <v>0</v>
      </c>
      <c r="BY499">
        <f>(1-BX499)</f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f>$B$11*DQ499+$C$11*DR499+$F$11*EC499*(1-EF499)</f>
        <v>0</v>
      </c>
      <c r="CS499">
        <f>CR499*CT499</f>
        <v>0</v>
      </c>
      <c r="CT499">
        <f>($B$11*$D$9+$C$11*$D$9+$F$11*((EP499+EH499)/MAX(EP499+EH499+EQ499, 0.1)*$I$9+EQ499/MAX(EP499+EH499+EQ499, 0.1)*$J$9))/($B$11+$C$11+$F$11)</f>
        <v>0</v>
      </c>
      <c r="CU499">
        <f>($B$11*$K$9+$C$11*$K$9+$F$11*((EP499+EH499)/MAX(EP499+EH499+EQ499, 0.1)*$P$9+EQ499/MAX(EP499+EH499+EQ499, 0.1)*$Q$9))/($B$11+$C$11+$F$11)</f>
        <v>0</v>
      </c>
      <c r="CV499">
        <v>6</v>
      </c>
      <c r="CW499">
        <v>0.5</v>
      </c>
      <c r="CX499" t="s">
        <v>419</v>
      </c>
      <c r="CY499">
        <v>2</v>
      </c>
      <c r="CZ499" t="b">
        <v>1</v>
      </c>
      <c r="DA499">
        <v>1659030407.75517</v>
      </c>
      <c r="DB499">
        <v>419.94475862069</v>
      </c>
      <c r="DC499">
        <v>419.528482758621</v>
      </c>
      <c r="DD499">
        <v>25.2479206896552</v>
      </c>
      <c r="DE499">
        <v>24.7813482758621</v>
      </c>
      <c r="DF499">
        <v>413.410034482759</v>
      </c>
      <c r="DG499">
        <v>24.7216379310345</v>
      </c>
      <c r="DH499">
        <v>500.03124137931</v>
      </c>
      <c r="DI499">
        <v>90.3594620689655</v>
      </c>
      <c r="DJ499">
        <v>0.0461293310344828</v>
      </c>
      <c r="DK499">
        <v>27.5385</v>
      </c>
      <c r="DL499">
        <v>27.8273482758621</v>
      </c>
      <c r="DM499">
        <v>999.9</v>
      </c>
      <c r="DN499">
        <v>0</v>
      </c>
      <c r="DO499">
        <v>0</v>
      </c>
      <c r="DP499">
        <v>9997.41379310345</v>
      </c>
      <c r="DQ499">
        <v>0</v>
      </c>
      <c r="DR499">
        <v>16.7638034482759</v>
      </c>
      <c r="DS499">
        <v>0.416374186551724</v>
      </c>
      <c r="DT499">
        <v>430.822103448276</v>
      </c>
      <c r="DU499">
        <v>430.189103448276</v>
      </c>
      <c r="DV499">
        <v>0.466562724137931</v>
      </c>
      <c r="DW499">
        <v>419.528482758621</v>
      </c>
      <c r="DX499">
        <v>24.7813482758621</v>
      </c>
      <c r="DY499">
        <v>2.28138827586207</v>
      </c>
      <c r="DZ499">
        <v>2.23923068965517</v>
      </c>
      <c r="EA499">
        <v>19.5455931034483</v>
      </c>
      <c r="EB499">
        <v>19.245775862069</v>
      </c>
      <c r="EC499">
        <v>2000.00206896552</v>
      </c>
      <c r="ED499">
        <v>0.980000931034483</v>
      </c>
      <c r="EE499">
        <v>0.0199989448275862</v>
      </c>
      <c r="EF499">
        <v>0</v>
      </c>
      <c r="EG499">
        <v>144.964</v>
      </c>
      <c r="EH499">
        <v>5.00063</v>
      </c>
      <c r="EI499">
        <v>3021.17482758621</v>
      </c>
      <c r="EJ499">
        <v>17256.9137931034</v>
      </c>
      <c r="EK499">
        <v>38.625</v>
      </c>
      <c r="EL499">
        <v>38.812</v>
      </c>
      <c r="EM499">
        <v>38.187</v>
      </c>
      <c r="EN499">
        <v>38.1784482758621</v>
      </c>
      <c r="EO499">
        <v>39.6549310344828</v>
      </c>
      <c r="EP499">
        <v>1955.10206896552</v>
      </c>
      <c r="EQ499">
        <v>39.9</v>
      </c>
      <c r="ER499">
        <v>0</v>
      </c>
      <c r="ES499">
        <v>1659030414.7</v>
      </c>
      <c r="ET499">
        <v>0</v>
      </c>
      <c r="EU499">
        <v>144.95784</v>
      </c>
      <c r="EV499">
        <v>-1.27046153242756</v>
      </c>
      <c r="EW499">
        <v>-18.3007692587622</v>
      </c>
      <c r="EX499">
        <v>3020.9112</v>
      </c>
      <c r="EY499">
        <v>15</v>
      </c>
      <c r="EZ499">
        <v>0</v>
      </c>
      <c r="FA499" t="s">
        <v>420</v>
      </c>
      <c r="FB499">
        <v>1657551626.5</v>
      </c>
      <c r="FC499">
        <v>1657551629</v>
      </c>
      <c r="FD499">
        <v>0</v>
      </c>
      <c r="FE499">
        <v>0.403</v>
      </c>
      <c r="FF499">
        <v>0.009</v>
      </c>
      <c r="FG499">
        <v>9.41</v>
      </c>
      <c r="FH499">
        <v>0.087</v>
      </c>
      <c r="FI499">
        <v>417</v>
      </c>
      <c r="FJ499">
        <v>17</v>
      </c>
      <c r="FK499">
        <v>1.61</v>
      </c>
      <c r="FL499">
        <v>0.59</v>
      </c>
      <c r="FM499">
        <v>0.09344166</v>
      </c>
      <c r="FN499">
        <v>2.19455967984991</v>
      </c>
      <c r="FO499">
        <v>0.475033293238792</v>
      </c>
      <c r="FP499">
        <v>0</v>
      </c>
      <c r="FQ499">
        <v>145.029558823529</v>
      </c>
      <c r="FR499">
        <v>-1.20536286710364</v>
      </c>
      <c r="FS499">
        <v>0.202056222690686</v>
      </c>
      <c r="FT499">
        <v>0</v>
      </c>
      <c r="FU499">
        <v>0.4660337</v>
      </c>
      <c r="FV499">
        <v>0.00548267166979265</v>
      </c>
      <c r="FW499">
        <v>0.00274028689373941</v>
      </c>
      <c r="FX499">
        <v>1</v>
      </c>
      <c r="FY499">
        <v>1</v>
      </c>
      <c r="FZ499">
        <v>3</v>
      </c>
      <c r="GA499" t="s">
        <v>421</v>
      </c>
      <c r="GB499">
        <v>2.97393</v>
      </c>
      <c r="GC499">
        <v>2.69999</v>
      </c>
      <c r="GD499">
        <v>0.0902393</v>
      </c>
      <c r="GE499">
        <v>0.0905856</v>
      </c>
      <c r="GF499">
        <v>0.106701</v>
      </c>
      <c r="GG499">
        <v>0.106469</v>
      </c>
      <c r="GH499">
        <v>35409.9</v>
      </c>
      <c r="GI499">
        <v>38701</v>
      </c>
      <c r="GJ499">
        <v>35272.6</v>
      </c>
      <c r="GK499">
        <v>38595.7</v>
      </c>
      <c r="GL499">
        <v>44673.8</v>
      </c>
      <c r="GM499">
        <v>49806.5</v>
      </c>
      <c r="GN499">
        <v>55141</v>
      </c>
      <c r="GO499">
        <v>61906.4</v>
      </c>
      <c r="GP499">
        <v>1.981</v>
      </c>
      <c r="GQ499">
        <v>1.855</v>
      </c>
      <c r="GR499">
        <v>0.118077</v>
      </c>
      <c r="GS499">
        <v>0</v>
      </c>
      <c r="GT499">
        <v>25.8707</v>
      </c>
      <c r="GU499">
        <v>999.9</v>
      </c>
      <c r="GV499">
        <v>58.412</v>
      </c>
      <c r="GW499">
        <v>29.275</v>
      </c>
      <c r="GX499">
        <v>26.4117</v>
      </c>
      <c r="GY499">
        <v>56.0155</v>
      </c>
      <c r="GZ499">
        <v>42.7524</v>
      </c>
      <c r="HA499">
        <v>1</v>
      </c>
      <c r="HB499">
        <v>-0.0254065</v>
      </c>
      <c r="HC499">
        <v>0.273203</v>
      </c>
      <c r="HD499">
        <v>20.114</v>
      </c>
      <c r="HE499">
        <v>5.19812</v>
      </c>
      <c r="HF499">
        <v>12.0052</v>
      </c>
      <c r="HG499">
        <v>4.9756</v>
      </c>
      <c r="HH499">
        <v>3.2932</v>
      </c>
      <c r="HI499">
        <v>9999</v>
      </c>
      <c r="HJ499">
        <v>9999</v>
      </c>
      <c r="HK499">
        <v>9999</v>
      </c>
      <c r="HL499">
        <v>629.5</v>
      </c>
      <c r="HM499">
        <v>1.86313</v>
      </c>
      <c r="HN499">
        <v>1.86798</v>
      </c>
      <c r="HO499">
        <v>1.86783</v>
      </c>
      <c r="HP499">
        <v>1.86899</v>
      </c>
      <c r="HQ499">
        <v>1.86981</v>
      </c>
      <c r="HR499">
        <v>1.86587</v>
      </c>
      <c r="HS499">
        <v>1.86691</v>
      </c>
      <c r="HT499">
        <v>1.86832</v>
      </c>
      <c r="HU499">
        <v>5</v>
      </c>
      <c r="HV499">
        <v>0</v>
      </c>
      <c r="HW499">
        <v>0</v>
      </c>
      <c r="HX499">
        <v>0</v>
      </c>
      <c r="HY499" t="s">
        <v>422</v>
      </c>
      <c r="HZ499" t="s">
        <v>423</v>
      </c>
      <c r="IA499" t="s">
        <v>424</v>
      </c>
      <c r="IB499" t="s">
        <v>424</v>
      </c>
      <c r="IC499" t="s">
        <v>424</v>
      </c>
      <c r="ID499" t="s">
        <v>424</v>
      </c>
      <c r="IE499">
        <v>0</v>
      </c>
      <c r="IF499">
        <v>100</v>
      </c>
      <c r="IG499">
        <v>100</v>
      </c>
      <c r="IH499">
        <v>6.531</v>
      </c>
      <c r="II499">
        <v>0.5262</v>
      </c>
      <c r="IJ499">
        <v>4.02706509432224</v>
      </c>
      <c r="IK499">
        <v>0.00601174518973114</v>
      </c>
      <c r="IL499">
        <v>2.77886958061485e-07</v>
      </c>
      <c r="IM499">
        <v>-3.54636231360687e-10</v>
      </c>
      <c r="IN499">
        <v>-0.0404303883988718</v>
      </c>
      <c r="IO499">
        <v>-0.0177815531441476</v>
      </c>
      <c r="IP499">
        <v>0.00205572605671414</v>
      </c>
      <c r="IQ499">
        <v>-1.65519735432211e-05</v>
      </c>
      <c r="IR499">
        <v>-4</v>
      </c>
      <c r="IS499">
        <v>1848</v>
      </c>
      <c r="IT499">
        <v>1</v>
      </c>
      <c r="IU499">
        <v>25</v>
      </c>
      <c r="IV499">
        <v>24646.5</v>
      </c>
      <c r="IW499">
        <v>24646.4</v>
      </c>
      <c r="IX499">
        <v>1.00952</v>
      </c>
      <c r="IY499">
        <v>2.60986</v>
      </c>
      <c r="IZ499">
        <v>1.54785</v>
      </c>
      <c r="JA499">
        <v>2.30591</v>
      </c>
      <c r="JB499">
        <v>1.34644</v>
      </c>
      <c r="JC499">
        <v>2.43042</v>
      </c>
      <c r="JD499">
        <v>33.6479</v>
      </c>
      <c r="JE499">
        <v>24.2188</v>
      </c>
      <c r="JF499">
        <v>18</v>
      </c>
      <c r="JG499">
        <v>499.218</v>
      </c>
      <c r="JH499">
        <v>417.16</v>
      </c>
      <c r="JI499">
        <v>25.0002</v>
      </c>
      <c r="JJ499">
        <v>26.8679</v>
      </c>
      <c r="JK499">
        <v>30.0001</v>
      </c>
      <c r="JL499">
        <v>26.7943</v>
      </c>
      <c r="JM499">
        <v>26.7362</v>
      </c>
      <c r="JN499">
        <v>20.1783</v>
      </c>
      <c r="JO499">
        <v>14.3708</v>
      </c>
      <c r="JP499">
        <v>100</v>
      </c>
      <c r="JQ499">
        <v>25</v>
      </c>
      <c r="JR499">
        <v>399.622</v>
      </c>
      <c r="JS499">
        <v>24.782</v>
      </c>
      <c r="JT499">
        <v>102.285</v>
      </c>
      <c r="JU499">
        <v>103.044</v>
      </c>
    </row>
    <row r="500" spans="1:281">
      <c r="A500">
        <v>484</v>
      </c>
      <c r="B500">
        <v>1659030420.6</v>
      </c>
      <c r="C500">
        <v>6737.5</v>
      </c>
      <c r="D500" t="s">
        <v>1397</v>
      </c>
      <c r="E500" t="s">
        <v>1398</v>
      </c>
      <c r="F500">
        <v>5</v>
      </c>
      <c r="G500" t="s">
        <v>1394</v>
      </c>
      <c r="H500" t="s">
        <v>417</v>
      </c>
      <c r="I500">
        <v>1659030412.83214</v>
      </c>
      <c r="J500">
        <f>(K500)/1000</f>
        <v>0</v>
      </c>
      <c r="K500">
        <f>IF(CZ500, AN500, AH500)</f>
        <v>0</v>
      </c>
      <c r="L500">
        <f>IF(CZ500, AI500, AG500)</f>
        <v>0</v>
      </c>
      <c r="M500">
        <f>DB500 - IF(AU500&gt;1, L500*CV500*100.0/(AW500*DP500), 0)</f>
        <v>0</v>
      </c>
      <c r="N500">
        <f>((T500-J500/2)*M500-L500)/(T500+J500/2)</f>
        <v>0</v>
      </c>
      <c r="O500">
        <f>N500*(DI500+DJ500)/1000.0</f>
        <v>0</v>
      </c>
      <c r="P500">
        <f>(DB500 - IF(AU500&gt;1, L500*CV500*100.0/(AW500*DP500), 0))*(DI500+DJ500)/1000.0</f>
        <v>0</v>
      </c>
      <c r="Q500">
        <f>2.0/((1/S500-1/R500)+SIGN(S500)*SQRT((1/S500-1/R500)*(1/S500-1/R500) + 4*CW500/((CW500+1)*(CW500+1))*(2*1/S500*1/R500-1/R500*1/R500)))</f>
        <v>0</v>
      </c>
      <c r="R500">
        <f>IF(LEFT(CX500,1)&lt;&gt;"0",IF(LEFT(CX500,1)="1",3.0,CY500),$D$5+$E$5*(DP500*DI500/($K$5*1000))+$F$5*(DP500*DI500/($K$5*1000))*MAX(MIN(CV500,$J$5),$I$5)*MAX(MIN(CV500,$J$5),$I$5)+$G$5*MAX(MIN(CV500,$J$5),$I$5)*(DP500*DI500/($K$5*1000))+$H$5*(DP500*DI500/($K$5*1000))*(DP500*DI500/($K$5*1000)))</f>
        <v>0</v>
      </c>
      <c r="S500">
        <f>J500*(1000-(1000*0.61365*exp(17.502*W500/(240.97+W500))/(DI500+DJ500)+DD500)/2)/(1000*0.61365*exp(17.502*W500/(240.97+W500))/(DI500+DJ500)-DD500)</f>
        <v>0</v>
      </c>
      <c r="T500">
        <f>1/((CW500+1)/(Q500/1.6)+1/(R500/1.37)) + CW500/((CW500+1)/(Q500/1.6) + CW500/(R500/1.37))</f>
        <v>0</v>
      </c>
      <c r="U500">
        <f>(CR500*CU500)</f>
        <v>0</v>
      </c>
      <c r="V500">
        <f>(DK500+(U500+2*0.95*5.67E-8*(((DK500+$B$7)+273)^4-(DK500+273)^4)-44100*J500)/(1.84*29.3*R500+8*0.95*5.67E-8*(DK500+273)^3))</f>
        <v>0</v>
      </c>
      <c r="W500">
        <f>($C$7*DL500+$D$7*DM500+$E$7*V500)</f>
        <v>0</v>
      </c>
      <c r="X500">
        <f>0.61365*exp(17.502*W500/(240.97+W500))</f>
        <v>0</v>
      </c>
      <c r="Y500">
        <f>(Z500/AA500*100)</f>
        <v>0</v>
      </c>
      <c r="Z500">
        <f>DD500*(DI500+DJ500)/1000</f>
        <v>0</v>
      </c>
      <c r="AA500">
        <f>0.61365*exp(17.502*DK500/(240.97+DK500))</f>
        <v>0</v>
      </c>
      <c r="AB500">
        <f>(X500-DD500*(DI500+DJ500)/1000)</f>
        <v>0</v>
      </c>
      <c r="AC500">
        <f>(-J500*44100)</f>
        <v>0</v>
      </c>
      <c r="AD500">
        <f>2*29.3*R500*0.92*(DK500-W500)</f>
        <v>0</v>
      </c>
      <c r="AE500">
        <f>2*0.95*5.67E-8*(((DK500+$B$7)+273)^4-(W500+273)^4)</f>
        <v>0</v>
      </c>
      <c r="AF500">
        <f>U500+AE500+AC500+AD500</f>
        <v>0</v>
      </c>
      <c r="AG500">
        <f>DH500*AU500*(DC500-DB500*(1000-AU500*DE500)/(1000-AU500*DD500))/(100*CV500)</f>
        <v>0</v>
      </c>
      <c r="AH500">
        <f>1000*DH500*AU500*(DD500-DE500)/(100*CV500*(1000-AU500*DD500))</f>
        <v>0</v>
      </c>
      <c r="AI500">
        <f>(AJ500 - AK500 - DI500*1E3/(8.314*(DK500+273.15)) * AM500/DH500 * AL500) * DH500/(100*CV500) * (1000 - DE500)/1000</f>
        <v>0</v>
      </c>
      <c r="AJ500">
        <v>418.040194085083</v>
      </c>
      <c r="AK500">
        <v>424.831715151515</v>
      </c>
      <c r="AL500">
        <v>-1.3782501428784</v>
      </c>
      <c r="AM500">
        <v>66.0504921813524</v>
      </c>
      <c r="AN500">
        <f>(AP500 - AO500 + DI500*1E3/(8.314*(DK500+273.15)) * AR500/DH500 * AQ500) * DH500/(100*CV500) * 1000/(1000 - AP500)</f>
        <v>0</v>
      </c>
      <c r="AO500">
        <v>24.7876133279221</v>
      </c>
      <c r="AP500">
        <v>25.2505818181818</v>
      </c>
      <c r="AQ500">
        <v>0.000105506493506719</v>
      </c>
      <c r="AR500">
        <v>92.47</v>
      </c>
      <c r="AS500">
        <v>0</v>
      </c>
      <c r="AT500">
        <v>0</v>
      </c>
      <c r="AU500">
        <f>IF(AS500*$H$13&gt;=AW500,1.0,(AW500/(AW500-AS500*$H$13)))</f>
        <v>0</v>
      </c>
      <c r="AV500">
        <f>(AU500-1)*100</f>
        <v>0</v>
      </c>
      <c r="AW500">
        <f>MAX(0,($B$13+$C$13*DP500)/(1+$D$13*DP500)*DI500/(DK500+273)*$E$13)</f>
        <v>0</v>
      </c>
      <c r="AX500" t="s">
        <v>418</v>
      </c>
      <c r="AY500" t="s">
        <v>418</v>
      </c>
      <c r="AZ500">
        <v>0</v>
      </c>
      <c r="BA500">
        <v>0</v>
      </c>
      <c r="BB500">
        <f>1-AZ500/BA500</f>
        <v>0</v>
      </c>
      <c r="BC500">
        <v>0</v>
      </c>
      <c r="BD500" t="s">
        <v>418</v>
      </c>
      <c r="BE500" t="s">
        <v>418</v>
      </c>
      <c r="BF500">
        <v>0</v>
      </c>
      <c r="BG500">
        <v>0</v>
      </c>
      <c r="BH500">
        <f>1-BF500/BG500</f>
        <v>0</v>
      </c>
      <c r="BI500">
        <v>0.5</v>
      </c>
      <c r="BJ500">
        <f>CS500</f>
        <v>0</v>
      </c>
      <c r="BK500">
        <f>L500</f>
        <v>0</v>
      </c>
      <c r="BL500">
        <f>BH500*BI500*BJ500</f>
        <v>0</v>
      </c>
      <c r="BM500">
        <f>(BK500-BC500)/BJ500</f>
        <v>0</v>
      </c>
      <c r="BN500">
        <f>(BA500-BG500)/BG500</f>
        <v>0</v>
      </c>
      <c r="BO500">
        <f>AZ500/(BB500+AZ500/BG500)</f>
        <v>0</v>
      </c>
      <c r="BP500" t="s">
        <v>418</v>
      </c>
      <c r="BQ500">
        <v>0</v>
      </c>
      <c r="BR500">
        <f>IF(BQ500&lt;&gt;0, BQ500, BO500)</f>
        <v>0</v>
      </c>
      <c r="BS500">
        <f>1-BR500/BG500</f>
        <v>0</v>
      </c>
      <c r="BT500">
        <f>(BG500-BF500)/(BG500-BR500)</f>
        <v>0</v>
      </c>
      <c r="BU500">
        <f>(BA500-BG500)/(BA500-BR500)</f>
        <v>0</v>
      </c>
      <c r="BV500">
        <f>(BG500-BF500)/(BG500-AZ500)</f>
        <v>0</v>
      </c>
      <c r="BW500">
        <f>(BA500-BG500)/(BA500-AZ500)</f>
        <v>0</v>
      </c>
      <c r="BX500">
        <f>(BT500*BR500/BF500)</f>
        <v>0</v>
      </c>
      <c r="BY500">
        <f>(1-BX500)</f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f>$B$11*DQ500+$C$11*DR500+$F$11*EC500*(1-EF500)</f>
        <v>0</v>
      </c>
      <c r="CS500">
        <f>CR500*CT500</f>
        <v>0</v>
      </c>
      <c r="CT500">
        <f>($B$11*$D$9+$C$11*$D$9+$F$11*((EP500+EH500)/MAX(EP500+EH500+EQ500, 0.1)*$I$9+EQ500/MAX(EP500+EH500+EQ500, 0.1)*$J$9))/($B$11+$C$11+$F$11)</f>
        <v>0</v>
      </c>
      <c r="CU500">
        <f>($B$11*$K$9+$C$11*$K$9+$F$11*((EP500+EH500)/MAX(EP500+EH500+EQ500, 0.1)*$P$9+EQ500/MAX(EP500+EH500+EQ500, 0.1)*$Q$9))/($B$11+$C$11+$F$11)</f>
        <v>0</v>
      </c>
      <c r="CV500">
        <v>6</v>
      </c>
      <c r="CW500">
        <v>0.5</v>
      </c>
      <c r="CX500" t="s">
        <v>419</v>
      </c>
      <c r="CY500">
        <v>2</v>
      </c>
      <c r="CZ500" t="b">
        <v>1</v>
      </c>
      <c r="DA500">
        <v>1659030412.83214</v>
      </c>
      <c r="DB500">
        <v>418.962821428571</v>
      </c>
      <c r="DC500">
        <v>415.277678571429</v>
      </c>
      <c r="DD500">
        <v>25.2500607142857</v>
      </c>
      <c r="DE500">
        <v>24.7839071428571</v>
      </c>
      <c r="DF500">
        <v>412.433928571429</v>
      </c>
      <c r="DG500">
        <v>24.723675</v>
      </c>
      <c r="DH500">
        <v>500.069285714286</v>
      </c>
      <c r="DI500">
        <v>90.3595678571429</v>
      </c>
      <c r="DJ500">
        <v>0.046080875</v>
      </c>
      <c r="DK500">
        <v>27.5376464285714</v>
      </c>
      <c r="DL500">
        <v>27.8160142857143</v>
      </c>
      <c r="DM500">
        <v>999.9</v>
      </c>
      <c r="DN500">
        <v>0</v>
      </c>
      <c r="DO500">
        <v>0</v>
      </c>
      <c r="DP500">
        <v>9989.46428571429</v>
      </c>
      <c r="DQ500">
        <v>0</v>
      </c>
      <c r="DR500">
        <v>16.7699</v>
      </c>
      <c r="DS500">
        <v>3.68519506357143</v>
      </c>
      <c r="DT500">
        <v>429.815607142857</v>
      </c>
      <c r="DU500">
        <v>425.831428571429</v>
      </c>
      <c r="DV500">
        <v>0.466145357142857</v>
      </c>
      <c r="DW500">
        <v>415.277678571429</v>
      </c>
      <c r="DX500">
        <v>24.7839071428571</v>
      </c>
      <c r="DY500">
        <v>2.28158428571429</v>
      </c>
      <c r="DZ500">
        <v>2.23946464285714</v>
      </c>
      <c r="EA500">
        <v>19.5469821428571</v>
      </c>
      <c r="EB500">
        <v>19.2474571428571</v>
      </c>
      <c r="EC500">
        <v>1999.98428571429</v>
      </c>
      <c r="ED500">
        <v>0.980000857142857</v>
      </c>
      <c r="EE500">
        <v>0.0199990285714286</v>
      </c>
      <c r="EF500">
        <v>0</v>
      </c>
      <c r="EG500">
        <v>144.862821428571</v>
      </c>
      <c r="EH500">
        <v>5.00063</v>
      </c>
      <c r="EI500">
        <v>3019.63607142857</v>
      </c>
      <c r="EJ500">
        <v>17256.7642857143</v>
      </c>
      <c r="EK500">
        <v>38.625</v>
      </c>
      <c r="EL500">
        <v>38.812</v>
      </c>
      <c r="EM500">
        <v>38.187</v>
      </c>
      <c r="EN500">
        <v>38.1737142857143</v>
      </c>
      <c r="EO500">
        <v>39.6537857142857</v>
      </c>
      <c r="EP500">
        <v>1955.08428571429</v>
      </c>
      <c r="EQ500">
        <v>39.9</v>
      </c>
      <c r="ER500">
        <v>0</v>
      </c>
      <c r="ES500">
        <v>1659030419.5</v>
      </c>
      <c r="ET500">
        <v>0</v>
      </c>
      <c r="EU500">
        <v>144.84684</v>
      </c>
      <c r="EV500">
        <v>-0.719153850210163</v>
      </c>
      <c r="EW500">
        <v>-16.1961538204419</v>
      </c>
      <c r="EX500">
        <v>3019.5136</v>
      </c>
      <c r="EY500">
        <v>15</v>
      </c>
      <c r="EZ500">
        <v>0</v>
      </c>
      <c r="FA500" t="s">
        <v>420</v>
      </c>
      <c r="FB500">
        <v>1657551626.5</v>
      </c>
      <c r="FC500">
        <v>1657551629</v>
      </c>
      <c r="FD500">
        <v>0</v>
      </c>
      <c r="FE500">
        <v>0.403</v>
      </c>
      <c r="FF500">
        <v>0.009</v>
      </c>
      <c r="FG500">
        <v>9.41</v>
      </c>
      <c r="FH500">
        <v>0.087</v>
      </c>
      <c r="FI500">
        <v>417</v>
      </c>
      <c r="FJ500">
        <v>17</v>
      </c>
      <c r="FK500">
        <v>1.61</v>
      </c>
      <c r="FL500">
        <v>0.59</v>
      </c>
      <c r="FM500">
        <v>2.70751669275</v>
      </c>
      <c r="FN500">
        <v>36.5898192861163</v>
      </c>
      <c r="FO500">
        <v>4.29326235895817</v>
      </c>
      <c r="FP500">
        <v>0</v>
      </c>
      <c r="FQ500">
        <v>144.924647058824</v>
      </c>
      <c r="FR500">
        <v>-1.23954163380194</v>
      </c>
      <c r="FS500">
        <v>0.197627082323806</v>
      </c>
      <c r="FT500">
        <v>0</v>
      </c>
      <c r="FU500">
        <v>0.466252925</v>
      </c>
      <c r="FV500">
        <v>-0.00274668292682889</v>
      </c>
      <c r="FW500">
        <v>0.00282656380069069</v>
      </c>
      <c r="FX500">
        <v>1</v>
      </c>
      <c r="FY500">
        <v>1</v>
      </c>
      <c r="FZ500">
        <v>3</v>
      </c>
      <c r="GA500" t="s">
        <v>421</v>
      </c>
      <c r="GB500">
        <v>2.97309</v>
      </c>
      <c r="GC500">
        <v>2.70017</v>
      </c>
      <c r="GD500">
        <v>0.0892167</v>
      </c>
      <c r="GE500">
        <v>0.0881055</v>
      </c>
      <c r="GF500">
        <v>0.106708</v>
      </c>
      <c r="GG500">
        <v>0.106491</v>
      </c>
      <c r="GH500">
        <v>35449.7</v>
      </c>
      <c r="GI500">
        <v>38806.4</v>
      </c>
      <c r="GJ500">
        <v>35272.6</v>
      </c>
      <c r="GK500">
        <v>38595.6</v>
      </c>
      <c r="GL500">
        <v>44673.2</v>
      </c>
      <c r="GM500">
        <v>49805.4</v>
      </c>
      <c r="GN500">
        <v>55140.8</v>
      </c>
      <c r="GO500">
        <v>61906.7</v>
      </c>
      <c r="GP500">
        <v>1.981</v>
      </c>
      <c r="GQ500">
        <v>1.8554</v>
      </c>
      <c r="GR500">
        <v>0.117749</v>
      </c>
      <c r="GS500">
        <v>0</v>
      </c>
      <c r="GT500">
        <v>25.8773</v>
      </c>
      <c r="GU500">
        <v>999.9</v>
      </c>
      <c r="GV500">
        <v>58.412</v>
      </c>
      <c r="GW500">
        <v>29.265</v>
      </c>
      <c r="GX500">
        <v>26.4007</v>
      </c>
      <c r="GY500">
        <v>56.5055</v>
      </c>
      <c r="GZ500">
        <v>42.8846</v>
      </c>
      <c r="HA500">
        <v>1</v>
      </c>
      <c r="HB500">
        <v>-0.0252846</v>
      </c>
      <c r="HC500">
        <v>0.27342</v>
      </c>
      <c r="HD500">
        <v>20.1143</v>
      </c>
      <c r="HE500">
        <v>5.19932</v>
      </c>
      <c r="HF500">
        <v>12.004</v>
      </c>
      <c r="HG500">
        <v>4.976</v>
      </c>
      <c r="HH500">
        <v>3.294</v>
      </c>
      <c r="HI500">
        <v>9999</v>
      </c>
      <c r="HJ500">
        <v>9999</v>
      </c>
      <c r="HK500">
        <v>9999</v>
      </c>
      <c r="HL500">
        <v>629.5</v>
      </c>
      <c r="HM500">
        <v>1.86322</v>
      </c>
      <c r="HN500">
        <v>1.86798</v>
      </c>
      <c r="HO500">
        <v>1.8678</v>
      </c>
      <c r="HP500">
        <v>1.86899</v>
      </c>
      <c r="HQ500">
        <v>1.86981</v>
      </c>
      <c r="HR500">
        <v>1.86584</v>
      </c>
      <c r="HS500">
        <v>1.86691</v>
      </c>
      <c r="HT500">
        <v>1.86829</v>
      </c>
      <c r="HU500">
        <v>5</v>
      </c>
      <c r="HV500">
        <v>0</v>
      </c>
      <c r="HW500">
        <v>0</v>
      </c>
      <c r="HX500">
        <v>0</v>
      </c>
      <c r="HY500" t="s">
        <v>422</v>
      </c>
      <c r="HZ500" t="s">
        <v>423</v>
      </c>
      <c r="IA500" t="s">
        <v>424</v>
      </c>
      <c r="IB500" t="s">
        <v>424</v>
      </c>
      <c r="IC500" t="s">
        <v>424</v>
      </c>
      <c r="ID500" t="s">
        <v>424</v>
      </c>
      <c r="IE500">
        <v>0</v>
      </c>
      <c r="IF500">
        <v>100</v>
      </c>
      <c r="IG500">
        <v>100</v>
      </c>
      <c r="IH500">
        <v>6.494</v>
      </c>
      <c r="II500">
        <v>0.5265</v>
      </c>
      <c r="IJ500">
        <v>4.02706509432224</v>
      </c>
      <c r="IK500">
        <v>0.00601174518973114</v>
      </c>
      <c r="IL500">
        <v>2.77886958061485e-07</v>
      </c>
      <c r="IM500">
        <v>-3.54636231360687e-10</v>
      </c>
      <c r="IN500">
        <v>-0.0404303883988718</v>
      </c>
      <c r="IO500">
        <v>-0.0177815531441476</v>
      </c>
      <c r="IP500">
        <v>0.00205572605671414</v>
      </c>
      <c r="IQ500">
        <v>-1.65519735432211e-05</v>
      </c>
      <c r="IR500">
        <v>-4</v>
      </c>
      <c r="IS500">
        <v>1848</v>
      </c>
      <c r="IT500">
        <v>1</v>
      </c>
      <c r="IU500">
        <v>25</v>
      </c>
      <c r="IV500">
        <v>24646.6</v>
      </c>
      <c r="IW500">
        <v>24646.5</v>
      </c>
      <c r="IX500">
        <v>0.979004</v>
      </c>
      <c r="IY500">
        <v>2.61963</v>
      </c>
      <c r="IZ500">
        <v>1.54785</v>
      </c>
      <c r="JA500">
        <v>2.30591</v>
      </c>
      <c r="JB500">
        <v>1.34644</v>
      </c>
      <c r="JC500">
        <v>2.26929</v>
      </c>
      <c r="JD500">
        <v>33.6479</v>
      </c>
      <c r="JE500">
        <v>24.2188</v>
      </c>
      <c r="JF500">
        <v>18</v>
      </c>
      <c r="JG500">
        <v>499.239</v>
      </c>
      <c r="JH500">
        <v>417.388</v>
      </c>
      <c r="JI500">
        <v>25.0001</v>
      </c>
      <c r="JJ500">
        <v>26.8679</v>
      </c>
      <c r="JK500">
        <v>30.0003</v>
      </c>
      <c r="JL500">
        <v>26.7965</v>
      </c>
      <c r="JM500">
        <v>26.7362</v>
      </c>
      <c r="JN500">
        <v>19.5839</v>
      </c>
      <c r="JO500">
        <v>14.3708</v>
      </c>
      <c r="JP500">
        <v>100</v>
      </c>
      <c r="JQ500">
        <v>25</v>
      </c>
      <c r="JR500">
        <v>379.449</v>
      </c>
      <c r="JS500">
        <v>24.782</v>
      </c>
      <c r="JT500">
        <v>102.285</v>
      </c>
      <c r="JU500">
        <v>103.044</v>
      </c>
    </row>
    <row r="501" spans="1:281">
      <c r="A501">
        <v>485</v>
      </c>
      <c r="B501">
        <v>1659030425.6</v>
      </c>
      <c r="C501">
        <v>6742.5</v>
      </c>
      <c r="D501" t="s">
        <v>1399</v>
      </c>
      <c r="E501" t="s">
        <v>1400</v>
      </c>
      <c r="F501">
        <v>5</v>
      </c>
      <c r="G501" t="s">
        <v>1394</v>
      </c>
      <c r="H501" t="s">
        <v>417</v>
      </c>
      <c r="I501">
        <v>1659030418.1</v>
      </c>
      <c r="J501">
        <f>(K501)/1000</f>
        <v>0</v>
      </c>
      <c r="K501">
        <f>IF(CZ501, AN501, AH501)</f>
        <v>0</v>
      </c>
      <c r="L501">
        <f>IF(CZ501, AI501, AG501)</f>
        <v>0</v>
      </c>
      <c r="M501">
        <f>DB501 - IF(AU501&gt;1, L501*CV501*100.0/(AW501*DP501), 0)</f>
        <v>0</v>
      </c>
      <c r="N501">
        <f>((T501-J501/2)*M501-L501)/(T501+J501/2)</f>
        <v>0</v>
      </c>
      <c r="O501">
        <f>N501*(DI501+DJ501)/1000.0</f>
        <v>0</v>
      </c>
      <c r="P501">
        <f>(DB501 - IF(AU501&gt;1, L501*CV501*100.0/(AW501*DP501), 0))*(DI501+DJ501)/1000.0</f>
        <v>0</v>
      </c>
      <c r="Q501">
        <f>2.0/((1/S501-1/R501)+SIGN(S501)*SQRT((1/S501-1/R501)*(1/S501-1/R501) + 4*CW501/((CW501+1)*(CW501+1))*(2*1/S501*1/R501-1/R501*1/R501)))</f>
        <v>0</v>
      </c>
      <c r="R501">
        <f>IF(LEFT(CX501,1)&lt;&gt;"0",IF(LEFT(CX501,1)="1",3.0,CY501),$D$5+$E$5*(DP501*DI501/($K$5*1000))+$F$5*(DP501*DI501/($K$5*1000))*MAX(MIN(CV501,$J$5),$I$5)*MAX(MIN(CV501,$J$5),$I$5)+$G$5*MAX(MIN(CV501,$J$5),$I$5)*(DP501*DI501/($K$5*1000))+$H$5*(DP501*DI501/($K$5*1000))*(DP501*DI501/($K$5*1000)))</f>
        <v>0</v>
      </c>
      <c r="S501">
        <f>J501*(1000-(1000*0.61365*exp(17.502*W501/(240.97+W501))/(DI501+DJ501)+DD501)/2)/(1000*0.61365*exp(17.502*W501/(240.97+W501))/(DI501+DJ501)-DD501)</f>
        <v>0</v>
      </c>
      <c r="T501">
        <f>1/((CW501+1)/(Q501/1.6)+1/(R501/1.37)) + CW501/((CW501+1)/(Q501/1.6) + CW501/(R501/1.37))</f>
        <v>0</v>
      </c>
      <c r="U501">
        <f>(CR501*CU501)</f>
        <v>0</v>
      </c>
      <c r="V501">
        <f>(DK501+(U501+2*0.95*5.67E-8*(((DK501+$B$7)+273)^4-(DK501+273)^4)-44100*J501)/(1.84*29.3*R501+8*0.95*5.67E-8*(DK501+273)^3))</f>
        <v>0</v>
      </c>
      <c r="W501">
        <f>($C$7*DL501+$D$7*DM501+$E$7*V501)</f>
        <v>0</v>
      </c>
      <c r="X501">
        <f>0.61365*exp(17.502*W501/(240.97+W501))</f>
        <v>0</v>
      </c>
      <c r="Y501">
        <f>(Z501/AA501*100)</f>
        <v>0</v>
      </c>
      <c r="Z501">
        <f>DD501*(DI501+DJ501)/1000</f>
        <v>0</v>
      </c>
      <c r="AA501">
        <f>0.61365*exp(17.502*DK501/(240.97+DK501))</f>
        <v>0</v>
      </c>
      <c r="AB501">
        <f>(X501-DD501*(DI501+DJ501)/1000)</f>
        <v>0</v>
      </c>
      <c r="AC501">
        <f>(-J501*44100)</f>
        <v>0</v>
      </c>
      <c r="AD501">
        <f>2*29.3*R501*0.92*(DK501-W501)</f>
        <v>0</v>
      </c>
      <c r="AE501">
        <f>2*0.95*5.67E-8*(((DK501+$B$7)+273)^4-(W501+273)^4)</f>
        <v>0</v>
      </c>
      <c r="AF501">
        <f>U501+AE501+AC501+AD501</f>
        <v>0</v>
      </c>
      <c r="AG501">
        <f>DH501*AU501*(DC501-DB501*(1000-AU501*DE501)/(1000-AU501*DD501))/(100*CV501)</f>
        <v>0</v>
      </c>
      <c r="AH501">
        <f>1000*DH501*AU501*(DD501-DE501)/(100*CV501*(1000-AU501*DD501))</f>
        <v>0</v>
      </c>
      <c r="AI501">
        <f>(AJ501 - AK501 - DI501*1E3/(8.314*(DK501+273.15)) * AM501/DH501 * AL501) * DH501/(100*CV501) * (1000 - DE501)/1000</f>
        <v>0</v>
      </c>
      <c r="AJ501">
        <v>401.725085031933</v>
      </c>
      <c r="AK501">
        <v>413.450745454545</v>
      </c>
      <c r="AL501">
        <v>-2.42171791325115</v>
      </c>
      <c r="AM501">
        <v>66.0504921813524</v>
      </c>
      <c r="AN501">
        <f>(AP501 - AO501 + DI501*1E3/(8.314*(DK501+273.15)) * AR501/DH501 * AQ501) * DH501/(100*CV501) * 1000/(1000 - AP501)</f>
        <v>0</v>
      </c>
      <c r="AO501">
        <v>24.7870708477922</v>
      </c>
      <c r="AP501">
        <v>25.2548601398602</v>
      </c>
      <c r="AQ501">
        <v>1.02076079953303e-05</v>
      </c>
      <c r="AR501">
        <v>92.47</v>
      </c>
      <c r="AS501">
        <v>0</v>
      </c>
      <c r="AT501">
        <v>0</v>
      </c>
      <c r="AU501">
        <f>IF(AS501*$H$13&gt;=AW501,1.0,(AW501/(AW501-AS501*$H$13)))</f>
        <v>0</v>
      </c>
      <c r="AV501">
        <f>(AU501-1)*100</f>
        <v>0</v>
      </c>
      <c r="AW501">
        <f>MAX(0,($B$13+$C$13*DP501)/(1+$D$13*DP501)*DI501/(DK501+273)*$E$13)</f>
        <v>0</v>
      </c>
      <c r="AX501" t="s">
        <v>418</v>
      </c>
      <c r="AY501" t="s">
        <v>418</v>
      </c>
      <c r="AZ501">
        <v>0</v>
      </c>
      <c r="BA501">
        <v>0</v>
      </c>
      <c r="BB501">
        <f>1-AZ501/BA501</f>
        <v>0</v>
      </c>
      <c r="BC501">
        <v>0</v>
      </c>
      <c r="BD501" t="s">
        <v>418</v>
      </c>
      <c r="BE501" t="s">
        <v>418</v>
      </c>
      <c r="BF501">
        <v>0</v>
      </c>
      <c r="BG501">
        <v>0</v>
      </c>
      <c r="BH501">
        <f>1-BF501/BG501</f>
        <v>0</v>
      </c>
      <c r="BI501">
        <v>0.5</v>
      </c>
      <c r="BJ501">
        <f>CS501</f>
        <v>0</v>
      </c>
      <c r="BK501">
        <f>L501</f>
        <v>0</v>
      </c>
      <c r="BL501">
        <f>BH501*BI501*BJ501</f>
        <v>0</v>
      </c>
      <c r="BM501">
        <f>(BK501-BC501)/BJ501</f>
        <v>0</v>
      </c>
      <c r="BN501">
        <f>(BA501-BG501)/BG501</f>
        <v>0</v>
      </c>
      <c r="BO501">
        <f>AZ501/(BB501+AZ501/BG501)</f>
        <v>0</v>
      </c>
      <c r="BP501" t="s">
        <v>418</v>
      </c>
      <c r="BQ501">
        <v>0</v>
      </c>
      <c r="BR501">
        <f>IF(BQ501&lt;&gt;0, BQ501, BO501)</f>
        <v>0</v>
      </c>
      <c r="BS501">
        <f>1-BR501/BG501</f>
        <v>0</v>
      </c>
      <c r="BT501">
        <f>(BG501-BF501)/(BG501-BR501)</f>
        <v>0</v>
      </c>
      <c r="BU501">
        <f>(BA501-BG501)/(BA501-BR501)</f>
        <v>0</v>
      </c>
      <c r="BV501">
        <f>(BG501-BF501)/(BG501-AZ501)</f>
        <v>0</v>
      </c>
      <c r="BW501">
        <f>(BA501-BG501)/(BA501-AZ501)</f>
        <v>0</v>
      </c>
      <c r="BX501">
        <f>(BT501*BR501/BF501)</f>
        <v>0</v>
      </c>
      <c r="BY501">
        <f>(1-BX501)</f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f>$B$11*DQ501+$C$11*DR501+$F$11*EC501*(1-EF501)</f>
        <v>0</v>
      </c>
      <c r="CS501">
        <f>CR501*CT501</f>
        <v>0</v>
      </c>
      <c r="CT501">
        <f>($B$11*$D$9+$C$11*$D$9+$F$11*((EP501+EH501)/MAX(EP501+EH501+EQ501, 0.1)*$I$9+EQ501/MAX(EP501+EH501+EQ501, 0.1)*$J$9))/($B$11+$C$11+$F$11)</f>
        <v>0</v>
      </c>
      <c r="CU501">
        <f>($B$11*$K$9+$C$11*$K$9+$F$11*((EP501+EH501)/MAX(EP501+EH501+EQ501, 0.1)*$P$9+EQ501/MAX(EP501+EH501+EQ501, 0.1)*$Q$9))/($B$11+$C$11+$F$11)</f>
        <v>0</v>
      </c>
      <c r="CV501">
        <v>6</v>
      </c>
      <c r="CW501">
        <v>0.5</v>
      </c>
      <c r="CX501" t="s">
        <v>419</v>
      </c>
      <c r="CY501">
        <v>2</v>
      </c>
      <c r="CZ501" t="b">
        <v>1</v>
      </c>
      <c r="DA501">
        <v>1659030418.1</v>
      </c>
      <c r="DB501">
        <v>414.88137037037</v>
      </c>
      <c r="DC501">
        <v>405.412592592593</v>
      </c>
      <c r="DD501">
        <v>25.251262962963</v>
      </c>
      <c r="DE501">
        <v>24.7858407407407</v>
      </c>
      <c r="DF501">
        <v>408.377037037037</v>
      </c>
      <c r="DG501">
        <v>24.7248148148148</v>
      </c>
      <c r="DH501">
        <v>500.037333333333</v>
      </c>
      <c r="DI501">
        <v>90.3596444444445</v>
      </c>
      <c r="DJ501">
        <v>0.0459958296296296</v>
      </c>
      <c r="DK501">
        <v>27.5385444444445</v>
      </c>
      <c r="DL501">
        <v>27.7974333333333</v>
      </c>
      <c r="DM501">
        <v>999.9</v>
      </c>
      <c r="DN501">
        <v>0</v>
      </c>
      <c r="DO501">
        <v>0</v>
      </c>
      <c r="DP501">
        <v>10000.5555555556</v>
      </c>
      <c r="DQ501">
        <v>0</v>
      </c>
      <c r="DR501">
        <v>16.7699</v>
      </c>
      <c r="DS501">
        <v>9.46876732592593</v>
      </c>
      <c r="DT501">
        <v>425.629037037037</v>
      </c>
      <c r="DU501">
        <v>415.716444444444</v>
      </c>
      <c r="DV501">
        <v>0.465415</v>
      </c>
      <c r="DW501">
        <v>405.412592592593</v>
      </c>
      <c r="DX501">
        <v>24.7858407407407</v>
      </c>
      <c r="DY501">
        <v>2.28169518518518</v>
      </c>
      <c r="DZ501">
        <v>2.23964037037037</v>
      </c>
      <c r="EA501">
        <v>19.5477555555556</v>
      </c>
      <c r="EB501">
        <v>19.2487259259259</v>
      </c>
      <c r="EC501">
        <v>2000.01703703704</v>
      </c>
      <c r="ED501">
        <v>0.980001</v>
      </c>
      <c r="EE501">
        <v>0.0199988666666667</v>
      </c>
      <c r="EF501">
        <v>0</v>
      </c>
      <c r="EG501">
        <v>144.775111111111</v>
      </c>
      <c r="EH501">
        <v>5.00063</v>
      </c>
      <c r="EI501">
        <v>3018.21814814815</v>
      </c>
      <c r="EJ501">
        <v>17257.0518518519</v>
      </c>
      <c r="EK501">
        <v>38.6272962962963</v>
      </c>
      <c r="EL501">
        <v>38.812</v>
      </c>
      <c r="EM501">
        <v>38.187</v>
      </c>
      <c r="EN501">
        <v>38.1778148148148</v>
      </c>
      <c r="EO501">
        <v>39.6571481481481</v>
      </c>
      <c r="EP501">
        <v>1955.11703703704</v>
      </c>
      <c r="EQ501">
        <v>39.9</v>
      </c>
      <c r="ER501">
        <v>0</v>
      </c>
      <c r="ES501">
        <v>1659030424.3</v>
      </c>
      <c r="ET501">
        <v>0</v>
      </c>
      <c r="EU501">
        <v>144.77176</v>
      </c>
      <c r="EV501">
        <v>-0.912461545493102</v>
      </c>
      <c r="EW501">
        <v>-15.6053846424242</v>
      </c>
      <c r="EX501">
        <v>3018.2332</v>
      </c>
      <c r="EY501">
        <v>15</v>
      </c>
      <c r="EZ501">
        <v>0</v>
      </c>
      <c r="FA501" t="s">
        <v>420</v>
      </c>
      <c r="FB501">
        <v>1657551626.5</v>
      </c>
      <c r="FC501">
        <v>1657551629</v>
      </c>
      <c r="FD501">
        <v>0</v>
      </c>
      <c r="FE501">
        <v>0.403</v>
      </c>
      <c r="FF501">
        <v>0.009</v>
      </c>
      <c r="FG501">
        <v>9.41</v>
      </c>
      <c r="FH501">
        <v>0.087</v>
      </c>
      <c r="FI501">
        <v>417</v>
      </c>
      <c r="FJ501">
        <v>17</v>
      </c>
      <c r="FK501">
        <v>1.61</v>
      </c>
      <c r="FL501">
        <v>0.59</v>
      </c>
      <c r="FM501">
        <v>5.94748544525</v>
      </c>
      <c r="FN501">
        <v>64.2015959390994</v>
      </c>
      <c r="FO501">
        <v>6.56590488422955</v>
      </c>
      <c r="FP501">
        <v>0</v>
      </c>
      <c r="FQ501">
        <v>144.855058823529</v>
      </c>
      <c r="FR501">
        <v>-1.16470588260947</v>
      </c>
      <c r="FS501">
        <v>0.194337175332623</v>
      </c>
      <c r="FT501">
        <v>0</v>
      </c>
      <c r="FU501">
        <v>0.465706475</v>
      </c>
      <c r="FV501">
        <v>-0.00777628142589105</v>
      </c>
      <c r="FW501">
        <v>0.00313430130162609</v>
      </c>
      <c r="FX501">
        <v>1</v>
      </c>
      <c r="FY501">
        <v>1</v>
      </c>
      <c r="FZ501">
        <v>3</v>
      </c>
      <c r="GA501" t="s">
        <v>421</v>
      </c>
      <c r="GB501">
        <v>2.97414</v>
      </c>
      <c r="GC501">
        <v>2.69964</v>
      </c>
      <c r="GD501">
        <v>0.0872876</v>
      </c>
      <c r="GE501">
        <v>0.0852646</v>
      </c>
      <c r="GF501">
        <v>0.106709</v>
      </c>
      <c r="GG501">
        <v>0.106484</v>
      </c>
      <c r="GH501">
        <v>35524.7</v>
      </c>
      <c r="GI501">
        <v>38926.8</v>
      </c>
      <c r="GJ501">
        <v>35272.6</v>
      </c>
      <c r="GK501">
        <v>38595.2</v>
      </c>
      <c r="GL501">
        <v>44673.4</v>
      </c>
      <c r="GM501">
        <v>49805.6</v>
      </c>
      <c r="GN501">
        <v>55141.1</v>
      </c>
      <c r="GO501">
        <v>61906.4</v>
      </c>
      <c r="GP501">
        <v>1.981</v>
      </c>
      <c r="GQ501">
        <v>1.8552</v>
      </c>
      <c r="GR501">
        <v>0.117719</v>
      </c>
      <c r="GS501">
        <v>0</v>
      </c>
      <c r="GT501">
        <v>25.8795</v>
      </c>
      <c r="GU501">
        <v>999.9</v>
      </c>
      <c r="GV501">
        <v>58.436</v>
      </c>
      <c r="GW501">
        <v>29.265</v>
      </c>
      <c r="GX501">
        <v>26.4113</v>
      </c>
      <c r="GY501">
        <v>56.3955</v>
      </c>
      <c r="GZ501">
        <v>42.6963</v>
      </c>
      <c r="HA501">
        <v>1</v>
      </c>
      <c r="HB501">
        <v>-0.0250813</v>
      </c>
      <c r="HC501">
        <v>0.274205</v>
      </c>
      <c r="HD501">
        <v>20.1141</v>
      </c>
      <c r="HE501">
        <v>5.19812</v>
      </c>
      <c r="HF501">
        <v>12.004</v>
      </c>
      <c r="HG501">
        <v>4.9752</v>
      </c>
      <c r="HH501">
        <v>3.2938</v>
      </c>
      <c r="HI501">
        <v>9999</v>
      </c>
      <c r="HJ501">
        <v>9999</v>
      </c>
      <c r="HK501">
        <v>9999</v>
      </c>
      <c r="HL501">
        <v>629.5</v>
      </c>
      <c r="HM501">
        <v>1.86325</v>
      </c>
      <c r="HN501">
        <v>1.8681</v>
      </c>
      <c r="HO501">
        <v>1.86783</v>
      </c>
      <c r="HP501">
        <v>1.86899</v>
      </c>
      <c r="HQ501">
        <v>1.86981</v>
      </c>
      <c r="HR501">
        <v>1.86584</v>
      </c>
      <c r="HS501">
        <v>1.86691</v>
      </c>
      <c r="HT501">
        <v>1.86829</v>
      </c>
      <c r="HU501">
        <v>5</v>
      </c>
      <c r="HV501">
        <v>0</v>
      </c>
      <c r="HW501">
        <v>0</v>
      </c>
      <c r="HX501">
        <v>0</v>
      </c>
      <c r="HY501" t="s">
        <v>422</v>
      </c>
      <c r="HZ501" t="s">
        <v>423</v>
      </c>
      <c r="IA501" t="s">
        <v>424</v>
      </c>
      <c r="IB501" t="s">
        <v>424</v>
      </c>
      <c r="IC501" t="s">
        <v>424</v>
      </c>
      <c r="ID501" t="s">
        <v>424</v>
      </c>
      <c r="IE501">
        <v>0</v>
      </c>
      <c r="IF501">
        <v>100</v>
      </c>
      <c r="IG501">
        <v>100</v>
      </c>
      <c r="IH501">
        <v>6.426</v>
      </c>
      <c r="II501">
        <v>0.5266</v>
      </c>
      <c r="IJ501">
        <v>4.02706509432224</v>
      </c>
      <c r="IK501">
        <v>0.00601174518973114</v>
      </c>
      <c r="IL501">
        <v>2.77886958061485e-07</v>
      </c>
      <c r="IM501">
        <v>-3.54636231360687e-10</v>
      </c>
      <c r="IN501">
        <v>-0.0404303883988718</v>
      </c>
      <c r="IO501">
        <v>-0.0177815531441476</v>
      </c>
      <c r="IP501">
        <v>0.00205572605671414</v>
      </c>
      <c r="IQ501">
        <v>-1.65519735432211e-05</v>
      </c>
      <c r="IR501">
        <v>-4</v>
      </c>
      <c r="IS501">
        <v>1848</v>
      </c>
      <c r="IT501">
        <v>1</v>
      </c>
      <c r="IU501">
        <v>25</v>
      </c>
      <c r="IV501">
        <v>24646.7</v>
      </c>
      <c r="IW501">
        <v>24646.6</v>
      </c>
      <c r="IX501">
        <v>0.944824</v>
      </c>
      <c r="IY501">
        <v>2.61353</v>
      </c>
      <c r="IZ501">
        <v>1.54785</v>
      </c>
      <c r="JA501">
        <v>2.30591</v>
      </c>
      <c r="JB501">
        <v>1.34644</v>
      </c>
      <c r="JC501">
        <v>2.43774</v>
      </c>
      <c r="JD501">
        <v>33.6479</v>
      </c>
      <c r="JE501">
        <v>24.2188</v>
      </c>
      <c r="JF501">
        <v>18</v>
      </c>
      <c r="JG501">
        <v>499.238</v>
      </c>
      <c r="JH501">
        <v>417.291</v>
      </c>
      <c r="JI501">
        <v>25.0001</v>
      </c>
      <c r="JJ501">
        <v>26.8701</v>
      </c>
      <c r="JK501">
        <v>30.0005</v>
      </c>
      <c r="JL501">
        <v>26.7965</v>
      </c>
      <c r="JM501">
        <v>26.7385</v>
      </c>
      <c r="JN501">
        <v>18.8873</v>
      </c>
      <c r="JO501">
        <v>14.3708</v>
      </c>
      <c r="JP501">
        <v>100</v>
      </c>
      <c r="JQ501">
        <v>25</v>
      </c>
      <c r="JR501">
        <v>365.984</v>
      </c>
      <c r="JS501">
        <v>24.782</v>
      </c>
      <c r="JT501">
        <v>102.285</v>
      </c>
      <c r="JU501">
        <v>103.043</v>
      </c>
    </row>
    <row r="502" spans="1:281">
      <c r="A502">
        <v>486</v>
      </c>
      <c r="B502">
        <v>1659030430.6</v>
      </c>
      <c r="C502">
        <v>6747.5</v>
      </c>
      <c r="D502" t="s">
        <v>1401</v>
      </c>
      <c r="E502" t="s">
        <v>1402</v>
      </c>
      <c r="F502">
        <v>5</v>
      </c>
      <c r="G502" t="s">
        <v>1394</v>
      </c>
      <c r="H502" t="s">
        <v>417</v>
      </c>
      <c r="I502">
        <v>1659030422.81429</v>
      </c>
      <c r="J502">
        <f>(K502)/1000</f>
        <v>0</v>
      </c>
      <c r="K502">
        <f>IF(CZ502, AN502, AH502)</f>
        <v>0</v>
      </c>
      <c r="L502">
        <f>IF(CZ502, AI502, AG502)</f>
        <v>0</v>
      </c>
      <c r="M502">
        <f>DB502 - IF(AU502&gt;1, L502*CV502*100.0/(AW502*DP502), 0)</f>
        <v>0</v>
      </c>
      <c r="N502">
        <f>((T502-J502/2)*M502-L502)/(T502+J502/2)</f>
        <v>0</v>
      </c>
      <c r="O502">
        <f>N502*(DI502+DJ502)/1000.0</f>
        <v>0</v>
      </c>
      <c r="P502">
        <f>(DB502 - IF(AU502&gt;1, L502*CV502*100.0/(AW502*DP502), 0))*(DI502+DJ502)/1000.0</f>
        <v>0</v>
      </c>
      <c r="Q502">
        <f>2.0/((1/S502-1/R502)+SIGN(S502)*SQRT((1/S502-1/R502)*(1/S502-1/R502) + 4*CW502/((CW502+1)*(CW502+1))*(2*1/S502*1/R502-1/R502*1/R502)))</f>
        <v>0</v>
      </c>
      <c r="R502">
        <f>IF(LEFT(CX502,1)&lt;&gt;"0",IF(LEFT(CX502,1)="1",3.0,CY502),$D$5+$E$5*(DP502*DI502/($K$5*1000))+$F$5*(DP502*DI502/($K$5*1000))*MAX(MIN(CV502,$J$5),$I$5)*MAX(MIN(CV502,$J$5),$I$5)+$G$5*MAX(MIN(CV502,$J$5),$I$5)*(DP502*DI502/($K$5*1000))+$H$5*(DP502*DI502/($K$5*1000))*(DP502*DI502/($K$5*1000)))</f>
        <v>0</v>
      </c>
      <c r="S502">
        <f>J502*(1000-(1000*0.61365*exp(17.502*W502/(240.97+W502))/(DI502+DJ502)+DD502)/2)/(1000*0.61365*exp(17.502*W502/(240.97+W502))/(DI502+DJ502)-DD502)</f>
        <v>0</v>
      </c>
      <c r="T502">
        <f>1/((CW502+1)/(Q502/1.6)+1/(R502/1.37)) + CW502/((CW502+1)/(Q502/1.6) + CW502/(R502/1.37))</f>
        <v>0</v>
      </c>
      <c r="U502">
        <f>(CR502*CU502)</f>
        <v>0</v>
      </c>
      <c r="V502">
        <f>(DK502+(U502+2*0.95*5.67E-8*(((DK502+$B$7)+273)^4-(DK502+273)^4)-44100*J502)/(1.84*29.3*R502+8*0.95*5.67E-8*(DK502+273)^3))</f>
        <v>0</v>
      </c>
      <c r="W502">
        <f>($C$7*DL502+$D$7*DM502+$E$7*V502)</f>
        <v>0</v>
      </c>
      <c r="X502">
        <f>0.61365*exp(17.502*W502/(240.97+W502))</f>
        <v>0</v>
      </c>
      <c r="Y502">
        <f>(Z502/AA502*100)</f>
        <v>0</v>
      </c>
      <c r="Z502">
        <f>DD502*(DI502+DJ502)/1000</f>
        <v>0</v>
      </c>
      <c r="AA502">
        <f>0.61365*exp(17.502*DK502/(240.97+DK502))</f>
        <v>0</v>
      </c>
      <c r="AB502">
        <f>(X502-DD502*(DI502+DJ502)/1000)</f>
        <v>0</v>
      </c>
      <c r="AC502">
        <f>(-J502*44100)</f>
        <v>0</v>
      </c>
      <c r="AD502">
        <f>2*29.3*R502*0.92*(DK502-W502)</f>
        <v>0</v>
      </c>
      <c r="AE502">
        <f>2*0.95*5.67E-8*(((DK502+$B$7)+273)^4-(W502+273)^4)</f>
        <v>0</v>
      </c>
      <c r="AF502">
        <f>U502+AE502+AC502+AD502</f>
        <v>0</v>
      </c>
      <c r="AG502">
        <f>DH502*AU502*(DC502-DB502*(1000-AU502*DE502)/(1000-AU502*DD502))/(100*CV502)</f>
        <v>0</v>
      </c>
      <c r="AH502">
        <f>1000*DH502*AU502*(DD502-DE502)/(100*CV502*(1000-AU502*DD502))</f>
        <v>0</v>
      </c>
      <c r="AI502">
        <f>(AJ502 - AK502 - DI502*1E3/(8.314*(DK502+273.15)) * AM502/DH502 * AL502) * DH502/(100*CV502) * (1000 - DE502)/1000</f>
        <v>0</v>
      </c>
      <c r="AJ502">
        <v>384.950672325933</v>
      </c>
      <c r="AK502">
        <v>399.141060606061</v>
      </c>
      <c r="AL502">
        <v>-2.93856165440637</v>
      </c>
      <c r="AM502">
        <v>66.0504921813524</v>
      </c>
      <c r="AN502">
        <f>(AP502 - AO502 + DI502*1E3/(8.314*(DK502+273.15)) * AR502/DH502 * AQ502) * DH502/(100*CV502) * 1000/(1000 - AP502)</f>
        <v>0</v>
      </c>
      <c r="AO502">
        <v>24.7855831997836</v>
      </c>
      <c r="AP502">
        <v>25.2533258741259</v>
      </c>
      <c r="AQ502">
        <v>-8.23916083913554e-05</v>
      </c>
      <c r="AR502">
        <v>92.47</v>
      </c>
      <c r="AS502">
        <v>0</v>
      </c>
      <c r="AT502">
        <v>0</v>
      </c>
      <c r="AU502">
        <f>IF(AS502*$H$13&gt;=AW502,1.0,(AW502/(AW502-AS502*$H$13)))</f>
        <v>0</v>
      </c>
      <c r="AV502">
        <f>(AU502-1)*100</f>
        <v>0</v>
      </c>
      <c r="AW502">
        <f>MAX(0,($B$13+$C$13*DP502)/(1+$D$13*DP502)*DI502/(DK502+273)*$E$13)</f>
        <v>0</v>
      </c>
      <c r="AX502" t="s">
        <v>418</v>
      </c>
      <c r="AY502" t="s">
        <v>418</v>
      </c>
      <c r="AZ502">
        <v>0</v>
      </c>
      <c r="BA502">
        <v>0</v>
      </c>
      <c r="BB502">
        <f>1-AZ502/BA502</f>
        <v>0</v>
      </c>
      <c r="BC502">
        <v>0</v>
      </c>
      <c r="BD502" t="s">
        <v>418</v>
      </c>
      <c r="BE502" t="s">
        <v>418</v>
      </c>
      <c r="BF502">
        <v>0</v>
      </c>
      <c r="BG502">
        <v>0</v>
      </c>
      <c r="BH502">
        <f>1-BF502/BG502</f>
        <v>0</v>
      </c>
      <c r="BI502">
        <v>0.5</v>
      </c>
      <c r="BJ502">
        <f>CS502</f>
        <v>0</v>
      </c>
      <c r="BK502">
        <f>L502</f>
        <v>0</v>
      </c>
      <c r="BL502">
        <f>BH502*BI502*BJ502</f>
        <v>0</v>
      </c>
      <c r="BM502">
        <f>(BK502-BC502)/BJ502</f>
        <v>0</v>
      </c>
      <c r="BN502">
        <f>(BA502-BG502)/BG502</f>
        <v>0</v>
      </c>
      <c r="BO502">
        <f>AZ502/(BB502+AZ502/BG502)</f>
        <v>0</v>
      </c>
      <c r="BP502" t="s">
        <v>418</v>
      </c>
      <c r="BQ502">
        <v>0</v>
      </c>
      <c r="BR502">
        <f>IF(BQ502&lt;&gt;0, BQ502, BO502)</f>
        <v>0</v>
      </c>
      <c r="BS502">
        <f>1-BR502/BG502</f>
        <v>0</v>
      </c>
      <c r="BT502">
        <f>(BG502-BF502)/(BG502-BR502)</f>
        <v>0</v>
      </c>
      <c r="BU502">
        <f>(BA502-BG502)/(BA502-BR502)</f>
        <v>0</v>
      </c>
      <c r="BV502">
        <f>(BG502-BF502)/(BG502-AZ502)</f>
        <v>0</v>
      </c>
      <c r="BW502">
        <f>(BA502-BG502)/(BA502-AZ502)</f>
        <v>0</v>
      </c>
      <c r="BX502">
        <f>(BT502*BR502/BF502)</f>
        <v>0</v>
      </c>
      <c r="BY502">
        <f>(1-BX502)</f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f>$B$11*DQ502+$C$11*DR502+$F$11*EC502*(1-EF502)</f>
        <v>0</v>
      </c>
      <c r="CS502">
        <f>CR502*CT502</f>
        <v>0</v>
      </c>
      <c r="CT502">
        <f>($B$11*$D$9+$C$11*$D$9+$F$11*((EP502+EH502)/MAX(EP502+EH502+EQ502, 0.1)*$I$9+EQ502/MAX(EP502+EH502+EQ502, 0.1)*$J$9))/($B$11+$C$11+$F$11)</f>
        <v>0</v>
      </c>
      <c r="CU502">
        <f>($B$11*$K$9+$C$11*$K$9+$F$11*((EP502+EH502)/MAX(EP502+EH502+EQ502, 0.1)*$P$9+EQ502/MAX(EP502+EH502+EQ502, 0.1)*$Q$9))/($B$11+$C$11+$F$11)</f>
        <v>0</v>
      </c>
      <c r="CV502">
        <v>6</v>
      </c>
      <c r="CW502">
        <v>0.5</v>
      </c>
      <c r="CX502" t="s">
        <v>419</v>
      </c>
      <c r="CY502">
        <v>2</v>
      </c>
      <c r="CZ502" t="b">
        <v>1</v>
      </c>
      <c r="DA502">
        <v>1659030422.81429</v>
      </c>
      <c r="DB502">
        <v>406.988857142857</v>
      </c>
      <c r="DC502">
        <v>391.617285714286</v>
      </c>
      <c r="DD502">
        <v>25.2519964285714</v>
      </c>
      <c r="DE502">
        <v>24.7867178571429</v>
      </c>
      <c r="DF502">
        <v>400.532</v>
      </c>
      <c r="DG502">
        <v>24.7255178571429</v>
      </c>
      <c r="DH502">
        <v>500.043392857143</v>
      </c>
      <c r="DI502">
        <v>90.3593142857143</v>
      </c>
      <c r="DJ502">
        <v>0.0461771535714286</v>
      </c>
      <c r="DK502">
        <v>27.5422285714286</v>
      </c>
      <c r="DL502">
        <v>27.8132785714286</v>
      </c>
      <c r="DM502">
        <v>999.9</v>
      </c>
      <c r="DN502">
        <v>0</v>
      </c>
      <c r="DO502">
        <v>0</v>
      </c>
      <c r="DP502">
        <v>10001.9642857143</v>
      </c>
      <c r="DQ502">
        <v>0</v>
      </c>
      <c r="DR502">
        <v>16.7699</v>
      </c>
      <c r="DS502">
        <v>15.3714310714286</v>
      </c>
      <c r="DT502">
        <v>417.532357142857</v>
      </c>
      <c r="DU502">
        <v>401.570964285714</v>
      </c>
      <c r="DV502">
        <v>0.465270642857143</v>
      </c>
      <c r="DW502">
        <v>391.617285714286</v>
      </c>
      <c r="DX502">
        <v>24.7867178571429</v>
      </c>
      <c r="DY502">
        <v>2.28175321428571</v>
      </c>
      <c r="DZ502">
        <v>2.23971142857143</v>
      </c>
      <c r="EA502">
        <v>19.5481571428571</v>
      </c>
      <c r="EB502">
        <v>19.2492392857143</v>
      </c>
      <c r="EC502">
        <v>2000.00392857143</v>
      </c>
      <c r="ED502">
        <v>0.980000964285714</v>
      </c>
      <c r="EE502">
        <v>0.0199989071428571</v>
      </c>
      <c r="EF502">
        <v>0</v>
      </c>
      <c r="EG502">
        <v>144.718107142857</v>
      </c>
      <c r="EH502">
        <v>5.00063</v>
      </c>
      <c r="EI502">
        <v>3016.93392857143</v>
      </c>
      <c r="EJ502">
        <v>17256.9392857143</v>
      </c>
      <c r="EK502">
        <v>38.6316428571429</v>
      </c>
      <c r="EL502">
        <v>38.812</v>
      </c>
      <c r="EM502">
        <v>38.187</v>
      </c>
      <c r="EN502">
        <v>38.1692857142857</v>
      </c>
      <c r="EO502">
        <v>39.6670714285714</v>
      </c>
      <c r="EP502">
        <v>1955.10392857143</v>
      </c>
      <c r="EQ502">
        <v>39.9</v>
      </c>
      <c r="ER502">
        <v>0</v>
      </c>
      <c r="ES502">
        <v>1659030429.7</v>
      </c>
      <c r="ET502">
        <v>0</v>
      </c>
      <c r="EU502">
        <v>144.709653846154</v>
      </c>
      <c r="EV502">
        <v>-0.83647863911174</v>
      </c>
      <c r="EW502">
        <v>-16.9459829343149</v>
      </c>
      <c r="EX502">
        <v>3016.81807692308</v>
      </c>
      <c r="EY502">
        <v>15</v>
      </c>
      <c r="EZ502">
        <v>0</v>
      </c>
      <c r="FA502" t="s">
        <v>420</v>
      </c>
      <c r="FB502">
        <v>1657551626.5</v>
      </c>
      <c r="FC502">
        <v>1657551629</v>
      </c>
      <c r="FD502">
        <v>0</v>
      </c>
      <c r="FE502">
        <v>0.403</v>
      </c>
      <c r="FF502">
        <v>0.009</v>
      </c>
      <c r="FG502">
        <v>9.41</v>
      </c>
      <c r="FH502">
        <v>0.087</v>
      </c>
      <c r="FI502">
        <v>417</v>
      </c>
      <c r="FJ502">
        <v>17</v>
      </c>
      <c r="FK502">
        <v>1.61</v>
      </c>
      <c r="FL502">
        <v>0.59</v>
      </c>
      <c r="FM502">
        <v>10.86683155</v>
      </c>
      <c r="FN502">
        <v>77.2401462236398</v>
      </c>
      <c r="FO502">
        <v>7.54922695872693</v>
      </c>
      <c r="FP502">
        <v>0</v>
      </c>
      <c r="FQ502">
        <v>144.762558823529</v>
      </c>
      <c r="FR502">
        <v>-0.869228422393633</v>
      </c>
      <c r="FS502">
        <v>0.159079186936135</v>
      </c>
      <c r="FT502">
        <v>1</v>
      </c>
      <c r="FU502">
        <v>0.465511525</v>
      </c>
      <c r="FV502">
        <v>-0.00292675046904326</v>
      </c>
      <c r="FW502">
        <v>0.00320940719594367</v>
      </c>
      <c r="FX502">
        <v>1</v>
      </c>
      <c r="FY502">
        <v>2</v>
      </c>
      <c r="FZ502">
        <v>3</v>
      </c>
      <c r="GA502" t="s">
        <v>474</v>
      </c>
      <c r="GB502">
        <v>2.97317</v>
      </c>
      <c r="GC502">
        <v>2.70072</v>
      </c>
      <c r="GD502">
        <v>0.084861</v>
      </c>
      <c r="GE502">
        <v>0.0824058</v>
      </c>
      <c r="GF502">
        <v>0.106705</v>
      </c>
      <c r="GG502">
        <v>0.106478</v>
      </c>
      <c r="GH502">
        <v>35619.3</v>
      </c>
      <c r="GI502">
        <v>39048.4</v>
      </c>
      <c r="GJ502">
        <v>35272.8</v>
      </c>
      <c r="GK502">
        <v>38595.1</v>
      </c>
      <c r="GL502">
        <v>44673.5</v>
      </c>
      <c r="GM502">
        <v>49805.5</v>
      </c>
      <c r="GN502">
        <v>55141.1</v>
      </c>
      <c r="GO502">
        <v>61906.1</v>
      </c>
      <c r="GP502">
        <v>1.9802</v>
      </c>
      <c r="GQ502">
        <v>1.8548</v>
      </c>
      <c r="GR502">
        <v>0.122994</v>
      </c>
      <c r="GS502">
        <v>0</v>
      </c>
      <c r="GT502">
        <v>25.8817</v>
      </c>
      <c r="GU502">
        <v>999.9</v>
      </c>
      <c r="GV502">
        <v>58.436</v>
      </c>
      <c r="GW502">
        <v>29.265</v>
      </c>
      <c r="GX502">
        <v>26.4111</v>
      </c>
      <c r="GY502">
        <v>55.9855</v>
      </c>
      <c r="GZ502">
        <v>42.5481</v>
      </c>
      <c r="HA502">
        <v>1</v>
      </c>
      <c r="HB502">
        <v>-0.0253049</v>
      </c>
      <c r="HC502">
        <v>0.272113</v>
      </c>
      <c r="HD502">
        <v>20.1141</v>
      </c>
      <c r="HE502">
        <v>5.19812</v>
      </c>
      <c r="HF502">
        <v>12.004</v>
      </c>
      <c r="HG502">
        <v>4.9756</v>
      </c>
      <c r="HH502">
        <v>3.294</v>
      </c>
      <c r="HI502">
        <v>9999</v>
      </c>
      <c r="HJ502">
        <v>9999</v>
      </c>
      <c r="HK502">
        <v>9999</v>
      </c>
      <c r="HL502">
        <v>629.5</v>
      </c>
      <c r="HM502">
        <v>1.86319</v>
      </c>
      <c r="HN502">
        <v>1.86804</v>
      </c>
      <c r="HO502">
        <v>1.8678</v>
      </c>
      <c r="HP502">
        <v>1.86902</v>
      </c>
      <c r="HQ502">
        <v>1.86981</v>
      </c>
      <c r="HR502">
        <v>1.8659</v>
      </c>
      <c r="HS502">
        <v>1.86691</v>
      </c>
      <c r="HT502">
        <v>1.86829</v>
      </c>
      <c r="HU502">
        <v>5</v>
      </c>
      <c r="HV502">
        <v>0</v>
      </c>
      <c r="HW502">
        <v>0</v>
      </c>
      <c r="HX502">
        <v>0</v>
      </c>
      <c r="HY502" t="s">
        <v>422</v>
      </c>
      <c r="HZ502" t="s">
        <v>423</v>
      </c>
      <c r="IA502" t="s">
        <v>424</v>
      </c>
      <c r="IB502" t="s">
        <v>424</v>
      </c>
      <c r="IC502" t="s">
        <v>424</v>
      </c>
      <c r="ID502" t="s">
        <v>424</v>
      </c>
      <c r="IE502">
        <v>0</v>
      </c>
      <c r="IF502">
        <v>100</v>
      </c>
      <c r="IG502">
        <v>100</v>
      </c>
      <c r="IH502">
        <v>6.34</v>
      </c>
      <c r="II502">
        <v>0.5265</v>
      </c>
      <c r="IJ502">
        <v>4.02706509432224</v>
      </c>
      <c r="IK502">
        <v>0.00601174518973114</v>
      </c>
      <c r="IL502">
        <v>2.77886958061485e-07</v>
      </c>
      <c r="IM502">
        <v>-3.54636231360687e-10</v>
      </c>
      <c r="IN502">
        <v>-0.0404303883988718</v>
      </c>
      <c r="IO502">
        <v>-0.0177815531441476</v>
      </c>
      <c r="IP502">
        <v>0.00205572605671414</v>
      </c>
      <c r="IQ502">
        <v>-1.65519735432211e-05</v>
      </c>
      <c r="IR502">
        <v>-4</v>
      </c>
      <c r="IS502">
        <v>1848</v>
      </c>
      <c r="IT502">
        <v>1</v>
      </c>
      <c r="IU502">
        <v>25</v>
      </c>
      <c r="IV502">
        <v>24646.7</v>
      </c>
      <c r="IW502">
        <v>24646.7</v>
      </c>
      <c r="IX502">
        <v>0.913086</v>
      </c>
      <c r="IY502">
        <v>2.61963</v>
      </c>
      <c r="IZ502">
        <v>1.54785</v>
      </c>
      <c r="JA502">
        <v>2.30591</v>
      </c>
      <c r="JB502">
        <v>1.34644</v>
      </c>
      <c r="JC502">
        <v>2.29126</v>
      </c>
      <c r="JD502">
        <v>33.6479</v>
      </c>
      <c r="JE502">
        <v>24.2101</v>
      </c>
      <c r="JF502">
        <v>18</v>
      </c>
      <c r="JG502">
        <v>498.732</v>
      </c>
      <c r="JH502">
        <v>417.063</v>
      </c>
      <c r="JI502">
        <v>24.9997</v>
      </c>
      <c r="JJ502">
        <v>26.8701</v>
      </c>
      <c r="JK502">
        <v>30.0001</v>
      </c>
      <c r="JL502">
        <v>26.7988</v>
      </c>
      <c r="JM502">
        <v>26.7385</v>
      </c>
      <c r="JN502">
        <v>18.2558</v>
      </c>
      <c r="JO502">
        <v>14.3708</v>
      </c>
      <c r="JP502">
        <v>100</v>
      </c>
      <c r="JQ502">
        <v>25</v>
      </c>
      <c r="JR502">
        <v>352.556</v>
      </c>
      <c r="JS502">
        <v>24.782</v>
      </c>
      <c r="JT502">
        <v>102.286</v>
      </c>
      <c r="JU502">
        <v>103.043</v>
      </c>
    </row>
    <row r="503" spans="1:281">
      <c r="A503">
        <v>487</v>
      </c>
      <c r="B503">
        <v>1659030435.6</v>
      </c>
      <c r="C503">
        <v>6752.5</v>
      </c>
      <c r="D503" t="s">
        <v>1403</v>
      </c>
      <c r="E503" t="s">
        <v>1404</v>
      </c>
      <c r="F503">
        <v>5</v>
      </c>
      <c r="G503" t="s">
        <v>1394</v>
      </c>
      <c r="H503" t="s">
        <v>417</v>
      </c>
      <c r="I503">
        <v>1659030428.1</v>
      </c>
      <c r="J503">
        <f>(K503)/1000</f>
        <v>0</v>
      </c>
      <c r="K503">
        <f>IF(CZ503, AN503, AH503)</f>
        <v>0</v>
      </c>
      <c r="L503">
        <f>IF(CZ503, AI503, AG503)</f>
        <v>0</v>
      </c>
      <c r="M503">
        <f>DB503 - IF(AU503&gt;1, L503*CV503*100.0/(AW503*DP503), 0)</f>
        <v>0</v>
      </c>
      <c r="N503">
        <f>((T503-J503/2)*M503-L503)/(T503+J503/2)</f>
        <v>0</v>
      </c>
      <c r="O503">
        <f>N503*(DI503+DJ503)/1000.0</f>
        <v>0</v>
      </c>
      <c r="P503">
        <f>(DB503 - IF(AU503&gt;1, L503*CV503*100.0/(AW503*DP503), 0))*(DI503+DJ503)/1000.0</f>
        <v>0</v>
      </c>
      <c r="Q503">
        <f>2.0/((1/S503-1/R503)+SIGN(S503)*SQRT((1/S503-1/R503)*(1/S503-1/R503) + 4*CW503/((CW503+1)*(CW503+1))*(2*1/S503*1/R503-1/R503*1/R503)))</f>
        <v>0</v>
      </c>
      <c r="R503">
        <f>IF(LEFT(CX503,1)&lt;&gt;"0",IF(LEFT(CX503,1)="1",3.0,CY503),$D$5+$E$5*(DP503*DI503/($K$5*1000))+$F$5*(DP503*DI503/($K$5*1000))*MAX(MIN(CV503,$J$5),$I$5)*MAX(MIN(CV503,$J$5),$I$5)+$G$5*MAX(MIN(CV503,$J$5),$I$5)*(DP503*DI503/($K$5*1000))+$H$5*(DP503*DI503/($K$5*1000))*(DP503*DI503/($K$5*1000)))</f>
        <v>0</v>
      </c>
      <c r="S503">
        <f>J503*(1000-(1000*0.61365*exp(17.502*W503/(240.97+W503))/(DI503+DJ503)+DD503)/2)/(1000*0.61365*exp(17.502*W503/(240.97+W503))/(DI503+DJ503)-DD503)</f>
        <v>0</v>
      </c>
      <c r="T503">
        <f>1/((CW503+1)/(Q503/1.6)+1/(R503/1.37)) + CW503/((CW503+1)/(Q503/1.6) + CW503/(R503/1.37))</f>
        <v>0</v>
      </c>
      <c r="U503">
        <f>(CR503*CU503)</f>
        <v>0</v>
      </c>
      <c r="V503">
        <f>(DK503+(U503+2*0.95*5.67E-8*(((DK503+$B$7)+273)^4-(DK503+273)^4)-44100*J503)/(1.84*29.3*R503+8*0.95*5.67E-8*(DK503+273)^3))</f>
        <v>0</v>
      </c>
      <c r="W503">
        <f>($C$7*DL503+$D$7*DM503+$E$7*V503)</f>
        <v>0</v>
      </c>
      <c r="X503">
        <f>0.61365*exp(17.502*W503/(240.97+W503))</f>
        <v>0</v>
      </c>
      <c r="Y503">
        <f>(Z503/AA503*100)</f>
        <v>0</v>
      </c>
      <c r="Z503">
        <f>DD503*(DI503+DJ503)/1000</f>
        <v>0</v>
      </c>
      <c r="AA503">
        <f>0.61365*exp(17.502*DK503/(240.97+DK503))</f>
        <v>0</v>
      </c>
      <c r="AB503">
        <f>(X503-DD503*(DI503+DJ503)/1000)</f>
        <v>0</v>
      </c>
      <c r="AC503">
        <f>(-J503*44100)</f>
        <v>0</v>
      </c>
      <c r="AD503">
        <f>2*29.3*R503*0.92*(DK503-W503)</f>
        <v>0</v>
      </c>
      <c r="AE503">
        <f>2*0.95*5.67E-8*(((DK503+$B$7)+273)^4-(W503+273)^4)</f>
        <v>0</v>
      </c>
      <c r="AF503">
        <f>U503+AE503+AC503+AD503</f>
        <v>0</v>
      </c>
      <c r="AG503">
        <f>DH503*AU503*(DC503-DB503*(1000-AU503*DE503)/(1000-AU503*DD503))/(100*CV503)</f>
        <v>0</v>
      </c>
      <c r="AH503">
        <f>1000*DH503*AU503*(DD503-DE503)/(100*CV503*(1000-AU503*DD503))</f>
        <v>0</v>
      </c>
      <c r="AI503">
        <f>(AJ503 - AK503 - DI503*1E3/(8.314*(DK503+273.15)) * AM503/DH503 * AL503) * DH503/(100*CV503) * (1000 - DE503)/1000</f>
        <v>0</v>
      </c>
      <c r="AJ503">
        <v>367.706904038313</v>
      </c>
      <c r="AK503">
        <v>383.200612121212</v>
      </c>
      <c r="AL503">
        <v>-3.23765655949388</v>
      </c>
      <c r="AM503">
        <v>66.0504921813524</v>
      </c>
      <c r="AN503">
        <f>(AP503 - AO503 + DI503*1E3/(8.314*(DK503+273.15)) * AR503/DH503 * AQ503) * DH503/(100*CV503) * 1000/(1000 - AP503)</f>
        <v>0</v>
      </c>
      <c r="AO503">
        <v>24.7854686748918</v>
      </c>
      <c r="AP503">
        <v>25.2586944055944</v>
      </c>
      <c r="AQ503">
        <v>2.0988835725748e-05</v>
      </c>
      <c r="AR503">
        <v>92.47</v>
      </c>
      <c r="AS503">
        <v>0</v>
      </c>
      <c r="AT503">
        <v>0</v>
      </c>
      <c r="AU503">
        <f>IF(AS503*$H$13&gt;=AW503,1.0,(AW503/(AW503-AS503*$H$13)))</f>
        <v>0</v>
      </c>
      <c r="AV503">
        <f>(AU503-1)*100</f>
        <v>0</v>
      </c>
      <c r="AW503">
        <f>MAX(0,($B$13+$C$13*DP503)/(1+$D$13*DP503)*DI503/(DK503+273)*$E$13)</f>
        <v>0</v>
      </c>
      <c r="AX503" t="s">
        <v>418</v>
      </c>
      <c r="AY503" t="s">
        <v>418</v>
      </c>
      <c r="AZ503">
        <v>0</v>
      </c>
      <c r="BA503">
        <v>0</v>
      </c>
      <c r="BB503">
        <f>1-AZ503/BA503</f>
        <v>0</v>
      </c>
      <c r="BC503">
        <v>0</v>
      </c>
      <c r="BD503" t="s">
        <v>418</v>
      </c>
      <c r="BE503" t="s">
        <v>418</v>
      </c>
      <c r="BF503">
        <v>0</v>
      </c>
      <c r="BG503">
        <v>0</v>
      </c>
      <c r="BH503">
        <f>1-BF503/BG503</f>
        <v>0</v>
      </c>
      <c r="BI503">
        <v>0.5</v>
      </c>
      <c r="BJ503">
        <f>CS503</f>
        <v>0</v>
      </c>
      <c r="BK503">
        <f>L503</f>
        <v>0</v>
      </c>
      <c r="BL503">
        <f>BH503*BI503*BJ503</f>
        <v>0</v>
      </c>
      <c r="BM503">
        <f>(BK503-BC503)/BJ503</f>
        <v>0</v>
      </c>
      <c r="BN503">
        <f>(BA503-BG503)/BG503</f>
        <v>0</v>
      </c>
      <c r="BO503">
        <f>AZ503/(BB503+AZ503/BG503)</f>
        <v>0</v>
      </c>
      <c r="BP503" t="s">
        <v>418</v>
      </c>
      <c r="BQ503">
        <v>0</v>
      </c>
      <c r="BR503">
        <f>IF(BQ503&lt;&gt;0, BQ503, BO503)</f>
        <v>0</v>
      </c>
      <c r="BS503">
        <f>1-BR503/BG503</f>
        <v>0</v>
      </c>
      <c r="BT503">
        <f>(BG503-BF503)/(BG503-BR503)</f>
        <v>0</v>
      </c>
      <c r="BU503">
        <f>(BA503-BG503)/(BA503-BR503)</f>
        <v>0</v>
      </c>
      <c r="BV503">
        <f>(BG503-BF503)/(BG503-AZ503)</f>
        <v>0</v>
      </c>
      <c r="BW503">
        <f>(BA503-BG503)/(BA503-AZ503)</f>
        <v>0</v>
      </c>
      <c r="BX503">
        <f>(BT503*BR503/BF503)</f>
        <v>0</v>
      </c>
      <c r="BY503">
        <f>(1-BX503)</f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f>$B$11*DQ503+$C$11*DR503+$F$11*EC503*(1-EF503)</f>
        <v>0</v>
      </c>
      <c r="CS503">
        <f>CR503*CT503</f>
        <v>0</v>
      </c>
      <c r="CT503">
        <f>($B$11*$D$9+$C$11*$D$9+$F$11*((EP503+EH503)/MAX(EP503+EH503+EQ503, 0.1)*$I$9+EQ503/MAX(EP503+EH503+EQ503, 0.1)*$J$9))/($B$11+$C$11+$F$11)</f>
        <v>0</v>
      </c>
      <c r="CU503">
        <f>($B$11*$K$9+$C$11*$K$9+$F$11*((EP503+EH503)/MAX(EP503+EH503+EQ503, 0.1)*$P$9+EQ503/MAX(EP503+EH503+EQ503, 0.1)*$Q$9))/($B$11+$C$11+$F$11)</f>
        <v>0</v>
      </c>
      <c r="CV503">
        <v>6</v>
      </c>
      <c r="CW503">
        <v>0.5</v>
      </c>
      <c r="CX503" t="s">
        <v>419</v>
      </c>
      <c r="CY503">
        <v>2</v>
      </c>
      <c r="CZ503" t="b">
        <v>1</v>
      </c>
      <c r="DA503">
        <v>1659030428.1</v>
      </c>
      <c r="DB503">
        <v>394.171185185185</v>
      </c>
      <c r="DC503">
        <v>374.418481481482</v>
      </c>
      <c r="DD503">
        <v>25.2530074074074</v>
      </c>
      <c r="DE503">
        <v>24.7859518518519</v>
      </c>
      <c r="DF503">
        <v>387.791592592593</v>
      </c>
      <c r="DG503">
        <v>24.7264740740741</v>
      </c>
      <c r="DH503">
        <v>500.049259259259</v>
      </c>
      <c r="DI503">
        <v>90.3592</v>
      </c>
      <c r="DJ503">
        <v>0.0462616851851852</v>
      </c>
      <c r="DK503">
        <v>27.5453777777778</v>
      </c>
      <c r="DL503">
        <v>27.8551037037037</v>
      </c>
      <c r="DM503">
        <v>999.9</v>
      </c>
      <c r="DN503">
        <v>0</v>
      </c>
      <c r="DO503">
        <v>0</v>
      </c>
      <c r="DP503">
        <v>10005.3703703704</v>
      </c>
      <c r="DQ503">
        <v>0</v>
      </c>
      <c r="DR503">
        <v>16.7699</v>
      </c>
      <c r="DS503">
        <v>19.7525444444444</v>
      </c>
      <c r="DT503">
        <v>404.383074074074</v>
      </c>
      <c r="DU503">
        <v>383.934777777778</v>
      </c>
      <c r="DV503">
        <v>0.467054222222222</v>
      </c>
      <c r="DW503">
        <v>374.418481481482</v>
      </c>
      <c r="DX503">
        <v>24.7859518518519</v>
      </c>
      <c r="DY503">
        <v>2.28184296296296</v>
      </c>
      <c r="DZ503">
        <v>2.23963925925926</v>
      </c>
      <c r="EA503">
        <v>19.5487814814815</v>
      </c>
      <c r="EB503">
        <v>19.2487185185185</v>
      </c>
      <c r="EC503">
        <v>1999.98851851852</v>
      </c>
      <c r="ED503">
        <v>0.980000777777778</v>
      </c>
      <c r="EE503">
        <v>0.0199991185185185</v>
      </c>
      <c r="EF503">
        <v>0</v>
      </c>
      <c r="EG503">
        <v>144.603962962963</v>
      </c>
      <c r="EH503">
        <v>5.00063</v>
      </c>
      <c r="EI503">
        <v>3014.97814814815</v>
      </c>
      <c r="EJ503">
        <v>17256.8111111111</v>
      </c>
      <c r="EK503">
        <v>38.6318888888889</v>
      </c>
      <c r="EL503">
        <v>38.812</v>
      </c>
      <c r="EM503">
        <v>38.187</v>
      </c>
      <c r="EN503">
        <v>38.164037037037</v>
      </c>
      <c r="EO503">
        <v>39.6732222222222</v>
      </c>
      <c r="EP503">
        <v>1955.08851851852</v>
      </c>
      <c r="EQ503">
        <v>39.9</v>
      </c>
      <c r="ER503">
        <v>0</v>
      </c>
      <c r="ES503">
        <v>1659030434.5</v>
      </c>
      <c r="ET503">
        <v>0</v>
      </c>
      <c r="EU503">
        <v>144.611423076923</v>
      </c>
      <c r="EV503">
        <v>-1.29938461205995</v>
      </c>
      <c r="EW503">
        <v>-26.4229059775678</v>
      </c>
      <c r="EX503">
        <v>3015.00346153846</v>
      </c>
      <c r="EY503">
        <v>15</v>
      </c>
      <c r="EZ503">
        <v>0</v>
      </c>
      <c r="FA503" t="s">
        <v>420</v>
      </c>
      <c r="FB503">
        <v>1657551626.5</v>
      </c>
      <c r="FC503">
        <v>1657551629</v>
      </c>
      <c r="FD503">
        <v>0</v>
      </c>
      <c r="FE503">
        <v>0.403</v>
      </c>
      <c r="FF503">
        <v>0.009</v>
      </c>
      <c r="FG503">
        <v>9.41</v>
      </c>
      <c r="FH503">
        <v>0.087</v>
      </c>
      <c r="FI503">
        <v>417</v>
      </c>
      <c r="FJ503">
        <v>17</v>
      </c>
      <c r="FK503">
        <v>1.61</v>
      </c>
      <c r="FL503">
        <v>0.59</v>
      </c>
      <c r="FM503">
        <v>16.18968625</v>
      </c>
      <c r="FN503">
        <v>55.4402554221388</v>
      </c>
      <c r="FO503">
        <v>5.59216966160706</v>
      </c>
      <c r="FP503">
        <v>0</v>
      </c>
      <c r="FQ503">
        <v>144.671264705882</v>
      </c>
      <c r="FR503">
        <v>-1.1167761665744</v>
      </c>
      <c r="FS503">
        <v>0.192517120525684</v>
      </c>
      <c r="FT503">
        <v>0</v>
      </c>
      <c r="FU503">
        <v>0.46607325</v>
      </c>
      <c r="FV503">
        <v>0.00963831894934278</v>
      </c>
      <c r="FW503">
        <v>0.00333963035941106</v>
      </c>
      <c r="FX503">
        <v>1</v>
      </c>
      <c r="FY503">
        <v>1</v>
      </c>
      <c r="FZ503">
        <v>3</v>
      </c>
      <c r="GA503" t="s">
        <v>421</v>
      </c>
      <c r="GB503">
        <v>2.97301</v>
      </c>
      <c r="GC503">
        <v>2.70042</v>
      </c>
      <c r="GD503">
        <v>0.0821508</v>
      </c>
      <c r="GE503">
        <v>0.0794477</v>
      </c>
      <c r="GF503">
        <v>0.106726</v>
      </c>
      <c r="GG503">
        <v>0.106477</v>
      </c>
      <c r="GH503">
        <v>35724.3</v>
      </c>
      <c r="GI503">
        <v>39173.1</v>
      </c>
      <c r="GJ503">
        <v>35272.4</v>
      </c>
      <c r="GK503">
        <v>38594.1</v>
      </c>
      <c r="GL503">
        <v>44672.6</v>
      </c>
      <c r="GM503">
        <v>49804.2</v>
      </c>
      <c r="GN503">
        <v>55141.3</v>
      </c>
      <c r="GO503">
        <v>61904.5</v>
      </c>
      <c r="GP503">
        <v>1.9806</v>
      </c>
      <c r="GQ503">
        <v>1.8556</v>
      </c>
      <c r="GR503">
        <v>0.1252</v>
      </c>
      <c r="GS503">
        <v>0</v>
      </c>
      <c r="GT503">
        <v>25.8839</v>
      </c>
      <c r="GU503">
        <v>999.9</v>
      </c>
      <c r="GV503">
        <v>58.436</v>
      </c>
      <c r="GW503">
        <v>29.265</v>
      </c>
      <c r="GX503">
        <v>26.4109</v>
      </c>
      <c r="GY503">
        <v>56.1155</v>
      </c>
      <c r="GZ503">
        <v>42.7644</v>
      </c>
      <c r="HA503">
        <v>1</v>
      </c>
      <c r="HB503">
        <v>-0.0249187</v>
      </c>
      <c r="HC503">
        <v>0.270153</v>
      </c>
      <c r="HD503">
        <v>20.114</v>
      </c>
      <c r="HE503">
        <v>5.19812</v>
      </c>
      <c r="HF503">
        <v>12.004</v>
      </c>
      <c r="HG503">
        <v>4.9752</v>
      </c>
      <c r="HH503">
        <v>3.294</v>
      </c>
      <c r="HI503">
        <v>9999</v>
      </c>
      <c r="HJ503">
        <v>9999</v>
      </c>
      <c r="HK503">
        <v>9999</v>
      </c>
      <c r="HL503">
        <v>629.5</v>
      </c>
      <c r="HM503">
        <v>1.86313</v>
      </c>
      <c r="HN503">
        <v>1.86804</v>
      </c>
      <c r="HO503">
        <v>1.86777</v>
      </c>
      <c r="HP503">
        <v>1.86902</v>
      </c>
      <c r="HQ503">
        <v>1.86981</v>
      </c>
      <c r="HR503">
        <v>1.86584</v>
      </c>
      <c r="HS503">
        <v>1.86694</v>
      </c>
      <c r="HT503">
        <v>1.86829</v>
      </c>
      <c r="HU503">
        <v>5</v>
      </c>
      <c r="HV503">
        <v>0</v>
      </c>
      <c r="HW503">
        <v>0</v>
      </c>
      <c r="HX503">
        <v>0</v>
      </c>
      <c r="HY503" t="s">
        <v>422</v>
      </c>
      <c r="HZ503" t="s">
        <v>423</v>
      </c>
      <c r="IA503" t="s">
        <v>424</v>
      </c>
      <c r="IB503" t="s">
        <v>424</v>
      </c>
      <c r="IC503" t="s">
        <v>424</v>
      </c>
      <c r="ID503" t="s">
        <v>424</v>
      </c>
      <c r="IE503">
        <v>0</v>
      </c>
      <c r="IF503">
        <v>100</v>
      </c>
      <c r="IG503">
        <v>100</v>
      </c>
      <c r="IH503">
        <v>6.245</v>
      </c>
      <c r="II503">
        <v>0.5268</v>
      </c>
      <c r="IJ503">
        <v>4.02706509432224</v>
      </c>
      <c r="IK503">
        <v>0.00601174518973114</v>
      </c>
      <c r="IL503">
        <v>2.77886958061485e-07</v>
      </c>
      <c r="IM503">
        <v>-3.54636231360687e-10</v>
      </c>
      <c r="IN503">
        <v>-0.0404303883988718</v>
      </c>
      <c r="IO503">
        <v>-0.0177815531441476</v>
      </c>
      <c r="IP503">
        <v>0.00205572605671414</v>
      </c>
      <c r="IQ503">
        <v>-1.65519735432211e-05</v>
      </c>
      <c r="IR503">
        <v>-4</v>
      </c>
      <c r="IS503">
        <v>1848</v>
      </c>
      <c r="IT503">
        <v>1</v>
      </c>
      <c r="IU503">
        <v>25</v>
      </c>
      <c r="IV503">
        <v>24646.8</v>
      </c>
      <c r="IW503">
        <v>24646.8</v>
      </c>
      <c r="IX503">
        <v>0.877686</v>
      </c>
      <c r="IY503">
        <v>2.60986</v>
      </c>
      <c r="IZ503">
        <v>1.54785</v>
      </c>
      <c r="JA503">
        <v>2.30591</v>
      </c>
      <c r="JB503">
        <v>1.34644</v>
      </c>
      <c r="JC503">
        <v>2.41821</v>
      </c>
      <c r="JD503">
        <v>33.6254</v>
      </c>
      <c r="JE503">
        <v>24.2276</v>
      </c>
      <c r="JF503">
        <v>18</v>
      </c>
      <c r="JG503">
        <v>498.995</v>
      </c>
      <c r="JH503">
        <v>417.536</v>
      </c>
      <c r="JI503">
        <v>24.9996</v>
      </c>
      <c r="JJ503">
        <v>26.8724</v>
      </c>
      <c r="JK503">
        <v>30</v>
      </c>
      <c r="JL503">
        <v>26.7988</v>
      </c>
      <c r="JM503">
        <v>26.7407</v>
      </c>
      <c r="JN503">
        <v>17.5374</v>
      </c>
      <c r="JO503">
        <v>14.3708</v>
      </c>
      <c r="JP503">
        <v>100</v>
      </c>
      <c r="JQ503">
        <v>25</v>
      </c>
      <c r="JR503">
        <v>332.328</v>
      </c>
      <c r="JS503">
        <v>24.782</v>
      </c>
      <c r="JT503">
        <v>102.285</v>
      </c>
      <c r="JU503">
        <v>103.04</v>
      </c>
    </row>
    <row r="504" spans="1:281">
      <c r="A504">
        <v>488</v>
      </c>
      <c r="B504">
        <v>1659030440.6</v>
      </c>
      <c r="C504">
        <v>6757.5</v>
      </c>
      <c r="D504" t="s">
        <v>1405</v>
      </c>
      <c r="E504" t="s">
        <v>1406</v>
      </c>
      <c r="F504">
        <v>5</v>
      </c>
      <c r="G504" t="s">
        <v>1394</v>
      </c>
      <c r="H504" t="s">
        <v>417</v>
      </c>
      <c r="I504">
        <v>1659030432.81429</v>
      </c>
      <c r="J504">
        <f>(K504)/1000</f>
        <v>0</v>
      </c>
      <c r="K504">
        <f>IF(CZ504, AN504, AH504)</f>
        <v>0</v>
      </c>
      <c r="L504">
        <f>IF(CZ504, AI504, AG504)</f>
        <v>0</v>
      </c>
      <c r="M504">
        <f>DB504 - IF(AU504&gt;1, L504*CV504*100.0/(AW504*DP504), 0)</f>
        <v>0</v>
      </c>
      <c r="N504">
        <f>((T504-J504/2)*M504-L504)/(T504+J504/2)</f>
        <v>0</v>
      </c>
      <c r="O504">
        <f>N504*(DI504+DJ504)/1000.0</f>
        <v>0</v>
      </c>
      <c r="P504">
        <f>(DB504 - IF(AU504&gt;1, L504*CV504*100.0/(AW504*DP504), 0))*(DI504+DJ504)/1000.0</f>
        <v>0</v>
      </c>
      <c r="Q504">
        <f>2.0/((1/S504-1/R504)+SIGN(S504)*SQRT((1/S504-1/R504)*(1/S504-1/R504) + 4*CW504/((CW504+1)*(CW504+1))*(2*1/S504*1/R504-1/R504*1/R504)))</f>
        <v>0</v>
      </c>
      <c r="R504">
        <f>IF(LEFT(CX504,1)&lt;&gt;"0",IF(LEFT(CX504,1)="1",3.0,CY504),$D$5+$E$5*(DP504*DI504/($K$5*1000))+$F$5*(DP504*DI504/($K$5*1000))*MAX(MIN(CV504,$J$5),$I$5)*MAX(MIN(CV504,$J$5),$I$5)+$G$5*MAX(MIN(CV504,$J$5),$I$5)*(DP504*DI504/($K$5*1000))+$H$5*(DP504*DI504/($K$5*1000))*(DP504*DI504/($K$5*1000)))</f>
        <v>0</v>
      </c>
      <c r="S504">
        <f>J504*(1000-(1000*0.61365*exp(17.502*W504/(240.97+W504))/(DI504+DJ504)+DD504)/2)/(1000*0.61365*exp(17.502*W504/(240.97+W504))/(DI504+DJ504)-DD504)</f>
        <v>0</v>
      </c>
      <c r="T504">
        <f>1/((CW504+1)/(Q504/1.6)+1/(R504/1.37)) + CW504/((CW504+1)/(Q504/1.6) + CW504/(R504/1.37))</f>
        <v>0</v>
      </c>
      <c r="U504">
        <f>(CR504*CU504)</f>
        <v>0</v>
      </c>
      <c r="V504">
        <f>(DK504+(U504+2*0.95*5.67E-8*(((DK504+$B$7)+273)^4-(DK504+273)^4)-44100*J504)/(1.84*29.3*R504+8*0.95*5.67E-8*(DK504+273)^3))</f>
        <v>0</v>
      </c>
      <c r="W504">
        <f>($C$7*DL504+$D$7*DM504+$E$7*V504)</f>
        <v>0</v>
      </c>
      <c r="X504">
        <f>0.61365*exp(17.502*W504/(240.97+W504))</f>
        <v>0</v>
      </c>
      <c r="Y504">
        <f>(Z504/AA504*100)</f>
        <v>0</v>
      </c>
      <c r="Z504">
        <f>DD504*(DI504+DJ504)/1000</f>
        <v>0</v>
      </c>
      <c r="AA504">
        <f>0.61365*exp(17.502*DK504/(240.97+DK504))</f>
        <v>0</v>
      </c>
      <c r="AB504">
        <f>(X504-DD504*(DI504+DJ504)/1000)</f>
        <v>0</v>
      </c>
      <c r="AC504">
        <f>(-J504*44100)</f>
        <v>0</v>
      </c>
      <c r="AD504">
        <f>2*29.3*R504*0.92*(DK504-W504)</f>
        <v>0</v>
      </c>
      <c r="AE504">
        <f>2*0.95*5.67E-8*(((DK504+$B$7)+273)^4-(W504+273)^4)</f>
        <v>0</v>
      </c>
      <c r="AF504">
        <f>U504+AE504+AC504+AD504</f>
        <v>0</v>
      </c>
      <c r="AG504">
        <f>DH504*AU504*(DC504-DB504*(1000-AU504*DE504)/(1000-AU504*DD504))/(100*CV504)</f>
        <v>0</v>
      </c>
      <c r="AH504">
        <f>1000*DH504*AU504*(DD504-DE504)/(100*CV504*(1000-AU504*DD504))</f>
        <v>0</v>
      </c>
      <c r="AI504">
        <f>(AJ504 - AK504 - DI504*1E3/(8.314*(DK504+273.15)) * AM504/DH504 * AL504) * DH504/(100*CV504) * (1000 - DE504)/1000</f>
        <v>0</v>
      </c>
      <c r="AJ504">
        <v>350.831257346822</v>
      </c>
      <c r="AK504">
        <v>366.848442424242</v>
      </c>
      <c r="AL504">
        <v>-3.27539377534244</v>
      </c>
      <c r="AM504">
        <v>66.0504921813524</v>
      </c>
      <c r="AN504">
        <f>(AP504 - AO504 + DI504*1E3/(8.314*(DK504+273.15)) * AR504/DH504 * AQ504) * DH504/(100*CV504) * 1000/(1000 - AP504)</f>
        <v>0</v>
      </c>
      <c r="AO504">
        <v>24.7832182938961</v>
      </c>
      <c r="AP504">
        <v>25.2620909090909</v>
      </c>
      <c r="AQ504">
        <v>-3.92297165195343e-05</v>
      </c>
      <c r="AR504">
        <v>92.47</v>
      </c>
      <c r="AS504">
        <v>0</v>
      </c>
      <c r="AT504">
        <v>0</v>
      </c>
      <c r="AU504">
        <f>IF(AS504*$H$13&gt;=AW504,1.0,(AW504/(AW504-AS504*$H$13)))</f>
        <v>0</v>
      </c>
      <c r="AV504">
        <f>(AU504-1)*100</f>
        <v>0</v>
      </c>
      <c r="AW504">
        <f>MAX(0,($B$13+$C$13*DP504)/(1+$D$13*DP504)*DI504/(DK504+273)*$E$13)</f>
        <v>0</v>
      </c>
      <c r="AX504" t="s">
        <v>418</v>
      </c>
      <c r="AY504" t="s">
        <v>418</v>
      </c>
      <c r="AZ504">
        <v>0</v>
      </c>
      <c r="BA504">
        <v>0</v>
      </c>
      <c r="BB504">
        <f>1-AZ504/BA504</f>
        <v>0</v>
      </c>
      <c r="BC504">
        <v>0</v>
      </c>
      <c r="BD504" t="s">
        <v>418</v>
      </c>
      <c r="BE504" t="s">
        <v>418</v>
      </c>
      <c r="BF504">
        <v>0</v>
      </c>
      <c r="BG504">
        <v>0</v>
      </c>
      <c r="BH504">
        <f>1-BF504/BG504</f>
        <v>0</v>
      </c>
      <c r="BI504">
        <v>0.5</v>
      </c>
      <c r="BJ504">
        <f>CS504</f>
        <v>0</v>
      </c>
      <c r="BK504">
        <f>L504</f>
        <v>0</v>
      </c>
      <c r="BL504">
        <f>BH504*BI504*BJ504</f>
        <v>0</v>
      </c>
      <c r="BM504">
        <f>(BK504-BC504)/BJ504</f>
        <v>0</v>
      </c>
      <c r="BN504">
        <f>(BA504-BG504)/BG504</f>
        <v>0</v>
      </c>
      <c r="BO504">
        <f>AZ504/(BB504+AZ504/BG504)</f>
        <v>0</v>
      </c>
      <c r="BP504" t="s">
        <v>418</v>
      </c>
      <c r="BQ504">
        <v>0</v>
      </c>
      <c r="BR504">
        <f>IF(BQ504&lt;&gt;0, BQ504, BO504)</f>
        <v>0</v>
      </c>
      <c r="BS504">
        <f>1-BR504/BG504</f>
        <v>0</v>
      </c>
      <c r="BT504">
        <f>(BG504-BF504)/(BG504-BR504)</f>
        <v>0</v>
      </c>
      <c r="BU504">
        <f>(BA504-BG504)/(BA504-BR504)</f>
        <v>0</v>
      </c>
      <c r="BV504">
        <f>(BG504-BF504)/(BG504-AZ504)</f>
        <v>0</v>
      </c>
      <c r="BW504">
        <f>(BA504-BG504)/(BA504-AZ504)</f>
        <v>0</v>
      </c>
      <c r="BX504">
        <f>(BT504*BR504/BF504)</f>
        <v>0</v>
      </c>
      <c r="BY504">
        <f>(1-BX504)</f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f>$B$11*DQ504+$C$11*DR504+$F$11*EC504*(1-EF504)</f>
        <v>0</v>
      </c>
      <c r="CS504">
        <f>CR504*CT504</f>
        <v>0</v>
      </c>
      <c r="CT504">
        <f>($B$11*$D$9+$C$11*$D$9+$F$11*((EP504+EH504)/MAX(EP504+EH504+EQ504, 0.1)*$I$9+EQ504/MAX(EP504+EH504+EQ504, 0.1)*$J$9))/($B$11+$C$11+$F$11)</f>
        <v>0</v>
      </c>
      <c r="CU504">
        <f>($B$11*$K$9+$C$11*$K$9+$F$11*((EP504+EH504)/MAX(EP504+EH504+EQ504, 0.1)*$P$9+EQ504/MAX(EP504+EH504+EQ504, 0.1)*$Q$9))/($B$11+$C$11+$F$11)</f>
        <v>0</v>
      </c>
      <c r="CV504">
        <v>6</v>
      </c>
      <c r="CW504">
        <v>0.5</v>
      </c>
      <c r="CX504" t="s">
        <v>419</v>
      </c>
      <c r="CY504">
        <v>2</v>
      </c>
      <c r="CZ504" t="b">
        <v>1</v>
      </c>
      <c r="DA504">
        <v>1659030432.81429</v>
      </c>
      <c r="DB504">
        <v>380.393142857143</v>
      </c>
      <c r="DC504">
        <v>358.786285714286</v>
      </c>
      <c r="DD504">
        <v>25.2551107142857</v>
      </c>
      <c r="DE504">
        <v>24.7852428571429</v>
      </c>
      <c r="DF504">
        <v>374.096678571429</v>
      </c>
      <c r="DG504">
        <v>24.7284571428571</v>
      </c>
      <c r="DH504">
        <v>500.047214285714</v>
      </c>
      <c r="DI504">
        <v>90.359525</v>
      </c>
      <c r="DJ504">
        <v>0.046381725</v>
      </c>
      <c r="DK504">
        <v>27.5464357142857</v>
      </c>
      <c r="DL504">
        <v>27.9016821428571</v>
      </c>
      <c r="DM504">
        <v>999.9</v>
      </c>
      <c r="DN504">
        <v>0</v>
      </c>
      <c r="DO504">
        <v>0</v>
      </c>
      <c r="DP504">
        <v>10001.6071428571</v>
      </c>
      <c r="DQ504">
        <v>0</v>
      </c>
      <c r="DR504">
        <v>16.7699</v>
      </c>
      <c r="DS504">
        <v>21.6067142857143</v>
      </c>
      <c r="DT504">
        <v>390.248785714286</v>
      </c>
      <c r="DU504">
        <v>367.905</v>
      </c>
      <c r="DV504">
        <v>0.4698535</v>
      </c>
      <c r="DW504">
        <v>358.786285714286</v>
      </c>
      <c r="DX504">
        <v>24.7852428571429</v>
      </c>
      <c r="DY504">
        <v>2.28204035714286</v>
      </c>
      <c r="DZ504">
        <v>2.23958392857143</v>
      </c>
      <c r="EA504">
        <v>19.550175</v>
      </c>
      <c r="EB504">
        <v>19.2483142857143</v>
      </c>
      <c r="EC504">
        <v>1999.9925</v>
      </c>
      <c r="ED504">
        <v>0.980000642857143</v>
      </c>
      <c r="EE504">
        <v>0.0199992714285714</v>
      </c>
      <c r="EF504">
        <v>0</v>
      </c>
      <c r="EG504">
        <v>144.50075</v>
      </c>
      <c r="EH504">
        <v>5.00063</v>
      </c>
      <c r="EI504">
        <v>3012.54392857143</v>
      </c>
      <c r="EJ504">
        <v>17256.8392857143</v>
      </c>
      <c r="EK504">
        <v>38.6294285714286</v>
      </c>
      <c r="EL504">
        <v>38.812</v>
      </c>
      <c r="EM504">
        <v>38.187</v>
      </c>
      <c r="EN504">
        <v>38.1537857142857</v>
      </c>
      <c r="EO504">
        <v>39.6781428571429</v>
      </c>
      <c r="EP504">
        <v>1955.09178571429</v>
      </c>
      <c r="EQ504">
        <v>39.9</v>
      </c>
      <c r="ER504">
        <v>0</v>
      </c>
      <c r="ES504">
        <v>1659030439.3</v>
      </c>
      <c r="ET504">
        <v>0</v>
      </c>
      <c r="EU504">
        <v>144.498346153846</v>
      </c>
      <c r="EV504">
        <v>-1.57418803732474</v>
      </c>
      <c r="EW504">
        <v>-38.1637607375554</v>
      </c>
      <c r="EX504">
        <v>3012.54192307692</v>
      </c>
      <c r="EY504">
        <v>15</v>
      </c>
      <c r="EZ504">
        <v>0</v>
      </c>
      <c r="FA504" t="s">
        <v>420</v>
      </c>
      <c r="FB504">
        <v>1657551626.5</v>
      </c>
      <c r="FC504">
        <v>1657551629</v>
      </c>
      <c r="FD504">
        <v>0</v>
      </c>
      <c r="FE504">
        <v>0.403</v>
      </c>
      <c r="FF504">
        <v>0.009</v>
      </c>
      <c r="FG504">
        <v>9.41</v>
      </c>
      <c r="FH504">
        <v>0.087</v>
      </c>
      <c r="FI504">
        <v>417</v>
      </c>
      <c r="FJ504">
        <v>17</v>
      </c>
      <c r="FK504">
        <v>1.61</v>
      </c>
      <c r="FL504">
        <v>0.59</v>
      </c>
      <c r="FM504">
        <v>19.872575</v>
      </c>
      <c r="FN504">
        <v>27.9760998123828</v>
      </c>
      <c r="FO504">
        <v>2.87935041812819</v>
      </c>
      <c r="FP504">
        <v>0</v>
      </c>
      <c r="FQ504">
        <v>144.567735294118</v>
      </c>
      <c r="FR504">
        <v>-1.495477466175</v>
      </c>
      <c r="FS504">
        <v>0.2116509764049</v>
      </c>
      <c r="FT504">
        <v>0</v>
      </c>
      <c r="FU504">
        <v>0.467932125</v>
      </c>
      <c r="FV504">
        <v>0.0364327992495299</v>
      </c>
      <c r="FW504">
        <v>0.00461282737693218</v>
      </c>
      <c r="FX504">
        <v>1</v>
      </c>
      <c r="FY504">
        <v>1</v>
      </c>
      <c r="FZ504">
        <v>3</v>
      </c>
      <c r="GA504" t="s">
        <v>421</v>
      </c>
      <c r="GB504">
        <v>2.97353</v>
      </c>
      <c r="GC504">
        <v>2.70071</v>
      </c>
      <c r="GD504">
        <v>0.0793029</v>
      </c>
      <c r="GE504">
        <v>0.0763988</v>
      </c>
      <c r="GF504">
        <v>0.106723</v>
      </c>
      <c r="GG504">
        <v>0.106476</v>
      </c>
      <c r="GH504">
        <v>35835</v>
      </c>
      <c r="GI504">
        <v>39303.4</v>
      </c>
      <c r="GJ504">
        <v>35272.2</v>
      </c>
      <c r="GK504">
        <v>38594.6</v>
      </c>
      <c r="GL504">
        <v>44672</v>
      </c>
      <c r="GM504">
        <v>49805.1</v>
      </c>
      <c r="GN504">
        <v>55140.4</v>
      </c>
      <c r="GO504">
        <v>61905.6</v>
      </c>
      <c r="GP504">
        <v>1.981</v>
      </c>
      <c r="GQ504">
        <v>1.8544</v>
      </c>
      <c r="GR504">
        <v>0.126213</v>
      </c>
      <c r="GS504">
        <v>0</v>
      </c>
      <c r="GT504">
        <v>25.8839</v>
      </c>
      <c r="GU504">
        <v>999.9</v>
      </c>
      <c r="GV504">
        <v>58.485</v>
      </c>
      <c r="GW504">
        <v>29.275</v>
      </c>
      <c r="GX504">
        <v>26.4494</v>
      </c>
      <c r="GY504">
        <v>56.0355</v>
      </c>
      <c r="GZ504">
        <v>42.512</v>
      </c>
      <c r="HA504">
        <v>1</v>
      </c>
      <c r="HB504">
        <v>-0.0248374</v>
      </c>
      <c r="HC504">
        <v>0.269717</v>
      </c>
      <c r="HD504">
        <v>20.1146</v>
      </c>
      <c r="HE504">
        <v>5.19692</v>
      </c>
      <c r="HF504">
        <v>12.004</v>
      </c>
      <c r="HG504">
        <v>4.9756</v>
      </c>
      <c r="HH504">
        <v>3.294</v>
      </c>
      <c r="HI504">
        <v>9999</v>
      </c>
      <c r="HJ504">
        <v>9999</v>
      </c>
      <c r="HK504">
        <v>9999</v>
      </c>
      <c r="HL504">
        <v>629.5</v>
      </c>
      <c r="HM504">
        <v>1.86319</v>
      </c>
      <c r="HN504">
        <v>1.86801</v>
      </c>
      <c r="HO504">
        <v>1.8678</v>
      </c>
      <c r="HP504">
        <v>1.86896</v>
      </c>
      <c r="HQ504">
        <v>1.86981</v>
      </c>
      <c r="HR504">
        <v>1.86587</v>
      </c>
      <c r="HS504">
        <v>1.86691</v>
      </c>
      <c r="HT504">
        <v>1.86829</v>
      </c>
      <c r="HU504">
        <v>5</v>
      </c>
      <c r="HV504">
        <v>0</v>
      </c>
      <c r="HW504">
        <v>0</v>
      </c>
      <c r="HX504">
        <v>0</v>
      </c>
      <c r="HY504" t="s">
        <v>422</v>
      </c>
      <c r="HZ504" t="s">
        <v>423</v>
      </c>
      <c r="IA504" t="s">
        <v>424</v>
      </c>
      <c r="IB504" t="s">
        <v>424</v>
      </c>
      <c r="IC504" t="s">
        <v>424</v>
      </c>
      <c r="ID504" t="s">
        <v>424</v>
      </c>
      <c r="IE504">
        <v>0</v>
      </c>
      <c r="IF504">
        <v>100</v>
      </c>
      <c r="IG504">
        <v>100</v>
      </c>
      <c r="IH504">
        <v>6.148</v>
      </c>
      <c r="II504">
        <v>0.5267</v>
      </c>
      <c r="IJ504">
        <v>4.02706509432224</v>
      </c>
      <c r="IK504">
        <v>0.00601174518973114</v>
      </c>
      <c r="IL504">
        <v>2.77886958061485e-07</v>
      </c>
      <c r="IM504">
        <v>-3.54636231360687e-10</v>
      </c>
      <c r="IN504">
        <v>-0.0404303883988718</v>
      </c>
      <c r="IO504">
        <v>-0.0177815531441476</v>
      </c>
      <c r="IP504">
        <v>0.00205572605671414</v>
      </c>
      <c r="IQ504">
        <v>-1.65519735432211e-05</v>
      </c>
      <c r="IR504">
        <v>-4</v>
      </c>
      <c r="IS504">
        <v>1848</v>
      </c>
      <c r="IT504">
        <v>1</v>
      </c>
      <c r="IU504">
        <v>25</v>
      </c>
      <c r="IV504">
        <v>24646.9</v>
      </c>
      <c r="IW504">
        <v>24646.9</v>
      </c>
      <c r="IX504">
        <v>0.844727</v>
      </c>
      <c r="IY504">
        <v>2.62085</v>
      </c>
      <c r="IZ504">
        <v>1.54785</v>
      </c>
      <c r="JA504">
        <v>2.30591</v>
      </c>
      <c r="JB504">
        <v>1.34644</v>
      </c>
      <c r="JC504">
        <v>2.28271</v>
      </c>
      <c r="JD504">
        <v>33.6254</v>
      </c>
      <c r="JE504">
        <v>24.2188</v>
      </c>
      <c r="JF504">
        <v>18</v>
      </c>
      <c r="JG504">
        <v>499.279</v>
      </c>
      <c r="JH504">
        <v>416.851</v>
      </c>
      <c r="JI504">
        <v>24.9998</v>
      </c>
      <c r="JJ504">
        <v>26.8724</v>
      </c>
      <c r="JK504">
        <v>30.0001</v>
      </c>
      <c r="JL504">
        <v>26.8011</v>
      </c>
      <c r="JM504">
        <v>26.7407</v>
      </c>
      <c r="JN504">
        <v>16.8891</v>
      </c>
      <c r="JO504">
        <v>14.3708</v>
      </c>
      <c r="JP504">
        <v>100</v>
      </c>
      <c r="JQ504">
        <v>25</v>
      </c>
      <c r="JR504">
        <v>318.687</v>
      </c>
      <c r="JS504">
        <v>24.782</v>
      </c>
      <c r="JT504">
        <v>102.284</v>
      </c>
      <c r="JU504">
        <v>103.042</v>
      </c>
    </row>
    <row r="505" spans="1:281">
      <c r="A505">
        <v>489</v>
      </c>
      <c r="B505">
        <v>1659030445.6</v>
      </c>
      <c r="C505">
        <v>6762.5</v>
      </c>
      <c r="D505" t="s">
        <v>1407</v>
      </c>
      <c r="E505" t="s">
        <v>1408</v>
      </c>
      <c r="F505">
        <v>5</v>
      </c>
      <c r="G505" t="s">
        <v>1394</v>
      </c>
      <c r="H505" t="s">
        <v>417</v>
      </c>
      <c r="I505">
        <v>1659030438.1</v>
      </c>
      <c r="J505">
        <f>(K505)/1000</f>
        <v>0</v>
      </c>
      <c r="K505">
        <f>IF(CZ505, AN505, AH505)</f>
        <v>0</v>
      </c>
      <c r="L505">
        <f>IF(CZ505, AI505, AG505)</f>
        <v>0</v>
      </c>
      <c r="M505">
        <f>DB505 - IF(AU505&gt;1, L505*CV505*100.0/(AW505*DP505), 0)</f>
        <v>0</v>
      </c>
      <c r="N505">
        <f>((T505-J505/2)*M505-L505)/(T505+J505/2)</f>
        <v>0</v>
      </c>
      <c r="O505">
        <f>N505*(DI505+DJ505)/1000.0</f>
        <v>0</v>
      </c>
      <c r="P505">
        <f>(DB505 - IF(AU505&gt;1, L505*CV505*100.0/(AW505*DP505), 0))*(DI505+DJ505)/1000.0</f>
        <v>0</v>
      </c>
      <c r="Q505">
        <f>2.0/((1/S505-1/R505)+SIGN(S505)*SQRT((1/S505-1/R505)*(1/S505-1/R505) + 4*CW505/((CW505+1)*(CW505+1))*(2*1/S505*1/R505-1/R505*1/R505)))</f>
        <v>0</v>
      </c>
      <c r="R505">
        <f>IF(LEFT(CX505,1)&lt;&gt;"0",IF(LEFT(CX505,1)="1",3.0,CY505),$D$5+$E$5*(DP505*DI505/($K$5*1000))+$F$5*(DP505*DI505/($K$5*1000))*MAX(MIN(CV505,$J$5),$I$5)*MAX(MIN(CV505,$J$5),$I$5)+$G$5*MAX(MIN(CV505,$J$5),$I$5)*(DP505*DI505/($K$5*1000))+$H$5*(DP505*DI505/($K$5*1000))*(DP505*DI505/($K$5*1000)))</f>
        <v>0</v>
      </c>
      <c r="S505">
        <f>J505*(1000-(1000*0.61365*exp(17.502*W505/(240.97+W505))/(DI505+DJ505)+DD505)/2)/(1000*0.61365*exp(17.502*W505/(240.97+W505))/(DI505+DJ505)-DD505)</f>
        <v>0</v>
      </c>
      <c r="T505">
        <f>1/((CW505+1)/(Q505/1.6)+1/(R505/1.37)) + CW505/((CW505+1)/(Q505/1.6) + CW505/(R505/1.37))</f>
        <v>0</v>
      </c>
      <c r="U505">
        <f>(CR505*CU505)</f>
        <v>0</v>
      </c>
      <c r="V505">
        <f>(DK505+(U505+2*0.95*5.67E-8*(((DK505+$B$7)+273)^4-(DK505+273)^4)-44100*J505)/(1.84*29.3*R505+8*0.95*5.67E-8*(DK505+273)^3))</f>
        <v>0</v>
      </c>
      <c r="W505">
        <f>($C$7*DL505+$D$7*DM505+$E$7*V505)</f>
        <v>0</v>
      </c>
      <c r="X505">
        <f>0.61365*exp(17.502*W505/(240.97+W505))</f>
        <v>0</v>
      </c>
      <c r="Y505">
        <f>(Z505/AA505*100)</f>
        <v>0</v>
      </c>
      <c r="Z505">
        <f>DD505*(DI505+DJ505)/1000</f>
        <v>0</v>
      </c>
      <c r="AA505">
        <f>0.61365*exp(17.502*DK505/(240.97+DK505))</f>
        <v>0</v>
      </c>
      <c r="AB505">
        <f>(X505-DD505*(DI505+DJ505)/1000)</f>
        <v>0</v>
      </c>
      <c r="AC505">
        <f>(-J505*44100)</f>
        <v>0</v>
      </c>
      <c r="AD505">
        <f>2*29.3*R505*0.92*(DK505-W505)</f>
        <v>0</v>
      </c>
      <c r="AE505">
        <f>2*0.95*5.67E-8*(((DK505+$B$7)+273)^4-(W505+273)^4)</f>
        <v>0</v>
      </c>
      <c r="AF505">
        <f>U505+AE505+AC505+AD505</f>
        <v>0</v>
      </c>
      <c r="AG505">
        <f>DH505*AU505*(DC505-DB505*(1000-AU505*DE505)/(1000-AU505*DD505))/(100*CV505)</f>
        <v>0</v>
      </c>
      <c r="AH505">
        <f>1000*DH505*AU505*(DD505-DE505)/(100*CV505*(1000-AU505*DD505))</f>
        <v>0</v>
      </c>
      <c r="AI505">
        <f>(AJ505 - AK505 - DI505*1E3/(8.314*(DK505+273.15)) * AM505/DH505 * AL505) * DH505/(100*CV505) * (1000 - DE505)/1000</f>
        <v>0</v>
      </c>
      <c r="AJ505">
        <v>333.890236846782</v>
      </c>
      <c r="AK505">
        <v>350.111412121212</v>
      </c>
      <c r="AL505">
        <v>-3.32668052946532</v>
      </c>
      <c r="AM505">
        <v>66.0504921813524</v>
      </c>
      <c r="AN505">
        <f>(AP505 - AO505 + DI505*1E3/(8.314*(DK505+273.15)) * AR505/DH505 * AQ505) * DH505/(100*CV505) * 1000/(1000 - AP505)</f>
        <v>0</v>
      </c>
      <c r="AO505">
        <v>24.7870404239394</v>
      </c>
      <c r="AP505">
        <v>25.2601664335664</v>
      </c>
      <c r="AQ505">
        <v>6.09208502941597e-05</v>
      </c>
      <c r="AR505">
        <v>92.47</v>
      </c>
      <c r="AS505">
        <v>0</v>
      </c>
      <c r="AT505">
        <v>0</v>
      </c>
      <c r="AU505">
        <f>IF(AS505*$H$13&gt;=AW505,1.0,(AW505/(AW505-AS505*$H$13)))</f>
        <v>0</v>
      </c>
      <c r="AV505">
        <f>(AU505-1)*100</f>
        <v>0</v>
      </c>
      <c r="AW505">
        <f>MAX(0,($B$13+$C$13*DP505)/(1+$D$13*DP505)*DI505/(DK505+273)*$E$13)</f>
        <v>0</v>
      </c>
      <c r="AX505" t="s">
        <v>418</v>
      </c>
      <c r="AY505" t="s">
        <v>418</v>
      </c>
      <c r="AZ505">
        <v>0</v>
      </c>
      <c r="BA505">
        <v>0</v>
      </c>
      <c r="BB505">
        <f>1-AZ505/BA505</f>
        <v>0</v>
      </c>
      <c r="BC505">
        <v>0</v>
      </c>
      <c r="BD505" t="s">
        <v>418</v>
      </c>
      <c r="BE505" t="s">
        <v>418</v>
      </c>
      <c r="BF505">
        <v>0</v>
      </c>
      <c r="BG505">
        <v>0</v>
      </c>
      <c r="BH505">
        <f>1-BF505/BG505</f>
        <v>0</v>
      </c>
      <c r="BI505">
        <v>0.5</v>
      </c>
      <c r="BJ505">
        <f>CS505</f>
        <v>0</v>
      </c>
      <c r="BK505">
        <f>L505</f>
        <v>0</v>
      </c>
      <c r="BL505">
        <f>BH505*BI505*BJ505</f>
        <v>0</v>
      </c>
      <c r="BM505">
        <f>(BK505-BC505)/BJ505</f>
        <v>0</v>
      </c>
      <c r="BN505">
        <f>(BA505-BG505)/BG505</f>
        <v>0</v>
      </c>
      <c r="BO505">
        <f>AZ505/(BB505+AZ505/BG505)</f>
        <v>0</v>
      </c>
      <c r="BP505" t="s">
        <v>418</v>
      </c>
      <c r="BQ505">
        <v>0</v>
      </c>
      <c r="BR505">
        <f>IF(BQ505&lt;&gt;0, BQ505, BO505)</f>
        <v>0</v>
      </c>
      <c r="BS505">
        <f>1-BR505/BG505</f>
        <v>0</v>
      </c>
      <c r="BT505">
        <f>(BG505-BF505)/(BG505-BR505)</f>
        <v>0</v>
      </c>
      <c r="BU505">
        <f>(BA505-BG505)/(BA505-BR505)</f>
        <v>0</v>
      </c>
      <c r="BV505">
        <f>(BG505-BF505)/(BG505-AZ505)</f>
        <v>0</v>
      </c>
      <c r="BW505">
        <f>(BA505-BG505)/(BA505-AZ505)</f>
        <v>0</v>
      </c>
      <c r="BX505">
        <f>(BT505*BR505/BF505)</f>
        <v>0</v>
      </c>
      <c r="BY505">
        <f>(1-BX505)</f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f>$B$11*DQ505+$C$11*DR505+$F$11*EC505*(1-EF505)</f>
        <v>0</v>
      </c>
      <c r="CS505">
        <f>CR505*CT505</f>
        <v>0</v>
      </c>
      <c r="CT505">
        <f>($B$11*$D$9+$C$11*$D$9+$F$11*((EP505+EH505)/MAX(EP505+EH505+EQ505, 0.1)*$I$9+EQ505/MAX(EP505+EH505+EQ505, 0.1)*$J$9))/($B$11+$C$11+$F$11)</f>
        <v>0</v>
      </c>
      <c r="CU505">
        <f>($B$11*$K$9+$C$11*$K$9+$F$11*((EP505+EH505)/MAX(EP505+EH505+EQ505, 0.1)*$P$9+EQ505/MAX(EP505+EH505+EQ505, 0.1)*$Q$9))/($B$11+$C$11+$F$11)</f>
        <v>0</v>
      </c>
      <c r="CV505">
        <v>6</v>
      </c>
      <c r="CW505">
        <v>0.5</v>
      </c>
      <c r="CX505" t="s">
        <v>419</v>
      </c>
      <c r="CY505">
        <v>2</v>
      </c>
      <c r="CZ505" t="b">
        <v>1</v>
      </c>
      <c r="DA505">
        <v>1659030438.1</v>
      </c>
      <c r="DB505">
        <v>363.861222222222</v>
      </c>
      <c r="DC505">
        <v>341.32162962963</v>
      </c>
      <c r="DD505">
        <v>25.2580407407407</v>
      </c>
      <c r="DE505">
        <v>24.7855222222222</v>
      </c>
      <c r="DF505">
        <v>357.66462962963</v>
      </c>
      <c r="DG505">
        <v>24.731237037037</v>
      </c>
      <c r="DH505">
        <v>500.049888888889</v>
      </c>
      <c r="DI505">
        <v>90.3594740740741</v>
      </c>
      <c r="DJ505">
        <v>0.0462920148148148</v>
      </c>
      <c r="DK505">
        <v>27.5474962962963</v>
      </c>
      <c r="DL505">
        <v>27.9369407407407</v>
      </c>
      <c r="DM505">
        <v>999.9</v>
      </c>
      <c r="DN505">
        <v>0</v>
      </c>
      <c r="DO505">
        <v>0</v>
      </c>
      <c r="DP505">
        <v>10016.6666666667</v>
      </c>
      <c r="DQ505">
        <v>0</v>
      </c>
      <c r="DR505">
        <v>16.7641740740741</v>
      </c>
      <c r="DS505">
        <v>22.5395851851852</v>
      </c>
      <c r="DT505">
        <v>373.289666666667</v>
      </c>
      <c r="DU505">
        <v>349.996444444444</v>
      </c>
      <c r="DV505">
        <v>0.472503037037037</v>
      </c>
      <c r="DW505">
        <v>341.32162962963</v>
      </c>
      <c r="DX505">
        <v>24.7855222222222</v>
      </c>
      <c r="DY505">
        <v>2.28230333333333</v>
      </c>
      <c r="DZ505">
        <v>2.23960777777778</v>
      </c>
      <c r="EA505">
        <v>19.5520333333333</v>
      </c>
      <c r="EB505">
        <v>19.2484851851852</v>
      </c>
      <c r="EC505">
        <v>2000.02185185185</v>
      </c>
      <c r="ED505">
        <v>0.980000666666667</v>
      </c>
      <c r="EE505">
        <v>0.0199992444444444</v>
      </c>
      <c r="EF505">
        <v>0</v>
      </c>
      <c r="EG505">
        <v>144.31937037037</v>
      </c>
      <c r="EH505">
        <v>5.00063</v>
      </c>
      <c r="EI505">
        <v>3008.82</v>
      </c>
      <c r="EJ505">
        <v>17257.0888888889</v>
      </c>
      <c r="EK505">
        <v>38.625</v>
      </c>
      <c r="EL505">
        <v>38.812</v>
      </c>
      <c r="EM505">
        <v>38.187</v>
      </c>
      <c r="EN505">
        <v>38.147962962963</v>
      </c>
      <c r="EO505">
        <v>39.6778148148148</v>
      </c>
      <c r="EP505">
        <v>1955.12037037037</v>
      </c>
      <c r="EQ505">
        <v>39.9</v>
      </c>
      <c r="ER505">
        <v>0</v>
      </c>
      <c r="ES505">
        <v>1659030444.7</v>
      </c>
      <c r="ET505">
        <v>0</v>
      </c>
      <c r="EU505">
        <v>144.319</v>
      </c>
      <c r="EV505">
        <v>-1.63376922928411</v>
      </c>
      <c r="EW505">
        <v>-49.2907692313166</v>
      </c>
      <c r="EX505">
        <v>3008.4228</v>
      </c>
      <c r="EY505">
        <v>15</v>
      </c>
      <c r="EZ505">
        <v>0</v>
      </c>
      <c r="FA505" t="s">
        <v>420</v>
      </c>
      <c r="FB505">
        <v>1657551626.5</v>
      </c>
      <c r="FC505">
        <v>1657551629</v>
      </c>
      <c r="FD505">
        <v>0</v>
      </c>
      <c r="FE505">
        <v>0.403</v>
      </c>
      <c r="FF505">
        <v>0.009</v>
      </c>
      <c r="FG505">
        <v>9.41</v>
      </c>
      <c r="FH505">
        <v>0.087</v>
      </c>
      <c r="FI505">
        <v>417</v>
      </c>
      <c r="FJ505">
        <v>17</v>
      </c>
      <c r="FK505">
        <v>1.61</v>
      </c>
      <c r="FL505">
        <v>0.59</v>
      </c>
      <c r="FM505">
        <v>21.93481</v>
      </c>
      <c r="FN505">
        <v>10.2373846153846</v>
      </c>
      <c r="FO505">
        <v>1.16041861515575</v>
      </c>
      <c r="FP505">
        <v>0</v>
      </c>
      <c r="FQ505">
        <v>144.418382352941</v>
      </c>
      <c r="FR505">
        <v>-1.82000000139598</v>
      </c>
      <c r="FS505">
        <v>0.239470250480202</v>
      </c>
      <c r="FT505">
        <v>0</v>
      </c>
      <c r="FU505">
        <v>0.470789025</v>
      </c>
      <c r="FV505">
        <v>0.0308441313320804</v>
      </c>
      <c r="FW505">
        <v>0.00428398697177933</v>
      </c>
      <c r="FX505">
        <v>1</v>
      </c>
      <c r="FY505">
        <v>1</v>
      </c>
      <c r="FZ505">
        <v>3</v>
      </c>
      <c r="GA505" t="s">
        <v>421</v>
      </c>
      <c r="GB505">
        <v>2.97398</v>
      </c>
      <c r="GC505">
        <v>2.69965</v>
      </c>
      <c r="GD505">
        <v>0.0763931</v>
      </c>
      <c r="GE505">
        <v>0.0734406</v>
      </c>
      <c r="GF505">
        <v>0.106744</v>
      </c>
      <c r="GG505">
        <v>0.106486</v>
      </c>
      <c r="GH505">
        <v>35948.2</v>
      </c>
      <c r="GI505">
        <v>39429.1</v>
      </c>
      <c r="GJ505">
        <v>35272.3</v>
      </c>
      <c r="GK505">
        <v>38594.5</v>
      </c>
      <c r="GL505">
        <v>44671.2</v>
      </c>
      <c r="GM505">
        <v>49804.9</v>
      </c>
      <c r="GN505">
        <v>55140.9</v>
      </c>
      <c r="GO505">
        <v>61906.1</v>
      </c>
      <c r="GP505">
        <v>1.9802</v>
      </c>
      <c r="GQ505">
        <v>1.854</v>
      </c>
      <c r="GR505">
        <v>0.127196</v>
      </c>
      <c r="GS505">
        <v>0</v>
      </c>
      <c r="GT505">
        <v>25.8839</v>
      </c>
      <c r="GU505">
        <v>999.9</v>
      </c>
      <c r="GV505">
        <v>58.461</v>
      </c>
      <c r="GW505">
        <v>29.265</v>
      </c>
      <c r="GX505">
        <v>26.4189</v>
      </c>
      <c r="GY505">
        <v>54.9955</v>
      </c>
      <c r="GZ505">
        <v>42.7564</v>
      </c>
      <c r="HA505">
        <v>1</v>
      </c>
      <c r="HB505">
        <v>-0.0247561</v>
      </c>
      <c r="HC505">
        <v>0.26841</v>
      </c>
      <c r="HD505">
        <v>20.1141</v>
      </c>
      <c r="HE505">
        <v>5.19812</v>
      </c>
      <c r="HF505">
        <v>12.004</v>
      </c>
      <c r="HG505">
        <v>4.9756</v>
      </c>
      <c r="HH505">
        <v>3.294</v>
      </c>
      <c r="HI505">
        <v>9999</v>
      </c>
      <c r="HJ505">
        <v>9999</v>
      </c>
      <c r="HK505">
        <v>9999</v>
      </c>
      <c r="HL505">
        <v>629.5</v>
      </c>
      <c r="HM505">
        <v>1.8631</v>
      </c>
      <c r="HN505">
        <v>1.86798</v>
      </c>
      <c r="HO505">
        <v>1.8678</v>
      </c>
      <c r="HP505">
        <v>1.86899</v>
      </c>
      <c r="HQ505">
        <v>1.86981</v>
      </c>
      <c r="HR505">
        <v>1.86584</v>
      </c>
      <c r="HS505">
        <v>1.86691</v>
      </c>
      <c r="HT505">
        <v>1.86829</v>
      </c>
      <c r="HU505">
        <v>5</v>
      </c>
      <c r="HV505">
        <v>0</v>
      </c>
      <c r="HW505">
        <v>0</v>
      </c>
      <c r="HX505">
        <v>0</v>
      </c>
      <c r="HY505" t="s">
        <v>422</v>
      </c>
      <c r="HZ505" t="s">
        <v>423</v>
      </c>
      <c r="IA505" t="s">
        <v>424</v>
      </c>
      <c r="IB505" t="s">
        <v>424</v>
      </c>
      <c r="IC505" t="s">
        <v>424</v>
      </c>
      <c r="ID505" t="s">
        <v>424</v>
      </c>
      <c r="IE505">
        <v>0</v>
      </c>
      <c r="IF505">
        <v>100</v>
      </c>
      <c r="IG505">
        <v>100</v>
      </c>
      <c r="IH505">
        <v>6.051</v>
      </c>
      <c r="II505">
        <v>0.5272</v>
      </c>
      <c r="IJ505">
        <v>4.02706509432224</v>
      </c>
      <c r="IK505">
        <v>0.00601174518973114</v>
      </c>
      <c r="IL505">
        <v>2.77886958061485e-07</v>
      </c>
      <c r="IM505">
        <v>-3.54636231360687e-10</v>
      </c>
      <c r="IN505">
        <v>-0.0404303883988718</v>
      </c>
      <c r="IO505">
        <v>-0.0177815531441476</v>
      </c>
      <c r="IP505">
        <v>0.00205572605671414</v>
      </c>
      <c r="IQ505">
        <v>-1.65519735432211e-05</v>
      </c>
      <c r="IR505">
        <v>-4</v>
      </c>
      <c r="IS505">
        <v>1848</v>
      </c>
      <c r="IT505">
        <v>1</v>
      </c>
      <c r="IU505">
        <v>25</v>
      </c>
      <c r="IV505">
        <v>24647</v>
      </c>
      <c r="IW505">
        <v>24646.9</v>
      </c>
      <c r="IX505">
        <v>0.809326</v>
      </c>
      <c r="IY505">
        <v>2.61841</v>
      </c>
      <c r="IZ505">
        <v>1.54785</v>
      </c>
      <c r="JA505">
        <v>2.30591</v>
      </c>
      <c r="JB505">
        <v>1.34644</v>
      </c>
      <c r="JC505">
        <v>2.42432</v>
      </c>
      <c r="JD505">
        <v>33.6479</v>
      </c>
      <c r="JE505">
        <v>24.2188</v>
      </c>
      <c r="JF505">
        <v>18</v>
      </c>
      <c r="JG505">
        <v>498.752</v>
      </c>
      <c r="JH505">
        <v>416.623</v>
      </c>
      <c r="JI505">
        <v>24.9998</v>
      </c>
      <c r="JJ505">
        <v>26.8747</v>
      </c>
      <c r="JK505">
        <v>30.0002</v>
      </c>
      <c r="JL505">
        <v>26.8011</v>
      </c>
      <c r="JM505">
        <v>26.7407</v>
      </c>
      <c r="JN505">
        <v>16.178</v>
      </c>
      <c r="JO505">
        <v>14.3708</v>
      </c>
      <c r="JP505">
        <v>100</v>
      </c>
      <c r="JQ505">
        <v>25</v>
      </c>
      <c r="JR505">
        <v>298.492</v>
      </c>
      <c r="JS505">
        <v>24.78</v>
      </c>
      <c r="JT505">
        <v>102.285</v>
      </c>
      <c r="JU505">
        <v>103.042</v>
      </c>
    </row>
    <row r="506" spans="1:281">
      <c r="A506">
        <v>490</v>
      </c>
      <c r="B506">
        <v>1659030450.6</v>
      </c>
      <c r="C506">
        <v>6767.5</v>
      </c>
      <c r="D506" t="s">
        <v>1409</v>
      </c>
      <c r="E506" t="s">
        <v>1410</v>
      </c>
      <c r="F506">
        <v>5</v>
      </c>
      <c r="G506" t="s">
        <v>1394</v>
      </c>
      <c r="H506" t="s">
        <v>417</v>
      </c>
      <c r="I506">
        <v>1659030442.81429</v>
      </c>
      <c r="J506">
        <f>(K506)/1000</f>
        <v>0</v>
      </c>
      <c r="K506">
        <f>IF(CZ506, AN506, AH506)</f>
        <v>0</v>
      </c>
      <c r="L506">
        <f>IF(CZ506, AI506, AG506)</f>
        <v>0</v>
      </c>
      <c r="M506">
        <f>DB506 - IF(AU506&gt;1, L506*CV506*100.0/(AW506*DP506), 0)</f>
        <v>0</v>
      </c>
      <c r="N506">
        <f>((T506-J506/2)*M506-L506)/(T506+J506/2)</f>
        <v>0</v>
      </c>
      <c r="O506">
        <f>N506*(DI506+DJ506)/1000.0</f>
        <v>0</v>
      </c>
      <c r="P506">
        <f>(DB506 - IF(AU506&gt;1, L506*CV506*100.0/(AW506*DP506), 0))*(DI506+DJ506)/1000.0</f>
        <v>0</v>
      </c>
      <c r="Q506">
        <f>2.0/((1/S506-1/R506)+SIGN(S506)*SQRT((1/S506-1/R506)*(1/S506-1/R506) + 4*CW506/((CW506+1)*(CW506+1))*(2*1/S506*1/R506-1/R506*1/R506)))</f>
        <v>0</v>
      </c>
      <c r="R506">
        <f>IF(LEFT(CX506,1)&lt;&gt;"0",IF(LEFT(CX506,1)="1",3.0,CY506),$D$5+$E$5*(DP506*DI506/($K$5*1000))+$F$5*(DP506*DI506/($K$5*1000))*MAX(MIN(CV506,$J$5),$I$5)*MAX(MIN(CV506,$J$5),$I$5)+$G$5*MAX(MIN(CV506,$J$5),$I$5)*(DP506*DI506/($K$5*1000))+$H$5*(DP506*DI506/($K$5*1000))*(DP506*DI506/($K$5*1000)))</f>
        <v>0</v>
      </c>
      <c r="S506">
        <f>J506*(1000-(1000*0.61365*exp(17.502*W506/(240.97+W506))/(DI506+DJ506)+DD506)/2)/(1000*0.61365*exp(17.502*W506/(240.97+W506))/(DI506+DJ506)-DD506)</f>
        <v>0</v>
      </c>
      <c r="T506">
        <f>1/((CW506+1)/(Q506/1.6)+1/(R506/1.37)) + CW506/((CW506+1)/(Q506/1.6) + CW506/(R506/1.37))</f>
        <v>0</v>
      </c>
      <c r="U506">
        <f>(CR506*CU506)</f>
        <v>0</v>
      </c>
      <c r="V506">
        <f>(DK506+(U506+2*0.95*5.67E-8*(((DK506+$B$7)+273)^4-(DK506+273)^4)-44100*J506)/(1.84*29.3*R506+8*0.95*5.67E-8*(DK506+273)^3))</f>
        <v>0</v>
      </c>
      <c r="W506">
        <f>($C$7*DL506+$D$7*DM506+$E$7*V506)</f>
        <v>0</v>
      </c>
      <c r="X506">
        <f>0.61365*exp(17.502*W506/(240.97+W506))</f>
        <v>0</v>
      </c>
      <c r="Y506">
        <f>(Z506/AA506*100)</f>
        <v>0</v>
      </c>
      <c r="Z506">
        <f>DD506*(DI506+DJ506)/1000</f>
        <v>0</v>
      </c>
      <c r="AA506">
        <f>0.61365*exp(17.502*DK506/(240.97+DK506))</f>
        <v>0</v>
      </c>
      <c r="AB506">
        <f>(X506-DD506*(DI506+DJ506)/1000)</f>
        <v>0</v>
      </c>
      <c r="AC506">
        <f>(-J506*44100)</f>
        <v>0</v>
      </c>
      <c r="AD506">
        <f>2*29.3*R506*0.92*(DK506-W506)</f>
        <v>0</v>
      </c>
      <c r="AE506">
        <f>2*0.95*5.67E-8*(((DK506+$B$7)+273)^4-(W506+273)^4)</f>
        <v>0</v>
      </c>
      <c r="AF506">
        <f>U506+AE506+AC506+AD506</f>
        <v>0</v>
      </c>
      <c r="AG506">
        <f>DH506*AU506*(DC506-DB506*(1000-AU506*DE506)/(1000-AU506*DD506))/(100*CV506)</f>
        <v>0</v>
      </c>
      <c r="AH506">
        <f>1000*DH506*AU506*(DD506-DE506)/(100*CV506*(1000-AU506*DD506))</f>
        <v>0</v>
      </c>
      <c r="AI506">
        <f>(AJ506 - AK506 - DI506*1E3/(8.314*(DK506+273.15)) * AM506/DH506 * AL506) * DH506/(100*CV506) * (1000 - DE506)/1000</f>
        <v>0</v>
      </c>
      <c r="AJ506">
        <v>316.877397781605</v>
      </c>
      <c r="AK506">
        <v>333.420503030303</v>
      </c>
      <c r="AL506">
        <v>-3.37985797622485</v>
      </c>
      <c r="AM506">
        <v>66.0504921813524</v>
      </c>
      <c r="AN506">
        <f>(AP506 - AO506 + DI506*1E3/(8.314*(DK506+273.15)) * AR506/DH506 * AQ506) * DH506/(100*CV506) * 1000/(1000 - AP506)</f>
        <v>0</v>
      </c>
      <c r="AO506">
        <v>24.7868871888745</v>
      </c>
      <c r="AP506">
        <v>25.264693006993</v>
      </c>
      <c r="AQ506">
        <v>2.01818181822598e-05</v>
      </c>
      <c r="AR506">
        <v>92.47</v>
      </c>
      <c r="AS506">
        <v>0</v>
      </c>
      <c r="AT506">
        <v>0</v>
      </c>
      <c r="AU506">
        <f>IF(AS506*$H$13&gt;=AW506,1.0,(AW506/(AW506-AS506*$H$13)))</f>
        <v>0</v>
      </c>
      <c r="AV506">
        <f>(AU506-1)*100</f>
        <v>0</v>
      </c>
      <c r="AW506">
        <f>MAX(0,($B$13+$C$13*DP506)/(1+$D$13*DP506)*DI506/(DK506+273)*$E$13)</f>
        <v>0</v>
      </c>
      <c r="AX506" t="s">
        <v>418</v>
      </c>
      <c r="AY506" t="s">
        <v>418</v>
      </c>
      <c r="AZ506">
        <v>0</v>
      </c>
      <c r="BA506">
        <v>0</v>
      </c>
      <c r="BB506">
        <f>1-AZ506/BA506</f>
        <v>0</v>
      </c>
      <c r="BC506">
        <v>0</v>
      </c>
      <c r="BD506" t="s">
        <v>418</v>
      </c>
      <c r="BE506" t="s">
        <v>418</v>
      </c>
      <c r="BF506">
        <v>0</v>
      </c>
      <c r="BG506">
        <v>0</v>
      </c>
      <c r="BH506">
        <f>1-BF506/BG506</f>
        <v>0</v>
      </c>
      <c r="BI506">
        <v>0.5</v>
      </c>
      <c r="BJ506">
        <f>CS506</f>
        <v>0</v>
      </c>
      <c r="BK506">
        <f>L506</f>
        <v>0</v>
      </c>
      <c r="BL506">
        <f>BH506*BI506*BJ506</f>
        <v>0</v>
      </c>
      <c r="BM506">
        <f>(BK506-BC506)/BJ506</f>
        <v>0</v>
      </c>
      <c r="BN506">
        <f>(BA506-BG506)/BG506</f>
        <v>0</v>
      </c>
      <c r="BO506">
        <f>AZ506/(BB506+AZ506/BG506)</f>
        <v>0</v>
      </c>
      <c r="BP506" t="s">
        <v>418</v>
      </c>
      <c r="BQ506">
        <v>0</v>
      </c>
      <c r="BR506">
        <f>IF(BQ506&lt;&gt;0, BQ506, BO506)</f>
        <v>0</v>
      </c>
      <c r="BS506">
        <f>1-BR506/BG506</f>
        <v>0</v>
      </c>
      <c r="BT506">
        <f>(BG506-BF506)/(BG506-BR506)</f>
        <v>0</v>
      </c>
      <c r="BU506">
        <f>(BA506-BG506)/(BA506-BR506)</f>
        <v>0</v>
      </c>
      <c r="BV506">
        <f>(BG506-BF506)/(BG506-AZ506)</f>
        <v>0</v>
      </c>
      <c r="BW506">
        <f>(BA506-BG506)/(BA506-AZ506)</f>
        <v>0</v>
      </c>
      <c r="BX506">
        <f>(BT506*BR506/BF506)</f>
        <v>0</v>
      </c>
      <c r="BY506">
        <f>(1-BX506)</f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f>$B$11*DQ506+$C$11*DR506+$F$11*EC506*(1-EF506)</f>
        <v>0</v>
      </c>
      <c r="CS506">
        <f>CR506*CT506</f>
        <v>0</v>
      </c>
      <c r="CT506">
        <f>($B$11*$D$9+$C$11*$D$9+$F$11*((EP506+EH506)/MAX(EP506+EH506+EQ506, 0.1)*$I$9+EQ506/MAX(EP506+EH506+EQ506, 0.1)*$J$9))/($B$11+$C$11+$F$11)</f>
        <v>0</v>
      </c>
      <c r="CU506">
        <f>($B$11*$K$9+$C$11*$K$9+$F$11*((EP506+EH506)/MAX(EP506+EH506+EQ506, 0.1)*$P$9+EQ506/MAX(EP506+EH506+EQ506, 0.1)*$Q$9))/($B$11+$C$11+$F$11)</f>
        <v>0</v>
      </c>
      <c r="CV506">
        <v>6</v>
      </c>
      <c r="CW506">
        <v>0.5</v>
      </c>
      <c r="CX506" t="s">
        <v>419</v>
      </c>
      <c r="CY506">
        <v>2</v>
      </c>
      <c r="CZ506" t="b">
        <v>1</v>
      </c>
      <c r="DA506">
        <v>1659030442.81429</v>
      </c>
      <c r="DB506">
        <v>348.689535714286</v>
      </c>
      <c r="DC506">
        <v>325.67725</v>
      </c>
      <c r="DD506">
        <v>25.2609285714286</v>
      </c>
      <c r="DE506">
        <v>24.7861178571429</v>
      </c>
      <c r="DF506">
        <v>342.584535714286</v>
      </c>
      <c r="DG506">
        <v>24.7339821428571</v>
      </c>
      <c r="DH506">
        <v>499.994571428571</v>
      </c>
      <c r="DI506">
        <v>90.3586535714286</v>
      </c>
      <c r="DJ506">
        <v>0.0463570714285714</v>
      </c>
      <c r="DK506">
        <v>27.5499285714286</v>
      </c>
      <c r="DL506">
        <v>27.9570964285714</v>
      </c>
      <c r="DM506">
        <v>999.9</v>
      </c>
      <c r="DN506">
        <v>0</v>
      </c>
      <c r="DO506">
        <v>0</v>
      </c>
      <c r="DP506">
        <v>9995.17857142857</v>
      </c>
      <c r="DQ506">
        <v>0</v>
      </c>
      <c r="DR506">
        <v>16.7639821428571</v>
      </c>
      <c r="DS506">
        <v>23.0122785714286</v>
      </c>
      <c r="DT506">
        <v>357.725821428571</v>
      </c>
      <c r="DU506">
        <v>333.954571428571</v>
      </c>
      <c r="DV506">
        <v>0.474792107142857</v>
      </c>
      <c r="DW506">
        <v>325.67725</v>
      </c>
      <c r="DX506">
        <v>24.7861178571429</v>
      </c>
      <c r="DY506">
        <v>2.28254321428571</v>
      </c>
      <c r="DZ506">
        <v>2.23964071428571</v>
      </c>
      <c r="EA506">
        <v>19.553725</v>
      </c>
      <c r="EB506">
        <v>19.2487285714286</v>
      </c>
      <c r="EC506">
        <v>2000.02071428571</v>
      </c>
      <c r="ED506">
        <v>0.980000642857143</v>
      </c>
      <c r="EE506">
        <v>0.0199992714285714</v>
      </c>
      <c r="EF506">
        <v>0</v>
      </c>
      <c r="EG506">
        <v>144.147892857143</v>
      </c>
      <c r="EH506">
        <v>5.00063</v>
      </c>
      <c r="EI506">
        <v>3004.37571428571</v>
      </c>
      <c r="EJ506">
        <v>17257.0714285714</v>
      </c>
      <c r="EK506">
        <v>38.625</v>
      </c>
      <c r="EL506">
        <v>38.8075714285714</v>
      </c>
      <c r="EM506">
        <v>38.187</v>
      </c>
      <c r="EN506">
        <v>38.1382857142857</v>
      </c>
      <c r="EO506">
        <v>39.6825714285714</v>
      </c>
      <c r="EP506">
        <v>1955.11928571429</v>
      </c>
      <c r="EQ506">
        <v>39.9</v>
      </c>
      <c r="ER506">
        <v>0</v>
      </c>
      <c r="ES506">
        <v>1659030449.5</v>
      </c>
      <c r="ET506">
        <v>0</v>
      </c>
      <c r="EU506">
        <v>144.13008</v>
      </c>
      <c r="EV506">
        <v>-2.66184614958584</v>
      </c>
      <c r="EW506">
        <v>-63.1015383556013</v>
      </c>
      <c r="EX506">
        <v>3003.9044</v>
      </c>
      <c r="EY506">
        <v>15</v>
      </c>
      <c r="EZ506">
        <v>0</v>
      </c>
      <c r="FA506" t="s">
        <v>420</v>
      </c>
      <c r="FB506">
        <v>1657551626.5</v>
      </c>
      <c r="FC506">
        <v>1657551629</v>
      </c>
      <c r="FD506">
        <v>0</v>
      </c>
      <c r="FE506">
        <v>0.403</v>
      </c>
      <c r="FF506">
        <v>0.009</v>
      </c>
      <c r="FG506">
        <v>9.41</v>
      </c>
      <c r="FH506">
        <v>0.087</v>
      </c>
      <c r="FI506">
        <v>417</v>
      </c>
      <c r="FJ506">
        <v>17</v>
      </c>
      <c r="FK506">
        <v>1.61</v>
      </c>
      <c r="FL506">
        <v>0.59</v>
      </c>
      <c r="FM506">
        <v>22.6116625</v>
      </c>
      <c r="FN506">
        <v>5.71889043151964</v>
      </c>
      <c r="FO506">
        <v>0.690449589284945</v>
      </c>
      <c r="FP506">
        <v>0</v>
      </c>
      <c r="FQ506">
        <v>144.276911764706</v>
      </c>
      <c r="FR506">
        <v>-2.20206264100802</v>
      </c>
      <c r="FS506">
        <v>0.280439399729092</v>
      </c>
      <c r="FT506">
        <v>0</v>
      </c>
      <c r="FU506">
        <v>0.472999475</v>
      </c>
      <c r="FV506">
        <v>0.027430998123826</v>
      </c>
      <c r="FW506">
        <v>0.0039088149993796</v>
      </c>
      <c r="FX506">
        <v>1</v>
      </c>
      <c r="FY506">
        <v>1</v>
      </c>
      <c r="FZ506">
        <v>3</v>
      </c>
      <c r="GA506" t="s">
        <v>421</v>
      </c>
      <c r="GB506">
        <v>2.97276</v>
      </c>
      <c r="GC506">
        <v>2.70011</v>
      </c>
      <c r="GD506">
        <v>0.0733691</v>
      </c>
      <c r="GE506">
        <v>0.0701334</v>
      </c>
      <c r="GF506">
        <v>0.106754</v>
      </c>
      <c r="GG506">
        <v>0.106485</v>
      </c>
      <c r="GH506">
        <v>36065.8</v>
      </c>
      <c r="GI506">
        <v>39569.4</v>
      </c>
      <c r="GJ506">
        <v>35272.2</v>
      </c>
      <c r="GK506">
        <v>38594.2</v>
      </c>
      <c r="GL506">
        <v>44670.2</v>
      </c>
      <c r="GM506">
        <v>49803.8</v>
      </c>
      <c r="GN506">
        <v>55140.4</v>
      </c>
      <c r="GO506">
        <v>61904.9</v>
      </c>
      <c r="GP506">
        <v>1.9808</v>
      </c>
      <c r="GQ506">
        <v>1.8544</v>
      </c>
      <c r="GR506">
        <v>0.127316</v>
      </c>
      <c r="GS506">
        <v>0</v>
      </c>
      <c r="GT506">
        <v>25.8839</v>
      </c>
      <c r="GU506">
        <v>999.9</v>
      </c>
      <c r="GV506">
        <v>58.485</v>
      </c>
      <c r="GW506">
        <v>29.265</v>
      </c>
      <c r="GX506">
        <v>26.4339</v>
      </c>
      <c r="GY506">
        <v>56.4755</v>
      </c>
      <c r="GZ506">
        <v>42.5681</v>
      </c>
      <c r="HA506">
        <v>1</v>
      </c>
      <c r="HB506">
        <v>-0.0248374</v>
      </c>
      <c r="HC506">
        <v>0.270414</v>
      </c>
      <c r="HD506">
        <v>20.1143</v>
      </c>
      <c r="HE506">
        <v>5.19932</v>
      </c>
      <c r="HF506">
        <v>12.0052</v>
      </c>
      <c r="HG506">
        <v>4.976</v>
      </c>
      <c r="HH506">
        <v>3.2936</v>
      </c>
      <c r="HI506">
        <v>9999</v>
      </c>
      <c r="HJ506">
        <v>9999</v>
      </c>
      <c r="HK506">
        <v>9999</v>
      </c>
      <c r="HL506">
        <v>629.5</v>
      </c>
      <c r="HM506">
        <v>1.86316</v>
      </c>
      <c r="HN506">
        <v>1.86804</v>
      </c>
      <c r="HO506">
        <v>1.86777</v>
      </c>
      <c r="HP506">
        <v>1.86902</v>
      </c>
      <c r="HQ506">
        <v>1.86981</v>
      </c>
      <c r="HR506">
        <v>1.86587</v>
      </c>
      <c r="HS506">
        <v>1.86691</v>
      </c>
      <c r="HT506">
        <v>1.86829</v>
      </c>
      <c r="HU506">
        <v>5</v>
      </c>
      <c r="HV506">
        <v>0</v>
      </c>
      <c r="HW506">
        <v>0</v>
      </c>
      <c r="HX506">
        <v>0</v>
      </c>
      <c r="HY506" t="s">
        <v>422</v>
      </c>
      <c r="HZ506" t="s">
        <v>423</v>
      </c>
      <c r="IA506" t="s">
        <v>424</v>
      </c>
      <c r="IB506" t="s">
        <v>424</v>
      </c>
      <c r="IC506" t="s">
        <v>424</v>
      </c>
      <c r="ID506" t="s">
        <v>424</v>
      </c>
      <c r="IE506">
        <v>0</v>
      </c>
      <c r="IF506">
        <v>100</v>
      </c>
      <c r="IG506">
        <v>100</v>
      </c>
      <c r="IH506">
        <v>5.951</v>
      </c>
      <c r="II506">
        <v>0.5273</v>
      </c>
      <c r="IJ506">
        <v>4.02706509432224</v>
      </c>
      <c r="IK506">
        <v>0.00601174518973114</v>
      </c>
      <c r="IL506">
        <v>2.77886958061485e-07</v>
      </c>
      <c r="IM506">
        <v>-3.54636231360687e-10</v>
      </c>
      <c r="IN506">
        <v>-0.0404303883988718</v>
      </c>
      <c r="IO506">
        <v>-0.0177815531441476</v>
      </c>
      <c r="IP506">
        <v>0.00205572605671414</v>
      </c>
      <c r="IQ506">
        <v>-1.65519735432211e-05</v>
      </c>
      <c r="IR506">
        <v>-4</v>
      </c>
      <c r="IS506">
        <v>1848</v>
      </c>
      <c r="IT506">
        <v>1</v>
      </c>
      <c r="IU506">
        <v>25</v>
      </c>
      <c r="IV506">
        <v>24647.1</v>
      </c>
      <c r="IW506">
        <v>24647</v>
      </c>
      <c r="IX506">
        <v>0.776367</v>
      </c>
      <c r="IY506">
        <v>2.62451</v>
      </c>
      <c r="IZ506">
        <v>1.54785</v>
      </c>
      <c r="JA506">
        <v>2.30591</v>
      </c>
      <c r="JB506">
        <v>1.34644</v>
      </c>
      <c r="JC506">
        <v>2.29248</v>
      </c>
      <c r="JD506">
        <v>33.6479</v>
      </c>
      <c r="JE506">
        <v>24.2188</v>
      </c>
      <c r="JF506">
        <v>18</v>
      </c>
      <c r="JG506">
        <v>499.168</v>
      </c>
      <c r="JH506">
        <v>416.867</v>
      </c>
      <c r="JI506">
        <v>25.0001</v>
      </c>
      <c r="JJ506">
        <v>26.8747</v>
      </c>
      <c r="JK506">
        <v>30.0001</v>
      </c>
      <c r="JL506">
        <v>26.8033</v>
      </c>
      <c r="JM506">
        <v>26.7429</v>
      </c>
      <c r="JN506">
        <v>15.5132</v>
      </c>
      <c r="JO506">
        <v>14.3708</v>
      </c>
      <c r="JP506">
        <v>100</v>
      </c>
      <c r="JQ506">
        <v>25</v>
      </c>
      <c r="JR506">
        <v>285.01</v>
      </c>
      <c r="JS506">
        <v>24.7784</v>
      </c>
      <c r="JT506">
        <v>102.284</v>
      </c>
      <c r="JU506">
        <v>103.041</v>
      </c>
    </row>
    <row r="507" spans="1:281">
      <c r="A507">
        <v>491</v>
      </c>
      <c r="B507">
        <v>1659030455.6</v>
      </c>
      <c r="C507">
        <v>6772.5</v>
      </c>
      <c r="D507" t="s">
        <v>1411</v>
      </c>
      <c r="E507" t="s">
        <v>1412</v>
      </c>
      <c r="F507">
        <v>5</v>
      </c>
      <c r="G507" t="s">
        <v>1394</v>
      </c>
      <c r="H507" t="s">
        <v>417</v>
      </c>
      <c r="I507">
        <v>1659030448.1</v>
      </c>
      <c r="J507">
        <f>(K507)/1000</f>
        <v>0</v>
      </c>
      <c r="K507">
        <f>IF(CZ507, AN507, AH507)</f>
        <v>0</v>
      </c>
      <c r="L507">
        <f>IF(CZ507, AI507, AG507)</f>
        <v>0</v>
      </c>
      <c r="M507">
        <f>DB507 - IF(AU507&gt;1, L507*CV507*100.0/(AW507*DP507), 0)</f>
        <v>0</v>
      </c>
      <c r="N507">
        <f>((T507-J507/2)*M507-L507)/(T507+J507/2)</f>
        <v>0</v>
      </c>
      <c r="O507">
        <f>N507*(DI507+DJ507)/1000.0</f>
        <v>0</v>
      </c>
      <c r="P507">
        <f>(DB507 - IF(AU507&gt;1, L507*CV507*100.0/(AW507*DP507), 0))*(DI507+DJ507)/1000.0</f>
        <v>0</v>
      </c>
      <c r="Q507">
        <f>2.0/((1/S507-1/R507)+SIGN(S507)*SQRT((1/S507-1/R507)*(1/S507-1/R507) + 4*CW507/((CW507+1)*(CW507+1))*(2*1/S507*1/R507-1/R507*1/R507)))</f>
        <v>0</v>
      </c>
      <c r="R507">
        <f>IF(LEFT(CX507,1)&lt;&gt;"0",IF(LEFT(CX507,1)="1",3.0,CY507),$D$5+$E$5*(DP507*DI507/($K$5*1000))+$F$5*(DP507*DI507/($K$5*1000))*MAX(MIN(CV507,$J$5),$I$5)*MAX(MIN(CV507,$J$5),$I$5)+$G$5*MAX(MIN(CV507,$J$5),$I$5)*(DP507*DI507/($K$5*1000))+$H$5*(DP507*DI507/($K$5*1000))*(DP507*DI507/($K$5*1000)))</f>
        <v>0</v>
      </c>
      <c r="S507">
        <f>J507*(1000-(1000*0.61365*exp(17.502*W507/(240.97+W507))/(DI507+DJ507)+DD507)/2)/(1000*0.61365*exp(17.502*W507/(240.97+W507))/(DI507+DJ507)-DD507)</f>
        <v>0</v>
      </c>
      <c r="T507">
        <f>1/((CW507+1)/(Q507/1.6)+1/(R507/1.37)) + CW507/((CW507+1)/(Q507/1.6) + CW507/(R507/1.37))</f>
        <v>0</v>
      </c>
      <c r="U507">
        <f>(CR507*CU507)</f>
        <v>0</v>
      </c>
      <c r="V507">
        <f>(DK507+(U507+2*0.95*5.67E-8*(((DK507+$B$7)+273)^4-(DK507+273)^4)-44100*J507)/(1.84*29.3*R507+8*0.95*5.67E-8*(DK507+273)^3))</f>
        <v>0</v>
      </c>
      <c r="W507">
        <f>($C$7*DL507+$D$7*DM507+$E$7*V507)</f>
        <v>0</v>
      </c>
      <c r="X507">
        <f>0.61365*exp(17.502*W507/(240.97+W507))</f>
        <v>0</v>
      </c>
      <c r="Y507">
        <f>(Z507/AA507*100)</f>
        <v>0</v>
      </c>
      <c r="Z507">
        <f>DD507*(DI507+DJ507)/1000</f>
        <v>0</v>
      </c>
      <c r="AA507">
        <f>0.61365*exp(17.502*DK507/(240.97+DK507))</f>
        <v>0</v>
      </c>
      <c r="AB507">
        <f>(X507-DD507*(DI507+DJ507)/1000)</f>
        <v>0</v>
      </c>
      <c r="AC507">
        <f>(-J507*44100)</f>
        <v>0</v>
      </c>
      <c r="AD507">
        <f>2*29.3*R507*0.92*(DK507-W507)</f>
        <v>0</v>
      </c>
      <c r="AE507">
        <f>2*0.95*5.67E-8*(((DK507+$B$7)+273)^4-(W507+273)^4)</f>
        <v>0</v>
      </c>
      <c r="AF507">
        <f>U507+AE507+AC507+AD507</f>
        <v>0</v>
      </c>
      <c r="AG507">
        <f>DH507*AU507*(DC507-DB507*(1000-AU507*DE507)/(1000-AU507*DD507))/(100*CV507)</f>
        <v>0</v>
      </c>
      <c r="AH507">
        <f>1000*DH507*AU507*(DD507-DE507)/(100*CV507*(1000-AU507*DD507))</f>
        <v>0</v>
      </c>
      <c r="AI507">
        <f>(AJ507 - AK507 - DI507*1E3/(8.314*(DK507+273.15)) * AM507/DH507 * AL507) * DH507/(100*CV507) * (1000 - DE507)/1000</f>
        <v>0</v>
      </c>
      <c r="AJ507">
        <v>299.537873404236</v>
      </c>
      <c r="AK507">
        <v>316.196351515151</v>
      </c>
      <c r="AL507">
        <v>-3.4332604348411</v>
      </c>
      <c r="AM507">
        <v>66.0504921813524</v>
      </c>
      <c r="AN507">
        <f>(AP507 - AO507 + DI507*1E3/(8.314*(DK507+273.15)) * AR507/DH507 * AQ507) * DH507/(100*CV507) * 1000/(1000 - AP507)</f>
        <v>0</v>
      </c>
      <c r="AO507">
        <v>24.7849532006926</v>
      </c>
      <c r="AP507">
        <v>25.2648727272727</v>
      </c>
      <c r="AQ507">
        <v>-2.65501770950333e-05</v>
      </c>
      <c r="AR507">
        <v>92.47</v>
      </c>
      <c r="AS507">
        <v>0</v>
      </c>
      <c r="AT507">
        <v>0</v>
      </c>
      <c r="AU507">
        <f>IF(AS507*$H$13&gt;=AW507,1.0,(AW507/(AW507-AS507*$H$13)))</f>
        <v>0</v>
      </c>
      <c r="AV507">
        <f>(AU507-1)*100</f>
        <v>0</v>
      </c>
      <c r="AW507">
        <f>MAX(0,($B$13+$C$13*DP507)/(1+$D$13*DP507)*DI507/(DK507+273)*$E$13)</f>
        <v>0</v>
      </c>
      <c r="AX507" t="s">
        <v>418</v>
      </c>
      <c r="AY507" t="s">
        <v>418</v>
      </c>
      <c r="AZ507">
        <v>0</v>
      </c>
      <c r="BA507">
        <v>0</v>
      </c>
      <c r="BB507">
        <f>1-AZ507/BA507</f>
        <v>0</v>
      </c>
      <c r="BC507">
        <v>0</v>
      </c>
      <c r="BD507" t="s">
        <v>418</v>
      </c>
      <c r="BE507" t="s">
        <v>418</v>
      </c>
      <c r="BF507">
        <v>0</v>
      </c>
      <c r="BG507">
        <v>0</v>
      </c>
      <c r="BH507">
        <f>1-BF507/BG507</f>
        <v>0</v>
      </c>
      <c r="BI507">
        <v>0.5</v>
      </c>
      <c r="BJ507">
        <f>CS507</f>
        <v>0</v>
      </c>
      <c r="BK507">
        <f>L507</f>
        <v>0</v>
      </c>
      <c r="BL507">
        <f>BH507*BI507*BJ507</f>
        <v>0</v>
      </c>
      <c r="BM507">
        <f>(BK507-BC507)/BJ507</f>
        <v>0</v>
      </c>
      <c r="BN507">
        <f>(BA507-BG507)/BG507</f>
        <v>0</v>
      </c>
      <c r="BO507">
        <f>AZ507/(BB507+AZ507/BG507)</f>
        <v>0</v>
      </c>
      <c r="BP507" t="s">
        <v>418</v>
      </c>
      <c r="BQ507">
        <v>0</v>
      </c>
      <c r="BR507">
        <f>IF(BQ507&lt;&gt;0, BQ507, BO507)</f>
        <v>0</v>
      </c>
      <c r="BS507">
        <f>1-BR507/BG507</f>
        <v>0</v>
      </c>
      <c r="BT507">
        <f>(BG507-BF507)/(BG507-BR507)</f>
        <v>0</v>
      </c>
      <c r="BU507">
        <f>(BA507-BG507)/(BA507-BR507)</f>
        <v>0</v>
      </c>
      <c r="BV507">
        <f>(BG507-BF507)/(BG507-AZ507)</f>
        <v>0</v>
      </c>
      <c r="BW507">
        <f>(BA507-BG507)/(BA507-AZ507)</f>
        <v>0</v>
      </c>
      <c r="BX507">
        <f>(BT507*BR507/BF507)</f>
        <v>0</v>
      </c>
      <c r="BY507">
        <f>(1-BX507)</f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f>$B$11*DQ507+$C$11*DR507+$F$11*EC507*(1-EF507)</f>
        <v>0</v>
      </c>
      <c r="CS507">
        <f>CR507*CT507</f>
        <v>0</v>
      </c>
      <c r="CT507">
        <f>($B$11*$D$9+$C$11*$D$9+$F$11*((EP507+EH507)/MAX(EP507+EH507+EQ507, 0.1)*$I$9+EQ507/MAX(EP507+EH507+EQ507, 0.1)*$J$9))/($B$11+$C$11+$F$11)</f>
        <v>0</v>
      </c>
      <c r="CU507">
        <f>($B$11*$K$9+$C$11*$K$9+$F$11*((EP507+EH507)/MAX(EP507+EH507+EQ507, 0.1)*$P$9+EQ507/MAX(EP507+EH507+EQ507, 0.1)*$Q$9))/($B$11+$C$11+$F$11)</f>
        <v>0</v>
      </c>
      <c r="CV507">
        <v>6</v>
      </c>
      <c r="CW507">
        <v>0.5</v>
      </c>
      <c r="CX507" t="s">
        <v>419</v>
      </c>
      <c r="CY507">
        <v>2</v>
      </c>
      <c r="CZ507" t="b">
        <v>1</v>
      </c>
      <c r="DA507">
        <v>1659030448.1</v>
      </c>
      <c r="DB507">
        <v>331.403925925926</v>
      </c>
      <c r="DC507">
        <v>308.232740740741</v>
      </c>
      <c r="DD507">
        <v>25.2628851851852</v>
      </c>
      <c r="DE507">
        <v>24.7865407407407</v>
      </c>
      <c r="DF507">
        <v>325.403296296296</v>
      </c>
      <c r="DG507">
        <v>24.735837037037</v>
      </c>
      <c r="DH507">
        <v>500.043037037037</v>
      </c>
      <c r="DI507">
        <v>90.3591296296296</v>
      </c>
      <c r="DJ507">
        <v>0.0462507518518518</v>
      </c>
      <c r="DK507">
        <v>27.5505111111111</v>
      </c>
      <c r="DL507">
        <v>27.9474407407407</v>
      </c>
      <c r="DM507">
        <v>999.9</v>
      </c>
      <c r="DN507">
        <v>0</v>
      </c>
      <c r="DO507">
        <v>0</v>
      </c>
      <c r="DP507">
        <v>10007.4074074074</v>
      </c>
      <c r="DQ507">
        <v>0</v>
      </c>
      <c r="DR507">
        <v>16.763762962963</v>
      </c>
      <c r="DS507">
        <v>23.1710962962963</v>
      </c>
      <c r="DT507">
        <v>339.992962962963</v>
      </c>
      <c r="DU507">
        <v>316.066851851852</v>
      </c>
      <c r="DV507">
        <v>0.476323666666667</v>
      </c>
      <c r="DW507">
        <v>308.232740740741</v>
      </c>
      <c r="DX507">
        <v>24.7865407407407</v>
      </c>
      <c r="DY507">
        <v>2.28273148148148</v>
      </c>
      <c r="DZ507">
        <v>2.23969037037037</v>
      </c>
      <c r="EA507">
        <v>19.5550518518519</v>
      </c>
      <c r="EB507">
        <v>19.2490888888889</v>
      </c>
      <c r="EC507">
        <v>2000.02185185185</v>
      </c>
      <c r="ED507">
        <v>0.980000666666667</v>
      </c>
      <c r="EE507">
        <v>0.0199992444444444</v>
      </c>
      <c r="EF507">
        <v>0</v>
      </c>
      <c r="EG507">
        <v>143.842185185185</v>
      </c>
      <c r="EH507">
        <v>5.00063</v>
      </c>
      <c r="EI507">
        <v>2998.69</v>
      </c>
      <c r="EJ507">
        <v>17257.0814814815</v>
      </c>
      <c r="EK507">
        <v>38.625</v>
      </c>
      <c r="EL507">
        <v>38.8074074074074</v>
      </c>
      <c r="EM507">
        <v>38.187</v>
      </c>
      <c r="EN507">
        <v>38.1364814814815</v>
      </c>
      <c r="EO507">
        <v>39.6824074074074</v>
      </c>
      <c r="EP507">
        <v>1955.12074074074</v>
      </c>
      <c r="EQ507">
        <v>39.9</v>
      </c>
      <c r="ER507">
        <v>0</v>
      </c>
      <c r="ES507">
        <v>1659030454.3</v>
      </c>
      <c r="ET507">
        <v>0</v>
      </c>
      <c r="EU507">
        <v>143.86144</v>
      </c>
      <c r="EV507">
        <v>-3.8396153862774</v>
      </c>
      <c r="EW507">
        <v>-71.2900000863514</v>
      </c>
      <c r="EX507">
        <v>2998.6604</v>
      </c>
      <c r="EY507">
        <v>15</v>
      </c>
      <c r="EZ507">
        <v>0</v>
      </c>
      <c r="FA507" t="s">
        <v>420</v>
      </c>
      <c r="FB507">
        <v>1657551626.5</v>
      </c>
      <c r="FC507">
        <v>1657551629</v>
      </c>
      <c r="FD507">
        <v>0</v>
      </c>
      <c r="FE507">
        <v>0.403</v>
      </c>
      <c r="FF507">
        <v>0.009</v>
      </c>
      <c r="FG507">
        <v>9.41</v>
      </c>
      <c r="FH507">
        <v>0.087</v>
      </c>
      <c r="FI507">
        <v>417</v>
      </c>
      <c r="FJ507">
        <v>17</v>
      </c>
      <c r="FK507">
        <v>1.61</v>
      </c>
      <c r="FL507">
        <v>0.59</v>
      </c>
      <c r="FM507">
        <v>23.0795025</v>
      </c>
      <c r="FN507">
        <v>2.02984953095684</v>
      </c>
      <c r="FO507">
        <v>0.680092059756435</v>
      </c>
      <c r="FP507">
        <v>0</v>
      </c>
      <c r="FQ507">
        <v>143.991588235294</v>
      </c>
      <c r="FR507">
        <v>-3.20663101526554</v>
      </c>
      <c r="FS507">
        <v>0.360573735434405</v>
      </c>
      <c r="FT507">
        <v>0</v>
      </c>
      <c r="FU507">
        <v>0.47562575</v>
      </c>
      <c r="FV507">
        <v>0.022646949343338</v>
      </c>
      <c r="FW507">
        <v>0.00312825401582097</v>
      </c>
      <c r="FX507">
        <v>1</v>
      </c>
      <c r="FY507">
        <v>1</v>
      </c>
      <c r="FZ507">
        <v>3</v>
      </c>
      <c r="GA507" t="s">
        <v>421</v>
      </c>
      <c r="GB507">
        <v>2.97348</v>
      </c>
      <c r="GC507">
        <v>2.70066</v>
      </c>
      <c r="GD507">
        <v>0.0702498</v>
      </c>
      <c r="GE507">
        <v>0.0671403</v>
      </c>
      <c r="GF507">
        <v>0.106741</v>
      </c>
      <c r="GG507">
        <v>0.106479</v>
      </c>
      <c r="GH507">
        <v>36187.5</v>
      </c>
      <c r="GI507">
        <v>39697</v>
      </c>
      <c r="GJ507">
        <v>35272.6</v>
      </c>
      <c r="GK507">
        <v>38594.5</v>
      </c>
      <c r="GL507">
        <v>44670.7</v>
      </c>
      <c r="GM507">
        <v>49804.2</v>
      </c>
      <c r="GN507">
        <v>55140.3</v>
      </c>
      <c r="GO507">
        <v>61905</v>
      </c>
      <c r="GP507">
        <v>1.9806</v>
      </c>
      <c r="GQ507">
        <v>1.8548</v>
      </c>
      <c r="GR507">
        <v>0.120848</v>
      </c>
      <c r="GS507">
        <v>0</v>
      </c>
      <c r="GT507">
        <v>25.8839</v>
      </c>
      <c r="GU507">
        <v>999.9</v>
      </c>
      <c r="GV507">
        <v>58.485</v>
      </c>
      <c r="GW507">
        <v>29.265</v>
      </c>
      <c r="GX507">
        <v>26.4307</v>
      </c>
      <c r="GY507">
        <v>56.5155</v>
      </c>
      <c r="GZ507">
        <v>42.7524</v>
      </c>
      <c r="HA507">
        <v>1</v>
      </c>
      <c r="HB507">
        <v>-0.0247154</v>
      </c>
      <c r="HC507">
        <v>0.27146</v>
      </c>
      <c r="HD507">
        <v>20.1136</v>
      </c>
      <c r="HE507">
        <v>5.19812</v>
      </c>
      <c r="HF507">
        <v>12.0052</v>
      </c>
      <c r="HG507">
        <v>4.9744</v>
      </c>
      <c r="HH507">
        <v>3.2936</v>
      </c>
      <c r="HI507">
        <v>9999</v>
      </c>
      <c r="HJ507">
        <v>9999</v>
      </c>
      <c r="HK507">
        <v>9999</v>
      </c>
      <c r="HL507">
        <v>629.5</v>
      </c>
      <c r="HM507">
        <v>1.86313</v>
      </c>
      <c r="HN507">
        <v>1.86798</v>
      </c>
      <c r="HO507">
        <v>1.86783</v>
      </c>
      <c r="HP507">
        <v>1.86893</v>
      </c>
      <c r="HQ507">
        <v>1.86981</v>
      </c>
      <c r="HR507">
        <v>1.86587</v>
      </c>
      <c r="HS507">
        <v>1.86691</v>
      </c>
      <c r="HT507">
        <v>1.86829</v>
      </c>
      <c r="HU507">
        <v>5</v>
      </c>
      <c r="HV507">
        <v>0</v>
      </c>
      <c r="HW507">
        <v>0</v>
      </c>
      <c r="HX507">
        <v>0</v>
      </c>
      <c r="HY507" t="s">
        <v>422</v>
      </c>
      <c r="HZ507" t="s">
        <v>423</v>
      </c>
      <c r="IA507" t="s">
        <v>424</v>
      </c>
      <c r="IB507" t="s">
        <v>424</v>
      </c>
      <c r="IC507" t="s">
        <v>424</v>
      </c>
      <c r="ID507" t="s">
        <v>424</v>
      </c>
      <c r="IE507">
        <v>0</v>
      </c>
      <c r="IF507">
        <v>100</v>
      </c>
      <c r="IG507">
        <v>100</v>
      </c>
      <c r="IH507">
        <v>5.851</v>
      </c>
      <c r="II507">
        <v>0.527</v>
      </c>
      <c r="IJ507">
        <v>4.02706509432224</v>
      </c>
      <c r="IK507">
        <v>0.00601174518973114</v>
      </c>
      <c r="IL507">
        <v>2.77886958061485e-07</v>
      </c>
      <c r="IM507">
        <v>-3.54636231360687e-10</v>
      </c>
      <c r="IN507">
        <v>-0.0404303883988718</v>
      </c>
      <c r="IO507">
        <v>-0.0177815531441476</v>
      </c>
      <c r="IP507">
        <v>0.00205572605671414</v>
      </c>
      <c r="IQ507">
        <v>-1.65519735432211e-05</v>
      </c>
      <c r="IR507">
        <v>-4</v>
      </c>
      <c r="IS507">
        <v>1848</v>
      </c>
      <c r="IT507">
        <v>1</v>
      </c>
      <c r="IU507">
        <v>25</v>
      </c>
      <c r="IV507">
        <v>24647.2</v>
      </c>
      <c r="IW507">
        <v>24647.1</v>
      </c>
      <c r="IX507">
        <v>0.743408</v>
      </c>
      <c r="IY507">
        <v>2.61475</v>
      </c>
      <c r="IZ507">
        <v>1.54785</v>
      </c>
      <c r="JA507">
        <v>2.30591</v>
      </c>
      <c r="JB507">
        <v>1.34644</v>
      </c>
      <c r="JC507">
        <v>2.44629</v>
      </c>
      <c r="JD507">
        <v>33.6479</v>
      </c>
      <c r="JE507">
        <v>24.2276</v>
      </c>
      <c r="JF507">
        <v>18</v>
      </c>
      <c r="JG507">
        <v>499.036</v>
      </c>
      <c r="JH507">
        <v>417.113</v>
      </c>
      <c r="JI507">
        <v>25.0001</v>
      </c>
      <c r="JJ507">
        <v>26.877</v>
      </c>
      <c r="JK507">
        <v>30.0002</v>
      </c>
      <c r="JL507">
        <v>26.8033</v>
      </c>
      <c r="JM507">
        <v>26.7452</v>
      </c>
      <c r="JN507">
        <v>14.8071</v>
      </c>
      <c r="JO507">
        <v>14.3708</v>
      </c>
      <c r="JP507">
        <v>100</v>
      </c>
      <c r="JQ507">
        <v>25</v>
      </c>
      <c r="JR507">
        <v>264.821</v>
      </c>
      <c r="JS507">
        <v>24.7795</v>
      </c>
      <c r="JT507">
        <v>102.284</v>
      </c>
      <c r="JU507">
        <v>103.041</v>
      </c>
    </row>
    <row r="508" spans="1:281">
      <c r="A508">
        <v>492</v>
      </c>
      <c r="B508">
        <v>1659030460.6</v>
      </c>
      <c r="C508">
        <v>6777.5</v>
      </c>
      <c r="D508" t="s">
        <v>1413</v>
      </c>
      <c r="E508" t="s">
        <v>1414</v>
      </c>
      <c r="F508">
        <v>5</v>
      </c>
      <c r="G508" t="s">
        <v>1394</v>
      </c>
      <c r="H508" t="s">
        <v>417</v>
      </c>
      <c r="I508">
        <v>1659030452.81429</v>
      </c>
      <c r="J508">
        <f>(K508)/1000</f>
        <v>0</v>
      </c>
      <c r="K508">
        <f>IF(CZ508, AN508, AH508)</f>
        <v>0</v>
      </c>
      <c r="L508">
        <f>IF(CZ508, AI508, AG508)</f>
        <v>0</v>
      </c>
      <c r="M508">
        <f>DB508 - IF(AU508&gt;1, L508*CV508*100.0/(AW508*DP508), 0)</f>
        <v>0</v>
      </c>
      <c r="N508">
        <f>((T508-J508/2)*M508-L508)/(T508+J508/2)</f>
        <v>0</v>
      </c>
      <c r="O508">
        <f>N508*(DI508+DJ508)/1000.0</f>
        <v>0</v>
      </c>
      <c r="P508">
        <f>(DB508 - IF(AU508&gt;1, L508*CV508*100.0/(AW508*DP508), 0))*(DI508+DJ508)/1000.0</f>
        <v>0</v>
      </c>
      <c r="Q508">
        <f>2.0/((1/S508-1/R508)+SIGN(S508)*SQRT((1/S508-1/R508)*(1/S508-1/R508) + 4*CW508/((CW508+1)*(CW508+1))*(2*1/S508*1/R508-1/R508*1/R508)))</f>
        <v>0</v>
      </c>
      <c r="R508">
        <f>IF(LEFT(CX508,1)&lt;&gt;"0",IF(LEFT(CX508,1)="1",3.0,CY508),$D$5+$E$5*(DP508*DI508/($K$5*1000))+$F$5*(DP508*DI508/($K$5*1000))*MAX(MIN(CV508,$J$5),$I$5)*MAX(MIN(CV508,$J$5),$I$5)+$G$5*MAX(MIN(CV508,$J$5),$I$5)*(DP508*DI508/($K$5*1000))+$H$5*(DP508*DI508/($K$5*1000))*(DP508*DI508/($K$5*1000)))</f>
        <v>0</v>
      </c>
      <c r="S508">
        <f>J508*(1000-(1000*0.61365*exp(17.502*W508/(240.97+W508))/(DI508+DJ508)+DD508)/2)/(1000*0.61365*exp(17.502*W508/(240.97+W508))/(DI508+DJ508)-DD508)</f>
        <v>0</v>
      </c>
      <c r="T508">
        <f>1/((CW508+1)/(Q508/1.6)+1/(R508/1.37)) + CW508/((CW508+1)/(Q508/1.6) + CW508/(R508/1.37))</f>
        <v>0</v>
      </c>
      <c r="U508">
        <f>(CR508*CU508)</f>
        <v>0</v>
      </c>
      <c r="V508">
        <f>(DK508+(U508+2*0.95*5.67E-8*(((DK508+$B$7)+273)^4-(DK508+273)^4)-44100*J508)/(1.84*29.3*R508+8*0.95*5.67E-8*(DK508+273)^3))</f>
        <v>0</v>
      </c>
      <c r="W508">
        <f>($C$7*DL508+$D$7*DM508+$E$7*V508)</f>
        <v>0</v>
      </c>
      <c r="X508">
        <f>0.61365*exp(17.502*W508/(240.97+W508))</f>
        <v>0</v>
      </c>
      <c r="Y508">
        <f>(Z508/AA508*100)</f>
        <v>0</v>
      </c>
      <c r="Z508">
        <f>DD508*(DI508+DJ508)/1000</f>
        <v>0</v>
      </c>
      <c r="AA508">
        <f>0.61365*exp(17.502*DK508/(240.97+DK508))</f>
        <v>0</v>
      </c>
      <c r="AB508">
        <f>(X508-DD508*(DI508+DJ508)/1000)</f>
        <v>0</v>
      </c>
      <c r="AC508">
        <f>(-J508*44100)</f>
        <v>0</v>
      </c>
      <c r="AD508">
        <f>2*29.3*R508*0.92*(DK508-W508)</f>
        <v>0</v>
      </c>
      <c r="AE508">
        <f>2*0.95*5.67E-8*(((DK508+$B$7)+273)^4-(W508+273)^4)</f>
        <v>0</v>
      </c>
      <c r="AF508">
        <f>U508+AE508+AC508+AD508</f>
        <v>0</v>
      </c>
      <c r="AG508">
        <f>DH508*AU508*(DC508-DB508*(1000-AU508*DE508)/(1000-AU508*DD508))/(100*CV508)</f>
        <v>0</v>
      </c>
      <c r="AH508">
        <f>1000*DH508*AU508*(DD508-DE508)/(100*CV508*(1000-AU508*DD508))</f>
        <v>0</v>
      </c>
      <c r="AI508">
        <f>(AJ508 - AK508 - DI508*1E3/(8.314*(DK508+273.15)) * AM508/DH508 * AL508) * DH508/(100*CV508) * (1000 - DE508)/1000</f>
        <v>0</v>
      </c>
      <c r="AJ508">
        <v>282.629582002629</v>
      </c>
      <c r="AK508">
        <v>299.429084848485</v>
      </c>
      <c r="AL508">
        <v>-3.4416648028534</v>
      </c>
      <c r="AM508">
        <v>66.0504921813524</v>
      </c>
      <c r="AN508">
        <f>(AP508 - AO508 + DI508*1E3/(8.314*(DK508+273.15)) * AR508/DH508 * AQ508) * DH508/(100*CV508) * 1000/(1000 - AP508)</f>
        <v>0</v>
      </c>
      <c r="AO508">
        <v>24.7837433058442</v>
      </c>
      <c r="AP508">
        <v>25.2618083916084</v>
      </c>
      <c r="AQ508">
        <v>3.77945306728772e-05</v>
      </c>
      <c r="AR508">
        <v>92.47</v>
      </c>
      <c r="AS508">
        <v>0</v>
      </c>
      <c r="AT508">
        <v>0</v>
      </c>
      <c r="AU508">
        <f>IF(AS508*$H$13&gt;=AW508,1.0,(AW508/(AW508-AS508*$H$13)))</f>
        <v>0</v>
      </c>
      <c r="AV508">
        <f>(AU508-1)*100</f>
        <v>0</v>
      </c>
      <c r="AW508">
        <f>MAX(0,($B$13+$C$13*DP508)/(1+$D$13*DP508)*DI508/(DK508+273)*$E$13)</f>
        <v>0</v>
      </c>
      <c r="AX508" t="s">
        <v>418</v>
      </c>
      <c r="AY508" t="s">
        <v>418</v>
      </c>
      <c r="AZ508">
        <v>0</v>
      </c>
      <c r="BA508">
        <v>0</v>
      </c>
      <c r="BB508">
        <f>1-AZ508/BA508</f>
        <v>0</v>
      </c>
      <c r="BC508">
        <v>0</v>
      </c>
      <c r="BD508" t="s">
        <v>418</v>
      </c>
      <c r="BE508" t="s">
        <v>418</v>
      </c>
      <c r="BF508">
        <v>0</v>
      </c>
      <c r="BG508">
        <v>0</v>
      </c>
      <c r="BH508">
        <f>1-BF508/BG508</f>
        <v>0</v>
      </c>
      <c r="BI508">
        <v>0.5</v>
      </c>
      <c r="BJ508">
        <f>CS508</f>
        <v>0</v>
      </c>
      <c r="BK508">
        <f>L508</f>
        <v>0</v>
      </c>
      <c r="BL508">
        <f>BH508*BI508*BJ508</f>
        <v>0</v>
      </c>
      <c r="BM508">
        <f>(BK508-BC508)/BJ508</f>
        <v>0</v>
      </c>
      <c r="BN508">
        <f>(BA508-BG508)/BG508</f>
        <v>0</v>
      </c>
      <c r="BO508">
        <f>AZ508/(BB508+AZ508/BG508)</f>
        <v>0</v>
      </c>
      <c r="BP508" t="s">
        <v>418</v>
      </c>
      <c r="BQ508">
        <v>0</v>
      </c>
      <c r="BR508">
        <f>IF(BQ508&lt;&gt;0, BQ508, BO508)</f>
        <v>0</v>
      </c>
      <c r="BS508">
        <f>1-BR508/BG508</f>
        <v>0</v>
      </c>
      <c r="BT508">
        <f>(BG508-BF508)/(BG508-BR508)</f>
        <v>0</v>
      </c>
      <c r="BU508">
        <f>(BA508-BG508)/(BA508-BR508)</f>
        <v>0</v>
      </c>
      <c r="BV508">
        <f>(BG508-BF508)/(BG508-AZ508)</f>
        <v>0</v>
      </c>
      <c r="BW508">
        <f>(BA508-BG508)/(BA508-AZ508)</f>
        <v>0</v>
      </c>
      <c r="BX508">
        <f>(BT508*BR508/BF508)</f>
        <v>0</v>
      </c>
      <c r="BY508">
        <f>(1-BX508)</f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f>$B$11*DQ508+$C$11*DR508+$F$11*EC508*(1-EF508)</f>
        <v>0</v>
      </c>
      <c r="CS508">
        <f>CR508*CT508</f>
        <v>0</v>
      </c>
      <c r="CT508">
        <f>($B$11*$D$9+$C$11*$D$9+$F$11*((EP508+EH508)/MAX(EP508+EH508+EQ508, 0.1)*$I$9+EQ508/MAX(EP508+EH508+EQ508, 0.1)*$J$9))/($B$11+$C$11+$F$11)</f>
        <v>0</v>
      </c>
      <c r="CU508">
        <f>($B$11*$K$9+$C$11*$K$9+$F$11*((EP508+EH508)/MAX(EP508+EH508+EQ508, 0.1)*$P$9+EQ508/MAX(EP508+EH508+EQ508, 0.1)*$Q$9))/($B$11+$C$11+$F$11)</f>
        <v>0</v>
      </c>
      <c r="CV508">
        <v>6</v>
      </c>
      <c r="CW508">
        <v>0.5</v>
      </c>
      <c r="CX508" t="s">
        <v>419</v>
      </c>
      <c r="CY508">
        <v>2</v>
      </c>
      <c r="CZ508" t="b">
        <v>1</v>
      </c>
      <c r="DA508">
        <v>1659030452.81429</v>
      </c>
      <c r="DB508">
        <v>315.962535714286</v>
      </c>
      <c r="DC508">
        <v>292.513</v>
      </c>
      <c r="DD508">
        <v>25.2638035714286</v>
      </c>
      <c r="DE508">
        <v>24.7859107142857</v>
      </c>
      <c r="DF508">
        <v>310.055214285714</v>
      </c>
      <c r="DG508">
        <v>24.7367107142857</v>
      </c>
      <c r="DH508">
        <v>500.078357142857</v>
      </c>
      <c r="DI508">
        <v>90.3601392857143</v>
      </c>
      <c r="DJ508">
        <v>0.0464457964285714</v>
      </c>
      <c r="DK508">
        <v>27.5513714285714</v>
      </c>
      <c r="DL508">
        <v>27.9321392857143</v>
      </c>
      <c r="DM508">
        <v>999.9</v>
      </c>
      <c r="DN508">
        <v>0</v>
      </c>
      <c r="DO508">
        <v>0</v>
      </c>
      <c r="DP508">
        <v>9990.35714285714</v>
      </c>
      <c r="DQ508">
        <v>0</v>
      </c>
      <c r="DR508">
        <v>16.7675321428571</v>
      </c>
      <c r="DS508">
        <v>23.4494107142857</v>
      </c>
      <c r="DT508">
        <v>324.151714285714</v>
      </c>
      <c r="DU508">
        <v>299.947464285714</v>
      </c>
      <c r="DV508">
        <v>0.477870928571428</v>
      </c>
      <c r="DW508">
        <v>292.513</v>
      </c>
      <c r="DX508">
        <v>24.7859107142857</v>
      </c>
      <c r="DY508">
        <v>2.28284</v>
      </c>
      <c r="DZ508">
        <v>2.23965892857143</v>
      </c>
      <c r="EA508">
        <v>19.5558214285714</v>
      </c>
      <c r="EB508">
        <v>19.2488571428571</v>
      </c>
      <c r="EC508">
        <v>1999.99857142857</v>
      </c>
      <c r="ED508">
        <v>0.980000535714286</v>
      </c>
      <c r="EE508">
        <v>0.0199993928571429</v>
      </c>
      <c r="EF508">
        <v>0</v>
      </c>
      <c r="EG508">
        <v>143.540178571429</v>
      </c>
      <c r="EH508">
        <v>5.00063</v>
      </c>
      <c r="EI508">
        <v>2992.94178571429</v>
      </c>
      <c r="EJ508">
        <v>17256.8857142857</v>
      </c>
      <c r="EK508">
        <v>38.625</v>
      </c>
      <c r="EL508">
        <v>38.8075714285714</v>
      </c>
      <c r="EM508">
        <v>38.187</v>
      </c>
      <c r="EN508">
        <v>38.1316428571429</v>
      </c>
      <c r="EO508">
        <v>39.6825714285714</v>
      </c>
      <c r="EP508">
        <v>1955.09785714286</v>
      </c>
      <c r="EQ508">
        <v>39.9</v>
      </c>
      <c r="ER508">
        <v>0</v>
      </c>
      <c r="ES508">
        <v>1659030459.7</v>
      </c>
      <c r="ET508">
        <v>0</v>
      </c>
      <c r="EU508">
        <v>143.540346153846</v>
      </c>
      <c r="EV508">
        <v>-4.21514529076095</v>
      </c>
      <c r="EW508">
        <v>-73.4769231373644</v>
      </c>
      <c r="EX508">
        <v>2992.42384615385</v>
      </c>
      <c r="EY508">
        <v>15</v>
      </c>
      <c r="EZ508">
        <v>0</v>
      </c>
      <c r="FA508" t="s">
        <v>420</v>
      </c>
      <c r="FB508">
        <v>1657551626.5</v>
      </c>
      <c r="FC508">
        <v>1657551629</v>
      </c>
      <c r="FD508">
        <v>0</v>
      </c>
      <c r="FE508">
        <v>0.403</v>
      </c>
      <c r="FF508">
        <v>0.009</v>
      </c>
      <c r="FG508">
        <v>9.41</v>
      </c>
      <c r="FH508">
        <v>0.087</v>
      </c>
      <c r="FI508">
        <v>417</v>
      </c>
      <c r="FJ508">
        <v>17</v>
      </c>
      <c r="FK508">
        <v>1.61</v>
      </c>
      <c r="FL508">
        <v>0.59</v>
      </c>
      <c r="FM508">
        <v>23.28931</v>
      </c>
      <c r="FN508">
        <v>1.77828292682921</v>
      </c>
      <c r="FO508">
        <v>0.68245332910024</v>
      </c>
      <c r="FP508">
        <v>0</v>
      </c>
      <c r="FQ508">
        <v>143.809764705882</v>
      </c>
      <c r="FR508">
        <v>-3.79291061233049</v>
      </c>
      <c r="FS508">
        <v>0.408238760792196</v>
      </c>
      <c r="FT508">
        <v>0</v>
      </c>
      <c r="FU508">
        <v>0.476961925</v>
      </c>
      <c r="FV508">
        <v>0.0230313883677284</v>
      </c>
      <c r="FW508">
        <v>0.00321580656591391</v>
      </c>
      <c r="FX508">
        <v>1</v>
      </c>
      <c r="FY508">
        <v>1</v>
      </c>
      <c r="FZ508">
        <v>3</v>
      </c>
      <c r="GA508" t="s">
        <v>421</v>
      </c>
      <c r="GB508">
        <v>2.97251</v>
      </c>
      <c r="GC508">
        <v>2.70039</v>
      </c>
      <c r="GD508">
        <v>0.0670805</v>
      </c>
      <c r="GE508">
        <v>0.0637707</v>
      </c>
      <c r="GF508">
        <v>0.106741</v>
      </c>
      <c r="GG508">
        <v>0.106469</v>
      </c>
      <c r="GH508">
        <v>36310.6</v>
      </c>
      <c r="GI508">
        <v>39840.3</v>
      </c>
      <c r="GJ508">
        <v>35272.4</v>
      </c>
      <c r="GK508">
        <v>38594.5</v>
      </c>
      <c r="GL508">
        <v>44670.8</v>
      </c>
      <c r="GM508">
        <v>49804.5</v>
      </c>
      <c r="GN508">
        <v>55140.4</v>
      </c>
      <c r="GO508">
        <v>61904.8</v>
      </c>
      <c r="GP508">
        <v>1.9808</v>
      </c>
      <c r="GQ508">
        <v>1.8546</v>
      </c>
      <c r="GR508">
        <v>0.125319</v>
      </c>
      <c r="GS508">
        <v>0</v>
      </c>
      <c r="GT508">
        <v>25.886</v>
      </c>
      <c r="GU508">
        <v>999.9</v>
      </c>
      <c r="GV508">
        <v>58.485</v>
      </c>
      <c r="GW508">
        <v>29.265</v>
      </c>
      <c r="GX508">
        <v>26.4309</v>
      </c>
      <c r="GY508">
        <v>56.2255</v>
      </c>
      <c r="GZ508">
        <v>42.508</v>
      </c>
      <c r="HA508">
        <v>1</v>
      </c>
      <c r="HB508">
        <v>-0.0247561</v>
      </c>
      <c r="HC508">
        <v>0.27146</v>
      </c>
      <c r="HD508">
        <v>20.1142</v>
      </c>
      <c r="HE508">
        <v>5.19812</v>
      </c>
      <c r="HF508">
        <v>12.0052</v>
      </c>
      <c r="HG508">
        <v>4.9756</v>
      </c>
      <c r="HH508">
        <v>3.2936</v>
      </c>
      <c r="HI508">
        <v>9999</v>
      </c>
      <c r="HJ508">
        <v>9999</v>
      </c>
      <c r="HK508">
        <v>9999</v>
      </c>
      <c r="HL508">
        <v>629.5</v>
      </c>
      <c r="HM508">
        <v>1.86316</v>
      </c>
      <c r="HN508">
        <v>1.86798</v>
      </c>
      <c r="HO508">
        <v>1.8678</v>
      </c>
      <c r="HP508">
        <v>1.86899</v>
      </c>
      <c r="HQ508">
        <v>1.86981</v>
      </c>
      <c r="HR508">
        <v>1.86587</v>
      </c>
      <c r="HS508">
        <v>1.86691</v>
      </c>
      <c r="HT508">
        <v>1.86832</v>
      </c>
      <c r="HU508">
        <v>5</v>
      </c>
      <c r="HV508">
        <v>0</v>
      </c>
      <c r="HW508">
        <v>0</v>
      </c>
      <c r="HX508">
        <v>0</v>
      </c>
      <c r="HY508" t="s">
        <v>422</v>
      </c>
      <c r="HZ508" t="s">
        <v>423</v>
      </c>
      <c r="IA508" t="s">
        <v>424</v>
      </c>
      <c r="IB508" t="s">
        <v>424</v>
      </c>
      <c r="IC508" t="s">
        <v>424</v>
      </c>
      <c r="ID508" t="s">
        <v>424</v>
      </c>
      <c r="IE508">
        <v>0</v>
      </c>
      <c r="IF508">
        <v>100</v>
      </c>
      <c r="IG508">
        <v>100</v>
      </c>
      <c r="IH508">
        <v>5.751</v>
      </c>
      <c r="II508">
        <v>0.527</v>
      </c>
      <c r="IJ508">
        <v>4.02706509432224</v>
      </c>
      <c r="IK508">
        <v>0.00601174518973114</v>
      </c>
      <c r="IL508">
        <v>2.77886958061485e-07</v>
      </c>
      <c r="IM508">
        <v>-3.54636231360687e-10</v>
      </c>
      <c r="IN508">
        <v>-0.0404303883988718</v>
      </c>
      <c r="IO508">
        <v>-0.0177815531441476</v>
      </c>
      <c r="IP508">
        <v>0.00205572605671414</v>
      </c>
      <c r="IQ508">
        <v>-1.65519735432211e-05</v>
      </c>
      <c r="IR508">
        <v>-4</v>
      </c>
      <c r="IS508">
        <v>1848</v>
      </c>
      <c r="IT508">
        <v>1</v>
      </c>
      <c r="IU508">
        <v>25</v>
      </c>
      <c r="IV508">
        <v>24647.2</v>
      </c>
      <c r="IW508">
        <v>24647.2</v>
      </c>
      <c r="IX508">
        <v>0.709229</v>
      </c>
      <c r="IY508">
        <v>2.62939</v>
      </c>
      <c r="IZ508">
        <v>1.54785</v>
      </c>
      <c r="JA508">
        <v>2.30591</v>
      </c>
      <c r="JB508">
        <v>1.34644</v>
      </c>
      <c r="JC508">
        <v>2.30469</v>
      </c>
      <c r="JD508">
        <v>33.6479</v>
      </c>
      <c r="JE508">
        <v>24.2101</v>
      </c>
      <c r="JF508">
        <v>18</v>
      </c>
      <c r="JG508">
        <v>499.168</v>
      </c>
      <c r="JH508">
        <v>416.999</v>
      </c>
      <c r="JI508">
        <v>24.9999</v>
      </c>
      <c r="JJ508">
        <v>26.877</v>
      </c>
      <c r="JK508">
        <v>30.0001</v>
      </c>
      <c r="JL508">
        <v>26.8033</v>
      </c>
      <c r="JM508">
        <v>26.7452</v>
      </c>
      <c r="JN508">
        <v>14.175</v>
      </c>
      <c r="JO508">
        <v>14.3708</v>
      </c>
      <c r="JP508">
        <v>100</v>
      </c>
      <c r="JQ508">
        <v>25</v>
      </c>
      <c r="JR508">
        <v>251.407</v>
      </c>
      <c r="JS508">
        <v>24.7789</v>
      </c>
      <c r="JT508">
        <v>102.284</v>
      </c>
      <c r="JU508">
        <v>103.041</v>
      </c>
    </row>
    <row r="509" spans="1:281">
      <c r="A509">
        <v>493</v>
      </c>
      <c r="B509">
        <v>1659030465.6</v>
      </c>
      <c r="C509">
        <v>6782.5</v>
      </c>
      <c r="D509" t="s">
        <v>1415</v>
      </c>
      <c r="E509" t="s">
        <v>1416</v>
      </c>
      <c r="F509">
        <v>5</v>
      </c>
      <c r="G509" t="s">
        <v>1394</v>
      </c>
      <c r="H509" t="s">
        <v>417</v>
      </c>
      <c r="I509">
        <v>1659030458.1</v>
      </c>
      <c r="J509">
        <f>(K509)/1000</f>
        <v>0</v>
      </c>
      <c r="K509">
        <f>IF(CZ509, AN509, AH509)</f>
        <v>0</v>
      </c>
      <c r="L509">
        <f>IF(CZ509, AI509, AG509)</f>
        <v>0</v>
      </c>
      <c r="M509">
        <f>DB509 - IF(AU509&gt;1, L509*CV509*100.0/(AW509*DP509), 0)</f>
        <v>0</v>
      </c>
      <c r="N509">
        <f>((T509-J509/2)*M509-L509)/(T509+J509/2)</f>
        <v>0</v>
      </c>
      <c r="O509">
        <f>N509*(DI509+DJ509)/1000.0</f>
        <v>0</v>
      </c>
      <c r="P509">
        <f>(DB509 - IF(AU509&gt;1, L509*CV509*100.0/(AW509*DP509), 0))*(DI509+DJ509)/1000.0</f>
        <v>0</v>
      </c>
      <c r="Q509">
        <f>2.0/((1/S509-1/R509)+SIGN(S509)*SQRT((1/S509-1/R509)*(1/S509-1/R509) + 4*CW509/((CW509+1)*(CW509+1))*(2*1/S509*1/R509-1/R509*1/R509)))</f>
        <v>0</v>
      </c>
      <c r="R509">
        <f>IF(LEFT(CX509,1)&lt;&gt;"0",IF(LEFT(CX509,1)="1",3.0,CY509),$D$5+$E$5*(DP509*DI509/($K$5*1000))+$F$5*(DP509*DI509/($K$5*1000))*MAX(MIN(CV509,$J$5),$I$5)*MAX(MIN(CV509,$J$5),$I$5)+$G$5*MAX(MIN(CV509,$J$5),$I$5)*(DP509*DI509/($K$5*1000))+$H$5*(DP509*DI509/($K$5*1000))*(DP509*DI509/($K$5*1000)))</f>
        <v>0</v>
      </c>
      <c r="S509">
        <f>J509*(1000-(1000*0.61365*exp(17.502*W509/(240.97+W509))/(DI509+DJ509)+DD509)/2)/(1000*0.61365*exp(17.502*W509/(240.97+W509))/(DI509+DJ509)-DD509)</f>
        <v>0</v>
      </c>
      <c r="T509">
        <f>1/((CW509+1)/(Q509/1.6)+1/(R509/1.37)) + CW509/((CW509+1)/(Q509/1.6) + CW509/(R509/1.37))</f>
        <v>0</v>
      </c>
      <c r="U509">
        <f>(CR509*CU509)</f>
        <v>0</v>
      </c>
      <c r="V509">
        <f>(DK509+(U509+2*0.95*5.67E-8*(((DK509+$B$7)+273)^4-(DK509+273)^4)-44100*J509)/(1.84*29.3*R509+8*0.95*5.67E-8*(DK509+273)^3))</f>
        <v>0</v>
      </c>
      <c r="W509">
        <f>($C$7*DL509+$D$7*DM509+$E$7*V509)</f>
        <v>0</v>
      </c>
      <c r="X509">
        <f>0.61365*exp(17.502*W509/(240.97+W509))</f>
        <v>0</v>
      </c>
      <c r="Y509">
        <f>(Z509/AA509*100)</f>
        <v>0</v>
      </c>
      <c r="Z509">
        <f>DD509*(DI509+DJ509)/1000</f>
        <v>0</v>
      </c>
      <c r="AA509">
        <f>0.61365*exp(17.502*DK509/(240.97+DK509))</f>
        <v>0</v>
      </c>
      <c r="AB509">
        <f>(X509-DD509*(DI509+DJ509)/1000)</f>
        <v>0</v>
      </c>
      <c r="AC509">
        <f>(-J509*44100)</f>
        <v>0</v>
      </c>
      <c r="AD509">
        <f>2*29.3*R509*0.92*(DK509-W509)</f>
        <v>0</v>
      </c>
      <c r="AE509">
        <f>2*0.95*5.67E-8*(((DK509+$B$7)+273)^4-(W509+273)^4)</f>
        <v>0</v>
      </c>
      <c r="AF509">
        <f>U509+AE509+AC509+AD509</f>
        <v>0</v>
      </c>
      <c r="AG509">
        <f>DH509*AU509*(DC509-DB509*(1000-AU509*DE509)/(1000-AU509*DD509))/(100*CV509)</f>
        <v>0</v>
      </c>
      <c r="AH509">
        <f>1000*DH509*AU509*(DD509-DE509)/(100*CV509*(1000-AU509*DD509))</f>
        <v>0</v>
      </c>
      <c r="AI509">
        <f>(AJ509 - AK509 - DI509*1E3/(8.314*(DK509+273.15)) * AM509/DH509 * AL509) * DH509/(100*CV509) * (1000 - DE509)/1000</f>
        <v>0</v>
      </c>
      <c r="AJ509">
        <v>266.532039539154</v>
      </c>
      <c r="AK509">
        <v>282.767678787879</v>
      </c>
      <c r="AL509">
        <v>-3.30130763293321</v>
      </c>
      <c r="AM509">
        <v>66.0504921813524</v>
      </c>
      <c r="AN509">
        <f>(AP509 - AO509 + DI509*1E3/(8.314*(DK509+273.15)) * AR509/DH509 * AQ509) * DH509/(100*CV509) * 1000/(1000 - AP509)</f>
        <v>0</v>
      </c>
      <c r="AO509">
        <v>24.7819912766667</v>
      </c>
      <c r="AP509">
        <v>25.2652825174825</v>
      </c>
      <c r="AQ509">
        <v>-3.01525600831393e-05</v>
      </c>
      <c r="AR509">
        <v>92.47</v>
      </c>
      <c r="AS509">
        <v>0</v>
      </c>
      <c r="AT509">
        <v>0</v>
      </c>
      <c r="AU509">
        <f>IF(AS509*$H$13&gt;=AW509,1.0,(AW509/(AW509-AS509*$H$13)))</f>
        <v>0</v>
      </c>
      <c r="AV509">
        <f>(AU509-1)*100</f>
        <v>0</v>
      </c>
      <c r="AW509">
        <f>MAX(0,($B$13+$C$13*DP509)/(1+$D$13*DP509)*DI509/(DK509+273)*$E$13)</f>
        <v>0</v>
      </c>
      <c r="AX509" t="s">
        <v>418</v>
      </c>
      <c r="AY509" t="s">
        <v>418</v>
      </c>
      <c r="AZ509">
        <v>0</v>
      </c>
      <c r="BA509">
        <v>0</v>
      </c>
      <c r="BB509">
        <f>1-AZ509/BA509</f>
        <v>0</v>
      </c>
      <c r="BC509">
        <v>0</v>
      </c>
      <c r="BD509" t="s">
        <v>418</v>
      </c>
      <c r="BE509" t="s">
        <v>418</v>
      </c>
      <c r="BF509">
        <v>0</v>
      </c>
      <c r="BG509">
        <v>0</v>
      </c>
      <c r="BH509">
        <f>1-BF509/BG509</f>
        <v>0</v>
      </c>
      <c r="BI509">
        <v>0.5</v>
      </c>
      <c r="BJ509">
        <f>CS509</f>
        <v>0</v>
      </c>
      <c r="BK509">
        <f>L509</f>
        <v>0</v>
      </c>
      <c r="BL509">
        <f>BH509*BI509*BJ509</f>
        <v>0</v>
      </c>
      <c r="BM509">
        <f>(BK509-BC509)/BJ509</f>
        <v>0</v>
      </c>
      <c r="BN509">
        <f>(BA509-BG509)/BG509</f>
        <v>0</v>
      </c>
      <c r="BO509">
        <f>AZ509/(BB509+AZ509/BG509)</f>
        <v>0</v>
      </c>
      <c r="BP509" t="s">
        <v>418</v>
      </c>
      <c r="BQ509">
        <v>0</v>
      </c>
      <c r="BR509">
        <f>IF(BQ509&lt;&gt;0, BQ509, BO509)</f>
        <v>0</v>
      </c>
      <c r="BS509">
        <f>1-BR509/BG509</f>
        <v>0</v>
      </c>
      <c r="BT509">
        <f>(BG509-BF509)/(BG509-BR509)</f>
        <v>0</v>
      </c>
      <c r="BU509">
        <f>(BA509-BG509)/(BA509-BR509)</f>
        <v>0</v>
      </c>
      <c r="BV509">
        <f>(BG509-BF509)/(BG509-AZ509)</f>
        <v>0</v>
      </c>
      <c r="BW509">
        <f>(BA509-BG509)/(BA509-AZ509)</f>
        <v>0</v>
      </c>
      <c r="BX509">
        <f>(BT509*BR509/BF509)</f>
        <v>0</v>
      </c>
      <c r="BY509">
        <f>(1-BX509)</f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f>$B$11*DQ509+$C$11*DR509+$F$11*EC509*(1-EF509)</f>
        <v>0</v>
      </c>
      <c r="CS509">
        <f>CR509*CT509</f>
        <v>0</v>
      </c>
      <c r="CT509">
        <f>($B$11*$D$9+$C$11*$D$9+$F$11*((EP509+EH509)/MAX(EP509+EH509+EQ509, 0.1)*$I$9+EQ509/MAX(EP509+EH509+EQ509, 0.1)*$J$9))/($B$11+$C$11+$F$11)</f>
        <v>0</v>
      </c>
      <c r="CU509">
        <f>($B$11*$K$9+$C$11*$K$9+$F$11*((EP509+EH509)/MAX(EP509+EH509+EQ509, 0.1)*$P$9+EQ509/MAX(EP509+EH509+EQ509, 0.1)*$Q$9))/($B$11+$C$11+$F$11)</f>
        <v>0</v>
      </c>
      <c r="CV509">
        <v>6</v>
      </c>
      <c r="CW509">
        <v>0.5</v>
      </c>
      <c r="CX509" t="s">
        <v>419</v>
      </c>
      <c r="CY509">
        <v>2</v>
      </c>
      <c r="CZ509" t="b">
        <v>1</v>
      </c>
      <c r="DA509">
        <v>1659030458.1</v>
      </c>
      <c r="DB509">
        <v>298.505666666667</v>
      </c>
      <c r="DC509">
        <v>275.24037037037</v>
      </c>
      <c r="DD509">
        <v>25.2635259259259</v>
      </c>
      <c r="DE509">
        <v>24.7838777777778</v>
      </c>
      <c r="DF509">
        <v>292.703888888889</v>
      </c>
      <c r="DG509">
        <v>24.7364444444444</v>
      </c>
      <c r="DH509">
        <v>500.08962962963</v>
      </c>
      <c r="DI509">
        <v>90.3613037037037</v>
      </c>
      <c r="DJ509">
        <v>0.0463530333333333</v>
      </c>
      <c r="DK509">
        <v>27.5510925925926</v>
      </c>
      <c r="DL509">
        <v>27.9180666666667</v>
      </c>
      <c r="DM509">
        <v>999.9</v>
      </c>
      <c r="DN509">
        <v>0</v>
      </c>
      <c r="DO509">
        <v>0</v>
      </c>
      <c r="DP509">
        <v>10019.4444444444</v>
      </c>
      <c r="DQ509">
        <v>0</v>
      </c>
      <c r="DR509">
        <v>16.7699</v>
      </c>
      <c r="DS509">
        <v>23.2651296296296</v>
      </c>
      <c r="DT509">
        <v>306.242296296296</v>
      </c>
      <c r="DU509">
        <v>282.23537037037</v>
      </c>
      <c r="DV509">
        <v>0.479630851851852</v>
      </c>
      <c r="DW509">
        <v>275.24037037037</v>
      </c>
      <c r="DX509">
        <v>24.7838777777778</v>
      </c>
      <c r="DY509">
        <v>2.2828437037037</v>
      </c>
      <c r="DZ509">
        <v>2.2395037037037</v>
      </c>
      <c r="EA509">
        <v>19.5558592592593</v>
      </c>
      <c r="EB509">
        <v>19.2477407407407</v>
      </c>
      <c r="EC509">
        <v>2000.02814814815</v>
      </c>
      <c r="ED509">
        <v>0.980000666666667</v>
      </c>
      <c r="EE509">
        <v>0.0199992444444444</v>
      </c>
      <c r="EF509">
        <v>0</v>
      </c>
      <c r="EG509">
        <v>143.167703703704</v>
      </c>
      <c r="EH509">
        <v>5.00063</v>
      </c>
      <c r="EI509">
        <v>2986.34444444444</v>
      </c>
      <c r="EJ509">
        <v>17257.1444444444</v>
      </c>
      <c r="EK509">
        <v>38.625</v>
      </c>
      <c r="EL509">
        <v>38.812</v>
      </c>
      <c r="EM509">
        <v>38.187</v>
      </c>
      <c r="EN509">
        <v>38.1387777777778</v>
      </c>
      <c r="EO509">
        <v>39.6801111111111</v>
      </c>
      <c r="EP509">
        <v>1955.12703703704</v>
      </c>
      <c r="EQ509">
        <v>39.9</v>
      </c>
      <c r="ER509">
        <v>0</v>
      </c>
      <c r="ES509">
        <v>1659030464.5</v>
      </c>
      <c r="ET509">
        <v>0</v>
      </c>
      <c r="EU509">
        <v>143.170807692308</v>
      </c>
      <c r="EV509">
        <v>-4.25979486585042</v>
      </c>
      <c r="EW509">
        <v>-79.1357264020452</v>
      </c>
      <c r="EX509">
        <v>2986.36538461539</v>
      </c>
      <c r="EY509">
        <v>15</v>
      </c>
      <c r="EZ509">
        <v>0</v>
      </c>
      <c r="FA509" t="s">
        <v>420</v>
      </c>
      <c r="FB509">
        <v>1657551626.5</v>
      </c>
      <c r="FC509">
        <v>1657551629</v>
      </c>
      <c r="FD509">
        <v>0</v>
      </c>
      <c r="FE509">
        <v>0.403</v>
      </c>
      <c r="FF509">
        <v>0.009</v>
      </c>
      <c r="FG509">
        <v>9.41</v>
      </c>
      <c r="FH509">
        <v>0.087</v>
      </c>
      <c r="FI509">
        <v>417</v>
      </c>
      <c r="FJ509">
        <v>17</v>
      </c>
      <c r="FK509">
        <v>1.61</v>
      </c>
      <c r="FL509">
        <v>0.59</v>
      </c>
      <c r="FM509">
        <v>23.33295</v>
      </c>
      <c r="FN509">
        <v>-1.90675947467171</v>
      </c>
      <c r="FO509">
        <v>0.639498004688052</v>
      </c>
      <c r="FP509">
        <v>0</v>
      </c>
      <c r="FQ509">
        <v>143.355117647059</v>
      </c>
      <c r="FR509">
        <v>-4.45008403214432</v>
      </c>
      <c r="FS509">
        <v>0.47323472379595</v>
      </c>
      <c r="FT509">
        <v>0</v>
      </c>
      <c r="FU509">
        <v>0.478942725</v>
      </c>
      <c r="FV509">
        <v>0.0152632457786107</v>
      </c>
      <c r="FW509">
        <v>0.00281311207550908</v>
      </c>
      <c r="FX509">
        <v>1</v>
      </c>
      <c r="FY509">
        <v>1</v>
      </c>
      <c r="FZ509">
        <v>3</v>
      </c>
      <c r="GA509" t="s">
        <v>421</v>
      </c>
      <c r="GB509">
        <v>2.97351</v>
      </c>
      <c r="GC509">
        <v>2.70015</v>
      </c>
      <c r="GD509">
        <v>0.0639077</v>
      </c>
      <c r="GE509">
        <v>0.0606125</v>
      </c>
      <c r="GF509">
        <v>0.10674</v>
      </c>
      <c r="GG509">
        <v>0.106466</v>
      </c>
      <c r="GH509">
        <v>36434.1</v>
      </c>
      <c r="GI509">
        <v>39974.3</v>
      </c>
      <c r="GJ509">
        <v>35272.4</v>
      </c>
      <c r="GK509">
        <v>38594.2</v>
      </c>
      <c r="GL509">
        <v>44670.8</v>
      </c>
      <c r="GM509">
        <v>49804.6</v>
      </c>
      <c r="GN509">
        <v>55140.6</v>
      </c>
      <c r="GO509">
        <v>61904.8</v>
      </c>
      <c r="GP509">
        <v>1.9806</v>
      </c>
      <c r="GQ509">
        <v>1.8544</v>
      </c>
      <c r="GR509">
        <v>0.126809</v>
      </c>
      <c r="GS509">
        <v>0</v>
      </c>
      <c r="GT509">
        <v>25.8882</v>
      </c>
      <c r="GU509">
        <v>999.9</v>
      </c>
      <c r="GV509">
        <v>58.509</v>
      </c>
      <c r="GW509">
        <v>29.265</v>
      </c>
      <c r="GX509">
        <v>26.4432</v>
      </c>
      <c r="GY509">
        <v>55.7855</v>
      </c>
      <c r="GZ509">
        <v>42.7604</v>
      </c>
      <c r="HA509">
        <v>1</v>
      </c>
      <c r="HB509">
        <v>-0.0245122</v>
      </c>
      <c r="HC509">
        <v>0.272113</v>
      </c>
      <c r="HD509">
        <v>20.1137</v>
      </c>
      <c r="HE509">
        <v>5.19692</v>
      </c>
      <c r="HF509">
        <v>12.004</v>
      </c>
      <c r="HG509">
        <v>4.9752</v>
      </c>
      <c r="HH509">
        <v>3.2932</v>
      </c>
      <c r="HI509">
        <v>9999</v>
      </c>
      <c r="HJ509">
        <v>9999</v>
      </c>
      <c r="HK509">
        <v>9999</v>
      </c>
      <c r="HL509">
        <v>629.5</v>
      </c>
      <c r="HM509">
        <v>1.8631</v>
      </c>
      <c r="HN509">
        <v>1.86798</v>
      </c>
      <c r="HO509">
        <v>1.86783</v>
      </c>
      <c r="HP509">
        <v>1.86899</v>
      </c>
      <c r="HQ509">
        <v>1.86981</v>
      </c>
      <c r="HR509">
        <v>1.86584</v>
      </c>
      <c r="HS509">
        <v>1.86691</v>
      </c>
      <c r="HT509">
        <v>1.86832</v>
      </c>
      <c r="HU509">
        <v>5</v>
      </c>
      <c r="HV509">
        <v>0</v>
      </c>
      <c r="HW509">
        <v>0</v>
      </c>
      <c r="HX509">
        <v>0</v>
      </c>
      <c r="HY509" t="s">
        <v>422</v>
      </c>
      <c r="HZ509" t="s">
        <v>423</v>
      </c>
      <c r="IA509" t="s">
        <v>424</v>
      </c>
      <c r="IB509" t="s">
        <v>424</v>
      </c>
      <c r="IC509" t="s">
        <v>424</v>
      </c>
      <c r="ID509" t="s">
        <v>424</v>
      </c>
      <c r="IE509">
        <v>0</v>
      </c>
      <c r="IF509">
        <v>100</v>
      </c>
      <c r="IG509">
        <v>100</v>
      </c>
      <c r="IH509">
        <v>5.654</v>
      </c>
      <c r="II509">
        <v>0.527</v>
      </c>
      <c r="IJ509">
        <v>4.02706509432224</v>
      </c>
      <c r="IK509">
        <v>0.00601174518973114</v>
      </c>
      <c r="IL509">
        <v>2.77886958061485e-07</v>
      </c>
      <c r="IM509">
        <v>-3.54636231360687e-10</v>
      </c>
      <c r="IN509">
        <v>-0.0404303883988718</v>
      </c>
      <c r="IO509">
        <v>-0.0177815531441476</v>
      </c>
      <c r="IP509">
        <v>0.00205572605671414</v>
      </c>
      <c r="IQ509">
        <v>-1.65519735432211e-05</v>
      </c>
      <c r="IR509">
        <v>-4</v>
      </c>
      <c r="IS509">
        <v>1848</v>
      </c>
      <c r="IT509">
        <v>1</v>
      </c>
      <c r="IU509">
        <v>25</v>
      </c>
      <c r="IV509">
        <v>24647.3</v>
      </c>
      <c r="IW509">
        <v>24647.3</v>
      </c>
      <c r="IX509">
        <v>0.67749</v>
      </c>
      <c r="IY509">
        <v>2.61719</v>
      </c>
      <c r="IZ509">
        <v>1.54785</v>
      </c>
      <c r="JA509">
        <v>2.30591</v>
      </c>
      <c r="JB509">
        <v>1.34644</v>
      </c>
      <c r="JC509">
        <v>2.43164</v>
      </c>
      <c r="JD509">
        <v>33.6479</v>
      </c>
      <c r="JE509">
        <v>24.2188</v>
      </c>
      <c r="JF509">
        <v>18</v>
      </c>
      <c r="JG509">
        <v>499.055</v>
      </c>
      <c r="JH509">
        <v>416.884</v>
      </c>
      <c r="JI509">
        <v>25</v>
      </c>
      <c r="JJ509">
        <v>26.877</v>
      </c>
      <c r="JK509">
        <v>30.0003</v>
      </c>
      <c r="JL509">
        <v>26.8055</v>
      </c>
      <c r="JM509">
        <v>26.7452</v>
      </c>
      <c r="JN509">
        <v>13.4542</v>
      </c>
      <c r="JO509">
        <v>14.3708</v>
      </c>
      <c r="JP509">
        <v>100</v>
      </c>
      <c r="JQ509">
        <v>25</v>
      </c>
      <c r="JR509">
        <v>231.175</v>
      </c>
      <c r="JS509">
        <v>24.7779</v>
      </c>
      <c r="JT509">
        <v>102.285</v>
      </c>
      <c r="JU509">
        <v>103.041</v>
      </c>
    </row>
    <row r="510" spans="1:281">
      <c r="A510">
        <v>494</v>
      </c>
      <c r="B510">
        <v>1659030470.6</v>
      </c>
      <c r="C510">
        <v>6787.5</v>
      </c>
      <c r="D510" t="s">
        <v>1417</v>
      </c>
      <c r="E510" t="s">
        <v>1418</v>
      </c>
      <c r="F510">
        <v>5</v>
      </c>
      <c r="G510" t="s">
        <v>1394</v>
      </c>
      <c r="H510" t="s">
        <v>417</v>
      </c>
      <c r="I510">
        <v>1659030462.81429</v>
      </c>
      <c r="J510">
        <f>(K510)/1000</f>
        <v>0</v>
      </c>
      <c r="K510">
        <f>IF(CZ510, AN510, AH510)</f>
        <v>0</v>
      </c>
      <c r="L510">
        <f>IF(CZ510, AI510, AG510)</f>
        <v>0</v>
      </c>
      <c r="M510">
        <f>DB510 - IF(AU510&gt;1, L510*CV510*100.0/(AW510*DP510), 0)</f>
        <v>0</v>
      </c>
      <c r="N510">
        <f>((T510-J510/2)*M510-L510)/(T510+J510/2)</f>
        <v>0</v>
      </c>
      <c r="O510">
        <f>N510*(DI510+DJ510)/1000.0</f>
        <v>0</v>
      </c>
      <c r="P510">
        <f>(DB510 - IF(AU510&gt;1, L510*CV510*100.0/(AW510*DP510), 0))*(DI510+DJ510)/1000.0</f>
        <v>0</v>
      </c>
      <c r="Q510">
        <f>2.0/((1/S510-1/R510)+SIGN(S510)*SQRT((1/S510-1/R510)*(1/S510-1/R510) + 4*CW510/((CW510+1)*(CW510+1))*(2*1/S510*1/R510-1/R510*1/R510)))</f>
        <v>0</v>
      </c>
      <c r="R510">
        <f>IF(LEFT(CX510,1)&lt;&gt;"0",IF(LEFT(CX510,1)="1",3.0,CY510),$D$5+$E$5*(DP510*DI510/($K$5*1000))+$F$5*(DP510*DI510/($K$5*1000))*MAX(MIN(CV510,$J$5),$I$5)*MAX(MIN(CV510,$J$5),$I$5)+$G$5*MAX(MIN(CV510,$J$5),$I$5)*(DP510*DI510/($K$5*1000))+$H$5*(DP510*DI510/($K$5*1000))*(DP510*DI510/($K$5*1000)))</f>
        <v>0</v>
      </c>
      <c r="S510">
        <f>J510*(1000-(1000*0.61365*exp(17.502*W510/(240.97+W510))/(DI510+DJ510)+DD510)/2)/(1000*0.61365*exp(17.502*W510/(240.97+W510))/(DI510+DJ510)-DD510)</f>
        <v>0</v>
      </c>
      <c r="T510">
        <f>1/((CW510+1)/(Q510/1.6)+1/(R510/1.37)) + CW510/((CW510+1)/(Q510/1.6) + CW510/(R510/1.37))</f>
        <v>0</v>
      </c>
      <c r="U510">
        <f>(CR510*CU510)</f>
        <v>0</v>
      </c>
      <c r="V510">
        <f>(DK510+(U510+2*0.95*5.67E-8*(((DK510+$B$7)+273)^4-(DK510+273)^4)-44100*J510)/(1.84*29.3*R510+8*0.95*5.67E-8*(DK510+273)^3))</f>
        <v>0</v>
      </c>
      <c r="W510">
        <f>($C$7*DL510+$D$7*DM510+$E$7*V510)</f>
        <v>0</v>
      </c>
      <c r="X510">
        <f>0.61365*exp(17.502*W510/(240.97+W510))</f>
        <v>0</v>
      </c>
      <c r="Y510">
        <f>(Z510/AA510*100)</f>
        <v>0</v>
      </c>
      <c r="Z510">
        <f>DD510*(DI510+DJ510)/1000</f>
        <v>0</v>
      </c>
      <c r="AA510">
        <f>0.61365*exp(17.502*DK510/(240.97+DK510))</f>
        <v>0</v>
      </c>
      <c r="AB510">
        <f>(X510-DD510*(DI510+DJ510)/1000)</f>
        <v>0</v>
      </c>
      <c r="AC510">
        <f>(-J510*44100)</f>
        <v>0</v>
      </c>
      <c r="AD510">
        <f>2*29.3*R510*0.92*(DK510-W510)</f>
        <v>0</v>
      </c>
      <c r="AE510">
        <f>2*0.95*5.67E-8*(((DK510+$B$7)+273)^4-(W510+273)^4)</f>
        <v>0</v>
      </c>
      <c r="AF510">
        <f>U510+AE510+AC510+AD510</f>
        <v>0</v>
      </c>
      <c r="AG510">
        <f>DH510*AU510*(DC510-DB510*(1000-AU510*DE510)/(1000-AU510*DD510))/(100*CV510)</f>
        <v>0</v>
      </c>
      <c r="AH510">
        <f>1000*DH510*AU510*(DD510-DE510)/(100*CV510*(1000-AU510*DD510))</f>
        <v>0</v>
      </c>
      <c r="AI510">
        <f>(AJ510 - AK510 - DI510*1E3/(8.314*(DK510+273.15)) * AM510/DH510 * AL510) * DH510/(100*CV510) * (1000 - DE510)/1000</f>
        <v>0</v>
      </c>
      <c r="AJ510">
        <v>249.494660352407</v>
      </c>
      <c r="AK510">
        <v>266.151436363636</v>
      </c>
      <c r="AL510">
        <v>-3.34967588359534</v>
      </c>
      <c r="AM510">
        <v>66.0504921813524</v>
      </c>
      <c r="AN510">
        <f>(AP510 - AO510 + DI510*1E3/(8.314*(DK510+273.15)) * AR510/DH510 * AQ510) * DH510/(100*CV510) * 1000/(1000 - AP510)</f>
        <v>0</v>
      </c>
      <c r="AO510">
        <v>24.7820096655411</v>
      </c>
      <c r="AP510">
        <v>25.2606118881119</v>
      </c>
      <c r="AQ510">
        <v>1.99841897235298e-05</v>
      </c>
      <c r="AR510">
        <v>92.47</v>
      </c>
      <c r="AS510">
        <v>0</v>
      </c>
      <c r="AT510">
        <v>0</v>
      </c>
      <c r="AU510">
        <f>IF(AS510*$H$13&gt;=AW510,1.0,(AW510/(AW510-AS510*$H$13)))</f>
        <v>0</v>
      </c>
      <c r="AV510">
        <f>(AU510-1)*100</f>
        <v>0</v>
      </c>
      <c r="AW510">
        <f>MAX(0,($B$13+$C$13*DP510)/(1+$D$13*DP510)*DI510/(DK510+273)*$E$13)</f>
        <v>0</v>
      </c>
      <c r="AX510" t="s">
        <v>418</v>
      </c>
      <c r="AY510" t="s">
        <v>418</v>
      </c>
      <c r="AZ510">
        <v>0</v>
      </c>
      <c r="BA510">
        <v>0</v>
      </c>
      <c r="BB510">
        <f>1-AZ510/BA510</f>
        <v>0</v>
      </c>
      <c r="BC510">
        <v>0</v>
      </c>
      <c r="BD510" t="s">
        <v>418</v>
      </c>
      <c r="BE510" t="s">
        <v>418</v>
      </c>
      <c r="BF510">
        <v>0</v>
      </c>
      <c r="BG510">
        <v>0</v>
      </c>
      <c r="BH510">
        <f>1-BF510/BG510</f>
        <v>0</v>
      </c>
      <c r="BI510">
        <v>0.5</v>
      </c>
      <c r="BJ510">
        <f>CS510</f>
        <v>0</v>
      </c>
      <c r="BK510">
        <f>L510</f>
        <v>0</v>
      </c>
      <c r="BL510">
        <f>BH510*BI510*BJ510</f>
        <v>0</v>
      </c>
      <c r="BM510">
        <f>(BK510-BC510)/BJ510</f>
        <v>0</v>
      </c>
      <c r="BN510">
        <f>(BA510-BG510)/BG510</f>
        <v>0</v>
      </c>
      <c r="BO510">
        <f>AZ510/(BB510+AZ510/BG510)</f>
        <v>0</v>
      </c>
      <c r="BP510" t="s">
        <v>418</v>
      </c>
      <c r="BQ510">
        <v>0</v>
      </c>
      <c r="BR510">
        <f>IF(BQ510&lt;&gt;0, BQ510, BO510)</f>
        <v>0</v>
      </c>
      <c r="BS510">
        <f>1-BR510/BG510</f>
        <v>0</v>
      </c>
      <c r="BT510">
        <f>(BG510-BF510)/(BG510-BR510)</f>
        <v>0</v>
      </c>
      <c r="BU510">
        <f>(BA510-BG510)/(BA510-BR510)</f>
        <v>0</v>
      </c>
      <c r="BV510">
        <f>(BG510-BF510)/(BG510-AZ510)</f>
        <v>0</v>
      </c>
      <c r="BW510">
        <f>(BA510-BG510)/(BA510-AZ510)</f>
        <v>0</v>
      </c>
      <c r="BX510">
        <f>(BT510*BR510/BF510)</f>
        <v>0</v>
      </c>
      <c r="BY510">
        <f>(1-BX510)</f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f>$B$11*DQ510+$C$11*DR510+$F$11*EC510*(1-EF510)</f>
        <v>0</v>
      </c>
      <c r="CS510">
        <f>CR510*CT510</f>
        <v>0</v>
      </c>
      <c r="CT510">
        <f>($B$11*$D$9+$C$11*$D$9+$F$11*((EP510+EH510)/MAX(EP510+EH510+EQ510, 0.1)*$I$9+EQ510/MAX(EP510+EH510+EQ510, 0.1)*$J$9))/($B$11+$C$11+$F$11)</f>
        <v>0</v>
      </c>
      <c r="CU510">
        <f>($B$11*$K$9+$C$11*$K$9+$F$11*((EP510+EH510)/MAX(EP510+EH510+EQ510, 0.1)*$P$9+EQ510/MAX(EP510+EH510+EQ510, 0.1)*$Q$9))/($B$11+$C$11+$F$11)</f>
        <v>0</v>
      </c>
      <c r="CV510">
        <v>6</v>
      </c>
      <c r="CW510">
        <v>0.5</v>
      </c>
      <c r="CX510" t="s">
        <v>419</v>
      </c>
      <c r="CY510">
        <v>2</v>
      </c>
      <c r="CZ510" t="b">
        <v>1</v>
      </c>
      <c r="DA510">
        <v>1659030462.81429</v>
      </c>
      <c r="DB510">
        <v>283.136107142857</v>
      </c>
      <c r="DC510">
        <v>259.789607142857</v>
      </c>
      <c r="DD510">
        <v>25.2633357142857</v>
      </c>
      <c r="DE510">
        <v>24.7824678571429</v>
      </c>
      <c r="DF510">
        <v>277.427321428571</v>
      </c>
      <c r="DG510">
        <v>24.7362678571429</v>
      </c>
      <c r="DH510">
        <v>500.095642857143</v>
      </c>
      <c r="DI510">
        <v>90.3608214285714</v>
      </c>
      <c r="DJ510">
        <v>0.046350125</v>
      </c>
      <c r="DK510">
        <v>27.5520714285714</v>
      </c>
      <c r="DL510">
        <v>27.9362321428571</v>
      </c>
      <c r="DM510">
        <v>999.9</v>
      </c>
      <c r="DN510">
        <v>0</v>
      </c>
      <c r="DO510">
        <v>0</v>
      </c>
      <c r="DP510">
        <v>10003.75</v>
      </c>
      <c r="DQ510">
        <v>0</v>
      </c>
      <c r="DR510">
        <v>16.7699</v>
      </c>
      <c r="DS510">
        <v>23.3464285714286</v>
      </c>
      <c r="DT510">
        <v>290.474357142857</v>
      </c>
      <c r="DU510">
        <v>266.391535714286</v>
      </c>
      <c r="DV510">
        <v>0.480857321428571</v>
      </c>
      <c r="DW510">
        <v>259.789607142857</v>
      </c>
      <c r="DX510">
        <v>24.7824678571429</v>
      </c>
      <c r="DY510">
        <v>2.28281392857143</v>
      </c>
      <c r="DZ510">
        <v>2.23936464285714</v>
      </c>
      <c r="EA510">
        <v>19.5556571428571</v>
      </c>
      <c r="EB510">
        <v>19.2467392857143</v>
      </c>
      <c r="EC510">
        <v>2000.01678571429</v>
      </c>
      <c r="ED510">
        <v>0.980000642857143</v>
      </c>
      <c r="EE510">
        <v>0.0199992714285714</v>
      </c>
      <c r="EF510">
        <v>0</v>
      </c>
      <c r="EG510">
        <v>142.869035714286</v>
      </c>
      <c r="EH510">
        <v>5.00063</v>
      </c>
      <c r="EI510">
        <v>2979.88857142857</v>
      </c>
      <c r="EJ510">
        <v>17257.05</v>
      </c>
      <c r="EK510">
        <v>38.625</v>
      </c>
      <c r="EL510">
        <v>38.812</v>
      </c>
      <c r="EM510">
        <v>38.187</v>
      </c>
      <c r="EN510">
        <v>38.1493571428571</v>
      </c>
      <c r="EO510">
        <v>39.6803571428571</v>
      </c>
      <c r="EP510">
        <v>1955.11607142857</v>
      </c>
      <c r="EQ510">
        <v>39.9</v>
      </c>
      <c r="ER510">
        <v>0</v>
      </c>
      <c r="ES510">
        <v>1659030469.3</v>
      </c>
      <c r="ET510">
        <v>0</v>
      </c>
      <c r="EU510">
        <v>142.861653846154</v>
      </c>
      <c r="EV510">
        <v>-4.21535043154115</v>
      </c>
      <c r="EW510">
        <v>-84.4837607592617</v>
      </c>
      <c r="EX510">
        <v>2979.81884615385</v>
      </c>
      <c r="EY510">
        <v>15</v>
      </c>
      <c r="EZ510">
        <v>0</v>
      </c>
      <c r="FA510" t="s">
        <v>420</v>
      </c>
      <c r="FB510">
        <v>1657551626.5</v>
      </c>
      <c r="FC510">
        <v>1657551629</v>
      </c>
      <c r="FD510">
        <v>0</v>
      </c>
      <c r="FE510">
        <v>0.403</v>
      </c>
      <c r="FF510">
        <v>0.009</v>
      </c>
      <c r="FG510">
        <v>9.41</v>
      </c>
      <c r="FH510">
        <v>0.087</v>
      </c>
      <c r="FI510">
        <v>417</v>
      </c>
      <c r="FJ510">
        <v>17</v>
      </c>
      <c r="FK510">
        <v>1.61</v>
      </c>
      <c r="FL510">
        <v>0.59</v>
      </c>
      <c r="FM510">
        <v>23.3481925</v>
      </c>
      <c r="FN510">
        <v>-1.53061125703565</v>
      </c>
      <c r="FO510">
        <v>0.641390594874722</v>
      </c>
      <c r="FP510">
        <v>0</v>
      </c>
      <c r="FQ510">
        <v>143.106558823529</v>
      </c>
      <c r="FR510">
        <v>-4.0953857918601</v>
      </c>
      <c r="FS510">
        <v>0.431205846242732</v>
      </c>
      <c r="FT510">
        <v>0</v>
      </c>
      <c r="FU510">
        <v>0.480041075</v>
      </c>
      <c r="FV510">
        <v>0.0161372645403377</v>
      </c>
      <c r="FW510">
        <v>0.00272105755532201</v>
      </c>
      <c r="FX510">
        <v>1</v>
      </c>
      <c r="FY510">
        <v>1</v>
      </c>
      <c r="FZ510">
        <v>3</v>
      </c>
      <c r="GA510" t="s">
        <v>421</v>
      </c>
      <c r="GB510">
        <v>2.97224</v>
      </c>
      <c r="GC510">
        <v>2.70092</v>
      </c>
      <c r="GD510">
        <v>0.0606422</v>
      </c>
      <c r="GE510">
        <v>0.0570214</v>
      </c>
      <c r="GF510">
        <v>0.106742</v>
      </c>
      <c r="GG510">
        <v>0.106463</v>
      </c>
      <c r="GH510">
        <v>36560.7</v>
      </c>
      <c r="GI510">
        <v>40126.9</v>
      </c>
      <c r="GJ510">
        <v>35272.1</v>
      </c>
      <c r="GK510">
        <v>38594</v>
      </c>
      <c r="GL510">
        <v>44670.7</v>
      </c>
      <c r="GM510">
        <v>49804.5</v>
      </c>
      <c r="GN510">
        <v>55140.6</v>
      </c>
      <c r="GO510">
        <v>61904.5</v>
      </c>
      <c r="GP510">
        <v>1.98</v>
      </c>
      <c r="GQ510">
        <v>1.855</v>
      </c>
      <c r="GR510">
        <v>0.126958</v>
      </c>
      <c r="GS510">
        <v>0</v>
      </c>
      <c r="GT510">
        <v>25.8904</v>
      </c>
      <c r="GU510">
        <v>999.9</v>
      </c>
      <c r="GV510">
        <v>58.509</v>
      </c>
      <c r="GW510">
        <v>29.245</v>
      </c>
      <c r="GX510">
        <v>26.4128</v>
      </c>
      <c r="GY510">
        <v>56.1255</v>
      </c>
      <c r="GZ510">
        <v>42.5761</v>
      </c>
      <c r="HA510">
        <v>1</v>
      </c>
      <c r="HB510">
        <v>-0.0242073</v>
      </c>
      <c r="HC510">
        <v>0.271024</v>
      </c>
      <c r="HD510">
        <v>20.114</v>
      </c>
      <c r="HE510">
        <v>5.19932</v>
      </c>
      <c r="HF510">
        <v>12.004</v>
      </c>
      <c r="HG510">
        <v>4.9756</v>
      </c>
      <c r="HH510">
        <v>3.294</v>
      </c>
      <c r="HI510">
        <v>9999</v>
      </c>
      <c r="HJ510">
        <v>9999</v>
      </c>
      <c r="HK510">
        <v>9999</v>
      </c>
      <c r="HL510">
        <v>629.5</v>
      </c>
      <c r="HM510">
        <v>1.86319</v>
      </c>
      <c r="HN510">
        <v>1.86801</v>
      </c>
      <c r="HO510">
        <v>1.86783</v>
      </c>
      <c r="HP510">
        <v>1.86902</v>
      </c>
      <c r="HQ510">
        <v>1.86981</v>
      </c>
      <c r="HR510">
        <v>1.8659</v>
      </c>
      <c r="HS510">
        <v>1.86691</v>
      </c>
      <c r="HT510">
        <v>1.86832</v>
      </c>
      <c r="HU510">
        <v>5</v>
      </c>
      <c r="HV510">
        <v>0</v>
      </c>
      <c r="HW510">
        <v>0</v>
      </c>
      <c r="HX510">
        <v>0</v>
      </c>
      <c r="HY510" t="s">
        <v>422</v>
      </c>
      <c r="HZ510" t="s">
        <v>423</v>
      </c>
      <c r="IA510" t="s">
        <v>424</v>
      </c>
      <c r="IB510" t="s">
        <v>424</v>
      </c>
      <c r="IC510" t="s">
        <v>424</v>
      </c>
      <c r="ID510" t="s">
        <v>424</v>
      </c>
      <c r="IE510">
        <v>0</v>
      </c>
      <c r="IF510">
        <v>100</v>
      </c>
      <c r="IG510">
        <v>100</v>
      </c>
      <c r="IH510">
        <v>5.555</v>
      </c>
      <c r="II510">
        <v>0.5271</v>
      </c>
      <c r="IJ510">
        <v>4.02706509432224</v>
      </c>
      <c r="IK510">
        <v>0.00601174518973114</v>
      </c>
      <c r="IL510">
        <v>2.77886958061485e-07</v>
      </c>
      <c r="IM510">
        <v>-3.54636231360687e-10</v>
      </c>
      <c r="IN510">
        <v>-0.0404303883988718</v>
      </c>
      <c r="IO510">
        <v>-0.0177815531441476</v>
      </c>
      <c r="IP510">
        <v>0.00205572605671414</v>
      </c>
      <c r="IQ510">
        <v>-1.65519735432211e-05</v>
      </c>
      <c r="IR510">
        <v>-4</v>
      </c>
      <c r="IS510">
        <v>1848</v>
      </c>
      <c r="IT510">
        <v>1</v>
      </c>
      <c r="IU510">
        <v>25</v>
      </c>
      <c r="IV510">
        <v>24647.4</v>
      </c>
      <c r="IW510">
        <v>24647.4</v>
      </c>
      <c r="IX510">
        <v>0.639648</v>
      </c>
      <c r="IY510">
        <v>2.63184</v>
      </c>
      <c r="IZ510">
        <v>1.54785</v>
      </c>
      <c r="JA510">
        <v>2.30591</v>
      </c>
      <c r="JB510">
        <v>1.34644</v>
      </c>
      <c r="JC510">
        <v>2.28882</v>
      </c>
      <c r="JD510">
        <v>33.6479</v>
      </c>
      <c r="JE510">
        <v>24.2188</v>
      </c>
      <c r="JF510">
        <v>18</v>
      </c>
      <c r="JG510">
        <v>498.662</v>
      </c>
      <c r="JH510">
        <v>417.243</v>
      </c>
      <c r="JI510">
        <v>24.9998</v>
      </c>
      <c r="JJ510">
        <v>26.8793</v>
      </c>
      <c r="JK510">
        <v>30.0001</v>
      </c>
      <c r="JL510">
        <v>26.8055</v>
      </c>
      <c r="JM510">
        <v>26.7474</v>
      </c>
      <c r="JN510">
        <v>12.7748</v>
      </c>
      <c r="JO510">
        <v>14.3708</v>
      </c>
      <c r="JP510">
        <v>100</v>
      </c>
      <c r="JQ510">
        <v>25</v>
      </c>
      <c r="JR510">
        <v>217.712</v>
      </c>
      <c r="JS510">
        <v>24.7788</v>
      </c>
      <c r="JT510">
        <v>102.284</v>
      </c>
      <c r="JU510">
        <v>103.04</v>
      </c>
    </row>
    <row r="511" spans="1:281">
      <c r="A511">
        <v>495</v>
      </c>
      <c r="B511">
        <v>1659030475.6</v>
      </c>
      <c r="C511">
        <v>6792.5</v>
      </c>
      <c r="D511" t="s">
        <v>1419</v>
      </c>
      <c r="E511" t="s">
        <v>1420</v>
      </c>
      <c r="F511">
        <v>5</v>
      </c>
      <c r="G511" t="s">
        <v>1394</v>
      </c>
      <c r="H511" t="s">
        <v>417</v>
      </c>
      <c r="I511">
        <v>1659030468.1</v>
      </c>
      <c r="J511">
        <f>(K511)/1000</f>
        <v>0</v>
      </c>
      <c r="K511">
        <f>IF(CZ511, AN511, AH511)</f>
        <v>0</v>
      </c>
      <c r="L511">
        <f>IF(CZ511, AI511, AG511)</f>
        <v>0</v>
      </c>
      <c r="M511">
        <f>DB511 - IF(AU511&gt;1, L511*CV511*100.0/(AW511*DP511), 0)</f>
        <v>0</v>
      </c>
      <c r="N511">
        <f>((T511-J511/2)*M511-L511)/(T511+J511/2)</f>
        <v>0</v>
      </c>
      <c r="O511">
        <f>N511*(DI511+DJ511)/1000.0</f>
        <v>0</v>
      </c>
      <c r="P511">
        <f>(DB511 - IF(AU511&gt;1, L511*CV511*100.0/(AW511*DP511), 0))*(DI511+DJ511)/1000.0</f>
        <v>0</v>
      </c>
      <c r="Q511">
        <f>2.0/((1/S511-1/R511)+SIGN(S511)*SQRT((1/S511-1/R511)*(1/S511-1/R511) + 4*CW511/((CW511+1)*(CW511+1))*(2*1/S511*1/R511-1/R511*1/R511)))</f>
        <v>0</v>
      </c>
      <c r="R511">
        <f>IF(LEFT(CX511,1)&lt;&gt;"0",IF(LEFT(CX511,1)="1",3.0,CY511),$D$5+$E$5*(DP511*DI511/($K$5*1000))+$F$5*(DP511*DI511/($K$5*1000))*MAX(MIN(CV511,$J$5),$I$5)*MAX(MIN(CV511,$J$5),$I$5)+$G$5*MAX(MIN(CV511,$J$5),$I$5)*(DP511*DI511/($K$5*1000))+$H$5*(DP511*DI511/($K$5*1000))*(DP511*DI511/($K$5*1000)))</f>
        <v>0</v>
      </c>
      <c r="S511">
        <f>J511*(1000-(1000*0.61365*exp(17.502*W511/(240.97+W511))/(DI511+DJ511)+DD511)/2)/(1000*0.61365*exp(17.502*W511/(240.97+W511))/(DI511+DJ511)-DD511)</f>
        <v>0</v>
      </c>
      <c r="T511">
        <f>1/((CW511+1)/(Q511/1.6)+1/(R511/1.37)) + CW511/((CW511+1)/(Q511/1.6) + CW511/(R511/1.37))</f>
        <v>0</v>
      </c>
      <c r="U511">
        <f>(CR511*CU511)</f>
        <v>0</v>
      </c>
      <c r="V511">
        <f>(DK511+(U511+2*0.95*5.67E-8*(((DK511+$B$7)+273)^4-(DK511+273)^4)-44100*J511)/(1.84*29.3*R511+8*0.95*5.67E-8*(DK511+273)^3))</f>
        <v>0</v>
      </c>
      <c r="W511">
        <f>($C$7*DL511+$D$7*DM511+$E$7*V511)</f>
        <v>0</v>
      </c>
      <c r="X511">
        <f>0.61365*exp(17.502*W511/(240.97+W511))</f>
        <v>0</v>
      </c>
      <c r="Y511">
        <f>(Z511/AA511*100)</f>
        <v>0</v>
      </c>
      <c r="Z511">
        <f>DD511*(DI511+DJ511)/1000</f>
        <v>0</v>
      </c>
      <c r="AA511">
        <f>0.61365*exp(17.502*DK511/(240.97+DK511))</f>
        <v>0</v>
      </c>
      <c r="AB511">
        <f>(X511-DD511*(DI511+DJ511)/1000)</f>
        <v>0</v>
      </c>
      <c r="AC511">
        <f>(-J511*44100)</f>
        <v>0</v>
      </c>
      <c r="AD511">
        <f>2*29.3*R511*0.92*(DK511-W511)</f>
        <v>0</v>
      </c>
      <c r="AE511">
        <f>2*0.95*5.67E-8*(((DK511+$B$7)+273)^4-(W511+273)^4)</f>
        <v>0</v>
      </c>
      <c r="AF511">
        <f>U511+AE511+AC511+AD511</f>
        <v>0</v>
      </c>
      <c r="AG511">
        <f>DH511*AU511*(DC511-DB511*(1000-AU511*DE511)/(1000-AU511*DD511))/(100*CV511)</f>
        <v>0</v>
      </c>
      <c r="AH511">
        <f>1000*DH511*AU511*(DD511-DE511)/(100*CV511*(1000-AU511*DD511))</f>
        <v>0</v>
      </c>
      <c r="AI511">
        <f>(AJ511 - AK511 - DI511*1E3/(8.314*(DK511+273.15)) * AM511/DH511 * AL511) * DH511/(100*CV511) * (1000 - DE511)/1000</f>
        <v>0</v>
      </c>
      <c r="AJ511">
        <v>232.423465818749</v>
      </c>
      <c r="AK511">
        <v>249.212945454545</v>
      </c>
      <c r="AL511">
        <v>-3.38160188789211</v>
      </c>
      <c r="AM511">
        <v>66.0504921813524</v>
      </c>
      <c r="AN511">
        <f>(AP511 - AO511 + DI511*1E3/(8.314*(DK511+273.15)) * AR511/DH511 * AQ511) * DH511/(100*CV511) * 1000/(1000 - AP511)</f>
        <v>0</v>
      </c>
      <c r="AO511">
        <v>24.7804812612987</v>
      </c>
      <c r="AP511">
        <v>25.2619615384615</v>
      </c>
      <c r="AQ511">
        <v>-4.64854732868978e-06</v>
      </c>
      <c r="AR511">
        <v>92.47</v>
      </c>
      <c r="AS511">
        <v>0</v>
      </c>
      <c r="AT511">
        <v>0</v>
      </c>
      <c r="AU511">
        <f>IF(AS511*$H$13&gt;=AW511,1.0,(AW511/(AW511-AS511*$H$13)))</f>
        <v>0</v>
      </c>
      <c r="AV511">
        <f>(AU511-1)*100</f>
        <v>0</v>
      </c>
      <c r="AW511">
        <f>MAX(0,($B$13+$C$13*DP511)/(1+$D$13*DP511)*DI511/(DK511+273)*$E$13)</f>
        <v>0</v>
      </c>
      <c r="AX511" t="s">
        <v>418</v>
      </c>
      <c r="AY511" t="s">
        <v>418</v>
      </c>
      <c r="AZ511">
        <v>0</v>
      </c>
      <c r="BA511">
        <v>0</v>
      </c>
      <c r="BB511">
        <f>1-AZ511/BA511</f>
        <v>0</v>
      </c>
      <c r="BC511">
        <v>0</v>
      </c>
      <c r="BD511" t="s">
        <v>418</v>
      </c>
      <c r="BE511" t="s">
        <v>418</v>
      </c>
      <c r="BF511">
        <v>0</v>
      </c>
      <c r="BG511">
        <v>0</v>
      </c>
      <c r="BH511">
        <f>1-BF511/BG511</f>
        <v>0</v>
      </c>
      <c r="BI511">
        <v>0.5</v>
      </c>
      <c r="BJ511">
        <f>CS511</f>
        <v>0</v>
      </c>
      <c r="BK511">
        <f>L511</f>
        <v>0</v>
      </c>
      <c r="BL511">
        <f>BH511*BI511*BJ511</f>
        <v>0</v>
      </c>
      <c r="BM511">
        <f>(BK511-BC511)/BJ511</f>
        <v>0</v>
      </c>
      <c r="BN511">
        <f>(BA511-BG511)/BG511</f>
        <v>0</v>
      </c>
      <c r="BO511">
        <f>AZ511/(BB511+AZ511/BG511)</f>
        <v>0</v>
      </c>
      <c r="BP511" t="s">
        <v>418</v>
      </c>
      <c r="BQ511">
        <v>0</v>
      </c>
      <c r="BR511">
        <f>IF(BQ511&lt;&gt;0, BQ511, BO511)</f>
        <v>0</v>
      </c>
      <c r="BS511">
        <f>1-BR511/BG511</f>
        <v>0</v>
      </c>
      <c r="BT511">
        <f>(BG511-BF511)/(BG511-BR511)</f>
        <v>0</v>
      </c>
      <c r="BU511">
        <f>(BA511-BG511)/(BA511-BR511)</f>
        <v>0</v>
      </c>
      <c r="BV511">
        <f>(BG511-BF511)/(BG511-AZ511)</f>
        <v>0</v>
      </c>
      <c r="BW511">
        <f>(BA511-BG511)/(BA511-AZ511)</f>
        <v>0</v>
      </c>
      <c r="BX511">
        <f>(BT511*BR511/BF511)</f>
        <v>0</v>
      </c>
      <c r="BY511">
        <f>(1-BX511)</f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f>$B$11*DQ511+$C$11*DR511+$F$11*EC511*(1-EF511)</f>
        <v>0</v>
      </c>
      <c r="CS511">
        <f>CR511*CT511</f>
        <v>0</v>
      </c>
      <c r="CT511">
        <f>($B$11*$D$9+$C$11*$D$9+$F$11*((EP511+EH511)/MAX(EP511+EH511+EQ511, 0.1)*$I$9+EQ511/MAX(EP511+EH511+EQ511, 0.1)*$J$9))/($B$11+$C$11+$F$11)</f>
        <v>0</v>
      </c>
      <c r="CU511">
        <f>($B$11*$K$9+$C$11*$K$9+$F$11*((EP511+EH511)/MAX(EP511+EH511+EQ511, 0.1)*$P$9+EQ511/MAX(EP511+EH511+EQ511, 0.1)*$Q$9))/($B$11+$C$11+$F$11)</f>
        <v>0</v>
      </c>
      <c r="CV511">
        <v>6</v>
      </c>
      <c r="CW511">
        <v>0.5</v>
      </c>
      <c r="CX511" t="s">
        <v>419</v>
      </c>
      <c r="CY511">
        <v>2</v>
      </c>
      <c r="CZ511" t="b">
        <v>1</v>
      </c>
      <c r="DA511">
        <v>1659030468.1</v>
      </c>
      <c r="DB511">
        <v>265.838333333333</v>
      </c>
      <c r="DC511">
        <v>242.517185185185</v>
      </c>
      <c r="DD511">
        <v>25.2628888888889</v>
      </c>
      <c r="DE511">
        <v>24.7810074074074</v>
      </c>
      <c r="DF511">
        <v>260.234148148148</v>
      </c>
      <c r="DG511">
        <v>24.7358407407407</v>
      </c>
      <c r="DH511">
        <v>500.038333333333</v>
      </c>
      <c r="DI511">
        <v>90.3594407407408</v>
      </c>
      <c r="DJ511">
        <v>0.046582562962963</v>
      </c>
      <c r="DK511">
        <v>27.5512740740741</v>
      </c>
      <c r="DL511">
        <v>27.9611481481481</v>
      </c>
      <c r="DM511">
        <v>999.9</v>
      </c>
      <c r="DN511">
        <v>0</v>
      </c>
      <c r="DO511">
        <v>0</v>
      </c>
      <c r="DP511">
        <v>9989.81481481482</v>
      </c>
      <c r="DQ511">
        <v>0</v>
      </c>
      <c r="DR511">
        <v>16.8720444444444</v>
      </c>
      <c r="DS511">
        <v>23.3210481481482</v>
      </c>
      <c r="DT511">
        <v>272.728148148148</v>
      </c>
      <c r="DU511">
        <v>248.679777777778</v>
      </c>
      <c r="DV511">
        <v>0.481872444444444</v>
      </c>
      <c r="DW511">
        <v>242.517185185185</v>
      </c>
      <c r="DX511">
        <v>24.7810074074074</v>
      </c>
      <c r="DY511">
        <v>2.28273851851852</v>
      </c>
      <c r="DZ511">
        <v>2.23919851851852</v>
      </c>
      <c r="EA511">
        <v>19.5551222222222</v>
      </c>
      <c r="EB511">
        <v>19.2455518518519</v>
      </c>
      <c r="EC511">
        <v>2000.01148148148</v>
      </c>
      <c r="ED511">
        <v>0.980000444444445</v>
      </c>
      <c r="EE511">
        <v>0.0199994962962963</v>
      </c>
      <c r="EF511">
        <v>0</v>
      </c>
      <c r="EG511">
        <v>142.494962962963</v>
      </c>
      <c r="EH511">
        <v>5.00063</v>
      </c>
      <c r="EI511">
        <v>2972.56851851852</v>
      </c>
      <c r="EJ511">
        <v>17257</v>
      </c>
      <c r="EK511">
        <v>38.625</v>
      </c>
      <c r="EL511">
        <v>38.812</v>
      </c>
      <c r="EM511">
        <v>38.187</v>
      </c>
      <c r="EN511">
        <v>38.1502592592593</v>
      </c>
      <c r="EO511">
        <v>39.6755185185185</v>
      </c>
      <c r="EP511">
        <v>1955.11037037037</v>
      </c>
      <c r="EQ511">
        <v>39.9003703703704</v>
      </c>
      <c r="ER511">
        <v>0</v>
      </c>
      <c r="ES511">
        <v>1659030474.7</v>
      </c>
      <c r="ET511">
        <v>0</v>
      </c>
      <c r="EU511">
        <v>142.43712</v>
      </c>
      <c r="EV511">
        <v>-4.02984616071707</v>
      </c>
      <c r="EW511">
        <v>-84.3007692364633</v>
      </c>
      <c r="EX511">
        <v>2971.9524</v>
      </c>
      <c r="EY511">
        <v>15</v>
      </c>
      <c r="EZ511">
        <v>0</v>
      </c>
      <c r="FA511" t="s">
        <v>420</v>
      </c>
      <c r="FB511">
        <v>1657551626.5</v>
      </c>
      <c r="FC511">
        <v>1657551629</v>
      </c>
      <c r="FD511">
        <v>0</v>
      </c>
      <c r="FE511">
        <v>0.403</v>
      </c>
      <c r="FF511">
        <v>0.009</v>
      </c>
      <c r="FG511">
        <v>9.41</v>
      </c>
      <c r="FH511">
        <v>0.087</v>
      </c>
      <c r="FI511">
        <v>417</v>
      </c>
      <c r="FJ511">
        <v>17</v>
      </c>
      <c r="FK511">
        <v>1.61</v>
      </c>
      <c r="FL511">
        <v>0.59</v>
      </c>
      <c r="FM511">
        <v>23.34624</v>
      </c>
      <c r="FN511">
        <v>1.75254033771098</v>
      </c>
      <c r="FO511">
        <v>0.555774042125035</v>
      </c>
      <c r="FP511">
        <v>0</v>
      </c>
      <c r="FQ511">
        <v>142.775470588235</v>
      </c>
      <c r="FR511">
        <v>-4.20690603324241</v>
      </c>
      <c r="FS511">
        <v>0.441670241329576</v>
      </c>
      <c r="FT511">
        <v>0</v>
      </c>
      <c r="FU511">
        <v>0.4811072</v>
      </c>
      <c r="FV511">
        <v>0.0118435046904304</v>
      </c>
      <c r="FW511">
        <v>0.00243044810888856</v>
      </c>
      <c r="FX511">
        <v>1</v>
      </c>
      <c r="FY511">
        <v>1</v>
      </c>
      <c r="FZ511">
        <v>3</v>
      </c>
      <c r="GA511" t="s">
        <v>421</v>
      </c>
      <c r="GB511">
        <v>2.9727</v>
      </c>
      <c r="GC511">
        <v>2.70085</v>
      </c>
      <c r="GD511">
        <v>0.0572728</v>
      </c>
      <c r="GE511">
        <v>0.0536648</v>
      </c>
      <c r="GF511">
        <v>0.106745</v>
      </c>
      <c r="GG511">
        <v>0.106454</v>
      </c>
      <c r="GH511">
        <v>36692.1</v>
      </c>
      <c r="GI511">
        <v>40270.5</v>
      </c>
      <c r="GJ511">
        <v>35272.3</v>
      </c>
      <c r="GK511">
        <v>38594.8</v>
      </c>
      <c r="GL511">
        <v>44671</v>
      </c>
      <c r="GM511">
        <v>49805.4</v>
      </c>
      <c r="GN511">
        <v>55141.2</v>
      </c>
      <c r="GO511">
        <v>61905.3</v>
      </c>
      <c r="GP511">
        <v>1.98</v>
      </c>
      <c r="GQ511">
        <v>1.855</v>
      </c>
      <c r="GR511">
        <v>0.127256</v>
      </c>
      <c r="GS511">
        <v>0</v>
      </c>
      <c r="GT511">
        <v>25.8904</v>
      </c>
      <c r="GU511">
        <v>999.9</v>
      </c>
      <c r="GV511">
        <v>58.509</v>
      </c>
      <c r="GW511">
        <v>29.245</v>
      </c>
      <c r="GX511">
        <v>26.4143</v>
      </c>
      <c r="GY511">
        <v>56.3755</v>
      </c>
      <c r="GZ511">
        <v>42.8726</v>
      </c>
      <c r="HA511">
        <v>1</v>
      </c>
      <c r="HB511">
        <v>-0.0245122</v>
      </c>
      <c r="HC511">
        <v>0.269499</v>
      </c>
      <c r="HD511">
        <v>20.1133</v>
      </c>
      <c r="HE511">
        <v>5.19453</v>
      </c>
      <c r="HF511">
        <v>12.004</v>
      </c>
      <c r="HG511">
        <v>4.9748</v>
      </c>
      <c r="HH511">
        <v>3.2936</v>
      </c>
      <c r="HI511">
        <v>9999</v>
      </c>
      <c r="HJ511">
        <v>9999</v>
      </c>
      <c r="HK511">
        <v>9999</v>
      </c>
      <c r="HL511">
        <v>629.5</v>
      </c>
      <c r="HM511">
        <v>1.86319</v>
      </c>
      <c r="HN511">
        <v>1.86801</v>
      </c>
      <c r="HO511">
        <v>1.86783</v>
      </c>
      <c r="HP511">
        <v>1.86902</v>
      </c>
      <c r="HQ511">
        <v>1.86981</v>
      </c>
      <c r="HR511">
        <v>1.8659</v>
      </c>
      <c r="HS511">
        <v>1.86691</v>
      </c>
      <c r="HT511">
        <v>1.86832</v>
      </c>
      <c r="HU511">
        <v>5</v>
      </c>
      <c r="HV511">
        <v>0</v>
      </c>
      <c r="HW511">
        <v>0</v>
      </c>
      <c r="HX511">
        <v>0</v>
      </c>
      <c r="HY511" t="s">
        <v>422</v>
      </c>
      <c r="HZ511" t="s">
        <v>423</v>
      </c>
      <c r="IA511" t="s">
        <v>424</v>
      </c>
      <c r="IB511" t="s">
        <v>424</v>
      </c>
      <c r="IC511" t="s">
        <v>424</v>
      </c>
      <c r="ID511" t="s">
        <v>424</v>
      </c>
      <c r="IE511">
        <v>0</v>
      </c>
      <c r="IF511">
        <v>100</v>
      </c>
      <c r="IG511">
        <v>100</v>
      </c>
      <c r="IH511">
        <v>5.456</v>
      </c>
      <c r="II511">
        <v>0.5271</v>
      </c>
      <c r="IJ511">
        <v>4.02706509432224</v>
      </c>
      <c r="IK511">
        <v>0.00601174518973114</v>
      </c>
      <c r="IL511">
        <v>2.77886958061485e-07</v>
      </c>
      <c r="IM511">
        <v>-3.54636231360687e-10</v>
      </c>
      <c r="IN511">
        <v>-0.0404303883988718</v>
      </c>
      <c r="IO511">
        <v>-0.0177815531441476</v>
      </c>
      <c r="IP511">
        <v>0.00205572605671414</v>
      </c>
      <c r="IQ511">
        <v>-1.65519735432211e-05</v>
      </c>
      <c r="IR511">
        <v>-4</v>
      </c>
      <c r="IS511">
        <v>1848</v>
      </c>
      <c r="IT511">
        <v>1</v>
      </c>
      <c r="IU511">
        <v>25</v>
      </c>
      <c r="IV511">
        <v>24647.5</v>
      </c>
      <c r="IW511">
        <v>24647.4</v>
      </c>
      <c r="IX511">
        <v>0.606689</v>
      </c>
      <c r="IY511">
        <v>2.62451</v>
      </c>
      <c r="IZ511">
        <v>1.54785</v>
      </c>
      <c r="JA511">
        <v>2.30591</v>
      </c>
      <c r="JB511">
        <v>1.34644</v>
      </c>
      <c r="JC511">
        <v>2.44141</v>
      </c>
      <c r="JD511">
        <v>33.6479</v>
      </c>
      <c r="JE511">
        <v>24.2188</v>
      </c>
      <c r="JF511">
        <v>18</v>
      </c>
      <c r="JG511">
        <v>498.682</v>
      </c>
      <c r="JH511">
        <v>417.243</v>
      </c>
      <c r="JI511">
        <v>24.9997</v>
      </c>
      <c r="JJ511">
        <v>26.8793</v>
      </c>
      <c r="JK511">
        <v>30.0003</v>
      </c>
      <c r="JL511">
        <v>26.8078</v>
      </c>
      <c r="JM511">
        <v>26.7474</v>
      </c>
      <c r="JN511">
        <v>12.0388</v>
      </c>
      <c r="JO511">
        <v>14.3708</v>
      </c>
      <c r="JP511">
        <v>100</v>
      </c>
      <c r="JQ511">
        <v>25</v>
      </c>
      <c r="JR511">
        <v>197.579</v>
      </c>
      <c r="JS511">
        <v>24.7783</v>
      </c>
      <c r="JT511">
        <v>102.285</v>
      </c>
      <c r="JU511">
        <v>103.042</v>
      </c>
    </row>
    <row r="512" spans="1:281">
      <c r="A512">
        <v>496</v>
      </c>
      <c r="B512">
        <v>1659030480.6</v>
      </c>
      <c r="C512">
        <v>6797.5</v>
      </c>
      <c r="D512" t="s">
        <v>1421</v>
      </c>
      <c r="E512" t="s">
        <v>1422</v>
      </c>
      <c r="F512">
        <v>5</v>
      </c>
      <c r="G512" t="s">
        <v>1394</v>
      </c>
      <c r="H512" t="s">
        <v>417</v>
      </c>
      <c r="I512">
        <v>1659030472.81429</v>
      </c>
      <c r="J512">
        <f>(K512)/1000</f>
        <v>0</v>
      </c>
      <c r="K512">
        <f>IF(CZ512, AN512, AH512)</f>
        <v>0</v>
      </c>
      <c r="L512">
        <f>IF(CZ512, AI512, AG512)</f>
        <v>0</v>
      </c>
      <c r="M512">
        <f>DB512 - IF(AU512&gt;1, L512*CV512*100.0/(AW512*DP512), 0)</f>
        <v>0</v>
      </c>
      <c r="N512">
        <f>((T512-J512/2)*M512-L512)/(T512+J512/2)</f>
        <v>0</v>
      </c>
      <c r="O512">
        <f>N512*(DI512+DJ512)/1000.0</f>
        <v>0</v>
      </c>
      <c r="P512">
        <f>(DB512 - IF(AU512&gt;1, L512*CV512*100.0/(AW512*DP512), 0))*(DI512+DJ512)/1000.0</f>
        <v>0</v>
      </c>
      <c r="Q512">
        <f>2.0/((1/S512-1/R512)+SIGN(S512)*SQRT((1/S512-1/R512)*(1/S512-1/R512) + 4*CW512/((CW512+1)*(CW512+1))*(2*1/S512*1/R512-1/R512*1/R512)))</f>
        <v>0</v>
      </c>
      <c r="R512">
        <f>IF(LEFT(CX512,1)&lt;&gt;"0",IF(LEFT(CX512,1)="1",3.0,CY512),$D$5+$E$5*(DP512*DI512/($K$5*1000))+$F$5*(DP512*DI512/($K$5*1000))*MAX(MIN(CV512,$J$5),$I$5)*MAX(MIN(CV512,$J$5),$I$5)+$G$5*MAX(MIN(CV512,$J$5),$I$5)*(DP512*DI512/($K$5*1000))+$H$5*(DP512*DI512/($K$5*1000))*(DP512*DI512/($K$5*1000)))</f>
        <v>0</v>
      </c>
      <c r="S512">
        <f>J512*(1000-(1000*0.61365*exp(17.502*W512/(240.97+W512))/(DI512+DJ512)+DD512)/2)/(1000*0.61365*exp(17.502*W512/(240.97+W512))/(DI512+DJ512)-DD512)</f>
        <v>0</v>
      </c>
      <c r="T512">
        <f>1/((CW512+1)/(Q512/1.6)+1/(R512/1.37)) + CW512/((CW512+1)/(Q512/1.6) + CW512/(R512/1.37))</f>
        <v>0</v>
      </c>
      <c r="U512">
        <f>(CR512*CU512)</f>
        <v>0</v>
      </c>
      <c r="V512">
        <f>(DK512+(U512+2*0.95*5.67E-8*(((DK512+$B$7)+273)^4-(DK512+273)^4)-44100*J512)/(1.84*29.3*R512+8*0.95*5.67E-8*(DK512+273)^3))</f>
        <v>0</v>
      </c>
      <c r="W512">
        <f>($C$7*DL512+$D$7*DM512+$E$7*V512)</f>
        <v>0</v>
      </c>
      <c r="X512">
        <f>0.61365*exp(17.502*W512/(240.97+W512))</f>
        <v>0</v>
      </c>
      <c r="Y512">
        <f>(Z512/AA512*100)</f>
        <v>0</v>
      </c>
      <c r="Z512">
        <f>DD512*(DI512+DJ512)/1000</f>
        <v>0</v>
      </c>
      <c r="AA512">
        <f>0.61365*exp(17.502*DK512/(240.97+DK512))</f>
        <v>0</v>
      </c>
      <c r="AB512">
        <f>(X512-DD512*(DI512+DJ512)/1000)</f>
        <v>0</v>
      </c>
      <c r="AC512">
        <f>(-J512*44100)</f>
        <v>0</v>
      </c>
      <c r="AD512">
        <f>2*29.3*R512*0.92*(DK512-W512)</f>
        <v>0</v>
      </c>
      <c r="AE512">
        <f>2*0.95*5.67E-8*(((DK512+$B$7)+273)^4-(W512+273)^4)</f>
        <v>0</v>
      </c>
      <c r="AF512">
        <f>U512+AE512+AC512+AD512</f>
        <v>0</v>
      </c>
      <c r="AG512">
        <f>DH512*AU512*(DC512-DB512*(1000-AU512*DE512)/(1000-AU512*DD512))/(100*CV512)</f>
        <v>0</v>
      </c>
      <c r="AH512">
        <f>1000*DH512*AU512*(DD512-DE512)/(100*CV512*(1000-AU512*DD512))</f>
        <v>0</v>
      </c>
      <c r="AI512">
        <f>(AJ512 - AK512 - DI512*1E3/(8.314*(DK512+273.15)) * AM512/DH512 * AL512) * DH512/(100*CV512) * (1000 - DE512)/1000</f>
        <v>0</v>
      </c>
      <c r="AJ512">
        <v>215.382196260407</v>
      </c>
      <c r="AK512">
        <v>232.245036363636</v>
      </c>
      <c r="AL512">
        <v>-3.43250448644637</v>
      </c>
      <c r="AM512">
        <v>66.0504921813524</v>
      </c>
      <c r="AN512">
        <f>(AP512 - AO512 + DI512*1E3/(8.314*(DK512+273.15)) * AR512/DH512 * AQ512) * DH512/(100*CV512) * 1000/(1000 - AP512)</f>
        <v>0</v>
      </c>
      <c r="AO512">
        <v>24.7790300571861</v>
      </c>
      <c r="AP512">
        <v>25.2645496503497</v>
      </c>
      <c r="AQ512">
        <v>-4.35674390967483e-05</v>
      </c>
      <c r="AR512">
        <v>92.47</v>
      </c>
      <c r="AS512">
        <v>0</v>
      </c>
      <c r="AT512">
        <v>0</v>
      </c>
      <c r="AU512">
        <f>IF(AS512*$H$13&gt;=AW512,1.0,(AW512/(AW512-AS512*$H$13)))</f>
        <v>0</v>
      </c>
      <c r="AV512">
        <f>(AU512-1)*100</f>
        <v>0</v>
      </c>
      <c r="AW512">
        <f>MAX(0,($B$13+$C$13*DP512)/(1+$D$13*DP512)*DI512/(DK512+273)*$E$13)</f>
        <v>0</v>
      </c>
      <c r="AX512" t="s">
        <v>418</v>
      </c>
      <c r="AY512" t="s">
        <v>418</v>
      </c>
      <c r="AZ512">
        <v>0</v>
      </c>
      <c r="BA512">
        <v>0</v>
      </c>
      <c r="BB512">
        <f>1-AZ512/BA512</f>
        <v>0</v>
      </c>
      <c r="BC512">
        <v>0</v>
      </c>
      <c r="BD512" t="s">
        <v>418</v>
      </c>
      <c r="BE512" t="s">
        <v>418</v>
      </c>
      <c r="BF512">
        <v>0</v>
      </c>
      <c r="BG512">
        <v>0</v>
      </c>
      <c r="BH512">
        <f>1-BF512/BG512</f>
        <v>0</v>
      </c>
      <c r="BI512">
        <v>0.5</v>
      </c>
      <c r="BJ512">
        <f>CS512</f>
        <v>0</v>
      </c>
      <c r="BK512">
        <f>L512</f>
        <v>0</v>
      </c>
      <c r="BL512">
        <f>BH512*BI512*BJ512</f>
        <v>0</v>
      </c>
      <c r="BM512">
        <f>(BK512-BC512)/BJ512</f>
        <v>0</v>
      </c>
      <c r="BN512">
        <f>(BA512-BG512)/BG512</f>
        <v>0</v>
      </c>
      <c r="BO512">
        <f>AZ512/(BB512+AZ512/BG512)</f>
        <v>0</v>
      </c>
      <c r="BP512" t="s">
        <v>418</v>
      </c>
      <c r="BQ512">
        <v>0</v>
      </c>
      <c r="BR512">
        <f>IF(BQ512&lt;&gt;0, BQ512, BO512)</f>
        <v>0</v>
      </c>
      <c r="BS512">
        <f>1-BR512/BG512</f>
        <v>0</v>
      </c>
      <c r="BT512">
        <f>(BG512-BF512)/(BG512-BR512)</f>
        <v>0</v>
      </c>
      <c r="BU512">
        <f>(BA512-BG512)/(BA512-BR512)</f>
        <v>0</v>
      </c>
      <c r="BV512">
        <f>(BG512-BF512)/(BG512-AZ512)</f>
        <v>0</v>
      </c>
      <c r="BW512">
        <f>(BA512-BG512)/(BA512-AZ512)</f>
        <v>0</v>
      </c>
      <c r="BX512">
        <f>(BT512*BR512/BF512)</f>
        <v>0</v>
      </c>
      <c r="BY512">
        <f>(1-BX512)</f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f>$B$11*DQ512+$C$11*DR512+$F$11*EC512*(1-EF512)</f>
        <v>0</v>
      </c>
      <c r="CS512">
        <f>CR512*CT512</f>
        <v>0</v>
      </c>
      <c r="CT512">
        <f>($B$11*$D$9+$C$11*$D$9+$F$11*((EP512+EH512)/MAX(EP512+EH512+EQ512, 0.1)*$I$9+EQ512/MAX(EP512+EH512+EQ512, 0.1)*$J$9))/($B$11+$C$11+$F$11)</f>
        <v>0</v>
      </c>
      <c r="CU512">
        <f>($B$11*$K$9+$C$11*$K$9+$F$11*((EP512+EH512)/MAX(EP512+EH512+EQ512, 0.1)*$P$9+EQ512/MAX(EP512+EH512+EQ512, 0.1)*$Q$9))/($B$11+$C$11+$F$11)</f>
        <v>0</v>
      </c>
      <c r="CV512">
        <v>6</v>
      </c>
      <c r="CW512">
        <v>0.5</v>
      </c>
      <c r="CX512" t="s">
        <v>419</v>
      </c>
      <c r="CY512">
        <v>2</v>
      </c>
      <c r="CZ512" t="b">
        <v>1</v>
      </c>
      <c r="DA512">
        <v>1659030472.81429</v>
      </c>
      <c r="DB512">
        <v>250.452142857143</v>
      </c>
      <c r="DC512">
        <v>226.821464285714</v>
      </c>
      <c r="DD512">
        <v>25.262375</v>
      </c>
      <c r="DE512">
        <v>24.7801392857143</v>
      </c>
      <c r="DF512">
        <v>244.941071428571</v>
      </c>
      <c r="DG512">
        <v>24.7353535714286</v>
      </c>
      <c r="DH512">
        <v>500.103392857143</v>
      </c>
      <c r="DI512">
        <v>90.3589035714286</v>
      </c>
      <c r="DJ512">
        <v>0.0465956214285714</v>
      </c>
      <c r="DK512">
        <v>27.5487357142857</v>
      </c>
      <c r="DL512">
        <v>27.9732035714286</v>
      </c>
      <c r="DM512">
        <v>999.9</v>
      </c>
      <c r="DN512">
        <v>0</v>
      </c>
      <c r="DO512">
        <v>0</v>
      </c>
      <c r="DP512">
        <v>9993.03571428571</v>
      </c>
      <c r="DQ512">
        <v>0</v>
      </c>
      <c r="DR512">
        <v>17.1146535714286</v>
      </c>
      <c r="DS512">
        <v>23.6305857142857</v>
      </c>
      <c r="DT512">
        <v>256.943107142857</v>
      </c>
      <c r="DU512">
        <v>232.585035714286</v>
      </c>
      <c r="DV512">
        <v>0.482226428571429</v>
      </c>
      <c r="DW512">
        <v>226.821464285714</v>
      </c>
      <c r="DX512">
        <v>24.7801392857143</v>
      </c>
      <c r="DY512">
        <v>2.28267928571429</v>
      </c>
      <c r="DZ512">
        <v>2.23910678571429</v>
      </c>
      <c r="EA512">
        <v>19.5546928571429</v>
      </c>
      <c r="EB512">
        <v>19.2448928571429</v>
      </c>
      <c r="EC512">
        <v>1999.99214285714</v>
      </c>
      <c r="ED512">
        <v>0.980000428571429</v>
      </c>
      <c r="EE512">
        <v>0.0199995142857143</v>
      </c>
      <c r="EF512">
        <v>0</v>
      </c>
      <c r="EG512">
        <v>142.113857142857</v>
      </c>
      <c r="EH512">
        <v>5.00063</v>
      </c>
      <c r="EI512">
        <v>2966.01</v>
      </c>
      <c r="EJ512">
        <v>17256.8357142857</v>
      </c>
      <c r="EK512">
        <v>38.625</v>
      </c>
      <c r="EL512">
        <v>38.812</v>
      </c>
      <c r="EM512">
        <v>38.187</v>
      </c>
      <c r="EN512">
        <v>38.1582142857143</v>
      </c>
      <c r="EO512">
        <v>39.6781428571429</v>
      </c>
      <c r="EP512">
        <v>1955.09142857143</v>
      </c>
      <c r="EQ512">
        <v>39.9003571428571</v>
      </c>
      <c r="ER512">
        <v>0</v>
      </c>
      <c r="ES512">
        <v>1659030479.5</v>
      </c>
      <c r="ET512">
        <v>0</v>
      </c>
      <c r="EU512">
        <v>142.0722</v>
      </c>
      <c r="EV512">
        <v>-5.16830768249566</v>
      </c>
      <c r="EW512">
        <v>-81.0723075730124</v>
      </c>
      <c r="EX512">
        <v>2965.298</v>
      </c>
      <c r="EY512">
        <v>15</v>
      </c>
      <c r="EZ512">
        <v>0</v>
      </c>
      <c r="FA512" t="s">
        <v>420</v>
      </c>
      <c r="FB512">
        <v>1657551626.5</v>
      </c>
      <c r="FC512">
        <v>1657551629</v>
      </c>
      <c r="FD512">
        <v>0</v>
      </c>
      <c r="FE512">
        <v>0.403</v>
      </c>
      <c r="FF512">
        <v>0.009</v>
      </c>
      <c r="FG512">
        <v>9.41</v>
      </c>
      <c r="FH512">
        <v>0.087</v>
      </c>
      <c r="FI512">
        <v>417</v>
      </c>
      <c r="FJ512">
        <v>17</v>
      </c>
      <c r="FK512">
        <v>1.61</v>
      </c>
      <c r="FL512">
        <v>0.59</v>
      </c>
      <c r="FM512">
        <v>23.44013</v>
      </c>
      <c r="FN512">
        <v>2.4990506566604</v>
      </c>
      <c r="FO512">
        <v>0.44299158468305</v>
      </c>
      <c r="FP512">
        <v>0</v>
      </c>
      <c r="FQ512">
        <v>142.354176470588</v>
      </c>
      <c r="FR512">
        <v>-4.39874713493797</v>
      </c>
      <c r="FS512">
        <v>0.458746339660874</v>
      </c>
      <c r="FT512">
        <v>0</v>
      </c>
      <c r="FU512">
        <v>0.4816689</v>
      </c>
      <c r="FV512">
        <v>0.00760189868667763</v>
      </c>
      <c r="FW512">
        <v>0.00252441809928545</v>
      </c>
      <c r="FX512">
        <v>1</v>
      </c>
      <c r="FY512">
        <v>1</v>
      </c>
      <c r="FZ512">
        <v>3</v>
      </c>
      <c r="GA512" t="s">
        <v>421</v>
      </c>
      <c r="GB512">
        <v>2.97251</v>
      </c>
      <c r="GC512">
        <v>2.70055</v>
      </c>
      <c r="GD512">
        <v>0.0537978</v>
      </c>
      <c r="GE512">
        <v>0.0499159</v>
      </c>
      <c r="GF512">
        <v>0.106724</v>
      </c>
      <c r="GG512">
        <v>0.106459</v>
      </c>
      <c r="GH512">
        <v>36827.3</v>
      </c>
      <c r="GI512">
        <v>40430.1</v>
      </c>
      <c r="GJ512">
        <v>35272.4</v>
      </c>
      <c r="GK512">
        <v>38595</v>
      </c>
      <c r="GL512">
        <v>44671.4</v>
      </c>
      <c r="GM512">
        <v>49805.7</v>
      </c>
      <c r="GN512">
        <v>55140.5</v>
      </c>
      <c r="GO512">
        <v>61906.1</v>
      </c>
      <c r="GP512">
        <v>1.9812</v>
      </c>
      <c r="GQ512">
        <v>1.8546</v>
      </c>
      <c r="GR512">
        <v>0.127703</v>
      </c>
      <c r="GS512">
        <v>0</v>
      </c>
      <c r="GT512">
        <v>25.8926</v>
      </c>
      <c r="GU512">
        <v>999.9</v>
      </c>
      <c r="GV512">
        <v>58.534</v>
      </c>
      <c r="GW512">
        <v>29.265</v>
      </c>
      <c r="GX512">
        <v>26.4556</v>
      </c>
      <c r="GY512">
        <v>56.2355</v>
      </c>
      <c r="GZ512">
        <v>42.5441</v>
      </c>
      <c r="HA512">
        <v>1</v>
      </c>
      <c r="HB512">
        <v>-0.0243902</v>
      </c>
      <c r="HC512">
        <v>0.268192</v>
      </c>
      <c r="HD512">
        <v>20.114</v>
      </c>
      <c r="HE512">
        <v>5.19932</v>
      </c>
      <c r="HF512">
        <v>12.0052</v>
      </c>
      <c r="HG512">
        <v>4.9756</v>
      </c>
      <c r="HH512">
        <v>3.2938</v>
      </c>
      <c r="HI512">
        <v>9999</v>
      </c>
      <c r="HJ512">
        <v>9999</v>
      </c>
      <c r="HK512">
        <v>9999</v>
      </c>
      <c r="HL512">
        <v>629.5</v>
      </c>
      <c r="HM512">
        <v>1.86316</v>
      </c>
      <c r="HN512">
        <v>1.86804</v>
      </c>
      <c r="HO512">
        <v>1.86783</v>
      </c>
      <c r="HP512">
        <v>1.86899</v>
      </c>
      <c r="HQ512">
        <v>1.86981</v>
      </c>
      <c r="HR512">
        <v>1.8659</v>
      </c>
      <c r="HS512">
        <v>1.86691</v>
      </c>
      <c r="HT512">
        <v>1.86832</v>
      </c>
      <c r="HU512">
        <v>5</v>
      </c>
      <c r="HV512">
        <v>0</v>
      </c>
      <c r="HW512">
        <v>0</v>
      </c>
      <c r="HX512">
        <v>0</v>
      </c>
      <c r="HY512" t="s">
        <v>422</v>
      </c>
      <c r="HZ512" t="s">
        <v>423</v>
      </c>
      <c r="IA512" t="s">
        <v>424</v>
      </c>
      <c r="IB512" t="s">
        <v>424</v>
      </c>
      <c r="IC512" t="s">
        <v>424</v>
      </c>
      <c r="ID512" t="s">
        <v>424</v>
      </c>
      <c r="IE512">
        <v>0</v>
      </c>
      <c r="IF512">
        <v>100</v>
      </c>
      <c r="IG512">
        <v>100</v>
      </c>
      <c r="IH512">
        <v>5.355</v>
      </c>
      <c r="II512">
        <v>0.5268</v>
      </c>
      <c r="IJ512">
        <v>4.02706509432224</v>
      </c>
      <c r="IK512">
        <v>0.00601174518973114</v>
      </c>
      <c r="IL512">
        <v>2.77886958061485e-07</v>
      </c>
      <c r="IM512">
        <v>-3.54636231360687e-10</v>
      </c>
      <c r="IN512">
        <v>-0.0404303883988718</v>
      </c>
      <c r="IO512">
        <v>-0.0177815531441476</v>
      </c>
      <c r="IP512">
        <v>0.00205572605671414</v>
      </c>
      <c r="IQ512">
        <v>-1.65519735432211e-05</v>
      </c>
      <c r="IR512">
        <v>-4</v>
      </c>
      <c r="IS512">
        <v>1848</v>
      </c>
      <c r="IT512">
        <v>1</v>
      </c>
      <c r="IU512">
        <v>25</v>
      </c>
      <c r="IV512">
        <v>24647.6</v>
      </c>
      <c r="IW512">
        <v>24647.5</v>
      </c>
      <c r="IX512">
        <v>0.567627</v>
      </c>
      <c r="IY512">
        <v>2.6355</v>
      </c>
      <c r="IZ512">
        <v>1.54785</v>
      </c>
      <c r="JA512">
        <v>2.30591</v>
      </c>
      <c r="JB512">
        <v>1.34644</v>
      </c>
      <c r="JC512">
        <v>2.31812</v>
      </c>
      <c r="JD512">
        <v>33.6479</v>
      </c>
      <c r="JE512">
        <v>24.2101</v>
      </c>
      <c r="JF512">
        <v>18</v>
      </c>
      <c r="JG512">
        <v>499.472</v>
      </c>
      <c r="JH512">
        <v>417.032</v>
      </c>
      <c r="JI512">
        <v>24.9997</v>
      </c>
      <c r="JJ512">
        <v>26.8815</v>
      </c>
      <c r="JK512">
        <v>29.9999</v>
      </c>
      <c r="JL512">
        <v>26.8078</v>
      </c>
      <c r="JM512">
        <v>26.7497</v>
      </c>
      <c r="JN512">
        <v>11.3464</v>
      </c>
      <c r="JO512">
        <v>14.3708</v>
      </c>
      <c r="JP512">
        <v>100</v>
      </c>
      <c r="JQ512">
        <v>25</v>
      </c>
      <c r="JR512">
        <v>184.169</v>
      </c>
      <c r="JS512">
        <v>24.7781</v>
      </c>
      <c r="JT512">
        <v>102.284</v>
      </c>
      <c r="JU512">
        <v>103.043</v>
      </c>
    </row>
    <row r="513" spans="1:281">
      <c r="A513">
        <v>497</v>
      </c>
      <c r="B513">
        <v>1659030485.6</v>
      </c>
      <c r="C513">
        <v>6802.5</v>
      </c>
      <c r="D513" t="s">
        <v>1423</v>
      </c>
      <c r="E513" t="s">
        <v>1424</v>
      </c>
      <c r="F513">
        <v>5</v>
      </c>
      <c r="G513" t="s">
        <v>1394</v>
      </c>
      <c r="H513" t="s">
        <v>417</v>
      </c>
      <c r="I513">
        <v>1659030478.1</v>
      </c>
      <c r="J513">
        <f>(K513)/1000</f>
        <v>0</v>
      </c>
      <c r="K513">
        <f>IF(CZ513, AN513, AH513)</f>
        <v>0</v>
      </c>
      <c r="L513">
        <f>IF(CZ513, AI513, AG513)</f>
        <v>0</v>
      </c>
      <c r="M513">
        <f>DB513 - IF(AU513&gt;1, L513*CV513*100.0/(AW513*DP513), 0)</f>
        <v>0</v>
      </c>
      <c r="N513">
        <f>((T513-J513/2)*M513-L513)/(T513+J513/2)</f>
        <v>0</v>
      </c>
      <c r="O513">
        <f>N513*(DI513+DJ513)/1000.0</f>
        <v>0</v>
      </c>
      <c r="P513">
        <f>(DB513 - IF(AU513&gt;1, L513*CV513*100.0/(AW513*DP513), 0))*(DI513+DJ513)/1000.0</f>
        <v>0</v>
      </c>
      <c r="Q513">
        <f>2.0/((1/S513-1/R513)+SIGN(S513)*SQRT((1/S513-1/R513)*(1/S513-1/R513) + 4*CW513/((CW513+1)*(CW513+1))*(2*1/S513*1/R513-1/R513*1/R513)))</f>
        <v>0</v>
      </c>
      <c r="R513">
        <f>IF(LEFT(CX513,1)&lt;&gt;"0",IF(LEFT(CX513,1)="1",3.0,CY513),$D$5+$E$5*(DP513*DI513/($K$5*1000))+$F$5*(DP513*DI513/($K$5*1000))*MAX(MIN(CV513,$J$5),$I$5)*MAX(MIN(CV513,$J$5),$I$5)+$G$5*MAX(MIN(CV513,$J$5),$I$5)*(DP513*DI513/($K$5*1000))+$H$5*(DP513*DI513/($K$5*1000))*(DP513*DI513/($K$5*1000)))</f>
        <v>0</v>
      </c>
      <c r="S513">
        <f>J513*(1000-(1000*0.61365*exp(17.502*W513/(240.97+W513))/(DI513+DJ513)+DD513)/2)/(1000*0.61365*exp(17.502*W513/(240.97+W513))/(DI513+DJ513)-DD513)</f>
        <v>0</v>
      </c>
      <c r="T513">
        <f>1/((CW513+1)/(Q513/1.6)+1/(R513/1.37)) + CW513/((CW513+1)/(Q513/1.6) + CW513/(R513/1.37))</f>
        <v>0</v>
      </c>
      <c r="U513">
        <f>(CR513*CU513)</f>
        <v>0</v>
      </c>
      <c r="V513">
        <f>(DK513+(U513+2*0.95*5.67E-8*(((DK513+$B$7)+273)^4-(DK513+273)^4)-44100*J513)/(1.84*29.3*R513+8*0.95*5.67E-8*(DK513+273)^3))</f>
        <v>0</v>
      </c>
      <c r="W513">
        <f>($C$7*DL513+$D$7*DM513+$E$7*V513)</f>
        <v>0</v>
      </c>
      <c r="X513">
        <f>0.61365*exp(17.502*W513/(240.97+W513))</f>
        <v>0</v>
      </c>
      <c r="Y513">
        <f>(Z513/AA513*100)</f>
        <v>0</v>
      </c>
      <c r="Z513">
        <f>DD513*(DI513+DJ513)/1000</f>
        <v>0</v>
      </c>
      <c r="AA513">
        <f>0.61365*exp(17.502*DK513/(240.97+DK513))</f>
        <v>0</v>
      </c>
      <c r="AB513">
        <f>(X513-DD513*(DI513+DJ513)/1000)</f>
        <v>0</v>
      </c>
      <c r="AC513">
        <f>(-J513*44100)</f>
        <v>0</v>
      </c>
      <c r="AD513">
        <f>2*29.3*R513*0.92*(DK513-W513)</f>
        <v>0</v>
      </c>
      <c r="AE513">
        <f>2*0.95*5.67E-8*(((DK513+$B$7)+273)^4-(W513+273)^4)</f>
        <v>0</v>
      </c>
      <c r="AF513">
        <f>U513+AE513+AC513+AD513</f>
        <v>0</v>
      </c>
      <c r="AG513">
        <f>DH513*AU513*(DC513-DB513*(1000-AU513*DE513)/(1000-AU513*DD513))/(100*CV513)</f>
        <v>0</v>
      </c>
      <c r="AH513">
        <f>1000*DH513*AU513*(DD513-DE513)/(100*CV513*(1000-AU513*DD513))</f>
        <v>0</v>
      </c>
      <c r="AI513">
        <f>(AJ513 - AK513 - DI513*1E3/(8.314*(DK513+273.15)) * AM513/DH513 * AL513) * DH513/(100*CV513) * (1000 - DE513)/1000</f>
        <v>0</v>
      </c>
      <c r="AJ513">
        <v>198.345397601535</v>
      </c>
      <c r="AK513">
        <v>215.1938</v>
      </c>
      <c r="AL513">
        <v>-3.39934237454212</v>
      </c>
      <c r="AM513">
        <v>66.0504921813524</v>
      </c>
      <c r="AN513">
        <f>(AP513 - AO513 + DI513*1E3/(8.314*(DK513+273.15)) * AR513/DH513 * AQ513) * DH513/(100*CV513) * 1000/(1000 - AP513)</f>
        <v>0</v>
      </c>
      <c r="AO513">
        <v>24.7774506854978</v>
      </c>
      <c r="AP513">
        <v>25.2653468531469</v>
      </c>
      <c r="AQ513">
        <v>1.84718210139383e-05</v>
      </c>
      <c r="AR513">
        <v>92.47</v>
      </c>
      <c r="AS513">
        <v>0</v>
      </c>
      <c r="AT513">
        <v>0</v>
      </c>
      <c r="AU513">
        <f>IF(AS513*$H$13&gt;=AW513,1.0,(AW513/(AW513-AS513*$H$13)))</f>
        <v>0</v>
      </c>
      <c r="AV513">
        <f>(AU513-1)*100</f>
        <v>0</v>
      </c>
      <c r="AW513">
        <f>MAX(0,($B$13+$C$13*DP513)/(1+$D$13*DP513)*DI513/(DK513+273)*$E$13)</f>
        <v>0</v>
      </c>
      <c r="AX513" t="s">
        <v>418</v>
      </c>
      <c r="AY513" t="s">
        <v>418</v>
      </c>
      <c r="AZ513">
        <v>0</v>
      </c>
      <c r="BA513">
        <v>0</v>
      </c>
      <c r="BB513">
        <f>1-AZ513/BA513</f>
        <v>0</v>
      </c>
      <c r="BC513">
        <v>0</v>
      </c>
      <c r="BD513" t="s">
        <v>418</v>
      </c>
      <c r="BE513" t="s">
        <v>418</v>
      </c>
      <c r="BF513">
        <v>0</v>
      </c>
      <c r="BG513">
        <v>0</v>
      </c>
      <c r="BH513">
        <f>1-BF513/BG513</f>
        <v>0</v>
      </c>
      <c r="BI513">
        <v>0.5</v>
      </c>
      <c r="BJ513">
        <f>CS513</f>
        <v>0</v>
      </c>
      <c r="BK513">
        <f>L513</f>
        <v>0</v>
      </c>
      <c r="BL513">
        <f>BH513*BI513*BJ513</f>
        <v>0</v>
      </c>
      <c r="BM513">
        <f>(BK513-BC513)/BJ513</f>
        <v>0</v>
      </c>
      <c r="BN513">
        <f>(BA513-BG513)/BG513</f>
        <v>0</v>
      </c>
      <c r="BO513">
        <f>AZ513/(BB513+AZ513/BG513)</f>
        <v>0</v>
      </c>
      <c r="BP513" t="s">
        <v>418</v>
      </c>
      <c r="BQ513">
        <v>0</v>
      </c>
      <c r="BR513">
        <f>IF(BQ513&lt;&gt;0, BQ513, BO513)</f>
        <v>0</v>
      </c>
      <c r="BS513">
        <f>1-BR513/BG513</f>
        <v>0</v>
      </c>
      <c r="BT513">
        <f>(BG513-BF513)/(BG513-BR513)</f>
        <v>0</v>
      </c>
      <c r="BU513">
        <f>(BA513-BG513)/(BA513-BR513)</f>
        <v>0</v>
      </c>
      <c r="BV513">
        <f>(BG513-BF513)/(BG513-AZ513)</f>
        <v>0</v>
      </c>
      <c r="BW513">
        <f>(BA513-BG513)/(BA513-AZ513)</f>
        <v>0</v>
      </c>
      <c r="BX513">
        <f>(BT513*BR513/BF513)</f>
        <v>0</v>
      </c>
      <c r="BY513">
        <f>(1-BX513)</f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f>$B$11*DQ513+$C$11*DR513+$F$11*EC513*(1-EF513)</f>
        <v>0</v>
      </c>
      <c r="CS513">
        <f>CR513*CT513</f>
        <v>0</v>
      </c>
      <c r="CT513">
        <f>($B$11*$D$9+$C$11*$D$9+$F$11*((EP513+EH513)/MAX(EP513+EH513+EQ513, 0.1)*$I$9+EQ513/MAX(EP513+EH513+EQ513, 0.1)*$J$9))/($B$11+$C$11+$F$11)</f>
        <v>0</v>
      </c>
      <c r="CU513">
        <f>($B$11*$K$9+$C$11*$K$9+$F$11*((EP513+EH513)/MAX(EP513+EH513+EQ513, 0.1)*$P$9+EQ513/MAX(EP513+EH513+EQ513, 0.1)*$Q$9))/($B$11+$C$11+$F$11)</f>
        <v>0</v>
      </c>
      <c r="CV513">
        <v>6</v>
      </c>
      <c r="CW513">
        <v>0.5</v>
      </c>
      <c r="CX513" t="s">
        <v>419</v>
      </c>
      <c r="CY513">
        <v>2</v>
      </c>
      <c r="CZ513" t="b">
        <v>1</v>
      </c>
      <c r="DA513">
        <v>1659030478.1</v>
      </c>
      <c r="DB513">
        <v>232.981481481481</v>
      </c>
      <c r="DC513">
        <v>209.375444444444</v>
      </c>
      <c r="DD513">
        <v>25.262362962963</v>
      </c>
      <c r="DE513">
        <v>24.7788074074074</v>
      </c>
      <c r="DF513">
        <v>227.576074074074</v>
      </c>
      <c r="DG513">
        <v>24.7353407407407</v>
      </c>
      <c r="DH513">
        <v>500.062666666667</v>
      </c>
      <c r="DI513">
        <v>90.3582444444444</v>
      </c>
      <c r="DJ513">
        <v>0.0467967555555556</v>
      </c>
      <c r="DK513">
        <v>27.547237037037</v>
      </c>
      <c r="DL513">
        <v>27.9781740740741</v>
      </c>
      <c r="DM513">
        <v>999.9</v>
      </c>
      <c r="DN513">
        <v>0</v>
      </c>
      <c r="DO513">
        <v>0</v>
      </c>
      <c r="DP513">
        <v>9987.22222222222</v>
      </c>
      <c r="DQ513">
        <v>0</v>
      </c>
      <c r="DR513">
        <v>17.1274222222222</v>
      </c>
      <c r="DS513">
        <v>23.6059962962963</v>
      </c>
      <c r="DT513">
        <v>239.019851851852</v>
      </c>
      <c r="DU513">
        <v>214.69537037037</v>
      </c>
      <c r="DV513">
        <v>0.483547555555556</v>
      </c>
      <c r="DW513">
        <v>209.375444444444</v>
      </c>
      <c r="DX513">
        <v>24.7788074074074</v>
      </c>
      <c r="DY513">
        <v>2.28266259259259</v>
      </c>
      <c r="DZ513">
        <v>2.23896962962963</v>
      </c>
      <c r="EA513">
        <v>19.5545740740741</v>
      </c>
      <c r="EB513">
        <v>19.2439111111111</v>
      </c>
      <c r="EC513">
        <v>2000.01962962963</v>
      </c>
      <c r="ED513">
        <v>0.980000555555556</v>
      </c>
      <c r="EE513">
        <v>0.0199993703703704</v>
      </c>
      <c r="EF513">
        <v>0</v>
      </c>
      <c r="EG513">
        <v>141.702592592593</v>
      </c>
      <c r="EH513">
        <v>5.00063</v>
      </c>
      <c r="EI513">
        <v>2958.94444444444</v>
      </c>
      <c r="EJ513">
        <v>17257.0703703704</v>
      </c>
      <c r="EK513">
        <v>38.625</v>
      </c>
      <c r="EL513">
        <v>38.812</v>
      </c>
      <c r="EM513">
        <v>38.187</v>
      </c>
      <c r="EN513">
        <v>38.1548518518519</v>
      </c>
      <c r="EO513">
        <v>39.6778148148148</v>
      </c>
      <c r="EP513">
        <v>1955.11851851852</v>
      </c>
      <c r="EQ513">
        <v>39.9003703703704</v>
      </c>
      <c r="ER513">
        <v>0</v>
      </c>
      <c r="ES513">
        <v>1659030484.9</v>
      </c>
      <c r="ET513">
        <v>0</v>
      </c>
      <c r="EU513">
        <v>141.671269230769</v>
      </c>
      <c r="EV513">
        <v>-4.41767521201547</v>
      </c>
      <c r="EW513">
        <v>-81.6102564332658</v>
      </c>
      <c r="EX513">
        <v>2958.45230769231</v>
      </c>
      <c r="EY513">
        <v>15</v>
      </c>
      <c r="EZ513">
        <v>0</v>
      </c>
      <c r="FA513" t="s">
        <v>420</v>
      </c>
      <c r="FB513">
        <v>1657551626.5</v>
      </c>
      <c r="FC513">
        <v>1657551629</v>
      </c>
      <c r="FD513">
        <v>0</v>
      </c>
      <c r="FE513">
        <v>0.403</v>
      </c>
      <c r="FF513">
        <v>0.009</v>
      </c>
      <c r="FG513">
        <v>9.41</v>
      </c>
      <c r="FH513">
        <v>0.087</v>
      </c>
      <c r="FI513">
        <v>417</v>
      </c>
      <c r="FJ513">
        <v>17</v>
      </c>
      <c r="FK513">
        <v>1.61</v>
      </c>
      <c r="FL513">
        <v>0.59</v>
      </c>
      <c r="FM513">
        <v>23.575387804878</v>
      </c>
      <c r="FN513">
        <v>1.26132752613238</v>
      </c>
      <c r="FO513">
        <v>0.480435837798891</v>
      </c>
      <c r="FP513">
        <v>0</v>
      </c>
      <c r="FQ513">
        <v>141.941735294118</v>
      </c>
      <c r="FR513">
        <v>-4.78990069017825</v>
      </c>
      <c r="FS513">
        <v>0.492765503759651</v>
      </c>
      <c r="FT513">
        <v>0</v>
      </c>
      <c r="FU513">
        <v>0.48312587804878</v>
      </c>
      <c r="FV513">
        <v>0.0100641533101062</v>
      </c>
      <c r="FW513">
        <v>0.00259452871038852</v>
      </c>
      <c r="FX513">
        <v>1</v>
      </c>
      <c r="FY513">
        <v>1</v>
      </c>
      <c r="FZ513">
        <v>3</v>
      </c>
      <c r="GA513" t="s">
        <v>421</v>
      </c>
      <c r="GB513">
        <v>2.97338</v>
      </c>
      <c r="GC513">
        <v>2.70081</v>
      </c>
      <c r="GD513">
        <v>0.0502608</v>
      </c>
      <c r="GE513">
        <v>0.0466503</v>
      </c>
      <c r="GF513">
        <v>0.106736</v>
      </c>
      <c r="GG513">
        <v>0.106457</v>
      </c>
      <c r="GH513">
        <v>36964.3</v>
      </c>
      <c r="GI513">
        <v>40568.1</v>
      </c>
      <c r="GJ513">
        <v>35271.8</v>
      </c>
      <c r="GK513">
        <v>38594.1</v>
      </c>
      <c r="GL513">
        <v>44670.3</v>
      </c>
      <c r="GM513">
        <v>49805.1</v>
      </c>
      <c r="GN513">
        <v>55140.1</v>
      </c>
      <c r="GO513">
        <v>61905.2</v>
      </c>
      <c r="GP513">
        <v>1.9812</v>
      </c>
      <c r="GQ513">
        <v>1.854</v>
      </c>
      <c r="GR513">
        <v>0.12815</v>
      </c>
      <c r="GS513">
        <v>0</v>
      </c>
      <c r="GT513">
        <v>25.8948</v>
      </c>
      <c r="GU513">
        <v>999.9</v>
      </c>
      <c r="GV513">
        <v>58.534</v>
      </c>
      <c r="GW513">
        <v>29.245</v>
      </c>
      <c r="GX513">
        <v>26.4236</v>
      </c>
      <c r="GY513">
        <v>56.5755</v>
      </c>
      <c r="GZ513">
        <v>42.4119</v>
      </c>
      <c r="HA513">
        <v>1</v>
      </c>
      <c r="HB513">
        <v>-0.0237805</v>
      </c>
      <c r="HC513">
        <v>0.268192</v>
      </c>
      <c r="HD513">
        <v>20.114</v>
      </c>
      <c r="HE513">
        <v>5.19932</v>
      </c>
      <c r="HF513">
        <v>12.0052</v>
      </c>
      <c r="HG513">
        <v>4.9756</v>
      </c>
      <c r="HH513">
        <v>3.2938</v>
      </c>
      <c r="HI513">
        <v>9999</v>
      </c>
      <c r="HJ513">
        <v>9999</v>
      </c>
      <c r="HK513">
        <v>9999</v>
      </c>
      <c r="HL513">
        <v>629.5</v>
      </c>
      <c r="HM513">
        <v>1.86316</v>
      </c>
      <c r="HN513">
        <v>1.86798</v>
      </c>
      <c r="HO513">
        <v>1.86783</v>
      </c>
      <c r="HP513">
        <v>1.86902</v>
      </c>
      <c r="HQ513">
        <v>1.86981</v>
      </c>
      <c r="HR513">
        <v>1.86587</v>
      </c>
      <c r="HS513">
        <v>1.86691</v>
      </c>
      <c r="HT513">
        <v>1.86832</v>
      </c>
      <c r="HU513">
        <v>5</v>
      </c>
      <c r="HV513">
        <v>0</v>
      </c>
      <c r="HW513">
        <v>0</v>
      </c>
      <c r="HX513">
        <v>0</v>
      </c>
      <c r="HY513" t="s">
        <v>422</v>
      </c>
      <c r="HZ513" t="s">
        <v>423</v>
      </c>
      <c r="IA513" t="s">
        <v>424</v>
      </c>
      <c r="IB513" t="s">
        <v>424</v>
      </c>
      <c r="IC513" t="s">
        <v>424</v>
      </c>
      <c r="ID513" t="s">
        <v>424</v>
      </c>
      <c r="IE513">
        <v>0</v>
      </c>
      <c r="IF513">
        <v>100</v>
      </c>
      <c r="IG513">
        <v>100</v>
      </c>
      <c r="IH513">
        <v>5.256</v>
      </c>
      <c r="II513">
        <v>0.527</v>
      </c>
      <c r="IJ513">
        <v>4.02706509432224</v>
      </c>
      <c r="IK513">
        <v>0.00601174518973114</v>
      </c>
      <c r="IL513">
        <v>2.77886958061485e-07</v>
      </c>
      <c r="IM513">
        <v>-3.54636231360687e-10</v>
      </c>
      <c r="IN513">
        <v>-0.0404303883988718</v>
      </c>
      <c r="IO513">
        <v>-0.0177815531441476</v>
      </c>
      <c r="IP513">
        <v>0.00205572605671414</v>
      </c>
      <c r="IQ513">
        <v>-1.65519735432211e-05</v>
      </c>
      <c r="IR513">
        <v>-4</v>
      </c>
      <c r="IS513">
        <v>1848</v>
      </c>
      <c r="IT513">
        <v>1</v>
      </c>
      <c r="IU513">
        <v>25</v>
      </c>
      <c r="IV513">
        <v>24647.7</v>
      </c>
      <c r="IW513">
        <v>24647.6</v>
      </c>
      <c r="IX513">
        <v>0.534668</v>
      </c>
      <c r="IY513">
        <v>2.62451</v>
      </c>
      <c r="IZ513">
        <v>1.54785</v>
      </c>
      <c r="JA513">
        <v>2.30591</v>
      </c>
      <c r="JB513">
        <v>1.34644</v>
      </c>
      <c r="JC513">
        <v>2.44507</v>
      </c>
      <c r="JD513">
        <v>33.6479</v>
      </c>
      <c r="JE513">
        <v>24.2276</v>
      </c>
      <c r="JF513">
        <v>18</v>
      </c>
      <c r="JG513">
        <v>499.493</v>
      </c>
      <c r="JH513">
        <v>416.69</v>
      </c>
      <c r="JI513">
        <v>24.9997</v>
      </c>
      <c r="JJ513">
        <v>26.8815</v>
      </c>
      <c r="JK513">
        <v>30.0006</v>
      </c>
      <c r="JL513">
        <v>26.8101</v>
      </c>
      <c r="JM513">
        <v>26.7497</v>
      </c>
      <c r="JN513">
        <v>10.6934</v>
      </c>
      <c r="JO513">
        <v>14.3708</v>
      </c>
      <c r="JP513">
        <v>100</v>
      </c>
      <c r="JQ513">
        <v>25</v>
      </c>
      <c r="JR513">
        <v>163.224</v>
      </c>
      <c r="JS513">
        <v>24.7745</v>
      </c>
      <c r="JT513">
        <v>102.283</v>
      </c>
      <c r="JU513">
        <v>103.041</v>
      </c>
    </row>
    <row r="514" spans="1:281">
      <c r="A514">
        <v>498</v>
      </c>
      <c r="B514">
        <v>1659030490.6</v>
      </c>
      <c r="C514">
        <v>6807.5</v>
      </c>
      <c r="D514" t="s">
        <v>1425</v>
      </c>
      <c r="E514" t="s">
        <v>1426</v>
      </c>
      <c r="F514">
        <v>5</v>
      </c>
      <c r="G514" t="s">
        <v>1394</v>
      </c>
      <c r="H514" t="s">
        <v>417</v>
      </c>
      <c r="I514">
        <v>1659030482.81429</v>
      </c>
      <c r="J514">
        <f>(K514)/1000</f>
        <v>0</v>
      </c>
      <c r="K514">
        <f>IF(CZ514, AN514, AH514)</f>
        <v>0</v>
      </c>
      <c r="L514">
        <f>IF(CZ514, AI514, AG514)</f>
        <v>0</v>
      </c>
      <c r="M514">
        <f>DB514 - IF(AU514&gt;1, L514*CV514*100.0/(AW514*DP514), 0)</f>
        <v>0</v>
      </c>
      <c r="N514">
        <f>((T514-J514/2)*M514-L514)/(T514+J514/2)</f>
        <v>0</v>
      </c>
      <c r="O514">
        <f>N514*(DI514+DJ514)/1000.0</f>
        <v>0</v>
      </c>
      <c r="P514">
        <f>(DB514 - IF(AU514&gt;1, L514*CV514*100.0/(AW514*DP514), 0))*(DI514+DJ514)/1000.0</f>
        <v>0</v>
      </c>
      <c r="Q514">
        <f>2.0/((1/S514-1/R514)+SIGN(S514)*SQRT((1/S514-1/R514)*(1/S514-1/R514) + 4*CW514/((CW514+1)*(CW514+1))*(2*1/S514*1/R514-1/R514*1/R514)))</f>
        <v>0</v>
      </c>
      <c r="R514">
        <f>IF(LEFT(CX514,1)&lt;&gt;"0",IF(LEFT(CX514,1)="1",3.0,CY514),$D$5+$E$5*(DP514*DI514/($K$5*1000))+$F$5*(DP514*DI514/($K$5*1000))*MAX(MIN(CV514,$J$5),$I$5)*MAX(MIN(CV514,$J$5),$I$5)+$G$5*MAX(MIN(CV514,$J$5),$I$5)*(DP514*DI514/($K$5*1000))+$H$5*(DP514*DI514/($K$5*1000))*(DP514*DI514/($K$5*1000)))</f>
        <v>0</v>
      </c>
      <c r="S514">
        <f>J514*(1000-(1000*0.61365*exp(17.502*W514/(240.97+W514))/(DI514+DJ514)+DD514)/2)/(1000*0.61365*exp(17.502*W514/(240.97+W514))/(DI514+DJ514)-DD514)</f>
        <v>0</v>
      </c>
      <c r="T514">
        <f>1/((CW514+1)/(Q514/1.6)+1/(R514/1.37)) + CW514/((CW514+1)/(Q514/1.6) + CW514/(R514/1.37))</f>
        <v>0</v>
      </c>
      <c r="U514">
        <f>(CR514*CU514)</f>
        <v>0</v>
      </c>
      <c r="V514">
        <f>(DK514+(U514+2*0.95*5.67E-8*(((DK514+$B$7)+273)^4-(DK514+273)^4)-44100*J514)/(1.84*29.3*R514+8*0.95*5.67E-8*(DK514+273)^3))</f>
        <v>0</v>
      </c>
      <c r="W514">
        <f>($C$7*DL514+$D$7*DM514+$E$7*V514)</f>
        <v>0</v>
      </c>
      <c r="X514">
        <f>0.61365*exp(17.502*W514/(240.97+W514))</f>
        <v>0</v>
      </c>
      <c r="Y514">
        <f>(Z514/AA514*100)</f>
        <v>0</v>
      </c>
      <c r="Z514">
        <f>DD514*(DI514+DJ514)/1000</f>
        <v>0</v>
      </c>
      <c r="AA514">
        <f>0.61365*exp(17.502*DK514/(240.97+DK514))</f>
        <v>0</v>
      </c>
      <c r="AB514">
        <f>(X514-DD514*(DI514+DJ514)/1000)</f>
        <v>0</v>
      </c>
      <c r="AC514">
        <f>(-J514*44100)</f>
        <v>0</v>
      </c>
      <c r="AD514">
        <f>2*29.3*R514*0.92*(DK514-W514)</f>
        <v>0</v>
      </c>
      <c r="AE514">
        <f>2*0.95*5.67E-8*(((DK514+$B$7)+273)^4-(W514+273)^4)</f>
        <v>0</v>
      </c>
      <c r="AF514">
        <f>U514+AE514+AC514+AD514</f>
        <v>0</v>
      </c>
      <c r="AG514">
        <f>DH514*AU514*(DC514-DB514*(1000-AU514*DE514)/(1000-AU514*DD514))/(100*CV514)</f>
        <v>0</v>
      </c>
      <c r="AH514">
        <f>1000*DH514*AU514*(DD514-DE514)/(100*CV514*(1000-AU514*DD514))</f>
        <v>0</v>
      </c>
      <c r="AI514">
        <f>(AJ514 - AK514 - DI514*1E3/(8.314*(DK514+273.15)) * AM514/DH514 * AL514) * DH514/(100*CV514) * (1000 - DE514)/1000</f>
        <v>0</v>
      </c>
      <c r="AJ514">
        <v>182.162753179495</v>
      </c>
      <c r="AK514">
        <v>198.822866666667</v>
      </c>
      <c r="AL514">
        <v>-3.31937951361916</v>
      </c>
      <c r="AM514">
        <v>66.0504921813524</v>
      </c>
      <c r="AN514">
        <f>(AP514 - AO514 + DI514*1E3/(8.314*(DK514+273.15)) * AR514/DH514 * AQ514) * DH514/(100*CV514) * 1000/(1000 - AP514)</f>
        <v>0</v>
      </c>
      <c r="AO514">
        <v>24.7755962774892</v>
      </c>
      <c r="AP514">
        <v>25.2622608391608</v>
      </c>
      <c r="AQ514">
        <v>-2.84913419911042e-05</v>
      </c>
      <c r="AR514">
        <v>92.47</v>
      </c>
      <c r="AS514">
        <v>0</v>
      </c>
      <c r="AT514">
        <v>0</v>
      </c>
      <c r="AU514">
        <f>IF(AS514*$H$13&gt;=AW514,1.0,(AW514/(AW514-AS514*$H$13)))</f>
        <v>0</v>
      </c>
      <c r="AV514">
        <f>(AU514-1)*100</f>
        <v>0</v>
      </c>
      <c r="AW514">
        <f>MAX(0,($B$13+$C$13*DP514)/(1+$D$13*DP514)*DI514/(DK514+273)*$E$13)</f>
        <v>0</v>
      </c>
      <c r="AX514" t="s">
        <v>418</v>
      </c>
      <c r="AY514" t="s">
        <v>418</v>
      </c>
      <c r="AZ514">
        <v>0</v>
      </c>
      <c r="BA514">
        <v>0</v>
      </c>
      <c r="BB514">
        <f>1-AZ514/BA514</f>
        <v>0</v>
      </c>
      <c r="BC514">
        <v>0</v>
      </c>
      <c r="BD514" t="s">
        <v>418</v>
      </c>
      <c r="BE514" t="s">
        <v>418</v>
      </c>
      <c r="BF514">
        <v>0</v>
      </c>
      <c r="BG514">
        <v>0</v>
      </c>
      <c r="BH514">
        <f>1-BF514/BG514</f>
        <v>0</v>
      </c>
      <c r="BI514">
        <v>0.5</v>
      </c>
      <c r="BJ514">
        <f>CS514</f>
        <v>0</v>
      </c>
      <c r="BK514">
        <f>L514</f>
        <v>0</v>
      </c>
      <c r="BL514">
        <f>BH514*BI514*BJ514</f>
        <v>0</v>
      </c>
      <c r="BM514">
        <f>(BK514-BC514)/BJ514</f>
        <v>0</v>
      </c>
      <c r="BN514">
        <f>(BA514-BG514)/BG514</f>
        <v>0</v>
      </c>
      <c r="BO514">
        <f>AZ514/(BB514+AZ514/BG514)</f>
        <v>0</v>
      </c>
      <c r="BP514" t="s">
        <v>418</v>
      </c>
      <c r="BQ514">
        <v>0</v>
      </c>
      <c r="BR514">
        <f>IF(BQ514&lt;&gt;0, BQ514, BO514)</f>
        <v>0</v>
      </c>
      <c r="BS514">
        <f>1-BR514/BG514</f>
        <v>0</v>
      </c>
      <c r="BT514">
        <f>(BG514-BF514)/(BG514-BR514)</f>
        <v>0</v>
      </c>
      <c r="BU514">
        <f>(BA514-BG514)/(BA514-BR514)</f>
        <v>0</v>
      </c>
      <c r="BV514">
        <f>(BG514-BF514)/(BG514-AZ514)</f>
        <v>0</v>
      </c>
      <c r="BW514">
        <f>(BA514-BG514)/(BA514-AZ514)</f>
        <v>0</v>
      </c>
      <c r="BX514">
        <f>(BT514*BR514/BF514)</f>
        <v>0</v>
      </c>
      <c r="BY514">
        <f>(1-BX514)</f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f>$B$11*DQ514+$C$11*DR514+$F$11*EC514*(1-EF514)</f>
        <v>0</v>
      </c>
      <c r="CS514">
        <f>CR514*CT514</f>
        <v>0</v>
      </c>
      <c r="CT514">
        <f>($B$11*$D$9+$C$11*$D$9+$F$11*((EP514+EH514)/MAX(EP514+EH514+EQ514, 0.1)*$I$9+EQ514/MAX(EP514+EH514+EQ514, 0.1)*$J$9))/($B$11+$C$11+$F$11)</f>
        <v>0</v>
      </c>
      <c r="CU514">
        <f>($B$11*$K$9+$C$11*$K$9+$F$11*((EP514+EH514)/MAX(EP514+EH514+EQ514, 0.1)*$P$9+EQ514/MAX(EP514+EH514+EQ514, 0.1)*$Q$9))/($B$11+$C$11+$F$11)</f>
        <v>0</v>
      </c>
      <c r="CV514">
        <v>6</v>
      </c>
      <c r="CW514">
        <v>0.5</v>
      </c>
      <c r="CX514" t="s">
        <v>419</v>
      </c>
      <c r="CY514">
        <v>2</v>
      </c>
      <c r="CZ514" t="b">
        <v>1</v>
      </c>
      <c r="DA514">
        <v>1659030482.81429</v>
      </c>
      <c r="DB514">
        <v>217.526928571429</v>
      </c>
      <c r="DC514">
        <v>193.94225</v>
      </c>
      <c r="DD514">
        <v>25.262425</v>
      </c>
      <c r="DE514">
        <v>24.7774142857143</v>
      </c>
      <c r="DF514">
        <v>212.215035714286</v>
      </c>
      <c r="DG514">
        <v>24.7353964285714</v>
      </c>
      <c r="DH514">
        <v>500.073107142857</v>
      </c>
      <c r="DI514">
        <v>90.3583571428571</v>
      </c>
      <c r="DJ514">
        <v>0.0467387392857143</v>
      </c>
      <c r="DK514">
        <v>27.5463071428571</v>
      </c>
      <c r="DL514">
        <v>27.9812642857143</v>
      </c>
      <c r="DM514">
        <v>999.9</v>
      </c>
      <c r="DN514">
        <v>0</v>
      </c>
      <c r="DO514">
        <v>0</v>
      </c>
      <c r="DP514">
        <v>9991.78571428571</v>
      </c>
      <c r="DQ514">
        <v>0</v>
      </c>
      <c r="DR514">
        <v>17.0457071428571</v>
      </c>
      <c r="DS514">
        <v>23.5846642857143</v>
      </c>
      <c r="DT514">
        <v>223.16475</v>
      </c>
      <c r="DU514">
        <v>198.86975</v>
      </c>
      <c r="DV514">
        <v>0.485003714285714</v>
      </c>
      <c r="DW514">
        <v>193.94225</v>
      </c>
      <c r="DX514">
        <v>24.7774142857143</v>
      </c>
      <c r="DY514">
        <v>2.28267178571429</v>
      </c>
      <c r="DZ514">
        <v>2.23884678571429</v>
      </c>
      <c r="EA514">
        <v>19.5546321428571</v>
      </c>
      <c r="EB514">
        <v>19.2430321428571</v>
      </c>
      <c r="EC514">
        <v>2000.0075</v>
      </c>
      <c r="ED514">
        <v>0.980000535714286</v>
      </c>
      <c r="EE514">
        <v>0.0199993928571429</v>
      </c>
      <c r="EF514">
        <v>0</v>
      </c>
      <c r="EG514">
        <v>141.344785714286</v>
      </c>
      <c r="EH514">
        <v>5.00063</v>
      </c>
      <c r="EI514">
        <v>2952.51821428572</v>
      </c>
      <c r="EJ514">
        <v>17256.9642857143</v>
      </c>
      <c r="EK514">
        <v>38.625</v>
      </c>
      <c r="EL514">
        <v>38.812</v>
      </c>
      <c r="EM514">
        <v>38.187</v>
      </c>
      <c r="EN514">
        <v>38.1604285714286</v>
      </c>
      <c r="EO514">
        <v>39.6803571428571</v>
      </c>
      <c r="EP514">
        <v>1955.10678571429</v>
      </c>
      <c r="EQ514">
        <v>39.9</v>
      </c>
      <c r="ER514">
        <v>0</v>
      </c>
      <c r="ES514">
        <v>1659030489.7</v>
      </c>
      <c r="ET514">
        <v>0</v>
      </c>
      <c r="EU514">
        <v>141.323961538462</v>
      </c>
      <c r="EV514">
        <v>-3.96960684098884</v>
      </c>
      <c r="EW514">
        <v>-81.7121368195</v>
      </c>
      <c r="EX514">
        <v>2951.94</v>
      </c>
      <c r="EY514">
        <v>15</v>
      </c>
      <c r="EZ514">
        <v>0</v>
      </c>
      <c r="FA514" t="s">
        <v>420</v>
      </c>
      <c r="FB514">
        <v>1657551626.5</v>
      </c>
      <c r="FC514">
        <v>1657551629</v>
      </c>
      <c r="FD514">
        <v>0</v>
      </c>
      <c r="FE514">
        <v>0.403</v>
      </c>
      <c r="FF514">
        <v>0.009</v>
      </c>
      <c r="FG514">
        <v>9.41</v>
      </c>
      <c r="FH514">
        <v>0.087</v>
      </c>
      <c r="FI514">
        <v>417</v>
      </c>
      <c r="FJ514">
        <v>17</v>
      </c>
      <c r="FK514">
        <v>1.61</v>
      </c>
      <c r="FL514">
        <v>0.59</v>
      </c>
      <c r="FM514">
        <v>23.56147</v>
      </c>
      <c r="FN514">
        <v>-1.64085703564733</v>
      </c>
      <c r="FO514">
        <v>0.530029760107864</v>
      </c>
      <c r="FP514">
        <v>0</v>
      </c>
      <c r="FQ514">
        <v>141.643323529412</v>
      </c>
      <c r="FR514">
        <v>-4.47888464156558</v>
      </c>
      <c r="FS514">
        <v>0.464675770617865</v>
      </c>
      <c r="FT514">
        <v>0</v>
      </c>
      <c r="FU514">
        <v>0.484100575</v>
      </c>
      <c r="FV514">
        <v>0.0184964240150086</v>
      </c>
      <c r="FW514">
        <v>0.00308579590938464</v>
      </c>
      <c r="FX514">
        <v>1</v>
      </c>
      <c r="FY514">
        <v>1</v>
      </c>
      <c r="FZ514">
        <v>3</v>
      </c>
      <c r="GA514" t="s">
        <v>421</v>
      </c>
      <c r="GB514">
        <v>2.97263</v>
      </c>
      <c r="GC514">
        <v>2.70103</v>
      </c>
      <c r="GD514">
        <v>0.0467291</v>
      </c>
      <c r="GE514">
        <v>0.0425918</v>
      </c>
      <c r="GF514">
        <v>0.106738</v>
      </c>
      <c r="GG514">
        <v>0.106446</v>
      </c>
      <c r="GH514">
        <v>37102</v>
      </c>
      <c r="GI514">
        <v>40740.9</v>
      </c>
      <c r="GJ514">
        <v>35272.1</v>
      </c>
      <c r="GK514">
        <v>38594.2</v>
      </c>
      <c r="GL514">
        <v>44670.8</v>
      </c>
      <c r="GM514">
        <v>49805.7</v>
      </c>
      <c r="GN514">
        <v>55140.9</v>
      </c>
      <c r="GO514">
        <v>61905.4</v>
      </c>
      <c r="GP514">
        <v>1.9802</v>
      </c>
      <c r="GQ514">
        <v>1.8542</v>
      </c>
      <c r="GR514">
        <v>0.127107</v>
      </c>
      <c r="GS514">
        <v>0</v>
      </c>
      <c r="GT514">
        <v>25.8948</v>
      </c>
      <c r="GU514">
        <v>999.9</v>
      </c>
      <c r="GV514">
        <v>58.534</v>
      </c>
      <c r="GW514">
        <v>29.265</v>
      </c>
      <c r="GX514">
        <v>26.4552</v>
      </c>
      <c r="GY514">
        <v>56.5255</v>
      </c>
      <c r="GZ514">
        <v>42.6082</v>
      </c>
      <c r="HA514">
        <v>1</v>
      </c>
      <c r="HB514">
        <v>-0.0242683</v>
      </c>
      <c r="HC514">
        <v>0.267974</v>
      </c>
      <c r="HD514">
        <v>20.1141</v>
      </c>
      <c r="HE514">
        <v>5.19932</v>
      </c>
      <c r="HF514">
        <v>12.004</v>
      </c>
      <c r="HG514">
        <v>4.9756</v>
      </c>
      <c r="HH514">
        <v>3.2934</v>
      </c>
      <c r="HI514">
        <v>9999</v>
      </c>
      <c r="HJ514">
        <v>9999</v>
      </c>
      <c r="HK514">
        <v>9999</v>
      </c>
      <c r="HL514">
        <v>629.5</v>
      </c>
      <c r="HM514">
        <v>1.86322</v>
      </c>
      <c r="HN514">
        <v>1.86804</v>
      </c>
      <c r="HO514">
        <v>1.86783</v>
      </c>
      <c r="HP514">
        <v>1.86902</v>
      </c>
      <c r="HQ514">
        <v>1.86981</v>
      </c>
      <c r="HR514">
        <v>1.86584</v>
      </c>
      <c r="HS514">
        <v>1.86691</v>
      </c>
      <c r="HT514">
        <v>1.86832</v>
      </c>
      <c r="HU514">
        <v>5</v>
      </c>
      <c r="HV514">
        <v>0</v>
      </c>
      <c r="HW514">
        <v>0</v>
      </c>
      <c r="HX514">
        <v>0</v>
      </c>
      <c r="HY514" t="s">
        <v>422</v>
      </c>
      <c r="HZ514" t="s">
        <v>423</v>
      </c>
      <c r="IA514" t="s">
        <v>424</v>
      </c>
      <c r="IB514" t="s">
        <v>424</v>
      </c>
      <c r="IC514" t="s">
        <v>424</v>
      </c>
      <c r="ID514" t="s">
        <v>424</v>
      </c>
      <c r="IE514">
        <v>0</v>
      </c>
      <c r="IF514">
        <v>100</v>
      </c>
      <c r="IG514">
        <v>100</v>
      </c>
      <c r="IH514">
        <v>5.159</v>
      </c>
      <c r="II514">
        <v>0.5271</v>
      </c>
      <c r="IJ514">
        <v>4.02706509432224</v>
      </c>
      <c r="IK514">
        <v>0.00601174518973114</v>
      </c>
      <c r="IL514">
        <v>2.77886958061485e-07</v>
      </c>
      <c r="IM514">
        <v>-3.54636231360687e-10</v>
      </c>
      <c r="IN514">
        <v>-0.0404303883988718</v>
      </c>
      <c r="IO514">
        <v>-0.0177815531441476</v>
      </c>
      <c r="IP514">
        <v>0.00205572605671414</v>
      </c>
      <c r="IQ514">
        <v>-1.65519735432211e-05</v>
      </c>
      <c r="IR514">
        <v>-4</v>
      </c>
      <c r="IS514">
        <v>1848</v>
      </c>
      <c r="IT514">
        <v>1</v>
      </c>
      <c r="IU514">
        <v>25</v>
      </c>
      <c r="IV514">
        <v>24647.7</v>
      </c>
      <c r="IW514">
        <v>24647.7</v>
      </c>
      <c r="IX514">
        <v>0.496826</v>
      </c>
      <c r="IY514">
        <v>2.63794</v>
      </c>
      <c r="IZ514">
        <v>1.54785</v>
      </c>
      <c r="JA514">
        <v>2.30591</v>
      </c>
      <c r="JB514">
        <v>1.34644</v>
      </c>
      <c r="JC514">
        <v>2.33765</v>
      </c>
      <c r="JD514">
        <v>33.6479</v>
      </c>
      <c r="JE514">
        <v>24.2188</v>
      </c>
      <c r="JF514">
        <v>18</v>
      </c>
      <c r="JG514">
        <v>498.833</v>
      </c>
      <c r="JH514">
        <v>416.82</v>
      </c>
      <c r="JI514">
        <v>24.9998</v>
      </c>
      <c r="JJ514">
        <v>26.8815</v>
      </c>
      <c r="JK514">
        <v>30.0001</v>
      </c>
      <c r="JL514">
        <v>26.8101</v>
      </c>
      <c r="JM514">
        <v>26.7519</v>
      </c>
      <c r="JN514">
        <v>9.92422</v>
      </c>
      <c r="JO514">
        <v>14.3708</v>
      </c>
      <c r="JP514">
        <v>100</v>
      </c>
      <c r="JQ514">
        <v>25</v>
      </c>
      <c r="JR514">
        <v>149.786</v>
      </c>
      <c r="JS514">
        <v>24.7764</v>
      </c>
      <c r="JT514">
        <v>102.285</v>
      </c>
      <c r="JU514">
        <v>103.041</v>
      </c>
    </row>
    <row r="515" spans="1:281">
      <c r="A515">
        <v>499</v>
      </c>
      <c r="B515">
        <v>1659030495.6</v>
      </c>
      <c r="C515">
        <v>6812.5</v>
      </c>
      <c r="D515" t="s">
        <v>1427</v>
      </c>
      <c r="E515" t="s">
        <v>1428</v>
      </c>
      <c r="F515">
        <v>5</v>
      </c>
      <c r="G515" t="s">
        <v>1394</v>
      </c>
      <c r="H515" t="s">
        <v>417</v>
      </c>
      <c r="I515">
        <v>1659030488.1</v>
      </c>
      <c r="J515">
        <f>(K515)/1000</f>
        <v>0</v>
      </c>
      <c r="K515">
        <f>IF(CZ515, AN515, AH515)</f>
        <v>0</v>
      </c>
      <c r="L515">
        <f>IF(CZ515, AI515, AG515)</f>
        <v>0</v>
      </c>
      <c r="M515">
        <f>DB515 - IF(AU515&gt;1, L515*CV515*100.0/(AW515*DP515), 0)</f>
        <v>0</v>
      </c>
      <c r="N515">
        <f>((T515-J515/2)*M515-L515)/(T515+J515/2)</f>
        <v>0</v>
      </c>
      <c r="O515">
        <f>N515*(DI515+DJ515)/1000.0</f>
        <v>0</v>
      </c>
      <c r="P515">
        <f>(DB515 - IF(AU515&gt;1, L515*CV515*100.0/(AW515*DP515), 0))*(DI515+DJ515)/1000.0</f>
        <v>0</v>
      </c>
      <c r="Q515">
        <f>2.0/((1/S515-1/R515)+SIGN(S515)*SQRT((1/S515-1/R515)*(1/S515-1/R515) + 4*CW515/((CW515+1)*(CW515+1))*(2*1/S515*1/R515-1/R515*1/R515)))</f>
        <v>0</v>
      </c>
      <c r="R515">
        <f>IF(LEFT(CX515,1)&lt;&gt;"0",IF(LEFT(CX515,1)="1",3.0,CY515),$D$5+$E$5*(DP515*DI515/($K$5*1000))+$F$5*(DP515*DI515/($K$5*1000))*MAX(MIN(CV515,$J$5),$I$5)*MAX(MIN(CV515,$J$5),$I$5)+$G$5*MAX(MIN(CV515,$J$5),$I$5)*(DP515*DI515/($K$5*1000))+$H$5*(DP515*DI515/($K$5*1000))*(DP515*DI515/($K$5*1000)))</f>
        <v>0</v>
      </c>
      <c r="S515">
        <f>J515*(1000-(1000*0.61365*exp(17.502*W515/(240.97+W515))/(DI515+DJ515)+DD515)/2)/(1000*0.61365*exp(17.502*W515/(240.97+W515))/(DI515+DJ515)-DD515)</f>
        <v>0</v>
      </c>
      <c r="T515">
        <f>1/((CW515+1)/(Q515/1.6)+1/(R515/1.37)) + CW515/((CW515+1)/(Q515/1.6) + CW515/(R515/1.37))</f>
        <v>0</v>
      </c>
      <c r="U515">
        <f>(CR515*CU515)</f>
        <v>0</v>
      </c>
      <c r="V515">
        <f>(DK515+(U515+2*0.95*5.67E-8*(((DK515+$B$7)+273)^4-(DK515+273)^4)-44100*J515)/(1.84*29.3*R515+8*0.95*5.67E-8*(DK515+273)^3))</f>
        <v>0</v>
      </c>
      <c r="W515">
        <f>($C$7*DL515+$D$7*DM515+$E$7*V515)</f>
        <v>0</v>
      </c>
      <c r="X515">
        <f>0.61365*exp(17.502*W515/(240.97+W515))</f>
        <v>0</v>
      </c>
      <c r="Y515">
        <f>(Z515/AA515*100)</f>
        <v>0</v>
      </c>
      <c r="Z515">
        <f>DD515*(DI515+DJ515)/1000</f>
        <v>0</v>
      </c>
      <c r="AA515">
        <f>0.61365*exp(17.502*DK515/(240.97+DK515))</f>
        <v>0</v>
      </c>
      <c r="AB515">
        <f>(X515-DD515*(DI515+DJ515)/1000)</f>
        <v>0</v>
      </c>
      <c r="AC515">
        <f>(-J515*44100)</f>
        <v>0</v>
      </c>
      <c r="AD515">
        <f>2*29.3*R515*0.92*(DK515-W515)</f>
        <v>0</v>
      </c>
      <c r="AE515">
        <f>2*0.95*5.67E-8*(((DK515+$B$7)+273)^4-(W515+273)^4)</f>
        <v>0</v>
      </c>
      <c r="AF515">
        <f>U515+AE515+AC515+AD515</f>
        <v>0</v>
      </c>
      <c r="AG515">
        <f>DH515*AU515*(DC515-DB515*(1000-AU515*DE515)/(1000-AU515*DD515))/(100*CV515)</f>
        <v>0</v>
      </c>
      <c r="AH515">
        <f>1000*DH515*AU515*(DD515-DE515)/(100*CV515*(1000-AU515*DD515))</f>
        <v>0</v>
      </c>
      <c r="AI515">
        <f>(AJ515 - AK515 - DI515*1E3/(8.314*(DK515+273.15)) * AM515/DH515 * AL515) * DH515/(100*CV515) * (1000 - DE515)/1000</f>
        <v>0</v>
      </c>
      <c r="AJ515">
        <v>164.787531328352</v>
      </c>
      <c r="AK515">
        <v>181.739903030303</v>
      </c>
      <c r="AL515">
        <v>-3.41494768812434</v>
      </c>
      <c r="AM515">
        <v>66.0504921813524</v>
      </c>
      <c r="AN515">
        <f>(AP515 - AO515 + DI515*1E3/(8.314*(DK515+273.15)) * AR515/DH515 * AQ515) * DH515/(100*CV515) * 1000/(1000 - AP515)</f>
        <v>0</v>
      </c>
      <c r="AO515">
        <v>24.7747307997403</v>
      </c>
      <c r="AP515">
        <v>25.2600384615385</v>
      </c>
      <c r="AQ515">
        <v>-1.85444185443163e-05</v>
      </c>
      <c r="AR515">
        <v>92.47</v>
      </c>
      <c r="AS515">
        <v>0</v>
      </c>
      <c r="AT515">
        <v>0</v>
      </c>
      <c r="AU515">
        <f>IF(AS515*$H$13&gt;=AW515,1.0,(AW515/(AW515-AS515*$H$13)))</f>
        <v>0</v>
      </c>
      <c r="AV515">
        <f>(AU515-1)*100</f>
        <v>0</v>
      </c>
      <c r="AW515">
        <f>MAX(0,($B$13+$C$13*DP515)/(1+$D$13*DP515)*DI515/(DK515+273)*$E$13)</f>
        <v>0</v>
      </c>
      <c r="AX515" t="s">
        <v>418</v>
      </c>
      <c r="AY515" t="s">
        <v>418</v>
      </c>
      <c r="AZ515">
        <v>0</v>
      </c>
      <c r="BA515">
        <v>0</v>
      </c>
      <c r="BB515">
        <f>1-AZ515/BA515</f>
        <v>0</v>
      </c>
      <c r="BC515">
        <v>0</v>
      </c>
      <c r="BD515" t="s">
        <v>418</v>
      </c>
      <c r="BE515" t="s">
        <v>418</v>
      </c>
      <c r="BF515">
        <v>0</v>
      </c>
      <c r="BG515">
        <v>0</v>
      </c>
      <c r="BH515">
        <f>1-BF515/BG515</f>
        <v>0</v>
      </c>
      <c r="BI515">
        <v>0.5</v>
      </c>
      <c r="BJ515">
        <f>CS515</f>
        <v>0</v>
      </c>
      <c r="BK515">
        <f>L515</f>
        <v>0</v>
      </c>
      <c r="BL515">
        <f>BH515*BI515*BJ515</f>
        <v>0</v>
      </c>
      <c r="BM515">
        <f>(BK515-BC515)/BJ515</f>
        <v>0</v>
      </c>
      <c r="BN515">
        <f>(BA515-BG515)/BG515</f>
        <v>0</v>
      </c>
      <c r="BO515">
        <f>AZ515/(BB515+AZ515/BG515)</f>
        <v>0</v>
      </c>
      <c r="BP515" t="s">
        <v>418</v>
      </c>
      <c r="BQ515">
        <v>0</v>
      </c>
      <c r="BR515">
        <f>IF(BQ515&lt;&gt;0, BQ515, BO515)</f>
        <v>0</v>
      </c>
      <c r="BS515">
        <f>1-BR515/BG515</f>
        <v>0</v>
      </c>
      <c r="BT515">
        <f>(BG515-BF515)/(BG515-BR515)</f>
        <v>0</v>
      </c>
      <c r="BU515">
        <f>(BA515-BG515)/(BA515-BR515)</f>
        <v>0</v>
      </c>
      <c r="BV515">
        <f>(BG515-BF515)/(BG515-AZ515)</f>
        <v>0</v>
      </c>
      <c r="BW515">
        <f>(BA515-BG515)/(BA515-AZ515)</f>
        <v>0</v>
      </c>
      <c r="BX515">
        <f>(BT515*BR515/BF515)</f>
        <v>0</v>
      </c>
      <c r="BY515">
        <f>(1-BX515)</f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f>$B$11*DQ515+$C$11*DR515+$F$11*EC515*(1-EF515)</f>
        <v>0</v>
      </c>
      <c r="CS515">
        <f>CR515*CT515</f>
        <v>0</v>
      </c>
      <c r="CT515">
        <f>($B$11*$D$9+$C$11*$D$9+$F$11*((EP515+EH515)/MAX(EP515+EH515+EQ515, 0.1)*$I$9+EQ515/MAX(EP515+EH515+EQ515, 0.1)*$J$9))/($B$11+$C$11+$F$11)</f>
        <v>0</v>
      </c>
      <c r="CU515">
        <f>($B$11*$K$9+$C$11*$K$9+$F$11*((EP515+EH515)/MAX(EP515+EH515+EQ515, 0.1)*$P$9+EQ515/MAX(EP515+EH515+EQ515, 0.1)*$Q$9))/($B$11+$C$11+$F$11)</f>
        <v>0</v>
      </c>
      <c r="CV515">
        <v>6</v>
      </c>
      <c r="CW515">
        <v>0.5</v>
      </c>
      <c r="CX515" t="s">
        <v>419</v>
      </c>
      <c r="CY515">
        <v>2</v>
      </c>
      <c r="CZ515" t="b">
        <v>1</v>
      </c>
      <c r="DA515">
        <v>1659030488.1</v>
      </c>
      <c r="DB515">
        <v>200.159888888889</v>
      </c>
      <c r="DC515">
        <v>176.529814814815</v>
      </c>
      <c r="DD515">
        <v>25.2623074074074</v>
      </c>
      <c r="DE515">
        <v>24.7755592592593</v>
      </c>
      <c r="DF515">
        <v>194.952962962963</v>
      </c>
      <c r="DG515">
        <v>24.7352888888889</v>
      </c>
      <c r="DH515">
        <v>500.031222222222</v>
      </c>
      <c r="DI515">
        <v>90.3583222222222</v>
      </c>
      <c r="DJ515">
        <v>0.0466365407407407</v>
      </c>
      <c r="DK515">
        <v>27.544762962963</v>
      </c>
      <c r="DL515">
        <v>27.9811333333333</v>
      </c>
      <c r="DM515">
        <v>999.9</v>
      </c>
      <c r="DN515">
        <v>0</v>
      </c>
      <c r="DO515">
        <v>0</v>
      </c>
      <c r="DP515">
        <v>10002.2222222222</v>
      </c>
      <c r="DQ515">
        <v>0</v>
      </c>
      <c r="DR515">
        <v>16.7699</v>
      </c>
      <c r="DS515">
        <v>23.6301925925926</v>
      </c>
      <c r="DT515">
        <v>205.347703703704</v>
      </c>
      <c r="DU515">
        <v>181.014481481482</v>
      </c>
      <c r="DV515">
        <v>0.486737518518518</v>
      </c>
      <c r="DW515">
        <v>176.529814814815</v>
      </c>
      <c r="DX515">
        <v>24.7755592592593</v>
      </c>
      <c r="DY515">
        <v>2.28265962962963</v>
      </c>
      <c r="DZ515">
        <v>2.23867851851852</v>
      </c>
      <c r="EA515">
        <v>19.5545481481481</v>
      </c>
      <c r="EB515">
        <v>19.2418222222222</v>
      </c>
      <c r="EC515">
        <v>2000.01407407407</v>
      </c>
      <c r="ED515">
        <v>0.980000555555556</v>
      </c>
      <c r="EE515">
        <v>0.0199993703703704</v>
      </c>
      <c r="EF515">
        <v>0</v>
      </c>
      <c r="EG515">
        <v>141.041925925926</v>
      </c>
      <c r="EH515">
        <v>5.00063</v>
      </c>
      <c r="EI515">
        <v>2945.50666666667</v>
      </c>
      <c r="EJ515">
        <v>17257.0148148148</v>
      </c>
      <c r="EK515">
        <v>38.625</v>
      </c>
      <c r="EL515">
        <v>38.812</v>
      </c>
      <c r="EM515">
        <v>38.187</v>
      </c>
      <c r="EN515">
        <v>38.1571481481481</v>
      </c>
      <c r="EO515">
        <v>39.6732222222222</v>
      </c>
      <c r="EP515">
        <v>1955.1137037037</v>
      </c>
      <c r="EQ515">
        <v>39.9</v>
      </c>
      <c r="ER515">
        <v>0</v>
      </c>
      <c r="ES515">
        <v>1659030494.5</v>
      </c>
      <c r="ET515">
        <v>0</v>
      </c>
      <c r="EU515">
        <v>141.042192307692</v>
      </c>
      <c r="EV515">
        <v>-3.39770939246098</v>
      </c>
      <c r="EW515">
        <v>-77.5747007587981</v>
      </c>
      <c r="EX515">
        <v>2945.59076923077</v>
      </c>
      <c r="EY515">
        <v>15</v>
      </c>
      <c r="EZ515">
        <v>0</v>
      </c>
      <c r="FA515" t="s">
        <v>420</v>
      </c>
      <c r="FB515">
        <v>1657551626.5</v>
      </c>
      <c r="FC515">
        <v>1657551629</v>
      </c>
      <c r="FD515">
        <v>0</v>
      </c>
      <c r="FE515">
        <v>0.403</v>
      </c>
      <c r="FF515">
        <v>0.009</v>
      </c>
      <c r="FG515">
        <v>9.41</v>
      </c>
      <c r="FH515">
        <v>0.087</v>
      </c>
      <c r="FI515">
        <v>417</v>
      </c>
      <c r="FJ515">
        <v>17</v>
      </c>
      <c r="FK515">
        <v>1.61</v>
      </c>
      <c r="FL515">
        <v>0.59</v>
      </c>
      <c r="FM515">
        <v>23.68158</v>
      </c>
      <c r="FN515">
        <v>0.45249005628518</v>
      </c>
      <c r="FO515">
        <v>0.538695209835766</v>
      </c>
      <c r="FP515">
        <v>1</v>
      </c>
      <c r="FQ515">
        <v>141.220882352941</v>
      </c>
      <c r="FR515">
        <v>-3.58264323294066</v>
      </c>
      <c r="FS515">
        <v>0.383689041121604</v>
      </c>
      <c r="FT515">
        <v>0</v>
      </c>
      <c r="FU515">
        <v>0.485578075</v>
      </c>
      <c r="FV515">
        <v>0.0174211519699798</v>
      </c>
      <c r="FW515">
        <v>0.00299744550732369</v>
      </c>
      <c r="FX515">
        <v>1</v>
      </c>
      <c r="FY515">
        <v>2</v>
      </c>
      <c r="FZ515">
        <v>3</v>
      </c>
      <c r="GA515" t="s">
        <v>474</v>
      </c>
      <c r="GB515">
        <v>2.97363</v>
      </c>
      <c r="GC515">
        <v>2.69966</v>
      </c>
      <c r="GD515">
        <v>0.0429905</v>
      </c>
      <c r="GE515">
        <v>0.0387905</v>
      </c>
      <c r="GF515">
        <v>0.106727</v>
      </c>
      <c r="GG515">
        <v>0.10645</v>
      </c>
      <c r="GH515">
        <v>37247.4</v>
      </c>
      <c r="GI515">
        <v>40902.7</v>
      </c>
      <c r="GJ515">
        <v>35272.1</v>
      </c>
      <c r="GK515">
        <v>38594.4</v>
      </c>
      <c r="GL515">
        <v>44671</v>
      </c>
      <c r="GM515">
        <v>49804.9</v>
      </c>
      <c r="GN515">
        <v>55140.5</v>
      </c>
      <c r="GO515">
        <v>61904.8</v>
      </c>
      <c r="GP515">
        <v>1.9802</v>
      </c>
      <c r="GQ515">
        <v>1.8544</v>
      </c>
      <c r="GR515">
        <v>0.127256</v>
      </c>
      <c r="GS515">
        <v>0</v>
      </c>
      <c r="GT515">
        <v>25.8948</v>
      </c>
      <c r="GU515">
        <v>999.9</v>
      </c>
      <c r="GV515">
        <v>58.534</v>
      </c>
      <c r="GW515">
        <v>29.265</v>
      </c>
      <c r="GX515">
        <v>26.4533</v>
      </c>
      <c r="GY515">
        <v>55.9055</v>
      </c>
      <c r="GZ515">
        <v>42.6442</v>
      </c>
      <c r="HA515">
        <v>1</v>
      </c>
      <c r="HB515">
        <v>-0.0243089</v>
      </c>
      <c r="HC515">
        <v>0.266885</v>
      </c>
      <c r="HD515">
        <v>20.1136</v>
      </c>
      <c r="HE515">
        <v>5.19692</v>
      </c>
      <c r="HF515">
        <v>12.004</v>
      </c>
      <c r="HG515">
        <v>4.9756</v>
      </c>
      <c r="HH515">
        <v>3.2936</v>
      </c>
      <c r="HI515">
        <v>9999</v>
      </c>
      <c r="HJ515">
        <v>9999</v>
      </c>
      <c r="HK515">
        <v>9999</v>
      </c>
      <c r="HL515">
        <v>629.5</v>
      </c>
      <c r="HM515">
        <v>1.86316</v>
      </c>
      <c r="HN515">
        <v>1.86801</v>
      </c>
      <c r="HO515">
        <v>1.86783</v>
      </c>
      <c r="HP515">
        <v>1.86905</v>
      </c>
      <c r="HQ515">
        <v>1.86981</v>
      </c>
      <c r="HR515">
        <v>1.86584</v>
      </c>
      <c r="HS515">
        <v>1.86691</v>
      </c>
      <c r="HT515">
        <v>1.86829</v>
      </c>
      <c r="HU515">
        <v>5</v>
      </c>
      <c r="HV515">
        <v>0</v>
      </c>
      <c r="HW515">
        <v>0</v>
      </c>
      <c r="HX515">
        <v>0</v>
      </c>
      <c r="HY515" t="s">
        <v>422</v>
      </c>
      <c r="HZ515" t="s">
        <v>423</v>
      </c>
      <c r="IA515" t="s">
        <v>424</v>
      </c>
      <c r="IB515" t="s">
        <v>424</v>
      </c>
      <c r="IC515" t="s">
        <v>424</v>
      </c>
      <c r="ID515" t="s">
        <v>424</v>
      </c>
      <c r="IE515">
        <v>0</v>
      </c>
      <c r="IF515">
        <v>100</v>
      </c>
      <c r="IG515">
        <v>100</v>
      </c>
      <c r="IH515">
        <v>5.058</v>
      </c>
      <c r="II515">
        <v>0.5268</v>
      </c>
      <c r="IJ515">
        <v>4.02706509432224</v>
      </c>
      <c r="IK515">
        <v>0.00601174518973114</v>
      </c>
      <c r="IL515">
        <v>2.77886958061485e-07</v>
      </c>
      <c r="IM515">
        <v>-3.54636231360687e-10</v>
      </c>
      <c r="IN515">
        <v>-0.0404303883988718</v>
      </c>
      <c r="IO515">
        <v>-0.0177815531441476</v>
      </c>
      <c r="IP515">
        <v>0.00205572605671414</v>
      </c>
      <c r="IQ515">
        <v>-1.65519735432211e-05</v>
      </c>
      <c r="IR515">
        <v>-4</v>
      </c>
      <c r="IS515">
        <v>1848</v>
      </c>
      <c r="IT515">
        <v>1</v>
      </c>
      <c r="IU515">
        <v>25</v>
      </c>
      <c r="IV515">
        <v>24647.8</v>
      </c>
      <c r="IW515">
        <v>24647.8</v>
      </c>
      <c r="IX515">
        <v>0.461426</v>
      </c>
      <c r="IY515">
        <v>2.62939</v>
      </c>
      <c r="IZ515">
        <v>1.54785</v>
      </c>
      <c r="JA515">
        <v>2.30591</v>
      </c>
      <c r="JB515">
        <v>1.34644</v>
      </c>
      <c r="JC515">
        <v>2.44019</v>
      </c>
      <c r="JD515">
        <v>33.6479</v>
      </c>
      <c r="JE515">
        <v>24.2188</v>
      </c>
      <c r="JF515">
        <v>18</v>
      </c>
      <c r="JG515">
        <v>498.834</v>
      </c>
      <c r="JH515">
        <v>416.935</v>
      </c>
      <c r="JI515">
        <v>24.9997</v>
      </c>
      <c r="JJ515">
        <v>26.8838</v>
      </c>
      <c r="JK515">
        <v>30</v>
      </c>
      <c r="JL515">
        <v>26.8101</v>
      </c>
      <c r="JM515">
        <v>26.7519</v>
      </c>
      <c r="JN515">
        <v>9.23152</v>
      </c>
      <c r="JO515">
        <v>14.3708</v>
      </c>
      <c r="JP515">
        <v>100</v>
      </c>
      <c r="JQ515">
        <v>25</v>
      </c>
      <c r="JR515">
        <v>129.679</v>
      </c>
      <c r="JS515">
        <v>24.777</v>
      </c>
      <c r="JT515">
        <v>102.284</v>
      </c>
      <c r="JU515">
        <v>103.041</v>
      </c>
    </row>
    <row r="516" spans="1:281">
      <c r="A516">
        <v>500</v>
      </c>
      <c r="B516">
        <v>1659030500.6</v>
      </c>
      <c r="C516">
        <v>6817.5</v>
      </c>
      <c r="D516" t="s">
        <v>1429</v>
      </c>
      <c r="E516" t="s">
        <v>1430</v>
      </c>
      <c r="F516">
        <v>5</v>
      </c>
      <c r="G516" t="s">
        <v>1394</v>
      </c>
      <c r="H516" t="s">
        <v>417</v>
      </c>
      <c r="I516">
        <v>1659030492.81429</v>
      </c>
      <c r="J516">
        <f>(K516)/1000</f>
        <v>0</v>
      </c>
      <c r="K516">
        <f>IF(CZ516, AN516, AH516)</f>
        <v>0</v>
      </c>
      <c r="L516">
        <f>IF(CZ516, AI516, AG516)</f>
        <v>0</v>
      </c>
      <c r="M516">
        <f>DB516 - IF(AU516&gt;1, L516*CV516*100.0/(AW516*DP516), 0)</f>
        <v>0</v>
      </c>
      <c r="N516">
        <f>((T516-J516/2)*M516-L516)/(T516+J516/2)</f>
        <v>0</v>
      </c>
      <c r="O516">
        <f>N516*(DI516+DJ516)/1000.0</f>
        <v>0</v>
      </c>
      <c r="P516">
        <f>(DB516 - IF(AU516&gt;1, L516*CV516*100.0/(AW516*DP516), 0))*(DI516+DJ516)/1000.0</f>
        <v>0</v>
      </c>
      <c r="Q516">
        <f>2.0/((1/S516-1/R516)+SIGN(S516)*SQRT((1/S516-1/R516)*(1/S516-1/R516) + 4*CW516/((CW516+1)*(CW516+1))*(2*1/S516*1/R516-1/R516*1/R516)))</f>
        <v>0</v>
      </c>
      <c r="R516">
        <f>IF(LEFT(CX516,1)&lt;&gt;"0",IF(LEFT(CX516,1)="1",3.0,CY516),$D$5+$E$5*(DP516*DI516/($K$5*1000))+$F$5*(DP516*DI516/($K$5*1000))*MAX(MIN(CV516,$J$5),$I$5)*MAX(MIN(CV516,$J$5),$I$5)+$G$5*MAX(MIN(CV516,$J$5),$I$5)*(DP516*DI516/($K$5*1000))+$H$5*(DP516*DI516/($K$5*1000))*(DP516*DI516/($K$5*1000)))</f>
        <v>0</v>
      </c>
      <c r="S516">
        <f>J516*(1000-(1000*0.61365*exp(17.502*W516/(240.97+W516))/(DI516+DJ516)+DD516)/2)/(1000*0.61365*exp(17.502*W516/(240.97+W516))/(DI516+DJ516)-DD516)</f>
        <v>0</v>
      </c>
      <c r="T516">
        <f>1/((CW516+1)/(Q516/1.6)+1/(R516/1.37)) + CW516/((CW516+1)/(Q516/1.6) + CW516/(R516/1.37))</f>
        <v>0</v>
      </c>
      <c r="U516">
        <f>(CR516*CU516)</f>
        <v>0</v>
      </c>
      <c r="V516">
        <f>(DK516+(U516+2*0.95*5.67E-8*(((DK516+$B$7)+273)^4-(DK516+273)^4)-44100*J516)/(1.84*29.3*R516+8*0.95*5.67E-8*(DK516+273)^3))</f>
        <v>0</v>
      </c>
      <c r="W516">
        <f>($C$7*DL516+$D$7*DM516+$E$7*V516)</f>
        <v>0</v>
      </c>
      <c r="X516">
        <f>0.61365*exp(17.502*W516/(240.97+W516))</f>
        <v>0</v>
      </c>
      <c r="Y516">
        <f>(Z516/AA516*100)</f>
        <v>0</v>
      </c>
      <c r="Z516">
        <f>DD516*(DI516+DJ516)/1000</f>
        <v>0</v>
      </c>
      <c r="AA516">
        <f>0.61365*exp(17.502*DK516/(240.97+DK516))</f>
        <v>0</v>
      </c>
      <c r="AB516">
        <f>(X516-DD516*(DI516+DJ516)/1000)</f>
        <v>0</v>
      </c>
      <c r="AC516">
        <f>(-J516*44100)</f>
        <v>0</v>
      </c>
      <c r="AD516">
        <f>2*29.3*R516*0.92*(DK516-W516)</f>
        <v>0</v>
      </c>
      <c r="AE516">
        <f>2*0.95*5.67E-8*(((DK516+$B$7)+273)^4-(W516+273)^4)</f>
        <v>0</v>
      </c>
      <c r="AF516">
        <f>U516+AE516+AC516+AD516</f>
        <v>0</v>
      </c>
      <c r="AG516">
        <f>DH516*AU516*(DC516-DB516*(1000-AU516*DE516)/(1000-AU516*DD516))/(100*CV516)</f>
        <v>0</v>
      </c>
      <c r="AH516">
        <f>1000*DH516*AU516*(DD516-DE516)/(100*CV516*(1000-AU516*DD516))</f>
        <v>0</v>
      </c>
      <c r="AI516">
        <f>(AJ516 - AK516 - DI516*1E3/(8.314*(DK516+273.15)) * AM516/DH516 * AL516) * DH516/(100*CV516) * (1000 - DE516)/1000</f>
        <v>0</v>
      </c>
      <c r="AJ516">
        <v>147.618798636044</v>
      </c>
      <c r="AK516">
        <v>164.666206060606</v>
      </c>
      <c r="AL516">
        <v>-3.42303197321545</v>
      </c>
      <c r="AM516">
        <v>66.0504921813524</v>
      </c>
      <c r="AN516">
        <f>(AP516 - AO516 + DI516*1E3/(8.314*(DK516+273.15)) * AR516/DH516 * AQ516) * DH516/(100*CV516) * 1000/(1000 - AP516)</f>
        <v>0</v>
      </c>
      <c r="AO516">
        <v>24.77204486</v>
      </c>
      <c r="AP516">
        <v>25.2510174825175</v>
      </c>
      <c r="AQ516">
        <v>-2.38648782910187e-05</v>
      </c>
      <c r="AR516">
        <v>92.47</v>
      </c>
      <c r="AS516">
        <v>0</v>
      </c>
      <c r="AT516">
        <v>0</v>
      </c>
      <c r="AU516">
        <f>IF(AS516*$H$13&gt;=AW516,1.0,(AW516/(AW516-AS516*$H$13)))</f>
        <v>0</v>
      </c>
      <c r="AV516">
        <f>(AU516-1)*100</f>
        <v>0</v>
      </c>
      <c r="AW516">
        <f>MAX(0,($B$13+$C$13*DP516)/(1+$D$13*DP516)*DI516/(DK516+273)*$E$13)</f>
        <v>0</v>
      </c>
      <c r="AX516" t="s">
        <v>418</v>
      </c>
      <c r="AY516" t="s">
        <v>418</v>
      </c>
      <c r="AZ516">
        <v>0</v>
      </c>
      <c r="BA516">
        <v>0</v>
      </c>
      <c r="BB516">
        <f>1-AZ516/BA516</f>
        <v>0</v>
      </c>
      <c r="BC516">
        <v>0</v>
      </c>
      <c r="BD516" t="s">
        <v>418</v>
      </c>
      <c r="BE516" t="s">
        <v>418</v>
      </c>
      <c r="BF516">
        <v>0</v>
      </c>
      <c r="BG516">
        <v>0</v>
      </c>
      <c r="BH516">
        <f>1-BF516/BG516</f>
        <v>0</v>
      </c>
      <c r="BI516">
        <v>0.5</v>
      </c>
      <c r="BJ516">
        <f>CS516</f>
        <v>0</v>
      </c>
      <c r="BK516">
        <f>L516</f>
        <v>0</v>
      </c>
      <c r="BL516">
        <f>BH516*BI516*BJ516</f>
        <v>0</v>
      </c>
      <c r="BM516">
        <f>(BK516-BC516)/BJ516</f>
        <v>0</v>
      </c>
      <c r="BN516">
        <f>(BA516-BG516)/BG516</f>
        <v>0</v>
      </c>
      <c r="BO516">
        <f>AZ516/(BB516+AZ516/BG516)</f>
        <v>0</v>
      </c>
      <c r="BP516" t="s">
        <v>418</v>
      </c>
      <c r="BQ516">
        <v>0</v>
      </c>
      <c r="BR516">
        <f>IF(BQ516&lt;&gt;0, BQ516, BO516)</f>
        <v>0</v>
      </c>
      <c r="BS516">
        <f>1-BR516/BG516</f>
        <v>0</v>
      </c>
      <c r="BT516">
        <f>(BG516-BF516)/(BG516-BR516)</f>
        <v>0</v>
      </c>
      <c r="BU516">
        <f>(BA516-BG516)/(BA516-BR516)</f>
        <v>0</v>
      </c>
      <c r="BV516">
        <f>(BG516-BF516)/(BG516-AZ516)</f>
        <v>0</v>
      </c>
      <c r="BW516">
        <f>(BA516-BG516)/(BA516-AZ516)</f>
        <v>0</v>
      </c>
      <c r="BX516">
        <f>(BT516*BR516/BF516)</f>
        <v>0</v>
      </c>
      <c r="BY516">
        <f>(1-BX516)</f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f>$B$11*DQ516+$C$11*DR516+$F$11*EC516*(1-EF516)</f>
        <v>0</v>
      </c>
      <c r="CS516">
        <f>CR516*CT516</f>
        <v>0</v>
      </c>
      <c r="CT516">
        <f>($B$11*$D$9+$C$11*$D$9+$F$11*((EP516+EH516)/MAX(EP516+EH516+EQ516, 0.1)*$I$9+EQ516/MAX(EP516+EH516+EQ516, 0.1)*$J$9))/($B$11+$C$11+$F$11)</f>
        <v>0</v>
      </c>
      <c r="CU516">
        <f>($B$11*$K$9+$C$11*$K$9+$F$11*((EP516+EH516)/MAX(EP516+EH516+EQ516, 0.1)*$P$9+EQ516/MAX(EP516+EH516+EQ516, 0.1)*$Q$9))/($B$11+$C$11+$F$11)</f>
        <v>0</v>
      </c>
      <c r="CV516">
        <v>6</v>
      </c>
      <c r="CW516">
        <v>0.5</v>
      </c>
      <c r="CX516" t="s">
        <v>419</v>
      </c>
      <c r="CY516">
        <v>2</v>
      </c>
      <c r="CZ516" t="b">
        <v>1</v>
      </c>
      <c r="DA516">
        <v>1659030492.81429</v>
      </c>
      <c r="DB516">
        <v>184.696</v>
      </c>
      <c r="DC516">
        <v>160.884535714286</v>
      </c>
      <c r="DD516">
        <v>25.2598428571429</v>
      </c>
      <c r="DE516">
        <v>24.7744035714286</v>
      </c>
      <c r="DF516">
        <v>179.5825</v>
      </c>
      <c r="DG516">
        <v>24.73295</v>
      </c>
      <c r="DH516">
        <v>500.031642857143</v>
      </c>
      <c r="DI516">
        <v>90.3586285714286</v>
      </c>
      <c r="DJ516">
        <v>0.0466837892857143</v>
      </c>
      <c r="DK516">
        <v>27.5406678571429</v>
      </c>
      <c r="DL516">
        <v>27.9557571428571</v>
      </c>
      <c r="DM516">
        <v>999.9</v>
      </c>
      <c r="DN516">
        <v>0</v>
      </c>
      <c r="DO516">
        <v>0</v>
      </c>
      <c r="DP516">
        <v>9999.28571428571</v>
      </c>
      <c r="DQ516">
        <v>0</v>
      </c>
      <c r="DR516">
        <v>16.7699</v>
      </c>
      <c r="DS516">
        <v>23.8115892857143</v>
      </c>
      <c r="DT516">
        <v>189.4825</v>
      </c>
      <c r="DU516">
        <v>164.971428571429</v>
      </c>
      <c r="DV516">
        <v>0.48542925</v>
      </c>
      <c r="DW516">
        <v>160.884535714286</v>
      </c>
      <c r="DX516">
        <v>24.7744035714286</v>
      </c>
      <c r="DY516">
        <v>2.28244392857143</v>
      </c>
      <c r="DZ516">
        <v>2.23858142857143</v>
      </c>
      <c r="EA516">
        <v>19.553025</v>
      </c>
      <c r="EB516">
        <v>19.2411321428571</v>
      </c>
      <c r="EC516">
        <v>2000.00035714286</v>
      </c>
      <c r="ED516">
        <v>0.980000428571429</v>
      </c>
      <c r="EE516">
        <v>0.0199995142857143</v>
      </c>
      <c r="EF516">
        <v>0</v>
      </c>
      <c r="EG516">
        <v>140.759357142857</v>
      </c>
      <c r="EH516">
        <v>5.00063</v>
      </c>
      <c r="EI516">
        <v>2939.54464285714</v>
      </c>
      <c r="EJ516">
        <v>17256.8892857143</v>
      </c>
      <c r="EK516">
        <v>38.625</v>
      </c>
      <c r="EL516">
        <v>38.812</v>
      </c>
      <c r="EM516">
        <v>38.187</v>
      </c>
      <c r="EN516">
        <v>38.1493571428571</v>
      </c>
      <c r="EO516">
        <v>39.6692857142857</v>
      </c>
      <c r="EP516">
        <v>1955.10035714286</v>
      </c>
      <c r="EQ516">
        <v>39.9</v>
      </c>
      <c r="ER516">
        <v>0</v>
      </c>
      <c r="ES516">
        <v>1659030499.3</v>
      </c>
      <c r="ET516">
        <v>0</v>
      </c>
      <c r="EU516">
        <v>140.762769230769</v>
      </c>
      <c r="EV516">
        <v>-3.7963760630203</v>
      </c>
      <c r="EW516">
        <v>-73.2034188626371</v>
      </c>
      <c r="EX516">
        <v>2939.55384615385</v>
      </c>
      <c r="EY516">
        <v>15</v>
      </c>
      <c r="EZ516">
        <v>0</v>
      </c>
      <c r="FA516" t="s">
        <v>420</v>
      </c>
      <c r="FB516">
        <v>1657551626.5</v>
      </c>
      <c r="FC516">
        <v>1657551629</v>
      </c>
      <c r="FD516">
        <v>0</v>
      </c>
      <c r="FE516">
        <v>0.403</v>
      </c>
      <c r="FF516">
        <v>0.009</v>
      </c>
      <c r="FG516">
        <v>9.41</v>
      </c>
      <c r="FH516">
        <v>0.087</v>
      </c>
      <c r="FI516">
        <v>417</v>
      </c>
      <c r="FJ516">
        <v>17</v>
      </c>
      <c r="FK516">
        <v>1.61</v>
      </c>
      <c r="FL516">
        <v>0.59</v>
      </c>
      <c r="FM516">
        <v>23.7316475</v>
      </c>
      <c r="FN516">
        <v>2.1626600375234</v>
      </c>
      <c r="FO516">
        <v>0.553806923479429</v>
      </c>
      <c r="FP516">
        <v>0</v>
      </c>
      <c r="FQ516">
        <v>140.952911764706</v>
      </c>
      <c r="FR516">
        <v>-3.43307868481723</v>
      </c>
      <c r="FS516">
        <v>0.383789722423702</v>
      </c>
      <c r="FT516">
        <v>0</v>
      </c>
      <c r="FU516">
        <v>0.48589155</v>
      </c>
      <c r="FV516">
        <v>-0.00215779362101592</v>
      </c>
      <c r="FW516">
        <v>0.00254554814283682</v>
      </c>
      <c r="FX516">
        <v>1</v>
      </c>
      <c r="FY516">
        <v>1</v>
      </c>
      <c r="FZ516">
        <v>3</v>
      </c>
      <c r="GA516" t="s">
        <v>421</v>
      </c>
      <c r="GB516">
        <v>2.97315</v>
      </c>
      <c r="GC516">
        <v>2.70092</v>
      </c>
      <c r="GD516">
        <v>0.0391691</v>
      </c>
      <c r="GE516">
        <v>0.034764</v>
      </c>
      <c r="GF516">
        <v>0.106715</v>
      </c>
      <c r="GG516">
        <v>0.106433</v>
      </c>
      <c r="GH516">
        <v>37396.1</v>
      </c>
      <c r="GI516">
        <v>41073.7</v>
      </c>
      <c r="GJ516">
        <v>35272.1</v>
      </c>
      <c r="GK516">
        <v>38594.1</v>
      </c>
      <c r="GL516">
        <v>44671.2</v>
      </c>
      <c r="GM516">
        <v>49805.6</v>
      </c>
      <c r="GN516">
        <v>55140.2</v>
      </c>
      <c r="GO516">
        <v>61904.7</v>
      </c>
      <c r="GP516">
        <v>1.9808</v>
      </c>
      <c r="GQ516">
        <v>1.8534</v>
      </c>
      <c r="GR516">
        <v>0.120401</v>
      </c>
      <c r="GS516">
        <v>0</v>
      </c>
      <c r="GT516">
        <v>25.8904</v>
      </c>
      <c r="GU516">
        <v>999.9</v>
      </c>
      <c r="GV516">
        <v>58.558</v>
      </c>
      <c r="GW516">
        <v>29.245</v>
      </c>
      <c r="GX516">
        <v>26.4343</v>
      </c>
      <c r="GY516">
        <v>56.0955</v>
      </c>
      <c r="GZ516">
        <v>42.5962</v>
      </c>
      <c r="HA516">
        <v>1</v>
      </c>
      <c r="HB516">
        <v>-0.0242276</v>
      </c>
      <c r="HC516">
        <v>0.265359</v>
      </c>
      <c r="HD516">
        <v>20.1141</v>
      </c>
      <c r="HE516">
        <v>5.19812</v>
      </c>
      <c r="HF516">
        <v>12.004</v>
      </c>
      <c r="HG516">
        <v>4.9752</v>
      </c>
      <c r="HH516">
        <v>3.2936</v>
      </c>
      <c r="HI516">
        <v>9999</v>
      </c>
      <c r="HJ516">
        <v>9999</v>
      </c>
      <c r="HK516">
        <v>9999</v>
      </c>
      <c r="HL516">
        <v>629.5</v>
      </c>
      <c r="HM516">
        <v>1.86319</v>
      </c>
      <c r="HN516">
        <v>1.86801</v>
      </c>
      <c r="HO516">
        <v>1.86783</v>
      </c>
      <c r="HP516">
        <v>1.86899</v>
      </c>
      <c r="HQ516">
        <v>1.86981</v>
      </c>
      <c r="HR516">
        <v>1.86587</v>
      </c>
      <c r="HS516">
        <v>1.86691</v>
      </c>
      <c r="HT516">
        <v>1.86832</v>
      </c>
      <c r="HU516">
        <v>5</v>
      </c>
      <c r="HV516">
        <v>0</v>
      </c>
      <c r="HW516">
        <v>0</v>
      </c>
      <c r="HX516">
        <v>0</v>
      </c>
      <c r="HY516" t="s">
        <v>422</v>
      </c>
      <c r="HZ516" t="s">
        <v>423</v>
      </c>
      <c r="IA516" t="s">
        <v>424</v>
      </c>
      <c r="IB516" t="s">
        <v>424</v>
      </c>
      <c r="IC516" t="s">
        <v>424</v>
      </c>
      <c r="ID516" t="s">
        <v>424</v>
      </c>
      <c r="IE516">
        <v>0</v>
      </c>
      <c r="IF516">
        <v>100</v>
      </c>
      <c r="IG516">
        <v>100</v>
      </c>
      <c r="IH516">
        <v>4.957</v>
      </c>
      <c r="II516">
        <v>0.5267</v>
      </c>
      <c r="IJ516">
        <v>4.02706509432224</v>
      </c>
      <c r="IK516">
        <v>0.00601174518973114</v>
      </c>
      <c r="IL516">
        <v>2.77886958061485e-07</v>
      </c>
      <c r="IM516">
        <v>-3.54636231360687e-10</v>
      </c>
      <c r="IN516">
        <v>-0.0404303883988718</v>
      </c>
      <c r="IO516">
        <v>-0.0177815531441476</v>
      </c>
      <c r="IP516">
        <v>0.00205572605671414</v>
      </c>
      <c r="IQ516">
        <v>-1.65519735432211e-05</v>
      </c>
      <c r="IR516">
        <v>-4</v>
      </c>
      <c r="IS516">
        <v>1848</v>
      </c>
      <c r="IT516">
        <v>1</v>
      </c>
      <c r="IU516">
        <v>25</v>
      </c>
      <c r="IV516">
        <v>24647.9</v>
      </c>
      <c r="IW516">
        <v>24647.9</v>
      </c>
      <c r="IX516">
        <v>0.423584</v>
      </c>
      <c r="IY516">
        <v>2.64526</v>
      </c>
      <c r="IZ516">
        <v>1.54785</v>
      </c>
      <c r="JA516">
        <v>2.30591</v>
      </c>
      <c r="JB516">
        <v>1.34644</v>
      </c>
      <c r="JC516">
        <v>2.35107</v>
      </c>
      <c r="JD516">
        <v>33.6479</v>
      </c>
      <c r="JE516">
        <v>24.2188</v>
      </c>
      <c r="JF516">
        <v>18</v>
      </c>
      <c r="JG516">
        <v>499.249</v>
      </c>
      <c r="JH516">
        <v>416.365</v>
      </c>
      <c r="JI516">
        <v>24.9997</v>
      </c>
      <c r="JJ516">
        <v>26.8838</v>
      </c>
      <c r="JK516">
        <v>30.0001</v>
      </c>
      <c r="JL516">
        <v>26.8123</v>
      </c>
      <c r="JM516">
        <v>26.7519</v>
      </c>
      <c r="JN516">
        <v>8.46057</v>
      </c>
      <c r="JO516">
        <v>14.3708</v>
      </c>
      <c r="JP516">
        <v>100</v>
      </c>
      <c r="JQ516">
        <v>25</v>
      </c>
      <c r="JR516">
        <v>116.254</v>
      </c>
      <c r="JS516">
        <v>24.777</v>
      </c>
      <c r="JT516">
        <v>102.284</v>
      </c>
      <c r="JU516">
        <v>103.041</v>
      </c>
    </row>
    <row r="517" spans="1:281">
      <c r="A517">
        <v>501</v>
      </c>
      <c r="B517">
        <v>1659030505.6</v>
      </c>
      <c r="C517">
        <v>6822.5</v>
      </c>
      <c r="D517" t="s">
        <v>1431</v>
      </c>
      <c r="E517" t="s">
        <v>1432</v>
      </c>
      <c r="F517">
        <v>5</v>
      </c>
      <c r="G517" t="s">
        <v>1394</v>
      </c>
      <c r="H517" t="s">
        <v>417</v>
      </c>
      <c r="I517">
        <v>1659030498.1</v>
      </c>
      <c r="J517">
        <f>(K517)/1000</f>
        <v>0</v>
      </c>
      <c r="K517">
        <f>IF(CZ517, AN517, AH517)</f>
        <v>0</v>
      </c>
      <c r="L517">
        <f>IF(CZ517, AI517, AG517)</f>
        <v>0</v>
      </c>
      <c r="M517">
        <f>DB517 - IF(AU517&gt;1, L517*CV517*100.0/(AW517*DP517), 0)</f>
        <v>0</v>
      </c>
      <c r="N517">
        <f>((T517-J517/2)*M517-L517)/(T517+J517/2)</f>
        <v>0</v>
      </c>
      <c r="O517">
        <f>N517*(DI517+DJ517)/1000.0</f>
        <v>0</v>
      </c>
      <c r="P517">
        <f>(DB517 - IF(AU517&gt;1, L517*CV517*100.0/(AW517*DP517), 0))*(DI517+DJ517)/1000.0</f>
        <v>0</v>
      </c>
      <c r="Q517">
        <f>2.0/((1/S517-1/R517)+SIGN(S517)*SQRT((1/S517-1/R517)*(1/S517-1/R517) + 4*CW517/((CW517+1)*(CW517+1))*(2*1/S517*1/R517-1/R517*1/R517)))</f>
        <v>0</v>
      </c>
      <c r="R517">
        <f>IF(LEFT(CX517,1)&lt;&gt;"0",IF(LEFT(CX517,1)="1",3.0,CY517),$D$5+$E$5*(DP517*DI517/($K$5*1000))+$F$5*(DP517*DI517/($K$5*1000))*MAX(MIN(CV517,$J$5),$I$5)*MAX(MIN(CV517,$J$5),$I$5)+$G$5*MAX(MIN(CV517,$J$5),$I$5)*(DP517*DI517/($K$5*1000))+$H$5*(DP517*DI517/($K$5*1000))*(DP517*DI517/($K$5*1000)))</f>
        <v>0</v>
      </c>
      <c r="S517">
        <f>J517*(1000-(1000*0.61365*exp(17.502*W517/(240.97+W517))/(DI517+DJ517)+DD517)/2)/(1000*0.61365*exp(17.502*W517/(240.97+W517))/(DI517+DJ517)-DD517)</f>
        <v>0</v>
      </c>
      <c r="T517">
        <f>1/((CW517+1)/(Q517/1.6)+1/(R517/1.37)) + CW517/((CW517+1)/(Q517/1.6) + CW517/(R517/1.37))</f>
        <v>0</v>
      </c>
      <c r="U517">
        <f>(CR517*CU517)</f>
        <v>0</v>
      </c>
      <c r="V517">
        <f>(DK517+(U517+2*0.95*5.67E-8*(((DK517+$B$7)+273)^4-(DK517+273)^4)-44100*J517)/(1.84*29.3*R517+8*0.95*5.67E-8*(DK517+273)^3))</f>
        <v>0</v>
      </c>
      <c r="W517">
        <f>($C$7*DL517+$D$7*DM517+$E$7*V517)</f>
        <v>0</v>
      </c>
      <c r="X517">
        <f>0.61365*exp(17.502*W517/(240.97+W517))</f>
        <v>0</v>
      </c>
      <c r="Y517">
        <f>(Z517/AA517*100)</f>
        <v>0</v>
      </c>
      <c r="Z517">
        <f>DD517*(DI517+DJ517)/1000</f>
        <v>0</v>
      </c>
      <c r="AA517">
        <f>0.61365*exp(17.502*DK517/(240.97+DK517))</f>
        <v>0</v>
      </c>
      <c r="AB517">
        <f>(X517-DD517*(DI517+DJ517)/1000)</f>
        <v>0</v>
      </c>
      <c r="AC517">
        <f>(-J517*44100)</f>
        <v>0</v>
      </c>
      <c r="AD517">
        <f>2*29.3*R517*0.92*(DK517-W517)</f>
        <v>0</v>
      </c>
      <c r="AE517">
        <f>2*0.95*5.67E-8*(((DK517+$B$7)+273)^4-(W517+273)^4)</f>
        <v>0</v>
      </c>
      <c r="AF517">
        <f>U517+AE517+AC517+AD517</f>
        <v>0</v>
      </c>
      <c r="AG517">
        <f>DH517*AU517*(DC517-DB517*(1000-AU517*DE517)/(1000-AU517*DD517))/(100*CV517)</f>
        <v>0</v>
      </c>
      <c r="AH517">
        <f>1000*DH517*AU517*(DD517-DE517)/(100*CV517*(1000-AU517*DD517))</f>
        <v>0</v>
      </c>
      <c r="AI517">
        <f>(AJ517 - AK517 - DI517*1E3/(8.314*(DK517+273.15)) * AM517/DH517 * AL517) * DH517/(100*CV517) * (1000 - DE517)/1000</f>
        <v>0</v>
      </c>
      <c r="AJ517">
        <v>130.578127031357</v>
      </c>
      <c r="AK517">
        <v>147.553709090909</v>
      </c>
      <c r="AL517">
        <v>-3.41783847640349</v>
      </c>
      <c r="AM517">
        <v>66.0504921813524</v>
      </c>
      <c r="AN517">
        <f>(AP517 - AO517 + DI517*1E3/(8.314*(DK517+273.15)) * AR517/DH517 * AQ517) * DH517/(100*CV517) * 1000/(1000 - AP517)</f>
        <v>0</v>
      </c>
      <c r="AO517">
        <v>24.7716155400866</v>
      </c>
      <c r="AP517">
        <v>25.2521867132867</v>
      </c>
      <c r="AQ517">
        <v>1.35242185638432e-05</v>
      </c>
      <c r="AR517">
        <v>92.47</v>
      </c>
      <c r="AS517">
        <v>0</v>
      </c>
      <c r="AT517">
        <v>0</v>
      </c>
      <c r="AU517">
        <f>IF(AS517*$H$13&gt;=AW517,1.0,(AW517/(AW517-AS517*$H$13)))</f>
        <v>0</v>
      </c>
      <c r="AV517">
        <f>(AU517-1)*100</f>
        <v>0</v>
      </c>
      <c r="AW517">
        <f>MAX(0,($B$13+$C$13*DP517)/(1+$D$13*DP517)*DI517/(DK517+273)*$E$13)</f>
        <v>0</v>
      </c>
      <c r="AX517" t="s">
        <v>418</v>
      </c>
      <c r="AY517" t="s">
        <v>418</v>
      </c>
      <c r="AZ517">
        <v>0</v>
      </c>
      <c r="BA517">
        <v>0</v>
      </c>
      <c r="BB517">
        <f>1-AZ517/BA517</f>
        <v>0</v>
      </c>
      <c r="BC517">
        <v>0</v>
      </c>
      <c r="BD517" t="s">
        <v>418</v>
      </c>
      <c r="BE517" t="s">
        <v>418</v>
      </c>
      <c r="BF517">
        <v>0</v>
      </c>
      <c r="BG517">
        <v>0</v>
      </c>
      <c r="BH517">
        <f>1-BF517/BG517</f>
        <v>0</v>
      </c>
      <c r="BI517">
        <v>0.5</v>
      </c>
      <c r="BJ517">
        <f>CS517</f>
        <v>0</v>
      </c>
      <c r="BK517">
        <f>L517</f>
        <v>0</v>
      </c>
      <c r="BL517">
        <f>BH517*BI517*BJ517</f>
        <v>0</v>
      </c>
      <c r="BM517">
        <f>(BK517-BC517)/BJ517</f>
        <v>0</v>
      </c>
      <c r="BN517">
        <f>(BA517-BG517)/BG517</f>
        <v>0</v>
      </c>
      <c r="BO517">
        <f>AZ517/(BB517+AZ517/BG517)</f>
        <v>0</v>
      </c>
      <c r="BP517" t="s">
        <v>418</v>
      </c>
      <c r="BQ517">
        <v>0</v>
      </c>
      <c r="BR517">
        <f>IF(BQ517&lt;&gt;0, BQ517, BO517)</f>
        <v>0</v>
      </c>
      <c r="BS517">
        <f>1-BR517/BG517</f>
        <v>0</v>
      </c>
      <c r="BT517">
        <f>(BG517-BF517)/(BG517-BR517)</f>
        <v>0</v>
      </c>
      <c r="BU517">
        <f>(BA517-BG517)/(BA517-BR517)</f>
        <v>0</v>
      </c>
      <c r="BV517">
        <f>(BG517-BF517)/(BG517-AZ517)</f>
        <v>0</v>
      </c>
      <c r="BW517">
        <f>(BA517-BG517)/(BA517-AZ517)</f>
        <v>0</v>
      </c>
      <c r="BX517">
        <f>(BT517*BR517/BF517)</f>
        <v>0</v>
      </c>
      <c r="BY517">
        <f>(1-BX517)</f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f>$B$11*DQ517+$C$11*DR517+$F$11*EC517*(1-EF517)</f>
        <v>0</v>
      </c>
      <c r="CS517">
        <f>CR517*CT517</f>
        <v>0</v>
      </c>
      <c r="CT517">
        <f>($B$11*$D$9+$C$11*$D$9+$F$11*((EP517+EH517)/MAX(EP517+EH517+EQ517, 0.1)*$I$9+EQ517/MAX(EP517+EH517+EQ517, 0.1)*$J$9))/($B$11+$C$11+$F$11)</f>
        <v>0</v>
      </c>
      <c r="CU517">
        <f>($B$11*$K$9+$C$11*$K$9+$F$11*((EP517+EH517)/MAX(EP517+EH517+EQ517, 0.1)*$P$9+EQ517/MAX(EP517+EH517+EQ517, 0.1)*$Q$9))/($B$11+$C$11+$F$11)</f>
        <v>0</v>
      </c>
      <c r="CV517">
        <v>6</v>
      </c>
      <c r="CW517">
        <v>0.5</v>
      </c>
      <c r="CX517" t="s">
        <v>419</v>
      </c>
      <c r="CY517">
        <v>2</v>
      </c>
      <c r="CZ517" t="b">
        <v>1</v>
      </c>
      <c r="DA517">
        <v>1659030498.1</v>
      </c>
      <c r="DB517">
        <v>167.159407407407</v>
      </c>
      <c r="DC517">
        <v>143.104</v>
      </c>
      <c r="DD517">
        <v>25.2567481481481</v>
      </c>
      <c r="DE517">
        <v>24.7725925925926</v>
      </c>
      <c r="DF517">
        <v>162.151703703704</v>
      </c>
      <c r="DG517">
        <v>24.7300259259259</v>
      </c>
      <c r="DH517">
        <v>500.034481481482</v>
      </c>
      <c r="DI517">
        <v>90.3588444444445</v>
      </c>
      <c r="DJ517">
        <v>0.0464725555555556</v>
      </c>
      <c r="DK517">
        <v>27.5346037037037</v>
      </c>
      <c r="DL517">
        <v>27.9118888888889</v>
      </c>
      <c r="DM517">
        <v>999.9</v>
      </c>
      <c r="DN517">
        <v>0</v>
      </c>
      <c r="DO517">
        <v>0</v>
      </c>
      <c r="DP517">
        <v>10010.5555555556</v>
      </c>
      <c r="DQ517">
        <v>0</v>
      </c>
      <c r="DR517">
        <v>16.7658111111111</v>
      </c>
      <c r="DS517">
        <v>24.0555074074074</v>
      </c>
      <c r="DT517">
        <v>171.490814814815</v>
      </c>
      <c r="DU517">
        <v>146.738888888889</v>
      </c>
      <c r="DV517">
        <v>0.48414937037037</v>
      </c>
      <c r="DW517">
        <v>143.104</v>
      </c>
      <c r="DX517">
        <v>24.7725925925926</v>
      </c>
      <c r="DY517">
        <v>2.28216962962963</v>
      </c>
      <c r="DZ517">
        <v>2.23842296296296</v>
      </c>
      <c r="EA517">
        <v>19.5511074074074</v>
      </c>
      <c r="EB517">
        <v>19.2399888888889</v>
      </c>
      <c r="EC517">
        <v>2000.01777777778</v>
      </c>
      <c r="ED517">
        <v>0.980000333333333</v>
      </c>
      <c r="EE517">
        <v>0.0199996222222222</v>
      </c>
      <c r="EF517">
        <v>0</v>
      </c>
      <c r="EG517">
        <v>140.44137037037</v>
      </c>
      <c r="EH517">
        <v>5.00063</v>
      </c>
      <c r="EI517">
        <v>2933.24333333333</v>
      </c>
      <c r="EJ517">
        <v>17257.0296296296</v>
      </c>
      <c r="EK517">
        <v>38.625</v>
      </c>
      <c r="EL517">
        <v>38.812</v>
      </c>
      <c r="EM517">
        <v>38.187</v>
      </c>
      <c r="EN517">
        <v>38.1433703703704</v>
      </c>
      <c r="EO517">
        <v>39.664037037037</v>
      </c>
      <c r="EP517">
        <v>1955.11740740741</v>
      </c>
      <c r="EQ517">
        <v>39.9003703703704</v>
      </c>
      <c r="ER517">
        <v>0</v>
      </c>
      <c r="ES517">
        <v>1659030504.7</v>
      </c>
      <c r="ET517">
        <v>0</v>
      </c>
      <c r="EU517">
        <v>140.4134</v>
      </c>
      <c r="EV517">
        <v>-4.14053844858477</v>
      </c>
      <c r="EW517">
        <v>-68.7100000173645</v>
      </c>
      <c r="EX517">
        <v>2932.8056</v>
      </c>
      <c r="EY517">
        <v>15</v>
      </c>
      <c r="EZ517">
        <v>0</v>
      </c>
      <c r="FA517" t="s">
        <v>420</v>
      </c>
      <c r="FB517">
        <v>1657551626.5</v>
      </c>
      <c r="FC517">
        <v>1657551629</v>
      </c>
      <c r="FD517">
        <v>0</v>
      </c>
      <c r="FE517">
        <v>0.403</v>
      </c>
      <c r="FF517">
        <v>0.009</v>
      </c>
      <c r="FG517">
        <v>9.41</v>
      </c>
      <c r="FH517">
        <v>0.087</v>
      </c>
      <c r="FI517">
        <v>417</v>
      </c>
      <c r="FJ517">
        <v>17</v>
      </c>
      <c r="FK517">
        <v>1.61</v>
      </c>
      <c r="FL517">
        <v>0.59</v>
      </c>
      <c r="FM517">
        <v>23.8889075</v>
      </c>
      <c r="FN517">
        <v>2.65672908067541</v>
      </c>
      <c r="FO517">
        <v>0.397809605456869</v>
      </c>
      <c r="FP517">
        <v>0</v>
      </c>
      <c r="FQ517">
        <v>140.620294117647</v>
      </c>
      <c r="FR517">
        <v>-3.70111535144999</v>
      </c>
      <c r="FS517">
        <v>0.405930922072722</v>
      </c>
      <c r="FT517">
        <v>0</v>
      </c>
      <c r="FU517">
        <v>0.48479045</v>
      </c>
      <c r="FV517">
        <v>-0.0189767504690448</v>
      </c>
      <c r="FW517">
        <v>0.00351063742039818</v>
      </c>
      <c r="FX517">
        <v>1</v>
      </c>
      <c r="FY517">
        <v>1</v>
      </c>
      <c r="FZ517">
        <v>3</v>
      </c>
      <c r="GA517" t="s">
        <v>421</v>
      </c>
      <c r="GB517">
        <v>2.97269</v>
      </c>
      <c r="GC517">
        <v>2.70079</v>
      </c>
      <c r="GD517">
        <v>0.0352549</v>
      </c>
      <c r="GE517">
        <v>0.0307694</v>
      </c>
      <c r="GF517">
        <v>0.106708</v>
      </c>
      <c r="GG517">
        <v>0.106419</v>
      </c>
      <c r="GH517">
        <v>37548.6</v>
      </c>
      <c r="GI517">
        <v>41244</v>
      </c>
      <c r="GJ517">
        <v>35272.3</v>
      </c>
      <c r="GK517">
        <v>38594.5</v>
      </c>
      <c r="GL517">
        <v>44671.9</v>
      </c>
      <c r="GM517">
        <v>49806.7</v>
      </c>
      <c r="GN517">
        <v>55140.7</v>
      </c>
      <c r="GO517">
        <v>61905.2</v>
      </c>
      <c r="GP517">
        <v>1.9804</v>
      </c>
      <c r="GQ517">
        <v>1.8542</v>
      </c>
      <c r="GR517">
        <v>0.121295</v>
      </c>
      <c r="GS517">
        <v>0</v>
      </c>
      <c r="GT517">
        <v>25.886</v>
      </c>
      <c r="GU517">
        <v>999.9</v>
      </c>
      <c r="GV517">
        <v>58.558</v>
      </c>
      <c r="GW517">
        <v>29.265</v>
      </c>
      <c r="GX517">
        <v>26.4648</v>
      </c>
      <c r="GY517">
        <v>55.8355</v>
      </c>
      <c r="GZ517">
        <v>42.4399</v>
      </c>
      <c r="HA517">
        <v>1</v>
      </c>
      <c r="HB517">
        <v>-0.024187</v>
      </c>
      <c r="HC517">
        <v>0.262789</v>
      </c>
      <c r="HD517">
        <v>20.1137</v>
      </c>
      <c r="HE517">
        <v>5.19812</v>
      </c>
      <c r="HF517">
        <v>12.0076</v>
      </c>
      <c r="HG517">
        <v>4.976</v>
      </c>
      <c r="HH517">
        <v>3.294</v>
      </c>
      <c r="HI517">
        <v>9999</v>
      </c>
      <c r="HJ517">
        <v>9999</v>
      </c>
      <c r="HK517">
        <v>9999</v>
      </c>
      <c r="HL517">
        <v>629.5</v>
      </c>
      <c r="HM517">
        <v>1.86319</v>
      </c>
      <c r="HN517">
        <v>1.86801</v>
      </c>
      <c r="HO517">
        <v>1.86783</v>
      </c>
      <c r="HP517">
        <v>1.86905</v>
      </c>
      <c r="HQ517">
        <v>1.86981</v>
      </c>
      <c r="HR517">
        <v>1.8659</v>
      </c>
      <c r="HS517">
        <v>1.86691</v>
      </c>
      <c r="HT517">
        <v>1.86829</v>
      </c>
      <c r="HU517">
        <v>5</v>
      </c>
      <c r="HV517">
        <v>0</v>
      </c>
      <c r="HW517">
        <v>0</v>
      </c>
      <c r="HX517">
        <v>0</v>
      </c>
      <c r="HY517" t="s">
        <v>422</v>
      </c>
      <c r="HZ517" t="s">
        <v>423</v>
      </c>
      <c r="IA517" t="s">
        <v>424</v>
      </c>
      <c r="IB517" t="s">
        <v>424</v>
      </c>
      <c r="IC517" t="s">
        <v>424</v>
      </c>
      <c r="ID517" t="s">
        <v>424</v>
      </c>
      <c r="IE517">
        <v>0</v>
      </c>
      <c r="IF517">
        <v>100</v>
      </c>
      <c r="IG517">
        <v>100</v>
      </c>
      <c r="IH517">
        <v>4.856</v>
      </c>
      <c r="II517">
        <v>0.5265</v>
      </c>
      <c r="IJ517">
        <v>4.02706509432224</v>
      </c>
      <c r="IK517">
        <v>0.00601174518973114</v>
      </c>
      <c r="IL517">
        <v>2.77886958061485e-07</v>
      </c>
      <c r="IM517">
        <v>-3.54636231360687e-10</v>
      </c>
      <c r="IN517">
        <v>-0.0404303883988718</v>
      </c>
      <c r="IO517">
        <v>-0.0177815531441476</v>
      </c>
      <c r="IP517">
        <v>0.00205572605671414</v>
      </c>
      <c r="IQ517">
        <v>-1.65519735432211e-05</v>
      </c>
      <c r="IR517">
        <v>-4</v>
      </c>
      <c r="IS517">
        <v>1848</v>
      </c>
      <c r="IT517">
        <v>1</v>
      </c>
      <c r="IU517">
        <v>25</v>
      </c>
      <c r="IV517">
        <v>24648</v>
      </c>
      <c r="IW517">
        <v>24647.9</v>
      </c>
      <c r="IX517">
        <v>0.388184</v>
      </c>
      <c r="IY517">
        <v>2.63794</v>
      </c>
      <c r="IZ517">
        <v>1.54785</v>
      </c>
      <c r="JA517">
        <v>2.30591</v>
      </c>
      <c r="JB517">
        <v>1.34644</v>
      </c>
      <c r="JC517">
        <v>2.43652</v>
      </c>
      <c r="JD517">
        <v>33.6479</v>
      </c>
      <c r="JE517">
        <v>24.2188</v>
      </c>
      <c r="JF517">
        <v>18</v>
      </c>
      <c r="JG517">
        <v>498.986</v>
      </c>
      <c r="JH517">
        <v>416.837</v>
      </c>
      <c r="JI517">
        <v>24.9994</v>
      </c>
      <c r="JJ517">
        <v>26.8838</v>
      </c>
      <c r="JK517">
        <v>30.0001</v>
      </c>
      <c r="JL517">
        <v>26.8123</v>
      </c>
      <c r="JM517">
        <v>26.7541</v>
      </c>
      <c r="JN517">
        <v>7.76417</v>
      </c>
      <c r="JO517">
        <v>14.3708</v>
      </c>
      <c r="JP517">
        <v>100</v>
      </c>
      <c r="JQ517">
        <v>25</v>
      </c>
      <c r="JR517">
        <v>96.1167</v>
      </c>
      <c r="JS517">
        <v>24.777</v>
      </c>
      <c r="JT517">
        <v>102.285</v>
      </c>
      <c r="JU517">
        <v>103.041</v>
      </c>
    </row>
    <row r="518" spans="1:281">
      <c r="A518">
        <v>502</v>
      </c>
      <c r="B518">
        <v>1659030510.6</v>
      </c>
      <c r="C518">
        <v>6827.5</v>
      </c>
      <c r="D518" t="s">
        <v>1433</v>
      </c>
      <c r="E518" t="s">
        <v>1434</v>
      </c>
      <c r="F518">
        <v>5</v>
      </c>
      <c r="G518" t="s">
        <v>1394</v>
      </c>
      <c r="H518" t="s">
        <v>417</v>
      </c>
      <c r="I518">
        <v>1659030502.81429</v>
      </c>
      <c r="J518">
        <f>(K518)/1000</f>
        <v>0</v>
      </c>
      <c r="K518">
        <f>IF(CZ518, AN518, AH518)</f>
        <v>0</v>
      </c>
      <c r="L518">
        <f>IF(CZ518, AI518, AG518)</f>
        <v>0</v>
      </c>
      <c r="M518">
        <f>DB518 - IF(AU518&gt;1, L518*CV518*100.0/(AW518*DP518), 0)</f>
        <v>0</v>
      </c>
      <c r="N518">
        <f>((T518-J518/2)*M518-L518)/(T518+J518/2)</f>
        <v>0</v>
      </c>
      <c r="O518">
        <f>N518*(DI518+DJ518)/1000.0</f>
        <v>0</v>
      </c>
      <c r="P518">
        <f>(DB518 - IF(AU518&gt;1, L518*CV518*100.0/(AW518*DP518), 0))*(DI518+DJ518)/1000.0</f>
        <v>0</v>
      </c>
      <c r="Q518">
        <f>2.0/((1/S518-1/R518)+SIGN(S518)*SQRT((1/S518-1/R518)*(1/S518-1/R518) + 4*CW518/((CW518+1)*(CW518+1))*(2*1/S518*1/R518-1/R518*1/R518)))</f>
        <v>0</v>
      </c>
      <c r="R518">
        <f>IF(LEFT(CX518,1)&lt;&gt;"0",IF(LEFT(CX518,1)="1",3.0,CY518),$D$5+$E$5*(DP518*DI518/($K$5*1000))+$F$5*(DP518*DI518/($K$5*1000))*MAX(MIN(CV518,$J$5),$I$5)*MAX(MIN(CV518,$J$5),$I$5)+$G$5*MAX(MIN(CV518,$J$5),$I$5)*(DP518*DI518/($K$5*1000))+$H$5*(DP518*DI518/($K$5*1000))*(DP518*DI518/($K$5*1000)))</f>
        <v>0</v>
      </c>
      <c r="S518">
        <f>J518*(1000-(1000*0.61365*exp(17.502*W518/(240.97+W518))/(DI518+DJ518)+DD518)/2)/(1000*0.61365*exp(17.502*W518/(240.97+W518))/(DI518+DJ518)-DD518)</f>
        <v>0</v>
      </c>
      <c r="T518">
        <f>1/((CW518+1)/(Q518/1.6)+1/(R518/1.37)) + CW518/((CW518+1)/(Q518/1.6) + CW518/(R518/1.37))</f>
        <v>0</v>
      </c>
      <c r="U518">
        <f>(CR518*CU518)</f>
        <v>0</v>
      </c>
      <c r="V518">
        <f>(DK518+(U518+2*0.95*5.67E-8*(((DK518+$B$7)+273)^4-(DK518+273)^4)-44100*J518)/(1.84*29.3*R518+8*0.95*5.67E-8*(DK518+273)^3))</f>
        <v>0</v>
      </c>
      <c r="W518">
        <f>($C$7*DL518+$D$7*DM518+$E$7*V518)</f>
        <v>0</v>
      </c>
      <c r="X518">
        <f>0.61365*exp(17.502*W518/(240.97+W518))</f>
        <v>0</v>
      </c>
      <c r="Y518">
        <f>(Z518/AA518*100)</f>
        <v>0</v>
      </c>
      <c r="Z518">
        <f>DD518*(DI518+DJ518)/1000</f>
        <v>0</v>
      </c>
      <c r="AA518">
        <f>0.61365*exp(17.502*DK518/(240.97+DK518))</f>
        <v>0</v>
      </c>
      <c r="AB518">
        <f>(X518-DD518*(DI518+DJ518)/1000)</f>
        <v>0</v>
      </c>
      <c r="AC518">
        <f>(-J518*44100)</f>
        <v>0</v>
      </c>
      <c r="AD518">
        <f>2*29.3*R518*0.92*(DK518-W518)</f>
        <v>0</v>
      </c>
      <c r="AE518">
        <f>2*0.95*5.67E-8*(((DK518+$B$7)+273)^4-(W518+273)^4)</f>
        <v>0</v>
      </c>
      <c r="AF518">
        <f>U518+AE518+AC518+AD518</f>
        <v>0</v>
      </c>
      <c r="AG518">
        <f>DH518*AU518*(DC518-DB518*(1000-AU518*DE518)/(1000-AU518*DD518))/(100*CV518)</f>
        <v>0</v>
      </c>
      <c r="AH518">
        <f>1000*DH518*AU518*(DD518-DE518)/(100*CV518*(1000-AU518*DD518))</f>
        <v>0</v>
      </c>
      <c r="AI518">
        <f>(AJ518 - AK518 - DI518*1E3/(8.314*(DK518+273.15)) * AM518/DH518 * AL518) * DH518/(100*CV518) * (1000 - DE518)/1000</f>
        <v>0</v>
      </c>
      <c r="AJ518">
        <v>113.378294292615</v>
      </c>
      <c r="AK518">
        <v>130.408036363636</v>
      </c>
      <c r="AL518">
        <v>-3.40955789878053</v>
      </c>
      <c r="AM518">
        <v>66.0504921813524</v>
      </c>
      <c r="AN518">
        <f>(AP518 - AO518 + DI518*1E3/(8.314*(DK518+273.15)) * AR518/DH518 * AQ518) * DH518/(100*CV518) * 1000/(1000 - AP518)</f>
        <v>0</v>
      </c>
      <c r="AO518">
        <v>24.7659768796104</v>
      </c>
      <c r="AP518">
        <v>25.2490496503497</v>
      </c>
      <c r="AQ518">
        <v>-3.50890725434817e-05</v>
      </c>
      <c r="AR518">
        <v>92.47</v>
      </c>
      <c r="AS518">
        <v>0</v>
      </c>
      <c r="AT518">
        <v>0</v>
      </c>
      <c r="AU518">
        <f>IF(AS518*$H$13&gt;=AW518,1.0,(AW518/(AW518-AS518*$H$13)))</f>
        <v>0</v>
      </c>
      <c r="AV518">
        <f>(AU518-1)*100</f>
        <v>0</v>
      </c>
      <c r="AW518">
        <f>MAX(0,($B$13+$C$13*DP518)/(1+$D$13*DP518)*DI518/(DK518+273)*$E$13)</f>
        <v>0</v>
      </c>
      <c r="AX518" t="s">
        <v>418</v>
      </c>
      <c r="AY518" t="s">
        <v>418</v>
      </c>
      <c r="AZ518">
        <v>0</v>
      </c>
      <c r="BA518">
        <v>0</v>
      </c>
      <c r="BB518">
        <f>1-AZ518/BA518</f>
        <v>0</v>
      </c>
      <c r="BC518">
        <v>0</v>
      </c>
      <c r="BD518" t="s">
        <v>418</v>
      </c>
      <c r="BE518" t="s">
        <v>418</v>
      </c>
      <c r="BF518">
        <v>0</v>
      </c>
      <c r="BG518">
        <v>0</v>
      </c>
      <c r="BH518">
        <f>1-BF518/BG518</f>
        <v>0</v>
      </c>
      <c r="BI518">
        <v>0.5</v>
      </c>
      <c r="BJ518">
        <f>CS518</f>
        <v>0</v>
      </c>
      <c r="BK518">
        <f>L518</f>
        <v>0</v>
      </c>
      <c r="BL518">
        <f>BH518*BI518*BJ518</f>
        <v>0</v>
      </c>
      <c r="BM518">
        <f>(BK518-BC518)/BJ518</f>
        <v>0</v>
      </c>
      <c r="BN518">
        <f>(BA518-BG518)/BG518</f>
        <v>0</v>
      </c>
      <c r="BO518">
        <f>AZ518/(BB518+AZ518/BG518)</f>
        <v>0</v>
      </c>
      <c r="BP518" t="s">
        <v>418</v>
      </c>
      <c r="BQ518">
        <v>0</v>
      </c>
      <c r="BR518">
        <f>IF(BQ518&lt;&gt;0, BQ518, BO518)</f>
        <v>0</v>
      </c>
      <c r="BS518">
        <f>1-BR518/BG518</f>
        <v>0</v>
      </c>
      <c r="BT518">
        <f>(BG518-BF518)/(BG518-BR518)</f>
        <v>0</v>
      </c>
      <c r="BU518">
        <f>(BA518-BG518)/(BA518-BR518)</f>
        <v>0</v>
      </c>
      <c r="BV518">
        <f>(BG518-BF518)/(BG518-AZ518)</f>
        <v>0</v>
      </c>
      <c r="BW518">
        <f>(BA518-BG518)/(BA518-AZ518)</f>
        <v>0</v>
      </c>
      <c r="BX518">
        <f>(BT518*BR518/BF518)</f>
        <v>0</v>
      </c>
      <c r="BY518">
        <f>(1-BX518)</f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f>$B$11*DQ518+$C$11*DR518+$F$11*EC518*(1-EF518)</f>
        <v>0</v>
      </c>
      <c r="CS518">
        <f>CR518*CT518</f>
        <v>0</v>
      </c>
      <c r="CT518">
        <f>($B$11*$D$9+$C$11*$D$9+$F$11*((EP518+EH518)/MAX(EP518+EH518+EQ518, 0.1)*$I$9+EQ518/MAX(EP518+EH518+EQ518, 0.1)*$J$9))/($B$11+$C$11+$F$11)</f>
        <v>0</v>
      </c>
      <c r="CU518">
        <f>($B$11*$K$9+$C$11*$K$9+$F$11*((EP518+EH518)/MAX(EP518+EH518+EQ518, 0.1)*$P$9+EQ518/MAX(EP518+EH518+EQ518, 0.1)*$Q$9))/($B$11+$C$11+$F$11)</f>
        <v>0</v>
      </c>
      <c r="CV518">
        <v>6</v>
      </c>
      <c r="CW518">
        <v>0.5</v>
      </c>
      <c r="CX518" t="s">
        <v>419</v>
      </c>
      <c r="CY518">
        <v>2</v>
      </c>
      <c r="CZ518" t="b">
        <v>1</v>
      </c>
      <c r="DA518">
        <v>1659030502.81429</v>
      </c>
      <c r="DB518">
        <v>151.431392857143</v>
      </c>
      <c r="DC518">
        <v>127.34775</v>
      </c>
      <c r="DD518">
        <v>25.2534392857143</v>
      </c>
      <c r="DE518">
        <v>24.7702571428571</v>
      </c>
      <c r="DF518">
        <v>146.518535714286</v>
      </c>
      <c r="DG518">
        <v>24.7268821428571</v>
      </c>
      <c r="DH518">
        <v>500.064785714286</v>
      </c>
      <c r="DI518">
        <v>90.3591964285714</v>
      </c>
      <c r="DJ518">
        <v>0.0465541321428571</v>
      </c>
      <c r="DK518">
        <v>27.5296178571429</v>
      </c>
      <c r="DL518">
        <v>27.8902464285714</v>
      </c>
      <c r="DM518">
        <v>999.9</v>
      </c>
      <c r="DN518">
        <v>0</v>
      </c>
      <c r="DO518">
        <v>0</v>
      </c>
      <c r="DP518">
        <v>10002.3214285714</v>
      </c>
      <c r="DQ518">
        <v>0</v>
      </c>
      <c r="DR518">
        <v>16.7659571428571</v>
      </c>
      <c r="DS518">
        <v>24.0836285714286</v>
      </c>
      <c r="DT518">
        <v>155.354642857143</v>
      </c>
      <c r="DU518">
        <v>130.582178571429</v>
      </c>
      <c r="DV518">
        <v>0.483181178571429</v>
      </c>
      <c r="DW518">
        <v>127.34775</v>
      </c>
      <c r="DX518">
        <v>24.7702571428571</v>
      </c>
      <c r="DY518">
        <v>2.28188035714286</v>
      </c>
      <c r="DZ518">
        <v>2.23822071428571</v>
      </c>
      <c r="EA518">
        <v>19.5490642857143</v>
      </c>
      <c r="EB518">
        <v>19.2385428571429</v>
      </c>
      <c r="EC518">
        <v>2000.00821428571</v>
      </c>
      <c r="ED518">
        <v>0.980000107142857</v>
      </c>
      <c r="EE518">
        <v>0.0199998785714286</v>
      </c>
      <c r="EF518">
        <v>0</v>
      </c>
      <c r="EG518">
        <v>140.183321428571</v>
      </c>
      <c r="EH518">
        <v>5.00063</v>
      </c>
      <c r="EI518">
        <v>2928.06857142857</v>
      </c>
      <c r="EJ518">
        <v>17256.9464285714</v>
      </c>
      <c r="EK518">
        <v>38.625</v>
      </c>
      <c r="EL518">
        <v>38.812</v>
      </c>
      <c r="EM518">
        <v>38.187</v>
      </c>
      <c r="EN518">
        <v>38.1360714285714</v>
      </c>
      <c r="EO518">
        <v>39.6582142857143</v>
      </c>
      <c r="EP518">
        <v>1955.10785714286</v>
      </c>
      <c r="EQ518">
        <v>39.9003571428571</v>
      </c>
      <c r="ER518">
        <v>0</v>
      </c>
      <c r="ES518">
        <v>1659030509.5</v>
      </c>
      <c r="ET518">
        <v>0</v>
      </c>
      <c r="EU518">
        <v>140.14448</v>
      </c>
      <c r="EV518">
        <v>-3.07407690454767</v>
      </c>
      <c r="EW518">
        <v>-62.7661537669772</v>
      </c>
      <c r="EX518">
        <v>2927.562</v>
      </c>
      <c r="EY518">
        <v>15</v>
      </c>
      <c r="EZ518">
        <v>0</v>
      </c>
      <c r="FA518" t="s">
        <v>420</v>
      </c>
      <c r="FB518">
        <v>1657551626.5</v>
      </c>
      <c r="FC518">
        <v>1657551629</v>
      </c>
      <c r="FD518">
        <v>0</v>
      </c>
      <c r="FE518">
        <v>0.403</v>
      </c>
      <c r="FF518">
        <v>0.009</v>
      </c>
      <c r="FG518">
        <v>9.41</v>
      </c>
      <c r="FH518">
        <v>0.087</v>
      </c>
      <c r="FI518">
        <v>417</v>
      </c>
      <c r="FJ518">
        <v>17</v>
      </c>
      <c r="FK518">
        <v>1.61</v>
      </c>
      <c r="FL518">
        <v>0.59</v>
      </c>
      <c r="FM518">
        <v>24.0514325</v>
      </c>
      <c r="FN518">
        <v>0.448350844277669</v>
      </c>
      <c r="FO518">
        <v>0.13270632311141</v>
      </c>
      <c r="FP518">
        <v>1</v>
      </c>
      <c r="FQ518">
        <v>140.365882352941</v>
      </c>
      <c r="FR518">
        <v>-3.57069517892404</v>
      </c>
      <c r="FS518">
        <v>0.410764550041667</v>
      </c>
      <c r="FT518">
        <v>0</v>
      </c>
      <c r="FU518">
        <v>0.4843596</v>
      </c>
      <c r="FV518">
        <v>-0.0134266941838645</v>
      </c>
      <c r="FW518">
        <v>0.00374793655762741</v>
      </c>
      <c r="FX518">
        <v>1</v>
      </c>
      <c r="FY518">
        <v>2</v>
      </c>
      <c r="FZ518">
        <v>3</v>
      </c>
      <c r="GA518" t="s">
        <v>474</v>
      </c>
      <c r="GB518">
        <v>2.9727</v>
      </c>
      <c r="GC518">
        <v>2.70086</v>
      </c>
      <c r="GD518">
        <v>0.0312649</v>
      </c>
      <c r="GE518">
        <v>0.0265476</v>
      </c>
      <c r="GF518">
        <v>0.106692</v>
      </c>
      <c r="GG518">
        <v>0.106411</v>
      </c>
      <c r="GH518">
        <v>37703.4</v>
      </c>
      <c r="GI518">
        <v>41423.4</v>
      </c>
      <c r="GJ518">
        <v>35271.9</v>
      </c>
      <c r="GK518">
        <v>38594.4</v>
      </c>
      <c r="GL518">
        <v>44672.5</v>
      </c>
      <c r="GM518">
        <v>49806.7</v>
      </c>
      <c r="GN518">
        <v>55140.6</v>
      </c>
      <c r="GO518">
        <v>61904.8</v>
      </c>
      <c r="GP518">
        <v>1.9808</v>
      </c>
      <c r="GQ518">
        <v>1.8536</v>
      </c>
      <c r="GR518">
        <v>0.121891</v>
      </c>
      <c r="GS518">
        <v>0</v>
      </c>
      <c r="GT518">
        <v>25.8817</v>
      </c>
      <c r="GU518">
        <v>999.9</v>
      </c>
      <c r="GV518">
        <v>58.558</v>
      </c>
      <c r="GW518">
        <v>29.265</v>
      </c>
      <c r="GX518">
        <v>26.4652</v>
      </c>
      <c r="GY518">
        <v>56.2655</v>
      </c>
      <c r="GZ518">
        <v>42.5681</v>
      </c>
      <c r="HA518">
        <v>1</v>
      </c>
      <c r="HB518">
        <v>-0.0242683</v>
      </c>
      <c r="HC518">
        <v>0.260784</v>
      </c>
      <c r="HD518">
        <v>20.1141</v>
      </c>
      <c r="HE518">
        <v>5.19812</v>
      </c>
      <c r="HF518">
        <v>12.0052</v>
      </c>
      <c r="HG518">
        <v>4.9756</v>
      </c>
      <c r="HH518">
        <v>3.2938</v>
      </c>
      <c r="HI518">
        <v>9999</v>
      </c>
      <c r="HJ518">
        <v>9999</v>
      </c>
      <c r="HK518">
        <v>9999</v>
      </c>
      <c r="HL518">
        <v>629.5</v>
      </c>
      <c r="HM518">
        <v>1.86316</v>
      </c>
      <c r="HN518">
        <v>1.86804</v>
      </c>
      <c r="HO518">
        <v>1.86783</v>
      </c>
      <c r="HP518">
        <v>1.86905</v>
      </c>
      <c r="HQ518">
        <v>1.86981</v>
      </c>
      <c r="HR518">
        <v>1.86584</v>
      </c>
      <c r="HS518">
        <v>1.86691</v>
      </c>
      <c r="HT518">
        <v>1.86829</v>
      </c>
      <c r="HU518">
        <v>5</v>
      </c>
      <c r="HV518">
        <v>0</v>
      </c>
      <c r="HW518">
        <v>0</v>
      </c>
      <c r="HX518">
        <v>0</v>
      </c>
      <c r="HY518" t="s">
        <v>422</v>
      </c>
      <c r="HZ518" t="s">
        <v>423</v>
      </c>
      <c r="IA518" t="s">
        <v>424</v>
      </c>
      <c r="IB518" t="s">
        <v>424</v>
      </c>
      <c r="IC518" t="s">
        <v>424</v>
      </c>
      <c r="ID518" t="s">
        <v>424</v>
      </c>
      <c r="IE518">
        <v>0</v>
      </c>
      <c r="IF518">
        <v>100</v>
      </c>
      <c r="IG518">
        <v>100</v>
      </c>
      <c r="IH518">
        <v>4.756</v>
      </c>
      <c r="II518">
        <v>0.5262</v>
      </c>
      <c r="IJ518">
        <v>4.02706509432224</v>
      </c>
      <c r="IK518">
        <v>0.00601174518973114</v>
      </c>
      <c r="IL518">
        <v>2.77886958061485e-07</v>
      </c>
      <c r="IM518">
        <v>-3.54636231360687e-10</v>
      </c>
      <c r="IN518">
        <v>-0.0404303883988718</v>
      </c>
      <c r="IO518">
        <v>-0.0177815531441476</v>
      </c>
      <c r="IP518">
        <v>0.00205572605671414</v>
      </c>
      <c r="IQ518">
        <v>-1.65519735432211e-05</v>
      </c>
      <c r="IR518">
        <v>-4</v>
      </c>
      <c r="IS518">
        <v>1848</v>
      </c>
      <c r="IT518">
        <v>1</v>
      </c>
      <c r="IU518">
        <v>25</v>
      </c>
      <c r="IV518">
        <v>24648.1</v>
      </c>
      <c r="IW518">
        <v>24648</v>
      </c>
      <c r="IX518">
        <v>0.350342</v>
      </c>
      <c r="IY518">
        <v>2.65991</v>
      </c>
      <c r="IZ518">
        <v>1.54785</v>
      </c>
      <c r="JA518">
        <v>2.30591</v>
      </c>
      <c r="JB518">
        <v>1.34644</v>
      </c>
      <c r="JC518">
        <v>2.36206</v>
      </c>
      <c r="JD518">
        <v>33.6479</v>
      </c>
      <c r="JE518">
        <v>24.2101</v>
      </c>
      <c r="JF518">
        <v>18</v>
      </c>
      <c r="JG518">
        <v>499.249</v>
      </c>
      <c r="JH518">
        <v>416.495</v>
      </c>
      <c r="JI518">
        <v>24.9996</v>
      </c>
      <c r="JJ518">
        <v>26.8861</v>
      </c>
      <c r="JK518">
        <v>30.0001</v>
      </c>
      <c r="JL518">
        <v>26.8123</v>
      </c>
      <c r="JM518">
        <v>26.7541</v>
      </c>
      <c r="JN518">
        <v>6.98661</v>
      </c>
      <c r="JO518">
        <v>14.3708</v>
      </c>
      <c r="JP518">
        <v>100</v>
      </c>
      <c r="JQ518">
        <v>25</v>
      </c>
      <c r="JR518">
        <v>82.6834</v>
      </c>
      <c r="JS518">
        <v>24.777</v>
      </c>
      <c r="JT518">
        <v>102.284</v>
      </c>
      <c r="JU518">
        <v>103.041</v>
      </c>
    </row>
    <row r="519" spans="1:281">
      <c r="A519">
        <v>503</v>
      </c>
      <c r="B519">
        <v>1659030515.6</v>
      </c>
      <c r="C519">
        <v>6832.5</v>
      </c>
      <c r="D519" t="s">
        <v>1435</v>
      </c>
      <c r="E519" t="s">
        <v>1436</v>
      </c>
      <c r="F519">
        <v>5</v>
      </c>
      <c r="G519" t="s">
        <v>1394</v>
      </c>
      <c r="H519" t="s">
        <v>417</v>
      </c>
      <c r="I519">
        <v>1659030508.1</v>
      </c>
      <c r="J519">
        <f>(K519)/1000</f>
        <v>0</v>
      </c>
      <c r="K519">
        <f>IF(CZ519, AN519, AH519)</f>
        <v>0</v>
      </c>
      <c r="L519">
        <f>IF(CZ519, AI519, AG519)</f>
        <v>0</v>
      </c>
      <c r="M519">
        <f>DB519 - IF(AU519&gt;1, L519*CV519*100.0/(AW519*DP519), 0)</f>
        <v>0</v>
      </c>
      <c r="N519">
        <f>((T519-J519/2)*M519-L519)/(T519+J519/2)</f>
        <v>0</v>
      </c>
      <c r="O519">
        <f>N519*(DI519+DJ519)/1000.0</f>
        <v>0</v>
      </c>
      <c r="P519">
        <f>(DB519 - IF(AU519&gt;1, L519*CV519*100.0/(AW519*DP519), 0))*(DI519+DJ519)/1000.0</f>
        <v>0</v>
      </c>
      <c r="Q519">
        <f>2.0/((1/S519-1/R519)+SIGN(S519)*SQRT((1/S519-1/R519)*(1/S519-1/R519) + 4*CW519/((CW519+1)*(CW519+1))*(2*1/S519*1/R519-1/R519*1/R519)))</f>
        <v>0</v>
      </c>
      <c r="R519">
        <f>IF(LEFT(CX519,1)&lt;&gt;"0",IF(LEFT(CX519,1)="1",3.0,CY519),$D$5+$E$5*(DP519*DI519/($K$5*1000))+$F$5*(DP519*DI519/($K$5*1000))*MAX(MIN(CV519,$J$5),$I$5)*MAX(MIN(CV519,$J$5),$I$5)+$G$5*MAX(MIN(CV519,$J$5),$I$5)*(DP519*DI519/($K$5*1000))+$H$5*(DP519*DI519/($K$5*1000))*(DP519*DI519/($K$5*1000)))</f>
        <v>0</v>
      </c>
      <c r="S519">
        <f>J519*(1000-(1000*0.61365*exp(17.502*W519/(240.97+W519))/(DI519+DJ519)+DD519)/2)/(1000*0.61365*exp(17.502*W519/(240.97+W519))/(DI519+DJ519)-DD519)</f>
        <v>0</v>
      </c>
      <c r="T519">
        <f>1/((CW519+1)/(Q519/1.6)+1/(R519/1.37)) + CW519/((CW519+1)/(Q519/1.6) + CW519/(R519/1.37))</f>
        <v>0</v>
      </c>
      <c r="U519">
        <f>(CR519*CU519)</f>
        <v>0</v>
      </c>
      <c r="V519">
        <f>(DK519+(U519+2*0.95*5.67E-8*(((DK519+$B$7)+273)^4-(DK519+273)^4)-44100*J519)/(1.84*29.3*R519+8*0.95*5.67E-8*(DK519+273)^3))</f>
        <v>0</v>
      </c>
      <c r="W519">
        <f>($C$7*DL519+$D$7*DM519+$E$7*V519)</f>
        <v>0</v>
      </c>
      <c r="X519">
        <f>0.61365*exp(17.502*W519/(240.97+W519))</f>
        <v>0</v>
      </c>
      <c r="Y519">
        <f>(Z519/AA519*100)</f>
        <v>0</v>
      </c>
      <c r="Z519">
        <f>DD519*(DI519+DJ519)/1000</f>
        <v>0</v>
      </c>
      <c r="AA519">
        <f>0.61365*exp(17.502*DK519/(240.97+DK519))</f>
        <v>0</v>
      </c>
      <c r="AB519">
        <f>(X519-DD519*(DI519+DJ519)/1000)</f>
        <v>0</v>
      </c>
      <c r="AC519">
        <f>(-J519*44100)</f>
        <v>0</v>
      </c>
      <c r="AD519">
        <f>2*29.3*R519*0.92*(DK519-W519)</f>
        <v>0</v>
      </c>
      <c r="AE519">
        <f>2*0.95*5.67E-8*(((DK519+$B$7)+273)^4-(W519+273)^4)</f>
        <v>0</v>
      </c>
      <c r="AF519">
        <f>U519+AE519+AC519+AD519</f>
        <v>0</v>
      </c>
      <c r="AG519">
        <f>DH519*AU519*(DC519-DB519*(1000-AU519*DE519)/(1000-AU519*DD519))/(100*CV519)</f>
        <v>0</v>
      </c>
      <c r="AH519">
        <f>1000*DH519*AU519*(DD519-DE519)/(100*CV519*(1000-AU519*DD519))</f>
        <v>0</v>
      </c>
      <c r="AI519">
        <f>(AJ519 - AK519 - DI519*1E3/(8.314*(DK519+273.15)) * AM519/DH519 * AL519) * DH519/(100*CV519) * (1000 - DE519)/1000</f>
        <v>0</v>
      </c>
      <c r="AJ519">
        <v>96.2473615926647</v>
      </c>
      <c r="AK519">
        <v>113.351363636364</v>
      </c>
      <c r="AL519">
        <v>-3.40088181930689</v>
      </c>
      <c r="AM519">
        <v>66.0504921813524</v>
      </c>
      <c r="AN519">
        <f>(AP519 - AO519 + DI519*1E3/(8.314*(DK519+273.15)) * AR519/DH519 * AQ519) * DH519/(100*CV519) * 1000/(1000 - AP519)</f>
        <v>0</v>
      </c>
      <c r="AO519">
        <v>24.7628946035065</v>
      </c>
      <c r="AP519">
        <v>25.2493916083916</v>
      </c>
      <c r="AQ519">
        <v>-5.79694757796308e-06</v>
      </c>
      <c r="AR519">
        <v>92.47</v>
      </c>
      <c r="AS519">
        <v>0</v>
      </c>
      <c r="AT519">
        <v>0</v>
      </c>
      <c r="AU519">
        <f>IF(AS519*$H$13&gt;=AW519,1.0,(AW519/(AW519-AS519*$H$13)))</f>
        <v>0</v>
      </c>
      <c r="AV519">
        <f>(AU519-1)*100</f>
        <v>0</v>
      </c>
      <c r="AW519">
        <f>MAX(0,($B$13+$C$13*DP519)/(1+$D$13*DP519)*DI519/(DK519+273)*$E$13)</f>
        <v>0</v>
      </c>
      <c r="AX519" t="s">
        <v>418</v>
      </c>
      <c r="AY519" t="s">
        <v>418</v>
      </c>
      <c r="AZ519">
        <v>0</v>
      </c>
      <c r="BA519">
        <v>0</v>
      </c>
      <c r="BB519">
        <f>1-AZ519/BA519</f>
        <v>0</v>
      </c>
      <c r="BC519">
        <v>0</v>
      </c>
      <c r="BD519" t="s">
        <v>418</v>
      </c>
      <c r="BE519" t="s">
        <v>418</v>
      </c>
      <c r="BF519">
        <v>0</v>
      </c>
      <c r="BG519">
        <v>0</v>
      </c>
      <c r="BH519">
        <f>1-BF519/BG519</f>
        <v>0</v>
      </c>
      <c r="BI519">
        <v>0.5</v>
      </c>
      <c r="BJ519">
        <f>CS519</f>
        <v>0</v>
      </c>
      <c r="BK519">
        <f>L519</f>
        <v>0</v>
      </c>
      <c r="BL519">
        <f>BH519*BI519*BJ519</f>
        <v>0</v>
      </c>
      <c r="BM519">
        <f>(BK519-BC519)/BJ519</f>
        <v>0</v>
      </c>
      <c r="BN519">
        <f>(BA519-BG519)/BG519</f>
        <v>0</v>
      </c>
      <c r="BO519">
        <f>AZ519/(BB519+AZ519/BG519)</f>
        <v>0</v>
      </c>
      <c r="BP519" t="s">
        <v>418</v>
      </c>
      <c r="BQ519">
        <v>0</v>
      </c>
      <c r="BR519">
        <f>IF(BQ519&lt;&gt;0, BQ519, BO519)</f>
        <v>0</v>
      </c>
      <c r="BS519">
        <f>1-BR519/BG519</f>
        <v>0</v>
      </c>
      <c r="BT519">
        <f>(BG519-BF519)/(BG519-BR519)</f>
        <v>0</v>
      </c>
      <c r="BU519">
        <f>(BA519-BG519)/(BA519-BR519)</f>
        <v>0</v>
      </c>
      <c r="BV519">
        <f>(BG519-BF519)/(BG519-AZ519)</f>
        <v>0</v>
      </c>
      <c r="BW519">
        <f>(BA519-BG519)/(BA519-AZ519)</f>
        <v>0</v>
      </c>
      <c r="BX519">
        <f>(BT519*BR519/BF519)</f>
        <v>0</v>
      </c>
      <c r="BY519">
        <f>(1-BX519)</f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f>$B$11*DQ519+$C$11*DR519+$F$11*EC519*(1-EF519)</f>
        <v>0</v>
      </c>
      <c r="CS519">
        <f>CR519*CT519</f>
        <v>0</v>
      </c>
      <c r="CT519">
        <f>($B$11*$D$9+$C$11*$D$9+$F$11*((EP519+EH519)/MAX(EP519+EH519+EQ519, 0.1)*$I$9+EQ519/MAX(EP519+EH519+EQ519, 0.1)*$J$9))/($B$11+$C$11+$F$11)</f>
        <v>0</v>
      </c>
      <c r="CU519">
        <f>($B$11*$K$9+$C$11*$K$9+$F$11*((EP519+EH519)/MAX(EP519+EH519+EQ519, 0.1)*$P$9+EQ519/MAX(EP519+EH519+EQ519, 0.1)*$Q$9))/($B$11+$C$11+$F$11)</f>
        <v>0</v>
      </c>
      <c r="CV519">
        <v>6</v>
      </c>
      <c r="CW519">
        <v>0.5</v>
      </c>
      <c r="CX519" t="s">
        <v>419</v>
      </c>
      <c r="CY519">
        <v>2</v>
      </c>
      <c r="CZ519" t="b">
        <v>1</v>
      </c>
      <c r="DA519">
        <v>1659030508.1</v>
      </c>
      <c r="DB519">
        <v>133.791259259259</v>
      </c>
      <c r="DC519">
        <v>109.74017037037</v>
      </c>
      <c r="DD519">
        <v>25.2508592592593</v>
      </c>
      <c r="DE519">
        <v>24.7669037037037</v>
      </c>
      <c r="DF519">
        <v>128.984814814815</v>
      </c>
      <c r="DG519">
        <v>24.7244296296296</v>
      </c>
      <c r="DH519">
        <v>500.072592592593</v>
      </c>
      <c r="DI519">
        <v>90.3600925925926</v>
      </c>
      <c r="DJ519">
        <v>0.0466175444444444</v>
      </c>
      <c r="DK519">
        <v>27.5260259259259</v>
      </c>
      <c r="DL519">
        <v>27.8711814814815</v>
      </c>
      <c r="DM519">
        <v>999.9</v>
      </c>
      <c r="DN519">
        <v>0</v>
      </c>
      <c r="DO519">
        <v>0</v>
      </c>
      <c r="DP519">
        <v>10005.7407407407</v>
      </c>
      <c r="DQ519">
        <v>0</v>
      </c>
      <c r="DR519">
        <v>16.7617222222222</v>
      </c>
      <c r="DS519">
        <v>24.0510333333333</v>
      </c>
      <c r="DT519">
        <v>137.257</v>
      </c>
      <c r="DU519">
        <v>112.527133333333</v>
      </c>
      <c r="DV519">
        <v>0.483952333333333</v>
      </c>
      <c r="DW519">
        <v>109.74017037037</v>
      </c>
      <c r="DX519">
        <v>24.7669037037037</v>
      </c>
      <c r="DY519">
        <v>2.28167</v>
      </c>
      <c r="DZ519">
        <v>2.23794</v>
      </c>
      <c r="EA519">
        <v>19.5475851851852</v>
      </c>
      <c r="EB519">
        <v>19.2365259259259</v>
      </c>
      <c r="EC519">
        <v>2000.01925925926</v>
      </c>
      <c r="ED519">
        <v>0.980000111111111</v>
      </c>
      <c r="EE519">
        <v>0.0199998740740741</v>
      </c>
      <c r="EF519">
        <v>0</v>
      </c>
      <c r="EG519">
        <v>139.871740740741</v>
      </c>
      <c r="EH519">
        <v>5.00063</v>
      </c>
      <c r="EI519">
        <v>2922.84222222222</v>
      </c>
      <c r="EJ519">
        <v>17257.0518518519</v>
      </c>
      <c r="EK519">
        <v>38.625</v>
      </c>
      <c r="EL519">
        <v>38.812</v>
      </c>
      <c r="EM519">
        <v>38.187</v>
      </c>
      <c r="EN519">
        <v>38.125</v>
      </c>
      <c r="EO519">
        <v>39.6433703703704</v>
      </c>
      <c r="EP519">
        <v>1955.11888888889</v>
      </c>
      <c r="EQ519">
        <v>39.9003703703704</v>
      </c>
      <c r="ER519">
        <v>0</v>
      </c>
      <c r="ES519">
        <v>1659030514.3</v>
      </c>
      <c r="ET519">
        <v>0</v>
      </c>
      <c r="EU519">
        <v>139.86728</v>
      </c>
      <c r="EV519">
        <v>-3.35946153597167</v>
      </c>
      <c r="EW519">
        <v>-55.1723077839273</v>
      </c>
      <c r="EX519">
        <v>2922.8456</v>
      </c>
      <c r="EY519">
        <v>15</v>
      </c>
      <c r="EZ519">
        <v>0</v>
      </c>
      <c r="FA519" t="s">
        <v>420</v>
      </c>
      <c r="FB519">
        <v>1657551626.5</v>
      </c>
      <c r="FC519">
        <v>1657551629</v>
      </c>
      <c r="FD519">
        <v>0</v>
      </c>
      <c r="FE519">
        <v>0.403</v>
      </c>
      <c r="FF519">
        <v>0.009</v>
      </c>
      <c r="FG519">
        <v>9.41</v>
      </c>
      <c r="FH519">
        <v>0.087</v>
      </c>
      <c r="FI519">
        <v>417</v>
      </c>
      <c r="FJ519">
        <v>17</v>
      </c>
      <c r="FK519">
        <v>1.61</v>
      </c>
      <c r="FL519">
        <v>0.59</v>
      </c>
      <c r="FM519">
        <v>24.0598425</v>
      </c>
      <c r="FN519">
        <v>-0.251866041275816</v>
      </c>
      <c r="FO519">
        <v>0.172880496134613</v>
      </c>
      <c r="FP519">
        <v>1</v>
      </c>
      <c r="FQ519">
        <v>140.019441176471</v>
      </c>
      <c r="FR519">
        <v>-3.36166538887235</v>
      </c>
      <c r="FS519">
        <v>0.392112768231769</v>
      </c>
      <c r="FT519">
        <v>0</v>
      </c>
      <c r="FU519">
        <v>0.483617725</v>
      </c>
      <c r="FV519">
        <v>0.0067613921200736</v>
      </c>
      <c r="FW519">
        <v>0.00364050910579482</v>
      </c>
      <c r="FX519">
        <v>1</v>
      </c>
      <c r="FY519">
        <v>2</v>
      </c>
      <c r="FZ519">
        <v>3</v>
      </c>
      <c r="GA519" t="s">
        <v>474</v>
      </c>
      <c r="GB519">
        <v>2.97371</v>
      </c>
      <c r="GC519">
        <v>2.70045</v>
      </c>
      <c r="GD519">
        <v>0.0272019</v>
      </c>
      <c r="GE519">
        <v>0.0225591</v>
      </c>
      <c r="GF519">
        <v>0.1067</v>
      </c>
      <c r="GG519">
        <v>0.10642</v>
      </c>
      <c r="GH519">
        <v>37861.5</v>
      </c>
      <c r="GI519">
        <v>41593</v>
      </c>
      <c r="GJ519">
        <v>35272</v>
      </c>
      <c r="GK519">
        <v>38594.3</v>
      </c>
      <c r="GL519">
        <v>44672.3</v>
      </c>
      <c r="GM519">
        <v>49806.2</v>
      </c>
      <c r="GN519">
        <v>55141</v>
      </c>
      <c r="GO519">
        <v>61904.9</v>
      </c>
      <c r="GP519">
        <v>1.9806</v>
      </c>
      <c r="GQ519">
        <v>1.8544</v>
      </c>
      <c r="GR519">
        <v>0.121444</v>
      </c>
      <c r="GS519">
        <v>0</v>
      </c>
      <c r="GT519">
        <v>25.8795</v>
      </c>
      <c r="GU519">
        <v>999.9</v>
      </c>
      <c r="GV519">
        <v>58.558</v>
      </c>
      <c r="GW519">
        <v>29.245</v>
      </c>
      <c r="GX519">
        <v>26.4356</v>
      </c>
      <c r="GY519">
        <v>56.2755</v>
      </c>
      <c r="GZ519">
        <v>42.7003</v>
      </c>
      <c r="HA519">
        <v>1</v>
      </c>
      <c r="HB519">
        <v>-0.0240854</v>
      </c>
      <c r="HC519">
        <v>0.256275</v>
      </c>
      <c r="HD519">
        <v>20.1141</v>
      </c>
      <c r="HE519">
        <v>5.19812</v>
      </c>
      <c r="HF519">
        <v>12.0052</v>
      </c>
      <c r="HG519">
        <v>4.9752</v>
      </c>
      <c r="HH519">
        <v>3.2938</v>
      </c>
      <c r="HI519">
        <v>9999</v>
      </c>
      <c r="HJ519">
        <v>9999</v>
      </c>
      <c r="HK519">
        <v>9999</v>
      </c>
      <c r="HL519">
        <v>629.5</v>
      </c>
      <c r="HM519">
        <v>1.86325</v>
      </c>
      <c r="HN519">
        <v>1.86798</v>
      </c>
      <c r="HO519">
        <v>1.86783</v>
      </c>
      <c r="HP519">
        <v>1.86905</v>
      </c>
      <c r="HQ519">
        <v>1.86981</v>
      </c>
      <c r="HR519">
        <v>1.86584</v>
      </c>
      <c r="HS519">
        <v>1.86691</v>
      </c>
      <c r="HT519">
        <v>1.86829</v>
      </c>
      <c r="HU519">
        <v>5</v>
      </c>
      <c r="HV519">
        <v>0</v>
      </c>
      <c r="HW519">
        <v>0</v>
      </c>
      <c r="HX519">
        <v>0</v>
      </c>
      <c r="HY519" t="s">
        <v>422</v>
      </c>
      <c r="HZ519" t="s">
        <v>423</v>
      </c>
      <c r="IA519" t="s">
        <v>424</v>
      </c>
      <c r="IB519" t="s">
        <v>424</v>
      </c>
      <c r="IC519" t="s">
        <v>424</v>
      </c>
      <c r="ID519" t="s">
        <v>424</v>
      </c>
      <c r="IE519">
        <v>0</v>
      </c>
      <c r="IF519">
        <v>100</v>
      </c>
      <c r="IG519">
        <v>100</v>
      </c>
      <c r="IH519">
        <v>4.657</v>
      </c>
      <c r="II519">
        <v>0.5264</v>
      </c>
      <c r="IJ519">
        <v>4.02706509432224</v>
      </c>
      <c r="IK519">
        <v>0.00601174518973114</v>
      </c>
      <c r="IL519">
        <v>2.77886958061485e-07</v>
      </c>
      <c r="IM519">
        <v>-3.54636231360687e-10</v>
      </c>
      <c r="IN519">
        <v>-0.0404303883988718</v>
      </c>
      <c r="IO519">
        <v>-0.0177815531441476</v>
      </c>
      <c r="IP519">
        <v>0.00205572605671414</v>
      </c>
      <c r="IQ519">
        <v>-1.65519735432211e-05</v>
      </c>
      <c r="IR519">
        <v>-4</v>
      </c>
      <c r="IS519">
        <v>1848</v>
      </c>
      <c r="IT519">
        <v>1</v>
      </c>
      <c r="IU519">
        <v>25</v>
      </c>
      <c r="IV519">
        <v>24648.2</v>
      </c>
      <c r="IW519">
        <v>24648.1</v>
      </c>
      <c r="IX519">
        <v>0.314941</v>
      </c>
      <c r="IY519">
        <v>2.64893</v>
      </c>
      <c r="IZ519">
        <v>1.54785</v>
      </c>
      <c r="JA519">
        <v>2.30591</v>
      </c>
      <c r="JB519">
        <v>1.34644</v>
      </c>
      <c r="JC519">
        <v>2.43164</v>
      </c>
      <c r="JD519">
        <v>33.6479</v>
      </c>
      <c r="JE519">
        <v>24.2188</v>
      </c>
      <c r="JF519">
        <v>18</v>
      </c>
      <c r="JG519">
        <v>499.137</v>
      </c>
      <c r="JH519">
        <v>416.951</v>
      </c>
      <c r="JI519">
        <v>24.9992</v>
      </c>
      <c r="JJ519">
        <v>26.8861</v>
      </c>
      <c r="JK519">
        <v>30.0001</v>
      </c>
      <c r="JL519">
        <v>26.8146</v>
      </c>
      <c r="JM519">
        <v>26.7541</v>
      </c>
      <c r="JN519">
        <v>6.3004</v>
      </c>
      <c r="JO519">
        <v>14.3708</v>
      </c>
      <c r="JP519">
        <v>100</v>
      </c>
      <c r="JQ519">
        <v>25</v>
      </c>
      <c r="JR519">
        <v>69.2998</v>
      </c>
      <c r="JS519">
        <v>24.777</v>
      </c>
      <c r="JT519">
        <v>102.284</v>
      </c>
      <c r="JU519">
        <v>103.041</v>
      </c>
    </row>
    <row r="520" spans="1:281">
      <c r="A520">
        <v>504</v>
      </c>
      <c r="B520">
        <v>1659030520.6</v>
      </c>
      <c r="C520">
        <v>6837.5</v>
      </c>
      <c r="D520" t="s">
        <v>1437</v>
      </c>
      <c r="E520" t="s">
        <v>1438</v>
      </c>
      <c r="F520">
        <v>5</v>
      </c>
      <c r="G520" t="s">
        <v>1394</v>
      </c>
      <c r="H520" t="s">
        <v>417</v>
      </c>
      <c r="I520">
        <v>1659030512.81429</v>
      </c>
      <c r="J520">
        <f>(K520)/1000</f>
        <v>0</v>
      </c>
      <c r="K520">
        <f>IF(CZ520, AN520, AH520)</f>
        <v>0</v>
      </c>
      <c r="L520">
        <f>IF(CZ520, AI520, AG520)</f>
        <v>0</v>
      </c>
      <c r="M520">
        <f>DB520 - IF(AU520&gt;1, L520*CV520*100.0/(AW520*DP520), 0)</f>
        <v>0</v>
      </c>
      <c r="N520">
        <f>((T520-J520/2)*M520-L520)/(T520+J520/2)</f>
        <v>0</v>
      </c>
      <c r="O520">
        <f>N520*(DI520+DJ520)/1000.0</f>
        <v>0</v>
      </c>
      <c r="P520">
        <f>(DB520 - IF(AU520&gt;1, L520*CV520*100.0/(AW520*DP520), 0))*(DI520+DJ520)/1000.0</f>
        <v>0</v>
      </c>
      <c r="Q520">
        <f>2.0/((1/S520-1/R520)+SIGN(S520)*SQRT((1/S520-1/R520)*(1/S520-1/R520) + 4*CW520/((CW520+1)*(CW520+1))*(2*1/S520*1/R520-1/R520*1/R520)))</f>
        <v>0</v>
      </c>
      <c r="R520">
        <f>IF(LEFT(CX520,1)&lt;&gt;"0",IF(LEFT(CX520,1)="1",3.0,CY520),$D$5+$E$5*(DP520*DI520/($K$5*1000))+$F$5*(DP520*DI520/($K$5*1000))*MAX(MIN(CV520,$J$5),$I$5)*MAX(MIN(CV520,$J$5),$I$5)+$G$5*MAX(MIN(CV520,$J$5),$I$5)*(DP520*DI520/($K$5*1000))+$H$5*(DP520*DI520/($K$5*1000))*(DP520*DI520/($K$5*1000)))</f>
        <v>0</v>
      </c>
      <c r="S520">
        <f>J520*(1000-(1000*0.61365*exp(17.502*W520/(240.97+W520))/(DI520+DJ520)+DD520)/2)/(1000*0.61365*exp(17.502*W520/(240.97+W520))/(DI520+DJ520)-DD520)</f>
        <v>0</v>
      </c>
      <c r="T520">
        <f>1/((CW520+1)/(Q520/1.6)+1/(R520/1.37)) + CW520/((CW520+1)/(Q520/1.6) + CW520/(R520/1.37))</f>
        <v>0</v>
      </c>
      <c r="U520">
        <f>(CR520*CU520)</f>
        <v>0</v>
      </c>
      <c r="V520">
        <f>(DK520+(U520+2*0.95*5.67E-8*(((DK520+$B$7)+273)^4-(DK520+273)^4)-44100*J520)/(1.84*29.3*R520+8*0.95*5.67E-8*(DK520+273)^3))</f>
        <v>0</v>
      </c>
      <c r="W520">
        <f>($C$7*DL520+$D$7*DM520+$E$7*V520)</f>
        <v>0</v>
      </c>
      <c r="X520">
        <f>0.61365*exp(17.502*W520/(240.97+W520))</f>
        <v>0</v>
      </c>
      <c r="Y520">
        <f>(Z520/AA520*100)</f>
        <v>0</v>
      </c>
      <c r="Z520">
        <f>DD520*(DI520+DJ520)/1000</f>
        <v>0</v>
      </c>
      <c r="AA520">
        <f>0.61365*exp(17.502*DK520/(240.97+DK520))</f>
        <v>0</v>
      </c>
      <c r="AB520">
        <f>(X520-DD520*(DI520+DJ520)/1000)</f>
        <v>0</v>
      </c>
      <c r="AC520">
        <f>(-J520*44100)</f>
        <v>0</v>
      </c>
      <c r="AD520">
        <f>2*29.3*R520*0.92*(DK520-W520)</f>
        <v>0</v>
      </c>
      <c r="AE520">
        <f>2*0.95*5.67E-8*(((DK520+$B$7)+273)^4-(W520+273)^4)</f>
        <v>0</v>
      </c>
      <c r="AF520">
        <f>U520+AE520+AC520+AD520</f>
        <v>0</v>
      </c>
      <c r="AG520">
        <f>DH520*AU520*(DC520-DB520*(1000-AU520*DE520)/(1000-AU520*DD520))/(100*CV520)</f>
        <v>0</v>
      </c>
      <c r="AH520">
        <f>1000*DH520*AU520*(DD520-DE520)/(100*CV520*(1000-AU520*DD520))</f>
        <v>0</v>
      </c>
      <c r="AI520">
        <f>(AJ520 - AK520 - DI520*1E3/(8.314*(DK520+273.15)) * AM520/DH520 * AL520) * DH520/(100*CV520) * (1000 - DE520)/1000</f>
        <v>0</v>
      </c>
      <c r="AJ520">
        <v>79.3582020566975</v>
      </c>
      <c r="AK520">
        <v>96.3440987878788</v>
      </c>
      <c r="AL520">
        <v>-3.43146398886579</v>
      </c>
      <c r="AM520">
        <v>66.0504921813524</v>
      </c>
      <c r="AN520">
        <f>(AP520 - AO520 + DI520*1E3/(8.314*(DK520+273.15)) * AR520/DH520 * AQ520) * DH520/(100*CV520) * 1000/(1000 - AP520)</f>
        <v>0</v>
      </c>
      <c r="AO520">
        <v>24.762363028658</v>
      </c>
      <c r="AP520">
        <v>25.2400636363636</v>
      </c>
      <c r="AQ520">
        <v>5.36577038010409e-06</v>
      </c>
      <c r="AR520">
        <v>92.47</v>
      </c>
      <c r="AS520">
        <v>0</v>
      </c>
      <c r="AT520">
        <v>0</v>
      </c>
      <c r="AU520">
        <f>IF(AS520*$H$13&gt;=AW520,1.0,(AW520/(AW520-AS520*$H$13)))</f>
        <v>0</v>
      </c>
      <c r="AV520">
        <f>(AU520-1)*100</f>
        <v>0</v>
      </c>
      <c r="AW520">
        <f>MAX(0,($B$13+$C$13*DP520)/(1+$D$13*DP520)*DI520/(DK520+273)*$E$13)</f>
        <v>0</v>
      </c>
      <c r="AX520" t="s">
        <v>418</v>
      </c>
      <c r="AY520" t="s">
        <v>418</v>
      </c>
      <c r="AZ520">
        <v>0</v>
      </c>
      <c r="BA520">
        <v>0</v>
      </c>
      <c r="BB520">
        <f>1-AZ520/BA520</f>
        <v>0</v>
      </c>
      <c r="BC520">
        <v>0</v>
      </c>
      <c r="BD520" t="s">
        <v>418</v>
      </c>
      <c r="BE520" t="s">
        <v>418</v>
      </c>
      <c r="BF520">
        <v>0</v>
      </c>
      <c r="BG520">
        <v>0</v>
      </c>
      <c r="BH520">
        <f>1-BF520/BG520</f>
        <v>0</v>
      </c>
      <c r="BI520">
        <v>0.5</v>
      </c>
      <c r="BJ520">
        <f>CS520</f>
        <v>0</v>
      </c>
      <c r="BK520">
        <f>L520</f>
        <v>0</v>
      </c>
      <c r="BL520">
        <f>BH520*BI520*BJ520</f>
        <v>0</v>
      </c>
      <c r="BM520">
        <f>(BK520-BC520)/BJ520</f>
        <v>0</v>
      </c>
      <c r="BN520">
        <f>(BA520-BG520)/BG520</f>
        <v>0</v>
      </c>
      <c r="BO520">
        <f>AZ520/(BB520+AZ520/BG520)</f>
        <v>0</v>
      </c>
      <c r="BP520" t="s">
        <v>418</v>
      </c>
      <c r="BQ520">
        <v>0</v>
      </c>
      <c r="BR520">
        <f>IF(BQ520&lt;&gt;0, BQ520, BO520)</f>
        <v>0</v>
      </c>
      <c r="BS520">
        <f>1-BR520/BG520</f>
        <v>0</v>
      </c>
      <c r="BT520">
        <f>(BG520-BF520)/(BG520-BR520)</f>
        <v>0</v>
      </c>
      <c r="BU520">
        <f>(BA520-BG520)/(BA520-BR520)</f>
        <v>0</v>
      </c>
      <c r="BV520">
        <f>(BG520-BF520)/(BG520-AZ520)</f>
        <v>0</v>
      </c>
      <c r="BW520">
        <f>(BA520-BG520)/(BA520-AZ520)</f>
        <v>0</v>
      </c>
      <c r="BX520">
        <f>(BT520*BR520/BF520)</f>
        <v>0</v>
      </c>
      <c r="BY520">
        <f>(1-BX520)</f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f>$B$11*DQ520+$C$11*DR520+$F$11*EC520*(1-EF520)</f>
        <v>0</v>
      </c>
      <c r="CS520">
        <f>CR520*CT520</f>
        <v>0</v>
      </c>
      <c r="CT520">
        <f>($B$11*$D$9+$C$11*$D$9+$F$11*((EP520+EH520)/MAX(EP520+EH520+EQ520, 0.1)*$I$9+EQ520/MAX(EP520+EH520+EQ520, 0.1)*$J$9))/($B$11+$C$11+$F$11)</f>
        <v>0</v>
      </c>
      <c r="CU520">
        <f>($B$11*$K$9+$C$11*$K$9+$F$11*((EP520+EH520)/MAX(EP520+EH520+EQ520, 0.1)*$P$9+EQ520/MAX(EP520+EH520+EQ520, 0.1)*$Q$9))/($B$11+$C$11+$F$11)</f>
        <v>0</v>
      </c>
      <c r="CV520">
        <v>6</v>
      </c>
      <c r="CW520">
        <v>0.5</v>
      </c>
      <c r="CX520" t="s">
        <v>419</v>
      </c>
      <c r="CY520">
        <v>2</v>
      </c>
      <c r="CZ520" t="b">
        <v>1</v>
      </c>
      <c r="DA520">
        <v>1659030512.81429</v>
      </c>
      <c r="DB520">
        <v>118.126667857143</v>
      </c>
      <c r="DC520">
        <v>94.0657035714286</v>
      </c>
      <c r="DD520">
        <v>25.2479571428571</v>
      </c>
      <c r="DE520">
        <v>24.7637714285714</v>
      </c>
      <c r="DF520">
        <v>113.414642857143</v>
      </c>
      <c r="DG520">
        <v>24.721675</v>
      </c>
      <c r="DH520">
        <v>500.066892857143</v>
      </c>
      <c r="DI520">
        <v>90.3600964285714</v>
      </c>
      <c r="DJ520">
        <v>0.0465384678571428</v>
      </c>
      <c r="DK520">
        <v>27.5224857142857</v>
      </c>
      <c r="DL520">
        <v>27.8674178571429</v>
      </c>
      <c r="DM520">
        <v>999.9</v>
      </c>
      <c r="DN520">
        <v>0</v>
      </c>
      <c r="DO520">
        <v>0</v>
      </c>
      <c r="DP520">
        <v>10001.7857142857</v>
      </c>
      <c r="DQ520">
        <v>0</v>
      </c>
      <c r="DR520">
        <v>16.7659571428571</v>
      </c>
      <c r="DS520">
        <v>24.0609071428571</v>
      </c>
      <c r="DT520">
        <v>121.186325</v>
      </c>
      <c r="DU520">
        <v>96.4543107142857</v>
      </c>
      <c r="DV520">
        <v>0.484188714285714</v>
      </c>
      <c r="DW520">
        <v>94.0657035714286</v>
      </c>
      <c r="DX520">
        <v>24.7637714285714</v>
      </c>
      <c r="DY520">
        <v>2.28140857142857</v>
      </c>
      <c r="DZ520">
        <v>2.23765571428571</v>
      </c>
      <c r="EA520">
        <v>19.5457321428571</v>
      </c>
      <c r="EB520">
        <v>19.2344964285714</v>
      </c>
      <c r="EC520">
        <v>2000.00214285714</v>
      </c>
      <c r="ED520">
        <v>0.98</v>
      </c>
      <c r="EE520">
        <v>0.02</v>
      </c>
      <c r="EF520">
        <v>0</v>
      </c>
      <c r="EG520">
        <v>139.665464285714</v>
      </c>
      <c r="EH520">
        <v>5.00063</v>
      </c>
      <c r="EI520">
        <v>2918.4075</v>
      </c>
      <c r="EJ520">
        <v>17256.9142857143</v>
      </c>
      <c r="EK520">
        <v>38.625</v>
      </c>
      <c r="EL520">
        <v>38.812</v>
      </c>
      <c r="EM520">
        <v>38.187</v>
      </c>
      <c r="EN520">
        <v>38.125</v>
      </c>
      <c r="EO520">
        <v>39.6382857142857</v>
      </c>
      <c r="EP520">
        <v>1955.10214285714</v>
      </c>
      <c r="EQ520">
        <v>39.9</v>
      </c>
      <c r="ER520">
        <v>0</v>
      </c>
      <c r="ES520">
        <v>1659030519.7</v>
      </c>
      <c r="ET520">
        <v>0</v>
      </c>
      <c r="EU520">
        <v>139.634730769231</v>
      </c>
      <c r="EV520">
        <v>-2.42793161937637</v>
      </c>
      <c r="EW520">
        <v>-54.0800000301688</v>
      </c>
      <c r="EX520">
        <v>2918.06307692308</v>
      </c>
      <c r="EY520">
        <v>15</v>
      </c>
      <c r="EZ520">
        <v>0</v>
      </c>
      <c r="FA520" t="s">
        <v>420</v>
      </c>
      <c r="FB520">
        <v>1657551626.5</v>
      </c>
      <c r="FC520">
        <v>1657551629</v>
      </c>
      <c r="FD520">
        <v>0</v>
      </c>
      <c r="FE520">
        <v>0.403</v>
      </c>
      <c r="FF520">
        <v>0.009</v>
      </c>
      <c r="FG520">
        <v>9.41</v>
      </c>
      <c r="FH520">
        <v>0.087</v>
      </c>
      <c r="FI520">
        <v>417</v>
      </c>
      <c r="FJ520">
        <v>17</v>
      </c>
      <c r="FK520">
        <v>1.61</v>
      </c>
      <c r="FL520">
        <v>0.59</v>
      </c>
      <c r="FM520">
        <v>24.0423775</v>
      </c>
      <c r="FN520">
        <v>-0.317888555347162</v>
      </c>
      <c r="FO520">
        <v>0.207296840891872</v>
      </c>
      <c r="FP520">
        <v>1</v>
      </c>
      <c r="FQ520">
        <v>139.840176470588</v>
      </c>
      <c r="FR520">
        <v>-2.80366691220049</v>
      </c>
      <c r="FS520">
        <v>0.343959511176417</v>
      </c>
      <c r="FT520">
        <v>0</v>
      </c>
      <c r="FU520">
        <v>0.483679525</v>
      </c>
      <c r="FV520">
        <v>0.00914106191369657</v>
      </c>
      <c r="FW520">
        <v>0.00373771338512933</v>
      </c>
      <c r="FX520">
        <v>1</v>
      </c>
      <c r="FY520">
        <v>2</v>
      </c>
      <c r="FZ520">
        <v>3</v>
      </c>
      <c r="GA520" t="s">
        <v>474</v>
      </c>
      <c r="GB520">
        <v>2.97297</v>
      </c>
      <c r="GC520">
        <v>2.70046</v>
      </c>
      <c r="GD520">
        <v>0.0230773</v>
      </c>
      <c r="GE520">
        <v>0.0180353</v>
      </c>
      <c r="GF520">
        <v>0.106684</v>
      </c>
      <c r="GG520">
        <v>0.106413</v>
      </c>
      <c r="GH520">
        <v>38022.2</v>
      </c>
      <c r="GI520">
        <v>41784.6</v>
      </c>
      <c r="GJ520">
        <v>35272.2</v>
      </c>
      <c r="GK520">
        <v>38593.6</v>
      </c>
      <c r="GL520">
        <v>44672.8</v>
      </c>
      <c r="GM520">
        <v>49806</v>
      </c>
      <c r="GN520">
        <v>55140.7</v>
      </c>
      <c r="GO520">
        <v>61904.4</v>
      </c>
      <c r="GP520">
        <v>1.9806</v>
      </c>
      <c r="GQ520">
        <v>1.854</v>
      </c>
      <c r="GR520">
        <v>0.118613</v>
      </c>
      <c r="GS520">
        <v>0</v>
      </c>
      <c r="GT520">
        <v>25.8773</v>
      </c>
      <c r="GU520">
        <v>999.9</v>
      </c>
      <c r="GV520">
        <v>58.558</v>
      </c>
      <c r="GW520">
        <v>29.245</v>
      </c>
      <c r="GX520">
        <v>26.4355</v>
      </c>
      <c r="GY520">
        <v>55.9855</v>
      </c>
      <c r="GZ520">
        <v>42.6202</v>
      </c>
      <c r="HA520">
        <v>1</v>
      </c>
      <c r="HB520">
        <v>-0.0243902</v>
      </c>
      <c r="HC520">
        <v>0.254684</v>
      </c>
      <c r="HD520">
        <v>20.1141</v>
      </c>
      <c r="HE520">
        <v>5.20052</v>
      </c>
      <c r="HF520">
        <v>12.004</v>
      </c>
      <c r="HG520">
        <v>4.976</v>
      </c>
      <c r="HH520">
        <v>3.2938</v>
      </c>
      <c r="HI520">
        <v>9999</v>
      </c>
      <c r="HJ520">
        <v>9999</v>
      </c>
      <c r="HK520">
        <v>9999</v>
      </c>
      <c r="HL520">
        <v>629.5</v>
      </c>
      <c r="HM520">
        <v>1.86322</v>
      </c>
      <c r="HN520">
        <v>1.86804</v>
      </c>
      <c r="HO520">
        <v>1.86783</v>
      </c>
      <c r="HP520">
        <v>1.86905</v>
      </c>
      <c r="HQ520">
        <v>1.86981</v>
      </c>
      <c r="HR520">
        <v>1.86584</v>
      </c>
      <c r="HS520">
        <v>1.86691</v>
      </c>
      <c r="HT520">
        <v>1.86832</v>
      </c>
      <c r="HU520">
        <v>5</v>
      </c>
      <c r="HV520">
        <v>0</v>
      </c>
      <c r="HW520">
        <v>0</v>
      </c>
      <c r="HX520">
        <v>0</v>
      </c>
      <c r="HY520" t="s">
        <v>422</v>
      </c>
      <c r="HZ520" t="s">
        <v>423</v>
      </c>
      <c r="IA520" t="s">
        <v>424</v>
      </c>
      <c r="IB520" t="s">
        <v>424</v>
      </c>
      <c r="IC520" t="s">
        <v>424</v>
      </c>
      <c r="ID520" t="s">
        <v>424</v>
      </c>
      <c r="IE520">
        <v>0</v>
      </c>
      <c r="IF520">
        <v>100</v>
      </c>
      <c r="IG520">
        <v>100</v>
      </c>
      <c r="IH520">
        <v>4.557</v>
      </c>
      <c r="II520">
        <v>0.5261</v>
      </c>
      <c r="IJ520">
        <v>4.02706509432224</v>
      </c>
      <c r="IK520">
        <v>0.00601174518973114</v>
      </c>
      <c r="IL520">
        <v>2.77886958061485e-07</v>
      </c>
      <c r="IM520">
        <v>-3.54636231360687e-10</v>
      </c>
      <c r="IN520">
        <v>-0.0404303883988718</v>
      </c>
      <c r="IO520">
        <v>-0.0177815531441476</v>
      </c>
      <c r="IP520">
        <v>0.00205572605671414</v>
      </c>
      <c r="IQ520">
        <v>-1.65519735432211e-05</v>
      </c>
      <c r="IR520">
        <v>-4</v>
      </c>
      <c r="IS520">
        <v>1848</v>
      </c>
      <c r="IT520">
        <v>1</v>
      </c>
      <c r="IU520">
        <v>25</v>
      </c>
      <c r="IV520">
        <v>24648.2</v>
      </c>
      <c r="IW520">
        <v>24648.2</v>
      </c>
      <c r="IX520">
        <v>0.2771</v>
      </c>
      <c r="IY520">
        <v>2.6709</v>
      </c>
      <c r="IZ520">
        <v>1.54785</v>
      </c>
      <c r="JA520">
        <v>2.30591</v>
      </c>
      <c r="JB520">
        <v>1.34644</v>
      </c>
      <c r="JC520">
        <v>2.36816</v>
      </c>
      <c r="JD520">
        <v>33.6479</v>
      </c>
      <c r="JE520">
        <v>24.2188</v>
      </c>
      <c r="JF520">
        <v>18</v>
      </c>
      <c r="JG520">
        <v>499.138</v>
      </c>
      <c r="JH520">
        <v>416.723</v>
      </c>
      <c r="JI520">
        <v>24.9993</v>
      </c>
      <c r="JJ520">
        <v>26.8861</v>
      </c>
      <c r="JK520">
        <v>29.9999</v>
      </c>
      <c r="JL520">
        <v>26.8146</v>
      </c>
      <c r="JM520">
        <v>26.7541</v>
      </c>
      <c r="JN520">
        <v>5.51157</v>
      </c>
      <c r="JO520">
        <v>14.3708</v>
      </c>
      <c r="JP520">
        <v>100</v>
      </c>
      <c r="JQ520">
        <v>25</v>
      </c>
      <c r="JR520">
        <v>49.1577</v>
      </c>
      <c r="JS520">
        <v>24.777</v>
      </c>
      <c r="JT520">
        <v>102.284</v>
      </c>
      <c r="JU520">
        <v>103.04</v>
      </c>
    </row>
    <row r="521" spans="1:281">
      <c r="A521">
        <v>505</v>
      </c>
      <c r="B521">
        <v>1659030525.6</v>
      </c>
      <c r="C521">
        <v>6842.5</v>
      </c>
      <c r="D521" t="s">
        <v>1439</v>
      </c>
      <c r="E521" t="s">
        <v>1440</v>
      </c>
      <c r="F521">
        <v>5</v>
      </c>
      <c r="G521" t="s">
        <v>1394</v>
      </c>
      <c r="H521" t="s">
        <v>417</v>
      </c>
      <c r="I521">
        <v>1659030518.1</v>
      </c>
      <c r="J521">
        <f>(K521)/1000</f>
        <v>0</v>
      </c>
      <c r="K521">
        <f>IF(CZ521, AN521, AH521)</f>
        <v>0</v>
      </c>
      <c r="L521">
        <f>IF(CZ521, AI521, AG521)</f>
        <v>0</v>
      </c>
      <c r="M521">
        <f>DB521 - IF(AU521&gt;1, L521*CV521*100.0/(AW521*DP521), 0)</f>
        <v>0</v>
      </c>
      <c r="N521">
        <f>((T521-J521/2)*M521-L521)/(T521+J521/2)</f>
        <v>0</v>
      </c>
      <c r="O521">
        <f>N521*(DI521+DJ521)/1000.0</f>
        <v>0</v>
      </c>
      <c r="P521">
        <f>(DB521 - IF(AU521&gt;1, L521*CV521*100.0/(AW521*DP521), 0))*(DI521+DJ521)/1000.0</f>
        <v>0</v>
      </c>
      <c r="Q521">
        <f>2.0/((1/S521-1/R521)+SIGN(S521)*SQRT((1/S521-1/R521)*(1/S521-1/R521) + 4*CW521/((CW521+1)*(CW521+1))*(2*1/S521*1/R521-1/R521*1/R521)))</f>
        <v>0</v>
      </c>
      <c r="R521">
        <f>IF(LEFT(CX521,1)&lt;&gt;"0",IF(LEFT(CX521,1)="1",3.0,CY521),$D$5+$E$5*(DP521*DI521/($K$5*1000))+$F$5*(DP521*DI521/($K$5*1000))*MAX(MIN(CV521,$J$5),$I$5)*MAX(MIN(CV521,$J$5),$I$5)+$G$5*MAX(MIN(CV521,$J$5),$I$5)*(DP521*DI521/($K$5*1000))+$H$5*(DP521*DI521/($K$5*1000))*(DP521*DI521/($K$5*1000)))</f>
        <v>0</v>
      </c>
      <c r="S521">
        <f>J521*(1000-(1000*0.61365*exp(17.502*W521/(240.97+W521))/(DI521+DJ521)+DD521)/2)/(1000*0.61365*exp(17.502*W521/(240.97+W521))/(DI521+DJ521)-DD521)</f>
        <v>0</v>
      </c>
      <c r="T521">
        <f>1/((CW521+1)/(Q521/1.6)+1/(R521/1.37)) + CW521/((CW521+1)/(Q521/1.6) + CW521/(R521/1.37))</f>
        <v>0</v>
      </c>
      <c r="U521">
        <f>(CR521*CU521)</f>
        <v>0</v>
      </c>
      <c r="V521">
        <f>(DK521+(U521+2*0.95*5.67E-8*(((DK521+$B$7)+273)^4-(DK521+273)^4)-44100*J521)/(1.84*29.3*R521+8*0.95*5.67E-8*(DK521+273)^3))</f>
        <v>0</v>
      </c>
      <c r="W521">
        <f>($C$7*DL521+$D$7*DM521+$E$7*V521)</f>
        <v>0</v>
      </c>
      <c r="X521">
        <f>0.61365*exp(17.502*W521/(240.97+W521))</f>
        <v>0</v>
      </c>
      <c r="Y521">
        <f>(Z521/AA521*100)</f>
        <v>0</v>
      </c>
      <c r="Z521">
        <f>DD521*(DI521+DJ521)/1000</f>
        <v>0</v>
      </c>
      <c r="AA521">
        <f>0.61365*exp(17.502*DK521/(240.97+DK521))</f>
        <v>0</v>
      </c>
      <c r="AB521">
        <f>(X521-DD521*(DI521+DJ521)/1000)</f>
        <v>0</v>
      </c>
      <c r="AC521">
        <f>(-J521*44100)</f>
        <v>0</v>
      </c>
      <c r="AD521">
        <f>2*29.3*R521*0.92*(DK521-W521)</f>
        <v>0</v>
      </c>
      <c r="AE521">
        <f>2*0.95*5.67E-8*(((DK521+$B$7)+273)^4-(W521+273)^4)</f>
        <v>0</v>
      </c>
      <c r="AF521">
        <f>U521+AE521+AC521+AD521</f>
        <v>0</v>
      </c>
      <c r="AG521">
        <f>DH521*AU521*(DC521-DB521*(1000-AU521*DE521)/(1000-AU521*DD521))/(100*CV521)</f>
        <v>0</v>
      </c>
      <c r="AH521">
        <f>1000*DH521*AU521*(DD521-DE521)/(100*CV521*(1000-AU521*DD521))</f>
        <v>0</v>
      </c>
      <c r="AI521">
        <f>(AJ521 - AK521 - DI521*1E3/(8.314*(DK521+273.15)) * AM521/DH521 * AL521) * DH521/(100*CV521) * (1000 - DE521)/1000</f>
        <v>0</v>
      </c>
      <c r="AJ521">
        <v>62.0201318104477</v>
      </c>
      <c r="AK521">
        <v>79.2509593939394</v>
      </c>
      <c r="AL521">
        <v>-3.44279162888807</v>
      </c>
      <c r="AM521">
        <v>66.0504921813524</v>
      </c>
      <c r="AN521">
        <f>(AP521 - AO521 + DI521*1E3/(8.314*(DK521+273.15)) * AR521/DH521 * AQ521) * DH521/(100*CV521) * 1000/(1000 - AP521)</f>
        <v>0</v>
      </c>
      <c r="AO521">
        <v>24.7608194292208</v>
      </c>
      <c r="AP521">
        <v>25.240941958042</v>
      </c>
      <c r="AQ521">
        <v>3.16025561742159e-05</v>
      </c>
      <c r="AR521">
        <v>92.47</v>
      </c>
      <c r="AS521">
        <v>0</v>
      </c>
      <c r="AT521">
        <v>0</v>
      </c>
      <c r="AU521">
        <f>IF(AS521*$H$13&gt;=AW521,1.0,(AW521/(AW521-AS521*$H$13)))</f>
        <v>0</v>
      </c>
      <c r="AV521">
        <f>(AU521-1)*100</f>
        <v>0</v>
      </c>
      <c r="AW521">
        <f>MAX(0,($B$13+$C$13*DP521)/(1+$D$13*DP521)*DI521/(DK521+273)*$E$13)</f>
        <v>0</v>
      </c>
      <c r="AX521" t="s">
        <v>418</v>
      </c>
      <c r="AY521" t="s">
        <v>418</v>
      </c>
      <c r="AZ521">
        <v>0</v>
      </c>
      <c r="BA521">
        <v>0</v>
      </c>
      <c r="BB521">
        <f>1-AZ521/BA521</f>
        <v>0</v>
      </c>
      <c r="BC521">
        <v>0</v>
      </c>
      <c r="BD521" t="s">
        <v>418</v>
      </c>
      <c r="BE521" t="s">
        <v>418</v>
      </c>
      <c r="BF521">
        <v>0</v>
      </c>
      <c r="BG521">
        <v>0</v>
      </c>
      <c r="BH521">
        <f>1-BF521/BG521</f>
        <v>0</v>
      </c>
      <c r="BI521">
        <v>0.5</v>
      </c>
      <c r="BJ521">
        <f>CS521</f>
        <v>0</v>
      </c>
      <c r="BK521">
        <f>L521</f>
        <v>0</v>
      </c>
      <c r="BL521">
        <f>BH521*BI521*BJ521</f>
        <v>0</v>
      </c>
      <c r="BM521">
        <f>(BK521-BC521)/BJ521</f>
        <v>0</v>
      </c>
      <c r="BN521">
        <f>(BA521-BG521)/BG521</f>
        <v>0</v>
      </c>
      <c r="BO521">
        <f>AZ521/(BB521+AZ521/BG521)</f>
        <v>0</v>
      </c>
      <c r="BP521" t="s">
        <v>418</v>
      </c>
      <c r="BQ521">
        <v>0</v>
      </c>
      <c r="BR521">
        <f>IF(BQ521&lt;&gt;0, BQ521, BO521)</f>
        <v>0</v>
      </c>
      <c r="BS521">
        <f>1-BR521/BG521</f>
        <v>0</v>
      </c>
      <c r="BT521">
        <f>(BG521-BF521)/(BG521-BR521)</f>
        <v>0</v>
      </c>
      <c r="BU521">
        <f>(BA521-BG521)/(BA521-BR521)</f>
        <v>0</v>
      </c>
      <c r="BV521">
        <f>(BG521-BF521)/(BG521-AZ521)</f>
        <v>0</v>
      </c>
      <c r="BW521">
        <f>(BA521-BG521)/(BA521-AZ521)</f>
        <v>0</v>
      </c>
      <c r="BX521">
        <f>(BT521*BR521/BF521)</f>
        <v>0</v>
      </c>
      <c r="BY521">
        <f>(1-BX521)</f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f>$B$11*DQ521+$C$11*DR521+$F$11*EC521*(1-EF521)</f>
        <v>0</v>
      </c>
      <c r="CS521">
        <f>CR521*CT521</f>
        <v>0</v>
      </c>
      <c r="CT521">
        <f>($B$11*$D$9+$C$11*$D$9+$F$11*((EP521+EH521)/MAX(EP521+EH521+EQ521, 0.1)*$I$9+EQ521/MAX(EP521+EH521+EQ521, 0.1)*$J$9))/($B$11+$C$11+$F$11)</f>
        <v>0</v>
      </c>
      <c r="CU521">
        <f>($B$11*$K$9+$C$11*$K$9+$F$11*((EP521+EH521)/MAX(EP521+EH521+EQ521, 0.1)*$P$9+EQ521/MAX(EP521+EH521+EQ521, 0.1)*$Q$9))/($B$11+$C$11+$F$11)</f>
        <v>0</v>
      </c>
      <c r="CV521">
        <v>6</v>
      </c>
      <c r="CW521">
        <v>0.5</v>
      </c>
      <c r="CX521" t="s">
        <v>419</v>
      </c>
      <c r="CY521">
        <v>2</v>
      </c>
      <c r="CZ521" t="b">
        <v>1</v>
      </c>
      <c r="DA521">
        <v>1659030518.1</v>
      </c>
      <c r="DB521">
        <v>100.569751851852</v>
      </c>
      <c r="DC521">
        <v>76.3995666666667</v>
      </c>
      <c r="DD521">
        <v>25.2453407407407</v>
      </c>
      <c r="DE521">
        <v>24.7612444444444</v>
      </c>
      <c r="DF521">
        <v>95.9635222222222</v>
      </c>
      <c r="DG521">
        <v>24.7191962962963</v>
      </c>
      <c r="DH521">
        <v>500.060851851852</v>
      </c>
      <c r="DI521">
        <v>90.3594555555556</v>
      </c>
      <c r="DJ521">
        <v>0.0463341777777778</v>
      </c>
      <c r="DK521">
        <v>27.5178851851852</v>
      </c>
      <c r="DL521">
        <v>27.8323222222222</v>
      </c>
      <c r="DM521">
        <v>999.9</v>
      </c>
      <c r="DN521">
        <v>0</v>
      </c>
      <c r="DO521">
        <v>0</v>
      </c>
      <c r="DP521">
        <v>9993.51851851852</v>
      </c>
      <c r="DQ521">
        <v>0</v>
      </c>
      <c r="DR521">
        <v>16.7617222222222</v>
      </c>
      <c r="DS521">
        <v>24.1701703703704</v>
      </c>
      <c r="DT521">
        <v>103.1744</v>
      </c>
      <c r="DU521">
        <v>78.339362962963</v>
      </c>
      <c r="DV521">
        <v>0.484103481481481</v>
      </c>
      <c r="DW521">
        <v>76.3995666666667</v>
      </c>
      <c r="DX521">
        <v>24.7612444444444</v>
      </c>
      <c r="DY521">
        <v>2.2811562962963</v>
      </c>
      <c r="DZ521">
        <v>2.23741185185185</v>
      </c>
      <c r="EA521">
        <v>19.5439481481481</v>
      </c>
      <c r="EB521">
        <v>19.2327407407407</v>
      </c>
      <c r="EC521">
        <v>2000.00555555556</v>
      </c>
      <c r="ED521">
        <v>0.98</v>
      </c>
      <c r="EE521">
        <v>0.02</v>
      </c>
      <c r="EF521">
        <v>0</v>
      </c>
      <c r="EG521">
        <v>139.408407407407</v>
      </c>
      <c r="EH521">
        <v>5.00063</v>
      </c>
      <c r="EI521">
        <v>2914.03851851852</v>
      </c>
      <c r="EJ521">
        <v>17256.9555555556</v>
      </c>
      <c r="EK521">
        <v>38.625</v>
      </c>
      <c r="EL521">
        <v>38.812</v>
      </c>
      <c r="EM521">
        <v>38.187</v>
      </c>
      <c r="EN521">
        <v>38.125</v>
      </c>
      <c r="EO521">
        <v>39.6295925925926</v>
      </c>
      <c r="EP521">
        <v>1955.10555555556</v>
      </c>
      <c r="EQ521">
        <v>39.9</v>
      </c>
      <c r="ER521">
        <v>0</v>
      </c>
      <c r="ES521">
        <v>1659030524.5</v>
      </c>
      <c r="ET521">
        <v>0</v>
      </c>
      <c r="EU521">
        <v>139.416692307692</v>
      </c>
      <c r="EV521">
        <v>-2.40136751391907</v>
      </c>
      <c r="EW521">
        <v>-49.6444443761153</v>
      </c>
      <c r="EX521">
        <v>2914.08</v>
      </c>
      <c r="EY521">
        <v>15</v>
      </c>
      <c r="EZ521">
        <v>0</v>
      </c>
      <c r="FA521" t="s">
        <v>420</v>
      </c>
      <c r="FB521">
        <v>1657551626.5</v>
      </c>
      <c r="FC521">
        <v>1657551629</v>
      </c>
      <c r="FD521">
        <v>0</v>
      </c>
      <c r="FE521">
        <v>0.403</v>
      </c>
      <c r="FF521">
        <v>0.009</v>
      </c>
      <c r="FG521">
        <v>9.41</v>
      </c>
      <c r="FH521">
        <v>0.087</v>
      </c>
      <c r="FI521">
        <v>417</v>
      </c>
      <c r="FJ521">
        <v>17</v>
      </c>
      <c r="FK521">
        <v>1.61</v>
      </c>
      <c r="FL521">
        <v>0.59</v>
      </c>
      <c r="FM521">
        <v>24.1226925</v>
      </c>
      <c r="FN521">
        <v>0.842615009380772</v>
      </c>
      <c r="FO521">
        <v>0.254807480647155</v>
      </c>
      <c r="FP521">
        <v>0</v>
      </c>
      <c r="FQ521">
        <v>139.564764705882</v>
      </c>
      <c r="FR521">
        <v>-2.69552329766611</v>
      </c>
      <c r="FS521">
        <v>0.323229390300954</v>
      </c>
      <c r="FT521">
        <v>0</v>
      </c>
      <c r="FU521">
        <v>0.48394135</v>
      </c>
      <c r="FV521">
        <v>-0.00240126078799367</v>
      </c>
      <c r="FW521">
        <v>0.00326019796599838</v>
      </c>
      <c r="FX521">
        <v>1</v>
      </c>
      <c r="FY521">
        <v>1</v>
      </c>
      <c r="FZ521">
        <v>3</v>
      </c>
      <c r="GA521" t="s">
        <v>421</v>
      </c>
      <c r="GB521">
        <v>2.97341</v>
      </c>
      <c r="GC521">
        <v>2.70007</v>
      </c>
      <c r="GD521">
        <v>0.0188059</v>
      </c>
      <c r="GE521">
        <v>0.0136504</v>
      </c>
      <c r="GF521">
        <v>0.106685</v>
      </c>
      <c r="GG521">
        <v>0.106398</v>
      </c>
      <c r="GH521">
        <v>38187.6</v>
      </c>
      <c r="GI521">
        <v>41971</v>
      </c>
      <c r="GJ521">
        <v>35271.5</v>
      </c>
      <c r="GK521">
        <v>38593.5</v>
      </c>
      <c r="GL521">
        <v>44672.6</v>
      </c>
      <c r="GM521">
        <v>49806.4</v>
      </c>
      <c r="GN521">
        <v>55140.6</v>
      </c>
      <c r="GO521">
        <v>61903.9</v>
      </c>
      <c r="GP521">
        <v>1.981</v>
      </c>
      <c r="GQ521">
        <v>1.8538</v>
      </c>
      <c r="GR521">
        <v>0.116676</v>
      </c>
      <c r="GS521">
        <v>0</v>
      </c>
      <c r="GT521">
        <v>25.8773</v>
      </c>
      <c r="GU521">
        <v>999.9</v>
      </c>
      <c r="GV521">
        <v>58.583</v>
      </c>
      <c r="GW521">
        <v>29.245</v>
      </c>
      <c r="GX521">
        <v>26.447</v>
      </c>
      <c r="GY521">
        <v>56.2955</v>
      </c>
      <c r="GZ521">
        <v>42.6883</v>
      </c>
      <c r="HA521">
        <v>1</v>
      </c>
      <c r="HB521">
        <v>-0.0240244</v>
      </c>
      <c r="HC521">
        <v>0.254031</v>
      </c>
      <c r="HD521">
        <v>20.114</v>
      </c>
      <c r="HE521">
        <v>5.19932</v>
      </c>
      <c r="HF521">
        <v>12.0052</v>
      </c>
      <c r="HG521">
        <v>4.976</v>
      </c>
      <c r="HH521">
        <v>3.2938</v>
      </c>
      <c r="HI521">
        <v>9999</v>
      </c>
      <c r="HJ521">
        <v>9999</v>
      </c>
      <c r="HK521">
        <v>9999</v>
      </c>
      <c r="HL521">
        <v>629.5</v>
      </c>
      <c r="HM521">
        <v>1.86325</v>
      </c>
      <c r="HN521">
        <v>1.86798</v>
      </c>
      <c r="HO521">
        <v>1.86783</v>
      </c>
      <c r="HP521">
        <v>1.86905</v>
      </c>
      <c r="HQ521">
        <v>1.86981</v>
      </c>
      <c r="HR521">
        <v>1.86584</v>
      </c>
      <c r="HS521">
        <v>1.86691</v>
      </c>
      <c r="HT521">
        <v>1.86829</v>
      </c>
      <c r="HU521">
        <v>5</v>
      </c>
      <c r="HV521">
        <v>0</v>
      </c>
      <c r="HW521">
        <v>0</v>
      </c>
      <c r="HX521">
        <v>0</v>
      </c>
      <c r="HY521" t="s">
        <v>422</v>
      </c>
      <c r="HZ521" t="s">
        <v>423</v>
      </c>
      <c r="IA521" t="s">
        <v>424</v>
      </c>
      <c r="IB521" t="s">
        <v>424</v>
      </c>
      <c r="IC521" t="s">
        <v>424</v>
      </c>
      <c r="ID521" t="s">
        <v>424</v>
      </c>
      <c r="IE521">
        <v>0</v>
      </c>
      <c r="IF521">
        <v>100</v>
      </c>
      <c r="IG521">
        <v>100</v>
      </c>
      <c r="IH521">
        <v>4.456</v>
      </c>
      <c r="II521">
        <v>0.5261</v>
      </c>
      <c r="IJ521">
        <v>4.02706509432224</v>
      </c>
      <c r="IK521">
        <v>0.00601174518973114</v>
      </c>
      <c r="IL521">
        <v>2.77886958061485e-07</v>
      </c>
      <c r="IM521">
        <v>-3.54636231360687e-10</v>
      </c>
      <c r="IN521">
        <v>-0.0404303883988718</v>
      </c>
      <c r="IO521">
        <v>-0.0177815531441476</v>
      </c>
      <c r="IP521">
        <v>0.00205572605671414</v>
      </c>
      <c r="IQ521">
        <v>-1.65519735432211e-05</v>
      </c>
      <c r="IR521">
        <v>-4</v>
      </c>
      <c r="IS521">
        <v>1848</v>
      </c>
      <c r="IT521">
        <v>1</v>
      </c>
      <c r="IU521">
        <v>25</v>
      </c>
      <c r="IV521">
        <v>24648.3</v>
      </c>
      <c r="IW521">
        <v>24648.3</v>
      </c>
      <c r="IX521">
        <v>0.240479</v>
      </c>
      <c r="IY521">
        <v>2.66724</v>
      </c>
      <c r="IZ521">
        <v>1.54785</v>
      </c>
      <c r="JA521">
        <v>2.30591</v>
      </c>
      <c r="JB521">
        <v>1.34644</v>
      </c>
      <c r="JC521">
        <v>2.42188</v>
      </c>
      <c r="JD521">
        <v>33.6479</v>
      </c>
      <c r="JE521">
        <v>24.2188</v>
      </c>
      <c r="JF521">
        <v>18</v>
      </c>
      <c r="JG521">
        <v>499.401</v>
      </c>
      <c r="JH521">
        <v>416.626</v>
      </c>
      <c r="JI521">
        <v>24.9996</v>
      </c>
      <c r="JJ521">
        <v>26.8861</v>
      </c>
      <c r="JK521">
        <v>30.0002</v>
      </c>
      <c r="JL521">
        <v>26.8146</v>
      </c>
      <c r="JM521">
        <v>26.7564</v>
      </c>
      <c r="JN521">
        <v>4.80839</v>
      </c>
      <c r="JO521">
        <v>14.3708</v>
      </c>
      <c r="JP521">
        <v>100</v>
      </c>
      <c r="JQ521">
        <v>25</v>
      </c>
      <c r="JR521">
        <v>35.6327</v>
      </c>
      <c r="JS521">
        <v>24.777</v>
      </c>
      <c r="JT521">
        <v>102.284</v>
      </c>
      <c r="JU521">
        <v>103.039</v>
      </c>
    </row>
    <row r="522" spans="1:281">
      <c r="A522">
        <v>506</v>
      </c>
      <c r="B522">
        <v>1659030622.6</v>
      </c>
      <c r="C522">
        <v>6939.5</v>
      </c>
      <c r="D522" t="s">
        <v>1441</v>
      </c>
      <c r="E522" t="s">
        <v>1442</v>
      </c>
      <c r="F522">
        <v>5</v>
      </c>
      <c r="G522" t="s">
        <v>1394</v>
      </c>
      <c r="H522" t="s">
        <v>417</v>
      </c>
      <c r="I522">
        <v>1659030614.6</v>
      </c>
      <c r="J522">
        <f>(K522)/1000</f>
        <v>0</v>
      </c>
      <c r="K522">
        <f>IF(CZ522, AN522, AH522)</f>
        <v>0</v>
      </c>
      <c r="L522">
        <f>IF(CZ522, AI522, AG522)</f>
        <v>0</v>
      </c>
      <c r="M522">
        <f>DB522 - IF(AU522&gt;1, L522*CV522*100.0/(AW522*DP522), 0)</f>
        <v>0</v>
      </c>
      <c r="N522">
        <f>((T522-J522/2)*M522-L522)/(T522+J522/2)</f>
        <v>0</v>
      </c>
      <c r="O522">
        <f>N522*(DI522+DJ522)/1000.0</f>
        <v>0</v>
      </c>
      <c r="P522">
        <f>(DB522 - IF(AU522&gt;1, L522*CV522*100.0/(AW522*DP522), 0))*(DI522+DJ522)/1000.0</f>
        <v>0</v>
      </c>
      <c r="Q522">
        <f>2.0/((1/S522-1/R522)+SIGN(S522)*SQRT((1/S522-1/R522)*(1/S522-1/R522) + 4*CW522/((CW522+1)*(CW522+1))*(2*1/S522*1/R522-1/R522*1/R522)))</f>
        <v>0</v>
      </c>
      <c r="R522">
        <f>IF(LEFT(CX522,1)&lt;&gt;"0",IF(LEFT(CX522,1)="1",3.0,CY522),$D$5+$E$5*(DP522*DI522/($K$5*1000))+$F$5*(DP522*DI522/($K$5*1000))*MAX(MIN(CV522,$J$5),$I$5)*MAX(MIN(CV522,$J$5),$I$5)+$G$5*MAX(MIN(CV522,$J$5),$I$5)*(DP522*DI522/($K$5*1000))+$H$5*(DP522*DI522/($K$5*1000))*(DP522*DI522/($K$5*1000)))</f>
        <v>0</v>
      </c>
      <c r="S522">
        <f>J522*(1000-(1000*0.61365*exp(17.502*W522/(240.97+W522))/(DI522+DJ522)+DD522)/2)/(1000*0.61365*exp(17.502*W522/(240.97+W522))/(DI522+DJ522)-DD522)</f>
        <v>0</v>
      </c>
      <c r="T522">
        <f>1/((CW522+1)/(Q522/1.6)+1/(R522/1.37)) + CW522/((CW522+1)/(Q522/1.6) + CW522/(R522/1.37))</f>
        <v>0</v>
      </c>
      <c r="U522">
        <f>(CR522*CU522)</f>
        <v>0</v>
      </c>
      <c r="V522">
        <f>(DK522+(U522+2*0.95*5.67E-8*(((DK522+$B$7)+273)^4-(DK522+273)^4)-44100*J522)/(1.84*29.3*R522+8*0.95*5.67E-8*(DK522+273)^3))</f>
        <v>0</v>
      </c>
      <c r="W522">
        <f>($C$7*DL522+$D$7*DM522+$E$7*V522)</f>
        <v>0</v>
      </c>
      <c r="X522">
        <f>0.61365*exp(17.502*W522/(240.97+W522))</f>
        <v>0</v>
      </c>
      <c r="Y522">
        <f>(Z522/AA522*100)</f>
        <v>0</v>
      </c>
      <c r="Z522">
        <f>DD522*(DI522+DJ522)/1000</f>
        <v>0</v>
      </c>
      <c r="AA522">
        <f>0.61365*exp(17.502*DK522/(240.97+DK522))</f>
        <v>0</v>
      </c>
      <c r="AB522">
        <f>(X522-DD522*(DI522+DJ522)/1000)</f>
        <v>0</v>
      </c>
      <c r="AC522">
        <f>(-J522*44100)</f>
        <v>0</v>
      </c>
      <c r="AD522">
        <f>2*29.3*R522*0.92*(DK522-W522)</f>
        <v>0</v>
      </c>
      <c r="AE522">
        <f>2*0.95*5.67E-8*(((DK522+$B$7)+273)^4-(W522+273)^4)</f>
        <v>0</v>
      </c>
      <c r="AF522">
        <f>U522+AE522+AC522+AD522</f>
        <v>0</v>
      </c>
      <c r="AG522">
        <f>DH522*AU522*(DC522-DB522*(1000-AU522*DE522)/(1000-AU522*DD522))/(100*CV522)</f>
        <v>0</v>
      </c>
      <c r="AH522">
        <f>1000*DH522*AU522*(DD522-DE522)/(100*CV522*(1000-AU522*DD522))</f>
        <v>0</v>
      </c>
      <c r="AI522">
        <f>(AJ522 - AK522 - DI522*1E3/(8.314*(DK522+273.15)) * AM522/DH522 * AL522) * DH522/(100*CV522) * (1000 - DE522)/1000</f>
        <v>0</v>
      </c>
      <c r="AJ522">
        <v>430.511487801374</v>
      </c>
      <c r="AK522">
        <v>430.525963636363</v>
      </c>
      <c r="AL522">
        <v>-0.000276917932149556</v>
      </c>
      <c r="AM522">
        <v>66.0504921813524</v>
      </c>
      <c r="AN522">
        <f>(AP522 - AO522 + DI522*1E3/(8.314*(DK522+273.15)) * AR522/DH522 * AQ522) * DH522/(100*CV522) * 1000/(1000 - AP522)</f>
        <v>0</v>
      </c>
      <c r="AO522">
        <v>24.7174419578355</v>
      </c>
      <c r="AP522">
        <v>25.2417125874126</v>
      </c>
      <c r="AQ522">
        <v>-1.69557873818849e-05</v>
      </c>
      <c r="AR522">
        <v>92.47</v>
      </c>
      <c r="AS522">
        <v>0</v>
      </c>
      <c r="AT522">
        <v>0</v>
      </c>
      <c r="AU522">
        <f>IF(AS522*$H$13&gt;=AW522,1.0,(AW522/(AW522-AS522*$H$13)))</f>
        <v>0</v>
      </c>
      <c r="AV522">
        <f>(AU522-1)*100</f>
        <v>0</v>
      </c>
      <c r="AW522">
        <f>MAX(0,($B$13+$C$13*DP522)/(1+$D$13*DP522)*DI522/(DK522+273)*$E$13)</f>
        <v>0</v>
      </c>
      <c r="AX522" t="s">
        <v>418</v>
      </c>
      <c r="AY522" t="s">
        <v>418</v>
      </c>
      <c r="AZ522">
        <v>0</v>
      </c>
      <c r="BA522">
        <v>0</v>
      </c>
      <c r="BB522">
        <f>1-AZ522/BA522</f>
        <v>0</v>
      </c>
      <c r="BC522">
        <v>0</v>
      </c>
      <c r="BD522" t="s">
        <v>418</v>
      </c>
      <c r="BE522" t="s">
        <v>418</v>
      </c>
      <c r="BF522">
        <v>0</v>
      </c>
      <c r="BG522">
        <v>0</v>
      </c>
      <c r="BH522">
        <f>1-BF522/BG522</f>
        <v>0</v>
      </c>
      <c r="BI522">
        <v>0.5</v>
      </c>
      <c r="BJ522">
        <f>CS522</f>
        <v>0</v>
      </c>
      <c r="BK522">
        <f>L522</f>
        <v>0</v>
      </c>
      <c r="BL522">
        <f>BH522*BI522*BJ522</f>
        <v>0</v>
      </c>
      <c r="BM522">
        <f>(BK522-BC522)/BJ522</f>
        <v>0</v>
      </c>
      <c r="BN522">
        <f>(BA522-BG522)/BG522</f>
        <v>0</v>
      </c>
      <c r="BO522">
        <f>AZ522/(BB522+AZ522/BG522)</f>
        <v>0</v>
      </c>
      <c r="BP522" t="s">
        <v>418</v>
      </c>
      <c r="BQ522">
        <v>0</v>
      </c>
      <c r="BR522">
        <f>IF(BQ522&lt;&gt;0, BQ522, BO522)</f>
        <v>0</v>
      </c>
      <c r="BS522">
        <f>1-BR522/BG522</f>
        <v>0</v>
      </c>
      <c r="BT522">
        <f>(BG522-BF522)/(BG522-BR522)</f>
        <v>0</v>
      </c>
      <c r="BU522">
        <f>(BA522-BG522)/(BA522-BR522)</f>
        <v>0</v>
      </c>
      <c r="BV522">
        <f>(BG522-BF522)/(BG522-AZ522)</f>
        <v>0</v>
      </c>
      <c r="BW522">
        <f>(BA522-BG522)/(BA522-AZ522)</f>
        <v>0</v>
      </c>
      <c r="BX522">
        <f>(BT522*BR522/BF522)</f>
        <v>0</v>
      </c>
      <c r="BY522">
        <f>(1-BX522)</f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f>$B$11*DQ522+$C$11*DR522+$F$11*EC522*(1-EF522)</f>
        <v>0</v>
      </c>
      <c r="CS522">
        <f>CR522*CT522</f>
        <v>0</v>
      </c>
      <c r="CT522">
        <f>($B$11*$D$9+$C$11*$D$9+$F$11*((EP522+EH522)/MAX(EP522+EH522+EQ522, 0.1)*$I$9+EQ522/MAX(EP522+EH522+EQ522, 0.1)*$J$9))/($B$11+$C$11+$F$11)</f>
        <v>0</v>
      </c>
      <c r="CU522">
        <f>($B$11*$K$9+$C$11*$K$9+$F$11*((EP522+EH522)/MAX(EP522+EH522+EQ522, 0.1)*$P$9+EQ522/MAX(EP522+EH522+EQ522, 0.1)*$Q$9))/($B$11+$C$11+$F$11)</f>
        <v>0</v>
      </c>
      <c r="CV522">
        <v>6</v>
      </c>
      <c r="CW522">
        <v>0.5</v>
      </c>
      <c r="CX522" t="s">
        <v>419</v>
      </c>
      <c r="CY522">
        <v>2</v>
      </c>
      <c r="CZ522" t="b">
        <v>1</v>
      </c>
      <c r="DA522">
        <v>1659030614.6</v>
      </c>
      <c r="DB522">
        <v>419.671612903226</v>
      </c>
      <c r="DC522">
        <v>419.950580645161</v>
      </c>
      <c r="DD522">
        <v>25.2384451612903</v>
      </c>
      <c r="DE522">
        <v>24.7209290322581</v>
      </c>
      <c r="DF522">
        <v>413.138451612903</v>
      </c>
      <c r="DG522">
        <v>24.7126451612903</v>
      </c>
      <c r="DH522">
        <v>500.064612903226</v>
      </c>
      <c r="DI522">
        <v>90.3559709677419</v>
      </c>
      <c r="DJ522">
        <v>0.0463802967741936</v>
      </c>
      <c r="DK522">
        <v>27.5207032258064</v>
      </c>
      <c r="DL522">
        <v>27.8928096774194</v>
      </c>
      <c r="DM522">
        <v>999.9</v>
      </c>
      <c r="DN522">
        <v>0</v>
      </c>
      <c r="DO522">
        <v>0</v>
      </c>
      <c r="DP522">
        <v>10002.9032258065</v>
      </c>
      <c r="DQ522">
        <v>0</v>
      </c>
      <c r="DR522">
        <v>16.5947709677419</v>
      </c>
      <c r="DS522">
        <v>-0.279017264516129</v>
      </c>
      <c r="DT522">
        <v>430.537677419355</v>
      </c>
      <c r="DU522">
        <v>430.595225806452</v>
      </c>
      <c r="DV522">
        <v>0.517525096774194</v>
      </c>
      <c r="DW522">
        <v>419.950580645161</v>
      </c>
      <c r="DX522">
        <v>24.7209290322581</v>
      </c>
      <c r="DY522">
        <v>2.28044387096774</v>
      </c>
      <c r="DZ522">
        <v>2.23368451612903</v>
      </c>
      <c r="EA522">
        <v>19.5389193548387</v>
      </c>
      <c r="EB522">
        <v>19.2059548387097</v>
      </c>
      <c r="EC522">
        <v>1999.98193548387</v>
      </c>
      <c r="ED522">
        <v>0.979998741935484</v>
      </c>
      <c r="EE522">
        <v>0.0200013838709677</v>
      </c>
      <c r="EF522">
        <v>0</v>
      </c>
      <c r="EG522">
        <v>142.607258064516</v>
      </c>
      <c r="EH522">
        <v>5.00063</v>
      </c>
      <c r="EI522">
        <v>2975.10064516129</v>
      </c>
      <c r="EJ522">
        <v>17256.7290322581</v>
      </c>
      <c r="EK522">
        <v>38.5762258064516</v>
      </c>
      <c r="EL522">
        <v>38.75</v>
      </c>
      <c r="EM522">
        <v>38.187</v>
      </c>
      <c r="EN522">
        <v>38.062</v>
      </c>
      <c r="EO522">
        <v>39.625</v>
      </c>
      <c r="EP522">
        <v>1955.08193548387</v>
      </c>
      <c r="EQ522">
        <v>39.9</v>
      </c>
      <c r="ER522">
        <v>0</v>
      </c>
      <c r="ES522">
        <v>1659030621.7</v>
      </c>
      <c r="ET522">
        <v>0</v>
      </c>
      <c r="EU522">
        <v>142.616192307692</v>
      </c>
      <c r="EV522">
        <v>0.0873504240718766</v>
      </c>
      <c r="EW522">
        <v>2.50735040928375</v>
      </c>
      <c r="EX522">
        <v>2975.15153846154</v>
      </c>
      <c r="EY522">
        <v>15</v>
      </c>
      <c r="EZ522">
        <v>0</v>
      </c>
      <c r="FA522" t="s">
        <v>420</v>
      </c>
      <c r="FB522">
        <v>1657551626.5</v>
      </c>
      <c r="FC522">
        <v>1657551629</v>
      </c>
      <c r="FD522">
        <v>0</v>
      </c>
      <c r="FE522">
        <v>0.403</v>
      </c>
      <c r="FF522">
        <v>0.009</v>
      </c>
      <c r="FG522">
        <v>9.41</v>
      </c>
      <c r="FH522">
        <v>0.087</v>
      </c>
      <c r="FI522">
        <v>417</v>
      </c>
      <c r="FJ522">
        <v>17</v>
      </c>
      <c r="FK522">
        <v>1.61</v>
      </c>
      <c r="FL522">
        <v>0.59</v>
      </c>
      <c r="FM522">
        <v>-0.26250455</v>
      </c>
      <c r="FN522">
        <v>-0.108510880300187</v>
      </c>
      <c r="FO522">
        <v>0.0972122106804979</v>
      </c>
      <c r="FP522">
        <v>1</v>
      </c>
      <c r="FQ522">
        <v>142.580882352941</v>
      </c>
      <c r="FR522">
        <v>0.568953396243822</v>
      </c>
      <c r="FS522">
        <v>0.172566571077039</v>
      </c>
      <c r="FT522">
        <v>1</v>
      </c>
      <c r="FU522">
        <v>0.516008325</v>
      </c>
      <c r="FV522">
        <v>0.0360306979362104</v>
      </c>
      <c r="FW522">
        <v>0.00423377400428683</v>
      </c>
      <c r="FX522">
        <v>1</v>
      </c>
      <c r="FY522">
        <v>3</v>
      </c>
      <c r="FZ522">
        <v>3</v>
      </c>
      <c r="GA522" t="s">
        <v>953</v>
      </c>
      <c r="GB522">
        <v>2.97385</v>
      </c>
      <c r="GC522">
        <v>2.6999</v>
      </c>
      <c r="GD522">
        <v>0.0902908</v>
      </c>
      <c r="GE522">
        <v>0.091584</v>
      </c>
      <c r="GF522">
        <v>0.106655</v>
      </c>
      <c r="GG522">
        <v>0.10628</v>
      </c>
      <c r="GH522">
        <v>35406.3</v>
      </c>
      <c r="GI522">
        <v>38655</v>
      </c>
      <c r="GJ522">
        <v>35271.1</v>
      </c>
      <c r="GK522">
        <v>38592.3</v>
      </c>
      <c r="GL522">
        <v>44673.8</v>
      </c>
      <c r="GM522">
        <v>49814.1</v>
      </c>
      <c r="GN522">
        <v>55137.9</v>
      </c>
      <c r="GO522">
        <v>61902.6</v>
      </c>
      <c r="GP522">
        <v>1.9802</v>
      </c>
      <c r="GQ522">
        <v>1.8548</v>
      </c>
      <c r="GR522">
        <v>0.126213</v>
      </c>
      <c r="GS522">
        <v>0</v>
      </c>
      <c r="GT522">
        <v>25.8511</v>
      </c>
      <c r="GU522">
        <v>999.9</v>
      </c>
      <c r="GV522">
        <v>58.607</v>
      </c>
      <c r="GW522">
        <v>29.235</v>
      </c>
      <c r="GX522">
        <v>26.4429</v>
      </c>
      <c r="GY522">
        <v>56.0755</v>
      </c>
      <c r="GZ522">
        <v>42.5321</v>
      </c>
      <c r="HA522">
        <v>1</v>
      </c>
      <c r="HB522">
        <v>-0.0229268</v>
      </c>
      <c r="HC522">
        <v>0.255556</v>
      </c>
      <c r="HD522">
        <v>20.1143</v>
      </c>
      <c r="HE522">
        <v>5.19812</v>
      </c>
      <c r="HF522">
        <v>12.004</v>
      </c>
      <c r="HG522">
        <v>4.976</v>
      </c>
      <c r="HH522">
        <v>3.2936</v>
      </c>
      <c r="HI522">
        <v>9999</v>
      </c>
      <c r="HJ522">
        <v>9999</v>
      </c>
      <c r="HK522">
        <v>9999</v>
      </c>
      <c r="HL522">
        <v>629.6</v>
      </c>
      <c r="HM522">
        <v>1.86319</v>
      </c>
      <c r="HN522">
        <v>1.86801</v>
      </c>
      <c r="HO522">
        <v>1.86783</v>
      </c>
      <c r="HP522">
        <v>1.86905</v>
      </c>
      <c r="HQ522">
        <v>1.86981</v>
      </c>
      <c r="HR522">
        <v>1.86584</v>
      </c>
      <c r="HS522">
        <v>1.86697</v>
      </c>
      <c r="HT522">
        <v>1.86832</v>
      </c>
      <c r="HU522">
        <v>5</v>
      </c>
      <c r="HV522">
        <v>0</v>
      </c>
      <c r="HW522">
        <v>0</v>
      </c>
      <c r="HX522">
        <v>0</v>
      </c>
      <c r="HY522" t="s">
        <v>422</v>
      </c>
      <c r="HZ522" t="s">
        <v>423</v>
      </c>
      <c r="IA522" t="s">
        <v>424</v>
      </c>
      <c r="IB522" t="s">
        <v>424</v>
      </c>
      <c r="IC522" t="s">
        <v>424</v>
      </c>
      <c r="ID522" t="s">
        <v>424</v>
      </c>
      <c r="IE522">
        <v>0</v>
      </c>
      <c r="IF522">
        <v>100</v>
      </c>
      <c r="IG522">
        <v>100</v>
      </c>
      <c r="IH522">
        <v>6.533</v>
      </c>
      <c r="II522">
        <v>0.5258</v>
      </c>
      <c r="IJ522">
        <v>4.02706509432224</v>
      </c>
      <c r="IK522">
        <v>0.00601174518973114</v>
      </c>
      <c r="IL522">
        <v>2.77886958061485e-07</v>
      </c>
      <c r="IM522">
        <v>-3.54636231360687e-10</v>
      </c>
      <c r="IN522">
        <v>-0.0404303883988718</v>
      </c>
      <c r="IO522">
        <v>-0.0177815531441476</v>
      </c>
      <c r="IP522">
        <v>0.00205572605671414</v>
      </c>
      <c r="IQ522">
        <v>-1.65519735432211e-05</v>
      </c>
      <c r="IR522">
        <v>-4</v>
      </c>
      <c r="IS522">
        <v>1848</v>
      </c>
      <c r="IT522">
        <v>1</v>
      </c>
      <c r="IU522">
        <v>25</v>
      </c>
      <c r="IV522">
        <v>24649.9</v>
      </c>
      <c r="IW522">
        <v>24649.9</v>
      </c>
      <c r="IX522">
        <v>1.03516</v>
      </c>
      <c r="IY522">
        <v>2.63672</v>
      </c>
      <c r="IZ522">
        <v>1.54785</v>
      </c>
      <c r="JA522">
        <v>2.30591</v>
      </c>
      <c r="JB522">
        <v>1.34644</v>
      </c>
      <c r="JC522">
        <v>2.26562</v>
      </c>
      <c r="JD522">
        <v>33.6479</v>
      </c>
      <c r="JE522">
        <v>24.2101</v>
      </c>
      <c r="JF522">
        <v>18</v>
      </c>
      <c r="JG522">
        <v>498.976</v>
      </c>
      <c r="JH522">
        <v>417.263</v>
      </c>
      <c r="JI522">
        <v>24.9999</v>
      </c>
      <c r="JJ522">
        <v>26.8929</v>
      </c>
      <c r="JK522">
        <v>30.0002</v>
      </c>
      <c r="JL522">
        <v>26.8259</v>
      </c>
      <c r="JM522">
        <v>26.7654</v>
      </c>
      <c r="JN522">
        <v>20.733</v>
      </c>
      <c r="JO522">
        <v>14.3708</v>
      </c>
      <c r="JP522">
        <v>100</v>
      </c>
      <c r="JQ522">
        <v>25</v>
      </c>
      <c r="JR522">
        <v>426.812</v>
      </c>
      <c r="JS522">
        <v>24.777</v>
      </c>
      <c r="JT522">
        <v>102.28</v>
      </c>
      <c r="JU522">
        <v>103.037</v>
      </c>
    </row>
    <row r="523" spans="1:281">
      <c r="A523">
        <v>507</v>
      </c>
      <c r="B523">
        <v>1659030627.6</v>
      </c>
      <c r="C523">
        <v>6944.5</v>
      </c>
      <c r="D523" t="s">
        <v>1443</v>
      </c>
      <c r="E523" t="s">
        <v>1444</v>
      </c>
      <c r="F523">
        <v>5</v>
      </c>
      <c r="G523" t="s">
        <v>1394</v>
      </c>
      <c r="H523" t="s">
        <v>417</v>
      </c>
      <c r="I523">
        <v>1659030619.75517</v>
      </c>
      <c r="J523">
        <f>(K523)/1000</f>
        <v>0</v>
      </c>
      <c r="K523">
        <f>IF(CZ523, AN523, AH523)</f>
        <v>0</v>
      </c>
      <c r="L523">
        <f>IF(CZ523, AI523, AG523)</f>
        <v>0</v>
      </c>
      <c r="M523">
        <f>DB523 - IF(AU523&gt;1, L523*CV523*100.0/(AW523*DP523), 0)</f>
        <v>0</v>
      </c>
      <c r="N523">
        <f>((T523-J523/2)*M523-L523)/(T523+J523/2)</f>
        <v>0</v>
      </c>
      <c r="O523">
        <f>N523*(DI523+DJ523)/1000.0</f>
        <v>0</v>
      </c>
      <c r="P523">
        <f>(DB523 - IF(AU523&gt;1, L523*CV523*100.0/(AW523*DP523), 0))*(DI523+DJ523)/1000.0</f>
        <v>0</v>
      </c>
      <c r="Q523">
        <f>2.0/((1/S523-1/R523)+SIGN(S523)*SQRT((1/S523-1/R523)*(1/S523-1/R523) + 4*CW523/((CW523+1)*(CW523+1))*(2*1/S523*1/R523-1/R523*1/R523)))</f>
        <v>0</v>
      </c>
      <c r="R523">
        <f>IF(LEFT(CX523,1)&lt;&gt;"0",IF(LEFT(CX523,1)="1",3.0,CY523),$D$5+$E$5*(DP523*DI523/($K$5*1000))+$F$5*(DP523*DI523/($K$5*1000))*MAX(MIN(CV523,$J$5),$I$5)*MAX(MIN(CV523,$J$5),$I$5)+$G$5*MAX(MIN(CV523,$J$5),$I$5)*(DP523*DI523/($K$5*1000))+$H$5*(DP523*DI523/($K$5*1000))*(DP523*DI523/($K$5*1000)))</f>
        <v>0</v>
      </c>
      <c r="S523">
        <f>J523*(1000-(1000*0.61365*exp(17.502*W523/(240.97+W523))/(DI523+DJ523)+DD523)/2)/(1000*0.61365*exp(17.502*W523/(240.97+W523))/(DI523+DJ523)-DD523)</f>
        <v>0</v>
      </c>
      <c r="T523">
        <f>1/((CW523+1)/(Q523/1.6)+1/(R523/1.37)) + CW523/((CW523+1)/(Q523/1.6) + CW523/(R523/1.37))</f>
        <v>0</v>
      </c>
      <c r="U523">
        <f>(CR523*CU523)</f>
        <v>0</v>
      </c>
      <c r="V523">
        <f>(DK523+(U523+2*0.95*5.67E-8*(((DK523+$B$7)+273)^4-(DK523+273)^4)-44100*J523)/(1.84*29.3*R523+8*0.95*5.67E-8*(DK523+273)^3))</f>
        <v>0</v>
      </c>
      <c r="W523">
        <f>($C$7*DL523+$D$7*DM523+$E$7*V523)</f>
        <v>0</v>
      </c>
      <c r="X523">
        <f>0.61365*exp(17.502*W523/(240.97+W523))</f>
        <v>0</v>
      </c>
      <c r="Y523">
        <f>(Z523/AA523*100)</f>
        <v>0</v>
      </c>
      <c r="Z523">
        <f>DD523*(DI523+DJ523)/1000</f>
        <v>0</v>
      </c>
      <c r="AA523">
        <f>0.61365*exp(17.502*DK523/(240.97+DK523))</f>
        <v>0</v>
      </c>
      <c r="AB523">
        <f>(X523-DD523*(DI523+DJ523)/1000)</f>
        <v>0</v>
      </c>
      <c r="AC523">
        <f>(-J523*44100)</f>
        <v>0</v>
      </c>
      <c r="AD523">
        <f>2*29.3*R523*0.92*(DK523-W523)</f>
        <v>0</v>
      </c>
      <c r="AE523">
        <f>2*0.95*5.67E-8*(((DK523+$B$7)+273)^4-(W523+273)^4)</f>
        <v>0</v>
      </c>
      <c r="AF523">
        <f>U523+AE523+AC523+AD523</f>
        <v>0</v>
      </c>
      <c r="AG523">
        <f>DH523*AU523*(DC523-DB523*(1000-AU523*DE523)/(1000-AU523*DD523))/(100*CV523)</f>
        <v>0</v>
      </c>
      <c r="AH523">
        <f>1000*DH523*AU523*(DD523-DE523)/(100*CV523*(1000-AU523*DD523))</f>
        <v>0</v>
      </c>
      <c r="AI523">
        <f>(AJ523 - AK523 - DI523*1E3/(8.314*(DK523+273.15)) * AM523/DH523 * AL523) * DH523/(100*CV523) * (1000 - DE523)/1000</f>
        <v>0</v>
      </c>
      <c r="AJ523">
        <v>431.173808284849</v>
      </c>
      <c r="AK523">
        <v>430.730642424242</v>
      </c>
      <c r="AL523">
        <v>0.0752586022746069</v>
      </c>
      <c r="AM523">
        <v>66.0504921813524</v>
      </c>
      <c r="AN523">
        <f>(AP523 - AO523 + DI523*1E3/(8.314*(DK523+273.15)) * AR523/DH523 * AQ523) * DH523/(100*CV523) * 1000/(1000 - AP523)</f>
        <v>0</v>
      </c>
      <c r="AO523">
        <v>24.7203221257576</v>
      </c>
      <c r="AP523">
        <v>25.2362251748252</v>
      </c>
      <c r="AQ523">
        <v>3.04734087880323e-06</v>
      </c>
      <c r="AR523">
        <v>92.47</v>
      </c>
      <c r="AS523">
        <v>0</v>
      </c>
      <c r="AT523">
        <v>0</v>
      </c>
      <c r="AU523">
        <f>IF(AS523*$H$13&gt;=AW523,1.0,(AW523/(AW523-AS523*$H$13)))</f>
        <v>0</v>
      </c>
      <c r="AV523">
        <f>(AU523-1)*100</f>
        <v>0</v>
      </c>
      <c r="AW523">
        <f>MAX(0,($B$13+$C$13*DP523)/(1+$D$13*DP523)*DI523/(DK523+273)*$E$13)</f>
        <v>0</v>
      </c>
      <c r="AX523" t="s">
        <v>418</v>
      </c>
      <c r="AY523" t="s">
        <v>418</v>
      </c>
      <c r="AZ523">
        <v>0</v>
      </c>
      <c r="BA523">
        <v>0</v>
      </c>
      <c r="BB523">
        <f>1-AZ523/BA523</f>
        <v>0</v>
      </c>
      <c r="BC523">
        <v>0</v>
      </c>
      <c r="BD523" t="s">
        <v>418</v>
      </c>
      <c r="BE523" t="s">
        <v>418</v>
      </c>
      <c r="BF523">
        <v>0</v>
      </c>
      <c r="BG523">
        <v>0</v>
      </c>
      <c r="BH523">
        <f>1-BF523/BG523</f>
        <v>0</v>
      </c>
      <c r="BI523">
        <v>0.5</v>
      </c>
      <c r="BJ523">
        <f>CS523</f>
        <v>0</v>
      </c>
      <c r="BK523">
        <f>L523</f>
        <v>0</v>
      </c>
      <c r="BL523">
        <f>BH523*BI523*BJ523</f>
        <v>0</v>
      </c>
      <c r="BM523">
        <f>(BK523-BC523)/BJ523</f>
        <v>0</v>
      </c>
      <c r="BN523">
        <f>(BA523-BG523)/BG523</f>
        <v>0</v>
      </c>
      <c r="BO523">
        <f>AZ523/(BB523+AZ523/BG523)</f>
        <v>0</v>
      </c>
      <c r="BP523" t="s">
        <v>418</v>
      </c>
      <c r="BQ523">
        <v>0</v>
      </c>
      <c r="BR523">
        <f>IF(BQ523&lt;&gt;0, BQ523, BO523)</f>
        <v>0</v>
      </c>
      <c r="BS523">
        <f>1-BR523/BG523</f>
        <v>0</v>
      </c>
      <c r="BT523">
        <f>(BG523-BF523)/(BG523-BR523)</f>
        <v>0</v>
      </c>
      <c r="BU523">
        <f>(BA523-BG523)/(BA523-BR523)</f>
        <v>0</v>
      </c>
      <c r="BV523">
        <f>(BG523-BF523)/(BG523-AZ523)</f>
        <v>0</v>
      </c>
      <c r="BW523">
        <f>(BA523-BG523)/(BA523-AZ523)</f>
        <v>0</v>
      </c>
      <c r="BX523">
        <f>(BT523*BR523/BF523)</f>
        <v>0</v>
      </c>
      <c r="BY523">
        <f>(1-BX523)</f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f>$B$11*DQ523+$C$11*DR523+$F$11*EC523*(1-EF523)</f>
        <v>0</v>
      </c>
      <c r="CS523">
        <f>CR523*CT523</f>
        <v>0</v>
      </c>
      <c r="CT523">
        <f>($B$11*$D$9+$C$11*$D$9+$F$11*((EP523+EH523)/MAX(EP523+EH523+EQ523, 0.1)*$I$9+EQ523/MAX(EP523+EH523+EQ523, 0.1)*$J$9))/($B$11+$C$11+$F$11)</f>
        <v>0</v>
      </c>
      <c r="CU523">
        <f>($B$11*$K$9+$C$11*$K$9+$F$11*((EP523+EH523)/MAX(EP523+EH523+EQ523, 0.1)*$P$9+EQ523/MAX(EP523+EH523+EQ523, 0.1)*$Q$9))/($B$11+$C$11+$F$11)</f>
        <v>0</v>
      </c>
      <c r="CV523">
        <v>6</v>
      </c>
      <c r="CW523">
        <v>0.5</v>
      </c>
      <c r="CX523" t="s">
        <v>419</v>
      </c>
      <c r="CY523">
        <v>2</v>
      </c>
      <c r="CZ523" t="b">
        <v>1</v>
      </c>
      <c r="DA523">
        <v>1659030619.75517</v>
      </c>
      <c r="DB523">
        <v>419.675586206897</v>
      </c>
      <c r="DC523">
        <v>420.417344827586</v>
      </c>
      <c r="DD523">
        <v>25.2386620689655</v>
      </c>
      <c r="DE523">
        <v>24.7194862068965</v>
      </c>
      <c r="DF523">
        <v>413.142344827586</v>
      </c>
      <c r="DG523">
        <v>24.7128413793103</v>
      </c>
      <c r="DH523">
        <v>500.056965517241</v>
      </c>
      <c r="DI523">
        <v>90.3553103448276</v>
      </c>
      <c r="DJ523">
        <v>0.0464363586206897</v>
      </c>
      <c r="DK523">
        <v>27.5217724137931</v>
      </c>
      <c r="DL523">
        <v>27.8968586206897</v>
      </c>
      <c r="DM523">
        <v>999.9</v>
      </c>
      <c r="DN523">
        <v>0</v>
      </c>
      <c r="DO523">
        <v>0</v>
      </c>
      <c r="DP523">
        <v>9988.79310344828</v>
      </c>
      <c r="DQ523">
        <v>0</v>
      </c>
      <c r="DR523">
        <v>16.6333034482759</v>
      </c>
      <c r="DS523">
        <v>-0.741837972413793</v>
      </c>
      <c r="DT523">
        <v>430.541793103448</v>
      </c>
      <c r="DU523">
        <v>431.07324137931</v>
      </c>
      <c r="DV523">
        <v>0.519174655172414</v>
      </c>
      <c r="DW523">
        <v>420.417344827586</v>
      </c>
      <c r="DX523">
        <v>24.7194862068965</v>
      </c>
      <c r="DY523">
        <v>2.28044689655172</v>
      </c>
      <c r="DZ523">
        <v>2.23353793103448</v>
      </c>
      <c r="EA523">
        <v>19.5389344827586</v>
      </c>
      <c r="EB523">
        <v>19.2049034482759</v>
      </c>
      <c r="EC523">
        <v>1999.99172413793</v>
      </c>
      <c r="ED523">
        <v>0.979998655172414</v>
      </c>
      <c r="EE523">
        <v>0.0200014793103448</v>
      </c>
      <c r="EF523">
        <v>0</v>
      </c>
      <c r="EG523">
        <v>142.570724137931</v>
      </c>
      <c r="EH523">
        <v>5.00063</v>
      </c>
      <c r="EI523">
        <v>2975.33965517241</v>
      </c>
      <c r="EJ523">
        <v>17256.8034482759</v>
      </c>
      <c r="EK523">
        <v>38.5858965517241</v>
      </c>
      <c r="EL523">
        <v>38.75</v>
      </c>
      <c r="EM523">
        <v>38.187</v>
      </c>
      <c r="EN523">
        <v>38.062</v>
      </c>
      <c r="EO523">
        <v>39.625</v>
      </c>
      <c r="EP523">
        <v>1955.09137931035</v>
      </c>
      <c r="EQ523">
        <v>39.9003448275862</v>
      </c>
      <c r="ER523">
        <v>0</v>
      </c>
      <c r="ES523">
        <v>1659030626.5</v>
      </c>
      <c r="ET523">
        <v>0</v>
      </c>
      <c r="EU523">
        <v>142.587269230769</v>
      </c>
      <c r="EV523">
        <v>-0.515042738615558</v>
      </c>
      <c r="EW523">
        <v>1.00136751272382</v>
      </c>
      <c r="EX523">
        <v>2975.31884615385</v>
      </c>
      <c r="EY523">
        <v>15</v>
      </c>
      <c r="EZ523">
        <v>0</v>
      </c>
      <c r="FA523" t="s">
        <v>420</v>
      </c>
      <c r="FB523">
        <v>1657551626.5</v>
      </c>
      <c r="FC523">
        <v>1657551629</v>
      </c>
      <c r="FD523">
        <v>0</v>
      </c>
      <c r="FE523">
        <v>0.403</v>
      </c>
      <c r="FF523">
        <v>0.009</v>
      </c>
      <c r="FG523">
        <v>9.41</v>
      </c>
      <c r="FH523">
        <v>0.087</v>
      </c>
      <c r="FI523">
        <v>417</v>
      </c>
      <c r="FJ523">
        <v>17</v>
      </c>
      <c r="FK523">
        <v>1.61</v>
      </c>
      <c r="FL523">
        <v>0.59</v>
      </c>
      <c r="FM523">
        <v>-0.41949083</v>
      </c>
      <c r="FN523">
        <v>-2.26165548517824</v>
      </c>
      <c r="FO523">
        <v>0.508515407041259</v>
      </c>
      <c r="FP523">
        <v>0</v>
      </c>
      <c r="FQ523">
        <v>142.596205882353</v>
      </c>
      <c r="FR523">
        <v>-0.239251336829568</v>
      </c>
      <c r="FS523">
        <v>0.17689075715084</v>
      </c>
      <c r="FT523">
        <v>1</v>
      </c>
      <c r="FU523">
        <v>0.51768285</v>
      </c>
      <c r="FV523">
        <v>0.0217205853658517</v>
      </c>
      <c r="FW523">
        <v>0.00345265593818729</v>
      </c>
      <c r="FX523">
        <v>1</v>
      </c>
      <c r="FY523">
        <v>2</v>
      </c>
      <c r="FZ523">
        <v>3</v>
      </c>
      <c r="GA523" t="s">
        <v>474</v>
      </c>
      <c r="GB523">
        <v>2.97298</v>
      </c>
      <c r="GC523">
        <v>2.70049</v>
      </c>
      <c r="GD523">
        <v>0.0903757</v>
      </c>
      <c r="GE523">
        <v>0.0925739</v>
      </c>
      <c r="GF523">
        <v>0.106655</v>
      </c>
      <c r="GG523">
        <v>0.106269</v>
      </c>
      <c r="GH523">
        <v>35402.8</v>
      </c>
      <c r="GI523">
        <v>38613.8</v>
      </c>
      <c r="GJ523">
        <v>35270.9</v>
      </c>
      <c r="GK523">
        <v>38593.2</v>
      </c>
      <c r="GL523">
        <v>44674.1</v>
      </c>
      <c r="GM523">
        <v>49815</v>
      </c>
      <c r="GN523">
        <v>55138.3</v>
      </c>
      <c r="GO523">
        <v>61903</v>
      </c>
      <c r="GP523">
        <v>1.9806</v>
      </c>
      <c r="GQ523">
        <v>1.8542</v>
      </c>
      <c r="GR523">
        <v>0.12219</v>
      </c>
      <c r="GS523">
        <v>0</v>
      </c>
      <c r="GT523">
        <v>25.8555</v>
      </c>
      <c r="GU523">
        <v>999.9</v>
      </c>
      <c r="GV523">
        <v>58.631</v>
      </c>
      <c r="GW523">
        <v>29.235</v>
      </c>
      <c r="GX523">
        <v>26.4557</v>
      </c>
      <c r="GY523">
        <v>56.4455</v>
      </c>
      <c r="GZ523">
        <v>42.6242</v>
      </c>
      <c r="HA523">
        <v>1</v>
      </c>
      <c r="HB523">
        <v>-0.0236585</v>
      </c>
      <c r="HC523">
        <v>0.257691</v>
      </c>
      <c r="HD523">
        <v>20.114</v>
      </c>
      <c r="HE523">
        <v>5.19932</v>
      </c>
      <c r="HF523">
        <v>12.0064</v>
      </c>
      <c r="HG523">
        <v>4.9756</v>
      </c>
      <c r="HH523">
        <v>3.2932</v>
      </c>
      <c r="HI523">
        <v>9999</v>
      </c>
      <c r="HJ523">
        <v>9999</v>
      </c>
      <c r="HK523">
        <v>9999</v>
      </c>
      <c r="HL523">
        <v>629.6</v>
      </c>
      <c r="HM523">
        <v>1.86319</v>
      </c>
      <c r="HN523">
        <v>1.86801</v>
      </c>
      <c r="HO523">
        <v>1.86783</v>
      </c>
      <c r="HP523">
        <v>1.86902</v>
      </c>
      <c r="HQ523">
        <v>1.86981</v>
      </c>
      <c r="HR523">
        <v>1.86584</v>
      </c>
      <c r="HS523">
        <v>1.86691</v>
      </c>
      <c r="HT523">
        <v>1.86829</v>
      </c>
      <c r="HU523">
        <v>5</v>
      </c>
      <c r="HV523">
        <v>0</v>
      </c>
      <c r="HW523">
        <v>0</v>
      </c>
      <c r="HX523">
        <v>0</v>
      </c>
      <c r="HY523" t="s">
        <v>422</v>
      </c>
      <c r="HZ523" t="s">
        <v>423</v>
      </c>
      <c r="IA523" t="s">
        <v>424</v>
      </c>
      <c r="IB523" t="s">
        <v>424</v>
      </c>
      <c r="IC523" t="s">
        <v>424</v>
      </c>
      <c r="ID523" t="s">
        <v>424</v>
      </c>
      <c r="IE523">
        <v>0</v>
      </c>
      <c r="IF523">
        <v>100</v>
      </c>
      <c r="IG523">
        <v>100</v>
      </c>
      <c r="IH523">
        <v>6.537</v>
      </c>
      <c r="II523">
        <v>0.5257</v>
      </c>
      <c r="IJ523">
        <v>4.02706509432224</v>
      </c>
      <c r="IK523">
        <v>0.00601174518973114</v>
      </c>
      <c r="IL523">
        <v>2.77886958061485e-07</v>
      </c>
      <c r="IM523">
        <v>-3.54636231360687e-10</v>
      </c>
      <c r="IN523">
        <v>-0.0404303883988718</v>
      </c>
      <c r="IO523">
        <v>-0.0177815531441476</v>
      </c>
      <c r="IP523">
        <v>0.00205572605671414</v>
      </c>
      <c r="IQ523">
        <v>-1.65519735432211e-05</v>
      </c>
      <c r="IR523">
        <v>-4</v>
      </c>
      <c r="IS523">
        <v>1848</v>
      </c>
      <c r="IT523">
        <v>1</v>
      </c>
      <c r="IU523">
        <v>25</v>
      </c>
      <c r="IV523">
        <v>24650</v>
      </c>
      <c r="IW523">
        <v>24650</v>
      </c>
      <c r="IX523">
        <v>1.05957</v>
      </c>
      <c r="IY523">
        <v>2.62329</v>
      </c>
      <c r="IZ523">
        <v>1.54785</v>
      </c>
      <c r="JA523">
        <v>2.30591</v>
      </c>
      <c r="JB523">
        <v>1.34644</v>
      </c>
      <c r="JC523">
        <v>2.41577</v>
      </c>
      <c r="JD523">
        <v>33.6479</v>
      </c>
      <c r="JE523">
        <v>24.2188</v>
      </c>
      <c r="JF523">
        <v>18</v>
      </c>
      <c r="JG523">
        <v>499.24</v>
      </c>
      <c r="JH523">
        <v>416.937</v>
      </c>
      <c r="JI523">
        <v>25.0003</v>
      </c>
      <c r="JJ523">
        <v>26.8929</v>
      </c>
      <c r="JK523">
        <v>30</v>
      </c>
      <c r="JL523">
        <v>26.8259</v>
      </c>
      <c r="JM523">
        <v>26.7676</v>
      </c>
      <c r="JN523">
        <v>21.272</v>
      </c>
      <c r="JO523">
        <v>14.3708</v>
      </c>
      <c r="JP523">
        <v>100</v>
      </c>
      <c r="JQ523">
        <v>25</v>
      </c>
      <c r="JR523">
        <v>440.207</v>
      </c>
      <c r="JS523">
        <v>24.777</v>
      </c>
      <c r="JT523">
        <v>102.28</v>
      </c>
      <c r="JU523">
        <v>103.038</v>
      </c>
    </row>
    <row r="524" spans="1:281">
      <c r="A524">
        <v>508</v>
      </c>
      <c r="B524">
        <v>1659030632.6</v>
      </c>
      <c r="C524">
        <v>6949.5</v>
      </c>
      <c r="D524" t="s">
        <v>1445</v>
      </c>
      <c r="E524" t="s">
        <v>1446</v>
      </c>
      <c r="F524">
        <v>5</v>
      </c>
      <c r="G524" t="s">
        <v>1394</v>
      </c>
      <c r="H524" t="s">
        <v>417</v>
      </c>
      <c r="I524">
        <v>1659030624.83214</v>
      </c>
      <c r="J524">
        <f>(K524)/1000</f>
        <v>0</v>
      </c>
      <c r="K524">
        <f>IF(CZ524, AN524, AH524)</f>
        <v>0</v>
      </c>
      <c r="L524">
        <f>IF(CZ524, AI524, AG524)</f>
        <v>0</v>
      </c>
      <c r="M524">
        <f>DB524 - IF(AU524&gt;1, L524*CV524*100.0/(AW524*DP524), 0)</f>
        <v>0</v>
      </c>
      <c r="N524">
        <f>((T524-J524/2)*M524-L524)/(T524+J524/2)</f>
        <v>0</v>
      </c>
      <c r="O524">
        <f>N524*(DI524+DJ524)/1000.0</f>
        <v>0</v>
      </c>
      <c r="P524">
        <f>(DB524 - IF(AU524&gt;1, L524*CV524*100.0/(AW524*DP524), 0))*(DI524+DJ524)/1000.0</f>
        <v>0</v>
      </c>
      <c r="Q524">
        <f>2.0/((1/S524-1/R524)+SIGN(S524)*SQRT((1/S524-1/R524)*(1/S524-1/R524) + 4*CW524/((CW524+1)*(CW524+1))*(2*1/S524*1/R524-1/R524*1/R524)))</f>
        <v>0</v>
      </c>
      <c r="R524">
        <f>IF(LEFT(CX524,1)&lt;&gt;"0",IF(LEFT(CX524,1)="1",3.0,CY524),$D$5+$E$5*(DP524*DI524/($K$5*1000))+$F$5*(DP524*DI524/($K$5*1000))*MAX(MIN(CV524,$J$5),$I$5)*MAX(MIN(CV524,$J$5),$I$5)+$G$5*MAX(MIN(CV524,$J$5),$I$5)*(DP524*DI524/($K$5*1000))+$H$5*(DP524*DI524/($K$5*1000))*(DP524*DI524/($K$5*1000)))</f>
        <v>0</v>
      </c>
      <c r="S524">
        <f>J524*(1000-(1000*0.61365*exp(17.502*W524/(240.97+W524))/(DI524+DJ524)+DD524)/2)/(1000*0.61365*exp(17.502*W524/(240.97+W524))/(DI524+DJ524)-DD524)</f>
        <v>0</v>
      </c>
      <c r="T524">
        <f>1/((CW524+1)/(Q524/1.6)+1/(R524/1.37)) + CW524/((CW524+1)/(Q524/1.6) + CW524/(R524/1.37))</f>
        <v>0</v>
      </c>
      <c r="U524">
        <f>(CR524*CU524)</f>
        <v>0</v>
      </c>
      <c r="V524">
        <f>(DK524+(U524+2*0.95*5.67E-8*(((DK524+$B$7)+273)^4-(DK524+273)^4)-44100*J524)/(1.84*29.3*R524+8*0.95*5.67E-8*(DK524+273)^3))</f>
        <v>0</v>
      </c>
      <c r="W524">
        <f>($C$7*DL524+$D$7*DM524+$E$7*V524)</f>
        <v>0</v>
      </c>
      <c r="X524">
        <f>0.61365*exp(17.502*W524/(240.97+W524))</f>
        <v>0</v>
      </c>
      <c r="Y524">
        <f>(Z524/AA524*100)</f>
        <v>0</v>
      </c>
      <c r="Z524">
        <f>DD524*(DI524+DJ524)/1000</f>
        <v>0</v>
      </c>
      <c r="AA524">
        <f>0.61365*exp(17.502*DK524/(240.97+DK524))</f>
        <v>0</v>
      </c>
      <c r="AB524">
        <f>(X524-DD524*(DI524+DJ524)/1000)</f>
        <v>0</v>
      </c>
      <c r="AC524">
        <f>(-J524*44100)</f>
        <v>0</v>
      </c>
      <c r="AD524">
        <f>2*29.3*R524*0.92*(DK524-W524)</f>
        <v>0</v>
      </c>
      <c r="AE524">
        <f>2*0.95*5.67E-8*(((DK524+$B$7)+273)^4-(W524+273)^4)</f>
        <v>0</v>
      </c>
      <c r="AF524">
        <f>U524+AE524+AC524+AD524</f>
        <v>0</v>
      </c>
      <c r="AG524">
        <f>DH524*AU524*(DC524-DB524*(1000-AU524*DE524)/(1000-AU524*DD524))/(100*CV524)</f>
        <v>0</v>
      </c>
      <c r="AH524">
        <f>1000*DH524*AU524*(DD524-DE524)/(100*CV524*(1000-AU524*DD524))</f>
        <v>0</v>
      </c>
      <c r="AI524">
        <f>(AJ524 - AK524 - DI524*1E3/(8.314*(DK524+273.15)) * AM524/DH524 * AL524) * DH524/(100*CV524) * (1000 - DE524)/1000</f>
        <v>0</v>
      </c>
      <c r="AJ524">
        <v>443.081006251939</v>
      </c>
      <c r="AK524">
        <v>436.476042424242</v>
      </c>
      <c r="AL524">
        <v>1.36320307559594</v>
      </c>
      <c r="AM524">
        <v>66.0504921813524</v>
      </c>
      <c r="AN524">
        <f>(AP524 - AO524 + DI524*1E3/(8.314*(DK524+273.15)) * AR524/DH524 * AQ524) * DH524/(100*CV524) * 1000/(1000 - AP524)</f>
        <v>0</v>
      </c>
      <c r="AO524">
        <v>24.7195054841126</v>
      </c>
      <c r="AP524">
        <v>25.236593006993</v>
      </c>
      <c r="AQ524">
        <v>1.16439990461974e-06</v>
      </c>
      <c r="AR524">
        <v>92.47</v>
      </c>
      <c r="AS524">
        <v>0</v>
      </c>
      <c r="AT524">
        <v>0</v>
      </c>
      <c r="AU524">
        <f>IF(AS524*$H$13&gt;=AW524,1.0,(AW524/(AW524-AS524*$H$13)))</f>
        <v>0</v>
      </c>
      <c r="AV524">
        <f>(AU524-1)*100</f>
        <v>0</v>
      </c>
      <c r="AW524">
        <f>MAX(0,($B$13+$C$13*DP524)/(1+$D$13*DP524)*DI524/(DK524+273)*$E$13)</f>
        <v>0</v>
      </c>
      <c r="AX524" t="s">
        <v>418</v>
      </c>
      <c r="AY524" t="s">
        <v>418</v>
      </c>
      <c r="AZ524">
        <v>0</v>
      </c>
      <c r="BA524">
        <v>0</v>
      </c>
      <c r="BB524">
        <f>1-AZ524/BA524</f>
        <v>0</v>
      </c>
      <c r="BC524">
        <v>0</v>
      </c>
      <c r="BD524" t="s">
        <v>418</v>
      </c>
      <c r="BE524" t="s">
        <v>418</v>
      </c>
      <c r="BF524">
        <v>0</v>
      </c>
      <c r="BG524">
        <v>0</v>
      </c>
      <c r="BH524">
        <f>1-BF524/BG524</f>
        <v>0</v>
      </c>
      <c r="BI524">
        <v>0.5</v>
      </c>
      <c r="BJ524">
        <f>CS524</f>
        <v>0</v>
      </c>
      <c r="BK524">
        <f>L524</f>
        <v>0</v>
      </c>
      <c r="BL524">
        <f>BH524*BI524*BJ524</f>
        <v>0</v>
      </c>
      <c r="BM524">
        <f>(BK524-BC524)/BJ524</f>
        <v>0</v>
      </c>
      <c r="BN524">
        <f>(BA524-BG524)/BG524</f>
        <v>0</v>
      </c>
      <c r="BO524">
        <f>AZ524/(BB524+AZ524/BG524)</f>
        <v>0</v>
      </c>
      <c r="BP524" t="s">
        <v>418</v>
      </c>
      <c r="BQ524">
        <v>0</v>
      </c>
      <c r="BR524">
        <f>IF(BQ524&lt;&gt;0, BQ524, BO524)</f>
        <v>0</v>
      </c>
      <c r="BS524">
        <f>1-BR524/BG524</f>
        <v>0</v>
      </c>
      <c r="BT524">
        <f>(BG524-BF524)/(BG524-BR524)</f>
        <v>0</v>
      </c>
      <c r="BU524">
        <f>(BA524-BG524)/(BA524-BR524)</f>
        <v>0</v>
      </c>
      <c r="BV524">
        <f>(BG524-BF524)/(BG524-AZ524)</f>
        <v>0</v>
      </c>
      <c r="BW524">
        <f>(BA524-BG524)/(BA524-AZ524)</f>
        <v>0</v>
      </c>
      <c r="BX524">
        <f>(BT524*BR524/BF524)</f>
        <v>0</v>
      </c>
      <c r="BY524">
        <f>(1-BX524)</f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f>$B$11*DQ524+$C$11*DR524+$F$11*EC524*(1-EF524)</f>
        <v>0</v>
      </c>
      <c r="CS524">
        <f>CR524*CT524</f>
        <v>0</v>
      </c>
      <c r="CT524">
        <f>($B$11*$D$9+$C$11*$D$9+$F$11*((EP524+EH524)/MAX(EP524+EH524+EQ524, 0.1)*$I$9+EQ524/MAX(EP524+EH524+EQ524, 0.1)*$J$9))/($B$11+$C$11+$F$11)</f>
        <v>0</v>
      </c>
      <c r="CU524">
        <f>($B$11*$K$9+$C$11*$K$9+$F$11*((EP524+EH524)/MAX(EP524+EH524+EQ524, 0.1)*$P$9+EQ524/MAX(EP524+EH524+EQ524, 0.1)*$Q$9))/($B$11+$C$11+$F$11)</f>
        <v>0</v>
      </c>
      <c r="CV524">
        <v>6</v>
      </c>
      <c r="CW524">
        <v>0.5</v>
      </c>
      <c r="CX524" t="s">
        <v>419</v>
      </c>
      <c r="CY524">
        <v>2</v>
      </c>
      <c r="CZ524" t="b">
        <v>1</v>
      </c>
      <c r="DA524">
        <v>1659030624.83214</v>
      </c>
      <c r="DB524">
        <v>420.642142857143</v>
      </c>
      <c r="DC524">
        <v>424.629678571429</v>
      </c>
      <c r="DD524">
        <v>25.23825</v>
      </c>
      <c r="DE524">
        <v>24.718925</v>
      </c>
      <c r="DF524">
        <v>414.103035714286</v>
      </c>
      <c r="DG524">
        <v>24.7124535714286</v>
      </c>
      <c r="DH524">
        <v>500.041107142857</v>
      </c>
      <c r="DI524">
        <v>90.3551</v>
      </c>
      <c r="DJ524">
        <v>0.0464439464285714</v>
      </c>
      <c r="DK524">
        <v>27.5206714285714</v>
      </c>
      <c r="DL524">
        <v>27.8816928571429</v>
      </c>
      <c r="DM524">
        <v>999.9</v>
      </c>
      <c r="DN524">
        <v>0</v>
      </c>
      <c r="DO524">
        <v>0</v>
      </c>
      <c r="DP524">
        <v>9981.78571428571</v>
      </c>
      <c r="DQ524">
        <v>0</v>
      </c>
      <c r="DR524">
        <v>16.6922535714286</v>
      </c>
      <c r="DS524">
        <v>-3.98762375714286</v>
      </c>
      <c r="DT524">
        <v>431.533142857143</v>
      </c>
      <c r="DU524">
        <v>435.392071428571</v>
      </c>
      <c r="DV524">
        <v>0.519315428571429</v>
      </c>
      <c r="DW524">
        <v>424.629678571429</v>
      </c>
      <c r="DX524">
        <v>24.718925</v>
      </c>
      <c r="DY524">
        <v>2.28040464285714</v>
      </c>
      <c r="DZ524">
        <v>2.23348214285714</v>
      </c>
      <c r="EA524">
        <v>19.5386392857143</v>
      </c>
      <c r="EB524">
        <v>19.2045142857143</v>
      </c>
      <c r="EC524">
        <v>1999.99642857143</v>
      </c>
      <c r="ED524">
        <v>0.9799985</v>
      </c>
      <c r="EE524">
        <v>0.02000165</v>
      </c>
      <c r="EF524">
        <v>0</v>
      </c>
      <c r="EG524">
        <v>142.548035714286</v>
      </c>
      <c r="EH524">
        <v>5.00063</v>
      </c>
      <c r="EI524">
        <v>2975.26892857143</v>
      </c>
      <c r="EJ524">
        <v>17256.85</v>
      </c>
      <c r="EK524">
        <v>38.598</v>
      </c>
      <c r="EL524">
        <v>38.75</v>
      </c>
      <c r="EM524">
        <v>38.187</v>
      </c>
      <c r="EN524">
        <v>38.062</v>
      </c>
      <c r="EO524">
        <v>39.625</v>
      </c>
      <c r="EP524">
        <v>1955.09571428571</v>
      </c>
      <c r="EQ524">
        <v>39.9007142857143</v>
      </c>
      <c r="ER524">
        <v>0</v>
      </c>
      <c r="ES524">
        <v>1659030631.9</v>
      </c>
      <c r="ET524">
        <v>0</v>
      </c>
      <c r="EU524">
        <v>142.56636</v>
      </c>
      <c r="EV524">
        <v>-0.30453845814978</v>
      </c>
      <c r="EW524">
        <v>-3.05153847530513</v>
      </c>
      <c r="EX524">
        <v>2975.2112</v>
      </c>
      <c r="EY524">
        <v>15</v>
      </c>
      <c r="EZ524">
        <v>0</v>
      </c>
      <c r="FA524" t="s">
        <v>420</v>
      </c>
      <c r="FB524">
        <v>1657551626.5</v>
      </c>
      <c r="FC524">
        <v>1657551629</v>
      </c>
      <c r="FD524">
        <v>0</v>
      </c>
      <c r="FE524">
        <v>0.403</v>
      </c>
      <c r="FF524">
        <v>0.009</v>
      </c>
      <c r="FG524">
        <v>9.41</v>
      </c>
      <c r="FH524">
        <v>0.087</v>
      </c>
      <c r="FI524">
        <v>417</v>
      </c>
      <c r="FJ524">
        <v>17</v>
      </c>
      <c r="FK524">
        <v>1.61</v>
      </c>
      <c r="FL524">
        <v>0.59</v>
      </c>
      <c r="FM524">
        <v>-3.022452405</v>
      </c>
      <c r="FN524">
        <v>-36.546824643152</v>
      </c>
      <c r="FO524">
        <v>4.27845526784807</v>
      </c>
      <c r="FP524">
        <v>0</v>
      </c>
      <c r="FQ524">
        <v>142.579470588235</v>
      </c>
      <c r="FR524">
        <v>-0.345668449824787</v>
      </c>
      <c r="FS524">
        <v>0.188479400543044</v>
      </c>
      <c r="FT524">
        <v>1</v>
      </c>
      <c r="FU524">
        <v>0.518939525</v>
      </c>
      <c r="FV524">
        <v>0.00166618761725895</v>
      </c>
      <c r="FW524">
        <v>0.00237343059712623</v>
      </c>
      <c r="FX524">
        <v>1</v>
      </c>
      <c r="FY524">
        <v>2</v>
      </c>
      <c r="FZ524">
        <v>3</v>
      </c>
      <c r="GA524" t="s">
        <v>474</v>
      </c>
      <c r="GB524">
        <v>2.97295</v>
      </c>
      <c r="GC524">
        <v>2.70046</v>
      </c>
      <c r="GD524">
        <v>0.0913905</v>
      </c>
      <c r="GE524">
        <v>0.094927</v>
      </c>
      <c r="GF524">
        <v>0.106659</v>
      </c>
      <c r="GG524">
        <v>0.106276</v>
      </c>
      <c r="GH524">
        <v>35363</v>
      </c>
      <c r="GI524">
        <v>38513.5</v>
      </c>
      <c r="GJ524">
        <v>35270.6</v>
      </c>
      <c r="GK524">
        <v>38592.9</v>
      </c>
      <c r="GL524">
        <v>44673.9</v>
      </c>
      <c r="GM524">
        <v>49815.1</v>
      </c>
      <c r="GN524">
        <v>55138.4</v>
      </c>
      <c r="GO524">
        <v>61903.6</v>
      </c>
      <c r="GP524">
        <v>1.9808</v>
      </c>
      <c r="GQ524">
        <v>1.8546</v>
      </c>
      <c r="GR524">
        <v>0.121742</v>
      </c>
      <c r="GS524">
        <v>0</v>
      </c>
      <c r="GT524">
        <v>25.8576</v>
      </c>
      <c r="GU524">
        <v>999.9</v>
      </c>
      <c r="GV524">
        <v>58.631</v>
      </c>
      <c r="GW524">
        <v>29.215</v>
      </c>
      <c r="GX524">
        <v>26.4211</v>
      </c>
      <c r="GY524">
        <v>56.3355</v>
      </c>
      <c r="GZ524">
        <v>42.7484</v>
      </c>
      <c r="HA524">
        <v>1</v>
      </c>
      <c r="HB524">
        <v>-0.0230894</v>
      </c>
      <c r="HC524">
        <v>0.256645</v>
      </c>
      <c r="HD524">
        <v>20.1138</v>
      </c>
      <c r="HE524">
        <v>5.19812</v>
      </c>
      <c r="HF524">
        <v>12.004</v>
      </c>
      <c r="HG524">
        <v>4.9756</v>
      </c>
      <c r="HH524">
        <v>3.2938</v>
      </c>
      <c r="HI524">
        <v>9999</v>
      </c>
      <c r="HJ524">
        <v>9999</v>
      </c>
      <c r="HK524">
        <v>9999</v>
      </c>
      <c r="HL524">
        <v>629.6</v>
      </c>
      <c r="HM524">
        <v>1.86322</v>
      </c>
      <c r="HN524">
        <v>1.86801</v>
      </c>
      <c r="HO524">
        <v>1.86783</v>
      </c>
      <c r="HP524">
        <v>1.86902</v>
      </c>
      <c r="HQ524">
        <v>1.86981</v>
      </c>
      <c r="HR524">
        <v>1.86584</v>
      </c>
      <c r="HS524">
        <v>1.86691</v>
      </c>
      <c r="HT524">
        <v>1.86829</v>
      </c>
      <c r="HU524">
        <v>5</v>
      </c>
      <c r="HV524">
        <v>0</v>
      </c>
      <c r="HW524">
        <v>0</v>
      </c>
      <c r="HX524">
        <v>0</v>
      </c>
      <c r="HY524" t="s">
        <v>422</v>
      </c>
      <c r="HZ524" t="s">
        <v>423</v>
      </c>
      <c r="IA524" t="s">
        <v>424</v>
      </c>
      <c r="IB524" t="s">
        <v>424</v>
      </c>
      <c r="IC524" t="s">
        <v>424</v>
      </c>
      <c r="ID524" t="s">
        <v>424</v>
      </c>
      <c r="IE524">
        <v>0</v>
      </c>
      <c r="IF524">
        <v>100</v>
      </c>
      <c r="IG524">
        <v>100</v>
      </c>
      <c r="IH524">
        <v>6.573</v>
      </c>
      <c r="II524">
        <v>0.5257</v>
      </c>
      <c r="IJ524">
        <v>4.02706509432224</v>
      </c>
      <c r="IK524">
        <v>0.00601174518973114</v>
      </c>
      <c r="IL524">
        <v>2.77886958061485e-07</v>
      </c>
      <c r="IM524">
        <v>-3.54636231360687e-10</v>
      </c>
      <c r="IN524">
        <v>-0.0404303883988718</v>
      </c>
      <c r="IO524">
        <v>-0.0177815531441476</v>
      </c>
      <c r="IP524">
        <v>0.00205572605671414</v>
      </c>
      <c r="IQ524">
        <v>-1.65519735432211e-05</v>
      </c>
      <c r="IR524">
        <v>-4</v>
      </c>
      <c r="IS524">
        <v>1848</v>
      </c>
      <c r="IT524">
        <v>1</v>
      </c>
      <c r="IU524">
        <v>25</v>
      </c>
      <c r="IV524">
        <v>24650.1</v>
      </c>
      <c r="IW524">
        <v>24650.1</v>
      </c>
      <c r="IX524">
        <v>1.08887</v>
      </c>
      <c r="IY524">
        <v>2.63184</v>
      </c>
      <c r="IZ524">
        <v>1.54785</v>
      </c>
      <c r="JA524">
        <v>2.30591</v>
      </c>
      <c r="JB524">
        <v>1.34644</v>
      </c>
      <c r="JC524">
        <v>2.2876</v>
      </c>
      <c r="JD524">
        <v>33.6479</v>
      </c>
      <c r="JE524">
        <v>24.2101</v>
      </c>
      <c r="JF524">
        <v>18</v>
      </c>
      <c r="JG524">
        <v>499.371</v>
      </c>
      <c r="JH524">
        <v>417.165</v>
      </c>
      <c r="JI524">
        <v>25</v>
      </c>
      <c r="JJ524">
        <v>26.8929</v>
      </c>
      <c r="JK524">
        <v>30</v>
      </c>
      <c r="JL524">
        <v>26.8259</v>
      </c>
      <c r="JM524">
        <v>26.7676</v>
      </c>
      <c r="JN524">
        <v>21.8661</v>
      </c>
      <c r="JO524">
        <v>14.3708</v>
      </c>
      <c r="JP524">
        <v>100</v>
      </c>
      <c r="JQ524">
        <v>25</v>
      </c>
      <c r="JR524">
        <v>460.301</v>
      </c>
      <c r="JS524">
        <v>24.777</v>
      </c>
      <c r="JT524">
        <v>102.28</v>
      </c>
      <c r="JU524">
        <v>103.038</v>
      </c>
    </row>
    <row r="525" spans="1:281">
      <c r="A525">
        <v>509</v>
      </c>
      <c r="B525">
        <v>1659030637.6</v>
      </c>
      <c r="C525">
        <v>6954.5</v>
      </c>
      <c r="D525" t="s">
        <v>1447</v>
      </c>
      <c r="E525" t="s">
        <v>1448</v>
      </c>
      <c r="F525">
        <v>5</v>
      </c>
      <c r="G525" t="s">
        <v>1394</v>
      </c>
      <c r="H525" t="s">
        <v>417</v>
      </c>
      <c r="I525">
        <v>1659030630.1</v>
      </c>
      <c r="J525">
        <f>(K525)/1000</f>
        <v>0</v>
      </c>
      <c r="K525">
        <f>IF(CZ525, AN525, AH525)</f>
        <v>0</v>
      </c>
      <c r="L525">
        <f>IF(CZ525, AI525, AG525)</f>
        <v>0</v>
      </c>
      <c r="M525">
        <f>DB525 - IF(AU525&gt;1, L525*CV525*100.0/(AW525*DP525), 0)</f>
        <v>0</v>
      </c>
      <c r="N525">
        <f>((T525-J525/2)*M525-L525)/(T525+J525/2)</f>
        <v>0</v>
      </c>
      <c r="O525">
        <f>N525*(DI525+DJ525)/1000.0</f>
        <v>0</v>
      </c>
      <c r="P525">
        <f>(DB525 - IF(AU525&gt;1, L525*CV525*100.0/(AW525*DP525), 0))*(DI525+DJ525)/1000.0</f>
        <v>0</v>
      </c>
      <c r="Q525">
        <f>2.0/((1/S525-1/R525)+SIGN(S525)*SQRT((1/S525-1/R525)*(1/S525-1/R525) + 4*CW525/((CW525+1)*(CW525+1))*(2*1/S525*1/R525-1/R525*1/R525)))</f>
        <v>0</v>
      </c>
      <c r="R525">
        <f>IF(LEFT(CX525,1)&lt;&gt;"0",IF(LEFT(CX525,1)="1",3.0,CY525),$D$5+$E$5*(DP525*DI525/($K$5*1000))+$F$5*(DP525*DI525/($K$5*1000))*MAX(MIN(CV525,$J$5),$I$5)*MAX(MIN(CV525,$J$5),$I$5)+$G$5*MAX(MIN(CV525,$J$5),$I$5)*(DP525*DI525/($K$5*1000))+$H$5*(DP525*DI525/($K$5*1000))*(DP525*DI525/($K$5*1000)))</f>
        <v>0</v>
      </c>
      <c r="S525">
        <f>J525*(1000-(1000*0.61365*exp(17.502*W525/(240.97+W525))/(DI525+DJ525)+DD525)/2)/(1000*0.61365*exp(17.502*W525/(240.97+W525))/(DI525+DJ525)-DD525)</f>
        <v>0</v>
      </c>
      <c r="T525">
        <f>1/((CW525+1)/(Q525/1.6)+1/(R525/1.37)) + CW525/((CW525+1)/(Q525/1.6) + CW525/(R525/1.37))</f>
        <v>0</v>
      </c>
      <c r="U525">
        <f>(CR525*CU525)</f>
        <v>0</v>
      </c>
      <c r="V525">
        <f>(DK525+(U525+2*0.95*5.67E-8*(((DK525+$B$7)+273)^4-(DK525+273)^4)-44100*J525)/(1.84*29.3*R525+8*0.95*5.67E-8*(DK525+273)^3))</f>
        <v>0</v>
      </c>
      <c r="W525">
        <f>($C$7*DL525+$D$7*DM525+$E$7*V525)</f>
        <v>0</v>
      </c>
      <c r="X525">
        <f>0.61365*exp(17.502*W525/(240.97+W525))</f>
        <v>0</v>
      </c>
      <c r="Y525">
        <f>(Z525/AA525*100)</f>
        <v>0</v>
      </c>
      <c r="Z525">
        <f>DD525*(DI525+DJ525)/1000</f>
        <v>0</v>
      </c>
      <c r="AA525">
        <f>0.61365*exp(17.502*DK525/(240.97+DK525))</f>
        <v>0</v>
      </c>
      <c r="AB525">
        <f>(X525-DD525*(DI525+DJ525)/1000)</f>
        <v>0</v>
      </c>
      <c r="AC525">
        <f>(-J525*44100)</f>
        <v>0</v>
      </c>
      <c r="AD525">
        <f>2*29.3*R525*0.92*(DK525-W525)</f>
        <v>0</v>
      </c>
      <c r="AE525">
        <f>2*0.95*5.67E-8*(((DK525+$B$7)+273)^4-(W525+273)^4)</f>
        <v>0</v>
      </c>
      <c r="AF525">
        <f>U525+AE525+AC525+AD525</f>
        <v>0</v>
      </c>
      <c r="AG525">
        <f>DH525*AU525*(DC525-DB525*(1000-AU525*DE525)/(1000-AU525*DD525))/(100*CV525)</f>
        <v>0</v>
      </c>
      <c r="AH525">
        <f>1000*DH525*AU525*(DD525-DE525)/(100*CV525*(1000-AU525*DD525))</f>
        <v>0</v>
      </c>
      <c r="AI525">
        <f>(AJ525 - AK525 - DI525*1E3/(8.314*(DK525+273.15)) * AM525/DH525 * AL525) * DH525/(100*CV525) * (1000 - DE525)/1000</f>
        <v>0</v>
      </c>
      <c r="AJ525">
        <v>459.576155181633</v>
      </c>
      <c r="AK525">
        <v>447.733793939394</v>
      </c>
      <c r="AL525">
        <v>2.40551138923172</v>
      </c>
      <c r="AM525">
        <v>66.0504921813524</v>
      </c>
      <c r="AN525">
        <f>(AP525 - AO525 + DI525*1E3/(8.314*(DK525+273.15)) * AR525/DH525 * AQ525) * DH525/(100*CV525) * 1000/(1000 - AP525)</f>
        <v>0</v>
      </c>
      <c r="AO525">
        <v>24.7183667471429</v>
      </c>
      <c r="AP525">
        <v>25.2413230769231</v>
      </c>
      <c r="AQ525">
        <v>-1.48571428570785e-05</v>
      </c>
      <c r="AR525">
        <v>92.47</v>
      </c>
      <c r="AS525">
        <v>0</v>
      </c>
      <c r="AT525">
        <v>0</v>
      </c>
      <c r="AU525">
        <f>IF(AS525*$H$13&gt;=AW525,1.0,(AW525/(AW525-AS525*$H$13)))</f>
        <v>0</v>
      </c>
      <c r="AV525">
        <f>(AU525-1)*100</f>
        <v>0</v>
      </c>
      <c r="AW525">
        <f>MAX(0,($B$13+$C$13*DP525)/(1+$D$13*DP525)*DI525/(DK525+273)*$E$13)</f>
        <v>0</v>
      </c>
      <c r="AX525" t="s">
        <v>418</v>
      </c>
      <c r="AY525" t="s">
        <v>418</v>
      </c>
      <c r="AZ525">
        <v>0</v>
      </c>
      <c r="BA525">
        <v>0</v>
      </c>
      <c r="BB525">
        <f>1-AZ525/BA525</f>
        <v>0</v>
      </c>
      <c r="BC525">
        <v>0</v>
      </c>
      <c r="BD525" t="s">
        <v>418</v>
      </c>
      <c r="BE525" t="s">
        <v>418</v>
      </c>
      <c r="BF525">
        <v>0</v>
      </c>
      <c r="BG525">
        <v>0</v>
      </c>
      <c r="BH525">
        <f>1-BF525/BG525</f>
        <v>0</v>
      </c>
      <c r="BI525">
        <v>0.5</v>
      </c>
      <c r="BJ525">
        <f>CS525</f>
        <v>0</v>
      </c>
      <c r="BK525">
        <f>L525</f>
        <v>0</v>
      </c>
      <c r="BL525">
        <f>BH525*BI525*BJ525</f>
        <v>0</v>
      </c>
      <c r="BM525">
        <f>(BK525-BC525)/BJ525</f>
        <v>0</v>
      </c>
      <c r="BN525">
        <f>(BA525-BG525)/BG525</f>
        <v>0</v>
      </c>
      <c r="BO525">
        <f>AZ525/(BB525+AZ525/BG525)</f>
        <v>0</v>
      </c>
      <c r="BP525" t="s">
        <v>418</v>
      </c>
      <c r="BQ525">
        <v>0</v>
      </c>
      <c r="BR525">
        <f>IF(BQ525&lt;&gt;0, BQ525, BO525)</f>
        <v>0</v>
      </c>
      <c r="BS525">
        <f>1-BR525/BG525</f>
        <v>0</v>
      </c>
      <c r="BT525">
        <f>(BG525-BF525)/(BG525-BR525)</f>
        <v>0</v>
      </c>
      <c r="BU525">
        <f>(BA525-BG525)/(BA525-BR525)</f>
        <v>0</v>
      </c>
      <c r="BV525">
        <f>(BG525-BF525)/(BG525-AZ525)</f>
        <v>0</v>
      </c>
      <c r="BW525">
        <f>(BA525-BG525)/(BA525-AZ525)</f>
        <v>0</v>
      </c>
      <c r="BX525">
        <f>(BT525*BR525/BF525)</f>
        <v>0</v>
      </c>
      <c r="BY525">
        <f>(1-BX525)</f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f>$B$11*DQ525+$C$11*DR525+$F$11*EC525*(1-EF525)</f>
        <v>0</v>
      </c>
      <c r="CS525">
        <f>CR525*CT525</f>
        <v>0</v>
      </c>
      <c r="CT525">
        <f>($B$11*$D$9+$C$11*$D$9+$F$11*((EP525+EH525)/MAX(EP525+EH525+EQ525, 0.1)*$I$9+EQ525/MAX(EP525+EH525+EQ525, 0.1)*$J$9))/($B$11+$C$11+$F$11)</f>
        <v>0</v>
      </c>
      <c r="CU525">
        <f>($B$11*$K$9+$C$11*$K$9+$F$11*((EP525+EH525)/MAX(EP525+EH525+EQ525, 0.1)*$P$9+EQ525/MAX(EP525+EH525+EQ525, 0.1)*$Q$9))/($B$11+$C$11+$F$11)</f>
        <v>0</v>
      </c>
      <c r="CV525">
        <v>6</v>
      </c>
      <c r="CW525">
        <v>0.5</v>
      </c>
      <c r="CX525" t="s">
        <v>419</v>
      </c>
      <c r="CY525">
        <v>2</v>
      </c>
      <c r="CZ525" t="b">
        <v>1</v>
      </c>
      <c r="DA525">
        <v>1659030630.1</v>
      </c>
      <c r="DB525">
        <v>424.671074074074</v>
      </c>
      <c r="DC525">
        <v>434.52237037037</v>
      </c>
      <c r="DD525">
        <v>25.2380555555556</v>
      </c>
      <c r="DE525">
        <v>24.718662962963</v>
      </c>
      <c r="DF525">
        <v>418.107777777778</v>
      </c>
      <c r="DG525">
        <v>24.7122703703704</v>
      </c>
      <c r="DH525">
        <v>500.050777777778</v>
      </c>
      <c r="DI525">
        <v>90.3552703703704</v>
      </c>
      <c r="DJ525">
        <v>0.0463122925925926</v>
      </c>
      <c r="DK525">
        <v>27.519637037037</v>
      </c>
      <c r="DL525">
        <v>27.871237037037</v>
      </c>
      <c r="DM525">
        <v>999.9</v>
      </c>
      <c r="DN525">
        <v>0</v>
      </c>
      <c r="DO525">
        <v>0</v>
      </c>
      <c r="DP525">
        <v>9992.96296296296</v>
      </c>
      <c r="DQ525">
        <v>0</v>
      </c>
      <c r="DR525">
        <v>16.7666037037037</v>
      </c>
      <c r="DS525">
        <v>-9.85136366666667</v>
      </c>
      <c r="DT525">
        <v>435.666333333333</v>
      </c>
      <c r="DU525">
        <v>445.535407407407</v>
      </c>
      <c r="DV525">
        <v>0.519374222222222</v>
      </c>
      <c r="DW525">
        <v>434.52237037037</v>
      </c>
      <c r="DX525">
        <v>24.718662962963</v>
      </c>
      <c r="DY525">
        <v>2.28039222222222</v>
      </c>
      <c r="DZ525">
        <v>2.23346259259259</v>
      </c>
      <c r="EA525">
        <v>19.5385444444444</v>
      </c>
      <c r="EB525">
        <v>19.2043740740741</v>
      </c>
      <c r="EC525">
        <v>2000.01037037037</v>
      </c>
      <c r="ED525">
        <v>0.979998555555556</v>
      </c>
      <c r="EE525">
        <v>0.0200015888888889</v>
      </c>
      <c r="EF525">
        <v>0</v>
      </c>
      <c r="EG525">
        <v>142.521555555556</v>
      </c>
      <c r="EH525">
        <v>5.00063</v>
      </c>
      <c r="EI525">
        <v>2975.04666666667</v>
      </c>
      <c r="EJ525">
        <v>17256.9740740741</v>
      </c>
      <c r="EK525">
        <v>38.611</v>
      </c>
      <c r="EL525">
        <v>38.75</v>
      </c>
      <c r="EM525">
        <v>38.187</v>
      </c>
      <c r="EN525">
        <v>38.062</v>
      </c>
      <c r="EO525">
        <v>39.625</v>
      </c>
      <c r="EP525">
        <v>1955.10962962963</v>
      </c>
      <c r="EQ525">
        <v>39.9007407407407</v>
      </c>
      <c r="ER525">
        <v>0</v>
      </c>
      <c r="ES525">
        <v>1659030636.7</v>
      </c>
      <c r="ET525">
        <v>0</v>
      </c>
      <c r="EU525">
        <v>142.54632</v>
      </c>
      <c r="EV525">
        <v>0.150153857714403</v>
      </c>
      <c r="EW525">
        <v>-5.18461541396139</v>
      </c>
      <c r="EX525">
        <v>2974.9588</v>
      </c>
      <c r="EY525">
        <v>15</v>
      </c>
      <c r="EZ525">
        <v>0</v>
      </c>
      <c r="FA525" t="s">
        <v>420</v>
      </c>
      <c r="FB525">
        <v>1657551626.5</v>
      </c>
      <c r="FC525">
        <v>1657551629</v>
      </c>
      <c r="FD525">
        <v>0</v>
      </c>
      <c r="FE525">
        <v>0.403</v>
      </c>
      <c r="FF525">
        <v>0.009</v>
      </c>
      <c r="FG525">
        <v>9.41</v>
      </c>
      <c r="FH525">
        <v>0.087</v>
      </c>
      <c r="FI525">
        <v>417</v>
      </c>
      <c r="FJ525">
        <v>17</v>
      </c>
      <c r="FK525">
        <v>1.61</v>
      </c>
      <c r="FL525">
        <v>0.59</v>
      </c>
      <c r="FM525">
        <v>-6.28252078</v>
      </c>
      <c r="FN525">
        <v>-64.4692940442777</v>
      </c>
      <c r="FO525">
        <v>6.59458107420092</v>
      </c>
      <c r="FP525">
        <v>0</v>
      </c>
      <c r="FQ525">
        <v>142.566941176471</v>
      </c>
      <c r="FR525">
        <v>-0.315691367023506</v>
      </c>
      <c r="FS525">
        <v>0.19235413743107</v>
      </c>
      <c r="FT525">
        <v>1</v>
      </c>
      <c r="FU525">
        <v>0.519222725</v>
      </c>
      <c r="FV525">
        <v>-0.00494052157598614</v>
      </c>
      <c r="FW525">
        <v>0.00264106119758232</v>
      </c>
      <c r="FX525">
        <v>1</v>
      </c>
      <c r="FY525">
        <v>2</v>
      </c>
      <c r="FZ525">
        <v>3</v>
      </c>
      <c r="GA525" t="s">
        <v>474</v>
      </c>
      <c r="GB525">
        <v>2.97286</v>
      </c>
      <c r="GC525">
        <v>2.69957</v>
      </c>
      <c r="GD525">
        <v>0.0932661</v>
      </c>
      <c r="GE525">
        <v>0.0976508</v>
      </c>
      <c r="GF525">
        <v>0.106669</v>
      </c>
      <c r="GG525">
        <v>0.106271</v>
      </c>
      <c r="GH525">
        <v>35290.1</v>
      </c>
      <c r="GI525">
        <v>38397.8</v>
      </c>
      <c r="GJ525">
        <v>35270.8</v>
      </c>
      <c r="GK525">
        <v>38593.1</v>
      </c>
      <c r="GL525">
        <v>44673.8</v>
      </c>
      <c r="GM525">
        <v>49815.5</v>
      </c>
      <c r="GN525">
        <v>55138.8</v>
      </c>
      <c r="GO525">
        <v>61903.6</v>
      </c>
      <c r="GP525">
        <v>1.9818</v>
      </c>
      <c r="GQ525">
        <v>1.8544</v>
      </c>
      <c r="GR525">
        <v>0.124425</v>
      </c>
      <c r="GS525">
        <v>0</v>
      </c>
      <c r="GT525">
        <v>25.8598</v>
      </c>
      <c r="GU525">
        <v>999.9</v>
      </c>
      <c r="GV525">
        <v>58.631</v>
      </c>
      <c r="GW525">
        <v>29.215</v>
      </c>
      <c r="GX525">
        <v>26.4243</v>
      </c>
      <c r="GY525">
        <v>55.6855</v>
      </c>
      <c r="GZ525">
        <v>42.5641</v>
      </c>
      <c r="HA525">
        <v>1</v>
      </c>
      <c r="HB525">
        <v>-0.0236585</v>
      </c>
      <c r="HC525">
        <v>0.255556</v>
      </c>
      <c r="HD525">
        <v>20.1141</v>
      </c>
      <c r="HE525">
        <v>5.19812</v>
      </c>
      <c r="HF525">
        <v>12.0052</v>
      </c>
      <c r="HG525">
        <v>4.9752</v>
      </c>
      <c r="HH525">
        <v>3.2938</v>
      </c>
      <c r="HI525">
        <v>9999</v>
      </c>
      <c r="HJ525">
        <v>9999</v>
      </c>
      <c r="HK525">
        <v>9999</v>
      </c>
      <c r="HL525">
        <v>629.6</v>
      </c>
      <c r="HM525">
        <v>1.86322</v>
      </c>
      <c r="HN525">
        <v>1.86801</v>
      </c>
      <c r="HO525">
        <v>1.86783</v>
      </c>
      <c r="HP525">
        <v>1.86899</v>
      </c>
      <c r="HQ525">
        <v>1.86981</v>
      </c>
      <c r="HR525">
        <v>1.86584</v>
      </c>
      <c r="HS525">
        <v>1.86691</v>
      </c>
      <c r="HT525">
        <v>1.86829</v>
      </c>
      <c r="HU525">
        <v>5</v>
      </c>
      <c r="HV525">
        <v>0</v>
      </c>
      <c r="HW525">
        <v>0</v>
      </c>
      <c r="HX525">
        <v>0</v>
      </c>
      <c r="HY525" t="s">
        <v>422</v>
      </c>
      <c r="HZ525" t="s">
        <v>423</v>
      </c>
      <c r="IA525" t="s">
        <v>424</v>
      </c>
      <c r="IB525" t="s">
        <v>424</v>
      </c>
      <c r="IC525" t="s">
        <v>424</v>
      </c>
      <c r="ID525" t="s">
        <v>424</v>
      </c>
      <c r="IE525">
        <v>0</v>
      </c>
      <c r="IF525">
        <v>100</v>
      </c>
      <c r="IG525">
        <v>100</v>
      </c>
      <c r="IH525">
        <v>6.642</v>
      </c>
      <c r="II525">
        <v>0.5261</v>
      </c>
      <c r="IJ525">
        <v>4.02706509432224</v>
      </c>
      <c r="IK525">
        <v>0.00601174518973114</v>
      </c>
      <c r="IL525">
        <v>2.77886958061485e-07</v>
      </c>
      <c r="IM525">
        <v>-3.54636231360687e-10</v>
      </c>
      <c r="IN525">
        <v>-0.0404303883988718</v>
      </c>
      <c r="IO525">
        <v>-0.0177815531441476</v>
      </c>
      <c r="IP525">
        <v>0.00205572605671414</v>
      </c>
      <c r="IQ525">
        <v>-1.65519735432211e-05</v>
      </c>
      <c r="IR525">
        <v>-4</v>
      </c>
      <c r="IS525">
        <v>1848</v>
      </c>
      <c r="IT525">
        <v>1</v>
      </c>
      <c r="IU525">
        <v>25</v>
      </c>
      <c r="IV525">
        <v>24650.2</v>
      </c>
      <c r="IW525">
        <v>24650.1</v>
      </c>
      <c r="IX525">
        <v>1.12305</v>
      </c>
      <c r="IY525">
        <v>2.62695</v>
      </c>
      <c r="IZ525">
        <v>1.54785</v>
      </c>
      <c r="JA525">
        <v>2.30591</v>
      </c>
      <c r="JB525">
        <v>1.34644</v>
      </c>
      <c r="JC525">
        <v>2.42798</v>
      </c>
      <c r="JD525">
        <v>33.6479</v>
      </c>
      <c r="JE525">
        <v>24.2188</v>
      </c>
      <c r="JF525">
        <v>18</v>
      </c>
      <c r="JG525">
        <v>500.052</v>
      </c>
      <c r="JH525">
        <v>417.051</v>
      </c>
      <c r="JI525">
        <v>24.9998</v>
      </c>
      <c r="JJ525">
        <v>26.8952</v>
      </c>
      <c r="JK525">
        <v>30</v>
      </c>
      <c r="JL525">
        <v>26.8282</v>
      </c>
      <c r="JM525">
        <v>26.7676</v>
      </c>
      <c r="JN525">
        <v>22.55</v>
      </c>
      <c r="JO525">
        <v>14.3708</v>
      </c>
      <c r="JP525">
        <v>100</v>
      </c>
      <c r="JQ525">
        <v>25</v>
      </c>
      <c r="JR525">
        <v>473.757</v>
      </c>
      <c r="JS525">
        <v>24.777</v>
      </c>
      <c r="JT525">
        <v>102.281</v>
      </c>
      <c r="JU525">
        <v>103.038</v>
      </c>
    </row>
    <row r="526" spans="1:281">
      <c r="A526">
        <v>510</v>
      </c>
      <c r="B526">
        <v>1659030642.6</v>
      </c>
      <c r="C526">
        <v>6959.5</v>
      </c>
      <c r="D526" t="s">
        <v>1449</v>
      </c>
      <c r="E526" t="s">
        <v>1450</v>
      </c>
      <c r="F526">
        <v>5</v>
      </c>
      <c r="G526" t="s">
        <v>1394</v>
      </c>
      <c r="H526" t="s">
        <v>417</v>
      </c>
      <c r="I526">
        <v>1659030634.81429</v>
      </c>
      <c r="J526">
        <f>(K526)/1000</f>
        <v>0</v>
      </c>
      <c r="K526">
        <f>IF(CZ526, AN526, AH526)</f>
        <v>0</v>
      </c>
      <c r="L526">
        <f>IF(CZ526, AI526, AG526)</f>
        <v>0</v>
      </c>
      <c r="M526">
        <f>DB526 - IF(AU526&gt;1, L526*CV526*100.0/(AW526*DP526), 0)</f>
        <v>0</v>
      </c>
      <c r="N526">
        <f>((T526-J526/2)*M526-L526)/(T526+J526/2)</f>
        <v>0</v>
      </c>
      <c r="O526">
        <f>N526*(DI526+DJ526)/1000.0</f>
        <v>0</v>
      </c>
      <c r="P526">
        <f>(DB526 - IF(AU526&gt;1, L526*CV526*100.0/(AW526*DP526), 0))*(DI526+DJ526)/1000.0</f>
        <v>0</v>
      </c>
      <c r="Q526">
        <f>2.0/((1/S526-1/R526)+SIGN(S526)*SQRT((1/S526-1/R526)*(1/S526-1/R526) + 4*CW526/((CW526+1)*(CW526+1))*(2*1/S526*1/R526-1/R526*1/R526)))</f>
        <v>0</v>
      </c>
      <c r="R526">
        <f>IF(LEFT(CX526,1)&lt;&gt;"0",IF(LEFT(CX526,1)="1",3.0,CY526),$D$5+$E$5*(DP526*DI526/($K$5*1000))+$F$5*(DP526*DI526/($K$5*1000))*MAX(MIN(CV526,$J$5),$I$5)*MAX(MIN(CV526,$J$5),$I$5)+$G$5*MAX(MIN(CV526,$J$5),$I$5)*(DP526*DI526/($K$5*1000))+$H$5*(DP526*DI526/($K$5*1000))*(DP526*DI526/($K$5*1000)))</f>
        <v>0</v>
      </c>
      <c r="S526">
        <f>J526*(1000-(1000*0.61365*exp(17.502*W526/(240.97+W526))/(DI526+DJ526)+DD526)/2)/(1000*0.61365*exp(17.502*W526/(240.97+W526))/(DI526+DJ526)-DD526)</f>
        <v>0</v>
      </c>
      <c r="T526">
        <f>1/((CW526+1)/(Q526/1.6)+1/(R526/1.37)) + CW526/((CW526+1)/(Q526/1.6) + CW526/(R526/1.37))</f>
        <v>0</v>
      </c>
      <c r="U526">
        <f>(CR526*CU526)</f>
        <v>0</v>
      </c>
      <c r="V526">
        <f>(DK526+(U526+2*0.95*5.67E-8*(((DK526+$B$7)+273)^4-(DK526+273)^4)-44100*J526)/(1.84*29.3*R526+8*0.95*5.67E-8*(DK526+273)^3))</f>
        <v>0</v>
      </c>
      <c r="W526">
        <f>($C$7*DL526+$D$7*DM526+$E$7*V526)</f>
        <v>0</v>
      </c>
      <c r="X526">
        <f>0.61365*exp(17.502*W526/(240.97+W526))</f>
        <v>0</v>
      </c>
      <c r="Y526">
        <f>(Z526/AA526*100)</f>
        <v>0</v>
      </c>
      <c r="Z526">
        <f>DD526*(DI526+DJ526)/1000</f>
        <v>0</v>
      </c>
      <c r="AA526">
        <f>0.61365*exp(17.502*DK526/(240.97+DK526))</f>
        <v>0</v>
      </c>
      <c r="AB526">
        <f>(X526-DD526*(DI526+DJ526)/1000)</f>
        <v>0</v>
      </c>
      <c r="AC526">
        <f>(-J526*44100)</f>
        <v>0</v>
      </c>
      <c r="AD526">
        <f>2*29.3*R526*0.92*(DK526-W526)</f>
        <v>0</v>
      </c>
      <c r="AE526">
        <f>2*0.95*5.67E-8*(((DK526+$B$7)+273)^4-(W526+273)^4)</f>
        <v>0</v>
      </c>
      <c r="AF526">
        <f>U526+AE526+AC526+AD526</f>
        <v>0</v>
      </c>
      <c r="AG526">
        <f>DH526*AU526*(DC526-DB526*(1000-AU526*DE526)/(1000-AU526*DD526))/(100*CV526)</f>
        <v>0</v>
      </c>
      <c r="AH526">
        <f>1000*DH526*AU526*(DD526-DE526)/(100*CV526*(1000-AU526*DD526))</f>
        <v>0</v>
      </c>
      <c r="AI526">
        <f>(AJ526 - AK526 - DI526*1E3/(8.314*(DK526+273.15)) * AM526/DH526 * AL526) * DH526/(100*CV526) * (1000 - DE526)/1000</f>
        <v>0</v>
      </c>
      <c r="AJ526">
        <v>476.690416413951</v>
      </c>
      <c r="AK526">
        <v>462.309381818182</v>
      </c>
      <c r="AL526">
        <v>2.97612745619503</v>
      </c>
      <c r="AM526">
        <v>66.0504921813524</v>
      </c>
      <c r="AN526">
        <f>(AP526 - AO526 + DI526*1E3/(8.314*(DK526+273.15)) * AR526/DH526 * AQ526) * DH526/(100*CV526) * 1000/(1000 - AP526)</f>
        <v>0</v>
      </c>
      <c r="AO526">
        <v>24.7186228570563</v>
      </c>
      <c r="AP526">
        <v>25.2436153846154</v>
      </c>
      <c r="AQ526">
        <v>-1.42975206609893e-05</v>
      </c>
      <c r="AR526">
        <v>92.47</v>
      </c>
      <c r="AS526">
        <v>0</v>
      </c>
      <c r="AT526">
        <v>0</v>
      </c>
      <c r="AU526">
        <f>IF(AS526*$H$13&gt;=AW526,1.0,(AW526/(AW526-AS526*$H$13)))</f>
        <v>0</v>
      </c>
      <c r="AV526">
        <f>(AU526-1)*100</f>
        <v>0</v>
      </c>
      <c r="AW526">
        <f>MAX(0,($B$13+$C$13*DP526)/(1+$D$13*DP526)*DI526/(DK526+273)*$E$13)</f>
        <v>0</v>
      </c>
      <c r="AX526" t="s">
        <v>418</v>
      </c>
      <c r="AY526" t="s">
        <v>418</v>
      </c>
      <c r="AZ526">
        <v>0</v>
      </c>
      <c r="BA526">
        <v>0</v>
      </c>
      <c r="BB526">
        <f>1-AZ526/BA526</f>
        <v>0</v>
      </c>
      <c r="BC526">
        <v>0</v>
      </c>
      <c r="BD526" t="s">
        <v>418</v>
      </c>
      <c r="BE526" t="s">
        <v>418</v>
      </c>
      <c r="BF526">
        <v>0</v>
      </c>
      <c r="BG526">
        <v>0</v>
      </c>
      <c r="BH526">
        <f>1-BF526/BG526</f>
        <v>0</v>
      </c>
      <c r="BI526">
        <v>0.5</v>
      </c>
      <c r="BJ526">
        <f>CS526</f>
        <v>0</v>
      </c>
      <c r="BK526">
        <f>L526</f>
        <v>0</v>
      </c>
      <c r="BL526">
        <f>BH526*BI526*BJ526</f>
        <v>0</v>
      </c>
      <c r="BM526">
        <f>(BK526-BC526)/BJ526</f>
        <v>0</v>
      </c>
      <c r="BN526">
        <f>(BA526-BG526)/BG526</f>
        <v>0</v>
      </c>
      <c r="BO526">
        <f>AZ526/(BB526+AZ526/BG526)</f>
        <v>0</v>
      </c>
      <c r="BP526" t="s">
        <v>418</v>
      </c>
      <c r="BQ526">
        <v>0</v>
      </c>
      <c r="BR526">
        <f>IF(BQ526&lt;&gt;0, BQ526, BO526)</f>
        <v>0</v>
      </c>
      <c r="BS526">
        <f>1-BR526/BG526</f>
        <v>0</v>
      </c>
      <c r="BT526">
        <f>(BG526-BF526)/(BG526-BR526)</f>
        <v>0</v>
      </c>
      <c r="BU526">
        <f>(BA526-BG526)/(BA526-BR526)</f>
        <v>0</v>
      </c>
      <c r="BV526">
        <f>(BG526-BF526)/(BG526-AZ526)</f>
        <v>0</v>
      </c>
      <c r="BW526">
        <f>(BA526-BG526)/(BA526-AZ526)</f>
        <v>0</v>
      </c>
      <c r="BX526">
        <f>(BT526*BR526/BF526)</f>
        <v>0</v>
      </c>
      <c r="BY526">
        <f>(1-BX526)</f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f>$B$11*DQ526+$C$11*DR526+$F$11*EC526*(1-EF526)</f>
        <v>0</v>
      </c>
      <c r="CS526">
        <f>CR526*CT526</f>
        <v>0</v>
      </c>
      <c r="CT526">
        <f>($B$11*$D$9+$C$11*$D$9+$F$11*((EP526+EH526)/MAX(EP526+EH526+EQ526, 0.1)*$I$9+EQ526/MAX(EP526+EH526+EQ526, 0.1)*$J$9))/($B$11+$C$11+$F$11)</f>
        <v>0</v>
      </c>
      <c r="CU526">
        <f>($B$11*$K$9+$C$11*$K$9+$F$11*((EP526+EH526)/MAX(EP526+EH526+EQ526, 0.1)*$P$9+EQ526/MAX(EP526+EH526+EQ526, 0.1)*$Q$9))/($B$11+$C$11+$F$11)</f>
        <v>0</v>
      </c>
      <c r="CV526">
        <v>6</v>
      </c>
      <c r="CW526">
        <v>0.5</v>
      </c>
      <c r="CX526" t="s">
        <v>419</v>
      </c>
      <c r="CY526">
        <v>2</v>
      </c>
      <c r="CZ526" t="b">
        <v>1</v>
      </c>
      <c r="DA526">
        <v>1659030634.81429</v>
      </c>
      <c r="DB526">
        <v>432.576321428571</v>
      </c>
      <c r="DC526">
        <v>448.427178571429</v>
      </c>
      <c r="DD526">
        <v>25.2388678571429</v>
      </c>
      <c r="DE526">
        <v>24.7185821428571</v>
      </c>
      <c r="DF526">
        <v>425.965428571429</v>
      </c>
      <c r="DG526">
        <v>24.7130535714286</v>
      </c>
      <c r="DH526">
        <v>500.040142857143</v>
      </c>
      <c r="DI526">
        <v>90.3554392857143</v>
      </c>
      <c r="DJ526">
        <v>0.0462216607142857</v>
      </c>
      <c r="DK526">
        <v>27.5192535714286</v>
      </c>
      <c r="DL526">
        <v>27.8790392857143</v>
      </c>
      <c r="DM526">
        <v>999.9</v>
      </c>
      <c r="DN526">
        <v>0</v>
      </c>
      <c r="DO526">
        <v>0</v>
      </c>
      <c r="DP526">
        <v>9988.75</v>
      </c>
      <c r="DQ526">
        <v>0</v>
      </c>
      <c r="DR526">
        <v>16.8021714285714</v>
      </c>
      <c r="DS526">
        <v>-15.8509417857143</v>
      </c>
      <c r="DT526">
        <v>443.776678571429</v>
      </c>
      <c r="DU526">
        <v>459.792607142857</v>
      </c>
      <c r="DV526">
        <v>0.520275214285714</v>
      </c>
      <c r="DW526">
        <v>448.427178571429</v>
      </c>
      <c r="DX526">
        <v>24.7185821428571</v>
      </c>
      <c r="DY526">
        <v>2.28047</v>
      </c>
      <c r="DZ526">
        <v>2.23345928571429</v>
      </c>
      <c r="EA526">
        <v>19.5391</v>
      </c>
      <c r="EB526">
        <v>19.2043535714286</v>
      </c>
      <c r="EC526">
        <v>2000.00678571429</v>
      </c>
      <c r="ED526">
        <v>0.9799985</v>
      </c>
      <c r="EE526">
        <v>0.02000165</v>
      </c>
      <c r="EF526">
        <v>0</v>
      </c>
      <c r="EG526">
        <v>142.567535714286</v>
      </c>
      <c r="EH526">
        <v>5.00063</v>
      </c>
      <c r="EI526">
        <v>2974.82428571428</v>
      </c>
      <c r="EJ526">
        <v>17256.9464285714</v>
      </c>
      <c r="EK526">
        <v>38.60925</v>
      </c>
      <c r="EL526">
        <v>38.75</v>
      </c>
      <c r="EM526">
        <v>38.187</v>
      </c>
      <c r="EN526">
        <v>38.062</v>
      </c>
      <c r="EO526">
        <v>39.625</v>
      </c>
      <c r="EP526">
        <v>1955.10607142857</v>
      </c>
      <c r="EQ526">
        <v>39.9007142857143</v>
      </c>
      <c r="ER526">
        <v>0</v>
      </c>
      <c r="ES526">
        <v>1659030641.5</v>
      </c>
      <c r="ET526">
        <v>0</v>
      </c>
      <c r="EU526">
        <v>142.56528</v>
      </c>
      <c r="EV526">
        <v>-0.0354615322709411</v>
      </c>
      <c r="EW526">
        <v>-0.93153851366258</v>
      </c>
      <c r="EX526">
        <v>2974.7504</v>
      </c>
      <c r="EY526">
        <v>15</v>
      </c>
      <c r="EZ526">
        <v>0</v>
      </c>
      <c r="FA526" t="s">
        <v>420</v>
      </c>
      <c r="FB526">
        <v>1657551626.5</v>
      </c>
      <c r="FC526">
        <v>1657551629</v>
      </c>
      <c r="FD526">
        <v>0</v>
      </c>
      <c r="FE526">
        <v>0.403</v>
      </c>
      <c r="FF526">
        <v>0.009</v>
      </c>
      <c r="FG526">
        <v>9.41</v>
      </c>
      <c r="FH526">
        <v>0.087</v>
      </c>
      <c r="FI526">
        <v>417</v>
      </c>
      <c r="FJ526">
        <v>17</v>
      </c>
      <c r="FK526">
        <v>1.61</v>
      </c>
      <c r="FL526">
        <v>0.59</v>
      </c>
      <c r="FM526">
        <v>-12.3733196</v>
      </c>
      <c r="FN526">
        <v>-77.0814292457786</v>
      </c>
      <c r="FO526">
        <v>7.54723025517445</v>
      </c>
      <c r="FP526">
        <v>0</v>
      </c>
      <c r="FQ526">
        <v>142.571735294118</v>
      </c>
      <c r="FR526">
        <v>-0.000168065038206844</v>
      </c>
      <c r="FS526">
        <v>0.21242331610469</v>
      </c>
      <c r="FT526">
        <v>1</v>
      </c>
      <c r="FU526">
        <v>0.520070975</v>
      </c>
      <c r="FV526">
        <v>0.0136224427767346</v>
      </c>
      <c r="FW526">
        <v>0.00303765707814015</v>
      </c>
      <c r="FX526">
        <v>1</v>
      </c>
      <c r="FY526">
        <v>2</v>
      </c>
      <c r="FZ526">
        <v>3</v>
      </c>
      <c r="GA526" t="s">
        <v>474</v>
      </c>
      <c r="GB526">
        <v>2.97314</v>
      </c>
      <c r="GC526">
        <v>2.69998</v>
      </c>
      <c r="GD526">
        <v>0.0955808</v>
      </c>
      <c r="GE526">
        <v>0.100272</v>
      </c>
      <c r="GF526">
        <v>0.106669</v>
      </c>
      <c r="GG526">
        <v>0.106274</v>
      </c>
      <c r="GH526">
        <v>35200</v>
      </c>
      <c r="GI526">
        <v>38287.3</v>
      </c>
      <c r="GJ526">
        <v>35270.6</v>
      </c>
      <c r="GK526">
        <v>38594.2</v>
      </c>
      <c r="GL526">
        <v>44673.3</v>
      </c>
      <c r="GM526">
        <v>49816.1</v>
      </c>
      <c r="GN526">
        <v>55138.1</v>
      </c>
      <c r="GO526">
        <v>61904.5</v>
      </c>
      <c r="GP526">
        <v>1.9804</v>
      </c>
      <c r="GQ526">
        <v>1.8552</v>
      </c>
      <c r="GR526">
        <v>0.127256</v>
      </c>
      <c r="GS526">
        <v>0</v>
      </c>
      <c r="GT526">
        <v>25.862</v>
      </c>
      <c r="GU526">
        <v>999.9</v>
      </c>
      <c r="GV526">
        <v>58.631</v>
      </c>
      <c r="GW526">
        <v>29.215</v>
      </c>
      <c r="GX526">
        <v>26.4224</v>
      </c>
      <c r="GY526">
        <v>56.5655</v>
      </c>
      <c r="GZ526">
        <v>42.2636</v>
      </c>
      <c r="HA526">
        <v>1</v>
      </c>
      <c r="HB526">
        <v>-0.0229268</v>
      </c>
      <c r="HC526">
        <v>0.256209</v>
      </c>
      <c r="HD526">
        <v>20.1139</v>
      </c>
      <c r="HE526">
        <v>5.19812</v>
      </c>
      <c r="HF526">
        <v>12.004</v>
      </c>
      <c r="HG526">
        <v>4.9756</v>
      </c>
      <c r="HH526">
        <v>3.294</v>
      </c>
      <c r="HI526">
        <v>9999</v>
      </c>
      <c r="HJ526">
        <v>9999</v>
      </c>
      <c r="HK526">
        <v>9999</v>
      </c>
      <c r="HL526">
        <v>629.6</v>
      </c>
      <c r="HM526">
        <v>1.86319</v>
      </c>
      <c r="HN526">
        <v>1.86801</v>
      </c>
      <c r="HO526">
        <v>1.86783</v>
      </c>
      <c r="HP526">
        <v>1.86896</v>
      </c>
      <c r="HQ526">
        <v>1.86981</v>
      </c>
      <c r="HR526">
        <v>1.86587</v>
      </c>
      <c r="HS526">
        <v>1.86691</v>
      </c>
      <c r="HT526">
        <v>1.86829</v>
      </c>
      <c r="HU526">
        <v>5</v>
      </c>
      <c r="HV526">
        <v>0</v>
      </c>
      <c r="HW526">
        <v>0</v>
      </c>
      <c r="HX526">
        <v>0</v>
      </c>
      <c r="HY526" t="s">
        <v>422</v>
      </c>
      <c r="HZ526" t="s">
        <v>423</v>
      </c>
      <c r="IA526" t="s">
        <v>424</v>
      </c>
      <c r="IB526" t="s">
        <v>424</v>
      </c>
      <c r="IC526" t="s">
        <v>424</v>
      </c>
      <c r="ID526" t="s">
        <v>424</v>
      </c>
      <c r="IE526">
        <v>0</v>
      </c>
      <c r="IF526">
        <v>100</v>
      </c>
      <c r="IG526">
        <v>100</v>
      </c>
      <c r="IH526">
        <v>6.728</v>
      </c>
      <c r="II526">
        <v>0.526</v>
      </c>
      <c r="IJ526">
        <v>4.02706509432224</v>
      </c>
      <c r="IK526">
        <v>0.00601174518973114</v>
      </c>
      <c r="IL526">
        <v>2.77886958061485e-07</v>
      </c>
      <c r="IM526">
        <v>-3.54636231360687e-10</v>
      </c>
      <c r="IN526">
        <v>-0.0404303883988718</v>
      </c>
      <c r="IO526">
        <v>-0.0177815531441476</v>
      </c>
      <c r="IP526">
        <v>0.00205572605671414</v>
      </c>
      <c r="IQ526">
        <v>-1.65519735432211e-05</v>
      </c>
      <c r="IR526">
        <v>-4</v>
      </c>
      <c r="IS526">
        <v>1848</v>
      </c>
      <c r="IT526">
        <v>1</v>
      </c>
      <c r="IU526">
        <v>25</v>
      </c>
      <c r="IV526">
        <v>24650.3</v>
      </c>
      <c r="IW526">
        <v>24650.2</v>
      </c>
      <c r="IX526">
        <v>1.15356</v>
      </c>
      <c r="IY526">
        <v>2.63306</v>
      </c>
      <c r="IZ526">
        <v>1.54785</v>
      </c>
      <c r="JA526">
        <v>2.30591</v>
      </c>
      <c r="JB526">
        <v>1.34644</v>
      </c>
      <c r="JC526">
        <v>2.29004</v>
      </c>
      <c r="JD526">
        <v>33.6479</v>
      </c>
      <c r="JE526">
        <v>24.2188</v>
      </c>
      <c r="JF526">
        <v>18</v>
      </c>
      <c r="JG526">
        <v>499.13</v>
      </c>
      <c r="JH526">
        <v>417.525</v>
      </c>
      <c r="JI526">
        <v>24.9999</v>
      </c>
      <c r="JJ526">
        <v>26.8952</v>
      </c>
      <c r="JK526">
        <v>30.0002</v>
      </c>
      <c r="JL526">
        <v>26.8282</v>
      </c>
      <c r="JM526">
        <v>26.7699</v>
      </c>
      <c r="JN526">
        <v>23.1581</v>
      </c>
      <c r="JO526">
        <v>14.3708</v>
      </c>
      <c r="JP526">
        <v>100</v>
      </c>
      <c r="JQ526">
        <v>25</v>
      </c>
      <c r="JR526">
        <v>493.849</v>
      </c>
      <c r="JS526">
        <v>24.777</v>
      </c>
      <c r="JT526">
        <v>102.28</v>
      </c>
      <c r="JU526">
        <v>103.04</v>
      </c>
    </row>
    <row r="527" spans="1:281">
      <c r="A527">
        <v>511</v>
      </c>
      <c r="B527">
        <v>1659030647.6</v>
      </c>
      <c r="C527">
        <v>6964.5</v>
      </c>
      <c r="D527" t="s">
        <v>1451</v>
      </c>
      <c r="E527" t="s">
        <v>1452</v>
      </c>
      <c r="F527">
        <v>5</v>
      </c>
      <c r="G527" t="s">
        <v>1394</v>
      </c>
      <c r="H527" t="s">
        <v>417</v>
      </c>
      <c r="I527">
        <v>1659030640.1</v>
      </c>
      <c r="J527">
        <f>(K527)/1000</f>
        <v>0</v>
      </c>
      <c r="K527">
        <f>IF(CZ527, AN527, AH527)</f>
        <v>0</v>
      </c>
      <c r="L527">
        <f>IF(CZ527, AI527, AG527)</f>
        <v>0</v>
      </c>
      <c r="M527">
        <f>DB527 - IF(AU527&gt;1, L527*CV527*100.0/(AW527*DP527), 0)</f>
        <v>0</v>
      </c>
      <c r="N527">
        <f>((T527-J527/2)*M527-L527)/(T527+J527/2)</f>
        <v>0</v>
      </c>
      <c r="O527">
        <f>N527*(DI527+DJ527)/1000.0</f>
        <v>0</v>
      </c>
      <c r="P527">
        <f>(DB527 - IF(AU527&gt;1, L527*CV527*100.0/(AW527*DP527), 0))*(DI527+DJ527)/1000.0</f>
        <v>0</v>
      </c>
      <c r="Q527">
        <f>2.0/((1/S527-1/R527)+SIGN(S527)*SQRT((1/S527-1/R527)*(1/S527-1/R527) + 4*CW527/((CW527+1)*(CW527+1))*(2*1/S527*1/R527-1/R527*1/R527)))</f>
        <v>0</v>
      </c>
      <c r="R527">
        <f>IF(LEFT(CX527,1)&lt;&gt;"0",IF(LEFT(CX527,1)="1",3.0,CY527),$D$5+$E$5*(DP527*DI527/($K$5*1000))+$F$5*(DP527*DI527/($K$5*1000))*MAX(MIN(CV527,$J$5),$I$5)*MAX(MIN(CV527,$J$5),$I$5)+$G$5*MAX(MIN(CV527,$J$5),$I$5)*(DP527*DI527/($K$5*1000))+$H$5*(DP527*DI527/($K$5*1000))*(DP527*DI527/($K$5*1000)))</f>
        <v>0</v>
      </c>
      <c r="S527">
        <f>J527*(1000-(1000*0.61365*exp(17.502*W527/(240.97+W527))/(DI527+DJ527)+DD527)/2)/(1000*0.61365*exp(17.502*W527/(240.97+W527))/(DI527+DJ527)-DD527)</f>
        <v>0</v>
      </c>
      <c r="T527">
        <f>1/((CW527+1)/(Q527/1.6)+1/(R527/1.37)) + CW527/((CW527+1)/(Q527/1.6) + CW527/(R527/1.37))</f>
        <v>0</v>
      </c>
      <c r="U527">
        <f>(CR527*CU527)</f>
        <v>0</v>
      </c>
      <c r="V527">
        <f>(DK527+(U527+2*0.95*5.67E-8*(((DK527+$B$7)+273)^4-(DK527+273)^4)-44100*J527)/(1.84*29.3*R527+8*0.95*5.67E-8*(DK527+273)^3))</f>
        <v>0</v>
      </c>
      <c r="W527">
        <f>($C$7*DL527+$D$7*DM527+$E$7*V527)</f>
        <v>0</v>
      </c>
      <c r="X527">
        <f>0.61365*exp(17.502*W527/(240.97+W527))</f>
        <v>0</v>
      </c>
      <c r="Y527">
        <f>(Z527/AA527*100)</f>
        <v>0</v>
      </c>
      <c r="Z527">
        <f>DD527*(DI527+DJ527)/1000</f>
        <v>0</v>
      </c>
      <c r="AA527">
        <f>0.61365*exp(17.502*DK527/(240.97+DK527))</f>
        <v>0</v>
      </c>
      <c r="AB527">
        <f>(X527-DD527*(DI527+DJ527)/1000)</f>
        <v>0</v>
      </c>
      <c r="AC527">
        <f>(-J527*44100)</f>
        <v>0</v>
      </c>
      <c r="AD527">
        <f>2*29.3*R527*0.92*(DK527-W527)</f>
        <v>0</v>
      </c>
      <c r="AE527">
        <f>2*0.95*5.67E-8*(((DK527+$B$7)+273)^4-(W527+273)^4)</f>
        <v>0</v>
      </c>
      <c r="AF527">
        <f>U527+AE527+AC527+AD527</f>
        <v>0</v>
      </c>
      <c r="AG527">
        <f>DH527*AU527*(DC527-DB527*(1000-AU527*DE527)/(1000-AU527*DD527))/(100*CV527)</f>
        <v>0</v>
      </c>
      <c r="AH527">
        <f>1000*DH527*AU527*(DD527-DE527)/(100*CV527*(1000-AU527*DD527))</f>
        <v>0</v>
      </c>
      <c r="AI527">
        <f>(AJ527 - AK527 - DI527*1E3/(8.314*(DK527+273.15)) * AM527/DH527 * AL527) * DH527/(100*CV527) * (1000 - DE527)/1000</f>
        <v>0</v>
      </c>
      <c r="AJ527">
        <v>493.924544646514</v>
      </c>
      <c r="AK527">
        <v>478.283387878788</v>
      </c>
      <c r="AL527">
        <v>3.23321785596523</v>
      </c>
      <c r="AM527">
        <v>66.0504921813524</v>
      </c>
      <c r="AN527">
        <f>(AP527 - AO527 + DI527*1E3/(8.314*(DK527+273.15)) * AR527/DH527 * AQ527) * DH527/(100*CV527) * 1000/(1000 - AP527)</f>
        <v>0</v>
      </c>
      <c r="AO527">
        <v>24.7183810493074</v>
      </c>
      <c r="AP527">
        <v>25.244372027972</v>
      </c>
      <c r="AQ527">
        <v>3.62284555605938e-06</v>
      </c>
      <c r="AR527">
        <v>92.47</v>
      </c>
      <c r="AS527">
        <v>0</v>
      </c>
      <c r="AT527">
        <v>0</v>
      </c>
      <c r="AU527">
        <f>IF(AS527*$H$13&gt;=AW527,1.0,(AW527/(AW527-AS527*$H$13)))</f>
        <v>0</v>
      </c>
      <c r="AV527">
        <f>(AU527-1)*100</f>
        <v>0</v>
      </c>
      <c r="AW527">
        <f>MAX(0,($B$13+$C$13*DP527)/(1+$D$13*DP527)*DI527/(DK527+273)*$E$13)</f>
        <v>0</v>
      </c>
      <c r="AX527" t="s">
        <v>418</v>
      </c>
      <c r="AY527" t="s">
        <v>418</v>
      </c>
      <c r="AZ527">
        <v>0</v>
      </c>
      <c r="BA527">
        <v>0</v>
      </c>
      <c r="BB527">
        <f>1-AZ527/BA527</f>
        <v>0</v>
      </c>
      <c r="BC527">
        <v>0</v>
      </c>
      <c r="BD527" t="s">
        <v>418</v>
      </c>
      <c r="BE527" t="s">
        <v>418</v>
      </c>
      <c r="BF527">
        <v>0</v>
      </c>
      <c r="BG527">
        <v>0</v>
      </c>
      <c r="BH527">
        <f>1-BF527/BG527</f>
        <v>0</v>
      </c>
      <c r="BI527">
        <v>0.5</v>
      </c>
      <c r="BJ527">
        <f>CS527</f>
        <v>0</v>
      </c>
      <c r="BK527">
        <f>L527</f>
        <v>0</v>
      </c>
      <c r="BL527">
        <f>BH527*BI527*BJ527</f>
        <v>0</v>
      </c>
      <c r="BM527">
        <f>(BK527-BC527)/BJ527</f>
        <v>0</v>
      </c>
      <c r="BN527">
        <f>(BA527-BG527)/BG527</f>
        <v>0</v>
      </c>
      <c r="BO527">
        <f>AZ527/(BB527+AZ527/BG527)</f>
        <v>0</v>
      </c>
      <c r="BP527" t="s">
        <v>418</v>
      </c>
      <c r="BQ527">
        <v>0</v>
      </c>
      <c r="BR527">
        <f>IF(BQ527&lt;&gt;0, BQ527, BO527)</f>
        <v>0</v>
      </c>
      <c r="BS527">
        <f>1-BR527/BG527</f>
        <v>0</v>
      </c>
      <c r="BT527">
        <f>(BG527-BF527)/(BG527-BR527)</f>
        <v>0</v>
      </c>
      <c r="BU527">
        <f>(BA527-BG527)/(BA527-BR527)</f>
        <v>0</v>
      </c>
      <c r="BV527">
        <f>(BG527-BF527)/(BG527-AZ527)</f>
        <v>0</v>
      </c>
      <c r="BW527">
        <f>(BA527-BG527)/(BA527-AZ527)</f>
        <v>0</v>
      </c>
      <c r="BX527">
        <f>(BT527*BR527/BF527)</f>
        <v>0</v>
      </c>
      <c r="BY527">
        <f>(1-BX527)</f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f>$B$11*DQ527+$C$11*DR527+$F$11*EC527*(1-EF527)</f>
        <v>0</v>
      </c>
      <c r="CS527">
        <f>CR527*CT527</f>
        <v>0</v>
      </c>
      <c r="CT527">
        <f>($B$11*$D$9+$C$11*$D$9+$F$11*((EP527+EH527)/MAX(EP527+EH527+EQ527, 0.1)*$I$9+EQ527/MAX(EP527+EH527+EQ527, 0.1)*$J$9))/($B$11+$C$11+$F$11)</f>
        <v>0</v>
      </c>
      <c r="CU527">
        <f>($B$11*$K$9+$C$11*$K$9+$F$11*((EP527+EH527)/MAX(EP527+EH527+EQ527, 0.1)*$P$9+EQ527/MAX(EP527+EH527+EQ527, 0.1)*$Q$9))/($B$11+$C$11+$F$11)</f>
        <v>0</v>
      </c>
      <c r="CV527">
        <v>6</v>
      </c>
      <c r="CW527">
        <v>0.5</v>
      </c>
      <c r="CX527" t="s">
        <v>419</v>
      </c>
      <c r="CY527">
        <v>2</v>
      </c>
      <c r="CZ527" t="b">
        <v>1</v>
      </c>
      <c r="DA527">
        <v>1659030640.1</v>
      </c>
      <c r="DB527">
        <v>445.447407407407</v>
      </c>
      <c r="DC527">
        <v>465.846074074074</v>
      </c>
      <c r="DD527">
        <v>25.2412666666667</v>
      </c>
      <c r="DE527">
        <v>24.7185555555556</v>
      </c>
      <c r="DF527">
        <v>438.759185185185</v>
      </c>
      <c r="DG527">
        <v>24.7153333333333</v>
      </c>
      <c r="DH527">
        <v>500.065037037037</v>
      </c>
      <c r="DI527">
        <v>90.3557</v>
      </c>
      <c r="DJ527">
        <v>0.0461566703703704</v>
      </c>
      <c r="DK527">
        <v>27.5221222222222</v>
      </c>
      <c r="DL527">
        <v>27.9120888888889</v>
      </c>
      <c r="DM527">
        <v>999.9</v>
      </c>
      <c r="DN527">
        <v>0</v>
      </c>
      <c r="DO527">
        <v>0</v>
      </c>
      <c r="DP527">
        <v>9995</v>
      </c>
      <c r="DQ527">
        <v>0</v>
      </c>
      <c r="DR527">
        <v>16.8127555555556</v>
      </c>
      <c r="DS527">
        <v>-20.398662962963</v>
      </c>
      <c r="DT527">
        <v>456.982259259259</v>
      </c>
      <c r="DU527">
        <v>477.652925925926</v>
      </c>
      <c r="DV527">
        <v>0.522715740740741</v>
      </c>
      <c r="DW527">
        <v>465.846074074074</v>
      </c>
      <c r="DX527">
        <v>24.7185555555556</v>
      </c>
      <c r="DY527">
        <v>2.2806937037037</v>
      </c>
      <c r="DZ527">
        <v>2.23346222222222</v>
      </c>
      <c r="EA527">
        <v>19.5406814814815</v>
      </c>
      <c r="EB527">
        <v>19.2043814814815</v>
      </c>
      <c r="EC527">
        <v>2000.02296296296</v>
      </c>
      <c r="ED527">
        <v>0.979998555555556</v>
      </c>
      <c r="EE527">
        <v>0.0200015888888889</v>
      </c>
      <c r="EF527">
        <v>0</v>
      </c>
      <c r="EG527">
        <v>142.597814814815</v>
      </c>
      <c r="EH527">
        <v>5.00063</v>
      </c>
      <c r="EI527">
        <v>2975.08222222222</v>
      </c>
      <c r="EJ527">
        <v>17257.0962962963</v>
      </c>
      <c r="EK527">
        <v>38.611</v>
      </c>
      <c r="EL527">
        <v>38.75</v>
      </c>
      <c r="EM527">
        <v>38.187</v>
      </c>
      <c r="EN527">
        <v>38.062</v>
      </c>
      <c r="EO527">
        <v>39.625</v>
      </c>
      <c r="EP527">
        <v>1955.12185185185</v>
      </c>
      <c r="EQ527">
        <v>39.9011111111111</v>
      </c>
      <c r="ER527">
        <v>0</v>
      </c>
      <c r="ES527">
        <v>1659030646.3</v>
      </c>
      <c r="ET527">
        <v>0</v>
      </c>
      <c r="EU527">
        <v>142.58568</v>
      </c>
      <c r="EV527">
        <v>0.110076925975019</v>
      </c>
      <c r="EW527">
        <v>6.14769230961261</v>
      </c>
      <c r="EX527">
        <v>2975.0164</v>
      </c>
      <c r="EY527">
        <v>15</v>
      </c>
      <c r="EZ527">
        <v>0</v>
      </c>
      <c r="FA527" t="s">
        <v>420</v>
      </c>
      <c r="FB527">
        <v>1657551626.5</v>
      </c>
      <c r="FC527">
        <v>1657551629</v>
      </c>
      <c r="FD527">
        <v>0</v>
      </c>
      <c r="FE527">
        <v>0.403</v>
      </c>
      <c r="FF527">
        <v>0.009</v>
      </c>
      <c r="FG527">
        <v>9.41</v>
      </c>
      <c r="FH527">
        <v>0.087</v>
      </c>
      <c r="FI527">
        <v>417</v>
      </c>
      <c r="FJ527">
        <v>17</v>
      </c>
      <c r="FK527">
        <v>1.61</v>
      </c>
      <c r="FL527">
        <v>0.59</v>
      </c>
      <c r="FM527">
        <v>-16.69429075</v>
      </c>
      <c r="FN527">
        <v>-57.0978343339587</v>
      </c>
      <c r="FO527">
        <v>5.75056843679796</v>
      </c>
      <c r="FP527">
        <v>0</v>
      </c>
      <c r="FQ527">
        <v>142.567029411765</v>
      </c>
      <c r="FR527">
        <v>0.15558441750874</v>
      </c>
      <c r="FS527">
        <v>0.193097732842893</v>
      </c>
      <c r="FT527">
        <v>1</v>
      </c>
      <c r="FU527">
        <v>0.521366175</v>
      </c>
      <c r="FV527">
        <v>0.0254672082551576</v>
      </c>
      <c r="FW527">
        <v>0.00359629275009349</v>
      </c>
      <c r="FX527">
        <v>1</v>
      </c>
      <c r="FY527">
        <v>2</v>
      </c>
      <c r="FZ527">
        <v>3</v>
      </c>
      <c r="GA527" t="s">
        <v>474</v>
      </c>
      <c r="GB527">
        <v>2.97258</v>
      </c>
      <c r="GC527">
        <v>2.70099</v>
      </c>
      <c r="GD527">
        <v>0.0980659</v>
      </c>
      <c r="GE527">
        <v>0.10293</v>
      </c>
      <c r="GF527">
        <v>0.10668</v>
      </c>
      <c r="GG527">
        <v>0.106265</v>
      </c>
      <c r="GH527">
        <v>35103.2</v>
      </c>
      <c r="GI527">
        <v>38174.4</v>
      </c>
      <c r="GJ527">
        <v>35270.5</v>
      </c>
      <c r="GK527">
        <v>38594.3</v>
      </c>
      <c r="GL527">
        <v>44672.7</v>
      </c>
      <c r="GM527">
        <v>49816.1</v>
      </c>
      <c r="GN527">
        <v>55138</v>
      </c>
      <c r="GO527">
        <v>61903.8</v>
      </c>
      <c r="GP527">
        <v>1.9802</v>
      </c>
      <c r="GQ527">
        <v>1.8552</v>
      </c>
      <c r="GR527">
        <v>0.126213</v>
      </c>
      <c r="GS527">
        <v>0</v>
      </c>
      <c r="GT527">
        <v>25.8642</v>
      </c>
      <c r="GU527">
        <v>999.9</v>
      </c>
      <c r="GV527">
        <v>58.631</v>
      </c>
      <c r="GW527">
        <v>29.215</v>
      </c>
      <c r="GX527">
        <v>26.4233</v>
      </c>
      <c r="GY527">
        <v>56.3655</v>
      </c>
      <c r="GZ527">
        <v>42.6843</v>
      </c>
      <c r="HA527">
        <v>1</v>
      </c>
      <c r="HB527">
        <v>-0.0230894</v>
      </c>
      <c r="HC527">
        <v>0.258257</v>
      </c>
      <c r="HD527">
        <v>20.1139</v>
      </c>
      <c r="HE527">
        <v>5.19812</v>
      </c>
      <c r="HF527">
        <v>12.004</v>
      </c>
      <c r="HG527">
        <v>4.9756</v>
      </c>
      <c r="HH527">
        <v>3.2936</v>
      </c>
      <c r="HI527">
        <v>9999</v>
      </c>
      <c r="HJ527">
        <v>9999</v>
      </c>
      <c r="HK527">
        <v>9999</v>
      </c>
      <c r="HL527">
        <v>629.6</v>
      </c>
      <c r="HM527">
        <v>1.86325</v>
      </c>
      <c r="HN527">
        <v>1.86804</v>
      </c>
      <c r="HO527">
        <v>1.86783</v>
      </c>
      <c r="HP527">
        <v>1.86902</v>
      </c>
      <c r="HQ527">
        <v>1.86981</v>
      </c>
      <c r="HR527">
        <v>1.86587</v>
      </c>
      <c r="HS527">
        <v>1.86691</v>
      </c>
      <c r="HT527">
        <v>1.86829</v>
      </c>
      <c r="HU527">
        <v>5</v>
      </c>
      <c r="HV527">
        <v>0</v>
      </c>
      <c r="HW527">
        <v>0</v>
      </c>
      <c r="HX527">
        <v>0</v>
      </c>
      <c r="HY527" t="s">
        <v>422</v>
      </c>
      <c r="HZ527" t="s">
        <v>423</v>
      </c>
      <c r="IA527" t="s">
        <v>424</v>
      </c>
      <c r="IB527" t="s">
        <v>424</v>
      </c>
      <c r="IC527" t="s">
        <v>424</v>
      </c>
      <c r="ID527" t="s">
        <v>424</v>
      </c>
      <c r="IE527">
        <v>0</v>
      </c>
      <c r="IF527">
        <v>100</v>
      </c>
      <c r="IG527">
        <v>100</v>
      </c>
      <c r="IH527">
        <v>6.822</v>
      </c>
      <c r="II527">
        <v>0.5262</v>
      </c>
      <c r="IJ527">
        <v>4.02706509432224</v>
      </c>
      <c r="IK527">
        <v>0.00601174518973114</v>
      </c>
      <c r="IL527">
        <v>2.77886958061485e-07</v>
      </c>
      <c r="IM527">
        <v>-3.54636231360687e-10</v>
      </c>
      <c r="IN527">
        <v>-0.0404303883988718</v>
      </c>
      <c r="IO527">
        <v>-0.0177815531441476</v>
      </c>
      <c r="IP527">
        <v>0.00205572605671414</v>
      </c>
      <c r="IQ527">
        <v>-1.65519735432211e-05</v>
      </c>
      <c r="IR527">
        <v>-4</v>
      </c>
      <c r="IS527">
        <v>1848</v>
      </c>
      <c r="IT527">
        <v>1</v>
      </c>
      <c r="IU527">
        <v>25</v>
      </c>
      <c r="IV527">
        <v>24650.4</v>
      </c>
      <c r="IW527">
        <v>24650.3</v>
      </c>
      <c r="IX527">
        <v>1.18774</v>
      </c>
      <c r="IY527">
        <v>2.62329</v>
      </c>
      <c r="IZ527">
        <v>1.54785</v>
      </c>
      <c r="JA527">
        <v>2.30591</v>
      </c>
      <c r="JB527">
        <v>1.34644</v>
      </c>
      <c r="JC527">
        <v>2.4353</v>
      </c>
      <c r="JD527">
        <v>33.6479</v>
      </c>
      <c r="JE527">
        <v>24.2188</v>
      </c>
      <c r="JF527">
        <v>18</v>
      </c>
      <c r="JG527">
        <v>498.997</v>
      </c>
      <c r="JH527">
        <v>417.524</v>
      </c>
      <c r="JI527">
        <v>25.0001</v>
      </c>
      <c r="JJ527">
        <v>26.8952</v>
      </c>
      <c r="JK527">
        <v>30</v>
      </c>
      <c r="JL527">
        <v>26.8282</v>
      </c>
      <c r="JM527">
        <v>26.7699</v>
      </c>
      <c r="JN527">
        <v>23.8397</v>
      </c>
      <c r="JO527">
        <v>14.3708</v>
      </c>
      <c r="JP527">
        <v>100</v>
      </c>
      <c r="JQ527">
        <v>25</v>
      </c>
      <c r="JR527">
        <v>507.356</v>
      </c>
      <c r="JS527">
        <v>24.777</v>
      </c>
      <c r="JT527">
        <v>102.279</v>
      </c>
      <c r="JU527">
        <v>103.04</v>
      </c>
    </row>
    <row r="528" spans="1:281">
      <c r="A528">
        <v>512</v>
      </c>
      <c r="B528">
        <v>1659030652.6</v>
      </c>
      <c r="C528">
        <v>6969.5</v>
      </c>
      <c r="D528" t="s">
        <v>1453</v>
      </c>
      <c r="E528" t="s">
        <v>1454</v>
      </c>
      <c r="F528">
        <v>5</v>
      </c>
      <c r="G528" t="s">
        <v>1394</v>
      </c>
      <c r="H528" t="s">
        <v>417</v>
      </c>
      <c r="I528">
        <v>1659030644.81429</v>
      </c>
      <c r="J528">
        <f>(K528)/1000</f>
        <v>0</v>
      </c>
      <c r="K528">
        <f>IF(CZ528, AN528, AH528)</f>
        <v>0</v>
      </c>
      <c r="L528">
        <f>IF(CZ528, AI528, AG528)</f>
        <v>0</v>
      </c>
      <c r="M528">
        <f>DB528 - IF(AU528&gt;1, L528*CV528*100.0/(AW528*DP528), 0)</f>
        <v>0</v>
      </c>
      <c r="N528">
        <f>((T528-J528/2)*M528-L528)/(T528+J528/2)</f>
        <v>0</v>
      </c>
      <c r="O528">
        <f>N528*(DI528+DJ528)/1000.0</f>
        <v>0</v>
      </c>
      <c r="P528">
        <f>(DB528 - IF(AU528&gt;1, L528*CV528*100.0/(AW528*DP528), 0))*(DI528+DJ528)/1000.0</f>
        <v>0</v>
      </c>
      <c r="Q528">
        <f>2.0/((1/S528-1/R528)+SIGN(S528)*SQRT((1/S528-1/R528)*(1/S528-1/R528) + 4*CW528/((CW528+1)*(CW528+1))*(2*1/S528*1/R528-1/R528*1/R528)))</f>
        <v>0</v>
      </c>
      <c r="R528">
        <f>IF(LEFT(CX528,1)&lt;&gt;"0",IF(LEFT(CX528,1)="1",3.0,CY528),$D$5+$E$5*(DP528*DI528/($K$5*1000))+$F$5*(DP528*DI528/($K$5*1000))*MAX(MIN(CV528,$J$5),$I$5)*MAX(MIN(CV528,$J$5),$I$5)+$G$5*MAX(MIN(CV528,$J$5),$I$5)*(DP528*DI528/($K$5*1000))+$H$5*(DP528*DI528/($K$5*1000))*(DP528*DI528/($K$5*1000)))</f>
        <v>0</v>
      </c>
      <c r="S528">
        <f>J528*(1000-(1000*0.61365*exp(17.502*W528/(240.97+W528))/(DI528+DJ528)+DD528)/2)/(1000*0.61365*exp(17.502*W528/(240.97+W528))/(DI528+DJ528)-DD528)</f>
        <v>0</v>
      </c>
      <c r="T528">
        <f>1/((CW528+1)/(Q528/1.6)+1/(R528/1.37)) + CW528/((CW528+1)/(Q528/1.6) + CW528/(R528/1.37))</f>
        <v>0</v>
      </c>
      <c r="U528">
        <f>(CR528*CU528)</f>
        <v>0</v>
      </c>
      <c r="V528">
        <f>(DK528+(U528+2*0.95*5.67E-8*(((DK528+$B$7)+273)^4-(DK528+273)^4)-44100*J528)/(1.84*29.3*R528+8*0.95*5.67E-8*(DK528+273)^3))</f>
        <v>0</v>
      </c>
      <c r="W528">
        <f>($C$7*DL528+$D$7*DM528+$E$7*V528)</f>
        <v>0</v>
      </c>
      <c r="X528">
        <f>0.61365*exp(17.502*W528/(240.97+W528))</f>
        <v>0</v>
      </c>
      <c r="Y528">
        <f>(Z528/AA528*100)</f>
        <v>0</v>
      </c>
      <c r="Z528">
        <f>DD528*(DI528+DJ528)/1000</f>
        <v>0</v>
      </c>
      <c r="AA528">
        <f>0.61365*exp(17.502*DK528/(240.97+DK528))</f>
        <v>0</v>
      </c>
      <c r="AB528">
        <f>(X528-DD528*(DI528+DJ528)/1000)</f>
        <v>0</v>
      </c>
      <c r="AC528">
        <f>(-J528*44100)</f>
        <v>0</v>
      </c>
      <c r="AD528">
        <f>2*29.3*R528*0.92*(DK528-W528)</f>
        <v>0</v>
      </c>
      <c r="AE528">
        <f>2*0.95*5.67E-8*(((DK528+$B$7)+273)^4-(W528+273)^4)</f>
        <v>0</v>
      </c>
      <c r="AF528">
        <f>U528+AE528+AC528+AD528</f>
        <v>0</v>
      </c>
      <c r="AG528">
        <f>DH528*AU528*(DC528-DB528*(1000-AU528*DE528)/(1000-AU528*DD528))/(100*CV528)</f>
        <v>0</v>
      </c>
      <c r="AH528">
        <f>1000*DH528*AU528*(DD528-DE528)/(100*CV528*(1000-AU528*DD528))</f>
        <v>0</v>
      </c>
      <c r="AI528">
        <f>(AJ528 - AK528 - DI528*1E3/(8.314*(DK528+273.15)) * AM528/DH528 * AL528) * DH528/(100*CV528) * (1000 - DE528)/1000</f>
        <v>0</v>
      </c>
      <c r="AJ528">
        <v>511.140372435705</v>
      </c>
      <c r="AK528">
        <v>494.886042424242</v>
      </c>
      <c r="AL528">
        <v>3.33570100935096</v>
      </c>
      <c r="AM528">
        <v>66.0504921813524</v>
      </c>
      <c r="AN528">
        <f>(AP528 - AO528 + DI528*1E3/(8.314*(DK528+273.15)) * AR528/DH528 * AQ528) * DH528/(100*CV528) * 1000/(1000 - AP528)</f>
        <v>0</v>
      </c>
      <c r="AO528">
        <v>24.7169849075757</v>
      </c>
      <c r="AP528">
        <v>25.2469503496504</v>
      </c>
      <c r="AQ528">
        <v>-1.50763105504482e-06</v>
      </c>
      <c r="AR528">
        <v>92.47</v>
      </c>
      <c r="AS528">
        <v>0</v>
      </c>
      <c r="AT528">
        <v>0</v>
      </c>
      <c r="AU528">
        <f>IF(AS528*$H$13&gt;=AW528,1.0,(AW528/(AW528-AS528*$H$13)))</f>
        <v>0</v>
      </c>
      <c r="AV528">
        <f>(AU528-1)*100</f>
        <v>0</v>
      </c>
      <c r="AW528">
        <f>MAX(0,($B$13+$C$13*DP528)/(1+$D$13*DP528)*DI528/(DK528+273)*$E$13)</f>
        <v>0</v>
      </c>
      <c r="AX528" t="s">
        <v>418</v>
      </c>
      <c r="AY528" t="s">
        <v>418</v>
      </c>
      <c r="AZ528">
        <v>0</v>
      </c>
      <c r="BA528">
        <v>0</v>
      </c>
      <c r="BB528">
        <f>1-AZ528/BA528</f>
        <v>0</v>
      </c>
      <c r="BC528">
        <v>0</v>
      </c>
      <c r="BD528" t="s">
        <v>418</v>
      </c>
      <c r="BE528" t="s">
        <v>418</v>
      </c>
      <c r="BF528">
        <v>0</v>
      </c>
      <c r="BG528">
        <v>0</v>
      </c>
      <c r="BH528">
        <f>1-BF528/BG528</f>
        <v>0</v>
      </c>
      <c r="BI528">
        <v>0.5</v>
      </c>
      <c r="BJ528">
        <f>CS528</f>
        <v>0</v>
      </c>
      <c r="BK528">
        <f>L528</f>
        <v>0</v>
      </c>
      <c r="BL528">
        <f>BH528*BI528*BJ528</f>
        <v>0</v>
      </c>
      <c r="BM528">
        <f>(BK528-BC528)/BJ528</f>
        <v>0</v>
      </c>
      <c r="BN528">
        <f>(BA528-BG528)/BG528</f>
        <v>0</v>
      </c>
      <c r="BO528">
        <f>AZ528/(BB528+AZ528/BG528)</f>
        <v>0</v>
      </c>
      <c r="BP528" t="s">
        <v>418</v>
      </c>
      <c r="BQ528">
        <v>0</v>
      </c>
      <c r="BR528">
        <f>IF(BQ528&lt;&gt;0, BQ528, BO528)</f>
        <v>0</v>
      </c>
      <c r="BS528">
        <f>1-BR528/BG528</f>
        <v>0</v>
      </c>
      <c r="BT528">
        <f>(BG528-BF528)/(BG528-BR528)</f>
        <v>0</v>
      </c>
      <c r="BU528">
        <f>(BA528-BG528)/(BA528-BR528)</f>
        <v>0</v>
      </c>
      <c r="BV528">
        <f>(BG528-BF528)/(BG528-AZ528)</f>
        <v>0</v>
      </c>
      <c r="BW528">
        <f>(BA528-BG528)/(BA528-AZ528)</f>
        <v>0</v>
      </c>
      <c r="BX528">
        <f>(BT528*BR528/BF528)</f>
        <v>0</v>
      </c>
      <c r="BY528">
        <f>(1-BX528)</f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f>$B$11*DQ528+$C$11*DR528+$F$11*EC528*(1-EF528)</f>
        <v>0</v>
      </c>
      <c r="CS528">
        <f>CR528*CT528</f>
        <v>0</v>
      </c>
      <c r="CT528">
        <f>($B$11*$D$9+$C$11*$D$9+$F$11*((EP528+EH528)/MAX(EP528+EH528+EQ528, 0.1)*$I$9+EQ528/MAX(EP528+EH528+EQ528, 0.1)*$J$9))/($B$11+$C$11+$F$11)</f>
        <v>0</v>
      </c>
      <c r="CU528">
        <f>($B$11*$K$9+$C$11*$K$9+$F$11*((EP528+EH528)/MAX(EP528+EH528+EQ528, 0.1)*$P$9+EQ528/MAX(EP528+EH528+EQ528, 0.1)*$Q$9))/($B$11+$C$11+$F$11)</f>
        <v>0</v>
      </c>
      <c r="CV528">
        <v>6</v>
      </c>
      <c r="CW528">
        <v>0.5</v>
      </c>
      <c r="CX528" t="s">
        <v>419</v>
      </c>
      <c r="CY528">
        <v>2</v>
      </c>
      <c r="CZ528" t="b">
        <v>1</v>
      </c>
      <c r="DA528">
        <v>1659030644.81429</v>
      </c>
      <c r="DB528">
        <v>459.343285714286</v>
      </c>
      <c r="DC528">
        <v>481.674428571429</v>
      </c>
      <c r="DD528">
        <v>25.243925</v>
      </c>
      <c r="DE528">
        <v>24.7179464285714</v>
      </c>
      <c r="DF528">
        <v>452.571571428571</v>
      </c>
      <c r="DG528">
        <v>24.7178642857143</v>
      </c>
      <c r="DH528">
        <v>500.077178571429</v>
      </c>
      <c r="DI528">
        <v>90.3553964285715</v>
      </c>
      <c r="DJ528">
        <v>0.0462460821428571</v>
      </c>
      <c r="DK528">
        <v>27.5231035714286</v>
      </c>
      <c r="DL528">
        <v>27.9296214285714</v>
      </c>
      <c r="DM528">
        <v>999.9</v>
      </c>
      <c r="DN528">
        <v>0</v>
      </c>
      <c r="DO528">
        <v>0</v>
      </c>
      <c r="DP528">
        <v>9985.71428571429</v>
      </c>
      <c r="DQ528">
        <v>0</v>
      </c>
      <c r="DR528">
        <v>16.8100428571429</v>
      </c>
      <c r="DS528">
        <v>-22.3311107142857</v>
      </c>
      <c r="DT528">
        <v>471.239285714286</v>
      </c>
      <c r="DU528">
        <v>493.882071428571</v>
      </c>
      <c r="DV528">
        <v>0.525991071428571</v>
      </c>
      <c r="DW528">
        <v>481.674428571429</v>
      </c>
      <c r="DX528">
        <v>24.7179464285714</v>
      </c>
      <c r="DY528">
        <v>2.28092535714286</v>
      </c>
      <c r="DZ528">
        <v>2.23339928571429</v>
      </c>
      <c r="EA528">
        <v>19.5423178571429</v>
      </c>
      <c r="EB528">
        <v>19.2039321428571</v>
      </c>
      <c r="EC528">
        <v>2000.02857142857</v>
      </c>
      <c r="ED528">
        <v>0.9799985</v>
      </c>
      <c r="EE528">
        <v>0.02000165</v>
      </c>
      <c r="EF528">
        <v>0</v>
      </c>
      <c r="EG528">
        <v>142.648428571429</v>
      </c>
      <c r="EH528">
        <v>5.00063</v>
      </c>
      <c r="EI528">
        <v>2975.84071428571</v>
      </c>
      <c r="EJ528">
        <v>17257.1428571429</v>
      </c>
      <c r="EK528">
        <v>38.616</v>
      </c>
      <c r="EL528">
        <v>38.75</v>
      </c>
      <c r="EM528">
        <v>38.187</v>
      </c>
      <c r="EN528">
        <v>38.062</v>
      </c>
      <c r="EO528">
        <v>39.625</v>
      </c>
      <c r="EP528">
        <v>1955.12714285714</v>
      </c>
      <c r="EQ528">
        <v>39.9014285714286</v>
      </c>
      <c r="ER528">
        <v>0</v>
      </c>
      <c r="ES528">
        <v>1659030651.7</v>
      </c>
      <c r="ET528">
        <v>0</v>
      </c>
      <c r="EU528">
        <v>142.646807692308</v>
      </c>
      <c r="EV528">
        <v>0.592854703122809</v>
      </c>
      <c r="EW528">
        <v>15.1627350366469</v>
      </c>
      <c r="EX528">
        <v>2975.89192307692</v>
      </c>
      <c r="EY528">
        <v>15</v>
      </c>
      <c r="EZ528">
        <v>0</v>
      </c>
      <c r="FA528" t="s">
        <v>420</v>
      </c>
      <c r="FB528">
        <v>1657551626.5</v>
      </c>
      <c r="FC528">
        <v>1657551629</v>
      </c>
      <c r="FD528">
        <v>0</v>
      </c>
      <c r="FE528">
        <v>0.403</v>
      </c>
      <c r="FF528">
        <v>0.009</v>
      </c>
      <c r="FG528">
        <v>9.41</v>
      </c>
      <c r="FH528">
        <v>0.087</v>
      </c>
      <c r="FI528">
        <v>417</v>
      </c>
      <c r="FJ528">
        <v>17</v>
      </c>
      <c r="FK528">
        <v>1.61</v>
      </c>
      <c r="FL528">
        <v>0.59</v>
      </c>
      <c r="FM528">
        <v>-20.525995</v>
      </c>
      <c r="FN528">
        <v>-29.5636750469043</v>
      </c>
      <c r="FO528">
        <v>3.04368306603611</v>
      </c>
      <c r="FP528">
        <v>0</v>
      </c>
      <c r="FQ528">
        <v>142.598235294118</v>
      </c>
      <c r="FR528">
        <v>0.619831933193488</v>
      </c>
      <c r="FS528">
        <v>0.203759093456192</v>
      </c>
      <c r="FT528">
        <v>1</v>
      </c>
      <c r="FU528">
        <v>0.523875575</v>
      </c>
      <c r="FV528">
        <v>0.0364643414634143</v>
      </c>
      <c r="FW528">
        <v>0.00441392762110741</v>
      </c>
      <c r="FX528">
        <v>1</v>
      </c>
      <c r="FY528">
        <v>2</v>
      </c>
      <c r="FZ528">
        <v>3</v>
      </c>
      <c r="GA528" t="s">
        <v>474</v>
      </c>
      <c r="GB528">
        <v>2.97421</v>
      </c>
      <c r="GC528">
        <v>2.70044</v>
      </c>
      <c r="GD528">
        <v>0.100634</v>
      </c>
      <c r="GE528">
        <v>0.105404</v>
      </c>
      <c r="GF528">
        <v>0.10669</v>
      </c>
      <c r="GG528">
        <v>0.106276</v>
      </c>
      <c r="GH528">
        <v>35003.7</v>
      </c>
      <c r="GI528">
        <v>38068.5</v>
      </c>
      <c r="GJ528">
        <v>35270.9</v>
      </c>
      <c r="GK528">
        <v>38593.6</v>
      </c>
      <c r="GL528">
        <v>44672.8</v>
      </c>
      <c r="GM528">
        <v>49815.6</v>
      </c>
      <c r="GN528">
        <v>55138.7</v>
      </c>
      <c r="GO528">
        <v>61903.8</v>
      </c>
      <c r="GP528">
        <v>1.9808</v>
      </c>
      <c r="GQ528">
        <v>1.8552</v>
      </c>
      <c r="GR528">
        <v>0.127703</v>
      </c>
      <c r="GS528">
        <v>0</v>
      </c>
      <c r="GT528">
        <v>25.8686</v>
      </c>
      <c r="GU528">
        <v>999.9</v>
      </c>
      <c r="GV528">
        <v>58.631</v>
      </c>
      <c r="GW528">
        <v>29.235</v>
      </c>
      <c r="GX528">
        <v>26.453</v>
      </c>
      <c r="GY528">
        <v>56.4355</v>
      </c>
      <c r="GZ528">
        <v>42.5962</v>
      </c>
      <c r="HA528">
        <v>1</v>
      </c>
      <c r="HB528">
        <v>-0.0230894</v>
      </c>
      <c r="HC528">
        <v>0.261264</v>
      </c>
      <c r="HD528">
        <v>20.1139</v>
      </c>
      <c r="HE528">
        <v>5.19932</v>
      </c>
      <c r="HF528">
        <v>12.004</v>
      </c>
      <c r="HG528">
        <v>4.9756</v>
      </c>
      <c r="HH528">
        <v>3.2938</v>
      </c>
      <c r="HI528">
        <v>9999</v>
      </c>
      <c r="HJ528">
        <v>9999</v>
      </c>
      <c r="HK528">
        <v>9999</v>
      </c>
      <c r="HL528">
        <v>629.6</v>
      </c>
      <c r="HM528">
        <v>1.86319</v>
      </c>
      <c r="HN528">
        <v>1.86801</v>
      </c>
      <c r="HO528">
        <v>1.86783</v>
      </c>
      <c r="HP528">
        <v>1.86896</v>
      </c>
      <c r="HQ528">
        <v>1.86981</v>
      </c>
      <c r="HR528">
        <v>1.86587</v>
      </c>
      <c r="HS528">
        <v>1.86691</v>
      </c>
      <c r="HT528">
        <v>1.86829</v>
      </c>
      <c r="HU528">
        <v>5</v>
      </c>
      <c r="HV528">
        <v>0</v>
      </c>
      <c r="HW528">
        <v>0</v>
      </c>
      <c r="HX528">
        <v>0</v>
      </c>
      <c r="HY528" t="s">
        <v>422</v>
      </c>
      <c r="HZ528" t="s">
        <v>423</v>
      </c>
      <c r="IA528" t="s">
        <v>424</v>
      </c>
      <c r="IB528" t="s">
        <v>424</v>
      </c>
      <c r="IC528" t="s">
        <v>424</v>
      </c>
      <c r="ID528" t="s">
        <v>424</v>
      </c>
      <c r="IE528">
        <v>0</v>
      </c>
      <c r="IF528">
        <v>100</v>
      </c>
      <c r="IG528">
        <v>100</v>
      </c>
      <c r="IH528">
        <v>6.92</v>
      </c>
      <c r="II528">
        <v>0.5263</v>
      </c>
      <c r="IJ528">
        <v>4.02706509432224</v>
      </c>
      <c r="IK528">
        <v>0.00601174518973114</v>
      </c>
      <c r="IL528">
        <v>2.77886958061485e-07</v>
      </c>
      <c r="IM528">
        <v>-3.54636231360687e-10</v>
      </c>
      <c r="IN528">
        <v>-0.0404303883988718</v>
      </c>
      <c r="IO528">
        <v>-0.0177815531441476</v>
      </c>
      <c r="IP528">
        <v>0.00205572605671414</v>
      </c>
      <c r="IQ528">
        <v>-1.65519735432211e-05</v>
      </c>
      <c r="IR528">
        <v>-4</v>
      </c>
      <c r="IS528">
        <v>1848</v>
      </c>
      <c r="IT528">
        <v>1</v>
      </c>
      <c r="IU528">
        <v>25</v>
      </c>
      <c r="IV528">
        <v>24650.4</v>
      </c>
      <c r="IW528">
        <v>24650.4</v>
      </c>
      <c r="IX528">
        <v>1.21826</v>
      </c>
      <c r="IY528">
        <v>2.62817</v>
      </c>
      <c r="IZ528">
        <v>1.54785</v>
      </c>
      <c r="JA528">
        <v>2.30591</v>
      </c>
      <c r="JB528">
        <v>1.34644</v>
      </c>
      <c r="JC528">
        <v>2.31201</v>
      </c>
      <c r="JD528">
        <v>33.6479</v>
      </c>
      <c r="JE528">
        <v>24.2101</v>
      </c>
      <c r="JF528">
        <v>18</v>
      </c>
      <c r="JG528">
        <v>499.413</v>
      </c>
      <c r="JH528">
        <v>417.525</v>
      </c>
      <c r="JI528">
        <v>25.0005</v>
      </c>
      <c r="JJ528">
        <v>26.8952</v>
      </c>
      <c r="JK528">
        <v>30</v>
      </c>
      <c r="JL528">
        <v>26.8304</v>
      </c>
      <c r="JM528">
        <v>26.7699</v>
      </c>
      <c r="JN528">
        <v>24.4504</v>
      </c>
      <c r="JO528">
        <v>14.0971</v>
      </c>
      <c r="JP528">
        <v>100</v>
      </c>
      <c r="JQ528">
        <v>25</v>
      </c>
      <c r="JR528">
        <v>520.879</v>
      </c>
      <c r="JS528">
        <v>24.777</v>
      </c>
      <c r="JT528">
        <v>102.281</v>
      </c>
      <c r="JU528">
        <v>103.039</v>
      </c>
    </row>
    <row r="529" spans="1:281">
      <c r="A529">
        <v>513</v>
      </c>
      <c r="B529">
        <v>1659030657.6</v>
      </c>
      <c r="C529">
        <v>6974.5</v>
      </c>
      <c r="D529" t="s">
        <v>1455</v>
      </c>
      <c r="E529" t="s">
        <v>1456</v>
      </c>
      <c r="F529">
        <v>5</v>
      </c>
      <c r="G529" t="s">
        <v>1394</v>
      </c>
      <c r="H529" t="s">
        <v>417</v>
      </c>
      <c r="I529">
        <v>1659030650.1</v>
      </c>
      <c r="J529">
        <f>(K529)/1000</f>
        <v>0</v>
      </c>
      <c r="K529">
        <f>IF(CZ529, AN529, AH529)</f>
        <v>0</v>
      </c>
      <c r="L529">
        <f>IF(CZ529, AI529, AG529)</f>
        <v>0</v>
      </c>
      <c r="M529">
        <f>DB529 - IF(AU529&gt;1, L529*CV529*100.0/(AW529*DP529), 0)</f>
        <v>0</v>
      </c>
      <c r="N529">
        <f>((T529-J529/2)*M529-L529)/(T529+J529/2)</f>
        <v>0</v>
      </c>
      <c r="O529">
        <f>N529*(DI529+DJ529)/1000.0</f>
        <v>0</v>
      </c>
      <c r="P529">
        <f>(DB529 - IF(AU529&gt;1, L529*CV529*100.0/(AW529*DP529), 0))*(DI529+DJ529)/1000.0</f>
        <v>0</v>
      </c>
      <c r="Q529">
        <f>2.0/((1/S529-1/R529)+SIGN(S529)*SQRT((1/S529-1/R529)*(1/S529-1/R529) + 4*CW529/((CW529+1)*(CW529+1))*(2*1/S529*1/R529-1/R529*1/R529)))</f>
        <v>0</v>
      </c>
      <c r="R529">
        <f>IF(LEFT(CX529,1)&lt;&gt;"0",IF(LEFT(CX529,1)="1",3.0,CY529),$D$5+$E$5*(DP529*DI529/($K$5*1000))+$F$5*(DP529*DI529/($K$5*1000))*MAX(MIN(CV529,$J$5),$I$5)*MAX(MIN(CV529,$J$5),$I$5)+$G$5*MAX(MIN(CV529,$J$5),$I$5)*(DP529*DI529/($K$5*1000))+$H$5*(DP529*DI529/($K$5*1000))*(DP529*DI529/($K$5*1000)))</f>
        <v>0</v>
      </c>
      <c r="S529">
        <f>J529*(1000-(1000*0.61365*exp(17.502*W529/(240.97+W529))/(DI529+DJ529)+DD529)/2)/(1000*0.61365*exp(17.502*W529/(240.97+W529))/(DI529+DJ529)-DD529)</f>
        <v>0</v>
      </c>
      <c r="T529">
        <f>1/((CW529+1)/(Q529/1.6)+1/(R529/1.37)) + CW529/((CW529+1)/(Q529/1.6) + CW529/(R529/1.37))</f>
        <v>0</v>
      </c>
      <c r="U529">
        <f>(CR529*CU529)</f>
        <v>0</v>
      </c>
      <c r="V529">
        <f>(DK529+(U529+2*0.95*5.67E-8*(((DK529+$B$7)+273)^4-(DK529+273)^4)-44100*J529)/(1.84*29.3*R529+8*0.95*5.67E-8*(DK529+273)^3))</f>
        <v>0</v>
      </c>
      <c r="W529">
        <f>($C$7*DL529+$D$7*DM529+$E$7*V529)</f>
        <v>0</v>
      </c>
      <c r="X529">
        <f>0.61365*exp(17.502*W529/(240.97+W529))</f>
        <v>0</v>
      </c>
      <c r="Y529">
        <f>(Z529/AA529*100)</f>
        <v>0</v>
      </c>
      <c r="Z529">
        <f>DD529*(DI529+DJ529)/1000</f>
        <v>0</v>
      </c>
      <c r="AA529">
        <f>0.61365*exp(17.502*DK529/(240.97+DK529))</f>
        <v>0</v>
      </c>
      <c r="AB529">
        <f>(X529-DD529*(DI529+DJ529)/1000)</f>
        <v>0</v>
      </c>
      <c r="AC529">
        <f>(-J529*44100)</f>
        <v>0</v>
      </c>
      <c r="AD529">
        <f>2*29.3*R529*0.92*(DK529-W529)</f>
        <v>0</v>
      </c>
      <c r="AE529">
        <f>2*0.95*5.67E-8*(((DK529+$B$7)+273)^4-(W529+273)^4)</f>
        <v>0</v>
      </c>
      <c r="AF529">
        <f>U529+AE529+AC529+AD529</f>
        <v>0</v>
      </c>
      <c r="AG529">
        <f>DH529*AU529*(DC529-DB529*(1000-AU529*DE529)/(1000-AU529*DD529))/(100*CV529)</f>
        <v>0</v>
      </c>
      <c r="AH529">
        <f>1000*DH529*AU529*(DD529-DE529)/(100*CV529*(1000-AU529*DD529))</f>
        <v>0</v>
      </c>
      <c r="AI529">
        <f>(AJ529 - AK529 - DI529*1E3/(8.314*(DK529+273.15)) * AM529/DH529 * AL529) * DH529/(100*CV529) * (1000 - DE529)/1000</f>
        <v>0</v>
      </c>
      <c r="AJ529">
        <v>527.89960986012</v>
      </c>
      <c r="AK529">
        <v>511.596515151515</v>
      </c>
      <c r="AL529">
        <v>3.31648021644035</v>
      </c>
      <c r="AM529">
        <v>66.0504921813524</v>
      </c>
      <c r="AN529">
        <f>(AP529 - AO529 + DI529*1E3/(8.314*(DK529+273.15)) * AR529/DH529 * AQ529) * DH529/(100*CV529) * 1000/(1000 - AP529)</f>
        <v>0</v>
      </c>
      <c r="AO529">
        <v>24.7252191746753</v>
      </c>
      <c r="AP529">
        <v>25.2497433566434</v>
      </c>
      <c r="AQ529">
        <v>-3.19496035615687e-06</v>
      </c>
      <c r="AR529">
        <v>92.47</v>
      </c>
      <c r="AS529">
        <v>0</v>
      </c>
      <c r="AT529">
        <v>0</v>
      </c>
      <c r="AU529">
        <f>IF(AS529*$H$13&gt;=AW529,1.0,(AW529/(AW529-AS529*$H$13)))</f>
        <v>0</v>
      </c>
      <c r="AV529">
        <f>(AU529-1)*100</f>
        <v>0</v>
      </c>
      <c r="AW529">
        <f>MAX(0,($B$13+$C$13*DP529)/(1+$D$13*DP529)*DI529/(DK529+273)*$E$13)</f>
        <v>0</v>
      </c>
      <c r="AX529" t="s">
        <v>418</v>
      </c>
      <c r="AY529" t="s">
        <v>418</v>
      </c>
      <c r="AZ529">
        <v>0</v>
      </c>
      <c r="BA529">
        <v>0</v>
      </c>
      <c r="BB529">
        <f>1-AZ529/BA529</f>
        <v>0</v>
      </c>
      <c r="BC529">
        <v>0</v>
      </c>
      <c r="BD529" t="s">
        <v>418</v>
      </c>
      <c r="BE529" t="s">
        <v>418</v>
      </c>
      <c r="BF529">
        <v>0</v>
      </c>
      <c r="BG529">
        <v>0</v>
      </c>
      <c r="BH529">
        <f>1-BF529/BG529</f>
        <v>0</v>
      </c>
      <c r="BI529">
        <v>0.5</v>
      </c>
      <c r="BJ529">
        <f>CS529</f>
        <v>0</v>
      </c>
      <c r="BK529">
        <f>L529</f>
        <v>0</v>
      </c>
      <c r="BL529">
        <f>BH529*BI529*BJ529</f>
        <v>0</v>
      </c>
      <c r="BM529">
        <f>(BK529-BC529)/BJ529</f>
        <v>0</v>
      </c>
      <c r="BN529">
        <f>(BA529-BG529)/BG529</f>
        <v>0</v>
      </c>
      <c r="BO529">
        <f>AZ529/(BB529+AZ529/BG529)</f>
        <v>0</v>
      </c>
      <c r="BP529" t="s">
        <v>418</v>
      </c>
      <c r="BQ529">
        <v>0</v>
      </c>
      <c r="BR529">
        <f>IF(BQ529&lt;&gt;0, BQ529, BO529)</f>
        <v>0</v>
      </c>
      <c r="BS529">
        <f>1-BR529/BG529</f>
        <v>0</v>
      </c>
      <c r="BT529">
        <f>(BG529-BF529)/(BG529-BR529)</f>
        <v>0</v>
      </c>
      <c r="BU529">
        <f>(BA529-BG529)/(BA529-BR529)</f>
        <v>0</v>
      </c>
      <c r="BV529">
        <f>(BG529-BF529)/(BG529-AZ529)</f>
        <v>0</v>
      </c>
      <c r="BW529">
        <f>(BA529-BG529)/(BA529-AZ529)</f>
        <v>0</v>
      </c>
      <c r="BX529">
        <f>(BT529*BR529/BF529)</f>
        <v>0</v>
      </c>
      <c r="BY529">
        <f>(1-BX529)</f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f>$B$11*DQ529+$C$11*DR529+$F$11*EC529*(1-EF529)</f>
        <v>0</v>
      </c>
      <c r="CS529">
        <f>CR529*CT529</f>
        <v>0</v>
      </c>
      <c r="CT529">
        <f>($B$11*$D$9+$C$11*$D$9+$F$11*((EP529+EH529)/MAX(EP529+EH529+EQ529, 0.1)*$I$9+EQ529/MAX(EP529+EH529+EQ529, 0.1)*$J$9))/($B$11+$C$11+$F$11)</f>
        <v>0</v>
      </c>
      <c r="CU529">
        <f>($B$11*$K$9+$C$11*$K$9+$F$11*((EP529+EH529)/MAX(EP529+EH529+EQ529, 0.1)*$P$9+EQ529/MAX(EP529+EH529+EQ529, 0.1)*$Q$9))/($B$11+$C$11+$F$11)</f>
        <v>0</v>
      </c>
      <c r="CV529">
        <v>6</v>
      </c>
      <c r="CW529">
        <v>0.5</v>
      </c>
      <c r="CX529" t="s">
        <v>419</v>
      </c>
      <c r="CY529">
        <v>2</v>
      </c>
      <c r="CZ529" t="b">
        <v>1</v>
      </c>
      <c r="DA529">
        <v>1659030650.1</v>
      </c>
      <c r="DB529">
        <v>476.003407407407</v>
      </c>
      <c r="DC529">
        <v>499.184259259259</v>
      </c>
      <c r="DD529">
        <v>25.2462333333333</v>
      </c>
      <c r="DE529">
        <v>24.7215407407407</v>
      </c>
      <c r="DF529">
        <v>469.131666666667</v>
      </c>
      <c r="DG529">
        <v>24.7200481481481</v>
      </c>
      <c r="DH529">
        <v>500.076851851852</v>
      </c>
      <c r="DI529">
        <v>90.3558851851852</v>
      </c>
      <c r="DJ529">
        <v>0.0462645</v>
      </c>
      <c r="DK529">
        <v>27.5249592592593</v>
      </c>
      <c r="DL529">
        <v>27.9334925925926</v>
      </c>
      <c r="DM529">
        <v>999.9</v>
      </c>
      <c r="DN529">
        <v>0</v>
      </c>
      <c r="DO529">
        <v>0</v>
      </c>
      <c r="DP529">
        <v>10017.5925925926</v>
      </c>
      <c r="DQ529">
        <v>0</v>
      </c>
      <c r="DR529">
        <v>16.8054074074074</v>
      </c>
      <c r="DS529">
        <v>-23.1807555555556</v>
      </c>
      <c r="DT529">
        <v>488.332037037037</v>
      </c>
      <c r="DU529">
        <v>511.83762962963</v>
      </c>
      <c r="DV529">
        <v>0.524699185185185</v>
      </c>
      <c r="DW529">
        <v>499.184259259259</v>
      </c>
      <c r="DX529">
        <v>24.7215407407407</v>
      </c>
      <c r="DY529">
        <v>2.28114555555556</v>
      </c>
      <c r="DZ529">
        <v>2.2337362962963</v>
      </c>
      <c r="EA529">
        <v>19.5438740740741</v>
      </c>
      <c r="EB529">
        <v>19.2063481481481</v>
      </c>
      <c r="EC529">
        <v>2000.00888888889</v>
      </c>
      <c r="ED529">
        <v>0.979998222222222</v>
      </c>
      <c r="EE529">
        <v>0.0200019555555556</v>
      </c>
      <c r="EF529">
        <v>0</v>
      </c>
      <c r="EG529">
        <v>142.713259259259</v>
      </c>
      <c r="EH529">
        <v>5.00063</v>
      </c>
      <c r="EI529">
        <v>2977.45555555556</v>
      </c>
      <c r="EJ529">
        <v>17256.9740740741</v>
      </c>
      <c r="EK529">
        <v>38.6203333333333</v>
      </c>
      <c r="EL529">
        <v>38.75</v>
      </c>
      <c r="EM529">
        <v>38.187</v>
      </c>
      <c r="EN529">
        <v>38.062</v>
      </c>
      <c r="EO529">
        <v>39.625</v>
      </c>
      <c r="EP529">
        <v>1955.10740740741</v>
      </c>
      <c r="EQ529">
        <v>39.9014814814815</v>
      </c>
      <c r="ER529">
        <v>0</v>
      </c>
      <c r="ES529">
        <v>1659030656.5</v>
      </c>
      <c r="ET529">
        <v>0</v>
      </c>
      <c r="EU529">
        <v>142.6875</v>
      </c>
      <c r="EV529">
        <v>1.01692307948576</v>
      </c>
      <c r="EW529">
        <v>23.8352136502328</v>
      </c>
      <c r="EX529">
        <v>2977.43538461538</v>
      </c>
      <c r="EY529">
        <v>15</v>
      </c>
      <c r="EZ529">
        <v>0</v>
      </c>
      <c r="FA529" t="s">
        <v>420</v>
      </c>
      <c r="FB529">
        <v>1657551626.5</v>
      </c>
      <c r="FC529">
        <v>1657551629</v>
      </c>
      <c r="FD529">
        <v>0</v>
      </c>
      <c r="FE529">
        <v>0.403</v>
      </c>
      <c r="FF529">
        <v>0.009</v>
      </c>
      <c r="FG529">
        <v>9.41</v>
      </c>
      <c r="FH529">
        <v>0.087</v>
      </c>
      <c r="FI529">
        <v>417</v>
      </c>
      <c r="FJ529">
        <v>17</v>
      </c>
      <c r="FK529">
        <v>1.61</v>
      </c>
      <c r="FL529">
        <v>0.59</v>
      </c>
      <c r="FM529">
        <v>-22.4000675</v>
      </c>
      <c r="FN529">
        <v>-12.3858202626641</v>
      </c>
      <c r="FO529">
        <v>1.37124808466366</v>
      </c>
      <c r="FP529">
        <v>0</v>
      </c>
      <c r="FQ529">
        <v>142.667058823529</v>
      </c>
      <c r="FR529">
        <v>0.763880826740119</v>
      </c>
      <c r="FS529">
        <v>0.177854358986166</v>
      </c>
      <c r="FT529">
        <v>1</v>
      </c>
      <c r="FU529">
        <v>0.524798225</v>
      </c>
      <c r="FV529">
        <v>0.00190762851782344</v>
      </c>
      <c r="FW529">
        <v>0.00486214332618599</v>
      </c>
      <c r="FX529">
        <v>1</v>
      </c>
      <c r="FY529">
        <v>2</v>
      </c>
      <c r="FZ529">
        <v>3</v>
      </c>
      <c r="GA529" t="s">
        <v>474</v>
      </c>
      <c r="GB529">
        <v>2.9726</v>
      </c>
      <c r="GC529">
        <v>2.69982</v>
      </c>
      <c r="GD529">
        <v>0.103112</v>
      </c>
      <c r="GE529">
        <v>0.107843</v>
      </c>
      <c r="GF529">
        <v>0.106693</v>
      </c>
      <c r="GG529">
        <v>0.106319</v>
      </c>
      <c r="GH529">
        <v>34907.3</v>
      </c>
      <c r="GI529">
        <v>37964.9</v>
      </c>
      <c r="GJ529">
        <v>35270.9</v>
      </c>
      <c r="GK529">
        <v>38593.8</v>
      </c>
      <c r="GL529">
        <v>44672</v>
      </c>
      <c r="GM529">
        <v>49812.9</v>
      </c>
      <c r="GN529">
        <v>55137.8</v>
      </c>
      <c r="GO529">
        <v>61903.4</v>
      </c>
      <c r="GP529">
        <v>1.9804</v>
      </c>
      <c r="GQ529">
        <v>1.8552</v>
      </c>
      <c r="GR529">
        <v>0.127405</v>
      </c>
      <c r="GS529">
        <v>0</v>
      </c>
      <c r="GT529">
        <v>25.8707</v>
      </c>
      <c r="GU529">
        <v>999.9</v>
      </c>
      <c r="GV529">
        <v>58.631</v>
      </c>
      <c r="GW529">
        <v>29.215</v>
      </c>
      <c r="GX529">
        <v>26.4239</v>
      </c>
      <c r="GY529">
        <v>56.0255</v>
      </c>
      <c r="GZ529">
        <v>42.6603</v>
      </c>
      <c r="HA529">
        <v>1</v>
      </c>
      <c r="HB529">
        <v>-0.0230081</v>
      </c>
      <c r="HC529">
        <v>0.259259</v>
      </c>
      <c r="HD529">
        <v>20.1141</v>
      </c>
      <c r="HE529">
        <v>5.19932</v>
      </c>
      <c r="HF529">
        <v>12.0052</v>
      </c>
      <c r="HG529">
        <v>4.976</v>
      </c>
      <c r="HH529">
        <v>3.2934</v>
      </c>
      <c r="HI529">
        <v>9999</v>
      </c>
      <c r="HJ529">
        <v>9999</v>
      </c>
      <c r="HK529">
        <v>9999</v>
      </c>
      <c r="HL529">
        <v>629.6</v>
      </c>
      <c r="HM529">
        <v>1.86322</v>
      </c>
      <c r="HN529">
        <v>1.86801</v>
      </c>
      <c r="HO529">
        <v>1.86783</v>
      </c>
      <c r="HP529">
        <v>1.86905</v>
      </c>
      <c r="HQ529">
        <v>1.86981</v>
      </c>
      <c r="HR529">
        <v>1.86584</v>
      </c>
      <c r="HS529">
        <v>1.86694</v>
      </c>
      <c r="HT529">
        <v>1.86835</v>
      </c>
      <c r="HU529">
        <v>5</v>
      </c>
      <c r="HV529">
        <v>0</v>
      </c>
      <c r="HW529">
        <v>0</v>
      </c>
      <c r="HX529">
        <v>0</v>
      </c>
      <c r="HY529" t="s">
        <v>422</v>
      </c>
      <c r="HZ529" t="s">
        <v>423</v>
      </c>
      <c r="IA529" t="s">
        <v>424</v>
      </c>
      <c r="IB529" t="s">
        <v>424</v>
      </c>
      <c r="IC529" t="s">
        <v>424</v>
      </c>
      <c r="ID529" t="s">
        <v>424</v>
      </c>
      <c r="IE529">
        <v>0</v>
      </c>
      <c r="IF529">
        <v>100</v>
      </c>
      <c r="IG529">
        <v>100</v>
      </c>
      <c r="IH529">
        <v>7.018</v>
      </c>
      <c r="II529">
        <v>0.5264</v>
      </c>
      <c r="IJ529">
        <v>4.02706509432224</v>
      </c>
      <c r="IK529">
        <v>0.00601174518973114</v>
      </c>
      <c r="IL529">
        <v>2.77886958061485e-07</v>
      </c>
      <c r="IM529">
        <v>-3.54636231360687e-10</v>
      </c>
      <c r="IN529">
        <v>-0.0404303883988718</v>
      </c>
      <c r="IO529">
        <v>-0.0177815531441476</v>
      </c>
      <c r="IP529">
        <v>0.00205572605671414</v>
      </c>
      <c r="IQ529">
        <v>-1.65519735432211e-05</v>
      </c>
      <c r="IR529">
        <v>-4</v>
      </c>
      <c r="IS529">
        <v>1848</v>
      </c>
      <c r="IT529">
        <v>1</v>
      </c>
      <c r="IU529">
        <v>25</v>
      </c>
      <c r="IV529">
        <v>24650.5</v>
      </c>
      <c r="IW529">
        <v>24650.5</v>
      </c>
      <c r="IX529">
        <v>1.25122</v>
      </c>
      <c r="IY529">
        <v>2.61597</v>
      </c>
      <c r="IZ529">
        <v>1.54785</v>
      </c>
      <c r="JA529">
        <v>2.30591</v>
      </c>
      <c r="JB529">
        <v>1.34644</v>
      </c>
      <c r="JC529">
        <v>2.44019</v>
      </c>
      <c r="JD529">
        <v>33.6479</v>
      </c>
      <c r="JE529">
        <v>24.2276</v>
      </c>
      <c r="JF529">
        <v>18</v>
      </c>
      <c r="JG529">
        <v>499.149</v>
      </c>
      <c r="JH529">
        <v>417.525</v>
      </c>
      <c r="JI529">
        <v>25</v>
      </c>
      <c r="JJ529">
        <v>26.8975</v>
      </c>
      <c r="JK529">
        <v>30.0001</v>
      </c>
      <c r="JL529">
        <v>26.8304</v>
      </c>
      <c r="JM529">
        <v>26.7699</v>
      </c>
      <c r="JN529">
        <v>25.1276</v>
      </c>
      <c r="JO529">
        <v>14.0971</v>
      </c>
      <c r="JP529">
        <v>100</v>
      </c>
      <c r="JQ529">
        <v>25</v>
      </c>
      <c r="JR529">
        <v>541.114</v>
      </c>
      <c r="JS529">
        <v>24.777</v>
      </c>
      <c r="JT529">
        <v>102.28</v>
      </c>
      <c r="JU529">
        <v>103.039</v>
      </c>
    </row>
    <row r="530" spans="1:281">
      <c r="A530">
        <v>514</v>
      </c>
      <c r="B530">
        <v>1659030662.6</v>
      </c>
      <c r="C530">
        <v>6979.5</v>
      </c>
      <c r="D530" t="s">
        <v>1457</v>
      </c>
      <c r="E530" t="s">
        <v>1458</v>
      </c>
      <c r="F530">
        <v>5</v>
      </c>
      <c r="G530" t="s">
        <v>1394</v>
      </c>
      <c r="H530" t="s">
        <v>417</v>
      </c>
      <c r="I530">
        <v>1659030654.81429</v>
      </c>
      <c r="J530">
        <f>(K530)/1000</f>
        <v>0</v>
      </c>
      <c r="K530">
        <f>IF(CZ530, AN530, AH530)</f>
        <v>0</v>
      </c>
      <c r="L530">
        <f>IF(CZ530, AI530, AG530)</f>
        <v>0</v>
      </c>
      <c r="M530">
        <f>DB530 - IF(AU530&gt;1, L530*CV530*100.0/(AW530*DP530), 0)</f>
        <v>0</v>
      </c>
      <c r="N530">
        <f>((T530-J530/2)*M530-L530)/(T530+J530/2)</f>
        <v>0</v>
      </c>
      <c r="O530">
        <f>N530*(DI530+DJ530)/1000.0</f>
        <v>0</v>
      </c>
      <c r="P530">
        <f>(DB530 - IF(AU530&gt;1, L530*CV530*100.0/(AW530*DP530), 0))*(DI530+DJ530)/1000.0</f>
        <v>0</v>
      </c>
      <c r="Q530">
        <f>2.0/((1/S530-1/R530)+SIGN(S530)*SQRT((1/S530-1/R530)*(1/S530-1/R530) + 4*CW530/((CW530+1)*(CW530+1))*(2*1/S530*1/R530-1/R530*1/R530)))</f>
        <v>0</v>
      </c>
      <c r="R530">
        <f>IF(LEFT(CX530,1)&lt;&gt;"0",IF(LEFT(CX530,1)="1",3.0,CY530),$D$5+$E$5*(DP530*DI530/($K$5*1000))+$F$5*(DP530*DI530/($K$5*1000))*MAX(MIN(CV530,$J$5),$I$5)*MAX(MIN(CV530,$J$5),$I$5)+$G$5*MAX(MIN(CV530,$J$5),$I$5)*(DP530*DI530/($K$5*1000))+$H$5*(DP530*DI530/($K$5*1000))*(DP530*DI530/($K$5*1000)))</f>
        <v>0</v>
      </c>
      <c r="S530">
        <f>J530*(1000-(1000*0.61365*exp(17.502*W530/(240.97+W530))/(DI530+DJ530)+DD530)/2)/(1000*0.61365*exp(17.502*W530/(240.97+W530))/(DI530+DJ530)-DD530)</f>
        <v>0</v>
      </c>
      <c r="T530">
        <f>1/((CW530+1)/(Q530/1.6)+1/(R530/1.37)) + CW530/((CW530+1)/(Q530/1.6) + CW530/(R530/1.37))</f>
        <v>0</v>
      </c>
      <c r="U530">
        <f>(CR530*CU530)</f>
        <v>0</v>
      </c>
      <c r="V530">
        <f>(DK530+(U530+2*0.95*5.67E-8*(((DK530+$B$7)+273)^4-(DK530+273)^4)-44100*J530)/(1.84*29.3*R530+8*0.95*5.67E-8*(DK530+273)^3))</f>
        <v>0</v>
      </c>
      <c r="W530">
        <f>($C$7*DL530+$D$7*DM530+$E$7*V530)</f>
        <v>0</v>
      </c>
      <c r="X530">
        <f>0.61365*exp(17.502*W530/(240.97+W530))</f>
        <v>0</v>
      </c>
      <c r="Y530">
        <f>(Z530/AA530*100)</f>
        <v>0</v>
      </c>
      <c r="Z530">
        <f>DD530*(DI530+DJ530)/1000</f>
        <v>0</v>
      </c>
      <c r="AA530">
        <f>0.61365*exp(17.502*DK530/(240.97+DK530))</f>
        <v>0</v>
      </c>
      <c r="AB530">
        <f>(X530-DD530*(DI530+DJ530)/1000)</f>
        <v>0</v>
      </c>
      <c r="AC530">
        <f>(-J530*44100)</f>
        <v>0</v>
      </c>
      <c r="AD530">
        <f>2*29.3*R530*0.92*(DK530-W530)</f>
        <v>0</v>
      </c>
      <c r="AE530">
        <f>2*0.95*5.67E-8*(((DK530+$B$7)+273)^4-(W530+273)^4)</f>
        <v>0</v>
      </c>
      <c r="AF530">
        <f>U530+AE530+AC530+AD530</f>
        <v>0</v>
      </c>
      <c r="AG530">
        <f>DH530*AU530*(DC530-DB530*(1000-AU530*DE530)/(1000-AU530*DD530))/(100*CV530)</f>
        <v>0</v>
      </c>
      <c r="AH530">
        <f>1000*DH530*AU530*(DD530-DE530)/(100*CV530*(1000-AU530*DD530))</f>
        <v>0</v>
      </c>
      <c r="AI530">
        <f>(AJ530 - AK530 - DI530*1E3/(8.314*(DK530+273.15)) * AM530/DH530 * AL530) * DH530/(100*CV530) * (1000 - DE530)/1000</f>
        <v>0</v>
      </c>
      <c r="AJ530">
        <v>545.464029045716</v>
      </c>
      <c r="AK530">
        <v>528.564503030303</v>
      </c>
      <c r="AL530">
        <v>3.47873944476481</v>
      </c>
      <c r="AM530">
        <v>66.0504921813524</v>
      </c>
      <c r="AN530">
        <f>(AP530 - AO530 + DI530*1E3/(8.314*(DK530+273.15)) * AR530/DH530 * AQ530) * DH530/(100*CV530) * 1000/(1000 - AP530)</f>
        <v>0</v>
      </c>
      <c r="AO530">
        <v>24.735450028355</v>
      </c>
      <c r="AP530">
        <v>25.2590804195804</v>
      </c>
      <c r="AQ530">
        <v>6.40887750755721e-06</v>
      </c>
      <c r="AR530">
        <v>92.47</v>
      </c>
      <c r="AS530">
        <v>0</v>
      </c>
      <c r="AT530">
        <v>0</v>
      </c>
      <c r="AU530">
        <f>IF(AS530*$H$13&gt;=AW530,1.0,(AW530/(AW530-AS530*$H$13)))</f>
        <v>0</v>
      </c>
      <c r="AV530">
        <f>(AU530-1)*100</f>
        <v>0</v>
      </c>
      <c r="AW530">
        <f>MAX(0,($B$13+$C$13*DP530)/(1+$D$13*DP530)*DI530/(DK530+273)*$E$13)</f>
        <v>0</v>
      </c>
      <c r="AX530" t="s">
        <v>418</v>
      </c>
      <c r="AY530" t="s">
        <v>418</v>
      </c>
      <c r="AZ530">
        <v>0</v>
      </c>
      <c r="BA530">
        <v>0</v>
      </c>
      <c r="BB530">
        <f>1-AZ530/BA530</f>
        <v>0</v>
      </c>
      <c r="BC530">
        <v>0</v>
      </c>
      <c r="BD530" t="s">
        <v>418</v>
      </c>
      <c r="BE530" t="s">
        <v>418</v>
      </c>
      <c r="BF530">
        <v>0</v>
      </c>
      <c r="BG530">
        <v>0</v>
      </c>
      <c r="BH530">
        <f>1-BF530/BG530</f>
        <v>0</v>
      </c>
      <c r="BI530">
        <v>0.5</v>
      </c>
      <c r="BJ530">
        <f>CS530</f>
        <v>0</v>
      </c>
      <c r="BK530">
        <f>L530</f>
        <v>0</v>
      </c>
      <c r="BL530">
        <f>BH530*BI530*BJ530</f>
        <v>0</v>
      </c>
      <c r="BM530">
        <f>(BK530-BC530)/BJ530</f>
        <v>0</v>
      </c>
      <c r="BN530">
        <f>(BA530-BG530)/BG530</f>
        <v>0</v>
      </c>
      <c r="BO530">
        <f>AZ530/(BB530+AZ530/BG530)</f>
        <v>0</v>
      </c>
      <c r="BP530" t="s">
        <v>418</v>
      </c>
      <c r="BQ530">
        <v>0</v>
      </c>
      <c r="BR530">
        <f>IF(BQ530&lt;&gt;0, BQ530, BO530)</f>
        <v>0</v>
      </c>
      <c r="BS530">
        <f>1-BR530/BG530</f>
        <v>0</v>
      </c>
      <c r="BT530">
        <f>(BG530-BF530)/(BG530-BR530)</f>
        <v>0</v>
      </c>
      <c r="BU530">
        <f>(BA530-BG530)/(BA530-BR530)</f>
        <v>0</v>
      </c>
      <c r="BV530">
        <f>(BG530-BF530)/(BG530-AZ530)</f>
        <v>0</v>
      </c>
      <c r="BW530">
        <f>(BA530-BG530)/(BA530-AZ530)</f>
        <v>0</v>
      </c>
      <c r="BX530">
        <f>(BT530*BR530/BF530)</f>
        <v>0</v>
      </c>
      <c r="BY530">
        <f>(1-BX530)</f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f>$B$11*DQ530+$C$11*DR530+$F$11*EC530*(1-EF530)</f>
        <v>0</v>
      </c>
      <c r="CS530">
        <f>CR530*CT530</f>
        <v>0</v>
      </c>
      <c r="CT530">
        <f>($B$11*$D$9+$C$11*$D$9+$F$11*((EP530+EH530)/MAX(EP530+EH530+EQ530, 0.1)*$I$9+EQ530/MAX(EP530+EH530+EQ530, 0.1)*$J$9))/($B$11+$C$11+$F$11)</f>
        <v>0</v>
      </c>
      <c r="CU530">
        <f>($B$11*$K$9+$C$11*$K$9+$F$11*((EP530+EH530)/MAX(EP530+EH530+EQ530, 0.1)*$P$9+EQ530/MAX(EP530+EH530+EQ530, 0.1)*$Q$9))/($B$11+$C$11+$F$11)</f>
        <v>0</v>
      </c>
      <c r="CV530">
        <v>6</v>
      </c>
      <c r="CW530">
        <v>0.5</v>
      </c>
      <c r="CX530" t="s">
        <v>419</v>
      </c>
      <c r="CY530">
        <v>2</v>
      </c>
      <c r="CZ530" t="b">
        <v>1</v>
      </c>
      <c r="DA530">
        <v>1659030654.81429</v>
      </c>
      <c r="DB530">
        <v>491.255428571429</v>
      </c>
      <c r="DC530">
        <v>515.002678571429</v>
      </c>
      <c r="DD530">
        <v>25.2496392857143</v>
      </c>
      <c r="DE530">
        <v>24.7273607142857</v>
      </c>
      <c r="DF530">
        <v>484.292107142857</v>
      </c>
      <c r="DG530">
        <v>24.7232821428571</v>
      </c>
      <c r="DH530">
        <v>500.070714285714</v>
      </c>
      <c r="DI530">
        <v>90.3559178571428</v>
      </c>
      <c r="DJ530">
        <v>0.0462069964285714</v>
      </c>
      <c r="DK530">
        <v>27.5251285714286</v>
      </c>
      <c r="DL530">
        <v>27.9418928571429</v>
      </c>
      <c r="DM530">
        <v>999.9</v>
      </c>
      <c r="DN530">
        <v>0</v>
      </c>
      <c r="DO530">
        <v>0</v>
      </c>
      <c r="DP530">
        <v>10013.0357142857</v>
      </c>
      <c r="DQ530">
        <v>0</v>
      </c>
      <c r="DR530">
        <v>16.804925</v>
      </c>
      <c r="DS530">
        <v>-23.7472785714286</v>
      </c>
      <c r="DT530">
        <v>503.980821428571</v>
      </c>
      <c r="DU530">
        <v>528.060357142857</v>
      </c>
      <c r="DV530">
        <v>0.52228</v>
      </c>
      <c r="DW530">
        <v>515.002678571429</v>
      </c>
      <c r="DX530">
        <v>24.7273607142857</v>
      </c>
      <c r="DY530">
        <v>2.2814525</v>
      </c>
      <c r="DZ530">
        <v>2.23426321428571</v>
      </c>
      <c r="EA530">
        <v>19.5460464285714</v>
      </c>
      <c r="EB530">
        <v>19.2101285714286</v>
      </c>
      <c r="EC530">
        <v>1999.98392857143</v>
      </c>
      <c r="ED530">
        <v>0.979997964285714</v>
      </c>
      <c r="EE530">
        <v>0.0200022392857143</v>
      </c>
      <c r="EF530">
        <v>0</v>
      </c>
      <c r="EG530">
        <v>142.851071428571</v>
      </c>
      <c r="EH530">
        <v>5.00063</v>
      </c>
      <c r="EI530">
        <v>2979.62464285714</v>
      </c>
      <c r="EJ530">
        <v>17256.7571428571</v>
      </c>
      <c r="EK530">
        <v>38.61825</v>
      </c>
      <c r="EL530">
        <v>38.75</v>
      </c>
      <c r="EM530">
        <v>38.187</v>
      </c>
      <c r="EN530">
        <v>38.062</v>
      </c>
      <c r="EO530">
        <v>39.625</v>
      </c>
      <c r="EP530">
        <v>1955.08285714286</v>
      </c>
      <c r="EQ530">
        <v>39.9010714285714</v>
      </c>
      <c r="ER530">
        <v>0</v>
      </c>
      <c r="ES530">
        <v>1659030661.3</v>
      </c>
      <c r="ET530">
        <v>0</v>
      </c>
      <c r="EU530">
        <v>142.830153846154</v>
      </c>
      <c r="EV530">
        <v>2.00396581846551</v>
      </c>
      <c r="EW530">
        <v>31.910085484451</v>
      </c>
      <c r="EX530">
        <v>2979.65653846154</v>
      </c>
      <c r="EY530">
        <v>15</v>
      </c>
      <c r="EZ530">
        <v>0</v>
      </c>
      <c r="FA530" t="s">
        <v>420</v>
      </c>
      <c r="FB530">
        <v>1657551626.5</v>
      </c>
      <c r="FC530">
        <v>1657551629</v>
      </c>
      <c r="FD530">
        <v>0</v>
      </c>
      <c r="FE530">
        <v>0.403</v>
      </c>
      <c r="FF530">
        <v>0.009</v>
      </c>
      <c r="FG530">
        <v>9.41</v>
      </c>
      <c r="FH530">
        <v>0.087</v>
      </c>
      <c r="FI530">
        <v>417</v>
      </c>
      <c r="FJ530">
        <v>17</v>
      </c>
      <c r="FK530">
        <v>1.61</v>
      </c>
      <c r="FL530">
        <v>0.59</v>
      </c>
      <c r="FM530">
        <v>-23.3045775</v>
      </c>
      <c r="FN530">
        <v>-5.83205741088177</v>
      </c>
      <c r="FO530">
        <v>0.743497219055828</v>
      </c>
      <c r="FP530">
        <v>0</v>
      </c>
      <c r="FQ530">
        <v>142.732735294118</v>
      </c>
      <c r="FR530">
        <v>1.44728800686959</v>
      </c>
      <c r="FS530">
        <v>0.205593160338213</v>
      </c>
      <c r="FT530">
        <v>0</v>
      </c>
      <c r="FU530">
        <v>0.52327475</v>
      </c>
      <c r="FV530">
        <v>-0.0372796772983117</v>
      </c>
      <c r="FW530">
        <v>0.00615966604918642</v>
      </c>
      <c r="FX530">
        <v>1</v>
      </c>
      <c r="FY530">
        <v>1</v>
      </c>
      <c r="FZ530">
        <v>3</v>
      </c>
      <c r="GA530" t="s">
        <v>421</v>
      </c>
      <c r="GB530">
        <v>2.973</v>
      </c>
      <c r="GC530">
        <v>2.7004</v>
      </c>
      <c r="GD530">
        <v>0.105629</v>
      </c>
      <c r="GE530">
        <v>0.110484</v>
      </c>
      <c r="GF530">
        <v>0.106714</v>
      </c>
      <c r="GG530">
        <v>0.106326</v>
      </c>
      <c r="GH530">
        <v>34809</v>
      </c>
      <c r="GI530">
        <v>37851.6</v>
      </c>
      <c r="GJ530">
        <v>35270.6</v>
      </c>
      <c r="GK530">
        <v>38592.8</v>
      </c>
      <c r="GL530">
        <v>44671.2</v>
      </c>
      <c r="GM530">
        <v>49812</v>
      </c>
      <c r="GN530">
        <v>55138.1</v>
      </c>
      <c r="GO530">
        <v>61902.6</v>
      </c>
      <c r="GP530">
        <v>1.9804</v>
      </c>
      <c r="GQ530">
        <v>1.8556</v>
      </c>
      <c r="GR530">
        <v>0.127405</v>
      </c>
      <c r="GS530">
        <v>0</v>
      </c>
      <c r="GT530">
        <v>25.8729</v>
      </c>
      <c r="GU530">
        <v>999.9</v>
      </c>
      <c r="GV530">
        <v>58.656</v>
      </c>
      <c r="GW530">
        <v>29.215</v>
      </c>
      <c r="GX530">
        <v>26.4333</v>
      </c>
      <c r="GY530">
        <v>56.6655</v>
      </c>
      <c r="GZ530">
        <v>42.6442</v>
      </c>
      <c r="HA530">
        <v>1</v>
      </c>
      <c r="HB530">
        <v>-0.0230894</v>
      </c>
      <c r="HC530">
        <v>0.259913</v>
      </c>
      <c r="HD530">
        <v>20.1139</v>
      </c>
      <c r="HE530">
        <v>5.19812</v>
      </c>
      <c r="HF530">
        <v>12.0064</v>
      </c>
      <c r="HG530">
        <v>4.9756</v>
      </c>
      <c r="HH530">
        <v>3.2938</v>
      </c>
      <c r="HI530">
        <v>9999</v>
      </c>
      <c r="HJ530">
        <v>9999</v>
      </c>
      <c r="HK530">
        <v>9999</v>
      </c>
      <c r="HL530">
        <v>629.6</v>
      </c>
      <c r="HM530">
        <v>1.86325</v>
      </c>
      <c r="HN530">
        <v>1.86804</v>
      </c>
      <c r="HO530">
        <v>1.86783</v>
      </c>
      <c r="HP530">
        <v>1.86899</v>
      </c>
      <c r="HQ530">
        <v>1.86981</v>
      </c>
      <c r="HR530">
        <v>1.86584</v>
      </c>
      <c r="HS530">
        <v>1.86691</v>
      </c>
      <c r="HT530">
        <v>1.86829</v>
      </c>
      <c r="HU530">
        <v>5</v>
      </c>
      <c r="HV530">
        <v>0</v>
      </c>
      <c r="HW530">
        <v>0</v>
      </c>
      <c r="HX530">
        <v>0</v>
      </c>
      <c r="HY530" t="s">
        <v>422</v>
      </c>
      <c r="HZ530" t="s">
        <v>423</v>
      </c>
      <c r="IA530" t="s">
        <v>424</v>
      </c>
      <c r="IB530" t="s">
        <v>424</v>
      </c>
      <c r="IC530" t="s">
        <v>424</v>
      </c>
      <c r="ID530" t="s">
        <v>424</v>
      </c>
      <c r="IE530">
        <v>0</v>
      </c>
      <c r="IF530">
        <v>100</v>
      </c>
      <c r="IG530">
        <v>100</v>
      </c>
      <c r="IH530">
        <v>7.116</v>
      </c>
      <c r="II530">
        <v>0.5268</v>
      </c>
      <c r="IJ530">
        <v>4.02706509432224</v>
      </c>
      <c r="IK530">
        <v>0.00601174518973114</v>
      </c>
      <c r="IL530">
        <v>2.77886958061485e-07</v>
      </c>
      <c r="IM530">
        <v>-3.54636231360687e-10</v>
      </c>
      <c r="IN530">
        <v>-0.0404303883988718</v>
      </c>
      <c r="IO530">
        <v>-0.0177815531441476</v>
      </c>
      <c r="IP530">
        <v>0.00205572605671414</v>
      </c>
      <c r="IQ530">
        <v>-1.65519735432211e-05</v>
      </c>
      <c r="IR530">
        <v>-4</v>
      </c>
      <c r="IS530">
        <v>1848</v>
      </c>
      <c r="IT530">
        <v>1</v>
      </c>
      <c r="IU530">
        <v>25</v>
      </c>
      <c r="IV530">
        <v>24650.6</v>
      </c>
      <c r="IW530">
        <v>24650.6</v>
      </c>
      <c r="IX530">
        <v>1.28174</v>
      </c>
      <c r="IY530">
        <v>2.62085</v>
      </c>
      <c r="IZ530">
        <v>1.54785</v>
      </c>
      <c r="JA530">
        <v>2.30591</v>
      </c>
      <c r="JB530">
        <v>1.34644</v>
      </c>
      <c r="JC530">
        <v>2.31812</v>
      </c>
      <c r="JD530">
        <v>33.6479</v>
      </c>
      <c r="JE530">
        <v>24.2188</v>
      </c>
      <c r="JF530">
        <v>18</v>
      </c>
      <c r="JG530">
        <v>499.151</v>
      </c>
      <c r="JH530">
        <v>417.769</v>
      </c>
      <c r="JI530">
        <v>25.0002</v>
      </c>
      <c r="JJ530">
        <v>26.8975</v>
      </c>
      <c r="JK530">
        <v>30</v>
      </c>
      <c r="JL530">
        <v>26.8304</v>
      </c>
      <c r="JM530">
        <v>26.7721</v>
      </c>
      <c r="JN530">
        <v>25.7328</v>
      </c>
      <c r="JO530">
        <v>14.0971</v>
      </c>
      <c r="JP530">
        <v>100</v>
      </c>
      <c r="JQ530">
        <v>25</v>
      </c>
      <c r="JR530">
        <v>554.568</v>
      </c>
      <c r="JS530">
        <v>24.777</v>
      </c>
      <c r="JT530">
        <v>102.28</v>
      </c>
      <c r="JU530">
        <v>103.037</v>
      </c>
    </row>
    <row r="531" spans="1:281">
      <c r="A531">
        <v>515</v>
      </c>
      <c r="B531">
        <v>1659030667.6</v>
      </c>
      <c r="C531">
        <v>6984.5</v>
      </c>
      <c r="D531" t="s">
        <v>1459</v>
      </c>
      <c r="E531" t="s">
        <v>1460</v>
      </c>
      <c r="F531">
        <v>5</v>
      </c>
      <c r="G531" t="s">
        <v>1394</v>
      </c>
      <c r="H531" t="s">
        <v>417</v>
      </c>
      <c r="I531">
        <v>1659030660.1</v>
      </c>
      <c r="J531">
        <f>(K531)/1000</f>
        <v>0</v>
      </c>
      <c r="K531">
        <f>IF(CZ531, AN531, AH531)</f>
        <v>0</v>
      </c>
      <c r="L531">
        <f>IF(CZ531, AI531, AG531)</f>
        <v>0</v>
      </c>
      <c r="M531">
        <f>DB531 - IF(AU531&gt;1, L531*CV531*100.0/(AW531*DP531), 0)</f>
        <v>0</v>
      </c>
      <c r="N531">
        <f>((T531-J531/2)*M531-L531)/(T531+J531/2)</f>
        <v>0</v>
      </c>
      <c r="O531">
        <f>N531*(DI531+DJ531)/1000.0</f>
        <v>0</v>
      </c>
      <c r="P531">
        <f>(DB531 - IF(AU531&gt;1, L531*CV531*100.0/(AW531*DP531), 0))*(DI531+DJ531)/1000.0</f>
        <v>0</v>
      </c>
      <c r="Q531">
        <f>2.0/((1/S531-1/R531)+SIGN(S531)*SQRT((1/S531-1/R531)*(1/S531-1/R531) + 4*CW531/((CW531+1)*(CW531+1))*(2*1/S531*1/R531-1/R531*1/R531)))</f>
        <v>0</v>
      </c>
      <c r="R531">
        <f>IF(LEFT(CX531,1)&lt;&gt;"0",IF(LEFT(CX531,1)="1",3.0,CY531),$D$5+$E$5*(DP531*DI531/($K$5*1000))+$F$5*(DP531*DI531/($K$5*1000))*MAX(MIN(CV531,$J$5),$I$5)*MAX(MIN(CV531,$J$5),$I$5)+$G$5*MAX(MIN(CV531,$J$5),$I$5)*(DP531*DI531/($K$5*1000))+$H$5*(DP531*DI531/($K$5*1000))*(DP531*DI531/($K$5*1000)))</f>
        <v>0</v>
      </c>
      <c r="S531">
        <f>J531*(1000-(1000*0.61365*exp(17.502*W531/(240.97+W531))/(DI531+DJ531)+DD531)/2)/(1000*0.61365*exp(17.502*W531/(240.97+W531))/(DI531+DJ531)-DD531)</f>
        <v>0</v>
      </c>
      <c r="T531">
        <f>1/((CW531+1)/(Q531/1.6)+1/(R531/1.37)) + CW531/((CW531+1)/(Q531/1.6) + CW531/(R531/1.37))</f>
        <v>0</v>
      </c>
      <c r="U531">
        <f>(CR531*CU531)</f>
        <v>0</v>
      </c>
      <c r="V531">
        <f>(DK531+(U531+2*0.95*5.67E-8*(((DK531+$B$7)+273)^4-(DK531+273)^4)-44100*J531)/(1.84*29.3*R531+8*0.95*5.67E-8*(DK531+273)^3))</f>
        <v>0</v>
      </c>
      <c r="W531">
        <f>($C$7*DL531+$D$7*DM531+$E$7*V531)</f>
        <v>0</v>
      </c>
      <c r="X531">
        <f>0.61365*exp(17.502*W531/(240.97+W531))</f>
        <v>0</v>
      </c>
      <c r="Y531">
        <f>(Z531/AA531*100)</f>
        <v>0</v>
      </c>
      <c r="Z531">
        <f>DD531*(DI531+DJ531)/1000</f>
        <v>0</v>
      </c>
      <c r="AA531">
        <f>0.61365*exp(17.502*DK531/(240.97+DK531))</f>
        <v>0</v>
      </c>
      <c r="AB531">
        <f>(X531-DD531*(DI531+DJ531)/1000)</f>
        <v>0</v>
      </c>
      <c r="AC531">
        <f>(-J531*44100)</f>
        <v>0</v>
      </c>
      <c r="AD531">
        <f>2*29.3*R531*0.92*(DK531-W531)</f>
        <v>0</v>
      </c>
      <c r="AE531">
        <f>2*0.95*5.67E-8*(((DK531+$B$7)+273)^4-(W531+273)^4)</f>
        <v>0</v>
      </c>
      <c r="AF531">
        <f>U531+AE531+AC531+AD531</f>
        <v>0</v>
      </c>
      <c r="AG531">
        <f>DH531*AU531*(DC531-DB531*(1000-AU531*DE531)/(1000-AU531*DD531))/(100*CV531)</f>
        <v>0</v>
      </c>
      <c r="AH531">
        <f>1000*DH531*AU531*(DD531-DE531)/(100*CV531*(1000-AU531*DD531))</f>
        <v>0</v>
      </c>
      <c r="AI531">
        <f>(AJ531 - AK531 - DI531*1E3/(8.314*(DK531+273.15)) * AM531/DH531 * AL531) * DH531/(100*CV531) * (1000 - DE531)/1000</f>
        <v>0</v>
      </c>
      <c r="AJ531">
        <v>562.784229844263</v>
      </c>
      <c r="AK531">
        <v>545.844254545454</v>
      </c>
      <c r="AL531">
        <v>3.4263635142991</v>
      </c>
      <c r="AM531">
        <v>66.0504921813524</v>
      </c>
      <c r="AN531">
        <f>(AP531 - AO531 + DI531*1E3/(8.314*(DK531+273.15)) * AR531/DH531 * AQ531) * DH531/(100*CV531) * 1000/(1000 - AP531)</f>
        <v>0</v>
      </c>
      <c r="AO531">
        <v>24.7373443075758</v>
      </c>
      <c r="AP531">
        <v>25.2677958041958</v>
      </c>
      <c r="AQ531">
        <v>7.83978190211751e-06</v>
      </c>
      <c r="AR531">
        <v>92.47</v>
      </c>
      <c r="AS531">
        <v>0</v>
      </c>
      <c r="AT531">
        <v>0</v>
      </c>
      <c r="AU531">
        <f>IF(AS531*$H$13&gt;=AW531,1.0,(AW531/(AW531-AS531*$H$13)))</f>
        <v>0</v>
      </c>
      <c r="AV531">
        <f>(AU531-1)*100</f>
        <v>0</v>
      </c>
      <c r="AW531">
        <f>MAX(0,($B$13+$C$13*DP531)/(1+$D$13*DP531)*DI531/(DK531+273)*$E$13)</f>
        <v>0</v>
      </c>
      <c r="AX531" t="s">
        <v>418</v>
      </c>
      <c r="AY531" t="s">
        <v>418</v>
      </c>
      <c r="AZ531">
        <v>0</v>
      </c>
      <c r="BA531">
        <v>0</v>
      </c>
      <c r="BB531">
        <f>1-AZ531/BA531</f>
        <v>0</v>
      </c>
      <c r="BC531">
        <v>0</v>
      </c>
      <c r="BD531" t="s">
        <v>418</v>
      </c>
      <c r="BE531" t="s">
        <v>418</v>
      </c>
      <c r="BF531">
        <v>0</v>
      </c>
      <c r="BG531">
        <v>0</v>
      </c>
      <c r="BH531">
        <f>1-BF531/BG531</f>
        <v>0</v>
      </c>
      <c r="BI531">
        <v>0.5</v>
      </c>
      <c r="BJ531">
        <f>CS531</f>
        <v>0</v>
      </c>
      <c r="BK531">
        <f>L531</f>
        <v>0</v>
      </c>
      <c r="BL531">
        <f>BH531*BI531*BJ531</f>
        <v>0</v>
      </c>
      <c r="BM531">
        <f>(BK531-BC531)/BJ531</f>
        <v>0</v>
      </c>
      <c r="BN531">
        <f>(BA531-BG531)/BG531</f>
        <v>0</v>
      </c>
      <c r="BO531">
        <f>AZ531/(BB531+AZ531/BG531)</f>
        <v>0</v>
      </c>
      <c r="BP531" t="s">
        <v>418</v>
      </c>
      <c r="BQ531">
        <v>0</v>
      </c>
      <c r="BR531">
        <f>IF(BQ531&lt;&gt;0, BQ531, BO531)</f>
        <v>0</v>
      </c>
      <c r="BS531">
        <f>1-BR531/BG531</f>
        <v>0</v>
      </c>
      <c r="BT531">
        <f>(BG531-BF531)/(BG531-BR531)</f>
        <v>0</v>
      </c>
      <c r="BU531">
        <f>(BA531-BG531)/(BA531-BR531)</f>
        <v>0</v>
      </c>
      <c r="BV531">
        <f>(BG531-BF531)/(BG531-AZ531)</f>
        <v>0</v>
      </c>
      <c r="BW531">
        <f>(BA531-BG531)/(BA531-AZ531)</f>
        <v>0</v>
      </c>
      <c r="BX531">
        <f>(BT531*BR531/BF531)</f>
        <v>0</v>
      </c>
      <c r="BY531">
        <f>(1-BX531)</f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f>$B$11*DQ531+$C$11*DR531+$F$11*EC531*(1-EF531)</f>
        <v>0</v>
      </c>
      <c r="CS531">
        <f>CR531*CT531</f>
        <v>0</v>
      </c>
      <c r="CT531">
        <f>($B$11*$D$9+$C$11*$D$9+$F$11*((EP531+EH531)/MAX(EP531+EH531+EQ531, 0.1)*$I$9+EQ531/MAX(EP531+EH531+EQ531, 0.1)*$J$9))/($B$11+$C$11+$F$11)</f>
        <v>0</v>
      </c>
      <c r="CU531">
        <f>($B$11*$K$9+$C$11*$K$9+$F$11*((EP531+EH531)/MAX(EP531+EH531+EQ531, 0.1)*$P$9+EQ531/MAX(EP531+EH531+EQ531, 0.1)*$Q$9))/($B$11+$C$11+$F$11)</f>
        <v>0</v>
      </c>
      <c r="CV531">
        <v>6</v>
      </c>
      <c r="CW531">
        <v>0.5</v>
      </c>
      <c r="CX531" t="s">
        <v>419</v>
      </c>
      <c r="CY531">
        <v>2</v>
      </c>
      <c r="CZ531" t="b">
        <v>1</v>
      </c>
      <c r="DA531">
        <v>1659030660.1</v>
      </c>
      <c r="DB531">
        <v>508.694222222222</v>
      </c>
      <c r="DC531">
        <v>532.623037037037</v>
      </c>
      <c r="DD531">
        <v>25.2555703703704</v>
      </c>
      <c r="DE531">
        <v>24.7344037037037</v>
      </c>
      <c r="DF531">
        <v>501.62637037037</v>
      </c>
      <c r="DG531">
        <v>24.7289037037037</v>
      </c>
      <c r="DH531">
        <v>500.068222222222</v>
      </c>
      <c r="DI531">
        <v>90.355837037037</v>
      </c>
      <c r="DJ531">
        <v>0.0462466074074074</v>
      </c>
      <c r="DK531">
        <v>27.5254259259259</v>
      </c>
      <c r="DL531">
        <v>27.9458407407407</v>
      </c>
      <c r="DM531">
        <v>999.9</v>
      </c>
      <c r="DN531">
        <v>0</v>
      </c>
      <c r="DO531">
        <v>0</v>
      </c>
      <c r="DP531">
        <v>10007.5925925926</v>
      </c>
      <c r="DQ531">
        <v>0</v>
      </c>
      <c r="DR531">
        <v>16.8086740740741</v>
      </c>
      <c r="DS531">
        <v>-23.9288518518518</v>
      </c>
      <c r="DT531">
        <v>521.874592592593</v>
      </c>
      <c r="DU531">
        <v>546.13137037037</v>
      </c>
      <c r="DV531">
        <v>0.52117</v>
      </c>
      <c r="DW531">
        <v>532.623037037037</v>
      </c>
      <c r="DX531">
        <v>24.7344037037037</v>
      </c>
      <c r="DY531">
        <v>2.28198703703704</v>
      </c>
      <c r="DZ531">
        <v>2.23489666666667</v>
      </c>
      <c r="EA531">
        <v>19.5498111111111</v>
      </c>
      <c r="EB531">
        <v>19.2146777777778</v>
      </c>
      <c r="EC531">
        <v>1999.97703703704</v>
      </c>
      <c r="ED531">
        <v>0.979997888888889</v>
      </c>
      <c r="EE531">
        <v>0.0200023222222222</v>
      </c>
      <c r="EF531">
        <v>0</v>
      </c>
      <c r="EG531">
        <v>142.992555555556</v>
      </c>
      <c r="EH531">
        <v>5.00063</v>
      </c>
      <c r="EI531">
        <v>2982.75703703704</v>
      </c>
      <c r="EJ531">
        <v>17256.6962962963</v>
      </c>
      <c r="EK531">
        <v>38.6203333333333</v>
      </c>
      <c r="EL531">
        <v>38.75</v>
      </c>
      <c r="EM531">
        <v>38.187</v>
      </c>
      <c r="EN531">
        <v>38.062</v>
      </c>
      <c r="EO531">
        <v>39.625</v>
      </c>
      <c r="EP531">
        <v>1955.0762962963</v>
      </c>
      <c r="EQ531">
        <v>39.9007407407407</v>
      </c>
      <c r="ER531">
        <v>0</v>
      </c>
      <c r="ES531">
        <v>1659030666.7</v>
      </c>
      <c r="ET531">
        <v>0</v>
      </c>
      <c r="EU531">
        <v>142.985</v>
      </c>
      <c r="EV531">
        <v>2.15023077316793</v>
      </c>
      <c r="EW531">
        <v>40.8084615267253</v>
      </c>
      <c r="EX531">
        <v>2983.0624</v>
      </c>
      <c r="EY531">
        <v>15</v>
      </c>
      <c r="EZ531">
        <v>0</v>
      </c>
      <c r="FA531" t="s">
        <v>420</v>
      </c>
      <c r="FB531">
        <v>1657551626.5</v>
      </c>
      <c r="FC531">
        <v>1657551629</v>
      </c>
      <c r="FD531">
        <v>0</v>
      </c>
      <c r="FE531">
        <v>0.403</v>
      </c>
      <c r="FF531">
        <v>0.009</v>
      </c>
      <c r="FG531">
        <v>9.41</v>
      </c>
      <c r="FH531">
        <v>0.087</v>
      </c>
      <c r="FI531">
        <v>417</v>
      </c>
      <c r="FJ531">
        <v>17</v>
      </c>
      <c r="FK531">
        <v>1.61</v>
      </c>
      <c r="FL531">
        <v>0.59</v>
      </c>
      <c r="FM531">
        <v>-23.82579</v>
      </c>
      <c r="FN531">
        <v>-4.30078198874288</v>
      </c>
      <c r="FO531">
        <v>0.723765623251063</v>
      </c>
      <c r="FP531">
        <v>0</v>
      </c>
      <c r="FQ531">
        <v>142.867735294118</v>
      </c>
      <c r="FR531">
        <v>1.77517188901876</v>
      </c>
      <c r="FS531">
        <v>0.241504756843118</v>
      </c>
      <c r="FT531">
        <v>0</v>
      </c>
      <c r="FU531">
        <v>0.52309245</v>
      </c>
      <c r="FV531">
        <v>-0.022538566604128</v>
      </c>
      <c r="FW531">
        <v>0.00633166258951785</v>
      </c>
      <c r="FX531">
        <v>1</v>
      </c>
      <c r="FY531">
        <v>1</v>
      </c>
      <c r="FZ531">
        <v>3</v>
      </c>
      <c r="GA531" t="s">
        <v>421</v>
      </c>
      <c r="GB531">
        <v>2.97295</v>
      </c>
      <c r="GC531">
        <v>2.70043</v>
      </c>
      <c r="GD531">
        <v>0.108136</v>
      </c>
      <c r="GE531">
        <v>0.11279</v>
      </c>
      <c r="GF531">
        <v>0.10673</v>
      </c>
      <c r="GG531">
        <v>0.106324</v>
      </c>
      <c r="GH531">
        <v>34711.5</v>
      </c>
      <c r="GI531">
        <v>37754</v>
      </c>
      <c r="GJ531">
        <v>35270.6</v>
      </c>
      <c r="GK531">
        <v>38593.3</v>
      </c>
      <c r="GL531">
        <v>44670.5</v>
      </c>
      <c r="GM531">
        <v>49812.7</v>
      </c>
      <c r="GN531">
        <v>55138.1</v>
      </c>
      <c r="GO531">
        <v>61903.3</v>
      </c>
      <c r="GP531">
        <v>1.9808</v>
      </c>
      <c r="GQ531">
        <v>1.8552</v>
      </c>
      <c r="GR531">
        <v>0.126362</v>
      </c>
      <c r="GS531">
        <v>0</v>
      </c>
      <c r="GT531">
        <v>25.8751</v>
      </c>
      <c r="GU531">
        <v>999.9</v>
      </c>
      <c r="GV531">
        <v>58.656</v>
      </c>
      <c r="GW531">
        <v>29.215</v>
      </c>
      <c r="GX531">
        <v>26.4354</v>
      </c>
      <c r="GY531">
        <v>56.4655</v>
      </c>
      <c r="GZ531">
        <v>42.6002</v>
      </c>
      <c r="HA531">
        <v>1</v>
      </c>
      <c r="HB531">
        <v>-0.0230894</v>
      </c>
      <c r="HC531">
        <v>0.259259</v>
      </c>
      <c r="HD531">
        <v>20.1142</v>
      </c>
      <c r="HE531">
        <v>5.19812</v>
      </c>
      <c r="HF531">
        <v>12.0052</v>
      </c>
      <c r="HG531">
        <v>4.9756</v>
      </c>
      <c r="HH531">
        <v>3.2934</v>
      </c>
      <c r="HI531">
        <v>9999</v>
      </c>
      <c r="HJ531">
        <v>9999</v>
      </c>
      <c r="HK531">
        <v>9999</v>
      </c>
      <c r="HL531">
        <v>629.6</v>
      </c>
      <c r="HM531">
        <v>1.86322</v>
      </c>
      <c r="HN531">
        <v>1.86807</v>
      </c>
      <c r="HO531">
        <v>1.86783</v>
      </c>
      <c r="HP531">
        <v>1.86899</v>
      </c>
      <c r="HQ531">
        <v>1.86981</v>
      </c>
      <c r="HR531">
        <v>1.86587</v>
      </c>
      <c r="HS531">
        <v>1.86691</v>
      </c>
      <c r="HT531">
        <v>1.86832</v>
      </c>
      <c r="HU531">
        <v>5</v>
      </c>
      <c r="HV531">
        <v>0</v>
      </c>
      <c r="HW531">
        <v>0</v>
      </c>
      <c r="HX531">
        <v>0</v>
      </c>
      <c r="HY531" t="s">
        <v>422</v>
      </c>
      <c r="HZ531" t="s">
        <v>423</v>
      </c>
      <c r="IA531" t="s">
        <v>424</v>
      </c>
      <c r="IB531" t="s">
        <v>424</v>
      </c>
      <c r="IC531" t="s">
        <v>424</v>
      </c>
      <c r="ID531" t="s">
        <v>424</v>
      </c>
      <c r="IE531">
        <v>0</v>
      </c>
      <c r="IF531">
        <v>100</v>
      </c>
      <c r="IG531">
        <v>100</v>
      </c>
      <c r="IH531">
        <v>7.218</v>
      </c>
      <c r="II531">
        <v>0.5271</v>
      </c>
      <c r="IJ531">
        <v>4.02706509432224</v>
      </c>
      <c r="IK531">
        <v>0.00601174518973114</v>
      </c>
      <c r="IL531">
        <v>2.77886958061485e-07</v>
      </c>
      <c r="IM531">
        <v>-3.54636231360687e-10</v>
      </c>
      <c r="IN531">
        <v>-0.0404303883988718</v>
      </c>
      <c r="IO531">
        <v>-0.0177815531441476</v>
      </c>
      <c r="IP531">
        <v>0.00205572605671414</v>
      </c>
      <c r="IQ531">
        <v>-1.65519735432211e-05</v>
      </c>
      <c r="IR531">
        <v>-4</v>
      </c>
      <c r="IS531">
        <v>1848</v>
      </c>
      <c r="IT531">
        <v>1</v>
      </c>
      <c r="IU531">
        <v>25</v>
      </c>
      <c r="IV531">
        <v>24650.7</v>
      </c>
      <c r="IW531">
        <v>24650.6</v>
      </c>
      <c r="IX531">
        <v>1.3147</v>
      </c>
      <c r="IY531">
        <v>2.61475</v>
      </c>
      <c r="IZ531">
        <v>1.54785</v>
      </c>
      <c r="JA531">
        <v>2.30591</v>
      </c>
      <c r="JB531">
        <v>1.34644</v>
      </c>
      <c r="JC531">
        <v>2.43896</v>
      </c>
      <c r="JD531">
        <v>33.6479</v>
      </c>
      <c r="JE531">
        <v>24.2276</v>
      </c>
      <c r="JF531">
        <v>18</v>
      </c>
      <c r="JG531">
        <v>499.413</v>
      </c>
      <c r="JH531">
        <v>417.542</v>
      </c>
      <c r="JI531">
        <v>24.9999</v>
      </c>
      <c r="JJ531">
        <v>26.8975</v>
      </c>
      <c r="JK531">
        <v>30</v>
      </c>
      <c r="JL531">
        <v>26.8304</v>
      </c>
      <c r="JM531">
        <v>26.7721</v>
      </c>
      <c r="JN531">
        <v>26.3972</v>
      </c>
      <c r="JO531">
        <v>14.0971</v>
      </c>
      <c r="JP531">
        <v>100</v>
      </c>
      <c r="JQ531">
        <v>25</v>
      </c>
      <c r="JR531">
        <v>574.703</v>
      </c>
      <c r="JS531">
        <v>24.7727</v>
      </c>
      <c r="JT531">
        <v>102.28</v>
      </c>
      <c r="JU531">
        <v>103.038</v>
      </c>
    </row>
    <row r="532" spans="1:281">
      <c r="A532">
        <v>516</v>
      </c>
      <c r="B532">
        <v>1659030672.6</v>
      </c>
      <c r="C532">
        <v>6989.5</v>
      </c>
      <c r="D532" t="s">
        <v>1461</v>
      </c>
      <c r="E532" t="s">
        <v>1462</v>
      </c>
      <c r="F532">
        <v>5</v>
      </c>
      <c r="G532" t="s">
        <v>1394</v>
      </c>
      <c r="H532" t="s">
        <v>417</v>
      </c>
      <c r="I532">
        <v>1659030664.81429</v>
      </c>
      <c r="J532">
        <f>(K532)/1000</f>
        <v>0</v>
      </c>
      <c r="K532">
        <f>IF(CZ532, AN532, AH532)</f>
        <v>0</v>
      </c>
      <c r="L532">
        <f>IF(CZ532, AI532, AG532)</f>
        <v>0</v>
      </c>
      <c r="M532">
        <f>DB532 - IF(AU532&gt;1, L532*CV532*100.0/(AW532*DP532), 0)</f>
        <v>0</v>
      </c>
      <c r="N532">
        <f>((T532-J532/2)*M532-L532)/(T532+J532/2)</f>
        <v>0</v>
      </c>
      <c r="O532">
        <f>N532*(DI532+DJ532)/1000.0</f>
        <v>0</v>
      </c>
      <c r="P532">
        <f>(DB532 - IF(AU532&gt;1, L532*CV532*100.0/(AW532*DP532), 0))*(DI532+DJ532)/1000.0</f>
        <v>0</v>
      </c>
      <c r="Q532">
        <f>2.0/((1/S532-1/R532)+SIGN(S532)*SQRT((1/S532-1/R532)*(1/S532-1/R532) + 4*CW532/((CW532+1)*(CW532+1))*(2*1/S532*1/R532-1/R532*1/R532)))</f>
        <v>0</v>
      </c>
      <c r="R532">
        <f>IF(LEFT(CX532,1)&lt;&gt;"0",IF(LEFT(CX532,1)="1",3.0,CY532),$D$5+$E$5*(DP532*DI532/($K$5*1000))+$F$5*(DP532*DI532/($K$5*1000))*MAX(MIN(CV532,$J$5),$I$5)*MAX(MIN(CV532,$J$5),$I$5)+$G$5*MAX(MIN(CV532,$J$5),$I$5)*(DP532*DI532/($K$5*1000))+$H$5*(DP532*DI532/($K$5*1000))*(DP532*DI532/($K$5*1000)))</f>
        <v>0</v>
      </c>
      <c r="S532">
        <f>J532*(1000-(1000*0.61365*exp(17.502*W532/(240.97+W532))/(DI532+DJ532)+DD532)/2)/(1000*0.61365*exp(17.502*W532/(240.97+W532))/(DI532+DJ532)-DD532)</f>
        <v>0</v>
      </c>
      <c r="T532">
        <f>1/((CW532+1)/(Q532/1.6)+1/(R532/1.37)) + CW532/((CW532+1)/(Q532/1.6) + CW532/(R532/1.37))</f>
        <v>0</v>
      </c>
      <c r="U532">
        <f>(CR532*CU532)</f>
        <v>0</v>
      </c>
      <c r="V532">
        <f>(DK532+(U532+2*0.95*5.67E-8*(((DK532+$B$7)+273)^4-(DK532+273)^4)-44100*J532)/(1.84*29.3*R532+8*0.95*5.67E-8*(DK532+273)^3))</f>
        <v>0</v>
      </c>
      <c r="W532">
        <f>($C$7*DL532+$D$7*DM532+$E$7*V532)</f>
        <v>0</v>
      </c>
      <c r="X532">
        <f>0.61365*exp(17.502*W532/(240.97+W532))</f>
        <v>0</v>
      </c>
      <c r="Y532">
        <f>(Z532/AA532*100)</f>
        <v>0</v>
      </c>
      <c r="Z532">
        <f>DD532*(DI532+DJ532)/1000</f>
        <v>0</v>
      </c>
      <c r="AA532">
        <f>0.61365*exp(17.502*DK532/(240.97+DK532))</f>
        <v>0</v>
      </c>
      <c r="AB532">
        <f>(X532-DD532*(DI532+DJ532)/1000)</f>
        <v>0</v>
      </c>
      <c r="AC532">
        <f>(-J532*44100)</f>
        <v>0</v>
      </c>
      <c r="AD532">
        <f>2*29.3*R532*0.92*(DK532-W532)</f>
        <v>0</v>
      </c>
      <c r="AE532">
        <f>2*0.95*5.67E-8*(((DK532+$B$7)+273)^4-(W532+273)^4)</f>
        <v>0</v>
      </c>
      <c r="AF532">
        <f>U532+AE532+AC532+AD532</f>
        <v>0</v>
      </c>
      <c r="AG532">
        <f>DH532*AU532*(DC532-DB532*(1000-AU532*DE532)/(1000-AU532*DD532))/(100*CV532)</f>
        <v>0</v>
      </c>
      <c r="AH532">
        <f>1000*DH532*AU532*(DD532-DE532)/(100*CV532*(1000-AU532*DD532))</f>
        <v>0</v>
      </c>
      <c r="AI532">
        <f>(AJ532 - AK532 - DI532*1E3/(8.314*(DK532+273.15)) * AM532/DH532 * AL532) * DH532/(100*CV532) * (1000 - DE532)/1000</f>
        <v>0</v>
      </c>
      <c r="AJ532">
        <v>580.211952923932</v>
      </c>
      <c r="AK532">
        <v>563.02843030303</v>
      </c>
      <c r="AL532">
        <v>3.48335617944016</v>
      </c>
      <c r="AM532">
        <v>66.0504921813524</v>
      </c>
      <c r="AN532">
        <f>(AP532 - AO532 + DI532*1E3/(8.314*(DK532+273.15)) * AR532/DH532 * AQ532) * DH532/(100*CV532) * 1000/(1000 - AP532)</f>
        <v>0</v>
      </c>
      <c r="AO532">
        <v>24.7380948093074</v>
      </c>
      <c r="AP532">
        <v>25.2688</v>
      </c>
      <c r="AQ532">
        <v>-2.01690373111887e-06</v>
      </c>
      <c r="AR532">
        <v>92.47</v>
      </c>
      <c r="AS532">
        <v>0</v>
      </c>
      <c r="AT532">
        <v>0</v>
      </c>
      <c r="AU532">
        <f>IF(AS532*$H$13&gt;=AW532,1.0,(AW532/(AW532-AS532*$H$13)))</f>
        <v>0</v>
      </c>
      <c r="AV532">
        <f>(AU532-1)*100</f>
        <v>0</v>
      </c>
      <c r="AW532">
        <f>MAX(0,($B$13+$C$13*DP532)/(1+$D$13*DP532)*DI532/(DK532+273)*$E$13)</f>
        <v>0</v>
      </c>
      <c r="AX532" t="s">
        <v>418</v>
      </c>
      <c r="AY532" t="s">
        <v>418</v>
      </c>
      <c r="AZ532">
        <v>0</v>
      </c>
      <c r="BA532">
        <v>0</v>
      </c>
      <c r="BB532">
        <f>1-AZ532/BA532</f>
        <v>0</v>
      </c>
      <c r="BC532">
        <v>0</v>
      </c>
      <c r="BD532" t="s">
        <v>418</v>
      </c>
      <c r="BE532" t="s">
        <v>418</v>
      </c>
      <c r="BF532">
        <v>0</v>
      </c>
      <c r="BG532">
        <v>0</v>
      </c>
      <c r="BH532">
        <f>1-BF532/BG532</f>
        <v>0</v>
      </c>
      <c r="BI532">
        <v>0.5</v>
      </c>
      <c r="BJ532">
        <f>CS532</f>
        <v>0</v>
      </c>
      <c r="BK532">
        <f>L532</f>
        <v>0</v>
      </c>
      <c r="BL532">
        <f>BH532*BI532*BJ532</f>
        <v>0</v>
      </c>
      <c r="BM532">
        <f>(BK532-BC532)/BJ532</f>
        <v>0</v>
      </c>
      <c r="BN532">
        <f>(BA532-BG532)/BG532</f>
        <v>0</v>
      </c>
      <c r="BO532">
        <f>AZ532/(BB532+AZ532/BG532)</f>
        <v>0</v>
      </c>
      <c r="BP532" t="s">
        <v>418</v>
      </c>
      <c r="BQ532">
        <v>0</v>
      </c>
      <c r="BR532">
        <f>IF(BQ532&lt;&gt;0, BQ532, BO532)</f>
        <v>0</v>
      </c>
      <c r="BS532">
        <f>1-BR532/BG532</f>
        <v>0</v>
      </c>
      <c r="BT532">
        <f>(BG532-BF532)/(BG532-BR532)</f>
        <v>0</v>
      </c>
      <c r="BU532">
        <f>(BA532-BG532)/(BA532-BR532)</f>
        <v>0</v>
      </c>
      <c r="BV532">
        <f>(BG532-BF532)/(BG532-AZ532)</f>
        <v>0</v>
      </c>
      <c r="BW532">
        <f>(BA532-BG532)/(BA532-AZ532)</f>
        <v>0</v>
      </c>
      <c r="BX532">
        <f>(BT532*BR532/BF532)</f>
        <v>0</v>
      </c>
      <c r="BY532">
        <f>(1-BX532)</f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f>$B$11*DQ532+$C$11*DR532+$F$11*EC532*(1-EF532)</f>
        <v>0</v>
      </c>
      <c r="CS532">
        <f>CR532*CT532</f>
        <v>0</v>
      </c>
      <c r="CT532">
        <f>($B$11*$D$9+$C$11*$D$9+$F$11*((EP532+EH532)/MAX(EP532+EH532+EQ532, 0.1)*$I$9+EQ532/MAX(EP532+EH532+EQ532, 0.1)*$J$9))/($B$11+$C$11+$F$11)</f>
        <v>0</v>
      </c>
      <c r="CU532">
        <f>($B$11*$K$9+$C$11*$K$9+$F$11*((EP532+EH532)/MAX(EP532+EH532+EQ532, 0.1)*$P$9+EQ532/MAX(EP532+EH532+EQ532, 0.1)*$Q$9))/($B$11+$C$11+$F$11)</f>
        <v>0</v>
      </c>
      <c r="CV532">
        <v>6</v>
      </c>
      <c r="CW532">
        <v>0.5</v>
      </c>
      <c r="CX532" t="s">
        <v>419</v>
      </c>
      <c r="CY532">
        <v>2</v>
      </c>
      <c r="CZ532" t="b">
        <v>1</v>
      </c>
      <c r="DA532">
        <v>1659030664.81429</v>
      </c>
      <c r="DB532">
        <v>524.323821428571</v>
      </c>
      <c r="DC532">
        <v>548.708357142857</v>
      </c>
      <c r="DD532">
        <v>25.2612285714286</v>
      </c>
      <c r="DE532">
        <v>24.7372785714286</v>
      </c>
      <c r="DF532">
        <v>517.162464285714</v>
      </c>
      <c r="DG532">
        <v>24.7342857142857</v>
      </c>
      <c r="DH532">
        <v>500.078714285714</v>
      </c>
      <c r="DI532">
        <v>90.3555928571428</v>
      </c>
      <c r="DJ532">
        <v>0.0464054928571429</v>
      </c>
      <c r="DK532">
        <v>27.5237428571429</v>
      </c>
      <c r="DL532">
        <v>27.9333571428571</v>
      </c>
      <c r="DM532">
        <v>999.9</v>
      </c>
      <c r="DN532">
        <v>0</v>
      </c>
      <c r="DO532">
        <v>0</v>
      </c>
      <c r="DP532">
        <v>9988.57142857143</v>
      </c>
      <c r="DQ532">
        <v>0</v>
      </c>
      <c r="DR532">
        <v>16.8120107142857</v>
      </c>
      <c r="DS532">
        <v>-24.3846321428571</v>
      </c>
      <c r="DT532">
        <v>537.912285714286</v>
      </c>
      <c r="DU532">
        <v>562.62625</v>
      </c>
      <c r="DV532">
        <v>0.523959</v>
      </c>
      <c r="DW532">
        <v>548.708357142857</v>
      </c>
      <c r="DX532">
        <v>24.7372785714286</v>
      </c>
      <c r="DY532">
        <v>2.28249321428571</v>
      </c>
      <c r="DZ532">
        <v>2.23515107142857</v>
      </c>
      <c r="EA532">
        <v>19.5533785714286</v>
      </c>
      <c r="EB532">
        <v>19.2165035714286</v>
      </c>
      <c r="EC532">
        <v>2000.01035714286</v>
      </c>
      <c r="ED532">
        <v>0.979997964285714</v>
      </c>
      <c r="EE532">
        <v>0.0200022392857143</v>
      </c>
      <c r="EF532">
        <v>0</v>
      </c>
      <c r="EG532">
        <v>143.165785714286</v>
      </c>
      <c r="EH532">
        <v>5.00063</v>
      </c>
      <c r="EI532">
        <v>2986.16714285714</v>
      </c>
      <c r="EJ532">
        <v>17256.9821428571</v>
      </c>
      <c r="EK532">
        <v>38.6205</v>
      </c>
      <c r="EL532">
        <v>38.75</v>
      </c>
      <c r="EM532">
        <v>38.187</v>
      </c>
      <c r="EN532">
        <v>38.062</v>
      </c>
      <c r="EO532">
        <v>39.625</v>
      </c>
      <c r="EP532">
        <v>1955.10892857143</v>
      </c>
      <c r="EQ532">
        <v>39.9014285714286</v>
      </c>
      <c r="ER532">
        <v>0</v>
      </c>
      <c r="ES532">
        <v>1659030671.5</v>
      </c>
      <c r="ET532">
        <v>0</v>
      </c>
      <c r="EU532">
        <v>143.1778</v>
      </c>
      <c r="EV532">
        <v>1.92976923264</v>
      </c>
      <c r="EW532">
        <v>46.5630768325073</v>
      </c>
      <c r="EX532">
        <v>2986.5456</v>
      </c>
      <c r="EY532">
        <v>15</v>
      </c>
      <c r="EZ532">
        <v>0</v>
      </c>
      <c r="FA532" t="s">
        <v>420</v>
      </c>
      <c r="FB532">
        <v>1657551626.5</v>
      </c>
      <c r="FC532">
        <v>1657551629</v>
      </c>
      <c r="FD532">
        <v>0</v>
      </c>
      <c r="FE532">
        <v>0.403</v>
      </c>
      <c r="FF532">
        <v>0.009</v>
      </c>
      <c r="FG532">
        <v>9.41</v>
      </c>
      <c r="FH532">
        <v>0.087</v>
      </c>
      <c r="FI532">
        <v>417</v>
      </c>
      <c r="FJ532">
        <v>17</v>
      </c>
      <c r="FK532">
        <v>1.61</v>
      </c>
      <c r="FL532">
        <v>0.59</v>
      </c>
      <c r="FM532">
        <v>-24.0458125</v>
      </c>
      <c r="FN532">
        <v>-3.77417223264532</v>
      </c>
      <c r="FO532">
        <v>0.770362074347998</v>
      </c>
      <c r="FP532">
        <v>0</v>
      </c>
      <c r="FQ532">
        <v>143.023970588235</v>
      </c>
      <c r="FR532">
        <v>2.14250573127856</v>
      </c>
      <c r="FS532">
        <v>0.263683576558558</v>
      </c>
      <c r="FT532">
        <v>0</v>
      </c>
      <c r="FU532">
        <v>0.523112825</v>
      </c>
      <c r="FV532">
        <v>0.0266609043151965</v>
      </c>
      <c r="FW532">
        <v>0.00630278683554941</v>
      </c>
      <c r="FX532">
        <v>1</v>
      </c>
      <c r="FY532">
        <v>1</v>
      </c>
      <c r="FZ532">
        <v>3</v>
      </c>
      <c r="GA532" t="s">
        <v>421</v>
      </c>
      <c r="GB532">
        <v>2.97264</v>
      </c>
      <c r="GC532">
        <v>2.70105</v>
      </c>
      <c r="GD532">
        <v>0.110609</v>
      </c>
      <c r="GE532">
        <v>0.11534</v>
      </c>
      <c r="GF532">
        <v>0.106755</v>
      </c>
      <c r="GG532">
        <v>0.106334</v>
      </c>
      <c r="GH532">
        <v>34615.6</v>
      </c>
      <c r="GI532">
        <v>37644.7</v>
      </c>
      <c r="GJ532">
        <v>35270.9</v>
      </c>
      <c r="GK532">
        <v>38592.4</v>
      </c>
      <c r="GL532">
        <v>44669.8</v>
      </c>
      <c r="GM532">
        <v>49811.8</v>
      </c>
      <c r="GN532">
        <v>55138.7</v>
      </c>
      <c r="GO532">
        <v>61902.8</v>
      </c>
      <c r="GP532">
        <v>1.9804</v>
      </c>
      <c r="GQ532">
        <v>1.8554</v>
      </c>
      <c r="GR532">
        <v>0.120699</v>
      </c>
      <c r="GS532">
        <v>0</v>
      </c>
      <c r="GT532">
        <v>25.8773</v>
      </c>
      <c r="GU532">
        <v>999.9</v>
      </c>
      <c r="GV532">
        <v>58.656</v>
      </c>
      <c r="GW532">
        <v>29.215</v>
      </c>
      <c r="GX532">
        <v>26.4296</v>
      </c>
      <c r="GY532">
        <v>56.7455</v>
      </c>
      <c r="GZ532">
        <v>42.7123</v>
      </c>
      <c r="HA532">
        <v>1</v>
      </c>
      <c r="HB532">
        <v>-0.0227439</v>
      </c>
      <c r="HC532">
        <v>0.26427</v>
      </c>
      <c r="HD532">
        <v>20.1138</v>
      </c>
      <c r="HE532">
        <v>5.19932</v>
      </c>
      <c r="HF532">
        <v>12.004</v>
      </c>
      <c r="HG532">
        <v>4.976</v>
      </c>
      <c r="HH532">
        <v>3.2938</v>
      </c>
      <c r="HI532">
        <v>9999</v>
      </c>
      <c r="HJ532">
        <v>9999</v>
      </c>
      <c r="HK532">
        <v>9999</v>
      </c>
      <c r="HL532">
        <v>629.6</v>
      </c>
      <c r="HM532">
        <v>1.86319</v>
      </c>
      <c r="HN532">
        <v>1.86807</v>
      </c>
      <c r="HO532">
        <v>1.86783</v>
      </c>
      <c r="HP532">
        <v>1.86896</v>
      </c>
      <c r="HQ532">
        <v>1.86981</v>
      </c>
      <c r="HR532">
        <v>1.86584</v>
      </c>
      <c r="HS532">
        <v>1.86691</v>
      </c>
      <c r="HT532">
        <v>1.86832</v>
      </c>
      <c r="HU532">
        <v>5</v>
      </c>
      <c r="HV532">
        <v>0</v>
      </c>
      <c r="HW532">
        <v>0</v>
      </c>
      <c r="HX532">
        <v>0</v>
      </c>
      <c r="HY532" t="s">
        <v>422</v>
      </c>
      <c r="HZ532" t="s">
        <v>423</v>
      </c>
      <c r="IA532" t="s">
        <v>424</v>
      </c>
      <c r="IB532" t="s">
        <v>424</v>
      </c>
      <c r="IC532" t="s">
        <v>424</v>
      </c>
      <c r="ID532" t="s">
        <v>424</v>
      </c>
      <c r="IE532">
        <v>0</v>
      </c>
      <c r="IF532">
        <v>100</v>
      </c>
      <c r="IG532">
        <v>100</v>
      </c>
      <c r="IH532">
        <v>7.318</v>
      </c>
      <c r="II532">
        <v>0.5274</v>
      </c>
      <c r="IJ532">
        <v>4.02706509432224</v>
      </c>
      <c r="IK532">
        <v>0.00601174518973114</v>
      </c>
      <c r="IL532">
        <v>2.77886958061485e-07</v>
      </c>
      <c r="IM532">
        <v>-3.54636231360687e-10</v>
      </c>
      <c r="IN532">
        <v>-0.0404303883988718</v>
      </c>
      <c r="IO532">
        <v>-0.0177815531441476</v>
      </c>
      <c r="IP532">
        <v>0.00205572605671414</v>
      </c>
      <c r="IQ532">
        <v>-1.65519735432211e-05</v>
      </c>
      <c r="IR532">
        <v>-4</v>
      </c>
      <c r="IS532">
        <v>1848</v>
      </c>
      <c r="IT532">
        <v>1</v>
      </c>
      <c r="IU532">
        <v>25</v>
      </c>
      <c r="IV532">
        <v>24650.8</v>
      </c>
      <c r="IW532">
        <v>24650.7</v>
      </c>
      <c r="IX532">
        <v>1.34521</v>
      </c>
      <c r="IY532">
        <v>2.62695</v>
      </c>
      <c r="IZ532">
        <v>1.54785</v>
      </c>
      <c r="JA532">
        <v>2.30591</v>
      </c>
      <c r="JB532">
        <v>1.34644</v>
      </c>
      <c r="JC532">
        <v>2.29126</v>
      </c>
      <c r="JD532">
        <v>33.6254</v>
      </c>
      <c r="JE532">
        <v>24.2188</v>
      </c>
      <c r="JF532">
        <v>18</v>
      </c>
      <c r="JG532">
        <v>499.171</v>
      </c>
      <c r="JH532">
        <v>417.656</v>
      </c>
      <c r="JI532">
        <v>25.0007</v>
      </c>
      <c r="JJ532">
        <v>26.8975</v>
      </c>
      <c r="JK532">
        <v>30.0002</v>
      </c>
      <c r="JL532">
        <v>26.8327</v>
      </c>
      <c r="JM532">
        <v>26.7721</v>
      </c>
      <c r="JN532">
        <v>26.9935</v>
      </c>
      <c r="JO532">
        <v>14.0971</v>
      </c>
      <c r="JP532">
        <v>100</v>
      </c>
      <c r="JQ532">
        <v>25</v>
      </c>
      <c r="JR532">
        <v>588.122</v>
      </c>
      <c r="JS532">
        <v>24.7694</v>
      </c>
      <c r="JT532">
        <v>102.281</v>
      </c>
      <c r="JU532">
        <v>103.037</v>
      </c>
    </row>
    <row r="533" spans="1:281">
      <c r="A533">
        <v>517</v>
      </c>
      <c r="B533">
        <v>1659030677.6</v>
      </c>
      <c r="C533">
        <v>6994.5</v>
      </c>
      <c r="D533" t="s">
        <v>1463</v>
      </c>
      <c r="E533" t="s">
        <v>1464</v>
      </c>
      <c r="F533">
        <v>5</v>
      </c>
      <c r="G533" t="s">
        <v>1394</v>
      </c>
      <c r="H533" t="s">
        <v>417</v>
      </c>
      <c r="I533">
        <v>1659030670.1</v>
      </c>
      <c r="J533">
        <f>(K533)/1000</f>
        <v>0</v>
      </c>
      <c r="K533">
        <f>IF(CZ533, AN533, AH533)</f>
        <v>0</v>
      </c>
      <c r="L533">
        <f>IF(CZ533, AI533, AG533)</f>
        <v>0</v>
      </c>
      <c r="M533">
        <f>DB533 - IF(AU533&gt;1, L533*CV533*100.0/(AW533*DP533), 0)</f>
        <v>0</v>
      </c>
      <c r="N533">
        <f>((T533-J533/2)*M533-L533)/(T533+J533/2)</f>
        <v>0</v>
      </c>
      <c r="O533">
        <f>N533*(DI533+DJ533)/1000.0</f>
        <v>0</v>
      </c>
      <c r="P533">
        <f>(DB533 - IF(AU533&gt;1, L533*CV533*100.0/(AW533*DP533), 0))*(DI533+DJ533)/1000.0</f>
        <v>0</v>
      </c>
      <c r="Q533">
        <f>2.0/((1/S533-1/R533)+SIGN(S533)*SQRT((1/S533-1/R533)*(1/S533-1/R533) + 4*CW533/((CW533+1)*(CW533+1))*(2*1/S533*1/R533-1/R533*1/R533)))</f>
        <v>0</v>
      </c>
      <c r="R533">
        <f>IF(LEFT(CX533,1)&lt;&gt;"0",IF(LEFT(CX533,1)="1",3.0,CY533),$D$5+$E$5*(DP533*DI533/($K$5*1000))+$F$5*(DP533*DI533/($K$5*1000))*MAX(MIN(CV533,$J$5),$I$5)*MAX(MIN(CV533,$J$5),$I$5)+$G$5*MAX(MIN(CV533,$J$5),$I$5)*(DP533*DI533/($K$5*1000))+$H$5*(DP533*DI533/($K$5*1000))*(DP533*DI533/($K$5*1000)))</f>
        <v>0</v>
      </c>
      <c r="S533">
        <f>J533*(1000-(1000*0.61365*exp(17.502*W533/(240.97+W533))/(DI533+DJ533)+DD533)/2)/(1000*0.61365*exp(17.502*W533/(240.97+W533))/(DI533+DJ533)-DD533)</f>
        <v>0</v>
      </c>
      <c r="T533">
        <f>1/((CW533+1)/(Q533/1.6)+1/(R533/1.37)) + CW533/((CW533+1)/(Q533/1.6) + CW533/(R533/1.37))</f>
        <v>0</v>
      </c>
      <c r="U533">
        <f>(CR533*CU533)</f>
        <v>0</v>
      </c>
      <c r="V533">
        <f>(DK533+(U533+2*0.95*5.67E-8*(((DK533+$B$7)+273)^4-(DK533+273)^4)-44100*J533)/(1.84*29.3*R533+8*0.95*5.67E-8*(DK533+273)^3))</f>
        <v>0</v>
      </c>
      <c r="W533">
        <f>($C$7*DL533+$D$7*DM533+$E$7*V533)</f>
        <v>0</v>
      </c>
      <c r="X533">
        <f>0.61365*exp(17.502*W533/(240.97+W533))</f>
        <v>0</v>
      </c>
      <c r="Y533">
        <f>(Z533/AA533*100)</f>
        <v>0</v>
      </c>
      <c r="Z533">
        <f>DD533*(DI533+DJ533)/1000</f>
        <v>0</v>
      </c>
      <c r="AA533">
        <f>0.61365*exp(17.502*DK533/(240.97+DK533))</f>
        <v>0</v>
      </c>
      <c r="AB533">
        <f>(X533-DD533*(DI533+DJ533)/1000)</f>
        <v>0</v>
      </c>
      <c r="AC533">
        <f>(-J533*44100)</f>
        <v>0</v>
      </c>
      <c r="AD533">
        <f>2*29.3*R533*0.92*(DK533-W533)</f>
        <v>0</v>
      </c>
      <c r="AE533">
        <f>2*0.95*5.67E-8*(((DK533+$B$7)+273)^4-(W533+273)^4)</f>
        <v>0</v>
      </c>
      <c r="AF533">
        <f>U533+AE533+AC533+AD533</f>
        <v>0</v>
      </c>
      <c r="AG533">
        <f>DH533*AU533*(DC533-DB533*(1000-AU533*DE533)/(1000-AU533*DD533))/(100*CV533)</f>
        <v>0</v>
      </c>
      <c r="AH533">
        <f>1000*DH533*AU533*(DD533-DE533)/(100*CV533*(1000-AU533*DD533))</f>
        <v>0</v>
      </c>
      <c r="AI533">
        <f>(AJ533 - AK533 - DI533*1E3/(8.314*(DK533+273.15)) * AM533/DH533 * AL533) * DH533/(100*CV533) * (1000 - DE533)/1000</f>
        <v>0</v>
      </c>
      <c r="AJ533">
        <v>597.484558552995</v>
      </c>
      <c r="AK533">
        <v>580.39623030303</v>
      </c>
      <c r="AL533">
        <v>3.4541077702382</v>
      </c>
      <c r="AM533">
        <v>66.0504921813524</v>
      </c>
      <c r="AN533">
        <f>(AP533 - AO533 + DI533*1E3/(8.314*(DK533+273.15)) * AR533/DH533 * AQ533) * DH533/(100*CV533) * 1000/(1000 - AP533)</f>
        <v>0</v>
      </c>
      <c r="AO533">
        <v>24.7383629593507</v>
      </c>
      <c r="AP533">
        <v>25.2759363636364</v>
      </c>
      <c r="AQ533">
        <v>1.00456065674018e-05</v>
      </c>
      <c r="AR533">
        <v>92.47</v>
      </c>
      <c r="AS533">
        <v>0</v>
      </c>
      <c r="AT533">
        <v>0</v>
      </c>
      <c r="AU533">
        <f>IF(AS533*$H$13&gt;=AW533,1.0,(AW533/(AW533-AS533*$H$13)))</f>
        <v>0</v>
      </c>
      <c r="AV533">
        <f>(AU533-1)*100</f>
        <v>0</v>
      </c>
      <c r="AW533">
        <f>MAX(0,($B$13+$C$13*DP533)/(1+$D$13*DP533)*DI533/(DK533+273)*$E$13)</f>
        <v>0</v>
      </c>
      <c r="AX533" t="s">
        <v>418</v>
      </c>
      <c r="AY533" t="s">
        <v>418</v>
      </c>
      <c r="AZ533">
        <v>0</v>
      </c>
      <c r="BA533">
        <v>0</v>
      </c>
      <c r="BB533">
        <f>1-AZ533/BA533</f>
        <v>0</v>
      </c>
      <c r="BC533">
        <v>0</v>
      </c>
      <c r="BD533" t="s">
        <v>418</v>
      </c>
      <c r="BE533" t="s">
        <v>418</v>
      </c>
      <c r="BF533">
        <v>0</v>
      </c>
      <c r="BG533">
        <v>0</v>
      </c>
      <c r="BH533">
        <f>1-BF533/BG533</f>
        <v>0</v>
      </c>
      <c r="BI533">
        <v>0.5</v>
      </c>
      <c r="BJ533">
        <f>CS533</f>
        <v>0</v>
      </c>
      <c r="BK533">
        <f>L533</f>
        <v>0</v>
      </c>
      <c r="BL533">
        <f>BH533*BI533*BJ533</f>
        <v>0</v>
      </c>
      <c r="BM533">
        <f>(BK533-BC533)/BJ533</f>
        <v>0</v>
      </c>
      <c r="BN533">
        <f>(BA533-BG533)/BG533</f>
        <v>0</v>
      </c>
      <c r="BO533">
        <f>AZ533/(BB533+AZ533/BG533)</f>
        <v>0</v>
      </c>
      <c r="BP533" t="s">
        <v>418</v>
      </c>
      <c r="BQ533">
        <v>0</v>
      </c>
      <c r="BR533">
        <f>IF(BQ533&lt;&gt;0, BQ533, BO533)</f>
        <v>0</v>
      </c>
      <c r="BS533">
        <f>1-BR533/BG533</f>
        <v>0</v>
      </c>
      <c r="BT533">
        <f>(BG533-BF533)/(BG533-BR533)</f>
        <v>0</v>
      </c>
      <c r="BU533">
        <f>(BA533-BG533)/(BA533-BR533)</f>
        <v>0</v>
      </c>
      <c r="BV533">
        <f>(BG533-BF533)/(BG533-AZ533)</f>
        <v>0</v>
      </c>
      <c r="BW533">
        <f>(BA533-BG533)/(BA533-AZ533)</f>
        <v>0</v>
      </c>
      <c r="BX533">
        <f>(BT533*BR533/BF533)</f>
        <v>0</v>
      </c>
      <c r="BY533">
        <f>(1-BX533)</f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f>$B$11*DQ533+$C$11*DR533+$F$11*EC533*(1-EF533)</f>
        <v>0</v>
      </c>
      <c r="CS533">
        <f>CR533*CT533</f>
        <v>0</v>
      </c>
      <c r="CT533">
        <f>($B$11*$D$9+$C$11*$D$9+$F$11*((EP533+EH533)/MAX(EP533+EH533+EQ533, 0.1)*$I$9+EQ533/MAX(EP533+EH533+EQ533, 0.1)*$J$9))/($B$11+$C$11+$F$11)</f>
        <v>0</v>
      </c>
      <c r="CU533">
        <f>($B$11*$K$9+$C$11*$K$9+$F$11*((EP533+EH533)/MAX(EP533+EH533+EQ533, 0.1)*$P$9+EQ533/MAX(EP533+EH533+EQ533, 0.1)*$Q$9))/($B$11+$C$11+$F$11)</f>
        <v>0</v>
      </c>
      <c r="CV533">
        <v>6</v>
      </c>
      <c r="CW533">
        <v>0.5</v>
      </c>
      <c r="CX533" t="s">
        <v>419</v>
      </c>
      <c r="CY533">
        <v>2</v>
      </c>
      <c r="CZ533" t="b">
        <v>1</v>
      </c>
      <c r="DA533">
        <v>1659030670.1</v>
      </c>
      <c r="DB533">
        <v>542.149666666667</v>
      </c>
      <c r="DC533">
        <v>566.50237037037</v>
      </c>
      <c r="DD533">
        <v>25.2677592592593</v>
      </c>
      <c r="DE533">
        <v>24.7374222222222</v>
      </c>
      <c r="DF533">
        <v>534.881814814815</v>
      </c>
      <c r="DG533">
        <v>24.7404814814815</v>
      </c>
      <c r="DH533">
        <v>500.072296296296</v>
      </c>
      <c r="DI533">
        <v>90.3562814814815</v>
      </c>
      <c r="DJ533">
        <v>0.0465914592592593</v>
      </c>
      <c r="DK533">
        <v>27.5265296296296</v>
      </c>
      <c r="DL533">
        <v>27.9131111111111</v>
      </c>
      <c r="DM533">
        <v>999.9</v>
      </c>
      <c r="DN533">
        <v>0</v>
      </c>
      <c r="DO533">
        <v>0</v>
      </c>
      <c r="DP533">
        <v>9990.92592592593</v>
      </c>
      <c r="DQ533">
        <v>0</v>
      </c>
      <c r="DR533">
        <v>16.8127555555556</v>
      </c>
      <c r="DS533">
        <v>-24.3527222222222</v>
      </c>
      <c r="DT533">
        <v>556.203740740741</v>
      </c>
      <c r="DU533">
        <v>580.87162962963</v>
      </c>
      <c r="DV533">
        <v>0.530338925925926</v>
      </c>
      <c r="DW533">
        <v>566.50237037037</v>
      </c>
      <c r="DX533">
        <v>24.7374222222222</v>
      </c>
      <c r="DY533">
        <v>2.28310148148148</v>
      </c>
      <c r="DZ533">
        <v>2.23518148148148</v>
      </c>
      <c r="EA533">
        <v>19.557662962963</v>
      </c>
      <c r="EB533">
        <v>19.2167259259259</v>
      </c>
      <c r="EC533">
        <v>2000.03259259259</v>
      </c>
      <c r="ED533">
        <v>0.979998222222222</v>
      </c>
      <c r="EE533">
        <v>0.0200019555555556</v>
      </c>
      <c r="EF533">
        <v>0</v>
      </c>
      <c r="EG533">
        <v>143.338148148148</v>
      </c>
      <c r="EH533">
        <v>5.00063</v>
      </c>
      <c r="EI533">
        <v>2990.51518518519</v>
      </c>
      <c r="EJ533">
        <v>17257.1740740741</v>
      </c>
      <c r="EK533">
        <v>38.625</v>
      </c>
      <c r="EL533">
        <v>38.75</v>
      </c>
      <c r="EM533">
        <v>38.187</v>
      </c>
      <c r="EN533">
        <v>38.0666666666667</v>
      </c>
      <c r="EO533">
        <v>39.625</v>
      </c>
      <c r="EP533">
        <v>1955.13111111111</v>
      </c>
      <c r="EQ533">
        <v>39.9014814814815</v>
      </c>
      <c r="ER533">
        <v>0</v>
      </c>
      <c r="ES533">
        <v>1659030676.3</v>
      </c>
      <c r="ET533">
        <v>0</v>
      </c>
      <c r="EU533">
        <v>143.3422</v>
      </c>
      <c r="EV533">
        <v>2.72315385104196</v>
      </c>
      <c r="EW533">
        <v>52.4692308305773</v>
      </c>
      <c r="EX533">
        <v>2990.518</v>
      </c>
      <c r="EY533">
        <v>15</v>
      </c>
      <c r="EZ533">
        <v>0</v>
      </c>
      <c r="FA533" t="s">
        <v>420</v>
      </c>
      <c r="FB533">
        <v>1657551626.5</v>
      </c>
      <c r="FC533">
        <v>1657551629</v>
      </c>
      <c r="FD533">
        <v>0</v>
      </c>
      <c r="FE533">
        <v>0.403</v>
      </c>
      <c r="FF533">
        <v>0.009</v>
      </c>
      <c r="FG533">
        <v>9.41</v>
      </c>
      <c r="FH533">
        <v>0.087</v>
      </c>
      <c r="FI533">
        <v>417</v>
      </c>
      <c r="FJ533">
        <v>17</v>
      </c>
      <c r="FK533">
        <v>1.61</v>
      </c>
      <c r="FL533">
        <v>0.59</v>
      </c>
      <c r="FM533">
        <v>-24.37687</v>
      </c>
      <c r="FN533">
        <v>0.0817058161351512</v>
      </c>
      <c r="FO533">
        <v>0.685410062006679</v>
      </c>
      <c r="FP533">
        <v>1</v>
      </c>
      <c r="FQ533">
        <v>143.246882352941</v>
      </c>
      <c r="FR533">
        <v>2.45466768605386</v>
      </c>
      <c r="FS533">
        <v>0.299638877229583</v>
      </c>
      <c r="FT533">
        <v>0</v>
      </c>
      <c r="FU533">
        <v>0.52694395</v>
      </c>
      <c r="FV533">
        <v>0.0664152720450282</v>
      </c>
      <c r="FW533">
        <v>0.0070376521793493</v>
      </c>
      <c r="FX533">
        <v>1</v>
      </c>
      <c r="FY533">
        <v>2</v>
      </c>
      <c r="FZ533">
        <v>3</v>
      </c>
      <c r="GA533" t="s">
        <v>474</v>
      </c>
      <c r="GB533">
        <v>2.97222</v>
      </c>
      <c r="GC533">
        <v>2.70109</v>
      </c>
      <c r="GD533">
        <v>0.113029</v>
      </c>
      <c r="GE533">
        <v>0.117609</v>
      </c>
      <c r="GF533">
        <v>0.106764</v>
      </c>
      <c r="GG533">
        <v>0.106319</v>
      </c>
      <c r="GH533">
        <v>34520.9</v>
      </c>
      <c r="GI533">
        <v>37549.5</v>
      </c>
      <c r="GJ533">
        <v>35270.3</v>
      </c>
      <c r="GK533">
        <v>38593.8</v>
      </c>
      <c r="GL533">
        <v>44669</v>
      </c>
      <c r="GM533">
        <v>49812.9</v>
      </c>
      <c r="GN533">
        <v>55138.2</v>
      </c>
      <c r="GO533">
        <v>61903</v>
      </c>
      <c r="GP533">
        <v>1.9808</v>
      </c>
      <c r="GQ533">
        <v>1.8554</v>
      </c>
      <c r="GR533">
        <v>0.124872</v>
      </c>
      <c r="GS533">
        <v>0</v>
      </c>
      <c r="GT533">
        <v>25.8795</v>
      </c>
      <c r="GU533">
        <v>999.9</v>
      </c>
      <c r="GV533">
        <v>58.656</v>
      </c>
      <c r="GW533">
        <v>29.215</v>
      </c>
      <c r="GX533">
        <v>26.4347</v>
      </c>
      <c r="GY533">
        <v>56.8455</v>
      </c>
      <c r="GZ533">
        <v>42.6202</v>
      </c>
      <c r="HA533">
        <v>1</v>
      </c>
      <c r="HB533">
        <v>-0.0227439</v>
      </c>
      <c r="HC533">
        <v>0.265142</v>
      </c>
      <c r="HD533">
        <v>20.1141</v>
      </c>
      <c r="HE533">
        <v>5.19692</v>
      </c>
      <c r="HF533">
        <v>12.0052</v>
      </c>
      <c r="HG533">
        <v>4.9756</v>
      </c>
      <c r="HH533">
        <v>3.2938</v>
      </c>
      <c r="HI533">
        <v>9999</v>
      </c>
      <c r="HJ533">
        <v>9999</v>
      </c>
      <c r="HK533">
        <v>9999</v>
      </c>
      <c r="HL533">
        <v>629.6</v>
      </c>
      <c r="HM533">
        <v>1.86325</v>
      </c>
      <c r="HN533">
        <v>1.86798</v>
      </c>
      <c r="HO533">
        <v>1.86783</v>
      </c>
      <c r="HP533">
        <v>1.86905</v>
      </c>
      <c r="HQ533">
        <v>1.86981</v>
      </c>
      <c r="HR533">
        <v>1.86584</v>
      </c>
      <c r="HS533">
        <v>1.86691</v>
      </c>
      <c r="HT533">
        <v>1.86832</v>
      </c>
      <c r="HU533">
        <v>5</v>
      </c>
      <c r="HV533">
        <v>0</v>
      </c>
      <c r="HW533">
        <v>0</v>
      </c>
      <c r="HX533">
        <v>0</v>
      </c>
      <c r="HY533" t="s">
        <v>422</v>
      </c>
      <c r="HZ533" t="s">
        <v>423</v>
      </c>
      <c r="IA533" t="s">
        <v>424</v>
      </c>
      <c r="IB533" t="s">
        <v>424</v>
      </c>
      <c r="IC533" t="s">
        <v>424</v>
      </c>
      <c r="ID533" t="s">
        <v>424</v>
      </c>
      <c r="IE533">
        <v>0</v>
      </c>
      <c r="IF533">
        <v>100</v>
      </c>
      <c r="IG533">
        <v>100</v>
      </c>
      <c r="IH533">
        <v>7.417</v>
      </c>
      <c r="II533">
        <v>0.5276</v>
      </c>
      <c r="IJ533">
        <v>4.02706509432224</v>
      </c>
      <c r="IK533">
        <v>0.00601174518973114</v>
      </c>
      <c r="IL533">
        <v>2.77886958061485e-07</v>
      </c>
      <c r="IM533">
        <v>-3.54636231360687e-10</v>
      </c>
      <c r="IN533">
        <v>-0.0404303883988718</v>
      </c>
      <c r="IO533">
        <v>-0.0177815531441476</v>
      </c>
      <c r="IP533">
        <v>0.00205572605671414</v>
      </c>
      <c r="IQ533">
        <v>-1.65519735432211e-05</v>
      </c>
      <c r="IR533">
        <v>-4</v>
      </c>
      <c r="IS533">
        <v>1848</v>
      </c>
      <c r="IT533">
        <v>1</v>
      </c>
      <c r="IU533">
        <v>25</v>
      </c>
      <c r="IV533">
        <v>24650.9</v>
      </c>
      <c r="IW533">
        <v>24650.8</v>
      </c>
      <c r="IX533">
        <v>1.37695</v>
      </c>
      <c r="IY533">
        <v>2.61353</v>
      </c>
      <c r="IZ533">
        <v>1.54785</v>
      </c>
      <c r="JA533">
        <v>2.30591</v>
      </c>
      <c r="JB533">
        <v>1.34644</v>
      </c>
      <c r="JC533">
        <v>2.42065</v>
      </c>
      <c r="JD533">
        <v>33.6479</v>
      </c>
      <c r="JE533">
        <v>24.2276</v>
      </c>
      <c r="JF533">
        <v>18</v>
      </c>
      <c r="JG533">
        <v>499.434</v>
      </c>
      <c r="JH533">
        <v>417.672</v>
      </c>
      <c r="JI533">
        <v>25.0005</v>
      </c>
      <c r="JJ533">
        <v>26.8975</v>
      </c>
      <c r="JK533">
        <v>30.0002</v>
      </c>
      <c r="JL533">
        <v>26.8327</v>
      </c>
      <c r="JM533">
        <v>26.7744</v>
      </c>
      <c r="JN533">
        <v>27.6476</v>
      </c>
      <c r="JO533">
        <v>14.0971</v>
      </c>
      <c r="JP533">
        <v>100</v>
      </c>
      <c r="JQ533">
        <v>25</v>
      </c>
      <c r="JR533">
        <v>608.278</v>
      </c>
      <c r="JS533">
        <v>24.7631</v>
      </c>
      <c r="JT533">
        <v>102.279</v>
      </c>
      <c r="JU533">
        <v>103.039</v>
      </c>
    </row>
    <row r="534" spans="1:281">
      <c r="A534">
        <v>518</v>
      </c>
      <c r="B534">
        <v>1659030682.6</v>
      </c>
      <c r="C534">
        <v>6999.5</v>
      </c>
      <c r="D534" t="s">
        <v>1465</v>
      </c>
      <c r="E534" t="s">
        <v>1466</v>
      </c>
      <c r="F534">
        <v>5</v>
      </c>
      <c r="G534" t="s">
        <v>1394</v>
      </c>
      <c r="H534" t="s">
        <v>417</v>
      </c>
      <c r="I534">
        <v>1659030674.81429</v>
      </c>
      <c r="J534">
        <f>(K534)/1000</f>
        <v>0</v>
      </c>
      <c r="K534">
        <f>IF(CZ534, AN534, AH534)</f>
        <v>0</v>
      </c>
      <c r="L534">
        <f>IF(CZ534, AI534, AG534)</f>
        <v>0</v>
      </c>
      <c r="M534">
        <f>DB534 - IF(AU534&gt;1, L534*CV534*100.0/(AW534*DP534), 0)</f>
        <v>0</v>
      </c>
      <c r="N534">
        <f>((T534-J534/2)*M534-L534)/(T534+J534/2)</f>
        <v>0</v>
      </c>
      <c r="O534">
        <f>N534*(DI534+DJ534)/1000.0</f>
        <v>0</v>
      </c>
      <c r="P534">
        <f>(DB534 - IF(AU534&gt;1, L534*CV534*100.0/(AW534*DP534), 0))*(DI534+DJ534)/1000.0</f>
        <v>0</v>
      </c>
      <c r="Q534">
        <f>2.0/((1/S534-1/R534)+SIGN(S534)*SQRT((1/S534-1/R534)*(1/S534-1/R534) + 4*CW534/((CW534+1)*(CW534+1))*(2*1/S534*1/R534-1/R534*1/R534)))</f>
        <v>0</v>
      </c>
      <c r="R534">
        <f>IF(LEFT(CX534,1)&lt;&gt;"0",IF(LEFT(CX534,1)="1",3.0,CY534),$D$5+$E$5*(DP534*DI534/($K$5*1000))+$F$5*(DP534*DI534/($K$5*1000))*MAX(MIN(CV534,$J$5),$I$5)*MAX(MIN(CV534,$J$5),$I$5)+$G$5*MAX(MIN(CV534,$J$5),$I$5)*(DP534*DI534/($K$5*1000))+$H$5*(DP534*DI534/($K$5*1000))*(DP534*DI534/($K$5*1000)))</f>
        <v>0</v>
      </c>
      <c r="S534">
        <f>J534*(1000-(1000*0.61365*exp(17.502*W534/(240.97+W534))/(DI534+DJ534)+DD534)/2)/(1000*0.61365*exp(17.502*W534/(240.97+W534))/(DI534+DJ534)-DD534)</f>
        <v>0</v>
      </c>
      <c r="T534">
        <f>1/((CW534+1)/(Q534/1.6)+1/(R534/1.37)) + CW534/((CW534+1)/(Q534/1.6) + CW534/(R534/1.37))</f>
        <v>0</v>
      </c>
      <c r="U534">
        <f>(CR534*CU534)</f>
        <v>0</v>
      </c>
      <c r="V534">
        <f>(DK534+(U534+2*0.95*5.67E-8*(((DK534+$B$7)+273)^4-(DK534+273)^4)-44100*J534)/(1.84*29.3*R534+8*0.95*5.67E-8*(DK534+273)^3))</f>
        <v>0</v>
      </c>
      <c r="W534">
        <f>($C$7*DL534+$D$7*DM534+$E$7*V534)</f>
        <v>0</v>
      </c>
      <c r="X534">
        <f>0.61365*exp(17.502*W534/(240.97+W534))</f>
        <v>0</v>
      </c>
      <c r="Y534">
        <f>(Z534/AA534*100)</f>
        <v>0</v>
      </c>
      <c r="Z534">
        <f>DD534*(DI534+DJ534)/1000</f>
        <v>0</v>
      </c>
      <c r="AA534">
        <f>0.61365*exp(17.502*DK534/(240.97+DK534))</f>
        <v>0</v>
      </c>
      <c r="AB534">
        <f>(X534-DD534*(DI534+DJ534)/1000)</f>
        <v>0</v>
      </c>
      <c r="AC534">
        <f>(-J534*44100)</f>
        <v>0</v>
      </c>
      <c r="AD534">
        <f>2*29.3*R534*0.92*(DK534-W534)</f>
        <v>0</v>
      </c>
      <c r="AE534">
        <f>2*0.95*5.67E-8*(((DK534+$B$7)+273)^4-(W534+273)^4)</f>
        <v>0</v>
      </c>
      <c r="AF534">
        <f>U534+AE534+AC534+AD534</f>
        <v>0</v>
      </c>
      <c r="AG534">
        <f>DH534*AU534*(DC534-DB534*(1000-AU534*DE534)/(1000-AU534*DD534))/(100*CV534)</f>
        <v>0</v>
      </c>
      <c r="AH534">
        <f>1000*DH534*AU534*(DD534-DE534)/(100*CV534*(1000-AU534*DD534))</f>
        <v>0</v>
      </c>
      <c r="AI534">
        <f>(AJ534 - AK534 - DI534*1E3/(8.314*(DK534+273.15)) * AM534/DH534 * AL534) * DH534/(100*CV534) * (1000 - DE534)/1000</f>
        <v>0</v>
      </c>
      <c r="AJ534">
        <v>614.601714439504</v>
      </c>
      <c r="AK534">
        <v>597.422715151515</v>
      </c>
      <c r="AL534">
        <v>3.47660845682147</v>
      </c>
      <c r="AM534">
        <v>66.0504921813524</v>
      </c>
      <c r="AN534">
        <f>(AP534 - AO534 + DI534*1E3/(8.314*(DK534+273.15)) * AR534/DH534 * AQ534) * DH534/(100*CV534) * 1000/(1000 - AP534)</f>
        <v>0</v>
      </c>
      <c r="AO534">
        <v>24.7365738038528</v>
      </c>
      <c r="AP534">
        <v>25.2760412587413</v>
      </c>
      <c r="AQ534">
        <v>-1.37719298231491e-06</v>
      </c>
      <c r="AR534">
        <v>92.47</v>
      </c>
      <c r="AS534">
        <v>0</v>
      </c>
      <c r="AT534">
        <v>0</v>
      </c>
      <c r="AU534">
        <f>IF(AS534*$H$13&gt;=AW534,1.0,(AW534/(AW534-AS534*$H$13)))</f>
        <v>0</v>
      </c>
      <c r="AV534">
        <f>(AU534-1)*100</f>
        <v>0</v>
      </c>
      <c r="AW534">
        <f>MAX(0,($B$13+$C$13*DP534)/(1+$D$13*DP534)*DI534/(DK534+273)*$E$13)</f>
        <v>0</v>
      </c>
      <c r="AX534" t="s">
        <v>418</v>
      </c>
      <c r="AY534" t="s">
        <v>418</v>
      </c>
      <c r="AZ534">
        <v>0</v>
      </c>
      <c r="BA534">
        <v>0</v>
      </c>
      <c r="BB534">
        <f>1-AZ534/BA534</f>
        <v>0</v>
      </c>
      <c r="BC534">
        <v>0</v>
      </c>
      <c r="BD534" t="s">
        <v>418</v>
      </c>
      <c r="BE534" t="s">
        <v>418</v>
      </c>
      <c r="BF534">
        <v>0</v>
      </c>
      <c r="BG534">
        <v>0</v>
      </c>
      <c r="BH534">
        <f>1-BF534/BG534</f>
        <v>0</v>
      </c>
      <c r="BI534">
        <v>0.5</v>
      </c>
      <c r="BJ534">
        <f>CS534</f>
        <v>0</v>
      </c>
      <c r="BK534">
        <f>L534</f>
        <v>0</v>
      </c>
      <c r="BL534">
        <f>BH534*BI534*BJ534</f>
        <v>0</v>
      </c>
      <c r="BM534">
        <f>(BK534-BC534)/BJ534</f>
        <v>0</v>
      </c>
      <c r="BN534">
        <f>(BA534-BG534)/BG534</f>
        <v>0</v>
      </c>
      <c r="BO534">
        <f>AZ534/(BB534+AZ534/BG534)</f>
        <v>0</v>
      </c>
      <c r="BP534" t="s">
        <v>418</v>
      </c>
      <c r="BQ534">
        <v>0</v>
      </c>
      <c r="BR534">
        <f>IF(BQ534&lt;&gt;0, BQ534, BO534)</f>
        <v>0</v>
      </c>
      <c r="BS534">
        <f>1-BR534/BG534</f>
        <v>0</v>
      </c>
      <c r="BT534">
        <f>(BG534-BF534)/(BG534-BR534)</f>
        <v>0</v>
      </c>
      <c r="BU534">
        <f>(BA534-BG534)/(BA534-BR534)</f>
        <v>0</v>
      </c>
      <c r="BV534">
        <f>(BG534-BF534)/(BG534-AZ534)</f>
        <v>0</v>
      </c>
      <c r="BW534">
        <f>(BA534-BG534)/(BA534-AZ534)</f>
        <v>0</v>
      </c>
      <c r="BX534">
        <f>(BT534*BR534/BF534)</f>
        <v>0</v>
      </c>
      <c r="BY534">
        <f>(1-BX534)</f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f>$B$11*DQ534+$C$11*DR534+$F$11*EC534*(1-EF534)</f>
        <v>0</v>
      </c>
      <c r="CS534">
        <f>CR534*CT534</f>
        <v>0</v>
      </c>
      <c r="CT534">
        <f>($B$11*$D$9+$C$11*$D$9+$F$11*((EP534+EH534)/MAX(EP534+EH534+EQ534, 0.1)*$I$9+EQ534/MAX(EP534+EH534+EQ534, 0.1)*$J$9))/($B$11+$C$11+$F$11)</f>
        <v>0</v>
      </c>
      <c r="CU534">
        <f>($B$11*$K$9+$C$11*$K$9+$F$11*((EP534+EH534)/MAX(EP534+EH534+EQ534, 0.1)*$P$9+EQ534/MAX(EP534+EH534+EQ534, 0.1)*$Q$9))/($B$11+$C$11+$F$11)</f>
        <v>0</v>
      </c>
      <c r="CV534">
        <v>6</v>
      </c>
      <c r="CW534">
        <v>0.5</v>
      </c>
      <c r="CX534" t="s">
        <v>419</v>
      </c>
      <c r="CY534">
        <v>2</v>
      </c>
      <c r="CZ534" t="b">
        <v>1</v>
      </c>
      <c r="DA534">
        <v>1659030674.81429</v>
      </c>
      <c r="DB534">
        <v>557.893107142857</v>
      </c>
      <c r="DC534">
        <v>582.424642857143</v>
      </c>
      <c r="DD534">
        <v>25.2717535714286</v>
      </c>
      <c r="DE534">
        <v>24.7371392857143</v>
      </c>
      <c r="DF534">
        <v>550.531321428571</v>
      </c>
      <c r="DG534">
        <v>24.7442857142857</v>
      </c>
      <c r="DH534">
        <v>500.0725</v>
      </c>
      <c r="DI534">
        <v>90.3570214285714</v>
      </c>
      <c r="DJ534">
        <v>0.0462828571428571</v>
      </c>
      <c r="DK534">
        <v>27.5291642857143</v>
      </c>
      <c r="DL534">
        <v>27.9106178571429</v>
      </c>
      <c r="DM534">
        <v>999.9</v>
      </c>
      <c r="DN534">
        <v>0</v>
      </c>
      <c r="DO534">
        <v>0</v>
      </c>
      <c r="DP534">
        <v>10027.8571428571</v>
      </c>
      <c r="DQ534">
        <v>0</v>
      </c>
      <c r="DR534">
        <v>16.8045357142857</v>
      </c>
      <c r="DS534">
        <v>-24.5315357142857</v>
      </c>
      <c r="DT534">
        <v>572.357607142857</v>
      </c>
      <c r="DU534">
        <v>597.197571428571</v>
      </c>
      <c r="DV534">
        <v>0.534619392857143</v>
      </c>
      <c r="DW534">
        <v>582.424642857143</v>
      </c>
      <c r="DX534">
        <v>24.7371392857143</v>
      </c>
      <c r="DY534">
        <v>2.28348107142857</v>
      </c>
      <c r="DZ534">
        <v>2.23517464285714</v>
      </c>
      <c r="EA534">
        <v>19.5603428571429</v>
      </c>
      <c r="EB534">
        <v>19.2166821428571</v>
      </c>
      <c r="EC534">
        <v>2000.04428571429</v>
      </c>
      <c r="ED534">
        <v>0.979998178571429</v>
      </c>
      <c r="EE534">
        <v>0.0200020035714286</v>
      </c>
      <c r="EF534">
        <v>0</v>
      </c>
      <c r="EG534">
        <v>143.582357142857</v>
      </c>
      <c r="EH534">
        <v>5.00063</v>
      </c>
      <c r="EI534">
        <v>2994.79321428571</v>
      </c>
      <c r="EJ534">
        <v>17257.2714285714</v>
      </c>
      <c r="EK534">
        <v>38.625</v>
      </c>
      <c r="EL534">
        <v>38.75</v>
      </c>
      <c r="EM534">
        <v>38.187</v>
      </c>
      <c r="EN534">
        <v>38.0755</v>
      </c>
      <c r="EO534">
        <v>39.625</v>
      </c>
      <c r="EP534">
        <v>1955.14214285714</v>
      </c>
      <c r="EQ534">
        <v>39.9021428571429</v>
      </c>
      <c r="ER534">
        <v>0</v>
      </c>
      <c r="ES534">
        <v>1659030681.7</v>
      </c>
      <c r="ET534">
        <v>0</v>
      </c>
      <c r="EU534">
        <v>143.579615384615</v>
      </c>
      <c r="EV534">
        <v>2.94235897067437</v>
      </c>
      <c r="EW534">
        <v>57.3521367837506</v>
      </c>
      <c r="EX534">
        <v>2995.13115384615</v>
      </c>
      <c r="EY534">
        <v>15</v>
      </c>
      <c r="EZ534">
        <v>0</v>
      </c>
      <c r="FA534" t="s">
        <v>420</v>
      </c>
      <c r="FB534">
        <v>1657551626.5</v>
      </c>
      <c r="FC534">
        <v>1657551629</v>
      </c>
      <c r="FD534">
        <v>0</v>
      </c>
      <c r="FE534">
        <v>0.403</v>
      </c>
      <c r="FF534">
        <v>0.009</v>
      </c>
      <c r="FG534">
        <v>9.41</v>
      </c>
      <c r="FH534">
        <v>0.087</v>
      </c>
      <c r="FI534">
        <v>417</v>
      </c>
      <c r="FJ534">
        <v>17</v>
      </c>
      <c r="FK534">
        <v>1.61</v>
      </c>
      <c r="FL534">
        <v>0.59</v>
      </c>
      <c r="FM534">
        <v>-24.44861</v>
      </c>
      <c r="FN534">
        <v>0.0150191369606116</v>
      </c>
      <c r="FO534">
        <v>0.665688511542748</v>
      </c>
      <c r="FP534">
        <v>1</v>
      </c>
      <c r="FQ534">
        <v>143.416911764706</v>
      </c>
      <c r="FR534">
        <v>2.69410236543989</v>
      </c>
      <c r="FS534">
        <v>0.31303226366764</v>
      </c>
      <c r="FT534">
        <v>0</v>
      </c>
      <c r="FU534">
        <v>0.531579275</v>
      </c>
      <c r="FV534">
        <v>0.0620301500938079</v>
      </c>
      <c r="FW534">
        <v>0.00658328028792448</v>
      </c>
      <c r="FX534">
        <v>1</v>
      </c>
      <c r="FY534">
        <v>2</v>
      </c>
      <c r="FZ534">
        <v>3</v>
      </c>
      <c r="GA534" t="s">
        <v>474</v>
      </c>
      <c r="GB534">
        <v>2.97404</v>
      </c>
      <c r="GC534">
        <v>2.69965</v>
      </c>
      <c r="GD534">
        <v>0.115406</v>
      </c>
      <c r="GE534">
        <v>0.120026</v>
      </c>
      <c r="GF534">
        <v>0.106771</v>
      </c>
      <c r="GG534">
        <v>0.106319</v>
      </c>
      <c r="GH534">
        <v>34428.2</v>
      </c>
      <c r="GI534">
        <v>37445.7</v>
      </c>
      <c r="GJ534">
        <v>35270.1</v>
      </c>
      <c r="GK534">
        <v>38592.7</v>
      </c>
      <c r="GL534">
        <v>44668.3</v>
      </c>
      <c r="GM534">
        <v>49812.5</v>
      </c>
      <c r="GN534">
        <v>55137.8</v>
      </c>
      <c r="GO534">
        <v>61902.5</v>
      </c>
      <c r="GP534">
        <v>1.9814</v>
      </c>
      <c r="GQ534">
        <v>1.8546</v>
      </c>
      <c r="GR534">
        <v>0.12666</v>
      </c>
      <c r="GS534">
        <v>0</v>
      </c>
      <c r="GT534">
        <v>25.8817</v>
      </c>
      <c r="GU534">
        <v>999.9</v>
      </c>
      <c r="GV534">
        <v>58.656</v>
      </c>
      <c r="GW534">
        <v>29.215</v>
      </c>
      <c r="GX534">
        <v>26.4358</v>
      </c>
      <c r="GY534">
        <v>55.7155</v>
      </c>
      <c r="GZ534">
        <v>42.7163</v>
      </c>
      <c r="HA534">
        <v>1</v>
      </c>
      <c r="HB534">
        <v>-0.0221545</v>
      </c>
      <c r="HC534">
        <v>0.268192</v>
      </c>
      <c r="HD534">
        <v>20.1141</v>
      </c>
      <c r="HE534">
        <v>5.19932</v>
      </c>
      <c r="HF534">
        <v>12.004</v>
      </c>
      <c r="HG534">
        <v>4.9756</v>
      </c>
      <c r="HH534">
        <v>3.2938</v>
      </c>
      <c r="HI534">
        <v>9999</v>
      </c>
      <c r="HJ534">
        <v>9999</v>
      </c>
      <c r="HK534">
        <v>9999</v>
      </c>
      <c r="HL534">
        <v>629.6</v>
      </c>
      <c r="HM534">
        <v>1.86316</v>
      </c>
      <c r="HN534">
        <v>1.86798</v>
      </c>
      <c r="HO534">
        <v>1.86783</v>
      </c>
      <c r="HP534">
        <v>1.86905</v>
      </c>
      <c r="HQ534">
        <v>1.86981</v>
      </c>
      <c r="HR534">
        <v>1.86584</v>
      </c>
      <c r="HS534">
        <v>1.86691</v>
      </c>
      <c r="HT534">
        <v>1.86829</v>
      </c>
      <c r="HU534">
        <v>5</v>
      </c>
      <c r="HV534">
        <v>0</v>
      </c>
      <c r="HW534">
        <v>0</v>
      </c>
      <c r="HX534">
        <v>0</v>
      </c>
      <c r="HY534" t="s">
        <v>422</v>
      </c>
      <c r="HZ534" t="s">
        <v>423</v>
      </c>
      <c r="IA534" t="s">
        <v>424</v>
      </c>
      <c r="IB534" t="s">
        <v>424</v>
      </c>
      <c r="IC534" t="s">
        <v>424</v>
      </c>
      <c r="ID534" t="s">
        <v>424</v>
      </c>
      <c r="IE534">
        <v>0</v>
      </c>
      <c r="IF534">
        <v>100</v>
      </c>
      <c r="IG534">
        <v>100</v>
      </c>
      <c r="IH534">
        <v>7.516</v>
      </c>
      <c r="II534">
        <v>0.5278</v>
      </c>
      <c r="IJ534">
        <v>4.02706509432224</v>
      </c>
      <c r="IK534">
        <v>0.00601174518973114</v>
      </c>
      <c r="IL534">
        <v>2.77886958061485e-07</v>
      </c>
      <c r="IM534">
        <v>-3.54636231360687e-10</v>
      </c>
      <c r="IN534">
        <v>-0.0404303883988718</v>
      </c>
      <c r="IO534">
        <v>-0.0177815531441476</v>
      </c>
      <c r="IP534">
        <v>0.00205572605671414</v>
      </c>
      <c r="IQ534">
        <v>-1.65519735432211e-05</v>
      </c>
      <c r="IR534">
        <v>-4</v>
      </c>
      <c r="IS534">
        <v>1848</v>
      </c>
      <c r="IT534">
        <v>1</v>
      </c>
      <c r="IU534">
        <v>25</v>
      </c>
      <c r="IV534">
        <v>24650.9</v>
      </c>
      <c r="IW534">
        <v>24650.9</v>
      </c>
      <c r="IX534">
        <v>1.40503</v>
      </c>
      <c r="IY534">
        <v>2.61108</v>
      </c>
      <c r="IZ534">
        <v>1.54785</v>
      </c>
      <c r="JA534">
        <v>2.30591</v>
      </c>
      <c r="JB534">
        <v>1.34644</v>
      </c>
      <c r="JC534">
        <v>2.43408</v>
      </c>
      <c r="JD534">
        <v>33.6479</v>
      </c>
      <c r="JE534">
        <v>24.2188</v>
      </c>
      <c r="JF534">
        <v>18</v>
      </c>
      <c r="JG534">
        <v>499.828</v>
      </c>
      <c r="JH534">
        <v>417.216</v>
      </c>
      <c r="JI534">
        <v>25.0004</v>
      </c>
      <c r="JJ534">
        <v>26.8997</v>
      </c>
      <c r="JK534">
        <v>30.0004</v>
      </c>
      <c r="JL534">
        <v>26.8327</v>
      </c>
      <c r="JM534">
        <v>26.7744</v>
      </c>
      <c r="JN534">
        <v>28.1963</v>
      </c>
      <c r="JO534">
        <v>14.0971</v>
      </c>
      <c r="JP534">
        <v>100</v>
      </c>
      <c r="JQ534">
        <v>25</v>
      </c>
      <c r="JR534">
        <v>621.721</v>
      </c>
      <c r="JS534">
        <v>24.7577</v>
      </c>
      <c r="JT534">
        <v>102.279</v>
      </c>
      <c r="JU534">
        <v>103.037</v>
      </c>
    </row>
    <row r="535" spans="1:281">
      <c r="A535">
        <v>519</v>
      </c>
      <c r="B535">
        <v>1659030687.6</v>
      </c>
      <c r="C535">
        <v>7004.5</v>
      </c>
      <c r="D535" t="s">
        <v>1467</v>
      </c>
      <c r="E535" t="s">
        <v>1468</v>
      </c>
      <c r="F535">
        <v>5</v>
      </c>
      <c r="G535" t="s">
        <v>1394</v>
      </c>
      <c r="H535" t="s">
        <v>417</v>
      </c>
      <c r="I535">
        <v>1659030680.1</v>
      </c>
      <c r="J535">
        <f>(K535)/1000</f>
        <v>0</v>
      </c>
      <c r="K535">
        <f>IF(CZ535, AN535, AH535)</f>
        <v>0</v>
      </c>
      <c r="L535">
        <f>IF(CZ535, AI535, AG535)</f>
        <v>0</v>
      </c>
      <c r="M535">
        <f>DB535 - IF(AU535&gt;1, L535*CV535*100.0/(AW535*DP535), 0)</f>
        <v>0</v>
      </c>
      <c r="N535">
        <f>((T535-J535/2)*M535-L535)/(T535+J535/2)</f>
        <v>0</v>
      </c>
      <c r="O535">
        <f>N535*(DI535+DJ535)/1000.0</f>
        <v>0</v>
      </c>
      <c r="P535">
        <f>(DB535 - IF(AU535&gt;1, L535*CV535*100.0/(AW535*DP535), 0))*(DI535+DJ535)/1000.0</f>
        <v>0</v>
      </c>
      <c r="Q535">
        <f>2.0/((1/S535-1/R535)+SIGN(S535)*SQRT((1/S535-1/R535)*(1/S535-1/R535) + 4*CW535/((CW535+1)*(CW535+1))*(2*1/S535*1/R535-1/R535*1/R535)))</f>
        <v>0</v>
      </c>
      <c r="R535">
        <f>IF(LEFT(CX535,1)&lt;&gt;"0",IF(LEFT(CX535,1)="1",3.0,CY535),$D$5+$E$5*(DP535*DI535/($K$5*1000))+$F$5*(DP535*DI535/($K$5*1000))*MAX(MIN(CV535,$J$5),$I$5)*MAX(MIN(CV535,$J$5),$I$5)+$G$5*MAX(MIN(CV535,$J$5),$I$5)*(DP535*DI535/($K$5*1000))+$H$5*(DP535*DI535/($K$5*1000))*(DP535*DI535/($K$5*1000)))</f>
        <v>0</v>
      </c>
      <c r="S535">
        <f>J535*(1000-(1000*0.61365*exp(17.502*W535/(240.97+W535))/(DI535+DJ535)+DD535)/2)/(1000*0.61365*exp(17.502*W535/(240.97+W535))/(DI535+DJ535)-DD535)</f>
        <v>0</v>
      </c>
      <c r="T535">
        <f>1/((CW535+1)/(Q535/1.6)+1/(R535/1.37)) + CW535/((CW535+1)/(Q535/1.6) + CW535/(R535/1.37))</f>
        <v>0</v>
      </c>
      <c r="U535">
        <f>(CR535*CU535)</f>
        <v>0</v>
      </c>
      <c r="V535">
        <f>(DK535+(U535+2*0.95*5.67E-8*(((DK535+$B$7)+273)^4-(DK535+273)^4)-44100*J535)/(1.84*29.3*R535+8*0.95*5.67E-8*(DK535+273)^3))</f>
        <v>0</v>
      </c>
      <c r="W535">
        <f>($C$7*DL535+$D$7*DM535+$E$7*V535)</f>
        <v>0</v>
      </c>
      <c r="X535">
        <f>0.61365*exp(17.502*W535/(240.97+W535))</f>
        <v>0</v>
      </c>
      <c r="Y535">
        <f>(Z535/AA535*100)</f>
        <v>0</v>
      </c>
      <c r="Z535">
        <f>DD535*(DI535+DJ535)/1000</f>
        <v>0</v>
      </c>
      <c r="AA535">
        <f>0.61365*exp(17.502*DK535/(240.97+DK535))</f>
        <v>0</v>
      </c>
      <c r="AB535">
        <f>(X535-DD535*(DI535+DJ535)/1000)</f>
        <v>0</v>
      </c>
      <c r="AC535">
        <f>(-J535*44100)</f>
        <v>0</v>
      </c>
      <c r="AD535">
        <f>2*29.3*R535*0.92*(DK535-W535)</f>
        <v>0</v>
      </c>
      <c r="AE535">
        <f>2*0.95*5.67E-8*(((DK535+$B$7)+273)^4-(W535+273)^4)</f>
        <v>0</v>
      </c>
      <c r="AF535">
        <f>U535+AE535+AC535+AD535</f>
        <v>0</v>
      </c>
      <c r="AG535">
        <f>DH535*AU535*(DC535-DB535*(1000-AU535*DE535)/(1000-AU535*DD535))/(100*CV535)</f>
        <v>0</v>
      </c>
      <c r="AH535">
        <f>1000*DH535*AU535*(DD535-DE535)/(100*CV535*(1000-AU535*DD535))</f>
        <v>0</v>
      </c>
      <c r="AI535">
        <f>(AJ535 - AK535 - DI535*1E3/(8.314*(DK535+273.15)) * AM535/DH535 * AL535) * DH535/(100*CV535) * (1000 - DE535)/1000</f>
        <v>0</v>
      </c>
      <c r="AJ535">
        <v>630.987332574903</v>
      </c>
      <c r="AK535">
        <v>614.314212121212</v>
      </c>
      <c r="AL535">
        <v>3.32284351795045</v>
      </c>
      <c r="AM535">
        <v>66.0504921813524</v>
      </c>
      <c r="AN535">
        <f>(AP535 - AO535 + DI535*1E3/(8.314*(DK535+273.15)) * AR535/DH535 * AQ535) * DH535/(100*CV535) * 1000/(1000 - AP535)</f>
        <v>0</v>
      </c>
      <c r="AO535">
        <v>24.7371098338528</v>
      </c>
      <c r="AP535">
        <v>25.2776951048951</v>
      </c>
      <c r="AQ535">
        <v>1.85356477395348e-05</v>
      </c>
      <c r="AR535">
        <v>92.47</v>
      </c>
      <c r="AS535">
        <v>0</v>
      </c>
      <c r="AT535">
        <v>0</v>
      </c>
      <c r="AU535">
        <f>IF(AS535*$H$13&gt;=AW535,1.0,(AW535/(AW535-AS535*$H$13)))</f>
        <v>0</v>
      </c>
      <c r="AV535">
        <f>(AU535-1)*100</f>
        <v>0</v>
      </c>
      <c r="AW535">
        <f>MAX(0,($B$13+$C$13*DP535)/(1+$D$13*DP535)*DI535/(DK535+273)*$E$13)</f>
        <v>0</v>
      </c>
      <c r="AX535" t="s">
        <v>418</v>
      </c>
      <c r="AY535" t="s">
        <v>418</v>
      </c>
      <c r="AZ535">
        <v>0</v>
      </c>
      <c r="BA535">
        <v>0</v>
      </c>
      <c r="BB535">
        <f>1-AZ535/BA535</f>
        <v>0</v>
      </c>
      <c r="BC535">
        <v>0</v>
      </c>
      <c r="BD535" t="s">
        <v>418</v>
      </c>
      <c r="BE535" t="s">
        <v>418</v>
      </c>
      <c r="BF535">
        <v>0</v>
      </c>
      <c r="BG535">
        <v>0</v>
      </c>
      <c r="BH535">
        <f>1-BF535/BG535</f>
        <v>0</v>
      </c>
      <c r="BI535">
        <v>0.5</v>
      </c>
      <c r="BJ535">
        <f>CS535</f>
        <v>0</v>
      </c>
      <c r="BK535">
        <f>L535</f>
        <v>0</v>
      </c>
      <c r="BL535">
        <f>BH535*BI535*BJ535</f>
        <v>0</v>
      </c>
      <c r="BM535">
        <f>(BK535-BC535)/BJ535</f>
        <v>0</v>
      </c>
      <c r="BN535">
        <f>(BA535-BG535)/BG535</f>
        <v>0</v>
      </c>
      <c r="BO535">
        <f>AZ535/(BB535+AZ535/BG535)</f>
        <v>0</v>
      </c>
      <c r="BP535" t="s">
        <v>418</v>
      </c>
      <c r="BQ535">
        <v>0</v>
      </c>
      <c r="BR535">
        <f>IF(BQ535&lt;&gt;0, BQ535, BO535)</f>
        <v>0</v>
      </c>
      <c r="BS535">
        <f>1-BR535/BG535</f>
        <v>0</v>
      </c>
      <c r="BT535">
        <f>(BG535-BF535)/(BG535-BR535)</f>
        <v>0</v>
      </c>
      <c r="BU535">
        <f>(BA535-BG535)/(BA535-BR535)</f>
        <v>0</v>
      </c>
      <c r="BV535">
        <f>(BG535-BF535)/(BG535-AZ535)</f>
        <v>0</v>
      </c>
      <c r="BW535">
        <f>(BA535-BG535)/(BA535-AZ535)</f>
        <v>0</v>
      </c>
      <c r="BX535">
        <f>(BT535*BR535/BF535)</f>
        <v>0</v>
      </c>
      <c r="BY535">
        <f>(1-BX535)</f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f>$B$11*DQ535+$C$11*DR535+$F$11*EC535*(1-EF535)</f>
        <v>0</v>
      </c>
      <c r="CS535">
        <f>CR535*CT535</f>
        <v>0</v>
      </c>
      <c r="CT535">
        <f>($B$11*$D$9+$C$11*$D$9+$F$11*((EP535+EH535)/MAX(EP535+EH535+EQ535, 0.1)*$I$9+EQ535/MAX(EP535+EH535+EQ535, 0.1)*$J$9))/($B$11+$C$11+$F$11)</f>
        <v>0</v>
      </c>
      <c r="CU535">
        <f>($B$11*$K$9+$C$11*$K$9+$F$11*((EP535+EH535)/MAX(EP535+EH535+EQ535, 0.1)*$P$9+EQ535/MAX(EP535+EH535+EQ535, 0.1)*$Q$9))/($B$11+$C$11+$F$11)</f>
        <v>0</v>
      </c>
      <c r="CV535">
        <v>6</v>
      </c>
      <c r="CW535">
        <v>0.5</v>
      </c>
      <c r="CX535" t="s">
        <v>419</v>
      </c>
      <c r="CY535">
        <v>2</v>
      </c>
      <c r="CZ535" t="b">
        <v>1</v>
      </c>
      <c r="DA535">
        <v>1659030680.1</v>
      </c>
      <c r="DB535">
        <v>575.635740740741</v>
      </c>
      <c r="DC535">
        <v>599.884518518519</v>
      </c>
      <c r="DD535">
        <v>25.2761037037037</v>
      </c>
      <c r="DE535">
        <v>24.7363740740741</v>
      </c>
      <c r="DF535">
        <v>568.168333333333</v>
      </c>
      <c r="DG535">
        <v>24.7484074074074</v>
      </c>
      <c r="DH535">
        <v>500.086481481481</v>
      </c>
      <c r="DI535">
        <v>90.3580851851852</v>
      </c>
      <c r="DJ535">
        <v>0.0461746777777778</v>
      </c>
      <c r="DK535">
        <v>27.5354333333333</v>
      </c>
      <c r="DL535">
        <v>27.9316</v>
      </c>
      <c r="DM535">
        <v>999.9</v>
      </c>
      <c r="DN535">
        <v>0</v>
      </c>
      <c r="DO535">
        <v>0</v>
      </c>
      <c r="DP535">
        <v>10027.2222222222</v>
      </c>
      <c r="DQ535">
        <v>0</v>
      </c>
      <c r="DR535">
        <v>16.8037777777778</v>
      </c>
      <c r="DS535">
        <v>-24.2488111111111</v>
      </c>
      <c r="DT535">
        <v>590.562851851852</v>
      </c>
      <c r="DU535">
        <v>615.099814814815</v>
      </c>
      <c r="DV535">
        <v>0.539735592592593</v>
      </c>
      <c r="DW535">
        <v>599.884518518519</v>
      </c>
      <c r="DX535">
        <v>24.7363740740741</v>
      </c>
      <c r="DY535">
        <v>2.28390037037037</v>
      </c>
      <c r="DZ535">
        <v>2.23513111111111</v>
      </c>
      <c r="EA535">
        <v>19.5633</v>
      </c>
      <c r="EB535">
        <v>19.2163703703704</v>
      </c>
      <c r="EC535">
        <v>2000.00444444444</v>
      </c>
      <c r="ED535">
        <v>0.979998</v>
      </c>
      <c r="EE535">
        <v>0.0200022</v>
      </c>
      <c r="EF535">
        <v>0</v>
      </c>
      <c r="EG535">
        <v>143.867518518519</v>
      </c>
      <c r="EH535">
        <v>5.00063</v>
      </c>
      <c r="EI535">
        <v>2999.79074074074</v>
      </c>
      <c r="EJ535">
        <v>17256.9296296296</v>
      </c>
      <c r="EK535">
        <v>38.625</v>
      </c>
      <c r="EL535">
        <v>38.75</v>
      </c>
      <c r="EM535">
        <v>38.187</v>
      </c>
      <c r="EN535">
        <v>38.09</v>
      </c>
      <c r="EO535">
        <v>39.625</v>
      </c>
      <c r="EP535">
        <v>1955.10296296296</v>
      </c>
      <c r="EQ535">
        <v>39.9014814814815</v>
      </c>
      <c r="ER535">
        <v>0</v>
      </c>
      <c r="ES535">
        <v>1659030686.5</v>
      </c>
      <c r="ET535">
        <v>0</v>
      </c>
      <c r="EU535">
        <v>143.838038461538</v>
      </c>
      <c r="EV535">
        <v>3.40618801715758</v>
      </c>
      <c r="EW535">
        <v>58.9487178659983</v>
      </c>
      <c r="EX535">
        <v>2999.74269230769</v>
      </c>
      <c r="EY535">
        <v>15</v>
      </c>
      <c r="EZ535">
        <v>0</v>
      </c>
      <c r="FA535" t="s">
        <v>420</v>
      </c>
      <c r="FB535">
        <v>1657551626.5</v>
      </c>
      <c r="FC535">
        <v>1657551629</v>
      </c>
      <c r="FD535">
        <v>0</v>
      </c>
      <c r="FE535">
        <v>0.403</v>
      </c>
      <c r="FF535">
        <v>0.009</v>
      </c>
      <c r="FG535">
        <v>9.41</v>
      </c>
      <c r="FH535">
        <v>0.087</v>
      </c>
      <c r="FI535">
        <v>417</v>
      </c>
      <c r="FJ535">
        <v>17</v>
      </c>
      <c r="FK535">
        <v>1.61</v>
      </c>
      <c r="FL535">
        <v>0.59</v>
      </c>
      <c r="FM535">
        <v>-24.376385</v>
      </c>
      <c r="FN535">
        <v>2.61280300187619</v>
      </c>
      <c r="FO535">
        <v>0.616328695806872</v>
      </c>
      <c r="FP535">
        <v>0</v>
      </c>
      <c r="FQ535">
        <v>143.695558823529</v>
      </c>
      <c r="FR535">
        <v>3.21880824209958</v>
      </c>
      <c r="FS535">
        <v>0.350793737885661</v>
      </c>
      <c r="FT535">
        <v>0</v>
      </c>
      <c r="FU535">
        <v>0.536765475</v>
      </c>
      <c r="FV535">
        <v>0.0596005666041264</v>
      </c>
      <c r="FW535">
        <v>0.00631900497700191</v>
      </c>
      <c r="FX535">
        <v>1</v>
      </c>
      <c r="FY535">
        <v>1</v>
      </c>
      <c r="FZ535">
        <v>3</v>
      </c>
      <c r="GA535" t="s">
        <v>421</v>
      </c>
      <c r="GB535">
        <v>2.97295</v>
      </c>
      <c r="GC535">
        <v>2.69927</v>
      </c>
      <c r="GD535">
        <v>0.117717</v>
      </c>
      <c r="GE535">
        <v>0.122128</v>
      </c>
      <c r="GF535">
        <v>0.106782</v>
      </c>
      <c r="GG535">
        <v>0.106319</v>
      </c>
      <c r="GH535">
        <v>34338.4</v>
      </c>
      <c r="GI535">
        <v>37356.4</v>
      </c>
      <c r="GJ535">
        <v>35270.2</v>
      </c>
      <c r="GK535">
        <v>38592.9</v>
      </c>
      <c r="GL535">
        <v>44667.6</v>
      </c>
      <c r="GM535">
        <v>49812.8</v>
      </c>
      <c r="GN535">
        <v>55137.5</v>
      </c>
      <c r="GO535">
        <v>61902.8</v>
      </c>
      <c r="GP535">
        <v>1.9808</v>
      </c>
      <c r="GQ535">
        <v>1.856</v>
      </c>
      <c r="GR535">
        <v>0.127405</v>
      </c>
      <c r="GS535">
        <v>0</v>
      </c>
      <c r="GT535">
        <v>25.8839</v>
      </c>
      <c r="GU535">
        <v>999.9</v>
      </c>
      <c r="GV535">
        <v>58.656</v>
      </c>
      <c r="GW535">
        <v>29.215</v>
      </c>
      <c r="GX535">
        <v>26.4348</v>
      </c>
      <c r="GY535">
        <v>56.0855</v>
      </c>
      <c r="GZ535">
        <v>42.3558</v>
      </c>
      <c r="HA535">
        <v>1</v>
      </c>
      <c r="HB535">
        <v>-0.022439</v>
      </c>
      <c r="HC535">
        <v>0.27037</v>
      </c>
      <c r="HD535">
        <v>20.1134</v>
      </c>
      <c r="HE535">
        <v>5.19812</v>
      </c>
      <c r="HF535">
        <v>12.004</v>
      </c>
      <c r="HG535">
        <v>4.9752</v>
      </c>
      <c r="HH535">
        <v>3.2934</v>
      </c>
      <c r="HI535">
        <v>9999</v>
      </c>
      <c r="HJ535">
        <v>9999</v>
      </c>
      <c r="HK535">
        <v>9999</v>
      </c>
      <c r="HL535">
        <v>629.6</v>
      </c>
      <c r="HM535">
        <v>1.86325</v>
      </c>
      <c r="HN535">
        <v>1.86798</v>
      </c>
      <c r="HO535">
        <v>1.86783</v>
      </c>
      <c r="HP535">
        <v>1.86899</v>
      </c>
      <c r="HQ535">
        <v>1.86981</v>
      </c>
      <c r="HR535">
        <v>1.86584</v>
      </c>
      <c r="HS535">
        <v>1.86691</v>
      </c>
      <c r="HT535">
        <v>1.86829</v>
      </c>
      <c r="HU535">
        <v>5</v>
      </c>
      <c r="HV535">
        <v>0</v>
      </c>
      <c r="HW535">
        <v>0</v>
      </c>
      <c r="HX535">
        <v>0</v>
      </c>
      <c r="HY535" t="s">
        <v>422</v>
      </c>
      <c r="HZ535" t="s">
        <v>423</v>
      </c>
      <c r="IA535" t="s">
        <v>424</v>
      </c>
      <c r="IB535" t="s">
        <v>424</v>
      </c>
      <c r="IC535" t="s">
        <v>424</v>
      </c>
      <c r="ID535" t="s">
        <v>424</v>
      </c>
      <c r="IE535">
        <v>0</v>
      </c>
      <c r="IF535">
        <v>100</v>
      </c>
      <c r="IG535">
        <v>100</v>
      </c>
      <c r="IH535">
        <v>7.614</v>
      </c>
      <c r="II535">
        <v>0.528</v>
      </c>
      <c r="IJ535">
        <v>4.02706509432224</v>
      </c>
      <c r="IK535">
        <v>0.00601174518973114</v>
      </c>
      <c r="IL535">
        <v>2.77886958061485e-07</v>
      </c>
      <c r="IM535">
        <v>-3.54636231360687e-10</v>
      </c>
      <c r="IN535">
        <v>-0.0404303883988718</v>
      </c>
      <c r="IO535">
        <v>-0.0177815531441476</v>
      </c>
      <c r="IP535">
        <v>0.00205572605671414</v>
      </c>
      <c r="IQ535">
        <v>-1.65519735432211e-05</v>
      </c>
      <c r="IR535">
        <v>-4</v>
      </c>
      <c r="IS535">
        <v>1848</v>
      </c>
      <c r="IT535">
        <v>1</v>
      </c>
      <c r="IU535">
        <v>25</v>
      </c>
      <c r="IV535">
        <v>24651</v>
      </c>
      <c r="IW535">
        <v>24651</v>
      </c>
      <c r="IX535">
        <v>1.43433</v>
      </c>
      <c r="IY535">
        <v>2.61719</v>
      </c>
      <c r="IZ535">
        <v>1.54785</v>
      </c>
      <c r="JA535">
        <v>2.30591</v>
      </c>
      <c r="JB535">
        <v>1.34644</v>
      </c>
      <c r="JC535">
        <v>2.4353</v>
      </c>
      <c r="JD535">
        <v>33.6479</v>
      </c>
      <c r="JE535">
        <v>24.2188</v>
      </c>
      <c r="JF535">
        <v>18</v>
      </c>
      <c r="JG535">
        <v>499.454</v>
      </c>
      <c r="JH535">
        <v>418.015</v>
      </c>
      <c r="JI535">
        <v>25.0005</v>
      </c>
      <c r="JJ535">
        <v>26.8997</v>
      </c>
      <c r="JK535">
        <v>30.0001</v>
      </c>
      <c r="JL535">
        <v>26.835</v>
      </c>
      <c r="JM535">
        <v>26.7744</v>
      </c>
      <c r="JN535">
        <v>28.8317</v>
      </c>
      <c r="JO535">
        <v>14.0971</v>
      </c>
      <c r="JP535">
        <v>100</v>
      </c>
      <c r="JQ535">
        <v>25</v>
      </c>
      <c r="JR535">
        <v>641.925</v>
      </c>
      <c r="JS535">
        <v>24.749</v>
      </c>
      <c r="JT535">
        <v>102.279</v>
      </c>
      <c r="JU535">
        <v>103.037</v>
      </c>
    </row>
    <row r="536" spans="1:281">
      <c r="A536">
        <v>520</v>
      </c>
      <c r="B536">
        <v>1659030692.6</v>
      </c>
      <c r="C536">
        <v>7009.5</v>
      </c>
      <c r="D536" t="s">
        <v>1469</v>
      </c>
      <c r="E536" t="s">
        <v>1470</v>
      </c>
      <c r="F536">
        <v>5</v>
      </c>
      <c r="G536" t="s">
        <v>1394</v>
      </c>
      <c r="H536" t="s">
        <v>417</v>
      </c>
      <c r="I536">
        <v>1659030684.81429</v>
      </c>
      <c r="J536">
        <f>(K536)/1000</f>
        <v>0</v>
      </c>
      <c r="K536">
        <f>IF(CZ536, AN536, AH536)</f>
        <v>0</v>
      </c>
      <c r="L536">
        <f>IF(CZ536, AI536, AG536)</f>
        <v>0</v>
      </c>
      <c r="M536">
        <f>DB536 - IF(AU536&gt;1, L536*CV536*100.0/(AW536*DP536), 0)</f>
        <v>0</v>
      </c>
      <c r="N536">
        <f>((T536-J536/2)*M536-L536)/(T536+J536/2)</f>
        <v>0</v>
      </c>
      <c r="O536">
        <f>N536*(DI536+DJ536)/1000.0</f>
        <v>0</v>
      </c>
      <c r="P536">
        <f>(DB536 - IF(AU536&gt;1, L536*CV536*100.0/(AW536*DP536), 0))*(DI536+DJ536)/1000.0</f>
        <v>0</v>
      </c>
      <c r="Q536">
        <f>2.0/((1/S536-1/R536)+SIGN(S536)*SQRT((1/S536-1/R536)*(1/S536-1/R536) + 4*CW536/((CW536+1)*(CW536+1))*(2*1/S536*1/R536-1/R536*1/R536)))</f>
        <v>0</v>
      </c>
      <c r="R536">
        <f>IF(LEFT(CX536,1)&lt;&gt;"0",IF(LEFT(CX536,1)="1",3.0,CY536),$D$5+$E$5*(DP536*DI536/($K$5*1000))+$F$5*(DP536*DI536/($K$5*1000))*MAX(MIN(CV536,$J$5),$I$5)*MAX(MIN(CV536,$J$5),$I$5)+$G$5*MAX(MIN(CV536,$J$5),$I$5)*(DP536*DI536/($K$5*1000))+$H$5*(DP536*DI536/($K$5*1000))*(DP536*DI536/($K$5*1000)))</f>
        <v>0</v>
      </c>
      <c r="S536">
        <f>J536*(1000-(1000*0.61365*exp(17.502*W536/(240.97+W536))/(DI536+DJ536)+DD536)/2)/(1000*0.61365*exp(17.502*W536/(240.97+W536))/(DI536+DJ536)-DD536)</f>
        <v>0</v>
      </c>
      <c r="T536">
        <f>1/((CW536+1)/(Q536/1.6)+1/(R536/1.37)) + CW536/((CW536+1)/(Q536/1.6) + CW536/(R536/1.37))</f>
        <v>0</v>
      </c>
      <c r="U536">
        <f>(CR536*CU536)</f>
        <v>0</v>
      </c>
      <c r="V536">
        <f>(DK536+(U536+2*0.95*5.67E-8*(((DK536+$B$7)+273)^4-(DK536+273)^4)-44100*J536)/(1.84*29.3*R536+8*0.95*5.67E-8*(DK536+273)^3))</f>
        <v>0</v>
      </c>
      <c r="W536">
        <f>($C$7*DL536+$D$7*DM536+$E$7*V536)</f>
        <v>0</v>
      </c>
      <c r="X536">
        <f>0.61365*exp(17.502*W536/(240.97+W536))</f>
        <v>0</v>
      </c>
      <c r="Y536">
        <f>(Z536/AA536*100)</f>
        <v>0</v>
      </c>
      <c r="Z536">
        <f>DD536*(DI536+DJ536)/1000</f>
        <v>0</v>
      </c>
      <c r="AA536">
        <f>0.61365*exp(17.502*DK536/(240.97+DK536))</f>
        <v>0</v>
      </c>
      <c r="AB536">
        <f>(X536-DD536*(DI536+DJ536)/1000)</f>
        <v>0</v>
      </c>
      <c r="AC536">
        <f>(-J536*44100)</f>
        <v>0</v>
      </c>
      <c r="AD536">
        <f>2*29.3*R536*0.92*(DK536-W536)</f>
        <v>0</v>
      </c>
      <c r="AE536">
        <f>2*0.95*5.67E-8*(((DK536+$B$7)+273)^4-(W536+273)^4)</f>
        <v>0</v>
      </c>
      <c r="AF536">
        <f>U536+AE536+AC536+AD536</f>
        <v>0</v>
      </c>
      <c r="AG536">
        <f>DH536*AU536*(DC536-DB536*(1000-AU536*DE536)/(1000-AU536*DD536))/(100*CV536)</f>
        <v>0</v>
      </c>
      <c r="AH536">
        <f>1000*DH536*AU536*(DD536-DE536)/(100*CV536*(1000-AU536*DD536))</f>
        <v>0</v>
      </c>
      <c r="AI536">
        <f>(AJ536 - AK536 - DI536*1E3/(8.314*(DK536+273.15)) * AM536/DH536 * AL536) * DH536/(100*CV536) * (1000 - DE536)/1000</f>
        <v>0</v>
      </c>
      <c r="AJ536">
        <v>648.094408715872</v>
      </c>
      <c r="AK536">
        <v>631.142121212121</v>
      </c>
      <c r="AL536">
        <v>3.38824420974148</v>
      </c>
      <c r="AM536">
        <v>66.0504921813524</v>
      </c>
      <c r="AN536">
        <f>(AP536 - AO536 + DI536*1E3/(8.314*(DK536+273.15)) * AR536/DH536 * AQ536) * DH536/(100*CV536) * 1000/(1000 - AP536)</f>
        <v>0</v>
      </c>
      <c r="AO536">
        <v>24.7352671725108</v>
      </c>
      <c r="AP536">
        <v>25.2816748251748</v>
      </c>
      <c r="AQ536">
        <v>2.18876664746085e-06</v>
      </c>
      <c r="AR536">
        <v>92.47</v>
      </c>
      <c r="AS536">
        <v>0</v>
      </c>
      <c r="AT536">
        <v>0</v>
      </c>
      <c r="AU536">
        <f>IF(AS536*$H$13&gt;=AW536,1.0,(AW536/(AW536-AS536*$H$13)))</f>
        <v>0</v>
      </c>
      <c r="AV536">
        <f>(AU536-1)*100</f>
        <v>0</v>
      </c>
      <c r="AW536">
        <f>MAX(0,($B$13+$C$13*DP536)/(1+$D$13*DP536)*DI536/(DK536+273)*$E$13)</f>
        <v>0</v>
      </c>
      <c r="AX536" t="s">
        <v>418</v>
      </c>
      <c r="AY536" t="s">
        <v>418</v>
      </c>
      <c r="AZ536">
        <v>0</v>
      </c>
      <c r="BA536">
        <v>0</v>
      </c>
      <c r="BB536">
        <f>1-AZ536/BA536</f>
        <v>0</v>
      </c>
      <c r="BC536">
        <v>0</v>
      </c>
      <c r="BD536" t="s">
        <v>418</v>
      </c>
      <c r="BE536" t="s">
        <v>418</v>
      </c>
      <c r="BF536">
        <v>0</v>
      </c>
      <c r="BG536">
        <v>0</v>
      </c>
      <c r="BH536">
        <f>1-BF536/BG536</f>
        <v>0</v>
      </c>
      <c r="BI536">
        <v>0.5</v>
      </c>
      <c r="BJ536">
        <f>CS536</f>
        <v>0</v>
      </c>
      <c r="BK536">
        <f>L536</f>
        <v>0</v>
      </c>
      <c r="BL536">
        <f>BH536*BI536*BJ536</f>
        <v>0</v>
      </c>
      <c r="BM536">
        <f>(BK536-BC536)/BJ536</f>
        <v>0</v>
      </c>
      <c r="BN536">
        <f>(BA536-BG536)/BG536</f>
        <v>0</v>
      </c>
      <c r="BO536">
        <f>AZ536/(BB536+AZ536/BG536)</f>
        <v>0</v>
      </c>
      <c r="BP536" t="s">
        <v>418</v>
      </c>
      <c r="BQ536">
        <v>0</v>
      </c>
      <c r="BR536">
        <f>IF(BQ536&lt;&gt;0, BQ536, BO536)</f>
        <v>0</v>
      </c>
      <c r="BS536">
        <f>1-BR536/BG536</f>
        <v>0</v>
      </c>
      <c r="BT536">
        <f>(BG536-BF536)/(BG536-BR536)</f>
        <v>0</v>
      </c>
      <c r="BU536">
        <f>(BA536-BG536)/(BA536-BR536)</f>
        <v>0</v>
      </c>
      <c r="BV536">
        <f>(BG536-BF536)/(BG536-AZ536)</f>
        <v>0</v>
      </c>
      <c r="BW536">
        <f>(BA536-BG536)/(BA536-AZ536)</f>
        <v>0</v>
      </c>
      <c r="BX536">
        <f>(BT536*BR536/BF536)</f>
        <v>0</v>
      </c>
      <c r="BY536">
        <f>(1-BX536)</f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f>$B$11*DQ536+$C$11*DR536+$F$11*EC536*(1-EF536)</f>
        <v>0</v>
      </c>
      <c r="CS536">
        <f>CR536*CT536</f>
        <v>0</v>
      </c>
      <c r="CT536">
        <f>($B$11*$D$9+$C$11*$D$9+$F$11*((EP536+EH536)/MAX(EP536+EH536+EQ536, 0.1)*$I$9+EQ536/MAX(EP536+EH536+EQ536, 0.1)*$J$9))/($B$11+$C$11+$F$11)</f>
        <v>0</v>
      </c>
      <c r="CU536">
        <f>($B$11*$K$9+$C$11*$K$9+$F$11*((EP536+EH536)/MAX(EP536+EH536+EQ536, 0.1)*$P$9+EQ536/MAX(EP536+EH536+EQ536, 0.1)*$Q$9))/($B$11+$C$11+$F$11)</f>
        <v>0</v>
      </c>
      <c r="CV536">
        <v>6</v>
      </c>
      <c r="CW536">
        <v>0.5</v>
      </c>
      <c r="CX536" t="s">
        <v>419</v>
      </c>
      <c r="CY536">
        <v>2</v>
      </c>
      <c r="CZ536" t="b">
        <v>1</v>
      </c>
      <c r="DA536">
        <v>1659030684.81429</v>
      </c>
      <c r="DB536">
        <v>591.194321428571</v>
      </c>
      <c r="DC536">
        <v>615.468678571429</v>
      </c>
      <c r="DD536">
        <v>25.2792321428571</v>
      </c>
      <c r="DE536">
        <v>24.7354392857143</v>
      </c>
      <c r="DF536">
        <v>583.634535714286</v>
      </c>
      <c r="DG536">
        <v>24.7513785714286</v>
      </c>
      <c r="DH536">
        <v>500.064428571429</v>
      </c>
      <c r="DI536">
        <v>90.3581821428571</v>
      </c>
      <c r="DJ536">
        <v>0.0459853071428571</v>
      </c>
      <c r="DK536">
        <v>27.5380142857143</v>
      </c>
      <c r="DL536">
        <v>27.9559392857143</v>
      </c>
      <c r="DM536">
        <v>999.9</v>
      </c>
      <c r="DN536">
        <v>0</v>
      </c>
      <c r="DO536">
        <v>0</v>
      </c>
      <c r="DP536">
        <v>10020.8928571429</v>
      </c>
      <c r="DQ536">
        <v>0</v>
      </c>
      <c r="DR536">
        <v>16.7998142857143</v>
      </c>
      <c r="DS536">
        <v>-24.274325</v>
      </c>
      <c r="DT536">
        <v>606.526892857143</v>
      </c>
      <c r="DU536">
        <v>631.078607142857</v>
      </c>
      <c r="DV536">
        <v>0.543801714285714</v>
      </c>
      <c r="DW536">
        <v>615.468678571429</v>
      </c>
      <c r="DX536">
        <v>24.7354392857143</v>
      </c>
      <c r="DY536">
        <v>2.284185</v>
      </c>
      <c r="DZ536">
        <v>2.23504928571429</v>
      </c>
      <c r="EA536">
        <v>19.5653107142857</v>
      </c>
      <c r="EB536">
        <v>19.2157785714286</v>
      </c>
      <c r="EC536">
        <v>2000.00785714286</v>
      </c>
      <c r="ED536">
        <v>0.979998071428572</v>
      </c>
      <c r="EE536">
        <v>0.0200021214285714</v>
      </c>
      <c r="EF536">
        <v>0</v>
      </c>
      <c r="EG536">
        <v>144.126107142857</v>
      </c>
      <c r="EH536">
        <v>5.00063</v>
      </c>
      <c r="EI536">
        <v>3004.44821428571</v>
      </c>
      <c r="EJ536">
        <v>17256.9571428571</v>
      </c>
      <c r="EK536">
        <v>38.625</v>
      </c>
      <c r="EL536">
        <v>38.75</v>
      </c>
      <c r="EM536">
        <v>38.187</v>
      </c>
      <c r="EN536">
        <v>38.09575</v>
      </c>
      <c r="EO536">
        <v>39.625</v>
      </c>
      <c r="EP536">
        <v>1955.10678571429</v>
      </c>
      <c r="EQ536">
        <v>39.9010714285714</v>
      </c>
      <c r="ER536">
        <v>0</v>
      </c>
      <c r="ES536">
        <v>1659030691.3</v>
      </c>
      <c r="ET536">
        <v>0</v>
      </c>
      <c r="EU536">
        <v>144.106076923077</v>
      </c>
      <c r="EV536">
        <v>3.3473504256109</v>
      </c>
      <c r="EW536">
        <v>60.0834188287866</v>
      </c>
      <c r="EX536">
        <v>3004.44846153846</v>
      </c>
      <c r="EY536">
        <v>15</v>
      </c>
      <c r="EZ536">
        <v>0</v>
      </c>
      <c r="FA536" t="s">
        <v>420</v>
      </c>
      <c r="FB536">
        <v>1657551626.5</v>
      </c>
      <c r="FC536">
        <v>1657551629</v>
      </c>
      <c r="FD536">
        <v>0</v>
      </c>
      <c r="FE536">
        <v>0.403</v>
      </c>
      <c r="FF536">
        <v>0.009</v>
      </c>
      <c r="FG536">
        <v>9.41</v>
      </c>
      <c r="FH536">
        <v>0.087</v>
      </c>
      <c r="FI536">
        <v>417</v>
      </c>
      <c r="FJ536">
        <v>17</v>
      </c>
      <c r="FK536">
        <v>1.61</v>
      </c>
      <c r="FL536">
        <v>0.59</v>
      </c>
      <c r="FM536">
        <v>-24.31574</v>
      </c>
      <c r="FN536">
        <v>2.09912420262665</v>
      </c>
      <c r="FO536">
        <v>0.604847481105775</v>
      </c>
      <c r="FP536">
        <v>0</v>
      </c>
      <c r="FQ536">
        <v>143.909882352941</v>
      </c>
      <c r="FR536">
        <v>3.12088617120857</v>
      </c>
      <c r="FS536">
        <v>0.347290331559151</v>
      </c>
      <c r="FT536">
        <v>0</v>
      </c>
      <c r="FU536">
        <v>0.5406182</v>
      </c>
      <c r="FV536">
        <v>0.0520755872420259</v>
      </c>
      <c r="FW536">
        <v>0.00566055267708021</v>
      </c>
      <c r="FX536">
        <v>1</v>
      </c>
      <c r="FY536">
        <v>1</v>
      </c>
      <c r="FZ536">
        <v>3</v>
      </c>
      <c r="GA536" t="s">
        <v>421</v>
      </c>
      <c r="GB536">
        <v>2.973</v>
      </c>
      <c r="GC536">
        <v>2.70033</v>
      </c>
      <c r="GD536">
        <v>0.119998</v>
      </c>
      <c r="GE536">
        <v>0.124531</v>
      </c>
      <c r="GF536">
        <v>0.106776</v>
      </c>
      <c r="GG536">
        <v>0.106306</v>
      </c>
      <c r="GH536">
        <v>34250.2</v>
      </c>
      <c r="GI536">
        <v>37254.4</v>
      </c>
      <c r="GJ536">
        <v>35270.7</v>
      </c>
      <c r="GK536">
        <v>38593.1</v>
      </c>
      <c r="GL536">
        <v>44668.5</v>
      </c>
      <c r="GM536">
        <v>49813.4</v>
      </c>
      <c r="GN536">
        <v>55138.2</v>
      </c>
      <c r="GO536">
        <v>61902.6</v>
      </c>
      <c r="GP536">
        <v>1.981</v>
      </c>
      <c r="GQ536">
        <v>1.8556</v>
      </c>
      <c r="GR536">
        <v>0.127554</v>
      </c>
      <c r="GS536">
        <v>0</v>
      </c>
      <c r="GT536">
        <v>25.886</v>
      </c>
      <c r="GU536">
        <v>999.9</v>
      </c>
      <c r="GV536">
        <v>58.656</v>
      </c>
      <c r="GW536">
        <v>29.215</v>
      </c>
      <c r="GX536">
        <v>26.4351</v>
      </c>
      <c r="GY536">
        <v>56.6955</v>
      </c>
      <c r="GZ536">
        <v>42.7925</v>
      </c>
      <c r="HA536">
        <v>1</v>
      </c>
      <c r="HB536">
        <v>-0.0222764</v>
      </c>
      <c r="HC536">
        <v>0.269935</v>
      </c>
      <c r="HD536">
        <v>20.1137</v>
      </c>
      <c r="HE536">
        <v>5.19812</v>
      </c>
      <c r="HF536">
        <v>12.004</v>
      </c>
      <c r="HG536">
        <v>4.9756</v>
      </c>
      <c r="HH536">
        <v>3.2938</v>
      </c>
      <c r="HI536">
        <v>9999</v>
      </c>
      <c r="HJ536">
        <v>9999</v>
      </c>
      <c r="HK536">
        <v>9999</v>
      </c>
      <c r="HL536">
        <v>629.6</v>
      </c>
      <c r="HM536">
        <v>1.86313</v>
      </c>
      <c r="HN536">
        <v>1.86798</v>
      </c>
      <c r="HO536">
        <v>1.86783</v>
      </c>
      <c r="HP536">
        <v>1.86902</v>
      </c>
      <c r="HQ536">
        <v>1.86981</v>
      </c>
      <c r="HR536">
        <v>1.86584</v>
      </c>
      <c r="HS536">
        <v>1.86691</v>
      </c>
      <c r="HT536">
        <v>1.86829</v>
      </c>
      <c r="HU536">
        <v>5</v>
      </c>
      <c r="HV536">
        <v>0</v>
      </c>
      <c r="HW536">
        <v>0</v>
      </c>
      <c r="HX536">
        <v>0</v>
      </c>
      <c r="HY536" t="s">
        <v>422</v>
      </c>
      <c r="HZ536" t="s">
        <v>423</v>
      </c>
      <c r="IA536" t="s">
        <v>424</v>
      </c>
      <c r="IB536" t="s">
        <v>424</v>
      </c>
      <c r="IC536" t="s">
        <v>424</v>
      </c>
      <c r="ID536" t="s">
        <v>424</v>
      </c>
      <c r="IE536">
        <v>0</v>
      </c>
      <c r="IF536">
        <v>100</v>
      </c>
      <c r="IG536">
        <v>100</v>
      </c>
      <c r="IH536">
        <v>7.712</v>
      </c>
      <c r="II536">
        <v>0.5279</v>
      </c>
      <c r="IJ536">
        <v>4.02706509432224</v>
      </c>
      <c r="IK536">
        <v>0.00601174518973114</v>
      </c>
      <c r="IL536">
        <v>2.77886958061485e-07</v>
      </c>
      <c r="IM536">
        <v>-3.54636231360687e-10</v>
      </c>
      <c r="IN536">
        <v>-0.0404303883988718</v>
      </c>
      <c r="IO536">
        <v>-0.0177815531441476</v>
      </c>
      <c r="IP536">
        <v>0.00205572605671414</v>
      </c>
      <c r="IQ536">
        <v>-1.65519735432211e-05</v>
      </c>
      <c r="IR536">
        <v>-4</v>
      </c>
      <c r="IS536">
        <v>1848</v>
      </c>
      <c r="IT536">
        <v>1</v>
      </c>
      <c r="IU536">
        <v>25</v>
      </c>
      <c r="IV536">
        <v>24651.1</v>
      </c>
      <c r="IW536">
        <v>24651.1</v>
      </c>
      <c r="IX536">
        <v>1.46729</v>
      </c>
      <c r="IY536">
        <v>2.62207</v>
      </c>
      <c r="IZ536">
        <v>1.54785</v>
      </c>
      <c r="JA536">
        <v>2.30591</v>
      </c>
      <c r="JB536">
        <v>1.34644</v>
      </c>
      <c r="JC536">
        <v>2.30713</v>
      </c>
      <c r="JD536">
        <v>33.6479</v>
      </c>
      <c r="JE536">
        <v>24.2101</v>
      </c>
      <c r="JF536">
        <v>18</v>
      </c>
      <c r="JG536">
        <v>499.587</v>
      </c>
      <c r="JH536">
        <v>417.803</v>
      </c>
      <c r="JI536">
        <v>25.0001</v>
      </c>
      <c r="JJ536">
        <v>26.8997</v>
      </c>
      <c r="JK536">
        <v>30.0002</v>
      </c>
      <c r="JL536">
        <v>26.835</v>
      </c>
      <c r="JM536">
        <v>26.7766</v>
      </c>
      <c r="JN536">
        <v>29.4181</v>
      </c>
      <c r="JO536">
        <v>14.0971</v>
      </c>
      <c r="JP536">
        <v>100</v>
      </c>
      <c r="JQ536">
        <v>25</v>
      </c>
      <c r="JR536">
        <v>655.395</v>
      </c>
      <c r="JS536">
        <v>24.7412</v>
      </c>
      <c r="JT536">
        <v>102.28</v>
      </c>
      <c r="JU536">
        <v>103.037</v>
      </c>
    </row>
    <row r="537" spans="1:281">
      <c r="A537">
        <v>521</v>
      </c>
      <c r="B537">
        <v>1659030697.6</v>
      </c>
      <c r="C537">
        <v>7014.5</v>
      </c>
      <c r="D537" t="s">
        <v>1471</v>
      </c>
      <c r="E537" t="s">
        <v>1472</v>
      </c>
      <c r="F537">
        <v>5</v>
      </c>
      <c r="G537" t="s">
        <v>1394</v>
      </c>
      <c r="H537" t="s">
        <v>417</v>
      </c>
      <c r="I537">
        <v>1659030690.1</v>
      </c>
      <c r="J537">
        <f>(K537)/1000</f>
        <v>0</v>
      </c>
      <c r="K537">
        <f>IF(CZ537, AN537, AH537)</f>
        <v>0</v>
      </c>
      <c r="L537">
        <f>IF(CZ537, AI537, AG537)</f>
        <v>0</v>
      </c>
      <c r="M537">
        <f>DB537 - IF(AU537&gt;1, L537*CV537*100.0/(AW537*DP537), 0)</f>
        <v>0</v>
      </c>
      <c r="N537">
        <f>((T537-J537/2)*M537-L537)/(T537+J537/2)</f>
        <v>0</v>
      </c>
      <c r="O537">
        <f>N537*(DI537+DJ537)/1000.0</f>
        <v>0</v>
      </c>
      <c r="P537">
        <f>(DB537 - IF(AU537&gt;1, L537*CV537*100.0/(AW537*DP537), 0))*(DI537+DJ537)/1000.0</f>
        <v>0</v>
      </c>
      <c r="Q537">
        <f>2.0/((1/S537-1/R537)+SIGN(S537)*SQRT((1/S537-1/R537)*(1/S537-1/R537) + 4*CW537/((CW537+1)*(CW537+1))*(2*1/S537*1/R537-1/R537*1/R537)))</f>
        <v>0</v>
      </c>
      <c r="R537">
        <f>IF(LEFT(CX537,1)&lt;&gt;"0",IF(LEFT(CX537,1)="1",3.0,CY537),$D$5+$E$5*(DP537*DI537/($K$5*1000))+$F$5*(DP537*DI537/($K$5*1000))*MAX(MIN(CV537,$J$5),$I$5)*MAX(MIN(CV537,$J$5),$I$5)+$G$5*MAX(MIN(CV537,$J$5),$I$5)*(DP537*DI537/($K$5*1000))+$H$5*(DP537*DI537/($K$5*1000))*(DP537*DI537/($K$5*1000)))</f>
        <v>0</v>
      </c>
      <c r="S537">
        <f>J537*(1000-(1000*0.61365*exp(17.502*W537/(240.97+W537))/(DI537+DJ537)+DD537)/2)/(1000*0.61365*exp(17.502*W537/(240.97+W537))/(DI537+DJ537)-DD537)</f>
        <v>0</v>
      </c>
      <c r="T537">
        <f>1/((CW537+1)/(Q537/1.6)+1/(R537/1.37)) + CW537/((CW537+1)/(Q537/1.6) + CW537/(R537/1.37))</f>
        <v>0</v>
      </c>
      <c r="U537">
        <f>(CR537*CU537)</f>
        <v>0</v>
      </c>
      <c r="V537">
        <f>(DK537+(U537+2*0.95*5.67E-8*(((DK537+$B$7)+273)^4-(DK537+273)^4)-44100*J537)/(1.84*29.3*R537+8*0.95*5.67E-8*(DK537+273)^3))</f>
        <v>0</v>
      </c>
      <c r="W537">
        <f>($C$7*DL537+$D$7*DM537+$E$7*V537)</f>
        <v>0</v>
      </c>
      <c r="X537">
        <f>0.61365*exp(17.502*W537/(240.97+W537))</f>
        <v>0</v>
      </c>
      <c r="Y537">
        <f>(Z537/AA537*100)</f>
        <v>0</v>
      </c>
      <c r="Z537">
        <f>DD537*(DI537+DJ537)/1000</f>
        <v>0</v>
      </c>
      <c r="AA537">
        <f>0.61365*exp(17.502*DK537/(240.97+DK537))</f>
        <v>0</v>
      </c>
      <c r="AB537">
        <f>(X537-DD537*(DI537+DJ537)/1000)</f>
        <v>0</v>
      </c>
      <c r="AC537">
        <f>(-J537*44100)</f>
        <v>0</v>
      </c>
      <c r="AD537">
        <f>2*29.3*R537*0.92*(DK537-W537)</f>
        <v>0</v>
      </c>
      <c r="AE537">
        <f>2*0.95*5.67E-8*(((DK537+$B$7)+273)^4-(W537+273)^4)</f>
        <v>0</v>
      </c>
      <c r="AF537">
        <f>U537+AE537+AC537+AD537</f>
        <v>0</v>
      </c>
      <c r="AG537">
        <f>DH537*AU537*(DC537-DB537*(1000-AU537*DE537)/(1000-AU537*DD537))/(100*CV537)</f>
        <v>0</v>
      </c>
      <c r="AH537">
        <f>1000*DH537*AU537*(DD537-DE537)/(100*CV537*(1000-AU537*DD537))</f>
        <v>0</v>
      </c>
      <c r="AI537">
        <f>(AJ537 - AK537 - DI537*1E3/(8.314*(DK537+273.15)) * AM537/DH537 * AL537) * DH537/(100*CV537) * (1000 - DE537)/1000</f>
        <v>0</v>
      </c>
      <c r="AJ537">
        <v>665.337291102726</v>
      </c>
      <c r="AK537">
        <v>648.276975757576</v>
      </c>
      <c r="AL537">
        <v>3.42921692013808</v>
      </c>
      <c r="AM537">
        <v>66.0504921813524</v>
      </c>
      <c r="AN537">
        <f>(AP537 - AO537 + DI537*1E3/(8.314*(DK537+273.15)) * AR537/DH537 * AQ537) * DH537/(100*CV537) * 1000/(1000 - AP537)</f>
        <v>0</v>
      </c>
      <c r="AO537">
        <v>24.7309250592208</v>
      </c>
      <c r="AP537">
        <v>25.2832202797203</v>
      </c>
      <c r="AQ537">
        <v>-6.99306545065415e-06</v>
      </c>
      <c r="AR537">
        <v>92.47</v>
      </c>
      <c r="AS537">
        <v>0</v>
      </c>
      <c r="AT537">
        <v>0</v>
      </c>
      <c r="AU537">
        <f>IF(AS537*$H$13&gt;=AW537,1.0,(AW537/(AW537-AS537*$H$13)))</f>
        <v>0</v>
      </c>
      <c r="AV537">
        <f>(AU537-1)*100</f>
        <v>0</v>
      </c>
      <c r="AW537">
        <f>MAX(0,($B$13+$C$13*DP537)/(1+$D$13*DP537)*DI537/(DK537+273)*$E$13)</f>
        <v>0</v>
      </c>
      <c r="AX537" t="s">
        <v>418</v>
      </c>
      <c r="AY537" t="s">
        <v>418</v>
      </c>
      <c r="AZ537">
        <v>0</v>
      </c>
      <c r="BA537">
        <v>0</v>
      </c>
      <c r="BB537">
        <f>1-AZ537/BA537</f>
        <v>0</v>
      </c>
      <c r="BC537">
        <v>0</v>
      </c>
      <c r="BD537" t="s">
        <v>418</v>
      </c>
      <c r="BE537" t="s">
        <v>418</v>
      </c>
      <c r="BF537">
        <v>0</v>
      </c>
      <c r="BG537">
        <v>0</v>
      </c>
      <c r="BH537">
        <f>1-BF537/BG537</f>
        <v>0</v>
      </c>
      <c r="BI537">
        <v>0.5</v>
      </c>
      <c r="BJ537">
        <f>CS537</f>
        <v>0</v>
      </c>
      <c r="BK537">
        <f>L537</f>
        <v>0</v>
      </c>
      <c r="BL537">
        <f>BH537*BI537*BJ537</f>
        <v>0</v>
      </c>
      <c r="BM537">
        <f>(BK537-BC537)/BJ537</f>
        <v>0</v>
      </c>
      <c r="BN537">
        <f>(BA537-BG537)/BG537</f>
        <v>0</v>
      </c>
      <c r="BO537">
        <f>AZ537/(BB537+AZ537/BG537)</f>
        <v>0</v>
      </c>
      <c r="BP537" t="s">
        <v>418</v>
      </c>
      <c r="BQ537">
        <v>0</v>
      </c>
      <c r="BR537">
        <f>IF(BQ537&lt;&gt;0, BQ537, BO537)</f>
        <v>0</v>
      </c>
      <c r="BS537">
        <f>1-BR537/BG537</f>
        <v>0</v>
      </c>
      <c r="BT537">
        <f>(BG537-BF537)/(BG537-BR537)</f>
        <v>0</v>
      </c>
      <c r="BU537">
        <f>(BA537-BG537)/(BA537-BR537)</f>
        <v>0</v>
      </c>
      <c r="BV537">
        <f>(BG537-BF537)/(BG537-AZ537)</f>
        <v>0</v>
      </c>
      <c r="BW537">
        <f>(BA537-BG537)/(BA537-AZ537)</f>
        <v>0</v>
      </c>
      <c r="BX537">
        <f>(BT537*BR537/BF537)</f>
        <v>0</v>
      </c>
      <c r="BY537">
        <f>(1-BX537)</f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f>$B$11*DQ537+$C$11*DR537+$F$11*EC537*(1-EF537)</f>
        <v>0</v>
      </c>
      <c r="CS537">
        <f>CR537*CT537</f>
        <v>0</v>
      </c>
      <c r="CT537">
        <f>($B$11*$D$9+$C$11*$D$9+$F$11*((EP537+EH537)/MAX(EP537+EH537+EQ537, 0.1)*$I$9+EQ537/MAX(EP537+EH537+EQ537, 0.1)*$J$9))/($B$11+$C$11+$F$11)</f>
        <v>0</v>
      </c>
      <c r="CU537">
        <f>($B$11*$K$9+$C$11*$K$9+$F$11*((EP537+EH537)/MAX(EP537+EH537+EQ537, 0.1)*$P$9+EQ537/MAX(EP537+EH537+EQ537, 0.1)*$Q$9))/($B$11+$C$11+$F$11)</f>
        <v>0</v>
      </c>
      <c r="CV537">
        <v>6</v>
      </c>
      <c r="CW537">
        <v>0.5</v>
      </c>
      <c r="CX537" t="s">
        <v>419</v>
      </c>
      <c r="CY537">
        <v>2</v>
      </c>
      <c r="CZ537" t="b">
        <v>1</v>
      </c>
      <c r="DA537">
        <v>1659030690.1</v>
      </c>
      <c r="DB537">
        <v>608.700407407407</v>
      </c>
      <c r="DC537">
        <v>632.903703703704</v>
      </c>
      <c r="DD537">
        <v>25.281162962963</v>
      </c>
      <c r="DE537">
        <v>24.7335222222222</v>
      </c>
      <c r="DF537">
        <v>601.036851851852</v>
      </c>
      <c r="DG537">
        <v>24.7532037037037</v>
      </c>
      <c r="DH537">
        <v>500.075407407407</v>
      </c>
      <c r="DI537">
        <v>90.3585333333334</v>
      </c>
      <c r="DJ537">
        <v>0.046239537037037</v>
      </c>
      <c r="DK537">
        <v>27.5395555555556</v>
      </c>
      <c r="DL537">
        <v>27.9703111111111</v>
      </c>
      <c r="DM537">
        <v>999.9</v>
      </c>
      <c r="DN537">
        <v>0</v>
      </c>
      <c r="DO537">
        <v>0</v>
      </c>
      <c r="DP537">
        <v>9989.81481481482</v>
      </c>
      <c r="DQ537">
        <v>0</v>
      </c>
      <c r="DR537">
        <v>16.8078592592593</v>
      </c>
      <c r="DS537">
        <v>-24.2032444444444</v>
      </c>
      <c r="DT537">
        <v>624.488148148148</v>
      </c>
      <c r="DU537">
        <v>648.954555555555</v>
      </c>
      <c r="DV537">
        <v>0.547648185185185</v>
      </c>
      <c r="DW537">
        <v>632.903703703704</v>
      </c>
      <c r="DX537">
        <v>24.7335222222222</v>
      </c>
      <c r="DY537">
        <v>2.28436814814815</v>
      </c>
      <c r="DZ537">
        <v>2.23488481481481</v>
      </c>
      <c r="EA537">
        <v>19.5666037037037</v>
      </c>
      <c r="EB537">
        <v>19.2145962962963</v>
      </c>
      <c r="EC537">
        <v>1999.98518518518</v>
      </c>
      <c r="ED537">
        <v>0.979997888888889</v>
      </c>
      <c r="EE537">
        <v>0.0200023222222222</v>
      </c>
      <c r="EF537">
        <v>0</v>
      </c>
      <c r="EG537">
        <v>144.420148148148</v>
      </c>
      <c r="EH537">
        <v>5.00063</v>
      </c>
      <c r="EI537">
        <v>3009.92037037037</v>
      </c>
      <c r="EJ537">
        <v>17256.762962963</v>
      </c>
      <c r="EK537">
        <v>38.625</v>
      </c>
      <c r="EL537">
        <v>38.75</v>
      </c>
      <c r="EM537">
        <v>38.187</v>
      </c>
      <c r="EN537">
        <v>38.104</v>
      </c>
      <c r="EO537">
        <v>39.625</v>
      </c>
      <c r="EP537">
        <v>1955.08444444444</v>
      </c>
      <c r="EQ537">
        <v>39.9007407407407</v>
      </c>
      <c r="ER537">
        <v>0</v>
      </c>
      <c r="ES537">
        <v>1659030696.7</v>
      </c>
      <c r="ET537">
        <v>0</v>
      </c>
      <c r="EU537">
        <v>144.43872</v>
      </c>
      <c r="EV537">
        <v>3.35330769624456</v>
      </c>
      <c r="EW537">
        <v>66.1907692044253</v>
      </c>
      <c r="EX537">
        <v>3010.4288</v>
      </c>
      <c r="EY537">
        <v>15</v>
      </c>
      <c r="EZ537">
        <v>0</v>
      </c>
      <c r="FA537" t="s">
        <v>420</v>
      </c>
      <c r="FB537">
        <v>1657551626.5</v>
      </c>
      <c r="FC537">
        <v>1657551629</v>
      </c>
      <c r="FD537">
        <v>0</v>
      </c>
      <c r="FE537">
        <v>0.403</v>
      </c>
      <c r="FF537">
        <v>0.009</v>
      </c>
      <c r="FG537">
        <v>9.41</v>
      </c>
      <c r="FH537">
        <v>0.087</v>
      </c>
      <c r="FI537">
        <v>417</v>
      </c>
      <c r="FJ537">
        <v>17</v>
      </c>
      <c r="FK537">
        <v>1.61</v>
      </c>
      <c r="FL537">
        <v>0.59</v>
      </c>
      <c r="FM537">
        <v>-24.3375175</v>
      </c>
      <c r="FN537">
        <v>0.317397748592961</v>
      </c>
      <c r="FO537">
        <v>0.509332853293159</v>
      </c>
      <c r="FP537">
        <v>1</v>
      </c>
      <c r="FQ537">
        <v>144.244764705882</v>
      </c>
      <c r="FR537">
        <v>3.40760886259166</v>
      </c>
      <c r="FS537">
        <v>0.362790091539215</v>
      </c>
      <c r="FT537">
        <v>0</v>
      </c>
      <c r="FU537">
        <v>0.545687925</v>
      </c>
      <c r="FV537">
        <v>0.0448462176360219</v>
      </c>
      <c r="FW537">
        <v>0.00495091510928788</v>
      </c>
      <c r="FX537">
        <v>1</v>
      </c>
      <c r="FY537">
        <v>2</v>
      </c>
      <c r="FZ537">
        <v>3</v>
      </c>
      <c r="GA537" t="s">
        <v>474</v>
      </c>
      <c r="GB537">
        <v>2.97313</v>
      </c>
      <c r="GC537">
        <v>2.69945</v>
      </c>
      <c r="GD537">
        <v>0.122281</v>
      </c>
      <c r="GE537">
        <v>0.126658</v>
      </c>
      <c r="GF537">
        <v>0.10679</v>
      </c>
      <c r="GG537">
        <v>0.106308</v>
      </c>
      <c r="GH537">
        <v>34161.4</v>
      </c>
      <c r="GI537">
        <v>37163.5</v>
      </c>
      <c r="GJ537">
        <v>35270.8</v>
      </c>
      <c r="GK537">
        <v>38592.6</v>
      </c>
      <c r="GL537">
        <v>44668.4</v>
      </c>
      <c r="GM537">
        <v>49813.2</v>
      </c>
      <c r="GN537">
        <v>55138.8</v>
      </c>
      <c r="GO537">
        <v>61902.3</v>
      </c>
      <c r="GP537">
        <v>1.9812</v>
      </c>
      <c r="GQ537">
        <v>1.855</v>
      </c>
      <c r="GR537">
        <v>0.128746</v>
      </c>
      <c r="GS537">
        <v>0</v>
      </c>
      <c r="GT537">
        <v>25.8904</v>
      </c>
      <c r="GU537">
        <v>999.9</v>
      </c>
      <c r="GV537">
        <v>58.68</v>
      </c>
      <c r="GW537">
        <v>29.215</v>
      </c>
      <c r="GX537">
        <v>26.4439</v>
      </c>
      <c r="GY537">
        <v>56.5855</v>
      </c>
      <c r="GZ537">
        <v>42.8446</v>
      </c>
      <c r="HA537">
        <v>1</v>
      </c>
      <c r="HB537">
        <v>-0.0225203</v>
      </c>
      <c r="HC537">
        <v>0.272767</v>
      </c>
      <c r="HD537">
        <v>20.1132</v>
      </c>
      <c r="HE537">
        <v>5.19453</v>
      </c>
      <c r="HF537">
        <v>12.0052</v>
      </c>
      <c r="HG537">
        <v>4.9748</v>
      </c>
      <c r="HH537">
        <v>3.2932</v>
      </c>
      <c r="HI537">
        <v>9999</v>
      </c>
      <c r="HJ537">
        <v>9999</v>
      </c>
      <c r="HK537">
        <v>9999</v>
      </c>
      <c r="HL537">
        <v>629.6</v>
      </c>
      <c r="HM537">
        <v>1.86316</v>
      </c>
      <c r="HN537">
        <v>1.86804</v>
      </c>
      <c r="HO537">
        <v>1.86783</v>
      </c>
      <c r="HP537">
        <v>1.86902</v>
      </c>
      <c r="HQ537">
        <v>1.86981</v>
      </c>
      <c r="HR537">
        <v>1.86584</v>
      </c>
      <c r="HS537">
        <v>1.86691</v>
      </c>
      <c r="HT537">
        <v>1.86829</v>
      </c>
      <c r="HU537">
        <v>5</v>
      </c>
      <c r="HV537">
        <v>0</v>
      </c>
      <c r="HW537">
        <v>0</v>
      </c>
      <c r="HX537">
        <v>0</v>
      </c>
      <c r="HY537" t="s">
        <v>422</v>
      </c>
      <c r="HZ537" t="s">
        <v>423</v>
      </c>
      <c r="IA537" t="s">
        <v>424</v>
      </c>
      <c r="IB537" t="s">
        <v>424</v>
      </c>
      <c r="IC537" t="s">
        <v>424</v>
      </c>
      <c r="ID537" t="s">
        <v>424</v>
      </c>
      <c r="IE537">
        <v>0</v>
      </c>
      <c r="IF537">
        <v>100</v>
      </c>
      <c r="IG537">
        <v>100</v>
      </c>
      <c r="IH537">
        <v>7.811</v>
      </c>
      <c r="II537">
        <v>0.5281</v>
      </c>
      <c r="IJ537">
        <v>4.02706509432224</v>
      </c>
      <c r="IK537">
        <v>0.00601174518973114</v>
      </c>
      <c r="IL537">
        <v>2.77886958061485e-07</v>
      </c>
      <c r="IM537">
        <v>-3.54636231360687e-10</v>
      </c>
      <c r="IN537">
        <v>-0.0404303883988718</v>
      </c>
      <c r="IO537">
        <v>-0.0177815531441476</v>
      </c>
      <c r="IP537">
        <v>0.00205572605671414</v>
      </c>
      <c r="IQ537">
        <v>-1.65519735432211e-05</v>
      </c>
      <c r="IR537">
        <v>-4</v>
      </c>
      <c r="IS537">
        <v>1848</v>
      </c>
      <c r="IT537">
        <v>1</v>
      </c>
      <c r="IU537">
        <v>25</v>
      </c>
      <c r="IV537">
        <v>24651.2</v>
      </c>
      <c r="IW537">
        <v>24651.1</v>
      </c>
      <c r="IX537">
        <v>1.49536</v>
      </c>
      <c r="IY537">
        <v>2.61475</v>
      </c>
      <c r="IZ537">
        <v>1.54785</v>
      </c>
      <c r="JA537">
        <v>2.30591</v>
      </c>
      <c r="JB537">
        <v>1.34644</v>
      </c>
      <c r="JC537">
        <v>2.43896</v>
      </c>
      <c r="JD537">
        <v>33.6479</v>
      </c>
      <c r="JE537">
        <v>24.2276</v>
      </c>
      <c r="JF537">
        <v>18</v>
      </c>
      <c r="JG537">
        <v>499.717</v>
      </c>
      <c r="JH537">
        <v>417.46</v>
      </c>
      <c r="JI537">
        <v>25.0003</v>
      </c>
      <c r="JJ537">
        <v>26.902</v>
      </c>
      <c r="JK537">
        <v>30</v>
      </c>
      <c r="JL537">
        <v>26.835</v>
      </c>
      <c r="JM537">
        <v>26.7766</v>
      </c>
      <c r="JN537">
        <v>30.0523</v>
      </c>
      <c r="JO537">
        <v>14.0971</v>
      </c>
      <c r="JP537">
        <v>100</v>
      </c>
      <c r="JQ537">
        <v>25</v>
      </c>
      <c r="JR537">
        <v>675.483</v>
      </c>
      <c r="JS537">
        <v>24.7306</v>
      </c>
      <c r="JT537">
        <v>102.281</v>
      </c>
      <c r="JU537">
        <v>103.037</v>
      </c>
    </row>
    <row r="538" spans="1:281">
      <c r="A538">
        <v>522</v>
      </c>
      <c r="B538">
        <v>1659030702.6</v>
      </c>
      <c r="C538">
        <v>7019.5</v>
      </c>
      <c r="D538" t="s">
        <v>1473</v>
      </c>
      <c r="E538" t="s">
        <v>1474</v>
      </c>
      <c r="F538">
        <v>5</v>
      </c>
      <c r="G538" t="s">
        <v>1394</v>
      </c>
      <c r="H538" t="s">
        <v>417</v>
      </c>
      <c r="I538">
        <v>1659030694.81429</v>
      </c>
      <c r="J538">
        <f>(K538)/1000</f>
        <v>0</v>
      </c>
      <c r="K538">
        <f>IF(CZ538, AN538, AH538)</f>
        <v>0</v>
      </c>
      <c r="L538">
        <f>IF(CZ538, AI538, AG538)</f>
        <v>0</v>
      </c>
      <c r="M538">
        <f>DB538 - IF(AU538&gt;1, L538*CV538*100.0/(AW538*DP538), 0)</f>
        <v>0</v>
      </c>
      <c r="N538">
        <f>((T538-J538/2)*M538-L538)/(T538+J538/2)</f>
        <v>0</v>
      </c>
      <c r="O538">
        <f>N538*(DI538+DJ538)/1000.0</f>
        <v>0</v>
      </c>
      <c r="P538">
        <f>(DB538 - IF(AU538&gt;1, L538*CV538*100.0/(AW538*DP538), 0))*(DI538+DJ538)/1000.0</f>
        <v>0</v>
      </c>
      <c r="Q538">
        <f>2.0/((1/S538-1/R538)+SIGN(S538)*SQRT((1/S538-1/R538)*(1/S538-1/R538) + 4*CW538/((CW538+1)*(CW538+1))*(2*1/S538*1/R538-1/R538*1/R538)))</f>
        <v>0</v>
      </c>
      <c r="R538">
        <f>IF(LEFT(CX538,1)&lt;&gt;"0",IF(LEFT(CX538,1)="1",3.0,CY538),$D$5+$E$5*(DP538*DI538/($K$5*1000))+$F$5*(DP538*DI538/($K$5*1000))*MAX(MIN(CV538,$J$5),$I$5)*MAX(MIN(CV538,$J$5),$I$5)+$G$5*MAX(MIN(CV538,$J$5),$I$5)*(DP538*DI538/($K$5*1000))+$H$5*(DP538*DI538/($K$5*1000))*(DP538*DI538/($K$5*1000)))</f>
        <v>0</v>
      </c>
      <c r="S538">
        <f>J538*(1000-(1000*0.61365*exp(17.502*W538/(240.97+W538))/(DI538+DJ538)+DD538)/2)/(1000*0.61365*exp(17.502*W538/(240.97+W538))/(DI538+DJ538)-DD538)</f>
        <v>0</v>
      </c>
      <c r="T538">
        <f>1/((CW538+1)/(Q538/1.6)+1/(R538/1.37)) + CW538/((CW538+1)/(Q538/1.6) + CW538/(R538/1.37))</f>
        <v>0</v>
      </c>
      <c r="U538">
        <f>(CR538*CU538)</f>
        <v>0</v>
      </c>
      <c r="V538">
        <f>(DK538+(U538+2*0.95*5.67E-8*(((DK538+$B$7)+273)^4-(DK538+273)^4)-44100*J538)/(1.84*29.3*R538+8*0.95*5.67E-8*(DK538+273)^3))</f>
        <v>0</v>
      </c>
      <c r="W538">
        <f>($C$7*DL538+$D$7*DM538+$E$7*V538)</f>
        <v>0</v>
      </c>
      <c r="X538">
        <f>0.61365*exp(17.502*W538/(240.97+W538))</f>
        <v>0</v>
      </c>
      <c r="Y538">
        <f>(Z538/AA538*100)</f>
        <v>0</v>
      </c>
      <c r="Z538">
        <f>DD538*(DI538+DJ538)/1000</f>
        <v>0</v>
      </c>
      <c r="AA538">
        <f>0.61365*exp(17.502*DK538/(240.97+DK538))</f>
        <v>0</v>
      </c>
      <c r="AB538">
        <f>(X538-DD538*(DI538+DJ538)/1000)</f>
        <v>0</v>
      </c>
      <c r="AC538">
        <f>(-J538*44100)</f>
        <v>0</v>
      </c>
      <c r="AD538">
        <f>2*29.3*R538*0.92*(DK538-W538)</f>
        <v>0</v>
      </c>
      <c r="AE538">
        <f>2*0.95*5.67E-8*(((DK538+$B$7)+273)^4-(W538+273)^4)</f>
        <v>0</v>
      </c>
      <c r="AF538">
        <f>U538+AE538+AC538+AD538</f>
        <v>0</v>
      </c>
      <c r="AG538">
        <f>DH538*AU538*(DC538-DB538*(1000-AU538*DE538)/(1000-AU538*DD538))/(100*CV538)</f>
        <v>0</v>
      </c>
      <c r="AH538">
        <f>1000*DH538*AU538*(DD538-DE538)/(100*CV538*(1000-AU538*DD538))</f>
        <v>0</v>
      </c>
      <c r="AI538">
        <f>(AJ538 - AK538 - DI538*1E3/(8.314*(DK538+273.15)) * AM538/DH538 * AL538) * DH538/(100*CV538) * (1000 - DE538)/1000</f>
        <v>0</v>
      </c>
      <c r="AJ538">
        <v>682.716951526083</v>
      </c>
      <c r="AK538">
        <v>665.340915151515</v>
      </c>
      <c r="AL538">
        <v>3.45316066717382</v>
      </c>
      <c r="AM538">
        <v>66.0504921813524</v>
      </c>
      <c r="AN538">
        <f>(AP538 - AO538 + DI538*1E3/(8.314*(DK538+273.15)) * AR538/DH538 * AQ538) * DH538/(100*CV538) * 1000/(1000 - AP538)</f>
        <v>0</v>
      </c>
      <c r="AO538">
        <v>24.7293140796104</v>
      </c>
      <c r="AP538">
        <v>25.2824258741259</v>
      </c>
      <c r="AQ538">
        <v>-1.98503554058667e-05</v>
      </c>
      <c r="AR538">
        <v>92.47</v>
      </c>
      <c r="AS538">
        <v>0</v>
      </c>
      <c r="AT538">
        <v>0</v>
      </c>
      <c r="AU538">
        <f>IF(AS538*$H$13&gt;=AW538,1.0,(AW538/(AW538-AS538*$H$13)))</f>
        <v>0</v>
      </c>
      <c r="AV538">
        <f>(AU538-1)*100</f>
        <v>0</v>
      </c>
      <c r="AW538">
        <f>MAX(0,($B$13+$C$13*DP538)/(1+$D$13*DP538)*DI538/(DK538+273)*$E$13)</f>
        <v>0</v>
      </c>
      <c r="AX538" t="s">
        <v>418</v>
      </c>
      <c r="AY538" t="s">
        <v>418</v>
      </c>
      <c r="AZ538">
        <v>0</v>
      </c>
      <c r="BA538">
        <v>0</v>
      </c>
      <c r="BB538">
        <f>1-AZ538/BA538</f>
        <v>0</v>
      </c>
      <c r="BC538">
        <v>0</v>
      </c>
      <c r="BD538" t="s">
        <v>418</v>
      </c>
      <c r="BE538" t="s">
        <v>418</v>
      </c>
      <c r="BF538">
        <v>0</v>
      </c>
      <c r="BG538">
        <v>0</v>
      </c>
      <c r="BH538">
        <f>1-BF538/BG538</f>
        <v>0</v>
      </c>
      <c r="BI538">
        <v>0.5</v>
      </c>
      <c r="BJ538">
        <f>CS538</f>
        <v>0</v>
      </c>
      <c r="BK538">
        <f>L538</f>
        <v>0</v>
      </c>
      <c r="BL538">
        <f>BH538*BI538*BJ538</f>
        <v>0</v>
      </c>
      <c r="BM538">
        <f>(BK538-BC538)/BJ538</f>
        <v>0</v>
      </c>
      <c r="BN538">
        <f>(BA538-BG538)/BG538</f>
        <v>0</v>
      </c>
      <c r="BO538">
        <f>AZ538/(BB538+AZ538/BG538)</f>
        <v>0</v>
      </c>
      <c r="BP538" t="s">
        <v>418</v>
      </c>
      <c r="BQ538">
        <v>0</v>
      </c>
      <c r="BR538">
        <f>IF(BQ538&lt;&gt;0, BQ538, BO538)</f>
        <v>0</v>
      </c>
      <c r="BS538">
        <f>1-BR538/BG538</f>
        <v>0</v>
      </c>
      <c r="BT538">
        <f>(BG538-BF538)/(BG538-BR538)</f>
        <v>0</v>
      </c>
      <c r="BU538">
        <f>(BA538-BG538)/(BA538-BR538)</f>
        <v>0</v>
      </c>
      <c r="BV538">
        <f>(BG538-BF538)/(BG538-AZ538)</f>
        <v>0</v>
      </c>
      <c r="BW538">
        <f>(BA538-BG538)/(BA538-AZ538)</f>
        <v>0</v>
      </c>
      <c r="BX538">
        <f>(BT538*BR538/BF538)</f>
        <v>0</v>
      </c>
      <c r="BY538">
        <f>(1-BX538)</f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f>$B$11*DQ538+$C$11*DR538+$F$11*EC538*(1-EF538)</f>
        <v>0</v>
      </c>
      <c r="CS538">
        <f>CR538*CT538</f>
        <v>0</v>
      </c>
      <c r="CT538">
        <f>($B$11*$D$9+$C$11*$D$9+$F$11*((EP538+EH538)/MAX(EP538+EH538+EQ538, 0.1)*$I$9+EQ538/MAX(EP538+EH538+EQ538, 0.1)*$J$9))/($B$11+$C$11+$F$11)</f>
        <v>0</v>
      </c>
      <c r="CU538">
        <f>($B$11*$K$9+$C$11*$K$9+$F$11*((EP538+EH538)/MAX(EP538+EH538+EQ538, 0.1)*$P$9+EQ538/MAX(EP538+EH538+EQ538, 0.1)*$Q$9))/($B$11+$C$11+$F$11)</f>
        <v>0</v>
      </c>
      <c r="CV538">
        <v>6</v>
      </c>
      <c r="CW538">
        <v>0.5</v>
      </c>
      <c r="CX538" t="s">
        <v>419</v>
      </c>
      <c r="CY538">
        <v>2</v>
      </c>
      <c r="CZ538" t="b">
        <v>1</v>
      </c>
      <c r="DA538">
        <v>1659030694.81429</v>
      </c>
      <c r="DB538">
        <v>624.243821428571</v>
      </c>
      <c r="DC538">
        <v>648.783321428571</v>
      </c>
      <c r="DD538">
        <v>25.2814285714286</v>
      </c>
      <c r="DE538">
        <v>24.7311035714286</v>
      </c>
      <c r="DF538">
        <v>616.488214285714</v>
      </c>
      <c r="DG538">
        <v>24.7534535714286</v>
      </c>
      <c r="DH538">
        <v>500.03825</v>
      </c>
      <c r="DI538">
        <v>90.3577</v>
      </c>
      <c r="DJ538">
        <v>0.0463599642857143</v>
      </c>
      <c r="DK538">
        <v>27.5389714285714</v>
      </c>
      <c r="DL538">
        <v>27.9675071428571</v>
      </c>
      <c r="DM538">
        <v>999.9</v>
      </c>
      <c r="DN538">
        <v>0</v>
      </c>
      <c r="DO538">
        <v>0</v>
      </c>
      <c r="DP538">
        <v>9993.75</v>
      </c>
      <c r="DQ538">
        <v>0</v>
      </c>
      <c r="DR538">
        <v>16.8084714285714</v>
      </c>
      <c r="DS538">
        <v>-24.5394107142857</v>
      </c>
      <c r="DT538">
        <v>640.434857142857</v>
      </c>
      <c r="DU538">
        <v>665.235214285714</v>
      </c>
      <c r="DV538">
        <v>0.550336035714286</v>
      </c>
      <c r="DW538">
        <v>648.783321428571</v>
      </c>
      <c r="DX538">
        <v>24.7311035714286</v>
      </c>
      <c r="DY538">
        <v>2.28437214285714</v>
      </c>
      <c r="DZ538">
        <v>2.23464571428571</v>
      </c>
      <c r="EA538">
        <v>19.566625</v>
      </c>
      <c r="EB538">
        <v>19.2128785714286</v>
      </c>
      <c r="EC538">
        <v>1999.99892857143</v>
      </c>
      <c r="ED538">
        <v>0.979997964285714</v>
      </c>
      <c r="EE538">
        <v>0.0200022392857143</v>
      </c>
      <c r="EF538">
        <v>0</v>
      </c>
      <c r="EG538">
        <v>144.663928571429</v>
      </c>
      <c r="EH538">
        <v>5.00063</v>
      </c>
      <c r="EI538">
        <v>3015.0275</v>
      </c>
      <c r="EJ538">
        <v>17256.8857142857</v>
      </c>
      <c r="EK538">
        <v>38.625</v>
      </c>
      <c r="EL538">
        <v>38.75</v>
      </c>
      <c r="EM538">
        <v>38.187</v>
      </c>
      <c r="EN538">
        <v>38.098</v>
      </c>
      <c r="EO538">
        <v>39.625</v>
      </c>
      <c r="EP538">
        <v>1955.09821428571</v>
      </c>
      <c r="EQ538">
        <v>39.9007142857143</v>
      </c>
      <c r="ER538">
        <v>0</v>
      </c>
      <c r="ES538">
        <v>1659030701.5</v>
      </c>
      <c r="ET538">
        <v>0</v>
      </c>
      <c r="EU538">
        <v>144.69916</v>
      </c>
      <c r="EV538">
        <v>3.22630769865818</v>
      </c>
      <c r="EW538">
        <v>67.0892306291278</v>
      </c>
      <c r="EX538">
        <v>3015.59</v>
      </c>
      <c r="EY538">
        <v>15</v>
      </c>
      <c r="EZ538">
        <v>0</v>
      </c>
      <c r="FA538" t="s">
        <v>420</v>
      </c>
      <c r="FB538">
        <v>1657551626.5</v>
      </c>
      <c r="FC538">
        <v>1657551629</v>
      </c>
      <c r="FD538">
        <v>0</v>
      </c>
      <c r="FE538">
        <v>0.403</v>
      </c>
      <c r="FF538">
        <v>0.009</v>
      </c>
      <c r="FG538">
        <v>9.41</v>
      </c>
      <c r="FH538">
        <v>0.087</v>
      </c>
      <c r="FI538">
        <v>417</v>
      </c>
      <c r="FJ538">
        <v>17</v>
      </c>
      <c r="FK538">
        <v>1.61</v>
      </c>
      <c r="FL538">
        <v>0.59</v>
      </c>
      <c r="FM538">
        <v>-24.37678</v>
      </c>
      <c r="FN538">
        <v>-2.18732983114443</v>
      </c>
      <c r="FO538">
        <v>0.531254734661255</v>
      </c>
      <c r="FP538">
        <v>0</v>
      </c>
      <c r="FQ538">
        <v>144.478558823529</v>
      </c>
      <c r="FR538">
        <v>3.60982429565131</v>
      </c>
      <c r="FS538">
        <v>0.387911693345159</v>
      </c>
      <c r="FT538">
        <v>0</v>
      </c>
      <c r="FU538">
        <v>0.5478286</v>
      </c>
      <c r="FV538">
        <v>0.0356404502814251</v>
      </c>
      <c r="FW538">
        <v>0.00446805613662138</v>
      </c>
      <c r="FX538">
        <v>1</v>
      </c>
      <c r="FY538">
        <v>1</v>
      </c>
      <c r="FZ538">
        <v>3</v>
      </c>
      <c r="GA538" t="s">
        <v>421</v>
      </c>
      <c r="GB538">
        <v>2.97361</v>
      </c>
      <c r="GC538">
        <v>2.70106</v>
      </c>
      <c r="GD538">
        <v>0.124526</v>
      </c>
      <c r="GE538">
        <v>0.128986</v>
      </c>
      <c r="GF538">
        <v>0.106782</v>
      </c>
      <c r="GG538">
        <v>0.106298</v>
      </c>
      <c r="GH538">
        <v>34074</v>
      </c>
      <c r="GI538">
        <v>37064.8</v>
      </c>
      <c r="GJ538">
        <v>35270.7</v>
      </c>
      <c r="GK538">
        <v>38593</v>
      </c>
      <c r="GL538">
        <v>44668.4</v>
      </c>
      <c r="GM538">
        <v>49814.2</v>
      </c>
      <c r="GN538">
        <v>55138.2</v>
      </c>
      <c r="GO538">
        <v>61902.8</v>
      </c>
      <c r="GP538">
        <v>1.9814</v>
      </c>
      <c r="GQ538">
        <v>1.8552</v>
      </c>
      <c r="GR538">
        <v>0.124574</v>
      </c>
      <c r="GS538">
        <v>0</v>
      </c>
      <c r="GT538">
        <v>25.8904</v>
      </c>
      <c r="GU538">
        <v>999.9</v>
      </c>
      <c r="GV538">
        <v>58.68</v>
      </c>
      <c r="GW538">
        <v>29.215</v>
      </c>
      <c r="GX538">
        <v>26.4444</v>
      </c>
      <c r="GY538">
        <v>56.7755</v>
      </c>
      <c r="GZ538">
        <v>42.8446</v>
      </c>
      <c r="HA538">
        <v>1</v>
      </c>
      <c r="HB538">
        <v>-0.0224797</v>
      </c>
      <c r="HC538">
        <v>0.27146</v>
      </c>
      <c r="HD538">
        <v>20.1138</v>
      </c>
      <c r="HE538">
        <v>5.19932</v>
      </c>
      <c r="HF538">
        <v>12.0052</v>
      </c>
      <c r="HG538">
        <v>4.976</v>
      </c>
      <c r="HH538">
        <v>3.294</v>
      </c>
      <c r="HI538">
        <v>9999</v>
      </c>
      <c r="HJ538">
        <v>9999</v>
      </c>
      <c r="HK538">
        <v>9999</v>
      </c>
      <c r="HL538">
        <v>629.6</v>
      </c>
      <c r="HM538">
        <v>1.86316</v>
      </c>
      <c r="HN538">
        <v>1.86798</v>
      </c>
      <c r="HO538">
        <v>1.86783</v>
      </c>
      <c r="HP538">
        <v>1.86893</v>
      </c>
      <c r="HQ538">
        <v>1.86981</v>
      </c>
      <c r="HR538">
        <v>1.86584</v>
      </c>
      <c r="HS538">
        <v>1.86691</v>
      </c>
      <c r="HT538">
        <v>1.86829</v>
      </c>
      <c r="HU538">
        <v>5</v>
      </c>
      <c r="HV538">
        <v>0</v>
      </c>
      <c r="HW538">
        <v>0</v>
      </c>
      <c r="HX538">
        <v>0</v>
      </c>
      <c r="HY538" t="s">
        <v>422</v>
      </c>
      <c r="HZ538" t="s">
        <v>423</v>
      </c>
      <c r="IA538" t="s">
        <v>424</v>
      </c>
      <c r="IB538" t="s">
        <v>424</v>
      </c>
      <c r="IC538" t="s">
        <v>424</v>
      </c>
      <c r="ID538" t="s">
        <v>424</v>
      </c>
      <c r="IE538">
        <v>0</v>
      </c>
      <c r="IF538">
        <v>100</v>
      </c>
      <c r="IG538">
        <v>100</v>
      </c>
      <c r="IH538">
        <v>7.909</v>
      </c>
      <c r="II538">
        <v>0.5281</v>
      </c>
      <c r="IJ538">
        <v>4.02706509432224</v>
      </c>
      <c r="IK538">
        <v>0.00601174518973114</v>
      </c>
      <c r="IL538">
        <v>2.77886958061485e-07</v>
      </c>
      <c r="IM538">
        <v>-3.54636231360687e-10</v>
      </c>
      <c r="IN538">
        <v>-0.0404303883988718</v>
      </c>
      <c r="IO538">
        <v>-0.0177815531441476</v>
      </c>
      <c r="IP538">
        <v>0.00205572605671414</v>
      </c>
      <c r="IQ538">
        <v>-1.65519735432211e-05</v>
      </c>
      <c r="IR538">
        <v>-4</v>
      </c>
      <c r="IS538">
        <v>1848</v>
      </c>
      <c r="IT538">
        <v>1</v>
      </c>
      <c r="IU538">
        <v>25</v>
      </c>
      <c r="IV538">
        <v>24651.3</v>
      </c>
      <c r="IW538">
        <v>24651.2</v>
      </c>
      <c r="IX538">
        <v>1.5271</v>
      </c>
      <c r="IY538">
        <v>2.62329</v>
      </c>
      <c r="IZ538">
        <v>1.54785</v>
      </c>
      <c r="JA538">
        <v>2.30591</v>
      </c>
      <c r="JB538">
        <v>1.34644</v>
      </c>
      <c r="JC538">
        <v>2.28638</v>
      </c>
      <c r="JD538">
        <v>33.6479</v>
      </c>
      <c r="JE538">
        <v>24.2101</v>
      </c>
      <c r="JF538">
        <v>18</v>
      </c>
      <c r="JG538">
        <v>499.87</v>
      </c>
      <c r="JH538">
        <v>417.575</v>
      </c>
      <c r="JI538">
        <v>25</v>
      </c>
      <c r="JJ538">
        <v>26.902</v>
      </c>
      <c r="JK538">
        <v>30</v>
      </c>
      <c r="JL538">
        <v>26.8372</v>
      </c>
      <c r="JM538">
        <v>26.7766</v>
      </c>
      <c r="JN538">
        <v>30.6288</v>
      </c>
      <c r="JO538">
        <v>14.0971</v>
      </c>
      <c r="JP538">
        <v>100</v>
      </c>
      <c r="JQ538">
        <v>25</v>
      </c>
      <c r="JR538">
        <v>688.879</v>
      </c>
      <c r="JS538">
        <v>24.7267</v>
      </c>
      <c r="JT538">
        <v>102.28</v>
      </c>
      <c r="JU538">
        <v>103.037</v>
      </c>
    </row>
    <row r="539" spans="1:281">
      <c r="A539">
        <v>523</v>
      </c>
      <c r="B539">
        <v>1659030707.6</v>
      </c>
      <c r="C539">
        <v>7024.5</v>
      </c>
      <c r="D539" t="s">
        <v>1475</v>
      </c>
      <c r="E539" t="s">
        <v>1476</v>
      </c>
      <c r="F539">
        <v>5</v>
      </c>
      <c r="G539" t="s">
        <v>1394</v>
      </c>
      <c r="H539" t="s">
        <v>417</v>
      </c>
      <c r="I539">
        <v>1659030700.1</v>
      </c>
      <c r="J539">
        <f>(K539)/1000</f>
        <v>0</v>
      </c>
      <c r="K539">
        <f>IF(CZ539, AN539, AH539)</f>
        <v>0</v>
      </c>
      <c r="L539">
        <f>IF(CZ539, AI539, AG539)</f>
        <v>0</v>
      </c>
      <c r="M539">
        <f>DB539 - IF(AU539&gt;1, L539*CV539*100.0/(AW539*DP539), 0)</f>
        <v>0</v>
      </c>
      <c r="N539">
        <f>((T539-J539/2)*M539-L539)/(T539+J539/2)</f>
        <v>0</v>
      </c>
      <c r="O539">
        <f>N539*(DI539+DJ539)/1000.0</f>
        <v>0</v>
      </c>
      <c r="P539">
        <f>(DB539 - IF(AU539&gt;1, L539*CV539*100.0/(AW539*DP539), 0))*(DI539+DJ539)/1000.0</f>
        <v>0</v>
      </c>
      <c r="Q539">
        <f>2.0/((1/S539-1/R539)+SIGN(S539)*SQRT((1/S539-1/R539)*(1/S539-1/R539) + 4*CW539/((CW539+1)*(CW539+1))*(2*1/S539*1/R539-1/R539*1/R539)))</f>
        <v>0</v>
      </c>
      <c r="R539">
        <f>IF(LEFT(CX539,1)&lt;&gt;"0",IF(LEFT(CX539,1)="1",3.0,CY539),$D$5+$E$5*(DP539*DI539/($K$5*1000))+$F$5*(DP539*DI539/($K$5*1000))*MAX(MIN(CV539,$J$5),$I$5)*MAX(MIN(CV539,$J$5),$I$5)+$G$5*MAX(MIN(CV539,$J$5),$I$5)*(DP539*DI539/($K$5*1000))+$H$5*(DP539*DI539/($K$5*1000))*(DP539*DI539/($K$5*1000)))</f>
        <v>0</v>
      </c>
      <c r="S539">
        <f>J539*(1000-(1000*0.61365*exp(17.502*W539/(240.97+W539))/(DI539+DJ539)+DD539)/2)/(1000*0.61365*exp(17.502*W539/(240.97+W539))/(DI539+DJ539)-DD539)</f>
        <v>0</v>
      </c>
      <c r="T539">
        <f>1/((CW539+1)/(Q539/1.6)+1/(R539/1.37)) + CW539/((CW539+1)/(Q539/1.6) + CW539/(R539/1.37))</f>
        <v>0</v>
      </c>
      <c r="U539">
        <f>(CR539*CU539)</f>
        <v>0</v>
      </c>
      <c r="V539">
        <f>(DK539+(U539+2*0.95*5.67E-8*(((DK539+$B$7)+273)^4-(DK539+273)^4)-44100*J539)/(1.84*29.3*R539+8*0.95*5.67E-8*(DK539+273)^3))</f>
        <v>0</v>
      </c>
      <c r="W539">
        <f>($C$7*DL539+$D$7*DM539+$E$7*V539)</f>
        <v>0</v>
      </c>
      <c r="X539">
        <f>0.61365*exp(17.502*W539/(240.97+W539))</f>
        <v>0</v>
      </c>
      <c r="Y539">
        <f>(Z539/AA539*100)</f>
        <v>0</v>
      </c>
      <c r="Z539">
        <f>DD539*(DI539+DJ539)/1000</f>
        <v>0</v>
      </c>
      <c r="AA539">
        <f>0.61365*exp(17.502*DK539/(240.97+DK539))</f>
        <v>0</v>
      </c>
      <c r="AB539">
        <f>(X539-DD539*(DI539+DJ539)/1000)</f>
        <v>0</v>
      </c>
      <c r="AC539">
        <f>(-J539*44100)</f>
        <v>0</v>
      </c>
      <c r="AD539">
        <f>2*29.3*R539*0.92*(DK539-W539)</f>
        <v>0</v>
      </c>
      <c r="AE539">
        <f>2*0.95*5.67E-8*(((DK539+$B$7)+273)^4-(W539+273)^4)</f>
        <v>0</v>
      </c>
      <c r="AF539">
        <f>U539+AE539+AC539+AD539</f>
        <v>0</v>
      </c>
      <c r="AG539">
        <f>DH539*AU539*(DC539-DB539*(1000-AU539*DE539)/(1000-AU539*DD539))/(100*CV539)</f>
        <v>0</v>
      </c>
      <c r="AH539">
        <f>1000*DH539*AU539*(DD539-DE539)/(100*CV539*(1000-AU539*DD539))</f>
        <v>0</v>
      </c>
      <c r="AI539">
        <f>(AJ539 - AK539 - DI539*1E3/(8.314*(DK539+273.15)) * AM539/DH539 * AL539) * DH539/(100*CV539) * (1000 - DE539)/1000</f>
        <v>0</v>
      </c>
      <c r="AJ539">
        <v>699.750313334123</v>
      </c>
      <c r="AK539">
        <v>682.610248484848</v>
      </c>
      <c r="AL539">
        <v>3.45469272108131</v>
      </c>
      <c r="AM539">
        <v>66.0504921813524</v>
      </c>
      <c r="AN539">
        <f>(AP539 - AO539 + DI539*1E3/(8.314*(DK539+273.15)) * AR539/DH539 * AQ539) * DH539/(100*CV539) * 1000/(1000 - AP539)</f>
        <v>0</v>
      </c>
      <c r="AO539">
        <v>24.7259118542857</v>
      </c>
      <c r="AP539">
        <v>25.2797174825175</v>
      </c>
      <c r="AQ539">
        <v>-2.31224095044272e-06</v>
      </c>
      <c r="AR539">
        <v>92.47</v>
      </c>
      <c r="AS539">
        <v>0</v>
      </c>
      <c r="AT539">
        <v>0</v>
      </c>
      <c r="AU539">
        <f>IF(AS539*$H$13&gt;=AW539,1.0,(AW539/(AW539-AS539*$H$13)))</f>
        <v>0</v>
      </c>
      <c r="AV539">
        <f>(AU539-1)*100</f>
        <v>0</v>
      </c>
      <c r="AW539">
        <f>MAX(0,($B$13+$C$13*DP539)/(1+$D$13*DP539)*DI539/(DK539+273)*$E$13)</f>
        <v>0</v>
      </c>
      <c r="AX539" t="s">
        <v>418</v>
      </c>
      <c r="AY539" t="s">
        <v>418</v>
      </c>
      <c r="AZ539">
        <v>0</v>
      </c>
      <c r="BA539">
        <v>0</v>
      </c>
      <c r="BB539">
        <f>1-AZ539/BA539</f>
        <v>0</v>
      </c>
      <c r="BC539">
        <v>0</v>
      </c>
      <c r="BD539" t="s">
        <v>418</v>
      </c>
      <c r="BE539" t="s">
        <v>418</v>
      </c>
      <c r="BF539">
        <v>0</v>
      </c>
      <c r="BG539">
        <v>0</v>
      </c>
      <c r="BH539">
        <f>1-BF539/BG539</f>
        <v>0</v>
      </c>
      <c r="BI539">
        <v>0.5</v>
      </c>
      <c r="BJ539">
        <f>CS539</f>
        <v>0</v>
      </c>
      <c r="BK539">
        <f>L539</f>
        <v>0</v>
      </c>
      <c r="BL539">
        <f>BH539*BI539*BJ539</f>
        <v>0</v>
      </c>
      <c r="BM539">
        <f>(BK539-BC539)/BJ539</f>
        <v>0</v>
      </c>
      <c r="BN539">
        <f>(BA539-BG539)/BG539</f>
        <v>0</v>
      </c>
      <c r="BO539">
        <f>AZ539/(BB539+AZ539/BG539)</f>
        <v>0</v>
      </c>
      <c r="BP539" t="s">
        <v>418</v>
      </c>
      <c r="BQ539">
        <v>0</v>
      </c>
      <c r="BR539">
        <f>IF(BQ539&lt;&gt;0, BQ539, BO539)</f>
        <v>0</v>
      </c>
      <c r="BS539">
        <f>1-BR539/BG539</f>
        <v>0</v>
      </c>
      <c r="BT539">
        <f>(BG539-BF539)/(BG539-BR539)</f>
        <v>0</v>
      </c>
      <c r="BU539">
        <f>(BA539-BG539)/(BA539-BR539)</f>
        <v>0</v>
      </c>
      <c r="BV539">
        <f>(BG539-BF539)/(BG539-AZ539)</f>
        <v>0</v>
      </c>
      <c r="BW539">
        <f>(BA539-BG539)/(BA539-AZ539)</f>
        <v>0</v>
      </c>
      <c r="BX539">
        <f>(BT539*BR539/BF539)</f>
        <v>0</v>
      </c>
      <c r="BY539">
        <f>(1-BX539)</f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f>$B$11*DQ539+$C$11*DR539+$F$11*EC539*(1-EF539)</f>
        <v>0</v>
      </c>
      <c r="CS539">
        <f>CR539*CT539</f>
        <v>0</v>
      </c>
      <c r="CT539">
        <f>($B$11*$D$9+$C$11*$D$9+$F$11*((EP539+EH539)/MAX(EP539+EH539+EQ539, 0.1)*$I$9+EQ539/MAX(EP539+EH539+EQ539, 0.1)*$J$9))/($B$11+$C$11+$F$11)</f>
        <v>0</v>
      </c>
      <c r="CU539">
        <f>($B$11*$K$9+$C$11*$K$9+$F$11*((EP539+EH539)/MAX(EP539+EH539+EQ539, 0.1)*$P$9+EQ539/MAX(EP539+EH539+EQ539, 0.1)*$Q$9))/($B$11+$C$11+$F$11)</f>
        <v>0</v>
      </c>
      <c r="CV539">
        <v>6</v>
      </c>
      <c r="CW539">
        <v>0.5</v>
      </c>
      <c r="CX539" t="s">
        <v>419</v>
      </c>
      <c r="CY539">
        <v>2</v>
      </c>
      <c r="CZ539" t="b">
        <v>1</v>
      </c>
      <c r="DA539">
        <v>1659030700.1</v>
      </c>
      <c r="DB539">
        <v>641.880703703704</v>
      </c>
      <c r="DC539">
        <v>666.516296296296</v>
      </c>
      <c r="DD539">
        <v>25.2812037037037</v>
      </c>
      <c r="DE539">
        <v>24.7283444444444</v>
      </c>
      <c r="DF539">
        <v>634.020814814815</v>
      </c>
      <c r="DG539">
        <v>24.7532333333333</v>
      </c>
      <c r="DH539">
        <v>500.10137037037</v>
      </c>
      <c r="DI539">
        <v>90.3567222222222</v>
      </c>
      <c r="DJ539">
        <v>0.0464436962962963</v>
      </c>
      <c r="DK539">
        <v>27.5380592592593</v>
      </c>
      <c r="DL539">
        <v>27.9654851851852</v>
      </c>
      <c r="DM539">
        <v>999.9</v>
      </c>
      <c r="DN539">
        <v>0</v>
      </c>
      <c r="DO539">
        <v>0</v>
      </c>
      <c r="DP539">
        <v>10019.6296296296</v>
      </c>
      <c r="DQ539">
        <v>0</v>
      </c>
      <c r="DR539">
        <v>16.8086740740741</v>
      </c>
      <c r="DS539">
        <v>-24.6355740740741</v>
      </c>
      <c r="DT539">
        <v>658.529074074074</v>
      </c>
      <c r="DU539">
        <v>683.416</v>
      </c>
      <c r="DV539">
        <v>0.552871259259259</v>
      </c>
      <c r="DW539">
        <v>666.516296296296</v>
      </c>
      <c r="DX539">
        <v>24.7283444444444</v>
      </c>
      <c r="DY539">
        <v>2.28432740740741</v>
      </c>
      <c r="DZ539">
        <v>2.23437222222222</v>
      </c>
      <c r="EA539">
        <v>19.5663037037037</v>
      </c>
      <c r="EB539">
        <v>19.2109111111111</v>
      </c>
      <c r="EC539">
        <v>1999.98592592593</v>
      </c>
      <c r="ED539">
        <v>0.979997777777778</v>
      </c>
      <c r="EE539">
        <v>0.0200024444444444</v>
      </c>
      <c r="EF539">
        <v>0</v>
      </c>
      <c r="EG539">
        <v>144.96862962963</v>
      </c>
      <c r="EH539">
        <v>5.00063</v>
      </c>
      <c r="EI539">
        <v>3020.72222222222</v>
      </c>
      <c r="EJ539">
        <v>17256.7703703704</v>
      </c>
      <c r="EK539">
        <v>38.625</v>
      </c>
      <c r="EL539">
        <v>38.75</v>
      </c>
      <c r="EM539">
        <v>38.187</v>
      </c>
      <c r="EN539">
        <v>38.104</v>
      </c>
      <c r="EO539">
        <v>39.625</v>
      </c>
      <c r="EP539">
        <v>1955.08444444444</v>
      </c>
      <c r="EQ539">
        <v>39.9007407407407</v>
      </c>
      <c r="ER539">
        <v>0</v>
      </c>
      <c r="ES539">
        <v>1659030706.3</v>
      </c>
      <c r="ET539">
        <v>0</v>
      </c>
      <c r="EU539">
        <v>144.95424</v>
      </c>
      <c r="EV539">
        <v>2.77246153956361</v>
      </c>
      <c r="EW539">
        <v>63.3207693022432</v>
      </c>
      <c r="EX539">
        <v>3020.7916</v>
      </c>
      <c r="EY539">
        <v>15</v>
      </c>
      <c r="EZ539">
        <v>0</v>
      </c>
      <c r="FA539" t="s">
        <v>420</v>
      </c>
      <c r="FB539">
        <v>1657551626.5</v>
      </c>
      <c r="FC539">
        <v>1657551629</v>
      </c>
      <c r="FD539">
        <v>0</v>
      </c>
      <c r="FE539">
        <v>0.403</v>
      </c>
      <c r="FF539">
        <v>0.009</v>
      </c>
      <c r="FG539">
        <v>9.41</v>
      </c>
      <c r="FH539">
        <v>0.087</v>
      </c>
      <c r="FI539">
        <v>417</v>
      </c>
      <c r="FJ539">
        <v>17</v>
      </c>
      <c r="FK539">
        <v>1.61</v>
      </c>
      <c r="FL539">
        <v>0.59</v>
      </c>
      <c r="FM539">
        <v>-24.535615</v>
      </c>
      <c r="FN539">
        <v>-2.67946716697933</v>
      </c>
      <c r="FO539">
        <v>0.500289030736234</v>
      </c>
      <c r="FP539">
        <v>0</v>
      </c>
      <c r="FQ539">
        <v>144.745794117647</v>
      </c>
      <c r="FR539">
        <v>3.16047364677366</v>
      </c>
      <c r="FS539">
        <v>0.350856664164907</v>
      </c>
      <c r="FT539">
        <v>0</v>
      </c>
      <c r="FU539">
        <v>0.551254525</v>
      </c>
      <c r="FV539">
        <v>0.0313306604127569</v>
      </c>
      <c r="FW539">
        <v>0.00396086121309179</v>
      </c>
      <c r="FX539">
        <v>1</v>
      </c>
      <c r="FY539">
        <v>1</v>
      </c>
      <c r="FZ539">
        <v>3</v>
      </c>
      <c r="GA539" t="s">
        <v>421</v>
      </c>
      <c r="GB539">
        <v>2.97246</v>
      </c>
      <c r="GC539">
        <v>2.69977</v>
      </c>
      <c r="GD539">
        <v>0.126746</v>
      </c>
      <c r="GE539">
        <v>0.131074</v>
      </c>
      <c r="GF539">
        <v>0.106787</v>
      </c>
      <c r="GG539">
        <v>0.106288</v>
      </c>
      <c r="GH539">
        <v>33987.6</v>
      </c>
      <c r="GI539">
        <v>36975.7</v>
      </c>
      <c r="GJ539">
        <v>35270.7</v>
      </c>
      <c r="GK539">
        <v>38592.7</v>
      </c>
      <c r="GL539">
        <v>44668.2</v>
      </c>
      <c r="GM539">
        <v>49814.4</v>
      </c>
      <c r="GN539">
        <v>55138.3</v>
      </c>
      <c r="GO539">
        <v>61902.2</v>
      </c>
      <c r="GP539">
        <v>1.9804</v>
      </c>
      <c r="GQ539">
        <v>1.8558</v>
      </c>
      <c r="GR539">
        <v>0.12815</v>
      </c>
      <c r="GS539">
        <v>0</v>
      </c>
      <c r="GT539">
        <v>25.8926</v>
      </c>
      <c r="GU539">
        <v>999.9</v>
      </c>
      <c r="GV539">
        <v>58.68</v>
      </c>
      <c r="GW539">
        <v>29.215</v>
      </c>
      <c r="GX539">
        <v>26.4473</v>
      </c>
      <c r="GY539">
        <v>56.0355</v>
      </c>
      <c r="GZ539">
        <v>42.4119</v>
      </c>
      <c r="HA539">
        <v>1</v>
      </c>
      <c r="HB539">
        <v>-0.022439</v>
      </c>
      <c r="HC539">
        <v>0.27146</v>
      </c>
      <c r="HD539">
        <v>20.1133</v>
      </c>
      <c r="HE539">
        <v>5.19333</v>
      </c>
      <c r="HF539">
        <v>12.0052</v>
      </c>
      <c r="HG539">
        <v>4.9736</v>
      </c>
      <c r="HH539">
        <v>3.293</v>
      </c>
      <c r="HI539">
        <v>9999</v>
      </c>
      <c r="HJ539">
        <v>9999</v>
      </c>
      <c r="HK539">
        <v>9999</v>
      </c>
      <c r="HL539">
        <v>629.6</v>
      </c>
      <c r="HM539">
        <v>1.86319</v>
      </c>
      <c r="HN539">
        <v>1.86798</v>
      </c>
      <c r="HO539">
        <v>1.86783</v>
      </c>
      <c r="HP539">
        <v>1.86899</v>
      </c>
      <c r="HQ539">
        <v>1.86981</v>
      </c>
      <c r="HR539">
        <v>1.86584</v>
      </c>
      <c r="HS539">
        <v>1.86691</v>
      </c>
      <c r="HT539">
        <v>1.86829</v>
      </c>
      <c r="HU539">
        <v>5</v>
      </c>
      <c r="HV539">
        <v>0</v>
      </c>
      <c r="HW539">
        <v>0</v>
      </c>
      <c r="HX539">
        <v>0</v>
      </c>
      <c r="HY539" t="s">
        <v>422</v>
      </c>
      <c r="HZ539" t="s">
        <v>423</v>
      </c>
      <c r="IA539" t="s">
        <v>424</v>
      </c>
      <c r="IB539" t="s">
        <v>424</v>
      </c>
      <c r="IC539" t="s">
        <v>424</v>
      </c>
      <c r="ID539" t="s">
        <v>424</v>
      </c>
      <c r="IE539">
        <v>0</v>
      </c>
      <c r="IF539">
        <v>100</v>
      </c>
      <c r="IG539">
        <v>100</v>
      </c>
      <c r="IH539">
        <v>8.007</v>
      </c>
      <c r="II539">
        <v>0.5282</v>
      </c>
      <c r="IJ539">
        <v>4.02706509432224</v>
      </c>
      <c r="IK539">
        <v>0.00601174518973114</v>
      </c>
      <c r="IL539">
        <v>2.77886958061485e-07</v>
      </c>
      <c r="IM539">
        <v>-3.54636231360687e-10</v>
      </c>
      <c r="IN539">
        <v>-0.0404303883988718</v>
      </c>
      <c r="IO539">
        <v>-0.0177815531441476</v>
      </c>
      <c r="IP539">
        <v>0.00205572605671414</v>
      </c>
      <c r="IQ539">
        <v>-1.65519735432211e-05</v>
      </c>
      <c r="IR539">
        <v>-4</v>
      </c>
      <c r="IS539">
        <v>1848</v>
      </c>
      <c r="IT539">
        <v>1</v>
      </c>
      <c r="IU539">
        <v>25</v>
      </c>
      <c r="IV539">
        <v>24651.4</v>
      </c>
      <c r="IW539">
        <v>24651.3</v>
      </c>
      <c r="IX539">
        <v>1.55518</v>
      </c>
      <c r="IY539">
        <v>2.60986</v>
      </c>
      <c r="IZ539">
        <v>1.54785</v>
      </c>
      <c r="JA539">
        <v>2.30591</v>
      </c>
      <c r="JB539">
        <v>1.34644</v>
      </c>
      <c r="JC539">
        <v>2.4585</v>
      </c>
      <c r="JD539">
        <v>33.6479</v>
      </c>
      <c r="JE539">
        <v>24.2188</v>
      </c>
      <c r="JF539">
        <v>18</v>
      </c>
      <c r="JG539">
        <v>499.212</v>
      </c>
      <c r="JH539">
        <v>417.934</v>
      </c>
      <c r="JI539">
        <v>24.9999</v>
      </c>
      <c r="JJ539">
        <v>26.9043</v>
      </c>
      <c r="JK539">
        <v>30.0001</v>
      </c>
      <c r="JL539">
        <v>26.8372</v>
      </c>
      <c r="JM539">
        <v>26.7789</v>
      </c>
      <c r="JN539">
        <v>31.2609</v>
      </c>
      <c r="JO539">
        <v>14.0971</v>
      </c>
      <c r="JP539">
        <v>100</v>
      </c>
      <c r="JQ539">
        <v>25</v>
      </c>
      <c r="JR539">
        <v>709.074</v>
      </c>
      <c r="JS539">
        <v>24.7172</v>
      </c>
      <c r="JT539">
        <v>102.28</v>
      </c>
      <c r="JU539">
        <v>103.037</v>
      </c>
    </row>
    <row r="540" spans="1:281">
      <c r="A540">
        <v>524</v>
      </c>
      <c r="B540">
        <v>1659030712.6</v>
      </c>
      <c r="C540">
        <v>7029.5</v>
      </c>
      <c r="D540" t="s">
        <v>1477</v>
      </c>
      <c r="E540" t="s">
        <v>1478</v>
      </c>
      <c r="F540">
        <v>5</v>
      </c>
      <c r="G540" t="s">
        <v>1394</v>
      </c>
      <c r="H540" t="s">
        <v>417</v>
      </c>
      <c r="I540">
        <v>1659030704.81429</v>
      </c>
      <c r="J540">
        <f>(K540)/1000</f>
        <v>0</v>
      </c>
      <c r="K540">
        <f>IF(CZ540, AN540, AH540)</f>
        <v>0</v>
      </c>
      <c r="L540">
        <f>IF(CZ540, AI540, AG540)</f>
        <v>0</v>
      </c>
      <c r="M540">
        <f>DB540 - IF(AU540&gt;1, L540*CV540*100.0/(AW540*DP540), 0)</f>
        <v>0</v>
      </c>
      <c r="N540">
        <f>((T540-J540/2)*M540-L540)/(T540+J540/2)</f>
        <v>0</v>
      </c>
      <c r="O540">
        <f>N540*(DI540+DJ540)/1000.0</f>
        <v>0</v>
      </c>
      <c r="P540">
        <f>(DB540 - IF(AU540&gt;1, L540*CV540*100.0/(AW540*DP540), 0))*(DI540+DJ540)/1000.0</f>
        <v>0</v>
      </c>
      <c r="Q540">
        <f>2.0/((1/S540-1/R540)+SIGN(S540)*SQRT((1/S540-1/R540)*(1/S540-1/R540) + 4*CW540/((CW540+1)*(CW540+1))*(2*1/S540*1/R540-1/R540*1/R540)))</f>
        <v>0</v>
      </c>
      <c r="R540">
        <f>IF(LEFT(CX540,1)&lt;&gt;"0",IF(LEFT(CX540,1)="1",3.0,CY540),$D$5+$E$5*(DP540*DI540/($K$5*1000))+$F$5*(DP540*DI540/($K$5*1000))*MAX(MIN(CV540,$J$5),$I$5)*MAX(MIN(CV540,$J$5),$I$5)+$G$5*MAX(MIN(CV540,$J$5),$I$5)*(DP540*DI540/($K$5*1000))+$H$5*(DP540*DI540/($K$5*1000))*(DP540*DI540/($K$5*1000)))</f>
        <v>0</v>
      </c>
      <c r="S540">
        <f>J540*(1000-(1000*0.61365*exp(17.502*W540/(240.97+W540))/(DI540+DJ540)+DD540)/2)/(1000*0.61365*exp(17.502*W540/(240.97+W540))/(DI540+DJ540)-DD540)</f>
        <v>0</v>
      </c>
      <c r="T540">
        <f>1/((CW540+1)/(Q540/1.6)+1/(R540/1.37)) + CW540/((CW540+1)/(Q540/1.6) + CW540/(R540/1.37))</f>
        <v>0</v>
      </c>
      <c r="U540">
        <f>(CR540*CU540)</f>
        <v>0</v>
      </c>
      <c r="V540">
        <f>(DK540+(U540+2*0.95*5.67E-8*(((DK540+$B$7)+273)^4-(DK540+273)^4)-44100*J540)/(1.84*29.3*R540+8*0.95*5.67E-8*(DK540+273)^3))</f>
        <v>0</v>
      </c>
      <c r="W540">
        <f>($C$7*DL540+$D$7*DM540+$E$7*V540)</f>
        <v>0</v>
      </c>
      <c r="X540">
        <f>0.61365*exp(17.502*W540/(240.97+W540))</f>
        <v>0</v>
      </c>
      <c r="Y540">
        <f>(Z540/AA540*100)</f>
        <v>0</v>
      </c>
      <c r="Z540">
        <f>DD540*(DI540+DJ540)/1000</f>
        <v>0</v>
      </c>
      <c r="AA540">
        <f>0.61365*exp(17.502*DK540/(240.97+DK540))</f>
        <v>0</v>
      </c>
      <c r="AB540">
        <f>(X540-DD540*(DI540+DJ540)/1000)</f>
        <v>0</v>
      </c>
      <c r="AC540">
        <f>(-J540*44100)</f>
        <v>0</v>
      </c>
      <c r="AD540">
        <f>2*29.3*R540*0.92*(DK540-W540)</f>
        <v>0</v>
      </c>
      <c r="AE540">
        <f>2*0.95*5.67E-8*(((DK540+$B$7)+273)^4-(W540+273)^4)</f>
        <v>0</v>
      </c>
      <c r="AF540">
        <f>U540+AE540+AC540+AD540</f>
        <v>0</v>
      </c>
      <c r="AG540">
        <f>DH540*AU540*(DC540-DB540*(1000-AU540*DE540)/(1000-AU540*DD540))/(100*CV540)</f>
        <v>0</v>
      </c>
      <c r="AH540">
        <f>1000*DH540*AU540*(DD540-DE540)/(100*CV540*(1000-AU540*DD540))</f>
        <v>0</v>
      </c>
      <c r="AI540">
        <f>(AJ540 - AK540 - DI540*1E3/(8.314*(DK540+273.15)) * AM540/DH540 * AL540) * DH540/(100*CV540) * (1000 - DE540)/1000</f>
        <v>0</v>
      </c>
      <c r="AJ540">
        <v>717.139918702151</v>
      </c>
      <c r="AK540">
        <v>699.759321212121</v>
      </c>
      <c r="AL540">
        <v>3.48346308676073</v>
      </c>
      <c r="AM540">
        <v>66.0504921813524</v>
      </c>
      <c r="AN540">
        <f>(AP540 - AO540 + DI540*1E3/(8.314*(DK540+273.15)) * AR540/DH540 * AQ540) * DH540/(100*CV540) * 1000/(1000 - AP540)</f>
        <v>0</v>
      </c>
      <c r="AO540">
        <v>24.7270053267965</v>
      </c>
      <c r="AP540">
        <v>25.2832468531469</v>
      </c>
      <c r="AQ540">
        <v>2.24423879521219e-06</v>
      </c>
      <c r="AR540">
        <v>92.47</v>
      </c>
      <c r="AS540">
        <v>0</v>
      </c>
      <c r="AT540">
        <v>0</v>
      </c>
      <c r="AU540">
        <f>IF(AS540*$H$13&gt;=AW540,1.0,(AW540/(AW540-AS540*$H$13)))</f>
        <v>0</v>
      </c>
      <c r="AV540">
        <f>(AU540-1)*100</f>
        <v>0</v>
      </c>
      <c r="AW540">
        <f>MAX(0,($B$13+$C$13*DP540)/(1+$D$13*DP540)*DI540/(DK540+273)*$E$13)</f>
        <v>0</v>
      </c>
      <c r="AX540" t="s">
        <v>418</v>
      </c>
      <c r="AY540" t="s">
        <v>418</v>
      </c>
      <c r="AZ540">
        <v>0</v>
      </c>
      <c r="BA540">
        <v>0</v>
      </c>
      <c r="BB540">
        <f>1-AZ540/BA540</f>
        <v>0</v>
      </c>
      <c r="BC540">
        <v>0</v>
      </c>
      <c r="BD540" t="s">
        <v>418</v>
      </c>
      <c r="BE540" t="s">
        <v>418</v>
      </c>
      <c r="BF540">
        <v>0</v>
      </c>
      <c r="BG540">
        <v>0</v>
      </c>
      <c r="BH540">
        <f>1-BF540/BG540</f>
        <v>0</v>
      </c>
      <c r="BI540">
        <v>0.5</v>
      </c>
      <c r="BJ540">
        <f>CS540</f>
        <v>0</v>
      </c>
      <c r="BK540">
        <f>L540</f>
        <v>0</v>
      </c>
      <c r="BL540">
        <f>BH540*BI540*BJ540</f>
        <v>0</v>
      </c>
      <c r="BM540">
        <f>(BK540-BC540)/BJ540</f>
        <v>0</v>
      </c>
      <c r="BN540">
        <f>(BA540-BG540)/BG540</f>
        <v>0</v>
      </c>
      <c r="BO540">
        <f>AZ540/(BB540+AZ540/BG540)</f>
        <v>0</v>
      </c>
      <c r="BP540" t="s">
        <v>418</v>
      </c>
      <c r="BQ540">
        <v>0</v>
      </c>
      <c r="BR540">
        <f>IF(BQ540&lt;&gt;0, BQ540, BO540)</f>
        <v>0</v>
      </c>
      <c r="BS540">
        <f>1-BR540/BG540</f>
        <v>0</v>
      </c>
      <c r="BT540">
        <f>(BG540-BF540)/(BG540-BR540)</f>
        <v>0</v>
      </c>
      <c r="BU540">
        <f>(BA540-BG540)/(BA540-BR540)</f>
        <v>0</v>
      </c>
      <c r="BV540">
        <f>(BG540-BF540)/(BG540-AZ540)</f>
        <v>0</v>
      </c>
      <c r="BW540">
        <f>(BA540-BG540)/(BA540-AZ540)</f>
        <v>0</v>
      </c>
      <c r="BX540">
        <f>(BT540*BR540/BF540)</f>
        <v>0</v>
      </c>
      <c r="BY540">
        <f>(1-BX540)</f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f>$B$11*DQ540+$C$11*DR540+$F$11*EC540*(1-EF540)</f>
        <v>0</v>
      </c>
      <c r="CS540">
        <f>CR540*CT540</f>
        <v>0</v>
      </c>
      <c r="CT540">
        <f>($B$11*$D$9+$C$11*$D$9+$F$11*((EP540+EH540)/MAX(EP540+EH540+EQ540, 0.1)*$I$9+EQ540/MAX(EP540+EH540+EQ540, 0.1)*$J$9))/($B$11+$C$11+$F$11)</f>
        <v>0</v>
      </c>
      <c r="CU540">
        <f>($B$11*$K$9+$C$11*$K$9+$F$11*((EP540+EH540)/MAX(EP540+EH540+EQ540, 0.1)*$P$9+EQ540/MAX(EP540+EH540+EQ540, 0.1)*$Q$9))/($B$11+$C$11+$F$11)</f>
        <v>0</v>
      </c>
      <c r="CV540">
        <v>6</v>
      </c>
      <c r="CW540">
        <v>0.5</v>
      </c>
      <c r="CX540" t="s">
        <v>419</v>
      </c>
      <c r="CY540">
        <v>2</v>
      </c>
      <c r="CZ540" t="b">
        <v>1</v>
      </c>
      <c r="DA540">
        <v>1659030704.81429</v>
      </c>
      <c r="DB540">
        <v>657.606107142857</v>
      </c>
      <c r="DC540">
        <v>682.410928571429</v>
      </c>
      <c r="DD540">
        <v>25.282175</v>
      </c>
      <c r="DE540">
        <v>24.7274714285714</v>
      </c>
      <c r="DF540">
        <v>649.6535</v>
      </c>
      <c r="DG540">
        <v>24.7541571428571</v>
      </c>
      <c r="DH540">
        <v>500.0905</v>
      </c>
      <c r="DI540">
        <v>90.3553857142857</v>
      </c>
      <c r="DJ540">
        <v>0.0463681964285714</v>
      </c>
      <c r="DK540">
        <v>27.5387571428571</v>
      </c>
      <c r="DL540">
        <v>27.9671392857143</v>
      </c>
      <c r="DM540">
        <v>999.9</v>
      </c>
      <c r="DN540">
        <v>0</v>
      </c>
      <c r="DO540">
        <v>0</v>
      </c>
      <c r="DP540">
        <v>10012.3214285714</v>
      </c>
      <c r="DQ540">
        <v>0</v>
      </c>
      <c r="DR540">
        <v>16.8092571428571</v>
      </c>
      <c r="DS540">
        <v>-24.8048321428571</v>
      </c>
      <c r="DT540">
        <v>674.663107142857</v>
      </c>
      <c r="DU540">
        <v>699.713071428572</v>
      </c>
      <c r="DV540">
        <v>0.55472175</v>
      </c>
      <c r="DW540">
        <v>682.410928571429</v>
      </c>
      <c r="DX540">
        <v>24.7274714285714</v>
      </c>
      <c r="DY540">
        <v>2.2843825</v>
      </c>
      <c r="DZ540">
        <v>2.23426</v>
      </c>
      <c r="EA540">
        <v>19.5666821428571</v>
      </c>
      <c r="EB540">
        <v>19.2101071428571</v>
      </c>
      <c r="EC540">
        <v>2000.00785714286</v>
      </c>
      <c r="ED540">
        <v>0.97999775</v>
      </c>
      <c r="EE540">
        <v>0.020002475</v>
      </c>
      <c r="EF540">
        <v>0</v>
      </c>
      <c r="EG540">
        <v>145.204071428571</v>
      </c>
      <c r="EH540">
        <v>5.00063</v>
      </c>
      <c r="EI540">
        <v>3025.81928571428</v>
      </c>
      <c r="EJ540">
        <v>17256.9571428571</v>
      </c>
      <c r="EK540">
        <v>38.625</v>
      </c>
      <c r="EL540">
        <v>38.75</v>
      </c>
      <c r="EM540">
        <v>38.187</v>
      </c>
      <c r="EN540">
        <v>38.09575</v>
      </c>
      <c r="EO540">
        <v>39.6294285714286</v>
      </c>
      <c r="EP540">
        <v>1955.10535714286</v>
      </c>
      <c r="EQ540">
        <v>39.9010714285714</v>
      </c>
      <c r="ER540">
        <v>0</v>
      </c>
      <c r="ES540">
        <v>1659030711.7</v>
      </c>
      <c r="ET540">
        <v>0</v>
      </c>
      <c r="EU540">
        <v>145.212769230769</v>
      </c>
      <c r="EV540">
        <v>2.89935042293801</v>
      </c>
      <c r="EW540">
        <v>64.456068392317</v>
      </c>
      <c r="EX540">
        <v>3026.25461538462</v>
      </c>
      <c r="EY540">
        <v>15</v>
      </c>
      <c r="EZ540">
        <v>0</v>
      </c>
      <c r="FA540" t="s">
        <v>420</v>
      </c>
      <c r="FB540">
        <v>1657551626.5</v>
      </c>
      <c r="FC540">
        <v>1657551629</v>
      </c>
      <c r="FD540">
        <v>0</v>
      </c>
      <c r="FE540">
        <v>0.403</v>
      </c>
      <c r="FF540">
        <v>0.009</v>
      </c>
      <c r="FG540">
        <v>9.41</v>
      </c>
      <c r="FH540">
        <v>0.087</v>
      </c>
      <c r="FI540">
        <v>417</v>
      </c>
      <c r="FJ540">
        <v>17</v>
      </c>
      <c r="FK540">
        <v>1.61</v>
      </c>
      <c r="FL540">
        <v>0.59</v>
      </c>
      <c r="FM540">
        <v>-24.71798</v>
      </c>
      <c r="FN540">
        <v>-0.96823114446522</v>
      </c>
      <c r="FO540">
        <v>0.394682855087474</v>
      </c>
      <c r="FP540">
        <v>0</v>
      </c>
      <c r="FQ540">
        <v>144.998470588235</v>
      </c>
      <c r="FR540">
        <v>2.96635599461419</v>
      </c>
      <c r="FS540">
        <v>0.333870812924975</v>
      </c>
      <c r="FT540">
        <v>0</v>
      </c>
      <c r="FU540">
        <v>0.553603</v>
      </c>
      <c r="FV540">
        <v>0.0253333508442773</v>
      </c>
      <c r="FW540">
        <v>0.00373444785744828</v>
      </c>
      <c r="FX540">
        <v>1</v>
      </c>
      <c r="FY540">
        <v>1</v>
      </c>
      <c r="FZ540">
        <v>3</v>
      </c>
      <c r="GA540" t="s">
        <v>421</v>
      </c>
      <c r="GB540">
        <v>2.97312</v>
      </c>
      <c r="GC540">
        <v>2.69984</v>
      </c>
      <c r="GD540">
        <v>0.128959</v>
      </c>
      <c r="GE540">
        <v>0.133311</v>
      </c>
      <c r="GF540">
        <v>0.106795</v>
      </c>
      <c r="GG540">
        <v>0.106297</v>
      </c>
      <c r="GH540">
        <v>33901.2</v>
      </c>
      <c r="GI540">
        <v>36880.1</v>
      </c>
      <c r="GJ540">
        <v>35270.4</v>
      </c>
      <c r="GK540">
        <v>38592.2</v>
      </c>
      <c r="GL540">
        <v>44667.8</v>
      </c>
      <c r="GM540">
        <v>49813.8</v>
      </c>
      <c r="GN540">
        <v>55138.2</v>
      </c>
      <c r="GO540">
        <v>61902.1</v>
      </c>
      <c r="GP540">
        <v>1.9814</v>
      </c>
      <c r="GQ540">
        <v>1.8554</v>
      </c>
      <c r="GR540">
        <v>0.127256</v>
      </c>
      <c r="GS540">
        <v>0</v>
      </c>
      <c r="GT540">
        <v>25.8926</v>
      </c>
      <c r="GU540">
        <v>999.9</v>
      </c>
      <c r="GV540">
        <v>58.68</v>
      </c>
      <c r="GW540">
        <v>29.215</v>
      </c>
      <c r="GX540">
        <v>26.446</v>
      </c>
      <c r="GY540">
        <v>55.7155</v>
      </c>
      <c r="GZ540">
        <v>42.7404</v>
      </c>
      <c r="HA540">
        <v>1</v>
      </c>
      <c r="HB540">
        <v>-0.0223171</v>
      </c>
      <c r="HC540">
        <v>0.271678</v>
      </c>
      <c r="HD540">
        <v>20.1143</v>
      </c>
      <c r="HE540">
        <v>5.19812</v>
      </c>
      <c r="HF540">
        <v>12.004</v>
      </c>
      <c r="HG540">
        <v>4.9756</v>
      </c>
      <c r="HH540">
        <v>3.2938</v>
      </c>
      <c r="HI540">
        <v>9999</v>
      </c>
      <c r="HJ540">
        <v>9999</v>
      </c>
      <c r="HK540">
        <v>9999</v>
      </c>
      <c r="HL540">
        <v>629.6</v>
      </c>
      <c r="HM540">
        <v>1.86325</v>
      </c>
      <c r="HN540">
        <v>1.86804</v>
      </c>
      <c r="HO540">
        <v>1.86783</v>
      </c>
      <c r="HP540">
        <v>1.86902</v>
      </c>
      <c r="HQ540">
        <v>1.86981</v>
      </c>
      <c r="HR540">
        <v>1.86584</v>
      </c>
      <c r="HS540">
        <v>1.86691</v>
      </c>
      <c r="HT540">
        <v>1.86832</v>
      </c>
      <c r="HU540">
        <v>5</v>
      </c>
      <c r="HV540">
        <v>0</v>
      </c>
      <c r="HW540">
        <v>0</v>
      </c>
      <c r="HX540">
        <v>0</v>
      </c>
      <c r="HY540" t="s">
        <v>422</v>
      </c>
      <c r="HZ540" t="s">
        <v>423</v>
      </c>
      <c r="IA540" t="s">
        <v>424</v>
      </c>
      <c r="IB540" t="s">
        <v>424</v>
      </c>
      <c r="IC540" t="s">
        <v>424</v>
      </c>
      <c r="ID540" t="s">
        <v>424</v>
      </c>
      <c r="IE540">
        <v>0</v>
      </c>
      <c r="IF540">
        <v>100</v>
      </c>
      <c r="IG540">
        <v>100</v>
      </c>
      <c r="IH540">
        <v>8.106</v>
      </c>
      <c r="II540">
        <v>0.5283</v>
      </c>
      <c r="IJ540">
        <v>4.02706509432224</v>
      </c>
      <c r="IK540">
        <v>0.00601174518973114</v>
      </c>
      <c r="IL540">
        <v>2.77886958061485e-07</v>
      </c>
      <c r="IM540">
        <v>-3.54636231360687e-10</v>
      </c>
      <c r="IN540">
        <v>-0.0404303883988718</v>
      </c>
      <c r="IO540">
        <v>-0.0177815531441476</v>
      </c>
      <c r="IP540">
        <v>0.00205572605671414</v>
      </c>
      <c r="IQ540">
        <v>-1.65519735432211e-05</v>
      </c>
      <c r="IR540">
        <v>-4</v>
      </c>
      <c r="IS540">
        <v>1848</v>
      </c>
      <c r="IT540">
        <v>1</v>
      </c>
      <c r="IU540">
        <v>25</v>
      </c>
      <c r="IV540">
        <v>24651.4</v>
      </c>
      <c r="IW540">
        <v>24651.4</v>
      </c>
      <c r="IX540">
        <v>1.58813</v>
      </c>
      <c r="IY540">
        <v>2.62085</v>
      </c>
      <c r="IZ540">
        <v>1.54785</v>
      </c>
      <c r="JA540">
        <v>2.30591</v>
      </c>
      <c r="JB540">
        <v>1.34644</v>
      </c>
      <c r="JC540">
        <v>2.28882</v>
      </c>
      <c r="JD540">
        <v>33.6479</v>
      </c>
      <c r="JE540">
        <v>24.2101</v>
      </c>
      <c r="JF540">
        <v>18</v>
      </c>
      <c r="JG540">
        <v>499.869</v>
      </c>
      <c r="JH540">
        <v>417.706</v>
      </c>
      <c r="JI540">
        <v>25</v>
      </c>
      <c r="JJ540">
        <v>26.9043</v>
      </c>
      <c r="JK540">
        <v>30.0001</v>
      </c>
      <c r="JL540">
        <v>26.8372</v>
      </c>
      <c r="JM540">
        <v>26.7789</v>
      </c>
      <c r="JN540">
        <v>31.8419</v>
      </c>
      <c r="JO540">
        <v>14.0971</v>
      </c>
      <c r="JP540">
        <v>100</v>
      </c>
      <c r="JQ540">
        <v>25</v>
      </c>
      <c r="JR540">
        <v>722.483</v>
      </c>
      <c r="JS540">
        <v>24.709</v>
      </c>
      <c r="JT540">
        <v>102.28</v>
      </c>
      <c r="JU540">
        <v>103.036</v>
      </c>
    </row>
    <row r="541" spans="1:281">
      <c r="A541">
        <v>525</v>
      </c>
      <c r="B541">
        <v>1659030717.6</v>
      </c>
      <c r="C541">
        <v>7034.5</v>
      </c>
      <c r="D541" t="s">
        <v>1479</v>
      </c>
      <c r="E541" t="s">
        <v>1480</v>
      </c>
      <c r="F541">
        <v>5</v>
      </c>
      <c r="G541" t="s">
        <v>1394</v>
      </c>
      <c r="H541" t="s">
        <v>417</v>
      </c>
      <c r="I541">
        <v>1659030710.1</v>
      </c>
      <c r="J541">
        <f>(K541)/1000</f>
        <v>0</v>
      </c>
      <c r="K541">
        <f>IF(CZ541, AN541, AH541)</f>
        <v>0</v>
      </c>
      <c r="L541">
        <f>IF(CZ541, AI541, AG541)</f>
        <v>0</v>
      </c>
      <c r="M541">
        <f>DB541 - IF(AU541&gt;1, L541*CV541*100.0/(AW541*DP541), 0)</f>
        <v>0</v>
      </c>
      <c r="N541">
        <f>((T541-J541/2)*M541-L541)/(T541+J541/2)</f>
        <v>0</v>
      </c>
      <c r="O541">
        <f>N541*(DI541+DJ541)/1000.0</f>
        <v>0</v>
      </c>
      <c r="P541">
        <f>(DB541 - IF(AU541&gt;1, L541*CV541*100.0/(AW541*DP541), 0))*(DI541+DJ541)/1000.0</f>
        <v>0</v>
      </c>
      <c r="Q541">
        <f>2.0/((1/S541-1/R541)+SIGN(S541)*SQRT((1/S541-1/R541)*(1/S541-1/R541) + 4*CW541/((CW541+1)*(CW541+1))*(2*1/S541*1/R541-1/R541*1/R541)))</f>
        <v>0</v>
      </c>
      <c r="R541">
        <f>IF(LEFT(CX541,1)&lt;&gt;"0",IF(LEFT(CX541,1)="1",3.0,CY541),$D$5+$E$5*(DP541*DI541/($K$5*1000))+$F$5*(DP541*DI541/($K$5*1000))*MAX(MIN(CV541,$J$5),$I$5)*MAX(MIN(CV541,$J$5),$I$5)+$G$5*MAX(MIN(CV541,$J$5),$I$5)*(DP541*DI541/($K$5*1000))+$H$5*(DP541*DI541/($K$5*1000))*(DP541*DI541/($K$5*1000)))</f>
        <v>0</v>
      </c>
      <c r="S541">
        <f>J541*(1000-(1000*0.61365*exp(17.502*W541/(240.97+W541))/(DI541+DJ541)+DD541)/2)/(1000*0.61365*exp(17.502*W541/(240.97+W541))/(DI541+DJ541)-DD541)</f>
        <v>0</v>
      </c>
      <c r="T541">
        <f>1/((CW541+1)/(Q541/1.6)+1/(R541/1.37)) + CW541/((CW541+1)/(Q541/1.6) + CW541/(R541/1.37))</f>
        <v>0</v>
      </c>
      <c r="U541">
        <f>(CR541*CU541)</f>
        <v>0</v>
      </c>
      <c r="V541">
        <f>(DK541+(U541+2*0.95*5.67E-8*(((DK541+$B$7)+273)^4-(DK541+273)^4)-44100*J541)/(1.84*29.3*R541+8*0.95*5.67E-8*(DK541+273)^3))</f>
        <v>0</v>
      </c>
      <c r="W541">
        <f>($C$7*DL541+$D$7*DM541+$E$7*V541)</f>
        <v>0</v>
      </c>
      <c r="X541">
        <f>0.61365*exp(17.502*W541/(240.97+W541))</f>
        <v>0</v>
      </c>
      <c r="Y541">
        <f>(Z541/AA541*100)</f>
        <v>0</v>
      </c>
      <c r="Z541">
        <f>DD541*(DI541+DJ541)/1000</f>
        <v>0</v>
      </c>
      <c r="AA541">
        <f>0.61365*exp(17.502*DK541/(240.97+DK541))</f>
        <v>0</v>
      </c>
      <c r="AB541">
        <f>(X541-DD541*(DI541+DJ541)/1000)</f>
        <v>0</v>
      </c>
      <c r="AC541">
        <f>(-J541*44100)</f>
        <v>0</v>
      </c>
      <c r="AD541">
        <f>2*29.3*R541*0.92*(DK541-W541)</f>
        <v>0</v>
      </c>
      <c r="AE541">
        <f>2*0.95*5.67E-8*(((DK541+$B$7)+273)^4-(W541+273)^4)</f>
        <v>0</v>
      </c>
      <c r="AF541">
        <f>U541+AE541+AC541+AD541</f>
        <v>0</v>
      </c>
      <c r="AG541">
        <f>DH541*AU541*(DC541-DB541*(1000-AU541*DE541)/(1000-AU541*DD541))/(100*CV541)</f>
        <v>0</v>
      </c>
      <c r="AH541">
        <f>1000*DH541*AU541*(DD541-DE541)/(100*CV541*(1000-AU541*DD541))</f>
        <v>0</v>
      </c>
      <c r="AI541">
        <f>(AJ541 - AK541 - DI541*1E3/(8.314*(DK541+273.15)) * AM541/DH541 * AL541) * DH541/(100*CV541) * (1000 - DE541)/1000</f>
        <v>0</v>
      </c>
      <c r="AJ541">
        <v>734.505761466891</v>
      </c>
      <c r="AK541">
        <v>717.020442424243</v>
      </c>
      <c r="AL541">
        <v>3.46895858989883</v>
      </c>
      <c r="AM541">
        <v>66.0504921813524</v>
      </c>
      <c r="AN541">
        <f>(AP541 - AO541 + DI541*1E3/(8.314*(DK541+273.15)) * AR541/DH541 * AQ541) * DH541/(100*CV541) * 1000/(1000 - AP541)</f>
        <v>0</v>
      </c>
      <c r="AO541">
        <v>24.7273726419048</v>
      </c>
      <c r="AP541">
        <v>25.2856769230769</v>
      </c>
      <c r="AQ541">
        <v>-6.48967551620588e-06</v>
      </c>
      <c r="AR541">
        <v>92.47</v>
      </c>
      <c r="AS541">
        <v>0</v>
      </c>
      <c r="AT541">
        <v>0</v>
      </c>
      <c r="AU541">
        <f>IF(AS541*$H$13&gt;=AW541,1.0,(AW541/(AW541-AS541*$H$13)))</f>
        <v>0</v>
      </c>
      <c r="AV541">
        <f>(AU541-1)*100</f>
        <v>0</v>
      </c>
      <c r="AW541">
        <f>MAX(0,($B$13+$C$13*DP541)/(1+$D$13*DP541)*DI541/(DK541+273)*$E$13)</f>
        <v>0</v>
      </c>
      <c r="AX541" t="s">
        <v>418</v>
      </c>
      <c r="AY541" t="s">
        <v>418</v>
      </c>
      <c r="AZ541">
        <v>0</v>
      </c>
      <c r="BA541">
        <v>0</v>
      </c>
      <c r="BB541">
        <f>1-AZ541/BA541</f>
        <v>0</v>
      </c>
      <c r="BC541">
        <v>0</v>
      </c>
      <c r="BD541" t="s">
        <v>418</v>
      </c>
      <c r="BE541" t="s">
        <v>418</v>
      </c>
      <c r="BF541">
        <v>0</v>
      </c>
      <c r="BG541">
        <v>0</v>
      </c>
      <c r="BH541">
        <f>1-BF541/BG541</f>
        <v>0</v>
      </c>
      <c r="BI541">
        <v>0.5</v>
      </c>
      <c r="BJ541">
        <f>CS541</f>
        <v>0</v>
      </c>
      <c r="BK541">
        <f>L541</f>
        <v>0</v>
      </c>
      <c r="BL541">
        <f>BH541*BI541*BJ541</f>
        <v>0</v>
      </c>
      <c r="BM541">
        <f>(BK541-BC541)/BJ541</f>
        <v>0</v>
      </c>
      <c r="BN541">
        <f>(BA541-BG541)/BG541</f>
        <v>0</v>
      </c>
      <c r="BO541">
        <f>AZ541/(BB541+AZ541/BG541)</f>
        <v>0</v>
      </c>
      <c r="BP541" t="s">
        <v>418</v>
      </c>
      <c r="BQ541">
        <v>0</v>
      </c>
      <c r="BR541">
        <f>IF(BQ541&lt;&gt;0, BQ541, BO541)</f>
        <v>0</v>
      </c>
      <c r="BS541">
        <f>1-BR541/BG541</f>
        <v>0</v>
      </c>
      <c r="BT541">
        <f>(BG541-BF541)/(BG541-BR541)</f>
        <v>0</v>
      </c>
      <c r="BU541">
        <f>(BA541-BG541)/(BA541-BR541)</f>
        <v>0</v>
      </c>
      <c r="BV541">
        <f>(BG541-BF541)/(BG541-AZ541)</f>
        <v>0</v>
      </c>
      <c r="BW541">
        <f>(BA541-BG541)/(BA541-AZ541)</f>
        <v>0</v>
      </c>
      <c r="BX541">
        <f>(BT541*BR541/BF541)</f>
        <v>0</v>
      </c>
      <c r="BY541">
        <f>(1-BX541)</f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f>$B$11*DQ541+$C$11*DR541+$F$11*EC541*(1-EF541)</f>
        <v>0</v>
      </c>
      <c r="CS541">
        <f>CR541*CT541</f>
        <v>0</v>
      </c>
      <c r="CT541">
        <f>($B$11*$D$9+$C$11*$D$9+$F$11*((EP541+EH541)/MAX(EP541+EH541+EQ541, 0.1)*$I$9+EQ541/MAX(EP541+EH541+EQ541, 0.1)*$J$9))/($B$11+$C$11+$F$11)</f>
        <v>0</v>
      </c>
      <c r="CU541">
        <f>($B$11*$K$9+$C$11*$K$9+$F$11*((EP541+EH541)/MAX(EP541+EH541+EQ541, 0.1)*$P$9+EQ541/MAX(EP541+EH541+EQ541, 0.1)*$Q$9))/($B$11+$C$11+$F$11)</f>
        <v>0</v>
      </c>
      <c r="CV541">
        <v>6</v>
      </c>
      <c r="CW541">
        <v>0.5</v>
      </c>
      <c r="CX541" t="s">
        <v>419</v>
      </c>
      <c r="CY541">
        <v>2</v>
      </c>
      <c r="CZ541" t="b">
        <v>1</v>
      </c>
      <c r="DA541">
        <v>1659030710.1</v>
      </c>
      <c r="DB541">
        <v>675.340037037037</v>
      </c>
      <c r="DC541">
        <v>700.165222222222</v>
      </c>
      <c r="DD541">
        <v>25.2836777777778</v>
      </c>
      <c r="DE541">
        <v>24.7269666666667</v>
      </c>
      <c r="DF541">
        <v>667.283111111111</v>
      </c>
      <c r="DG541">
        <v>24.7555851851852</v>
      </c>
      <c r="DH541">
        <v>500.115703703704</v>
      </c>
      <c r="DI541">
        <v>90.3554037037037</v>
      </c>
      <c r="DJ541">
        <v>0.0462321925925926</v>
      </c>
      <c r="DK541">
        <v>27.5401777777778</v>
      </c>
      <c r="DL541">
        <v>27.9768407407407</v>
      </c>
      <c r="DM541">
        <v>999.9</v>
      </c>
      <c r="DN541">
        <v>0</v>
      </c>
      <c r="DO541">
        <v>0</v>
      </c>
      <c r="DP541">
        <v>10004.2592592593</v>
      </c>
      <c r="DQ541">
        <v>0</v>
      </c>
      <c r="DR541">
        <v>16.8127555555556</v>
      </c>
      <c r="DS541">
        <v>-24.8252222222222</v>
      </c>
      <c r="DT541">
        <v>692.858148148148</v>
      </c>
      <c r="DU541">
        <v>717.917222222222</v>
      </c>
      <c r="DV541">
        <v>0.556724703703704</v>
      </c>
      <c r="DW541">
        <v>700.165222222222</v>
      </c>
      <c r="DX541">
        <v>24.7269666666667</v>
      </c>
      <c r="DY541">
        <v>2.28451777777778</v>
      </c>
      <c r="DZ541">
        <v>2.23421444444444</v>
      </c>
      <c r="EA541">
        <v>19.5676407407407</v>
      </c>
      <c r="EB541">
        <v>19.2097851851852</v>
      </c>
      <c r="EC541">
        <v>1999.98518518519</v>
      </c>
      <c r="ED541">
        <v>0.979997555555556</v>
      </c>
      <c r="EE541">
        <v>0.0200026888888889</v>
      </c>
      <c r="EF541">
        <v>0</v>
      </c>
      <c r="EG541">
        <v>145.408555555556</v>
      </c>
      <c r="EH541">
        <v>5.00063</v>
      </c>
      <c r="EI541">
        <v>3031.41148148148</v>
      </c>
      <c r="EJ541">
        <v>17256.7592592593</v>
      </c>
      <c r="EK541">
        <v>38.625</v>
      </c>
      <c r="EL541">
        <v>38.75</v>
      </c>
      <c r="EM541">
        <v>38.187</v>
      </c>
      <c r="EN541">
        <v>38.1016666666667</v>
      </c>
      <c r="EO541">
        <v>39.6295925925926</v>
      </c>
      <c r="EP541">
        <v>1955.08259259259</v>
      </c>
      <c r="EQ541">
        <v>39.9007407407407</v>
      </c>
      <c r="ER541">
        <v>0</v>
      </c>
      <c r="ES541">
        <v>1659030716.5</v>
      </c>
      <c r="ET541">
        <v>0</v>
      </c>
      <c r="EU541">
        <v>145.409961538462</v>
      </c>
      <c r="EV541">
        <v>2.38608546217349</v>
      </c>
      <c r="EW541">
        <v>65.3206836447316</v>
      </c>
      <c r="EX541">
        <v>3031.36961538462</v>
      </c>
      <c r="EY541">
        <v>15</v>
      </c>
      <c r="EZ541">
        <v>0</v>
      </c>
      <c r="FA541" t="s">
        <v>420</v>
      </c>
      <c r="FB541">
        <v>1657551626.5</v>
      </c>
      <c r="FC541">
        <v>1657551629</v>
      </c>
      <c r="FD541">
        <v>0</v>
      </c>
      <c r="FE541">
        <v>0.403</v>
      </c>
      <c r="FF541">
        <v>0.009</v>
      </c>
      <c r="FG541">
        <v>9.41</v>
      </c>
      <c r="FH541">
        <v>0.087</v>
      </c>
      <c r="FI541">
        <v>417</v>
      </c>
      <c r="FJ541">
        <v>17</v>
      </c>
      <c r="FK541">
        <v>1.61</v>
      </c>
      <c r="FL541">
        <v>0.59</v>
      </c>
      <c r="FM541">
        <v>-24.81335</v>
      </c>
      <c r="FN541">
        <v>-1.47369681050643</v>
      </c>
      <c r="FO541">
        <v>0.404377581599178</v>
      </c>
      <c r="FP541">
        <v>0</v>
      </c>
      <c r="FQ541">
        <v>145.249441176471</v>
      </c>
      <c r="FR541">
        <v>2.56044308502533</v>
      </c>
      <c r="FS541">
        <v>0.322363531652995</v>
      </c>
      <c r="FT541">
        <v>0</v>
      </c>
      <c r="FU541">
        <v>0.55528015</v>
      </c>
      <c r="FV541">
        <v>0.0206278424014993</v>
      </c>
      <c r="FW541">
        <v>0.00345547379927847</v>
      </c>
      <c r="FX541">
        <v>1</v>
      </c>
      <c r="FY541">
        <v>1</v>
      </c>
      <c r="FZ541">
        <v>3</v>
      </c>
      <c r="GA541" t="s">
        <v>421</v>
      </c>
      <c r="GB541">
        <v>2.9729</v>
      </c>
      <c r="GC541">
        <v>2.69984</v>
      </c>
      <c r="GD541">
        <v>0.131137</v>
      </c>
      <c r="GE541">
        <v>0.135356</v>
      </c>
      <c r="GF541">
        <v>0.106789</v>
      </c>
      <c r="GG541">
        <v>0.106288</v>
      </c>
      <c r="GH541">
        <v>33816.5</v>
      </c>
      <c r="GI541">
        <v>36792.7</v>
      </c>
      <c r="GJ541">
        <v>35270.4</v>
      </c>
      <c r="GK541">
        <v>38591.8</v>
      </c>
      <c r="GL541">
        <v>44667.9</v>
      </c>
      <c r="GM541">
        <v>49814.1</v>
      </c>
      <c r="GN541">
        <v>55137.9</v>
      </c>
      <c r="GO541">
        <v>61901.8</v>
      </c>
      <c r="GP541">
        <v>1.9804</v>
      </c>
      <c r="GQ541">
        <v>1.856</v>
      </c>
      <c r="GR541">
        <v>0.127703</v>
      </c>
      <c r="GS541">
        <v>0</v>
      </c>
      <c r="GT541">
        <v>25.8926</v>
      </c>
      <c r="GU541">
        <v>999.9</v>
      </c>
      <c r="GV541">
        <v>58.68</v>
      </c>
      <c r="GW541">
        <v>29.215</v>
      </c>
      <c r="GX541">
        <v>26.4432</v>
      </c>
      <c r="GY541">
        <v>55.9055</v>
      </c>
      <c r="GZ541">
        <v>42.8726</v>
      </c>
      <c r="HA541">
        <v>1</v>
      </c>
      <c r="HB541">
        <v>-0.0220122</v>
      </c>
      <c r="HC541">
        <v>0.27146</v>
      </c>
      <c r="HD541">
        <v>20.1138</v>
      </c>
      <c r="HE541">
        <v>5.19692</v>
      </c>
      <c r="HF541">
        <v>12.0052</v>
      </c>
      <c r="HG541">
        <v>4.9756</v>
      </c>
      <c r="HH541">
        <v>3.2936</v>
      </c>
      <c r="HI541">
        <v>9999</v>
      </c>
      <c r="HJ541">
        <v>9999</v>
      </c>
      <c r="HK541">
        <v>9999</v>
      </c>
      <c r="HL541">
        <v>629.6</v>
      </c>
      <c r="HM541">
        <v>1.86325</v>
      </c>
      <c r="HN541">
        <v>1.86801</v>
      </c>
      <c r="HO541">
        <v>1.86783</v>
      </c>
      <c r="HP541">
        <v>1.86896</v>
      </c>
      <c r="HQ541">
        <v>1.86981</v>
      </c>
      <c r="HR541">
        <v>1.86584</v>
      </c>
      <c r="HS541">
        <v>1.86691</v>
      </c>
      <c r="HT541">
        <v>1.86829</v>
      </c>
      <c r="HU541">
        <v>5</v>
      </c>
      <c r="HV541">
        <v>0</v>
      </c>
      <c r="HW541">
        <v>0</v>
      </c>
      <c r="HX541">
        <v>0</v>
      </c>
      <c r="HY541" t="s">
        <v>422</v>
      </c>
      <c r="HZ541" t="s">
        <v>423</v>
      </c>
      <c r="IA541" t="s">
        <v>424</v>
      </c>
      <c r="IB541" t="s">
        <v>424</v>
      </c>
      <c r="IC541" t="s">
        <v>424</v>
      </c>
      <c r="ID541" t="s">
        <v>424</v>
      </c>
      <c r="IE541">
        <v>0</v>
      </c>
      <c r="IF541">
        <v>100</v>
      </c>
      <c r="IG541">
        <v>100</v>
      </c>
      <c r="IH541">
        <v>8.204</v>
      </c>
      <c r="II541">
        <v>0.5281</v>
      </c>
      <c r="IJ541">
        <v>4.02706509432224</v>
      </c>
      <c r="IK541">
        <v>0.00601174518973114</v>
      </c>
      <c r="IL541">
        <v>2.77886958061485e-07</v>
      </c>
      <c r="IM541">
        <v>-3.54636231360687e-10</v>
      </c>
      <c r="IN541">
        <v>-0.0404303883988718</v>
      </c>
      <c r="IO541">
        <v>-0.0177815531441476</v>
      </c>
      <c r="IP541">
        <v>0.00205572605671414</v>
      </c>
      <c r="IQ541">
        <v>-1.65519735432211e-05</v>
      </c>
      <c r="IR541">
        <v>-4</v>
      </c>
      <c r="IS541">
        <v>1848</v>
      </c>
      <c r="IT541">
        <v>1</v>
      </c>
      <c r="IU541">
        <v>25</v>
      </c>
      <c r="IV541">
        <v>24651.5</v>
      </c>
      <c r="IW541">
        <v>24651.5</v>
      </c>
      <c r="IX541">
        <v>1.61621</v>
      </c>
      <c r="IY541">
        <v>2.61108</v>
      </c>
      <c r="IZ541">
        <v>1.54785</v>
      </c>
      <c r="JA541">
        <v>2.30591</v>
      </c>
      <c r="JB541">
        <v>1.34644</v>
      </c>
      <c r="JC541">
        <v>2.43408</v>
      </c>
      <c r="JD541">
        <v>33.6479</v>
      </c>
      <c r="JE541">
        <v>24.2276</v>
      </c>
      <c r="JF541">
        <v>18</v>
      </c>
      <c r="JG541">
        <v>499.231</v>
      </c>
      <c r="JH541">
        <v>418.049</v>
      </c>
      <c r="JI541">
        <v>24.9999</v>
      </c>
      <c r="JJ541">
        <v>26.9043</v>
      </c>
      <c r="JK541">
        <v>30.0003</v>
      </c>
      <c r="JL541">
        <v>26.8395</v>
      </c>
      <c r="JM541">
        <v>26.7789</v>
      </c>
      <c r="JN541">
        <v>32.468</v>
      </c>
      <c r="JO541">
        <v>14.0971</v>
      </c>
      <c r="JP541">
        <v>100</v>
      </c>
      <c r="JQ541">
        <v>25</v>
      </c>
      <c r="JR541">
        <v>742.788</v>
      </c>
      <c r="JS541">
        <v>24.7036</v>
      </c>
      <c r="JT541">
        <v>102.279</v>
      </c>
      <c r="JU541">
        <v>103.035</v>
      </c>
    </row>
    <row r="542" spans="1:281">
      <c r="A542">
        <v>526</v>
      </c>
      <c r="B542">
        <v>1659030722.6</v>
      </c>
      <c r="C542">
        <v>7039.5</v>
      </c>
      <c r="D542" t="s">
        <v>1481</v>
      </c>
      <c r="E542" t="s">
        <v>1482</v>
      </c>
      <c r="F542">
        <v>5</v>
      </c>
      <c r="G542" t="s">
        <v>1394</v>
      </c>
      <c r="H542" t="s">
        <v>417</v>
      </c>
      <c r="I542">
        <v>1659030714.81429</v>
      </c>
      <c r="J542">
        <f>(K542)/1000</f>
        <v>0</v>
      </c>
      <c r="K542">
        <f>IF(CZ542, AN542, AH542)</f>
        <v>0</v>
      </c>
      <c r="L542">
        <f>IF(CZ542, AI542, AG542)</f>
        <v>0</v>
      </c>
      <c r="M542">
        <f>DB542 - IF(AU542&gt;1, L542*CV542*100.0/(AW542*DP542), 0)</f>
        <v>0</v>
      </c>
      <c r="N542">
        <f>((T542-J542/2)*M542-L542)/(T542+J542/2)</f>
        <v>0</v>
      </c>
      <c r="O542">
        <f>N542*(DI542+DJ542)/1000.0</f>
        <v>0</v>
      </c>
      <c r="P542">
        <f>(DB542 - IF(AU542&gt;1, L542*CV542*100.0/(AW542*DP542), 0))*(DI542+DJ542)/1000.0</f>
        <v>0</v>
      </c>
      <c r="Q542">
        <f>2.0/((1/S542-1/R542)+SIGN(S542)*SQRT((1/S542-1/R542)*(1/S542-1/R542) + 4*CW542/((CW542+1)*(CW542+1))*(2*1/S542*1/R542-1/R542*1/R542)))</f>
        <v>0</v>
      </c>
      <c r="R542">
        <f>IF(LEFT(CX542,1)&lt;&gt;"0",IF(LEFT(CX542,1)="1",3.0,CY542),$D$5+$E$5*(DP542*DI542/($K$5*1000))+$F$5*(DP542*DI542/($K$5*1000))*MAX(MIN(CV542,$J$5),$I$5)*MAX(MIN(CV542,$J$5),$I$5)+$G$5*MAX(MIN(CV542,$J$5),$I$5)*(DP542*DI542/($K$5*1000))+$H$5*(DP542*DI542/($K$5*1000))*(DP542*DI542/($K$5*1000)))</f>
        <v>0</v>
      </c>
      <c r="S542">
        <f>J542*(1000-(1000*0.61365*exp(17.502*W542/(240.97+W542))/(DI542+DJ542)+DD542)/2)/(1000*0.61365*exp(17.502*W542/(240.97+W542))/(DI542+DJ542)-DD542)</f>
        <v>0</v>
      </c>
      <c r="T542">
        <f>1/((CW542+1)/(Q542/1.6)+1/(R542/1.37)) + CW542/((CW542+1)/(Q542/1.6) + CW542/(R542/1.37))</f>
        <v>0</v>
      </c>
      <c r="U542">
        <f>(CR542*CU542)</f>
        <v>0</v>
      </c>
      <c r="V542">
        <f>(DK542+(U542+2*0.95*5.67E-8*(((DK542+$B$7)+273)^4-(DK542+273)^4)-44100*J542)/(1.84*29.3*R542+8*0.95*5.67E-8*(DK542+273)^3))</f>
        <v>0</v>
      </c>
      <c r="W542">
        <f>($C$7*DL542+$D$7*DM542+$E$7*V542)</f>
        <v>0</v>
      </c>
      <c r="X542">
        <f>0.61365*exp(17.502*W542/(240.97+W542))</f>
        <v>0</v>
      </c>
      <c r="Y542">
        <f>(Z542/AA542*100)</f>
        <v>0</v>
      </c>
      <c r="Z542">
        <f>DD542*(DI542+DJ542)/1000</f>
        <v>0</v>
      </c>
      <c r="AA542">
        <f>0.61365*exp(17.502*DK542/(240.97+DK542))</f>
        <v>0</v>
      </c>
      <c r="AB542">
        <f>(X542-DD542*(DI542+DJ542)/1000)</f>
        <v>0</v>
      </c>
      <c r="AC542">
        <f>(-J542*44100)</f>
        <v>0</v>
      </c>
      <c r="AD542">
        <f>2*29.3*R542*0.92*(DK542-W542)</f>
        <v>0</v>
      </c>
      <c r="AE542">
        <f>2*0.95*5.67E-8*(((DK542+$B$7)+273)^4-(W542+273)^4)</f>
        <v>0</v>
      </c>
      <c r="AF542">
        <f>U542+AE542+AC542+AD542</f>
        <v>0</v>
      </c>
      <c r="AG542">
        <f>DH542*AU542*(DC542-DB542*(1000-AU542*DE542)/(1000-AU542*DD542))/(100*CV542)</f>
        <v>0</v>
      </c>
      <c r="AH542">
        <f>1000*DH542*AU542*(DD542-DE542)/(100*CV542*(1000-AU542*DD542))</f>
        <v>0</v>
      </c>
      <c r="AI542">
        <f>(AJ542 - AK542 - DI542*1E3/(8.314*(DK542+273.15)) * AM542/DH542 * AL542) * DH542/(100*CV542) * (1000 - DE542)/1000</f>
        <v>0</v>
      </c>
      <c r="AJ542">
        <v>751.487047788262</v>
      </c>
      <c r="AK542">
        <v>734.142884848485</v>
      </c>
      <c r="AL542">
        <v>3.45377687928315</v>
      </c>
      <c r="AM542">
        <v>66.0504921813524</v>
      </c>
      <c r="AN542">
        <f>(AP542 - AO542 + DI542*1E3/(8.314*(DK542+273.15)) * AR542/DH542 * AQ542) * DH542/(100*CV542) * 1000/(1000 - AP542)</f>
        <v>0</v>
      </c>
      <c r="AO542">
        <v>24.7256103901299</v>
      </c>
      <c r="AP542">
        <v>25.2884538461539</v>
      </c>
      <c r="AQ542">
        <v>1.1915433403854e-05</v>
      </c>
      <c r="AR542">
        <v>92.47</v>
      </c>
      <c r="AS542">
        <v>0</v>
      </c>
      <c r="AT542">
        <v>0</v>
      </c>
      <c r="AU542">
        <f>IF(AS542*$H$13&gt;=AW542,1.0,(AW542/(AW542-AS542*$H$13)))</f>
        <v>0</v>
      </c>
      <c r="AV542">
        <f>(AU542-1)*100</f>
        <v>0</v>
      </c>
      <c r="AW542">
        <f>MAX(0,($B$13+$C$13*DP542)/(1+$D$13*DP542)*DI542/(DK542+273)*$E$13)</f>
        <v>0</v>
      </c>
      <c r="AX542" t="s">
        <v>418</v>
      </c>
      <c r="AY542" t="s">
        <v>418</v>
      </c>
      <c r="AZ542">
        <v>0</v>
      </c>
      <c r="BA542">
        <v>0</v>
      </c>
      <c r="BB542">
        <f>1-AZ542/BA542</f>
        <v>0</v>
      </c>
      <c r="BC542">
        <v>0</v>
      </c>
      <c r="BD542" t="s">
        <v>418</v>
      </c>
      <c r="BE542" t="s">
        <v>418</v>
      </c>
      <c r="BF542">
        <v>0</v>
      </c>
      <c r="BG542">
        <v>0</v>
      </c>
      <c r="BH542">
        <f>1-BF542/BG542</f>
        <v>0</v>
      </c>
      <c r="BI542">
        <v>0.5</v>
      </c>
      <c r="BJ542">
        <f>CS542</f>
        <v>0</v>
      </c>
      <c r="BK542">
        <f>L542</f>
        <v>0</v>
      </c>
      <c r="BL542">
        <f>BH542*BI542*BJ542</f>
        <v>0</v>
      </c>
      <c r="BM542">
        <f>(BK542-BC542)/BJ542</f>
        <v>0</v>
      </c>
      <c r="BN542">
        <f>(BA542-BG542)/BG542</f>
        <v>0</v>
      </c>
      <c r="BO542">
        <f>AZ542/(BB542+AZ542/BG542)</f>
        <v>0</v>
      </c>
      <c r="BP542" t="s">
        <v>418</v>
      </c>
      <c r="BQ542">
        <v>0</v>
      </c>
      <c r="BR542">
        <f>IF(BQ542&lt;&gt;0, BQ542, BO542)</f>
        <v>0</v>
      </c>
      <c r="BS542">
        <f>1-BR542/BG542</f>
        <v>0</v>
      </c>
      <c r="BT542">
        <f>(BG542-BF542)/(BG542-BR542)</f>
        <v>0</v>
      </c>
      <c r="BU542">
        <f>(BA542-BG542)/(BA542-BR542)</f>
        <v>0</v>
      </c>
      <c r="BV542">
        <f>(BG542-BF542)/(BG542-AZ542)</f>
        <v>0</v>
      </c>
      <c r="BW542">
        <f>(BA542-BG542)/(BA542-AZ542)</f>
        <v>0</v>
      </c>
      <c r="BX542">
        <f>(BT542*BR542/BF542)</f>
        <v>0</v>
      </c>
      <c r="BY542">
        <f>(1-BX542)</f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f>$B$11*DQ542+$C$11*DR542+$F$11*EC542*(1-EF542)</f>
        <v>0</v>
      </c>
      <c r="CS542">
        <f>CR542*CT542</f>
        <v>0</v>
      </c>
      <c r="CT542">
        <f>($B$11*$D$9+$C$11*$D$9+$F$11*((EP542+EH542)/MAX(EP542+EH542+EQ542, 0.1)*$I$9+EQ542/MAX(EP542+EH542+EQ542, 0.1)*$J$9))/($B$11+$C$11+$F$11)</f>
        <v>0</v>
      </c>
      <c r="CU542">
        <f>($B$11*$K$9+$C$11*$K$9+$F$11*((EP542+EH542)/MAX(EP542+EH542+EQ542, 0.1)*$P$9+EQ542/MAX(EP542+EH542+EQ542, 0.1)*$Q$9))/($B$11+$C$11+$F$11)</f>
        <v>0</v>
      </c>
      <c r="CV542">
        <v>6</v>
      </c>
      <c r="CW542">
        <v>0.5</v>
      </c>
      <c r="CX542" t="s">
        <v>419</v>
      </c>
      <c r="CY542">
        <v>2</v>
      </c>
      <c r="CZ542" t="b">
        <v>1</v>
      </c>
      <c r="DA542">
        <v>1659030714.81429</v>
      </c>
      <c r="DB542">
        <v>691.112821428571</v>
      </c>
      <c r="DC542">
        <v>716.050428571429</v>
      </c>
      <c r="DD542">
        <v>25.2860714285714</v>
      </c>
      <c r="DE542">
        <v>24.7265428571429</v>
      </c>
      <c r="DF542">
        <v>682.963285714286</v>
      </c>
      <c r="DG542">
        <v>24.7578607142857</v>
      </c>
      <c r="DH542">
        <v>500.094928571429</v>
      </c>
      <c r="DI542">
        <v>90.3553678571428</v>
      </c>
      <c r="DJ542">
        <v>0.0461333</v>
      </c>
      <c r="DK542">
        <v>27.5412321428571</v>
      </c>
      <c r="DL542">
        <v>27.983875</v>
      </c>
      <c r="DM542">
        <v>999.9</v>
      </c>
      <c r="DN542">
        <v>0</v>
      </c>
      <c r="DO542">
        <v>0</v>
      </c>
      <c r="DP542">
        <v>9997.14285714286</v>
      </c>
      <c r="DQ542">
        <v>0</v>
      </c>
      <c r="DR542">
        <v>16.8092571428571</v>
      </c>
      <c r="DS542">
        <v>-24.9376892857143</v>
      </c>
      <c r="DT542">
        <v>709.04175</v>
      </c>
      <c r="DU542">
        <v>734.204821428571</v>
      </c>
      <c r="DV542">
        <v>0.5595355</v>
      </c>
      <c r="DW542">
        <v>716.050428571429</v>
      </c>
      <c r="DX542">
        <v>24.7265428571429</v>
      </c>
      <c r="DY542">
        <v>2.28473285714286</v>
      </c>
      <c r="DZ542">
        <v>2.234175</v>
      </c>
      <c r="EA542">
        <v>19.5691571428571</v>
      </c>
      <c r="EB542">
        <v>19.2095071428571</v>
      </c>
      <c r="EC542">
        <v>1999.98607142857</v>
      </c>
      <c r="ED542">
        <v>0.979997535714286</v>
      </c>
      <c r="EE542">
        <v>0.0200027107142857</v>
      </c>
      <c r="EF542">
        <v>0</v>
      </c>
      <c r="EG542">
        <v>145.671821428571</v>
      </c>
      <c r="EH542">
        <v>5.00063</v>
      </c>
      <c r="EI542">
        <v>3036.49821428571</v>
      </c>
      <c r="EJ542">
        <v>17256.7714285714</v>
      </c>
      <c r="EK542">
        <v>38.625</v>
      </c>
      <c r="EL542">
        <v>38.75</v>
      </c>
      <c r="EM542">
        <v>38.187</v>
      </c>
      <c r="EN542">
        <v>38.10025</v>
      </c>
      <c r="EO542">
        <v>39.6294285714286</v>
      </c>
      <c r="EP542">
        <v>1955.08357142857</v>
      </c>
      <c r="EQ542">
        <v>39.9007142857143</v>
      </c>
      <c r="ER542">
        <v>0</v>
      </c>
      <c r="ES542">
        <v>1659030721.3</v>
      </c>
      <c r="ET542">
        <v>0</v>
      </c>
      <c r="EU542">
        <v>145.684346153846</v>
      </c>
      <c r="EV542">
        <v>3.57582906022163</v>
      </c>
      <c r="EW542">
        <v>63.273504295407</v>
      </c>
      <c r="EX542">
        <v>3036.53346153846</v>
      </c>
      <c r="EY542">
        <v>15</v>
      </c>
      <c r="EZ542">
        <v>0</v>
      </c>
      <c r="FA542" t="s">
        <v>420</v>
      </c>
      <c r="FB542">
        <v>1657551626.5</v>
      </c>
      <c r="FC542">
        <v>1657551629</v>
      </c>
      <c r="FD542">
        <v>0</v>
      </c>
      <c r="FE542">
        <v>0.403</v>
      </c>
      <c r="FF542">
        <v>0.009</v>
      </c>
      <c r="FG542">
        <v>9.41</v>
      </c>
      <c r="FH542">
        <v>0.087</v>
      </c>
      <c r="FI542">
        <v>417</v>
      </c>
      <c r="FJ542">
        <v>17</v>
      </c>
      <c r="FK542">
        <v>1.61</v>
      </c>
      <c r="FL542">
        <v>0.59</v>
      </c>
      <c r="FM542">
        <v>-24.8553325</v>
      </c>
      <c r="FN542">
        <v>-0.351303939962414</v>
      </c>
      <c r="FO542">
        <v>0.374192775443019</v>
      </c>
      <c r="FP542">
        <v>1</v>
      </c>
      <c r="FQ542">
        <v>145.472205882353</v>
      </c>
      <c r="FR542">
        <v>3.16728800418486</v>
      </c>
      <c r="FS542">
        <v>0.367342745819996</v>
      </c>
      <c r="FT542">
        <v>0</v>
      </c>
      <c r="FU542">
        <v>0.558084625</v>
      </c>
      <c r="FV542">
        <v>0.0256430656660396</v>
      </c>
      <c r="FW542">
        <v>0.00369067463810818</v>
      </c>
      <c r="FX542">
        <v>1</v>
      </c>
      <c r="FY542">
        <v>2</v>
      </c>
      <c r="FZ542">
        <v>3</v>
      </c>
      <c r="GA542" t="s">
        <v>474</v>
      </c>
      <c r="GB542">
        <v>2.97357</v>
      </c>
      <c r="GC542">
        <v>2.69983</v>
      </c>
      <c r="GD542">
        <v>0.133281</v>
      </c>
      <c r="GE542">
        <v>0.137626</v>
      </c>
      <c r="GF542">
        <v>0.106792</v>
      </c>
      <c r="GG542">
        <v>0.106284</v>
      </c>
      <c r="GH542">
        <v>33733.3</v>
      </c>
      <c r="GI542">
        <v>36696.6</v>
      </c>
      <c r="GJ542">
        <v>35270.6</v>
      </c>
      <c r="GK542">
        <v>38592.2</v>
      </c>
      <c r="GL542">
        <v>44668</v>
      </c>
      <c r="GM542">
        <v>49814.3</v>
      </c>
      <c r="GN542">
        <v>55138.1</v>
      </c>
      <c r="GO542">
        <v>61901.7</v>
      </c>
      <c r="GP542">
        <v>1.981</v>
      </c>
      <c r="GQ542">
        <v>1.855</v>
      </c>
      <c r="GR542">
        <v>0.129044</v>
      </c>
      <c r="GS542">
        <v>0</v>
      </c>
      <c r="GT542">
        <v>25.8948</v>
      </c>
      <c r="GU542">
        <v>999.9</v>
      </c>
      <c r="GV542">
        <v>58.68</v>
      </c>
      <c r="GW542">
        <v>29.205</v>
      </c>
      <c r="GX542">
        <v>26.433</v>
      </c>
      <c r="GY542">
        <v>56.1255</v>
      </c>
      <c r="GZ542">
        <v>42.6923</v>
      </c>
      <c r="HA542">
        <v>1</v>
      </c>
      <c r="HB542">
        <v>-0.0218699</v>
      </c>
      <c r="HC542">
        <v>0.272985</v>
      </c>
      <c r="HD542">
        <v>20.1139</v>
      </c>
      <c r="HE542">
        <v>5.19812</v>
      </c>
      <c r="HF542">
        <v>12.0052</v>
      </c>
      <c r="HG542">
        <v>4.9748</v>
      </c>
      <c r="HH542">
        <v>3.2936</v>
      </c>
      <c r="HI542">
        <v>9999</v>
      </c>
      <c r="HJ542">
        <v>9999</v>
      </c>
      <c r="HK542">
        <v>9999</v>
      </c>
      <c r="HL542">
        <v>629.6</v>
      </c>
      <c r="HM542">
        <v>1.86316</v>
      </c>
      <c r="HN542">
        <v>1.86801</v>
      </c>
      <c r="HO542">
        <v>1.86783</v>
      </c>
      <c r="HP542">
        <v>1.86899</v>
      </c>
      <c r="HQ542">
        <v>1.86981</v>
      </c>
      <c r="HR542">
        <v>1.86584</v>
      </c>
      <c r="HS542">
        <v>1.86691</v>
      </c>
      <c r="HT542">
        <v>1.86829</v>
      </c>
      <c r="HU542">
        <v>5</v>
      </c>
      <c r="HV542">
        <v>0</v>
      </c>
      <c r="HW542">
        <v>0</v>
      </c>
      <c r="HX542">
        <v>0</v>
      </c>
      <c r="HY542" t="s">
        <v>422</v>
      </c>
      <c r="HZ542" t="s">
        <v>423</v>
      </c>
      <c r="IA542" t="s">
        <v>424</v>
      </c>
      <c r="IB542" t="s">
        <v>424</v>
      </c>
      <c r="IC542" t="s">
        <v>424</v>
      </c>
      <c r="ID542" t="s">
        <v>424</v>
      </c>
      <c r="IE542">
        <v>0</v>
      </c>
      <c r="IF542">
        <v>100</v>
      </c>
      <c r="IG542">
        <v>100</v>
      </c>
      <c r="IH542">
        <v>8.302</v>
      </c>
      <c r="II542">
        <v>0.5282</v>
      </c>
      <c r="IJ542">
        <v>4.02706509432224</v>
      </c>
      <c r="IK542">
        <v>0.00601174518973114</v>
      </c>
      <c r="IL542">
        <v>2.77886958061485e-07</v>
      </c>
      <c r="IM542">
        <v>-3.54636231360687e-10</v>
      </c>
      <c r="IN542">
        <v>-0.0404303883988718</v>
      </c>
      <c r="IO542">
        <v>-0.0177815531441476</v>
      </c>
      <c r="IP542">
        <v>0.00205572605671414</v>
      </c>
      <c r="IQ542">
        <v>-1.65519735432211e-05</v>
      </c>
      <c r="IR542">
        <v>-4</v>
      </c>
      <c r="IS542">
        <v>1848</v>
      </c>
      <c r="IT542">
        <v>1</v>
      </c>
      <c r="IU542">
        <v>25</v>
      </c>
      <c r="IV542">
        <v>24651.6</v>
      </c>
      <c r="IW542">
        <v>24651.6</v>
      </c>
      <c r="IX542">
        <v>1.64917</v>
      </c>
      <c r="IY542">
        <v>2.61841</v>
      </c>
      <c r="IZ542">
        <v>1.54785</v>
      </c>
      <c r="JA542">
        <v>2.30591</v>
      </c>
      <c r="JB542">
        <v>1.34644</v>
      </c>
      <c r="JC542">
        <v>2.31567</v>
      </c>
      <c r="JD542">
        <v>33.6479</v>
      </c>
      <c r="JE542">
        <v>24.2188</v>
      </c>
      <c r="JF542">
        <v>18</v>
      </c>
      <c r="JG542">
        <v>499.628</v>
      </c>
      <c r="JH542">
        <v>417.494</v>
      </c>
      <c r="JI542">
        <v>25</v>
      </c>
      <c r="JJ542">
        <v>26.9066</v>
      </c>
      <c r="JK542">
        <v>30</v>
      </c>
      <c r="JL542">
        <v>26.8395</v>
      </c>
      <c r="JM542">
        <v>26.7811</v>
      </c>
      <c r="JN542">
        <v>33.0516</v>
      </c>
      <c r="JO542">
        <v>14.0971</v>
      </c>
      <c r="JP542">
        <v>100</v>
      </c>
      <c r="JQ542">
        <v>25</v>
      </c>
      <c r="JR542">
        <v>756.317</v>
      </c>
      <c r="JS542">
        <v>24.6932</v>
      </c>
      <c r="JT542">
        <v>102.28</v>
      </c>
      <c r="JU542">
        <v>103.036</v>
      </c>
    </row>
    <row r="543" spans="1:281">
      <c r="A543">
        <v>527</v>
      </c>
      <c r="B543">
        <v>1659030727.6</v>
      </c>
      <c r="C543">
        <v>7044.5</v>
      </c>
      <c r="D543" t="s">
        <v>1483</v>
      </c>
      <c r="E543" t="s">
        <v>1484</v>
      </c>
      <c r="F543">
        <v>5</v>
      </c>
      <c r="G543" t="s">
        <v>1394</v>
      </c>
      <c r="H543" t="s">
        <v>417</v>
      </c>
      <c r="I543">
        <v>1659030720.1</v>
      </c>
      <c r="J543">
        <f>(K543)/1000</f>
        <v>0</v>
      </c>
      <c r="K543">
        <f>IF(CZ543, AN543, AH543)</f>
        <v>0</v>
      </c>
      <c r="L543">
        <f>IF(CZ543, AI543, AG543)</f>
        <v>0</v>
      </c>
      <c r="M543">
        <f>DB543 - IF(AU543&gt;1, L543*CV543*100.0/(AW543*DP543), 0)</f>
        <v>0</v>
      </c>
      <c r="N543">
        <f>((T543-J543/2)*M543-L543)/(T543+J543/2)</f>
        <v>0</v>
      </c>
      <c r="O543">
        <f>N543*(DI543+DJ543)/1000.0</f>
        <v>0</v>
      </c>
      <c r="P543">
        <f>(DB543 - IF(AU543&gt;1, L543*CV543*100.0/(AW543*DP543), 0))*(DI543+DJ543)/1000.0</f>
        <v>0</v>
      </c>
      <c r="Q543">
        <f>2.0/((1/S543-1/R543)+SIGN(S543)*SQRT((1/S543-1/R543)*(1/S543-1/R543) + 4*CW543/((CW543+1)*(CW543+1))*(2*1/S543*1/R543-1/R543*1/R543)))</f>
        <v>0</v>
      </c>
      <c r="R543">
        <f>IF(LEFT(CX543,1)&lt;&gt;"0",IF(LEFT(CX543,1)="1",3.0,CY543),$D$5+$E$5*(DP543*DI543/($K$5*1000))+$F$5*(DP543*DI543/($K$5*1000))*MAX(MIN(CV543,$J$5),$I$5)*MAX(MIN(CV543,$J$5),$I$5)+$G$5*MAX(MIN(CV543,$J$5),$I$5)*(DP543*DI543/($K$5*1000))+$H$5*(DP543*DI543/($K$5*1000))*(DP543*DI543/($K$5*1000)))</f>
        <v>0</v>
      </c>
      <c r="S543">
        <f>J543*(1000-(1000*0.61365*exp(17.502*W543/(240.97+W543))/(DI543+DJ543)+DD543)/2)/(1000*0.61365*exp(17.502*W543/(240.97+W543))/(DI543+DJ543)-DD543)</f>
        <v>0</v>
      </c>
      <c r="T543">
        <f>1/((CW543+1)/(Q543/1.6)+1/(R543/1.37)) + CW543/((CW543+1)/(Q543/1.6) + CW543/(R543/1.37))</f>
        <v>0</v>
      </c>
      <c r="U543">
        <f>(CR543*CU543)</f>
        <v>0</v>
      </c>
      <c r="V543">
        <f>(DK543+(U543+2*0.95*5.67E-8*(((DK543+$B$7)+273)^4-(DK543+273)^4)-44100*J543)/(1.84*29.3*R543+8*0.95*5.67E-8*(DK543+273)^3))</f>
        <v>0</v>
      </c>
      <c r="W543">
        <f>($C$7*DL543+$D$7*DM543+$E$7*V543)</f>
        <v>0</v>
      </c>
      <c r="X543">
        <f>0.61365*exp(17.502*W543/(240.97+W543))</f>
        <v>0</v>
      </c>
      <c r="Y543">
        <f>(Z543/AA543*100)</f>
        <v>0</v>
      </c>
      <c r="Z543">
        <f>DD543*(DI543+DJ543)/1000</f>
        <v>0</v>
      </c>
      <c r="AA543">
        <f>0.61365*exp(17.502*DK543/(240.97+DK543))</f>
        <v>0</v>
      </c>
      <c r="AB543">
        <f>(X543-DD543*(DI543+DJ543)/1000)</f>
        <v>0</v>
      </c>
      <c r="AC543">
        <f>(-J543*44100)</f>
        <v>0</v>
      </c>
      <c r="AD543">
        <f>2*29.3*R543*0.92*(DK543-W543)</f>
        <v>0</v>
      </c>
      <c r="AE543">
        <f>2*0.95*5.67E-8*(((DK543+$B$7)+273)^4-(W543+273)^4)</f>
        <v>0</v>
      </c>
      <c r="AF543">
        <f>U543+AE543+AC543+AD543</f>
        <v>0</v>
      </c>
      <c r="AG543">
        <f>DH543*AU543*(DC543-DB543*(1000-AU543*DE543)/(1000-AU543*DD543))/(100*CV543)</f>
        <v>0</v>
      </c>
      <c r="AH543">
        <f>1000*DH543*AU543*(DD543-DE543)/(100*CV543*(1000-AU543*DD543))</f>
        <v>0</v>
      </c>
      <c r="AI543">
        <f>(AJ543 - AK543 - DI543*1E3/(8.314*(DK543+273.15)) * AM543/DH543 * AL543) * DH543/(100*CV543) * (1000 - DE543)/1000</f>
        <v>0</v>
      </c>
      <c r="AJ543">
        <v>769.417128268945</v>
      </c>
      <c r="AK543">
        <v>751.690454545454</v>
      </c>
      <c r="AL543">
        <v>3.52838493001176</v>
      </c>
      <c r="AM543">
        <v>66.0504921813524</v>
      </c>
      <c r="AN543">
        <f>(AP543 - AO543 + DI543*1E3/(8.314*(DK543+273.15)) * AR543/DH543 * AQ543) * DH543/(100*CV543) * 1000/(1000 - AP543)</f>
        <v>0</v>
      </c>
      <c r="AO543">
        <v>24.7229218786147</v>
      </c>
      <c r="AP543">
        <v>25.2857818181818</v>
      </c>
      <c r="AQ543">
        <v>4.21776504307212e-06</v>
      </c>
      <c r="AR543">
        <v>92.47</v>
      </c>
      <c r="AS543">
        <v>0</v>
      </c>
      <c r="AT543">
        <v>0</v>
      </c>
      <c r="AU543">
        <f>IF(AS543*$H$13&gt;=AW543,1.0,(AW543/(AW543-AS543*$H$13)))</f>
        <v>0</v>
      </c>
      <c r="AV543">
        <f>(AU543-1)*100</f>
        <v>0</v>
      </c>
      <c r="AW543">
        <f>MAX(0,($B$13+$C$13*DP543)/(1+$D$13*DP543)*DI543/(DK543+273)*$E$13)</f>
        <v>0</v>
      </c>
      <c r="AX543" t="s">
        <v>418</v>
      </c>
      <c r="AY543" t="s">
        <v>418</v>
      </c>
      <c r="AZ543">
        <v>0</v>
      </c>
      <c r="BA543">
        <v>0</v>
      </c>
      <c r="BB543">
        <f>1-AZ543/BA543</f>
        <v>0</v>
      </c>
      <c r="BC543">
        <v>0</v>
      </c>
      <c r="BD543" t="s">
        <v>418</v>
      </c>
      <c r="BE543" t="s">
        <v>418</v>
      </c>
      <c r="BF543">
        <v>0</v>
      </c>
      <c r="BG543">
        <v>0</v>
      </c>
      <c r="BH543">
        <f>1-BF543/BG543</f>
        <v>0</v>
      </c>
      <c r="BI543">
        <v>0.5</v>
      </c>
      <c r="BJ543">
        <f>CS543</f>
        <v>0</v>
      </c>
      <c r="BK543">
        <f>L543</f>
        <v>0</v>
      </c>
      <c r="BL543">
        <f>BH543*BI543*BJ543</f>
        <v>0</v>
      </c>
      <c r="BM543">
        <f>(BK543-BC543)/BJ543</f>
        <v>0</v>
      </c>
      <c r="BN543">
        <f>(BA543-BG543)/BG543</f>
        <v>0</v>
      </c>
      <c r="BO543">
        <f>AZ543/(BB543+AZ543/BG543)</f>
        <v>0</v>
      </c>
      <c r="BP543" t="s">
        <v>418</v>
      </c>
      <c r="BQ543">
        <v>0</v>
      </c>
      <c r="BR543">
        <f>IF(BQ543&lt;&gt;0, BQ543, BO543)</f>
        <v>0</v>
      </c>
      <c r="BS543">
        <f>1-BR543/BG543</f>
        <v>0</v>
      </c>
      <c r="BT543">
        <f>(BG543-BF543)/(BG543-BR543)</f>
        <v>0</v>
      </c>
      <c r="BU543">
        <f>(BA543-BG543)/(BA543-BR543)</f>
        <v>0</v>
      </c>
      <c r="BV543">
        <f>(BG543-BF543)/(BG543-AZ543)</f>
        <v>0</v>
      </c>
      <c r="BW543">
        <f>(BA543-BG543)/(BA543-AZ543)</f>
        <v>0</v>
      </c>
      <c r="BX543">
        <f>(BT543*BR543/BF543)</f>
        <v>0</v>
      </c>
      <c r="BY543">
        <f>(1-BX543)</f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f>$B$11*DQ543+$C$11*DR543+$F$11*EC543*(1-EF543)</f>
        <v>0</v>
      </c>
      <c r="CS543">
        <f>CR543*CT543</f>
        <v>0</v>
      </c>
      <c r="CT543">
        <f>($B$11*$D$9+$C$11*$D$9+$F$11*((EP543+EH543)/MAX(EP543+EH543+EQ543, 0.1)*$I$9+EQ543/MAX(EP543+EH543+EQ543, 0.1)*$J$9))/($B$11+$C$11+$F$11)</f>
        <v>0</v>
      </c>
      <c r="CU543">
        <f>($B$11*$K$9+$C$11*$K$9+$F$11*((EP543+EH543)/MAX(EP543+EH543+EQ543, 0.1)*$P$9+EQ543/MAX(EP543+EH543+EQ543, 0.1)*$Q$9))/($B$11+$C$11+$F$11)</f>
        <v>0</v>
      </c>
      <c r="CV543">
        <v>6</v>
      </c>
      <c r="CW543">
        <v>0.5</v>
      </c>
      <c r="CX543" t="s">
        <v>419</v>
      </c>
      <c r="CY543">
        <v>2</v>
      </c>
      <c r="CZ543" t="b">
        <v>1</v>
      </c>
      <c r="DA543">
        <v>1659030720.1</v>
      </c>
      <c r="DB543">
        <v>708.914888888889</v>
      </c>
      <c r="DC543">
        <v>733.962703703704</v>
      </c>
      <c r="DD543">
        <v>25.2869703703704</v>
      </c>
      <c r="DE543">
        <v>24.7251037037037</v>
      </c>
      <c r="DF543">
        <v>700.661222222222</v>
      </c>
      <c r="DG543">
        <v>24.7587185185185</v>
      </c>
      <c r="DH543">
        <v>500.082407407407</v>
      </c>
      <c r="DI543">
        <v>90.3566962962963</v>
      </c>
      <c r="DJ543">
        <v>0.0462800703703704</v>
      </c>
      <c r="DK543">
        <v>27.5408148148148</v>
      </c>
      <c r="DL543">
        <v>27.9854148148148</v>
      </c>
      <c r="DM543">
        <v>999.9</v>
      </c>
      <c r="DN543">
        <v>0</v>
      </c>
      <c r="DO543">
        <v>0</v>
      </c>
      <c r="DP543">
        <v>9984.07407407407</v>
      </c>
      <c r="DQ543">
        <v>0</v>
      </c>
      <c r="DR543">
        <v>16.8086740740741</v>
      </c>
      <c r="DS543">
        <v>-25.0478407407407</v>
      </c>
      <c r="DT543">
        <v>727.306296296296</v>
      </c>
      <c r="DU543">
        <v>752.570074074074</v>
      </c>
      <c r="DV543">
        <v>0.561864518518518</v>
      </c>
      <c r="DW543">
        <v>733.962703703704</v>
      </c>
      <c r="DX543">
        <v>24.7251037037037</v>
      </c>
      <c r="DY543">
        <v>2.28484703703704</v>
      </c>
      <c r="DZ543">
        <v>2.23407888888889</v>
      </c>
      <c r="EA543">
        <v>19.5699703703704</v>
      </c>
      <c r="EB543">
        <v>19.2088148148148</v>
      </c>
      <c r="EC543">
        <v>1999.97481481482</v>
      </c>
      <c r="ED543">
        <v>0.979997555555556</v>
      </c>
      <c r="EE543">
        <v>0.0200026888888889</v>
      </c>
      <c r="EF543">
        <v>0</v>
      </c>
      <c r="EG543">
        <v>145.958703703704</v>
      </c>
      <c r="EH543">
        <v>5.00063</v>
      </c>
      <c r="EI543">
        <v>3042.08074074074</v>
      </c>
      <c r="EJ543">
        <v>17256.6740740741</v>
      </c>
      <c r="EK543">
        <v>38.625</v>
      </c>
      <c r="EL543">
        <v>38.7545925925926</v>
      </c>
      <c r="EM543">
        <v>38.187</v>
      </c>
      <c r="EN543">
        <v>38.1086666666667</v>
      </c>
      <c r="EO543">
        <v>39.625</v>
      </c>
      <c r="EP543">
        <v>1955.07259259259</v>
      </c>
      <c r="EQ543">
        <v>39.9003703703704</v>
      </c>
      <c r="ER543">
        <v>0</v>
      </c>
      <c r="ES543">
        <v>1659030726.7</v>
      </c>
      <c r="ET543">
        <v>0</v>
      </c>
      <c r="EU543">
        <v>146.0072</v>
      </c>
      <c r="EV543">
        <v>4.35823077311883</v>
      </c>
      <c r="EW543">
        <v>63.7907692349863</v>
      </c>
      <c r="EX543">
        <v>3042.5708</v>
      </c>
      <c r="EY543">
        <v>15</v>
      </c>
      <c r="EZ543">
        <v>0</v>
      </c>
      <c r="FA543" t="s">
        <v>420</v>
      </c>
      <c r="FB543">
        <v>1657551626.5</v>
      </c>
      <c r="FC543">
        <v>1657551629</v>
      </c>
      <c r="FD543">
        <v>0</v>
      </c>
      <c r="FE543">
        <v>0.403</v>
      </c>
      <c r="FF543">
        <v>0.009</v>
      </c>
      <c r="FG543">
        <v>9.41</v>
      </c>
      <c r="FH543">
        <v>0.087</v>
      </c>
      <c r="FI543">
        <v>417</v>
      </c>
      <c r="FJ543">
        <v>17</v>
      </c>
      <c r="FK543">
        <v>1.61</v>
      </c>
      <c r="FL543">
        <v>0.59</v>
      </c>
      <c r="FM543">
        <v>-25.0020625</v>
      </c>
      <c r="FN543">
        <v>-2.0678780487805</v>
      </c>
      <c r="FO543">
        <v>0.430169826166074</v>
      </c>
      <c r="FP543">
        <v>0</v>
      </c>
      <c r="FQ543">
        <v>145.754029411765</v>
      </c>
      <c r="FR543">
        <v>3.32096256355024</v>
      </c>
      <c r="FS543">
        <v>0.379570692888232</v>
      </c>
      <c r="FT543">
        <v>0</v>
      </c>
      <c r="FU543">
        <v>0.560026475</v>
      </c>
      <c r="FV543">
        <v>0.0326984352720437</v>
      </c>
      <c r="FW543">
        <v>0.00416487819142109</v>
      </c>
      <c r="FX543">
        <v>1</v>
      </c>
      <c r="FY543">
        <v>1</v>
      </c>
      <c r="FZ543">
        <v>3</v>
      </c>
      <c r="GA543" t="s">
        <v>421</v>
      </c>
      <c r="GB543">
        <v>2.97313</v>
      </c>
      <c r="GC543">
        <v>2.70081</v>
      </c>
      <c r="GD543">
        <v>0.135451</v>
      </c>
      <c r="GE543">
        <v>0.139608</v>
      </c>
      <c r="GF543">
        <v>0.106787</v>
      </c>
      <c r="GG543">
        <v>0.106277</v>
      </c>
      <c r="GH543">
        <v>33648.4</v>
      </c>
      <c r="GI543">
        <v>36612</v>
      </c>
      <c r="GJ543">
        <v>35270.2</v>
      </c>
      <c r="GK543">
        <v>38591.9</v>
      </c>
      <c r="GL543">
        <v>44667.7</v>
      </c>
      <c r="GM543">
        <v>49814.4</v>
      </c>
      <c r="GN543">
        <v>55137.4</v>
      </c>
      <c r="GO543">
        <v>61901.2</v>
      </c>
      <c r="GP543">
        <v>1.9802</v>
      </c>
      <c r="GQ543">
        <v>1.8558</v>
      </c>
      <c r="GR543">
        <v>0.127703</v>
      </c>
      <c r="GS543">
        <v>0</v>
      </c>
      <c r="GT543">
        <v>25.8948</v>
      </c>
      <c r="GU543">
        <v>999.9</v>
      </c>
      <c r="GV543">
        <v>58.68</v>
      </c>
      <c r="GW543">
        <v>29.205</v>
      </c>
      <c r="GX543">
        <v>26.4275</v>
      </c>
      <c r="GY543">
        <v>56.4955</v>
      </c>
      <c r="GZ543">
        <v>42.7083</v>
      </c>
      <c r="HA543">
        <v>1</v>
      </c>
      <c r="HB543">
        <v>-0.0219512</v>
      </c>
      <c r="HC543">
        <v>0.273856</v>
      </c>
      <c r="HD543">
        <v>20.114</v>
      </c>
      <c r="HE543">
        <v>5.19812</v>
      </c>
      <c r="HF543">
        <v>12.004</v>
      </c>
      <c r="HG543">
        <v>4.976</v>
      </c>
      <c r="HH543">
        <v>3.2938</v>
      </c>
      <c r="HI543">
        <v>9999</v>
      </c>
      <c r="HJ543">
        <v>9999</v>
      </c>
      <c r="HK543">
        <v>9999</v>
      </c>
      <c r="HL543">
        <v>629.6</v>
      </c>
      <c r="HM543">
        <v>1.8631</v>
      </c>
      <c r="HN543">
        <v>1.86798</v>
      </c>
      <c r="HO543">
        <v>1.86777</v>
      </c>
      <c r="HP543">
        <v>1.86893</v>
      </c>
      <c r="HQ543">
        <v>1.86981</v>
      </c>
      <c r="HR543">
        <v>1.86584</v>
      </c>
      <c r="HS543">
        <v>1.86691</v>
      </c>
      <c r="HT543">
        <v>1.86829</v>
      </c>
      <c r="HU543">
        <v>5</v>
      </c>
      <c r="HV543">
        <v>0</v>
      </c>
      <c r="HW543">
        <v>0</v>
      </c>
      <c r="HX543">
        <v>0</v>
      </c>
      <c r="HY543" t="s">
        <v>422</v>
      </c>
      <c r="HZ543" t="s">
        <v>423</v>
      </c>
      <c r="IA543" t="s">
        <v>424</v>
      </c>
      <c r="IB543" t="s">
        <v>424</v>
      </c>
      <c r="IC543" t="s">
        <v>424</v>
      </c>
      <c r="ID543" t="s">
        <v>424</v>
      </c>
      <c r="IE543">
        <v>0</v>
      </c>
      <c r="IF543">
        <v>100</v>
      </c>
      <c r="IG543">
        <v>100</v>
      </c>
      <c r="IH543">
        <v>8.401</v>
      </c>
      <c r="II543">
        <v>0.528</v>
      </c>
      <c r="IJ543">
        <v>4.02706509432224</v>
      </c>
      <c r="IK543">
        <v>0.00601174518973114</v>
      </c>
      <c r="IL543">
        <v>2.77886958061485e-07</v>
      </c>
      <c r="IM543">
        <v>-3.54636231360687e-10</v>
      </c>
      <c r="IN543">
        <v>-0.0404303883988718</v>
      </c>
      <c r="IO543">
        <v>-0.0177815531441476</v>
      </c>
      <c r="IP543">
        <v>0.00205572605671414</v>
      </c>
      <c r="IQ543">
        <v>-1.65519735432211e-05</v>
      </c>
      <c r="IR543">
        <v>-4</v>
      </c>
      <c r="IS543">
        <v>1848</v>
      </c>
      <c r="IT543">
        <v>1</v>
      </c>
      <c r="IU543">
        <v>25</v>
      </c>
      <c r="IV543">
        <v>24651.7</v>
      </c>
      <c r="IW543">
        <v>24651.6</v>
      </c>
      <c r="IX543">
        <v>1.67603</v>
      </c>
      <c r="IY543">
        <v>2.60254</v>
      </c>
      <c r="IZ543">
        <v>1.54785</v>
      </c>
      <c r="JA543">
        <v>2.30591</v>
      </c>
      <c r="JB543">
        <v>1.34644</v>
      </c>
      <c r="JC543">
        <v>2.44019</v>
      </c>
      <c r="JD543">
        <v>33.6479</v>
      </c>
      <c r="JE543">
        <v>24.2188</v>
      </c>
      <c r="JF543">
        <v>18</v>
      </c>
      <c r="JG543">
        <v>499.121</v>
      </c>
      <c r="JH543">
        <v>417.951</v>
      </c>
      <c r="JI543">
        <v>25.0002</v>
      </c>
      <c r="JJ543">
        <v>26.9066</v>
      </c>
      <c r="JK543">
        <v>29.9999</v>
      </c>
      <c r="JL543">
        <v>26.8418</v>
      </c>
      <c r="JM543">
        <v>26.7811</v>
      </c>
      <c r="JN543">
        <v>33.6713</v>
      </c>
      <c r="JO543">
        <v>14.0971</v>
      </c>
      <c r="JP543">
        <v>100</v>
      </c>
      <c r="JQ543">
        <v>25</v>
      </c>
      <c r="JR543">
        <v>776.574</v>
      </c>
      <c r="JS543">
        <v>24.6873</v>
      </c>
      <c r="JT543">
        <v>102.278</v>
      </c>
      <c r="JU543">
        <v>103.035</v>
      </c>
    </row>
    <row r="544" spans="1:281">
      <c r="A544">
        <v>528</v>
      </c>
      <c r="B544">
        <v>1659030732.6</v>
      </c>
      <c r="C544">
        <v>7049.5</v>
      </c>
      <c r="D544" t="s">
        <v>1485</v>
      </c>
      <c r="E544" t="s">
        <v>1486</v>
      </c>
      <c r="F544">
        <v>5</v>
      </c>
      <c r="G544" t="s">
        <v>1394</v>
      </c>
      <c r="H544" t="s">
        <v>417</v>
      </c>
      <c r="I544">
        <v>1659030724.81429</v>
      </c>
      <c r="J544">
        <f>(K544)/1000</f>
        <v>0</v>
      </c>
      <c r="K544">
        <f>IF(CZ544, AN544, AH544)</f>
        <v>0</v>
      </c>
      <c r="L544">
        <f>IF(CZ544, AI544, AG544)</f>
        <v>0</v>
      </c>
      <c r="M544">
        <f>DB544 - IF(AU544&gt;1, L544*CV544*100.0/(AW544*DP544), 0)</f>
        <v>0</v>
      </c>
      <c r="N544">
        <f>((T544-J544/2)*M544-L544)/(T544+J544/2)</f>
        <v>0</v>
      </c>
      <c r="O544">
        <f>N544*(DI544+DJ544)/1000.0</f>
        <v>0</v>
      </c>
      <c r="P544">
        <f>(DB544 - IF(AU544&gt;1, L544*CV544*100.0/(AW544*DP544), 0))*(DI544+DJ544)/1000.0</f>
        <v>0</v>
      </c>
      <c r="Q544">
        <f>2.0/((1/S544-1/R544)+SIGN(S544)*SQRT((1/S544-1/R544)*(1/S544-1/R544) + 4*CW544/((CW544+1)*(CW544+1))*(2*1/S544*1/R544-1/R544*1/R544)))</f>
        <v>0</v>
      </c>
      <c r="R544">
        <f>IF(LEFT(CX544,1)&lt;&gt;"0",IF(LEFT(CX544,1)="1",3.0,CY544),$D$5+$E$5*(DP544*DI544/($K$5*1000))+$F$5*(DP544*DI544/($K$5*1000))*MAX(MIN(CV544,$J$5),$I$5)*MAX(MIN(CV544,$J$5),$I$5)+$G$5*MAX(MIN(CV544,$J$5),$I$5)*(DP544*DI544/($K$5*1000))+$H$5*(DP544*DI544/($K$5*1000))*(DP544*DI544/($K$5*1000)))</f>
        <v>0</v>
      </c>
      <c r="S544">
        <f>J544*(1000-(1000*0.61365*exp(17.502*W544/(240.97+W544))/(DI544+DJ544)+DD544)/2)/(1000*0.61365*exp(17.502*W544/(240.97+W544))/(DI544+DJ544)-DD544)</f>
        <v>0</v>
      </c>
      <c r="T544">
        <f>1/((CW544+1)/(Q544/1.6)+1/(R544/1.37)) + CW544/((CW544+1)/(Q544/1.6) + CW544/(R544/1.37))</f>
        <v>0</v>
      </c>
      <c r="U544">
        <f>(CR544*CU544)</f>
        <v>0</v>
      </c>
      <c r="V544">
        <f>(DK544+(U544+2*0.95*5.67E-8*(((DK544+$B$7)+273)^4-(DK544+273)^4)-44100*J544)/(1.84*29.3*R544+8*0.95*5.67E-8*(DK544+273)^3))</f>
        <v>0</v>
      </c>
      <c r="W544">
        <f>($C$7*DL544+$D$7*DM544+$E$7*V544)</f>
        <v>0</v>
      </c>
      <c r="X544">
        <f>0.61365*exp(17.502*W544/(240.97+W544))</f>
        <v>0</v>
      </c>
      <c r="Y544">
        <f>(Z544/AA544*100)</f>
        <v>0</v>
      </c>
      <c r="Z544">
        <f>DD544*(DI544+DJ544)/1000</f>
        <v>0</v>
      </c>
      <c r="AA544">
        <f>0.61365*exp(17.502*DK544/(240.97+DK544))</f>
        <v>0</v>
      </c>
      <c r="AB544">
        <f>(X544-DD544*(DI544+DJ544)/1000)</f>
        <v>0</v>
      </c>
      <c r="AC544">
        <f>(-J544*44100)</f>
        <v>0</v>
      </c>
      <c r="AD544">
        <f>2*29.3*R544*0.92*(DK544-W544)</f>
        <v>0</v>
      </c>
      <c r="AE544">
        <f>2*0.95*5.67E-8*(((DK544+$B$7)+273)^4-(W544+273)^4)</f>
        <v>0</v>
      </c>
      <c r="AF544">
        <f>U544+AE544+AC544+AD544</f>
        <v>0</v>
      </c>
      <c r="AG544">
        <f>DH544*AU544*(DC544-DB544*(1000-AU544*DE544)/(1000-AU544*DD544))/(100*CV544)</f>
        <v>0</v>
      </c>
      <c r="AH544">
        <f>1000*DH544*AU544*(DD544-DE544)/(100*CV544*(1000-AU544*DD544))</f>
        <v>0</v>
      </c>
      <c r="AI544">
        <f>(AJ544 - AK544 - DI544*1E3/(8.314*(DK544+273.15)) * AM544/DH544 * AL544) * DH544/(100*CV544) * (1000 - DE544)/1000</f>
        <v>0</v>
      </c>
      <c r="AJ544">
        <v>786.447749547592</v>
      </c>
      <c r="AK544">
        <v>768.985278787879</v>
      </c>
      <c r="AL544">
        <v>3.51350299747869</v>
      </c>
      <c r="AM544">
        <v>66.0504921813524</v>
      </c>
      <c r="AN544">
        <f>(AP544 - AO544 + DI544*1E3/(8.314*(DK544+273.15)) * AR544/DH544 * AQ544) * DH544/(100*CV544) * 1000/(1000 - AP544)</f>
        <v>0</v>
      </c>
      <c r="AO544">
        <v>24.7193473260173</v>
      </c>
      <c r="AP544">
        <v>25.2851825174825</v>
      </c>
      <c r="AQ544">
        <v>6.20236260926184e-06</v>
      </c>
      <c r="AR544">
        <v>92.47</v>
      </c>
      <c r="AS544">
        <v>0</v>
      </c>
      <c r="AT544">
        <v>0</v>
      </c>
      <c r="AU544">
        <f>IF(AS544*$H$13&gt;=AW544,1.0,(AW544/(AW544-AS544*$H$13)))</f>
        <v>0</v>
      </c>
      <c r="AV544">
        <f>(AU544-1)*100</f>
        <v>0</v>
      </c>
      <c r="AW544">
        <f>MAX(0,($B$13+$C$13*DP544)/(1+$D$13*DP544)*DI544/(DK544+273)*$E$13)</f>
        <v>0</v>
      </c>
      <c r="AX544" t="s">
        <v>418</v>
      </c>
      <c r="AY544" t="s">
        <v>418</v>
      </c>
      <c r="AZ544">
        <v>0</v>
      </c>
      <c r="BA544">
        <v>0</v>
      </c>
      <c r="BB544">
        <f>1-AZ544/BA544</f>
        <v>0</v>
      </c>
      <c r="BC544">
        <v>0</v>
      </c>
      <c r="BD544" t="s">
        <v>418</v>
      </c>
      <c r="BE544" t="s">
        <v>418</v>
      </c>
      <c r="BF544">
        <v>0</v>
      </c>
      <c r="BG544">
        <v>0</v>
      </c>
      <c r="BH544">
        <f>1-BF544/BG544</f>
        <v>0</v>
      </c>
      <c r="BI544">
        <v>0.5</v>
      </c>
      <c r="BJ544">
        <f>CS544</f>
        <v>0</v>
      </c>
      <c r="BK544">
        <f>L544</f>
        <v>0</v>
      </c>
      <c r="BL544">
        <f>BH544*BI544*BJ544</f>
        <v>0</v>
      </c>
      <c r="BM544">
        <f>(BK544-BC544)/BJ544</f>
        <v>0</v>
      </c>
      <c r="BN544">
        <f>(BA544-BG544)/BG544</f>
        <v>0</v>
      </c>
      <c r="BO544">
        <f>AZ544/(BB544+AZ544/BG544)</f>
        <v>0</v>
      </c>
      <c r="BP544" t="s">
        <v>418</v>
      </c>
      <c r="BQ544">
        <v>0</v>
      </c>
      <c r="BR544">
        <f>IF(BQ544&lt;&gt;0, BQ544, BO544)</f>
        <v>0</v>
      </c>
      <c r="BS544">
        <f>1-BR544/BG544</f>
        <v>0</v>
      </c>
      <c r="BT544">
        <f>(BG544-BF544)/(BG544-BR544)</f>
        <v>0</v>
      </c>
      <c r="BU544">
        <f>(BA544-BG544)/(BA544-BR544)</f>
        <v>0</v>
      </c>
      <c r="BV544">
        <f>(BG544-BF544)/(BG544-AZ544)</f>
        <v>0</v>
      </c>
      <c r="BW544">
        <f>(BA544-BG544)/(BA544-AZ544)</f>
        <v>0</v>
      </c>
      <c r="BX544">
        <f>(BT544*BR544/BF544)</f>
        <v>0</v>
      </c>
      <c r="BY544">
        <f>(1-BX544)</f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f>$B$11*DQ544+$C$11*DR544+$F$11*EC544*(1-EF544)</f>
        <v>0</v>
      </c>
      <c r="CS544">
        <f>CR544*CT544</f>
        <v>0</v>
      </c>
      <c r="CT544">
        <f>($B$11*$D$9+$C$11*$D$9+$F$11*((EP544+EH544)/MAX(EP544+EH544+EQ544, 0.1)*$I$9+EQ544/MAX(EP544+EH544+EQ544, 0.1)*$J$9))/($B$11+$C$11+$F$11)</f>
        <v>0</v>
      </c>
      <c r="CU544">
        <f>($B$11*$K$9+$C$11*$K$9+$F$11*((EP544+EH544)/MAX(EP544+EH544+EQ544, 0.1)*$P$9+EQ544/MAX(EP544+EH544+EQ544, 0.1)*$Q$9))/($B$11+$C$11+$F$11)</f>
        <v>0</v>
      </c>
      <c r="CV544">
        <v>6</v>
      </c>
      <c r="CW544">
        <v>0.5</v>
      </c>
      <c r="CX544" t="s">
        <v>419</v>
      </c>
      <c r="CY544">
        <v>2</v>
      </c>
      <c r="CZ544" t="b">
        <v>1</v>
      </c>
      <c r="DA544">
        <v>1659030724.81429</v>
      </c>
      <c r="DB544">
        <v>724.791607142857</v>
      </c>
      <c r="DC544">
        <v>749.95125</v>
      </c>
      <c r="DD544">
        <v>25.2872785714286</v>
      </c>
      <c r="DE544">
        <v>24.7225214285714</v>
      </c>
      <c r="DF544">
        <v>716.445285714286</v>
      </c>
      <c r="DG544">
        <v>24.7590107142857</v>
      </c>
      <c r="DH544">
        <v>500.045857142857</v>
      </c>
      <c r="DI544">
        <v>90.3568071428572</v>
      </c>
      <c r="DJ544">
        <v>0.0462972964285714</v>
      </c>
      <c r="DK544">
        <v>27.539375</v>
      </c>
      <c r="DL544">
        <v>27.9859285714286</v>
      </c>
      <c r="DM544">
        <v>999.9</v>
      </c>
      <c r="DN544">
        <v>0</v>
      </c>
      <c r="DO544">
        <v>0</v>
      </c>
      <c r="DP544">
        <v>10001.6071428571</v>
      </c>
      <c r="DQ544">
        <v>0</v>
      </c>
      <c r="DR544">
        <v>16.79745</v>
      </c>
      <c r="DS544">
        <v>-25.1596428571429</v>
      </c>
      <c r="DT544">
        <v>743.595035714286</v>
      </c>
      <c r="DU544">
        <v>768.961964285714</v>
      </c>
      <c r="DV544">
        <v>0.564751321428571</v>
      </c>
      <c r="DW544">
        <v>749.95125</v>
      </c>
      <c r="DX544">
        <v>24.7225214285714</v>
      </c>
      <c r="DY544">
        <v>2.28487714285714</v>
      </c>
      <c r="DZ544">
        <v>2.23384892857143</v>
      </c>
      <c r="EA544">
        <v>19.5701821428571</v>
      </c>
      <c r="EB544">
        <v>19.2071535714286</v>
      </c>
      <c r="EC544">
        <v>1999.97821428571</v>
      </c>
      <c r="ED544">
        <v>0.979997535714286</v>
      </c>
      <c r="EE544">
        <v>0.0200027107142857</v>
      </c>
      <c r="EF544">
        <v>0</v>
      </c>
      <c r="EG544">
        <v>146.284214285714</v>
      </c>
      <c r="EH544">
        <v>5.00063</v>
      </c>
      <c r="EI544">
        <v>3047.02607142857</v>
      </c>
      <c r="EJ544">
        <v>17256.7</v>
      </c>
      <c r="EK544">
        <v>38.625</v>
      </c>
      <c r="EL544">
        <v>38.7544285714286</v>
      </c>
      <c r="EM544">
        <v>38.1915</v>
      </c>
      <c r="EN544">
        <v>38.1025</v>
      </c>
      <c r="EO544">
        <v>39.6294285714286</v>
      </c>
      <c r="EP544">
        <v>1955.07392857143</v>
      </c>
      <c r="EQ544">
        <v>39.9014285714286</v>
      </c>
      <c r="ER544">
        <v>0</v>
      </c>
      <c r="ES544">
        <v>1659030731.5</v>
      </c>
      <c r="ET544">
        <v>0</v>
      </c>
      <c r="EU544">
        <v>146.32436</v>
      </c>
      <c r="EV544">
        <v>3.14884614676349</v>
      </c>
      <c r="EW544">
        <v>63.4338460587933</v>
      </c>
      <c r="EX544">
        <v>3047.602</v>
      </c>
      <c r="EY544">
        <v>15</v>
      </c>
      <c r="EZ544">
        <v>0</v>
      </c>
      <c r="FA544" t="s">
        <v>420</v>
      </c>
      <c r="FB544">
        <v>1657551626.5</v>
      </c>
      <c r="FC544">
        <v>1657551629</v>
      </c>
      <c r="FD544">
        <v>0</v>
      </c>
      <c r="FE544">
        <v>0.403</v>
      </c>
      <c r="FF544">
        <v>0.009</v>
      </c>
      <c r="FG544">
        <v>9.41</v>
      </c>
      <c r="FH544">
        <v>0.087</v>
      </c>
      <c r="FI544">
        <v>417</v>
      </c>
      <c r="FJ544">
        <v>17</v>
      </c>
      <c r="FK544">
        <v>1.61</v>
      </c>
      <c r="FL544">
        <v>0.59</v>
      </c>
      <c r="FM544">
        <v>-25.07636</v>
      </c>
      <c r="FN544">
        <v>-1.33410281425884</v>
      </c>
      <c r="FO544">
        <v>0.405752290689775</v>
      </c>
      <c r="FP544">
        <v>0</v>
      </c>
      <c r="FQ544">
        <v>146.074735294118</v>
      </c>
      <c r="FR544">
        <v>3.88282658488874</v>
      </c>
      <c r="FS544">
        <v>0.425624337872755</v>
      </c>
      <c r="FT544">
        <v>0</v>
      </c>
      <c r="FU544">
        <v>0.562409075</v>
      </c>
      <c r="FV544">
        <v>0.0322773320825498</v>
      </c>
      <c r="FW544">
        <v>0.00392592321236356</v>
      </c>
      <c r="FX544">
        <v>1</v>
      </c>
      <c r="FY544">
        <v>1</v>
      </c>
      <c r="FZ544">
        <v>3</v>
      </c>
      <c r="GA544" t="s">
        <v>421</v>
      </c>
      <c r="GB544">
        <v>2.97314</v>
      </c>
      <c r="GC544">
        <v>2.70108</v>
      </c>
      <c r="GD544">
        <v>0.137555</v>
      </c>
      <c r="GE544">
        <v>0.141818</v>
      </c>
      <c r="GF544">
        <v>0.10678</v>
      </c>
      <c r="GG544">
        <v>0.106278</v>
      </c>
      <c r="GH544">
        <v>33566.1</v>
      </c>
      <c r="GI544">
        <v>36517.4</v>
      </c>
      <c r="GJ544">
        <v>35269.6</v>
      </c>
      <c r="GK544">
        <v>38591.3</v>
      </c>
      <c r="GL544">
        <v>44667.5</v>
      </c>
      <c r="GM544">
        <v>49814.1</v>
      </c>
      <c r="GN544">
        <v>55136.6</v>
      </c>
      <c r="GO544">
        <v>61900.9</v>
      </c>
      <c r="GP544">
        <v>1.9806</v>
      </c>
      <c r="GQ544">
        <v>1.8558</v>
      </c>
      <c r="GR544">
        <v>0.127703</v>
      </c>
      <c r="GS544">
        <v>0</v>
      </c>
      <c r="GT544">
        <v>25.897</v>
      </c>
      <c r="GU544">
        <v>999.9</v>
      </c>
      <c r="GV544">
        <v>58.68</v>
      </c>
      <c r="GW544">
        <v>29.205</v>
      </c>
      <c r="GX544">
        <v>26.4277</v>
      </c>
      <c r="GY544">
        <v>56.5655</v>
      </c>
      <c r="GZ544">
        <v>42.8325</v>
      </c>
      <c r="HA544">
        <v>1</v>
      </c>
      <c r="HB544">
        <v>-0.0218293</v>
      </c>
      <c r="HC544">
        <v>0.271242</v>
      </c>
      <c r="HD544">
        <v>20.1141</v>
      </c>
      <c r="HE544">
        <v>5.19812</v>
      </c>
      <c r="HF544">
        <v>12.0052</v>
      </c>
      <c r="HG544">
        <v>4.976</v>
      </c>
      <c r="HH544">
        <v>3.2932</v>
      </c>
      <c r="HI544">
        <v>9999</v>
      </c>
      <c r="HJ544">
        <v>9999</v>
      </c>
      <c r="HK544">
        <v>9999</v>
      </c>
      <c r="HL544">
        <v>629.6</v>
      </c>
      <c r="HM544">
        <v>1.86319</v>
      </c>
      <c r="HN544">
        <v>1.86798</v>
      </c>
      <c r="HO544">
        <v>1.86783</v>
      </c>
      <c r="HP544">
        <v>1.86896</v>
      </c>
      <c r="HQ544">
        <v>1.86981</v>
      </c>
      <c r="HR544">
        <v>1.86584</v>
      </c>
      <c r="HS544">
        <v>1.86691</v>
      </c>
      <c r="HT544">
        <v>1.86829</v>
      </c>
      <c r="HU544">
        <v>5</v>
      </c>
      <c r="HV544">
        <v>0</v>
      </c>
      <c r="HW544">
        <v>0</v>
      </c>
      <c r="HX544">
        <v>0</v>
      </c>
      <c r="HY544" t="s">
        <v>422</v>
      </c>
      <c r="HZ544" t="s">
        <v>423</v>
      </c>
      <c r="IA544" t="s">
        <v>424</v>
      </c>
      <c r="IB544" t="s">
        <v>424</v>
      </c>
      <c r="IC544" t="s">
        <v>424</v>
      </c>
      <c r="ID544" t="s">
        <v>424</v>
      </c>
      <c r="IE544">
        <v>0</v>
      </c>
      <c r="IF544">
        <v>100</v>
      </c>
      <c r="IG544">
        <v>100</v>
      </c>
      <c r="IH544">
        <v>8.5</v>
      </c>
      <c r="II544">
        <v>0.528</v>
      </c>
      <c r="IJ544">
        <v>4.02706509432224</v>
      </c>
      <c r="IK544">
        <v>0.00601174518973114</v>
      </c>
      <c r="IL544">
        <v>2.77886958061485e-07</v>
      </c>
      <c r="IM544">
        <v>-3.54636231360687e-10</v>
      </c>
      <c r="IN544">
        <v>-0.0404303883988718</v>
      </c>
      <c r="IO544">
        <v>-0.0177815531441476</v>
      </c>
      <c r="IP544">
        <v>0.00205572605671414</v>
      </c>
      <c r="IQ544">
        <v>-1.65519735432211e-05</v>
      </c>
      <c r="IR544">
        <v>-4</v>
      </c>
      <c r="IS544">
        <v>1848</v>
      </c>
      <c r="IT544">
        <v>1</v>
      </c>
      <c r="IU544">
        <v>25</v>
      </c>
      <c r="IV544">
        <v>24651.8</v>
      </c>
      <c r="IW544">
        <v>24651.7</v>
      </c>
      <c r="IX544">
        <v>1.70776</v>
      </c>
      <c r="IY544">
        <v>2.61719</v>
      </c>
      <c r="IZ544">
        <v>1.54785</v>
      </c>
      <c r="JA544">
        <v>2.30591</v>
      </c>
      <c r="JB544">
        <v>1.34644</v>
      </c>
      <c r="JC544">
        <v>2.31323</v>
      </c>
      <c r="JD544">
        <v>33.6479</v>
      </c>
      <c r="JE544">
        <v>24.2101</v>
      </c>
      <c r="JF544">
        <v>18</v>
      </c>
      <c r="JG544">
        <v>499.384</v>
      </c>
      <c r="JH544">
        <v>417.967</v>
      </c>
      <c r="JI544">
        <v>24.9997</v>
      </c>
      <c r="JJ544">
        <v>26.9088</v>
      </c>
      <c r="JK544">
        <v>30.0001</v>
      </c>
      <c r="JL544">
        <v>26.8418</v>
      </c>
      <c r="JM544">
        <v>26.7833</v>
      </c>
      <c r="JN544">
        <v>34.2406</v>
      </c>
      <c r="JO544">
        <v>14.0971</v>
      </c>
      <c r="JP544">
        <v>100</v>
      </c>
      <c r="JQ544">
        <v>25</v>
      </c>
      <c r="JR544">
        <v>790.021</v>
      </c>
      <c r="JS544">
        <v>24.6803</v>
      </c>
      <c r="JT544">
        <v>102.277</v>
      </c>
      <c r="JU544">
        <v>103.034</v>
      </c>
    </row>
    <row r="545" spans="1:281">
      <c r="A545">
        <v>529</v>
      </c>
      <c r="B545">
        <v>1659030737.6</v>
      </c>
      <c r="C545">
        <v>7054.5</v>
      </c>
      <c r="D545" t="s">
        <v>1487</v>
      </c>
      <c r="E545" t="s">
        <v>1488</v>
      </c>
      <c r="F545">
        <v>5</v>
      </c>
      <c r="G545" t="s">
        <v>1394</v>
      </c>
      <c r="H545" t="s">
        <v>417</v>
      </c>
      <c r="I545">
        <v>1659030730.1</v>
      </c>
      <c r="J545">
        <f>(K545)/1000</f>
        <v>0</v>
      </c>
      <c r="K545">
        <f>IF(CZ545, AN545, AH545)</f>
        <v>0</v>
      </c>
      <c r="L545">
        <f>IF(CZ545, AI545, AG545)</f>
        <v>0</v>
      </c>
      <c r="M545">
        <f>DB545 - IF(AU545&gt;1, L545*CV545*100.0/(AW545*DP545), 0)</f>
        <v>0</v>
      </c>
      <c r="N545">
        <f>((T545-J545/2)*M545-L545)/(T545+J545/2)</f>
        <v>0</v>
      </c>
      <c r="O545">
        <f>N545*(DI545+DJ545)/1000.0</f>
        <v>0</v>
      </c>
      <c r="P545">
        <f>(DB545 - IF(AU545&gt;1, L545*CV545*100.0/(AW545*DP545), 0))*(DI545+DJ545)/1000.0</f>
        <v>0</v>
      </c>
      <c r="Q545">
        <f>2.0/((1/S545-1/R545)+SIGN(S545)*SQRT((1/S545-1/R545)*(1/S545-1/R545) + 4*CW545/((CW545+1)*(CW545+1))*(2*1/S545*1/R545-1/R545*1/R545)))</f>
        <v>0</v>
      </c>
      <c r="R545">
        <f>IF(LEFT(CX545,1)&lt;&gt;"0",IF(LEFT(CX545,1)="1",3.0,CY545),$D$5+$E$5*(DP545*DI545/($K$5*1000))+$F$5*(DP545*DI545/($K$5*1000))*MAX(MIN(CV545,$J$5),$I$5)*MAX(MIN(CV545,$J$5),$I$5)+$G$5*MAX(MIN(CV545,$J$5),$I$5)*(DP545*DI545/($K$5*1000))+$H$5*(DP545*DI545/($K$5*1000))*(DP545*DI545/($K$5*1000)))</f>
        <v>0</v>
      </c>
      <c r="S545">
        <f>J545*(1000-(1000*0.61365*exp(17.502*W545/(240.97+W545))/(DI545+DJ545)+DD545)/2)/(1000*0.61365*exp(17.502*W545/(240.97+W545))/(DI545+DJ545)-DD545)</f>
        <v>0</v>
      </c>
      <c r="T545">
        <f>1/((CW545+1)/(Q545/1.6)+1/(R545/1.37)) + CW545/((CW545+1)/(Q545/1.6) + CW545/(R545/1.37))</f>
        <v>0</v>
      </c>
      <c r="U545">
        <f>(CR545*CU545)</f>
        <v>0</v>
      </c>
      <c r="V545">
        <f>(DK545+(U545+2*0.95*5.67E-8*(((DK545+$B$7)+273)^4-(DK545+273)^4)-44100*J545)/(1.84*29.3*R545+8*0.95*5.67E-8*(DK545+273)^3))</f>
        <v>0</v>
      </c>
      <c r="W545">
        <f>($C$7*DL545+$D$7*DM545+$E$7*V545)</f>
        <v>0</v>
      </c>
      <c r="X545">
        <f>0.61365*exp(17.502*W545/(240.97+W545))</f>
        <v>0</v>
      </c>
      <c r="Y545">
        <f>(Z545/AA545*100)</f>
        <v>0</v>
      </c>
      <c r="Z545">
        <f>DD545*(DI545+DJ545)/1000</f>
        <v>0</v>
      </c>
      <c r="AA545">
        <f>0.61365*exp(17.502*DK545/(240.97+DK545))</f>
        <v>0</v>
      </c>
      <c r="AB545">
        <f>(X545-DD545*(DI545+DJ545)/1000)</f>
        <v>0</v>
      </c>
      <c r="AC545">
        <f>(-J545*44100)</f>
        <v>0</v>
      </c>
      <c r="AD545">
        <f>2*29.3*R545*0.92*(DK545-W545)</f>
        <v>0</v>
      </c>
      <c r="AE545">
        <f>2*0.95*5.67E-8*(((DK545+$B$7)+273)^4-(W545+273)^4)</f>
        <v>0</v>
      </c>
      <c r="AF545">
        <f>U545+AE545+AC545+AD545</f>
        <v>0</v>
      </c>
      <c r="AG545">
        <f>DH545*AU545*(DC545-DB545*(1000-AU545*DE545)/(1000-AU545*DD545))/(100*CV545)</f>
        <v>0</v>
      </c>
      <c r="AH545">
        <f>1000*DH545*AU545*(DD545-DE545)/(100*CV545*(1000-AU545*DD545))</f>
        <v>0</v>
      </c>
      <c r="AI545">
        <f>(AJ545 - AK545 - DI545*1E3/(8.314*(DK545+273.15)) * AM545/DH545 * AL545) * DH545/(100*CV545) * (1000 - DE545)/1000</f>
        <v>0</v>
      </c>
      <c r="AJ545">
        <v>804.042035652363</v>
      </c>
      <c r="AK545">
        <v>786.360921212121</v>
      </c>
      <c r="AL545">
        <v>3.47476686775275</v>
      </c>
      <c r="AM545">
        <v>66.0504921813524</v>
      </c>
      <c r="AN545">
        <f>(AP545 - AO545 + DI545*1E3/(8.314*(DK545+273.15)) * AR545/DH545 * AQ545) * DH545/(100*CV545) * 1000/(1000 - AP545)</f>
        <v>0</v>
      </c>
      <c r="AO545">
        <v>24.7173691557576</v>
      </c>
      <c r="AP545">
        <v>25.2852545454546</v>
      </c>
      <c r="AQ545">
        <v>4.16375453709739e-06</v>
      </c>
      <c r="AR545">
        <v>92.47</v>
      </c>
      <c r="AS545">
        <v>0</v>
      </c>
      <c r="AT545">
        <v>0</v>
      </c>
      <c r="AU545">
        <f>IF(AS545*$H$13&gt;=AW545,1.0,(AW545/(AW545-AS545*$H$13)))</f>
        <v>0</v>
      </c>
      <c r="AV545">
        <f>(AU545-1)*100</f>
        <v>0</v>
      </c>
      <c r="AW545">
        <f>MAX(0,($B$13+$C$13*DP545)/(1+$D$13*DP545)*DI545/(DK545+273)*$E$13)</f>
        <v>0</v>
      </c>
      <c r="AX545" t="s">
        <v>418</v>
      </c>
      <c r="AY545" t="s">
        <v>418</v>
      </c>
      <c r="AZ545">
        <v>0</v>
      </c>
      <c r="BA545">
        <v>0</v>
      </c>
      <c r="BB545">
        <f>1-AZ545/BA545</f>
        <v>0</v>
      </c>
      <c r="BC545">
        <v>0</v>
      </c>
      <c r="BD545" t="s">
        <v>418</v>
      </c>
      <c r="BE545" t="s">
        <v>418</v>
      </c>
      <c r="BF545">
        <v>0</v>
      </c>
      <c r="BG545">
        <v>0</v>
      </c>
      <c r="BH545">
        <f>1-BF545/BG545</f>
        <v>0</v>
      </c>
      <c r="BI545">
        <v>0.5</v>
      </c>
      <c r="BJ545">
        <f>CS545</f>
        <v>0</v>
      </c>
      <c r="BK545">
        <f>L545</f>
        <v>0</v>
      </c>
      <c r="BL545">
        <f>BH545*BI545*BJ545</f>
        <v>0</v>
      </c>
      <c r="BM545">
        <f>(BK545-BC545)/BJ545</f>
        <v>0</v>
      </c>
      <c r="BN545">
        <f>(BA545-BG545)/BG545</f>
        <v>0</v>
      </c>
      <c r="BO545">
        <f>AZ545/(BB545+AZ545/BG545)</f>
        <v>0</v>
      </c>
      <c r="BP545" t="s">
        <v>418</v>
      </c>
      <c r="BQ545">
        <v>0</v>
      </c>
      <c r="BR545">
        <f>IF(BQ545&lt;&gt;0, BQ545, BO545)</f>
        <v>0</v>
      </c>
      <c r="BS545">
        <f>1-BR545/BG545</f>
        <v>0</v>
      </c>
      <c r="BT545">
        <f>(BG545-BF545)/(BG545-BR545)</f>
        <v>0</v>
      </c>
      <c r="BU545">
        <f>(BA545-BG545)/(BA545-BR545)</f>
        <v>0</v>
      </c>
      <c r="BV545">
        <f>(BG545-BF545)/(BG545-AZ545)</f>
        <v>0</v>
      </c>
      <c r="BW545">
        <f>(BA545-BG545)/(BA545-AZ545)</f>
        <v>0</v>
      </c>
      <c r="BX545">
        <f>(BT545*BR545/BF545)</f>
        <v>0</v>
      </c>
      <c r="BY545">
        <f>(1-BX545)</f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f>$B$11*DQ545+$C$11*DR545+$F$11*EC545*(1-EF545)</f>
        <v>0</v>
      </c>
      <c r="CS545">
        <f>CR545*CT545</f>
        <v>0</v>
      </c>
      <c r="CT545">
        <f>($B$11*$D$9+$C$11*$D$9+$F$11*((EP545+EH545)/MAX(EP545+EH545+EQ545, 0.1)*$I$9+EQ545/MAX(EP545+EH545+EQ545, 0.1)*$J$9))/($B$11+$C$11+$F$11)</f>
        <v>0</v>
      </c>
      <c r="CU545">
        <f>($B$11*$K$9+$C$11*$K$9+$F$11*((EP545+EH545)/MAX(EP545+EH545+EQ545, 0.1)*$P$9+EQ545/MAX(EP545+EH545+EQ545, 0.1)*$Q$9))/($B$11+$C$11+$F$11)</f>
        <v>0</v>
      </c>
      <c r="CV545">
        <v>6</v>
      </c>
      <c r="CW545">
        <v>0.5</v>
      </c>
      <c r="CX545" t="s">
        <v>419</v>
      </c>
      <c r="CY545">
        <v>2</v>
      </c>
      <c r="CZ545" t="b">
        <v>1</v>
      </c>
      <c r="DA545">
        <v>1659030730.1</v>
      </c>
      <c r="DB545">
        <v>742.721074074074</v>
      </c>
      <c r="DC545">
        <v>767.967296296296</v>
      </c>
      <c r="DD545">
        <v>25.2857518518518</v>
      </c>
      <c r="DE545">
        <v>24.7196740740741</v>
      </c>
      <c r="DF545">
        <v>734.270481481482</v>
      </c>
      <c r="DG545">
        <v>24.757562962963</v>
      </c>
      <c r="DH545">
        <v>500.085333333333</v>
      </c>
      <c r="DI545">
        <v>90.3571962962963</v>
      </c>
      <c r="DJ545">
        <v>0.0463454407407407</v>
      </c>
      <c r="DK545">
        <v>27.536262962963</v>
      </c>
      <c r="DL545">
        <v>27.9868296296296</v>
      </c>
      <c r="DM545">
        <v>999.9</v>
      </c>
      <c r="DN545">
        <v>0</v>
      </c>
      <c r="DO545">
        <v>0</v>
      </c>
      <c r="DP545">
        <v>9996.2962962963</v>
      </c>
      <c r="DQ545">
        <v>0</v>
      </c>
      <c r="DR545">
        <v>16.8037777777778</v>
      </c>
      <c r="DS545">
        <v>-25.2460814814815</v>
      </c>
      <c r="DT545">
        <v>761.988592592593</v>
      </c>
      <c r="DU545">
        <v>787.432333333333</v>
      </c>
      <c r="DV545">
        <v>0.566079962962963</v>
      </c>
      <c r="DW545">
        <v>767.967296296296</v>
      </c>
      <c r="DX545">
        <v>24.7196740740741</v>
      </c>
      <c r="DY545">
        <v>2.28474888888889</v>
      </c>
      <c r="DZ545">
        <v>2.23360074074074</v>
      </c>
      <c r="EA545">
        <v>19.5692777777778</v>
      </c>
      <c r="EB545">
        <v>19.205362962963</v>
      </c>
      <c r="EC545">
        <v>1999.98296296296</v>
      </c>
      <c r="ED545">
        <v>0.979997444444444</v>
      </c>
      <c r="EE545">
        <v>0.0200028111111111</v>
      </c>
      <c r="EF545">
        <v>0</v>
      </c>
      <c r="EG545">
        <v>146.542888888889</v>
      </c>
      <c r="EH545">
        <v>5.00063</v>
      </c>
      <c r="EI545">
        <v>3052.54481481481</v>
      </c>
      <c r="EJ545">
        <v>17256.7333333333</v>
      </c>
      <c r="EK545">
        <v>38.625</v>
      </c>
      <c r="EL545">
        <v>38.7591851851852</v>
      </c>
      <c r="EM545">
        <v>38.1916666666667</v>
      </c>
      <c r="EN545">
        <v>38.0993333333333</v>
      </c>
      <c r="EO545">
        <v>39.6295925925926</v>
      </c>
      <c r="EP545">
        <v>1955.07592592593</v>
      </c>
      <c r="EQ545">
        <v>39.9048148148148</v>
      </c>
      <c r="ER545">
        <v>0</v>
      </c>
      <c r="ES545">
        <v>1659030736.9</v>
      </c>
      <c r="ET545">
        <v>0</v>
      </c>
      <c r="EU545">
        <v>146.551230769231</v>
      </c>
      <c r="EV545">
        <v>2.5184957227222</v>
      </c>
      <c r="EW545">
        <v>60.7647863271199</v>
      </c>
      <c r="EX545">
        <v>3052.865</v>
      </c>
      <c r="EY545">
        <v>15</v>
      </c>
      <c r="EZ545">
        <v>0</v>
      </c>
      <c r="FA545" t="s">
        <v>420</v>
      </c>
      <c r="FB545">
        <v>1657551626.5</v>
      </c>
      <c r="FC545">
        <v>1657551629</v>
      </c>
      <c r="FD545">
        <v>0</v>
      </c>
      <c r="FE545">
        <v>0.403</v>
      </c>
      <c r="FF545">
        <v>0.009</v>
      </c>
      <c r="FG545">
        <v>9.41</v>
      </c>
      <c r="FH545">
        <v>0.087</v>
      </c>
      <c r="FI545">
        <v>417</v>
      </c>
      <c r="FJ545">
        <v>17</v>
      </c>
      <c r="FK545">
        <v>1.61</v>
      </c>
      <c r="FL545">
        <v>0.59</v>
      </c>
      <c r="FM545">
        <v>-25.1838075</v>
      </c>
      <c r="FN545">
        <v>-0.752351594746663</v>
      </c>
      <c r="FO545">
        <v>0.384331232394337</v>
      </c>
      <c r="FP545">
        <v>0</v>
      </c>
      <c r="FQ545">
        <v>146.410705882353</v>
      </c>
      <c r="FR545">
        <v>2.99654698115474</v>
      </c>
      <c r="FS545">
        <v>0.331327501869087</v>
      </c>
      <c r="FT545">
        <v>0</v>
      </c>
      <c r="FU545">
        <v>0.565156225</v>
      </c>
      <c r="FV545">
        <v>0.0166814971857392</v>
      </c>
      <c r="FW545">
        <v>0.00312894577683523</v>
      </c>
      <c r="FX545">
        <v>1</v>
      </c>
      <c r="FY545">
        <v>1</v>
      </c>
      <c r="FZ545">
        <v>3</v>
      </c>
      <c r="GA545" t="s">
        <v>421</v>
      </c>
      <c r="GB545">
        <v>2.97331</v>
      </c>
      <c r="GC545">
        <v>2.69998</v>
      </c>
      <c r="GD545">
        <v>0.139645</v>
      </c>
      <c r="GE545">
        <v>0.143685</v>
      </c>
      <c r="GF545">
        <v>0.106787</v>
      </c>
      <c r="GG545">
        <v>0.106264</v>
      </c>
      <c r="GH545">
        <v>33484.7</v>
      </c>
      <c r="GI545">
        <v>36438.1</v>
      </c>
      <c r="GJ545">
        <v>35269.5</v>
      </c>
      <c r="GK545">
        <v>38591.5</v>
      </c>
      <c r="GL545">
        <v>44667.7</v>
      </c>
      <c r="GM545">
        <v>49814.7</v>
      </c>
      <c r="GN545">
        <v>55137.2</v>
      </c>
      <c r="GO545">
        <v>61900.6</v>
      </c>
      <c r="GP545">
        <v>1.9808</v>
      </c>
      <c r="GQ545">
        <v>1.8556</v>
      </c>
      <c r="GR545">
        <v>0.127703</v>
      </c>
      <c r="GS545">
        <v>0</v>
      </c>
      <c r="GT545">
        <v>25.897</v>
      </c>
      <c r="GU545">
        <v>999.9</v>
      </c>
      <c r="GV545">
        <v>58.68</v>
      </c>
      <c r="GW545">
        <v>29.205</v>
      </c>
      <c r="GX545">
        <v>26.4302</v>
      </c>
      <c r="GY545">
        <v>56.4255</v>
      </c>
      <c r="GZ545">
        <v>42.8606</v>
      </c>
      <c r="HA545">
        <v>1</v>
      </c>
      <c r="HB545">
        <v>-0.0215041</v>
      </c>
      <c r="HC545">
        <v>0.270588</v>
      </c>
      <c r="HD545">
        <v>20.1139</v>
      </c>
      <c r="HE545">
        <v>5.19812</v>
      </c>
      <c r="HF545">
        <v>12.004</v>
      </c>
      <c r="HG545">
        <v>4.976</v>
      </c>
      <c r="HH545">
        <v>3.294</v>
      </c>
      <c r="HI545">
        <v>9999</v>
      </c>
      <c r="HJ545">
        <v>9999</v>
      </c>
      <c r="HK545">
        <v>9999</v>
      </c>
      <c r="HL545">
        <v>629.6</v>
      </c>
      <c r="HM545">
        <v>1.86325</v>
      </c>
      <c r="HN545">
        <v>1.86807</v>
      </c>
      <c r="HO545">
        <v>1.8678</v>
      </c>
      <c r="HP545">
        <v>1.86893</v>
      </c>
      <c r="HQ545">
        <v>1.86981</v>
      </c>
      <c r="HR545">
        <v>1.86587</v>
      </c>
      <c r="HS545">
        <v>1.86691</v>
      </c>
      <c r="HT545">
        <v>1.86829</v>
      </c>
      <c r="HU545">
        <v>5</v>
      </c>
      <c r="HV545">
        <v>0</v>
      </c>
      <c r="HW545">
        <v>0</v>
      </c>
      <c r="HX545">
        <v>0</v>
      </c>
      <c r="HY545" t="s">
        <v>422</v>
      </c>
      <c r="HZ545" t="s">
        <v>423</v>
      </c>
      <c r="IA545" t="s">
        <v>424</v>
      </c>
      <c r="IB545" t="s">
        <v>424</v>
      </c>
      <c r="IC545" t="s">
        <v>424</v>
      </c>
      <c r="ID545" t="s">
        <v>424</v>
      </c>
      <c r="IE545">
        <v>0</v>
      </c>
      <c r="IF545">
        <v>100</v>
      </c>
      <c r="IG545">
        <v>100</v>
      </c>
      <c r="IH545">
        <v>8.597</v>
      </c>
      <c r="II545">
        <v>0.5281</v>
      </c>
      <c r="IJ545">
        <v>4.02706509432224</v>
      </c>
      <c r="IK545">
        <v>0.00601174518973114</v>
      </c>
      <c r="IL545">
        <v>2.77886958061485e-07</v>
      </c>
      <c r="IM545">
        <v>-3.54636231360687e-10</v>
      </c>
      <c r="IN545">
        <v>-0.0404303883988718</v>
      </c>
      <c r="IO545">
        <v>-0.0177815531441476</v>
      </c>
      <c r="IP545">
        <v>0.00205572605671414</v>
      </c>
      <c r="IQ545">
        <v>-1.65519735432211e-05</v>
      </c>
      <c r="IR545">
        <v>-4</v>
      </c>
      <c r="IS545">
        <v>1848</v>
      </c>
      <c r="IT545">
        <v>1</v>
      </c>
      <c r="IU545">
        <v>25</v>
      </c>
      <c r="IV545">
        <v>24651.9</v>
      </c>
      <c r="IW545">
        <v>24651.8</v>
      </c>
      <c r="IX545">
        <v>1.7334</v>
      </c>
      <c r="IY545">
        <v>2.60376</v>
      </c>
      <c r="IZ545">
        <v>1.54785</v>
      </c>
      <c r="JA545">
        <v>2.30591</v>
      </c>
      <c r="JB545">
        <v>1.34644</v>
      </c>
      <c r="JC545">
        <v>2.44385</v>
      </c>
      <c r="JD545">
        <v>33.6479</v>
      </c>
      <c r="JE545">
        <v>24.2188</v>
      </c>
      <c r="JF545">
        <v>18</v>
      </c>
      <c r="JG545">
        <v>499.515</v>
      </c>
      <c r="JH545">
        <v>417.853</v>
      </c>
      <c r="JI545">
        <v>24.9997</v>
      </c>
      <c r="JJ545">
        <v>26.9088</v>
      </c>
      <c r="JK545">
        <v>30.0004</v>
      </c>
      <c r="JL545">
        <v>26.8418</v>
      </c>
      <c r="JM545">
        <v>26.7833</v>
      </c>
      <c r="JN545">
        <v>34.7452</v>
      </c>
      <c r="JO545">
        <v>14.0971</v>
      </c>
      <c r="JP545">
        <v>100</v>
      </c>
      <c r="JQ545">
        <v>25</v>
      </c>
      <c r="JR545">
        <v>810.206</v>
      </c>
      <c r="JS545">
        <v>24.6713</v>
      </c>
      <c r="JT545">
        <v>102.277</v>
      </c>
      <c r="JU545">
        <v>103.034</v>
      </c>
    </row>
    <row r="546" spans="1:281">
      <c r="A546">
        <v>530</v>
      </c>
      <c r="B546">
        <v>1659030742.6</v>
      </c>
      <c r="C546">
        <v>7059.5</v>
      </c>
      <c r="D546" t="s">
        <v>1489</v>
      </c>
      <c r="E546" t="s">
        <v>1490</v>
      </c>
      <c r="F546">
        <v>5</v>
      </c>
      <c r="G546" t="s">
        <v>1394</v>
      </c>
      <c r="H546" t="s">
        <v>417</v>
      </c>
      <c r="I546">
        <v>1659030734.81429</v>
      </c>
      <c r="J546">
        <f>(K546)/1000</f>
        <v>0</v>
      </c>
      <c r="K546">
        <f>IF(CZ546, AN546, AH546)</f>
        <v>0</v>
      </c>
      <c r="L546">
        <f>IF(CZ546, AI546, AG546)</f>
        <v>0</v>
      </c>
      <c r="M546">
        <f>DB546 - IF(AU546&gt;1, L546*CV546*100.0/(AW546*DP546), 0)</f>
        <v>0</v>
      </c>
      <c r="N546">
        <f>((T546-J546/2)*M546-L546)/(T546+J546/2)</f>
        <v>0</v>
      </c>
      <c r="O546">
        <f>N546*(DI546+DJ546)/1000.0</f>
        <v>0</v>
      </c>
      <c r="P546">
        <f>(DB546 - IF(AU546&gt;1, L546*CV546*100.0/(AW546*DP546), 0))*(DI546+DJ546)/1000.0</f>
        <v>0</v>
      </c>
      <c r="Q546">
        <f>2.0/((1/S546-1/R546)+SIGN(S546)*SQRT((1/S546-1/R546)*(1/S546-1/R546) + 4*CW546/((CW546+1)*(CW546+1))*(2*1/S546*1/R546-1/R546*1/R546)))</f>
        <v>0</v>
      </c>
      <c r="R546">
        <f>IF(LEFT(CX546,1)&lt;&gt;"0",IF(LEFT(CX546,1)="1",3.0,CY546),$D$5+$E$5*(DP546*DI546/($K$5*1000))+$F$5*(DP546*DI546/($K$5*1000))*MAX(MIN(CV546,$J$5),$I$5)*MAX(MIN(CV546,$J$5),$I$5)+$G$5*MAX(MIN(CV546,$J$5),$I$5)*(DP546*DI546/($K$5*1000))+$H$5*(DP546*DI546/($K$5*1000))*(DP546*DI546/($K$5*1000)))</f>
        <v>0</v>
      </c>
      <c r="S546">
        <f>J546*(1000-(1000*0.61365*exp(17.502*W546/(240.97+W546))/(DI546+DJ546)+DD546)/2)/(1000*0.61365*exp(17.502*W546/(240.97+W546))/(DI546+DJ546)-DD546)</f>
        <v>0</v>
      </c>
      <c r="T546">
        <f>1/((CW546+1)/(Q546/1.6)+1/(R546/1.37)) + CW546/((CW546+1)/(Q546/1.6) + CW546/(R546/1.37))</f>
        <v>0</v>
      </c>
      <c r="U546">
        <f>(CR546*CU546)</f>
        <v>0</v>
      </c>
      <c r="V546">
        <f>(DK546+(U546+2*0.95*5.67E-8*(((DK546+$B$7)+273)^4-(DK546+273)^4)-44100*J546)/(1.84*29.3*R546+8*0.95*5.67E-8*(DK546+273)^3))</f>
        <v>0</v>
      </c>
      <c r="W546">
        <f>($C$7*DL546+$D$7*DM546+$E$7*V546)</f>
        <v>0</v>
      </c>
      <c r="X546">
        <f>0.61365*exp(17.502*W546/(240.97+W546))</f>
        <v>0</v>
      </c>
      <c r="Y546">
        <f>(Z546/AA546*100)</f>
        <v>0</v>
      </c>
      <c r="Z546">
        <f>DD546*(DI546+DJ546)/1000</f>
        <v>0</v>
      </c>
      <c r="AA546">
        <f>0.61365*exp(17.502*DK546/(240.97+DK546))</f>
        <v>0</v>
      </c>
      <c r="AB546">
        <f>(X546-DD546*(DI546+DJ546)/1000)</f>
        <v>0</v>
      </c>
      <c r="AC546">
        <f>(-J546*44100)</f>
        <v>0</v>
      </c>
      <c r="AD546">
        <f>2*29.3*R546*0.92*(DK546-W546)</f>
        <v>0</v>
      </c>
      <c r="AE546">
        <f>2*0.95*5.67E-8*(((DK546+$B$7)+273)^4-(W546+273)^4)</f>
        <v>0</v>
      </c>
      <c r="AF546">
        <f>U546+AE546+AC546+AD546</f>
        <v>0</v>
      </c>
      <c r="AG546">
        <f>DH546*AU546*(DC546-DB546*(1000-AU546*DE546)/(1000-AU546*DD546))/(100*CV546)</f>
        <v>0</v>
      </c>
      <c r="AH546">
        <f>1000*DH546*AU546*(DD546-DE546)/(100*CV546*(1000-AU546*DD546))</f>
        <v>0</v>
      </c>
      <c r="AI546">
        <f>(AJ546 - AK546 - DI546*1E3/(8.314*(DK546+273.15)) * AM546/DH546 * AL546) * DH546/(100*CV546) * (1000 - DE546)/1000</f>
        <v>0</v>
      </c>
      <c r="AJ546">
        <v>820.097084576822</v>
      </c>
      <c r="AK546">
        <v>803.187460606061</v>
      </c>
      <c r="AL546">
        <v>3.35562202742639</v>
      </c>
      <c r="AM546">
        <v>66.0504921813524</v>
      </c>
      <c r="AN546">
        <f>(AP546 - AO546 + DI546*1E3/(8.314*(DK546+273.15)) * AR546/DH546 * AQ546) * DH546/(100*CV546) * 1000/(1000 - AP546)</f>
        <v>0</v>
      </c>
      <c r="AO546">
        <v>24.717310631342</v>
      </c>
      <c r="AP546">
        <v>25.285765034965</v>
      </c>
      <c r="AQ546">
        <v>3.88677988681589e-06</v>
      </c>
      <c r="AR546">
        <v>92.47</v>
      </c>
      <c r="AS546">
        <v>0</v>
      </c>
      <c r="AT546">
        <v>0</v>
      </c>
      <c r="AU546">
        <f>IF(AS546*$H$13&gt;=AW546,1.0,(AW546/(AW546-AS546*$H$13)))</f>
        <v>0</v>
      </c>
      <c r="AV546">
        <f>(AU546-1)*100</f>
        <v>0</v>
      </c>
      <c r="AW546">
        <f>MAX(0,($B$13+$C$13*DP546)/(1+$D$13*DP546)*DI546/(DK546+273)*$E$13)</f>
        <v>0</v>
      </c>
      <c r="AX546" t="s">
        <v>418</v>
      </c>
      <c r="AY546" t="s">
        <v>418</v>
      </c>
      <c r="AZ546">
        <v>0</v>
      </c>
      <c r="BA546">
        <v>0</v>
      </c>
      <c r="BB546">
        <f>1-AZ546/BA546</f>
        <v>0</v>
      </c>
      <c r="BC546">
        <v>0</v>
      </c>
      <c r="BD546" t="s">
        <v>418</v>
      </c>
      <c r="BE546" t="s">
        <v>418</v>
      </c>
      <c r="BF546">
        <v>0</v>
      </c>
      <c r="BG546">
        <v>0</v>
      </c>
      <c r="BH546">
        <f>1-BF546/BG546</f>
        <v>0</v>
      </c>
      <c r="BI546">
        <v>0.5</v>
      </c>
      <c r="BJ546">
        <f>CS546</f>
        <v>0</v>
      </c>
      <c r="BK546">
        <f>L546</f>
        <v>0</v>
      </c>
      <c r="BL546">
        <f>BH546*BI546*BJ546</f>
        <v>0</v>
      </c>
      <c r="BM546">
        <f>(BK546-BC546)/BJ546</f>
        <v>0</v>
      </c>
      <c r="BN546">
        <f>(BA546-BG546)/BG546</f>
        <v>0</v>
      </c>
      <c r="BO546">
        <f>AZ546/(BB546+AZ546/BG546)</f>
        <v>0</v>
      </c>
      <c r="BP546" t="s">
        <v>418</v>
      </c>
      <c r="BQ546">
        <v>0</v>
      </c>
      <c r="BR546">
        <f>IF(BQ546&lt;&gt;0, BQ546, BO546)</f>
        <v>0</v>
      </c>
      <c r="BS546">
        <f>1-BR546/BG546</f>
        <v>0</v>
      </c>
      <c r="BT546">
        <f>(BG546-BF546)/(BG546-BR546)</f>
        <v>0</v>
      </c>
      <c r="BU546">
        <f>(BA546-BG546)/(BA546-BR546)</f>
        <v>0</v>
      </c>
      <c r="BV546">
        <f>(BG546-BF546)/(BG546-AZ546)</f>
        <v>0</v>
      </c>
      <c r="BW546">
        <f>(BA546-BG546)/(BA546-AZ546)</f>
        <v>0</v>
      </c>
      <c r="BX546">
        <f>(BT546*BR546/BF546)</f>
        <v>0</v>
      </c>
      <c r="BY546">
        <f>(1-BX546)</f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f>$B$11*DQ546+$C$11*DR546+$F$11*EC546*(1-EF546)</f>
        <v>0</v>
      </c>
      <c r="CS546">
        <f>CR546*CT546</f>
        <v>0</v>
      </c>
      <c r="CT546">
        <f>($B$11*$D$9+$C$11*$D$9+$F$11*((EP546+EH546)/MAX(EP546+EH546+EQ546, 0.1)*$I$9+EQ546/MAX(EP546+EH546+EQ546, 0.1)*$J$9))/($B$11+$C$11+$F$11)</f>
        <v>0</v>
      </c>
      <c r="CU546">
        <f>($B$11*$K$9+$C$11*$K$9+$F$11*((EP546+EH546)/MAX(EP546+EH546+EQ546, 0.1)*$P$9+EQ546/MAX(EP546+EH546+EQ546, 0.1)*$Q$9))/($B$11+$C$11+$F$11)</f>
        <v>0</v>
      </c>
      <c r="CV546">
        <v>6</v>
      </c>
      <c r="CW546">
        <v>0.5</v>
      </c>
      <c r="CX546" t="s">
        <v>419</v>
      </c>
      <c r="CY546">
        <v>2</v>
      </c>
      <c r="CZ546" t="b">
        <v>1</v>
      </c>
      <c r="DA546">
        <v>1659030734.81429</v>
      </c>
      <c r="DB546">
        <v>758.602678571429</v>
      </c>
      <c r="DC546">
        <v>783.538642857143</v>
      </c>
      <c r="DD546">
        <v>25.2854535714286</v>
      </c>
      <c r="DE546">
        <v>24.7173857142857</v>
      </c>
      <c r="DF546">
        <v>750.059892857143</v>
      </c>
      <c r="DG546">
        <v>24.7572785714286</v>
      </c>
      <c r="DH546">
        <v>500.072535714286</v>
      </c>
      <c r="DI546">
        <v>90.3569035714286</v>
      </c>
      <c r="DJ546">
        <v>0.0463620857142857</v>
      </c>
      <c r="DK546">
        <v>27.5331607142857</v>
      </c>
      <c r="DL546">
        <v>27.9843321428571</v>
      </c>
      <c r="DM546">
        <v>999.9</v>
      </c>
      <c r="DN546">
        <v>0</v>
      </c>
      <c r="DO546">
        <v>0</v>
      </c>
      <c r="DP546">
        <v>9996.96428571429</v>
      </c>
      <c r="DQ546">
        <v>0</v>
      </c>
      <c r="DR546">
        <v>16.8072892857143</v>
      </c>
      <c r="DS546">
        <v>-24.9359571428571</v>
      </c>
      <c r="DT546">
        <v>778.281928571429</v>
      </c>
      <c r="DU546">
        <v>803.396535714286</v>
      </c>
      <c r="DV546">
        <v>0.568067642857143</v>
      </c>
      <c r="DW546">
        <v>783.538642857143</v>
      </c>
      <c r="DX546">
        <v>24.7173857142857</v>
      </c>
      <c r="DY546">
        <v>2.284715</v>
      </c>
      <c r="DZ546">
        <v>2.23338642857143</v>
      </c>
      <c r="EA546">
        <v>19.5690428571429</v>
      </c>
      <c r="EB546">
        <v>19.2038285714286</v>
      </c>
      <c r="EC546">
        <v>1999.98642857143</v>
      </c>
      <c r="ED546">
        <v>0.979997321428572</v>
      </c>
      <c r="EE546">
        <v>0.0200029464285714</v>
      </c>
      <c r="EF546">
        <v>0</v>
      </c>
      <c r="EG546">
        <v>146.7935</v>
      </c>
      <c r="EH546">
        <v>5.00063</v>
      </c>
      <c r="EI546">
        <v>3057.2375</v>
      </c>
      <c r="EJ546">
        <v>17256.7607142857</v>
      </c>
      <c r="EK546">
        <v>38.625</v>
      </c>
      <c r="EL546">
        <v>38.7544285714286</v>
      </c>
      <c r="EM546">
        <v>38.196</v>
      </c>
      <c r="EN546">
        <v>38.0935</v>
      </c>
      <c r="EO546">
        <v>39.6294285714286</v>
      </c>
      <c r="EP546">
        <v>1955.07714285714</v>
      </c>
      <c r="EQ546">
        <v>39.9078571428571</v>
      </c>
      <c r="ER546">
        <v>0</v>
      </c>
      <c r="ES546">
        <v>1659030741.7</v>
      </c>
      <c r="ET546">
        <v>0</v>
      </c>
      <c r="EU546">
        <v>146.811307692308</v>
      </c>
      <c r="EV546">
        <v>2.85976067479251</v>
      </c>
      <c r="EW546">
        <v>58.5716239809604</v>
      </c>
      <c r="EX546">
        <v>3057.65230769231</v>
      </c>
      <c r="EY546">
        <v>15</v>
      </c>
      <c r="EZ546">
        <v>0</v>
      </c>
      <c r="FA546" t="s">
        <v>420</v>
      </c>
      <c r="FB546">
        <v>1657551626.5</v>
      </c>
      <c r="FC546">
        <v>1657551629</v>
      </c>
      <c r="FD546">
        <v>0</v>
      </c>
      <c r="FE546">
        <v>0.403</v>
      </c>
      <c r="FF546">
        <v>0.009</v>
      </c>
      <c r="FG546">
        <v>9.41</v>
      </c>
      <c r="FH546">
        <v>0.087</v>
      </c>
      <c r="FI546">
        <v>417</v>
      </c>
      <c r="FJ546">
        <v>17</v>
      </c>
      <c r="FK546">
        <v>1.61</v>
      </c>
      <c r="FL546">
        <v>0.59</v>
      </c>
      <c r="FM546">
        <v>-25.08607</v>
      </c>
      <c r="FN546">
        <v>2.81198273921203</v>
      </c>
      <c r="FO546">
        <v>0.471695105550185</v>
      </c>
      <c r="FP546">
        <v>0</v>
      </c>
      <c r="FQ546">
        <v>146.594970588235</v>
      </c>
      <c r="FR546">
        <v>2.64612680770508</v>
      </c>
      <c r="FS546">
        <v>0.308032989571507</v>
      </c>
      <c r="FT546">
        <v>0</v>
      </c>
      <c r="FU546">
        <v>0.566327375</v>
      </c>
      <c r="FV546">
        <v>0.021799913696059</v>
      </c>
      <c r="FW546">
        <v>0.00344831339706457</v>
      </c>
      <c r="FX546">
        <v>1</v>
      </c>
      <c r="FY546">
        <v>1</v>
      </c>
      <c r="FZ546">
        <v>3</v>
      </c>
      <c r="GA546" t="s">
        <v>421</v>
      </c>
      <c r="GB546">
        <v>2.97345</v>
      </c>
      <c r="GC546">
        <v>2.70003</v>
      </c>
      <c r="GD546">
        <v>0.141651</v>
      </c>
      <c r="GE546">
        <v>0.145675</v>
      </c>
      <c r="GF546">
        <v>0.106794</v>
      </c>
      <c r="GG546">
        <v>0.106265</v>
      </c>
      <c r="GH546">
        <v>33406.6</v>
      </c>
      <c r="GI546">
        <v>36353.4</v>
      </c>
      <c r="GJ546">
        <v>35269.5</v>
      </c>
      <c r="GK546">
        <v>38591.3</v>
      </c>
      <c r="GL546">
        <v>44667</v>
      </c>
      <c r="GM546">
        <v>49815.3</v>
      </c>
      <c r="GN546">
        <v>55136.7</v>
      </c>
      <c r="GO546">
        <v>61901.2</v>
      </c>
      <c r="GP546">
        <v>1.98</v>
      </c>
      <c r="GQ546">
        <v>1.8564</v>
      </c>
      <c r="GR546">
        <v>0.12666</v>
      </c>
      <c r="GS546">
        <v>0</v>
      </c>
      <c r="GT546">
        <v>25.8991</v>
      </c>
      <c r="GU546">
        <v>999.9</v>
      </c>
      <c r="GV546">
        <v>58.68</v>
      </c>
      <c r="GW546">
        <v>29.205</v>
      </c>
      <c r="GX546">
        <v>26.4313</v>
      </c>
      <c r="GY546">
        <v>56.0755</v>
      </c>
      <c r="GZ546">
        <v>42.7003</v>
      </c>
      <c r="HA546">
        <v>1</v>
      </c>
      <c r="HB546">
        <v>-0.0215854</v>
      </c>
      <c r="HC546">
        <v>0.268235</v>
      </c>
      <c r="HD546">
        <v>20.114</v>
      </c>
      <c r="HE546">
        <v>5.19812</v>
      </c>
      <c r="HF546">
        <v>12.004</v>
      </c>
      <c r="HG546">
        <v>4.9756</v>
      </c>
      <c r="HH546">
        <v>3.2938</v>
      </c>
      <c r="HI546">
        <v>9999</v>
      </c>
      <c r="HJ546">
        <v>9999</v>
      </c>
      <c r="HK546">
        <v>9999</v>
      </c>
      <c r="HL546">
        <v>629.6</v>
      </c>
      <c r="HM546">
        <v>1.86319</v>
      </c>
      <c r="HN546">
        <v>1.8681</v>
      </c>
      <c r="HO546">
        <v>1.86783</v>
      </c>
      <c r="HP546">
        <v>1.86902</v>
      </c>
      <c r="HQ546">
        <v>1.86981</v>
      </c>
      <c r="HR546">
        <v>1.86587</v>
      </c>
      <c r="HS546">
        <v>1.86691</v>
      </c>
      <c r="HT546">
        <v>1.86832</v>
      </c>
      <c r="HU546">
        <v>5</v>
      </c>
      <c r="HV546">
        <v>0</v>
      </c>
      <c r="HW546">
        <v>0</v>
      </c>
      <c r="HX546">
        <v>0</v>
      </c>
      <c r="HY546" t="s">
        <v>422</v>
      </c>
      <c r="HZ546" t="s">
        <v>423</v>
      </c>
      <c r="IA546" t="s">
        <v>424</v>
      </c>
      <c r="IB546" t="s">
        <v>424</v>
      </c>
      <c r="IC546" t="s">
        <v>424</v>
      </c>
      <c r="ID546" t="s">
        <v>424</v>
      </c>
      <c r="IE546">
        <v>0</v>
      </c>
      <c r="IF546">
        <v>100</v>
      </c>
      <c r="IG546">
        <v>100</v>
      </c>
      <c r="IH546">
        <v>8.693</v>
      </c>
      <c r="II546">
        <v>0.5283</v>
      </c>
      <c r="IJ546">
        <v>4.02706509432224</v>
      </c>
      <c r="IK546">
        <v>0.00601174518973114</v>
      </c>
      <c r="IL546">
        <v>2.77886958061485e-07</v>
      </c>
      <c r="IM546">
        <v>-3.54636231360687e-10</v>
      </c>
      <c r="IN546">
        <v>-0.0404303883988718</v>
      </c>
      <c r="IO546">
        <v>-0.0177815531441476</v>
      </c>
      <c r="IP546">
        <v>0.00205572605671414</v>
      </c>
      <c r="IQ546">
        <v>-1.65519735432211e-05</v>
      </c>
      <c r="IR546">
        <v>-4</v>
      </c>
      <c r="IS546">
        <v>1848</v>
      </c>
      <c r="IT546">
        <v>1</v>
      </c>
      <c r="IU546">
        <v>25</v>
      </c>
      <c r="IV546">
        <v>24651.9</v>
      </c>
      <c r="IW546">
        <v>24651.9</v>
      </c>
      <c r="IX546">
        <v>1.76392</v>
      </c>
      <c r="IY546">
        <v>2.61597</v>
      </c>
      <c r="IZ546">
        <v>1.54785</v>
      </c>
      <c r="JA546">
        <v>2.30591</v>
      </c>
      <c r="JB546">
        <v>1.34644</v>
      </c>
      <c r="JC546">
        <v>2.32544</v>
      </c>
      <c r="JD546">
        <v>33.6479</v>
      </c>
      <c r="JE546">
        <v>24.2188</v>
      </c>
      <c r="JF546">
        <v>18</v>
      </c>
      <c r="JG546">
        <v>499.009</v>
      </c>
      <c r="JH546">
        <v>418.31</v>
      </c>
      <c r="JI546">
        <v>24.9995</v>
      </c>
      <c r="JJ546">
        <v>26.9088</v>
      </c>
      <c r="JK546">
        <v>30.0003</v>
      </c>
      <c r="JL546">
        <v>26.844</v>
      </c>
      <c r="JM546">
        <v>26.7833</v>
      </c>
      <c r="JN546">
        <v>35.3657</v>
      </c>
      <c r="JO546">
        <v>14.0971</v>
      </c>
      <c r="JP546">
        <v>100</v>
      </c>
      <c r="JQ546">
        <v>25</v>
      </c>
      <c r="JR546">
        <v>823.689</v>
      </c>
      <c r="JS546">
        <v>24.6616</v>
      </c>
      <c r="JT546">
        <v>102.277</v>
      </c>
      <c r="JU546">
        <v>103.034</v>
      </c>
    </row>
    <row r="547" spans="1:281">
      <c r="A547">
        <v>531</v>
      </c>
      <c r="B547">
        <v>1659030747.6</v>
      </c>
      <c r="C547">
        <v>7064.5</v>
      </c>
      <c r="D547" t="s">
        <v>1491</v>
      </c>
      <c r="E547" t="s">
        <v>1492</v>
      </c>
      <c r="F547">
        <v>5</v>
      </c>
      <c r="G547" t="s">
        <v>1394</v>
      </c>
      <c r="H547" t="s">
        <v>417</v>
      </c>
      <c r="I547">
        <v>1659030740.1</v>
      </c>
      <c r="J547">
        <f>(K547)/1000</f>
        <v>0</v>
      </c>
      <c r="K547">
        <f>IF(CZ547, AN547, AH547)</f>
        <v>0</v>
      </c>
      <c r="L547">
        <f>IF(CZ547, AI547, AG547)</f>
        <v>0</v>
      </c>
      <c r="M547">
        <f>DB547 - IF(AU547&gt;1, L547*CV547*100.0/(AW547*DP547), 0)</f>
        <v>0</v>
      </c>
      <c r="N547">
        <f>((T547-J547/2)*M547-L547)/(T547+J547/2)</f>
        <v>0</v>
      </c>
      <c r="O547">
        <f>N547*(DI547+DJ547)/1000.0</f>
        <v>0</v>
      </c>
      <c r="P547">
        <f>(DB547 - IF(AU547&gt;1, L547*CV547*100.0/(AW547*DP547), 0))*(DI547+DJ547)/1000.0</f>
        <v>0</v>
      </c>
      <c r="Q547">
        <f>2.0/((1/S547-1/R547)+SIGN(S547)*SQRT((1/S547-1/R547)*(1/S547-1/R547) + 4*CW547/((CW547+1)*(CW547+1))*(2*1/S547*1/R547-1/R547*1/R547)))</f>
        <v>0</v>
      </c>
      <c r="R547">
        <f>IF(LEFT(CX547,1)&lt;&gt;"0",IF(LEFT(CX547,1)="1",3.0,CY547),$D$5+$E$5*(DP547*DI547/($K$5*1000))+$F$5*(DP547*DI547/($K$5*1000))*MAX(MIN(CV547,$J$5),$I$5)*MAX(MIN(CV547,$J$5),$I$5)+$G$5*MAX(MIN(CV547,$J$5),$I$5)*(DP547*DI547/($K$5*1000))+$H$5*(DP547*DI547/($K$5*1000))*(DP547*DI547/($K$5*1000)))</f>
        <v>0</v>
      </c>
      <c r="S547">
        <f>J547*(1000-(1000*0.61365*exp(17.502*W547/(240.97+W547))/(DI547+DJ547)+DD547)/2)/(1000*0.61365*exp(17.502*W547/(240.97+W547))/(DI547+DJ547)-DD547)</f>
        <v>0</v>
      </c>
      <c r="T547">
        <f>1/((CW547+1)/(Q547/1.6)+1/(R547/1.37)) + CW547/((CW547+1)/(Q547/1.6) + CW547/(R547/1.37))</f>
        <v>0</v>
      </c>
      <c r="U547">
        <f>(CR547*CU547)</f>
        <v>0</v>
      </c>
      <c r="V547">
        <f>(DK547+(U547+2*0.95*5.67E-8*(((DK547+$B$7)+273)^4-(DK547+273)^4)-44100*J547)/(1.84*29.3*R547+8*0.95*5.67E-8*(DK547+273)^3))</f>
        <v>0</v>
      </c>
      <c r="W547">
        <f>($C$7*DL547+$D$7*DM547+$E$7*V547)</f>
        <v>0</v>
      </c>
      <c r="X547">
        <f>0.61365*exp(17.502*W547/(240.97+W547))</f>
        <v>0</v>
      </c>
      <c r="Y547">
        <f>(Z547/AA547*100)</f>
        <v>0</v>
      </c>
      <c r="Z547">
        <f>DD547*(DI547+DJ547)/1000</f>
        <v>0</v>
      </c>
      <c r="AA547">
        <f>0.61365*exp(17.502*DK547/(240.97+DK547))</f>
        <v>0</v>
      </c>
      <c r="AB547">
        <f>(X547-DD547*(DI547+DJ547)/1000)</f>
        <v>0</v>
      </c>
      <c r="AC547">
        <f>(-J547*44100)</f>
        <v>0</v>
      </c>
      <c r="AD547">
        <f>2*29.3*R547*0.92*(DK547-W547)</f>
        <v>0</v>
      </c>
      <c r="AE547">
        <f>2*0.95*5.67E-8*(((DK547+$B$7)+273)^4-(W547+273)^4)</f>
        <v>0</v>
      </c>
      <c r="AF547">
        <f>U547+AE547+AC547+AD547</f>
        <v>0</v>
      </c>
      <c r="AG547">
        <f>DH547*AU547*(DC547-DB547*(1000-AU547*DE547)/(1000-AU547*DD547))/(100*CV547)</f>
        <v>0</v>
      </c>
      <c r="AH547">
        <f>1000*DH547*AU547*(DD547-DE547)/(100*CV547*(1000-AU547*DD547))</f>
        <v>0</v>
      </c>
      <c r="AI547">
        <f>(AJ547 - AK547 - DI547*1E3/(8.314*(DK547+273.15)) * AM547/DH547 * AL547) * DH547/(100*CV547) * (1000 - DE547)/1000</f>
        <v>0</v>
      </c>
      <c r="AJ547">
        <v>837.075153505307</v>
      </c>
      <c r="AK547">
        <v>820.082672727273</v>
      </c>
      <c r="AL547">
        <v>3.40303372380244</v>
      </c>
      <c r="AM547">
        <v>66.0504921813524</v>
      </c>
      <c r="AN547">
        <f>(AP547 - AO547 + DI547*1E3/(8.314*(DK547+273.15)) * AR547/DH547 * AQ547) * DH547/(100*CV547) * 1000/(1000 - AP547)</f>
        <v>0</v>
      </c>
      <c r="AO547">
        <v>24.7143422333333</v>
      </c>
      <c r="AP547">
        <v>25.2870223776224</v>
      </c>
      <c r="AQ547">
        <v>-3.20144534772558e-06</v>
      </c>
      <c r="AR547">
        <v>92.47</v>
      </c>
      <c r="AS547">
        <v>0</v>
      </c>
      <c r="AT547">
        <v>0</v>
      </c>
      <c r="AU547">
        <f>IF(AS547*$H$13&gt;=AW547,1.0,(AW547/(AW547-AS547*$H$13)))</f>
        <v>0</v>
      </c>
      <c r="AV547">
        <f>(AU547-1)*100</f>
        <v>0</v>
      </c>
      <c r="AW547">
        <f>MAX(0,($B$13+$C$13*DP547)/(1+$D$13*DP547)*DI547/(DK547+273)*$E$13)</f>
        <v>0</v>
      </c>
      <c r="AX547" t="s">
        <v>418</v>
      </c>
      <c r="AY547" t="s">
        <v>418</v>
      </c>
      <c r="AZ547">
        <v>0</v>
      </c>
      <c r="BA547">
        <v>0</v>
      </c>
      <c r="BB547">
        <f>1-AZ547/BA547</f>
        <v>0</v>
      </c>
      <c r="BC547">
        <v>0</v>
      </c>
      <c r="BD547" t="s">
        <v>418</v>
      </c>
      <c r="BE547" t="s">
        <v>418</v>
      </c>
      <c r="BF547">
        <v>0</v>
      </c>
      <c r="BG547">
        <v>0</v>
      </c>
      <c r="BH547">
        <f>1-BF547/BG547</f>
        <v>0</v>
      </c>
      <c r="BI547">
        <v>0.5</v>
      </c>
      <c r="BJ547">
        <f>CS547</f>
        <v>0</v>
      </c>
      <c r="BK547">
        <f>L547</f>
        <v>0</v>
      </c>
      <c r="BL547">
        <f>BH547*BI547*BJ547</f>
        <v>0</v>
      </c>
      <c r="BM547">
        <f>(BK547-BC547)/BJ547</f>
        <v>0</v>
      </c>
      <c r="BN547">
        <f>(BA547-BG547)/BG547</f>
        <v>0</v>
      </c>
      <c r="BO547">
        <f>AZ547/(BB547+AZ547/BG547)</f>
        <v>0</v>
      </c>
      <c r="BP547" t="s">
        <v>418</v>
      </c>
      <c r="BQ547">
        <v>0</v>
      </c>
      <c r="BR547">
        <f>IF(BQ547&lt;&gt;0, BQ547, BO547)</f>
        <v>0</v>
      </c>
      <c r="BS547">
        <f>1-BR547/BG547</f>
        <v>0</v>
      </c>
      <c r="BT547">
        <f>(BG547-BF547)/(BG547-BR547)</f>
        <v>0</v>
      </c>
      <c r="BU547">
        <f>(BA547-BG547)/(BA547-BR547)</f>
        <v>0</v>
      </c>
      <c r="BV547">
        <f>(BG547-BF547)/(BG547-AZ547)</f>
        <v>0</v>
      </c>
      <c r="BW547">
        <f>(BA547-BG547)/(BA547-AZ547)</f>
        <v>0</v>
      </c>
      <c r="BX547">
        <f>(BT547*BR547/BF547)</f>
        <v>0</v>
      </c>
      <c r="BY547">
        <f>(1-BX547)</f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f>$B$11*DQ547+$C$11*DR547+$F$11*EC547*(1-EF547)</f>
        <v>0</v>
      </c>
      <c r="CS547">
        <f>CR547*CT547</f>
        <v>0</v>
      </c>
      <c r="CT547">
        <f>($B$11*$D$9+$C$11*$D$9+$F$11*((EP547+EH547)/MAX(EP547+EH547+EQ547, 0.1)*$I$9+EQ547/MAX(EP547+EH547+EQ547, 0.1)*$J$9))/($B$11+$C$11+$F$11)</f>
        <v>0</v>
      </c>
      <c r="CU547">
        <f>($B$11*$K$9+$C$11*$K$9+$F$11*((EP547+EH547)/MAX(EP547+EH547+EQ547, 0.1)*$P$9+EQ547/MAX(EP547+EH547+EQ547, 0.1)*$Q$9))/($B$11+$C$11+$F$11)</f>
        <v>0</v>
      </c>
      <c r="CV547">
        <v>6</v>
      </c>
      <c r="CW547">
        <v>0.5</v>
      </c>
      <c r="CX547" t="s">
        <v>419</v>
      </c>
      <c r="CY547">
        <v>2</v>
      </c>
      <c r="CZ547" t="b">
        <v>1</v>
      </c>
      <c r="DA547">
        <v>1659030740.1</v>
      </c>
      <c r="DB547">
        <v>776.246037037037</v>
      </c>
      <c r="DC547">
        <v>800.982037037037</v>
      </c>
      <c r="DD547">
        <v>25.2856666666667</v>
      </c>
      <c r="DE547">
        <v>24.7157444444444</v>
      </c>
      <c r="DF547">
        <v>767.601111111111</v>
      </c>
      <c r="DG547">
        <v>24.7574814814815</v>
      </c>
      <c r="DH547">
        <v>500.113148148148</v>
      </c>
      <c r="DI547">
        <v>90.3566444444444</v>
      </c>
      <c r="DJ547">
        <v>0.0462406222222222</v>
      </c>
      <c r="DK547">
        <v>27.5289148148148</v>
      </c>
      <c r="DL547">
        <v>27.9636925925926</v>
      </c>
      <c r="DM547">
        <v>999.9</v>
      </c>
      <c r="DN547">
        <v>0</v>
      </c>
      <c r="DO547">
        <v>0</v>
      </c>
      <c r="DP547">
        <v>9997.77777777778</v>
      </c>
      <c r="DQ547">
        <v>0</v>
      </c>
      <c r="DR547">
        <v>16.8147962962963</v>
      </c>
      <c r="DS547">
        <v>-24.7359592592593</v>
      </c>
      <c r="DT547">
        <v>796.383111111111</v>
      </c>
      <c r="DU547">
        <v>821.280518518518</v>
      </c>
      <c r="DV547">
        <v>0.569926666666667</v>
      </c>
      <c r="DW547">
        <v>800.982037037037</v>
      </c>
      <c r="DX547">
        <v>24.7157444444444</v>
      </c>
      <c r="DY547">
        <v>2.28472814814815</v>
      </c>
      <c r="DZ547">
        <v>2.23323148148148</v>
      </c>
      <c r="EA547">
        <v>19.5691296296296</v>
      </c>
      <c r="EB547">
        <v>19.2027185185185</v>
      </c>
      <c r="EC547">
        <v>1999.99222222222</v>
      </c>
      <c r="ED547">
        <v>0.979997333333333</v>
      </c>
      <c r="EE547">
        <v>0.0200029333333333</v>
      </c>
      <c r="EF547">
        <v>0</v>
      </c>
      <c r="EG547">
        <v>147.097148148148</v>
      </c>
      <c r="EH547">
        <v>5.00063</v>
      </c>
      <c r="EI547">
        <v>3062.3362962963</v>
      </c>
      <c r="EJ547">
        <v>17256.8037037037</v>
      </c>
      <c r="EK547">
        <v>38.625</v>
      </c>
      <c r="EL547">
        <v>38.7545925925926</v>
      </c>
      <c r="EM547">
        <v>38.1963333333333</v>
      </c>
      <c r="EN547">
        <v>38.0853333333333</v>
      </c>
      <c r="EO547">
        <v>39.6341851851852</v>
      </c>
      <c r="EP547">
        <v>1955.08222222222</v>
      </c>
      <c r="EQ547">
        <v>39.91</v>
      </c>
      <c r="ER547">
        <v>0</v>
      </c>
      <c r="ES547">
        <v>1659030746.5</v>
      </c>
      <c r="ET547">
        <v>0</v>
      </c>
      <c r="EU547">
        <v>147.075807692308</v>
      </c>
      <c r="EV547">
        <v>4.11545297422888</v>
      </c>
      <c r="EW547">
        <v>56.4311110436027</v>
      </c>
      <c r="EX547">
        <v>3062.26423076923</v>
      </c>
      <c r="EY547">
        <v>15</v>
      </c>
      <c r="EZ547">
        <v>0</v>
      </c>
      <c r="FA547" t="s">
        <v>420</v>
      </c>
      <c r="FB547">
        <v>1657551626.5</v>
      </c>
      <c r="FC547">
        <v>1657551629</v>
      </c>
      <c r="FD547">
        <v>0</v>
      </c>
      <c r="FE547">
        <v>0.403</v>
      </c>
      <c r="FF547">
        <v>0.009</v>
      </c>
      <c r="FG547">
        <v>9.41</v>
      </c>
      <c r="FH547">
        <v>0.087</v>
      </c>
      <c r="FI547">
        <v>417</v>
      </c>
      <c r="FJ547">
        <v>17</v>
      </c>
      <c r="FK547">
        <v>1.61</v>
      </c>
      <c r="FL547">
        <v>0.59</v>
      </c>
      <c r="FM547">
        <v>-24.8668075</v>
      </c>
      <c r="FN547">
        <v>3.02594183864923</v>
      </c>
      <c r="FO547">
        <v>0.474154733914732</v>
      </c>
      <c r="FP547">
        <v>0</v>
      </c>
      <c r="FQ547">
        <v>146.923588235294</v>
      </c>
      <c r="FR547">
        <v>3.35724980040101</v>
      </c>
      <c r="FS547">
        <v>0.368641553756098</v>
      </c>
      <c r="FT547">
        <v>0</v>
      </c>
      <c r="FU547">
        <v>0.56878725</v>
      </c>
      <c r="FV547">
        <v>0.0232939587242012</v>
      </c>
      <c r="FW547">
        <v>0.0036540916364399</v>
      </c>
      <c r="FX547">
        <v>1</v>
      </c>
      <c r="FY547">
        <v>1</v>
      </c>
      <c r="FZ547">
        <v>3</v>
      </c>
      <c r="GA547" t="s">
        <v>421</v>
      </c>
      <c r="GB547">
        <v>2.97249</v>
      </c>
      <c r="GC547">
        <v>2.70047</v>
      </c>
      <c r="GD547">
        <v>0.143644</v>
      </c>
      <c r="GE547">
        <v>0.147649</v>
      </c>
      <c r="GF547">
        <v>0.106784</v>
      </c>
      <c r="GG547">
        <v>0.10625</v>
      </c>
      <c r="GH547">
        <v>33328.8</v>
      </c>
      <c r="GI547">
        <v>36269.4</v>
      </c>
      <c r="GJ547">
        <v>35269.3</v>
      </c>
      <c r="GK547">
        <v>38591.3</v>
      </c>
      <c r="GL547">
        <v>44667.1</v>
      </c>
      <c r="GM547">
        <v>49816.2</v>
      </c>
      <c r="GN547">
        <v>55136.2</v>
      </c>
      <c r="GO547">
        <v>61901.3</v>
      </c>
      <c r="GP547">
        <v>1.9804</v>
      </c>
      <c r="GQ547">
        <v>1.856</v>
      </c>
      <c r="GR547">
        <v>0.122041</v>
      </c>
      <c r="GS547">
        <v>0</v>
      </c>
      <c r="GT547">
        <v>25.8991</v>
      </c>
      <c r="GU547">
        <v>999.9</v>
      </c>
      <c r="GV547">
        <v>58.68</v>
      </c>
      <c r="GW547">
        <v>29.205</v>
      </c>
      <c r="GX547">
        <v>26.4302</v>
      </c>
      <c r="GY547">
        <v>55.8155</v>
      </c>
      <c r="GZ547">
        <v>42.9247</v>
      </c>
      <c r="HA547">
        <v>1</v>
      </c>
      <c r="HB547">
        <v>-0.0217073</v>
      </c>
      <c r="HC547">
        <v>0.266885</v>
      </c>
      <c r="HD547">
        <v>20.1136</v>
      </c>
      <c r="HE547">
        <v>5.19812</v>
      </c>
      <c r="HF547">
        <v>12.0052</v>
      </c>
      <c r="HG547">
        <v>4.9756</v>
      </c>
      <c r="HH547">
        <v>3.2936</v>
      </c>
      <c r="HI547">
        <v>9999</v>
      </c>
      <c r="HJ547">
        <v>9999</v>
      </c>
      <c r="HK547">
        <v>9999</v>
      </c>
      <c r="HL547">
        <v>629.6</v>
      </c>
      <c r="HM547">
        <v>1.86319</v>
      </c>
      <c r="HN547">
        <v>1.86804</v>
      </c>
      <c r="HO547">
        <v>1.86783</v>
      </c>
      <c r="HP547">
        <v>1.86896</v>
      </c>
      <c r="HQ547">
        <v>1.86981</v>
      </c>
      <c r="HR547">
        <v>1.86584</v>
      </c>
      <c r="HS547">
        <v>1.86691</v>
      </c>
      <c r="HT547">
        <v>1.86829</v>
      </c>
      <c r="HU547">
        <v>5</v>
      </c>
      <c r="HV547">
        <v>0</v>
      </c>
      <c r="HW547">
        <v>0</v>
      </c>
      <c r="HX547">
        <v>0</v>
      </c>
      <c r="HY547" t="s">
        <v>422</v>
      </c>
      <c r="HZ547" t="s">
        <v>423</v>
      </c>
      <c r="IA547" t="s">
        <v>424</v>
      </c>
      <c r="IB547" t="s">
        <v>424</v>
      </c>
      <c r="IC547" t="s">
        <v>424</v>
      </c>
      <c r="ID547" t="s">
        <v>424</v>
      </c>
      <c r="IE547">
        <v>0</v>
      </c>
      <c r="IF547">
        <v>100</v>
      </c>
      <c r="IG547">
        <v>100</v>
      </c>
      <c r="IH547">
        <v>8.788</v>
      </c>
      <c r="II547">
        <v>0.5281</v>
      </c>
      <c r="IJ547">
        <v>4.02706509432224</v>
      </c>
      <c r="IK547">
        <v>0.00601174518973114</v>
      </c>
      <c r="IL547">
        <v>2.77886958061485e-07</v>
      </c>
      <c r="IM547">
        <v>-3.54636231360687e-10</v>
      </c>
      <c r="IN547">
        <v>-0.0404303883988718</v>
      </c>
      <c r="IO547">
        <v>-0.0177815531441476</v>
      </c>
      <c r="IP547">
        <v>0.00205572605671414</v>
      </c>
      <c r="IQ547">
        <v>-1.65519735432211e-05</v>
      </c>
      <c r="IR547">
        <v>-4</v>
      </c>
      <c r="IS547">
        <v>1848</v>
      </c>
      <c r="IT547">
        <v>1</v>
      </c>
      <c r="IU547">
        <v>25</v>
      </c>
      <c r="IV547">
        <v>24652</v>
      </c>
      <c r="IW547">
        <v>24652</v>
      </c>
      <c r="IX547">
        <v>1.79199</v>
      </c>
      <c r="IY547">
        <v>2.6001</v>
      </c>
      <c r="IZ547">
        <v>1.54785</v>
      </c>
      <c r="JA547">
        <v>2.30591</v>
      </c>
      <c r="JB547">
        <v>1.34644</v>
      </c>
      <c r="JC547">
        <v>2.42676</v>
      </c>
      <c r="JD547">
        <v>33.6479</v>
      </c>
      <c r="JE547">
        <v>24.2276</v>
      </c>
      <c r="JF547">
        <v>18</v>
      </c>
      <c r="JG547">
        <v>499.272</v>
      </c>
      <c r="JH547">
        <v>418.082</v>
      </c>
      <c r="JI547">
        <v>24.9996</v>
      </c>
      <c r="JJ547">
        <v>26.9111</v>
      </c>
      <c r="JK547">
        <v>30.0001</v>
      </c>
      <c r="JL547">
        <v>26.844</v>
      </c>
      <c r="JM547">
        <v>26.7833</v>
      </c>
      <c r="JN547">
        <v>35.9124</v>
      </c>
      <c r="JO547">
        <v>14.0971</v>
      </c>
      <c r="JP547">
        <v>100</v>
      </c>
      <c r="JQ547">
        <v>25</v>
      </c>
      <c r="JR547">
        <v>843.865</v>
      </c>
      <c r="JS547">
        <v>24.6542</v>
      </c>
      <c r="JT547">
        <v>102.276</v>
      </c>
      <c r="JU547">
        <v>103.034</v>
      </c>
    </row>
    <row r="548" spans="1:281">
      <c r="A548">
        <v>532</v>
      </c>
      <c r="B548">
        <v>1659030752.6</v>
      </c>
      <c r="C548">
        <v>7069.5</v>
      </c>
      <c r="D548" t="s">
        <v>1493</v>
      </c>
      <c r="E548" t="s">
        <v>1494</v>
      </c>
      <c r="F548">
        <v>5</v>
      </c>
      <c r="G548" t="s">
        <v>1394</v>
      </c>
      <c r="H548" t="s">
        <v>417</v>
      </c>
      <c r="I548">
        <v>1659030744.81429</v>
      </c>
      <c r="J548">
        <f>(K548)/1000</f>
        <v>0</v>
      </c>
      <c r="K548">
        <f>IF(CZ548, AN548, AH548)</f>
        <v>0</v>
      </c>
      <c r="L548">
        <f>IF(CZ548, AI548, AG548)</f>
        <v>0</v>
      </c>
      <c r="M548">
        <f>DB548 - IF(AU548&gt;1, L548*CV548*100.0/(AW548*DP548), 0)</f>
        <v>0</v>
      </c>
      <c r="N548">
        <f>((T548-J548/2)*M548-L548)/(T548+J548/2)</f>
        <v>0</v>
      </c>
      <c r="O548">
        <f>N548*(DI548+DJ548)/1000.0</f>
        <v>0</v>
      </c>
      <c r="P548">
        <f>(DB548 - IF(AU548&gt;1, L548*CV548*100.0/(AW548*DP548), 0))*(DI548+DJ548)/1000.0</f>
        <v>0</v>
      </c>
      <c r="Q548">
        <f>2.0/((1/S548-1/R548)+SIGN(S548)*SQRT((1/S548-1/R548)*(1/S548-1/R548) + 4*CW548/((CW548+1)*(CW548+1))*(2*1/S548*1/R548-1/R548*1/R548)))</f>
        <v>0</v>
      </c>
      <c r="R548">
        <f>IF(LEFT(CX548,1)&lt;&gt;"0",IF(LEFT(CX548,1)="1",3.0,CY548),$D$5+$E$5*(DP548*DI548/($K$5*1000))+$F$5*(DP548*DI548/($K$5*1000))*MAX(MIN(CV548,$J$5),$I$5)*MAX(MIN(CV548,$J$5),$I$5)+$G$5*MAX(MIN(CV548,$J$5),$I$5)*(DP548*DI548/($K$5*1000))+$H$5*(DP548*DI548/($K$5*1000))*(DP548*DI548/($K$5*1000)))</f>
        <v>0</v>
      </c>
      <c r="S548">
        <f>J548*(1000-(1000*0.61365*exp(17.502*W548/(240.97+W548))/(DI548+DJ548)+DD548)/2)/(1000*0.61365*exp(17.502*W548/(240.97+W548))/(DI548+DJ548)-DD548)</f>
        <v>0</v>
      </c>
      <c r="T548">
        <f>1/((CW548+1)/(Q548/1.6)+1/(R548/1.37)) + CW548/((CW548+1)/(Q548/1.6) + CW548/(R548/1.37))</f>
        <v>0</v>
      </c>
      <c r="U548">
        <f>(CR548*CU548)</f>
        <v>0</v>
      </c>
      <c r="V548">
        <f>(DK548+(U548+2*0.95*5.67E-8*(((DK548+$B$7)+273)^4-(DK548+273)^4)-44100*J548)/(1.84*29.3*R548+8*0.95*5.67E-8*(DK548+273)^3))</f>
        <v>0</v>
      </c>
      <c r="W548">
        <f>($C$7*DL548+$D$7*DM548+$E$7*V548)</f>
        <v>0</v>
      </c>
      <c r="X548">
        <f>0.61365*exp(17.502*W548/(240.97+W548))</f>
        <v>0</v>
      </c>
      <c r="Y548">
        <f>(Z548/AA548*100)</f>
        <v>0</v>
      </c>
      <c r="Z548">
        <f>DD548*(DI548+DJ548)/1000</f>
        <v>0</v>
      </c>
      <c r="AA548">
        <f>0.61365*exp(17.502*DK548/(240.97+DK548))</f>
        <v>0</v>
      </c>
      <c r="AB548">
        <f>(X548-DD548*(DI548+DJ548)/1000)</f>
        <v>0</v>
      </c>
      <c r="AC548">
        <f>(-J548*44100)</f>
        <v>0</v>
      </c>
      <c r="AD548">
        <f>2*29.3*R548*0.92*(DK548-W548)</f>
        <v>0</v>
      </c>
      <c r="AE548">
        <f>2*0.95*5.67E-8*(((DK548+$B$7)+273)^4-(W548+273)^4)</f>
        <v>0</v>
      </c>
      <c r="AF548">
        <f>U548+AE548+AC548+AD548</f>
        <v>0</v>
      </c>
      <c r="AG548">
        <f>DH548*AU548*(DC548-DB548*(1000-AU548*DE548)/(1000-AU548*DD548))/(100*CV548)</f>
        <v>0</v>
      </c>
      <c r="AH548">
        <f>1000*DH548*AU548*(DD548-DE548)/(100*CV548*(1000-AU548*DD548))</f>
        <v>0</v>
      </c>
      <c r="AI548">
        <f>(AJ548 - AK548 - DI548*1E3/(8.314*(DK548+273.15)) * AM548/DH548 * AL548) * DH548/(100*CV548) * (1000 - DE548)/1000</f>
        <v>0</v>
      </c>
      <c r="AJ548">
        <v>854.400000753267</v>
      </c>
      <c r="AK548">
        <v>837.071145454545</v>
      </c>
      <c r="AL548">
        <v>3.3915204401834</v>
      </c>
      <c r="AM548">
        <v>66.0504921813524</v>
      </c>
      <c r="AN548">
        <f>(AP548 - AO548 + DI548*1E3/(8.314*(DK548+273.15)) * AR548/DH548 * AQ548) * DH548/(100*CV548) * 1000/(1000 - AP548)</f>
        <v>0</v>
      </c>
      <c r="AO548">
        <v>24.7138619426407</v>
      </c>
      <c r="AP548">
        <v>25.2897496503497</v>
      </c>
      <c r="AQ548">
        <v>-5.15961756542015e-07</v>
      </c>
      <c r="AR548">
        <v>92.47</v>
      </c>
      <c r="AS548">
        <v>0</v>
      </c>
      <c r="AT548">
        <v>0</v>
      </c>
      <c r="AU548">
        <f>IF(AS548*$H$13&gt;=AW548,1.0,(AW548/(AW548-AS548*$H$13)))</f>
        <v>0</v>
      </c>
      <c r="AV548">
        <f>(AU548-1)*100</f>
        <v>0</v>
      </c>
      <c r="AW548">
        <f>MAX(0,($B$13+$C$13*DP548)/(1+$D$13*DP548)*DI548/(DK548+273)*$E$13)</f>
        <v>0</v>
      </c>
      <c r="AX548" t="s">
        <v>418</v>
      </c>
      <c r="AY548" t="s">
        <v>418</v>
      </c>
      <c r="AZ548">
        <v>0</v>
      </c>
      <c r="BA548">
        <v>0</v>
      </c>
      <c r="BB548">
        <f>1-AZ548/BA548</f>
        <v>0</v>
      </c>
      <c r="BC548">
        <v>0</v>
      </c>
      <c r="BD548" t="s">
        <v>418</v>
      </c>
      <c r="BE548" t="s">
        <v>418</v>
      </c>
      <c r="BF548">
        <v>0</v>
      </c>
      <c r="BG548">
        <v>0</v>
      </c>
      <c r="BH548">
        <f>1-BF548/BG548</f>
        <v>0</v>
      </c>
      <c r="BI548">
        <v>0.5</v>
      </c>
      <c r="BJ548">
        <f>CS548</f>
        <v>0</v>
      </c>
      <c r="BK548">
        <f>L548</f>
        <v>0</v>
      </c>
      <c r="BL548">
        <f>BH548*BI548*BJ548</f>
        <v>0</v>
      </c>
      <c r="BM548">
        <f>(BK548-BC548)/BJ548</f>
        <v>0</v>
      </c>
      <c r="BN548">
        <f>(BA548-BG548)/BG548</f>
        <v>0</v>
      </c>
      <c r="BO548">
        <f>AZ548/(BB548+AZ548/BG548)</f>
        <v>0</v>
      </c>
      <c r="BP548" t="s">
        <v>418</v>
      </c>
      <c r="BQ548">
        <v>0</v>
      </c>
      <c r="BR548">
        <f>IF(BQ548&lt;&gt;0, BQ548, BO548)</f>
        <v>0</v>
      </c>
      <c r="BS548">
        <f>1-BR548/BG548</f>
        <v>0</v>
      </c>
      <c r="BT548">
        <f>(BG548-BF548)/(BG548-BR548)</f>
        <v>0</v>
      </c>
      <c r="BU548">
        <f>(BA548-BG548)/(BA548-BR548)</f>
        <v>0</v>
      </c>
      <c r="BV548">
        <f>(BG548-BF548)/(BG548-AZ548)</f>
        <v>0</v>
      </c>
      <c r="BW548">
        <f>(BA548-BG548)/(BA548-AZ548)</f>
        <v>0</v>
      </c>
      <c r="BX548">
        <f>(BT548*BR548/BF548)</f>
        <v>0</v>
      </c>
      <c r="BY548">
        <f>(1-BX548)</f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f>$B$11*DQ548+$C$11*DR548+$F$11*EC548*(1-EF548)</f>
        <v>0</v>
      </c>
      <c r="CS548">
        <f>CR548*CT548</f>
        <v>0</v>
      </c>
      <c r="CT548">
        <f>($B$11*$D$9+$C$11*$D$9+$F$11*((EP548+EH548)/MAX(EP548+EH548+EQ548, 0.1)*$I$9+EQ548/MAX(EP548+EH548+EQ548, 0.1)*$J$9))/($B$11+$C$11+$F$11)</f>
        <v>0</v>
      </c>
      <c r="CU548">
        <f>($B$11*$K$9+$C$11*$K$9+$F$11*((EP548+EH548)/MAX(EP548+EH548+EQ548, 0.1)*$P$9+EQ548/MAX(EP548+EH548+EQ548, 0.1)*$Q$9))/($B$11+$C$11+$F$11)</f>
        <v>0</v>
      </c>
      <c r="CV548">
        <v>6</v>
      </c>
      <c r="CW548">
        <v>0.5</v>
      </c>
      <c r="CX548" t="s">
        <v>419</v>
      </c>
      <c r="CY548">
        <v>2</v>
      </c>
      <c r="CZ548" t="b">
        <v>1</v>
      </c>
      <c r="DA548">
        <v>1659030744.81429</v>
      </c>
      <c r="DB548">
        <v>791.832928571429</v>
      </c>
      <c r="DC548">
        <v>816.458214285714</v>
      </c>
      <c r="DD548">
        <v>25.2866214285714</v>
      </c>
      <c r="DE548">
        <v>24.714675</v>
      </c>
      <c r="DF548">
        <v>783.098142857143</v>
      </c>
      <c r="DG548">
        <v>24.7583821428571</v>
      </c>
      <c r="DH548">
        <v>500.013</v>
      </c>
      <c r="DI548">
        <v>90.3566357142857</v>
      </c>
      <c r="DJ548">
        <v>0.0465649035714286</v>
      </c>
      <c r="DK548">
        <v>27.5275178571429</v>
      </c>
      <c r="DL548">
        <v>27.9222642857143</v>
      </c>
      <c r="DM548">
        <v>999.9</v>
      </c>
      <c r="DN548">
        <v>0</v>
      </c>
      <c r="DO548">
        <v>0</v>
      </c>
      <c r="DP548">
        <v>9970</v>
      </c>
      <c r="DQ548">
        <v>0</v>
      </c>
      <c r="DR548">
        <v>16.8179142857143</v>
      </c>
      <c r="DS548">
        <v>-24.6252821428571</v>
      </c>
      <c r="DT548">
        <v>812.375107142857</v>
      </c>
      <c r="DU548">
        <v>837.148035714286</v>
      </c>
      <c r="DV548">
        <v>0.571942178571429</v>
      </c>
      <c r="DW548">
        <v>816.458214285714</v>
      </c>
      <c r="DX548">
        <v>24.714675</v>
      </c>
      <c r="DY548">
        <v>2.28481428571429</v>
      </c>
      <c r="DZ548">
        <v>2.233135</v>
      </c>
      <c r="EA548">
        <v>19.5697392857143</v>
      </c>
      <c r="EB548">
        <v>19.2020285714286</v>
      </c>
      <c r="EC548">
        <v>1999.98964285714</v>
      </c>
      <c r="ED548">
        <v>0.979997321428572</v>
      </c>
      <c r="EE548">
        <v>0.0200029464285714</v>
      </c>
      <c r="EF548">
        <v>0</v>
      </c>
      <c r="EG548">
        <v>147.308178571429</v>
      </c>
      <c r="EH548">
        <v>5.00063</v>
      </c>
      <c r="EI548">
        <v>3066.78464285714</v>
      </c>
      <c r="EJ548">
        <v>17256.7928571429</v>
      </c>
      <c r="EK548">
        <v>38.625</v>
      </c>
      <c r="EL548">
        <v>38.75</v>
      </c>
      <c r="EM548">
        <v>38.2005</v>
      </c>
      <c r="EN548">
        <v>38.08225</v>
      </c>
      <c r="EO548">
        <v>39.6338571428571</v>
      </c>
      <c r="EP548">
        <v>1955.07964285714</v>
      </c>
      <c r="EQ548">
        <v>39.91</v>
      </c>
      <c r="ER548">
        <v>0</v>
      </c>
      <c r="ES548">
        <v>1659030751.3</v>
      </c>
      <c r="ET548">
        <v>0</v>
      </c>
      <c r="EU548">
        <v>147.292038461538</v>
      </c>
      <c r="EV548">
        <v>2.71565811878841</v>
      </c>
      <c r="EW548">
        <v>56.4249573025972</v>
      </c>
      <c r="EX548">
        <v>3066.78192307692</v>
      </c>
      <c r="EY548">
        <v>15</v>
      </c>
      <c r="EZ548">
        <v>0</v>
      </c>
      <c r="FA548" t="s">
        <v>420</v>
      </c>
      <c r="FB548">
        <v>1657551626.5</v>
      </c>
      <c r="FC548">
        <v>1657551629</v>
      </c>
      <c r="FD548">
        <v>0</v>
      </c>
      <c r="FE548">
        <v>0.403</v>
      </c>
      <c r="FF548">
        <v>0.009</v>
      </c>
      <c r="FG548">
        <v>9.41</v>
      </c>
      <c r="FH548">
        <v>0.087</v>
      </c>
      <c r="FI548">
        <v>417</v>
      </c>
      <c r="FJ548">
        <v>17</v>
      </c>
      <c r="FK548">
        <v>1.61</v>
      </c>
      <c r="FL548">
        <v>0.59</v>
      </c>
      <c r="FM548">
        <v>-24.791745</v>
      </c>
      <c r="FN548">
        <v>1.71345140712947</v>
      </c>
      <c r="FO548">
        <v>0.430118608612787</v>
      </c>
      <c r="FP548">
        <v>0</v>
      </c>
      <c r="FQ548">
        <v>147.101529411765</v>
      </c>
      <c r="FR548">
        <v>3.21246753012876</v>
      </c>
      <c r="FS548">
        <v>0.362104976271842</v>
      </c>
      <c r="FT548">
        <v>0</v>
      </c>
      <c r="FU548">
        <v>0.570088475</v>
      </c>
      <c r="FV548">
        <v>0.0269016022514058</v>
      </c>
      <c r="FW548">
        <v>0.00378436118114736</v>
      </c>
      <c r="FX548">
        <v>1</v>
      </c>
      <c r="FY548">
        <v>1</v>
      </c>
      <c r="FZ548">
        <v>3</v>
      </c>
      <c r="GA548" t="s">
        <v>421</v>
      </c>
      <c r="GB548">
        <v>2.97296</v>
      </c>
      <c r="GC548">
        <v>2.70113</v>
      </c>
      <c r="GD548">
        <v>0.145617</v>
      </c>
      <c r="GE548">
        <v>0.149674</v>
      </c>
      <c r="GF548">
        <v>0.106791</v>
      </c>
      <c r="GG548">
        <v>0.106236</v>
      </c>
      <c r="GH548">
        <v>33252.3</v>
      </c>
      <c r="GI548">
        <v>36183.1</v>
      </c>
      <c r="GJ548">
        <v>35269.4</v>
      </c>
      <c r="GK548">
        <v>38591.2</v>
      </c>
      <c r="GL548">
        <v>44667.3</v>
      </c>
      <c r="GM548">
        <v>49816.4</v>
      </c>
      <c r="GN548">
        <v>55136.9</v>
      </c>
      <c r="GO548">
        <v>61900.5</v>
      </c>
      <c r="GP548">
        <v>1.98</v>
      </c>
      <c r="GQ548">
        <v>1.8558</v>
      </c>
      <c r="GR548">
        <v>0.12055</v>
      </c>
      <c r="GS548">
        <v>0</v>
      </c>
      <c r="GT548">
        <v>25.8991</v>
      </c>
      <c r="GU548">
        <v>999.9</v>
      </c>
      <c r="GV548">
        <v>58.68</v>
      </c>
      <c r="GW548">
        <v>29.215</v>
      </c>
      <c r="GX548">
        <v>26.4451</v>
      </c>
      <c r="GY548">
        <v>56.5455</v>
      </c>
      <c r="GZ548">
        <v>42.8245</v>
      </c>
      <c r="HA548">
        <v>1</v>
      </c>
      <c r="HB548">
        <v>-0.0212195</v>
      </c>
      <c r="HC548">
        <v>0.266231</v>
      </c>
      <c r="HD548">
        <v>20.1138</v>
      </c>
      <c r="HE548">
        <v>5.19812</v>
      </c>
      <c r="HF548">
        <v>12.0052</v>
      </c>
      <c r="HG548">
        <v>4.9752</v>
      </c>
      <c r="HH548">
        <v>3.2938</v>
      </c>
      <c r="HI548">
        <v>9999</v>
      </c>
      <c r="HJ548">
        <v>9999</v>
      </c>
      <c r="HK548">
        <v>9999</v>
      </c>
      <c r="HL548">
        <v>629.6</v>
      </c>
      <c r="HM548">
        <v>1.86319</v>
      </c>
      <c r="HN548">
        <v>1.86801</v>
      </c>
      <c r="HO548">
        <v>1.86783</v>
      </c>
      <c r="HP548">
        <v>1.86896</v>
      </c>
      <c r="HQ548">
        <v>1.86981</v>
      </c>
      <c r="HR548">
        <v>1.86587</v>
      </c>
      <c r="HS548">
        <v>1.86691</v>
      </c>
      <c r="HT548">
        <v>1.86832</v>
      </c>
      <c r="HU548">
        <v>5</v>
      </c>
      <c r="HV548">
        <v>0</v>
      </c>
      <c r="HW548">
        <v>0</v>
      </c>
      <c r="HX548">
        <v>0</v>
      </c>
      <c r="HY548" t="s">
        <v>422</v>
      </c>
      <c r="HZ548" t="s">
        <v>423</v>
      </c>
      <c r="IA548" t="s">
        <v>424</v>
      </c>
      <c r="IB548" t="s">
        <v>424</v>
      </c>
      <c r="IC548" t="s">
        <v>424</v>
      </c>
      <c r="ID548" t="s">
        <v>424</v>
      </c>
      <c r="IE548">
        <v>0</v>
      </c>
      <c r="IF548">
        <v>100</v>
      </c>
      <c r="IG548">
        <v>100</v>
      </c>
      <c r="IH548">
        <v>8.882</v>
      </c>
      <c r="II548">
        <v>0.5281</v>
      </c>
      <c r="IJ548">
        <v>4.02706509432224</v>
      </c>
      <c r="IK548">
        <v>0.00601174518973114</v>
      </c>
      <c r="IL548">
        <v>2.77886958061485e-07</v>
      </c>
      <c r="IM548">
        <v>-3.54636231360687e-10</v>
      </c>
      <c r="IN548">
        <v>-0.0404303883988718</v>
      </c>
      <c r="IO548">
        <v>-0.0177815531441476</v>
      </c>
      <c r="IP548">
        <v>0.00205572605671414</v>
      </c>
      <c r="IQ548">
        <v>-1.65519735432211e-05</v>
      </c>
      <c r="IR548">
        <v>-4</v>
      </c>
      <c r="IS548">
        <v>1848</v>
      </c>
      <c r="IT548">
        <v>1</v>
      </c>
      <c r="IU548">
        <v>25</v>
      </c>
      <c r="IV548">
        <v>24652.1</v>
      </c>
      <c r="IW548">
        <v>24652.1</v>
      </c>
      <c r="IX548">
        <v>1.82251</v>
      </c>
      <c r="IY548">
        <v>2.61475</v>
      </c>
      <c r="IZ548">
        <v>1.54785</v>
      </c>
      <c r="JA548">
        <v>2.30591</v>
      </c>
      <c r="JB548">
        <v>1.34644</v>
      </c>
      <c r="JC548">
        <v>2.33765</v>
      </c>
      <c r="JD548">
        <v>33.6479</v>
      </c>
      <c r="JE548">
        <v>24.2188</v>
      </c>
      <c r="JF548">
        <v>18</v>
      </c>
      <c r="JG548">
        <v>499.009</v>
      </c>
      <c r="JH548">
        <v>417.984</v>
      </c>
      <c r="JI548">
        <v>24.9997</v>
      </c>
      <c r="JJ548">
        <v>26.9111</v>
      </c>
      <c r="JK548">
        <v>30.0001</v>
      </c>
      <c r="JL548">
        <v>26.844</v>
      </c>
      <c r="JM548">
        <v>26.7856</v>
      </c>
      <c r="JN548">
        <v>36.5341</v>
      </c>
      <c r="JO548">
        <v>14.0971</v>
      </c>
      <c r="JP548">
        <v>100</v>
      </c>
      <c r="JQ548">
        <v>25</v>
      </c>
      <c r="JR548">
        <v>857.346</v>
      </c>
      <c r="JS548">
        <v>24.6454</v>
      </c>
      <c r="JT548">
        <v>102.277</v>
      </c>
      <c r="JU548">
        <v>103.033</v>
      </c>
    </row>
    <row r="549" spans="1:281">
      <c r="A549">
        <v>533</v>
      </c>
      <c r="B549">
        <v>1659030757.6</v>
      </c>
      <c r="C549">
        <v>7074.5</v>
      </c>
      <c r="D549" t="s">
        <v>1495</v>
      </c>
      <c r="E549" t="s">
        <v>1496</v>
      </c>
      <c r="F549">
        <v>5</v>
      </c>
      <c r="G549" t="s">
        <v>1394</v>
      </c>
      <c r="H549" t="s">
        <v>417</v>
      </c>
      <c r="I549">
        <v>1659030750.1</v>
      </c>
      <c r="J549">
        <f>(K549)/1000</f>
        <v>0</v>
      </c>
      <c r="K549">
        <f>IF(CZ549, AN549, AH549)</f>
        <v>0</v>
      </c>
      <c r="L549">
        <f>IF(CZ549, AI549, AG549)</f>
        <v>0</v>
      </c>
      <c r="M549">
        <f>DB549 - IF(AU549&gt;1, L549*CV549*100.0/(AW549*DP549), 0)</f>
        <v>0</v>
      </c>
      <c r="N549">
        <f>((T549-J549/2)*M549-L549)/(T549+J549/2)</f>
        <v>0</v>
      </c>
      <c r="O549">
        <f>N549*(DI549+DJ549)/1000.0</f>
        <v>0</v>
      </c>
      <c r="P549">
        <f>(DB549 - IF(AU549&gt;1, L549*CV549*100.0/(AW549*DP549), 0))*(DI549+DJ549)/1000.0</f>
        <v>0</v>
      </c>
      <c r="Q549">
        <f>2.0/((1/S549-1/R549)+SIGN(S549)*SQRT((1/S549-1/R549)*(1/S549-1/R549) + 4*CW549/((CW549+1)*(CW549+1))*(2*1/S549*1/R549-1/R549*1/R549)))</f>
        <v>0</v>
      </c>
      <c r="R549">
        <f>IF(LEFT(CX549,1)&lt;&gt;"0",IF(LEFT(CX549,1)="1",3.0,CY549),$D$5+$E$5*(DP549*DI549/($K$5*1000))+$F$5*(DP549*DI549/($K$5*1000))*MAX(MIN(CV549,$J$5),$I$5)*MAX(MIN(CV549,$J$5),$I$5)+$G$5*MAX(MIN(CV549,$J$5),$I$5)*(DP549*DI549/($K$5*1000))+$H$5*(DP549*DI549/($K$5*1000))*(DP549*DI549/($K$5*1000)))</f>
        <v>0</v>
      </c>
      <c r="S549">
        <f>J549*(1000-(1000*0.61365*exp(17.502*W549/(240.97+W549))/(DI549+DJ549)+DD549)/2)/(1000*0.61365*exp(17.502*W549/(240.97+W549))/(DI549+DJ549)-DD549)</f>
        <v>0</v>
      </c>
      <c r="T549">
        <f>1/((CW549+1)/(Q549/1.6)+1/(R549/1.37)) + CW549/((CW549+1)/(Q549/1.6) + CW549/(R549/1.37))</f>
        <v>0</v>
      </c>
      <c r="U549">
        <f>(CR549*CU549)</f>
        <v>0</v>
      </c>
      <c r="V549">
        <f>(DK549+(U549+2*0.95*5.67E-8*(((DK549+$B$7)+273)^4-(DK549+273)^4)-44100*J549)/(1.84*29.3*R549+8*0.95*5.67E-8*(DK549+273)^3))</f>
        <v>0</v>
      </c>
      <c r="W549">
        <f>($C$7*DL549+$D$7*DM549+$E$7*V549)</f>
        <v>0</v>
      </c>
      <c r="X549">
        <f>0.61365*exp(17.502*W549/(240.97+W549))</f>
        <v>0</v>
      </c>
      <c r="Y549">
        <f>(Z549/AA549*100)</f>
        <v>0</v>
      </c>
      <c r="Z549">
        <f>DD549*(DI549+DJ549)/1000</f>
        <v>0</v>
      </c>
      <c r="AA549">
        <f>0.61365*exp(17.502*DK549/(240.97+DK549))</f>
        <v>0</v>
      </c>
      <c r="AB549">
        <f>(X549-DD549*(DI549+DJ549)/1000)</f>
        <v>0</v>
      </c>
      <c r="AC549">
        <f>(-J549*44100)</f>
        <v>0</v>
      </c>
      <c r="AD549">
        <f>2*29.3*R549*0.92*(DK549-W549)</f>
        <v>0</v>
      </c>
      <c r="AE549">
        <f>2*0.95*5.67E-8*(((DK549+$B$7)+273)^4-(W549+273)^4)</f>
        <v>0</v>
      </c>
      <c r="AF549">
        <f>U549+AE549+AC549+AD549</f>
        <v>0</v>
      </c>
      <c r="AG549">
        <f>DH549*AU549*(DC549-DB549*(1000-AU549*DE549)/(1000-AU549*DD549))/(100*CV549)</f>
        <v>0</v>
      </c>
      <c r="AH549">
        <f>1000*DH549*AU549*(DD549-DE549)/(100*CV549*(1000-AU549*DD549))</f>
        <v>0</v>
      </c>
      <c r="AI549">
        <f>(AJ549 - AK549 - DI549*1E3/(8.314*(DK549+273.15)) * AM549/DH549 * AL549) * DH549/(100*CV549) * (1000 - DE549)/1000</f>
        <v>0</v>
      </c>
      <c r="AJ549">
        <v>871.751820120172</v>
      </c>
      <c r="AK549">
        <v>854.266490909091</v>
      </c>
      <c r="AL549">
        <v>3.43954245719415</v>
      </c>
      <c r="AM549">
        <v>66.0504921813524</v>
      </c>
      <c r="AN549">
        <f>(AP549 - AO549 + DI549*1E3/(8.314*(DK549+273.15)) * AR549/DH549 * AQ549) * DH549/(100*CV549) * 1000/(1000 - AP549)</f>
        <v>0</v>
      </c>
      <c r="AO549">
        <v>24.7120349245887</v>
      </c>
      <c r="AP549">
        <v>25.288879020979</v>
      </c>
      <c r="AQ549">
        <v>1.6227712481693e-06</v>
      </c>
      <c r="AR549">
        <v>92.47</v>
      </c>
      <c r="AS549">
        <v>0</v>
      </c>
      <c r="AT549">
        <v>0</v>
      </c>
      <c r="AU549">
        <f>IF(AS549*$H$13&gt;=AW549,1.0,(AW549/(AW549-AS549*$H$13)))</f>
        <v>0</v>
      </c>
      <c r="AV549">
        <f>(AU549-1)*100</f>
        <v>0</v>
      </c>
      <c r="AW549">
        <f>MAX(0,($B$13+$C$13*DP549)/(1+$D$13*DP549)*DI549/(DK549+273)*$E$13)</f>
        <v>0</v>
      </c>
      <c r="AX549" t="s">
        <v>418</v>
      </c>
      <c r="AY549" t="s">
        <v>418</v>
      </c>
      <c r="AZ549">
        <v>0</v>
      </c>
      <c r="BA549">
        <v>0</v>
      </c>
      <c r="BB549">
        <f>1-AZ549/BA549</f>
        <v>0</v>
      </c>
      <c r="BC549">
        <v>0</v>
      </c>
      <c r="BD549" t="s">
        <v>418</v>
      </c>
      <c r="BE549" t="s">
        <v>418</v>
      </c>
      <c r="BF549">
        <v>0</v>
      </c>
      <c r="BG549">
        <v>0</v>
      </c>
      <c r="BH549">
        <f>1-BF549/BG549</f>
        <v>0</v>
      </c>
      <c r="BI549">
        <v>0.5</v>
      </c>
      <c r="BJ549">
        <f>CS549</f>
        <v>0</v>
      </c>
      <c r="BK549">
        <f>L549</f>
        <v>0</v>
      </c>
      <c r="BL549">
        <f>BH549*BI549*BJ549</f>
        <v>0</v>
      </c>
      <c r="BM549">
        <f>(BK549-BC549)/BJ549</f>
        <v>0</v>
      </c>
      <c r="BN549">
        <f>(BA549-BG549)/BG549</f>
        <v>0</v>
      </c>
      <c r="BO549">
        <f>AZ549/(BB549+AZ549/BG549)</f>
        <v>0</v>
      </c>
      <c r="BP549" t="s">
        <v>418</v>
      </c>
      <c r="BQ549">
        <v>0</v>
      </c>
      <c r="BR549">
        <f>IF(BQ549&lt;&gt;0, BQ549, BO549)</f>
        <v>0</v>
      </c>
      <c r="BS549">
        <f>1-BR549/BG549</f>
        <v>0</v>
      </c>
      <c r="BT549">
        <f>(BG549-BF549)/(BG549-BR549)</f>
        <v>0</v>
      </c>
      <c r="BU549">
        <f>(BA549-BG549)/(BA549-BR549)</f>
        <v>0</v>
      </c>
      <c r="BV549">
        <f>(BG549-BF549)/(BG549-AZ549)</f>
        <v>0</v>
      </c>
      <c r="BW549">
        <f>(BA549-BG549)/(BA549-AZ549)</f>
        <v>0</v>
      </c>
      <c r="BX549">
        <f>(BT549*BR549/BF549)</f>
        <v>0</v>
      </c>
      <c r="BY549">
        <f>(1-BX549)</f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f>$B$11*DQ549+$C$11*DR549+$F$11*EC549*(1-EF549)</f>
        <v>0</v>
      </c>
      <c r="CS549">
        <f>CR549*CT549</f>
        <v>0</v>
      </c>
      <c r="CT549">
        <f>($B$11*$D$9+$C$11*$D$9+$F$11*((EP549+EH549)/MAX(EP549+EH549+EQ549, 0.1)*$I$9+EQ549/MAX(EP549+EH549+EQ549, 0.1)*$J$9))/($B$11+$C$11+$F$11)</f>
        <v>0</v>
      </c>
      <c r="CU549">
        <f>($B$11*$K$9+$C$11*$K$9+$F$11*((EP549+EH549)/MAX(EP549+EH549+EQ549, 0.1)*$P$9+EQ549/MAX(EP549+EH549+EQ549, 0.1)*$Q$9))/($B$11+$C$11+$F$11)</f>
        <v>0</v>
      </c>
      <c r="CV549">
        <v>6</v>
      </c>
      <c r="CW549">
        <v>0.5</v>
      </c>
      <c r="CX549" t="s">
        <v>419</v>
      </c>
      <c r="CY549">
        <v>2</v>
      </c>
      <c r="CZ549" t="b">
        <v>1</v>
      </c>
      <c r="DA549">
        <v>1659030750.1</v>
      </c>
      <c r="DB549">
        <v>809.317111111111</v>
      </c>
      <c r="DC549">
        <v>834.172333333333</v>
      </c>
      <c r="DD549">
        <v>25.2877777777778</v>
      </c>
      <c r="DE549">
        <v>24.7131074074074</v>
      </c>
      <c r="DF549">
        <v>800.481777777778</v>
      </c>
      <c r="DG549">
        <v>24.7594777777778</v>
      </c>
      <c r="DH549">
        <v>500.031037037037</v>
      </c>
      <c r="DI549">
        <v>90.3570222222222</v>
      </c>
      <c r="DJ549">
        <v>0.0466328222222222</v>
      </c>
      <c r="DK549">
        <v>27.5310666666667</v>
      </c>
      <c r="DL549">
        <v>27.8951777777778</v>
      </c>
      <c r="DM549">
        <v>999.9</v>
      </c>
      <c r="DN549">
        <v>0</v>
      </c>
      <c r="DO549">
        <v>0</v>
      </c>
      <c r="DP549">
        <v>9987.22222222222</v>
      </c>
      <c r="DQ549">
        <v>0</v>
      </c>
      <c r="DR549">
        <v>16.8127555555556</v>
      </c>
      <c r="DS549">
        <v>-24.8550962962963</v>
      </c>
      <c r="DT549">
        <v>830.313962962963</v>
      </c>
      <c r="DU549">
        <v>855.309555555555</v>
      </c>
      <c r="DV549">
        <v>0.57467437037037</v>
      </c>
      <c r="DW549">
        <v>834.172333333333</v>
      </c>
      <c r="DX549">
        <v>24.7131074074074</v>
      </c>
      <c r="DY549">
        <v>2.28492814814815</v>
      </c>
      <c r="DZ549">
        <v>2.23300259259259</v>
      </c>
      <c r="EA549">
        <v>19.5705333333333</v>
      </c>
      <c r="EB549">
        <v>19.2010703703704</v>
      </c>
      <c r="EC549">
        <v>1999.98259259259</v>
      </c>
      <c r="ED549">
        <v>0.979997333333333</v>
      </c>
      <c r="EE549">
        <v>0.0200029333333333</v>
      </c>
      <c r="EF549">
        <v>0</v>
      </c>
      <c r="EG549">
        <v>147.539888888889</v>
      </c>
      <c r="EH549">
        <v>5.00063</v>
      </c>
      <c r="EI549">
        <v>3071.63481481481</v>
      </c>
      <c r="EJ549">
        <v>17256.737037037</v>
      </c>
      <c r="EK549">
        <v>38.6295925925926</v>
      </c>
      <c r="EL549">
        <v>38.7568888888889</v>
      </c>
      <c r="EM549">
        <v>38.1963333333333</v>
      </c>
      <c r="EN549">
        <v>38.0853333333333</v>
      </c>
      <c r="EO549">
        <v>39.6433703703704</v>
      </c>
      <c r="EP549">
        <v>1955.07259259259</v>
      </c>
      <c r="EQ549">
        <v>39.9092592592593</v>
      </c>
      <c r="ER549">
        <v>0</v>
      </c>
      <c r="ES549">
        <v>1659030756.7</v>
      </c>
      <c r="ET549">
        <v>0</v>
      </c>
      <c r="EU549">
        <v>147.54712</v>
      </c>
      <c r="EV549">
        <v>2.25169231179366</v>
      </c>
      <c r="EW549">
        <v>54.7707692225701</v>
      </c>
      <c r="EX549">
        <v>3072.0272</v>
      </c>
      <c r="EY549">
        <v>15</v>
      </c>
      <c r="EZ549">
        <v>0</v>
      </c>
      <c r="FA549" t="s">
        <v>420</v>
      </c>
      <c r="FB549">
        <v>1657551626.5</v>
      </c>
      <c r="FC549">
        <v>1657551629</v>
      </c>
      <c r="FD549">
        <v>0</v>
      </c>
      <c r="FE549">
        <v>0.403</v>
      </c>
      <c r="FF549">
        <v>0.009</v>
      </c>
      <c r="FG549">
        <v>9.41</v>
      </c>
      <c r="FH549">
        <v>0.087</v>
      </c>
      <c r="FI549">
        <v>417</v>
      </c>
      <c r="FJ549">
        <v>17</v>
      </c>
      <c r="FK549">
        <v>1.61</v>
      </c>
      <c r="FL549">
        <v>0.59</v>
      </c>
      <c r="FM549">
        <v>-24.723345</v>
      </c>
      <c r="FN549">
        <v>-2.52219737335832</v>
      </c>
      <c r="FO549">
        <v>0.344786866737989</v>
      </c>
      <c r="FP549">
        <v>0</v>
      </c>
      <c r="FQ549">
        <v>147.328382352941</v>
      </c>
      <c r="FR549">
        <v>2.68062642848487</v>
      </c>
      <c r="FS549">
        <v>0.315521698210319</v>
      </c>
      <c r="FT549">
        <v>0</v>
      </c>
      <c r="FU549">
        <v>0.572988825</v>
      </c>
      <c r="FV549">
        <v>0.0314002964352711</v>
      </c>
      <c r="FW549">
        <v>0.00412934983313052</v>
      </c>
      <c r="FX549">
        <v>1</v>
      </c>
      <c r="FY549">
        <v>1</v>
      </c>
      <c r="FZ549">
        <v>3</v>
      </c>
      <c r="GA549" t="s">
        <v>421</v>
      </c>
      <c r="GB549">
        <v>2.97296</v>
      </c>
      <c r="GC549">
        <v>2.70051</v>
      </c>
      <c r="GD549">
        <v>0.147622</v>
      </c>
      <c r="GE549">
        <v>0.151569</v>
      </c>
      <c r="GF549">
        <v>0.106797</v>
      </c>
      <c r="GG549">
        <v>0.106252</v>
      </c>
      <c r="GH549">
        <v>33174.6</v>
      </c>
      <c r="GI549">
        <v>36102.5</v>
      </c>
      <c r="GJ549">
        <v>35269.8</v>
      </c>
      <c r="GK549">
        <v>38591.1</v>
      </c>
      <c r="GL549">
        <v>44666.8</v>
      </c>
      <c r="GM549">
        <v>49815.5</v>
      </c>
      <c r="GN549">
        <v>55136.6</v>
      </c>
      <c r="GO549">
        <v>61900.5</v>
      </c>
      <c r="GP549">
        <v>1.9806</v>
      </c>
      <c r="GQ549">
        <v>1.856</v>
      </c>
      <c r="GR549">
        <v>0.124872</v>
      </c>
      <c r="GS549">
        <v>0</v>
      </c>
      <c r="GT549">
        <v>25.8991</v>
      </c>
      <c r="GU549">
        <v>999.9</v>
      </c>
      <c r="GV549">
        <v>58.68</v>
      </c>
      <c r="GW549">
        <v>29.205</v>
      </c>
      <c r="GX549">
        <v>26.4294</v>
      </c>
      <c r="GY549">
        <v>56.4355</v>
      </c>
      <c r="GZ549">
        <v>42.3718</v>
      </c>
      <c r="HA549">
        <v>1</v>
      </c>
      <c r="HB549">
        <v>-0.0218293</v>
      </c>
      <c r="HC549">
        <v>0.270109</v>
      </c>
      <c r="HD549">
        <v>20.1138</v>
      </c>
      <c r="HE549">
        <v>5.19812</v>
      </c>
      <c r="HF549">
        <v>12.004</v>
      </c>
      <c r="HG549">
        <v>4.976</v>
      </c>
      <c r="HH549">
        <v>3.2934</v>
      </c>
      <c r="HI549">
        <v>9999</v>
      </c>
      <c r="HJ549">
        <v>9999</v>
      </c>
      <c r="HK549">
        <v>9999</v>
      </c>
      <c r="HL549">
        <v>629.6</v>
      </c>
      <c r="HM549">
        <v>1.86316</v>
      </c>
      <c r="HN549">
        <v>1.86798</v>
      </c>
      <c r="HO549">
        <v>1.8678</v>
      </c>
      <c r="HP549">
        <v>1.86899</v>
      </c>
      <c r="HQ549">
        <v>1.86981</v>
      </c>
      <c r="HR549">
        <v>1.86584</v>
      </c>
      <c r="HS549">
        <v>1.86691</v>
      </c>
      <c r="HT549">
        <v>1.86829</v>
      </c>
      <c r="HU549">
        <v>5</v>
      </c>
      <c r="HV549">
        <v>0</v>
      </c>
      <c r="HW549">
        <v>0</v>
      </c>
      <c r="HX549">
        <v>0</v>
      </c>
      <c r="HY549" t="s">
        <v>422</v>
      </c>
      <c r="HZ549" t="s">
        <v>423</v>
      </c>
      <c r="IA549" t="s">
        <v>424</v>
      </c>
      <c r="IB549" t="s">
        <v>424</v>
      </c>
      <c r="IC549" t="s">
        <v>424</v>
      </c>
      <c r="ID549" t="s">
        <v>424</v>
      </c>
      <c r="IE549">
        <v>0</v>
      </c>
      <c r="IF549">
        <v>100</v>
      </c>
      <c r="IG549">
        <v>100</v>
      </c>
      <c r="IH549">
        <v>8.979</v>
      </c>
      <c r="II549">
        <v>0.5282</v>
      </c>
      <c r="IJ549">
        <v>4.02706509432224</v>
      </c>
      <c r="IK549">
        <v>0.00601174518973114</v>
      </c>
      <c r="IL549">
        <v>2.77886958061485e-07</v>
      </c>
      <c r="IM549">
        <v>-3.54636231360687e-10</v>
      </c>
      <c r="IN549">
        <v>-0.0404303883988718</v>
      </c>
      <c r="IO549">
        <v>-0.0177815531441476</v>
      </c>
      <c r="IP549">
        <v>0.00205572605671414</v>
      </c>
      <c r="IQ549">
        <v>-1.65519735432211e-05</v>
      </c>
      <c r="IR549">
        <v>-4</v>
      </c>
      <c r="IS549">
        <v>1848</v>
      </c>
      <c r="IT549">
        <v>1</v>
      </c>
      <c r="IU549">
        <v>25</v>
      </c>
      <c r="IV549">
        <v>24652.2</v>
      </c>
      <c r="IW549">
        <v>24652.1</v>
      </c>
      <c r="IX549">
        <v>1.85059</v>
      </c>
      <c r="IY549">
        <v>2.59888</v>
      </c>
      <c r="IZ549">
        <v>1.54785</v>
      </c>
      <c r="JA549">
        <v>2.30591</v>
      </c>
      <c r="JB549">
        <v>1.34644</v>
      </c>
      <c r="JC549">
        <v>2.45117</v>
      </c>
      <c r="JD549">
        <v>33.6254</v>
      </c>
      <c r="JE549">
        <v>24.2188</v>
      </c>
      <c r="JF549">
        <v>18</v>
      </c>
      <c r="JG549">
        <v>499.425</v>
      </c>
      <c r="JH549">
        <v>418.099</v>
      </c>
      <c r="JI549">
        <v>25.0001</v>
      </c>
      <c r="JJ549">
        <v>26.9134</v>
      </c>
      <c r="JK549">
        <v>30</v>
      </c>
      <c r="JL549">
        <v>26.8463</v>
      </c>
      <c r="JM549">
        <v>26.7856</v>
      </c>
      <c r="JN549">
        <v>37.0786</v>
      </c>
      <c r="JO549">
        <v>14.0971</v>
      </c>
      <c r="JP549">
        <v>100</v>
      </c>
      <c r="JQ549">
        <v>25</v>
      </c>
      <c r="JR549">
        <v>870.758</v>
      </c>
      <c r="JS549">
        <v>24.6367</v>
      </c>
      <c r="JT549">
        <v>102.277</v>
      </c>
      <c r="JU549">
        <v>103.033</v>
      </c>
    </row>
    <row r="550" spans="1:281">
      <c r="A550">
        <v>534</v>
      </c>
      <c r="B550">
        <v>1659030762.6</v>
      </c>
      <c r="C550">
        <v>7079.5</v>
      </c>
      <c r="D550" t="s">
        <v>1497</v>
      </c>
      <c r="E550" t="s">
        <v>1498</v>
      </c>
      <c r="F550">
        <v>5</v>
      </c>
      <c r="G550" t="s">
        <v>1394</v>
      </c>
      <c r="H550" t="s">
        <v>417</v>
      </c>
      <c r="I550">
        <v>1659030754.81429</v>
      </c>
      <c r="J550">
        <f>(K550)/1000</f>
        <v>0</v>
      </c>
      <c r="K550">
        <f>IF(CZ550, AN550, AH550)</f>
        <v>0</v>
      </c>
      <c r="L550">
        <f>IF(CZ550, AI550, AG550)</f>
        <v>0</v>
      </c>
      <c r="M550">
        <f>DB550 - IF(AU550&gt;1, L550*CV550*100.0/(AW550*DP550), 0)</f>
        <v>0</v>
      </c>
      <c r="N550">
        <f>((T550-J550/2)*M550-L550)/(T550+J550/2)</f>
        <v>0</v>
      </c>
      <c r="O550">
        <f>N550*(DI550+DJ550)/1000.0</f>
        <v>0</v>
      </c>
      <c r="P550">
        <f>(DB550 - IF(AU550&gt;1, L550*CV550*100.0/(AW550*DP550), 0))*(DI550+DJ550)/1000.0</f>
        <v>0</v>
      </c>
      <c r="Q550">
        <f>2.0/((1/S550-1/R550)+SIGN(S550)*SQRT((1/S550-1/R550)*(1/S550-1/R550) + 4*CW550/((CW550+1)*(CW550+1))*(2*1/S550*1/R550-1/R550*1/R550)))</f>
        <v>0</v>
      </c>
      <c r="R550">
        <f>IF(LEFT(CX550,1)&lt;&gt;"0",IF(LEFT(CX550,1)="1",3.0,CY550),$D$5+$E$5*(DP550*DI550/($K$5*1000))+$F$5*(DP550*DI550/($K$5*1000))*MAX(MIN(CV550,$J$5),$I$5)*MAX(MIN(CV550,$J$5),$I$5)+$G$5*MAX(MIN(CV550,$J$5),$I$5)*(DP550*DI550/($K$5*1000))+$H$5*(DP550*DI550/($K$5*1000))*(DP550*DI550/($K$5*1000)))</f>
        <v>0</v>
      </c>
      <c r="S550">
        <f>J550*(1000-(1000*0.61365*exp(17.502*W550/(240.97+W550))/(DI550+DJ550)+DD550)/2)/(1000*0.61365*exp(17.502*W550/(240.97+W550))/(DI550+DJ550)-DD550)</f>
        <v>0</v>
      </c>
      <c r="T550">
        <f>1/((CW550+1)/(Q550/1.6)+1/(R550/1.37)) + CW550/((CW550+1)/(Q550/1.6) + CW550/(R550/1.37))</f>
        <v>0</v>
      </c>
      <c r="U550">
        <f>(CR550*CU550)</f>
        <v>0</v>
      </c>
      <c r="V550">
        <f>(DK550+(U550+2*0.95*5.67E-8*(((DK550+$B$7)+273)^4-(DK550+273)^4)-44100*J550)/(1.84*29.3*R550+8*0.95*5.67E-8*(DK550+273)^3))</f>
        <v>0</v>
      </c>
      <c r="W550">
        <f>($C$7*DL550+$D$7*DM550+$E$7*V550)</f>
        <v>0</v>
      </c>
      <c r="X550">
        <f>0.61365*exp(17.502*W550/(240.97+W550))</f>
        <v>0</v>
      </c>
      <c r="Y550">
        <f>(Z550/AA550*100)</f>
        <v>0</v>
      </c>
      <c r="Z550">
        <f>DD550*(DI550+DJ550)/1000</f>
        <v>0</v>
      </c>
      <c r="AA550">
        <f>0.61365*exp(17.502*DK550/(240.97+DK550))</f>
        <v>0</v>
      </c>
      <c r="AB550">
        <f>(X550-DD550*(DI550+DJ550)/1000)</f>
        <v>0</v>
      </c>
      <c r="AC550">
        <f>(-J550*44100)</f>
        <v>0</v>
      </c>
      <c r="AD550">
        <f>2*29.3*R550*0.92*(DK550-W550)</f>
        <v>0</v>
      </c>
      <c r="AE550">
        <f>2*0.95*5.67E-8*(((DK550+$B$7)+273)^4-(W550+273)^4)</f>
        <v>0</v>
      </c>
      <c r="AF550">
        <f>U550+AE550+AC550+AD550</f>
        <v>0</v>
      </c>
      <c r="AG550">
        <f>DH550*AU550*(DC550-DB550*(1000-AU550*DE550)/(1000-AU550*DD550))/(100*CV550)</f>
        <v>0</v>
      </c>
      <c r="AH550">
        <f>1000*DH550*AU550*(DD550-DE550)/(100*CV550*(1000-AU550*DD550))</f>
        <v>0</v>
      </c>
      <c r="AI550">
        <f>(AJ550 - AK550 - DI550*1E3/(8.314*(DK550+273.15)) * AM550/DH550 * AL550) * DH550/(100*CV550) * (1000 - DE550)/1000</f>
        <v>0</v>
      </c>
      <c r="AJ550">
        <v>889.216614508289</v>
      </c>
      <c r="AK550">
        <v>871.594224242424</v>
      </c>
      <c r="AL550">
        <v>3.49406968301642</v>
      </c>
      <c r="AM550">
        <v>66.0504921813524</v>
      </c>
      <c r="AN550">
        <f>(AP550 - AO550 + DI550*1E3/(8.314*(DK550+273.15)) * AR550/DH550 * AQ550) * DH550/(100*CV550) * 1000/(1000 - AP550)</f>
        <v>0</v>
      </c>
      <c r="AO550">
        <v>24.7098775554978</v>
      </c>
      <c r="AP550">
        <v>25.2921993006993</v>
      </c>
      <c r="AQ550">
        <v>1.27279040404689e-05</v>
      </c>
      <c r="AR550">
        <v>92.47</v>
      </c>
      <c r="AS550">
        <v>0</v>
      </c>
      <c r="AT550">
        <v>0</v>
      </c>
      <c r="AU550">
        <f>IF(AS550*$H$13&gt;=AW550,1.0,(AW550/(AW550-AS550*$H$13)))</f>
        <v>0</v>
      </c>
      <c r="AV550">
        <f>(AU550-1)*100</f>
        <v>0</v>
      </c>
      <c r="AW550">
        <f>MAX(0,($B$13+$C$13*DP550)/(1+$D$13*DP550)*DI550/(DK550+273)*$E$13)</f>
        <v>0</v>
      </c>
      <c r="AX550" t="s">
        <v>418</v>
      </c>
      <c r="AY550" t="s">
        <v>418</v>
      </c>
      <c r="AZ550">
        <v>0</v>
      </c>
      <c r="BA550">
        <v>0</v>
      </c>
      <c r="BB550">
        <f>1-AZ550/BA550</f>
        <v>0</v>
      </c>
      <c r="BC550">
        <v>0</v>
      </c>
      <c r="BD550" t="s">
        <v>418</v>
      </c>
      <c r="BE550" t="s">
        <v>418</v>
      </c>
      <c r="BF550">
        <v>0</v>
      </c>
      <c r="BG550">
        <v>0</v>
      </c>
      <c r="BH550">
        <f>1-BF550/BG550</f>
        <v>0</v>
      </c>
      <c r="BI550">
        <v>0.5</v>
      </c>
      <c r="BJ550">
        <f>CS550</f>
        <v>0</v>
      </c>
      <c r="BK550">
        <f>L550</f>
        <v>0</v>
      </c>
      <c r="BL550">
        <f>BH550*BI550*BJ550</f>
        <v>0</v>
      </c>
      <c r="BM550">
        <f>(BK550-BC550)/BJ550</f>
        <v>0</v>
      </c>
      <c r="BN550">
        <f>(BA550-BG550)/BG550</f>
        <v>0</v>
      </c>
      <c r="BO550">
        <f>AZ550/(BB550+AZ550/BG550)</f>
        <v>0</v>
      </c>
      <c r="BP550" t="s">
        <v>418</v>
      </c>
      <c r="BQ550">
        <v>0</v>
      </c>
      <c r="BR550">
        <f>IF(BQ550&lt;&gt;0, BQ550, BO550)</f>
        <v>0</v>
      </c>
      <c r="BS550">
        <f>1-BR550/BG550</f>
        <v>0</v>
      </c>
      <c r="BT550">
        <f>(BG550-BF550)/(BG550-BR550)</f>
        <v>0</v>
      </c>
      <c r="BU550">
        <f>(BA550-BG550)/(BA550-BR550)</f>
        <v>0</v>
      </c>
      <c r="BV550">
        <f>(BG550-BF550)/(BG550-AZ550)</f>
        <v>0</v>
      </c>
      <c r="BW550">
        <f>(BA550-BG550)/(BA550-AZ550)</f>
        <v>0</v>
      </c>
      <c r="BX550">
        <f>(BT550*BR550/BF550)</f>
        <v>0</v>
      </c>
      <c r="BY550">
        <f>(1-BX550)</f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f>$B$11*DQ550+$C$11*DR550+$F$11*EC550*(1-EF550)</f>
        <v>0</v>
      </c>
      <c r="CS550">
        <f>CR550*CT550</f>
        <v>0</v>
      </c>
      <c r="CT550">
        <f>($B$11*$D$9+$C$11*$D$9+$F$11*((EP550+EH550)/MAX(EP550+EH550+EQ550, 0.1)*$I$9+EQ550/MAX(EP550+EH550+EQ550, 0.1)*$J$9))/($B$11+$C$11+$F$11)</f>
        <v>0</v>
      </c>
      <c r="CU550">
        <f>($B$11*$K$9+$C$11*$K$9+$F$11*((EP550+EH550)/MAX(EP550+EH550+EQ550, 0.1)*$P$9+EQ550/MAX(EP550+EH550+EQ550, 0.1)*$Q$9))/($B$11+$C$11+$F$11)</f>
        <v>0</v>
      </c>
      <c r="CV550">
        <v>6</v>
      </c>
      <c r="CW550">
        <v>0.5</v>
      </c>
      <c r="CX550" t="s">
        <v>419</v>
      </c>
      <c r="CY550">
        <v>2</v>
      </c>
      <c r="CZ550" t="b">
        <v>1</v>
      </c>
      <c r="DA550">
        <v>1659030754.81429</v>
      </c>
      <c r="DB550">
        <v>825.034642857143</v>
      </c>
      <c r="DC550">
        <v>850.076964285714</v>
      </c>
      <c r="DD550">
        <v>25.2894535714286</v>
      </c>
      <c r="DE550">
        <v>24.71155</v>
      </c>
      <c r="DF550">
        <v>816.109214285714</v>
      </c>
      <c r="DG550">
        <v>24.7610642857143</v>
      </c>
      <c r="DH550">
        <v>500.015642857143</v>
      </c>
      <c r="DI550">
        <v>90.35695</v>
      </c>
      <c r="DJ550">
        <v>0.0467349857142857</v>
      </c>
      <c r="DK550">
        <v>27.5364964285714</v>
      </c>
      <c r="DL550">
        <v>27.90255</v>
      </c>
      <c r="DM550">
        <v>999.9</v>
      </c>
      <c r="DN550">
        <v>0</v>
      </c>
      <c r="DO550">
        <v>0</v>
      </c>
      <c r="DP550">
        <v>9994.82142857143</v>
      </c>
      <c r="DQ550">
        <v>0</v>
      </c>
      <c r="DR550">
        <v>16.8131928571429</v>
      </c>
      <c r="DS550">
        <v>-25.0422821428571</v>
      </c>
      <c r="DT550">
        <v>846.440714285714</v>
      </c>
      <c r="DU550">
        <v>871.615857142857</v>
      </c>
      <c r="DV550">
        <v>0.577903607142857</v>
      </c>
      <c r="DW550">
        <v>850.076964285714</v>
      </c>
      <c r="DX550">
        <v>24.71155</v>
      </c>
      <c r="DY550">
        <v>2.2850775</v>
      </c>
      <c r="DZ550">
        <v>2.23285964285714</v>
      </c>
      <c r="EA550">
        <v>19.5715821428571</v>
      </c>
      <c r="EB550">
        <v>19.2000464285714</v>
      </c>
      <c r="EC550">
        <v>1999.99357142857</v>
      </c>
      <c r="ED550">
        <v>0.979997428571429</v>
      </c>
      <c r="EE550">
        <v>0.0200028285714286</v>
      </c>
      <c r="EF550">
        <v>0</v>
      </c>
      <c r="EG550">
        <v>147.68</v>
      </c>
      <c r="EH550">
        <v>5.00063</v>
      </c>
      <c r="EI550">
        <v>3075.83785714286</v>
      </c>
      <c r="EJ550">
        <v>17256.825</v>
      </c>
      <c r="EK550">
        <v>38.6294285714286</v>
      </c>
      <c r="EL550">
        <v>38.7566428571429</v>
      </c>
      <c r="EM550">
        <v>38.19825</v>
      </c>
      <c r="EN550">
        <v>38.10475</v>
      </c>
      <c r="EO550">
        <v>39.6382857142857</v>
      </c>
      <c r="EP550">
        <v>1955.08357142857</v>
      </c>
      <c r="EQ550">
        <v>39.9085714285714</v>
      </c>
      <c r="ER550">
        <v>0</v>
      </c>
      <c r="ES550">
        <v>1659030761.5</v>
      </c>
      <c r="ET550">
        <v>0</v>
      </c>
      <c r="EU550">
        <v>147.68368</v>
      </c>
      <c r="EV550">
        <v>2.7586923102749</v>
      </c>
      <c r="EW550">
        <v>52.9830768238975</v>
      </c>
      <c r="EX550">
        <v>3076.3348</v>
      </c>
      <c r="EY550">
        <v>15</v>
      </c>
      <c r="EZ550">
        <v>0</v>
      </c>
      <c r="FA550" t="s">
        <v>420</v>
      </c>
      <c r="FB550">
        <v>1657551626.5</v>
      </c>
      <c r="FC550">
        <v>1657551629</v>
      </c>
      <c r="FD550">
        <v>0</v>
      </c>
      <c r="FE550">
        <v>0.403</v>
      </c>
      <c r="FF550">
        <v>0.009</v>
      </c>
      <c r="FG550">
        <v>9.41</v>
      </c>
      <c r="FH550">
        <v>0.087</v>
      </c>
      <c r="FI550">
        <v>417</v>
      </c>
      <c r="FJ550">
        <v>17</v>
      </c>
      <c r="FK550">
        <v>1.61</v>
      </c>
      <c r="FL550">
        <v>0.59</v>
      </c>
      <c r="FM550">
        <v>-24.903575</v>
      </c>
      <c r="FN550">
        <v>-2.99700112570357</v>
      </c>
      <c r="FO550">
        <v>0.371728409426829</v>
      </c>
      <c r="FP550">
        <v>0</v>
      </c>
      <c r="FQ550">
        <v>147.5775</v>
      </c>
      <c r="FR550">
        <v>2.05248281364989</v>
      </c>
      <c r="FS550">
        <v>0.249093090323795</v>
      </c>
      <c r="FT550">
        <v>0</v>
      </c>
      <c r="FU550">
        <v>0.5757682</v>
      </c>
      <c r="FV550">
        <v>0.0382799774859279</v>
      </c>
      <c r="FW550">
        <v>0.00464157897272038</v>
      </c>
      <c r="FX550">
        <v>1</v>
      </c>
      <c r="FY550">
        <v>1</v>
      </c>
      <c r="FZ550">
        <v>3</v>
      </c>
      <c r="GA550" t="s">
        <v>421</v>
      </c>
      <c r="GB550">
        <v>2.97343</v>
      </c>
      <c r="GC550">
        <v>2.70067</v>
      </c>
      <c r="GD550">
        <v>0.149579</v>
      </c>
      <c r="GE550">
        <v>0.153518</v>
      </c>
      <c r="GF550">
        <v>0.106806</v>
      </c>
      <c r="GG550">
        <v>0.106241</v>
      </c>
      <c r="GH550">
        <v>33097.9</v>
      </c>
      <c r="GI550">
        <v>36018.7</v>
      </c>
      <c r="GJ550">
        <v>35269.2</v>
      </c>
      <c r="GK550">
        <v>38590.2</v>
      </c>
      <c r="GL550">
        <v>44666.3</v>
      </c>
      <c r="GM550">
        <v>49815.5</v>
      </c>
      <c r="GN550">
        <v>55136.3</v>
      </c>
      <c r="GO550">
        <v>61899.6</v>
      </c>
      <c r="GP550">
        <v>1.9816</v>
      </c>
      <c r="GQ550">
        <v>1.856</v>
      </c>
      <c r="GR550">
        <v>0.126511</v>
      </c>
      <c r="GS550">
        <v>0</v>
      </c>
      <c r="GT550">
        <v>25.8991</v>
      </c>
      <c r="GU550">
        <v>999.9</v>
      </c>
      <c r="GV550">
        <v>58.68</v>
      </c>
      <c r="GW550">
        <v>29.205</v>
      </c>
      <c r="GX550">
        <v>26.4299</v>
      </c>
      <c r="GY550">
        <v>56.4755</v>
      </c>
      <c r="GZ550">
        <v>42.7484</v>
      </c>
      <c r="HA550">
        <v>1</v>
      </c>
      <c r="HB550">
        <v>-0.0212195</v>
      </c>
      <c r="HC550">
        <v>0.275621</v>
      </c>
      <c r="HD550">
        <v>20.1139</v>
      </c>
      <c r="HE550">
        <v>5.19812</v>
      </c>
      <c r="HF550">
        <v>12.004</v>
      </c>
      <c r="HG550">
        <v>4.976</v>
      </c>
      <c r="HH550">
        <v>3.2936</v>
      </c>
      <c r="HI550">
        <v>9999</v>
      </c>
      <c r="HJ550">
        <v>9999</v>
      </c>
      <c r="HK550">
        <v>9999</v>
      </c>
      <c r="HL550">
        <v>629.6</v>
      </c>
      <c r="HM550">
        <v>1.86316</v>
      </c>
      <c r="HN550">
        <v>1.86801</v>
      </c>
      <c r="HO550">
        <v>1.86783</v>
      </c>
      <c r="HP550">
        <v>1.8689</v>
      </c>
      <c r="HQ550">
        <v>1.86981</v>
      </c>
      <c r="HR550">
        <v>1.86587</v>
      </c>
      <c r="HS550">
        <v>1.86691</v>
      </c>
      <c r="HT550">
        <v>1.86829</v>
      </c>
      <c r="HU550">
        <v>5</v>
      </c>
      <c r="HV550">
        <v>0</v>
      </c>
      <c r="HW550">
        <v>0</v>
      </c>
      <c r="HX550">
        <v>0</v>
      </c>
      <c r="HY550" t="s">
        <v>422</v>
      </c>
      <c r="HZ550" t="s">
        <v>423</v>
      </c>
      <c r="IA550" t="s">
        <v>424</v>
      </c>
      <c r="IB550" t="s">
        <v>424</v>
      </c>
      <c r="IC550" t="s">
        <v>424</v>
      </c>
      <c r="ID550" t="s">
        <v>424</v>
      </c>
      <c r="IE550">
        <v>0</v>
      </c>
      <c r="IF550">
        <v>100</v>
      </c>
      <c r="IG550">
        <v>100</v>
      </c>
      <c r="IH550">
        <v>9.075</v>
      </c>
      <c r="II550">
        <v>0.5284</v>
      </c>
      <c r="IJ550">
        <v>4.02706509432224</v>
      </c>
      <c r="IK550">
        <v>0.00601174518973114</v>
      </c>
      <c r="IL550">
        <v>2.77886958061485e-07</v>
      </c>
      <c r="IM550">
        <v>-3.54636231360687e-10</v>
      </c>
      <c r="IN550">
        <v>-0.0404303883988718</v>
      </c>
      <c r="IO550">
        <v>-0.0177815531441476</v>
      </c>
      <c r="IP550">
        <v>0.00205572605671414</v>
      </c>
      <c r="IQ550">
        <v>-1.65519735432211e-05</v>
      </c>
      <c r="IR550">
        <v>-4</v>
      </c>
      <c r="IS550">
        <v>1848</v>
      </c>
      <c r="IT550">
        <v>1</v>
      </c>
      <c r="IU550">
        <v>25</v>
      </c>
      <c r="IV550">
        <v>24652.3</v>
      </c>
      <c r="IW550">
        <v>24652.2</v>
      </c>
      <c r="IX550">
        <v>1.8811</v>
      </c>
      <c r="IY550">
        <v>2.61108</v>
      </c>
      <c r="IZ550">
        <v>1.54785</v>
      </c>
      <c r="JA550">
        <v>2.30591</v>
      </c>
      <c r="JB550">
        <v>1.34644</v>
      </c>
      <c r="JC550">
        <v>2.35962</v>
      </c>
      <c r="JD550">
        <v>33.6254</v>
      </c>
      <c r="JE550">
        <v>24.2188</v>
      </c>
      <c r="JF550">
        <v>18</v>
      </c>
      <c r="JG550">
        <v>500.084</v>
      </c>
      <c r="JH550">
        <v>418.099</v>
      </c>
      <c r="JI550">
        <v>25.0007</v>
      </c>
      <c r="JJ550">
        <v>26.9134</v>
      </c>
      <c r="JK550">
        <v>30.0001</v>
      </c>
      <c r="JL550">
        <v>26.8463</v>
      </c>
      <c r="JM550">
        <v>26.7856</v>
      </c>
      <c r="JN550">
        <v>37.6946</v>
      </c>
      <c r="JO550">
        <v>14.3783</v>
      </c>
      <c r="JP550">
        <v>100</v>
      </c>
      <c r="JQ550">
        <v>25</v>
      </c>
      <c r="JR550">
        <v>890.923</v>
      </c>
      <c r="JS550">
        <v>24.6239</v>
      </c>
      <c r="JT550">
        <v>102.276</v>
      </c>
      <c r="JU550">
        <v>103.031</v>
      </c>
    </row>
    <row r="551" spans="1:281">
      <c r="A551">
        <v>535</v>
      </c>
      <c r="B551">
        <v>1659030767.6</v>
      </c>
      <c r="C551">
        <v>7084.5</v>
      </c>
      <c r="D551" t="s">
        <v>1499</v>
      </c>
      <c r="E551" t="s">
        <v>1500</v>
      </c>
      <c r="F551">
        <v>5</v>
      </c>
      <c r="G551" t="s">
        <v>1394</v>
      </c>
      <c r="H551" t="s">
        <v>417</v>
      </c>
      <c r="I551">
        <v>1659030760.1</v>
      </c>
      <c r="J551">
        <f>(K551)/1000</f>
        <v>0</v>
      </c>
      <c r="K551">
        <f>IF(CZ551, AN551, AH551)</f>
        <v>0</v>
      </c>
      <c r="L551">
        <f>IF(CZ551, AI551, AG551)</f>
        <v>0</v>
      </c>
      <c r="M551">
        <f>DB551 - IF(AU551&gt;1, L551*CV551*100.0/(AW551*DP551), 0)</f>
        <v>0</v>
      </c>
      <c r="N551">
        <f>((T551-J551/2)*M551-L551)/(T551+J551/2)</f>
        <v>0</v>
      </c>
      <c r="O551">
        <f>N551*(DI551+DJ551)/1000.0</f>
        <v>0</v>
      </c>
      <c r="P551">
        <f>(DB551 - IF(AU551&gt;1, L551*CV551*100.0/(AW551*DP551), 0))*(DI551+DJ551)/1000.0</f>
        <v>0</v>
      </c>
      <c r="Q551">
        <f>2.0/((1/S551-1/R551)+SIGN(S551)*SQRT((1/S551-1/R551)*(1/S551-1/R551) + 4*CW551/((CW551+1)*(CW551+1))*(2*1/S551*1/R551-1/R551*1/R551)))</f>
        <v>0</v>
      </c>
      <c r="R551">
        <f>IF(LEFT(CX551,1)&lt;&gt;"0",IF(LEFT(CX551,1)="1",3.0,CY551),$D$5+$E$5*(DP551*DI551/($K$5*1000))+$F$5*(DP551*DI551/($K$5*1000))*MAX(MIN(CV551,$J$5),$I$5)*MAX(MIN(CV551,$J$5),$I$5)+$G$5*MAX(MIN(CV551,$J$5),$I$5)*(DP551*DI551/($K$5*1000))+$H$5*(DP551*DI551/($K$5*1000))*(DP551*DI551/($K$5*1000)))</f>
        <v>0</v>
      </c>
      <c r="S551">
        <f>J551*(1000-(1000*0.61365*exp(17.502*W551/(240.97+W551))/(DI551+DJ551)+DD551)/2)/(1000*0.61365*exp(17.502*W551/(240.97+W551))/(DI551+DJ551)-DD551)</f>
        <v>0</v>
      </c>
      <c r="T551">
        <f>1/((CW551+1)/(Q551/1.6)+1/(R551/1.37)) + CW551/((CW551+1)/(Q551/1.6) + CW551/(R551/1.37))</f>
        <v>0</v>
      </c>
      <c r="U551">
        <f>(CR551*CU551)</f>
        <v>0</v>
      </c>
      <c r="V551">
        <f>(DK551+(U551+2*0.95*5.67E-8*(((DK551+$B$7)+273)^4-(DK551+273)^4)-44100*J551)/(1.84*29.3*R551+8*0.95*5.67E-8*(DK551+273)^3))</f>
        <v>0</v>
      </c>
      <c r="W551">
        <f>($C$7*DL551+$D$7*DM551+$E$7*V551)</f>
        <v>0</v>
      </c>
      <c r="X551">
        <f>0.61365*exp(17.502*W551/(240.97+W551))</f>
        <v>0</v>
      </c>
      <c r="Y551">
        <f>(Z551/AA551*100)</f>
        <v>0</v>
      </c>
      <c r="Z551">
        <f>DD551*(DI551+DJ551)/1000</f>
        <v>0</v>
      </c>
      <c r="AA551">
        <f>0.61365*exp(17.502*DK551/(240.97+DK551))</f>
        <v>0</v>
      </c>
      <c r="AB551">
        <f>(X551-DD551*(DI551+DJ551)/1000)</f>
        <v>0</v>
      </c>
      <c r="AC551">
        <f>(-J551*44100)</f>
        <v>0</v>
      </c>
      <c r="AD551">
        <f>2*29.3*R551*0.92*(DK551-W551)</f>
        <v>0</v>
      </c>
      <c r="AE551">
        <f>2*0.95*5.67E-8*(((DK551+$B$7)+273)^4-(W551+273)^4)</f>
        <v>0</v>
      </c>
      <c r="AF551">
        <f>U551+AE551+AC551+AD551</f>
        <v>0</v>
      </c>
      <c r="AG551">
        <f>DH551*AU551*(DC551-DB551*(1000-AU551*DE551)/(1000-AU551*DD551))/(100*CV551)</f>
        <v>0</v>
      </c>
      <c r="AH551">
        <f>1000*DH551*AU551*(DD551-DE551)/(100*CV551*(1000-AU551*DD551))</f>
        <v>0</v>
      </c>
      <c r="AI551">
        <f>(AJ551 - AK551 - DI551*1E3/(8.314*(DK551+273.15)) * AM551/DH551 * AL551) * DH551/(100*CV551) * (1000 - DE551)/1000</f>
        <v>0</v>
      </c>
      <c r="AJ551">
        <v>905.874897083383</v>
      </c>
      <c r="AK551">
        <v>888.651963636363</v>
      </c>
      <c r="AL551">
        <v>3.45312656203045</v>
      </c>
      <c r="AM551">
        <v>66.0504921813524</v>
      </c>
      <c r="AN551">
        <f>(AP551 - AO551 + DI551*1E3/(8.314*(DK551+273.15)) * AR551/DH551 * AQ551) * DH551/(100*CV551) * 1000/(1000 - AP551)</f>
        <v>0</v>
      </c>
      <c r="AO551">
        <v>24.696614720303</v>
      </c>
      <c r="AP551">
        <v>25.2846916083916</v>
      </c>
      <c r="AQ551">
        <v>-2.81436472689187e-06</v>
      </c>
      <c r="AR551">
        <v>92.47</v>
      </c>
      <c r="AS551">
        <v>0</v>
      </c>
      <c r="AT551">
        <v>0</v>
      </c>
      <c r="AU551">
        <f>IF(AS551*$H$13&gt;=AW551,1.0,(AW551/(AW551-AS551*$H$13)))</f>
        <v>0</v>
      </c>
      <c r="AV551">
        <f>(AU551-1)*100</f>
        <v>0</v>
      </c>
      <c r="AW551">
        <f>MAX(0,($B$13+$C$13*DP551)/(1+$D$13*DP551)*DI551/(DK551+273)*$E$13)</f>
        <v>0</v>
      </c>
      <c r="AX551" t="s">
        <v>418</v>
      </c>
      <c r="AY551" t="s">
        <v>418</v>
      </c>
      <c r="AZ551">
        <v>0</v>
      </c>
      <c r="BA551">
        <v>0</v>
      </c>
      <c r="BB551">
        <f>1-AZ551/BA551</f>
        <v>0</v>
      </c>
      <c r="BC551">
        <v>0</v>
      </c>
      <c r="BD551" t="s">
        <v>418</v>
      </c>
      <c r="BE551" t="s">
        <v>418</v>
      </c>
      <c r="BF551">
        <v>0</v>
      </c>
      <c r="BG551">
        <v>0</v>
      </c>
      <c r="BH551">
        <f>1-BF551/BG551</f>
        <v>0</v>
      </c>
      <c r="BI551">
        <v>0.5</v>
      </c>
      <c r="BJ551">
        <f>CS551</f>
        <v>0</v>
      </c>
      <c r="BK551">
        <f>L551</f>
        <v>0</v>
      </c>
      <c r="BL551">
        <f>BH551*BI551*BJ551</f>
        <v>0</v>
      </c>
      <c r="BM551">
        <f>(BK551-BC551)/BJ551</f>
        <v>0</v>
      </c>
      <c r="BN551">
        <f>(BA551-BG551)/BG551</f>
        <v>0</v>
      </c>
      <c r="BO551">
        <f>AZ551/(BB551+AZ551/BG551)</f>
        <v>0</v>
      </c>
      <c r="BP551" t="s">
        <v>418</v>
      </c>
      <c r="BQ551">
        <v>0</v>
      </c>
      <c r="BR551">
        <f>IF(BQ551&lt;&gt;0, BQ551, BO551)</f>
        <v>0</v>
      </c>
      <c r="BS551">
        <f>1-BR551/BG551</f>
        <v>0</v>
      </c>
      <c r="BT551">
        <f>(BG551-BF551)/(BG551-BR551)</f>
        <v>0</v>
      </c>
      <c r="BU551">
        <f>(BA551-BG551)/(BA551-BR551)</f>
        <v>0</v>
      </c>
      <c r="BV551">
        <f>(BG551-BF551)/(BG551-AZ551)</f>
        <v>0</v>
      </c>
      <c r="BW551">
        <f>(BA551-BG551)/(BA551-AZ551)</f>
        <v>0</v>
      </c>
      <c r="BX551">
        <f>(BT551*BR551/BF551)</f>
        <v>0</v>
      </c>
      <c r="BY551">
        <f>(1-BX551)</f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f>$B$11*DQ551+$C$11*DR551+$F$11*EC551*(1-EF551)</f>
        <v>0</v>
      </c>
      <c r="CS551">
        <f>CR551*CT551</f>
        <v>0</v>
      </c>
      <c r="CT551">
        <f>($B$11*$D$9+$C$11*$D$9+$F$11*((EP551+EH551)/MAX(EP551+EH551+EQ551, 0.1)*$I$9+EQ551/MAX(EP551+EH551+EQ551, 0.1)*$J$9))/($B$11+$C$11+$F$11)</f>
        <v>0</v>
      </c>
      <c r="CU551">
        <f>($B$11*$K$9+$C$11*$K$9+$F$11*((EP551+EH551)/MAX(EP551+EH551+EQ551, 0.1)*$P$9+EQ551/MAX(EP551+EH551+EQ551, 0.1)*$Q$9))/($B$11+$C$11+$F$11)</f>
        <v>0</v>
      </c>
      <c r="CV551">
        <v>6</v>
      </c>
      <c r="CW551">
        <v>0.5</v>
      </c>
      <c r="CX551" t="s">
        <v>419</v>
      </c>
      <c r="CY551">
        <v>2</v>
      </c>
      <c r="CZ551" t="b">
        <v>1</v>
      </c>
      <c r="DA551">
        <v>1659030760.1</v>
      </c>
      <c r="DB551">
        <v>842.694407407407</v>
      </c>
      <c r="DC551">
        <v>867.83737037037</v>
      </c>
      <c r="DD551">
        <v>25.2898740740741</v>
      </c>
      <c r="DE551">
        <v>24.7044518518519</v>
      </c>
      <c r="DF551">
        <v>833.668</v>
      </c>
      <c r="DG551">
        <v>24.7614703703704</v>
      </c>
      <c r="DH551">
        <v>500.092407407407</v>
      </c>
      <c r="DI551">
        <v>90.3573222222222</v>
      </c>
      <c r="DJ551">
        <v>0.0465226777777778</v>
      </c>
      <c r="DK551">
        <v>27.5389296296296</v>
      </c>
      <c r="DL551">
        <v>27.926</v>
      </c>
      <c r="DM551">
        <v>999.9</v>
      </c>
      <c r="DN551">
        <v>0</v>
      </c>
      <c r="DO551">
        <v>0</v>
      </c>
      <c r="DP551">
        <v>10008.5185185185</v>
      </c>
      <c r="DQ551">
        <v>0</v>
      </c>
      <c r="DR551">
        <v>16.8119407407407</v>
      </c>
      <c r="DS551">
        <v>-25.1428814814815</v>
      </c>
      <c r="DT551">
        <v>864.558962962963</v>
      </c>
      <c r="DU551">
        <v>889.819666666667</v>
      </c>
      <c r="DV551">
        <v>0.585423037037037</v>
      </c>
      <c r="DW551">
        <v>867.83737037037</v>
      </c>
      <c r="DX551">
        <v>24.7044518518519</v>
      </c>
      <c r="DY551">
        <v>2.28512444444444</v>
      </c>
      <c r="DZ551">
        <v>2.23222740740741</v>
      </c>
      <c r="EA551">
        <v>19.5719148148148</v>
      </c>
      <c r="EB551">
        <v>19.1954962962963</v>
      </c>
      <c r="EC551">
        <v>2000.00148148148</v>
      </c>
      <c r="ED551">
        <v>0.979997444444444</v>
      </c>
      <c r="EE551">
        <v>0.0200028111111111</v>
      </c>
      <c r="EF551">
        <v>0</v>
      </c>
      <c r="EG551">
        <v>147.947888888889</v>
      </c>
      <c r="EH551">
        <v>5.00063</v>
      </c>
      <c r="EI551">
        <v>3080.40222222222</v>
      </c>
      <c r="EJ551">
        <v>17256.8888888889</v>
      </c>
      <c r="EK551">
        <v>38.6341851851852</v>
      </c>
      <c r="EL551">
        <v>38.7614814814815</v>
      </c>
      <c r="EM551">
        <v>38.1986666666667</v>
      </c>
      <c r="EN551">
        <v>38.118</v>
      </c>
      <c r="EO551">
        <v>39.6548518518518</v>
      </c>
      <c r="EP551">
        <v>1955.09148148148</v>
      </c>
      <c r="EQ551">
        <v>39.9081481481482</v>
      </c>
      <c r="ER551">
        <v>0</v>
      </c>
      <c r="ES551">
        <v>1659030766.3</v>
      </c>
      <c r="ET551">
        <v>0</v>
      </c>
      <c r="EU551">
        <v>147.94828</v>
      </c>
      <c r="EV551">
        <v>3.14300000241159</v>
      </c>
      <c r="EW551">
        <v>52.2838462184773</v>
      </c>
      <c r="EX551">
        <v>3080.4888</v>
      </c>
      <c r="EY551">
        <v>15</v>
      </c>
      <c r="EZ551">
        <v>0</v>
      </c>
      <c r="FA551" t="s">
        <v>420</v>
      </c>
      <c r="FB551">
        <v>1657551626.5</v>
      </c>
      <c r="FC551">
        <v>1657551629</v>
      </c>
      <c r="FD551">
        <v>0</v>
      </c>
      <c r="FE551">
        <v>0.403</v>
      </c>
      <c r="FF551">
        <v>0.009</v>
      </c>
      <c r="FG551">
        <v>9.41</v>
      </c>
      <c r="FH551">
        <v>0.087</v>
      </c>
      <c r="FI551">
        <v>417</v>
      </c>
      <c r="FJ551">
        <v>17</v>
      </c>
      <c r="FK551">
        <v>1.61</v>
      </c>
      <c r="FL551">
        <v>0.59</v>
      </c>
      <c r="FM551">
        <v>-25.032055</v>
      </c>
      <c r="FN551">
        <v>-0.784741463414568</v>
      </c>
      <c r="FO551">
        <v>0.277866583048412</v>
      </c>
      <c r="FP551">
        <v>0</v>
      </c>
      <c r="FQ551">
        <v>147.772</v>
      </c>
      <c r="FR551">
        <v>2.61286478609515</v>
      </c>
      <c r="FS551">
        <v>0.303612562709936</v>
      </c>
      <c r="FT551">
        <v>0</v>
      </c>
      <c r="FU551">
        <v>0.5808157</v>
      </c>
      <c r="FV551">
        <v>0.0746134333958701</v>
      </c>
      <c r="FW551">
        <v>0.008402903400611</v>
      </c>
      <c r="FX551">
        <v>1</v>
      </c>
      <c r="FY551">
        <v>1</v>
      </c>
      <c r="FZ551">
        <v>3</v>
      </c>
      <c r="GA551" t="s">
        <v>421</v>
      </c>
      <c r="GB551">
        <v>2.9731</v>
      </c>
      <c r="GC551">
        <v>2.70036</v>
      </c>
      <c r="GD551">
        <v>0.151503</v>
      </c>
      <c r="GE551">
        <v>0.155454</v>
      </c>
      <c r="GF551">
        <v>0.106784</v>
      </c>
      <c r="GG551">
        <v>0.106168</v>
      </c>
      <c r="GH551">
        <v>33022.8</v>
      </c>
      <c r="GI551">
        <v>35936.4</v>
      </c>
      <c r="GJ551">
        <v>35268.9</v>
      </c>
      <c r="GK551">
        <v>38590.2</v>
      </c>
      <c r="GL551">
        <v>44667.1</v>
      </c>
      <c r="GM551">
        <v>49819.3</v>
      </c>
      <c r="GN551">
        <v>55136</v>
      </c>
      <c r="GO551">
        <v>61899.2</v>
      </c>
      <c r="GP551">
        <v>1.981</v>
      </c>
      <c r="GQ551">
        <v>1.8556</v>
      </c>
      <c r="GR551">
        <v>0.12219</v>
      </c>
      <c r="GS551">
        <v>0</v>
      </c>
      <c r="GT551">
        <v>25.8991</v>
      </c>
      <c r="GU551">
        <v>999.9</v>
      </c>
      <c r="GV551">
        <v>58.68</v>
      </c>
      <c r="GW551">
        <v>29.205</v>
      </c>
      <c r="GX551">
        <v>26.4302</v>
      </c>
      <c r="GY551">
        <v>56.0055</v>
      </c>
      <c r="GZ551">
        <v>42.3277</v>
      </c>
      <c r="HA551">
        <v>1</v>
      </c>
      <c r="HB551">
        <v>-0.0210569</v>
      </c>
      <c r="HC551">
        <v>0.277277</v>
      </c>
      <c r="HD551">
        <v>20.1141</v>
      </c>
      <c r="HE551">
        <v>5.19812</v>
      </c>
      <c r="HF551">
        <v>12.0052</v>
      </c>
      <c r="HG551">
        <v>4.9756</v>
      </c>
      <c r="HH551">
        <v>3.2938</v>
      </c>
      <c r="HI551">
        <v>9999</v>
      </c>
      <c r="HJ551">
        <v>9999</v>
      </c>
      <c r="HK551">
        <v>9999</v>
      </c>
      <c r="HL551">
        <v>629.6</v>
      </c>
      <c r="HM551">
        <v>1.86313</v>
      </c>
      <c r="HN551">
        <v>1.86798</v>
      </c>
      <c r="HO551">
        <v>1.8678</v>
      </c>
      <c r="HP551">
        <v>1.86899</v>
      </c>
      <c r="HQ551">
        <v>1.86981</v>
      </c>
      <c r="HR551">
        <v>1.86584</v>
      </c>
      <c r="HS551">
        <v>1.86691</v>
      </c>
      <c r="HT551">
        <v>1.86829</v>
      </c>
      <c r="HU551">
        <v>5</v>
      </c>
      <c r="HV551">
        <v>0</v>
      </c>
      <c r="HW551">
        <v>0</v>
      </c>
      <c r="HX551">
        <v>0</v>
      </c>
      <c r="HY551" t="s">
        <v>422</v>
      </c>
      <c r="HZ551" t="s">
        <v>423</v>
      </c>
      <c r="IA551" t="s">
        <v>424</v>
      </c>
      <c r="IB551" t="s">
        <v>424</v>
      </c>
      <c r="IC551" t="s">
        <v>424</v>
      </c>
      <c r="ID551" t="s">
        <v>424</v>
      </c>
      <c r="IE551">
        <v>0</v>
      </c>
      <c r="IF551">
        <v>100</v>
      </c>
      <c r="IG551">
        <v>100</v>
      </c>
      <c r="IH551">
        <v>9.169</v>
      </c>
      <c r="II551">
        <v>0.5281</v>
      </c>
      <c r="IJ551">
        <v>4.02706509432224</v>
      </c>
      <c r="IK551">
        <v>0.00601174518973114</v>
      </c>
      <c r="IL551">
        <v>2.77886958061485e-07</v>
      </c>
      <c r="IM551">
        <v>-3.54636231360687e-10</v>
      </c>
      <c r="IN551">
        <v>-0.0404303883988718</v>
      </c>
      <c r="IO551">
        <v>-0.0177815531441476</v>
      </c>
      <c r="IP551">
        <v>0.00205572605671414</v>
      </c>
      <c r="IQ551">
        <v>-1.65519735432211e-05</v>
      </c>
      <c r="IR551">
        <v>-4</v>
      </c>
      <c r="IS551">
        <v>1848</v>
      </c>
      <c r="IT551">
        <v>1</v>
      </c>
      <c r="IU551">
        <v>25</v>
      </c>
      <c r="IV551">
        <v>24652.4</v>
      </c>
      <c r="IW551">
        <v>24652.3</v>
      </c>
      <c r="IX551">
        <v>1.90796</v>
      </c>
      <c r="IY551">
        <v>2.6001</v>
      </c>
      <c r="IZ551">
        <v>1.54785</v>
      </c>
      <c r="JA551">
        <v>2.30591</v>
      </c>
      <c r="JB551">
        <v>1.34644</v>
      </c>
      <c r="JC551">
        <v>2.4353</v>
      </c>
      <c r="JD551">
        <v>33.6479</v>
      </c>
      <c r="JE551">
        <v>24.2188</v>
      </c>
      <c r="JF551">
        <v>18</v>
      </c>
      <c r="JG551">
        <v>499.689</v>
      </c>
      <c r="JH551">
        <v>417.887</v>
      </c>
      <c r="JI551">
        <v>25.0005</v>
      </c>
      <c r="JJ551">
        <v>26.9134</v>
      </c>
      <c r="JK551">
        <v>30.0002</v>
      </c>
      <c r="JL551">
        <v>26.8463</v>
      </c>
      <c r="JM551">
        <v>26.7879</v>
      </c>
      <c r="JN551">
        <v>38.2413</v>
      </c>
      <c r="JO551">
        <v>14.3783</v>
      </c>
      <c r="JP551">
        <v>100</v>
      </c>
      <c r="JQ551">
        <v>25</v>
      </c>
      <c r="JR551">
        <v>904.591</v>
      </c>
      <c r="JS551">
        <v>24.6193</v>
      </c>
      <c r="JT551">
        <v>102.275</v>
      </c>
      <c r="JU551">
        <v>103.031</v>
      </c>
    </row>
    <row r="552" spans="1:281">
      <c r="A552">
        <v>536</v>
      </c>
      <c r="B552">
        <v>1659030772.6</v>
      </c>
      <c r="C552">
        <v>7089.5</v>
      </c>
      <c r="D552" t="s">
        <v>1501</v>
      </c>
      <c r="E552" t="s">
        <v>1502</v>
      </c>
      <c r="F552">
        <v>5</v>
      </c>
      <c r="G552" t="s">
        <v>1394</v>
      </c>
      <c r="H552" t="s">
        <v>417</v>
      </c>
      <c r="I552">
        <v>1659030764.81429</v>
      </c>
      <c r="J552">
        <f>(K552)/1000</f>
        <v>0</v>
      </c>
      <c r="K552">
        <f>IF(CZ552, AN552, AH552)</f>
        <v>0</v>
      </c>
      <c r="L552">
        <f>IF(CZ552, AI552, AG552)</f>
        <v>0</v>
      </c>
      <c r="M552">
        <f>DB552 - IF(AU552&gt;1, L552*CV552*100.0/(AW552*DP552), 0)</f>
        <v>0</v>
      </c>
      <c r="N552">
        <f>((T552-J552/2)*M552-L552)/(T552+J552/2)</f>
        <v>0</v>
      </c>
      <c r="O552">
        <f>N552*(DI552+DJ552)/1000.0</f>
        <v>0</v>
      </c>
      <c r="P552">
        <f>(DB552 - IF(AU552&gt;1, L552*CV552*100.0/(AW552*DP552), 0))*(DI552+DJ552)/1000.0</f>
        <v>0</v>
      </c>
      <c r="Q552">
        <f>2.0/((1/S552-1/R552)+SIGN(S552)*SQRT((1/S552-1/R552)*(1/S552-1/R552) + 4*CW552/((CW552+1)*(CW552+1))*(2*1/S552*1/R552-1/R552*1/R552)))</f>
        <v>0</v>
      </c>
      <c r="R552">
        <f>IF(LEFT(CX552,1)&lt;&gt;"0",IF(LEFT(CX552,1)="1",3.0,CY552),$D$5+$E$5*(DP552*DI552/($K$5*1000))+$F$5*(DP552*DI552/($K$5*1000))*MAX(MIN(CV552,$J$5),$I$5)*MAX(MIN(CV552,$J$5),$I$5)+$G$5*MAX(MIN(CV552,$J$5),$I$5)*(DP552*DI552/($K$5*1000))+$H$5*(DP552*DI552/($K$5*1000))*(DP552*DI552/($K$5*1000)))</f>
        <v>0</v>
      </c>
      <c r="S552">
        <f>J552*(1000-(1000*0.61365*exp(17.502*W552/(240.97+W552))/(DI552+DJ552)+DD552)/2)/(1000*0.61365*exp(17.502*W552/(240.97+W552))/(DI552+DJ552)-DD552)</f>
        <v>0</v>
      </c>
      <c r="T552">
        <f>1/((CW552+1)/(Q552/1.6)+1/(R552/1.37)) + CW552/((CW552+1)/(Q552/1.6) + CW552/(R552/1.37))</f>
        <v>0</v>
      </c>
      <c r="U552">
        <f>(CR552*CU552)</f>
        <v>0</v>
      </c>
      <c r="V552">
        <f>(DK552+(U552+2*0.95*5.67E-8*(((DK552+$B$7)+273)^4-(DK552+273)^4)-44100*J552)/(1.84*29.3*R552+8*0.95*5.67E-8*(DK552+273)^3))</f>
        <v>0</v>
      </c>
      <c r="W552">
        <f>($C$7*DL552+$D$7*DM552+$E$7*V552)</f>
        <v>0</v>
      </c>
      <c r="X552">
        <f>0.61365*exp(17.502*W552/(240.97+W552))</f>
        <v>0</v>
      </c>
      <c r="Y552">
        <f>(Z552/AA552*100)</f>
        <v>0</v>
      </c>
      <c r="Z552">
        <f>DD552*(DI552+DJ552)/1000</f>
        <v>0</v>
      </c>
      <c r="AA552">
        <f>0.61365*exp(17.502*DK552/(240.97+DK552))</f>
        <v>0</v>
      </c>
      <c r="AB552">
        <f>(X552-DD552*(DI552+DJ552)/1000)</f>
        <v>0</v>
      </c>
      <c r="AC552">
        <f>(-J552*44100)</f>
        <v>0</v>
      </c>
      <c r="AD552">
        <f>2*29.3*R552*0.92*(DK552-W552)</f>
        <v>0</v>
      </c>
      <c r="AE552">
        <f>2*0.95*5.67E-8*(((DK552+$B$7)+273)^4-(W552+273)^4)</f>
        <v>0</v>
      </c>
      <c r="AF552">
        <f>U552+AE552+AC552+AD552</f>
        <v>0</v>
      </c>
      <c r="AG552">
        <f>DH552*AU552*(DC552-DB552*(1000-AU552*DE552)/(1000-AU552*DD552))/(100*CV552)</f>
        <v>0</v>
      </c>
      <c r="AH552">
        <f>1000*DH552*AU552*(DD552-DE552)/(100*CV552*(1000-AU552*DD552))</f>
        <v>0</v>
      </c>
      <c r="AI552">
        <f>(AJ552 - AK552 - DI552*1E3/(8.314*(DK552+273.15)) * AM552/DH552 * AL552) * DH552/(100*CV552) * (1000 - DE552)/1000</f>
        <v>0</v>
      </c>
      <c r="AJ552">
        <v>923.247263588188</v>
      </c>
      <c r="AK552">
        <v>905.800472727272</v>
      </c>
      <c r="AL552">
        <v>3.40182699673685</v>
      </c>
      <c r="AM552">
        <v>66.0504921813524</v>
      </c>
      <c r="AN552">
        <f>(AP552 - AO552 + DI552*1E3/(8.314*(DK552+273.15)) * AR552/DH552 * AQ552) * DH552/(100*CV552) * 1000/(1000 - AP552)</f>
        <v>0</v>
      </c>
      <c r="AO552">
        <v>24.6853597670996</v>
      </c>
      <c r="AP552">
        <v>25.278741958042</v>
      </c>
      <c r="AQ552">
        <v>-1.17532687277671e-05</v>
      </c>
      <c r="AR552">
        <v>92.47</v>
      </c>
      <c r="AS552">
        <v>0</v>
      </c>
      <c r="AT552">
        <v>0</v>
      </c>
      <c r="AU552">
        <f>IF(AS552*$H$13&gt;=AW552,1.0,(AW552/(AW552-AS552*$H$13)))</f>
        <v>0</v>
      </c>
      <c r="AV552">
        <f>(AU552-1)*100</f>
        <v>0</v>
      </c>
      <c r="AW552">
        <f>MAX(0,($B$13+$C$13*DP552)/(1+$D$13*DP552)*DI552/(DK552+273)*$E$13)</f>
        <v>0</v>
      </c>
      <c r="AX552" t="s">
        <v>418</v>
      </c>
      <c r="AY552" t="s">
        <v>418</v>
      </c>
      <c r="AZ552">
        <v>0</v>
      </c>
      <c r="BA552">
        <v>0</v>
      </c>
      <c r="BB552">
        <f>1-AZ552/BA552</f>
        <v>0</v>
      </c>
      <c r="BC552">
        <v>0</v>
      </c>
      <c r="BD552" t="s">
        <v>418</v>
      </c>
      <c r="BE552" t="s">
        <v>418</v>
      </c>
      <c r="BF552">
        <v>0</v>
      </c>
      <c r="BG552">
        <v>0</v>
      </c>
      <c r="BH552">
        <f>1-BF552/BG552</f>
        <v>0</v>
      </c>
      <c r="BI552">
        <v>0.5</v>
      </c>
      <c r="BJ552">
        <f>CS552</f>
        <v>0</v>
      </c>
      <c r="BK552">
        <f>L552</f>
        <v>0</v>
      </c>
      <c r="BL552">
        <f>BH552*BI552*BJ552</f>
        <v>0</v>
      </c>
      <c r="BM552">
        <f>(BK552-BC552)/BJ552</f>
        <v>0</v>
      </c>
      <c r="BN552">
        <f>(BA552-BG552)/BG552</f>
        <v>0</v>
      </c>
      <c r="BO552">
        <f>AZ552/(BB552+AZ552/BG552)</f>
        <v>0</v>
      </c>
      <c r="BP552" t="s">
        <v>418</v>
      </c>
      <c r="BQ552">
        <v>0</v>
      </c>
      <c r="BR552">
        <f>IF(BQ552&lt;&gt;0, BQ552, BO552)</f>
        <v>0</v>
      </c>
      <c r="BS552">
        <f>1-BR552/BG552</f>
        <v>0</v>
      </c>
      <c r="BT552">
        <f>(BG552-BF552)/(BG552-BR552)</f>
        <v>0</v>
      </c>
      <c r="BU552">
        <f>(BA552-BG552)/(BA552-BR552)</f>
        <v>0</v>
      </c>
      <c r="BV552">
        <f>(BG552-BF552)/(BG552-AZ552)</f>
        <v>0</v>
      </c>
      <c r="BW552">
        <f>(BA552-BG552)/(BA552-AZ552)</f>
        <v>0</v>
      </c>
      <c r="BX552">
        <f>(BT552*BR552/BF552)</f>
        <v>0</v>
      </c>
      <c r="BY552">
        <f>(1-BX552)</f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f>$B$11*DQ552+$C$11*DR552+$F$11*EC552*(1-EF552)</f>
        <v>0</v>
      </c>
      <c r="CS552">
        <f>CR552*CT552</f>
        <v>0</v>
      </c>
      <c r="CT552">
        <f>($B$11*$D$9+$C$11*$D$9+$F$11*((EP552+EH552)/MAX(EP552+EH552+EQ552, 0.1)*$I$9+EQ552/MAX(EP552+EH552+EQ552, 0.1)*$J$9))/($B$11+$C$11+$F$11)</f>
        <v>0</v>
      </c>
      <c r="CU552">
        <f>($B$11*$K$9+$C$11*$K$9+$F$11*((EP552+EH552)/MAX(EP552+EH552+EQ552, 0.1)*$P$9+EQ552/MAX(EP552+EH552+EQ552, 0.1)*$Q$9))/($B$11+$C$11+$F$11)</f>
        <v>0</v>
      </c>
      <c r="CV552">
        <v>6</v>
      </c>
      <c r="CW552">
        <v>0.5</v>
      </c>
      <c r="CX552" t="s">
        <v>419</v>
      </c>
      <c r="CY552">
        <v>2</v>
      </c>
      <c r="CZ552" t="b">
        <v>1</v>
      </c>
      <c r="DA552">
        <v>1659030764.81429</v>
      </c>
      <c r="DB552">
        <v>858.51025</v>
      </c>
      <c r="DC552">
        <v>883.534071428571</v>
      </c>
      <c r="DD552">
        <v>25.28715</v>
      </c>
      <c r="DE552">
        <v>24.6960607142857</v>
      </c>
      <c r="DF552">
        <v>849.393857142857</v>
      </c>
      <c r="DG552">
        <v>24.7588821428571</v>
      </c>
      <c r="DH552">
        <v>500.075821428571</v>
      </c>
      <c r="DI552">
        <v>90.356375</v>
      </c>
      <c r="DJ552">
        <v>0.0463421035714286</v>
      </c>
      <c r="DK552">
        <v>27.5390642857143</v>
      </c>
      <c r="DL552">
        <v>27.9165214285714</v>
      </c>
      <c r="DM552">
        <v>999.9</v>
      </c>
      <c r="DN552">
        <v>0</v>
      </c>
      <c r="DO552">
        <v>0</v>
      </c>
      <c r="DP552">
        <v>10006.0714285714</v>
      </c>
      <c r="DQ552">
        <v>0</v>
      </c>
      <c r="DR552">
        <v>16.814375</v>
      </c>
      <c r="DS552">
        <v>-25.0237071428571</v>
      </c>
      <c r="DT552">
        <v>880.782571428572</v>
      </c>
      <c r="DU552">
        <v>905.906107142857</v>
      </c>
      <c r="DV552">
        <v>0.5910865</v>
      </c>
      <c r="DW552">
        <v>883.534071428571</v>
      </c>
      <c r="DX552">
        <v>24.6960607142857</v>
      </c>
      <c r="DY552">
        <v>2.28485392857143</v>
      </c>
      <c r="DZ552">
        <v>2.23144571428571</v>
      </c>
      <c r="EA552">
        <v>19.5700142857143</v>
      </c>
      <c r="EB552">
        <v>19.1898785714286</v>
      </c>
      <c r="EC552">
        <v>2000</v>
      </c>
      <c r="ED552">
        <v>0.979997428571429</v>
      </c>
      <c r="EE552">
        <v>0.0200028285714286</v>
      </c>
      <c r="EF552">
        <v>0</v>
      </c>
      <c r="EG552">
        <v>148.143428571429</v>
      </c>
      <c r="EH552">
        <v>5.00063</v>
      </c>
      <c r="EI552">
        <v>3084.37535714286</v>
      </c>
      <c r="EJ552">
        <v>17256.875</v>
      </c>
      <c r="EK552">
        <v>38.6405</v>
      </c>
      <c r="EL552">
        <v>38.7610714285714</v>
      </c>
      <c r="EM552">
        <v>38.21175</v>
      </c>
      <c r="EN552">
        <v>38.125</v>
      </c>
      <c r="EO552">
        <v>39.6648571428571</v>
      </c>
      <c r="EP552">
        <v>1955.09</v>
      </c>
      <c r="EQ552">
        <v>39.9085714285714</v>
      </c>
      <c r="ER552">
        <v>0</v>
      </c>
      <c r="ES552">
        <v>1659030771.7</v>
      </c>
      <c r="ET552">
        <v>0</v>
      </c>
      <c r="EU552">
        <v>148.167</v>
      </c>
      <c r="EV552">
        <v>2.89435897005901</v>
      </c>
      <c r="EW552">
        <v>50.0663248147921</v>
      </c>
      <c r="EX552">
        <v>3084.78846153846</v>
      </c>
      <c r="EY552">
        <v>15</v>
      </c>
      <c r="EZ552">
        <v>0</v>
      </c>
      <c r="FA552" t="s">
        <v>420</v>
      </c>
      <c r="FB552">
        <v>1657551626.5</v>
      </c>
      <c r="FC552">
        <v>1657551629</v>
      </c>
      <c r="FD552">
        <v>0</v>
      </c>
      <c r="FE552">
        <v>0.403</v>
      </c>
      <c r="FF552">
        <v>0.009</v>
      </c>
      <c r="FG552">
        <v>9.41</v>
      </c>
      <c r="FH552">
        <v>0.087</v>
      </c>
      <c r="FI552">
        <v>417</v>
      </c>
      <c r="FJ552">
        <v>17</v>
      </c>
      <c r="FK552">
        <v>1.61</v>
      </c>
      <c r="FL552">
        <v>0.59</v>
      </c>
      <c r="FM552">
        <v>-25.10296</v>
      </c>
      <c r="FN552">
        <v>0.12470318949345</v>
      </c>
      <c r="FO552">
        <v>0.369199426326748</v>
      </c>
      <c r="FP552">
        <v>1</v>
      </c>
      <c r="FQ552">
        <v>147.981882352941</v>
      </c>
      <c r="FR552">
        <v>2.75040488321978</v>
      </c>
      <c r="FS552">
        <v>0.311711477143044</v>
      </c>
      <c r="FT552">
        <v>0</v>
      </c>
      <c r="FU552">
        <v>0.58673065</v>
      </c>
      <c r="FV552">
        <v>0.0832417936210122</v>
      </c>
      <c r="FW552">
        <v>0.00916826019087045</v>
      </c>
      <c r="FX552">
        <v>1</v>
      </c>
      <c r="FY552">
        <v>2</v>
      </c>
      <c r="FZ552">
        <v>3</v>
      </c>
      <c r="GA552" t="s">
        <v>474</v>
      </c>
      <c r="GB552">
        <v>2.97295</v>
      </c>
      <c r="GC552">
        <v>2.70036</v>
      </c>
      <c r="GD552">
        <v>0.153391</v>
      </c>
      <c r="GE552">
        <v>0.15723</v>
      </c>
      <c r="GF552">
        <v>0.10677</v>
      </c>
      <c r="GG552">
        <v>0.106151</v>
      </c>
      <c r="GH552">
        <v>32949.4</v>
      </c>
      <c r="GI552">
        <v>35861.6</v>
      </c>
      <c r="GJ552">
        <v>35269</v>
      </c>
      <c r="GK552">
        <v>38591</v>
      </c>
      <c r="GL552">
        <v>44668.6</v>
      </c>
      <c r="GM552">
        <v>49820.9</v>
      </c>
      <c r="GN552">
        <v>55136.8</v>
      </c>
      <c r="GO552">
        <v>61899.9</v>
      </c>
      <c r="GP552">
        <v>1.981</v>
      </c>
      <c r="GQ552">
        <v>1.8562</v>
      </c>
      <c r="GR552">
        <v>0.121742</v>
      </c>
      <c r="GS552">
        <v>0</v>
      </c>
      <c r="GT552">
        <v>25.8991</v>
      </c>
      <c r="GU552">
        <v>999.9</v>
      </c>
      <c r="GV552">
        <v>58.705</v>
      </c>
      <c r="GW552">
        <v>29.205</v>
      </c>
      <c r="GX552">
        <v>26.4425</v>
      </c>
      <c r="GY552">
        <v>56.4355</v>
      </c>
      <c r="GZ552">
        <v>42.8085</v>
      </c>
      <c r="HA552">
        <v>1</v>
      </c>
      <c r="HB552">
        <v>-0.0211789</v>
      </c>
      <c r="HC552">
        <v>0.279085</v>
      </c>
      <c r="HD552">
        <v>20.1139</v>
      </c>
      <c r="HE552">
        <v>5.19932</v>
      </c>
      <c r="HF552">
        <v>12.004</v>
      </c>
      <c r="HG552">
        <v>4.9756</v>
      </c>
      <c r="HH552">
        <v>3.2936</v>
      </c>
      <c r="HI552">
        <v>9999</v>
      </c>
      <c r="HJ552">
        <v>9999</v>
      </c>
      <c r="HK552">
        <v>9999</v>
      </c>
      <c r="HL552">
        <v>629.6</v>
      </c>
      <c r="HM552">
        <v>1.86316</v>
      </c>
      <c r="HN552">
        <v>1.86807</v>
      </c>
      <c r="HO552">
        <v>1.86783</v>
      </c>
      <c r="HP552">
        <v>1.86902</v>
      </c>
      <c r="HQ552">
        <v>1.86981</v>
      </c>
      <c r="HR552">
        <v>1.8659</v>
      </c>
      <c r="HS552">
        <v>1.86691</v>
      </c>
      <c r="HT552">
        <v>1.86829</v>
      </c>
      <c r="HU552">
        <v>5</v>
      </c>
      <c r="HV552">
        <v>0</v>
      </c>
      <c r="HW552">
        <v>0</v>
      </c>
      <c r="HX552">
        <v>0</v>
      </c>
      <c r="HY552" t="s">
        <v>422</v>
      </c>
      <c r="HZ552" t="s">
        <v>423</v>
      </c>
      <c r="IA552" t="s">
        <v>424</v>
      </c>
      <c r="IB552" t="s">
        <v>424</v>
      </c>
      <c r="IC552" t="s">
        <v>424</v>
      </c>
      <c r="ID552" t="s">
        <v>424</v>
      </c>
      <c r="IE552">
        <v>0</v>
      </c>
      <c r="IF552">
        <v>100</v>
      </c>
      <c r="IG552">
        <v>100</v>
      </c>
      <c r="IH552">
        <v>9.262</v>
      </c>
      <c r="II552">
        <v>0.5279</v>
      </c>
      <c r="IJ552">
        <v>4.02706509432224</v>
      </c>
      <c r="IK552">
        <v>0.00601174518973114</v>
      </c>
      <c r="IL552">
        <v>2.77886958061485e-07</v>
      </c>
      <c r="IM552">
        <v>-3.54636231360687e-10</v>
      </c>
      <c r="IN552">
        <v>-0.0404303883988718</v>
      </c>
      <c r="IO552">
        <v>-0.0177815531441476</v>
      </c>
      <c r="IP552">
        <v>0.00205572605671414</v>
      </c>
      <c r="IQ552">
        <v>-1.65519735432211e-05</v>
      </c>
      <c r="IR552">
        <v>-4</v>
      </c>
      <c r="IS552">
        <v>1848</v>
      </c>
      <c r="IT552">
        <v>1</v>
      </c>
      <c r="IU552">
        <v>25</v>
      </c>
      <c r="IV552">
        <v>24652.4</v>
      </c>
      <c r="IW552">
        <v>24652.4</v>
      </c>
      <c r="IX552">
        <v>1.93848</v>
      </c>
      <c r="IY552">
        <v>2.61108</v>
      </c>
      <c r="IZ552">
        <v>1.54785</v>
      </c>
      <c r="JA552">
        <v>2.30591</v>
      </c>
      <c r="JB552">
        <v>1.34644</v>
      </c>
      <c r="JC552">
        <v>2.36938</v>
      </c>
      <c r="JD552">
        <v>33.6479</v>
      </c>
      <c r="JE552">
        <v>24.2188</v>
      </c>
      <c r="JF552">
        <v>18</v>
      </c>
      <c r="JG552">
        <v>499.709</v>
      </c>
      <c r="JH552">
        <v>418.23</v>
      </c>
      <c r="JI552">
        <v>25.0005</v>
      </c>
      <c r="JJ552">
        <v>26.9156</v>
      </c>
      <c r="JK552">
        <v>30.0001</v>
      </c>
      <c r="JL552">
        <v>26.8485</v>
      </c>
      <c r="JM552">
        <v>26.7879</v>
      </c>
      <c r="JN552">
        <v>38.8504</v>
      </c>
      <c r="JO552">
        <v>14.3783</v>
      </c>
      <c r="JP552">
        <v>100</v>
      </c>
      <c r="JQ552">
        <v>25</v>
      </c>
      <c r="JR552">
        <v>924.773</v>
      </c>
      <c r="JS552">
        <v>24.6147</v>
      </c>
      <c r="JT552">
        <v>102.276</v>
      </c>
      <c r="JU552">
        <v>103.033</v>
      </c>
    </row>
    <row r="553" spans="1:281">
      <c r="A553">
        <v>537</v>
      </c>
      <c r="B553">
        <v>1659030777.6</v>
      </c>
      <c r="C553">
        <v>7094.5</v>
      </c>
      <c r="D553" t="s">
        <v>1503</v>
      </c>
      <c r="E553" t="s">
        <v>1504</v>
      </c>
      <c r="F553">
        <v>5</v>
      </c>
      <c r="G553" t="s">
        <v>1394</v>
      </c>
      <c r="H553" t="s">
        <v>417</v>
      </c>
      <c r="I553">
        <v>1659030770.1</v>
      </c>
      <c r="J553">
        <f>(K553)/1000</f>
        <v>0</v>
      </c>
      <c r="K553">
        <f>IF(CZ553, AN553, AH553)</f>
        <v>0</v>
      </c>
      <c r="L553">
        <f>IF(CZ553, AI553, AG553)</f>
        <v>0</v>
      </c>
      <c r="M553">
        <f>DB553 - IF(AU553&gt;1, L553*CV553*100.0/(AW553*DP553), 0)</f>
        <v>0</v>
      </c>
      <c r="N553">
        <f>((T553-J553/2)*M553-L553)/(T553+J553/2)</f>
        <v>0</v>
      </c>
      <c r="O553">
        <f>N553*(DI553+DJ553)/1000.0</f>
        <v>0</v>
      </c>
      <c r="P553">
        <f>(DB553 - IF(AU553&gt;1, L553*CV553*100.0/(AW553*DP553), 0))*(DI553+DJ553)/1000.0</f>
        <v>0</v>
      </c>
      <c r="Q553">
        <f>2.0/((1/S553-1/R553)+SIGN(S553)*SQRT((1/S553-1/R553)*(1/S553-1/R553) + 4*CW553/((CW553+1)*(CW553+1))*(2*1/S553*1/R553-1/R553*1/R553)))</f>
        <v>0</v>
      </c>
      <c r="R553">
        <f>IF(LEFT(CX553,1)&lt;&gt;"0",IF(LEFT(CX553,1)="1",3.0,CY553),$D$5+$E$5*(DP553*DI553/($K$5*1000))+$F$5*(DP553*DI553/($K$5*1000))*MAX(MIN(CV553,$J$5),$I$5)*MAX(MIN(CV553,$J$5),$I$5)+$G$5*MAX(MIN(CV553,$J$5),$I$5)*(DP553*DI553/($K$5*1000))+$H$5*(DP553*DI553/($K$5*1000))*(DP553*DI553/($K$5*1000)))</f>
        <v>0</v>
      </c>
      <c r="S553">
        <f>J553*(1000-(1000*0.61365*exp(17.502*W553/(240.97+W553))/(DI553+DJ553)+DD553)/2)/(1000*0.61365*exp(17.502*W553/(240.97+W553))/(DI553+DJ553)-DD553)</f>
        <v>0</v>
      </c>
      <c r="T553">
        <f>1/((CW553+1)/(Q553/1.6)+1/(R553/1.37)) + CW553/((CW553+1)/(Q553/1.6) + CW553/(R553/1.37))</f>
        <v>0</v>
      </c>
      <c r="U553">
        <f>(CR553*CU553)</f>
        <v>0</v>
      </c>
      <c r="V553">
        <f>(DK553+(U553+2*0.95*5.67E-8*(((DK553+$B$7)+273)^4-(DK553+273)^4)-44100*J553)/(1.84*29.3*R553+8*0.95*5.67E-8*(DK553+273)^3))</f>
        <v>0</v>
      </c>
      <c r="W553">
        <f>($C$7*DL553+$D$7*DM553+$E$7*V553)</f>
        <v>0</v>
      </c>
      <c r="X553">
        <f>0.61365*exp(17.502*W553/(240.97+W553))</f>
        <v>0</v>
      </c>
      <c r="Y553">
        <f>(Z553/AA553*100)</f>
        <v>0</v>
      </c>
      <c r="Z553">
        <f>DD553*(DI553+DJ553)/1000</f>
        <v>0</v>
      </c>
      <c r="AA553">
        <f>0.61365*exp(17.502*DK553/(240.97+DK553))</f>
        <v>0</v>
      </c>
      <c r="AB553">
        <f>(X553-DD553*(DI553+DJ553)/1000)</f>
        <v>0</v>
      </c>
      <c r="AC553">
        <f>(-J553*44100)</f>
        <v>0</v>
      </c>
      <c r="AD553">
        <f>2*29.3*R553*0.92*(DK553-W553)</f>
        <v>0</v>
      </c>
      <c r="AE553">
        <f>2*0.95*5.67E-8*(((DK553+$B$7)+273)^4-(W553+273)^4)</f>
        <v>0</v>
      </c>
      <c r="AF553">
        <f>U553+AE553+AC553+AD553</f>
        <v>0</v>
      </c>
      <c r="AG553">
        <f>DH553*AU553*(DC553-DB553*(1000-AU553*DE553)/(1000-AU553*DD553))/(100*CV553)</f>
        <v>0</v>
      </c>
      <c r="AH553">
        <f>1000*DH553*AU553*(DD553-DE553)/(100*CV553*(1000-AU553*DD553))</f>
        <v>0</v>
      </c>
      <c r="AI553">
        <f>(AJ553 - AK553 - DI553*1E3/(8.314*(DK553+273.15)) * AM553/DH553 * AL553) * DH553/(100*CV553) * (1000 - DE553)/1000</f>
        <v>0</v>
      </c>
      <c r="AJ553">
        <v>940.705116039918</v>
      </c>
      <c r="AK553">
        <v>922.760599999999</v>
      </c>
      <c r="AL553">
        <v>3.48665462669145</v>
      </c>
      <c r="AM553">
        <v>66.0504921813524</v>
      </c>
      <c r="AN553">
        <f>(AP553 - AO553 + DI553*1E3/(8.314*(DK553+273.15)) * AR553/DH553 * AQ553) * DH553/(100*CV553) * 1000/(1000 - AP553)</f>
        <v>0</v>
      </c>
      <c r="AO553">
        <v>24.6805163463636</v>
      </c>
      <c r="AP553">
        <v>25.2737195804196</v>
      </c>
      <c r="AQ553">
        <v>-1.13404723930935e-05</v>
      </c>
      <c r="AR553">
        <v>92.47</v>
      </c>
      <c r="AS553">
        <v>0</v>
      </c>
      <c r="AT553">
        <v>0</v>
      </c>
      <c r="AU553">
        <f>IF(AS553*$H$13&gt;=AW553,1.0,(AW553/(AW553-AS553*$H$13)))</f>
        <v>0</v>
      </c>
      <c r="AV553">
        <f>(AU553-1)*100</f>
        <v>0</v>
      </c>
      <c r="AW553">
        <f>MAX(0,($B$13+$C$13*DP553)/(1+$D$13*DP553)*DI553/(DK553+273)*$E$13)</f>
        <v>0</v>
      </c>
      <c r="AX553" t="s">
        <v>418</v>
      </c>
      <c r="AY553" t="s">
        <v>418</v>
      </c>
      <c r="AZ553">
        <v>0</v>
      </c>
      <c r="BA553">
        <v>0</v>
      </c>
      <c r="BB553">
        <f>1-AZ553/BA553</f>
        <v>0</v>
      </c>
      <c r="BC553">
        <v>0</v>
      </c>
      <c r="BD553" t="s">
        <v>418</v>
      </c>
      <c r="BE553" t="s">
        <v>418</v>
      </c>
      <c r="BF553">
        <v>0</v>
      </c>
      <c r="BG553">
        <v>0</v>
      </c>
      <c r="BH553">
        <f>1-BF553/BG553</f>
        <v>0</v>
      </c>
      <c r="BI553">
        <v>0.5</v>
      </c>
      <c r="BJ553">
        <f>CS553</f>
        <v>0</v>
      </c>
      <c r="BK553">
        <f>L553</f>
        <v>0</v>
      </c>
      <c r="BL553">
        <f>BH553*BI553*BJ553</f>
        <v>0</v>
      </c>
      <c r="BM553">
        <f>(BK553-BC553)/BJ553</f>
        <v>0</v>
      </c>
      <c r="BN553">
        <f>(BA553-BG553)/BG553</f>
        <v>0</v>
      </c>
      <c r="BO553">
        <f>AZ553/(BB553+AZ553/BG553)</f>
        <v>0</v>
      </c>
      <c r="BP553" t="s">
        <v>418</v>
      </c>
      <c r="BQ553">
        <v>0</v>
      </c>
      <c r="BR553">
        <f>IF(BQ553&lt;&gt;0, BQ553, BO553)</f>
        <v>0</v>
      </c>
      <c r="BS553">
        <f>1-BR553/BG553</f>
        <v>0</v>
      </c>
      <c r="BT553">
        <f>(BG553-BF553)/(BG553-BR553)</f>
        <v>0</v>
      </c>
      <c r="BU553">
        <f>(BA553-BG553)/(BA553-BR553)</f>
        <v>0</v>
      </c>
      <c r="BV553">
        <f>(BG553-BF553)/(BG553-AZ553)</f>
        <v>0</v>
      </c>
      <c r="BW553">
        <f>(BA553-BG553)/(BA553-AZ553)</f>
        <v>0</v>
      </c>
      <c r="BX553">
        <f>(BT553*BR553/BF553)</f>
        <v>0</v>
      </c>
      <c r="BY553">
        <f>(1-BX553)</f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f>$B$11*DQ553+$C$11*DR553+$F$11*EC553*(1-EF553)</f>
        <v>0</v>
      </c>
      <c r="CS553">
        <f>CR553*CT553</f>
        <v>0</v>
      </c>
      <c r="CT553">
        <f>($B$11*$D$9+$C$11*$D$9+$F$11*((EP553+EH553)/MAX(EP553+EH553+EQ553, 0.1)*$I$9+EQ553/MAX(EP553+EH553+EQ553, 0.1)*$J$9))/($B$11+$C$11+$F$11)</f>
        <v>0</v>
      </c>
      <c r="CU553">
        <f>($B$11*$K$9+$C$11*$K$9+$F$11*((EP553+EH553)/MAX(EP553+EH553+EQ553, 0.1)*$P$9+EQ553/MAX(EP553+EH553+EQ553, 0.1)*$Q$9))/($B$11+$C$11+$F$11)</f>
        <v>0</v>
      </c>
      <c r="CV553">
        <v>6</v>
      </c>
      <c r="CW553">
        <v>0.5</v>
      </c>
      <c r="CX553" t="s">
        <v>419</v>
      </c>
      <c r="CY553">
        <v>2</v>
      </c>
      <c r="CZ553" t="b">
        <v>1</v>
      </c>
      <c r="DA553">
        <v>1659030770.1</v>
      </c>
      <c r="DB553">
        <v>876.10137037037</v>
      </c>
      <c r="DC553">
        <v>901.287666666667</v>
      </c>
      <c r="DD553">
        <v>25.2816222222222</v>
      </c>
      <c r="DE553">
        <v>24.6857037037037</v>
      </c>
      <c r="DF553">
        <v>866.885222222222</v>
      </c>
      <c r="DG553">
        <v>24.753637037037</v>
      </c>
      <c r="DH553">
        <v>500.086851851852</v>
      </c>
      <c r="DI553">
        <v>90.3560851851852</v>
      </c>
      <c r="DJ553">
        <v>0.0463888703703704</v>
      </c>
      <c r="DK553">
        <v>27.539062962963</v>
      </c>
      <c r="DL553">
        <v>27.9001111111111</v>
      </c>
      <c r="DM553">
        <v>999.9</v>
      </c>
      <c r="DN553">
        <v>0</v>
      </c>
      <c r="DO553">
        <v>0</v>
      </c>
      <c r="DP553">
        <v>9989.25925925926</v>
      </c>
      <c r="DQ553">
        <v>0</v>
      </c>
      <c r="DR553">
        <v>16.8078592592593</v>
      </c>
      <c r="DS553">
        <v>-25.1861592592593</v>
      </c>
      <c r="DT553">
        <v>898.825</v>
      </c>
      <c r="DU553">
        <v>924.099592592593</v>
      </c>
      <c r="DV553">
        <v>0.595916555555556</v>
      </c>
      <c r="DW553">
        <v>901.287666666667</v>
      </c>
      <c r="DX553">
        <v>24.6857037037037</v>
      </c>
      <c r="DY553">
        <v>2.28434777777778</v>
      </c>
      <c r="DZ553">
        <v>2.23050333333333</v>
      </c>
      <c r="EA553">
        <v>19.5664481481481</v>
      </c>
      <c r="EB553">
        <v>19.1830925925926</v>
      </c>
      <c r="EC553">
        <v>1999.98851851852</v>
      </c>
      <c r="ED553">
        <v>0.979997444444444</v>
      </c>
      <c r="EE553">
        <v>0.0200028111111111</v>
      </c>
      <c r="EF553">
        <v>0</v>
      </c>
      <c r="EG553">
        <v>148.422925925926</v>
      </c>
      <c r="EH553">
        <v>5.00063</v>
      </c>
      <c r="EI553">
        <v>3088.71333333333</v>
      </c>
      <c r="EJ553">
        <v>17256.7888888889</v>
      </c>
      <c r="EK553">
        <v>38.6548518518519</v>
      </c>
      <c r="EL553">
        <v>38.772962962963</v>
      </c>
      <c r="EM553">
        <v>38.2266666666667</v>
      </c>
      <c r="EN553">
        <v>38.125</v>
      </c>
      <c r="EO553">
        <v>39.6778148148148</v>
      </c>
      <c r="EP553">
        <v>1955.07925925926</v>
      </c>
      <c r="EQ553">
        <v>39.9074074074074</v>
      </c>
      <c r="ER553">
        <v>0</v>
      </c>
      <c r="ES553">
        <v>1659030776.5</v>
      </c>
      <c r="ET553">
        <v>0</v>
      </c>
      <c r="EU553">
        <v>148.408653846154</v>
      </c>
      <c r="EV553">
        <v>2.81145298587932</v>
      </c>
      <c r="EW553">
        <v>48.5213674476843</v>
      </c>
      <c r="EX553">
        <v>3088.70730769231</v>
      </c>
      <c r="EY553">
        <v>15</v>
      </c>
      <c r="EZ553">
        <v>0</v>
      </c>
      <c r="FA553" t="s">
        <v>420</v>
      </c>
      <c r="FB553">
        <v>1657551626.5</v>
      </c>
      <c r="FC553">
        <v>1657551629</v>
      </c>
      <c r="FD553">
        <v>0</v>
      </c>
      <c r="FE553">
        <v>0.403</v>
      </c>
      <c r="FF553">
        <v>0.009</v>
      </c>
      <c r="FG553">
        <v>9.41</v>
      </c>
      <c r="FH553">
        <v>0.087</v>
      </c>
      <c r="FI553">
        <v>417</v>
      </c>
      <c r="FJ553">
        <v>17</v>
      </c>
      <c r="FK553">
        <v>1.61</v>
      </c>
      <c r="FL553">
        <v>0.59</v>
      </c>
      <c r="FM553">
        <v>-25.1234925</v>
      </c>
      <c r="FN553">
        <v>-0.474773358348967</v>
      </c>
      <c r="FO553">
        <v>0.545098730684405</v>
      </c>
      <c r="FP553">
        <v>1</v>
      </c>
      <c r="FQ553">
        <v>148.234264705882</v>
      </c>
      <c r="FR553">
        <v>2.79821237442752</v>
      </c>
      <c r="FS553">
        <v>0.329271951684456</v>
      </c>
      <c r="FT553">
        <v>0</v>
      </c>
      <c r="FU553">
        <v>0.5912915</v>
      </c>
      <c r="FV553">
        <v>0.06300556097561</v>
      </c>
      <c r="FW553">
        <v>0.00809183397012075</v>
      </c>
      <c r="FX553">
        <v>1</v>
      </c>
      <c r="FY553">
        <v>2</v>
      </c>
      <c r="FZ553">
        <v>3</v>
      </c>
      <c r="GA553" t="s">
        <v>474</v>
      </c>
      <c r="GB553">
        <v>2.97229</v>
      </c>
      <c r="GC553">
        <v>2.7009</v>
      </c>
      <c r="GD553">
        <v>0.155311</v>
      </c>
      <c r="GE553">
        <v>0.159232</v>
      </c>
      <c r="GF553">
        <v>0.106743</v>
      </c>
      <c r="GG553">
        <v>0.106157</v>
      </c>
      <c r="GH553">
        <v>32874.8</v>
      </c>
      <c r="GI553">
        <v>35776</v>
      </c>
      <c r="GJ553">
        <v>35269.1</v>
      </c>
      <c r="GK553">
        <v>38590.5</v>
      </c>
      <c r="GL553">
        <v>44669.4</v>
      </c>
      <c r="GM553">
        <v>49820.5</v>
      </c>
      <c r="GN553">
        <v>55136</v>
      </c>
      <c r="GO553">
        <v>61899.8</v>
      </c>
      <c r="GP553">
        <v>1.981</v>
      </c>
      <c r="GQ553">
        <v>1.8566</v>
      </c>
      <c r="GR553">
        <v>0.120103</v>
      </c>
      <c r="GS553">
        <v>0</v>
      </c>
      <c r="GT553">
        <v>25.9013</v>
      </c>
      <c r="GU553">
        <v>999.9</v>
      </c>
      <c r="GV553">
        <v>58.705</v>
      </c>
      <c r="GW553">
        <v>29.195</v>
      </c>
      <c r="GX553">
        <v>26.4279</v>
      </c>
      <c r="GY553">
        <v>56.6555</v>
      </c>
      <c r="GZ553">
        <v>42.4519</v>
      </c>
      <c r="HA553">
        <v>1</v>
      </c>
      <c r="HB553">
        <v>-0.0210366</v>
      </c>
      <c r="HC553">
        <v>0.279521</v>
      </c>
      <c r="HD553">
        <v>20.1137</v>
      </c>
      <c r="HE553">
        <v>5.19692</v>
      </c>
      <c r="HF553">
        <v>12.004</v>
      </c>
      <c r="HG553">
        <v>4.9752</v>
      </c>
      <c r="HH553">
        <v>3.2938</v>
      </c>
      <c r="HI553">
        <v>9999</v>
      </c>
      <c r="HJ553">
        <v>9999</v>
      </c>
      <c r="HK553">
        <v>9999</v>
      </c>
      <c r="HL553">
        <v>629.6</v>
      </c>
      <c r="HM553">
        <v>1.86319</v>
      </c>
      <c r="HN553">
        <v>1.86801</v>
      </c>
      <c r="HO553">
        <v>1.86783</v>
      </c>
      <c r="HP553">
        <v>1.86893</v>
      </c>
      <c r="HQ553">
        <v>1.86981</v>
      </c>
      <c r="HR553">
        <v>1.86584</v>
      </c>
      <c r="HS553">
        <v>1.86691</v>
      </c>
      <c r="HT553">
        <v>1.86829</v>
      </c>
      <c r="HU553">
        <v>5</v>
      </c>
      <c r="HV553">
        <v>0</v>
      </c>
      <c r="HW553">
        <v>0</v>
      </c>
      <c r="HX553">
        <v>0</v>
      </c>
      <c r="HY553" t="s">
        <v>422</v>
      </c>
      <c r="HZ553" t="s">
        <v>423</v>
      </c>
      <c r="IA553" t="s">
        <v>424</v>
      </c>
      <c r="IB553" t="s">
        <v>424</v>
      </c>
      <c r="IC553" t="s">
        <v>424</v>
      </c>
      <c r="ID553" t="s">
        <v>424</v>
      </c>
      <c r="IE553">
        <v>0</v>
      </c>
      <c r="IF553">
        <v>100</v>
      </c>
      <c r="IG553">
        <v>100</v>
      </c>
      <c r="IH553">
        <v>9.358</v>
      </c>
      <c r="II553">
        <v>0.5273</v>
      </c>
      <c r="IJ553">
        <v>4.02706509432224</v>
      </c>
      <c r="IK553">
        <v>0.00601174518973114</v>
      </c>
      <c r="IL553">
        <v>2.77886958061485e-07</v>
      </c>
      <c r="IM553">
        <v>-3.54636231360687e-10</v>
      </c>
      <c r="IN553">
        <v>-0.0404303883988718</v>
      </c>
      <c r="IO553">
        <v>-0.0177815531441476</v>
      </c>
      <c r="IP553">
        <v>0.00205572605671414</v>
      </c>
      <c r="IQ553">
        <v>-1.65519735432211e-05</v>
      </c>
      <c r="IR553">
        <v>-4</v>
      </c>
      <c r="IS553">
        <v>1848</v>
      </c>
      <c r="IT553">
        <v>1</v>
      </c>
      <c r="IU553">
        <v>25</v>
      </c>
      <c r="IV553">
        <v>24652.5</v>
      </c>
      <c r="IW553">
        <v>24652.5</v>
      </c>
      <c r="IX553">
        <v>1.96533</v>
      </c>
      <c r="IY553">
        <v>2.59644</v>
      </c>
      <c r="IZ553">
        <v>1.54785</v>
      </c>
      <c r="JA553">
        <v>2.30591</v>
      </c>
      <c r="JB553">
        <v>1.34644</v>
      </c>
      <c r="JC553">
        <v>2.45239</v>
      </c>
      <c r="JD553">
        <v>33.6254</v>
      </c>
      <c r="JE553">
        <v>24.2188</v>
      </c>
      <c r="JF553">
        <v>18</v>
      </c>
      <c r="JG553">
        <v>499.708</v>
      </c>
      <c r="JH553">
        <v>418.475</v>
      </c>
      <c r="JI553">
        <v>25.0003</v>
      </c>
      <c r="JJ553">
        <v>26.9156</v>
      </c>
      <c r="JK553">
        <v>30.0001</v>
      </c>
      <c r="JL553">
        <v>26.8485</v>
      </c>
      <c r="JM553">
        <v>26.7901</v>
      </c>
      <c r="JN553">
        <v>39.3833</v>
      </c>
      <c r="JO553">
        <v>14.3783</v>
      </c>
      <c r="JP553">
        <v>100</v>
      </c>
      <c r="JQ553">
        <v>25</v>
      </c>
      <c r="JR553">
        <v>938.156</v>
      </c>
      <c r="JS553">
        <v>24.6206</v>
      </c>
      <c r="JT553">
        <v>102.276</v>
      </c>
      <c r="JU553">
        <v>103.032</v>
      </c>
    </row>
    <row r="554" spans="1:281">
      <c r="A554">
        <v>538</v>
      </c>
      <c r="B554">
        <v>1659030782.6</v>
      </c>
      <c r="C554">
        <v>7099.5</v>
      </c>
      <c r="D554" t="s">
        <v>1505</v>
      </c>
      <c r="E554" t="s">
        <v>1506</v>
      </c>
      <c r="F554">
        <v>5</v>
      </c>
      <c r="G554" t="s">
        <v>1394</v>
      </c>
      <c r="H554" t="s">
        <v>417</v>
      </c>
      <c r="I554">
        <v>1659030774.81429</v>
      </c>
      <c r="J554">
        <f>(K554)/1000</f>
        <v>0</v>
      </c>
      <c r="K554">
        <f>IF(CZ554, AN554, AH554)</f>
        <v>0</v>
      </c>
      <c r="L554">
        <f>IF(CZ554, AI554, AG554)</f>
        <v>0</v>
      </c>
      <c r="M554">
        <f>DB554 - IF(AU554&gt;1, L554*CV554*100.0/(AW554*DP554), 0)</f>
        <v>0</v>
      </c>
      <c r="N554">
        <f>((T554-J554/2)*M554-L554)/(T554+J554/2)</f>
        <v>0</v>
      </c>
      <c r="O554">
        <f>N554*(DI554+DJ554)/1000.0</f>
        <v>0</v>
      </c>
      <c r="P554">
        <f>(DB554 - IF(AU554&gt;1, L554*CV554*100.0/(AW554*DP554), 0))*(DI554+DJ554)/1000.0</f>
        <v>0</v>
      </c>
      <c r="Q554">
        <f>2.0/((1/S554-1/R554)+SIGN(S554)*SQRT((1/S554-1/R554)*(1/S554-1/R554) + 4*CW554/((CW554+1)*(CW554+1))*(2*1/S554*1/R554-1/R554*1/R554)))</f>
        <v>0</v>
      </c>
      <c r="R554">
        <f>IF(LEFT(CX554,1)&lt;&gt;"0",IF(LEFT(CX554,1)="1",3.0,CY554),$D$5+$E$5*(DP554*DI554/($K$5*1000))+$F$5*(DP554*DI554/($K$5*1000))*MAX(MIN(CV554,$J$5),$I$5)*MAX(MIN(CV554,$J$5),$I$5)+$G$5*MAX(MIN(CV554,$J$5),$I$5)*(DP554*DI554/($K$5*1000))+$H$5*(DP554*DI554/($K$5*1000))*(DP554*DI554/($K$5*1000)))</f>
        <v>0</v>
      </c>
      <c r="S554">
        <f>J554*(1000-(1000*0.61365*exp(17.502*W554/(240.97+W554))/(DI554+DJ554)+DD554)/2)/(1000*0.61365*exp(17.502*W554/(240.97+W554))/(DI554+DJ554)-DD554)</f>
        <v>0</v>
      </c>
      <c r="T554">
        <f>1/((CW554+1)/(Q554/1.6)+1/(R554/1.37)) + CW554/((CW554+1)/(Q554/1.6) + CW554/(R554/1.37))</f>
        <v>0</v>
      </c>
      <c r="U554">
        <f>(CR554*CU554)</f>
        <v>0</v>
      </c>
      <c r="V554">
        <f>(DK554+(U554+2*0.95*5.67E-8*(((DK554+$B$7)+273)^4-(DK554+273)^4)-44100*J554)/(1.84*29.3*R554+8*0.95*5.67E-8*(DK554+273)^3))</f>
        <v>0</v>
      </c>
      <c r="W554">
        <f>($C$7*DL554+$D$7*DM554+$E$7*V554)</f>
        <v>0</v>
      </c>
      <c r="X554">
        <f>0.61365*exp(17.502*W554/(240.97+W554))</f>
        <v>0</v>
      </c>
      <c r="Y554">
        <f>(Z554/AA554*100)</f>
        <v>0</v>
      </c>
      <c r="Z554">
        <f>DD554*(DI554+DJ554)/1000</f>
        <v>0</v>
      </c>
      <c r="AA554">
        <f>0.61365*exp(17.502*DK554/(240.97+DK554))</f>
        <v>0</v>
      </c>
      <c r="AB554">
        <f>(X554-DD554*(DI554+DJ554)/1000)</f>
        <v>0</v>
      </c>
      <c r="AC554">
        <f>(-J554*44100)</f>
        <v>0</v>
      </c>
      <c r="AD554">
        <f>2*29.3*R554*0.92*(DK554-W554)</f>
        <v>0</v>
      </c>
      <c r="AE554">
        <f>2*0.95*5.67E-8*(((DK554+$B$7)+273)^4-(W554+273)^4)</f>
        <v>0</v>
      </c>
      <c r="AF554">
        <f>U554+AE554+AC554+AD554</f>
        <v>0</v>
      </c>
      <c r="AG554">
        <f>DH554*AU554*(DC554-DB554*(1000-AU554*DE554)/(1000-AU554*DD554))/(100*CV554)</f>
        <v>0</v>
      </c>
      <c r="AH554">
        <f>1000*DH554*AU554*(DD554-DE554)/(100*CV554*(1000-AU554*DD554))</f>
        <v>0</v>
      </c>
      <c r="AI554">
        <f>(AJ554 - AK554 - DI554*1E3/(8.314*(DK554+273.15)) * AM554/DH554 * AL554) * DH554/(100*CV554) * (1000 - DE554)/1000</f>
        <v>0</v>
      </c>
      <c r="AJ554">
        <v>957.638263862326</v>
      </c>
      <c r="AK554">
        <v>940.175090909091</v>
      </c>
      <c r="AL554">
        <v>3.45444553340481</v>
      </c>
      <c r="AM554">
        <v>66.0504921813524</v>
      </c>
      <c r="AN554">
        <f>(AP554 - AO554 + DI554*1E3/(8.314*(DK554+273.15)) * AR554/DH554 * AQ554) * DH554/(100*CV554) * 1000/(1000 - AP554)</f>
        <v>0</v>
      </c>
      <c r="AO554">
        <v>24.6794038935931</v>
      </c>
      <c r="AP554">
        <v>25.2687839160839</v>
      </c>
      <c r="AQ554">
        <v>-4.52505250520538e-06</v>
      </c>
      <c r="AR554">
        <v>92.47</v>
      </c>
      <c r="AS554">
        <v>0</v>
      </c>
      <c r="AT554">
        <v>0</v>
      </c>
      <c r="AU554">
        <f>IF(AS554*$H$13&gt;=AW554,1.0,(AW554/(AW554-AS554*$H$13)))</f>
        <v>0</v>
      </c>
      <c r="AV554">
        <f>(AU554-1)*100</f>
        <v>0</v>
      </c>
      <c r="AW554">
        <f>MAX(0,($B$13+$C$13*DP554)/(1+$D$13*DP554)*DI554/(DK554+273)*$E$13)</f>
        <v>0</v>
      </c>
      <c r="AX554" t="s">
        <v>418</v>
      </c>
      <c r="AY554" t="s">
        <v>418</v>
      </c>
      <c r="AZ554">
        <v>0</v>
      </c>
      <c r="BA554">
        <v>0</v>
      </c>
      <c r="BB554">
        <f>1-AZ554/BA554</f>
        <v>0</v>
      </c>
      <c r="BC554">
        <v>0</v>
      </c>
      <c r="BD554" t="s">
        <v>418</v>
      </c>
      <c r="BE554" t="s">
        <v>418</v>
      </c>
      <c r="BF554">
        <v>0</v>
      </c>
      <c r="BG554">
        <v>0</v>
      </c>
      <c r="BH554">
        <f>1-BF554/BG554</f>
        <v>0</v>
      </c>
      <c r="BI554">
        <v>0.5</v>
      </c>
      <c r="BJ554">
        <f>CS554</f>
        <v>0</v>
      </c>
      <c r="BK554">
        <f>L554</f>
        <v>0</v>
      </c>
      <c r="BL554">
        <f>BH554*BI554*BJ554</f>
        <v>0</v>
      </c>
      <c r="BM554">
        <f>(BK554-BC554)/BJ554</f>
        <v>0</v>
      </c>
      <c r="BN554">
        <f>(BA554-BG554)/BG554</f>
        <v>0</v>
      </c>
      <c r="BO554">
        <f>AZ554/(BB554+AZ554/BG554)</f>
        <v>0</v>
      </c>
      <c r="BP554" t="s">
        <v>418</v>
      </c>
      <c r="BQ554">
        <v>0</v>
      </c>
      <c r="BR554">
        <f>IF(BQ554&lt;&gt;0, BQ554, BO554)</f>
        <v>0</v>
      </c>
      <c r="BS554">
        <f>1-BR554/BG554</f>
        <v>0</v>
      </c>
      <c r="BT554">
        <f>(BG554-BF554)/(BG554-BR554)</f>
        <v>0</v>
      </c>
      <c r="BU554">
        <f>(BA554-BG554)/(BA554-BR554)</f>
        <v>0</v>
      </c>
      <c r="BV554">
        <f>(BG554-BF554)/(BG554-AZ554)</f>
        <v>0</v>
      </c>
      <c r="BW554">
        <f>(BA554-BG554)/(BA554-AZ554)</f>
        <v>0</v>
      </c>
      <c r="BX554">
        <f>(BT554*BR554/BF554)</f>
        <v>0</v>
      </c>
      <c r="BY554">
        <f>(1-BX554)</f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f>$B$11*DQ554+$C$11*DR554+$F$11*EC554*(1-EF554)</f>
        <v>0</v>
      </c>
      <c r="CS554">
        <f>CR554*CT554</f>
        <v>0</v>
      </c>
      <c r="CT554">
        <f>($B$11*$D$9+$C$11*$D$9+$F$11*((EP554+EH554)/MAX(EP554+EH554+EQ554, 0.1)*$I$9+EQ554/MAX(EP554+EH554+EQ554, 0.1)*$J$9))/($B$11+$C$11+$F$11)</f>
        <v>0</v>
      </c>
      <c r="CU554">
        <f>($B$11*$K$9+$C$11*$K$9+$F$11*((EP554+EH554)/MAX(EP554+EH554+EQ554, 0.1)*$P$9+EQ554/MAX(EP554+EH554+EQ554, 0.1)*$Q$9))/($B$11+$C$11+$F$11)</f>
        <v>0</v>
      </c>
      <c r="CV554">
        <v>6</v>
      </c>
      <c r="CW554">
        <v>0.5</v>
      </c>
      <c r="CX554" t="s">
        <v>419</v>
      </c>
      <c r="CY554">
        <v>2</v>
      </c>
      <c r="CZ554" t="b">
        <v>1</v>
      </c>
      <c r="DA554">
        <v>1659030774.81429</v>
      </c>
      <c r="DB554">
        <v>891.904607142857</v>
      </c>
      <c r="DC554">
        <v>917.036678571429</v>
      </c>
      <c r="DD554">
        <v>25.2757071428571</v>
      </c>
      <c r="DE554">
        <v>24.6813357142857</v>
      </c>
      <c r="DF554">
        <v>882.599107142857</v>
      </c>
      <c r="DG554">
        <v>24.7480142857143</v>
      </c>
      <c r="DH554">
        <v>500.053678571429</v>
      </c>
      <c r="DI554">
        <v>90.3548464285714</v>
      </c>
      <c r="DJ554">
        <v>0.0464087857142857</v>
      </c>
      <c r="DK554">
        <v>27.5412357142857</v>
      </c>
      <c r="DL554">
        <v>27.8866392857143</v>
      </c>
      <c r="DM554">
        <v>999.9</v>
      </c>
      <c r="DN554">
        <v>0</v>
      </c>
      <c r="DO554">
        <v>0</v>
      </c>
      <c r="DP554">
        <v>9991.78571428571</v>
      </c>
      <c r="DQ554">
        <v>0</v>
      </c>
      <c r="DR554">
        <v>16.8045357142857</v>
      </c>
      <c r="DS554">
        <v>-25.132075</v>
      </c>
      <c r="DT554">
        <v>915.032607142857</v>
      </c>
      <c r="DU554">
        <v>940.243107142857</v>
      </c>
      <c r="DV554">
        <v>0.594361178571429</v>
      </c>
      <c r="DW554">
        <v>917.036678571429</v>
      </c>
      <c r="DX554">
        <v>24.6813357142857</v>
      </c>
      <c r="DY554">
        <v>2.28378214285714</v>
      </c>
      <c r="DZ554">
        <v>2.23007857142857</v>
      </c>
      <c r="EA554">
        <v>19.5624571428571</v>
      </c>
      <c r="EB554">
        <v>19.1800321428571</v>
      </c>
      <c r="EC554">
        <v>1999.98571428571</v>
      </c>
      <c r="ED554">
        <v>0.979997428571429</v>
      </c>
      <c r="EE554">
        <v>0.0200028285714286</v>
      </c>
      <c r="EF554">
        <v>0</v>
      </c>
      <c r="EG554">
        <v>148.581642857143</v>
      </c>
      <c r="EH554">
        <v>5.00063</v>
      </c>
      <c r="EI554">
        <v>3092.53035714286</v>
      </c>
      <c r="EJ554">
        <v>17256.7642857143</v>
      </c>
      <c r="EK554">
        <v>38.6648571428571</v>
      </c>
      <c r="EL554">
        <v>38.7765714285714</v>
      </c>
      <c r="EM554">
        <v>38.232</v>
      </c>
      <c r="EN554">
        <v>38.125</v>
      </c>
      <c r="EO554">
        <v>39.6825714285714</v>
      </c>
      <c r="EP554">
        <v>1955.07642857143</v>
      </c>
      <c r="EQ554">
        <v>39.9078571428571</v>
      </c>
      <c r="ER554">
        <v>0</v>
      </c>
      <c r="ES554">
        <v>1659030781.3</v>
      </c>
      <c r="ET554">
        <v>0</v>
      </c>
      <c r="EU554">
        <v>148.590807692308</v>
      </c>
      <c r="EV554">
        <v>2.08454700782897</v>
      </c>
      <c r="EW554">
        <v>47.1182906113366</v>
      </c>
      <c r="EX554">
        <v>3092.56269230769</v>
      </c>
      <c r="EY554">
        <v>15</v>
      </c>
      <c r="EZ554">
        <v>0</v>
      </c>
      <c r="FA554" t="s">
        <v>420</v>
      </c>
      <c r="FB554">
        <v>1657551626.5</v>
      </c>
      <c r="FC554">
        <v>1657551629</v>
      </c>
      <c r="FD554">
        <v>0</v>
      </c>
      <c r="FE554">
        <v>0.403</v>
      </c>
      <c r="FF554">
        <v>0.009</v>
      </c>
      <c r="FG554">
        <v>9.41</v>
      </c>
      <c r="FH554">
        <v>0.087</v>
      </c>
      <c r="FI554">
        <v>417</v>
      </c>
      <c r="FJ554">
        <v>17</v>
      </c>
      <c r="FK554">
        <v>1.61</v>
      </c>
      <c r="FL554">
        <v>0.59</v>
      </c>
      <c r="FM554">
        <v>-25.1328475</v>
      </c>
      <c r="FN554">
        <v>0.057812757973787</v>
      </c>
      <c r="FO554">
        <v>0.700551308608977</v>
      </c>
      <c r="FP554">
        <v>1</v>
      </c>
      <c r="FQ554">
        <v>148.488294117647</v>
      </c>
      <c r="FR554">
        <v>2.38499617902161</v>
      </c>
      <c r="FS554">
        <v>0.301869715704502</v>
      </c>
      <c r="FT554">
        <v>0</v>
      </c>
      <c r="FU554">
        <v>0.5944748</v>
      </c>
      <c r="FV554">
        <v>-0.0143464615384635</v>
      </c>
      <c r="FW554">
        <v>0.00439684660410163</v>
      </c>
      <c r="FX554">
        <v>1</v>
      </c>
      <c r="FY554">
        <v>2</v>
      </c>
      <c r="FZ554">
        <v>3</v>
      </c>
      <c r="GA554" t="s">
        <v>474</v>
      </c>
      <c r="GB554">
        <v>2.97237</v>
      </c>
      <c r="GC554">
        <v>2.70018</v>
      </c>
      <c r="GD554">
        <v>0.157183</v>
      </c>
      <c r="GE554">
        <v>0.160948</v>
      </c>
      <c r="GF554">
        <v>0.106717</v>
      </c>
      <c r="GG554">
        <v>0.106141</v>
      </c>
      <c r="GH554">
        <v>32802.4</v>
      </c>
      <c r="GI554">
        <v>35703.1</v>
      </c>
      <c r="GJ554">
        <v>35269.6</v>
      </c>
      <c r="GK554">
        <v>38590.7</v>
      </c>
      <c r="GL554">
        <v>44671.1</v>
      </c>
      <c r="GM554">
        <v>49821.3</v>
      </c>
      <c r="GN554">
        <v>55136.6</v>
      </c>
      <c r="GO554">
        <v>61899.6</v>
      </c>
      <c r="GP554">
        <v>1.9806</v>
      </c>
      <c r="GQ554">
        <v>1.857</v>
      </c>
      <c r="GR554">
        <v>0.122935</v>
      </c>
      <c r="GS554">
        <v>0</v>
      </c>
      <c r="GT554">
        <v>25.9013</v>
      </c>
      <c r="GU554">
        <v>999.9</v>
      </c>
      <c r="GV554">
        <v>58.705</v>
      </c>
      <c r="GW554">
        <v>29.195</v>
      </c>
      <c r="GX554">
        <v>26.4257</v>
      </c>
      <c r="GY554">
        <v>56.6655</v>
      </c>
      <c r="GZ554">
        <v>42.8686</v>
      </c>
      <c r="HA554">
        <v>1</v>
      </c>
      <c r="HB554">
        <v>-0.0209756</v>
      </c>
      <c r="HC554">
        <v>0.278649</v>
      </c>
      <c r="HD554">
        <v>20.114</v>
      </c>
      <c r="HE554">
        <v>5.19812</v>
      </c>
      <c r="HF554">
        <v>12.004</v>
      </c>
      <c r="HG554">
        <v>4.976</v>
      </c>
      <c r="HH554">
        <v>3.2936</v>
      </c>
      <c r="HI554">
        <v>9999</v>
      </c>
      <c r="HJ554">
        <v>9999</v>
      </c>
      <c r="HK554">
        <v>9999</v>
      </c>
      <c r="HL554">
        <v>629.6</v>
      </c>
      <c r="HM554">
        <v>1.86319</v>
      </c>
      <c r="HN554">
        <v>1.86801</v>
      </c>
      <c r="HO554">
        <v>1.86783</v>
      </c>
      <c r="HP554">
        <v>1.86893</v>
      </c>
      <c r="HQ554">
        <v>1.86981</v>
      </c>
      <c r="HR554">
        <v>1.86584</v>
      </c>
      <c r="HS554">
        <v>1.86691</v>
      </c>
      <c r="HT554">
        <v>1.86829</v>
      </c>
      <c r="HU554">
        <v>5</v>
      </c>
      <c r="HV554">
        <v>0</v>
      </c>
      <c r="HW554">
        <v>0</v>
      </c>
      <c r="HX554">
        <v>0</v>
      </c>
      <c r="HY554" t="s">
        <v>422</v>
      </c>
      <c r="HZ554" t="s">
        <v>423</v>
      </c>
      <c r="IA554" t="s">
        <v>424</v>
      </c>
      <c r="IB554" t="s">
        <v>424</v>
      </c>
      <c r="IC554" t="s">
        <v>424</v>
      </c>
      <c r="ID554" t="s">
        <v>424</v>
      </c>
      <c r="IE554">
        <v>0</v>
      </c>
      <c r="IF554">
        <v>100</v>
      </c>
      <c r="IG554">
        <v>100</v>
      </c>
      <c r="IH554">
        <v>9.452</v>
      </c>
      <c r="II554">
        <v>0.5269</v>
      </c>
      <c r="IJ554">
        <v>4.02706509432224</v>
      </c>
      <c r="IK554">
        <v>0.00601174518973114</v>
      </c>
      <c r="IL554">
        <v>2.77886958061485e-07</v>
      </c>
      <c r="IM554">
        <v>-3.54636231360687e-10</v>
      </c>
      <c r="IN554">
        <v>-0.0404303883988718</v>
      </c>
      <c r="IO554">
        <v>-0.0177815531441476</v>
      </c>
      <c r="IP554">
        <v>0.00205572605671414</v>
      </c>
      <c r="IQ554">
        <v>-1.65519735432211e-05</v>
      </c>
      <c r="IR554">
        <v>-4</v>
      </c>
      <c r="IS554">
        <v>1848</v>
      </c>
      <c r="IT554">
        <v>1</v>
      </c>
      <c r="IU554">
        <v>25</v>
      </c>
      <c r="IV554">
        <v>24652.6</v>
      </c>
      <c r="IW554">
        <v>24652.6</v>
      </c>
      <c r="IX554">
        <v>1.99585</v>
      </c>
      <c r="IY554">
        <v>2.60864</v>
      </c>
      <c r="IZ554">
        <v>1.54785</v>
      </c>
      <c r="JA554">
        <v>2.30591</v>
      </c>
      <c r="JB554">
        <v>1.34644</v>
      </c>
      <c r="JC554">
        <v>2.36572</v>
      </c>
      <c r="JD554">
        <v>33.6479</v>
      </c>
      <c r="JE554">
        <v>24.2188</v>
      </c>
      <c r="JF554">
        <v>18</v>
      </c>
      <c r="JG554">
        <v>499.444</v>
      </c>
      <c r="JH554">
        <v>418.704</v>
      </c>
      <c r="JI554">
        <v>25</v>
      </c>
      <c r="JJ554">
        <v>26.9156</v>
      </c>
      <c r="JK554">
        <v>30.0002</v>
      </c>
      <c r="JL554">
        <v>26.8485</v>
      </c>
      <c r="JM554">
        <v>26.7901</v>
      </c>
      <c r="JN554">
        <v>39.9903</v>
      </c>
      <c r="JO554">
        <v>14.6555</v>
      </c>
      <c r="JP554">
        <v>100</v>
      </c>
      <c r="JQ554">
        <v>25</v>
      </c>
      <c r="JR554">
        <v>958.354</v>
      </c>
      <c r="JS554">
        <v>24.6204</v>
      </c>
      <c r="JT554">
        <v>102.277</v>
      </c>
      <c r="JU554">
        <v>103.032</v>
      </c>
    </row>
    <row r="555" spans="1:281">
      <c r="A555">
        <v>539</v>
      </c>
      <c r="B555">
        <v>1659030787.6</v>
      </c>
      <c r="C555">
        <v>7104.5</v>
      </c>
      <c r="D555" t="s">
        <v>1507</v>
      </c>
      <c r="E555" t="s">
        <v>1508</v>
      </c>
      <c r="F555">
        <v>5</v>
      </c>
      <c r="G555" t="s">
        <v>1394</v>
      </c>
      <c r="H555" t="s">
        <v>417</v>
      </c>
      <c r="I555">
        <v>1659030780.1</v>
      </c>
      <c r="J555">
        <f>(K555)/1000</f>
        <v>0</v>
      </c>
      <c r="K555">
        <f>IF(CZ555, AN555, AH555)</f>
        <v>0</v>
      </c>
      <c r="L555">
        <f>IF(CZ555, AI555, AG555)</f>
        <v>0</v>
      </c>
      <c r="M555">
        <f>DB555 - IF(AU555&gt;1, L555*CV555*100.0/(AW555*DP555), 0)</f>
        <v>0</v>
      </c>
      <c r="N555">
        <f>((T555-J555/2)*M555-L555)/(T555+J555/2)</f>
        <v>0</v>
      </c>
      <c r="O555">
        <f>N555*(DI555+DJ555)/1000.0</f>
        <v>0</v>
      </c>
      <c r="P555">
        <f>(DB555 - IF(AU555&gt;1, L555*CV555*100.0/(AW555*DP555), 0))*(DI555+DJ555)/1000.0</f>
        <v>0</v>
      </c>
      <c r="Q555">
        <f>2.0/((1/S555-1/R555)+SIGN(S555)*SQRT((1/S555-1/R555)*(1/S555-1/R555) + 4*CW555/((CW555+1)*(CW555+1))*(2*1/S555*1/R555-1/R555*1/R555)))</f>
        <v>0</v>
      </c>
      <c r="R555">
        <f>IF(LEFT(CX555,1)&lt;&gt;"0",IF(LEFT(CX555,1)="1",3.0,CY555),$D$5+$E$5*(DP555*DI555/($K$5*1000))+$F$5*(DP555*DI555/($K$5*1000))*MAX(MIN(CV555,$J$5),$I$5)*MAX(MIN(CV555,$J$5),$I$5)+$G$5*MAX(MIN(CV555,$J$5),$I$5)*(DP555*DI555/($K$5*1000))+$H$5*(DP555*DI555/($K$5*1000))*(DP555*DI555/($K$5*1000)))</f>
        <v>0</v>
      </c>
      <c r="S555">
        <f>J555*(1000-(1000*0.61365*exp(17.502*W555/(240.97+W555))/(DI555+DJ555)+DD555)/2)/(1000*0.61365*exp(17.502*W555/(240.97+W555))/(DI555+DJ555)-DD555)</f>
        <v>0</v>
      </c>
      <c r="T555">
        <f>1/((CW555+1)/(Q555/1.6)+1/(R555/1.37)) + CW555/((CW555+1)/(Q555/1.6) + CW555/(R555/1.37))</f>
        <v>0</v>
      </c>
      <c r="U555">
        <f>(CR555*CU555)</f>
        <v>0</v>
      </c>
      <c r="V555">
        <f>(DK555+(U555+2*0.95*5.67E-8*(((DK555+$B$7)+273)^4-(DK555+273)^4)-44100*J555)/(1.84*29.3*R555+8*0.95*5.67E-8*(DK555+273)^3))</f>
        <v>0</v>
      </c>
      <c r="W555">
        <f>($C$7*DL555+$D$7*DM555+$E$7*V555)</f>
        <v>0</v>
      </c>
      <c r="X555">
        <f>0.61365*exp(17.502*W555/(240.97+W555))</f>
        <v>0</v>
      </c>
      <c r="Y555">
        <f>(Z555/AA555*100)</f>
        <v>0</v>
      </c>
      <c r="Z555">
        <f>DD555*(DI555+DJ555)/1000</f>
        <v>0</v>
      </c>
      <c r="AA555">
        <f>0.61365*exp(17.502*DK555/(240.97+DK555))</f>
        <v>0</v>
      </c>
      <c r="AB555">
        <f>(X555-DD555*(DI555+DJ555)/1000)</f>
        <v>0</v>
      </c>
      <c r="AC555">
        <f>(-J555*44100)</f>
        <v>0</v>
      </c>
      <c r="AD555">
        <f>2*29.3*R555*0.92*(DK555-W555)</f>
        <v>0</v>
      </c>
      <c r="AE555">
        <f>2*0.95*5.67E-8*(((DK555+$B$7)+273)^4-(W555+273)^4)</f>
        <v>0</v>
      </c>
      <c r="AF555">
        <f>U555+AE555+AC555+AD555</f>
        <v>0</v>
      </c>
      <c r="AG555">
        <f>DH555*AU555*(DC555-DB555*(1000-AU555*DE555)/(1000-AU555*DD555))/(100*CV555)</f>
        <v>0</v>
      </c>
      <c r="AH555">
        <f>1000*DH555*AU555*(DD555-DE555)/(100*CV555*(1000-AU555*DD555))</f>
        <v>0</v>
      </c>
      <c r="AI555">
        <f>(AJ555 - AK555 - DI555*1E3/(8.314*(DK555+273.15)) * AM555/DH555 * AL555) * DH555/(100*CV555) * (1000 - DE555)/1000</f>
        <v>0</v>
      </c>
      <c r="AJ555">
        <v>975.071154494591</v>
      </c>
      <c r="AK555">
        <v>957.29426060606</v>
      </c>
      <c r="AL555">
        <v>3.51114358565185</v>
      </c>
      <c r="AM555">
        <v>66.0504921813524</v>
      </c>
      <c r="AN555">
        <f>(AP555 - AO555 + DI555*1E3/(8.314*(DK555+273.15)) * AR555/DH555 * AQ555) * DH555/(100*CV555) * 1000/(1000 - AP555)</f>
        <v>0</v>
      </c>
      <c r="AO555">
        <v>24.6709009169697</v>
      </c>
      <c r="AP555">
        <v>25.2582342657343</v>
      </c>
      <c r="AQ555">
        <v>-3.88945691626457e-06</v>
      </c>
      <c r="AR555">
        <v>92.47</v>
      </c>
      <c r="AS555">
        <v>0</v>
      </c>
      <c r="AT555">
        <v>0</v>
      </c>
      <c r="AU555">
        <f>IF(AS555*$H$13&gt;=AW555,1.0,(AW555/(AW555-AS555*$H$13)))</f>
        <v>0</v>
      </c>
      <c r="AV555">
        <f>(AU555-1)*100</f>
        <v>0</v>
      </c>
      <c r="AW555">
        <f>MAX(0,($B$13+$C$13*DP555)/(1+$D$13*DP555)*DI555/(DK555+273)*$E$13)</f>
        <v>0</v>
      </c>
      <c r="AX555" t="s">
        <v>418</v>
      </c>
      <c r="AY555" t="s">
        <v>418</v>
      </c>
      <c r="AZ555">
        <v>0</v>
      </c>
      <c r="BA555">
        <v>0</v>
      </c>
      <c r="BB555">
        <f>1-AZ555/BA555</f>
        <v>0</v>
      </c>
      <c r="BC555">
        <v>0</v>
      </c>
      <c r="BD555" t="s">
        <v>418</v>
      </c>
      <c r="BE555" t="s">
        <v>418</v>
      </c>
      <c r="BF555">
        <v>0</v>
      </c>
      <c r="BG555">
        <v>0</v>
      </c>
      <c r="BH555">
        <f>1-BF555/BG555</f>
        <v>0</v>
      </c>
      <c r="BI555">
        <v>0.5</v>
      </c>
      <c r="BJ555">
        <f>CS555</f>
        <v>0</v>
      </c>
      <c r="BK555">
        <f>L555</f>
        <v>0</v>
      </c>
      <c r="BL555">
        <f>BH555*BI555*BJ555</f>
        <v>0</v>
      </c>
      <c r="BM555">
        <f>(BK555-BC555)/BJ555</f>
        <v>0</v>
      </c>
      <c r="BN555">
        <f>(BA555-BG555)/BG555</f>
        <v>0</v>
      </c>
      <c r="BO555">
        <f>AZ555/(BB555+AZ555/BG555)</f>
        <v>0</v>
      </c>
      <c r="BP555" t="s">
        <v>418</v>
      </c>
      <c r="BQ555">
        <v>0</v>
      </c>
      <c r="BR555">
        <f>IF(BQ555&lt;&gt;0, BQ555, BO555)</f>
        <v>0</v>
      </c>
      <c r="BS555">
        <f>1-BR555/BG555</f>
        <v>0</v>
      </c>
      <c r="BT555">
        <f>(BG555-BF555)/(BG555-BR555)</f>
        <v>0</v>
      </c>
      <c r="BU555">
        <f>(BA555-BG555)/(BA555-BR555)</f>
        <v>0</v>
      </c>
      <c r="BV555">
        <f>(BG555-BF555)/(BG555-AZ555)</f>
        <v>0</v>
      </c>
      <c r="BW555">
        <f>(BA555-BG555)/(BA555-AZ555)</f>
        <v>0</v>
      </c>
      <c r="BX555">
        <f>(BT555*BR555/BF555)</f>
        <v>0</v>
      </c>
      <c r="BY555">
        <f>(1-BX555)</f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f>$B$11*DQ555+$C$11*DR555+$F$11*EC555*(1-EF555)</f>
        <v>0</v>
      </c>
      <c r="CS555">
        <f>CR555*CT555</f>
        <v>0</v>
      </c>
      <c r="CT555">
        <f>($B$11*$D$9+$C$11*$D$9+$F$11*((EP555+EH555)/MAX(EP555+EH555+EQ555, 0.1)*$I$9+EQ555/MAX(EP555+EH555+EQ555, 0.1)*$J$9))/($B$11+$C$11+$F$11)</f>
        <v>0</v>
      </c>
      <c r="CU555">
        <f>($B$11*$K$9+$C$11*$K$9+$F$11*((EP555+EH555)/MAX(EP555+EH555+EQ555, 0.1)*$P$9+EQ555/MAX(EP555+EH555+EQ555, 0.1)*$Q$9))/($B$11+$C$11+$F$11)</f>
        <v>0</v>
      </c>
      <c r="CV555">
        <v>6</v>
      </c>
      <c r="CW555">
        <v>0.5</v>
      </c>
      <c r="CX555" t="s">
        <v>419</v>
      </c>
      <c r="CY555">
        <v>2</v>
      </c>
      <c r="CZ555" t="b">
        <v>1</v>
      </c>
      <c r="DA555">
        <v>1659030780.1</v>
      </c>
      <c r="DB555">
        <v>909.505814814815</v>
      </c>
      <c r="DC555">
        <v>934.918518518519</v>
      </c>
      <c r="DD555">
        <v>25.2692185185185</v>
      </c>
      <c r="DE555">
        <v>24.6733444444444</v>
      </c>
      <c r="DF555">
        <v>900.101185185185</v>
      </c>
      <c r="DG555">
        <v>24.7418555555556</v>
      </c>
      <c r="DH555">
        <v>500.059703703704</v>
      </c>
      <c r="DI555">
        <v>90.3537259259259</v>
      </c>
      <c r="DJ555">
        <v>0.0464685</v>
      </c>
      <c r="DK555">
        <v>27.5374</v>
      </c>
      <c r="DL555">
        <v>27.8919148148148</v>
      </c>
      <c r="DM555">
        <v>999.9</v>
      </c>
      <c r="DN555">
        <v>0</v>
      </c>
      <c r="DO555">
        <v>0</v>
      </c>
      <c r="DP555">
        <v>9995</v>
      </c>
      <c r="DQ555">
        <v>0</v>
      </c>
      <c r="DR555">
        <v>16.798062962963</v>
      </c>
      <c r="DS555">
        <v>-25.4127333333333</v>
      </c>
      <c r="DT555">
        <v>933.084</v>
      </c>
      <c r="DU555">
        <v>958.569555555555</v>
      </c>
      <c r="DV555">
        <v>0.595865111111111</v>
      </c>
      <c r="DW555">
        <v>934.918518518519</v>
      </c>
      <c r="DX555">
        <v>24.6733444444444</v>
      </c>
      <c r="DY555">
        <v>2.28316777777778</v>
      </c>
      <c r="DZ555">
        <v>2.22932851851852</v>
      </c>
      <c r="EA555">
        <v>19.5581296296296</v>
      </c>
      <c r="EB555">
        <v>19.1746333333333</v>
      </c>
      <c r="EC555">
        <v>2000.0037037037</v>
      </c>
      <c r="ED555">
        <v>0.979997333333333</v>
      </c>
      <c r="EE555">
        <v>0.0200029333333333</v>
      </c>
      <c r="EF555">
        <v>0</v>
      </c>
      <c r="EG555">
        <v>148.786703703704</v>
      </c>
      <c r="EH555">
        <v>5.00063</v>
      </c>
      <c r="EI555">
        <v>3096.54703703704</v>
      </c>
      <c r="EJ555">
        <v>17256.9148148148</v>
      </c>
      <c r="EK555">
        <v>38.6709259259259</v>
      </c>
      <c r="EL555">
        <v>38.7913333333333</v>
      </c>
      <c r="EM555">
        <v>38.2406666666667</v>
      </c>
      <c r="EN555">
        <v>38.125</v>
      </c>
      <c r="EO555">
        <v>39.6847037037037</v>
      </c>
      <c r="EP555">
        <v>1955.09444444444</v>
      </c>
      <c r="EQ555">
        <v>39.9081481481482</v>
      </c>
      <c r="ER555">
        <v>0</v>
      </c>
      <c r="ES555">
        <v>1659030786.7</v>
      </c>
      <c r="ET555">
        <v>0</v>
      </c>
      <c r="EU555">
        <v>148.80084</v>
      </c>
      <c r="EV555">
        <v>1.80153846685725</v>
      </c>
      <c r="EW555">
        <v>44.4469230596926</v>
      </c>
      <c r="EX555">
        <v>3096.8832</v>
      </c>
      <c r="EY555">
        <v>15</v>
      </c>
      <c r="EZ555">
        <v>0</v>
      </c>
      <c r="FA555" t="s">
        <v>420</v>
      </c>
      <c r="FB555">
        <v>1657551626.5</v>
      </c>
      <c r="FC555">
        <v>1657551629</v>
      </c>
      <c r="FD555">
        <v>0</v>
      </c>
      <c r="FE555">
        <v>0.403</v>
      </c>
      <c r="FF555">
        <v>0.009</v>
      </c>
      <c r="FG555">
        <v>9.41</v>
      </c>
      <c r="FH555">
        <v>0.087</v>
      </c>
      <c r="FI555">
        <v>417</v>
      </c>
      <c r="FJ555">
        <v>17</v>
      </c>
      <c r="FK555">
        <v>1.61</v>
      </c>
      <c r="FL555">
        <v>0.59</v>
      </c>
      <c r="FM555">
        <v>-25.2182075</v>
      </c>
      <c r="FN555">
        <v>-0.662299812382713</v>
      </c>
      <c r="FO555">
        <v>0.732681189668296</v>
      </c>
      <c r="FP555">
        <v>0</v>
      </c>
      <c r="FQ555">
        <v>148.637117647059</v>
      </c>
      <c r="FR555">
        <v>2.19679144220462</v>
      </c>
      <c r="FS555">
        <v>0.278383227679557</v>
      </c>
      <c r="FT555">
        <v>0</v>
      </c>
      <c r="FU555">
        <v>0.594934</v>
      </c>
      <c r="FV555">
        <v>-0.00668620637898796</v>
      </c>
      <c r="FW555">
        <v>0.00499353728332932</v>
      </c>
      <c r="FX555">
        <v>1</v>
      </c>
      <c r="FY555">
        <v>1</v>
      </c>
      <c r="FZ555">
        <v>3</v>
      </c>
      <c r="GA555" t="s">
        <v>421</v>
      </c>
      <c r="GB555">
        <v>2.97247</v>
      </c>
      <c r="GC555">
        <v>2.70008</v>
      </c>
      <c r="GD555">
        <v>0.15905</v>
      </c>
      <c r="GE555">
        <v>0.162872</v>
      </c>
      <c r="GF555">
        <v>0.10671</v>
      </c>
      <c r="GG555">
        <v>0.10604</v>
      </c>
      <c r="GH555">
        <v>32729.3</v>
      </c>
      <c r="GI555">
        <v>35621</v>
      </c>
      <c r="GJ555">
        <v>35269.1</v>
      </c>
      <c r="GK555">
        <v>38590.3</v>
      </c>
      <c r="GL555">
        <v>44672</v>
      </c>
      <c r="GM555">
        <v>49826.7</v>
      </c>
      <c r="GN555">
        <v>55137</v>
      </c>
      <c r="GO555">
        <v>61899.3</v>
      </c>
      <c r="GP555">
        <v>1.9806</v>
      </c>
      <c r="GQ555">
        <v>1.8564</v>
      </c>
      <c r="GR555">
        <v>0.11906</v>
      </c>
      <c r="GS555">
        <v>0</v>
      </c>
      <c r="GT555">
        <v>25.9035</v>
      </c>
      <c r="GU555">
        <v>999.9</v>
      </c>
      <c r="GV555">
        <v>58.705</v>
      </c>
      <c r="GW555">
        <v>29.195</v>
      </c>
      <c r="GX555">
        <v>26.4271</v>
      </c>
      <c r="GY555">
        <v>56.5855</v>
      </c>
      <c r="GZ555">
        <v>42.4199</v>
      </c>
      <c r="HA555">
        <v>1</v>
      </c>
      <c r="HB555">
        <v>-0.0204472</v>
      </c>
      <c r="HC555">
        <v>0.276471</v>
      </c>
      <c r="HD555">
        <v>20.1138</v>
      </c>
      <c r="HE555">
        <v>5.20052</v>
      </c>
      <c r="HF555">
        <v>12.004</v>
      </c>
      <c r="HG555">
        <v>4.976</v>
      </c>
      <c r="HH555">
        <v>3.294</v>
      </c>
      <c r="HI555">
        <v>9999</v>
      </c>
      <c r="HJ555">
        <v>9999</v>
      </c>
      <c r="HK555">
        <v>9999</v>
      </c>
      <c r="HL555">
        <v>629.6</v>
      </c>
      <c r="HM555">
        <v>1.86316</v>
      </c>
      <c r="HN555">
        <v>1.86804</v>
      </c>
      <c r="HO555">
        <v>1.86777</v>
      </c>
      <c r="HP555">
        <v>1.86902</v>
      </c>
      <c r="HQ555">
        <v>1.86981</v>
      </c>
      <c r="HR555">
        <v>1.86584</v>
      </c>
      <c r="HS555">
        <v>1.86691</v>
      </c>
      <c r="HT555">
        <v>1.86829</v>
      </c>
      <c r="HU555">
        <v>5</v>
      </c>
      <c r="HV555">
        <v>0</v>
      </c>
      <c r="HW555">
        <v>0</v>
      </c>
      <c r="HX555">
        <v>0</v>
      </c>
      <c r="HY555" t="s">
        <v>422</v>
      </c>
      <c r="HZ555" t="s">
        <v>423</v>
      </c>
      <c r="IA555" t="s">
        <v>424</v>
      </c>
      <c r="IB555" t="s">
        <v>424</v>
      </c>
      <c r="IC555" t="s">
        <v>424</v>
      </c>
      <c r="ID555" t="s">
        <v>424</v>
      </c>
      <c r="IE555">
        <v>0</v>
      </c>
      <c r="IF555">
        <v>100</v>
      </c>
      <c r="IG555">
        <v>100</v>
      </c>
      <c r="IH555">
        <v>9.546</v>
      </c>
      <c r="II555">
        <v>0.5269</v>
      </c>
      <c r="IJ555">
        <v>4.02706509432224</v>
      </c>
      <c r="IK555">
        <v>0.00601174518973114</v>
      </c>
      <c r="IL555">
        <v>2.77886958061485e-07</v>
      </c>
      <c r="IM555">
        <v>-3.54636231360687e-10</v>
      </c>
      <c r="IN555">
        <v>-0.0404303883988718</v>
      </c>
      <c r="IO555">
        <v>-0.0177815531441476</v>
      </c>
      <c r="IP555">
        <v>0.00205572605671414</v>
      </c>
      <c r="IQ555">
        <v>-1.65519735432211e-05</v>
      </c>
      <c r="IR555">
        <v>-4</v>
      </c>
      <c r="IS555">
        <v>1848</v>
      </c>
      <c r="IT555">
        <v>1</v>
      </c>
      <c r="IU555">
        <v>25</v>
      </c>
      <c r="IV555">
        <v>24652.7</v>
      </c>
      <c r="IW555">
        <v>24652.6</v>
      </c>
      <c r="IX555">
        <v>2.02026</v>
      </c>
      <c r="IY555">
        <v>2.59521</v>
      </c>
      <c r="IZ555">
        <v>1.54785</v>
      </c>
      <c r="JA555">
        <v>2.30591</v>
      </c>
      <c r="JB555">
        <v>1.34644</v>
      </c>
      <c r="JC555">
        <v>2.44873</v>
      </c>
      <c r="JD555">
        <v>33.6254</v>
      </c>
      <c r="JE555">
        <v>24.2188</v>
      </c>
      <c r="JF555">
        <v>18</v>
      </c>
      <c r="JG555">
        <v>499.465</v>
      </c>
      <c r="JH555">
        <v>418.361</v>
      </c>
      <c r="JI555">
        <v>24.9997</v>
      </c>
      <c r="JJ555">
        <v>26.9179</v>
      </c>
      <c r="JK555">
        <v>30.0002</v>
      </c>
      <c r="JL555">
        <v>26.8508</v>
      </c>
      <c r="JM555">
        <v>26.7901</v>
      </c>
      <c r="JN555">
        <v>40.4792</v>
      </c>
      <c r="JO555">
        <v>14.6555</v>
      </c>
      <c r="JP555">
        <v>100</v>
      </c>
      <c r="JQ555">
        <v>25</v>
      </c>
      <c r="JR555">
        <v>971.834</v>
      </c>
      <c r="JS555">
        <v>24.6209</v>
      </c>
      <c r="JT555">
        <v>102.277</v>
      </c>
      <c r="JU555">
        <v>103.031</v>
      </c>
    </row>
    <row r="556" spans="1:281">
      <c r="A556">
        <v>540</v>
      </c>
      <c r="B556">
        <v>1659030792.6</v>
      </c>
      <c r="C556">
        <v>7109.5</v>
      </c>
      <c r="D556" t="s">
        <v>1509</v>
      </c>
      <c r="E556" t="s">
        <v>1510</v>
      </c>
      <c r="F556">
        <v>5</v>
      </c>
      <c r="G556" t="s">
        <v>1394</v>
      </c>
      <c r="H556" t="s">
        <v>417</v>
      </c>
      <c r="I556">
        <v>1659030784.81429</v>
      </c>
      <c r="J556">
        <f>(K556)/1000</f>
        <v>0</v>
      </c>
      <c r="K556">
        <f>IF(CZ556, AN556, AH556)</f>
        <v>0</v>
      </c>
      <c r="L556">
        <f>IF(CZ556, AI556, AG556)</f>
        <v>0</v>
      </c>
      <c r="M556">
        <f>DB556 - IF(AU556&gt;1, L556*CV556*100.0/(AW556*DP556), 0)</f>
        <v>0</v>
      </c>
      <c r="N556">
        <f>((T556-J556/2)*M556-L556)/(T556+J556/2)</f>
        <v>0</v>
      </c>
      <c r="O556">
        <f>N556*(DI556+DJ556)/1000.0</f>
        <v>0</v>
      </c>
      <c r="P556">
        <f>(DB556 - IF(AU556&gt;1, L556*CV556*100.0/(AW556*DP556), 0))*(DI556+DJ556)/1000.0</f>
        <v>0</v>
      </c>
      <c r="Q556">
        <f>2.0/((1/S556-1/R556)+SIGN(S556)*SQRT((1/S556-1/R556)*(1/S556-1/R556) + 4*CW556/((CW556+1)*(CW556+1))*(2*1/S556*1/R556-1/R556*1/R556)))</f>
        <v>0</v>
      </c>
      <c r="R556">
        <f>IF(LEFT(CX556,1)&lt;&gt;"0",IF(LEFT(CX556,1)="1",3.0,CY556),$D$5+$E$5*(DP556*DI556/($K$5*1000))+$F$5*(DP556*DI556/($K$5*1000))*MAX(MIN(CV556,$J$5),$I$5)*MAX(MIN(CV556,$J$5),$I$5)+$G$5*MAX(MIN(CV556,$J$5),$I$5)*(DP556*DI556/($K$5*1000))+$H$5*(DP556*DI556/($K$5*1000))*(DP556*DI556/($K$5*1000)))</f>
        <v>0</v>
      </c>
      <c r="S556">
        <f>J556*(1000-(1000*0.61365*exp(17.502*W556/(240.97+W556))/(DI556+DJ556)+DD556)/2)/(1000*0.61365*exp(17.502*W556/(240.97+W556))/(DI556+DJ556)-DD556)</f>
        <v>0</v>
      </c>
      <c r="T556">
        <f>1/((CW556+1)/(Q556/1.6)+1/(R556/1.37)) + CW556/((CW556+1)/(Q556/1.6) + CW556/(R556/1.37))</f>
        <v>0</v>
      </c>
      <c r="U556">
        <f>(CR556*CU556)</f>
        <v>0</v>
      </c>
      <c r="V556">
        <f>(DK556+(U556+2*0.95*5.67E-8*(((DK556+$B$7)+273)^4-(DK556+273)^4)-44100*J556)/(1.84*29.3*R556+8*0.95*5.67E-8*(DK556+273)^3))</f>
        <v>0</v>
      </c>
      <c r="W556">
        <f>($C$7*DL556+$D$7*DM556+$E$7*V556)</f>
        <v>0</v>
      </c>
      <c r="X556">
        <f>0.61365*exp(17.502*W556/(240.97+W556))</f>
        <v>0</v>
      </c>
      <c r="Y556">
        <f>(Z556/AA556*100)</f>
        <v>0</v>
      </c>
      <c r="Z556">
        <f>DD556*(DI556+DJ556)/1000</f>
        <v>0</v>
      </c>
      <c r="AA556">
        <f>0.61365*exp(17.502*DK556/(240.97+DK556))</f>
        <v>0</v>
      </c>
      <c r="AB556">
        <f>(X556-DD556*(DI556+DJ556)/1000)</f>
        <v>0</v>
      </c>
      <c r="AC556">
        <f>(-J556*44100)</f>
        <v>0</v>
      </c>
      <c r="AD556">
        <f>2*29.3*R556*0.92*(DK556-W556)</f>
        <v>0</v>
      </c>
      <c r="AE556">
        <f>2*0.95*5.67E-8*(((DK556+$B$7)+273)^4-(W556+273)^4)</f>
        <v>0</v>
      </c>
      <c r="AF556">
        <f>U556+AE556+AC556+AD556</f>
        <v>0</v>
      </c>
      <c r="AG556">
        <f>DH556*AU556*(DC556-DB556*(1000-AU556*DE556)/(1000-AU556*DD556))/(100*CV556)</f>
        <v>0</v>
      </c>
      <c r="AH556">
        <f>1000*DH556*AU556*(DD556-DE556)/(100*CV556*(1000-AU556*DD556))</f>
        <v>0</v>
      </c>
      <c r="AI556">
        <f>(AJ556 - AK556 - DI556*1E3/(8.314*(DK556+273.15)) * AM556/DH556 * AL556) * DH556/(100*CV556) * (1000 - DE556)/1000</f>
        <v>0</v>
      </c>
      <c r="AJ556">
        <v>991.313336094998</v>
      </c>
      <c r="AK556">
        <v>974.250890909091</v>
      </c>
      <c r="AL556">
        <v>3.36953956840649</v>
      </c>
      <c r="AM556">
        <v>66.0504921813524</v>
      </c>
      <c r="AN556">
        <f>(AP556 - AO556 + DI556*1E3/(8.314*(DK556+273.15)) * AR556/DH556 * AQ556) * DH556/(100*CV556) * 1000/(1000 - AP556)</f>
        <v>0</v>
      </c>
      <c r="AO556">
        <v>24.6427648429437</v>
      </c>
      <c r="AP556">
        <v>25.2447223776224</v>
      </c>
      <c r="AQ556">
        <v>-0.00347364848484798</v>
      </c>
      <c r="AR556">
        <v>92.47</v>
      </c>
      <c r="AS556">
        <v>0</v>
      </c>
      <c r="AT556">
        <v>0</v>
      </c>
      <c r="AU556">
        <f>IF(AS556*$H$13&gt;=AW556,1.0,(AW556/(AW556-AS556*$H$13)))</f>
        <v>0</v>
      </c>
      <c r="AV556">
        <f>(AU556-1)*100</f>
        <v>0</v>
      </c>
      <c r="AW556">
        <f>MAX(0,($B$13+$C$13*DP556)/(1+$D$13*DP556)*DI556/(DK556+273)*$E$13)</f>
        <v>0</v>
      </c>
      <c r="AX556" t="s">
        <v>418</v>
      </c>
      <c r="AY556" t="s">
        <v>418</v>
      </c>
      <c r="AZ556">
        <v>0</v>
      </c>
      <c r="BA556">
        <v>0</v>
      </c>
      <c r="BB556">
        <f>1-AZ556/BA556</f>
        <v>0</v>
      </c>
      <c r="BC556">
        <v>0</v>
      </c>
      <c r="BD556" t="s">
        <v>418</v>
      </c>
      <c r="BE556" t="s">
        <v>418</v>
      </c>
      <c r="BF556">
        <v>0</v>
      </c>
      <c r="BG556">
        <v>0</v>
      </c>
      <c r="BH556">
        <f>1-BF556/BG556</f>
        <v>0</v>
      </c>
      <c r="BI556">
        <v>0.5</v>
      </c>
      <c r="BJ556">
        <f>CS556</f>
        <v>0</v>
      </c>
      <c r="BK556">
        <f>L556</f>
        <v>0</v>
      </c>
      <c r="BL556">
        <f>BH556*BI556*BJ556</f>
        <v>0</v>
      </c>
      <c r="BM556">
        <f>(BK556-BC556)/BJ556</f>
        <v>0</v>
      </c>
      <c r="BN556">
        <f>(BA556-BG556)/BG556</f>
        <v>0</v>
      </c>
      <c r="BO556">
        <f>AZ556/(BB556+AZ556/BG556)</f>
        <v>0</v>
      </c>
      <c r="BP556" t="s">
        <v>418</v>
      </c>
      <c r="BQ556">
        <v>0</v>
      </c>
      <c r="BR556">
        <f>IF(BQ556&lt;&gt;0, BQ556, BO556)</f>
        <v>0</v>
      </c>
      <c r="BS556">
        <f>1-BR556/BG556</f>
        <v>0</v>
      </c>
      <c r="BT556">
        <f>(BG556-BF556)/(BG556-BR556)</f>
        <v>0</v>
      </c>
      <c r="BU556">
        <f>(BA556-BG556)/(BA556-BR556)</f>
        <v>0</v>
      </c>
      <c r="BV556">
        <f>(BG556-BF556)/(BG556-AZ556)</f>
        <v>0</v>
      </c>
      <c r="BW556">
        <f>(BA556-BG556)/(BA556-AZ556)</f>
        <v>0</v>
      </c>
      <c r="BX556">
        <f>(BT556*BR556/BF556)</f>
        <v>0</v>
      </c>
      <c r="BY556">
        <f>(1-BX556)</f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f>$B$11*DQ556+$C$11*DR556+$F$11*EC556*(1-EF556)</f>
        <v>0</v>
      </c>
      <c r="CS556">
        <f>CR556*CT556</f>
        <v>0</v>
      </c>
      <c r="CT556">
        <f>($B$11*$D$9+$C$11*$D$9+$F$11*((EP556+EH556)/MAX(EP556+EH556+EQ556, 0.1)*$I$9+EQ556/MAX(EP556+EH556+EQ556, 0.1)*$J$9))/($B$11+$C$11+$F$11)</f>
        <v>0</v>
      </c>
      <c r="CU556">
        <f>($B$11*$K$9+$C$11*$K$9+$F$11*((EP556+EH556)/MAX(EP556+EH556+EQ556, 0.1)*$P$9+EQ556/MAX(EP556+EH556+EQ556, 0.1)*$Q$9))/($B$11+$C$11+$F$11)</f>
        <v>0</v>
      </c>
      <c r="CV556">
        <v>6</v>
      </c>
      <c r="CW556">
        <v>0.5</v>
      </c>
      <c r="CX556" t="s">
        <v>419</v>
      </c>
      <c r="CY556">
        <v>2</v>
      </c>
      <c r="CZ556" t="b">
        <v>1</v>
      </c>
      <c r="DA556">
        <v>1659030784.81429</v>
      </c>
      <c r="DB556">
        <v>925.369535714286</v>
      </c>
      <c r="DC556">
        <v>950.416464285714</v>
      </c>
      <c r="DD556">
        <v>25.2607321428571</v>
      </c>
      <c r="DE556">
        <v>24.6610928571429</v>
      </c>
      <c r="DF556">
        <v>915.875928571429</v>
      </c>
      <c r="DG556">
        <v>24.7338035714286</v>
      </c>
      <c r="DH556">
        <v>500.092642857143</v>
      </c>
      <c r="DI556">
        <v>90.3535285714286</v>
      </c>
      <c r="DJ556">
        <v>0.04631785</v>
      </c>
      <c r="DK556">
        <v>27.5326607142857</v>
      </c>
      <c r="DL556">
        <v>27.8882857142857</v>
      </c>
      <c r="DM556">
        <v>999.9</v>
      </c>
      <c r="DN556">
        <v>0</v>
      </c>
      <c r="DO556">
        <v>0</v>
      </c>
      <c r="DP556">
        <v>9994.10714285714</v>
      </c>
      <c r="DQ556">
        <v>0</v>
      </c>
      <c r="DR556">
        <v>16.8037464285714</v>
      </c>
      <c r="DS556">
        <v>-25.0470071428571</v>
      </c>
      <c r="DT556">
        <v>949.350607142857</v>
      </c>
      <c r="DU556">
        <v>974.447178571428</v>
      </c>
      <c r="DV556">
        <v>0.599635964285714</v>
      </c>
      <c r="DW556">
        <v>950.416464285714</v>
      </c>
      <c r="DX556">
        <v>24.6610928571429</v>
      </c>
      <c r="DY556">
        <v>2.28239642857143</v>
      </c>
      <c r="DZ556">
        <v>2.22821678571429</v>
      </c>
      <c r="EA556">
        <v>19.5526928571429</v>
      </c>
      <c r="EB556">
        <v>19.166625</v>
      </c>
      <c r="EC556">
        <v>2000.01107142857</v>
      </c>
      <c r="ED556">
        <v>0.979997214285714</v>
      </c>
      <c r="EE556">
        <v>0.0200030642857143</v>
      </c>
      <c r="EF556">
        <v>0</v>
      </c>
      <c r="EG556">
        <v>148.945178571429</v>
      </c>
      <c r="EH556">
        <v>5.00063</v>
      </c>
      <c r="EI556">
        <v>3099.82714285714</v>
      </c>
      <c r="EJ556">
        <v>17256.9785714286</v>
      </c>
      <c r="EK556">
        <v>38.6582142857143</v>
      </c>
      <c r="EL556">
        <v>38.7987142857143</v>
      </c>
      <c r="EM556">
        <v>38.23425</v>
      </c>
      <c r="EN556">
        <v>38.125</v>
      </c>
      <c r="EO556">
        <v>39.687</v>
      </c>
      <c r="EP556">
        <v>1955.10107142857</v>
      </c>
      <c r="EQ556">
        <v>39.91</v>
      </c>
      <c r="ER556">
        <v>0</v>
      </c>
      <c r="ES556">
        <v>1659030791.5</v>
      </c>
      <c r="ET556">
        <v>0</v>
      </c>
      <c r="EU556">
        <v>148.95628</v>
      </c>
      <c r="EV556">
        <v>2.25676922580853</v>
      </c>
      <c r="EW556">
        <v>38.4230768559893</v>
      </c>
      <c r="EX556">
        <v>3100.1864</v>
      </c>
      <c r="EY556">
        <v>15</v>
      </c>
      <c r="EZ556">
        <v>0</v>
      </c>
      <c r="FA556" t="s">
        <v>420</v>
      </c>
      <c r="FB556">
        <v>1657551626.5</v>
      </c>
      <c r="FC556">
        <v>1657551629</v>
      </c>
      <c r="FD556">
        <v>0</v>
      </c>
      <c r="FE556">
        <v>0.403</v>
      </c>
      <c r="FF556">
        <v>0.009</v>
      </c>
      <c r="FG556">
        <v>9.41</v>
      </c>
      <c r="FH556">
        <v>0.087</v>
      </c>
      <c r="FI556">
        <v>417</v>
      </c>
      <c r="FJ556">
        <v>17</v>
      </c>
      <c r="FK556">
        <v>1.61</v>
      </c>
      <c r="FL556">
        <v>0.59</v>
      </c>
      <c r="FM556">
        <v>-25.182885</v>
      </c>
      <c r="FN556">
        <v>3.23502439024396</v>
      </c>
      <c r="FO556">
        <v>0.721197193058182</v>
      </c>
      <c r="FP556">
        <v>0</v>
      </c>
      <c r="FQ556">
        <v>148.858882352941</v>
      </c>
      <c r="FR556">
        <v>2.01527884021575</v>
      </c>
      <c r="FS556">
        <v>0.259273619345629</v>
      </c>
      <c r="FT556">
        <v>0</v>
      </c>
      <c r="FU556">
        <v>0.598470375</v>
      </c>
      <c r="FV556">
        <v>0.0550809793621002</v>
      </c>
      <c r="FW556">
        <v>0.00839267410807634</v>
      </c>
      <c r="FX556">
        <v>1</v>
      </c>
      <c r="FY556">
        <v>1</v>
      </c>
      <c r="FZ556">
        <v>3</v>
      </c>
      <c r="GA556" t="s">
        <v>421</v>
      </c>
      <c r="GB556">
        <v>2.97249</v>
      </c>
      <c r="GC556">
        <v>2.69982</v>
      </c>
      <c r="GD556">
        <v>0.160853</v>
      </c>
      <c r="GE556">
        <v>0.164521</v>
      </c>
      <c r="GF556">
        <v>0.106658</v>
      </c>
      <c r="GG556">
        <v>0.106029</v>
      </c>
      <c r="GH556">
        <v>32658.5</v>
      </c>
      <c r="GI556">
        <v>35550.7</v>
      </c>
      <c r="GJ556">
        <v>35268.4</v>
      </c>
      <c r="GK556">
        <v>38590.2</v>
      </c>
      <c r="GL556">
        <v>44673.8</v>
      </c>
      <c r="GM556">
        <v>49827.4</v>
      </c>
      <c r="GN556">
        <v>55136</v>
      </c>
      <c r="GO556">
        <v>61899.4</v>
      </c>
      <c r="GP556">
        <v>1.9804</v>
      </c>
      <c r="GQ556">
        <v>1.8562</v>
      </c>
      <c r="GR556">
        <v>0.122041</v>
      </c>
      <c r="GS556">
        <v>0</v>
      </c>
      <c r="GT556">
        <v>25.9035</v>
      </c>
      <c r="GU556">
        <v>999.9</v>
      </c>
      <c r="GV556">
        <v>58.705</v>
      </c>
      <c r="GW556">
        <v>29.205</v>
      </c>
      <c r="GX556">
        <v>26.439</v>
      </c>
      <c r="GY556">
        <v>56.5055</v>
      </c>
      <c r="GZ556">
        <v>42.8405</v>
      </c>
      <c r="HA556">
        <v>1</v>
      </c>
      <c r="HB556">
        <v>-0.0206504</v>
      </c>
      <c r="HC556">
        <v>0.275076</v>
      </c>
      <c r="HD556">
        <v>20.1136</v>
      </c>
      <c r="HE556">
        <v>5.19812</v>
      </c>
      <c r="HF556">
        <v>12.004</v>
      </c>
      <c r="HG556">
        <v>4.9748</v>
      </c>
      <c r="HH556">
        <v>3.2938</v>
      </c>
      <c r="HI556">
        <v>9999</v>
      </c>
      <c r="HJ556">
        <v>9999</v>
      </c>
      <c r="HK556">
        <v>9999</v>
      </c>
      <c r="HL556">
        <v>629.6</v>
      </c>
      <c r="HM556">
        <v>1.86325</v>
      </c>
      <c r="HN556">
        <v>1.86801</v>
      </c>
      <c r="HO556">
        <v>1.86783</v>
      </c>
      <c r="HP556">
        <v>1.8689</v>
      </c>
      <c r="HQ556">
        <v>1.86981</v>
      </c>
      <c r="HR556">
        <v>1.86584</v>
      </c>
      <c r="HS556">
        <v>1.86691</v>
      </c>
      <c r="HT556">
        <v>1.86829</v>
      </c>
      <c r="HU556">
        <v>5</v>
      </c>
      <c r="HV556">
        <v>0</v>
      </c>
      <c r="HW556">
        <v>0</v>
      </c>
      <c r="HX556">
        <v>0</v>
      </c>
      <c r="HY556" t="s">
        <v>422</v>
      </c>
      <c r="HZ556" t="s">
        <v>423</v>
      </c>
      <c r="IA556" t="s">
        <v>424</v>
      </c>
      <c r="IB556" t="s">
        <v>424</v>
      </c>
      <c r="IC556" t="s">
        <v>424</v>
      </c>
      <c r="ID556" t="s">
        <v>424</v>
      </c>
      <c r="IE556">
        <v>0</v>
      </c>
      <c r="IF556">
        <v>100</v>
      </c>
      <c r="IG556">
        <v>100</v>
      </c>
      <c r="IH556">
        <v>9.636</v>
      </c>
      <c r="II556">
        <v>0.5259</v>
      </c>
      <c r="IJ556">
        <v>4.02706509432224</v>
      </c>
      <c r="IK556">
        <v>0.00601174518973114</v>
      </c>
      <c r="IL556">
        <v>2.77886958061485e-07</v>
      </c>
      <c r="IM556">
        <v>-3.54636231360687e-10</v>
      </c>
      <c r="IN556">
        <v>-0.0404303883988718</v>
      </c>
      <c r="IO556">
        <v>-0.0177815531441476</v>
      </c>
      <c r="IP556">
        <v>0.00205572605671414</v>
      </c>
      <c r="IQ556">
        <v>-1.65519735432211e-05</v>
      </c>
      <c r="IR556">
        <v>-4</v>
      </c>
      <c r="IS556">
        <v>1848</v>
      </c>
      <c r="IT556">
        <v>1</v>
      </c>
      <c r="IU556">
        <v>25</v>
      </c>
      <c r="IV556">
        <v>24652.8</v>
      </c>
      <c r="IW556">
        <v>24652.7</v>
      </c>
      <c r="IX556">
        <v>2.0459</v>
      </c>
      <c r="IY556">
        <v>2.60864</v>
      </c>
      <c r="IZ556">
        <v>1.54785</v>
      </c>
      <c r="JA556">
        <v>2.30591</v>
      </c>
      <c r="JB556">
        <v>1.34644</v>
      </c>
      <c r="JC556">
        <v>2.36572</v>
      </c>
      <c r="JD556">
        <v>33.6254</v>
      </c>
      <c r="JE556">
        <v>24.2188</v>
      </c>
      <c r="JF556">
        <v>18</v>
      </c>
      <c r="JG556">
        <v>499.334</v>
      </c>
      <c r="JH556">
        <v>418.263</v>
      </c>
      <c r="JI556">
        <v>24.9997</v>
      </c>
      <c r="JJ556">
        <v>26.9179</v>
      </c>
      <c r="JK556">
        <v>30</v>
      </c>
      <c r="JL556">
        <v>26.8508</v>
      </c>
      <c r="JM556">
        <v>26.7923</v>
      </c>
      <c r="JN556">
        <v>41.0612</v>
      </c>
      <c r="JO556">
        <v>14.6555</v>
      </c>
      <c r="JP556">
        <v>100</v>
      </c>
      <c r="JQ556">
        <v>25</v>
      </c>
      <c r="JR556">
        <v>991.952</v>
      </c>
      <c r="JS556">
        <v>24.6209</v>
      </c>
      <c r="JT556">
        <v>102.275</v>
      </c>
      <c r="JU556">
        <v>103.031</v>
      </c>
    </row>
    <row r="557" spans="1:281">
      <c r="A557">
        <v>541</v>
      </c>
      <c r="B557">
        <v>1659030797.6</v>
      </c>
      <c r="C557">
        <v>7114.5</v>
      </c>
      <c r="D557" t="s">
        <v>1511</v>
      </c>
      <c r="E557" t="s">
        <v>1512</v>
      </c>
      <c r="F557">
        <v>5</v>
      </c>
      <c r="G557" t="s">
        <v>1394</v>
      </c>
      <c r="H557" t="s">
        <v>417</v>
      </c>
      <c r="I557">
        <v>1659030790.1</v>
      </c>
      <c r="J557">
        <f>(K557)/1000</f>
        <v>0</v>
      </c>
      <c r="K557">
        <f>IF(CZ557, AN557, AH557)</f>
        <v>0</v>
      </c>
      <c r="L557">
        <f>IF(CZ557, AI557, AG557)</f>
        <v>0</v>
      </c>
      <c r="M557">
        <f>DB557 - IF(AU557&gt;1, L557*CV557*100.0/(AW557*DP557), 0)</f>
        <v>0</v>
      </c>
      <c r="N557">
        <f>((T557-J557/2)*M557-L557)/(T557+J557/2)</f>
        <v>0</v>
      </c>
      <c r="O557">
        <f>N557*(DI557+DJ557)/1000.0</f>
        <v>0</v>
      </c>
      <c r="P557">
        <f>(DB557 - IF(AU557&gt;1, L557*CV557*100.0/(AW557*DP557), 0))*(DI557+DJ557)/1000.0</f>
        <v>0</v>
      </c>
      <c r="Q557">
        <f>2.0/((1/S557-1/R557)+SIGN(S557)*SQRT((1/S557-1/R557)*(1/S557-1/R557) + 4*CW557/((CW557+1)*(CW557+1))*(2*1/S557*1/R557-1/R557*1/R557)))</f>
        <v>0</v>
      </c>
      <c r="R557">
        <f>IF(LEFT(CX557,1)&lt;&gt;"0",IF(LEFT(CX557,1)="1",3.0,CY557),$D$5+$E$5*(DP557*DI557/($K$5*1000))+$F$5*(DP557*DI557/($K$5*1000))*MAX(MIN(CV557,$J$5),$I$5)*MAX(MIN(CV557,$J$5),$I$5)+$G$5*MAX(MIN(CV557,$J$5),$I$5)*(DP557*DI557/($K$5*1000))+$H$5*(DP557*DI557/($K$5*1000))*(DP557*DI557/($K$5*1000)))</f>
        <v>0</v>
      </c>
      <c r="S557">
        <f>J557*(1000-(1000*0.61365*exp(17.502*W557/(240.97+W557))/(DI557+DJ557)+DD557)/2)/(1000*0.61365*exp(17.502*W557/(240.97+W557))/(DI557+DJ557)-DD557)</f>
        <v>0</v>
      </c>
      <c r="T557">
        <f>1/((CW557+1)/(Q557/1.6)+1/(R557/1.37)) + CW557/((CW557+1)/(Q557/1.6) + CW557/(R557/1.37))</f>
        <v>0</v>
      </c>
      <c r="U557">
        <f>(CR557*CU557)</f>
        <v>0</v>
      </c>
      <c r="V557">
        <f>(DK557+(U557+2*0.95*5.67E-8*(((DK557+$B$7)+273)^4-(DK557+273)^4)-44100*J557)/(1.84*29.3*R557+8*0.95*5.67E-8*(DK557+273)^3))</f>
        <v>0</v>
      </c>
      <c r="W557">
        <f>($C$7*DL557+$D$7*DM557+$E$7*V557)</f>
        <v>0</v>
      </c>
      <c r="X557">
        <f>0.61365*exp(17.502*W557/(240.97+W557))</f>
        <v>0</v>
      </c>
      <c r="Y557">
        <f>(Z557/AA557*100)</f>
        <v>0</v>
      </c>
      <c r="Z557">
        <f>DD557*(DI557+DJ557)/1000</f>
        <v>0</v>
      </c>
      <c r="AA557">
        <f>0.61365*exp(17.502*DK557/(240.97+DK557))</f>
        <v>0</v>
      </c>
      <c r="AB557">
        <f>(X557-DD557*(DI557+DJ557)/1000)</f>
        <v>0</v>
      </c>
      <c r="AC557">
        <f>(-J557*44100)</f>
        <v>0</v>
      </c>
      <c r="AD557">
        <f>2*29.3*R557*0.92*(DK557-W557)</f>
        <v>0</v>
      </c>
      <c r="AE557">
        <f>2*0.95*5.67E-8*(((DK557+$B$7)+273)^4-(W557+273)^4)</f>
        <v>0</v>
      </c>
      <c r="AF557">
        <f>U557+AE557+AC557+AD557</f>
        <v>0</v>
      </c>
      <c r="AG557">
        <f>DH557*AU557*(DC557-DB557*(1000-AU557*DE557)/(1000-AU557*DD557))/(100*CV557)</f>
        <v>0</v>
      </c>
      <c r="AH557">
        <f>1000*DH557*AU557*(DD557-DE557)/(100*CV557*(1000-AU557*DD557))</f>
        <v>0</v>
      </c>
      <c r="AI557">
        <f>(AJ557 - AK557 - DI557*1E3/(8.314*(DK557+273.15)) * AM557/DH557 * AL557) * DH557/(100*CV557) * (1000 - DE557)/1000</f>
        <v>0</v>
      </c>
      <c r="AJ557">
        <v>1008.07627660928</v>
      </c>
      <c r="AK557">
        <v>990.897896969696</v>
      </c>
      <c r="AL557">
        <v>3.39026962119552</v>
      </c>
      <c r="AM557">
        <v>66.0504921813524</v>
      </c>
      <c r="AN557">
        <f>(AP557 - AO557 + DI557*1E3/(8.314*(DK557+273.15)) * AR557/DH557 * AQ557) * DH557/(100*CV557) * 1000/(1000 - AP557)</f>
        <v>0</v>
      </c>
      <c r="AO557">
        <v>24.6383975462338</v>
      </c>
      <c r="AP557">
        <v>25.2372216783217</v>
      </c>
      <c r="AQ557">
        <v>-0.00036085656565213</v>
      </c>
      <c r="AR557">
        <v>92.47</v>
      </c>
      <c r="AS557">
        <v>0</v>
      </c>
      <c r="AT557">
        <v>0</v>
      </c>
      <c r="AU557">
        <f>IF(AS557*$H$13&gt;=AW557,1.0,(AW557/(AW557-AS557*$H$13)))</f>
        <v>0</v>
      </c>
      <c r="AV557">
        <f>(AU557-1)*100</f>
        <v>0</v>
      </c>
      <c r="AW557">
        <f>MAX(0,($B$13+$C$13*DP557)/(1+$D$13*DP557)*DI557/(DK557+273)*$E$13)</f>
        <v>0</v>
      </c>
      <c r="AX557" t="s">
        <v>418</v>
      </c>
      <c r="AY557" t="s">
        <v>418</v>
      </c>
      <c r="AZ557">
        <v>0</v>
      </c>
      <c r="BA557">
        <v>0</v>
      </c>
      <c r="BB557">
        <f>1-AZ557/BA557</f>
        <v>0</v>
      </c>
      <c r="BC557">
        <v>0</v>
      </c>
      <c r="BD557" t="s">
        <v>418</v>
      </c>
      <c r="BE557" t="s">
        <v>418</v>
      </c>
      <c r="BF557">
        <v>0</v>
      </c>
      <c r="BG557">
        <v>0</v>
      </c>
      <c r="BH557">
        <f>1-BF557/BG557</f>
        <v>0</v>
      </c>
      <c r="BI557">
        <v>0.5</v>
      </c>
      <c r="BJ557">
        <f>CS557</f>
        <v>0</v>
      </c>
      <c r="BK557">
        <f>L557</f>
        <v>0</v>
      </c>
      <c r="BL557">
        <f>BH557*BI557*BJ557</f>
        <v>0</v>
      </c>
      <c r="BM557">
        <f>(BK557-BC557)/BJ557</f>
        <v>0</v>
      </c>
      <c r="BN557">
        <f>(BA557-BG557)/BG557</f>
        <v>0</v>
      </c>
      <c r="BO557">
        <f>AZ557/(BB557+AZ557/BG557)</f>
        <v>0</v>
      </c>
      <c r="BP557" t="s">
        <v>418</v>
      </c>
      <c r="BQ557">
        <v>0</v>
      </c>
      <c r="BR557">
        <f>IF(BQ557&lt;&gt;0, BQ557, BO557)</f>
        <v>0</v>
      </c>
      <c r="BS557">
        <f>1-BR557/BG557</f>
        <v>0</v>
      </c>
      <c r="BT557">
        <f>(BG557-BF557)/(BG557-BR557)</f>
        <v>0</v>
      </c>
      <c r="BU557">
        <f>(BA557-BG557)/(BA557-BR557)</f>
        <v>0</v>
      </c>
      <c r="BV557">
        <f>(BG557-BF557)/(BG557-AZ557)</f>
        <v>0</v>
      </c>
      <c r="BW557">
        <f>(BA557-BG557)/(BA557-AZ557)</f>
        <v>0</v>
      </c>
      <c r="BX557">
        <f>(BT557*BR557/BF557)</f>
        <v>0</v>
      </c>
      <c r="BY557">
        <f>(1-BX557)</f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f>$B$11*DQ557+$C$11*DR557+$F$11*EC557*(1-EF557)</f>
        <v>0</v>
      </c>
      <c r="CS557">
        <f>CR557*CT557</f>
        <v>0</v>
      </c>
      <c r="CT557">
        <f>($B$11*$D$9+$C$11*$D$9+$F$11*((EP557+EH557)/MAX(EP557+EH557+EQ557, 0.1)*$I$9+EQ557/MAX(EP557+EH557+EQ557, 0.1)*$J$9))/($B$11+$C$11+$F$11)</f>
        <v>0</v>
      </c>
      <c r="CU557">
        <f>($B$11*$K$9+$C$11*$K$9+$F$11*((EP557+EH557)/MAX(EP557+EH557+EQ557, 0.1)*$P$9+EQ557/MAX(EP557+EH557+EQ557, 0.1)*$Q$9))/($B$11+$C$11+$F$11)</f>
        <v>0</v>
      </c>
      <c r="CV557">
        <v>6</v>
      </c>
      <c r="CW557">
        <v>0.5</v>
      </c>
      <c r="CX557" t="s">
        <v>419</v>
      </c>
      <c r="CY557">
        <v>2</v>
      </c>
      <c r="CZ557" t="b">
        <v>1</v>
      </c>
      <c r="DA557">
        <v>1659030790.1</v>
      </c>
      <c r="DB557">
        <v>942.844888888889</v>
      </c>
      <c r="DC557">
        <v>967.883037037037</v>
      </c>
      <c r="DD557">
        <v>25.2497962962963</v>
      </c>
      <c r="DE557">
        <v>24.6468</v>
      </c>
      <c r="DF557">
        <v>933.253703703704</v>
      </c>
      <c r="DG557">
        <v>24.7234333333333</v>
      </c>
      <c r="DH557">
        <v>500.115148148148</v>
      </c>
      <c r="DI557">
        <v>90.3537</v>
      </c>
      <c r="DJ557">
        <v>0.0462523555555556</v>
      </c>
      <c r="DK557">
        <v>27.5275777777778</v>
      </c>
      <c r="DL557">
        <v>27.9089703703704</v>
      </c>
      <c r="DM557">
        <v>999.9</v>
      </c>
      <c r="DN557">
        <v>0</v>
      </c>
      <c r="DO557">
        <v>0</v>
      </c>
      <c r="DP557">
        <v>9991.2962962963</v>
      </c>
      <c r="DQ557">
        <v>0</v>
      </c>
      <c r="DR557">
        <v>16.7952037037037</v>
      </c>
      <c r="DS557">
        <v>-25.0380851851852</v>
      </c>
      <c r="DT557">
        <v>967.268037037037</v>
      </c>
      <c r="DU557">
        <v>992.34162962963</v>
      </c>
      <c r="DV557">
        <v>0.603009296296296</v>
      </c>
      <c r="DW557">
        <v>967.883037037037</v>
      </c>
      <c r="DX557">
        <v>24.6468</v>
      </c>
      <c r="DY557">
        <v>2.2814137037037</v>
      </c>
      <c r="DZ557">
        <v>2.22692925925926</v>
      </c>
      <c r="EA557">
        <v>19.5457518518519</v>
      </c>
      <c r="EB557">
        <v>19.1573555555556</v>
      </c>
      <c r="EC557">
        <v>2000.01666666667</v>
      </c>
      <c r="ED557">
        <v>0.979997111111111</v>
      </c>
      <c r="EE557">
        <v>0.0200031777777778</v>
      </c>
      <c r="EF557">
        <v>0</v>
      </c>
      <c r="EG557">
        <v>149.154259259259</v>
      </c>
      <c r="EH557">
        <v>5.00063</v>
      </c>
      <c r="EI557">
        <v>3103.31296296296</v>
      </c>
      <c r="EJ557">
        <v>17257.0259259259</v>
      </c>
      <c r="EK557">
        <v>38.6433703703704</v>
      </c>
      <c r="EL557">
        <v>38.8074074074074</v>
      </c>
      <c r="EM557">
        <v>38.2336666666667</v>
      </c>
      <c r="EN557">
        <v>38.118</v>
      </c>
      <c r="EO557">
        <v>39.6847037037037</v>
      </c>
      <c r="EP557">
        <v>1955.10666666667</v>
      </c>
      <c r="EQ557">
        <v>39.91</v>
      </c>
      <c r="ER557">
        <v>0</v>
      </c>
      <c r="ES557">
        <v>1659030796.3</v>
      </c>
      <c r="ET557">
        <v>0</v>
      </c>
      <c r="EU557">
        <v>149.15112</v>
      </c>
      <c r="EV557">
        <v>2.08853846393053</v>
      </c>
      <c r="EW557">
        <v>38.4715385236259</v>
      </c>
      <c r="EX557">
        <v>3103.3304</v>
      </c>
      <c r="EY557">
        <v>15</v>
      </c>
      <c r="EZ557">
        <v>0</v>
      </c>
      <c r="FA557" t="s">
        <v>420</v>
      </c>
      <c r="FB557">
        <v>1657551626.5</v>
      </c>
      <c r="FC557">
        <v>1657551629</v>
      </c>
      <c r="FD557">
        <v>0</v>
      </c>
      <c r="FE557">
        <v>0.403</v>
      </c>
      <c r="FF557">
        <v>0.009</v>
      </c>
      <c r="FG557">
        <v>9.41</v>
      </c>
      <c r="FH557">
        <v>0.087</v>
      </c>
      <c r="FI557">
        <v>417</v>
      </c>
      <c r="FJ557">
        <v>17</v>
      </c>
      <c r="FK557">
        <v>1.61</v>
      </c>
      <c r="FL557">
        <v>0.59</v>
      </c>
      <c r="FM557">
        <v>-25.04222</v>
      </c>
      <c r="FN557">
        <v>2.804433771107</v>
      </c>
      <c r="FO557">
        <v>0.686408028143611</v>
      </c>
      <c r="FP557">
        <v>0</v>
      </c>
      <c r="FQ557">
        <v>149.012235294118</v>
      </c>
      <c r="FR557">
        <v>2.21344537853435</v>
      </c>
      <c r="FS557">
        <v>0.25968918739224</v>
      </c>
      <c r="FT557">
        <v>0</v>
      </c>
      <c r="FU557">
        <v>0.599597875</v>
      </c>
      <c r="FV557">
        <v>0.0536681538461514</v>
      </c>
      <c r="FW557">
        <v>0.00829616663341419</v>
      </c>
      <c r="FX557">
        <v>1</v>
      </c>
      <c r="FY557">
        <v>1</v>
      </c>
      <c r="FZ557">
        <v>3</v>
      </c>
      <c r="GA557" t="s">
        <v>421</v>
      </c>
      <c r="GB557">
        <v>2.97192</v>
      </c>
      <c r="GC557">
        <v>2.70071</v>
      </c>
      <c r="GD557">
        <v>0.162644</v>
      </c>
      <c r="GE557">
        <v>0.166404</v>
      </c>
      <c r="GF557">
        <v>0.10664</v>
      </c>
      <c r="GG557">
        <v>0.106019</v>
      </c>
      <c r="GH557">
        <v>32589.4</v>
      </c>
      <c r="GI557">
        <v>35470.6</v>
      </c>
      <c r="GJ557">
        <v>35269</v>
      </c>
      <c r="GK557">
        <v>38590.1</v>
      </c>
      <c r="GL557">
        <v>44675.1</v>
      </c>
      <c r="GM557">
        <v>49828</v>
      </c>
      <c r="GN557">
        <v>55136.5</v>
      </c>
      <c r="GO557">
        <v>61899.4</v>
      </c>
      <c r="GP557">
        <v>1.9802</v>
      </c>
      <c r="GQ557">
        <v>1.8566</v>
      </c>
      <c r="GR557">
        <v>0.125021</v>
      </c>
      <c r="GS557">
        <v>0</v>
      </c>
      <c r="GT557">
        <v>25.9035</v>
      </c>
      <c r="GU557">
        <v>999.9</v>
      </c>
      <c r="GV557">
        <v>58.705</v>
      </c>
      <c r="GW557">
        <v>29.205</v>
      </c>
      <c r="GX557">
        <v>26.4427</v>
      </c>
      <c r="GY557">
        <v>56.0655</v>
      </c>
      <c r="GZ557">
        <v>42.3638</v>
      </c>
      <c r="HA557">
        <v>1</v>
      </c>
      <c r="HB557">
        <v>-0.0202439</v>
      </c>
      <c r="HC557">
        <v>0.271721</v>
      </c>
      <c r="HD557">
        <v>20.1139</v>
      </c>
      <c r="HE557">
        <v>5.19932</v>
      </c>
      <c r="HF557">
        <v>12.004</v>
      </c>
      <c r="HG557">
        <v>4.9756</v>
      </c>
      <c r="HH557">
        <v>3.2934</v>
      </c>
      <c r="HI557">
        <v>9999</v>
      </c>
      <c r="HJ557">
        <v>9999</v>
      </c>
      <c r="HK557">
        <v>9999</v>
      </c>
      <c r="HL557">
        <v>629.6</v>
      </c>
      <c r="HM557">
        <v>1.86322</v>
      </c>
      <c r="HN557">
        <v>1.86801</v>
      </c>
      <c r="HO557">
        <v>1.86783</v>
      </c>
      <c r="HP557">
        <v>1.86896</v>
      </c>
      <c r="HQ557">
        <v>1.86981</v>
      </c>
      <c r="HR557">
        <v>1.86587</v>
      </c>
      <c r="HS557">
        <v>1.86691</v>
      </c>
      <c r="HT557">
        <v>1.86829</v>
      </c>
      <c r="HU557">
        <v>5</v>
      </c>
      <c r="HV557">
        <v>0</v>
      </c>
      <c r="HW557">
        <v>0</v>
      </c>
      <c r="HX557">
        <v>0</v>
      </c>
      <c r="HY557" t="s">
        <v>422</v>
      </c>
      <c r="HZ557" t="s">
        <v>423</v>
      </c>
      <c r="IA557" t="s">
        <v>424</v>
      </c>
      <c r="IB557" t="s">
        <v>424</v>
      </c>
      <c r="IC557" t="s">
        <v>424</v>
      </c>
      <c r="ID557" t="s">
        <v>424</v>
      </c>
      <c r="IE557">
        <v>0</v>
      </c>
      <c r="IF557">
        <v>100</v>
      </c>
      <c r="IG557">
        <v>100</v>
      </c>
      <c r="IH557">
        <v>9.728</v>
      </c>
      <c r="II557">
        <v>0.5256</v>
      </c>
      <c r="IJ557">
        <v>4.02706509432224</v>
      </c>
      <c r="IK557">
        <v>0.00601174518973114</v>
      </c>
      <c r="IL557">
        <v>2.77886958061485e-07</v>
      </c>
      <c r="IM557">
        <v>-3.54636231360687e-10</v>
      </c>
      <c r="IN557">
        <v>-0.0404303883988718</v>
      </c>
      <c r="IO557">
        <v>-0.0177815531441476</v>
      </c>
      <c r="IP557">
        <v>0.00205572605671414</v>
      </c>
      <c r="IQ557">
        <v>-1.65519735432211e-05</v>
      </c>
      <c r="IR557">
        <v>-4</v>
      </c>
      <c r="IS557">
        <v>1848</v>
      </c>
      <c r="IT557">
        <v>1</v>
      </c>
      <c r="IU557">
        <v>25</v>
      </c>
      <c r="IV557">
        <v>24652.9</v>
      </c>
      <c r="IW557">
        <v>24652.8</v>
      </c>
      <c r="IX557">
        <v>2.07642</v>
      </c>
      <c r="IY557">
        <v>2.59399</v>
      </c>
      <c r="IZ557">
        <v>1.54785</v>
      </c>
      <c r="JA557">
        <v>2.30591</v>
      </c>
      <c r="JB557">
        <v>1.34644</v>
      </c>
      <c r="JC557">
        <v>2.42798</v>
      </c>
      <c r="JD557">
        <v>33.6479</v>
      </c>
      <c r="JE557">
        <v>24.2276</v>
      </c>
      <c r="JF557">
        <v>18</v>
      </c>
      <c r="JG557">
        <v>499.202</v>
      </c>
      <c r="JH557">
        <v>418.492</v>
      </c>
      <c r="JI557">
        <v>24.9995</v>
      </c>
      <c r="JJ557">
        <v>26.9202</v>
      </c>
      <c r="JK557">
        <v>30.0005</v>
      </c>
      <c r="JL557">
        <v>26.8508</v>
      </c>
      <c r="JM557">
        <v>26.7923</v>
      </c>
      <c r="JN557">
        <v>41.6004</v>
      </c>
      <c r="JO557">
        <v>14.6555</v>
      </c>
      <c r="JP557">
        <v>100</v>
      </c>
      <c r="JQ557">
        <v>25</v>
      </c>
      <c r="JR557">
        <v>1005.47</v>
      </c>
      <c r="JS557">
        <v>24.6209</v>
      </c>
      <c r="JT557">
        <v>102.276</v>
      </c>
      <c r="JU557">
        <v>103.031</v>
      </c>
    </row>
    <row r="558" spans="1:281">
      <c r="A558">
        <v>542</v>
      </c>
      <c r="B558">
        <v>1659030802.1</v>
      </c>
      <c r="C558">
        <v>7119</v>
      </c>
      <c r="D558" t="s">
        <v>1513</v>
      </c>
      <c r="E558" t="s">
        <v>1514</v>
      </c>
      <c r="F558">
        <v>5</v>
      </c>
      <c r="G558" t="s">
        <v>1394</v>
      </c>
      <c r="H558" t="s">
        <v>417</v>
      </c>
      <c r="I558">
        <v>1659030794.54444</v>
      </c>
      <c r="J558">
        <f>(K558)/1000</f>
        <v>0</v>
      </c>
      <c r="K558">
        <f>IF(CZ558, AN558, AH558)</f>
        <v>0</v>
      </c>
      <c r="L558">
        <f>IF(CZ558, AI558, AG558)</f>
        <v>0</v>
      </c>
      <c r="M558">
        <f>DB558 - IF(AU558&gt;1, L558*CV558*100.0/(AW558*DP558), 0)</f>
        <v>0</v>
      </c>
      <c r="N558">
        <f>((T558-J558/2)*M558-L558)/(T558+J558/2)</f>
        <v>0</v>
      </c>
      <c r="O558">
        <f>N558*(DI558+DJ558)/1000.0</f>
        <v>0</v>
      </c>
      <c r="P558">
        <f>(DB558 - IF(AU558&gt;1, L558*CV558*100.0/(AW558*DP558), 0))*(DI558+DJ558)/1000.0</f>
        <v>0</v>
      </c>
      <c r="Q558">
        <f>2.0/((1/S558-1/R558)+SIGN(S558)*SQRT((1/S558-1/R558)*(1/S558-1/R558) + 4*CW558/((CW558+1)*(CW558+1))*(2*1/S558*1/R558-1/R558*1/R558)))</f>
        <v>0</v>
      </c>
      <c r="R558">
        <f>IF(LEFT(CX558,1)&lt;&gt;"0",IF(LEFT(CX558,1)="1",3.0,CY558),$D$5+$E$5*(DP558*DI558/($K$5*1000))+$F$5*(DP558*DI558/($K$5*1000))*MAX(MIN(CV558,$J$5),$I$5)*MAX(MIN(CV558,$J$5),$I$5)+$G$5*MAX(MIN(CV558,$J$5),$I$5)*(DP558*DI558/($K$5*1000))+$H$5*(DP558*DI558/($K$5*1000))*(DP558*DI558/($K$5*1000)))</f>
        <v>0</v>
      </c>
      <c r="S558">
        <f>J558*(1000-(1000*0.61365*exp(17.502*W558/(240.97+W558))/(DI558+DJ558)+DD558)/2)/(1000*0.61365*exp(17.502*W558/(240.97+W558))/(DI558+DJ558)-DD558)</f>
        <v>0</v>
      </c>
      <c r="T558">
        <f>1/((CW558+1)/(Q558/1.6)+1/(R558/1.37)) + CW558/((CW558+1)/(Q558/1.6) + CW558/(R558/1.37))</f>
        <v>0</v>
      </c>
      <c r="U558">
        <f>(CR558*CU558)</f>
        <v>0</v>
      </c>
      <c r="V558">
        <f>(DK558+(U558+2*0.95*5.67E-8*(((DK558+$B$7)+273)^4-(DK558+273)^4)-44100*J558)/(1.84*29.3*R558+8*0.95*5.67E-8*(DK558+273)^3))</f>
        <v>0</v>
      </c>
      <c r="W558">
        <f>($C$7*DL558+$D$7*DM558+$E$7*V558)</f>
        <v>0</v>
      </c>
      <c r="X558">
        <f>0.61365*exp(17.502*W558/(240.97+W558))</f>
        <v>0</v>
      </c>
      <c r="Y558">
        <f>(Z558/AA558*100)</f>
        <v>0</v>
      </c>
      <c r="Z558">
        <f>DD558*(DI558+DJ558)/1000</f>
        <v>0</v>
      </c>
      <c r="AA558">
        <f>0.61365*exp(17.502*DK558/(240.97+DK558))</f>
        <v>0</v>
      </c>
      <c r="AB558">
        <f>(X558-DD558*(DI558+DJ558)/1000)</f>
        <v>0</v>
      </c>
      <c r="AC558">
        <f>(-J558*44100)</f>
        <v>0</v>
      </c>
      <c r="AD558">
        <f>2*29.3*R558*0.92*(DK558-W558)</f>
        <v>0</v>
      </c>
      <c r="AE558">
        <f>2*0.95*5.67E-8*(((DK558+$B$7)+273)^4-(W558+273)^4)</f>
        <v>0</v>
      </c>
      <c r="AF558">
        <f>U558+AE558+AC558+AD558</f>
        <v>0</v>
      </c>
      <c r="AG558">
        <f>DH558*AU558*(DC558-DB558*(1000-AU558*DE558)/(1000-AU558*DD558))/(100*CV558)</f>
        <v>0</v>
      </c>
      <c r="AH558">
        <f>1000*DH558*AU558*(DD558-DE558)/(100*CV558*(1000-AU558*DD558))</f>
        <v>0</v>
      </c>
      <c r="AI558">
        <f>(AJ558 - AK558 - DI558*1E3/(8.314*(DK558+273.15)) * AM558/DH558 * AL558) * DH558/(100*CV558) * (1000 - DE558)/1000</f>
        <v>0</v>
      </c>
      <c r="AJ558">
        <v>1023.90205258263</v>
      </c>
      <c r="AK558">
        <v>1006.22461212121</v>
      </c>
      <c r="AL558">
        <v>3.42303324222564</v>
      </c>
      <c r="AM558">
        <v>66.0504921813524</v>
      </c>
      <c r="AN558">
        <f>(AP558 - AO558 + DI558*1E3/(8.314*(DK558+273.15)) * AR558/DH558 * AQ558) * DH558/(100*CV558) * 1000/(1000 - AP558)</f>
        <v>0</v>
      </c>
      <c r="AO558">
        <v>24.6354849492208</v>
      </c>
      <c r="AP558">
        <v>25.2263468531469</v>
      </c>
      <c r="AQ558">
        <v>-0.00010593939393632</v>
      </c>
      <c r="AR558">
        <v>92.47</v>
      </c>
      <c r="AS558">
        <v>0</v>
      </c>
      <c r="AT558">
        <v>0</v>
      </c>
      <c r="AU558">
        <f>IF(AS558*$H$13&gt;=AW558,1.0,(AW558/(AW558-AS558*$H$13)))</f>
        <v>0</v>
      </c>
      <c r="AV558">
        <f>(AU558-1)*100</f>
        <v>0</v>
      </c>
      <c r="AW558">
        <f>MAX(0,($B$13+$C$13*DP558)/(1+$D$13*DP558)*DI558/(DK558+273)*$E$13)</f>
        <v>0</v>
      </c>
      <c r="AX558" t="s">
        <v>418</v>
      </c>
      <c r="AY558" t="s">
        <v>418</v>
      </c>
      <c r="AZ558">
        <v>0</v>
      </c>
      <c r="BA558">
        <v>0</v>
      </c>
      <c r="BB558">
        <f>1-AZ558/BA558</f>
        <v>0</v>
      </c>
      <c r="BC558">
        <v>0</v>
      </c>
      <c r="BD558" t="s">
        <v>418</v>
      </c>
      <c r="BE558" t="s">
        <v>418</v>
      </c>
      <c r="BF558">
        <v>0</v>
      </c>
      <c r="BG558">
        <v>0</v>
      </c>
      <c r="BH558">
        <f>1-BF558/BG558</f>
        <v>0</v>
      </c>
      <c r="BI558">
        <v>0.5</v>
      </c>
      <c r="BJ558">
        <f>CS558</f>
        <v>0</v>
      </c>
      <c r="BK558">
        <f>L558</f>
        <v>0</v>
      </c>
      <c r="BL558">
        <f>BH558*BI558*BJ558</f>
        <v>0</v>
      </c>
      <c r="BM558">
        <f>(BK558-BC558)/BJ558</f>
        <v>0</v>
      </c>
      <c r="BN558">
        <f>(BA558-BG558)/BG558</f>
        <v>0</v>
      </c>
      <c r="BO558">
        <f>AZ558/(BB558+AZ558/BG558)</f>
        <v>0</v>
      </c>
      <c r="BP558" t="s">
        <v>418</v>
      </c>
      <c r="BQ558">
        <v>0</v>
      </c>
      <c r="BR558">
        <f>IF(BQ558&lt;&gt;0, BQ558, BO558)</f>
        <v>0</v>
      </c>
      <c r="BS558">
        <f>1-BR558/BG558</f>
        <v>0</v>
      </c>
      <c r="BT558">
        <f>(BG558-BF558)/(BG558-BR558)</f>
        <v>0</v>
      </c>
      <c r="BU558">
        <f>(BA558-BG558)/(BA558-BR558)</f>
        <v>0</v>
      </c>
      <c r="BV558">
        <f>(BG558-BF558)/(BG558-AZ558)</f>
        <v>0</v>
      </c>
      <c r="BW558">
        <f>(BA558-BG558)/(BA558-AZ558)</f>
        <v>0</v>
      </c>
      <c r="BX558">
        <f>(BT558*BR558/BF558)</f>
        <v>0</v>
      </c>
      <c r="BY558">
        <f>(1-BX558)</f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f>$B$11*DQ558+$C$11*DR558+$F$11*EC558*(1-EF558)</f>
        <v>0</v>
      </c>
      <c r="CS558">
        <f>CR558*CT558</f>
        <v>0</v>
      </c>
      <c r="CT558">
        <f>($B$11*$D$9+$C$11*$D$9+$F$11*((EP558+EH558)/MAX(EP558+EH558+EQ558, 0.1)*$I$9+EQ558/MAX(EP558+EH558+EQ558, 0.1)*$J$9))/($B$11+$C$11+$F$11)</f>
        <v>0</v>
      </c>
      <c r="CU558">
        <f>($B$11*$K$9+$C$11*$K$9+$F$11*((EP558+EH558)/MAX(EP558+EH558+EQ558, 0.1)*$P$9+EQ558/MAX(EP558+EH558+EQ558, 0.1)*$Q$9))/($B$11+$C$11+$F$11)</f>
        <v>0</v>
      </c>
      <c r="CV558">
        <v>6</v>
      </c>
      <c r="CW558">
        <v>0.5</v>
      </c>
      <c r="CX558" t="s">
        <v>419</v>
      </c>
      <c r="CY558">
        <v>2</v>
      </c>
      <c r="CZ558" t="b">
        <v>1</v>
      </c>
      <c r="DA558">
        <v>1659030794.54444</v>
      </c>
      <c r="DB558">
        <v>957.551962962963</v>
      </c>
      <c r="DC558">
        <v>982.462555555555</v>
      </c>
      <c r="DD558">
        <v>25.2404222222222</v>
      </c>
      <c r="DE558">
        <v>24.6386962962963</v>
      </c>
      <c r="DF558">
        <v>947.879</v>
      </c>
      <c r="DG558">
        <v>24.7145444444444</v>
      </c>
      <c r="DH558">
        <v>500.102259259259</v>
      </c>
      <c r="DI558">
        <v>90.3545259259259</v>
      </c>
      <c r="DJ558">
        <v>0.0461438740740741</v>
      </c>
      <c r="DK558">
        <v>27.5255222222222</v>
      </c>
      <c r="DL558">
        <v>27.9199111111111</v>
      </c>
      <c r="DM558">
        <v>999.9</v>
      </c>
      <c r="DN558">
        <v>0</v>
      </c>
      <c r="DO558">
        <v>0</v>
      </c>
      <c r="DP558">
        <v>9997.77777777778</v>
      </c>
      <c r="DQ558">
        <v>0</v>
      </c>
      <c r="DR558">
        <v>16.8025481481481</v>
      </c>
      <c r="DS558">
        <v>-24.9107148148148</v>
      </c>
      <c r="DT558">
        <v>982.346481481482</v>
      </c>
      <c r="DU558">
        <v>1007.28114814815</v>
      </c>
      <c r="DV558">
        <v>0.601738259259259</v>
      </c>
      <c r="DW558">
        <v>982.462555555555</v>
      </c>
      <c r="DX558">
        <v>24.6386962962963</v>
      </c>
      <c r="DY558">
        <v>2.28058851851852</v>
      </c>
      <c r="DZ558">
        <v>2.22621925925926</v>
      </c>
      <c r="EA558">
        <v>19.5399222222222</v>
      </c>
      <c r="EB558">
        <v>19.1522333333333</v>
      </c>
      <c r="EC558">
        <v>2000.00074074074</v>
      </c>
      <c r="ED558">
        <v>0.979997</v>
      </c>
      <c r="EE558">
        <v>0.0200033</v>
      </c>
      <c r="EF558">
        <v>0</v>
      </c>
      <c r="EG558">
        <v>149.322259259259</v>
      </c>
      <c r="EH558">
        <v>5.00063</v>
      </c>
      <c r="EI558">
        <v>3106.11703703704</v>
      </c>
      <c r="EJ558">
        <v>17256.8962962963</v>
      </c>
      <c r="EK558">
        <v>38.6387777777778</v>
      </c>
      <c r="EL558">
        <v>38.7936296296296</v>
      </c>
      <c r="EM558">
        <v>38.2336666666667</v>
      </c>
      <c r="EN558">
        <v>38.104</v>
      </c>
      <c r="EO558">
        <v>39.6847037037037</v>
      </c>
      <c r="EP558">
        <v>1955.09074074074</v>
      </c>
      <c r="EQ558">
        <v>39.91</v>
      </c>
      <c r="ER558">
        <v>0</v>
      </c>
      <c r="ES558">
        <v>1659030801.1</v>
      </c>
      <c r="ET558">
        <v>0</v>
      </c>
      <c r="EU558">
        <v>149.31136</v>
      </c>
      <c r="EV558">
        <v>2.21115384525848</v>
      </c>
      <c r="EW558">
        <v>38.1961539135597</v>
      </c>
      <c r="EX558">
        <v>3106.3456</v>
      </c>
      <c r="EY558">
        <v>15</v>
      </c>
      <c r="EZ558">
        <v>0</v>
      </c>
      <c r="FA558" t="s">
        <v>420</v>
      </c>
      <c r="FB558">
        <v>1657551626.5</v>
      </c>
      <c r="FC558">
        <v>1657551629</v>
      </c>
      <c r="FD558">
        <v>0</v>
      </c>
      <c r="FE558">
        <v>0.403</v>
      </c>
      <c r="FF558">
        <v>0.009</v>
      </c>
      <c r="FG558">
        <v>9.41</v>
      </c>
      <c r="FH558">
        <v>0.087</v>
      </c>
      <c r="FI558">
        <v>417</v>
      </c>
      <c r="FJ558">
        <v>17</v>
      </c>
      <c r="FK558">
        <v>1.61</v>
      </c>
      <c r="FL558">
        <v>0.59</v>
      </c>
      <c r="FM558">
        <v>-25.00631</v>
      </c>
      <c r="FN558">
        <v>-0.268196622889236</v>
      </c>
      <c r="FO558">
        <v>0.582381313144576</v>
      </c>
      <c r="FP558">
        <v>1</v>
      </c>
      <c r="FQ558">
        <v>149.1735</v>
      </c>
      <c r="FR558">
        <v>1.93495797885225</v>
      </c>
      <c r="FS558">
        <v>0.231472428799019</v>
      </c>
      <c r="FT558">
        <v>0</v>
      </c>
      <c r="FU558">
        <v>0.60102015</v>
      </c>
      <c r="FV558">
        <v>-0.000224510318949843</v>
      </c>
      <c r="FW558">
        <v>0.00727794207709157</v>
      </c>
      <c r="FX558">
        <v>1</v>
      </c>
      <c r="FY558">
        <v>2</v>
      </c>
      <c r="FZ558">
        <v>3</v>
      </c>
      <c r="GA558" t="s">
        <v>474</v>
      </c>
      <c r="GB558">
        <v>2.97292</v>
      </c>
      <c r="GC558">
        <v>2.70041</v>
      </c>
      <c r="GD558">
        <v>0.164264</v>
      </c>
      <c r="GE558">
        <v>0.167932</v>
      </c>
      <c r="GF558">
        <v>0.106615</v>
      </c>
      <c r="GG558">
        <v>0.106024</v>
      </c>
      <c r="GH558">
        <v>32525.8</v>
      </c>
      <c r="GI558">
        <v>35406</v>
      </c>
      <c r="GJ558">
        <v>35268.3</v>
      </c>
      <c r="GK558">
        <v>38590.6</v>
      </c>
      <c r="GL558">
        <v>44675.8</v>
      </c>
      <c r="GM558">
        <v>49827.9</v>
      </c>
      <c r="GN558">
        <v>55135.6</v>
      </c>
      <c r="GO558">
        <v>61899.6</v>
      </c>
      <c r="GP558">
        <v>1.9808</v>
      </c>
      <c r="GQ558">
        <v>1.856</v>
      </c>
      <c r="GR558">
        <v>0.120521</v>
      </c>
      <c r="GS558">
        <v>0</v>
      </c>
      <c r="GT558">
        <v>25.9035</v>
      </c>
      <c r="GU558">
        <v>999.9</v>
      </c>
      <c r="GV558">
        <v>58.705</v>
      </c>
      <c r="GW558">
        <v>29.195</v>
      </c>
      <c r="GX558">
        <v>26.4255</v>
      </c>
      <c r="GY558">
        <v>56.2555</v>
      </c>
      <c r="GZ558">
        <v>42.6242</v>
      </c>
      <c r="HA558">
        <v>1</v>
      </c>
      <c r="HB558">
        <v>-0.0205894</v>
      </c>
      <c r="HC558">
        <v>0.270153</v>
      </c>
      <c r="HD558">
        <v>20.1141</v>
      </c>
      <c r="HE558">
        <v>5.19812</v>
      </c>
      <c r="HF558">
        <v>12.004</v>
      </c>
      <c r="HG558">
        <v>4.976</v>
      </c>
      <c r="HH558">
        <v>3.2936</v>
      </c>
      <c r="HI558">
        <v>9999</v>
      </c>
      <c r="HJ558">
        <v>9999</v>
      </c>
      <c r="HK558">
        <v>9999</v>
      </c>
      <c r="HL558">
        <v>629.6</v>
      </c>
      <c r="HM558">
        <v>1.86319</v>
      </c>
      <c r="HN558">
        <v>1.86807</v>
      </c>
      <c r="HO558">
        <v>1.8678</v>
      </c>
      <c r="HP558">
        <v>1.86899</v>
      </c>
      <c r="HQ558">
        <v>1.86981</v>
      </c>
      <c r="HR558">
        <v>1.86584</v>
      </c>
      <c r="HS558">
        <v>1.86691</v>
      </c>
      <c r="HT558">
        <v>1.86829</v>
      </c>
      <c r="HU558">
        <v>5</v>
      </c>
      <c r="HV558">
        <v>0</v>
      </c>
      <c r="HW558">
        <v>0</v>
      </c>
      <c r="HX558">
        <v>0</v>
      </c>
      <c r="HY558" t="s">
        <v>422</v>
      </c>
      <c r="HZ558" t="s">
        <v>423</v>
      </c>
      <c r="IA558" t="s">
        <v>424</v>
      </c>
      <c r="IB558" t="s">
        <v>424</v>
      </c>
      <c r="IC558" t="s">
        <v>424</v>
      </c>
      <c r="ID558" t="s">
        <v>424</v>
      </c>
      <c r="IE558">
        <v>0</v>
      </c>
      <c r="IF558">
        <v>100</v>
      </c>
      <c r="IG558">
        <v>100</v>
      </c>
      <c r="IH558">
        <v>9.811</v>
      </c>
      <c r="II558">
        <v>0.5252</v>
      </c>
      <c r="IJ558">
        <v>4.02706509432224</v>
      </c>
      <c r="IK558">
        <v>0.00601174518973114</v>
      </c>
      <c r="IL558">
        <v>2.77886958061485e-07</v>
      </c>
      <c r="IM558">
        <v>-3.54636231360687e-10</v>
      </c>
      <c r="IN558">
        <v>-0.0404303883988718</v>
      </c>
      <c r="IO558">
        <v>-0.0177815531441476</v>
      </c>
      <c r="IP558">
        <v>0.00205572605671414</v>
      </c>
      <c r="IQ558">
        <v>-1.65519735432211e-05</v>
      </c>
      <c r="IR558">
        <v>-4</v>
      </c>
      <c r="IS558">
        <v>1848</v>
      </c>
      <c r="IT558">
        <v>1</v>
      </c>
      <c r="IU558">
        <v>25</v>
      </c>
      <c r="IV558">
        <v>24652.9</v>
      </c>
      <c r="IW558">
        <v>24652.9</v>
      </c>
      <c r="IX558">
        <v>2.10205</v>
      </c>
      <c r="IY558">
        <v>2.60742</v>
      </c>
      <c r="IZ558">
        <v>1.54785</v>
      </c>
      <c r="JA558">
        <v>2.30591</v>
      </c>
      <c r="JB558">
        <v>1.34644</v>
      </c>
      <c r="JC558">
        <v>2.32056</v>
      </c>
      <c r="JD558">
        <v>33.6254</v>
      </c>
      <c r="JE558">
        <v>24.2188</v>
      </c>
      <c r="JF558">
        <v>18</v>
      </c>
      <c r="JG558">
        <v>499.616</v>
      </c>
      <c r="JH558">
        <v>418.149</v>
      </c>
      <c r="JI558">
        <v>24.9995</v>
      </c>
      <c r="JJ558">
        <v>26.9202</v>
      </c>
      <c r="JK558">
        <v>30.0001</v>
      </c>
      <c r="JL558">
        <v>26.8531</v>
      </c>
      <c r="JM558">
        <v>26.7923</v>
      </c>
      <c r="JN558">
        <v>42.0764</v>
      </c>
      <c r="JO558">
        <v>14.6555</v>
      </c>
      <c r="JP558">
        <v>100</v>
      </c>
      <c r="JQ558">
        <v>25</v>
      </c>
      <c r="JR558">
        <v>1025.63</v>
      </c>
      <c r="JS558">
        <v>24.6209</v>
      </c>
      <c r="JT558">
        <v>102.274</v>
      </c>
      <c r="JU558">
        <v>103.032</v>
      </c>
    </row>
    <row r="559" spans="1:281">
      <c r="A559">
        <v>543</v>
      </c>
      <c r="B559">
        <v>1659030807.6</v>
      </c>
      <c r="C559">
        <v>7124.5</v>
      </c>
      <c r="D559" t="s">
        <v>1515</v>
      </c>
      <c r="E559" t="s">
        <v>1516</v>
      </c>
      <c r="F559">
        <v>5</v>
      </c>
      <c r="G559" t="s">
        <v>1394</v>
      </c>
      <c r="H559" t="s">
        <v>417</v>
      </c>
      <c r="I559">
        <v>1659030799.83214</v>
      </c>
      <c r="J559">
        <f>(K559)/1000</f>
        <v>0</v>
      </c>
      <c r="K559">
        <f>IF(CZ559, AN559, AH559)</f>
        <v>0</v>
      </c>
      <c r="L559">
        <f>IF(CZ559, AI559, AG559)</f>
        <v>0</v>
      </c>
      <c r="M559">
        <f>DB559 - IF(AU559&gt;1, L559*CV559*100.0/(AW559*DP559), 0)</f>
        <v>0</v>
      </c>
      <c r="N559">
        <f>((T559-J559/2)*M559-L559)/(T559+J559/2)</f>
        <v>0</v>
      </c>
      <c r="O559">
        <f>N559*(DI559+DJ559)/1000.0</f>
        <v>0</v>
      </c>
      <c r="P559">
        <f>(DB559 - IF(AU559&gt;1, L559*CV559*100.0/(AW559*DP559), 0))*(DI559+DJ559)/1000.0</f>
        <v>0</v>
      </c>
      <c r="Q559">
        <f>2.0/((1/S559-1/R559)+SIGN(S559)*SQRT((1/S559-1/R559)*(1/S559-1/R559) + 4*CW559/((CW559+1)*(CW559+1))*(2*1/S559*1/R559-1/R559*1/R559)))</f>
        <v>0</v>
      </c>
      <c r="R559">
        <f>IF(LEFT(CX559,1)&lt;&gt;"0",IF(LEFT(CX559,1)="1",3.0,CY559),$D$5+$E$5*(DP559*DI559/($K$5*1000))+$F$5*(DP559*DI559/($K$5*1000))*MAX(MIN(CV559,$J$5),$I$5)*MAX(MIN(CV559,$J$5),$I$5)+$G$5*MAX(MIN(CV559,$J$5),$I$5)*(DP559*DI559/($K$5*1000))+$H$5*(DP559*DI559/($K$5*1000))*(DP559*DI559/($K$5*1000)))</f>
        <v>0</v>
      </c>
      <c r="S559">
        <f>J559*(1000-(1000*0.61365*exp(17.502*W559/(240.97+W559))/(DI559+DJ559)+DD559)/2)/(1000*0.61365*exp(17.502*W559/(240.97+W559))/(DI559+DJ559)-DD559)</f>
        <v>0</v>
      </c>
      <c r="T559">
        <f>1/((CW559+1)/(Q559/1.6)+1/(R559/1.37)) + CW559/((CW559+1)/(Q559/1.6) + CW559/(R559/1.37))</f>
        <v>0</v>
      </c>
      <c r="U559">
        <f>(CR559*CU559)</f>
        <v>0</v>
      </c>
      <c r="V559">
        <f>(DK559+(U559+2*0.95*5.67E-8*(((DK559+$B$7)+273)^4-(DK559+273)^4)-44100*J559)/(1.84*29.3*R559+8*0.95*5.67E-8*(DK559+273)^3))</f>
        <v>0</v>
      </c>
      <c r="W559">
        <f>($C$7*DL559+$D$7*DM559+$E$7*V559)</f>
        <v>0</v>
      </c>
      <c r="X559">
        <f>0.61365*exp(17.502*W559/(240.97+W559))</f>
        <v>0</v>
      </c>
      <c r="Y559">
        <f>(Z559/AA559*100)</f>
        <v>0</v>
      </c>
      <c r="Z559">
        <f>DD559*(DI559+DJ559)/1000</f>
        <v>0</v>
      </c>
      <c r="AA559">
        <f>0.61365*exp(17.502*DK559/(240.97+DK559))</f>
        <v>0</v>
      </c>
      <c r="AB559">
        <f>(X559-DD559*(DI559+DJ559)/1000)</f>
        <v>0</v>
      </c>
      <c r="AC559">
        <f>(-J559*44100)</f>
        <v>0</v>
      </c>
      <c r="AD559">
        <f>2*29.3*R559*0.92*(DK559-W559)</f>
        <v>0</v>
      </c>
      <c r="AE559">
        <f>2*0.95*5.67E-8*(((DK559+$B$7)+273)^4-(W559+273)^4)</f>
        <v>0</v>
      </c>
      <c r="AF559">
        <f>U559+AE559+AC559+AD559</f>
        <v>0</v>
      </c>
      <c r="AG559">
        <f>DH559*AU559*(DC559-DB559*(1000-AU559*DE559)/(1000-AU559*DD559))/(100*CV559)</f>
        <v>0</v>
      </c>
      <c r="AH559">
        <f>1000*DH559*AU559*(DD559-DE559)/(100*CV559*(1000-AU559*DD559))</f>
        <v>0</v>
      </c>
      <c r="AI559">
        <f>(AJ559 - AK559 - DI559*1E3/(8.314*(DK559+273.15)) * AM559/DH559 * AL559) * DH559/(100*CV559) * (1000 - DE559)/1000</f>
        <v>0</v>
      </c>
      <c r="AJ559">
        <v>1042.73926307388</v>
      </c>
      <c r="AK559">
        <v>1024.974</v>
      </c>
      <c r="AL559">
        <v>3.46678641573168</v>
      </c>
      <c r="AM559">
        <v>66.0504921813524</v>
      </c>
      <c r="AN559">
        <f>(AP559 - AO559 + DI559*1E3/(8.314*(DK559+273.15)) * AR559/DH559 * AQ559) * DH559/(100*CV559) * 1000/(1000 - AP559)</f>
        <v>0</v>
      </c>
      <c r="AO559">
        <v>24.6324013312554</v>
      </c>
      <c r="AP559">
        <v>25.219313986014</v>
      </c>
      <c r="AQ559">
        <v>-0.000320387878786822</v>
      </c>
      <c r="AR559">
        <v>92.47</v>
      </c>
      <c r="AS559">
        <v>0</v>
      </c>
      <c r="AT559">
        <v>0</v>
      </c>
      <c r="AU559">
        <f>IF(AS559*$H$13&gt;=AW559,1.0,(AW559/(AW559-AS559*$H$13)))</f>
        <v>0</v>
      </c>
      <c r="AV559">
        <f>(AU559-1)*100</f>
        <v>0</v>
      </c>
      <c r="AW559">
        <f>MAX(0,($B$13+$C$13*DP559)/(1+$D$13*DP559)*DI559/(DK559+273)*$E$13)</f>
        <v>0</v>
      </c>
      <c r="AX559" t="s">
        <v>418</v>
      </c>
      <c r="AY559" t="s">
        <v>418</v>
      </c>
      <c r="AZ559">
        <v>0</v>
      </c>
      <c r="BA559">
        <v>0</v>
      </c>
      <c r="BB559">
        <f>1-AZ559/BA559</f>
        <v>0</v>
      </c>
      <c r="BC559">
        <v>0</v>
      </c>
      <c r="BD559" t="s">
        <v>418</v>
      </c>
      <c r="BE559" t="s">
        <v>418</v>
      </c>
      <c r="BF559">
        <v>0</v>
      </c>
      <c r="BG559">
        <v>0</v>
      </c>
      <c r="BH559">
        <f>1-BF559/BG559</f>
        <v>0</v>
      </c>
      <c r="BI559">
        <v>0.5</v>
      </c>
      <c r="BJ559">
        <f>CS559</f>
        <v>0</v>
      </c>
      <c r="BK559">
        <f>L559</f>
        <v>0</v>
      </c>
      <c r="BL559">
        <f>BH559*BI559*BJ559</f>
        <v>0</v>
      </c>
      <c r="BM559">
        <f>(BK559-BC559)/BJ559</f>
        <v>0</v>
      </c>
      <c r="BN559">
        <f>(BA559-BG559)/BG559</f>
        <v>0</v>
      </c>
      <c r="BO559">
        <f>AZ559/(BB559+AZ559/BG559)</f>
        <v>0</v>
      </c>
      <c r="BP559" t="s">
        <v>418</v>
      </c>
      <c r="BQ559">
        <v>0</v>
      </c>
      <c r="BR559">
        <f>IF(BQ559&lt;&gt;0, BQ559, BO559)</f>
        <v>0</v>
      </c>
      <c r="BS559">
        <f>1-BR559/BG559</f>
        <v>0</v>
      </c>
      <c r="BT559">
        <f>(BG559-BF559)/(BG559-BR559)</f>
        <v>0</v>
      </c>
      <c r="BU559">
        <f>(BA559-BG559)/(BA559-BR559)</f>
        <v>0</v>
      </c>
      <c r="BV559">
        <f>(BG559-BF559)/(BG559-AZ559)</f>
        <v>0</v>
      </c>
      <c r="BW559">
        <f>(BA559-BG559)/(BA559-AZ559)</f>
        <v>0</v>
      </c>
      <c r="BX559">
        <f>(BT559*BR559/BF559)</f>
        <v>0</v>
      </c>
      <c r="BY559">
        <f>(1-BX559)</f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f>$B$11*DQ559+$C$11*DR559+$F$11*EC559*(1-EF559)</f>
        <v>0</v>
      </c>
      <c r="CS559">
        <f>CR559*CT559</f>
        <v>0</v>
      </c>
      <c r="CT559">
        <f>($B$11*$D$9+$C$11*$D$9+$F$11*((EP559+EH559)/MAX(EP559+EH559+EQ559, 0.1)*$I$9+EQ559/MAX(EP559+EH559+EQ559, 0.1)*$J$9))/($B$11+$C$11+$F$11)</f>
        <v>0</v>
      </c>
      <c r="CU559">
        <f>($B$11*$K$9+$C$11*$K$9+$F$11*((EP559+EH559)/MAX(EP559+EH559+EQ559, 0.1)*$P$9+EQ559/MAX(EP559+EH559+EQ559, 0.1)*$Q$9))/($B$11+$C$11+$F$11)</f>
        <v>0</v>
      </c>
      <c r="CV559">
        <v>6</v>
      </c>
      <c r="CW559">
        <v>0.5</v>
      </c>
      <c r="CX559" t="s">
        <v>419</v>
      </c>
      <c r="CY559">
        <v>2</v>
      </c>
      <c r="CZ559" t="b">
        <v>1</v>
      </c>
      <c r="DA559">
        <v>1659030799.83214</v>
      </c>
      <c r="DB559">
        <v>974.926428571429</v>
      </c>
      <c r="DC559">
        <v>1000.15467857143</v>
      </c>
      <c r="DD559">
        <v>25.2308821428571</v>
      </c>
      <c r="DE559">
        <v>24.6355</v>
      </c>
      <c r="DF559">
        <v>965.157214285714</v>
      </c>
      <c r="DG559">
        <v>24.7054857142857</v>
      </c>
      <c r="DH559">
        <v>500.083821428571</v>
      </c>
      <c r="DI559">
        <v>90.3543464285714</v>
      </c>
      <c r="DJ559">
        <v>0.0460712142857143</v>
      </c>
      <c r="DK559">
        <v>27.5201392857143</v>
      </c>
      <c r="DL559">
        <v>27.9006964285714</v>
      </c>
      <c r="DM559">
        <v>999.9</v>
      </c>
      <c r="DN559">
        <v>0</v>
      </c>
      <c r="DO559">
        <v>0</v>
      </c>
      <c r="DP559">
        <v>9999.82142857143</v>
      </c>
      <c r="DQ559">
        <v>0</v>
      </c>
      <c r="DR559">
        <v>16.8005964285714</v>
      </c>
      <c r="DS559">
        <v>-25.22805</v>
      </c>
      <c r="DT559">
        <v>1000.16082142857</v>
      </c>
      <c r="DU559">
        <v>1025.41653571429</v>
      </c>
      <c r="DV559">
        <v>0.595392642857143</v>
      </c>
      <c r="DW559">
        <v>1000.15467857143</v>
      </c>
      <c r="DX559">
        <v>24.6355</v>
      </c>
      <c r="DY559">
        <v>2.27972107142857</v>
      </c>
      <c r="DZ559">
        <v>2.22592535714286</v>
      </c>
      <c r="EA559">
        <v>19.5338071428571</v>
      </c>
      <c r="EB559">
        <v>19.1501178571429</v>
      </c>
      <c r="EC559">
        <v>2000.00857142857</v>
      </c>
      <c r="ED559">
        <v>0.979997</v>
      </c>
      <c r="EE559">
        <v>0.0200033</v>
      </c>
      <c r="EF559">
        <v>0</v>
      </c>
      <c r="EG559">
        <v>149.504642857143</v>
      </c>
      <c r="EH559">
        <v>5.00063</v>
      </c>
      <c r="EI559">
        <v>3109.42035714286</v>
      </c>
      <c r="EJ559">
        <v>17256.9678571429</v>
      </c>
      <c r="EK559">
        <v>38.6360714285714</v>
      </c>
      <c r="EL559">
        <v>38.7721428571429</v>
      </c>
      <c r="EM559">
        <v>38.241</v>
      </c>
      <c r="EN559">
        <v>38.08675</v>
      </c>
      <c r="EO559">
        <v>39.6803571428571</v>
      </c>
      <c r="EP559">
        <v>1955.09857142857</v>
      </c>
      <c r="EQ559">
        <v>39.91</v>
      </c>
      <c r="ER559">
        <v>0</v>
      </c>
      <c r="ES559">
        <v>1659030806.5</v>
      </c>
      <c r="ET559">
        <v>0</v>
      </c>
      <c r="EU559">
        <v>149.496423076923</v>
      </c>
      <c r="EV559">
        <v>2.16037606098009</v>
      </c>
      <c r="EW559">
        <v>36.3627350023132</v>
      </c>
      <c r="EX559">
        <v>3109.51961538462</v>
      </c>
      <c r="EY559">
        <v>15</v>
      </c>
      <c r="EZ559">
        <v>0</v>
      </c>
      <c r="FA559" t="s">
        <v>420</v>
      </c>
      <c r="FB559">
        <v>1657551626.5</v>
      </c>
      <c r="FC559">
        <v>1657551629</v>
      </c>
      <c r="FD559">
        <v>0</v>
      </c>
      <c r="FE559">
        <v>0.403</v>
      </c>
      <c r="FF559">
        <v>0.009</v>
      </c>
      <c r="FG559">
        <v>9.41</v>
      </c>
      <c r="FH559">
        <v>0.087</v>
      </c>
      <c r="FI559">
        <v>417</v>
      </c>
      <c r="FJ559">
        <v>17</v>
      </c>
      <c r="FK559">
        <v>1.61</v>
      </c>
      <c r="FL559">
        <v>0.59</v>
      </c>
      <c r="FM559">
        <v>-25.07609</v>
      </c>
      <c r="FN559">
        <v>-3.45897861163222</v>
      </c>
      <c r="FO559">
        <v>0.530288330439206</v>
      </c>
      <c r="FP559">
        <v>0</v>
      </c>
      <c r="FQ559">
        <v>149.394823529412</v>
      </c>
      <c r="FR559">
        <v>2.12180289747347</v>
      </c>
      <c r="FS559">
        <v>0.264105200807227</v>
      </c>
      <c r="FT559">
        <v>0</v>
      </c>
      <c r="FU559">
        <v>0.598377975</v>
      </c>
      <c r="FV559">
        <v>-0.0745946679174486</v>
      </c>
      <c r="FW559">
        <v>0.00766197770320267</v>
      </c>
      <c r="FX559">
        <v>1</v>
      </c>
      <c r="FY559">
        <v>1</v>
      </c>
      <c r="FZ559">
        <v>3</v>
      </c>
      <c r="GA559" t="s">
        <v>421</v>
      </c>
      <c r="GB559">
        <v>2.97246</v>
      </c>
      <c r="GC559">
        <v>2.70034</v>
      </c>
      <c r="GD559">
        <v>0.166237</v>
      </c>
      <c r="GE559">
        <v>0.169981</v>
      </c>
      <c r="GF559">
        <v>0.106599</v>
      </c>
      <c r="GG559">
        <v>0.106006</v>
      </c>
      <c r="GH559">
        <v>32449</v>
      </c>
      <c r="GI559">
        <v>35318.6</v>
      </c>
      <c r="GJ559">
        <v>35268.3</v>
      </c>
      <c r="GK559">
        <v>38590.3</v>
      </c>
      <c r="GL559">
        <v>44676.8</v>
      </c>
      <c r="GM559">
        <v>49828.8</v>
      </c>
      <c r="GN559">
        <v>55135.8</v>
      </c>
      <c r="GO559">
        <v>61899.3</v>
      </c>
      <c r="GP559">
        <v>1.981</v>
      </c>
      <c r="GQ559">
        <v>1.8562</v>
      </c>
      <c r="GR559">
        <v>0.117719</v>
      </c>
      <c r="GS559">
        <v>0</v>
      </c>
      <c r="GT559">
        <v>25.9013</v>
      </c>
      <c r="GU559">
        <v>999.9</v>
      </c>
      <c r="GV559">
        <v>58.705</v>
      </c>
      <c r="GW559">
        <v>29.195</v>
      </c>
      <c r="GX559">
        <v>26.4272</v>
      </c>
      <c r="GY559">
        <v>56.6555</v>
      </c>
      <c r="GZ559">
        <v>42.3638</v>
      </c>
      <c r="HA559">
        <v>1</v>
      </c>
      <c r="HB559">
        <v>-0.0205285</v>
      </c>
      <c r="HC559">
        <v>0.266013</v>
      </c>
      <c r="HD559">
        <v>20.1138</v>
      </c>
      <c r="HE559">
        <v>5.19932</v>
      </c>
      <c r="HF559">
        <v>12.0052</v>
      </c>
      <c r="HG559">
        <v>4.976</v>
      </c>
      <c r="HH559">
        <v>3.2936</v>
      </c>
      <c r="HI559">
        <v>9999</v>
      </c>
      <c r="HJ559">
        <v>9999</v>
      </c>
      <c r="HK559">
        <v>9999</v>
      </c>
      <c r="HL559">
        <v>629.6</v>
      </c>
      <c r="HM559">
        <v>1.86322</v>
      </c>
      <c r="HN559">
        <v>1.86801</v>
      </c>
      <c r="HO559">
        <v>1.86783</v>
      </c>
      <c r="HP559">
        <v>1.86899</v>
      </c>
      <c r="HQ559">
        <v>1.86981</v>
      </c>
      <c r="HR559">
        <v>1.86584</v>
      </c>
      <c r="HS559">
        <v>1.86694</v>
      </c>
      <c r="HT559">
        <v>1.86829</v>
      </c>
      <c r="HU559">
        <v>5</v>
      </c>
      <c r="HV559">
        <v>0</v>
      </c>
      <c r="HW559">
        <v>0</v>
      </c>
      <c r="HX559">
        <v>0</v>
      </c>
      <c r="HY559" t="s">
        <v>422</v>
      </c>
      <c r="HZ559" t="s">
        <v>423</v>
      </c>
      <c r="IA559" t="s">
        <v>424</v>
      </c>
      <c r="IB559" t="s">
        <v>424</v>
      </c>
      <c r="IC559" t="s">
        <v>424</v>
      </c>
      <c r="ID559" t="s">
        <v>424</v>
      </c>
      <c r="IE559">
        <v>0</v>
      </c>
      <c r="IF559">
        <v>100</v>
      </c>
      <c r="IG559">
        <v>100</v>
      </c>
      <c r="IH559">
        <v>9.916</v>
      </c>
      <c r="II559">
        <v>0.525</v>
      </c>
      <c r="IJ559">
        <v>4.02706509432224</v>
      </c>
      <c r="IK559">
        <v>0.00601174518973114</v>
      </c>
      <c r="IL559">
        <v>2.77886958061485e-07</v>
      </c>
      <c r="IM559">
        <v>-3.54636231360687e-10</v>
      </c>
      <c r="IN559">
        <v>-0.0404303883988718</v>
      </c>
      <c r="IO559">
        <v>-0.0177815531441476</v>
      </c>
      <c r="IP559">
        <v>0.00205572605671414</v>
      </c>
      <c r="IQ559">
        <v>-1.65519735432211e-05</v>
      </c>
      <c r="IR559">
        <v>-4</v>
      </c>
      <c r="IS559">
        <v>1848</v>
      </c>
      <c r="IT559">
        <v>1</v>
      </c>
      <c r="IU559">
        <v>25</v>
      </c>
      <c r="IV559">
        <v>24653</v>
      </c>
      <c r="IW559">
        <v>24653</v>
      </c>
      <c r="IX559">
        <v>2.13135</v>
      </c>
      <c r="IY559">
        <v>2.59644</v>
      </c>
      <c r="IZ559">
        <v>1.54785</v>
      </c>
      <c r="JA559">
        <v>2.30591</v>
      </c>
      <c r="JB559">
        <v>1.34644</v>
      </c>
      <c r="JC559">
        <v>2.44263</v>
      </c>
      <c r="JD559">
        <v>33.6254</v>
      </c>
      <c r="JE559">
        <v>24.2188</v>
      </c>
      <c r="JF559">
        <v>18</v>
      </c>
      <c r="JG559">
        <v>499.749</v>
      </c>
      <c r="JH559">
        <v>418.28</v>
      </c>
      <c r="JI559">
        <v>24.9993</v>
      </c>
      <c r="JJ559">
        <v>26.9202</v>
      </c>
      <c r="JK559">
        <v>30.0001</v>
      </c>
      <c r="JL559">
        <v>26.8531</v>
      </c>
      <c r="JM559">
        <v>26.7946</v>
      </c>
      <c r="JN559">
        <v>42.7198</v>
      </c>
      <c r="JO559">
        <v>14.6555</v>
      </c>
      <c r="JP559">
        <v>100</v>
      </c>
      <c r="JQ559">
        <v>25</v>
      </c>
      <c r="JR559">
        <v>1039.14</v>
      </c>
      <c r="JS559">
        <v>24.6209</v>
      </c>
      <c r="JT559">
        <v>102.274</v>
      </c>
      <c r="JU559">
        <v>103.031</v>
      </c>
    </row>
    <row r="560" spans="1:281">
      <c r="A560">
        <v>544</v>
      </c>
      <c r="B560">
        <v>1659030812.6</v>
      </c>
      <c r="C560">
        <v>7129.5</v>
      </c>
      <c r="D560" t="s">
        <v>1517</v>
      </c>
      <c r="E560" t="s">
        <v>1518</v>
      </c>
      <c r="F560">
        <v>5</v>
      </c>
      <c r="G560" t="s">
        <v>1394</v>
      </c>
      <c r="H560" t="s">
        <v>417</v>
      </c>
      <c r="I560">
        <v>1659030805.11852</v>
      </c>
      <c r="J560">
        <f>(K560)/1000</f>
        <v>0</v>
      </c>
      <c r="K560">
        <f>IF(CZ560, AN560, AH560)</f>
        <v>0</v>
      </c>
      <c r="L560">
        <f>IF(CZ560, AI560, AG560)</f>
        <v>0</v>
      </c>
      <c r="M560">
        <f>DB560 - IF(AU560&gt;1, L560*CV560*100.0/(AW560*DP560), 0)</f>
        <v>0</v>
      </c>
      <c r="N560">
        <f>((T560-J560/2)*M560-L560)/(T560+J560/2)</f>
        <v>0</v>
      </c>
      <c r="O560">
        <f>N560*(DI560+DJ560)/1000.0</f>
        <v>0</v>
      </c>
      <c r="P560">
        <f>(DB560 - IF(AU560&gt;1, L560*CV560*100.0/(AW560*DP560), 0))*(DI560+DJ560)/1000.0</f>
        <v>0</v>
      </c>
      <c r="Q560">
        <f>2.0/((1/S560-1/R560)+SIGN(S560)*SQRT((1/S560-1/R560)*(1/S560-1/R560) + 4*CW560/((CW560+1)*(CW560+1))*(2*1/S560*1/R560-1/R560*1/R560)))</f>
        <v>0</v>
      </c>
      <c r="R560">
        <f>IF(LEFT(CX560,1)&lt;&gt;"0",IF(LEFT(CX560,1)="1",3.0,CY560),$D$5+$E$5*(DP560*DI560/($K$5*1000))+$F$5*(DP560*DI560/($K$5*1000))*MAX(MIN(CV560,$J$5),$I$5)*MAX(MIN(CV560,$J$5),$I$5)+$G$5*MAX(MIN(CV560,$J$5),$I$5)*(DP560*DI560/($K$5*1000))+$H$5*(DP560*DI560/($K$5*1000))*(DP560*DI560/($K$5*1000)))</f>
        <v>0</v>
      </c>
      <c r="S560">
        <f>J560*(1000-(1000*0.61365*exp(17.502*W560/(240.97+W560))/(DI560+DJ560)+DD560)/2)/(1000*0.61365*exp(17.502*W560/(240.97+W560))/(DI560+DJ560)-DD560)</f>
        <v>0</v>
      </c>
      <c r="T560">
        <f>1/((CW560+1)/(Q560/1.6)+1/(R560/1.37)) + CW560/((CW560+1)/(Q560/1.6) + CW560/(R560/1.37))</f>
        <v>0</v>
      </c>
      <c r="U560">
        <f>(CR560*CU560)</f>
        <v>0</v>
      </c>
      <c r="V560">
        <f>(DK560+(U560+2*0.95*5.67E-8*(((DK560+$B$7)+273)^4-(DK560+273)^4)-44100*J560)/(1.84*29.3*R560+8*0.95*5.67E-8*(DK560+273)^3))</f>
        <v>0</v>
      </c>
      <c r="W560">
        <f>($C$7*DL560+$D$7*DM560+$E$7*V560)</f>
        <v>0</v>
      </c>
      <c r="X560">
        <f>0.61365*exp(17.502*W560/(240.97+W560))</f>
        <v>0</v>
      </c>
      <c r="Y560">
        <f>(Z560/AA560*100)</f>
        <v>0</v>
      </c>
      <c r="Z560">
        <f>DD560*(DI560+DJ560)/1000</f>
        <v>0</v>
      </c>
      <c r="AA560">
        <f>0.61365*exp(17.502*DK560/(240.97+DK560))</f>
        <v>0</v>
      </c>
      <c r="AB560">
        <f>(X560-DD560*(DI560+DJ560)/1000)</f>
        <v>0</v>
      </c>
      <c r="AC560">
        <f>(-J560*44100)</f>
        <v>0</v>
      </c>
      <c r="AD560">
        <f>2*29.3*R560*0.92*(DK560-W560)</f>
        <v>0</v>
      </c>
      <c r="AE560">
        <f>2*0.95*5.67E-8*(((DK560+$B$7)+273)^4-(W560+273)^4)</f>
        <v>0</v>
      </c>
      <c r="AF560">
        <f>U560+AE560+AC560+AD560</f>
        <v>0</v>
      </c>
      <c r="AG560">
        <f>DH560*AU560*(DC560-DB560*(1000-AU560*DE560)/(1000-AU560*DD560))/(100*CV560)</f>
        <v>0</v>
      </c>
      <c r="AH560">
        <f>1000*DH560*AU560*(DD560-DE560)/(100*CV560*(1000-AU560*DD560))</f>
        <v>0</v>
      </c>
      <c r="AI560">
        <f>(AJ560 - AK560 - DI560*1E3/(8.314*(DK560+273.15)) * AM560/DH560 * AL560) * DH560/(100*CV560) * (1000 - DE560)/1000</f>
        <v>0</v>
      </c>
      <c r="AJ560">
        <v>1059.70540250461</v>
      </c>
      <c r="AK560">
        <v>1042.18109090909</v>
      </c>
      <c r="AL560">
        <v>3.43055138842444</v>
      </c>
      <c r="AM560">
        <v>66.0504921813524</v>
      </c>
      <c r="AN560">
        <f>(AP560 - AO560 + DI560*1E3/(8.314*(DK560+273.15)) * AR560/DH560 * AQ560) * DH560/(100*CV560) * 1000/(1000 - AP560)</f>
        <v>0</v>
      </c>
      <c r="AO560">
        <v>24.6308546475325</v>
      </c>
      <c r="AP560">
        <v>25.2203048951049</v>
      </c>
      <c r="AQ560">
        <v>-2.29387205371561e-05</v>
      </c>
      <c r="AR560">
        <v>92.47</v>
      </c>
      <c r="AS560">
        <v>0</v>
      </c>
      <c r="AT560">
        <v>0</v>
      </c>
      <c r="AU560">
        <f>IF(AS560*$H$13&gt;=AW560,1.0,(AW560/(AW560-AS560*$H$13)))</f>
        <v>0</v>
      </c>
      <c r="AV560">
        <f>(AU560-1)*100</f>
        <v>0</v>
      </c>
      <c r="AW560">
        <f>MAX(0,($B$13+$C$13*DP560)/(1+$D$13*DP560)*DI560/(DK560+273)*$E$13)</f>
        <v>0</v>
      </c>
      <c r="AX560" t="s">
        <v>418</v>
      </c>
      <c r="AY560" t="s">
        <v>418</v>
      </c>
      <c r="AZ560">
        <v>0</v>
      </c>
      <c r="BA560">
        <v>0</v>
      </c>
      <c r="BB560">
        <f>1-AZ560/BA560</f>
        <v>0</v>
      </c>
      <c r="BC560">
        <v>0</v>
      </c>
      <c r="BD560" t="s">
        <v>418</v>
      </c>
      <c r="BE560" t="s">
        <v>418</v>
      </c>
      <c r="BF560">
        <v>0</v>
      </c>
      <c r="BG560">
        <v>0</v>
      </c>
      <c r="BH560">
        <f>1-BF560/BG560</f>
        <v>0</v>
      </c>
      <c r="BI560">
        <v>0.5</v>
      </c>
      <c r="BJ560">
        <f>CS560</f>
        <v>0</v>
      </c>
      <c r="BK560">
        <f>L560</f>
        <v>0</v>
      </c>
      <c r="BL560">
        <f>BH560*BI560*BJ560</f>
        <v>0</v>
      </c>
      <c r="BM560">
        <f>(BK560-BC560)/BJ560</f>
        <v>0</v>
      </c>
      <c r="BN560">
        <f>(BA560-BG560)/BG560</f>
        <v>0</v>
      </c>
      <c r="BO560">
        <f>AZ560/(BB560+AZ560/BG560)</f>
        <v>0</v>
      </c>
      <c r="BP560" t="s">
        <v>418</v>
      </c>
      <c r="BQ560">
        <v>0</v>
      </c>
      <c r="BR560">
        <f>IF(BQ560&lt;&gt;0, BQ560, BO560)</f>
        <v>0</v>
      </c>
      <c r="BS560">
        <f>1-BR560/BG560</f>
        <v>0</v>
      </c>
      <c r="BT560">
        <f>(BG560-BF560)/(BG560-BR560)</f>
        <v>0</v>
      </c>
      <c r="BU560">
        <f>(BA560-BG560)/(BA560-BR560)</f>
        <v>0</v>
      </c>
      <c r="BV560">
        <f>(BG560-BF560)/(BG560-AZ560)</f>
        <v>0</v>
      </c>
      <c r="BW560">
        <f>(BA560-BG560)/(BA560-AZ560)</f>
        <v>0</v>
      </c>
      <c r="BX560">
        <f>(BT560*BR560/BF560)</f>
        <v>0</v>
      </c>
      <c r="BY560">
        <f>(1-BX560)</f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f>$B$11*DQ560+$C$11*DR560+$F$11*EC560*(1-EF560)</f>
        <v>0</v>
      </c>
      <c r="CS560">
        <f>CR560*CT560</f>
        <v>0</v>
      </c>
      <c r="CT560">
        <f>($B$11*$D$9+$C$11*$D$9+$F$11*((EP560+EH560)/MAX(EP560+EH560+EQ560, 0.1)*$I$9+EQ560/MAX(EP560+EH560+EQ560, 0.1)*$J$9))/($B$11+$C$11+$F$11)</f>
        <v>0</v>
      </c>
      <c r="CU560">
        <f>($B$11*$K$9+$C$11*$K$9+$F$11*((EP560+EH560)/MAX(EP560+EH560+EQ560, 0.1)*$P$9+EQ560/MAX(EP560+EH560+EQ560, 0.1)*$Q$9))/($B$11+$C$11+$F$11)</f>
        <v>0</v>
      </c>
      <c r="CV560">
        <v>6</v>
      </c>
      <c r="CW560">
        <v>0.5</v>
      </c>
      <c r="CX560" t="s">
        <v>419</v>
      </c>
      <c r="CY560">
        <v>2</v>
      </c>
      <c r="CZ560" t="b">
        <v>1</v>
      </c>
      <c r="DA560">
        <v>1659030805.11852</v>
      </c>
      <c r="DB560">
        <v>992.525851851852</v>
      </c>
      <c r="DC560">
        <v>1017.8727037037</v>
      </c>
      <c r="DD560">
        <v>25.2241333333333</v>
      </c>
      <c r="DE560">
        <v>24.6328925925926</v>
      </c>
      <c r="DF560">
        <v>982.658851851852</v>
      </c>
      <c r="DG560">
        <v>24.6990740740741</v>
      </c>
      <c r="DH560">
        <v>500.055962962963</v>
      </c>
      <c r="DI560">
        <v>90.3546740740741</v>
      </c>
      <c r="DJ560">
        <v>0.0459964851851852</v>
      </c>
      <c r="DK560">
        <v>27.5127148148148</v>
      </c>
      <c r="DL560">
        <v>27.8535444444444</v>
      </c>
      <c r="DM560">
        <v>999.9</v>
      </c>
      <c r="DN560">
        <v>0</v>
      </c>
      <c r="DO560">
        <v>0</v>
      </c>
      <c r="DP560">
        <v>10015.1851851852</v>
      </c>
      <c r="DQ560">
        <v>0</v>
      </c>
      <c r="DR560">
        <v>16.8127555555556</v>
      </c>
      <c r="DS560">
        <v>-25.3471592592593</v>
      </c>
      <c r="DT560">
        <v>1018.20803703704</v>
      </c>
      <c r="DU560">
        <v>1043.57851851852</v>
      </c>
      <c r="DV560">
        <v>0.591244481481481</v>
      </c>
      <c r="DW560">
        <v>1017.8727037037</v>
      </c>
      <c r="DX560">
        <v>24.6328925925926</v>
      </c>
      <c r="DY560">
        <v>2.27911851851852</v>
      </c>
      <c r="DZ560">
        <v>2.22569740740741</v>
      </c>
      <c r="EA560">
        <v>19.5295666666667</v>
      </c>
      <c r="EB560">
        <v>19.1484740740741</v>
      </c>
      <c r="EC560">
        <v>2000.0137037037</v>
      </c>
      <c r="ED560">
        <v>0.979997</v>
      </c>
      <c r="EE560">
        <v>0.0200033</v>
      </c>
      <c r="EF560">
        <v>0</v>
      </c>
      <c r="EG560">
        <v>149.686666666667</v>
      </c>
      <c r="EH560">
        <v>5.00063</v>
      </c>
      <c r="EI560">
        <v>3112.60481481481</v>
      </c>
      <c r="EJ560">
        <v>17257.0074074074</v>
      </c>
      <c r="EK560">
        <v>38.6387777777778</v>
      </c>
      <c r="EL560">
        <v>38.7591851851852</v>
      </c>
      <c r="EM560">
        <v>38.25</v>
      </c>
      <c r="EN560">
        <v>38.0713333333333</v>
      </c>
      <c r="EO560">
        <v>39.6801111111111</v>
      </c>
      <c r="EP560">
        <v>1955.1037037037</v>
      </c>
      <c r="EQ560">
        <v>39.91</v>
      </c>
      <c r="ER560">
        <v>0</v>
      </c>
      <c r="ES560">
        <v>1659030811.3</v>
      </c>
      <c r="ET560">
        <v>0</v>
      </c>
      <c r="EU560">
        <v>149.649269230769</v>
      </c>
      <c r="EV560">
        <v>2.23087179592002</v>
      </c>
      <c r="EW560">
        <v>35.0058119841203</v>
      </c>
      <c r="EX560">
        <v>3112.46846153846</v>
      </c>
      <c r="EY560">
        <v>15</v>
      </c>
      <c r="EZ560">
        <v>0</v>
      </c>
      <c r="FA560" t="s">
        <v>420</v>
      </c>
      <c r="FB560">
        <v>1657551626.5</v>
      </c>
      <c r="FC560">
        <v>1657551629</v>
      </c>
      <c r="FD560">
        <v>0</v>
      </c>
      <c r="FE560">
        <v>0.403</v>
      </c>
      <c r="FF560">
        <v>0.009</v>
      </c>
      <c r="FG560">
        <v>9.41</v>
      </c>
      <c r="FH560">
        <v>0.087</v>
      </c>
      <c r="FI560">
        <v>417</v>
      </c>
      <c r="FJ560">
        <v>17</v>
      </c>
      <c r="FK560">
        <v>1.61</v>
      </c>
      <c r="FL560">
        <v>0.59</v>
      </c>
      <c r="FM560">
        <v>-25.19709</v>
      </c>
      <c r="FN560">
        <v>-2.96079624765473</v>
      </c>
      <c r="FO560">
        <v>0.491999512601385</v>
      </c>
      <c r="FP560">
        <v>0</v>
      </c>
      <c r="FQ560">
        <v>149.5285</v>
      </c>
      <c r="FR560">
        <v>1.97914438364296</v>
      </c>
      <c r="FS560">
        <v>0.257955793066314</v>
      </c>
      <c r="FT560">
        <v>0</v>
      </c>
      <c r="FU560">
        <v>0.59443825</v>
      </c>
      <c r="FV560">
        <v>-0.0569588217636028</v>
      </c>
      <c r="FW560">
        <v>0.00619360264204123</v>
      </c>
      <c r="FX560">
        <v>1</v>
      </c>
      <c r="FY560">
        <v>1</v>
      </c>
      <c r="FZ560">
        <v>3</v>
      </c>
      <c r="GA560" t="s">
        <v>421</v>
      </c>
      <c r="GB560">
        <v>2.97366</v>
      </c>
      <c r="GC560">
        <v>2.6995</v>
      </c>
      <c r="GD560">
        <v>0.168007</v>
      </c>
      <c r="GE560">
        <v>0.171627</v>
      </c>
      <c r="GF560">
        <v>0.106603</v>
      </c>
      <c r="GG560">
        <v>0.106</v>
      </c>
      <c r="GH560">
        <v>32379.8</v>
      </c>
      <c r="GI560">
        <v>35248.1</v>
      </c>
      <c r="GJ560">
        <v>35267.9</v>
      </c>
      <c r="GK560">
        <v>38589.8</v>
      </c>
      <c r="GL560">
        <v>44676.7</v>
      </c>
      <c r="GM560">
        <v>49828.6</v>
      </c>
      <c r="GN560">
        <v>55135.9</v>
      </c>
      <c r="GO560">
        <v>61898.6</v>
      </c>
      <c r="GP560">
        <v>1.9814</v>
      </c>
      <c r="GQ560">
        <v>1.8558</v>
      </c>
      <c r="GR560">
        <v>0.115186</v>
      </c>
      <c r="GS560">
        <v>0</v>
      </c>
      <c r="GT560">
        <v>25.9013</v>
      </c>
      <c r="GU560">
        <v>999.9</v>
      </c>
      <c r="GV560">
        <v>58.705</v>
      </c>
      <c r="GW560">
        <v>29.205</v>
      </c>
      <c r="GX560">
        <v>26.4405</v>
      </c>
      <c r="GY560">
        <v>55.8855</v>
      </c>
      <c r="GZ560">
        <v>42.7764</v>
      </c>
      <c r="HA560">
        <v>1</v>
      </c>
      <c r="HB560">
        <v>-0.0205285</v>
      </c>
      <c r="HC560">
        <v>0.265795</v>
      </c>
      <c r="HD560">
        <v>20.1132</v>
      </c>
      <c r="HE560">
        <v>5.19692</v>
      </c>
      <c r="HF560">
        <v>12.0052</v>
      </c>
      <c r="HG560">
        <v>4.9748</v>
      </c>
      <c r="HH560">
        <v>3.294</v>
      </c>
      <c r="HI560">
        <v>9999</v>
      </c>
      <c r="HJ560">
        <v>9999</v>
      </c>
      <c r="HK560">
        <v>9999</v>
      </c>
      <c r="HL560">
        <v>629.6</v>
      </c>
      <c r="HM560">
        <v>1.86316</v>
      </c>
      <c r="HN560">
        <v>1.86807</v>
      </c>
      <c r="HO560">
        <v>1.86783</v>
      </c>
      <c r="HP560">
        <v>1.8689</v>
      </c>
      <c r="HQ560">
        <v>1.86981</v>
      </c>
      <c r="HR560">
        <v>1.86587</v>
      </c>
      <c r="HS560">
        <v>1.86691</v>
      </c>
      <c r="HT560">
        <v>1.86829</v>
      </c>
      <c r="HU560">
        <v>5</v>
      </c>
      <c r="HV560">
        <v>0</v>
      </c>
      <c r="HW560">
        <v>0</v>
      </c>
      <c r="HX560">
        <v>0</v>
      </c>
      <c r="HY560" t="s">
        <v>422</v>
      </c>
      <c r="HZ560" t="s">
        <v>423</v>
      </c>
      <c r="IA560" t="s">
        <v>424</v>
      </c>
      <c r="IB560" t="s">
        <v>424</v>
      </c>
      <c r="IC560" t="s">
        <v>424</v>
      </c>
      <c r="ID560" t="s">
        <v>424</v>
      </c>
      <c r="IE560">
        <v>0</v>
      </c>
      <c r="IF560">
        <v>100</v>
      </c>
      <c r="IG560">
        <v>100</v>
      </c>
      <c r="IH560">
        <v>10</v>
      </c>
      <c r="II560">
        <v>0.5249</v>
      </c>
      <c r="IJ560">
        <v>4.02706509432224</v>
      </c>
      <c r="IK560">
        <v>0.00601174518973114</v>
      </c>
      <c r="IL560">
        <v>2.77886958061485e-07</v>
      </c>
      <c r="IM560">
        <v>-3.54636231360687e-10</v>
      </c>
      <c r="IN560">
        <v>-0.0404303883988718</v>
      </c>
      <c r="IO560">
        <v>-0.0177815531441476</v>
      </c>
      <c r="IP560">
        <v>0.00205572605671414</v>
      </c>
      <c r="IQ560">
        <v>-1.65519735432211e-05</v>
      </c>
      <c r="IR560">
        <v>-4</v>
      </c>
      <c r="IS560">
        <v>1848</v>
      </c>
      <c r="IT560">
        <v>1</v>
      </c>
      <c r="IU560">
        <v>25</v>
      </c>
      <c r="IV560">
        <v>24653.1</v>
      </c>
      <c r="IW560">
        <v>24653.1</v>
      </c>
      <c r="IX560">
        <v>2.1582</v>
      </c>
      <c r="IY560">
        <v>2.6062</v>
      </c>
      <c r="IZ560">
        <v>1.54785</v>
      </c>
      <c r="JA560">
        <v>2.30591</v>
      </c>
      <c r="JB560">
        <v>1.34644</v>
      </c>
      <c r="JC560">
        <v>2.36816</v>
      </c>
      <c r="JD560">
        <v>33.6254</v>
      </c>
      <c r="JE560">
        <v>24.2188</v>
      </c>
      <c r="JF560">
        <v>18</v>
      </c>
      <c r="JG560">
        <v>500.014</v>
      </c>
      <c r="JH560">
        <v>418.051</v>
      </c>
      <c r="JI560">
        <v>24.9996</v>
      </c>
      <c r="JJ560">
        <v>26.9225</v>
      </c>
      <c r="JK560">
        <v>30.0001</v>
      </c>
      <c r="JL560">
        <v>26.8531</v>
      </c>
      <c r="JM560">
        <v>26.7946</v>
      </c>
      <c r="JN560">
        <v>43.3168</v>
      </c>
      <c r="JO560">
        <v>14.6555</v>
      </c>
      <c r="JP560">
        <v>100</v>
      </c>
      <c r="JQ560">
        <v>25</v>
      </c>
      <c r="JR560">
        <v>1059.45</v>
      </c>
      <c r="JS560">
        <v>24.6209</v>
      </c>
      <c r="JT560">
        <v>102.274</v>
      </c>
      <c r="JU560">
        <v>103.03</v>
      </c>
    </row>
    <row r="561" spans="1:281">
      <c r="A561">
        <v>545</v>
      </c>
      <c r="B561">
        <v>1659030817.6</v>
      </c>
      <c r="C561">
        <v>7134.5</v>
      </c>
      <c r="D561" t="s">
        <v>1519</v>
      </c>
      <c r="E561" t="s">
        <v>1520</v>
      </c>
      <c r="F561">
        <v>5</v>
      </c>
      <c r="G561" t="s">
        <v>1394</v>
      </c>
      <c r="H561" t="s">
        <v>417</v>
      </c>
      <c r="I561">
        <v>1659030809.83214</v>
      </c>
      <c r="J561">
        <f>(K561)/1000</f>
        <v>0</v>
      </c>
      <c r="K561">
        <f>IF(CZ561, AN561, AH561)</f>
        <v>0</v>
      </c>
      <c r="L561">
        <f>IF(CZ561, AI561, AG561)</f>
        <v>0</v>
      </c>
      <c r="M561">
        <f>DB561 - IF(AU561&gt;1, L561*CV561*100.0/(AW561*DP561), 0)</f>
        <v>0</v>
      </c>
      <c r="N561">
        <f>((T561-J561/2)*M561-L561)/(T561+J561/2)</f>
        <v>0</v>
      </c>
      <c r="O561">
        <f>N561*(DI561+DJ561)/1000.0</f>
        <v>0</v>
      </c>
      <c r="P561">
        <f>(DB561 - IF(AU561&gt;1, L561*CV561*100.0/(AW561*DP561), 0))*(DI561+DJ561)/1000.0</f>
        <v>0</v>
      </c>
      <c r="Q561">
        <f>2.0/((1/S561-1/R561)+SIGN(S561)*SQRT((1/S561-1/R561)*(1/S561-1/R561) + 4*CW561/((CW561+1)*(CW561+1))*(2*1/S561*1/R561-1/R561*1/R561)))</f>
        <v>0</v>
      </c>
      <c r="R561">
        <f>IF(LEFT(CX561,1)&lt;&gt;"0",IF(LEFT(CX561,1)="1",3.0,CY561),$D$5+$E$5*(DP561*DI561/($K$5*1000))+$F$5*(DP561*DI561/($K$5*1000))*MAX(MIN(CV561,$J$5),$I$5)*MAX(MIN(CV561,$J$5),$I$5)+$G$5*MAX(MIN(CV561,$J$5),$I$5)*(DP561*DI561/($K$5*1000))+$H$5*(DP561*DI561/($K$5*1000))*(DP561*DI561/($K$5*1000)))</f>
        <v>0</v>
      </c>
      <c r="S561">
        <f>J561*(1000-(1000*0.61365*exp(17.502*W561/(240.97+W561))/(DI561+DJ561)+DD561)/2)/(1000*0.61365*exp(17.502*W561/(240.97+W561))/(DI561+DJ561)-DD561)</f>
        <v>0</v>
      </c>
      <c r="T561">
        <f>1/((CW561+1)/(Q561/1.6)+1/(R561/1.37)) + CW561/((CW561+1)/(Q561/1.6) + CW561/(R561/1.37))</f>
        <v>0</v>
      </c>
      <c r="U561">
        <f>(CR561*CU561)</f>
        <v>0</v>
      </c>
      <c r="V561">
        <f>(DK561+(U561+2*0.95*5.67E-8*(((DK561+$B$7)+273)^4-(DK561+273)^4)-44100*J561)/(1.84*29.3*R561+8*0.95*5.67E-8*(DK561+273)^3))</f>
        <v>0</v>
      </c>
      <c r="W561">
        <f>($C$7*DL561+$D$7*DM561+$E$7*V561)</f>
        <v>0</v>
      </c>
      <c r="X561">
        <f>0.61365*exp(17.502*W561/(240.97+W561))</f>
        <v>0</v>
      </c>
      <c r="Y561">
        <f>(Z561/AA561*100)</f>
        <v>0</v>
      </c>
      <c r="Z561">
        <f>DD561*(DI561+DJ561)/1000</f>
        <v>0</v>
      </c>
      <c r="AA561">
        <f>0.61365*exp(17.502*DK561/(240.97+DK561))</f>
        <v>0</v>
      </c>
      <c r="AB561">
        <f>(X561-DD561*(DI561+DJ561)/1000)</f>
        <v>0</v>
      </c>
      <c r="AC561">
        <f>(-J561*44100)</f>
        <v>0</v>
      </c>
      <c r="AD561">
        <f>2*29.3*R561*0.92*(DK561-W561)</f>
        <v>0</v>
      </c>
      <c r="AE561">
        <f>2*0.95*5.67E-8*(((DK561+$B$7)+273)^4-(W561+273)^4)</f>
        <v>0</v>
      </c>
      <c r="AF561">
        <f>U561+AE561+AC561+AD561</f>
        <v>0</v>
      </c>
      <c r="AG561">
        <f>DH561*AU561*(DC561-DB561*(1000-AU561*DE561)/(1000-AU561*DD561))/(100*CV561)</f>
        <v>0</v>
      </c>
      <c r="AH561">
        <f>1000*DH561*AU561*(DD561-DE561)/(100*CV561*(1000-AU561*DD561))</f>
        <v>0</v>
      </c>
      <c r="AI561">
        <f>(AJ561 - AK561 - DI561*1E3/(8.314*(DK561+273.15)) * AM561/DH561 * AL561) * DH561/(100*CV561) * (1000 - DE561)/1000</f>
        <v>0</v>
      </c>
      <c r="AJ561">
        <v>1077.27999966097</v>
      </c>
      <c r="AK561">
        <v>1059.39812121212</v>
      </c>
      <c r="AL561">
        <v>3.48282266389164</v>
      </c>
      <c r="AM561">
        <v>66.0504921813524</v>
      </c>
      <c r="AN561">
        <f>(AP561 - AO561 + DI561*1E3/(8.314*(DK561+273.15)) * AR561/DH561 * AQ561) * DH561/(100*CV561) * 1000/(1000 - AP561)</f>
        <v>0</v>
      </c>
      <c r="AO561">
        <v>24.6290783992208</v>
      </c>
      <c r="AP561">
        <v>25.2199391608392</v>
      </c>
      <c r="AQ561">
        <v>1.21388429764482e-05</v>
      </c>
      <c r="AR561">
        <v>92.47</v>
      </c>
      <c r="AS561">
        <v>0</v>
      </c>
      <c r="AT561">
        <v>0</v>
      </c>
      <c r="AU561">
        <f>IF(AS561*$H$13&gt;=AW561,1.0,(AW561/(AW561-AS561*$H$13)))</f>
        <v>0</v>
      </c>
      <c r="AV561">
        <f>(AU561-1)*100</f>
        <v>0</v>
      </c>
      <c r="AW561">
        <f>MAX(0,($B$13+$C$13*DP561)/(1+$D$13*DP561)*DI561/(DK561+273)*$E$13)</f>
        <v>0</v>
      </c>
      <c r="AX561" t="s">
        <v>418</v>
      </c>
      <c r="AY561" t="s">
        <v>418</v>
      </c>
      <c r="AZ561">
        <v>0</v>
      </c>
      <c r="BA561">
        <v>0</v>
      </c>
      <c r="BB561">
        <f>1-AZ561/BA561</f>
        <v>0</v>
      </c>
      <c r="BC561">
        <v>0</v>
      </c>
      <c r="BD561" t="s">
        <v>418</v>
      </c>
      <c r="BE561" t="s">
        <v>418</v>
      </c>
      <c r="BF561">
        <v>0</v>
      </c>
      <c r="BG561">
        <v>0</v>
      </c>
      <c r="BH561">
        <f>1-BF561/BG561</f>
        <v>0</v>
      </c>
      <c r="BI561">
        <v>0.5</v>
      </c>
      <c r="BJ561">
        <f>CS561</f>
        <v>0</v>
      </c>
      <c r="BK561">
        <f>L561</f>
        <v>0</v>
      </c>
      <c r="BL561">
        <f>BH561*BI561*BJ561</f>
        <v>0</v>
      </c>
      <c r="BM561">
        <f>(BK561-BC561)/BJ561</f>
        <v>0</v>
      </c>
      <c r="BN561">
        <f>(BA561-BG561)/BG561</f>
        <v>0</v>
      </c>
      <c r="BO561">
        <f>AZ561/(BB561+AZ561/BG561)</f>
        <v>0</v>
      </c>
      <c r="BP561" t="s">
        <v>418</v>
      </c>
      <c r="BQ561">
        <v>0</v>
      </c>
      <c r="BR561">
        <f>IF(BQ561&lt;&gt;0, BQ561, BO561)</f>
        <v>0</v>
      </c>
      <c r="BS561">
        <f>1-BR561/BG561</f>
        <v>0</v>
      </c>
      <c r="BT561">
        <f>(BG561-BF561)/(BG561-BR561)</f>
        <v>0</v>
      </c>
      <c r="BU561">
        <f>(BA561-BG561)/(BA561-BR561)</f>
        <v>0</v>
      </c>
      <c r="BV561">
        <f>(BG561-BF561)/(BG561-AZ561)</f>
        <v>0</v>
      </c>
      <c r="BW561">
        <f>(BA561-BG561)/(BA561-AZ561)</f>
        <v>0</v>
      </c>
      <c r="BX561">
        <f>(BT561*BR561/BF561)</f>
        <v>0</v>
      </c>
      <c r="BY561">
        <f>(1-BX561)</f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f>$B$11*DQ561+$C$11*DR561+$F$11*EC561*(1-EF561)</f>
        <v>0</v>
      </c>
      <c r="CS561">
        <f>CR561*CT561</f>
        <v>0</v>
      </c>
      <c r="CT561">
        <f>($B$11*$D$9+$C$11*$D$9+$F$11*((EP561+EH561)/MAX(EP561+EH561+EQ561, 0.1)*$I$9+EQ561/MAX(EP561+EH561+EQ561, 0.1)*$J$9))/($B$11+$C$11+$F$11)</f>
        <v>0</v>
      </c>
      <c r="CU561">
        <f>($B$11*$K$9+$C$11*$K$9+$F$11*((EP561+EH561)/MAX(EP561+EH561+EQ561, 0.1)*$P$9+EQ561/MAX(EP561+EH561+EQ561, 0.1)*$Q$9))/($B$11+$C$11+$F$11)</f>
        <v>0</v>
      </c>
      <c r="CV561">
        <v>6</v>
      </c>
      <c r="CW561">
        <v>0.5</v>
      </c>
      <c r="CX561" t="s">
        <v>419</v>
      </c>
      <c r="CY561">
        <v>2</v>
      </c>
      <c r="CZ561" t="b">
        <v>1</v>
      </c>
      <c r="DA561">
        <v>1659030809.83214</v>
      </c>
      <c r="DB561">
        <v>1008.24482142857</v>
      </c>
      <c r="DC561">
        <v>1033.82678571429</v>
      </c>
      <c r="DD561">
        <v>25.2209</v>
      </c>
      <c r="DE561">
        <v>24.63095</v>
      </c>
      <c r="DF561">
        <v>998.291928571428</v>
      </c>
      <c r="DG561">
        <v>24.6960035714286</v>
      </c>
      <c r="DH561">
        <v>500.069321428571</v>
      </c>
      <c r="DI561">
        <v>90.3535607142857</v>
      </c>
      <c r="DJ561">
        <v>0.0461015357142857</v>
      </c>
      <c r="DK561">
        <v>27.5090107142857</v>
      </c>
      <c r="DL561">
        <v>27.8137357142857</v>
      </c>
      <c r="DM561">
        <v>999.9</v>
      </c>
      <c r="DN561">
        <v>0</v>
      </c>
      <c r="DO561">
        <v>0</v>
      </c>
      <c r="DP561">
        <v>9995.53571428571</v>
      </c>
      <c r="DQ561">
        <v>0</v>
      </c>
      <c r="DR561">
        <v>16.8006</v>
      </c>
      <c r="DS561">
        <v>-25.581925</v>
      </c>
      <c r="DT561">
        <v>1034.33071428571</v>
      </c>
      <c r="DU561">
        <v>1059.93357142857</v>
      </c>
      <c r="DV561">
        <v>0.58995475</v>
      </c>
      <c r="DW561">
        <v>1033.82678571429</v>
      </c>
      <c r="DX561">
        <v>24.63095</v>
      </c>
      <c r="DY561">
        <v>2.27879785714286</v>
      </c>
      <c r="DZ561">
        <v>2.22549357142857</v>
      </c>
      <c r="EA561">
        <v>19.5273178571429</v>
      </c>
      <c r="EB561">
        <v>19.1470071428571</v>
      </c>
      <c r="EC561">
        <v>2000.01357142857</v>
      </c>
      <c r="ED561">
        <v>0.979997</v>
      </c>
      <c r="EE561">
        <v>0.0200033</v>
      </c>
      <c r="EF561">
        <v>0</v>
      </c>
      <c r="EG561">
        <v>149.831714285714</v>
      </c>
      <c r="EH561">
        <v>5.00063</v>
      </c>
      <c r="EI561">
        <v>3115.37678571429</v>
      </c>
      <c r="EJ561">
        <v>17256.9964285714</v>
      </c>
      <c r="EK561">
        <v>38.6338571428571</v>
      </c>
      <c r="EL561">
        <v>38.7544285714286</v>
      </c>
      <c r="EM561">
        <v>38.25</v>
      </c>
      <c r="EN561">
        <v>38.06875</v>
      </c>
      <c r="EO561">
        <v>39.6803571428571</v>
      </c>
      <c r="EP561">
        <v>1955.10357142857</v>
      </c>
      <c r="EQ561">
        <v>39.91</v>
      </c>
      <c r="ER561">
        <v>0</v>
      </c>
      <c r="ES561">
        <v>1659030816.7</v>
      </c>
      <c r="ET561">
        <v>0</v>
      </c>
      <c r="EU561">
        <v>149.81828</v>
      </c>
      <c r="EV561">
        <v>1.81353845602402</v>
      </c>
      <c r="EW561">
        <v>34.4176922840905</v>
      </c>
      <c r="EX561">
        <v>3115.7764</v>
      </c>
      <c r="EY561">
        <v>15</v>
      </c>
      <c r="EZ561">
        <v>0</v>
      </c>
      <c r="FA561" t="s">
        <v>420</v>
      </c>
      <c r="FB561">
        <v>1657551626.5</v>
      </c>
      <c r="FC561">
        <v>1657551629</v>
      </c>
      <c r="FD561">
        <v>0</v>
      </c>
      <c r="FE561">
        <v>0.403</v>
      </c>
      <c r="FF561">
        <v>0.009</v>
      </c>
      <c r="FG561">
        <v>9.41</v>
      </c>
      <c r="FH561">
        <v>0.087</v>
      </c>
      <c r="FI561">
        <v>417</v>
      </c>
      <c r="FJ561">
        <v>17</v>
      </c>
      <c r="FK561">
        <v>1.61</v>
      </c>
      <c r="FL561">
        <v>0.59</v>
      </c>
      <c r="FM561">
        <v>-25.4148325</v>
      </c>
      <c r="FN561">
        <v>-1.13000938086301</v>
      </c>
      <c r="FO561">
        <v>0.400027413052843</v>
      </c>
      <c r="FP561">
        <v>0</v>
      </c>
      <c r="FQ561">
        <v>149.674205882353</v>
      </c>
      <c r="FR561">
        <v>1.78421695529549</v>
      </c>
      <c r="FS561">
        <v>0.24998444415271</v>
      </c>
      <c r="FT561">
        <v>0</v>
      </c>
      <c r="FU561">
        <v>0.59177325</v>
      </c>
      <c r="FV561">
        <v>-0.0227866716697944</v>
      </c>
      <c r="FW561">
        <v>0.00412716973693838</v>
      </c>
      <c r="FX561">
        <v>1</v>
      </c>
      <c r="FY561">
        <v>1</v>
      </c>
      <c r="FZ561">
        <v>3</v>
      </c>
      <c r="GA561" t="s">
        <v>421</v>
      </c>
      <c r="GB561">
        <v>2.97216</v>
      </c>
      <c r="GC561">
        <v>2.70079</v>
      </c>
      <c r="GD561">
        <v>0.169781</v>
      </c>
      <c r="GE561">
        <v>0.173528</v>
      </c>
      <c r="GF561">
        <v>0.106589</v>
      </c>
      <c r="GG561">
        <v>0.105997</v>
      </c>
      <c r="GH561">
        <v>32310.5</v>
      </c>
      <c r="GI561">
        <v>35167.3</v>
      </c>
      <c r="GJ561">
        <v>35267.6</v>
      </c>
      <c r="GK561">
        <v>38589.8</v>
      </c>
      <c r="GL561">
        <v>44676.6</v>
      </c>
      <c r="GM561">
        <v>49829.1</v>
      </c>
      <c r="GN561">
        <v>55134.9</v>
      </c>
      <c r="GO561">
        <v>61898.9</v>
      </c>
      <c r="GP561">
        <v>1.9796</v>
      </c>
      <c r="GQ561">
        <v>1.857</v>
      </c>
      <c r="GR561">
        <v>0.115335</v>
      </c>
      <c r="GS561">
        <v>0</v>
      </c>
      <c r="GT561">
        <v>25.9013</v>
      </c>
      <c r="GU561">
        <v>999.9</v>
      </c>
      <c r="GV561">
        <v>58.705</v>
      </c>
      <c r="GW561">
        <v>29.195</v>
      </c>
      <c r="GX561">
        <v>26.4254</v>
      </c>
      <c r="GY561">
        <v>56.2855</v>
      </c>
      <c r="GZ561">
        <v>42.3277</v>
      </c>
      <c r="HA561">
        <v>1</v>
      </c>
      <c r="HB561">
        <v>-0.0206098</v>
      </c>
      <c r="HC561">
        <v>0.263617</v>
      </c>
      <c r="HD561">
        <v>20.114</v>
      </c>
      <c r="HE561">
        <v>5.19932</v>
      </c>
      <c r="HF561">
        <v>12.0052</v>
      </c>
      <c r="HG561">
        <v>4.9756</v>
      </c>
      <c r="HH561">
        <v>3.2936</v>
      </c>
      <c r="HI561">
        <v>9999</v>
      </c>
      <c r="HJ561">
        <v>9999</v>
      </c>
      <c r="HK561">
        <v>9999</v>
      </c>
      <c r="HL561">
        <v>629.6</v>
      </c>
      <c r="HM561">
        <v>1.8631</v>
      </c>
      <c r="HN561">
        <v>1.86801</v>
      </c>
      <c r="HO561">
        <v>1.86783</v>
      </c>
      <c r="HP561">
        <v>1.8689</v>
      </c>
      <c r="HQ561">
        <v>1.86981</v>
      </c>
      <c r="HR561">
        <v>1.86584</v>
      </c>
      <c r="HS561">
        <v>1.86691</v>
      </c>
      <c r="HT561">
        <v>1.86829</v>
      </c>
      <c r="HU561">
        <v>5</v>
      </c>
      <c r="HV561">
        <v>0</v>
      </c>
      <c r="HW561">
        <v>0</v>
      </c>
      <c r="HX561">
        <v>0</v>
      </c>
      <c r="HY561" t="s">
        <v>422</v>
      </c>
      <c r="HZ561" t="s">
        <v>423</v>
      </c>
      <c r="IA561" t="s">
        <v>424</v>
      </c>
      <c r="IB561" t="s">
        <v>424</v>
      </c>
      <c r="IC561" t="s">
        <v>424</v>
      </c>
      <c r="ID561" t="s">
        <v>424</v>
      </c>
      <c r="IE561">
        <v>0</v>
      </c>
      <c r="IF561">
        <v>100</v>
      </c>
      <c r="IG561">
        <v>100</v>
      </c>
      <c r="IH561">
        <v>10.09</v>
      </c>
      <c r="II561">
        <v>0.5248</v>
      </c>
      <c r="IJ561">
        <v>4.02706509432224</v>
      </c>
      <c r="IK561">
        <v>0.00601174518973114</v>
      </c>
      <c r="IL561">
        <v>2.77886958061485e-07</v>
      </c>
      <c r="IM561">
        <v>-3.54636231360687e-10</v>
      </c>
      <c r="IN561">
        <v>-0.0404303883988718</v>
      </c>
      <c r="IO561">
        <v>-0.0177815531441476</v>
      </c>
      <c r="IP561">
        <v>0.00205572605671414</v>
      </c>
      <c r="IQ561">
        <v>-1.65519735432211e-05</v>
      </c>
      <c r="IR561">
        <v>-4</v>
      </c>
      <c r="IS561">
        <v>1848</v>
      </c>
      <c r="IT561">
        <v>1</v>
      </c>
      <c r="IU561">
        <v>25</v>
      </c>
      <c r="IV561">
        <v>24653.2</v>
      </c>
      <c r="IW561">
        <v>24653.1</v>
      </c>
      <c r="IX561">
        <v>2.18872</v>
      </c>
      <c r="IY561">
        <v>2.59521</v>
      </c>
      <c r="IZ561">
        <v>1.54785</v>
      </c>
      <c r="JA561">
        <v>2.30591</v>
      </c>
      <c r="JB561">
        <v>1.34644</v>
      </c>
      <c r="JC561">
        <v>2.44019</v>
      </c>
      <c r="JD561">
        <v>33.6254</v>
      </c>
      <c r="JE561">
        <v>24.2276</v>
      </c>
      <c r="JF561">
        <v>18</v>
      </c>
      <c r="JG561">
        <v>498.847</v>
      </c>
      <c r="JH561">
        <v>418.737</v>
      </c>
      <c r="JI561">
        <v>24.9996</v>
      </c>
      <c r="JJ561">
        <v>26.9225</v>
      </c>
      <c r="JK561">
        <v>30.0001</v>
      </c>
      <c r="JL561">
        <v>26.8553</v>
      </c>
      <c r="JM561">
        <v>26.7946</v>
      </c>
      <c r="JN561">
        <v>43.8496</v>
      </c>
      <c r="JO561">
        <v>14.6555</v>
      </c>
      <c r="JP561">
        <v>100</v>
      </c>
      <c r="JQ561">
        <v>25</v>
      </c>
      <c r="JR561">
        <v>1073</v>
      </c>
      <c r="JS561">
        <v>24.6209</v>
      </c>
      <c r="JT561">
        <v>102.273</v>
      </c>
      <c r="JU561">
        <v>103.03</v>
      </c>
    </row>
    <row r="562" spans="1:281">
      <c r="A562">
        <v>546</v>
      </c>
      <c r="B562">
        <v>1659030822.6</v>
      </c>
      <c r="C562">
        <v>7139.5</v>
      </c>
      <c r="D562" t="s">
        <v>1521</v>
      </c>
      <c r="E562" t="s">
        <v>1522</v>
      </c>
      <c r="F562">
        <v>5</v>
      </c>
      <c r="G562" t="s">
        <v>1394</v>
      </c>
      <c r="H562" t="s">
        <v>417</v>
      </c>
      <c r="I562">
        <v>1659030815.1</v>
      </c>
      <c r="J562">
        <f>(K562)/1000</f>
        <v>0</v>
      </c>
      <c r="K562">
        <f>IF(CZ562, AN562, AH562)</f>
        <v>0</v>
      </c>
      <c r="L562">
        <f>IF(CZ562, AI562, AG562)</f>
        <v>0</v>
      </c>
      <c r="M562">
        <f>DB562 - IF(AU562&gt;1, L562*CV562*100.0/(AW562*DP562), 0)</f>
        <v>0</v>
      </c>
      <c r="N562">
        <f>((T562-J562/2)*M562-L562)/(T562+J562/2)</f>
        <v>0</v>
      </c>
      <c r="O562">
        <f>N562*(DI562+DJ562)/1000.0</f>
        <v>0</v>
      </c>
      <c r="P562">
        <f>(DB562 - IF(AU562&gt;1, L562*CV562*100.0/(AW562*DP562), 0))*(DI562+DJ562)/1000.0</f>
        <v>0</v>
      </c>
      <c r="Q562">
        <f>2.0/((1/S562-1/R562)+SIGN(S562)*SQRT((1/S562-1/R562)*(1/S562-1/R562) + 4*CW562/((CW562+1)*(CW562+1))*(2*1/S562*1/R562-1/R562*1/R562)))</f>
        <v>0</v>
      </c>
      <c r="R562">
        <f>IF(LEFT(CX562,1)&lt;&gt;"0",IF(LEFT(CX562,1)="1",3.0,CY562),$D$5+$E$5*(DP562*DI562/($K$5*1000))+$F$5*(DP562*DI562/($K$5*1000))*MAX(MIN(CV562,$J$5),$I$5)*MAX(MIN(CV562,$J$5),$I$5)+$G$5*MAX(MIN(CV562,$J$5),$I$5)*(DP562*DI562/($K$5*1000))+$H$5*(DP562*DI562/($K$5*1000))*(DP562*DI562/($K$5*1000)))</f>
        <v>0</v>
      </c>
      <c r="S562">
        <f>J562*(1000-(1000*0.61365*exp(17.502*W562/(240.97+W562))/(DI562+DJ562)+DD562)/2)/(1000*0.61365*exp(17.502*W562/(240.97+W562))/(DI562+DJ562)-DD562)</f>
        <v>0</v>
      </c>
      <c r="T562">
        <f>1/((CW562+1)/(Q562/1.6)+1/(R562/1.37)) + CW562/((CW562+1)/(Q562/1.6) + CW562/(R562/1.37))</f>
        <v>0</v>
      </c>
      <c r="U562">
        <f>(CR562*CU562)</f>
        <v>0</v>
      </c>
      <c r="V562">
        <f>(DK562+(U562+2*0.95*5.67E-8*(((DK562+$B$7)+273)^4-(DK562+273)^4)-44100*J562)/(1.84*29.3*R562+8*0.95*5.67E-8*(DK562+273)^3))</f>
        <v>0</v>
      </c>
      <c r="W562">
        <f>($C$7*DL562+$D$7*DM562+$E$7*V562)</f>
        <v>0</v>
      </c>
      <c r="X562">
        <f>0.61365*exp(17.502*W562/(240.97+W562))</f>
        <v>0</v>
      </c>
      <c r="Y562">
        <f>(Z562/AA562*100)</f>
        <v>0</v>
      </c>
      <c r="Z562">
        <f>DD562*(DI562+DJ562)/1000</f>
        <v>0</v>
      </c>
      <c r="AA562">
        <f>0.61365*exp(17.502*DK562/(240.97+DK562))</f>
        <v>0</v>
      </c>
      <c r="AB562">
        <f>(X562-DD562*(DI562+DJ562)/1000)</f>
        <v>0</v>
      </c>
      <c r="AC562">
        <f>(-J562*44100)</f>
        <v>0</v>
      </c>
      <c r="AD562">
        <f>2*29.3*R562*0.92*(DK562-W562)</f>
        <v>0</v>
      </c>
      <c r="AE562">
        <f>2*0.95*5.67E-8*(((DK562+$B$7)+273)^4-(W562+273)^4)</f>
        <v>0</v>
      </c>
      <c r="AF562">
        <f>U562+AE562+AC562+AD562</f>
        <v>0</v>
      </c>
      <c r="AG562">
        <f>DH562*AU562*(DC562-DB562*(1000-AU562*DE562)/(1000-AU562*DD562))/(100*CV562)</f>
        <v>0</v>
      </c>
      <c r="AH562">
        <f>1000*DH562*AU562*(DD562-DE562)/(100*CV562*(1000-AU562*DD562))</f>
        <v>0</v>
      </c>
      <c r="AI562">
        <f>(AJ562 - AK562 - DI562*1E3/(8.314*(DK562+273.15)) * AM562/DH562 * AL562) * DH562/(100*CV562) * (1000 - DE562)/1000</f>
        <v>0</v>
      </c>
      <c r="AJ562">
        <v>1094.90073153145</v>
      </c>
      <c r="AK562">
        <v>1076.89503030303</v>
      </c>
      <c r="AL562">
        <v>3.49432155430504</v>
      </c>
      <c r="AM562">
        <v>66.0504921813524</v>
      </c>
      <c r="AN562">
        <f>(AP562 - AO562 + DI562*1E3/(8.314*(DK562+273.15)) * AR562/DH562 * AQ562) * DH562/(100*CV562) * 1000/(1000 - AP562)</f>
        <v>0</v>
      </c>
      <c r="AO562">
        <v>24.6257061224675</v>
      </c>
      <c r="AP562">
        <v>25.2182174825175</v>
      </c>
      <c r="AQ562">
        <v>-7.41445221438763e-05</v>
      </c>
      <c r="AR562">
        <v>92.47</v>
      </c>
      <c r="AS562">
        <v>0</v>
      </c>
      <c r="AT562">
        <v>0</v>
      </c>
      <c r="AU562">
        <f>IF(AS562*$H$13&gt;=AW562,1.0,(AW562/(AW562-AS562*$H$13)))</f>
        <v>0</v>
      </c>
      <c r="AV562">
        <f>(AU562-1)*100</f>
        <v>0</v>
      </c>
      <c r="AW562">
        <f>MAX(0,($B$13+$C$13*DP562)/(1+$D$13*DP562)*DI562/(DK562+273)*$E$13)</f>
        <v>0</v>
      </c>
      <c r="AX562" t="s">
        <v>418</v>
      </c>
      <c r="AY562" t="s">
        <v>418</v>
      </c>
      <c r="AZ562">
        <v>0</v>
      </c>
      <c r="BA562">
        <v>0</v>
      </c>
      <c r="BB562">
        <f>1-AZ562/BA562</f>
        <v>0</v>
      </c>
      <c r="BC562">
        <v>0</v>
      </c>
      <c r="BD562" t="s">
        <v>418</v>
      </c>
      <c r="BE562" t="s">
        <v>418</v>
      </c>
      <c r="BF562">
        <v>0</v>
      </c>
      <c r="BG562">
        <v>0</v>
      </c>
      <c r="BH562">
        <f>1-BF562/BG562</f>
        <v>0</v>
      </c>
      <c r="BI562">
        <v>0.5</v>
      </c>
      <c r="BJ562">
        <f>CS562</f>
        <v>0</v>
      </c>
      <c r="BK562">
        <f>L562</f>
        <v>0</v>
      </c>
      <c r="BL562">
        <f>BH562*BI562*BJ562</f>
        <v>0</v>
      </c>
      <c r="BM562">
        <f>(BK562-BC562)/BJ562</f>
        <v>0</v>
      </c>
      <c r="BN562">
        <f>(BA562-BG562)/BG562</f>
        <v>0</v>
      </c>
      <c r="BO562">
        <f>AZ562/(BB562+AZ562/BG562)</f>
        <v>0</v>
      </c>
      <c r="BP562" t="s">
        <v>418</v>
      </c>
      <c r="BQ562">
        <v>0</v>
      </c>
      <c r="BR562">
        <f>IF(BQ562&lt;&gt;0, BQ562, BO562)</f>
        <v>0</v>
      </c>
      <c r="BS562">
        <f>1-BR562/BG562</f>
        <v>0</v>
      </c>
      <c r="BT562">
        <f>(BG562-BF562)/(BG562-BR562)</f>
        <v>0</v>
      </c>
      <c r="BU562">
        <f>(BA562-BG562)/(BA562-BR562)</f>
        <v>0</v>
      </c>
      <c r="BV562">
        <f>(BG562-BF562)/(BG562-AZ562)</f>
        <v>0</v>
      </c>
      <c r="BW562">
        <f>(BA562-BG562)/(BA562-AZ562)</f>
        <v>0</v>
      </c>
      <c r="BX562">
        <f>(BT562*BR562/BF562)</f>
        <v>0</v>
      </c>
      <c r="BY562">
        <f>(1-BX562)</f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f>$B$11*DQ562+$C$11*DR562+$F$11*EC562*(1-EF562)</f>
        <v>0</v>
      </c>
      <c r="CS562">
        <f>CR562*CT562</f>
        <v>0</v>
      </c>
      <c r="CT562">
        <f>($B$11*$D$9+$C$11*$D$9+$F$11*((EP562+EH562)/MAX(EP562+EH562+EQ562, 0.1)*$I$9+EQ562/MAX(EP562+EH562+EQ562, 0.1)*$J$9))/($B$11+$C$11+$F$11)</f>
        <v>0</v>
      </c>
      <c r="CU562">
        <f>($B$11*$K$9+$C$11*$K$9+$F$11*((EP562+EH562)/MAX(EP562+EH562+EQ562, 0.1)*$P$9+EQ562/MAX(EP562+EH562+EQ562, 0.1)*$Q$9))/($B$11+$C$11+$F$11)</f>
        <v>0</v>
      </c>
      <c r="CV562">
        <v>6</v>
      </c>
      <c r="CW562">
        <v>0.5</v>
      </c>
      <c r="CX562" t="s">
        <v>419</v>
      </c>
      <c r="CY562">
        <v>2</v>
      </c>
      <c r="CZ562" t="b">
        <v>1</v>
      </c>
      <c r="DA562">
        <v>1659030815.1</v>
      </c>
      <c r="DB562">
        <v>1026.0062962963</v>
      </c>
      <c r="DC562">
        <v>1051.60666666667</v>
      </c>
      <c r="DD562">
        <v>25.2194</v>
      </c>
      <c r="DE562">
        <v>24.6286962962963</v>
      </c>
      <c r="DF562">
        <v>1015.95696296296</v>
      </c>
      <c r="DG562">
        <v>24.6945777777778</v>
      </c>
      <c r="DH562">
        <v>500.029666666667</v>
      </c>
      <c r="DI562">
        <v>90.3533111111111</v>
      </c>
      <c r="DJ562">
        <v>0.0463217</v>
      </c>
      <c r="DK562">
        <v>27.5125222222222</v>
      </c>
      <c r="DL562">
        <v>27.8041111111111</v>
      </c>
      <c r="DM562">
        <v>999.9</v>
      </c>
      <c r="DN562">
        <v>0</v>
      </c>
      <c r="DO562">
        <v>0</v>
      </c>
      <c r="DP562">
        <v>9994.62962962963</v>
      </c>
      <c r="DQ562">
        <v>0</v>
      </c>
      <c r="DR562">
        <v>16.7396222222222</v>
      </c>
      <c r="DS562">
        <v>-25.6001703703704</v>
      </c>
      <c r="DT562">
        <v>1052.55074074074</v>
      </c>
      <c r="DU562">
        <v>1078.16037037037</v>
      </c>
      <c r="DV562">
        <v>0.590707481481481</v>
      </c>
      <c r="DW562">
        <v>1051.60666666667</v>
      </c>
      <c r="DX562">
        <v>24.6286962962963</v>
      </c>
      <c r="DY562">
        <v>2.27865592592593</v>
      </c>
      <c r="DZ562">
        <v>2.22528444444444</v>
      </c>
      <c r="EA562">
        <v>19.5263148148148</v>
      </c>
      <c r="EB562">
        <v>19.1455</v>
      </c>
      <c r="EC562">
        <v>2000.00037037037</v>
      </c>
      <c r="ED562">
        <v>0.979996851851852</v>
      </c>
      <c r="EE562">
        <v>0.0200034222222222</v>
      </c>
      <c r="EF562">
        <v>0</v>
      </c>
      <c r="EG562">
        <v>149.894037037037</v>
      </c>
      <c r="EH562">
        <v>5.00063</v>
      </c>
      <c r="EI562">
        <v>3118.41</v>
      </c>
      <c r="EJ562">
        <v>17256.8777777778</v>
      </c>
      <c r="EK562">
        <v>38.6387777777778</v>
      </c>
      <c r="EL562">
        <v>38.7545925925926</v>
      </c>
      <c r="EM562">
        <v>38.25</v>
      </c>
      <c r="EN562">
        <v>38.0643333333333</v>
      </c>
      <c r="EO562">
        <v>39.6847037037037</v>
      </c>
      <c r="EP562">
        <v>1955.09037037037</v>
      </c>
      <c r="EQ562">
        <v>39.91</v>
      </c>
      <c r="ER562">
        <v>0</v>
      </c>
      <c r="ES562">
        <v>1659030821.5</v>
      </c>
      <c r="ET562">
        <v>0</v>
      </c>
      <c r="EU562">
        <v>149.91236</v>
      </c>
      <c r="EV562">
        <v>0.938769230515633</v>
      </c>
      <c r="EW562">
        <v>32.4053845369785</v>
      </c>
      <c r="EX562">
        <v>3118.5192</v>
      </c>
      <c r="EY562">
        <v>15</v>
      </c>
      <c r="EZ562">
        <v>0</v>
      </c>
      <c r="FA562" t="s">
        <v>420</v>
      </c>
      <c r="FB562">
        <v>1657551626.5</v>
      </c>
      <c r="FC562">
        <v>1657551629</v>
      </c>
      <c r="FD562">
        <v>0</v>
      </c>
      <c r="FE562">
        <v>0.403</v>
      </c>
      <c r="FF562">
        <v>0.009</v>
      </c>
      <c r="FG562">
        <v>9.41</v>
      </c>
      <c r="FH562">
        <v>0.087</v>
      </c>
      <c r="FI562">
        <v>417</v>
      </c>
      <c r="FJ562">
        <v>17</v>
      </c>
      <c r="FK562">
        <v>1.61</v>
      </c>
      <c r="FL562">
        <v>0.59</v>
      </c>
      <c r="FM562">
        <v>-25.5924075</v>
      </c>
      <c r="FN562">
        <v>-2.09564240150094</v>
      </c>
      <c r="FO562">
        <v>0.453288990814635</v>
      </c>
      <c r="FP562">
        <v>0</v>
      </c>
      <c r="FQ562">
        <v>149.822823529412</v>
      </c>
      <c r="FR562">
        <v>1.15923605761169</v>
      </c>
      <c r="FS562">
        <v>0.224057564896934</v>
      </c>
      <c r="FT562">
        <v>0</v>
      </c>
      <c r="FU562">
        <v>0.59033245</v>
      </c>
      <c r="FV562">
        <v>0.00885190243902223</v>
      </c>
      <c r="FW562">
        <v>0.00252107389766742</v>
      </c>
      <c r="FX562">
        <v>1</v>
      </c>
      <c r="FY562">
        <v>1</v>
      </c>
      <c r="FZ562">
        <v>3</v>
      </c>
      <c r="GA562" t="s">
        <v>421</v>
      </c>
      <c r="GB562">
        <v>2.97324</v>
      </c>
      <c r="GC562">
        <v>2.70053</v>
      </c>
      <c r="GD562">
        <v>0.171558</v>
      </c>
      <c r="GE562">
        <v>0.175146</v>
      </c>
      <c r="GF562">
        <v>0.106597</v>
      </c>
      <c r="GG562">
        <v>0.105988</v>
      </c>
      <c r="GH562">
        <v>32241.8</v>
      </c>
      <c r="GI562">
        <v>35099.1</v>
      </c>
      <c r="GJ562">
        <v>35268.1</v>
      </c>
      <c r="GK562">
        <v>38590.5</v>
      </c>
      <c r="GL562">
        <v>44677.3</v>
      </c>
      <c r="GM562">
        <v>49830.2</v>
      </c>
      <c r="GN562">
        <v>55136.1</v>
      </c>
      <c r="GO562">
        <v>61899.6</v>
      </c>
      <c r="GP562">
        <v>1.981</v>
      </c>
      <c r="GQ562">
        <v>1.8562</v>
      </c>
      <c r="GR562">
        <v>0.119954</v>
      </c>
      <c r="GS562">
        <v>0</v>
      </c>
      <c r="GT562">
        <v>25.9013</v>
      </c>
      <c r="GU562">
        <v>999.9</v>
      </c>
      <c r="GV562">
        <v>58.705</v>
      </c>
      <c r="GW562">
        <v>29.175</v>
      </c>
      <c r="GX562">
        <v>26.3948</v>
      </c>
      <c r="GY562">
        <v>56.3855</v>
      </c>
      <c r="GZ562">
        <v>42.7043</v>
      </c>
      <c r="HA562">
        <v>1</v>
      </c>
      <c r="HB562">
        <v>-0.0204472</v>
      </c>
      <c r="HC562">
        <v>0.264052</v>
      </c>
      <c r="HD562">
        <v>20.1141</v>
      </c>
      <c r="HE562">
        <v>5.19812</v>
      </c>
      <c r="HF562">
        <v>12.004</v>
      </c>
      <c r="HG562">
        <v>4.9748</v>
      </c>
      <c r="HH562">
        <v>3.2938</v>
      </c>
      <c r="HI562">
        <v>9999</v>
      </c>
      <c r="HJ562">
        <v>9999</v>
      </c>
      <c r="HK562">
        <v>9999</v>
      </c>
      <c r="HL562">
        <v>629.6</v>
      </c>
      <c r="HM562">
        <v>1.86322</v>
      </c>
      <c r="HN562">
        <v>1.86801</v>
      </c>
      <c r="HO562">
        <v>1.86783</v>
      </c>
      <c r="HP562">
        <v>1.8689</v>
      </c>
      <c r="HQ562">
        <v>1.86981</v>
      </c>
      <c r="HR562">
        <v>1.86584</v>
      </c>
      <c r="HS562">
        <v>1.86691</v>
      </c>
      <c r="HT562">
        <v>1.86829</v>
      </c>
      <c r="HU562">
        <v>5</v>
      </c>
      <c r="HV562">
        <v>0</v>
      </c>
      <c r="HW562">
        <v>0</v>
      </c>
      <c r="HX562">
        <v>0</v>
      </c>
      <c r="HY562" t="s">
        <v>422</v>
      </c>
      <c r="HZ562" t="s">
        <v>423</v>
      </c>
      <c r="IA562" t="s">
        <v>424</v>
      </c>
      <c r="IB562" t="s">
        <v>424</v>
      </c>
      <c r="IC562" t="s">
        <v>424</v>
      </c>
      <c r="ID562" t="s">
        <v>424</v>
      </c>
      <c r="IE562">
        <v>0</v>
      </c>
      <c r="IF562">
        <v>100</v>
      </c>
      <c r="IG562">
        <v>100</v>
      </c>
      <c r="IH562">
        <v>10.19</v>
      </c>
      <c r="II562">
        <v>0.5248</v>
      </c>
      <c r="IJ562">
        <v>4.02706509432224</v>
      </c>
      <c r="IK562">
        <v>0.00601174518973114</v>
      </c>
      <c r="IL562">
        <v>2.77886958061485e-07</v>
      </c>
      <c r="IM562">
        <v>-3.54636231360687e-10</v>
      </c>
      <c r="IN562">
        <v>-0.0404303883988718</v>
      </c>
      <c r="IO562">
        <v>-0.0177815531441476</v>
      </c>
      <c r="IP562">
        <v>0.00205572605671414</v>
      </c>
      <c r="IQ562">
        <v>-1.65519735432211e-05</v>
      </c>
      <c r="IR562">
        <v>-4</v>
      </c>
      <c r="IS562">
        <v>1848</v>
      </c>
      <c r="IT562">
        <v>1</v>
      </c>
      <c r="IU562">
        <v>25</v>
      </c>
      <c r="IV562">
        <v>24653.3</v>
      </c>
      <c r="IW562">
        <v>24653.2</v>
      </c>
      <c r="IX562">
        <v>2.21436</v>
      </c>
      <c r="IY562">
        <v>2.60742</v>
      </c>
      <c r="IZ562">
        <v>1.54785</v>
      </c>
      <c r="JA562">
        <v>2.30591</v>
      </c>
      <c r="JB562">
        <v>1.34644</v>
      </c>
      <c r="JC562">
        <v>2.3645</v>
      </c>
      <c r="JD562">
        <v>33.6479</v>
      </c>
      <c r="JE562">
        <v>24.2188</v>
      </c>
      <c r="JF562">
        <v>18</v>
      </c>
      <c r="JG562">
        <v>499.771</v>
      </c>
      <c r="JH562">
        <v>418.28</v>
      </c>
      <c r="JI562">
        <v>24.9999</v>
      </c>
      <c r="JJ562">
        <v>26.9225</v>
      </c>
      <c r="JK562">
        <v>30.0002</v>
      </c>
      <c r="JL562">
        <v>26.8553</v>
      </c>
      <c r="JM562">
        <v>26.7946</v>
      </c>
      <c r="JN562">
        <v>44.4323</v>
      </c>
      <c r="JO562">
        <v>14.6555</v>
      </c>
      <c r="JP562">
        <v>100</v>
      </c>
      <c r="JQ562">
        <v>25</v>
      </c>
      <c r="JR562">
        <v>1093.19</v>
      </c>
      <c r="JS562">
        <v>24.6209</v>
      </c>
      <c r="JT562">
        <v>102.275</v>
      </c>
      <c r="JU562">
        <v>103.032</v>
      </c>
    </row>
    <row r="563" spans="1:281">
      <c r="A563">
        <v>547</v>
      </c>
      <c r="B563">
        <v>1659030827.6</v>
      </c>
      <c r="C563">
        <v>7144.5</v>
      </c>
      <c r="D563" t="s">
        <v>1523</v>
      </c>
      <c r="E563" t="s">
        <v>1524</v>
      </c>
      <c r="F563">
        <v>5</v>
      </c>
      <c r="G563" t="s">
        <v>1394</v>
      </c>
      <c r="H563" t="s">
        <v>417</v>
      </c>
      <c r="I563">
        <v>1659030819.81429</v>
      </c>
      <c r="J563">
        <f>(K563)/1000</f>
        <v>0</v>
      </c>
      <c r="K563">
        <f>IF(CZ563, AN563, AH563)</f>
        <v>0</v>
      </c>
      <c r="L563">
        <f>IF(CZ563, AI563, AG563)</f>
        <v>0</v>
      </c>
      <c r="M563">
        <f>DB563 - IF(AU563&gt;1, L563*CV563*100.0/(AW563*DP563), 0)</f>
        <v>0</v>
      </c>
      <c r="N563">
        <f>((T563-J563/2)*M563-L563)/(T563+J563/2)</f>
        <v>0</v>
      </c>
      <c r="O563">
        <f>N563*(DI563+DJ563)/1000.0</f>
        <v>0</v>
      </c>
      <c r="P563">
        <f>(DB563 - IF(AU563&gt;1, L563*CV563*100.0/(AW563*DP563), 0))*(DI563+DJ563)/1000.0</f>
        <v>0</v>
      </c>
      <c r="Q563">
        <f>2.0/((1/S563-1/R563)+SIGN(S563)*SQRT((1/S563-1/R563)*(1/S563-1/R563) + 4*CW563/((CW563+1)*(CW563+1))*(2*1/S563*1/R563-1/R563*1/R563)))</f>
        <v>0</v>
      </c>
      <c r="R563">
        <f>IF(LEFT(CX563,1)&lt;&gt;"0",IF(LEFT(CX563,1)="1",3.0,CY563),$D$5+$E$5*(DP563*DI563/($K$5*1000))+$F$5*(DP563*DI563/($K$5*1000))*MAX(MIN(CV563,$J$5),$I$5)*MAX(MIN(CV563,$J$5),$I$5)+$G$5*MAX(MIN(CV563,$J$5),$I$5)*(DP563*DI563/($K$5*1000))+$H$5*(DP563*DI563/($K$5*1000))*(DP563*DI563/($K$5*1000)))</f>
        <v>0</v>
      </c>
      <c r="S563">
        <f>J563*(1000-(1000*0.61365*exp(17.502*W563/(240.97+W563))/(DI563+DJ563)+DD563)/2)/(1000*0.61365*exp(17.502*W563/(240.97+W563))/(DI563+DJ563)-DD563)</f>
        <v>0</v>
      </c>
      <c r="T563">
        <f>1/((CW563+1)/(Q563/1.6)+1/(R563/1.37)) + CW563/((CW563+1)/(Q563/1.6) + CW563/(R563/1.37))</f>
        <v>0</v>
      </c>
      <c r="U563">
        <f>(CR563*CU563)</f>
        <v>0</v>
      </c>
      <c r="V563">
        <f>(DK563+(U563+2*0.95*5.67E-8*(((DK563+$B$7)+273)^4-(DK563+273)^4)-44100*J563)/(1.84*29.3*R563+8*0.95*5.67E-8*(DK563+273)^3))</f>
        <v>0</v>
      </c>
      <c r="W563">
        <f>($C$7*DL563+$D$7*DM563+$E$7*V563)</f>
        <v>0</v>
      </c>
      <c r="X563">
        <f>0.61365*exp(17.502*W563/(240.97+W563))</f>
        <v>0</v>
      </c>
      <c r="Y563">
        <f>(Z563/AA563*100)</f>
        <v>0</v>
      </c>
      <c r="Z563">
        <f>DD563*(DI563+DJ563)/1000</f>
        <v>0</v>
      </c>
      <c r="AA563">
        <f>0.61365*exp(17.502*DK563/(240.97+DK563))</f>
        <v>0</v>
      </c>
      <c r="AB563">
        <f>(X563-DD563*(DI563+DJ563)/1000)</f>
        <v>0</v>
      </c>
      <c r="AC563">
        <f>(-J563*44100)</f>
        <v>0</v>
      </c>
      <c r="AD563">
        <f>2*29.3*R563*0.92*(DK563-W563)</f>
        <v>0</v>
      </c>
      <c r="AE563">
        <f>2*0.95*5.67E-8*(((DK563+$B$7)+273)^4-(W563+273)^4)</f>
        <v>0</v>
      </c>
      <c r="AF563">
        <f>U563+AE563+AC563+AD563</f>
        <v>0</v>
      </c>
      <c r="AG563">
        <f>DH563*AU563*(DC563-DB563*(1000-AU563*DE563)/(1000-AU563*DD563))/(100*CV563)</f>
        <v>0</v>
      </c>
      <c r="AH563">
        <f>1000*DH563*AU563*(DD563-DE563)/(100*CV563*(1000-AU563*DD563))</f>
        <v>0</v>
      </c>
      <c r="AI563">
        <f>(AJ563 - AK563 - DI563*1E3/(8.314*(DK563+273.15)) * AM563/DH563 * AL563) * DH563/(100*CV563) * (1000 - DE563)/1000</f>
        <v>0</v>
      </c>
      <c r="AJ563">
        <v>1112.06168488248</v>
      </c>
      <c r="AK563">
        <v>1094.2496969697</v>
      </c>
      <c r="AL563">
        <v>3.46961210571625</v>
      </c>
      <c r="AM563">
        <v>66.0504921813524</v>
      </c>
      <c r="AN563">
        <f>(AP563 - AO563 + DI563*1E3/(8.314*(DK563+273.15)) * AR563/DH563 * AQ563) * DH563/(100*CV563) * 1000/(1000 - AP563)</f>
        <v>0</v>
      </c>
      <c r="AO563">
        <v>24.6290913237662</v>
      </c>
      <c r="AP563">
        <v>25.2172251748252</v>
      </c>
      <c r="AQ563">
        <v>5.45163636368447e-05</v>
      </c>
      <c r="AR563">
        <v>92.47</v>
      </c>
      <c r="AS563">
        <v>0</v>
      </c>
      <c r="AT563">
        <v>0</v>
      </c>
      <c r="AU563">
        <f>IF(AS563*$H$13&gt;=AW563,1.0,(AW563/(AW563-AS563*$H$13)))</f>
        <v>0</v>
      </c>
      <c r="AV563">
        <f>(AU563-1)*100</f>
        <v>0</v>
      </c>
      <c r="AW563">
        <f>MAX(0,($B$13+$C$13*DP563)/(1+$D$13*DP563)*DI563/(DK563+273)*$E$13)</f>
        <v>0</v>
      </c>
      <c r="AX563" t="s">
        <v>418</v>
      </c>
      <c r="AY563" t="s">
        <v>418</v>
      </c>
      <c r="AZ563">
        <v>0</v>
      </c>
      <c r="BA563">
        <v>0</v>
      </c>
      <c r="BB563">
        <f>1-AZ563/BA563</f>
        <v>0</v>
      </c>
      <c r="BC563">
        <v>0</v>
      </c>
      <c r="BD563" t="s">
        <v>418</v>
      </c>
      <c r="BE563" t="s">
        <v>418</v>
      </c>
      <c r="BF563">
        <v>0</v>
      </c>
      <c r="BG563">
        <v>0</v>
      </c>
      <c r="BH563">
        <f>1-BF563/BG563</f>
        <v>0</v>
      </c>
      <c r="BI563">
        <v>0.5</v>
      </c>
      <c r="BJ563">
        <f>CS563</f>
        <v>0</v>
      </c>
      <c r="BK563">
        <f>L563</f>
        <v>0</v>
      </c>
      <c r="BL563">
        <f>BH563*BI563*BJ563</f>
        <v>0</v>
      </c>
      <c r="BM563">
        <f>(BK563-BC563)/BJ563</f>
        <v>0</v>
      </c>
      <c r="BN563">
        <f>(BA563-BG563)/BG563</f>
        <v>0</v>
      </c>
      <c r="BO563">
        <f>AZ563/(BB563+AZ563/BG563)</f>
        <v>0</v>
      </c>
      <c r="BP563" t="s">
        <v>418</v>
      </c>
      <c r="BQ563">
        <v>0</v>
      </c>
      <c r="BR563">
        <f>IF(BQ563&lt;&gt;0, BQ563, BO563)</f>
        <v>0</v>
      </c>
      <c r="BS563">
        <f>1-BR563/BG563</f>
        <v>0</v>
      </c>
      <c r="BT563">
        <f>(BG563-BF563)/(BG563-BR563)</f>
        <v>0</v>
      </c>
      <c r="BU563">
        <f>(BA563-BG563)/(BA563-BR563)</f>
        <v>0</v>
      </c>
      <c r="BV563">
        <f>(BG563-BF563)/(BG563-AZ563)</f>
        <v>0</v>
      </c>
      <c r="BW563">
        <f>(BA563-BG563)/(BA563-AZ563)</f>
        <v>0</v>
      </c>
      <c r="BX563">
        <f>(BT563*BR563/BF563)</f>
        <v>0</v>
      </c>
      <c r="BY563">
        <f>(1-BX563)</f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f>$B$11*DQ563+$C$11*DR563+$F$11*EC563*(1-EF563)</f>
        <v>0</v>
      </c>
      <c r="CS563">
        <f>CR563*CT563</f>
        <v>0</v>
      </c>
      <c r="CT563">
        <f>($B$11*$D$9+$C$11*$D$9+$F$11*((EP563+EH563)/MAX(EP563+EH563+EQ563, 0.1)*$I$9+EQ563/MAX(EP563+EH563+EQ563, 0.1)*$J$9))/($B$11+$C$11+$F$11)</f>
        <v>0</v>
      </c>
      <c r="CU563">
        <f>($B$11*$K$9+$C$11*$K$9+$F$11*((EP563+EH563)/MAX(EP563+EH563+EQ563, 0.1)*$P$9+EQ563/MAX(EP563+EH563+EQ563, 0.1)*$Q$9))/($B$11+$C$11+$F$11)</f>
        <v>0</v>
      </c>
      <c r="CV563">
        <v>6</v>
      </c>
      <c r="CW563">
        <v>0.5</v>
      </c>
      <c r="CX563" t="s">
        <v>419</v>
      </c>
      <c r="CY563">
        <v>2</v>
      </c>
      <c r="CZ563" t="b">
        <v>1</v>
      </c>
      <c r="DA563">
        <v>1659030819.81429</v>
      </c>
      <c r="DB563">
        <v>1041.925</v>
      </c>
      <c r="DC563">
        <v>1067.67321428571</v>
      </c>
      <c r="DD563">
        <v>25.2186892857143</v>
      </c>
      <c r="DE563">
        <v>24.6274642857143</v>
      </c>
      <c r="DF563">
        <v>1031.78928571429</v>
      </c>
      <c r="DG563">
        <v>24.6939107142857</v>
      </c>
      <c r="DH563">
        <v>500.04725</v>
      </c>
      <c r="DI563">
        <v>90.3523892857143</v>
      </c>
      <c r="DJ563">
        <v>0.0464087821428571</v>
      </c>
      <c r="DK563">
        <v>27.5185035714286</v>
      </c>
      <c r="DL563">
        <v>27.8296464285714</v>
      </c>
      <c r="DM563">
        <v>999.9</v>
      </c>
      <c r="DN563">
        <v>0</v>
      </c>
      <c r="DO563">
        <v>0</v>
      </c>
      <c r="DP563">
        <v>9991.60714285714</v>
      </c>
      <c r="DQ563">
        <v>0</v>
      </c>
      <c r="DR563">
        <v>16.7190464285714</v>
      </c>
      <c r="DS563">
        <v>-25.7480642857143</v>
      </c>
      <c r="DT563">
        <v>1068.88035714286</v>
      </c>
      <c r="DU563">
        <v>1094.63142857143</v>
      </c>
      <c r="DV563">
        <v>0.59124</v>
      </c>
      <c r="DW563">
        <v>1067.67321428571</v>
      </c>
      <c r="DX563">
        <v>24.6274642857143</v>
      </c>
      <c r="DY563">
        <v>2.27856928571429</v>
      </c>
      <c r="DZ563">
        <v>2.22515</v>
      </c>
      <c r="EA563">
        <v>19.5257035714286</v>
      </c>
      <c r="EB563">
        <v>19.1445428571429</v>
      </c>
      <c r="EC563">
        <v>1999.99678571429</v>
      </c>
      <c r="ED563">
        <v>0.979996857142857</v>
      </c>
      <c r="EE563">
        <v>0.0200034178571429</v>
      </c>
      <c r="EF563">
        <v>0</v>
      </c>
      <c r="EG563">
        <v>150.04325</v>
      </c>
      <c r="EH563">
        <v>5.00063</v>
      </c>
      <c r="EI563">
        <v>3120.9625</v>
      </c>
      <c r="EJ563">
        <v>17256.8464285714</v>
      </c>
      <c r="EK563">
        <v>38.6427142857143</v>
      </c>
      <c r="EL563">
        <v>38.75</v>
      </c>
      <c r="EM563">
        <v>38.25</v>
      </c>
      <c r="EN563">
        <v>38.07325</v>
      </c>
      <c r="EO563">
        <v>39.6825714285714</v>
      </c>
      <c r="EP563">
        <v>1955.08678571429</v>
      </c>
      <c r="EQ563">
        <v>39.91</v>
      </c>
      <c r="ER563">
        <v>0</v>
      </c>
      <c r="ES563">
        <v>1659030826.3</v>
      </c>
      <c r="ET563">
        <v>0</v>
      </c>
      <c r="EU563">
        <v>150.05464</v>
      </c>
      <c r="EV563">
        <v>2.11376923457065</v>
      </c>
      <c r="EW563">
        <v>31.4684615622042</v>
      </c>
      <c r="EX563">
        <v>3121.1124</v>
      </c>
      <c r="EY563">
        <v>15</v>
      </c>
      <c r="EZ563">
        <v>0</v>
      </c>
      <c r="FA563" t="s">
        <v>420</v>
      </c>
      <c r="FB563">
        <v>1657551626.5</v>
      </c>
      <c r="FC563">
        <v>1657551629</v>
      </c>
      <c r="FD563">
        <v>0</v>
      </c>
      <c r="FE563">
        <v>0.403</v>
      </c>
      <c r="FF563">
        <v>0.009</v>
      </c>
      <c r="FG563">
        <v>9.41</v>
      </c>
      <c r="FH563">
        <v>0.087</v>
      </c>
      <c r="FI563">
        <v>417</v>
      </c>
      <c r="FJ563">
        <v>17</v>
      </c>
      <c r="FK563">
        <v>1.61</v>
      </c>
      <c r="FL563">
        <v>0.59</v>
      </c>
      <c r="FM563">
        <v>-25.6338025</v>
      </c>
      <c r="FN563">
        <v>-0.88767917448405</v>
      </c>
      <c r="FO563">
        <v>0.435979454497285</v>
      </c>
      <c r="FP563">
        <v>0</v>
      </c>
      <c r="FQ563">
        <v>149.979</v>
      </c>
      <c r="FR563">
        <v>1.29191749526845</v>
      </c>
      <c r="FS563">
        <v>0.225884015006141</v>
      </c>
      <c r="FT563">
        <v>0</v>
      </c>
      <c r="FU563">
        <v>0.590318775</v>
      </c>
      <c r="FV563">
        <v>0.00826485928705227</v>
      </c>
      <c r="FW563">
        <v>0.00274744007657582</v>
      </c>
      <c r="FX563">
        <v>1</v>
      </c>
      <c r="FY563">
        <v>1</v>
      </c>
      <c r="FZ563">
        <v>3</v>
      </c>
      <c r="GA563" t="s">
        <v>421</v>
      </c>
      <c r="GB563">
        <v>2.97348</v>
      </c>
      <c r="GC563">
        <v>2.70028</v>
      </c>
      <c r="GD563">
        <v>0.173316</v>
      </c>
      <c r="GE563">
        <v>0.17699</v>
      </c>
      <c r="GF563">
        <v>0.106587</v>
      </c>
      <c r="GG563">
        <v>0.10598</v>
      </c>
      <c r="GH563">
        <v>32173.2</v>
      </c>
      <c r="GI563">
        <v>35020.3</v>
      </c>
      <c r="GJ563">
        <v>35267.9</v>
      </c>
      <c r="GK563">
        <v>38590.1</v>
      </c>
      <c r="GL563">
        <v>44676.9</v>
      </c>
      <c r="GM563">
        <v>49830.3</v>
      </c>
      <c r="GN563">
        <v>55135</v>
      </c>
      <c r="GO563">
        <v>61899.2</v>
      </c>
      <c r="GP563">
        <v>1.9812</v>
      </c>
      <c r="GQ563">
        <v>1.8562</v>
      </c>
      <c r="GR563">
        <v>0.12219</v>
      </c>
      <c r="GS563">
        <v>0</v>
      </c>
      <c r="GT563">
        <v>25.9013</v>
      </c>
      <c r="GU563">
        <v>999.9</v>
      </c>
      <c r="GV563">
        <v>58.705</v>
      </c>
      <c r="GW563">
        <v>29.195</v>
      </c>
      <c r="GX563">
        <v>26.4256</v>
      </c>
      <c r="GY563">
        <v>56.1255</v>
      </c>
      <c r="GZ563">
        <v>42.2676</v>
      </c>
      <c r="HA563">
        <v>1</v>
      </c>
      <c r="HB563">
        <v>-0.0204268</v>
      </c>
      <c r="HC563">
        <v>0.265142</v>
      </c>
      <c r="HD563">
        <v>20.1141</v>
      </c>
      <c r="HE563">
        <v>5.20052</v>
      </c>
      <c r="HF563">
        <v>12.004</v>
      </c>
      <c r="HG563">
        <v>4.9756</v>
      </c>
      <c r="HH563">
        <v>3.294</v>
      </c>
      <c r="HI563">
        <v>9999</v>
      </c>
      <c r="HJ563">
        <v>9999</v>
      </c>
      <c r="HK563">
        <v>9999</v>
      </c>
      <c r="HL563">
        <v>629.6</v>
      </c>
      <c r="HM563">
        <v>1.86319</v>
      </c>
      <c r="HN563">
        <v>1.86804</v>
      </c>
      <c r="HO563">
        <v>1.86783</v>
      </c>
      <c r="HP563">
        <v>1.86896</v>
      </c>
      <c r="HQ563">
        <v>1.86981</v>
      </c>
      <c r="HR563">
        <v>1.86584</v>
      </c>
      <c r="HS563">
        <v>1.86691</v>
      </c>
      <c r="HT563">
        <v>1.86829</v>
      </c>
      <c r="HU563">
        <v>5</v>
      </c>
      <c r="HV563">
        <v>0</v>
      </c>
      <c r="HW563">
        <v>0</v>
      </c>
      <c r="HX563">
        <v>0</v>
      </c>
      <c r="HY563" t="s">
        <v>422</v>
      </c>
      <c r="HZ563" t="s">
        <v>423</v>
      </c>
      <c r="IA563" t="s">
        <v>424</v>
      </c>
      <c r="IB563" t="s">
        <v>424</v>
      </c>
      <c r="IC563" t="s">
        <v>424</v>
      </c>
      <c r="ID563" t="s">
        <v>424</v>
      </c>
      <c r="IE563">
        <v>0</v>
      </c>
      <c r="IF563">
        <v>100</v>
      </c>
      <c r="IG563">
        <v>100</v>
      </c>
      <c r="IH563">
        <v>10.28</v>
      </c>
      <c r="II563">
        <v>0.5247</v>
      </c>
      <c r="IJ563">
        <v>4.02706509432224</v>
      </c>
      <c r="IK563">
        <v>0.00601174518973114</v>
      </c>
      <c r="IL563">
        <v>2.77886958061485e-07</v>
      </c>
      <c r="IM563">
        <v>-3.54636231360687e-10</v>
      </c>
      <c r="IN563">
        <v>-0.0404303883988718</v>
      </c>
      <c r="IO563">
        <v>-0.0177815531441476</v>
      </c>
      <c r="IP563">
        <v>0.00205572605671414</v>
      </c>
      <c r="IQ563">
        <v>-1.65519735432211e-05</v>
      </c>
      <c r="IR563">
        <v>-4</v>
      </c>
      <c r="IS563">
        <v>1848</v>
      </c>
      <c r="IT563">
        <v>1</v>
      </c>
      <c r="IU563">
        <v>25</v>
      </c>
      <c r="IV563">
        <v>24653.4</v>
      </c>
      <c r="IW563">
        <v>24653.3</v>
      </c>
      <c r="IX563">
        <v>2.24365</v>
      </c>
      <c r="IY563">
        <v>2.59033</v>
      </c>
      <c r="IZ563">
        <v>1.54785</v>
      </c>
      <c r="JA563">
        <v>2.30591</v>
      </c>
      <c r="JB563">
        <v>1.34644</v>
      </c>
      <c r="JC563">
        <v>2.42554</v>
      </c>
      <c r="JD563">
        <v>33.6254</v>
      </c>
      <c r="JE563">
        <v>24.2188</v>
      </c>
      <c r="JF563">
        <v>18</v>
      </c>
      <c r="JG563">
        <v>499.902</v>
      </c>
      <c r="JH563">
        <v>418.297</v>
      </c>
      <c r="JI563">
        <v>25</v>
      </c>
      <c r="JJ563">
        <v>26.9225</v>
      </c>
      <c r="JK563">
        <v>30.0001</v>
      </c>
      <c r="JL563">
        <v>26.8553</v>
      </c>
      <c r="JM563">
        <v>26.7969</v>
      </c>
      <c r="JN563">
        <v>44.9586</v>
      </c>
      <c r="JO563">
        <v>14.6555</v>
      </c>
      <c r="JP563">
        <v>100</v>
      </c>
      <c r="JQ563">
        <v>25</v>
      </c>
      <c r="JR563">
        <v>1106.64</v>
      </c>
      <c r="JS563">
        <v>24.6209</v>
      </c>
      <c r="JT563">
        <v>102.273</v>
      </c>
      <c r="JU563">
        <v>103.031</v>
      </c>
    </row>
    <row r="564" spans="1:281">
      <c r="A564">
        <v>548</v>
      </c>
      <c r="B564">
        <v>1659030832.6</v>
      </c>
      <c r="C564">
        <v>7149.5</v>
      </c>
      <c r="D564" t="s">
        <v>1525</v>
      </c>
      <c r="E564" t="s">
        <v>1526</v>
      </c>
      <c r="F564">
        <v>5</v>
      </c>
      <c r="G564" t="s">
        <v>1394</v>
      </c>
      <c r="H564" t="s">
        <v>417</v>
      </c>
      <c r="I564">
        <v>1659030825.1</v>
      </c>
      <c r="J564">
        <f>(K564)/1000</f>
        <v>0</v>
      </c>
      <c r="K564">
        <f>IF(CZ564, AN564, AH564)</f>
        <v>0</v>
      </c>
      <c r="L564">
        <f>IF(CZ564, AI564, AG564)</f>
        <v>0</v>
      </c>
      <c r="M564">
        <f>DB564 - IF(AU564&gt;1, L564*CV564*100.0/(AW564*DP564), 0)</f>
        <v>0</v>
      </c>
      <c r="N564">
        <f>((T564-J564/2)*M564-L564)/(T564+J564/2)</f>
        <v>0</v>
      </c>
      <c r="O564">
        <f>N564*(DI564+DJ564)/1000.0</f>
        <v>0</v>
      </c>
      <c r="P564">
        <f>(DB564 - IF(AU564&gt;1, L564*CV564*100.0/(AW564*DP564), 0))*(DI564+DJ564)/1000.0</f>
        <v>0</v>
      </c>
      <c r="Q564">
        <f>2.0/((1/S564-1/R564)+SIGN(S564)*SQRT((1/S564-1/R564)*(1/S564-1/R564) + 4*CW564/((CW564+1)*(CW564+1))*(2*1/S564*1/R564-1/R564*1/R564)))</f>
        <v>0</v>
      </c>
      <c r="R564">
        <f>IF(LEFT(CX564,1)&lt;&gt;"0",IF(LEFT(CX564,1)="1",3.0,CY564),$D$5+$E$5*(DP564*DI564/($K$5*1000))+$F$5*(DP564*DI564/($K$5*1000))*MAX(MIN(CV564,$J$5),$I$5)*MAX(MIN(CV564,$J$5),$I$5)+$G$5*MAX(MIN(CV564,$J$5),$I$5)*(DP564*DI564/($K$5*1000))+$H$5*(DP564*DI564/($K$5*1000))*(DP564*DI564/($K$5*1000)))</f>
        <v>0</v>
      </c>
      <c r="S564">
        <f>J564*(1000-(1000*0.61365*exp(17.502*W564/(240.97+W564))/(DI564+DJ564)+DD564)/2)/(1000*0.61365*exp(17.502*W564/(240.97+W564))/(DI564+DJ564)-DD564)</f>
        <v>0</v>
      </c>
      <c r="T564">
        <f>1/((CW564+1)/(Q564/1.6)+1/(R564/1.37)) + CW564/((CW564+1)/(Q564/1.6) + CW564/(R564/1.37))</f>
        <v>0</v>
      </c>
      <c r="U564">
        <f>(CR564*CU564)</f>
        <v>0</v>
      </c>
      <c r="V564">
        <f>(DK564+(U564+2*0.95*5.67E-8*(((DK564+$B$7)+273)^4-(DK564+273)^4)-44100*J564)/(1.84*29.3*R564+8*0.95*5.67E-8*(DK564+273)^3))</f>
        <v>0</v>
      </c>
      <c r="W564">
        <f>($C$7*DL564+$D$7*DM564+$E$7*V564)</f>
        <v>0</v>
      </c>
      <c r="X564">
        <f>0.61365*exp(17.502*W564/(240.97+W564))</f>
        <v>0</v>
      </c>
      <c r="Y564">
        <f>(Z564/AA564*100)</f>
        <v>0</v>
      </c>
      <c r="Z564">
        <f>DD564*(DI564+DJ564)/1000</f>
        <v>0</v>
      </c>
      <c r="AA564">
        <f>0.61365*exp(17.502*DK564/(240.97+DK564))</f>
        <v>0</v>
      </c>
      <c r="AB564">
        <f>(X564-DD564*(DI564+DJ564)/1000)</f>
        <v>0</v>
      </c>
      <c r="AC564">
        <f>(-J564*44100)</f>
        <v>0</v>
      </c>
      <c r="AD564">
        <f>2*29.3*R564*0.92*(DK564-W564)</f>
        <v>0</v>
      </c>
      <c r="AE564">
        <f>2*0.95*5.67E-8*(((DK564+$B$7)+273)^4-(W564+273)^4)</f>
        <v>0</v>
      </c>
      <c r="AF564">
        <f>U564+AE564+AC564+AD564</f>
        <v>0</v>
      </c>
      <c r="AG564">
        <f>DH564*AU564*(DC564-DB564*(1000-AU564*DE564)/(1000-AU564*DD564))/(100*CV564)</f>
        <v>0</v>
      </c>
      <c r="AH564">
        <f>1000*DH564*AU564*(DD564-DE564)/(100*CV564*(1000-AU564*DD564))</f>
        <v>0</v>
      </c>
      <c r="AI564">
        <f>(AJ564 - AK564 - DI564*1E3/(8.314*(DK564+273.15)) * AM564/DH564 * AL564) * DH564/(100*CV564) * (1000 - DE564)/1000</f>
        <v>0</v>
      </c>
      <c r="AJ564">
        <v>1129.71500996367</v>
      </c>
      <c r="AK564">
        <v>1111.7116969697</v>
      </c>
      <c r="AL564">
        <v>3.45956292666403</v>
      </c>
      <c r="AM564">
        <v>66.0504921813524</v>
      </c>
      <c r="AN564">
        <f>(AP564 - AO564 + DI564*1E3/(8.314*(DK564+273.15)) * AR564/DH564 * AQ564) * DH564/(100*CV564) * 1000/(1000 - AP564)</f>
        <v>0</v>
      </c>
      <c r="AO564">
        <v>24.6274850900866</v>
      </c>
      <c r="AP564">
        <v>25.2137748251748</v>
      </c>
      <c r="AQ564">
        <v>-3.83942958991075e-05</v>
      </c>
      <c r="AR564">
        <v>92.47</v>
      </c>
      <c r="AS564">
        <v>0</v>
      </c>
      <c r="AT564">
        <v>0</v>
      </c>
      <c r="AU564">
        <f>IF(AS564*$H$13&gt;=AW564,1.0,(AW564/(AW564-AS564*$H$13)))</f>
        <v>0</v>
      </c>
      <c r="AV564">
        <f>(AU564-1)*100</f>
        <v>0</v>
      </c>
      <c r="AW564">
        <f>MAX(0,($B$13+$C$13*DP564)/(1+$D$13*DP564)*DI564/(DK564+273)*$E$13)</f>
        <v>0</v>
      </c>
      <c r="AX564" t="s">
        <v>418</v>
      </c>
      <c r="AY564" t="s">
        <v>418</v>
      </c>
      <c r="AZ564">
        <v>0</v>
      </c>
      <c r="BA564">
        <v>0</v>
      </c>
      <c r="BB564">
        <f>1-AZ564/BA564</f>
        <v>0</v>
      </c>
      <c r="BC564">
        <v>0</v>
      </c>
      <c r="BD564" t="s">
        <v>418</v>
      </c>
      <c r="BE564" t="s">
        <v>418</v>
      </c>
      <c r="BF564">
        <v>0</v>
      </c>
      <c r="BG564">
        <v>0</v>
      </c>
      <c r="BH564">
        <f>1-BF564/BG564</f>
        <v>0</v>
      </c>
      <c r="BI564">
        <v>0.5</v>
      </c>
      <c r="BJ564">
        <f>CS564</f>
        <v>0</v>
      </c>
      <c r="BK564">
        <f>L564</f>
        <v>0</v>
      </c>
      <c r="BL564">
        <f>BH564*BI564*BJ564</f>
        <v>0</v>
      </c>
      <c r="BM564">
        <f>(BK564-BC564)/BJ564</f>
        <v>0</v>
      </c>
      <c r="BN564">
        <f>(BA564-BG564)/BG564</f>
        <v>0</v>
      </c>
      <c r="BO564">
        <f>AZ564/(BB564+AZ564/BG564)</f>
        <v>0</v>
      </c>
      <c r="BP564" t="s">
        <v>418</v>
      </c>
      <c r="BQ564">
        <v>0</v>
      </c>
      <c r="BR564">
        <f>IF(BQ564&lt;&gt;0, BQ564, BO564)</f>
        <v>0</v>
      </c>
      <c r="BS564">
        <f>1-BR564/BG564</f>
        <v>0</v>
      </c>
      <c r="BT564">
        <f>(BG564-BF564)/(BG564-BR564)</f>
        <v>0</v>
      </c>
      <c r="BU564">
        <f>(BA564-BG564)/(BA564-BR564)</f>
        <v>0</v>
      </c>
      <c r="BV564">
        <f>(BG564-BF564)/(BG564-AZ564)</f>
        <v>0</v>
      </c>
      <c r="BW564">
        <f>(BA564-BG564)/(BA564-AZ564)</f>
        <v>0</v>
      </c>
      <c r="BX564">
        <f>(BT564*BR564/BF564)</f>
        <v>0</v>
      </c>
      <c r="BY564">
        <f>(1-BX564)</f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f>$B$11*DQ564+$C$11*DR564+$F$11*EC564*(1-EF564)</f>
        <v>0</v>
      </c>
      <c r="CS564">
        <f>CR564*CT564</f>
        <v>0</v>
      </c>
      <c r="CT564">
        <f>($B$11*$D$9+$C$11*$D$9+$F$11*((EP564+EH564)/MAX(EP564+EH564+EQ564, 0.1)*$I$9+EQ564/MAX(EP564+EH564+EQ564, 0.1)*$J$9))/($B$11+$C$11+$F$11)</f>
        <v>0</v>
      </c>
      <c r="CU564">
        <f>($B$11*$K$9+$C$11*$K$9+$F$11*((EP564+EH564)/MAX(EP564+EH564+EQ564, 0.1)*$P$9+EQ564/MAX(EP564+EH564+EQ564, 0.1)*$Q$9))/($B$11+$C$11+$F$11)</f>
        <v>0</v>
      </c>
      <c r="CV564">
        <v>6</v>
      </c>
      <c r="CW564">
        <v>0.5</v>
      </c>
      <c r="CX564" t="s">
        <v>419</v>
      </c>
      <c r="CY564">
        <v>2</v>
      </c>
      <c r="CZ564" t="b">
        <v>1</v>
      </c>
      <c r="DA564">
        <v>1659030825.1</v>
      </c>
      <c r="DB564">
        <v>1059.91888888889</v>
      </c>
      <c r="DC564">
        <v>1085.59222222222</v>
      </c>
      <c r="DD564">
        <v>25.2166592592593</v>
      </c>
      <c r="DE564">
        <v>24.6265814814815</v>
      </c>
      <c r="DF564">
        <v>1049.68555555556</v>
      </c>
      <c r="DG564">
        <v>24.6919740740741</v>
      </c>
      <c r="DH564">
        <v>500.034185185185</v>
      </c>
      <c r="DI564">
        <v>90.3528259259259</v>
      </c>
      <c r="DJ564">
        <v>0.0462389111111111</v>
      </c>
      <c r="DK564">
        <v>27.5223555555556</v>
      </c>
      <c r="DL564">
        <v>27.8730555555556</v>
      </c>
      <c r="DM564">
        <v>999.9</v>
      </c>
      <c r="DN564">
        <v>0</v>
      </c>
      <c r="DO564">
        <v>0</v>
      </c>
      <c r="DP564">
        <v>10015</v>
      </c>
      <c r="DQ564">
        <v>0</v>
      </c>
      <c r="DR564">
        <v>16.6734333333333</v>
      </c>
      <c r="DS564">
        <v>-25.6734962962963</v>
      </c>
      <c r="DT564">
        <v>1087.33740740741</v>
      </c>
      <c r="DU564">
        <v>1113.00148148148</v>
      </c>
      <c r="DV564">
        <v>0.590093074074074</v>
      </c>
      <c r="DW564">
        <v>1085.59222222222</v>
      </c>
      <c r="DX564">
        <v>24.6265814814815</v>
      </c>
      <c r="DY564">
        <v>2.27839666666667</v>
      </c>
      <c r="DZ564">
        <v>2.22508074074074</v>
      </c>
      <c r="EA564">
        <v>19.5244740740741</v>
      </c>
      <c r="EB564">
        <v>19.1440444444444</v>
      </c>
      <c r="EC564">
        <v>1999.99407407407</v>
      </c>
      <c r="ED564">
        <v>0.979996851851852</v>
      </c>
      <c r="EE564">
        <v>0.0200034222222222</v>
      </c>
      <c r="EF564">
        <v>0</v>
      </c>
      <c r="EG564">
        <v>150.162259259259</v>
      </c>
      <c r="EH564">
        <v>5.00063</v>
      </c>
      <c r="EI564">
        <v>3123.72777777778</v>
      </c>
      <c r="EJ564">
        <v>17256.8296296296</v>
      </c>
      <c r="EK564">
        <v>38.647962962963</v>
      </c>
      <c r="EL564">
        <v>38.7637777777778</v>
      </c>
      <c r="EM564">
        <v>38.25</v>
      </c>
      <c r="EN564">
        <v>38.0806666666667</v>
      </c>
      <c r="EO564">
        <v>39.6778148148148</v>
      </c>
      <c r="EP564">
        <v>1955.08407407407</v>
      </c>
      <c r="EQ564">
        <v>39.91</v>
      </c>
      <c r="ER564">
        <v>0</v>
      </c>
      <c r="ES564">
        <v>1659030831.7</v>
      </c>
      <c r="ET564">
        <v>0</v>
      </c>
      <c r="EU564">
        <v>150.187807692308</v>
      </c>
      <c r="EV564">
        <v>2.14642735512117</v>
      </c>
      <c r="EW564">
        <v>30.227350434939</v>
      </c>
      <c r="EX564">
        <v>3123.75961538462</v>
      </c>
      <c r="EY564">
        <v>15</v>
      </c>
      <c r="EZ564">
        <v>0</v>
      </c>
      <c r="FA564" t="s">
        <v>420</v>
      </c>
      <c r="FB564">
        <v>1657551626.5</v>
      </c>
      <c r="FC564">
        <v>1657551629</v>
      </c>
      <c r="FD564">
        <v>0</v>
      </c>
      <c r="FE564">
        <v>0.403</v>
      </c>
      <c r="FF564">
        <v>0.009</v>
      </c>
      <c r="FG564">
        <v>9.41</v>
      </c>
      <c r="FH564">
        <v>0.087</v>
      </c>
      <c r="FI564">
        <v>417</v>
      </c>
      <c r="FJ564">
        <v>17</v>
      </c>
      <c r="FK564">
        <v>1.61</v>
      </c>
      <c r="FL564">
        <v>0.59</v>
      </c>
      <c r="FM564">
        <v>-25.7194475</v>
      </c>
      <c r="FN564">
        <v>-0.645896060037522</v>
      </c>
      <c r="FO564">
        <v>0.407620021581067</v>
      </c>
      <c r="FP564">
        <v>0</v>
      </c>
      <c r="FQ564">
        <v>150.072382352941</v>
      </c>
      <c r="FR564">
        <v>1.74822001535247</v>
      </c>
      <c r="FS564">
        <v>0.240403951066912</v>
      </c>
      <c r="FT564">
        <v>0</v>
      </c>
      <c r="FU564">
        <v>0.59073245</v>
      </c>
      <c r="FV564">
        <v>-0.00757983489681043</v>
      </c>
      <c r="FW564">
        <v>0.00267564081997192</v>
      </c>
      <c r="FX564">
        <v>1</v>
      </c>
      <c r="FY564">
        <v>1</v>
      </c>
      <c r="FZ564">
        <v>3</v>
      </c>
      <c r="GA564" t="s">
        <v>421</v>
      </c>
      <c r="GB564">
        <v>2.97304</v>
      </c>
      <c r="GC564">
        <v>2.69988</v>
      </c>
      <c r="GD564">
        <v>0.175064</v>
      </c>
      <c r="GE564">
        <v>0.178576</v>
      </c>
      <c r="GF564">
        <v>0.106568</v>
      </c>
      <c r="GG564">
        <v>0.105989</v>
      </c>
      <c r="GH564">
        <v>32105.5</v>
      </c>
      <c r="GI564">
        <v>34952.8</v>
      </c>
      <c r="GJ564">
        <v>35268.1</v>
      </c>
      <c r="GK564">
        <v>38590.1</v>
      </c>
      <c r="GL564">
        <v>44678.4</v>
      </c>
      <c r="GM564">
        <v>49829.1</v>
      </c>
      <c r="GN564">
        <v>55135.6</v>
      </c>
      <c r="GO564">
        <v>61898.2</v>
      </c>
      <c r="GP564">
        <v>1.9804</v>
      </c>
      <c r="GQ564">
        <v>1.8562</v>
      </c>
      <c r="GR564">
        <v>0.12517</v>
      </c>
      <c r="GS564">
        <v>0</v>
      </c>
      <c r="GT564">
        <v>25.8991</v>
      </c>
      <c r="GU564">
        <v>999.9</v>
      </c>
      <c r="GV564">
        <v>58.705</v>
      </c>
      <c r="GW564">
        <v>29.195</v>
      </c>
      <c r="GX564">
        <v>26.4251</v>
      </c>
      <c r="GY564">
        <v>55.8655</v>
      </c>
      <c r="GZ564">
        <v>42.6362</v>
      </c>
      <c r="HA564">
        <v>1</v>
      </c>
      <c r="HB564">
        <v>-0.0204268</v>
      </c>
      <c r="HC564">
        <v>0.265795</v>
      </c>
      <c r="HD564">
        <v>20.1134</v>
      </c>
      <c r="HE564">
        <v>5.19812</v>
      </c>
      <c r="HF564">
        <v>12.0064</v>
      </c>
      <c r="HG564">
        <v>4.9756</v>
      </c>
      <c r="HH564">
        <v>3.2938</v>
      </c>
      <c r="HI564">
        <v>9999</v>
      </c>
      <c r="HJ564">
        <v>9999</v>
      </c>
      <c r="HK564">
        <v>9999</v>
      </c>
      <c r="HL564">
        <v>629.6</v>
      </c>
      <c r="HM564">
        <v>1.8631</v>
      </c>
      <c r="HN564">
        <v>1.86798</v>
      </c>
      <c r="HO564">
        <v>1.86783</v>
      </c>
      <c r="HP564">
        <v>1.86899</v>
      </c>
      <c r="HQ564">
        <v>1.86981</v>
      </c>
      <c r="HR564">
        <v>1.86584</v>
      </c>
      <c r="HS564">
        <v>1.86691</v>
      </c>
      <c r="HT564">
        <v>1.86829</v>
      </c>
      <c r="HU564">
        <v>5</v>
      </c>
      <c r="HV564">
        <v>0</v>
      </c>
      <c r="HW564">
        <v>0</v>
      </c>
      <c r="HX564">
        <v>0</v>
      </c>
      <c r="HY564" t="s">
        <v>422</v>
      </c>
      <c r="HZ564" t="s">
        <v>423</v>
      </c>
      <c r="IA564" t="s">
        <v>424</v>
      </c>
      <c r="IB564" t="s">
        <v>424</v>
      </c>
      <c r="IC564" t="s">
        <v>424</v>
      </c>
      <c r="ID564" t="s">
        <v>424</v>
      </c>
      <c r="IE564">
        <v>0</v>
      </c>
      <c r="IF564">
        <v>100</v>
      </c>
      <c r="IG564">
        <v>100</v>
      </c>
      <c r="IH564">
        <v>10.37</v>
      </c>
      <c r="II564">
        <v>0.5243</v>
      </c>
      <c r="IJ564">
        <v>4.02706509432224</v>
      </c>
      <c r="IK564">
        <v>0.00601174518973114</v>
      </c>
      <c r="IL564">
        <v>2.77886958061485e-07</v>
      </c>
      <c r="IM564">
        <v>-3.54636231360687e-10</v>
      </c>
      <c r="IN564">
        <v>-0.0404303883988718</v>
      </c>
      <c r="IO564">
        <v>-0.0177815531441476</v>
      </c>
      <c r="IP564">
        <v>0.00205572605671414</v>
      </c>
      <c r="IQ564">
        <v>-1.65519735432211e-05</v>
      </c>
      <c r="IR564">
        <v>-4</v>
      </c>
      <c r="IS564">
        <v>1848</v>
      </c>
      <c r="IT564">
        <v>1</v>
      </c>
      <c r="IU564">
        <v>25</v>
      </c>
      <c r="IV564">
        <v>24653.4</v>
      </c>
      <c r="IW564">
        <v>24653.4</v>
      </c>
      <c r="IX564">
        <v>2.26929</v>
      </c>
      <c r="IY564">
        <v>2.60498</v>
      </c>
      <c r="IZ564">
        <v>1.54785</v>
      </c>
      <c r="JA564">
        <v>2.30591</v>
      </c>
      <c r="JB564">
        <v>1.34644</v>
      </c>
      <c r="JC564">
        <v>2.37061</v>
      </c>
      <c r="JD564">
        <v>33.6254</v>
      </c>
      <c r="JE564">
        <v>24.2188</v>
      </c>
      <c r="JF564">
        <v>18</v>
      </c>
      <c r="JG564">
        <v>499.375</v>
      </c>
      <c r="JH564">
        <v>418.297</v>
      </c>
      <c r="JI564">
        <v>25</v>
      </c>
      <c r="JJ564">
        <v>26.9225</v>
      </c>
      <c r="JK564">
        <v>30.0001</v>
      </c>
      <c r="JL564">
        <v>26.8553</v>
      </c>
      <c r="JM564">
        <v>26.7969</v>
      </c>
      <c r="JN564">
        <v>45.5288</v>
      </c>
      <c r="JO564">
        <v>14.6555</v>
      </c>
      <c r="JP564">
        <v>100</v>
      </c>
      <c r="JQ564">
        <v>25</v>
      </c>
      <c r="JR564">
        <v>1126.69</v>
      </c>
      <c r="JS564">
        <v>24.6209</v>
      </c>
      <c r="JT564">
        <v>102.274</v>
      </c>
      <c r="JU564">
        <v>103.03</v>
      </c>
    </row>
    <row r="565" spans="1:281">
      <c r="A565">
        <v>549</v>
      </c>
      <c r="B565">
        <v>1659030837.6</v>
      </c>
      <c r="C565">
        <v>7154.5</v>
      </c>
      <c r="D565" t="s">
        <v>1527</v>
      </c>
      <c r="E565" t="s">
        <v>1528</v>
      </c>
      <c r="F565">
        <v>5</v>
      </c>
      <c r="G565" t="s">
        <v>1394</v>
      </c>
      <c r="H565" t="s">
        <v>417</v>
      </c>
      <c r="I565">
        <v>1659030829.81429</v>
      </c>
      <c r="J565">
        <f>(K565)/1000</f>
        <v>0</v>
      </c>
      <c r="K565">
        <f>IF(CZ565, AN565, AH565)</f>
        <v>0</v>
      </c>
      <c r="L565">
        <f>IF(CZ565, AI565, AG565)</f>
        <v>0</v>
      </c>
      <c r="M565">
        <f>DB565 - IF(AU565&gt;1, L565*CV565*100.0/(AW565*DP565), 0)</f>
        <v>0</v>
      </c>
      <c r="N565">
        <f>((T565-J565/2)*M565-L565)/(T565+J565/2)</f>
        <v>0</v>
      </c>
      <c r="O565">
        <f>N565*(DI565+DJ565)/1000.0</f>
        <v>0</v>
      </c>
      <c r="P565">
        <f>(DB565 - IF(AU565&gt;1, L565*CV565*100.0/(AW565*DP565), 0))*(DI565+DJ565)/1000.0</f>
        <v>0</v>
      </c>
      <c r="Q565">
        <f>2.0/((1/S565-1/R565)+SIGN(S565)*SQRT((1/S565-1/R565)*(1/S565-1/R565) + 4*CW565/((CW565+1)*(CW565+1))*(2*1/S565*1/R565-1/R565*1/R565)))</f>
        <v>0</v>
      </c>
      <c r="R565">
        <f>IF(LEFT(CX565,1)&lt;&gt;"0",IF(LEFT(CX565,1)="1",3.0,CY565),$D$5+$E$5*(DP565*DI565/($K$5*1000))+$F$5*(DP565*DI565/($K$5*1000))*MAX(MIN(CV565,$J$5),$I$5)*MAX(MIN(CV565,$J$5),$I$5)+$G$5*MAX(MIN(CV565,$J$5),$I$5)*(DP565*DI565/($K$5*1000))+$H$5*(DP565*DI565/($K$5*1000))*(DP565*DI565/($K$5*1000)))</f>
        <v>0</v>
      </c>
      <c r="S565">
        <f>J565*(1000-(1000*0.61365*exp(17.502*W565/(240.97+W565))/(DI565+DJ565)+DD565)/2)/(1000*0.61365*exp(17.502*W565/(240.97+W565))/(DI565+DJ565)-DD565)</f>
        <v>0</v>
      </c>
      <c r="T565">
        <f>1/((CW565+1)/(Q565/1.6)+1/(R565/1.37)) + CW565/((CW565+1)/(Q565/1.6) + CW565/(R565/1.37))</f>
        <v>0</v>
      </c>
      <c r="U565">
        <f>(CR565*CU565)</f>
        <v>0</v>
      </c>
      <c r="V565">
        <f>(DK565+(U565+2*0.95*5.67E-8*(((DK565+$B$7)+273)^4-(DK565+273)^4)-44100*J565)/(1.84*29.3*R565+8*0.95*5.67E-8*(DK565+273)^3))</f>
        <v>0</v>
      </c>
      <c r="W565">
        <f>($C$7*DL565+$D$7*DM565+$E$7*V565)</f>
        <v>0</v>
      </c>
      <c r="X565">
        <f>0.61365*exp(17.502*W565/(240.97+W565))</f>
        <v>0</v>
      </c>
      <c r="Y565">
        <f>(Z565/AA565*100)</f>
        <v>0</v>
      </c>
      <c r="Z565">
        <f>DD565*(DI565+DJ565)/1000</f>
        <v>0</v>
      </c>
      <c r="AA565">
        <f>0.61365*exp(17.502*DK565/(240.97+DK565))</f>
        <v>0</v>
      </c>
      <c r="AB565">
        <f>(X565-DD565*(DI565+DJ565)/1000)</f>
        <v>0</v>
      </c>
      <c r="AC565">
        <f>(-J565*44100)</f>
        <v>0</v>
      </c>
      <c r="AD565">
        <f>2*29.3*R565*0.92*(DK565-W565)</f>
        <v>0</v>
      </c>
      <c r="AE565">
        <f>2*0.95*5.67E-8*(((DK565+$B$7)+273)^4-(W565+273)^4)</f>
        <v>0</v>
      </c>
      <c r="AF565">
        <f>U565+AE565+AC565+AD565</f>
        <v>0</v>
      </c>
      <c r="AG565">
        <f>DH565*AU565*(DC565-DB565*(1000-AU565*DE565)/(1000-AU565*DD565))/(100*CV565)</f>
        <v>0</v>
      </c>
      <c r="AH565">
        <f>1000*DH565*AU565*(DD565-DE565)/(100*CV565*(1000-AU565*DD565))</f>
        <v>0</v>
      </c>
      <c r="AI565">
        <f>(AJ565 - AK565 - DI565*1E3/(8.314*(DK565+273.15)) * AM565/DH565 * AL565) * DH565/(100*CV565) * (1000 - DE565)/1000</f>
        <v>0</v>
      </c>
      <c r="AJ565">
        <v>1146.54092941298</v>
      </c>
      <c r="AK565">
        <v>1128.91939393939</v>
      </c>
      <c r="AL565">
        <v>3.45661047227548</v>
      </c>
      <c r="AM565">
        <v>66.0504921813524</v>
      </c>
      <c r="AN565">
        <f>(AP565 - AO565 + DI565*1E3/(8.314*(DK565+273.15)) * AR565/DH565 * AQ565) * DH565/(100*CV565) * 1000/(1000 - AP565)</f>
        <v>0</v>
      </c>
      <c r="AO565">
        <v>24.6241520217749</v>
      </c>
      <c r="AP565">
        <v>25.2111013986014</v>
      </c>
      <c r="AQ565">
        <v>2.09811802239532e-05</v>
      </c>
      <c r="AR565">
        <v>92.47</v>
      </c>
      <c r="AS565">
        <v>0</v>
      </c>
      <c r="AT565">
        <v>0</v>
      </c>
      <c r="AU565">
        <f>IF(AS565*$H$13&gt;=AW565,1.0,(AW565/(AW565-AS565*$H$13)))</f>
        <v>0</v>
      </c>
      <c r="AV565">
        <f>(AU565-1)*100</f>
        <v>0</v>
      </c>
      <c r="AW565">
        <f>MAX(0,($B$13+$C$13*DP565)/(1+$D$13*DP565)*DI565/(DK565+273)*$E$13)</f>
        <v>0</v>
      </c>
      <c r="AX565" t="s">
        <v>418</v>
      </c>
      <c r="AY565" t="s">
        <v>418</v>
      </c>
      <c r="AZ565">
        <v>0</v>
      </c>
      <c r="BA565">
        <v>0</v>
      </c>
      <c r="BB565">
        <f>1-AZ565/BA565</f>
        <v>0</v>
      </c>
      <c r="BC565">
        <v>0</v>
      </c>
      <c r="BD565" t="s">
        <v>418</v>
      </c>
      <c r="BE565" t="s">
        <v>418</v>
      </c>
      <c r="BF565">
        <v>0</v>
      </c>
      <c r="BG565">
        <v>0</v>
      </c>
      <c r="BH565">
        <f>1-BF565/BG565</f>
        <v>0</v>
      </c>
      <c r="BI565">
        <v>0.5</v>
      </c>
      <c r="BJ565">
        <f>CS565</f>
        <v>0</v>
      </c>
      <c r="BK565">
        <f>L565</f>
        <v>0</v>
      </c>
      <c r="BL565">
        <f>BH565*BI565*BJ565</f>
        <v>0</v>
      </c>
      <c r="BM565">
        <f>(BK565-BC565)/BJ565</f>
        <v>0</v>
      </c>
      <c r="BN565">
        <f>(BA565-BG565)/BG565</f>
        <v>0</v>
      </c>
      <c r="BO565">
        <f>AZ565/(BB565+AZ565/BG565)</f>
        <v>0</v>
      </c>
      <c r="BP565" t="s">
        <v>418</v>
      </c>
      <c r="BQ565">
        <v>0</v>
      </c>
      <c r="BR565">
        <f>IF(BQ565&lt;&gt;0, BQ565, BO565)</f>
        <v>0</v>
      </c>
      <c r="BS565">
        <f>1-BR565/BG565</f>
        <v>0</v>
      </c>
      <c r="BT565">
        <f>(BG565-BF565)/(BG565-BR565)</f>
        <v>0</v>
      </c>
      <c r="BU565">
        <f>(BA565-BG565)/(BA565-BR565)</f>
        <v>0</v>
      </c>
      <c r="BV565">
        <f>(BG565-BF565)/(BG565-AZ565)</f>
        <v>0</v>
      </c>
      <c r="BW565">
        <f>(BA565-BG565)/(BA565-AZ565)</f>
        <v>0</v>
      </c>
      <c r="BX565">
        <f>(BT565*BR565/BF565)</f>
        <v>0</v>
      </c>
      <c r="BY565">
        <f>(1-BX565)</f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f>$B$11*DQ565+$C$11*DR565+$F$11*EC565*(1-EF565)</f>
        <v>0</v>
      </c>
      <c r="CS565">
        <f>CR565*CT565</f>
        <v>0</v>
      </c>
      <c r="CT565">
        <f>($B$11*$D$9+$C$11*$D$9+$F$11*((EP565+EH565)/MAX(EP565+EH565+EQ565, 0.1)*$I$9+EQ565/MAX(EP565+EH565+EQ565, 0.1)*$J$9))/($B$11+$C$11+$F$11)</f>
        <v>0</v>
      </c>
      <c r="CU565">
        <f>($B$11*$K$9+$C$11*$K$9+$F$11*((EP565+EH565)/MAX(EP565+EH565+EQ565, 0.1)*$P$9+EQ565/MAX(EP565+EH565+EQ565, 0.1)*$Q$9))/($B$11+$C$11+$F$11)</f>
        <v>0</v>
      </c>
      <c r="CV565">
        <v>6</v>
      </c>
      <c r="CW565">
        <v>0.5</v>
      </c>
      <c r="CX565" t="s">
        <v>419</v>
      </c>
      <c r="CY565">
        <v>2</v>
      </c>
      <c r="CZ565" t="b">
        <v>1</v>
      </c>
      <c r="DA565">
        <v>1659030829.81429</v>
      </c>
      <c r="DB565">
        <v>1075.86357142857</v>
      </c>
      <c r="DC565">
        <v>1101.49928571429</v>
      </c>
      <c r="DD565">
        <v>25.2150035714286</v>
      </c>
      <c r="DE565">
        <v>24.6259678571429</v>
      </c>
      <c r="DF565">
        <v>1065.54392857143</v>
      </c>
      <c r="DG565">
        <v>24.6904035714286</v>
      </c>
      <c r="DH565">
        <v>500.050857142857</v>
      </c>
      <c r="DI565">
        <v>90.35305</v>
      </c>
      <c r="DJ565">
        <v>0.0461197285714286</v>
      </c>
      <c r="DK565">
        <v>27.5210464285714</v>
      </c>
      <c r="DL565">
        <v>27.9179107142857</v>
      </c>
      <c r="DM565">
        <v>999.9</v>
      </c>
      <c r="DN565">
        <v>0</v>
      </c>
      <c r="DO565">
        <v>0</v>
      </c>
      <c r="DP565">
        <v>10012.5</v>
      </c>
      <c r="DQ565">
        <v>0</v>
      </c>
      <c r="DR565">
        <v>16.6698</v>
      </c>
      <c r="DS565">
        <v>-25.6361464285714</v>
      </c>
      <c r="DT565">
        <v>1103.69214285714</v>
      </c>
      <c r="DU565">
        <v>1129.30964285714</v>
      </c>
      <c r="DV565">
        <v>0.58905625</v>
      </c>
      <c r="DW565">
        <v>1101.49928571429</v>
      </c>
      <c r="DX565">
        <v>24.6259678571429</v>
      </c>
      <c r="DY565">
        <v>2.27825285714286</v>
      </c>
      <c r="DZ565">
        <v>2.22503</v>
      </c>
      <c r="EA565">
        <v>19.5234571428571</v>
      </c>
      <c r="EB565">
        <v>19.143675</v>
      </c>
      <c r="EC565">
        <v>1999.99785714286</v>
      </c>
      <c r="ED565">
        <v>0.979996857142857</v>
      </c>
      <c r="EE565">
        <v>0.0200034178571429</v>
      </c>
      <c r="EF565">
        <v>0</v>
      </c>
      <c r="EG565">
        <v>150.369821428571</v>
      </c>
      <c r="EH565">
        <v>5.00063</v>
      </c>
      <c r="EI565">
        <v>3125.81392857143</v>
      </c>
      <c r="EJ565">
        <v>17256.8678571429</v>
      </c>
      <c r="EK565">
        <v>38.6537857142857</v>
      </c>
      <c r="EL565">
        <v>38.7632857142857</v>
      </c>
      <c r="EM565">
        <v>38.25</v>
      </c>
      <c r="EN565">
        <v>38.0845</v>
      </c>
      <c r="EO565">
        <v>39.6715</v>
      </c>
      <c r="EP565">
        <v>1955.08785714286</v>
      </c>
      <c r="EQ565">
        <v>39.91</v>
      </c>
      <c r="ER565">
        <v>0</v>
      </c>
      <c r="ES565">
        <v>1659030836.5</v>
      </c>
      <c r="ET565">
        <v>0</v>
      </c>
      <c r="EU565">
        <v>150.361461538462</v>
      </c>
      <c r="EV565">
        <v>1.6722051331339</v>
      </c>
      <c r="EW565">
        <v>26.6834187611454</v>
      </c>
      <c r="EX565">
        <v>3125.98730769231</v>
      </c>
      <c r="EY565">
        <v>15</v>
      </c>
      <c r="EZ565">
        <v>0</v>
      </c>
      <c r="FA565" t="s">
        <v>420</v>
      </c>
      <c r="FB565">
        <v>1657551626.5</v>
      </c>
      <c r="FC565">
        <v>1657551629</v>
      </c>
      <c r="FD565">
        <v>0</v>
      </c>
      <c r="FE565">
        <v>0.403</v>
      </c>
      <c r="FF565">
        <v>0.009</v>
      </c>
      <c r="FG565">
        <v>9.41</v>
      </c>
      <c r="FH565">
        <v>0.087</v>
      </c>
      <c r="FI565">
        <v>417</v>
      </c>
      <c r="FJ565">
        <v>17</v>
      </c>
      <c r="FK565">
        <v>1.61</v>
      </c>
      <c r="FL565">
        <v>0.59</v>
      </c>
      <c r="FM565">
        <v>-25.68644</v>
      </c>
      <c r="FN565">
        <v>1.54284427767357</v>
      </c>
      <c r="FO565">
        <v>0.403486895574069</v>
      </c>
      <c r="FP565">
        <v>0</v>
      </c>
      <c r="FQ565">
        <v>150.232852941176</v>
      </c>
      <c r="FR565">
        <v>1.75329259237789</v>
      </c>
      <c r="FS565">
        <v>0.239654669736777</v>
      </c>
      <c r="FT565">
        <v>0</v>
      </c>
      <c r="FU565">
        <v>0.59003155</v>
      </c>
      <c r="FV565">
        <v>-0.0100142589118212</v>
      </c>
      <c r="FW565">
        <v>0.00285515784983948</v>
      </c>
      <c r="FX565">
        <v>1</v>
      </c>
      <c r="FY565">
        <v>1</v>
      </c>
      <c r="FZ565">
        <v>3</v>
      </c>
      <c r="GA565" t="s">
        <v>421</v>
      </c>
      <c r="GB565">
        <v>2.97312</v>
      </c>
      <c r="GC565">
        <v>2.69977</v>
      </c>
      <c r="GD565">
        <v>0.176766</v>
      </c>
      <c r="GE565">
        <v>0.180394</v>
      </c>
      <c r="GF565">
        <v>0.10657</v>
      </c>
      <c r="GG565">
        <v>0.105984</v>
      </c>
      <c r="GH565">
        <v>32039.5</v>
      </c>
      <c r="GI565">
        <v>34875.5</v>
      </c>
      <c r="GJ565">
        <v>35268.4</v>
      </c>
      <c r="GK565">
        <v>38590.1</v>
      </c>
      <c r="GL565">
        <v>44678.5</v>
      </c>
      <c r="GM565">
        <v>49830.5</v>
      </c>
      <c r="GN565">
        <v>55135.8</v>
      </c>
      <c r="GO565">
        <v>61899.6</v>
      </c>
      <c r="GP565">
        <v>1.9806</v>
      </c>
      <c r="GQ565">
        <v>1.8566</v>
      </c>
      <c r="GR565">
        <v>0.12517</v>
      </c>
      <c r="GS565">
        <v>0</v>
      </c>
      <c r="GT565">
        <v>25.897</v>
      </c>
      <c r="GU565">
        <v>999.9</v>
      </c>
      <c r="GV565">
        <v>58.705</v>
      </c>
      <c r="GW565">
        <v>29.195</v>
      </c>
      <c r="GX565">
        <v>26.4264</v>
      </c>
      <c r="GY565">
        <v>55.7555</v>
      </c>
      <c r="GZ565">
        <v>42.2556</v>
      </c>
      <c r="HA565">
        <v>1</v>
      </c>
      <c r="HB565">
        <v>-0.0205488</v>
      </c>
      <c r="HC565">
        <v>0.264052</v>
      </c>
      <c r="HD565">
        <v>20.1143</v>
      </c>
      <c r="HE565">
        <v>5.19932</v>
      </c>
      <c r="HF565">
        <v>12.0052</v>
      </c>
      <c r="HG565">
        <v>4.9756</v>
      </c>
      <c r="HH565">
        <v>3.2938</v>
      </c>
      <c r="HI565">
        <v>9999</v>
      </c>
      <c r="HJ565">
        <v>9999</v>
      </c>
      <c r="HK565">
        <v>9999</v>
      </c>
      <c r="HL565">
        <v>629.6</v>
      </c>
      <c r="HM565">
        <v>1.86319</v>
      </c>
      <c r="HN565">
        <v>1.86801</v>
      </c>
      <c r="HO565">
        <v>1.86783</v>
      </c>
      <c r="HP565">
        <v>1.86896</v>
      </c>
      <c r="HQ565">
        <v>1.86981</v>
      </c>
      <c r="HR565">
        <v>1.86584</v>
      </c>
      <c r="HS565">
        <v>1.86691</v>
      </c>
      <c r="HT565">
        <v>1.86829</v>
      </c>
      <c r="HU565">
        <v>5</v>
      </c>
      <c r="HV565">
        <v>0</v>
      </c>
      <c r="HW565">
        <v>0</v>
      </c>
      <c r="HX565">
        <v>0</v>
      </c>
      <c r="HY565" t="s">
        <v>422</v>
      </c>
      <c r="HZ565" t="s">
        <v>423</v>
      </c>
      <c r="IA565" t="s">
        <v>424</v>
      </c>
      <c r="IB565" t="s">
        <v>424</v>
      </c>
      <c r="IC565" t="s">
        <v>424</v>
      </c>
      <c r="ID565" t="s">
        <v>424</v>
      </c>
      <c r="IE565">
        <v>0</v>
      </c>
      <c r="IF565">
        <v>100</v>
      </c>
      <c r="IG565">
        <v>100</v>
      </c>
      <c r="IH565">
        <v>10.46</v>
      </c>
      <c r="II565">
        <v>0.5244</v>
      </c>
      <c r="IJ565">
        <v>4.02706509432224</v>
      </c>
      <c r="IK565">
        <v>0.00601174518973114</v>
      </c>
      <c r="IL565">
        <v>2.77886958061485e-07</v>
      </c>
      <c r="IM565">
        <v>-3.54636231360687e-10</v>
      </c>
      <c r="IN565">
        <v>-0.0404303883988718</v>
      </c>
      <c r="IO565">
        <v>-0.0177815531441476</v>
      </c>
      <c r="IP565">
        <v>0.00205572605671414</v>
      </c>
      <c r="IQ565">
        <v>-1.65519735432211e-05</v>
      </c>
      <c r="IR565">
        <v>-4</v>
      </c>
      <c r="IS565">
        <v>1848</v>
      </c>
      <c r="IT565">
        <v>1</v>
      </c>
      <c r="IU565">
        <v>25</v>
      </c>
      <c r="IV565">
        <v>24653.5</v>
      </c>
      <c r="IW565">
        <v>24653.5</v>
      </c>
      <c r="IX565">
        <v>2.29736</v>
      </c>
      <c r="IY565">
        <v>2.59277</v>
      </c>
      <c r="IZ565">
        <v>1.54785</v>
      </c>
      <c r="JA565">
        <v>2.30591</v>
      </c>
      <c r="JB565">
        <v>1.34644</v>
      </c>
      <c r="JC565">
        <v>2.43774</v>
      </c>
      <c r="JD565">
        <v>33.6254</v>
      </c>
      <c r="JE565">
        <v>24.2188</v>
      </c>
      <c r="JF565">
        <v>18</v>
      </c>
      <c r="JG565">
        <v>499.525</v>
      </c>
      <c r="JH565">
        <v>418.525</v>
      </c>
      <c r="JI565">
        <v>24.9998</v>
      </c>
      <c r="JJ565">
        <v>26.9248</v>
      </c>
      <c r="JK565">
        <v>30.0001</v>
      </c>
      <c r="JL565">
        <v>26.8576</v>
      </c>
      <c r="JM565">
        <v>26.7969</v>
      </c>
      <c r="JN565">
        <v>46.0187</v>
      </c>
      <c r="JO565">
        <v>14.6555</v>
      </c>
      <c r="JP565">
        <v>100</v>
      </c>
      <c r="JQ565">
        <v>25</v>
      </c>
      <c r="JR565">
        <v>1140.09</v>
      </c>
      <c r="JS565">
        <v>24.6209</v>
      </c>
      <c r="JT565">
        <v>102.275</v>
      </c>
      <c r="JU565">
        <v>103.031</v>
      </c>
    </row>
    <row r="566" spans="1:281">
      <c r="A566">
        <v>550</v>
      </c>
      <c r="B566">
        <v>1659030842.6</v>
      </c>
      <c r="C566">
        <v>7159.5</v>
      </c>
      <c r="D566" t="s">
        <v>1529</v>
      </c>
      <c r="E566" t="s">
        <v>1530</v>
      </c>
      <c r="F566">
        <v>5</v>
      </c>
      <c r="G566" t="s">
        <v>1394</v>
      </c>
      <c r="H566" t="s">
        <v>417</v>
      </c>
      <c r="I566">
        <v>1659030835.1</v>
      </c>
      <c r="J566">
        <f>(K566)/1000</f>
        <v>0</v>
      </c>
      <c r="K566">
        <f>IF(CZ566, AN566, AH566)</f>
        <v>0</v>
      </c>
      <c r="L566">
        <f>IF(CZ566, AI566, AG566)</f>
        <v>0</v>
      </c>
      <c r="M566">
        <f>DB566 - IF(AU566&gt;1, L566*CV566*100.0/(AW566*DP566), 0)</f>
        <v>0</v>
      </c>
      <c r="N566">
        <f>((T566-J566/2)*M566-L566)/(T566+J566/2)</f>
        <v>0</v>
      </c>
      <c r="O566">
        <f>N566*(DI566+DJ566)/1000.0</f>
        <v>0</v>
      </c>
      <c r="P566">
        <f>(DB566 - IF(AU566&gt;1, L566*CV566*100.0/(AW566*DP566), 0))*(DI566+DJ566)/1000.0</f>
        <v>0</v>
      </c>
      <c r="Q566">
        <f>2.0/((1/S566-1/R566)+SIGN(S566)*SQRT((1/S566-1/R566)*(1/S566-1/R566) + 4*CW566/((CW566+1)*(CW566+1))*(2*1/S566*1/R566-1/R566*1/R566)))</f>
        <v>0</v>
      </c>
      <c r="R566">
        <f>IF(LEFT(CX566,1)&lt;&gt;"0",IF(LEFT(CX566,1)="1",3.0,CY566),$D$5+$E$5*(DP566*DI566/($K$5*1000))+$F$5*(DP566*DI566/($K$5*1000))*MAX(MIN(CV566,$J$5),$I$5)*MAX(MIN(CV566,$J$5),$I$5)+$G$5*MAX(MIN(CV566,$J$5),$I$5)*(DP566*DI566/($K$5*1000))+$H$5*(DP566*DI566/($K$5*1000))*(DP566*DI566/($K$5*1000)))</f>
        <v>0</v>
      </c>
      <c r="S566">
        <f>J566*(1000-(1000*0.61365*exp(17.502*W566/(240.97+W566))/(DI566+DJ566)+DD566)/2)/(1000*0.61365*exp(17.502*W566/(240.97+W566))/(DI566+DJ566)-DD566)</f>
        <v>0</v>
      </c>
      <c r="T566">
        <f>1/((CW566+1)/(Q566/1.6)+1/(R566/1.37)) + CW566/((CW566+1)/(Q566/1.6) + CW566/(R566/1.37))</f>
        <v>0</v>
      </c>
      <c r="U566">
        <f>(CR566*CU566)</f>
        <v>0</v>
      </c>
      <c r="V566">
        <f>(DK566+(U566+2*0.95*5.67E-8*(((DK566+$B$7)+273)^4-(DK566+273)^4)-44100*J566)/(1.84*29.3*R566+8*0.95*5.67E-8*(DK566+273)^3))</f>
        <v>0</v>
      </c>
      <c r="W566">
        <f>($C$7*DL566+$D$7*DM566+$E$7*V566)</f>
        <v>0</v>
      </c>
      <c r="X566">
        <f>0.61365*exp(17.502*W566/(240.97+W566))</f>
        <v>0</v>
      </c>
      <c r="Y566">
        <f>(Z566/AA566*100)</f>
        <v>0</v>
      </c>
      <c r="Z566">
        <f>DD566*(DI566+DJ566)/1000</f>
        <v>0</v>
      </c>
      <c r="AA566">
        <f>0.61365*exp(17.502*DK566/(240.97+DK566))</f>
        <v>0</v>
      </c>
      <c r="AB566">
        <f>(X566-DD566*(DI566+DJ566)/1000)</f>
        <v>0</v>
      </c>
      <c r="AC566">
        <f>(-J566*44100)</f>
        <v>0</v>
      </c>
      <c r="AD566">
        <f>2*29.3*R566*0.92*(DK566-W566)</f>
        <v>0</v>
      </c>
      <c r="AE566">
        <f>2*0.95*5.67E-8*(((DK566+$B$7)+273)^4-(W566+273)^4)</f>
        <v>0</v>
      </c>
      <c r="AF566">
        <f>U566+AE566+AC566+AD566</f>
        <v>0</v>
      </c>
      <c r="AG566">
        <f>DH566*AU566*(DC566-DB566*(1000-AU566*DE566)/(1000-AU566*DD566))/(100*CV566)</f>
        <v>0</v>
      </c>
      <c r="AH566">
        <f>1000*DH566*AU566*(DD566-DE566)/(100*CV566*(1000-AU566*DD566))</f>
        <v>0</v>
      </c>
      <c r="AI566">
        <f>(AJ566 - AK566 - DI566*1E3/(8.314*(DK566+273.15)) * AM566/DH566 * AL566) * DH566/(100*CV566) * (1000 - DE566)/1000</f>
        <v>0</v>
      </c>
      <c r="AJ566">
        <v>1163.27042809759</v>
      </c>
      <c r="AK566">
        <v>1145.96884848485</v>
      </c>
      <c r="AL566">
        <v>3.34956148193387</v>
      </c>
      <c r="AM566">
        <v>66.0504921813524</v>
      </c>
      <c r="AN566">
        <f>(AP566 - AO566 + DI566*1E3/(8.314*(DK566+273.15)) * AR566/DH566 * AQ566) * DH566/(100*CV566) * 1000/(1000 - AP566)</f>
        <v>0</v>
      </c>
      <c r="AO566">
        <v>24.6247610057143</v>
      </c>
      <c r="AP566">
        <v>25.209</v>
      </c>
      <c r="AQ566">
        <v>-1.30909090903109e-05</v>
      </c>
      <c r="AR566">
        <v>92.47</v>
      </c>
      <c r="AS566">
        <v>0</v>
      </c>
      <c r="AT566">
        <v>0</v>
      </c>
      <c r="AU566">
        <f>IF(AS566*$H$13&gt;=AW566,1.0,(AW566/(AW566-AS566*$H$13)))</f>
        <v>0</v>
      </c>
      <c r="AV566">
        <f>(AU566-1)*100</f>
        <v>0</v>
      </c>
      <c r="AW566">
        <f>MAX(0,($B$13+$C$13*DP566)/(1+$D$13*DP566)*DI566/(DK566+273)*$E$13)</f>
        <v>0</v>
      </c>
      <c r="AX566" t="s">
        <v>418</v>
      </c>
      <c r="AY566" t="s">
        <v>418</v>
      </c>
      <c r="AZ566">
        <v>0</v>
      </c>
      <c r="BA566">
        <v>0</v>
      </c>
      <c r="BB566">
        <f>1-AZ566/BA566</f>
        <v>0</v>
      </c>
      <c r="BC566">
        <v>0</v>
      </c>
      <c r="BD566" t="s">
        <v>418</v>
      </c>
      <c r="BE566" t="s">
        <v>418</v>
      </c>
      <c r="BF566">
        <v>0</v>
      </c>
      <c r="BG566">
        <v>0</v>
      </c>
      <c r="BH566">
        <f>1-BF566/BG566</f>
        <v>0</v>
      </c>
      <c r="BI566">
        <v>0.5</v>
      </c>
      <c r="BJ566">
        <f>CS566</f>
        <v>0</v>
      </c>
      <c r="BK566">
        <f>L566</f>
        <v>0</v>
      </c>
      <c r="BL566">
        <f>BH566*BI566*BJ566</f>
        <v>0</v>
      </c>
      <c r="BM566">
        <f>(BK566-BC566)/BJ566</f>
        <v>0</v>
      </c>
      <c r="BN566">
        <f>(BA566-BG566)/BG566</f>
        <v>0</v>
      </c>
      <c r="BO566">
        <f>AZ566/(BB566+AZ566/BG566)</f>
        <v>0</v>
      </c>
      <c r="BP566" t="s">
        <v>418</v>
      </c>
      <c r="BQ566">
        <v>0</v>
      </c>
      <c r="BR566">
        <f>IF(BQ566&lt;&gt;0, BQ566, BO566)</f>
        <v>0</v>
      </c>
      <c r="BS566">
        <f>1-BR566/BG566</f>
        <v>0</v>
      </c>
      <c r="BT566">
        <f>(BG566-BF566)/(BG566-BR566)</f>
        <v>0</v>
      </c>
      <c r="BU566">
        <f>(BA566-BG566)/(BA566-BR566)</f>
        <v>0</v>
      </c>
      <c r="BV566">
        <f>(BG566-BF566)/(BG566-AZ566)</f>
        <v>0</v>
      </c>
      <c r="BW566">
        <f>(BA566-BG566)/(BA566-AZ566)</f>
        <v>0</v>
      </c>
      <c r="BX566">
        <f>(BT566*BR566/BF566)</f>
        <v>0</v>
      </c>
      <c r="BY566">
        <f>(1-BX566)</f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f>$B$11*DQ566+$C$11*DR566+$F$11*EC566*(1-EF566)</f>
        <v>0</v>
      </c>
      <c r="CS566">
        <f>CR566*CT566</f>
        <v>0</v>
      </c>
      <c r="CT566">
        <f>($B$11*$D$9+$C$11*$D$9+$F$11*((EP566+EH566)/MAX(EP566+EH566+EQ566, 0.1)*$I$9+EQ566/MAX(EP566+EH566+EQ566, 0.1)*$J$9))/($B$11+$C$11+$F$11)</f>
        <v>0</v>
      </c>
      <c r="CU566">
        <f>($B$11*$K$9+$C$11*$K$9+$F$11*((EP566+EH566)/MAX(EP566+EH566+EQ566, 0.1)*$P$9+EQ566/MAX(EP566+EH566+EQ566, 0.1)*$Q$9))/($B$11+$C$11+$F$11)</f>
        <v>0</v>
      </c>
      <c r="CV566">
        <v>6</v>
      </c>
      <c r="CW566">
        <v>0.5</v>
      </c>
      <c r="CX566" t="s">
        <v>419</v>
      </c>
      <c r="CY566">
        <v>2</v>
      </c>
      <c r="CZ566" t="b">
        <v>1</v>
      </c>
      <c r="DA566">
        <v>1659030835.1</v>
      </c>
      <c r="DB566">
        <v>1093.73518518519</v>
      </c>
      <c r="DC566">
        <v>1119.14555555556</v>
      </c>
      <c r="DD566">
        <v>25.2128</v>
      </c>
      <c r="DE566">
        <v>24.6249148148148</v>
      </c>
      <c r="DF566">
        <v>1083.32074074074</v>
      </c>
      <c r="DG566">
        <v>24.6883111111111</v>
      </c>
      <c r="DH566">
        <v>500.023703703704</v>
      </c>
      <c r="DI566">
        <v>90.3535925925926</v>
      </c>
      <c r="DJ566">
        <v>0.0461511111111111</v>
      </c>
      <c r="DK566">
        <v>27.518562962963</v>
      </c>
      <c r="DL566">
        <v>27.945737037037</v>
      </c>
      <c r="DM566">
        <v>999.9</v>
      </c>
      <c r="DN566">
        <v>0</v>
      </c>
      <c r="DO566">
        <v>0</v>
      </c>
      <c r="DP566">
        <v>9984.62962962963</v>
      </c>
      <c r="DQ566">
        <v>0</v>
      </c>
      <c r="DR566">
        <v>16.6158296296296</v>
      </c>
      <c r="DS566">
        <v>-25.4095703703704</v>
      </c>
      <c r="DT566">
        <v>1122.02481481481</v>
      </c>
      <c r="DU566">
        <v>1147.39925925926</v>
      </c>
      <c r="DV566">
        <v>0.587907925925926</v>
      </c>
      <c r="DW566">
        <v>1119.14555555556</v>
      </c>
      <c r="DX566">
        <v>24.6249148148148</v>
      </c>
      <c r="DY566">
        <v>2.27806777777778</v>
      </c>
      <c r="DZ566">
        <v>2.22494740740741</v>
      </c>
      <c r="EA566">
        <v>19.5221444444444</v>
      </c>
      <c r="EB566">
        <v>19.1430740740741</v>
      </c>
      <c r="EC566">
        <v>2000.00592592593</v>
      </c>
      <c r="ED566">
        <v>0.979996851851852</v>
      </c>
      <c r="EE566">
        <v>0.0200034222222222</v>
      </c>
      <c r="EF566">
        <v>0</v>
      </c>
      <c r="EG566">
        <v>150.441888888889</v>
      </c>
      <c r="EH566">
        <v>5.00063</v>
      </c>
      <c r="EI566">
        <v>3128.25074074074</v>
      </c>
      <c r="EJ566">
        <v>17256.9444444444</v>
      </c>
      <c r="EK566">
        <v>38.6571481481481</v>
      </c>
      <c r="EL566">
        <v>38.7683703703704</v>
      </c>
      <c r="EM566">
        <v>38.25</v>
      </c>
      <c r="EN566">
        <v>38.09</v>
      </c>
      <c r="EO566">
        <v>39.6709259259259</v>
      </c>
      <c r="EP566">
        <v>1955.09592592593</v>
      </c>
      <c r="EQ566">
        <v>39.91</v>
      </c>
      <c r="ER566">
        <v>0</v>
      </c>
      <c r="ES566">
        <v>1659030841.9</v>
      </c>
      <c r="ET566">
        <v>0</v>
      </c>
      <c r="EU566">
        <v>150.444</v>
      </c>
      <c r="EV566">
        <v>1.03738461828431</v>
      </c>
      <c r="EW566">
        <v>24.4415384269455</v>
      </c>
      <c r="EX566">
        <v>3128.5236</v>
      </c>
      <c r="EY566">
        <v>15</v>
      </c>
      <c r="EZ566">
        <v>0</v>
      </c>
      <c r="FA566" t="s">
        <v>420</v>
      </c>
      <c r="FB566">
        <v>1657551626.5</v>
      </c>
      <c r="FC566">
        <v>1657551629</v>
      </c>
      <c r="FD566">
        <v>0</v>
      </c>
      <c r="FE566">
        <v>0.403</v>
      </c>
      <c r="FF566">
        <v>0.009</v>
      </c>
      <c r="FG566">
        <v>9.41</v>
      </c>
      <c r="FH566">
        <v>0.087</v>
      </c>
      <c r="FI566">
        <v>417</v>
      </c>
      <c r="FJ566">
        <v>17</v>
      </c>
      <c r="FK566">
        <v>1.61</v>
      </c>
      <c r="FL566">
        <v>0.59</v>
      </c>
      <c r="FM566">
        <v>-25.509905</v>
      </c>
      <c r="FN566">
        <v>2.15885853658541</v>
      </c>
      <c r="FO566">
        <v>0.468221075961986</v>
      </c>
      <c r="FP566">
        <v>0</v>
      </c>
      <c r="FQ566">
        <v>150.388323529412</v>
      </c>
      <c r="FR566">
        <v>1.10907563345445</v>
      </c>
      <c r="FS566">
        <v>0.190561356583221</v>
      </c>
      <c r="FT566">
        <v>0</v>
      </c>
      <c r="FU566">
        <v>0.588690975</v>
      </c>
      <c r="FV566">
        <v>-0.0143832833020652</v>
      </c>
      <c r="FW566">
        <v>0.00310254886736293</v>
      </c>
      <c r="FX566">
        <v>1</v>
      </c>
      <c r="FY566">
        <v>1</v>
      </c>
      <c r="FZ566">
        <v>3</v>
      </c>
      <c r="GA566" t="s">
        <v>421</v>
      </c>
      <c r="GB566">
        <v>2.97386</v>
      </c>
      <c r="GC566">
        <v>2.69976</v>
      </c>
      <c r="GD566">
        <v>0.178451</v>
      </c>
      <c r="GE566">
        <v>0.181897</v>
      </c>
      <c r="GF566">
        <v>0.106559</v>
      </c>
      <c r="GG566">
        <v>0.105981</v>
      </c>
      <c r="GH566">
        <v>31974</v>
      </c>
      <c r="GI566">
        <v>34811.9</v>
      </c>
      <c r="GJ566">
        <v>35268.4</v>
      </c>
      <c r="GK566">
        <v>38590.5</v>
      </c>
      <c r="GL566">
        <v>44678.9</v>
      </c>
      <c r="GM566">
        <v>49830</v>
      </c>
      <c r="GN566">
        <v>55135.5</v>
      </c>
      <c r="GO566">
        <v>61898.6</v>
      </c>
      <c r="GP566">
        <v>1.9806</v>
      </c>
      <c r="GQ566">
        <v>1.8564</v>
      </c>
      <c r="GR566">
        <v>0.125915</v>
      </c>
      <c r="GS566">
        <v>0</v>
      </c>
      <c r="GT566">
        <v>25.897</v>
      </c>
      <c r="GU566">
        <v>999.9</v>
      </c>
      <c r="GV566">
        <v>58.705</v>
      </c>
      <c r="GW566">
        <v>29.195</v>
      </c>
      <c r="GX566">
        <v>26.4247</v>
      </c>
      <c r="GY566">
        <v>56.4855</v>
      </c>
      <c r="GZ566">
        <v>42.3438</v>
      </c>
      <c r="HA566">
        <v>1</v>
      </c>
      <c r="HB566">
        <v>-0.0202642</v>
      </c>
      <c r="HC566">
        <v>0.264488</v>
      </c>
      <c r="HD566">
        <v>20.114</v>
      </c>
      <c r="HE566">
        <v>5.19932</v>
      </c>
      <c r="HF566">
        <v>12.004</v>
      </c>
      <c r="HG566">
        <v>4.9756</v>
      </c>
      <c r="HH566">
        <v>3.294</v>
      </c>
      <c r="HI566">
        <v>9999</v>
      </c>
      <c r="HJ566">
        <v>9999</v>
      </c>
      <c r="HK566">
        <v>9999</v>
      </c>
      <c r="HL566">
        <v>629.6</v>
      </c>
      <c r="HM566">
        <v>1.86319</v>
      </c>
      <c r="HN566">
        <v>1.86801</v>
      </c>
      <c r="HO566">
        <v>1.86783</v>
      </c>
      <c r="HP566">
        <v>1.86899</v>
      </c>
      <c r="HQ566">
        <v>1.86981</v>
      </c>
      <c r="HR566">
        <v>1.86584</v>
      </c>
      <c r="HS566">
        <v>1.86691</v>
      </c>
      <c r="HT566">
        <v>1.86829</v>
      </c>
      <c r="HU566">
        <v>5</v>
      </c>
      <c r="HV566">
        <v>0</v>
      </c>
      <c r="HW566">
        <v>0</v>
      </c>
      <c r="HX566">
        <v>0</v>
      </c>
      <c r="HY566" t="s">
        <v>422</v>
      </c>
      <c r="HZ566" t="s">
        <v>423</v>
      </c>
      <c r="IA566" t="s">
        <v>424</v>
      </c>
      <c r="IB566" t="s">
        <v>424</v>
      </c>
      <c r="IC566" t="s">
        <v>424</v>
      </c>
      <c r="ID566" t="s">
        <v>424</v>
      </c>
      <c r="IE566">
        <v>0</v>
      </c>
      <c r="IF566">
        <v>100</v>
      </c>
      <c r="IG566">
        <v>100</v>
      </c>
      <c r="IH566">
        <v>10.55</v>
      </c>
      <c r="II566">
        <v>0.5241</v>
      </c>
      <c r="IJ566">
        <v>4.02706509432224</v>
      </c>
      <c r="IK566">
        <v>0.00601174518973114</v>
      </c>
      <c r="IL566">
        <v>2.77886958061485e-07</v>
      </c>
      <c r="IM566">
        <v>-3.54636231360687e-10</v>
      </c>
      <c r="IN566">
        <v>-0.0404303883988718</v>
      </c>
      <c r="IO566">
        <v>-0.0177815531441476</v>
      </c>
      <c r="IP566">
        <v>0.00205572605671414</v>
      </c>
      <c r="IQ566">
        <v>-1.65519735432211e-05</v>
      </c>
      <c r="IR566">
        <v>-4</v>
      </c>
      <c r="IS566">
        <v>1848</v>
      </c>
      <c r="IT566">
        <v>1</v>
      </c>
      <c r="IU566">
        <v>25</v>
      </c>
      <c r="IV566">
        <v>24653.6</v>
      </c>
      <c r="IW566">
        <v>24653.6</v>
      </c>
      <c r="IX566">
        <v>2.32178</v>
      </c>
      <c r="IY566">
        <v>2.60132</v>
      </c>
      <c r="IZ566">
        <v>1.54785</v>
      </c>
      <c r="JA566">
        <v>2.30591</v>
      </c>
      <c r="JB566">
        <v>1.34644</v>
      </c>
      <c r="JC566">
        <v>2.38525</v>
      </c>
      <c r="JD566">
        <v>33.6254</v>
      </c>
      <c r="JE566">
        <v>24.2188</v>
      </c>
      <c r="JF566">
        <v>18</v>
      </c>
      <c r="JG566">
        <v>499.526</v>
      </c>
      <c r="JH566">
        <v>418.411</v>
      </c>
      <c r="JI566">
        <v>25</v>
      </c>
      <c r="JJ566">
        <v>26.9248</v>
      </c>
      <c r="JK566">
        <v>30.0002</v>
      </c>
      <c r="JL566">
        <v>26.8576</v>
      </c>
      <c r="JM566">
        <v>26.7969</v>
      </c>
      <c r="JN566">
        <v>46.4987</v>
      </c>
      <c r="JO566">
        <v>14.6555</v>
      </c>
      <c r="JP566">
        <v>100</v>
      </c>
      <c r="JQ566">
        <v>25</v>
      </c>
      <c r="JR566">
        <v>1160.16</v>
      </c>
      <c r="JS566">
        <v>24.6209</v>
      </c>
      <c r="JT566">
        <v>102.274</v>
      </c>
      <c r="JU566">
        <v>103.031</v>
      </c>
    </row>
    <row r="567" spans="1:281">
      <c r="A567">
        <v>551</v>
      </c>
      <c r="B567">
        <v>1659030847.6</v>
      </c>
      <c r="C567">
        <v>7164.5</v>
      </c>
      <c r="D567" t="s">
        <v>1531</v>
      </c>
      <c r="E567" t="s">
        <v>1532</v>
      </c>
      <c r="F567">
        <v>5</v>
      </c>
      <c r="G567" t="s">
        <v>1394</v>
      </c>
      <c r="H567" t="s">
        <v>417</v>
      </c>
      <c r="I567">
        <v>1659030839.81429</v>
      </c>
      <c r="J567">
        <f>(K567)/1000</f>
        <v>0</v>
      </c>
      <c r="K567">
        <f>IF(CZ567, AN567, AH567)</f>
        <v>0</v>
      </c>
      <c r="L567">
        <f>IF(CZ567, AI567, AG567)</f>
        <v>0</v>
      </c>
      <c r="M567">
        <f>DB567 - IF(AU567&gt;1, L567*CV567*100.0/(AW567*DP567), 0)</f>
        <v>0</v>
      </c>
      <c r="N567">
        <f>((T567-J567/2)*M567-L567)/(T567+J567/2)</f>
        <v>0</v>
      </c>
      <c r="O567">
        <f>N567*(DI567+DJ567)/1000.0</f>
        <v>0</v>
      </c>
      <c r="P567">
        <f>(DB567 - IF(AU567&gt;1, L567*CV567*100.0/(AW567*DP567), 0))*(DI567+DJ567)/1000.0</f>
        <v>0</v>
      </c>
      <c r="Q567">
        <f>2.0/((1/S567-1/R567)+SIGN(S567)*SQRT((1/S567-1/R567)*(1/S567-1/R567) + 4*CW567/((CW567+1)*(CW567+1))*(2*1/S567*1/R567-1/R567*1/R567)))</f>
        <v>0</v>
      </c>
      <c r="R567">
        <f>IF(LEFT(CX567,1)&lt;&gt;"0",IF(LEFT(CX567,1)="1",3.0,CY567),$D$5+$E$5*(DP567*DI567/($K$5*1000))+$F$5*(DP567*DI567/($K$5*1000))*MAX(MIN(CV567,$J$5),$I$5)*MAX(MIN(CV567,$J$5),$I$5)+$G$5*MAX(MIN(CV567,$J$5),$I$5)*(DP567*DI567/($K$5*1000))+$H$5*(DP567*DI567/($K$5*1000))*(DP567*DI567/($K$5*1000)))</f>
        <v>0</v>
      </c>
      <c r="S567">
        <f>J567*(1000-(1000*0.61365*exp(17.502*W567/(240.97+W567))/(DI567+DJ567)+DD567)/2)/(1000*0.61365*exp(17.502*W567/(240.97+W567))/(DI567+DJ567)-DD567)</f>
        <v>0</v>
      </c>
      <c r="T567">
        <f>1/((CW567+1)/(Q567/1.6)+1/(R567/1.37)) + CW567/((CW567+1)/(Q567/1.6) + CW567/(R567/1.37))</f>
        <v>0</v>
      </c>
      <c r="U567">
        <f>(CR567*CU567)</f>
        <v>0</v>
      </c>
      <c r="V567">
        <f>(DK567+(U567+2*0.95*5.67E-8*(((DK567+$B$7)+273)^4-(DK567+273)^4)-44100*J567)/(1.84*29.3*R567+8*0.95*5.67E-8*(DK567+273)^3))</f>
        <v>0</v>
      </c>
      <c r="W567">
        <f>($C$7*DL567+$D$7*DM567+$E$7*V567)</f>
        <v>0</v>
      </c>
      <c r="X567">
        <f>0.61365*exp(17.502*W567/(240.97+W567))</f>
        <v>0</v>
      </c>
      <c r="Y567">
        <f>(Z567/AA567*100)</f>
        <v>0</v>
      </c>
      <c r="Z567">
        <f>DD567*(DI567+DJ567)/1000</f>
        <v>0</v>
      </c>
      <c r="AA567">
        <f>0.61365*exp(17.502*DK567/(240.97+DK567))</f>
        <v>0</v>
      </c>
      <c r="AB567">
        <f>(X567-DD567*(DI567+DJ567)/1000)</f>
        <v>0</v>
      </c>
      <c r="AC567">
        <f>(-J567*44100)</f>
        <v>0</v>
      </c>
      <c r="AD567">
        <f>2*29.3*R567*0.92*(DK567-W567)</f>
        <v>0</v>
      </c>
      <c r="AE567">
        <f>2*0.95*5.67E-8*(((DK567+$B$7)+273)^4-(W567+273)^4)</f>
        <v>0</v>
      </c>
      <c r="AF567">
        <f>U567+AE567+AC567+AD567</f>
        <v>0</v>
      </c>
      <c r="AG567">
        <f>DH567*AU567*(DC567-DB567*(1000-AU567*DE567)/(1000-AU567*DD567))/(100*CV567)</f>
        <v>0</v>
      </c>
      <c r="AH567">
        <f>1000*DH567*AU567*(DD567-DE567)/(100*CV567*(1000-AU567*DD567))</f>
        <v>0</v>
      </c>
      <c r="AI567">
        <f>(AJ567 - AK567 - DI567*1E3/(8.314*(DK567+273.15)) * AM567/DH567 * AL567) * DH567/(100*CV567) * (1000 - DE567)/1000</f>
        <v>0</v>
      </c>
      <c r="AJ567">
        <v>1179.63426952456</v>
      </c>
      <c r="AK567">
        <v>1162.58933333333</v>
      </c>
      <c r="AL567">
        <v>3.31791178748351</v>
      </c>
      <c r="AM567">
        <v>66.0504921813524</v>
      </c>
      <c r="AN567">
        <f>(AP567 - AO567 + DI567*1E3/(8.314*(DK567+273.15)) * AR567/DH567 * AQ567) * DH567/(100*CV567) * 1000/(1000 - AP567)</f>
        <v>0</v>
      </c>
      <c r="AO567">
        <v>24.6210015768398</v>
      </c>
      <c r="AP567">
        <v>25.2056685314686</v>
      </c>
      <c r="AQ567">
        <v>4.81644268778336e-05</v>
      </c>
      <c r="AR567">
        <v>92.47</v>
      </c>
      <c r="AS567">
        <v>0</v>
      </c>
      <c r="AT567">
        <v>0</v>
      </c>
      <c r="AU567">
        <f>IF(AS567*$H$13&gt;=AW567,1.0,(AW567/(AW567-AS567*$H$13)))</f>
        <v>0</v>
      </c>
      <c r="AV567">
        <f>(AU567-1)*100</f>
        <v>0</v>
      </c>
      <c r="AW567">
        <f>MAX(0,($B$13+$C$13*DP567)/(1+$D$13*DP567)*DI567/(DK567+273)*$E$13)</f>
        <v>0</v>
      </c>
      <c r="AX567" t="s">
        <v>418</v>
      </c>
      <c r="AY567" t="s">
        <v>418</v>
      </c>
      <c r="AZ567">
        <v>0</v>
      </c>
      <c r="BA567">
        <v>0</v>
      </c>
      <c r="BB567">
        <f>1-AZ567/BA567</f>
        <v>0</v>
      </c>
      <c r="BC567">
        <v>0</v>
      </c>
      <c r="BD567" t="s">
        <v>418</v>
      </c>
      <c r="BE567" t="s">
        <v>418</v>
      </c>
      <c r="BF567">
        <v>0</v>
      </c>
      <c r="BG567">
        <v>0</v>
      </c>
      <c r="BH567">
        <f>1-BF567/BG567</f>
        <v>0</v>
      </c>
      <c r="BI567">
        <v>0.5</v>
      </c>
      <c r="BJ567">
        <f>CS567</f>
        <v>0</v>
      </c>
      <c r="BK567">
        <f>L567</f>
        <v>0</v>
      </c>
      <c r="BL567">
        <f>BH567*BI567*BJ567</f>
        <v>0</v>
      </c>
      <c r="BM567">
        <f>(BK567-BC567)/BJ567</f>
        <v>0</v>
      </c>
      <c r="BN567">
        <f>(BA567-BG567)/BG567</f>
        <v>0</v>
      </c>
      <c r="BO567">
        <f>AZ567/(BB567+AZ567/BG567)</f>
        <v>0</v>
      </c>
      <c r="BP567" t="s">
        <v>418</v>
      </c>
      <c r="BQ567">
        <v>0</v>
      </c>
      <c r="BR567">
        <f>IF(BQ567&lt;&gt;0, BQ567, BO567)</f>
        <v>0</v>
      </c>
      <c r="BS567">
        <f>1-BR567/BG567</f>
        <v>0</v>
      </c>
      <c r="BT567">
        <f>(BG567-BF567)/(BG567-BR567)</f>
        <v>0</v>
      </c>
      <c r="BU567">
        <f>(BA567-BG567)/(BA567-BR567)</f>
        <v>0</v>
      </c>
      <c r="BV567">
        <f>(BG567-BF567)/(BG567-AZ567)</f>
        <v>0</v>
      </c>
      <c r="BW567">
        <f>(BA567-BG567)/(BA567-AZ567)</f>
        <v>0</v>
      </c>
      <c r="BX567">
        <f>(BT567*BR567/BF567)</f>
        <v>0</v>
      </c>
      <c r="BY567">
        <f>(1-BX567)</f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f>$B$11*DQ567+$C$11*DR567+$F$11*EC567*(1-EF567)</f>
        <v>0</v>
      </c>
      <c r="CS567">
        <f>CR567*CT567</f>
        <v>0</v>
      </c>
      <c r="CT567">
        <f>($B$11*$D$9+$C$11*$D$9+$F$11*((EP567+EH567)/MAX(EP567+EH567+EQ567, 0.1)*$I$9+EQ567/MAX(EP567+EH567+EQ567, 0.1)*$J$9))/($B$11+$C$11+$F$11)</f>
        <v>0</v>
      </c>
      <c r="CU567">
        <f>($B$11*$K$9+$C$11*$K$9+$F$11*((EP567+EH567)/MAX(EP567+EH567+EQ567, 0.1)*$P$9+EQ567/MAX(EP567+EH567+EQ567, 0.1)*$Q$9))/($B$11+$C$11+$F$11)</f>
        <v>0</v>
      </c>
      <c r="CV567">
        <v>6</v>
      </c>
      <c r="CW567">
        <v>0.5</v>
      </c>
      <c r="CX567" t="s">
        <v>419</v>
      </c>
      <c r="CY567">
        <v>2</v>
      </c>
      <c r="CZ567" t="b">
        <v>1</v>
      </c>
      <c r="DA567">
        <v>1659030839.81429</v>
      </c>
      <c r="DB567">
        <v>1109.40964285714</v>
      </c>
      <c r="DC567">
        <v>1134.53107142857</v>
      </c>
      <c r="DD567">
        <v>25.2105428571429</v>
      </c>
      <c r="DE567">
        <v>24.6231214285714</v>
      </c>
      <c r="DF567">
        <v>1098.9125</v>
      </c>
      <c r="DG567">
        <v>24.686175</v>
      </c>
      <c r="DH567">
        <v>500.073821428571</v>
      </c>
      <c r="DI567">
        <v>90.3542285714286</v>
      </c>
      <c r="DJ567">
        <v>0.0462914964285714</v>
      </c>
      <c r="DK567">
        <v>27.5180678571429</v>
      </c>
      <c r="DL567">
        <v>27.9558857142857</v>
      </c>
      <c r="DM567">
        <v>999.9</v>
      </c>
      <c r="DN567">
        <v>0</v>
      </c>
      <c r="DO567">
        <v>0</v>
      </c>
      <c r="DP567">
        <v>9977.85714285714</v>
      </c>
      <c r="DQ567">
        <v>0</v>
      </c>
      <c r="DR567">
        <v>16.6481321428571</v>
      </c>
      <c r="DS567">
        <v>-25.1201892857143</v>
      </c>
      <c r="DT567">
        <v>1138.1025</v>
      </c>
      <c r="DU567">
        <v>1163.17178571429</v>
      </c>
      <c r="DV567">
        <v>0.587433428571429</v>
      </c>
      <c r="DW567">
        <v>1134.53107142857</v>
      </c>
      <c r="DX567">
        <v>24.6231214285714</v>
      </c>
      <c r="DY567">
        <v>2.27788</v>
      </c>
      <c r="DZ567">
        <v>2.22480214285714</v>
      </c>
      <c r="EA567">
        <v>19.5208178571429</v>
      </c>
      <c r="EB567">
        <v>19.1420214285714</v>
      </c>
      <c r="EC567">
        <v>2000.01571428571</v>
      </c>
      <c r="ED567">
        <v>0.979996857142857</v>
      </c>
      <c r="EE567">
        <v>0.0200034178571429</v>
      </c>
      <c r="EF567">
        <v>0</v>
      </c>
      <c r="EG567">
        <v>150.5595</v>
      </c>
      <c r="EH567">
        <v>5.00063</v>
      </c>
      <c r="EI567">
        <v>3130.24857142857</v>
      </c>
      <c r="EJ567">
        <v>17257.0214285714</v>
      </c>
      <c r="EK567">
        <v>38.656</v>
      </c>
      <c r="EL567">
        <v>38.7610714285714</v>
      </c>
      <c r="EM567">
        <v>38.25</v>
      </c>
      <c r="EN567">
        <v>38.0845</v>
      </c>
      <c r="EO567">
        <v>39.6670714285714</v>
      </c>
      <c r="EP567">
        <v>1955.10571428571</v>
      </c>
      <c r="EQ567">
        <v>39.91</v>
      </c>
      <c r="ER567">
        <v>0</v>
      </c>
      <c r="ES567">
        <v>1659030846.7</v>
      </c>
      <c r="ET567">
        <v>0</v>
      </c>
      <c r="EU567">
        <v>150.55356</v>
      </c>
      <c r="EV567">
        <v>0.924923083507393</v>
      </c>
      <c r="EW567">
        <v>25.9484615301481</v>
      </c>
      <c r="EX567">
        <v>3130.5364</v>
      </c>
      <c r="EY567">
        <v>15</v>
      </c>
      <c r="EZ567">
        <v>0</v>
      </c>
      <c r="FA567" t="s">
        <v>420</v>
      </c>
      <c r="FB567">
        <v>1657551626.5</v>
      </c>
      <c r="FC567">
        <v>1657551629</v>
      </c>
      <c r="FD567">
        <v>0</v>
      </c>
      <c r="FE567">
        <v>0.403</v>
      </c>
      <c r="FF567">
        <v>0.009</v>
      </c>
      <c r="FG567">
        <v>9.41</v>
      </c>
      <c r="FH567">
        <v>0.087</v>
      </c>
      <c r="FI567">
        <v>417</v>
      </c>
      <c r="FJ567">
        <v>17</v>
      </c>
      <c r="FK567">
        <v>1.61</v>
      </c>
      <c r="FL567">
        <v>0.59</v>
      </c>
      <c r="FM567">
        <v>-25.33002</v>
      </c>
      <c r="FN567">
        <v>3.7626236397749</v>
      </c>
      <c r="FO567">
        <v>0.532145264565983</v>
      </c>
      <c r="FP567">
        <v>0</v>
      </c>
      <c r="FQ567">
        <v>150.454029411765</v>
      </c>
      <c r="FR567">
        <v>1.10617265310468</v>
      </c>
      <c r="FS567">
        <v>0.186188943453581</v>
      </c>
      <c r="FT567">
        <v>0</v>
      </c>
      <c r="FU567">
        <v>0.5879093</v>
      </c>
      <c r="FV567">
        <v>-0.0147373958724204</v>
      </c>
      <c r="FW567">
        <v>0.00302399745535607</v>
      </c>
      <c r="FX567">
        <v>1</v>
      </c>
      <c r="FY567">
        <v>1</v>
      </c>
      <c r="FZ567">
        <v>3</v>
      </c>
      <c r="GA567" t="s">
        <v>421</v>
      </c>
      <c r="GB567">
        <v>2.97326</v>
      </c>
      <c r="GC567">
        <v>2.69988</v>
      </c>
      <c r="GD567">
        <v>0.180076</v>
      </c>
      <c r="GE567">
        <v>0.183531</v>
      </c>
      <c r="GF567">
        <v>0.10656</v>
      </c>
      <c r="GG567">
        <v>0.105981</v>
      </c>
      <c r="GH567">
        <v>31910.8</v>
      </c>
      <c r="GI567">
        <v>34741.8</v>
      </c>
      <c r="GJ567">
        <v>35268.5</v>
      </c>
      <c r="GK567">
        <v>38589.8</v>
      </c>
      <c r="GL567">
        <v>44679.3</v>
      </c>
      <c r="GM567">
        <v>49830.5</v>
      </c>
      <c r="GN567">
        <v>55136</v>
      </c>
      <c r="GO567">
        <v>61899.2</v>
      </c>
      <c r="GP567">
        <v>1.9804</v>
      </c>
      <c r="GQ567">
        <v>1.8568</v>
      </c>
      <c r="GR567">
        <v>0.126064</v>
      </c>
      <c r="GS567">
        <v>0</v>
      </c>
      <c r="GT567">
        <v>25.8948</v>
      </c>
      <c r="GU567">
        <v>999.9</v>
      </c>
      <c r="GV567">
        <v>58.705</v>
      </c>
      <c r="GW567">
        <v>29.195</v>
      </c>
      <c r="GX567">
        <v>26.4265</v>
      </c>
      <c r="GY567">
        <v>56.2555</v>
      </c>
      <c r="GZ567">
        <v>42.2837</v>
      </c>
      <c r="HA567">
        <v>1</v>
      </c>
      <c r="HB567">
        <v>-0.0206707</v>
      </c>
      <c r="HC567">
        <v>0.264052</v>
      </c>
      <c r="HD567">
        <v>20.1139</v>
      </c>
      <c r="HE567">
        <v>5.19692</v>
      </c>
      <c r="HF567">
        <v>12.004</v>
      </c>
      <c r="HG567">
        <v>4.9756</v>
      </c>
      <c r="HH567">
        <v>3.2938</v>
      </c>
      <c r="HI567">
        <v>9999</v>
      </c>
      <c r="HJ567">
        <v>9999</v>
      </c>
      <c r="HK567">
        <v>9999</v>
      </c>
      <c r="HL567">
        <v>629.6</v>
      </c>
      <c r="HM567">
        <v>1.86319</v>
      </c>
      <c r="HN567">
        <v>1.86801</v>
      </c>
      <c r="HO567">
        <v>1.86783</v>
      </c>
      <c r="HP567">
        <v>1.86896</v>
      </c>
      <c r="HQ567">
        <v>1.86981</v>
      </c>
      <c r="HR567">
        <v>1.86584</v>
      </c>
      <c r="HS567">
        <v>1.86691</v>
      </c>
      <c r="HT567">
        <v>1.86829</v>
      </c>
      <c r="HU567">
        <v>5</v>
      </c>
      <c r="HV567">
        <v>0</v>
      </c>
      <c r="HW567">
        <v>0</v>
      </c>
      <c r="HX567">
        <v>0</v>
      </c>
      <c r="HY567" t="s">
        <v>422</v>
      </c>
      <c r="HZ567" t="s">
        <v>423</v>
      </c>
      <c r="IA567" t="s">
        <v>424</v>
      </c>
      <c r="IB567" t="s">
        <v>424</v>
      </c>
      <c r="IC567" t="s">
        <v>424</v>
      </c>
      <c r="ID567" t="s">
        <v>424</v>
      </c>
      <c r="IE567">
        <v>0</v>
      </c>
      <c r="IF567">
        <v>100</v>
      </c>
      <c r="IG567">
        <v>100</v>
      </c>
      <c r="IH567">
        <v>10.63</v>
      </c>
      <c r="II567">
        <v>0.5242</v>
      </c>
      <c r="IJ567">
        <v>4.02706509432224</v>
      </c>
      <c r="IK567">
        <v>0.00601174518973114</v>
      </c>
      <c r="IL567">
        <v>2.77886958061485e-07</v>
      </c>
      <c r="IM567">
        <v>-3.54636231360687e-10</v>
      </c>
      <c r="IN567">
        <v>-0.0404303883988718</v>
      </c>
      <c r="IO567">
        <v>-0.0177815531441476</v>
      </c>
      <c r="IP567">
        <v>0.00205572605671414</v>
      </c>
      <c r="IQ567">
        <v>-1.65519735432211e-05</v>
      </c>
      <c r="IR567">
        <v>-4</v>
      </c>
      <c r="IS567">
        <v>1848</v>
      </c>
      <c r="IT567">
        <v>1</v>
      </c>
      <c r="IU567">
        <v>25</v>
      </c>
      <c r="IV567">
        <v>24653.7</v>
      </c>
      <c r="IW567">
        <v>24653.6</v>
      </c>
      <c r="IX567">
        <v>2.34985</v>
      </c>
      <c r="IY567">
        <v>2.59399</v>
      </c>
      <c r="IZ567">
        <v>1.54785</v>
      </c>
      <c r="JA567">
        <v>2.30591</v>
      </c>
      <c r="JB567">
        <v>1.34644</v>
      </c>
      <c r="JC567">
        <v>2.40479</v>
      </c>
      <c r="JD567">
        <v>33.6254</v>
      </c>
      <c r="JE567">
        <v>24.2188</v>
      </c>
      <c r="JF567">
        <v>18</v>
      </c>
      <c r="JG567">
        <v>499.393</v>
      </c>
      <c r="JH567">
        <v>418.64</v>
      </c>
      <c r="JI567">
        <v>24.9999</v>
      </c>
      <c r="JJ567">
        <v>26.9248</v>
      </c>
      <c r="JK567">
        <v>30</v>
      </c>
      <c r="JL567">
        <v>26.8576</v>
      </c>
      <c r="JM567">
        <v>26.7969</v>
      </c>
      <c r="JN567">
        <v>47.0778</v>
      </c>
      <c r="JO567">
        <v>14.6555</v>
      </c>
      <c r="JP567">
        <v>100</v>
      </c>
      <c r="JQ567">
        <v>25</v>
      </c>
      <c r="JR567">
        <v>1173.56</v>
      </c>
      <c r="JS567">
        <v>24.6209</v>
      </c>
      <c r="JT567">
        <v>102.275</v>
      </c>
      <c r="JU567">
        <v>103.031</v>
      </c>
    </row>
    <row r="568" spans="1:281">
      <c r="A568">
        <v>552</v>
      </c>
      <c r="B568">
        <v>1659030852.6</v>
      </c>
      <c r="C568">
        <v>7169.5</v>
      </c>
      <c r="D568" t="s">
        <v>1533</v>
      </c>
      <c r="E568" t="s">
        <v>1534</v>
      </c>
      <c r="F568">
        <v>5</v>
      </c>
      <c r="G568" t="s">
        <v>1394</v>
      </c>
      <c r="H568" t="s">
        <v>417</v>
      </c>
      <c r="I568">
        <v>1659030845.1</v>
      </c>
      <c r="J568">
        <f>(K568)/1000</f>
        <v>0</v>
      </c>
      <c r="K568">
        <f>IF(CZ568, AN568, AH568)</f>
        <v>0</v>
      </c>
      <c r="L568">
        <f>IF(CZ568, AI568, AG568)</f>
        <v>0</v>
      </c>
      <c r="M568">
        <f>DB568 - IF(AU568&gt;1, L568*CV568*100.0/(AW568*DP568), 0)</f>
        <v>0</v>
      </c>
      <c r="N568">
        <f>((T568-J568/2)*M568-L568)/(T568+J568/2)</f>
        <v>0</v>
      </c>
      <c r="O568">
        <f>N568*(DI568+DJ568)/1000.0</f>
        <v>0</v>
      </c>
      <c r="P568">
        <f>(DB568 - IF(AU568&gt;1, L568*CV568*100.0/(AW568*DP568), 0))*(DI568+DJ568)/1000.0</f>
        <v>0</v>
      </c>
      <c r="Q568">
        <f>2.0/((1/S568-1/R568)+SIGN(S568)*SQRT((1/S568-1/R568)*(1/S568-1/R568) + 4*CW568/((CW568+1)*(CW568+1))*(2*1/S568*1/R568-1/R568*1/R568)))</f>
        <v>0</v>
      </c>
      <c r="R568">
        <f>IF(LEFT(CX568,1)&lt;&gt;"0",IF(LEFT(CX568,1)="1",3.0,CY568),$D$5+$E$5*(DP568*DI568/($K$5*1000))+$F$5*(DP568*DI568/($K$5*1000))*MAX(MIN(CV568,$J$5),$I$5)*MAX(MIN(CV568,$J$5),$I$5)+$G$5*MAX(MIN(CV568,$J$5),$I$5)*(DP568*DI568/($K$5*1000))+$H$5*(DP568*DI568/($K$5*1000))*(DP568*DI568/($K$5*1000)))</f>
        <v>0</v>
      </c>
      <c r="S568">
        <f>J568*(1000-(1000*0.61365*exp(17.502*W568/(240.97+W568))/(DI568+DJ568)+DD568)/2)/(1000*0.61365*exp(17.502*W568/(240.97+W568))/(DI568+DJ568)-DD568)</f>
        <v>0</v>
      </c>
      <c r="T568">
        <f>1/((CW568+1)/(Q568/1.6)+1/(R568/1.37)) + CW568/((CW568+1)/(Q568/1.6) + CW568/(R568/1.37))</f>
        <v>0</v>
      </c>
      <c r="U568">
        <f>(CR568*CU568)</f>
        <v>0</v>
      </c>
      <c r="V568">
        <f>(DK568+(U568+2*0.95*5.67E-8*(((DK568+$B$7)+273)^4-(DK568+273)^4)-44100*J568)/(1.84*29.3*R568+8*0.95*5.67E-8*(DK568+273)^3))</f>
        <v>0</v>
      </c>
      <c r="W568">
        <f>($C$7*DL568+$D$7*DM568+$E$7*V568)</f>
        <v>0</v>
      </c>
      <c r="X568">
        <f>0.61365*exp(17.502*W568/(240.97+W568))</f>
        <v>0</v>
      </c>
      <c r="Y568">
        <f>(Z568/AA568*100)</f>
        <v>0</v>
      </c>
      <c r="Z568">
        <f>DD568*(DI568+DJ568)/1000</f>
        <v>0</v>
      </c>
      <c r="AA568">
        <f>0.61365*exp(17.502*DK568/(240.97+DK568))</f>
        <v>0</v>
      </c>
      <c r="AB568">
        <f>(X568-DD568*(DI568+DJ568)/1000)</f>
        <v>0</v>
      </c>
      <c r="AC568">
        <f>(-J568*44100)</f>
        <v>0</v>
      </c>
      <c r="AD568">
        <f>2*29.3*R568*0.92*(DK568-W568)</f>
        <v>0</v>
      </c>
      <c r="AE568">
        <f>2*0.95*5.67E-8*(((DK568+$B$7)+273)^4-(W568+273)^4)</f>
        <v>0</v>
      </c>
      <c r="AF568">
        <f>U568+AE568+AC568+AD568</f>
        <v>0</v>
      </c>
      <c r="AG568">
        <f>DH568*AU568*(DC568-DB568*(1000-AU568*DE568)/(1000-AU568*DD568))/(100*CV568)</f>
        <v>0</v>
      </c>
      <c r="AH568">
        <f>1000*DH568*AU568*(DD568-DE568)/(100*CV568*(1000-AU568*DD568))</f>
        <v>0</v>
      </c>
      <c r="AI568">
        <f>(AJ568 - AK568 - DI568*1E3/(8.314*(DK568+273.15)) * AM568/DH568 * AL568) * DH568/(100*CV568) * (1000 - DE568)/1000</f>
        <v>0</v>
      </c>
      <c r="AJ568">
        <v>1196.75719916218</v>
      </c>
      <c r="AK568">
        <v>1179.48175757576</v>
      </c>
      <c r="AL568">
        <v>3.37077324405153</v>
      </c>
      <c r="AM568">
        <v>66.0504921813524</v>
      </c>
      <c r="AN568">
        <f>(AP568 - AO568 + DI568*1E3/(8.314*(DK568+273.15)) * AR568/DH568 * AQ568) * DH568/(100*CV568) * 1000/(1000 - AP568)</f>
        <v>0</v>
      </c>
      <c r="AO568">
        <v>24.6205088085281</v>
      </c>
      <c r="AP568">
        <v>25.202893006993</v>
      </c>
      <c r="AQ568">
        <v>1.80247272733783e-05</v>
      </c>
      <c r="AR568">
        <v>92.47</v>
      </c>
      <c r="AS568">
        <v>0</v>
      </c>
      <c r="AT568">
        <v>0</v>
      </c>
      <c r="AU568">
        <f>IF(AS568*$H$13&gt;=AW568,1.0,(AW568/(AW568-AS568*$H$13)))</f>
        <v>0</v>
      </c>
      <c r="AV568">
        <f>(AU568-1)*100</f>
        <v>0</v>
      </c>
      <c r="AW568">
        <f>MAX(0,($B$13+$C$13*DP568)/(1+$D$13*DP568)*DI568/(DK568+273)*$E$13)</f>
        <v>0</v>
      </c>
      <c r="AX568" t="s">
        <v>418</v>
      </c>
      <c r="AY568" t="s">
        <v>418</v>
      </c>
      <c r="AZ568">
        <v>0</v>
      </c>
      <c r="BA568">
        <v>0</v>
      </c>
      <c r="BB568">
        <f>1-AZ568/BA568</f>
        <v>0</v>
      </c>
      <c r="BC568">
        <v>0</v>
      </c>
      <c r="BD568" t="s">
        <v>418</v>
      </c>
      <c r="BE568" t="s">
        <v>418</v>
      </c>
      <c r="BF568">
        <v>0</v>
      </c>
      <c r="BG568">
        <v>0</v>
      </c>
      <c r="BH568">
        <f>1-BF568/BG568</f>
        <v>0</v>
      </c>
      <c r="BI568">
        <v>0.5</v>
      </c>
      <c r="BJ568">
        <f>CS568</f>
        <v>0</v>
      </c>
      <c r="BK568">
        <f>L568</f>
        <v>0</v>
      </c>
      <c r="BL568">
        <f>BH568*BI568*BJ568</f>
        <v>0</v>
      </c>
      <c r="BM568">
        <f>(BK568-BC568)/BJ568</f>
        <v>0</v>
      </c>
      <c r="BN568">
        <f>(BA568-BG568)/BG568</f>
        <v>0</v>
      </c>
      <c r="BO568">
        <f>AZ568/(BB568+AZ568/BG568)</f>
        <v>0</v>
      </c>
      <c r="BP568" t="s">
        <v>418</v>
      </c>
      <c r="BQ568">
        <v>0</v>
      </c>
      <c r="BR568">
        <f>IF(BQ568&lt;&gt;0, BQ568, BO568)</f>
        <v>0</v>
      </c>
      <c r="BS568">
        <f>1-BR568/BG568</f>
        <v>0</v>
      </c>
      <c r="BT568">
        <f>(BG568-BF568)/(BG568-BR568)</f>
        <v>0</v>
      </c>
      <c r="BU568">
        <f>(BA568-BG568)/(BA568-BR568)</f>
        <v>0</v>
      </c>
      <c r="BV568">
        <f>(BG568-BF568)/(BG568-AZ568)</f>
        <v>0</v>
      </c>
      <c r="BW568">
        <f>(BA568-BG568)/(BA568-AZ568)</f>
        <v>0</v>
      </c>
      <c r="BX568">
        <f>(BT568*BR568/BF568)</f>
        <v>0</v>
      </c>
      <c r="BY568">
        <f>(1-BX568)</f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f>$B$11*DQ568+$C$11*DR568+$F$11*EC568*(1-EF568)</f>
        <v>0</v>
      </c>
      <c r="CS568">
        <f>CR568*CT568</f>
        <v>0</v>
      </c>
      <c r="CT568">
        <f>($B$11*$D$9+$C$11*$D$9+$F$11*((EP568+EH568)/MAX(EP568+EH568+EQ568, 0.1)*$I$9+EQ568/MAX(EP568+EH568+EQ568, 0.1)*$J$9))/($B$11+$C$11+$F$11)</f>
        <v>0</v>
      </c>
      <c r="CU568">
        <f>($B$11*$K$9+$C$11*$K$9+$F$11*((EP568+EH568)/MAX(EP568+EH568+EQ568, 0.1)*$P$9+EQ568/MAX(EP568+EH568+EQ568, 0.1)*$Q$9))/($B$11+$C$11+$F$11)</f>
        <v>0</v>
      </c>
      <c r="CV568">
        <v>6</v>
      </c>
      <c r="CW568">
        <v>0.5</v>
      </c>
      <c r="CX568" t="s">
        <v>419</v>
      </c>
      <c r="CY568">
        <v>2</v>
      </c>
      <c r="CZ568" t="b">
        <v>1</v>
      </c>
      <c r="DA568">
        <v>1659030845.1</v>
      </c>
      <c r="DB568">
        <v>1126.85333333333</v>
      </c>
      <c r="DC568">
        <v>1151.82851851852</v>
      </c>
      <c r="DD568">
        <v>25.2079555555556</v>
      </c>
      <c r="DE568">
        <v>24.6218</v>
      </c>
      <c r="DF568">
        <v>1116.26407407407</v>
      </c>
      <c r="DG568">
        <v>24.6837148148148</v>
      </c>
      <c r="DH568">
        <v>500.038851851852</v>
      </c>
      <c r="DI568">
        <v>90.3546185185185</v>
      </c>
      <c r="DJ568">
        <v>0.0465519407407407</v>
      </c>
      <c r="DK568">
        <v>27.5153962962963</v>
      </c>
      <c r="DL568">
        <v>27.9587222222222</v>
      </c>
      <c r="DM568">
        <v>999.9</v>
      </c>
      <c r="DN568">
        <v>0</v>
      </c>
      <c r="DO568">
        <v>0</v>
      </c>
      <c r="DP568">
        <v>9959.07407407407</v>
      </c>
      <c r="DQ568">
        <v>0</v>
      </c>
      <c r="DR568">
        <v>16.7049185185185</v>
      </c>
      <c r="DS568">
        <v>-24.9734962962963</v>
      </c>
      <c r="DT568">
        <v>1155.99444444444</v>
      </c>
      <c r="DU568">
        <v>1180.9037037037</v>
      </c>
      <c r="DV568">
        <v>0.586159037037037</v>
      </c>
      <c r="DW568">
        <v>1151.82851851852</v>
      </c>
      <c r="DX568">
        <v>24.6218</v>
      </c>
      <c r="DY568">
        <v>2.2776562962963</v>
      </c>
      <c r="DZ568">
        <v>2.22469296296296</v>
      </c>
      <c r="EA568">
        <v>19.5192333333333</v>
      </c>
      <c r="EB568">
        <v>19.1412407407407</v>
      </c>
      <c r="EC568">
        <v>2000.01333333333</v>
      </c>
      <c r="ED568">
        <v>0.979996555555556</v>
      </c>
      <c r="EE568">
        <v>0.0200036666666667</v>
      </c>
      <c r="EF568">
        <v>0</v>
      </c>
      <c r="EG568">
        <v>150.630185185185</v>
      </c>
      <c r="EH568">
        <v>5.00063</v>
      </c>
      <c r="EI568">
        <v>3132.55148148148</v>
      </c>
      <c r="EJ568">
        <v>17256.9888888889</v>
      </c>
      <c r="EK568">
        <v>38.647962962963</v>
      </c>
      <c r="EL568">
        <v>38.7660740740741</v>
      </c>
      <c r="EM568">
        <v>38.25</v>
      </c>
      <c r="EN568">
        <v>38.0783333333333</v>
      </c>
      <c r="EO568">
        <v>39.6732222222222</v>
      </c>
      <c r="EP568">
        <v>1955.10296296296</v>
      </c>
      <c r="EQ568">
        <v>39.91</v>
      </c>
      <c r="ER568">
        <v>0</v>
      </c>
      <c r="ES568">
        <v>1659030851.5</v>
      </c>
      <c r="ET568">
        <v>0</v>
      </c>
      <c r="EU568">
        <v>150.59864</v>
      </c>
      <c r="EV568">
        <v>1.12515383690627</v>
      </c>
      <c r="EW568">
        <v>23.6415384274122</v>
      </c>
      <c r="EX568">
        <v>3132.5872</v>
      </c>
      <c r="EY568">
        <v>15</v>
      </c>
      <c r="EZ568">
        <v>0</v>
      </c>
      <c r="FA568" t="s">
        <v>420</v>
      </c>
      <c r="FB568">
        <v>1657551626.5</v>
      </c>
      <c r="FC568">
        <v>1657551629</v>
      </c>
      <c r="FD568">
        <v>0</v>
      </c>
      <c r="FE568">
        <v>0.403</v>
      </c>
      <c r="FF568">
        <v>0.009</v>
      </c>
      <c r="FG568">
        <v>9.41</v>
      </c>
      <c r="FH568">
        <v>0.087</v>
      </c>
      <c r="FI568">
        <v>417</v>
      </c>
      <c r="FJ568">
        <v>17</v>
      </c>
      <c r="FK568">
        <v>1.61</v>
      </c>
      <c r="FL568">
        <v>0.59</v>
      </c>
      <c r="FM568">
        <v>-25.1475675</v>
      </c>
      <c r="FN568">
        <v>1.90053771106945</v>
      </c>
      <c r="FO568">
        <v>0.440881133293034</v>
      </c>
      <c r="FP568">
        <v>0</v>
      </c>
      <c r="FQ568">
        <v>150.583264705882</v>
      </c>
      <c r="FR568">
        <v>0.774927424844035</v>
      </c>
      <c r="FS568">
        <v>0.189385742183939</v>
      </c>
      <c r="FT568">
        <v>1</v>
      </c>
      <c r="FU568">
        <v>0.58654725</v>
      </c>
      <c r="FV568">
        <v>-0.0115854709193253</v>
      </c>
      <c r="FW568">
        <v>0.00284546126972412</v>
      </c>
      <c r="FX568">
        <v>1</v>
      </c>
      <c r="FY568">
        <v>2</v>
      </c>
      <c r="FZ568">
        <v>3</v>
      </c>
      <c r="GA568" t="s">
        <v>474</v>
      </c>
      <c r="GB568">
        <v>2.9729</v>
      </c>
      <c r="GC568">
        <v>2.70069</v>
      </c>
      <c r="GD568">
        <v>0.181703</v>
      </c>
      <c r="GE568">
        <v>0.185141</v>
      </c>
      <c r="GF568">
        <v>0.106548</v>
      </c>
      <c r="GG568">
        <v>0.105982</v>
      </c>
      <c r="GH568">
        <v>31847.3</v>
      </c>
      <c r="GI568">
        <v>34673.4</v>
      </c>
      <c r="GJ568">
        <v>35268.2</v>
      </c>
      <c r="GK568">
        <v>38589.9</v>
      </c>
      <c r="GL568">
        <v>44679.4</v>
      </c>
      <c r="GM568">
        <v>49830.1</v>
      </c>
      <c r="GN568">
        <v>55135.4</v>
      </c>
      <c r="GO568">
        <v>61898.8</v>
      </c>
      <c r="GP568">
        <v>1.9804</v>
      </c>
      <c r="GQ568">
        <v>1.8564</v>
      </c>
      <c r="GR568">
        <v>0.126958</v>
      </c>
      <c r="GS568">
        <v>0</v>
      </c>
      <c r="GT568">
        <v>25.8948</v>
      </c>
      <c r="GU568">
        <v>999.9</v>
      </c>
      <c r="GV568">
        <v>58.729</v>
      </c>
      <c r="GW568">
        <v>29.195</v>
      </c>
      <c r="GX568">
        <v>26.4382</v>
      </c>
      <c r="GY568">
        <v>56.7755</v>
      </c>
      <c r="GZ568">
        <v>42.8566</v>
      </c>
      <c r="HA568">
        <v>1</v>
      </c>
      <c r="HB568">
        <v>-0.019878</v>
      </c>
      <c r="HC568">
        <v>0.262963</v>
      </c>
      <c r="HD568">
        <v>20.114</v>
      </c>
      <c r="HE568">
        <v>5.19812</v>
      </c>
      <c r="HF568">
        <v>12.004</v>
      </c>
      <c r="HG568">
        <v>4.9752</v>
      </c>
      <c r="HH568">
        <v>3.2938</v>
      </c>
      <c r="HI568">
        <v>9999</v>
      </c>
      <c r="HJ568">
        <v>9999</v>
      </c>
      <c r="HK568">
        <v>9999</v>
      </c>
      <c r="HL568">
        <v>629.6</v>
      </c>
      <c r="HM568">
        <v>1.86319</v>
      </c>
      <c r="HN568">
        <v>1.86801</v>
      </c>
      <c r="HO568">
        <v>1.86783</v>
      </c>
      <c r="HP568">
        <v>1.86896</v>
      </c>
      <c r="HQ568">
        <v>1.86981</v>
      </c>
      <c r="HR568">
        <v>1.86584</v>
      </c>
      <c r="HS568">
        <v>1.86691</v>
      </c>
      <c r="HT568">
        <v>1.86829</v>
      </c>
      <c r="HU568">
        <v>5</v>
      </c>
      <c r="HV568">
        <v>0</v>
      </c>
      <c r="HW568">
        <v>0</v>
      </c>
      <c r="HX568">
        <v>0</v>
      </c>
      <c r="HY568" t="s">
        <v>422</v>
      </c>
      <c r="HZ568" t="s">
        <v>423</v>
      </c>
      <c r="IA568" t="s">
        <v>424</v>
      </c>
      <c r="IB568" t="s">
        <v>424</v>
      </c>
      <c r="IC568" t="s">
        <v>424</v>
      </c>
      <c r="ID568" t="s">
        <v>424</v>
      </c>
      <c r="IE568">
        <v>0</v>
      </c>
      <c r="IF568">
        <v>100</v>
      </c>
      <c r="IG568">
        <v>100</v>
      </c>
      <c r="IH568">
        <v>10.72</v>
      </c>
      <c r="II568">
        <v>0.5239</v>
      </c>
      <c r="IJ568">
        <v>4.02706509432224</v>
      </c>
      <c r="IK568">
        <v>0.00601174518973114</v>
      </c>
      <c r="IL568">
        <v>2.77886958061485e-07</v>
      </c>
      <c r="IM568">
        <v>-3.54636231360687e-10</v>
      </c>
      <c r="IN568">
        <v>-0.0404303883988718</v>
      </c>
      <c r="IO568">
        <v>-0.0177815531441476</v>
      </c>
      <c r="IP568">
        <v>0.00205572605671414</v>
      </c>
      <c r="IQ568">
        <v>-1.65519735432211e-05</v>
      </c>
      <c r="IR568">
        <v>-4</v>
      </c>
      <c r="IS568">
        <v>1848</v>
      </c>
      <c r="IT568">
        <v>1</v>
      </c>
      <c r="IU568">
        <v>25</v>
      </c>
      <c r="IV568">
        <v>24653.8</v>
      </c>
      <c r="IW568">
        <v>24653.7</v>
      </c>
      <c r="IX568">
        <v>2.37549</v>
      </c>
      <c r="IY568">
        <v>2.59888</v>
      </c>
      <c r="IZ568">
        <v>1.54785</v>
      </c>
      <c r="JA568">
        <v>2.30591</v>
      </c>
      <c r="JB568">
        <v>1.34644</v>
      </c>
      <c r="JC568">
        <v>2.4231</v>
      </c>
      <c r="JD568">
        <v>33.6254</v>
      </c>
      <c r="JE568">
        <v>24.2188</v>
      </c>
      <c r="JF568">
        <v>18</v>
      </c>
      <c r="JG568">
        <v>499.394</v>
      </c>
      <c r="JH568">
        <v>418.428</v>
      </c>
      <c r="JI568">
        <v>24.9997</v>
      </c>
      <c r="JJ568">
        <v>26.9248</v>
      </c>
      <c r="JK568">
        <v>30.0002</v>
      </c>
      <c r="JL568">
        <v>26.8576</v>
      </c>
      <c r="JM568">
        <v>26.7991</v>
      </c>
      <c r="JN568">
        <v>47.5775</v>
      </c>
      <c r="JO568">
        <v>14.6555</v>
      </c>
      <c r="JP568">
        <v>100</v>
      </c>
      <c r="JQ568">
        <v>25</v>
      </c>
      <c r="JR568">
        <v>1193.69</v>
      </c>
      <c r="JS568">
        <v>24.6228</v>
      </c>
      <c r="JT568">
        <v>102.274</v>
      </c>
      <c r="JU568">
        <v>103.03</v>
      </c>
    </row>
    <row r="569" spans="1:281">
      <c r="A569">
        <v>553</v>
      </c>
      <c r="B569">
        <v>1659030857.5</v>
      </c>
      <c r="C569">
        <v>7174.40000009537</v>
      </c>
      <c r="D569" t="s">
        <v>1535</v>
      </c>
      <c r="E569" t="s">
        <v>1536</v>
      </c>
      <c r="F569">
        <v>5</v>
      </c>
      <c r="G569" t="s">
        <v>1394</v>
      </c>
      <c r="H569" t="s">
        <v>417</v>
      </c>
      <c r="I569">
        <v>1659030849.78214</v>
      </c>
      <c r="J569">
        <f>(K569)/1000</f>
        <v>0</v>
      </c>
      <c r="K569">
        <f>IF(CZ569, AN569, AH569)</f>
        <v>0</v>
      </c>
      <c r="L569">
        <f>IF(CZ569, AI569, AG569)</f>
        <v>0</v>
      </c>
      <c r="M569">
        <f>DB569 - IF(AU569&gt;1, L569*CV569*100.0/(AW569*DP569), 0)</f>
        <v>0</v>
      </c>
      <c r="N569">
        <f>((T569-J569/2)*M569-L569)/(T569+J569/2)</f>
        <v>0</v>
      </c>
      <c r="O569">
        <f>N569*(DI569+DJ569)/1000.0</f>
        <v>0</v>
      </c>
      <c r="P569">
        <f>(DB569 - IF(AU569&gt;1, L569*CV569*100.0/(AW569*DP569), 0))*(DI569+DJ569)/1000.0</f>
        <v>0</v>
      </c>
      <c r="Q569">
        <f>2.0/((1/S569-1/R569)+SIGN(S569)*SQRT((1/S569-1/R569)*(1/S569-1/R569) + 4*CW569/((CW569+1)*(CW569+1))*(2*1/S569*1/R569-1/R569*1/R569)))</f>
        <v>0</v>
      </c>
      <c r="R569">
        <f>IF(LEFT(CX569,1)&lt;&gt;"0",IF(LEFT(CX569,1)="1",3.0,CY569),$D$5+$E$5*(DP569*DI569/($K$5*1000))+$F$5*(DP569*DI569/($K$5*1000))*MAX(MIN(CV569,$J$5),$I$5)*MAX(MIN(CV569,$J$5),$I$5)+$G$5*MAX(MIN(CV569,$J$5),$I$5)*(DP569*DI569/($K$5*1000))+$H$5*(DP569*DI569/($K$5*1000))*(DP569*DI569/($K$5*1000)))</f>
        <v>0</v>
      </c>
      <c r="S569">
        <f>J569*(1000-(1000*0.61365*exp(17.502*W569/(240.97+W569))/(DI569+DJ569)+DD569)/2)/(1000*0.61365*exp(17.502*W569/(240.97+W569))/(DI569+DJ569)-DD569)</f>
        <v>0</v>
      </c>
      <c r="T569">
        <f>1/((CW569+1)/(Q569/1.6)+1/(R569/1.37)) + CW569/((CW569+1)/(Q569/1.6) + CW569/(R569/1.37))</f>
        <v>0</v>
      </c>
      <c r="U569">
        <f>(CR569*CU569)</f>
        <v>0</v>
      </c>
      <c r="V569">
        <f>(DK569+(U569+2*0.95*5.67E-8*(((DK569+$B$7)+273)^4-(DK569+273)^4)-44100*J569)/(1.84*29.3*R569+8*0.95*5.67E-8*(DK569+273)^3))</f>
        <v>0</v>
      </c>
      <c r="W569">
        <f>($C$7*DL569+$D$7*DM569+$E$7*V569)</f>
        <v>0</v>
      </c>
      <c r="X569">
        <f>0.61365*exp(17.502*W569/(240.97+W569))</f>
        <v>0</v>
      </c>
      <c r="Y569">
        <f>(Z569/AA569*100)</f>
        <v>0</v>
      </c>
      <c r="Z569">
        <f>DD569*(DI569+DJ569)/1000</f>
        <v>0</v>
      </c>
      <c r="AA569">
        <f>0.61365*exp(17.502*DK569/(240.97+DK569))</f>
        <v>0</v>
      </c>
      <c r="AB569">
        <f>(X569-DD569*(DI569+DJ569)/1000)</f>
        <v>0</v>
      </c>
      <c r="AC569">
        <f>(-J569*44100)</f>
        <v>0</v>
      </c>
      <c r="AD569">
        <f>2*29.3*R569*0.92*(DK569-W569)</f>
        <v>0</v>
      </c>
      <c r="AE569">
        <f>2*0.95*5.67E-8*(((DK569+$B$7)+273)^4-(W569+273)^4)</f>
        <v>0</v>
      </c>
      <c r="AF569">
        <f>U569+AE569+AC569+AD569</f>
        <v>0</v>
      </c>
      <c r="AG569">
        <f>DH569*AU569*(DC569-DB569*(1000-AU569*DE569)/(1000-AU569*DD569))/(100*CV569)</f>
        <v>0</v>
      </c>
      <c r="AH569">
        <f>1000*DH569*AU569*(DD569-DE569)/(100*CV569*(1000-AU569*DD569))</f>
        <v>0</v>
      </c>
      <c r="AI569">
        <f>(AJ569 - AK569 - DI569*1E3/(8.314*(DK569+273.15)) * AM569/DH569 * AL569) * DH569/(100*CV569) * (1000 - DE569)/1000</f>
        <v>0</v>
      </c>
      <c r="AJ569">
        <v>1214.26236125475</v>
      </c>
      <c r="AK569">
        <v>1196.32109090909</v>
      </c>
      <c r="AL569">
        <v>3.34839260589489</v>
      </c>
      <c r="AM569">
        <v>66.0504921813524</v>
      </c>
      <c r="AN569">
        <f>(AP569 - AO569 + DI569*1E3/(8.314*(DK569+273.15)) * AR569/DH569 * AQ569) * DH569/(100*CV569) * 1000/(1000 - AP569)</f>
        <v>0</v>
      </c>
      <c r="AO569">
        <v>24.6225438803896</v>
      </c>
      <c r="AP569">
        <v>25.2007527069938</v>
      </c>
      <c r="AQ569">
        <v>-5.77589514320844e-05</v>
      </c>
      <c r="AR569">
        <v>92.47</v>
      </c>
      <c r="AS569">
        <v>0</v>
      </c>
      <c r="AT569">
        <v>0</v>
      </c>
      <c r="AU569">
        <f>IF(AS569*$H$13&gt;=AW569,1.0,(AW569/(AW569-AS569*$H$13)))</f>
        <v>0</v>
      </c>
      <c r="AV569">
        <f>(AU569-1)*100</f>
        <v>0</v>
      </c>
      <c r="AW569">
        <f>MAX(0,($B$13+$C$13*DP569)/(1+$D$13*DP569)*DI569/(DK569+273)*$E$13)</f>
        <v>0</v>
      </c>
      <c r="AX569" t="s">
        <v>418</v>
      </c>
      <c r="AY569" t="s">
        <v>418</v>
      </c>
      <c r="AZ569">
        <v>0</v>
      </c>
      <c r="BA569">
        <v>0</v>
      </c>
      <c r="BB569">
        <f>1-AZ569/BA569</f>
        <v>0</v>
      </c>
      <c r="BC569">
        <v>0</v>
      </c>
      <c r="BD569" t="s">
        <v>418</v>
      </c>
      <c r="BE569" t="s">
        <v>418</v>
      </c>
      <c r="BF569">
        <v>0</v>
      </c>
      <c r="BG569">
        <v>0</v>
      </c>
      <c r="BH569">
        <f>1-BF569/BG569</f>
        <v>0</v>
      </c>
      <c r="BI569">
        <v>0.5</v>
      </c>
      <c r="BJ569">
        <f>CS569</f>
        <v>0</v>
      </c>
      <c r="BK569">
        <f>L569</f>
        <v>0</v>
      </c>
      <c r="BL569">
        <f>BH569*BI569*BJ569</f>
        <v>0</v>
      </c>
      <c r="BM569">
        <f>(BK569-BC569)/BJ569</f>
        <v>0</v>
      </c>
      <c r="BN569">
        <f>(BA569-BG569)/BG569</f>
        <v>0</v>
      </c>
      <c r="BO569">
        <f>AZ569/(BB569+AZ569/BG569)</f>
        <v>0</v>
      </c>
      <c r="BP569" t="s">
        <v>418</v>
      </c>
      <c r="BQ569">
        <v>0</v>
      </c>
      <c r="BR569">
        <f>IF(BQ569&lt;&gt;0, BQ569, BO569)</f>
        <v>0</v>
      </c>
      <c r="BS569">
        <f>1-BR569/BG569</f>
        <v>0</v>
      </c>
      <c r="BT569">
        <f>(BG569-BF569)/(BG569-BR569)</f>
        <v>0</v>
      </c>
      <c r="BU569">
        <f>(BA569-BG569)/(BA569-BR569)</f>
        <v>0</v>
      </c>
      <c r="BV569">
        <f>(BG569-BF569)/(BG569-AZ569)</f>
        <v>0</v>
      </c>
      <c r="BW569">
        <f>(BA569-BG569)/(BA569-AZ569)</f>
        <v>0</v>
      </c>
      <c r="BX569">
        <f>(BT569*BR569/BF569)</f>
        <v>0</v>
      </c>
      <c r="BY569">
        <f>(1-BX569)</f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f>$B$11*DQ569+$C$11*DR569+$F$11*EC569*(1-EF569)</f>
        <v>0</v>
      </c>
      <c r="CS569">
        <f>CR569*CT569</f>
        <v>0</v>
      </c>
      <c r="CT569">
        <f>($B$11*$D$9+$C$11*$D$9+$F$11*((EP569+EH569)/MAX(EP569+EH569+EQ569, 0.1)*$I$9+EQ569/MAX(EP569+EH569+EQ569, 0.1)*$J$9))/($B$11+$C$11+$F$11)</f>
        <v>0</v>
      </c>
      <c r="CU569">
        <f>($B$11*$K$9+$C$11*$K$9+$F$11*((EP569+EH569)/MAX(EP569+EH569+EQ569, 0.1)*$P$9+EQ569/MAX(EP569+EH569+EQ569, 0.1)*$Q$9))/($B$11+$C$11+$F$11)</f>
        <v>0</v>
      </c>
      <c r="CV569">
        <v>6</v>
      </c>
      <c r="CW569">
        <v>0.5</v>
      </c>
      <c r="CX569" t="s">
        <v>419</v>
      </c>
      <c r="CY569">
        <v>2</v>
      </c>
      <c r="CZ569" t="b">
        <v>1</v>
      </c>
      <c r="DA569">
        <v>1659030849.78214</v>
      </c>
      <c r="DB569">
        <v>1142.27571428571</v>
      </c>
      <c r="DC569">
        <v>1167.37607142857</v>
      </c>
      <c r="DD569">
        <v>25.2049142857143</v>
      </c>
      <c r="DE569">
        <v>24.6208</v>
      </c>
      <c r="DF569">
        <v>1131.60464285714</v>
      </c>
      <c r="DG569">
        <v>24.680825</v>
      </c>
      <c r="DH569">
        <v>500.053785714286</v>
      </c>
      <c r="DI569">
        <v>90.3557107142857</v>
      </c>
      <c r="DJ569">
        <v>0.0465310321428571</v>
      </c>
      <c r="DK569">
        <v>27.5123357142857</v>
      </c>
      <c r="DL569">
        <v>27.9589964285714</v>
      </c>
      <c r="DM569">
        <v>999.9</v>
      </c>
      <c r="DN569">
        <v>0</v>
      </c>
      <c r="DO569">
        <v>0</v>
      </c>
      <c r="DP569">
        <v>9991.96428571429</v>
      </c>
      <c r="DQ569">
        <v>0</v>
      </c>
      <c r="DR569">
        <v>16.7572857142857</v>
      </c>
      <c r="DS569">
        <v>-25.0993285714286</v>
      </c>
      <c r="DT569">
        <v>1171.81178571429</v>
      </c>
      <c r="DU569">
        <v>1196.84285714286</v>
      </c>
      <c r="DV569">
        <v>0.584116785714286</v>
      </c>
      <c r="DW569">
        <v>1167.37607142857</v>
      </c>
      <c r="DX569">
        <v>24.6208</v>
      </c>
      <c r="DY569">
        <v>2.27740892857143</v>
      </c>
      <c r="DZ569">
        <v>2.22463035714286</v>
      </c>
      <c r="EA569">
        <v>19.5174928571429</v>
      </c>
      <c r="EB569">
        <v>19.1407928571429</v>
      </c>
      <c r="EC569">
        <v>2000.00035714286</v>
      </c>
      <c r="ED569">
        <v>0.979996142857143</v>
      </c>
      <c r="EE569">
        <v>0.0200040071428571</v>
      </c>
      <c r="EF569">
        <v>0</v>
      </c>
      <c r="EG569">
        <v>150.772178571429</v>
      </c>
      <c r="EH569">
        <v>5.00063</v>
      </c>
      <c r="EI569">
        <v>3134.26785714286</v>
      </c>
      <c r="EJ569">
        <v>17256.8714285714</v>
      </c>
      <c r="EK569">
        <v>38.6427142857143</v>
      </c>
      <c r="EL569">
        <v>38.7632857142857</v>
      </c>
      <c r="EM569">
        <v>38.25</v>
      </c>
      <c r="EN569">
        <v>38.0665</v>
      </c>
      <c r="EO569">
        <v>39.6737142857143</v>
      </c>
      <c r="EP569">
        <v>1955.08964285714</v>
      </c>
      <c r="EQ569">
        <v>39.91</v>
      </c>
      <c r="ER569">
        <v>0</v>
      </c>
      <c r="ES569">
        <v>1659030856.3</v>
      </c>
      <c r="ET569">
        <v>0</v>
      </c>
      <c r="EU569">
        <v>150.74836</v>
      </c>
      <c r="EV569">
        <v>1.7106923089416</v>
      </c>
      <c r="EW569">
        <v>21.2115384621281</v>
      </c>
      <c r="EX569">
        <v>3134.3952</v>
      </c>
      <c r="EY569">
        <v>15</v>
      </c>
      <c r="EZ569">
        <v>0</v>
      </c>
      <c r="FA569" t="s">
        <v>420</v>
      </c>
      <c r="FB569">
        <v>1657551626.5</v>
      </c>
      <c r="FC569">
        <v>1657551629</v>
      </c>
      <c r="FD569">
        <v>0</v>
      </c>
      <c r="FE569">
        <v>0.403</v>
      </c>
      <c r="FF569">
        <v>0.009</v>
      </c>
      <c r="FG569">
        <v>9.41</v>
      </c>
      <c r="FH569">
        <v>0.087</v>
      </c>
      <c r="FI569">
        <v>417</v>
      </c>
      <c r="FJ569">
        <v>17</v>
      </c>
      <c r="FK569">
        <v>1.61</v>
      </c>
      <c r="FL569">
        <v>0.59</v>
      </c>
      <c r="FM569">
        <v>-25.1567804878049</v>
      </c>
      <c r="FN569">
        <v>-0.0343398213897105</v>
      </c>
      <c r="FO569">
        <v>0.434349569917557</v>
      </c>
      <c r="FP569">
        <v>1</v>
      </c>
      <c r="FQ569">
        <v>150.650970588235</v>
      </c>
      <c r="FR569">
        <v>1.22696715170685</v>
      </c>
      <c r="FS569">
        <v>0.219106002454109</v>
      </c>
      <c r="FT569">
        <v>0</v>
      </c>
      <c r="FU569">
        <v>0.584892146341463</v>
      </c>
      <c r="FV569">
        <v>-0.0226474886793403</v>
      </c>
      <c r="FW569">
        <v>0.00364709926541011</v>
      </c>
      <c r="FX569">
        <v>1</v>
      </c>
      <c r="FY569">
        <v>2</v>
      </c>
      <c r="FZ569">
        <v>3</v>
      </c>
      <c r="GA569" t="s">
        <v>474</v>
      </c>
      <c r="GB569">
        <v>2.97303</v>
      </c>
      <c r="GC569">
        <v>2.7008</v>
      </c>
      <c r="GD569">
        <v>0.183346</v>
      </c>
      <c r="GE569">
        <v>0.18678</v>
      </c>
      <c r="GF569">
        <v>0.106538</v>
      </c>
      <c r="GG569">
        <v>0.105979</v>
      </c>
      <c r="GH569">
        <v>31783.3</v>
      </c>
      <c r="GI569">
        <v>34603.6</v>
      </c>
      <c r="GJ569">
        <v>35268.2</v>
      </c>
      <c r="GK569">
        <v>38589.7</v>
      </c>
      <c r="GL569">
        <v>44680.1</v>
      </c>
      <c r="GM569">
        <v>49830.2</v>
      </c>
      <c r="GN569">
        <v>55135.6</v>
      </c>
      <c r="GO569">
        <v>61898.6</v>
      </c>
      <c r="GP569">
        <v>1.9812</v>
      </c>
      <c r="GQ569">
        <v>1.8566</v>
      </c>
      <c r="GR569">
        <v>0.124723</v>
      </c>
      <c r="GS569">
        <v>0</v>
      </c>
      <c r="GT569">
        <v>25.8948</v>
      </c>
      <c r="GU569">
        <v>999.9</v>
      </c>
      <c r="GV569">
        <v>58.729</v>
      </c>
      <c r="GW569">
        <v>29.195</v>
      </c>
      <c r="GX569">
        <v>26.4385</v>
      </c>
      <c r="GY569">
        <v>55.9455</v>
      </c>
      <c r="GZ569">
        <v>42.3718</v>
      </c>
      <c r="HA569">
        <v>1</v>
      </c>
      <c r="HB569">
        <v>-0.0206707</v>
      </c>
      <c r="HC569">
        <v>0.261438</v>
      </c>
      <c r="HD569">
        <v>20.114</v>
      </c>
      <c r="HE569">
        <v>5.19932</v>
      </c>
      <c r="HF569">
        <v>12.0052</v>
      </c>
      <c r="HG569">
        <v>4.976</v>
      </c>
      <c r="HH569">
        <v>3.2938</v>
      </c>
      <c r="HI569">
        <v>9999</v>
      </c>
      <c r="HJ569">
        <v>9999</v>
      </c>
      <c r="HK569">
        <v>9999</v>
      </c>
      <c r="HL569">
        <v>629.6</v>
      </c>
      <c r="HM569">
        <v>1.86313</v>
      </c>
      <c r="HN569">
        <v>1.86804</v>
      </c>
      <c r="HO569">
        <v>1.8678</v>
      </c>
      <c r="HP569">
        <v>1.86899</v>
      </c>
      <c r="HQ569">
        <v>1.86981</v>
      </c>
      <c r="HR569">
        <v>1.86587</v>
      </c>
      <c r="HS569">
        <v>1.86691</v>
      </c>
      <c r="HT569">
        <v>1.86829</v>
      </c>
      <c r="HU569">
        <v>5</v>
      </c>
      <c r="HV569">
        <v>0</v>
      </c>
      <c r="HW569">
        <v>0</v>
      </c>
      <c r="HX569">
        <v>0</v>
      </c>
      <c r="HY569" t="s">
        <v>422</v>
      </c>
      <c r="HZ569" t="s">
        <v>423</v>
      </c>
      <c r="IA569" t="s">
        <v>424</v>
      </c>
      <c r="IB569" t="s">
        <v>424</v>
      </c>
      <c r="IC569" t="s">
        <v>424</v>
      </c>
      <c r="ID569" t="s">
        <v>424</v>
      </c>
      <c r="IE569">
        <v>0</v>
      </c>
      <c r="IF569">
        <v>100</v>
      </c>
      <c r="IG569">
        <v>100</v>
      </c>
      <c r="IH569">
        <v>10.8</v>
      </c>
      <c r="II569">
        <v>0.5238</v>
      </c>
      <c r="IJ569">
        <v>4.02706509432224</v>
      </c>
      <c r="IK569">
        <v>0.00601174518973114</v>
      </c>
      <c r="IL569">
        <v>2.77886958061485e-07</v>
      </c>
      <c r="IM569">
        <v>-3.54636231360687e-10</v>
      </c>
      <c r="IN569">
        <v>-0.0404303883988718</v>
      </c>
      <c r="IO569">
        <v>-0.0177815531441476</v>
      </c>
      <c r="IP569">
        <v>0.00205572605671414</v>
      </c>
      <c r="IQ569">
        <v>-1.65519735432211e-05</v>
      </c>
      <c r="IR569">
        <v>-4</v>
      </c>
      <c r="IS569">
        <v>1848</v>
      </c>
      <c r="IT569">
        <v>1</v>
      </c>
      <c r="IU569">
        <v>25</v>
      </c>
      <c r="IV569">
        <v>24653.8</v>
      </c>
      <c r="IW569">
        <v>24653.8</v>
      </c>
      <c r="IX569">
        <v>2.40356</v>
      </c>
      <c r="IY569">
        <v>2.59399</v>
      </c>
      <c r="IZ569">
        <v>1.54785</v>
      </c>
      <c r="JA569">
        <v>2.30591</v>
      </c>
      <c r="JB569">
        <v>1.34644</v>
      </c>
      <c r="JC569">
        <v>2.35229</v>
      </c>
      <c r="JD569">
        <v>33.6254</v>
      </c>
      <c r="JE569">
        <v>24.2188</v>
      </c>
      <c r="JF569">
        <v>18</v>
      </c>
      <c r="JG569">
        <v>499.943</v>
      </c>
      <c r="JH569">
        <v>418.542</v>
      </c>
      <c r="JI569">
        <v>24.9997</v>
      </c>
      <c r="JJ569">
        <v>26.9248</v>
      </c>
      <c r="JK569">
        <v>30</v>
      </c>
      <c r="JL569">
        <v>26.8599</v>
      </c>
      <c r="JM569">
        <v>26.7991</v>
      </c>
      <c r="JN569">
        <v>48.1601</v>
      </c>
      <c r="JO569">
        <v>14.6555</v>
      </c>
      <c r="JP569">
        <v>100</v>
      </c>
      <c r="JQ569">
        <v>25</v>
      </c>
      <c r="JR569">
        <v>1207.16</v>
      </c>
      <c r="JS569">
        <v>24.6217</v>
      </c>
      <c r="JT569">
        <v>102.274</v>
      </c>
      <c r="JU569">
        <v>103.03</v>
      </c>
    </row>
    <row r="570" spans="1:281">
      <c r="A570">
        <v>554</v>
      </c>
      <c r="B570">
        <v>1659030862.5</v>
      </c>
      <c r="C570">
        <v>7179.40000009537</v>
      </c>
      <c r="D570" t="s">
        <v>1537</v>
      </c>
      <c r="E570" t="s">
        <v>1538</v>
      </c>
      <c r="F570">
        <v>5</v>
      </c>
      <c r="G570" t="s">
        <v>1394</v>
      </c>
      <c r="H570" t="s">
        <v>417</v>
      </c>
      <c r="I570">
        <v>1659030854.75</v>
      </c>
      <c r="J570">
        <f>(K570)/1000</f>
        <v>0</v>
      </c>
      <c r="K570">
        <f>IF(CZ570, AN570, AH570)</f>
        <v>0</v>
      </c>
      <c r="L570">
        <f>IF(CZ570, AI570, AG570)</f>
        <v>0</v>
      </c>
      <c r="M570">
        <f>DB570 - IF(AU570&gt;1, L570*CV570*100.0/(AW570*DP570), 0)</f>
        <v>0</v>
      </c>
      <c r="N570">
        <f>((T570-J570/2)*M570-L570)/(T570+J570/2)</f>
        <v>0</v>
      </c>
      <c r="O570">
        <f>N570*(DI570+DJ570)/1000.0</f>
        <v>0</v>
      </c>
      <c r="P570">
        <f>(DB570 - IF(AU570&gt;1, L570*CV570*100.0/(AW570*DP570), 0))*(DI570+DJ570)/1000.0</f>
        <v>0</v>
      </c>
      <c r="Q570">
        <f>2.0/((1/S570-1/R570)+SIGN(S570)*SQRT((1/S570-1/R570)*(1/S570-1/R570) + 4*CW570/((CW570+1)*(CW570+1))*(2*1/S570*1/R570-1/R570*1/R570)))</f>
        <v>0</v>
      </c>
      <c r="R570">
        <f>IF(LEFT(CX570,1)&lt;&gt;"0",IF(LEFT(CX570,1)="1",3.0,CY570),$D$5+$E$5*(DP570*DI570/($K$5*1000))+$F$5*(DP570*DI570/($K$5*1000))*MAX(MIN(CV570,$J$5),$I$5)*MAX(MIN(CV570,$J$5),$I$5)+$G$5*MAX(MIN(CV570,$J$5),$I$5)*(DP570*DI570/($K$5*1000))+$H$5*(DP570*DI570/($K$5*1000))*(DP570*DI570/($K$5*1000)))</f>
        <v>0</v>
      </c>
      <c r="S570">
        <f>J570*(1000-(1000*0.61365*exp(17.502*W570/(240.97+W570))/(DI570+DJ570)+DD570)/2)/(1000*0.61365*exp(17.502*W570/(240.97+W570))/(DI570+DJ570)-DD570)</f>
        <v>0</v>
      </c>
      <c r="T570">
        <f>1/((CW570+1)/(Q570/1.6)+1/(R570/1.37)) + CW570/((CW570+1)/(Q570/1.6) + CW570/(R570/1.37))</f>
        <v>0</v>
      </c>
      <c r="U570">
        <f>(CR570*CU570)</f>
        <v>0</v>
      </c>
      <c r="V570">
        <f>(DK570+(U570+2*0.95*5.67E-8*(((DK570+$B$7)+273)^4-(DK570+273)^4)-44100*J570)/(1.84*29.3*R570+8*0.95*5.67E-8*(DK570+273)^3))</f>
        <v>0</v>
      </c>
      <c r="W570">
        <f>($C$7*DL570+$D$7*DM570+$E$7*V570)</f>
        <v>0</v>
      </c>
      <c r="X570">
        <f>0.61365*exp(17.502*W570/(240.97+W570))</f>
        <v>0</v>
      </c>
      <c r="Y570">
        <f>(Z570/AA570*100)</f>
        <v>0</v>
      </c>
      <c r="Z570">
        <f>DD570*(DI570+DJ570)/1000</f>
        <v>0</v>
      </c>
      <c r="AA570">
        <f>0.61365*exp(17.502*DK570/(240.97+DK570))</f>
        <v>0</v>
      </c>
      <c r="AB570">
        <f>(X570-DD570*(DI570+DJ570)/1000)</f>
        <v>0</v>
      </c>
      <c r="AC570">
        <f>(-J570*44100)</f>
        <v>0</v>
      </c>
      <c r="AD570">
        <f>2*29.3*R570*0.92*(DK570-W570)</f>
        <v>0</v>
      </c>
      <c r="AE570">
        <f>2*0.95*5.67E-8*(((DK570+$B$7)+273)^4-(W570+273)^4)</f>
        <v>0</v>
      </c>
      <c r="AF570">
        <f>U570+AE570+AC570+AD570</f>
        <v>0</v>
      </c>
      <c r="AG570">
        <f>DH570*AU570*(DC570-DB570*(1000-AU570*DE570)/(1000-AU570*DD570))/(100*CV570)</f>
        <v>0</v>
      </c>
      <c r="AH570">
        <f>1000*DH570*AU570*(DD570-DE570)/(100*CV570*(1000-AU570*DD570))</f>
        <v>0</v>
      </c>
      <c r="AI570">
        <f>(AJ570 - AK570 - DI570*1E3/(8.314*(DK570+273.15)) * AM570/DH570 * AL570) * DH570/(100*CV570) * (1000 - DE570)/1000</f>
        <v>0</v>
      </c>
      <c r="AJ570">
        <v>1231.36248904873</v>
      </c>
      <c r="AK570">
        <v>1213.78987878788</v>
      </c>
      <c r="AL570">
        <v>3.48788568491124</v>
      </c>
      <c r="AM570">
        <v>66.0504921813524</v>
      </c>
      <c r="AN570">
        <f>(AP570 - AO570 + DI570*1E3/(8.314*(DK570+273.15)) * AR570/DH570 * AQ570) * DH570/(100*CV570) * 1000/(1000 - AP570)</f>
        <v>0</v>
      </c>
      <c r="AO570">
        <v>24.6186565071862</v>
      </c>
      <c r="AP570">
        <v>25.1976951048951</v>
      </c>
      <c r="AQ570">
        <v>-3.60961337510321e-05</v>
      </c>
      <c r="AR570">
        <v>92.47</v>
      </c>
      <c r="AS570">
        <v>0</v>
      </c>
      <c r="AT570">
        <v>0</v>
      </c>
      <c r="AU570">
        <f>IF(AS570*$H$13&gt;=AW570,1.0,(AW570/(AW570-AS570*$H$13)))</f>
        <v>0</v>
      </c>
      <c r="AV570">
        <f>(AU570-1)*100</f>
        <v>0</v>
      </c>
      <c r="AW570">
        <f>MAX(0,($B$13+$C$13*DP570)/(1+$D$13*DP570)*DI570/(DK570+273)*$E$13)</f>
        <v>0</v>
      </c>
      <c r="AX570" t="s">
        <v>418</v>
      </c>
      <c r="AY570" t="s">
        <v>418</v>
      </c>
      <c r="AZ570">
        <v>0</v>
      </c>
      <c r="BA570">
        <v>0</v>
      </c>
      <c r="BB570">
        <f>1-AZ570/BA570</f>
        <v>0</v>
      </c>
      <c r="BC570">
        <v>0</v>
      </c>
      <c r="BD570" t="s">
        <v>418</v>
      </c>
      <c r="BE570" t="s">
        <v>418</v>
      </c>
      <c r="BF570">
        <v>0</v>
      </c>
      <c r="BG570">
        <v>0</v>
      </c>
      <c r="BH570">
        <f>1-BF570/BG570</f>
        <v>0</v>
      </c>
      <c r="BI570">
        <v>0.5</v>
      </c>
      <c r="BJ570">
        <f>CS570</f>
        <v>0</v>
      </c>
      <c r="BK570">
        <f>L570</f>
        <v>0</v>
      </c>
      <c r="BL570">
        <f>BH570*BI570*BJ570</f>
        <v>0</v>
      </c>
      <c r="BM570">
        <f>(BK570-BC570)/BJ570</f>
        <v>0</v>
      </c>
      <c r="BN570">
        <f>(BA570-BG570)/BG570</f>
        <v>0</v>
      </c>
      <c r="BO570">
        <f>AZ570/(BB570+AZ570/BG570)</f>
        <v>0</v>
      </c>
      <c r="BP570" t="s">
        <v>418</v>
      </c>
      <c r="BQ570">
        <v>0</v>
      </c>
      <c r="BR570">
        <f>IF(BQ570&lt;&gt;0, BQ570, BO570)</f>
        <v>0</v>
      </c>
      <c r="BS570">
        <f>1-BR570/BG570</f>
        <v>0</v>
      </c>
      <c r="BT570">
        <f>(BG570-BF570)/(BG570-BR570)</f>
        <v>0</v>
      </c>
      <c r="BU570">
        <f>(BA570-BG570)/(BA570-BR570)</f>
        <v>0</v>
      </c>
      <c r="BV570">
        <f>(BG570-BF570)/(BG570-AZ570)</f>
        <v>0</v>
      </c>
      <c r="BW570">
        <f>(BA570-BG570)/(BA570-AZ570)</f>
        <v>0</v>
      </c>
      <c r="BX570">
        <f>(BT570*BR570/BF570)</f>
        <v>0</v>
      </c>
      <c r="BY570">
        <f>(1-BX570)</f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f>$B$11*DQ570+$C$11*DR570+$F$11*EC570*(1-EF570)</f>
        <v>0</v>
      </c>
      <c r="CS570">
        <f>CR570*CT570</f>
        <v>0</v>
      </c>
      <c r="CT570">
        <f>($B$11*$D$9+$C$11*$D$9+$F$11*((EP570+EH570)/MAX(EP570+EH570+EQ570, 0.1)*$I$9+EQ570/MAX(EP570+EH570+EQ570, 0.1)*$J$9))/($B$11+$C$11+$F$11)</f>
        <v>0</v>
      </c>
      <c r="CU570">
        <f>($B$11*$K$9+$C$11*$K$9+$F$11*((EP570+EH570)/MAX(EP570+EH570+EQ570, 0.1)*$P$9+EQ570/MAX(EP570+EH570+EQ570, 0.1)*$Q$9))/($B$11+$C$11+$F$11)</f>
        <v>0</v>
      </c>
      <c r="CV570">
        <v>6</v>
      </c>
      <c r="CW570">
        <v>0.5</v>
      </c>
      <c r="CX570" t="s">
        <v>419</v>
      </c>
      <c r="CY570">
        <v>2</v>
      </c>
      <c r="CZ570" t="b">
        <v>1</v>
      </c>
      <c r="DA570">
        <v>1659030854.75</v>
      </c>
      <c r="DB570">
        <v>1158.78892857143</v>
      </c>
      <c r="DC570">
        <v>1184.15464285714</v>
      </c>
      <c r="DD570">
        <v>25.2017928571429</v>
      </c>
      <c r="DE570">
        <v>24.6204714285714</v>
      </c>
      <c r="DF570">
        <v>1148.03071428571</v>
      </c>
      <c r="DG570">
        <v>24.6778535714286</v>
      </c>
      <c r="DH570">
        <v>500.037928571429</v>
      </c>
      <c r="DI570">
        <v>90.3547821428571</v>
      </c>
      <c r="DJ570">
        <v>0.046506725</v>
      </c>
      <c r="DK570">
        <v>27.5074714285714</v>
      </c>
      <c r="DL570">
        <v>27.9417392857143</v>
      </c>
      <c r="DM570">
        <v>999.9</v>
      </c>
      <c r="DN570">
        <v>0</v>
      </c>
      <c r="DO570">
        <v>0</v>
      </c>
      <c r="DP570">
        <v>9993.03571428571</v>
      </c>
      <c r="DQ570">
        <v>0</v>
      </c>
      <c r="DR570">
        <v>16.7281214285714</v>
      </c>
      <c r="DS570">
        <v>-25.3655</v>
      </c>
      <c r="DT570">
        <v>1188.74821428571</v>
      </c>
      <c r="DU570">
        <v>1214.04428571429</v>
      </c>
      <c r="DV570">
        <v>0.581321428571428</v>
      </c>
      <c r="DW570">
        <v>1184.15464285714</v>
      </c>
      <c r="DX570">
        <v>24.6204714285714</v>
      </c>
      <c r="DY570">
        <v>2.27710285714286</v>
      </c>
      <c r="DZ570">
        <v>2.22457714285714</v>
      </c>
      <c r="EA570">
        <v>19.5153321428571</v>
      </c>
      <c r="EB570">
        <v>19.1404178571429</v>
      </c>
      <c r="EC570">
        <v>1999.9925</v>
      </c>
      <c r="ED570">
        <v>0.979995857142857</v>
      </c>
      <c r="EE570">
        <v>0.0200042428571429</v>
      </c>
      <c r="EF570">
        <v>0</v>
      </c>
      <c r="EG570">
        <v>150.861928571429</v>
      </c>
      <c r="EH570">
        <v>5.00063</v>
      </c>
      <c r="EI570">
        <v>3136.04964285714</v>
      </c>
      <c r="EJ570">
        <v>17256.8107142857</v>
      </c>
      <c r="EK570">
        <v>38.6405</v>
      </c>
      <c r="EL570">
        <v>38.7588571428571</v>
      </c>
      <c r="EM570">
        <v>38.25</v>
      </c>
      <c r="EN570">
        <v>38.062</v>
      </c>
      <c r="EO570">
        <v>39.6825714285714</v>
      </c>
      <c r="EP570">
        <v>1955.08178571429</v>
      </c>
      <c r="EQ570">
        <v>39.91</v>
      </c>
      <c r="ER570">
        <v>0</v>
      </c>
      <c r="ES570">
        <v>1659030861.7</v>
      </c>
      <c r="ET570">
        <v>0</v>
      </c>
      <c r="EU570">
        <v>150.834115384615</v>
      </c>
      <c r="EV570">
        <v>1.36652991449503</v>
      </c>
      <c r="EW570">
        <v>20.1244444407326</v>
      </c>
      <c r="EX570">
        <v>3136.16307692308</v>
      </c>
      <c r="EY570">
        <v>15</v>
      </c>
      <c r="EZ570">
        <v>0</v>
      </c>
      <c r="FA570" t="s">
        <v>420</v>
      </c>
      <c r="FB570">
        <v>1657551626.5</v>
      </c>
      <c r="FC570">
        <v>1657551629</v>
      </c>
      <c r="FD570">
        <v>0</v>
      </c>
      <c r="FE570">
        <v>0.403</v>
      </c>
      <c r="FF570">
        <v>0.009</v>
      </c>
      <c r="FG570">
        <v>9.41</v>
      </c>
      <c r="FH570">
        <v>0.087</v>
      </c>
      <c r="FI570">
        <v>417</v>
      </c>
      <c r="FJ570">
        <v>17</v>
      </c>
      <c r="FK570">
        <v>1.61</v>
      </c>
      <c r="FL570">
        <v>0.59</v>
      </c>
      <c r="FM570">
        <v>-25.2031048780488</v>
      </c>
      <c r="FN570">
        <v>-3.07084042955778</v>
      </c>
      <c r="FO570">
        <v>0.356650890963398</v>
      </c>
      <c r="FP570">
        <v>0</v>
      </c>
      <c r="FQ570">
        <v>150.776058823529</v>
      </c>
      <c r="FR570">
        <v>1.20589763154469</v>
      </c>
      <c r="FS570">
        <v>0.226851719019596</v>
      </c>
      <c r="FT570">
        <v>0</v>
      </c>
      <c r="FU570">
        <v>0.582473146341463</v>
      </c>
      <c r="FV570">
        <v>-0.0346522524367886</v>
      </c>
      <c r="FW570">
        <v>0.00455801907957873</v>
      </c>
      <c r="FX570">
        <v>1</v>
      </c>
      <c r="FY570">
        <v>1</v>
      </c>
      <c r="FZ570">
        <v>3</v>
      </c>
      <c r="GA570" t="s">
        <v>421</v>
      </c>
      <c r="GB570">
        <v>2.97368</v>
      </c>
      <c r="GC570">
        <v>2.70099</v>
      </c>
      <c r="GD570">
        <v>0.184978</v>
      </c>
      <c r="GE570">
        <v>0.188379</v>
      </c>
      <c r="GF570">
        <v>0.106527</v>
      </c>
      <c r="GG570">
        <v>0.105958</v>
      </c>
      <c r="GH570">
        <v>31720</v>
      </c>
      <c r="GI570">
        <v>34535.7</v>
      </c>
      <c r="GJ570">
        <v>35268.4</v>
      </c>
      <c r="GK570">
        <v>38589.9</v>
      </c>
      <c r="GL570">
        <v>44680.8</v>
      </c>
      <c r="GM570">
        <v>49831.6</v>
      </c>
      <c r="GN570">
        <v>55135.6</v>
      </c>
      <c r="GO570">
        <v>61898.8</v>
      </c>
      <c r="GP570">
        <v>1.981</v>
      </c>
      <c r="GQ570">
        <v>1.8564</v>
      </c>
      <c r="GR570">
        <v>0.122935</v>
      </c>
      <c r="GS570">
        <v>0</v>
      </c>
      <c r="GT570">
        <v>25.8926</v>
      </c>
      <c r="GU570">
        <v>999.9</v>
      </c>
      <c r="GV570">
        <v>58.729</v>
      </c>
      <c r="GW570">
        <v>29.175</v>
      </c>
      <c r="GX570">
        <v>26.4055</v>
      </c>
      <c r="GY570">
        <v>56.4355</v>
      </c>
      <c r="GZ570">
        <v>42.3117</v>
      </c>
      <c r="HA570">
        <v>1</v>
      </c>
      <c r="HB570">
        <v>-0.0199187</v>
      </c>
      <c r="HC570">
        <v>0.259041</v>
      </c>
      <c r="HD570">
        <v>20.1139</v>
      </c>
      <c r="HE570">
        <v>5.19812</v>
      </c>
      <c r="HF570">
        <v>12.004</v>
      </c>
      <c r="HG570">
        <v>4.9756</v>
      </c>
      <c r="HH570">
        <v>3.2938</v>
      </c>
      <c r="HI570">
        <v>9999</v>
      </c>
      <c r="HJ570">
        <v>9999</v>
      </c>
      <c r="HK570">
        <v>9999</v>
      </c>
      <c r="HL570">
        <v>629.6</v>
      </c>
      <c r="HM570">
        <v>1.86316</v>
      </c>
      <c r="HN570">
        <v>1.86801</v>
      </c>
      <c r="HO570">
        <v>1.86783</v>
      </c>
      <c r="HP570">
        <v>1.86896</v>
      </c>
      <c r="HQ570">
        <v>1.86981</v>
      </c>
      <c r="HR570">
        <v>1.8659</v>
      </c>
      <c r="HS570">
        <v>1.86691</v>
      </c>
      <c r="HT570">
        <v>1.86829</v>
      </c>
      <c r="HU570">
        <v>5</v>
      </c>
      <c r="HV570">
        <v>0</v>
      </c>
      <c r="HW570">
        <v>0</v>
      </c>
      <c r="HX570">
        <v>0</v>
      </c>
      <c r="HY570" t="s">
        <v>422</v>
      </c>
      <c r="HZ570" t="s">
        <v>423</v>
      </c>
      <c r="IA570" t="s">
        <v>424</v>
      </c>
      <c r="IB570" t="s">
        <v>424</v>
      </c>
      <c r="IC570" t="s">
        <v>424</v>
      </c>
      <c r="ID570" t="s">
        <v>424</v>
      </c>
      <c r="IE570">
        <v>0</v>
      </c>
      <c r="IF570">
        <v>100</v>
      </c>
      <c r="IG570">
        <v>100</v>
      </c>
      <c r="IH570">
        <v>10.89</v>
      </c>
      <c r="II570">
        <v>0.5237</v>
      </c>
      <c r="IJ570">
        <v>4.02706509432224</v>
      </c>
      <c r="IK570">
        <v>0.00601174518973114</v>
      </c>
      <c r="IL570">
        <v>2.77886958061485e-07</v>
      </c>
      <c r="IM570">
        <v>-3.54636231360687e-10</v>
      </c>
      <c r="IN570">
        <v>-0.0404303883988718</v>
      </c>
      <c r="IO570">
        <v>-0.0177815531441476</v>
      </c>
      <c r="IP570">
        <v>0.00205572605671414</v>
      </c>
      <c r="IQ570">
        <v>-1.65519735432211e-05</v>
      </c>
      <c r="IR570">
        <v>-4</v>
      </c>
      <c r="IS570">
        <v>1848</v>
      </c>
      <c r="IT570">
        <v>1</v>
      </c>
      <c r="IU570">
        <v>25</v>
      </c>
      <c r="IV570">
        <v>24653.9</v>
      </c>
      <c r="IW570">
        <v>24653.9</v>
      </c>
      <c r="IX570">
        <v>2.43042</v>
      </c>
      <c r="IY570">
        <v>2.59277</v>
      </c>
      <c r="IZ570">
        <v>1.54785</v>
      </c>
      <c r="JA570">
        <v>2.30591</v>
      </c>
      <c r="JB570">
        <v>1.34644</v>
      </c>
      <c r="JC570">
        <v>2.43286</v>
      </c>
      <c r="JD570">
        <v>33.6254</v>
      </c>
      <c r="JE570">
        <v>24.2188</v>
      </c>
      <c r="JF570">
        <v>18</v>
      </c>
      <c r="JG570">
        <v>499.811</v>
      </c>
      <c r="JH570">
        <v>418.428</v>
      </c>
      <c r="JI570">
        <v>24.9996</v>
      </c>
      <c r="JJ570">
        <v>26.9271</v>
      </c>
      <c r="JK570">
        <v>30.0001</v>
      </c>
      <c r="JL570">
        <v>26.8599</v>
      </c>
      <c r="JM570">
        <v>26.7991</v>
      </c>
      <c r="JN570">
        <v>48.6562</v>
      </c>
      <c r="JO570">
        <v>14.6555</v>
      </c>
      <c r="JP570">
        <v>100</v>
      </c>
      <c r="JQ570">
        <v>25</v>
      </c>
      <c r="JR570">
        <v>1227.33</v>
      </c>
      <c r="JS570">
        <v>24.628</v>
      </c>
      <c r="JT570">
        <v>102.274</v>
      </c>
      <c r="JU570">
        <v>103.03</v>
      </c>
    </row>
    <row r="571" spans="1:281">
      <c r="A571">
        <v>555</v>
      </c>
      <c r="B571">
        <v>1659030867.5</v>
      </c>
      <c r="C571">
        <v>7184.40000009537</v>
      </c>
      <c r="D571" t="s">
        <v>1539</v>
      </c>
      <c r="E571" t="s">
        <v>1540</v>
      </c>
      <c r="F571">
        <v>5</v>
      </c>
      <c r="G571" t="s">
        <v>1394</v>
      </c>
      <c r="H571" t="s">
        <v>417</v>
      </c>
      <c r="I571">
        <v>1659030859.71786</v>
      </c>
      <c r="J571">
        <f>(K571)/1000</f>
        <v>0</v>
      </c>
      <c r="K571">
        <f>IF(CZ571, AN571, AH571)</f>
        <v>0</v>
      </c>
      <c r="L571">
        <f>IF(CZ571, AI571, AG571)</f>
        <v>0</v>
      </c>
      <c r="M571">
        <f>DB571 - IF(AU571&gt;1, L571*CV571*100.0/(AW571*DP571), 0)</f>
        <v>0</v>
      </c>
      <c r="N571">
        <f>((T571-J571/2)*M571-L571)/(T571+J571/2)</f>
        <v>0</v>
      </c>
      <c r="O571">
        <f>N571*(DI571+DJ571)/1000.0</f>
        <v>0</v>
      </c>
      <c r="P571">
        <f>(DB571 - IF(AU571&gt;1, L571*CV571*100.0/(AW571*DP571), 0))*(DI571+DJ571)/1000.0</f>
        <v>0</v>
      </c>
      <c r="Q571">
        <f>2.0/((1/S571-1/R571)+SIGN(S571)*SQRT((1/S571-1/R571)*(1/S571-1/R571) + 4*CW571/((CW571+1)*(CW571+1))*(2*1/S571*1/R571-1/R571*1/R571)))</f>
        <v>0</v>
      </c>
      <c r="R571">
        <f>IF(LEFT(CX571,1)&lt;&gt;"0",IF(LEFT(CX571,1)="1",3.0,CY571),$D$5+$E$5*(DP571*DI571/($K$5*1000))+$F$5*(DP571*DI571/($K$5*1000))*MAX(MIN(CV571,$J$5),$I$5)*MAX(MIN(CV571,$J$5),$I$5)+$G$5*MAX(MIN(CV571,$J$5),$I$5)*(DP571*DI571/($K$5*1000))+$H$5*(DP571*DI571/($K$5*1000))*(DP571*DI571/($K$5*1000)))</f>
        <v>0</v>
      </c>
      <c r="S571">
        <f>J571*(1000-(1000*0.61365*exp(17.502*W571/(240.97+W571))/(DI571+DJ571)+DD571)/2)/(1000*0.61365*exp(17.502*W571/(240.97+W571))/(DI571+DJ571)-DD571)</f>
        <v>0</v>
      </c>
      <c r="T571">
        <f>1/((CW571+1)/(Q571/1.6)+1/(R571/1.37)) + CW571/((CW571+1)/(Q571/1.6) + CW571/(R571/1.37))</f>
        <v>0</v>
      </c>
      <c r="U571">
        <f>(CR571*CU571)</f>
        <v>0</v>
      </c>
      <c r="V571">
        <f>(DK571+(U571+2*0.95*5.67E-8*(((DK571+$B$7)+273)^4-(DK571+273)^4)-44100*J571)/(1.84*29.3*R571+8*0.95*5.67E-8*(DK571+273)^3))</f>
        <v>0</v>
      </c>
      <c r="W571">
        <f>($C$7*DL571+$D$7*DM571+$E$7*V571)</f>
        <v>0</v>
      </c>
      <c r="X571">
        <f>0.61365*exp(17.502*W571/(240.97+W571))</f>
        <v>0</v>
      </c>
      <c r="Y571">
        <f>(Z571/AA571*100)</f>
        <v>0</v>
      </c>
      <c r="Z571">
        <f>DD571*(DI571+DJ571)/1000</f>
        <v>0</v>
      </c>
      <c r="AA571">
        <f>0.61365*exp(17.502*DK571/(240.97+DK571))</f>
        <v>0</v>
      </c>
      <c r="AB571">
        <f>(X571-DD571*(DI571+DJ571)/1000)</f>
        <v>0</v>
      </c>
      <c r="AC571">
        <f>(-J571*44100)</f>
        <v>0</v>
      </c>
      <c r="AD571">
        <f>2*29.3*R571*0.92*(DK571-W571)</f>
        <v>0</v>
      </c>
      <c r="AE571">
        <f>2*0.95*5.67E-8*(((DK571+$B$7)+273)^4-(W571+273)^4)</f>
        <v>0</v>
      </c>
      <c r="AF571">
        <f>U571+AE571+AC571+AD571</f>
        <v>0</v>
      </c>
      <c r="AG571">
        <f>DH571*AU571*(DC571-DB571*(1000-AU571*DE571)/(1000-AU571*DD571))/(100*CV571)</f>
        <v>0</v>
      </c>
      <c r="AH571">
        <f>1000*DH571*AU571*(DD571-DE571)/(100*CV571*(1000-AU571*DD571))</f>
        <v>0</v>
      </c>
      <c r="AI571">
        <f>(AJ571 - AK571 - DI571*1E3/(8.314*(DK571+273.15)) * AM571/DH571 * AL571) * DH571/(100*CV571) * (1000 - DE571)/1000</f>
        <v>0</v>
      </c>
      <c r="AJ571">
        <v>1248.56640817491</v>
      </c>
      <c r="AK571">
        <v>1230.83006060606</v>
      </c>
      <c r="AL571">
        <v>3.42144716684507</v>
      </c>
      <c r="AM571">
        <v>66.0504921813524</v>
      </c>
      <c r="AN571">
        <f>(AP571 - AO571 + DI571*1E3/(8.314*(DK571+273.15)) * AR571/DH571 * AQ571) * DH571/(100*CV571) * 1000/(1000 - AP571)</f>
        <v>0</v>
      </c>
      <c r="AO571">
        <v>24.6204501358009</v>
      </c>
      <c r="AP571">
        <v>25.1939468531469</v>
      </c>
      <c r="AQ571">
        <v>-1.18834799603644e-05</v>
      </c>
      <c r="AR571">
        <v>92.47</v>
      </c>
      <c r="AS571">
        <v>0</v>
      </c>
      <c r="AT571">
        <v>0</v>
      </c>
      <c r="AU571">
        <f>IF(AS571*$H$13&gt;=AW571,1.0,(AW571/(AW571-AS571*$H$13)))</f>
        <v>0</v>
      </c>
      <c r="AV571">
        <f>(AU571-1)*100</f>
        <v>0</v>
      </c>
      <c r="AW571">
        <f>MAX(0,($B$13+$C$13*DP571)/(1+$D$13*DP571)*DI571/(DK571+273)*$E$13)</f>
        <v>0</v>
      </c>
      <c r="AX571" t="s">
        <v>418</v>
      </c>
      <c r="AY571" t="s">
        <v>418</v>
      </c>
      <c r="AZ571">
        <v>0</v>
      </c>
      <c r="BA571">
        <v>0</v>
      </c>
      <c r="BB571">
        <f>1-AZ571/BA571</f>
        <v>0</v>
      </c>
      <c r="BC571">
        <v>0</v>
      </c>
      <c r="BD571" t="s">
        <v>418</v>
      </c>
      <c r="BE571" t="s">
        <v>418</v>
      </c>
      <c r="BF571">
        <v>0</v>
      </c>
      <c r="BG571">
        <v>0</v>
      </c>
      <c r="BH571">
        <f>1-BF571/BG571</f>
        <v>0</v>
      </c>
      <c r="BI571">
        <v>0.5</v>
      </c>
      <c r="BJ571">
        <f>CS571</f>
        <v>0</v>
      </c>
      <c r="BK571">
        <f>L571</f>
        <v>0</v>
      </c>
      <c r="BL571">
        <f>BH571*BI571*BJ571</f>
        <v>0</v>
      </c>
      <c r="BM571">
        <f>(BK571-BC571)/BJ571</f>
        <v>0</v>
      </c>
      <c r="BN571">
        <f>(BA571-BG571)/BG571</f>
        <v>0</v>
      </c>
      <c r="BO571">
        <f>AZ571/(BB571+AZ571/BG571)</f>
        <v>0</v>
      </c>
      <c r="BP571" t="s">
        <v>418</v>
      </c>
      <c r="BQ571">
        <v>0</v>
      </c>
      <c r="BR571">
        <f>IF(BQ571&lt;&gt;0, BQ571, BO571)</f>
        <v>0</v>
      </c>
      <c r="BS571">
        <f>1-BR571/BG571</f>
        <v>0</v>
      </c>
      <c r="BT571">
        <f>(BG571-BF571)/(BG571-BR571)</f>
        <v>0</v>
      </c>
      <c r="BU571">
        <f>(BA571-BG571)/(BA571-BR571)</f>
        <v>0</v>
      </c>
      <c r="BV571">
        <f>(BG571-BF571)/(BG571-AZ571)</f>
        <v>0</v>
      </c>
      <c r="BW571">
        <f>(BA571-BG571)/(BA571-AZ571)</f>
        <v>0</v>
      </c>
      <c r="BX571">
        <f>(BT571*BR571/BF571)</f>
        <v>0</v>
      </c>
      <c r="BY571">
        <f>(1-BX571)</f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f>$B$11*DQ571+$C$11*DR571+$F$11*EC571*(1-EF571)</f>
        <v>0</v>
      </c>
      <c r="CS571">
        <f>CR571*CT571</f>
        <v>0</v>
      </c>
      <c r="CT571">
        <f>($B$11*$D$9+$C$11*$D$9+$F$11*((EP571+EH571)/MAX(EP571+EH571+EQ571, 0.1)*$I$9+EQ571/MAX(EP571+EH571+EQ571, 0.1)*$J$9))/($B$11+$C$11+$F$11)</f>
        <v>0</v>
      </c>
      <c r="CU571">
        <f>($B$11*$K$9+$C$11*$K$9+$F$11*((EP571+EH571)/MAX(EP571+EH571+EQ571, 0.1)*$P$9+EQ571/MAX(EP571+EH571+EQ571, 0.1)*$Q$9))/($B$11+$C$11+$F$11)</f>
        <v>0</v>
      </c>
      <c r="CV571">
        <v>6</v>
      </c>
      <c r="CW571">
        <v>0.5</v>
      </c>
      <c r="CX571" t="s">
        <v>419</v>
      </c>
      <c r="CY571">
        <v>2</v>
      </c>
      <c r="CZ571" t="b">
        <v>1</v>
      </c>
      <c r="DA571">
        <v>1659030859.71786</v>
      </c>
      <c r="DB571">
        <v>1175.45571428571</v>
      </c>
      <c r="DC571">
        <v>1200.96964285714</v>
      </c>
      <c r="DD571">
        <v>25.1982428571429</v>
      </c>
      <c r="DE571">
        <v>24.6208785714286</v>
      </c>
      <c r="DF571">
        <v>1164.60964285714</v>
      </c>
      <c r="DG571">
        <v>24.6744857142857</v>
      </c>
      <c r="DH571">
        <v>500.059107142857</v>
      </c>
      <c r="DI571">
        <v>90.3533928571429</v>
      </c>
      <c r="DJ571">
        <v>0.0463807107142857</v>
      </c>
      <c r="DK571">
        <v>27.5052642857143</v>
      </c>
      <c r="DL571">
        <v>27.9327678571429</v>
      </c>
      <c r="DM571">
        <v>999.9</v>
      </c>
      <c r="DN571">
        <v>0</v>
      </c>
      <c r="DO571">
        <v>0</v>
      </c>
      <c r="DP571">
        <v>10011.7857142857</v>
      </c>
      <c r="DQ571">
        <v>0</v>
      </c>
      <c r="DR571">
        <v>16.674925</v>
      </c>
      <c r="DS571">
        <v>-25.5158214285714</v>
      </c>
      <c r="DT571">
        <v>1205.83964285714</v>
      </c>
      <c r="DU571">
        <v>1231.285</v>
      </c>
      <c r="DV571">
        <v>0.577361857142857</v>
      </c>
      <c r="DW571">
        <v>1200.96964285714</v>
      </c>
      <c r="DX571">
        <v>24.6208785714286</v>
      </c>
      <c r="DY571">
        <v>2.27674678571429</v>
      </c>
      <c r="DZ571">
        <v>2.22457964285714</v>
      </c>
      <c r="EA571">
        <v>19.5128178571429</v>
      </c>
      <c r="EB571">
        <v>19.1404357142857</v>
      </c>
      <c r="EC571">
        <v>1999.99142857143</v>
      </c>
      <c r="ED571">
        <v>0.979995857142857</v>
      </c>
      <c r="EE571">
        <v>0.0200042428571429</v>
      </c>
      <c r="EF571">
        <v>0</v>
      </c>
      <c r="EG571">
        <v>150.955035714286</v>
      </c>
      <c r="EH571">
        <v>5.00063</v>
      </c>
      <c r="EI571">
        <v>3137.71071428572</v>
      </c>
      <c r="EJ571">
        <v>17256.8071428571</v>
      </c>
      <c r="EK571">
        <v>38.6449285714286</v>
      </c>
      <c r="EL571">
        <v>38.7544285714286</v>
      </c>
      <c r="EM571">
        <v>38.25</v>
      </c>
      <c r="EN571">
        <v>38.062</v>
      </c>
      <c r="EO571">
        <v>39.6670714285714</v>
      </c>
      <c r="EP571">
        <v>1955.08107142857</v>
      </c>
      <c r="EQ571">
        <v>39.91</v>
      </c>
      <c r="ER571">
        <v>0</v>
      </c>
      <c r="ES571">
        <v>1659030866.5</v>
      </c>
      <c r="ET571">
        <v>0</v>
      </c>
      <c r="EU571">
        <v>150.941730769231</v>
      </c>
      <c r="EV571">
        <v>0.780888888120065</v>
      </c>
      <c r="EW571">
        <v>20.5070085066295</v>
      </c>
      <c r="EX571">
        <v>3137.78269230769</v>
      </c>
      <c r="EY571">
        <v>15</v>
      </c>
      <c r="EZ571">
        <v>0</v>
      </c>
      <c r="FA571" t="s">
        <v>420</v>
      </c>
      <c r="FB571">
        <v>1657551626.5</v>
      </c>
      <c r="FC571">
        <v>1657551629</v>
      </c>
      <c r="FD571">
        <v>0</v>
      </c>
      <c r="FE571">
        <v>0.403</v>
      </c>
      <c r="FF571">
        <v>0.009</v>
      </c>
      <c r="FG571">
        <v>9.41</v>
      </c>
      <c r="FH571">
        <v>0.087</v>
      </c>
      <c r="FI571">
        <v>417</v>
      </c>
      <c r="FJ571">
        <v>17</v>
      </c>
      <c r="FK571">
        <v>1.61</v>
      </c>
      <c r="FL571">
        <v>0.59</v>
      </c>
      <c r="FM571">
        <v>-25.3548024390244</v>
      </c>
      <c r="FN571">
        <v>-2.09083469799571</v>
      </c>
      <c r="FO571">
        <v>0.282297084031323</v>
      </c>
      <c r="FP571">
        <v>0</v>
      </c>
      <c r="FQ571">
        <v>150.863882352941</v>
      </c>
      <c r="FR571">
        <v>1.06258212116189</v>
      </c>
      <c r="FS571">
        <v>0.221213599824706</v>
      </c>
      <c r="FT571">
        <v>0</v>
      </c>
      <c r="FU571">
        <v>0.579913341463415</v>
      </c>
      <c r="FV571">
        <v>-0.0412630210226522</v>
      </c>
      <c r="FW571">
        <v>0.0051809601879158</v>
      </c>
      <c r="FX571">
        <v>1</v>
      </c>
      <c r="FY571">
        <v>1</v>
      </c>
      <c r="FZ571">
        <v>3</v>
      </c>
      <c r="GA571" t="s">
        <v>421</v>
      </c>
      <c r="GB571">
        <v>2.97342</v>
      </c>
      <c r="GC571">
        <v>2.69996</v>
      </c>
      <c r="GD571">
        <v>0.186604</v>
      </c>
      <c r="GE571">
        <v>0.190021</v>
      </c>
      <c r="GF571">
        <v>0.106522</v>
      </c>
      <c r="GG571">
        <v>0.105968</v>
      </c>
      <c r="GH571">
        <v>31657.1</v>
      </c>
      <c r="GI571">
        <v>34466.3</v>
      </c>
      <c r="GJ571">
        <v>35268.7</v>
      </c>
      <c r="GK571">
        <v>38590.4</v>
      </c>
      <c r="GL571">
        <v>44681.4</v>
      </c>
      <c r="GM571">
        <v>49831.1</v>
      </c>
      <c r="GN571">
        <v>55136.1</v>
      </c>
      <c r="GO571">
        <v>61898.8</v>
      </c>
      <c r="GP571">
        <v>1.9808</v>
      </c>
      <c r="GQ571">
        <v>1.8566</v>
      </c>
      <c r="GR571">
        <v>0.12517</v>
      </c>
      <c r="GS571">
        <v>0</v>
      </c>
      <c r="GT571">
        <v>25.8926</v>
      </c>
      <c r="GU571">
        <v>999.9</v>
      </c>
      <c r="GV571">
        <v>58.729</v>
      </c>
      <c r="GW571">
        <v>29.195</v>
      </c>
      <c r="GX571">
        <v>26.4378</v>
      </c>
      <c r="GY571">
        <v>56.4455</v>
      </c>
      <c r="GZ571">
        <v>42.3077</v>
      </c>
      <c r="HA571">
        <v>1</v>
      </c>
      <c r="HB571">
        <v>-0.0194715</v>
      </c>
      <c r="HC571">
        <v>0.257516</v>
      </c>
      <c r="HD571">
        <v>20.1141</v>
      </c>
      <c r="HE571">
        <v>5.19692</v>
      </c>
      <c r="HF571">
        <v>12.004</v>
      </c>
      <c r="HG571">
        <v>4.9748</v>
      </c>
      <c r="HH571">
        <v>3.2936</v>
      </c>
      <c r="HI571">
        <v>9999</v>
      </c>
      <c r="HJ571">
        <v>9999</v>
      </c>
      <c r="HK571">
        <v>9999</v>
      </c>
      <c r="HL571">
        <v>629.6</v>
      </c>
      <c r="HM571">
        <v>1.86313</v>
      </c>
      <c r="HN571">
        <v>1.86798</v>
      </c>
      <c r="HO571">
        <v>1.86783</v>
      </c>
      <c r="HP571">
        <v>1.86893</v>
      </c>
      <c r="HQ571">
        <v>1.86981</v>
      </c>
      <c r="HR571">
        <v>1.86584</v>
      </c>
      <c r="HS571">
        <v>1.86691</v>
      </c>
      <c r="HT571">
        <v>1.86829</v>
      </c>
      <c r="HU571">
        <v>5</v>
      </c>
      <c r="HV571">
        <v>0</v>
      </c>
      <c r="HW571">
        <v>0</v>
      </c>
      <c r="HX571">
        <v>0</v>
      </c>
      <c r="HY571" t="s">
        <v>422</v>
      </c>
      <c r="HZ571" t="s">
        <v>423</v>
      </c>
      <c r="IA571" t="s">
        <v>424</v>
      </c>
      <c r="IB571" t="s">
        <v>424</v>
      </c>
      <c r="IC571" t="s">
        <v>424</v>
      </c>
      <c r="ID571" t="s">
        <v>424</v>
      </c>
      <c r="IE571">
        <v>0</v>
      </c>
      <c r="IF571">
        <v>100</v>
      </c>
      <c r="IG571">
        <v>100</v>
      </c>
      <c r="IH571">
        <v>10.98</v>
      </c>
      <c r="II571">
        <v>0.5237</v>
      </c>
      <c r="IJ571">
        <v>4.02706509432224</v>
      </c>
      <c r="IK571">
        <v>0.00601174518973114</v>
      </c>
      <c r="IL571">
        <v>2.77886958061485e-07</v>
      </c>
      <c r="IM571">
        <v>-3.54636231360687e-10</v>
      </c>
      <c r="IN571">
        <v>-0.0404303883988718</v>
      </c>
      <c r="IO571">
        <v>-0.0177815531441476</v>
      </c>
      <c r="IP571">
        <v>0.00205572605671414</v>
      </c>
      <c r="IQ571">
        <v>-1.65519735432211e-05</v>
      </c>
      <c r="IR571">
        <v>-4</v>
      </c>
      <c r="IS571">
        <v>1848</v>
      </c>
      <c r="IT571">
        <v>1</v>
      </c>
      <c r="IU571">
        <v>25</v>
      </c>
      <c r="IV571">
        <v>24654</v>
      </c>
      <c r="IW571">
        <v>24654</v>
      </c>
      <c r="IX571">
        <v>2.45728</v>
      </c>
      <c r="IY571">
        <v>2.59399</v>
      </c>
      <c r="IZ571">
        <v>1.54785</v>
      </c>
      <c r="JA571">
        <v>2.30591</v>
      </c>
      <c r="JB571">
        <v>1.34644</v>
      </c>
      <c r="JC571">
        <v>2.37061</v>
      </c>
      <c r="JD571">
        <v>33.6254</v>
      </c>
      <c r="JE571">
        <v>24.2188</v>
      </c>
      <c r="JF571">
        <v>18</v>
      </c>
      <c r="JG571">
        <v>499.679</v>
      </c>
      <c r="JH571">
        <v>418.542</v>
      </c>
      <c r="JI571">
        <v>24.9997</v>
      </c>
      <c r="JJ571">
        <v>26.9271</v>
      </c>
      <c r="JK571">
        <v>30.0007</v>
      </c>
      <c r="JL571">
        <v>26.8599</v>
      </c>
      <c r="JM571">
        <v>26.7991</v>
      </c>
      <c r="JN571">
        <v>49.2343</v>
      </c>
      <c r="JO571">
        <v>14.6555</v>
      </c>
      <c r="JP571">
        <v>100</v>
      </c>
      <c r="JQ571">
        <v>25</v>
      </c>
      <c r="JR571">
        <v>1240.77</v>
      </c>
      <c r="JS571">
        <v>24.6296</v>
      </c>
      <c r="JT571">
        <v>102.275</v>
      </c>
      <c r="JU571">
        <v>103.031</v>
      </c>
    </row>
    <row r="572" spans="1:281">
      <c r="A572">
        <v>556</v>
      </c>
      <c r="B572">
        <v>1659030872.5</v>
      </c>
      <c r="C572">
        <v>7189.40000009537</v>
      </c>
      <c r="D572" t="s">
        <v>1541</v>
      </c>
      <c r="E572" t="s">
        <v>1542</v>
      </c>
      <c r="F572">
        <v>5</v>
      </c>
      <c r="G572" t="s">
        <v>1394</v>
      </c>
      <c r="H572" t="s">
        <v>417</v>
      </c>
      <c r="I572">
        <v>1659030865</v>
      </c>
      <c r="J572">
        <f>(K572)/1000</f>
        <v>0</v>
      </c>
      <c r="K572">
        <f>IF(CZ572, AN572, AH572)</f>
        <v>0</v>
      </c>
      <c r="L572">
        <f>IF(CZ572, AI572, AG572)</f>
        <v>0</v>
      </c>
      <c r="M572">
        <f>DB572 - IF(AU572&gt;1, L572*CV572*100.0/(AW572*DP572), 0)</f>
        <v>0</v>
      </c>
      <c r="N572">
        <f>((T572-J572/2)*M572-L572)/(T572+J572/2)</f>
        <v>0</v>
      </c>
      <c r="O572">
        <f>N572*(DI572+DJ572)/1000.0</f>
        <v>0</v>
      </c>
      <c r="P572">
        <f>(DB572 - IF(AU572&gt;1, L572*CV572*100.0/(AW572*DP572), 0))*(DI572+DJ572)/1000.0</f>
        <v>0</v>
      </c>
      <c r="Q572">
        <f>2.0/((1/S572-1/R572)+SIGN(S572)*SQRT((1/S572-1/R572)*(1/S572-1/R572) + 4*CW572/((CW572+1)*(CW572+1))*(2*1/S572*1/R572-1/R572*1/R572)))</f>
        <v>0</v>
      </c>
      <c r="R572">
        <f>IF(LEFT(CX572,1)&lt;&gt;"0",IF(LEFT(CX572,1)="1",3.0,CY572),$D$5+$E$5*(DP572*DI572/($K$5*1000))+$F$5*(DP572*DI572/($K$5*1000))*MAX(MIN(CV572,$J$5),$I$5)*MAX(MIN(CV572,$J$5),$I$5)+$G$5*MAX(MIN(CV572,$J$5),$I$5)*(DP572*DI572/($K$5*1000))+$H$5*(DP572*DI572/($K$5*1000))*(DP572*DI572/($K$5*1000)))</f>
        <v>0</v>
      </c>
      <c r="S572">
        <f>J572*(1000-(1000*0.61365*exp(17.502*W572/(240.97+W572))/(DI572+DJ572)+DD572)/2)/(1000*0.61365*exp(17.502*W572/(240.97+W572))/(DI572+DJ572)-DD572)</f>
        <v>0</v>
      </c>
      <c r="T572">
        <f>1/((CW572+1)/(Q572/1.6)+1/(R572/1.37)) + CW572/((CW572+1)/(Q572/1.6) + CW572/(R572/1.37))</f>
        <v>0</v>
      </c>
      <c r="U572">
        <f>(CR572*CU572)</f>
        <v>0</v>
      </c>
      <c r="V572">
        <f>(DK572+(U572+2*0.95*5.67E-8*(((DK572+$B$7)+273)^4-(DK572+273)^4)-44100*J572)/(1.84*29.3*R572+8*0.95*5.67E-8*(DK572+273)^3))</f>
        <v>0</v>
      </c>
      <c r="W572">
        <f>($C$7*DL572+$D$7*DM572+$E$7*V572)</f>
        <v>0</v>
      </c>
      <c r="X572">
        <f>0.61365*exp(17.502*W572/(240.97+W572))</f>
        <v>0</v>
      </c>
      <c r="Y572">
        <f>(Z572/AA572*100)</f>
        <v>0</v>
      </c>
      <c r="Z572">
        <f>DD572*(DI572+DJ572)/1000</f>
        <v>0</v>
      </c>
      <c r="AA572">
        <f>0.61365*exp(17.502*DK572/(240.97+DK572))</f>
        <v>0</v>
      </c>
      <c r="AB572">
        <f>(X572-DD572*(DI572+DJ572)/1000)</f>
        <v>0</v>
      </c>
      <c r="AC572">
        <f>(-J572*44100)</f>
        <v>0</v>
      </c>
      <c r="AD572">
        <f>2*29.3*R572*0.92*(DK572-W572)</f>
        <v>0</v>
      </c>
      <c r="AE572">
        <f>2*0.95*5.67E-8*(((DK572+$B$7)+273)^4-(W572+273)^4)</f>
        <v>0</v>
      </c>
      <c r="AF572">
        <f>U572+AE572+AC572+AD572</f>
        <v>0</v>
      </c>
      <c r="AG572">
        <f>DH572*AU572*(DC572-DB572*(1000-AU572*DE572)/(1000-AU572*DD572))/(100*CV572)</f>
        <v>0</v>
      </c>
      <c r="AH572">
        <f>1000*DH572*AU572*(DD572-DE572)/(100*CV572*(1000-AU572*DD572))</f>
        <v>0</v>
      </c>
      <c r="AI572">
        <f>(AJ572 - AK572 - DI572*1E3/(8.314*(DK572+273.15)) * AM572/DH572 * AL572) * DH572/(100*CV572) * (1000 - DE572)/1000</f>
        <v>0</v>
      </c>
      <c r="AJ572">
        <v>1265.79843457288</v>
      </c>
      <c r="AK572">
        <v>1248.27993939394</v>
      </c>
      <c r="AL572">
        <v>3.46827430156008</v>
      </c>
      <c r="AM572">
        <v>66.0504921813524</v>
      </c>
      <c r="AN572">
        <f>(AP572 - AO572 + DI572*1E3/(8.314*(DK572+273.15)) * AR572/DH572 * AQ572) * DH572/(100*CV572) * 1000/(1000 - AP572)</f>
        <v>0</v>
      </c>
      <c r="AO572">
        <v>24.6226810831602</v>
      </c>
      <c r="AP572">
        <v>25.1920636363636</v>
      </c>
      <c r="AQ572">
        <v>3.46857667588254e-05</v>
      </c>
      <c r="AR572">
        <v>92.47</v>
      </c>
      <c r="AS572">
        <v>0</v>
      </c>
      <c r="AT572">
        <v>0</v>
      </c>
      <c r="AU572">
        <f>IF(AS572*$H$13&gt;=AW572,1.0,(AW572/(AW572-AS572*$H$13)))</f>
        <v>0</v>
      </c>
      <c r="AV572">
        <f>(AU572-1)*100</f>
        <v>0</v>
      </c>
      <c r="AW572">
        <f>MAX(0,($B$13+$C$13*DP572)/(1+$D$13*DP572)*DI572/(DK572+273)*$E$13)</f>
        <v>0</v>
      </c>
      <c r="AX572" t="s">
        <v>418</v>
      </c>
      <c r="AY572" t="s">
        <v>418</v>
      </c>
      <c r="AZ572">
        <v>0</v>
      </c>
      <c r="BA572">
        <v>0</v>
      </c>
      <c r="BB572">
        <f>1-AZ572/BA572</f>
        <v>0</v>
      </c>
      <c r="BC572">
        <v>0</v>
      </c>
      <c r="BD572" t="s">
        <v>418</v>
      </c>
      <c r="BE572" t="s">
        <v>418</v>
      </c>
      <c r="BF572">
        <v>0</v>
      </c>
      <c r="BG572">
        <v>0</v>
      </c>
      <c r="BH572">
        <f>1-BF572/BG572</f>
        <v>0</v>
      </c>
      <c r="BI572">
        <v>0.5</v>
      </c>
      <c r="BJ572">
        <f>CS572</f>
        <v>0</v>
      </c>
      <c r="BK572">
        <f>L572</f>
        <v>0</v>
      </c>
      <c r="BL572">
        <f>BH572*BI572*BJ572</f>
        <v>0</v>
      </c>
      <c r="BM572">
        <f>(BK572-BC572)/BJ572</f>
        <v>0</v>
      </c>
      <c r="BN572">
        <f>(BA572-BG572)/BG572</f>
        <v>0</v>
      </c>
      <c r="BO572">
        <f>AZ572/(BB572+AZ572/BG572)</f>
        <v>0</v>
      </c>
      <c r="BP572" t="s">
        <v>418</v>
      </c>
      <c r="BQ572">
        <v>0</v>
      </c>
      <c r="BR572">
        <f>IF(BQ572&lt;&gt;0, BQ572, BO572)</f>
        <v>0</v>
      </c>
      <c r="BS572">
        <f>1-BR572/BG572</f>
        <v>0</v>
      </c>
      <c r="BT572">
        <f>(BG572-BF572)/(BG572-BR572)</f>
        <v>0</v>
      </c>
      <c r="BU572">
        <f>(BA572-BG572)/(BA572-BR572)</f>
        <v>0</v>
      </c>
      <c r="BV572">
        <f>(BG572-BF572)/(BG572-AZ572)</f>
        <v>0</v>
      </c>
      <c r="BW572">
        <f>(BA572-BG572)/(BA572-AZ572)</f>
        <v>0</v>
      </c>
      <c r="BX572">
        <f>(BT572*BR572/BF572)</f>
        <v>0</v>
      </c>
      <c r="BY572">
        <f>(1-BX572)</f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f>$B$11*DQ572+$C$11*DR572+$F$11*EC572*(1-EF572)</f>
        <v>0</v>
      </c>
      <c r="CS572">
        <f>CR572*CT572</f>
        <v>0</v>
      </c>
      <c r="CT572">
        <f>($B$11*$D$9+$C$11*$D$9+$F$11*((EP572+EH572)/MAX(EP572+EH572+EQ572, 0.1)*$I$9+EQ572/MAX(EP572+EH572+EQ572, 0.1)*$J$9))/($B$11+$C$11+$F$11)</f>
        <v>0</v>
      </c>
      <c r="CU572">
        <f>($B$11*$K$9+$C$11*$K$9+$F$11*((EP572+EH572)/MAX(EP572+EH572+EQ572, 0.1)*$P$9+EQ572/MAX(EP572+EH572+EQ572, 0.1)*$Q$9))/($B$11+$C$11+$F$11)</f>
        <v>0</v>
      </c>
      <c r="CV572">
        <v>6</v>
      </c>
      <c r="CW572">
        <v>0.5</v>
      </c>
      <c r="CX572" t="s">
        <v>419</v>
      </c>
      <c r="CY572">
        <v>2</v>
      </c>
      <c r="CZ572" t="b">
        <v>1</v>
      </c>
      <c r="DA572">
        <v>1659030865</v>
      </c>
      <c r="DB572">
        <v>1193.20851851852</v>
      </c>
      <c r="DC572">
        <v>1218.74814814815</v>
      </c>
      <c r="DD572">
        <v>25.1958037037037</v>
      </c>
      <c r="DE572">
        <v>24.6214407407407</v>
      </c>
      <c r="DF572">
        <v>1182.27</v>
      </c>
      <c r="DG572">
        <v>24.672162962963</v>
      </c>
      <c r="DH572">
        <v>500.084148148148</v>
      </c>
      <c r="DI572">
        <v>90.3516814814815</v>
      </c>
      <c r="DJ572">
        <v>0.0462531185185185</v>
      </c>
      <c r="DK572">
        <v>27.5032222222222</v>
      </c>
      <c r="DL572">
        <v>27.9173925925926</v>
      </c>
      <c r="DM572">
        <v>999.9</v>
      </c>
      <c r="DN572">
        <v>0</v>
      </c>
      <c r="DO572">
        <v>0</v>
      </c>
      <c r="DP572">
        <v>10011.2962962963</v>
      </c>
      <c r="DQ572">
        <v>0</v>
      </c>
      <c r="DR572">
        <v>16.6162407407407</v>
      </c>
      <c r="DS572">
        <v>-25.5420259259259</v>
      </c>
      <c r="DT572">
        <v>1224.04740740741</v>
      </c>
      <c r="DU572">
        <v>1249.5137037037</v>
      </c>
      <c r="DV572">
        <v>0.574353814814815</v>
      </c>
      <c r="DW572">
        <v>1218.74814814815</v>
      </c>
      <c r="DX572">
        <v>24.6214407407407</v>
      </c>
      <c r="DY572">
        <v>2.27648222222222</v>
      </c>
      <c r="DZ572">
        <v>2.22458777777778</v>
      </c>
      <c r="EA572">
        <v>19.5109481481481</v>
      </c>
      <c r="EB572">
        <v>19.1404925925926</v>
      </c>
      <c r="EC572">
        <v>1999.99740740741</v>
      </c>
      <c r="ED572">
        <v>0.979995814814815</v>
      </c>
      <c r="EE572">
        <v>0.0200042777777778</v>
      </c>
      <c r="EF572">
        <v>0</v>
      </c>
      <c r="EG572">
        <v>151.022555555556</v>
      </c>
      <c r="EH572">
        <v>5.00063</v>
      </c>
      <c r="EI572">
        <v>3139.51074074074</v>
      </c>
      <c r="EJ572">
        <v>17256.8555555556</v>
      </c>
      <c r="EK572">
        <v>38.6410740740741</v>
      </c>
      <c r="EL572">
        <v>38.7545925925926</v>
      </c>
      <c r="EM572">
        <v>38.25</v>
      </c>
      <c r="EN572">
        <v>38.062</v>
      </c>
      <c r="EO572">
        <v>39.664037037037</v>
      </c>
      <c r="EP572">
        <v>1955.08703703704</v>
      </c>
      <c r="EQ572">
        <v>39.9103703703704</v>
      </c>
      <c r="ER572">
        <v>0</v>
      </c>
      <c r="ES572">
        <v>1659030871.3</v>
      </c>
      <c r="ET572">
        <v>0</v>
      </c>
      <c r="EU572">
        <v>151.030269230769</v>
      </c>
      <c r="EV572">
        <v>0.994974350220351</v>
      </c>
      <c r="EW572">
        <v>20.7302564254987</v>
      </c>
      <c r="EX572">
        <v>3139.40461538462</v>
      </c>
      <c r="EY572">
        <v>15</v>
      </c>
      <c r="EZ572">
        <v>0</v>
      </c>
      <c r="FA572" t="s">
        <v>420</v>
      </c>
      <c r="FB572">
        <v>1657551626.5</v>
      </c>
      <c r="FC572">
        <v>1657551629</v>
      </c>
      <c r="FD572">
        <v>0</v>
      </c>
      <c r="FE572">
        <v>0.403</v>
      </c>
      <c r="FF572">
        <v>0.009</v>
      </c>
      <c r="FG572">
        <v>9.41</v>
      </c>
      <c r="FH572">
        <v>0.087</v>
      </c>
      <c r="FI572">
        <v>417</v>
      </c>
      <c r="FJ572">
        <v>17</v>
      </c>
      <c r="FK572">
        <v>1.61</v>
      </c>
      <c r="FL572">
        <v>0.59</v>
      </c>
      <c r="FM572">
        <v>-25.4856951219512</v>
      </c>
      <c r="FN572">
        <v>-0.683486862895815</v>
      </c>
      <c r="FO572">
        <v>0.207879774061859</v>
      </c>
      <c r="FP572">
        <v>0</v>
      </c>
      <c r="FQ572">
        <v>150.9795</v>
      </c>
      <c r="FR572">
        <v>0.937127576750814</v>
      </c>
      <c r="FS572">
        <v>0.192632116618545</v>
      </c>
      <c r="FT572">
        <v>1</v>
      </c>
      <c r="FU572">
        <v>0.576907951219512</v>
      </c>
      <c r="FV572">
        <v>-0.034359414695361</v>
      </c>
      <c r="FW572">
        <v>0.00453235945096397</v>
      </c>
      <c r="FX572">
        <v>1</v>
      </c>
      <c r="FY572">
        <v>2</v>
      </c>
      <c r="FZ572">
        <v>3</v>
      </c>
      <c r="GA572" t="s">
        <v>474</v>
      </c>
      <c r="GB572">
        <v>2.97284</v>
      </c>
      <c r="GC572">
        <v>2.70018</v>
      </c>
      <c r="GD572">
        <v>0.188215</v>
      </c>
      <c r="GE572">
        <v>0.1916</v>
      </c>
      <c r="GF572">
        <v>0.106509</v>
      </c>
      <c r="GG572">
        <v>0.105967</v>
      </c>
      <c r="GH572">
        <v>31593.9</v>
      </c>
      <c r="GI572">
        <v>34398.3</v>
      </c>
      <c r="GJ572">
        <v>35268.2</v>
      </c>
      <c r="GK572">
        <v>38589.4</v>
      </c>
      <c r="GL572">
        <v>44681.5</v>
      </c>
      <c r="GM572">
        <v>49830.1</v>
      </c>
      <c r="GN572">
        <v>55135.3</v>
      </c>
      <c r="GO572">
        <v>61897.5</v>
      </c>
      <c r="GP572">
        <v>1.9798</v>
      </c>
      <c r="GQ572">
        <v>1.8572</v>
      </c>
      <c r="GR572">
        <v>0.122339</v>
      </c>
      <c r="GS572">
        <v>0</v>
      </c>
      <c r="GT572">
        <v>25.8882</v>
      </c>
      <c r="GU572">
        <v>999.9</v>
      </c>
      <c r="GV572">
        <v>58.729</v>
      </c>
      <c r="GW572">
        <v>29.175</v>
      </c>
      <c r="GX572">
        <v>26.409</v>
      </c>
      <c r="GY572">
        <v>56.0955</v>
      </c>
      <c r="GZ572">
        <v>42.8125</v>
      </c>
      <c r="HA572">
        <v>1</v>
      </c>
      <c r="HB572">
        <v>-0.0206707</v>
      </c>
      <c r="HC572">
        <v>0.255991</v>
      </c>
      <c r="HD572">
        <v>20.114</v>
      </c>
      <c r="HE572">
        <v>5.19812</v>
      </c>
      <c r="HF572">
        <v>12.004</v>
      </c>
      <c r="HG572">
        <v>4.9756</v>
      </c>
      <c r="HH572">
        <v>3.2936</v>
      </c>
      <c r="HI572">
        <v>9999</v>
      </c>
      <c r="HJ572">
        <v>9999</v>
      </c>
      <c r="HK572">
        <v>9999</v>
      </c>
      <c r="HL572">
        <v>629.6</v>
      </c>
      <c r="HM572">
        <v>1.86319</v>
      </c>
      <c r="HN572">
        <v>1.86798</v>
      </c>
      <c r="HO572">
        <v>1.86783</v>
      </c>
      <c r="HP572">
        <v>1.86899</v>
      </c>
      <c r="HQ572">
        <v>1.86981</v>
      </c>
      <c r="HR572">
        <v>1.86584</v>
      </c>
      <c r="HS572">
        <v>1.86691</v>
      </c>
      <c r="HT572">
        <v>1.86829</v>
      </c>
      <c r="HU572">
        <v>5</v>
      </c>
      <c r="HV572">
        <v>0</v>
      </c>
      <c r="HW572">
        <v>0</v>
      </c>
      <c r="HX572">
        <v>0</v>
      </c>
      <c r="HY572" t="s">
        <v>422</v>
      </c>
      <c r="HZ572" t="s">
        <v>423</v>
      </c>
      <c r="IA572" t="s">
        <v>424</v>
      </c>
      <c r="IB572" t="s">
        <v>424</v>
      </c>
      <c r="IC572" t="s">
        <v>424</v>
      </c>
      <c r="ID572" t="s">
        <v>424</v>
      </c>
      <c r="IE572">
        <v>0</v>
      </c>
      <c r="IF572">
        <v>100</v>
      </c>
      <c r="IG572">
        <v>100</v>
      </c>
      <c r="IH572">
        <v>11.07</v>
      </c>
      <c r="II572">
        <v>0.5234</v>
      </c>
      <c r="IJ572">
        <v>4.02706509432224</v>
      </c>
      <c r="IK572">
        <v>0.00601174518973114</v>
      </c>
      <c r="IL572">
        <v>2.77886958061485e-07</v>
      </c>
      <c r="IM572">
        <v>-3.54636231360687e-10</v>
      </c>
      <c r="IN572">
        <v>-0.0404303883988718</v>
      </c>
      <c r="IO572">
        <v>-0.0177815531441476</v>
      </c>
      <c r="IP572">
        <v>0.00205572605671414</v>
      </c>
      <c r="IQ572">
        <v>-1.65519735432211e-05</v>
      </c>
      <c r="IR572">
        <v>-4</v>
      </c>
      <c r="IS572">
        <v>1848</v>
      </c>
      <c r="IT572">
        <v>1</v>
      </c>
      <c r="IU572">
        <v>25</v>
      </c>
      <c r="IV572">
        <v>24654.1</v>
      </c>
      <c r="IW572">
        <v>24654.1</v>
      </c>
      <c r="IX572">
        <v>2.48413</v>
      </c>
      <c r="IY572">
        <v>2.59521</v>
      </c>
      <c r="IZ572">
        <v>1.54785</v>
      </c>
      <c r="JA572">
        <v>2.30591</v>
      </c>
      <c r="JB572">
        <v>1.34644</v>
      </c>
      <c r="JC572">
        <v>2.41211</v>
      </c>
      <c r="JD572">
        <v>33.6254</v>
      </c>
      <c r="JE572">
        <v>24.2188</v>
      </c>
      <c r="JF572">
        <v>18</v>
      </c>
      <c r="JG572">
        <v>499.02</v>
      </c>
      <c r="JH572">
        <v>418.886</v>
      </c>
      <c r="JI572">
        <v>24.9996</v>
      </c>
      <c r="JJ572">
        <v>26.9271</v>
      </c>
      <c r="JK572">
        <v>29.9999</v>
      </c>
      <c r="JL572">
        <v>26.8599</v>
      </c>
      <c r="JM572">
        <v>26.7991</v>
      </c>
      <c r="JN572">
        <v>49.7329</v>
      </c>
      <c r="JO572">
        <v>14.6555</v>
      </c>
      <c r="JP572">
        <v>100</v>
      </c>
      <c r="JQ572">
        <v>25</v>
      </c>
      <c r="JR572">
        <v>1254.21</v>
      </c>
      <c r="JS572">
        <v>24.6341</v>
      </c>
      <c r="JT572">
        <v>102.274</v>
      </c>
      <c r="JU572">
        <v>103.028</v>
      </c>
    </row>
    <row r="573" spans="1:281">
      <c r="A573">
        <v>557</v>
      </c>
      <c r="B573">
        <v>1659030877.5</v>
      </c>
      <c r="C573">
        <v>7194.40000009537</v>
      </c>
      <c r="D573" t="s">
        <v>1543</v>
      </c>
      <c r="E573" t="s">
        <v>1544</v>
      </c>
      <c r="F573">
        <v>5</v>
      </c>
      <c r="G573" t="s">
        <v>1394</v>
      </c>
      <c r="H573" t="s">
        <v>417</v>
      </c>
      <c r="I573">
        <v>1659030869.71429</v>
      </c>
      <c r="J573">
        <f>(K573)/1000</f>
        <v>0</v>
      </c>
      <c r="K573">
        <f>IF(CZ573, AN573, AH573)</f>
        <v>0</v>
      </c>
      <c r="L573">
        <f>IF(CZ573, AI573, AG573)</f>
        <v>0</v>
      </c>
      <c r="M573">
        <f>DB573 - IF(AU573&gt;1, L573*CV573*100.0/(AW573*DP573), 0)</f>
        <v>0</v>
      </c>
      <c r="N573">
        <f>((T573-J573/2)*M573-L573)/(T573+J573/2)</f>
        <v>0</v>
      </c>
      <c r="O573">
        <f>N573*(DI573+DJ573)/1000.0</f>
        <v>0</v>
      </c>
      <c r="P573">
        <f>(DB573 - IF(AU573&gt;1, L573*CV573*100.0/(AW573*DP573), 0))*(DI573+DJ573)/1000.0</f>
        <v>0</v>
      </c>
      <c r="Q573">
        <f>2.0/((1/S573-1/R573)+SIGN(S573)*SQRT((1/S573-1/R573)*(1/S573-1/R573) + 4*CW573/((CW573+1)*(CW573+1))*(2*1/S573*1/R573-1/R573*1/R573)))</f>
        <v>0</v>
      </c>
      <c r="R573">
        <f>IF(LEFT(CX573,1)&lt;&gt;"0",IF(LEFT(CX573,1)="1",3.0,CY573),$D$5+$E$5*(DP573*DI573/($K$5*1000))+$F$5*(DP573*DI573/($K$5*1000))*MAX(MIN(CV573,$J$5),$I$5)*MAX(MIN(CV573,$J$5),$I$5)+$G$5*MAX(MIN(CV573,$J$5),$I$5)*(DP573*DI573/($K$5*1000))+$H$5*(DP573*DI573/($K$5*1000))*(DP573*DI573/($K$5*1000)))</f>
        <v>0</v>
      </c>
      <c r="S573">
        <f>J573*(1000-(1000*0.61365*exp(17.502*W573/(240.97+W573))/(DI573+DJ573)+DD573)/2)/(1000*0.61365*exp(17.502*W573/(240.97+W573))/(DI573+DJ573)-DD573)</f>
        <v>0</v>
      </c>
      <c r="T573">
        <f>1/((CW573+1)/(Q573/1.6)+1/(R573/1.37)) + CW573/((CW573+1)/(Q573/1.6) + CW573/(R573/1.37))</f>
        <v>0</v>
      </c>
      <c r="U573">
        <f>(CR573*CU573)</f>
        <v>0</v>
      </c>
      <c r="V573">
        <f>(DK573+(U573+2*0.95*5.67E-8*(((DK573+$B$7)+273)^4-(DK573+273)^4)-44100*J573)/(1.84*29.3*R573+8*0.95*5.67E-8*(DK573+273)^3))</f>
        <v>0</v>
      </c>
      <c r="W573">
        <f>($C$7*DL573+$D$7*DM573+$E$7*V573)</f>
        <v>0</v>
      </c>
      <c r="X573">
        <f>0.61365*exp(17.502*W573/(240.97+W573))</f>
        <v>0</v>
      </c>
      <c r="Y573">
        <f>(Z573/AA573*100)</f>
        <v>0</v>
      </c>
      <c r="Z573">
        <f>DD573*(DI573+DJ573)/1000</f>
        <v>0</v>
      </c>
      <c r="AA573">
        <f>0.61365*exp(17.502*DK573/(240.97+DK573))</f>
        <v>0</v>
      </c>
      <c r="AB573">
        <f>(X573-DD573*(DI573+DJ573)/1000)</f>
        <v>0</v>
      </c>
      <c r="AC573">
        <f>(-J573*44100)</f>
        <v>0</v>
      </c>
      <c r="AD573">
        <f>2*29.3*R573*0.92*(DK573-W573)</f>
        <v>0</v>
      </c>
      <c r="AE573">
        <f>2*0.95*5.67E-8*(((DK573+$B$7)+273)^4-(W573+273)^4)</f>
        <v>0</v>
      </c>
      <c r="AF573">
        <f>U573+AE573+AC573+AD573</f>
        <v>0</v>
      </c>
      <c r="AG573">
        <f>DH573*AU573*(DC573-DB573*(1000-AU573*DE573)/(1000-AU573*DD573))/(100*CV573)</f>
        <v>0</v>
      </c>
      <c r="AH573">
        <f>1000*DH573*AU573*(DD573-DE573)/(100*CV573*(1000-AU573*DD573))</f>
        <v>0</v>
      </c>
      <c r="AI573">
        <f>(AJ573 - AK573 - DI573*1E3/(8.314*(DK573+273.15)) * AM573/DH573 * AL573) * DH573/(100*CV573) * (1000 - DE573)/1000</f>
        <v>0</v>
      </c>
      <c r="AJ573">
        <v>1282.61072432523</v>
      </c>
      <c r="AK573">
        <v>1265.31533333333</v>
      </c>
      <c r="AL573">
        <v>3.4114782218172</v>
      </c>
      <c r="AM573">
        <v>66.0504921813524</v>
      </c>
      <c r="AN573">
        <f>(AP573 - AO573 + DI573*1E3/(8.314*(DK573+273.15)) * AR573/DH573 * AQ573) * DH573/(100*CV573) * 1000/(1000 - AP573)</f>
        <v>0</v>
      </c>
      <c r="AO573">
        <v>24.6229065808225</v>
      </c>
      <c r="AP573">
        <v>25.1904916083916</v>
      </c>
      <c r="AQ573">
        <v>1.62936796540659e-05</v>
      </c>
      <c r="AR573">
        <v>92.47</v>
      </c>
      <c r="AS573">
        <v>0</v>
      </c>
      <c r="AT573">
        <v>0</v>
      </c>
      <c r="AU573">
        <f>IF(AS573*$H$13&gt;=AW573,1.0,(AW573/(AW573-AS573*$H$13)))</f>
        <v>0</v>
      </c>
      <c r="AV573">
        <f>(AU573-1)*100</f>
        <v>0</v>
      </c>
      <c r="AW573">
        <f>MAX(0,($B$13+$C$13*DP573)/(1+$D$13*DP573)*DI573/(DK573+273)*$E$13)</f>
        <v>0</v>
      </c>
      <c r="AX573" t="s">
        <v>418</v>
      </c>
      <c r="AY573" t="s">
        <v>418</v>
      </c>
      <c r="AZ573">
        <v>0</v>
      </c>
      <c r="BA573">
        <v>0</v>
      </c>
      <c r="BB573">
        <f>1-AZ573/BA573</f>
        <v>0</v>
      </c>
      <c r="BC573">
        <v>0</v>
      </c>
      <c r="BD573" t="s">
        <v>418</v>
      </c>
      <c r="BE573" t="s">
        <v>418</v>
      </c>
      <c r="BF573">
        <v>0</v>
      </c>
      <c r="BG573">
        <v>0</v>
      </c>
      <c r="BH573">
        <f>1-BF573/BG573</f>
        <v>0</v>
      </c>
      <c r="BI573">
        <v>0.5</v>
      </c>
      <c r="BJ573">
        <f>CS573</f>
        <v>0</v>
      </c>
      <c r="BK573">
        <f>L573</f>
        <v>0</v>
      </c>
      <c r="BL573">
        <f>BH573*BI573*BJ573</f>
        <v>0</v>
      </c>
      <c r="BM573">
        <f>(BK573-BC573)/BJ573</f>
        <v>0</v>
      </c>
      <c r="BN573">
        <f>(BA573-BG573)/BG573</f>
        <v>0</v>
      </c>
      <c r="BO573">
        <f>AZ573/(BB573+AZ573/BG573)</f>
        <v>0</v>
      </c>
      <c r="BP573" t="s">
        <v>418</v>
      </c>
      <c r="BQ573">
        <v>0</v>
      </c>
      <c r="BR573">
        <f>IF(BQ573&lt;&gt;0, BQ573, BO573)</f>
        <v>0</v>
      </c>
      <c r="BS573">
        <f>1-BR573/BG573</f>
        <v>0</v>
      </c>
      <c r="BT573">
        <f>(BG573-BF573)/(BG573-BR573)</f>
        <v>0</v>
      </c>
      <c r="BU573">
        <f>(BA573-BG573)/(BA573-BR573)</f>
        <v>0</v>
      </c>
      <c r="BV573">
        <f>(BG573-BF573)/(BG573-AZ573)</f>
        <v>0</v>
      </c>
      <c r="BW573">
        <f>(BA573-BG573)/(BA573-AZ573)</f>
        <v>0</v>
      </c>
      <c r="BX573">
        <f>(BT573*BR573/BF573)</f>
        <v>0</v>
      </c>
      <c r="BY573">
        <f>(1-BX573)</f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f>$B$11*DQ573+$C$11*DR573+$F$11*EC573*(1-EF573)</f>
        <v>0</v>
      </c>
      <c r="CS573">
        <f>CR573*CT573</f>
        <v>0</v>
      </c>
      <c r="CT573">
        <f>($B$11*$D$9+$C$11*$D$9+$F$11*((EP573+EH573)/MAX(EP573+EH573+EQ573, 0.1)*$I$9+EQ573/MAX(EP573+EH573+EQ573, 0.1)*$J$9))/($B$11+$C$11+$F$11)</f>
        <v>0</v>
      </c>
      <c r="CU573">
        <f>($B$11*$K$9+$C$11*$K$9+$F$11*((EP573+EH573)/MAX(EP573+EH573+EQ573, 0.1)*$P$9+EQ573/MAX(EP573+EH573+EQ573, 0.1)*$Q$9))/($B$11+$C$11+$F$11)</f>
        <v>0</v>
      </c>
      <c r="CV573">
        <v>6</v>
      </c>
      <c r="CW573">
        <v>0.5</v>
      </c>
      <c r="CX573" t="s">
        <v>419</v>
      </c>
      <c r="CY573">
        <v>2</v>
      </c>
      <c r="CZ573" t="b">
        <v>1</v>
      </c>
      <c r="DA573">
        <v>1659030869.71429</v>
      </c>
      <c r="DB573">
        <v>1209.05928571429</v>
      </c>
      <c r="DC573">
        <v>1234.3525</v>
      </c>
      <c r="DD573">
        <v>25.1938821428571</v>
      </c>
      <c r="DE573">
        <v>24.6223571428571</v>
      </c>
      <c r="DF573">
        <v>1198.03892857143</v>
      </c>
      <c r="DG573">
        <v>24.67035</v>
      </c>
      <c r="DH573">
        <v>500.108071428571</v>
      </c>
      <c r="DI573">
        <v>90.3513178571428</v>
      </c>
      <c r="DJ573">
        <v>0.0462318321428571</v>
      </c>
      <c r="DK573">
        <v>27.5001428571429</v>
      </c>
      <c r="DL573">
        <v>27.9057607142857</v>
      </c>
      <c r="DM573">
        <v>999.9</v>
      </c>
      <c r="DN573">
        <v>0</v>
      </c>
      <c r="DO573">
        <v>0</v>
      </c>
      <c r="DP573">
        <v>10012.1428571429</v>
      </c>
      <c r="DQ573">
        <v>0</v>
      </c>
      <c r="DR573">
        <v>16.6071535714286</v>
      </c>
      <c r="DS573">
        <v>-25.2958714285714</v>
      </c>
      <c r="DT573">
        <v>1240.30535714286</v>
      </c>
      <c r="DU573">
        <v>1265.51357142857</v>
      </c>
      <c r="DV573">
        <v>0.571520142857143</v>
      </c>
      <c r="DW573">
        <v>1234.3525</v>
      </c>
      <c r="DX573">
        <v>24.6223571428571</v>
      </c>
      <c r="DY573">
        <v>2.2763</v>
      </c>
      <c r="DZ573">
        <v>2.22466214285714</v>
      </c>
      <c r="EA573">
        <v>19.5096571428571</v>
      </c>
      <c r="EB573">
        <v>19.1410321428571</v>
      </c>
      <c r="EC573">
        <v>2000.00285714286</v>
      </c>
      <c r="ED573">
        <v>0.979995714285714</v>
      </c>
      <c r="EE573">
        <v>0.0200043607142857</v>
      </c>
      <c r="EF573">
        <v>0</v>
      </c>
      <c r="EG573">
        <v>151.081892857143</v>
      </c>
      <c r="EH573">
        <v>5.00063</v>
      </c>
      <c r="EI573">
        <v>3140.93392857143</v>
      </c>
      <c r="EJ573">
        <v>17256.9</v>
      </c>
      <c r="EK573">
        <v>38.6382857142857</v>
      </c>
      <c r="EL573">
        <v>38.75</v>
      </c>
      <c r="EM573">
        <v>38.24775</v>
      </c>
      <c r="EN573">
        <v>38.062</v>
      </c>
      <c r="EO573">
        <v>39.6515714285714</v>
      </c>
      <c r="EP573">
        <v>1955.09214285714</v>
      </c>
      <c r="EQ573">
        <v>39.9103571428571</v>
      </c>
      <c r="ER573">
        <v>0</v>
      </c>
      <c r="ES573">
        <v>1659030876.7</v>
      </c>
      <c r="ET573">
        <v>0</v>
      </c>
      <c r="EU573">
        <v>151.0968</v>
      </c>
      <c r="EV573">
        <v>0.340076909157254</v>
      </c>
      <c r="EW573">
        <v>16.4715384758522</v>
      </c>
      <c r="EX573">
        <v>3141.1436</v>
      </c>
      <c r="EY573">
        <v>15</v>
      </c>
      <c r="EZ573">
        <v>0</v>
      </c>
      <c r="FA573" t="s">
        <v>420</v>
      </c>
      <c r="FB573">
        <v>1657551626.5</v>
      </c>
      <c r="FC573">
        <v>1657551629</v>
      </c>
      <c r="FD573">
        <v>0</v>
      </c>
      <c r="FE573">
        <v>0.403</v>
      </c>
      <c r="FF573">
        <v>0.009</v>
      </c>
      <c r="FG573">
        <v>9.41</v>
      </c>
      <c r="FH573">
        <v>0.087</v>
      </c>
      <c r="FI573">
        <v>417</v>
      </c>
      <c r="FJ573">
        <v>17</v>
      </c>
      <c r="FK573">
        <v>1.61</v>
      </c>
      <c r="FL573">
        <v>0.59</v>
      </c>
      <c r="FM573">
        <v>-25.4380075</v>
      </c>
      <c r="FN573">
        <v>1.21164315196997</v>
      </c>
      <c r="FO573">
        <v>0.401396045314039</v>
      </c>
      <c r="FP573">
        <v>0</v>
      </c>
      <c r="FQ573">
        <v>151.042735294118</v>
      </c>
      <c r="FR573">
        <v>0.96961038564084</v>
      </c>
      <c r="FS573">
        <v>0.191621917698786</v>
      </c>
      <c r="FT573">
        <v>1</v>
      </c>
      <c r="FU573">
        <v>0.5741048</v>
      </c>
      <c r="FV573">
        <v>-0.0353863339587245</v>
      </c>
      <c r="FW573">
        <v>0.00454977293499356</v>
      </c>
      <c r="FX573">
        <v>1</v>
      </c>
      <c r="FY573">
        <v>2</v>
      </c>
      <c r="FZ573">
        <v>3</v>
      </c>
      <c r="GA573" t="s">
        <v>474</v>
      </c>
      <c r="GB573">
        <v>2.97279</v>
      </c>
      <c r="GC573">
        <v>2.70004</v>
      </c>
      <c r="GD573">
        <v>0.189796</v>
      </c>
      <c r="GE573">
        <v>0.193055</v>
      </c>
      <c r="GF573">
        <v>0.10651</v>
      </c>
      <c r="GG573">
        <v>0.105977</v>
      </c>
      <c r="GH573">
        <v>31532.8</v>
      </c>
      <c r="GI573">
        <v>34336.6</v>
      </c>
      <c r="GJ573">
        <v>35268.6</v>
      </c>
      <c r="GK573">
        <v>38589.6</v>
      </c>
      <c r="GL573">
        <v>44681.8</v>
      </c>
      <c r="GM573">
        <v>49830.4</v>
      </c>
      <c r="GN573">
        <v>55135.6</v>
      </c>
      <c r="GO573">
        <v>61898.5</v>
      </c>
      <c r="GP573">
        <v>1.9806</v>
      </c>
      <c r="GQ573">
        <v>1.8572</v>
      </c>
      <c r="GR573">
        <v>0.119656</v>
      </c>
      <c r="GS573">
        <v>0</v>
      </c>
      <c r="GT573">
        <v>25.886</v>
      </c>
      <c r="GU573">
        <v>999.9</v>
      </c>
      <c r="GV573">
        <v>58.729</v>
      </c>
      <c r="GW573">
        <v>29.175</v>
      </c>
      <c r="GX573">
        <v>26.4057</v>
      </c>
      <c r="GY573">
        <v>56.0455</v>
      </c>
      <c r="GZ573">
        <v>42.2476</v>
      </c>
      <c r="HA573">
        <v>1</v>
      </c>
      <c r="HB573">
        <v>-0.0200406</v>
      </c>
      <c r="HC573">
        <v>0.25512</v>
      </c>
      <c r="HD573">
        <v>20.1139</v>
      </c>
      <c r="HE573">
        <v>5.19692</v>
      </c>
      <c r="HF573">
        <v>12.004</v>
      </c>
      <c r="HG573">
        <v>4.976</v>
      </c>
      <c r="HH573">
        <v>3.2938</v>
      </c>
      <c r="HI573">
        <v>9999</v>
      </c>
      <c r="HJ573">
        <v>9999</v>
      </c>
      <c r="HK573">
        <v>9999</v>
      </c>
      <c r="HL573">
        <v>629.6</v>
      </c>
      <c r="HM573">
        <v>1.86319</v>
      </c>
      <c r="HN573">
        <v>1.86801</v>
      </c>
      <c r="HO573">
        <v>1.86783</v>
      </c>
      <c r="HP573">
        <v>1.86896</v>
      </c>
      <c r="HQ573">
        <v>1.86981</v>
      </c>
      <c r="HR573">
        <v>1.86587</v>
      </c>
      <c r="HS573">
        <v>1.86691</v>
      </c>
      <c r="HT573">
        <v>1.86829</v>
      </c>
      <c r="HU573">
        <v>5</v>
      </c>
      <c r="HV573">
        <v>0</v>
      </c>
      <c r="HW573">
        <v>0</v>
      </c>
      <c r="HX573">
        <v>0</v>
      </c>
      <c r="HY573" t="s">
        <v>422</v>
      </c>
      <c r="HZ573" t="s">
        <v>423</v>
      </c>
      <c r="IA573" t="s">
        <v>424</v>
      </c>
      <c r="IB573" t="s">
        <v>424</v>
      </c>
      <c r="IC573" t="s">
        <v>424</v>
      </c>
      <c r="ID573" t="s">
        <v>424</v>
      </c>
      <c r="IE573">
        <v>0</v>
      </c>
      <c r="IF573">
        <v>100</v>
      </c>
      <c r="IG573">
        <v>100</v>
      </c>
      <c r="IH573">
        <v>11.15</v>
      </c>
      <c r="II573">
        <v>0.5234</v>
      </c>
      <c r="IJ573">
        <v>4.02706509432224</v>
      </c>
      <c r="IK573">
        <v>0.00601174518973114</v>
      </c>
      <c r="IL573">
        <v>2.77886958061485e-07</v>
      </c>
      <c r="IM573">
        <v>-3.54636231360687e-10</v>
      </c>
      <c r="IN573">
        <v>-0.0404303883988718</v>
      </c>
      <c r="IO573">
        <v>-0.0177815531441476</v>
      </c>
      <c r="IP573">
        <v>0.00205572605671414</v>
      </c>
      <c r="IQ573">
        <v>-1.65519735432211e-05</v>
      </c>
      <c r="IR573">
        <v>-4</v>
      </c>
      <c r="IS573">
        <v>1848</v>
      </c>
      <c r="IT573">
        <v>1</v>
      </c>
      <c r="IU573">
        <v>25</v>
      </c>
      <c r="IV573">
        <v>24654.2</v>
      </c>
      <c r="IW573">
        <v>24654.1</v>
      </c>
      <c r="IX573">
        <v>2.51099</v>
      </c>
      <c r="IY573">
        <v>2.59399</v>
      </c>
      <c r="IZ573">
        <v>1.54785</v>
      </c>
      <c r="JA573">
        <v>2.30591</v>
      </c>
      <c r="JB573">
        <v>1.34644</v>
      </c>
      <c r="JC573">
        <v>2.39136</v>
      </c>
      <c r="JD573">
        <v>33.6254</v>
      </c>
      <c r="JE573">
        <v>24.2188</v>
      </c>
      <c r="JF573">
        <v>18</v>
      </c>
      <c r="JG573">
        <v>499.546</v>
      </c>
      <c r="JH573">
        <v>418.902</v>
      </c>
      <c r="JI573">
        <v>24.9997</v>
      </c>
      <c r="JJ573">
        <v>26.9271</v>
      </c>
      <c r="JK573">
        <v>30</v>
      </c>
      <c r="JL573">
        <v>26.8599</v>
      </c>
      <c r="JM573">
        <v>26.8014</v>
      </c>
      <c r="JN573">
        <v>50.303</v>
      </c>
      <c r="JO573">
        <v>14.6555</v>
      </c>
      <c r="JP573">
        <v>100</v>
      </c>
      <c r="JQ573">
        <v>25</v>
      </c>
      <c r="JR573">
        <v>1274.48</v>
      </c>
      <c r="JS573">
        <v>24.6386</v>
      </c>
      <c r="JT573">
        <v>102.275</v>
      </c>
      <c r="JU573">
        <v>103.03</v>
      </c>
    </row>
    <row r="574" spans="1:281">
      <c r="A574">
        <v>558</v>
      </c>
      <c r="B574">
        <v>1659030882.5</v>
      </c>
      <c r="C574">
        <v>7199.40000009537</v>
      </c>
      <c r="D574" t="s">
        <v>1545</v>
      </c>
      <c r="E574" t="s">
        <v>1546</v>
      </c>
      <c r="F574">
        <v>5</v>
      </c>
      <c r="G574" t="s">
        <v>1394</v>
      </c>
      <c r="H574" t="s">
        <v>417</v>
      </c>
      <c r="I574">
        <v>1659030875</v>
      </c>
      <c r="J574">
        <f>(K574)/1000</f>
        <v>0</v>
      </c>
      <c r="K574">
        <f>IF(CZ574, AN574, AH574)</f>
        <v>0</v>
      </c>
      <c r="L574">
        <f>IF(CZ574, AI574, AG574)</f>
        <v>0</v>
      </c>
      <c r="M574">
        <f>DB574 - IF(AU574&gt;1, L574*CV574*100.0/(AW574*DP574), 0)</f>
        <v>0</v>
      </c>
      <c r="N574">
        <f>((T574-J574/2)*M574-L574)/(T574+J574/2)</f>
        <v>0</v>
      </c>
      <c r="O574">
        <f>N574*(DI574+DJ574)/1000.0</f>
        <v>0</v>
      </c>
      <c r="P574">
        <f>(DB574 - IF(AU574&gt;1, L574*CV574*100.0/(AW574*DP574), 0))*(DI574+DJ574)/1000.0</f>
        <v>0</v>
      </c>
      <c r="Q574">
        <f>2.0/((1/S574-1/R574)+SIGN(S574)*SQRT((1/S574-1/R574)*(1/S574-1/R574) + 4*CW574/((CW574+1)*(CW574+1))*(2*1/S574*1/R574-1/R574*1/R574)))</f>
        <v>0</v>
      </c>
      <c r="R574">
        <f>IF(LEFT(CX574,1)&lt;&gt;"0",IF(LEFT(CX574,1)="1",3.0,CY574),$D$5+$E$5*(DP574*DI574/($K$5*1000))+$F$5*(DP574*DI574/($K$5*1000))*MAX(MIN(CV574,$J$5),$I$5)*MAX(MIN(CV574,$J$5),$I$5)+$G$5*MAX(MIN(CV574,$J$5),$I$5)*(DP574*DI574/($K$5*1000))+$H$5*(DP574*DI574/($K$5*1000))*(DP574*DI574/($K$5*1000)))</f>
        <v>0</v>
      </c>
      <c r="S574">
        <f>J574*(1000-(1000*0.61365*exp(17.502*W574/(240.97+W574))/(DI574+DJ574)+DD574)/2)/(1000*0.61365*exp(17.502*W574/(240.97+W574))/(DI574+DJ574)-DD574)</f>
        <v>0</v>
      </c>
      <c r="T574">
        <f>1/((CW574+1)/(Q574/1.6)+1/(R574/1.37)) + CW574/((CW574+1)/(Q574/1.6) + CW574/(R574/1.37))</f>
        <v>0</v>
      </c>
      <c r="U574">
        <f>(CR574*CU574)</f>
        <v>0</v>
      </c>
      <c r="V574">
        <f>(DK574+(U574+2*0.95*5.67E-8*(((DK574+$B$7)+273)^4-(DK574+273)^4)-44100*J574)/(1.84*29.3*R574+8*0.95*5.67E-8*(DK574+273)^3))</f>
        <v>0</v>
      </c>
      <c r="W574">
        <f>($C$7*DL574+$D$7*DM574+$E$7*V574)</f>
        <v>0</v>
      </c>
      <c r="X574">
        <f>0.61365*exp(17.502*W574/(240.97+W574))</f>
        <v>0</v>
      </c>
      <c r="Y574">
        <f>(Z574/AA574*100)</f>
        <v>0</v>
      </c>
      <c r="Z574">
        <f>DD574*(DI574+DJ574)/1000</f>
        <v>0</v>
      </c>
      <c r="AA574">
        <f>0.61365*exp(17.502*DK574/(240.97+DK574))</f>
        <v>0</v>
      </c>
      <c r="AB574">
        <f>(X574-DD574*(DI574+DJ574)/1000)</f>
        <v>0</v>
      </c>
      <c r="AC574">
        <f>(-J574*44100)</f>
        <v>0</v>
      </c>
      <c r="AD574">
        <f>2*29.3*R574*0.92*(DK574-W574)</f>
        <v>0</v>
      </c>
      <c r="AE574">
        <f>2*0.95*5.67E-8*(((DK574+$B$7)+273)^4-(W574+273)^4)</f>
        <v>0</v>
      </c>
      <c r="AF574">
        <f>U574+AE574+AC574+AD574</f>
        <v>0</v>
      </c>
      <c r="AG574">
        <f>DH574*AU574*(DC574-DB574*(1000-AU574*DE574)/(1000-AU574*DD574))/(100*CV574)</f>
        <v>0</v>
      </c>
      <c r="AH574">
        <f>1000*DH574*AU574*(DD574-DE574)/(100*CV574*(1000-AU574*DD574))</f>
        <v>0</v>
      </c>
      <c r="AI574">
        <f>(AJ574 - AK574 - DI574*1E3/(8.314*(DK574+273.15)) * AM574/DH574 * AL574) * DH574/(100*CV574) * (1000 - DE574)/1000</f>
        <v>0</v>
      </c>
      <c r="AJ574">
        <v>1300.09019297024</v>
      </c>
      <c r="AK574">
        <v>1282.07345454545</v>
      </c>
      <c r="AL574">
        <v>3.48231852821236</v>
      </c>
      <c r="AM574">
        <v>66.0504921813524</v>
      </c>
      <c r="AN574">
        <f>(AP574 - AO574 + DI574*1E3/(8.314*(DK574+273.15)) * AR574/DH574 * AQ574) * DH574/(100*CV574) * 1000/(1000 - AP574)</f>
        <v>0</v>
      </c>
      <c r="AO574">
        <v>24.6220169747619</v>
      </c>
      <c r="AP574">
        <v>25.1888503496504</v>
      </c>
      <c r="AQ574">
        <v>3.26447174449945e-05</v>
      </c>
      <c r="AR574">
        <v>92.47</v>
      </c>
      <c r="AS574">
        <v>0</v>
      </c>
      <c r="AT574">
        <v>0</v>
      </c>
      <c r="AU574">
        <f>IF(AS574*$H$13&gt;=AW574,1.0,(AW574/(AW574-AS574*$H$13)))</f>
        <v>0</v>
      </c>
      <c r="AV574">
        <f>(AU574-1)*100</f>
        <v>0</v>
      </c>
      <c r="AW574">
        <f>MAX(0,($B$13+$C$13*DP574)/(1+$D$13*DP574)*DI574/(DK574+273)*$E$13)</f>
        <v>0</v>
      </c>
      <c r="AX574" t="s">
        <v>418</v>
      </c>
      <c r="AY574" t="s">
        <v>418</v>
      </c>
      <c r="AZ574">
        <v>0</v>
      </c>
      <c r="BA574">
        <v>0</v>
      </c>
      <c r="BB574">
        <f>1-AZ574/BA574</f>
        <v>0</v>
      </c>
      <c r="BC574">
        <v>0</v>
      </c>
      <c r="BD574" t="s">
        <v>418</v>
      </c>
      <c r="BE574" t="s">
        <v>418</v>
      </c>
      <c r="BF574">
        <v>0</v>
      </c>
      <c r="BG574">
        <v>0</v>
      </c>
      <c r="BH574">
        <f>1-BF574/BG574</f>
        <v>0</v>
      </c>
      <c r="BI574">
        <v>0.5</v>
      </c>
      <c r="BJ574">
        <f>CS574</f>
        <v>0</v>
      </c>
      <c r="BK574">
        <f>L574</f>
        <v>0</v>
      </c>
      <c r="BL574">
        <f>BH574*BI574*BJ574</f>
        <v>0</v>
      </c>
      <c r="BM574">
        <f>(BK574-BC574)/BJ574</f>
        <v>0</v>
      </c>
      <c r="BN574">
        <f>(BA574-BG574)/BG574</f>
        <v>0</v>
      </c>
      <c r="BO574">
        <f>AZ574/(BB574+AZ574/BG574)</f>
        <v>0</v>
      </c>
      <c r="BP574" t="s">
        <v>418</v>
      </c>
      <c r="BQ574">
        <v>0</v>
      </c>
      <c r="BR574">
        <f>IF(BQ574&lt;&gt;0, BQ574, BO574)</f>
        <v>0</v>
      </c>
      <c r="BS574">
        <f>1-BR574/BG574</f>
        <v>0</v>
      </c>
      <c r="BT574">
        <f>(BG574-BF574)/(BG574-BR574)</f>
        <v>0</v>
      </c>
      <c r="BU574">
        <f>(BA574-BG574)/(BA574-BR574)</f>
        <v>0</v>
      </c>
      <c r="BV574">
        <f>(BG574-BF574)/(BG574-AZ574)</f>
        <v>0</v>
      </c>
      <c r="BW574">
        <f>(BA574-BG574)/(BA574-AZ574)</f>
        <v>0</v>
      </c>
      <c r="BX574">
        <f>(BT574*BR574/BF574)</f>
        <v>0</v>
      </c>
      <c r="BY574">
        <f>(1-BX574)</f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f>$B$11*DQ574+$C$11*DR574+$F$11*EC574*(1-EF574)</f>
        <v>0</v>
      </c>
      <c r="CS574">
        <f>CR574*CT574</f>
        <v>0</v>
      </c>
      <c r="CT574">
        <f>($B$11*$D$9+$C$11*$D$9+$F$11*((EP574+EH574)/MAX(EP574+EH574+EQ574, 0.1)*$I$9+EQ574/MAX(EP574+EH574+EQ574, 0.1)*$J$9))/($B$11+$C$11+$F$11)</f>
        <v>0</v>
      </c>
      <c r="CU574">
        <f>($B$11*$K$9+$C$11*$K$9+$F$11*((EP574+EH574)/MAX(EP574+EH574+EQ574, 0.1)*$P$9+EQ574/MAX(EP574+EH574+EQ574, 0.1)*$Q$9))/($B$11+$C$11+$F$11)</f>
        <v>0</v>
      </c>
      <c r="CV574">
        <v>6</v>
      </c>
      <c r="CW574">
        <v>0.5</v>
      </c>
      <c r="CX574" t="s">
        <v>419</v>
      </c>
      <c r="CY574">
        <v>2</v>
      </c>
      <c r="CZ574" t="b">
        <v>1</v>
      </c>
      <c r="DA574">
        <v>1659030875</v>
      </c>
      <c r="DB574">
        <v>1226.61222222222</v>
      </c>
      <c r="DC574">
        <v>1251.99777777778</v>
      </c>
      <c r="DD574">
        <v>25.1926777777778</v>
      </c>
      <c r="DE574">
        <v>24.6225111111111</v>
      </c>
      <c r="DF574">
        <v>1215.50259259259</v>
      </c>
      <c r="DG574">
        <v>24.6692074074074</v>
      </c>
      <c r="DH574">
        <v>500.095148148148</v>
      </c>
      <c r="DI574">
        <v>90.3521037037037</v>
      </c>
      <c r="DJ574">
        <v>0.0461895074074074</v>
      </c>
      <c r="DK574">
        <v>27.497437037037</v>
      </c>
      <c r="DL574">
        <v>27.8655518518519</v>
      </c>
      <c r="DM574">
        <v>999.9</v>
      </c>
      <c r="DN574">
        <v>0</v>
      </c>
      <c r="DO574">
        <v>0</v>
      </c>
      <c r="DP574">
        <v>10004.4444444444</v>
      </c>
      <c r="DQ574">
        <v>0</v>
      </c>
      <c r="DR574">
        <v>16.6084814814815</v>
      </c>
      <c r="DS574">
        <v>-25.3877333333333</v>
      </c>
      <c r="DT574">
        <v>1258.31111111111</v>
      </c>
      <c r="DU574">
        <v>1283.60407407407</v>
      </c>
      <c r="DV574">
        <v>0.570170814814815</v>
      </c>
      <c r="DW574">
        <v>1251.99777777778</v>
      </c>
      <c r="DX574">
        <v>24.6225111111111</v>
      </c>
      <c r="DY574">
        <v>2.27621111111111</v>
      </c>
      <c r="DZ574">
        <v>2.22469518518519</v>
      </c>
      <c r="EA574">
        <v>19.5090296296296</v>
      </c>
      <c r="EB574">
        <v>19.1412703703704</v>
      </c>
      <c r="EC574">
        <v>2000.02518518518</v>
      </c>
      <c r="ED574">
        <v>0.979995962962963</v>
      </c>
      <c r="EE574">
        <v>0.0200041555555556</v>
      </c>
      <c r="EF574">
        <v>0</v>
      </c>
      <c r="EG574">
        <v>151.154814814815</v>
      </c>
      <c r="EH574">
        <v>5.00063</v>
      </c>
      <c r="EI574">
        <v>3142.41703703704</v>
      </c>
      <c r="EJ574">
        <v>17257.0851851852</v>
      </c>
      <c r="EK574">
        <v>38.6295925925926</v>
      </c>
      <c r="EL574">
        <v>38.75</v>
      </c>
      <c r="EM574">
        <v>38.2476666666667</v>
      </c>
      <c r="EN574">
        <v>38.062</v>
      </c>
      <c r="EO574">
        <v>39.647962962963</v>
      </c>
      <c r="EP574">
        <v>1955.11444444444</v>
      </c>
      <c r="EQ574">
        <v>39.9103703703704</v>
      </c>
      <c r="ER574">
        <v>0</v>
      </c>
      <c r="ES574">
        <v>1659030881.5</v>
      </c>
      <c r="ET574">
        <v>0</v>
      </c>
      <c r="EU574">
        <v>151.156</v>
      </c>
      <c r="EV574">
        <v>0.165538457767554</v>
      </c>
      <c r="EW574">
        <v>14.5730769046872</v>
      </c>
      <c r="EX574">
        <v>3142.4648</v>
      </c>
      <c r="EY574">
        <v>15</v>
      </c>
      <c r="EZ574">
        <v>0</v>
      </c>
      <c r="FA574" t="s">
        <v>420</v>
      </c>
      <c r="FB574">
        <v>1657551626.5</v>
      </c>
      <c r="FC574">
        <v>1657551629</v>
      </c>
      <c r="FD574">
        <v>0</v>
      </c>
      <c r="FE574">
        <v>0.403</v>
      </c>
      <c r="FF574">
        <v>0.009</v>
      </c>
      <c r="FG574">
        <v>9.41</v>
      </c>
      <c r="FH574">
        <v>0.087</v>
      </c>
      <c r="FI574">
        <v>417</v>
      </c>
      <c r="FJ574">
        <v>17</v>
      </c>
      <c r="FK574">
        <v>1.61</v>
      </c>
      <c r="FL574">
        <v>0.59</v>
      </c>
      <c r="FM574">
        <v>-25.3918175</v>
      </c>
      <c r="FN574">
        <v>0.914092682926889</v>
      </c>
      <c r="FO574">
        <v>0.595993490689076</v>
      </c>
      <c r="FP574">
        <v>0</v>
      </c>
      <c r="FQ574">
        <v>151.098558823529</v>
      </c>
      <c r="FR574">
        <v>0.98479755342832</v>
      </c>
      <c r="FS574">
        <v>0.219306687108215</v>
      </c>
      <c r="FT574">
        <v>1</v>
      </c>
      <c r="FU574">
        <v>0.571566075</v>
      </c>
      <c r="FV574">
        <v>-0.0230666003752361</v>
      </c>
      <c r="FW574">
        <v>0.0035401137862186</v>
      </c>
      <c r="FX574">
        <v>1</v>
      </c>
      <c r="FY574">
        <v>2</v>
      </c>
      <c r="FZ574">
        <v>3</v>
      </c>
      <c r="GA574" t="s">
        <v>474</v>
      </c>
      <c r="GB574">
        <v>2.97276</v>
      </c>
      <c r="GC574">
        <v>2.70044</v>
      </c>
      <c r="GD574">
        <v>0.191378</v>
      </c>
      <c r="GE574">
        <v>0.194716</v>
      </c>
      <c r="GF574">
        <v>0.106518</v>
      </c>
      <c r="GG574">
        <v>0.105977</v>
      </c>
      <c r="GH574">
        <v>31471.6</v>
      </c>
      <c r="GI574">
        <v>34265.7</v>
      </c>
      <c r="GJ574">
        <v>35269.1</v>
      </c>
      <c r="GK574">
        <v>38589.3</v>
      </c>
      <c r="GL574">
        <v>44682.2</v>
      </c>
      <c r="GM574">
        <v>49830.1</v>
      </c>
      <c r="GN574">
        <v>55136.6</v>
      </c>
      <c r="GO574">
        <v>61898</v>
      </c>
      <c r="GP574">
        <v>1.98</v>
      </c>
      <c r="GQ574">
        <v>1.8574</v>
      </c>
      <c r="GR574">
        <v>0.116974</v>
      </c>
      <c r="GS574">
        <v>0</v>
      </c>
      <c r="GT574">
        <v>25.8839</v>
      </c>
      <c r="GU574">
        <v>999.9</v>
      </c>
      <c r="GV574">
        <v>58.729</v>
      </c>
      <c r="GW574">
        <v>29.175</v>
      </c>
      <c r="GX574">
        <v>26.4073</v>
      </c>
      <c r="GY574">
        <v>56.5655</v>
      </c>
      <c r="GZ574">
        <v>42.8125</v>
      </c>
      <c r="HA574">
        <v>1</v>
      </c>
      <c r="HB574">
        <v>-0.0204268</v>
      </c>
      <c r="HC574">
        <v>0.256427</v>
      </c>
      <c r="HD574">
        <v>20.1141</v>
      </c>
      <c r="HE574">
        <v>5.19692</v>
      </c>
      <c r="HF574">
        <v>12.004</v>
      </c>
      <c r="HG574">
        <v>4.9748</v>
      </c>
      <c r="HH574">
        <v>3.2936</v>
      </c>
      <c r="HI574">
        <v>9999</v>
      </c>
      <c r="HJ574">
        <v>9999</v>
      </c>
      <c r="HK574">
        <v>9999</v>
      </c>
      <c r="HL574">
        <v>629.6</v>
      </c>
      <c r="HM574">
        <v>1.86313</v>
      </c>
      <c r="HN574">
        <v>1.86804</v>
      </c>
      <c r="HO574">
        <v>1.86783</v>
      </c>
      <c r="HP574">
        <v>1.86896</v>
      </c>
      <c r="HQ574">
        <v>1.86981</v>
      </c>
      <c r="HR574">
        <v>1.86584</v>
      </c>
      <c r="HS574">
        <v>1.86691</v>
      </c>
      <c r="HT574">
        <v>1.86829</v>
      </c>
      <c r="HU574">
        <v>5</v>
      </c>
      <c r="HV574">
        <v>0</v>
      </c>
      <c r="HW574">
        <v>0</v>
      </c>
      <c r="HX574">
        <v>0</v>
      </c>
      <c r="HY574" t="s">
        <v>422</v>
      </c>
      <c r="HZ574" t="s">
        <v>423</v>
      </c>
      <c r="IA574" t="s">
        <v>424</v>
      </c>
      <c r="IB574" t="s">
        <v>424</v>
      </c>
      <c r="IC574" t="s">
        <v>424</v>
      </c>
      <c r="ID574" t="s">
        <v>424</v>
      </c>
      <c r="IE574">
        <v>0</v>
      </c>
      <c r="IF574">
        <v>100</v>
      </c>
      <c r="IG574">
        <v>100</v>
      </c>
      <c r="IH574">
        <v>11.23</v>
      </c>
      <c r="II574">
        <v>0.5236</v>
      </c>
      <c r="IJ574">
        <v>4.02706509432224</v>
      </c>
      <c r="IK574">
        <v>0.00601174518973114</v>
      </c>
      <c r="IL574">
        <v>2.77886958061485e-07</v>
      </c>
      <c r="IM574">
        <v>-3.54636231360687e-10</v>
      </c>
      <c r="IN574">
        <v>-0.0404303883988718</v>
      </c>
      <c r="IO574">
        <v>-0.0177815531441476</v>
      </c>
      <c r="IP574">
        <v>0.00205572605671414</v>
      </c>
      <c r="IQ574">
        <v>-1.65519735432211e-05</v>
      </c>
      <c r="IR574">
        <v>-4</v>
      </c>
      <c r="IS574">
        <v>1848</v>
      </c>
      <c r="IT574">
        <v>1</v>
      </c>
      <c r="IU574">
        <v>25</v>
      </c>
      <c r="IV574">
        <v>24654.3</v>
      </c>
      <c r="IW574">
        <v>24654.2</v>
      </c>
      <c r="IX574">
        <v>2.53662</v>
      </c>
      <c r="IY574">
        <v>2.59766</v>
      </c>
      <c r="IZ574">
        <v>1.54785</v>
      </c>
      <c r="JA574">
        <v>2.30591</v>
      </c>
      <c r="JB574">
        <v>1.34644</v>
      </c>
      <c r="JC574">
        <v>2.41333</v>
      </c>
      <c r="JD574">
        <v>33.6254</v>
      </c>
      <c r="JE574">
        <v>24.2188</v>
      </c>
      <c r="JF574">
        <v>18</v>
      </c>
      <c r="JG574">
        <v>499.151</v>
      </c>
      <c r="JH574">
        <v>419.017</v>
      </c>
      <c r="JI574">
        <v>25</v>
      </c>
      <c r="JJ574">
        <v>26.9271</v>
      </c>
      <c r="JK574">
        <v>30.0001</v>
      </c>
      <c r="JL574">
        <v>26.8599</v>
      </c>
      <c r="JM574">
        <v>26.8014</v>
      </c>
      <c r="JN574">
        <v>50.7902</v>
      </c>
      <c r="JO574">
        <v>14.6555</v>
      </c>
      <c r="JP574">
        <v>100</v>
      </c>
      <c r="JQ574">
        <v>25</v>
      </c>
      <c r="JR574">
        <v>1288.19</v>
      </c>
      <c r="JS574">
        <v>24.6424</v>
      </c>
      <c r="JT574">
        <v>102.276</v>
      </c>
      <c r="JU574">
        <v>103.029</v>
      </c>
    </row>
    <row r="575" spans="1:281">
      <c r="A575">
        <v>559</v>
      </c>
      <c r="B575">
        <v>1659030887.5</v>
      </c>
      <c r="C575">
        <v>7204.40000009537</v>
      </c>
      <c r="D575" t="s">
        <v>1547</v>
      </c>
      <c r="E575" t="s">
        <v>1548</v>
      </c>
      <c r="F575">
        <v>5</v>
      </c>
      <c r="G575" t="s">
        <v>1394</v>
      </c>
      <c r="H575" t="s">
        <v>417</v>
      </c>
      <c r="I575">
        <v>1659030879.71429</v>
      </c>
      <c r="J575">
        <f>(K575)/1000</f>
        <v>0</v>
      </c>
      <c r="K575">
        <f>IF(CZ575, AN575, AH575)</f>
        <v>0</v>
      </c>
      <c r="L575">
        <f>IF(CZ575, AI575, AG575)</f>
        <v>0</v>
      </c>
      <c r="M575">
        <f>DB575 - IF(AU575&gt;1, L575*CV575*100.0/(AW575*DP575), 0)</f>
        <v>0</v>
      </c>
      <c r="N575">
        <f>((T575-J575/2)*M575-L575)/(T575+J575/2)</f>
        <v>0</v>
      </c>
      <c r="O575">
        <f>N575*(DI575+DJ575)/1000.0</f>
        <v>0</v>
      </c>
      <c r="P575">
        <f>(DB575 - IF(AU575&gt;1, L575*CV575*100.0/(AW575*DP575), 0))*(DI575+DJ575)/1000.0</f>
        <v>0</v>
      </c>
      <c r="Q575">
        <f>2.0/((1/S575-1/R575)+SIGN(S575)*SQRT((1/S575-1/R575)*(1/S575-1/R575) + 4*CW575/((CW575+1)*(CW575+1))*(2*1/S575*1/R575-1/R575*1/R575)))</f>
        <v>0</v>
      </c>
      <c r="R575">
        <f>IF(LEFT(CX575,1)&lt;&gt;"0",IF(LEFT(CX575,1)="1",3.0,CY575),$D$5+$E$5*(DP575*DI575/($K$5*1000))+$F$5*(DP575*DI575/($K$5*1000))*MAX(MIN(CV575,$J$5),$I$5)*MAX(MIN(CV575,$J$5),$I$5)+$G$5*MAX(MIN(CV575,$J$5),$I$5)*(DP575*DI575/($K$5*1000))+$H$5*(DP575*DI575/($K$5*1000))*(DP575*DI575/($K$5*1000)))</f>
        <v>0</v>
      </c>
      <c r="S575">
        <f>J575*(1000-(1000*0.61365*exp(17.502*W575/(240.97+W575))/(DI575+DJ575)+DD575)/2)/(1000*0.61365*exp(17.502*W575/(240.97+W575))/(DI575+DJ575)-DD575)</f>
        <v>0</v>
      </c>
      <c r="T575">
        <f>1/((CW575+1)/(Q575/1.6)+1/(R575/1.37)) + CW575/((CW575+1)/(Q575/1.6) + CW575/(R575/1.37))</f>
        <v>0</v>
      </c>
      <c r="U575">
        <f>(CR575*CU575)</f>
        <v>0</v>
      </c>
      <c r="V575">
        <f>(DK575+(U575+2*0.95*5.67E-8*(((DK575+$B$7)+273)^4-(DK575+273)^4)-44100*J575)/(1.84*29.3*R575+8*0.95*5.67E-8*(DK575+273)^3))</f>
        <v>0</v>
      </c>
      <c r="W575">
        <f>($C$7*DL575+$D$7*DM575+$E$7*V575)</f>
        <v>0</v>
      </c>
      <c r="X575">
        <f>0.61365*exp(17.502*W575/(240.97+W575))</f>
        <v>0</v>
      </c>
      <c r="Y575">
        <f>(Z575/AA575*100)</f>
        <v>0</v>
      </c>
      <c r="Z575">
        <f>DD575*(DI575+DJ575)/1000</f>
        <v>0</v>
      </c>
      <c r="AA575">
        <f>0.61365*exp(17.502*DK575/(240.97+DK575))</f>
        <v>0</v>
      </c>
      <c r="AB575">
        <f>(X575-DD575*(DI575+DJ575)/1000)</f>
        <v>0</v>
      </c>
      <c r="AC575">
        <f>(-J575*44100)</f>
        <v>0</v>
      </c>
      <c r="AD575">
        <f>2*29.3*R575*0.92*(DK575-W575)</f>
        <v>0</v>
      </c>
      <c r="AE575">
        <f>2*0.95*5.67E-8*(((DK575+$B$7)+273)^4-(W575+273)^4)</f>
        <v>0</v>
      </c>
      <c r="AF575">
        <f>U575+AE575+AC575+AD575</f>
        <v>0</v>
      </c>
      <c r="AG575">
        <f>DH575*AU575*(DC575-DB575*(1000-AU575*DE575)/(1000-AU575*DD575))/(100*CV575)</f>
        <v>0</v>
      </c>
      <c r="AH575">
        <f>1000*DH575*AU575*(DD575-DE575)/(100*CV575*(1000-AU575*DD575))</f>
        <v>0</v>
      </c>
      <c r="AI575">
        <f>(AJ575 - AK575 - DI575*1E3/(8.314*(DK575+273.15)) * AM575/DH575 * AL575) * DH575/(100*CV575) * (1000 - DE575)/1000</f>
        <v>0</v>
      </c>
      <c r="AJ575">
        <v>1317.0848002317</v>
      </c>
      <c r="AK575">
        <v>1299.54327272727</v>
      </c>
      <c r="AL575">
        <v>3.46743870677617</v>
      </c>
      <c r="AM575">
        <v>66.0504921813524</v>
      </c>
      <c r="AN575">
        <f>(AP575 - AO575 + DI575*1E3/(8.314*(DK575+273.15)) * AR575/DH575 * AQ575) * DH575/(100*CV575) * 1000/(1000 - AP575)</f>
        <v>0</v>
      </c>
      <c r="AO575">
        <v>24.6229175410823</v>
      </c>
      <c r="AP575">
        <v>25.1928006993007</v>
      </c>
      <c r="AQ575">
        <v>-2.01373737369369e-05</v>
      </c>
      <c r="AR575">
        <v>92.47</v>
      </c>
      <c r="AS575">
        <v>0</v>
      </c>
      <c r="AT575">
        <v>0</v>
      </c>
      <c r="AU575">
        <f>IF(AS575*$H$13&gt;=AW575,1.0,(AW575/(AW575-AS575*$H$13)))</f>
        <v>0</v>
      </c>
      <c r="AV575">
        <f>(AU575-1)*100</f>
        <v>0</v>
      </c>
      <c r="AW575">
        <f>MAX(0,($B$13+$C$13*DP575)/(1+$D$13*DP575)*DI575/(DK575+273)*$E$13)</f>
        <v>0</v>
      </c>
      <c r="AX575" t="s">
        <v>418</v>
      </c>
      <c r="AY575" t="s">
        <v>418</v>
      </c>
      <c r="AZ575">
        <v>0</v>
      </c>
      <c r="BA575">
        <v>0</v>
      </c>
      <c r="BB575">
        <f>1-AZ575/BA575</f>
        <v>0</v>
      </c>
      <c r="BC575">
        <v>0</v>
      </c>
      <c r="BD575" t="s">
        <v>418</v>
      </c>
      <c r="BE575" t="s">
        <v>418</v>
      </c>
      <c r="BF575">
        <v>0</v>
      </c>
      <c r="BG575">
        <v>0</v>
      </c>
      <c r="BH575">
        <f>1-BF575/BG575</f>
        <v>0</v>
      </c>
      <c r="BI575">
        <v>0.5</v>
      </c>
      <c r="BJ575">
        <f>CS575</f>
        <v>0</v>
      </c>
      <c r="BK575">
        <f>L575</f>
        <v>0</v>
      </c>
      <c r="BL575">
        <f>BH575*BI575*BJ575</f>
        <v>0</v>
      </c>
      <c r="BM575">
        <f>(BK575-BC575)/BJ575</f>
        <v>0</v>
      </c>
      <c r="BN575">
        <f>(BA575-BG575)/BG575</f>
        <v>0</v>
      </c>
      <c r="BO575">
        <f>AZ575/(BB575+AZ575/BG575)</f>
        <v>0</v>
      </c>
      <c r="BP575" t="s">
        <v>418</v>
      </c>
      <c r="BQ575">
        <v>0</v>
      </c>
      <c r="BR575">
        <f>IF(BQ575&lt;&gt;0, BQ575, BO575)</f>
        <v>0</v>
      </c>
      <c r="BS575">
        <f>1-BR575/BG575</f>
        <v>0</v>
      </c>
      <c r="BT575">
        <f>(BG575-BF575)/(BG575-BR575)</f>
        <v>0</v>
      </c>
      <c r="BU575">
        <f>(BA575-BG575)/(BA575-BR575)</f>
        <v>0</v>
      </c>
      <c r="BV575">
        <f>(BG575-BF575)/(BG575-AZ575)</f>
        <v>0</v>
      </c>
      <c r="BW575">
        <f>(BA575-BG575)/(BA575-AZ575)</f>
        <v>0</v>
      </c>
      <c r="BX575">
        <f>(BT575*BR575/BF575)</f>
        <v>0</v>
      </c>
      <c r="BY575">
        <f>(1-BX575)</f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f>$B$11*DQ575+$C$11*DR575+$F$11*EC575*(1-EF575)</f>
        <v>0</v>
      </c>
      <c r="CS575">
        <f>CR575*CT575</f>
        <v>0</v>
      </c>
      <c r="CT575">
        <f>($B$11*$D$9+$C$11*$D$9+$F$11*((EP575+EH575)/MAX(EP575+EH575+EQ575, 0.1)*$I$9+EQ575/MAX(EP575+EH575+EQ575, 0.1)*$J$9))/($B$11+$C$11+$F$11)</f>
        <v>0</v>
      </c>
      <c r="CU575">
        <f>($B$11*$K$9+$C$11*$K$9+$F$11*((EP575+EH575)/MAX(EP575+EH575+EQ575, 0.1)*$P$9+EQ575/MAX(EP575+EH575+EQ575, 0.1)*$Q$9))/($B$11+$C$11+$F$11)</f>
        <v>0</v>
      </c>
      <c r="CV575">
        <v>6</v>
      </c>
      <c r="CW575">
        <v>0.5</v>
      </c>
      <c r="CX575" t="s">
        <v>419</v>
      </c>
      <c r="CY575">
        <v>2</v>
      </c>
      <c r="CZ575" t="b">
        <v>1</v>
      </c>
      <c r="DA575">
        <v>1659030879.71429</v>
      </c>
      <c r="DB575">
        <v>1242.33607142857</v>
      </c>
      <c r="DC575">
        <v>1267.61535714286</v>
      </c>
      <c r="DD575">
        <v>25.1915892857143</v>
      </c>
      <c r="DE575">
        <v>24.6227357142857</v>
      </c>
      <c r="DF575">
        <v>1231.14821428571</v>
      </c>
      <c r="DG575">
        <v>24.6681785714286</v>
      </c>
      <c r="DH575">
        <v>500.089392857143</v>
      </c>
      <c r="DI575">
        <v>90.3528321428572</v>
      </c>
      <c r="DJ575">
        <v>0.0463503071428572</v>
      </c>
      <c r="DK575">
        <v>27.4959214285714</v>
      </c>
      <c r="DL575">
        <v>27.8233642857143</v>
      </c>
      <c r="DM575">
        <v>999.9</v>
      </c>
      <c r="DN575">
        <v>0</v>
      </c>
      <c r="DO575">
        <v>0</v>
      </c>
      <c r="DP575">
        <v>9990.71428571429</v>
      </c>
      <c r="DQ575">
        <v>0</v>
      </c>
      <c r="DR575">
        <v>16.6083357142857</v>
      </c>
      <c r="DS575">
        <v>-25.2800428571429</v>
      </c>
      <c r="DT575">
        <v>1274.44107142857</v>
      </c>
      <c r="DU575">
        <v>1299.61535714286</v>
      </c>
      <c r="DV575">
        <v>0.5688615</v>
      </c>
      <c r="DW575">
        <v>1267.61535714286</v>
      </c>
      <c r="DX575">
        <v>24.6227357142857</v>
      </c>
      <c r="DY575">
        <v>2.27613178571429</v>
      </c>
      <c r="DZ575">
        <v>2.22473357142857</v>
      </c>
      <c r="EA575">
        <v>19.5084642857143</v>
      </c>
      <c r="EB575">
        <v>19.14155</v>
      </c>
      <c r="EC575">
        <v>2000.01464285714</v>
      </c>
      <c r="ED575">
        <v>0.979995571428572</v>
      </c>
      <c r="EE575">
        <v>0.0200044785714286</v>
      </c>
      <c r="EF575">
        <v>0</v>
      </c>
      <c r="EG575">
        <v>151.20975</v>
      </c>
      <c r="EH575">
        <v>5.00063</v>
      </c>
      <c r="EI575">
        <v>3143.51285714286</v>
      </c>
      <c r="EJ575">
        <v>17256.9964285714</v>
      </c>
      <c r="EK575">
        <v>38.6382857142857</v>
      </c>
      <c r="EL575">
        <v>38.75</v>
      </c>
      <c r="EM575">
        <v>38.24325</v>
      </c>
      <c r="EN575">
        <v>38.062</v>
      </c>
      <c r="EO575">
        <v>39.6360714285714</v>
      </c>
      <c r="EP575">
        <v>1955.10321428571</v>
      </c>
      <c r="EQ575">
        <v>39.9103571428571</v>
      </c>
      <c r="ER575">
        <v>0</v>
      </c>
      <c r="ES575">
        <v>1659030886.3</v>
      </c>
      <c r="ET575">
        <v>0</v>
      </c>
      <c r="EU575">
        <v>151.21968</v>
      </c>
      <c r="EV575">
        <v>1.20246154645898</v>
      </c>
      <c r="EW575">
        <v>13.4738461752836</v>
      </c>
      <c r="EX575">
        <v>3143.5532</v>
      </c>
      <c r="EY575">
        <v>15</v>
      </c>
      <c r="EZ575">
        <v>0</v>
      </c>
      <c r="FA575" t="s">
        <v>420</v>
      </c>
      <c r="FB575">
        <v>1657551626.5</v>
      </c>
      <c r="FC575">
        <v>1657551629</v>
      </c>
      <c r="FD575">
        <v>0</v>
      </c>
      <c r="FE575">
        <v>0.403</v>
      </c>
      <c r="FF575">
        <v>0.009</v>
      </c>
      <c r="FG575">
        <v>9.41</v>
      </c>
      <c r="FH575">
        <v>0.087</v>
      </c>
      <c r="FI575">
        <v>417</v>
      </c>
      <c r="FJ575">
        <v>17</v>
      </c>
      <c r="FK575">
        <v>1.61</v>
      </c>
      <c r="FL575">
        <v>0.59</v>
      </c>
      <c r="FM575">
        <v>-25.3274175</v>
      </c>
      <c r="FN575">
        <v>0.786075422138902</v>
      </c>
      <c r="FO575">
        <v>0.683838802236134</v>
      </c>
      <c r="FP575">
        <v>0</v>
      </c>
      <c r="FQ575">
        <v>151.203470588235</v>
      </c>
      <c r="FR575">
        <v>0.666004584034733</v>
      </c>
      <c r="FS575">
        <v>0.208928532010085</v>
      </c>
      <c r="FT575">
        <v>1</v>
      </c>
      <c r="FU575">
        <v>0.569746875</v>
      </c>
      <c r="FV575">
        <v>-0.0179366566604133</v>
      </c>
      <c r="FW575">
        <v>0.00287342218606577</v>
      </c>
      <c r="FX575">
        <v>1</v>
      </c>
      <c r="FY575">
        <v>2</v>
      </c>
      <c r="FZ575">
        <v>3</v>
      </c>
      <c r="GA575" t="s">
        <v>474</v>
      </c>
      <c r="GB575">
        <v>2.97275</v>
      </c>
      <c r="GC575">
        <v>2.69972</v>
      </c>
      <c r="GD575">
        <v>0.19294</v>
      </c>
      <c r="GE575">
        <v>0.196196</v>
      </c>
      <c r="GF575">
        <v>0.106509</v>
      </c>
      <c r="GG575">
        <v>0.105972</v>
      </c>
      <c r="GH575">
        <v>31410.6</v>
      </c>
      <c r="GI575">
        <v>34203.1</v>
      </c>
      <c r="GJ575">
        <v>35268.7</v>
      </c>
      <c r="GK575">
        <v>38589.8</v>
      </c>
      <c r="GL575">
        <v>44682.1</v>
      </c>
      <c r="GM575">
        <v>49830.6</v>
      </c>
      <c r="GN575">
        <v>55135.9</v>
      </c>
      <c r="GO575">
        <v>61898.3</v>
      </c>
      <c r="GP575">
        <v>1.9804</v>
      </c>
      <c r="GQ575">
        <v>1.8574</v>
      </c>
      <c r="GR575">
        <v>0.118315</v>
      </c>
      <c r="GS575">
        <v>0</v>
      </c>
      <c r="GT575">
        <v>25.8839</v>
      </c>
      <c r="GU575">
        <v>999.9</v>
      </c>
      <c r="GV575">
        <v>58.729</v>
      </c>
      <c r="GW575">
        <v>29.175</v>
      </c>
      <c r="GX575">
        <v>26.4063</v>
      </c>
      <c r="GY575">
        <v>56.2155</v>
      </c>
      <c r="GZ575">
        <v>42.2516</v>
      </c>
      <c r="HA575">
        <v>1</v>
      </c>
      <c r="HB575">
        <v>-0.0204878</v>
      </c>
      <c r="HC575">
        <v>0.257516</v>
      </c>
      <c r="HD575">
        <v>20.1139</v>
      </c>
      <c r="HE575">
        <v>5.19692</v>
      </c>
      <c r="HF575">
        <v>12.004</v>
      </c>
      <c r="HG575">
        <v>4.9752</v>
      </c>
      <c r="HH575">
        <v>3.2938</v>
      </c>
      <c r="HI575">
        <v>9999</v>
      </c>
      <c r="HJ575">
        <v>9999</v>
      </c>
      <c r="HK575">
        <v>9999</v>
      </c>
      <c r="HL575">
        <v>629.6</v>
      </c>
      <c r="HM575">
        <v>1.86319</v>
      </c>
      <c r="HN575">
        <v>1.86798</v>
      </c>
      <c r="HO575">
        <v>1.86783</v>
      </c>
      <c r="HP575">
        <v>1.86893</v>
      </c>
      <c r="HQ575">
        <v>1.86981</v>
      </c>
      <c r="HR575">
        <v>1.86584</v>
      </c>
      <c r="HS575">
        <v>1.86691</v>
      </c>
      <c r="HT575">
        <v>1.86829</v>
      </c>
      <c r="HU575">
        <v>5</v>
      </c>
      <c r="HV575">
        <v>0</v>
      </c>
      <c r="HW575">
        <v>0</v>
      </c>
      <c r="HX575">
        <v>0</v>
      </c>
      <c r="HY575" t="s">
        <v>422</v>
      </c>
      <c r="HZ575" t="s">
        <v>423</v>
      </c>
      <c r="IA575" t="s">
        <v>424</v>
      </c>
      <c r="IB575" t="s">
        <v>424</v>
      </c>
      <c r="IC575" t="s">
        <v>424</v>
      </c>
      <c r="ID575" t="s">
        <v>424</v>
      </c>
      <c r="IE575">
        <v>0</v>
      </c>
      <c r="IF575">
        <v>100</v>
      </c>
      <c r="IG575">
        <v>100</v>
      </c>
      <c r="IH575">
        <v>11.31</v>
      </c>
      <c r="II575">
        <v>0.5233</v>
      </c>
      <c r="IJ575">
        <v>4.02706509432224</v>
      </c>
      <c r="IK575">
        <v>0.00601174518973114</v>
      </c>
      <c r="IL575">
        <v>2.77886958061485e-07</v>
      </c>
      <c r="IM575">
        <v>-3.54636231360687e-10</v>
      </c>
      <c r="IN575">
        <v>-0.0404303883988718</v>
      </c>
      <c r="IO575">
        <v>-0.0177815531441476</v>
      </c>
      <c r="IP575">
        <v>0.00205572605671414</v>
      </c>
      <c r="IQ575">
        <v>-1.65519735432211e-05</v>
      </c>
      <c r="IR575">
        <v>-4</v>
      </c>
      <c r="IS575">
        <v>1848</v>
      </c>
      <c r="IT575">
        <v>1</v>
      </c>
      <c r="IU575">
        <v>25</v>
      </c>
      <c r="IV575">
        <v>24654.3</v>
      </c>
      <c r="IW575">
        <v>24654.3</v>
      </c>
      <c r="IX575">
        <v>2.5647</v>
      </c>
      <c r="IY575">
        <v>2.59644</v>
      </c>
      <c r="IZ575">
        <v>1.54785</v>
      </c>
      <c r="JA575">
        <v>2.30591</v>
      </c>
      <c r="JB575">
        <v>1.34644</v>
      </c>
      <c r="JC575">
        <v>2.37427</v>
      </c>
      <c r="JD575">
        <v>33.6254</v>
      </c>
      <c r="JE575">
        <v>24.2188</v>
      </c>
      <c r="JF575">
        <v>18</v>
      </c>
      <c r="JG575">
        <v>499.435</v>
      </c>
      <c r="JH575">
        <v>419.017</v>
      </c>
      <c r="JI575">
        <v>24.9999</v>
      </c>
      <c r="JJ575">
        <v>26.9271</v>
      </c>
      <c r="JK575">
        <v>30.0001</v>
      </c>
      <c r="JL575">
        <v>26.8621</v>
      </c>
      <c r="JM575">
        <v>26.8014</v>
      </c>
      <c r="JN575">
        <v>51.37</v>
      </c>
      <c r="JO575">
        <v>14.6555</v>
      </c>
      <c r="JP575">
        <v>100</v>
      </c>
      <c r="JQ575">
        <v>25</v>
      </c>
      <c r="JR575">
        <v>1308.34</v>
      </c>
      <c r="JS575">
        <v>24.645</v>
      </c>
      <c r="JT575">
        <v>102.275</v>
      </c>
      <c r="JU575">
        <v>103.03</v>
      </c>
    </row>
    <row r="576" spans="1:281">
      <c r="A576">
        <v>560</v>
      </c>
      <c r="B576">
        <v>1659030892.5</v>
      </c>
      <c r="C576">
        <v>7209.40000009537</v>
      </c>
      <c r="D576" t="s">
        <v>1549</v>
      </c>
      <c r="E576" t="s">
        <v>1550</v>
      </c>
      <c r="F576">
        <v>5</v>
      </c>
      <c r="G576" t="s">
        <v>1394</v>
      </c>
      <c r="H576" t="s">
        <v>417</v>
      </c>
      <c r="I576">
        <v>1659030885</v>
      </c>
      <c r="J576">
        <f>(K576)/1000</f>
        <v>0</v>
      </c>
      <c r="K576">
        <f>IF(CZ576, AN576, AH576)</f>
        <v>0</v>
      </c>
      <c r="L576">
        <f>IF(CZ576, AI576, AG576)</f>
        <v>0</v>
      </c>
      <c r="M576">
        <f>DB576 - IF(AU576&gt;1, L576*CV576*100.0/(AW576*DP576), 0)</f>
        <v>0</v>
      </c>
      <c r="N576">
        <f>((T576-J576/2)*M576-L576)/(T576+J576/2)</f>
        <v>0</v>
      </c>
      <c r="O576">
        <f>N576*(DI576+DJ576)/1000.0</f>
        <v>0</v>
      </c>
      <c r="P576">
        <f>(DB576 - IF(AU576&gt;1, L576*CV576*100.0/(AW576*DP576), 0))*(DI576+DJ576)/1000.0</f>
        <v>0</v>
      </c>
      <c r="Q576">
        <f>2.0/((1/S576-1/R576)+SIGN(S576)*SQRT((1/S576-1/R576)*(1/S576-1/R576) + 4*CW576/((CW576+1)*(CW576+1))*(2*1/S576*1/R576-1/R576*1/R576)))</f>
        <v>0</v>
      </c>
      <c r="R576">
        <f>IF(LEFT(CX576,1)&lt;&gt;"0",IF(LEFT(CX576,1)="1",3.0,CY576),$D$5+$E$5*(DP576*DI576/($K$5*1000))+$F$5*(DP576*DI576/($K$5*1000))*MAX(MIN(CV576,$J$5),$I$5)*MAX(MIN(CV576,$J$5),$I$5)+$G$5*MAX(MIN(CV576,$J$5),$I$5)*(DP576*DI576/($K$5*1000))+$H$5*(DP576*DI576/($K$5*1000))*(DP576*DI576/($K$5*1000)))</f>
        <v>0</v>
      </c>
      <c r="S576">
        <f>J576*(1000-(1000*0.61365*exp(17.502*W576/(240.97+W576))/(DI576+DJ576)+DD576)/2)/(1000*0.61365*exp(17.502*W576/(240.97+W576))/(DI576+DJ576)-DD576)</f>
        <v>0</v>
      </c>
      <c r="T576">
        <f>1/((CW576+1)/(Q576/1.6)+1/(R576/1.37)) + CW576/((CW576+1)/(Q576/1.6) + CW576/(R576/1.37))</f>
        <v>0</v>
      </c>
      <c r="U576">
        <f>(CR576*CU576)</f>
        <v>0</v>
      </c>
      <c r="V576">
        <f>(DK576+(U576+2*0.95*5.67E-8*(((DK576+$B$7)+273)^4-(DK576+273)^4)-44100*J576)/(1.84*29.3*R576+8*0.95*5.67E-8*(DK576+273)^3))</f>
        <v>0</v>
      </c>
      <c r="W576">
        <f>($C$7*DL576+$D$7*DM576+$E$7*V576)</f>
        <v>0</v>
      </c>
      <c r="X576">
        <f>0.61365*exp(17.502*W576/(240.97+W576))</f>
        <v>0</v>
      </c>
      <c r="Y576">
        <f>(Z576/AA576*100)</f>
        <v>0</v>
      </c>
      <c r="Z576">
        <f>DD576*(DI576+DJ576)/1000</f>
        <v>0</v>
      </c>
      <c r="AA576">
        <f>0.61365*exp(17.502*DK576/(240.97+DK576))</f>
        <v>0</v>
      </c>
      <c r="AB576">
        <f>(X576-DD576*(DI576+DJ576)/1000)</f>
        <v>0</v>
      </c>
      <c r="AC576">
        <f>(-J576*44100)</f>
        <v>0</v>
      </c>
      <c r="AD576">
        <f>2*29.3*R576*0.92*(DK576-W576)</f>
        <v>0</v>
      </c>
      <c r="AE576">
        <f>2*0.95*5.67E-8*(((DK576+$B$7)+273)^4-(W576+273)^4)</f>
        <v>0</v>
      </c>
      <c r="AF576">
        <f>U576+AE576+AC576+AD576</f>
        <v>0</v>
      </c>
      <c r="AG576">
        <f>DH576*AU576*(DC576-DB576*(1000-AU576*DE576)/(1000-AU576*DD576))/(100*CV576)</f>
        <v>0</v>
      </c>
      <c r="AH576">
        <f>1000*DH576*AU576*(DD576-DE576)/(100*CV576*(1000-AU576*DD576))</f>
        <v>0</v>
      </c>
      <c r="AI576">
        <f>(AJ576 - AK576 - DI576*1E3/(8.314*(DK576+273.15)) * AM576/DH576 * AL576) * DH576/(100*CV576) * (1000 - DE576)/1000</f>
        <v>0</v>
      </c>
      <c r="AJ576">
        <v>1334.76507117977</v>
      </c>
      <c r="AK576">
        <v>1316.78351515152</v>
      </c>
      <c r="AL576">
        <v>3.60220565785389</v>
      </c>
      <c r="AM576">
        <v>66.0504921813524</v>
      </c>
      <c r="AN576">
        <f>(AP576 - AO576 + DI576*1E3/(8.314*(DK576+273.15)) * AR576/DH576 * AQ576) * DH576/(100*CV576) * 1000/(1000 - AP576)</f>
        <v>0</v>
      </c>
      <c r="AO576">
        <v>24.6214191166234</v>
      </c>
      <c r="AP576">
        <v>25.1946979020979</v>
      </c>
      <c r="AQ576">
        <v>-4.61197338925821e-07</v>
      </c>
      <c r="AR576">
        <v>92.47</v>
      </c>
      <c r="AS576">
        <v>0</v>
      </c>
      <c r="AT576">
        <v>0</v>
      </c>
      <c r="AU576">
        <f>IF(AS576*$H$13&gt;=AW576,1.0,(AW576/(AW576-AS576*$H$13)))</f>
        <v>0</v>
      </c>
      <c r="AV576">
        <f>(AU576-1)*100</f>
        <v>0</v>
      </c>
      <c r="AW576">
        <f>MAX(0,($B$13+$C$13*DP576)/(1+$D$13*DP576)*DI576/(DK576+273)*$E$13)</f>
        <v>0</v>
      </c>
      <c r="AX576" t="s">
        <v>418</v>
      </c>
      <c r="AY576" t="s">
        <v>418</v>
      </c>
      <c r="AZ576">
        <v>0</v>
      </c>
      <c r="BA576">
        <v>0</v>
      </c>
      <c r="BB576">
        <f>1-AZ576/BA576</f>
        <v>0</v>
      </c>
      <c r="BC576">
        <v>0</v>
      </c>
      <c r="BD576" t="s">
        <v>418</v>
      </c>
      <c r="BE576" t="s">
        <v>418</v>
      </c>
      <c r="BF576">
        <v>0</v>
      </c>
      <c r="BG576">
        <v>0</v>
      </c>
      <c r="BH576">
        <f>1-BF576/BG576</f>
        <v>0</v>
      </c>
      <c r="BI576">
        <v>0.5</v>
      </c>
      <c r="BJ576">
        <f>CS576</f>
        <v>0</v>
      </c>
      <c r="BK576">
        <f>L576</f>
        <v>0</v>
      </c>
      <c r="BL576">
        <f>BH576*BI576*BJ576</f>
        <v>0</v>
      </c>
      <c r="BM576">
        <f>(BK576-BC576)/BJ576</f>
        <v>0</v>
      </c>
      <c r="BN576">
        <f>(BA576-BG576)/BG576</f>
        <v>0</v>
      </c>
      <c r="BO576">
        <f>AZ576/(BB576+AZ576/BG576)</f>
        <v>0</v>
      </c>
      <c r="BP576" t="s">
        <v>418</v>
      </c>
      <c r="BQ576">
        <v>0</v>
      </c>
      <c r="BR576">
        <f>IF(BQ576&lt;&gt;0, BQ576, BO576)</f>
        <v>0</v>
      </c>
      <c r="BS576">
        <f>1-BR576/BG576</f>
        <v>0</v>
      </c>
      <c r="BT576">
        <f>(BG576-BF576)/(BG576-BR576)</f>
        <v>0</v>
      </c>
      <c r="BU576">
        <f>(BA576-BG576)/(BA576-BR576)</f>
        <v>0</v>
      </c>
      <c r="BV576">
        <f>(BG576-BF576)/(BG576-AZ576)</f>
        <v>0</v>
      </c>
      <c r="BW576">
        <f>(BA576-BG576)/(BA576-AZ576)</f>
        <v>0</v>
      </c>
      <c r="BX576">
        <f>(BT576*BR576/BF576)</f>
        <v>0</v>
      </c>
      <c r="BY576">
        <f>(1-BX576)</f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f>$B$11*DQ576+$C$11*DR576+$F$11*EC576*(1-EF576)</f>
        <v>0</v>
      </c>
      <c r="CS576">
        <f>CR576*CT576</f>
        <v>0</v>
      </c>
      <c r="CT576">
        <f>($B$11*$D$9+$C$11*$D$9+$F$11*((EP576+EH576)/MAX(EP576+EH576+EQ576, 0.1)*$I$9+EQ576/MAX(EP576+EH576+EQ576, 0.1)*$J$9))/($B$11+$C$11+$F$11)</f>
        <v>0</v>
      </c>
      <c r="CU576">
        <f>($B$11*$K$9+$C$11*$K$9+$F$11*((EP576+EH576)/MAX(EP576+EH576+EQ576, 0.1)*$P$9+EQ576/MAX(EP576+EH576+EQ576, 0.1)*$Q$9))/($B$11+$C$11+$F$11)</f>
        <v>0</v>
      </c>
      <c r="CV576">
        <v>6</v>
      </c>
      <c r="CW576">
        <v>0.5</v>
      </c>
      <c r="CX576" t="s">
        <v>419</v>
      </c>
      <c r="CY576">
        <v>2</v>
      </c>
      <c r="CZ576" t="b">
        <v>1</v>
      </c>
      <c r="DA576">
        <v>1659030885</v>
      </c>
      <c r="DB576">
        <v>1259.85037037037</v>
      </c>
      <c r="DC576">
        <v>1285.56074074074</v>
      </c>
      <c r="DD576">
        <v>25.1920592592593</v>
      </c>
      <c r="DE576">
        <v>24.6229296296296</v>
      </c>
      <c r="DF576">
        <v>1248.57444444444</v>
      </c>
      <c r="DG576">
        <v>24.6686185185185</v>
      </c>
      <c r="DH576">
        <v>500.065296296296</v>
      </c>
      <c r="DI576">
        <v>90.3527851851852</v>
      </c>
      <c r="DJ576">
        <v>0.0463639222222222</v>
      </c>
      <c r="DK576">
        <v>27.5001037037037</v>
      </c>
      <c r="DL576">
        <v>27.8201296296296</v>
      </c>
      <c r="DM576">
        <v>999.9</v>
      </c>
      <c r="DN576">
        <v>0</v>
      </c>
      <c r="DO576">
        <v>0</v>
      </c>
      <c r="DP576">
        <v>9985.74074074074</v>
      </c>
      <c r="DQ576">
        <v>0</v>
      </c>
      <c r="DR576">
        <v>16.6129703703704</v>
      </c>
      <c r="DS576">
        <v>-25.7114962962963</v>
      </c>
      <c r="DT576">
        <v>1292.40814814815</v>
      </c>
      <c r="DU576">
        <v>1318.01444444444</v>
      </c>
      <c r="DV576">
        <v>0.569134</v>
      </c>
      <c r="DW576">
        <v>1285.56074074074</v>
      </c>
      <c r="DX576">
        <v>24.6229296296296</v>
      </c>
      <c r="DY576">
        <v>2.2761737037037</v>
      </c>
      <c r="DZ576">
        <v>2.22475037037037</v>
      </c>
      <c r="EA576">
        <v>19.5087592592593</v>
      </c>
      <c r="EB576">
        <v>19.1416666666667</v>
      </c>
      <c r="EC576">
        <v>2000.01185185185</v>
      </c>
      <c r="ED576">
        <v>0.979995814814815</v>
      </c>
      <c r="EE576">
        <v>0.0200042777777778</v>
      </c>
      <c r="EF576">
        <v>0</v>
      </c>
      <c r="EG576">
        <v>151.285666666667</v>
      </c>
      <c r="EH576">
        <v>5.00063</v>
      </c>
      <c r="EI576">
        <v>3144.69555555556</v>
      </c>
      <c r="EJ576">
        <v>17256.9777777778</v>
      </c>
      <c r="EK576">
        <v>38.6341851851852</v>
      </c>
      <c r="EL576">
        <v>38.75</v>
      </c>
      <c r="EM576">
        <v>38.2383333333333</v>
      </c>
      <c r="EN576">
        <v>38.062</v>
      </c>
      <c r="EO576">
        <v>39.6272962962963</v>
      </c>
      <c r="EP576">
        <v>1955.10111111111</v>
      </c>
      <c r="EQ576">
        <v>39.91</v>
      </c>
      <c r="ER576">
        <v>0</v>
      </c>
      <c r="ES576">
        <v>1659030891.7</v>
      </c>
      <c r="ET576">
        <v>0</v>
      </c>
      <c r="EU576">
        <v>151.287576923077</v>
      </c>
      <c r="EV576">
        <v>0.911076924615673</v>
      </c>
      <c r="EW576">
        <v>12.7890598162367</v>
      </c>
      <c r="EX576">
        <v>3144.69692307692</v>
      </c>
      <c r="EY576">
        <v>15</v>
      </c>
      <c r="EZ576">
        <v>0</v>
      </c>
      <c r="FA576" t="s">
        <v>420</v>
      </c>
      <c r="FB576">
        <v>1657551626.5</v>
      </c>
      <c r="FC576">
        <v>1657551629</v>
      </c>
      <c r="FD576">
        <v>0</v>
      </c>
      <c r="FE576">
        <v>0.403</v>
      </c>
      <c r="FF576">
        <v>0.009</v>
      </c>
      <c r="FG576">
        <v>9.41</v>
      </c>
      <c r="FH576">
        <v>0.087</v>
      </c>
      <c r="FI576">
        <v>417</v>
      </c>
      <c r="FJ576">
        <v>17</v>
      </c>
      <c r="FK576">
        <v>1.61</v>
      </c>
      <c r="FL576">
        <v>0.59</v>
      </c>
      <c r="FM576">
        <v>-25.4169575</v>
      </c>
      <c r="FN576">
        <v>-2.28603714821752</v>
      </c>
      <c r="FO576">
        <v>0.774235605900265</v>
      </c>
      <c r="FP576">
        <v>0</v>
      </c>
      <c r="FQ576">
        <v>151.227294117647</v>
      </c>
      <c r="FR576">
        <v>0.735523298396204</v>
      </c>
      <c r="FS576">
        <v>0.216582212268876</v>
      </c>
      <c r="FT576">
        <v>1</v>
      </c>
      <c r="FU576">
        <v>0.56936565</v>
      </c>
      <c r="FV576">
        <v>0.000737020637898323</v>
      </c>
      <c r="FW576">
        <v>0.00251816780169631</v>
      </c>
      <c r="FX576">
        <v>1</v>
      </c>
      <c r="FY576">
        <v>2</v>
      </c>
      <c r="FZ576">
        <v>3</v>
      </c>
      <c r="GA576" t="s">
        <v>474</v>
      </c>
      <c r="GB576">
        <v>2.9733</v>
      </c>
      <c r="GC576">
        <v>2.69984</v>
      </c>
      <c r="GD576">
        <v>0.194516</v>
      </c>
      <c r="GE576">
        <v>0.197846</v>
      </c>
      <c r="GF576">
        <v>0.10652</v>
      </c>
      <c r="GG576">
        <v>0.105987</v>
      </c>
      <c r="GH576">
        <v>31348.8</v>
      </c>
      <c r="GI576">
        <v>34133.2</v>
      </c>
      <c r="GJ576">
        <v>35268.2</v>
      </c>
      <c r="GK576">
        <v>38590.1</v>
      </c>
      <c r="GL576">
        <v>44681.8</v>
      </c>
      <c r="GM576">
        <v>49830.4</v>
      </c>
      <c r="GN576">
        <v>55136.2</v>
      </c>
      <c r="GO576">
        <v>61899</v>
      </c>
      <c r="GP576">
        <v>1.9806</v>
      </c>
      <c r="GQ576">
        <v>1.8568</v>
      </c>
      <c r="GR576">
        <v>0.122786</v>
      </c>
      <c r="GS576">
        <v>0</v>
      </c>
      <c r="GT576">
        <v>25.8817</v>
      </c>
      <c r="GU576">
        <v>999.9</v>
      </c>
      <c r="GV576">
        <v>58.729</v>
      </c>
      <c r="GW576">
        <v>29.175</v>
      </c>
      <c r="GX576">
        <v>26.4054</v>
      </c>
      <c r="GY576">
        <v>56.4355</v>
      </c>
      <c r="GZ576">
        <v>42.8365</v>
      </c>
      <c r="HA576">
        <v>1</v>
      </c>
      <c r="HB576">
        <v>-0.020122</v>
      </c>
      <c r="HC576">
        <v>0.259913</v>
      </c>
      <c r="HD576">
        <v>20.1141</v>
      </c>
      <c r="HE576">
        <v>5.19812</v>
      </c>
      <c r="HF576">
        <v>12.0052</v>
      </c>
      <c r="HG576">
        <v>4.9748</v>
      </c>
      <c r="HH576">
        <v>3.2938</v>
      </c>
      <c r="HI576">
        <v>9999</v>
      </c>
      <c r="HJ576">
        <v>9999</v>
      </c>
      <c r="HK576">
        <v>9999</v>
      </c>
      <c r="HL576">
        <v>629.6</v>
      </c>
      <c r="HM576">
        <v>1.86316</v>
      </c>
      <c r="HN576">
        <v>1.86801</v>
      </c>
      <c r="HO576">
        <v>1.86783</v>
      </c>
      <c r="HP576">
        <v>1.86893</v>
      </c>
      <c r="HQ576">
        <v>1.86981</v>
      </c>
      <c r="HR576">
        <v>1.86584</v>
      </c>
      <c r="HS576">
        <v>1.86691</v>
      </c>
      <c r="HT576">
        <v>1.86829</v>
      </c>
      <c r="HU576">
        <v>5</v>
      </c>
      <c r="HV576">
        <v>0</v>
      </c>
      <c r="HW576">
        <v>0</v>
      </c>
      <c r="HX576">
        <v>0</v>
      </c>
      <c r="HY576" t="s">
        <v>422</v>
      </c>
      <c r="HZ576" t="s">
        <v>423</v>
      </c>
      <c r="IA576" t="s">
        <v>424</v>
      </c>
      <c r="IB576" t="s">
        <v>424</v>
      </c>
      <c r="IC576" t="s">
        <v>424</v>
      </c>
      <c r="ID576" t="s">
        <v>424</v>
      </c>
      <c r="IE576">
        <v>0</v>
      </c>
      <c r="IF576">
        <v>100</v>
      </c>
      <c r="IG576">
        <v>100</v>
      </c>
      <c r="IH576">
        <v>11.4</v>
      </c>
      <c r="II576">
        <v>0.5237</v>
      </c>
      <c r="IJ576">
        <v>4.02706509432224</v>
      </c>
      <c r="IK576">
        <v>0.00601174518973114</v>
      </c>
      <c r="IL576">
        <v>2.77886958061485e-07</v>
      </c>
      <c r="IM576">
        <v>-3.54636231360687e-10</v>
      </c>
      <c r="IN576">
        <v>-0.0404303883988718</v>
      </c>
      <c r="IO576">
        <v>-0.0177815531441476</v>
      </c>
      <c r="IP576">
        <v>0.00205572605671414</v>
      </c>
      <c r="IQ576">
        <v>-1.65519735432211e-05</v>
      </c>
      <c r="IR576">
        <v>-4</v>
      </c>
      <c r="IS576">
        <v>1848</v>
      </c>
      <c r="IT576">
        <v>1</v>
      </c>
      <c r="IU576">
        <v>25</v>
      </c>
      <c r="IV576">
        <v>24654.4</v>
      </c>
      <c r="IW576">
        <v>24654.4</v>
      </c>
      <c r="IX576">
        <v>2.58789</v>
      </c>
      <c r="IY576">
        <v>2.59888</v>
      </c>
      <c r="IZ576">
        <v>1.54785</v>
      </c>
      <c r="JA576">
        <v>2.30591</v>
      </c>
      <c r="JB576">
        <v>1.34644</v>
      </c>
      <c r="JC576">
        <v>2.3999</v>
      </c>
      <c r="JD576">
        <v>33.6254</v>
      </c>
      <c r="JE576">
        <v>24.2188</v>
      </c>
      <c r="JF576">
        <v>18</v>
      </c>
      <c r="JG576">
        <v>499.566</v>
      </c>
      <c r="JH576">
        <v>418.674</v>
      </c>
      <c r="JI576">
        <v>25.0002</v>
      </c>
      <c r="JJ576">
        <v>26.9271</v>
      </c>
      <c r="JK576">
        <v>29.9999</v>
      </c>
      <c r="JL576">
        <v>26.8621</v>
      </c>
      <c r="JM576">
        <v>26.8014</v>
      </c>
      <c r="JN576">
        <v>51.8244</v>
      </c>
      <c r="JO576">
        <v>14.6555</v>
      </c>
      <c r="JP576">
        <v>100</v>
      </c>
      <c r="JQ576">
        <v>25</v>
      </c>
      <c r="JR576">
        <v>1321.8</v>
      </c>
      <c r="JS576">
        <v>24.6456</v>
      </c>
      <c r="JT576">
        <v>102.275</v>
      </c>
      <c r="JU576">
        <v>103.031</v>
      </c>
    </row>
    <row r="577" spans="1:281">
      <c r="A577">
        <v>561</v>
      </c>
      <c r="B577">
        <v>1659030897.5</v>
      </c>
      <c r="C577">
        <v>7214.40000009537</v>
      </c>
      <c r="D577" t="s">
        <v>1551</v>
      </c>
      <c r="E577" t="s">
        <v>1552</v>
      </c>
      <c r="F577">
        <v>5</v>
      </c>
      <c r="G577" t="s">
        <v>1394</v>
      </c>
      <c r="H577" t="s">
        <v>417</v>
      </c>
      <c r="I577">
        <v>1659030889.71429</v>
      </c>
      <c r="J577">
        <f>(K577)/1000</f>
        <v>0</v>
      </c>
      <c r="K577">
        <f>IF(CZ577, AN577, AH577)</f>
        <v>0</v>
      </c>
      <c r="L577">
        <f>IF(CZ577, AI577, AG577)</f>
        <v>0</v>
      </c>
      <c r="M577">
        <f>DB577 - IF(AU577&gt;1, L577*CV577*100.0/(AW577*DP577), 0)</f>
        <v>0</v>
      </c>
      <c r="N577">
        <f>((T577-J577/2)*M577-L577)/(T577+J577/2)</f>
        <v>0</v>
      </c>
      <c r="O577">
        <f>N577*(DI577+DJ577)/1000.0</f>
        <v>0</v>
      </c>
      <c r="P577">
        <f>(DB577 - IF(AU577&gt;1, L577*CV577*100.0/(AW577*DP577), 0))*(DI577+DJ577)/1000.0</f>
        <v>0</v>
      </c>
      <c r="Q577">
        <f>2.0/((1/S577-1/R577)+SIGN(S577)*SQRT((1/S577-1/R577)*(1/S577-1/R577) + 4*CW577/((CW577+1)*(CW577+1))*(2*1/S577*1/R577-1/R577*1/R577)))</f>
        <v>0</v>
      </c>
      <c r="R577">
        <f>IF(LEFT(CX577,1)&lt;&gt;"0",IF(LEFT(CX577,1)="1",3.0,CY577),$D$5+$E$5*(DP577*DI577/($K$5*1000))+$F$5*(DP577*DI577/($K$5*1000))*MAX(MIN(CV577,$J$5),$I$5)*MAX(MIN(CV577,$J$5),$I$5)+$G$5*MAX(MIN(CV577,$J$5),$I$5)*(DP577*DI577/($K$5*1000))+$H$5*(DP577*DI577/($K$5*1000))*(DP577*DI577/($K$5*1000)))</f>
        <v>0</v>
      </c>
      <c r="S577">
        <f>J577*(1000-(1000*0.61365*exp(17.502*W577/(240.97+W577))/(DI577+DJ577)+DD577)/2)/(1000*0.61365*exp(17.502*W577/(240.97+W577))/(DI577+DJ577)-DD577)</f>
        <v>0</v>
      </c>
      <c r="T577">
        <f>1/((CW577+1)/(Q577/1.6)+1/(R577/1.37)) + CW577/((CW577+1)/(Q577/1.6) + CW577/(R577/1.37))</f>
        <v>0</v>
      </c>
      <c r="U577">
        <f>(CR577*CU577)</f>
        <v>0</v>
      </c>
      <c r="V577">
        <f>(DK577+(U577+2*0.95*5.67E-8*(((DK577+$B$7)+273)^4-(DK577+273)^4)-44100*J577)/(1.84*29.3*R577+8*0.95*5.67E-8*(DK577+273)^3))</f>
        <v>0</v>
      </c>
      <c r="W577">
        <f>($C$7*DL577+$D$7*DM577+$E$7*V577)</f>
        <v>0</v>
      </c>
      <c r="X577">
        <f>0.61365*exp(17.502*W577/(240.97+W577))</f>
        <v>0</v>
      </c>
      <c r="Y577">
        <f>(Z577/AA577*100)</f>
        <v>0</v>
      </c>
      <c r="Z577">
        <f>DD577*(DI577+DJ577)/1000</f>
        <v>0</v>
      </c>
      <c r="AA577">
        <f>0.61365*exp(17.502*DK577/(240.97+DK577))</f>
        <v>0</v>
      </c>
      <c r="AB577">
        <f>(X577-DD577*(DI577+DJ577)/1000)</f>
        <v>0</v>
      </c>
      <c r="AC577">
        <f>(-J577*44100)</f>
        <v>0</v>
      </c>
      <c r="AD577">
        <f>2*29.3*R577*0.92*(DK577-W577)</f>
        <v>0</v>
      </c>
      <c r="AE577">
        <f>2*0.95*5.67E-8*(((DK577+$B$7)+273)^4-(W577+273)^4)</f>
        <v>0</v>
      </c>
      <c r="AF577">
        <f>U577+AE577+AC577+AD577</f>
        <v>0</v>
      </c>
      <c r="AG577">
        <f>DH577*AU577*(DC577-DB577*(1000-AU577*DE577)/(1000-AU577*DD577))/(100*CV577)</f>
        <v>0</v>
      </c>
      <c r="AH577">
        <f>1000*DH577*AU577*(DD577-DE577)/(100*CV577*(1000-AU577*DD577))</f>
        <v>0</v>
      </c>
      <c r="AI577">
        <f>(AJ577 - AK577 - DI577*1E3/(8.314*(DK577+273.15)) * AM577/DH577 * AL577) * DH577/(100*CV577) * (1000 - DE577)/1000</f>
        <v>0</v>
      </c>
      <c r="AJ577">
        <v>1351.06833255503</v>
      </c>
      <c r="AK577">
        <v>1333.56678787879</v>
      </c>
      <c r="AL577">
        <v>3.3178710685004</v>
      </c>
      <c r="AM577">
        <v>66.0504921813524</v>
      </c>
      <c r="AN577">
        <f>(AP577 - AO577 + DI577*1E3/(8.314*(DK577+273.15)) * AR577/DH577 * AQ577) * DH577/(100*CV577) * 1000/(1000 - AP577)</f>
        <v>0</v>
      </c>
      <c r="AO577">
        <v>24.6258300150649</v>
      </c>
      <c r="AP577">
        <v>25.1969237762238</v>
      </c>
      <c r="AQ577">
        <v>-5.01536293163175e-05</v>
      </c>
      <c r="AR577">
        <v>92.47</v>
      </c>
      <c r="AS577">
        <v>0</v>
      </c>
      <c r="AT577">
        <v>0</v>
      </c>
      <c r="AU577">
        <f>IF(AS577*$H$13&gt;=AW577,1.0,(AW577/(AW577-AS577*$H$13)))</f>
        <v>0</v>
      </c>
      <c r="AV577">
        <f>(AU577-1)*100</f>
        <v>0</v>
      </c>
      <c r="AW577">
        <f>MAX(0,($B$13+$C$13*DP577)/(1+$D$13*DP577)*DI577/(DK577+273)*$E$13)</f>
        <v>0</v>
      </c>
      <c r="AX577" t="s">
        <v>418</v>
      </c>
      <c r="AY577" t="s">
        <v>418</v>
      </c>
      <c r="AZ577">
        <v>0</v>
      </c>
      <c r="BA577">
        <v>0</v>
      </c>
      <c r="BB577">
        <f>1-AZ577/BA577</f>
        <v>0</v>
      </c>
      <c r="BC577">
        <v>0</v>
      </c>
      <c r="BD577" t="s">
        <v>418</v>
      </c>
      <c r="BE577" t="s">
        <v>418</v>
      </c>
      <c r="BF577">
        <v>0</v>
      </c>
      <c r="BG577">
        <v>0</v>
      </c>
      <c r="BH577">
        <f>1-BF577/BG577</f>
        <v>0</v>
      </c>
      <c r="BI577">
        <v>0.5</v>
      </c>
      <c r="BJ577">
        <f>CS577</f>
        <v>0</v>
      </c>
      <c r="BK577">
        <f>L577</f>
        <v>0</v>
      </c>
      <c r="BL577">
        <f>BH577*BI577*BJ577</f>
        <v>0</v>
      </c>
      <c r="BM577">
        <f>(BK577-BC577)/BJ577</f>
        <v>0</v>
      </c>
      <c r="BN577">
        <f>(BA577-BG577)/BG577</f>
        <v>0</v>
      </c>
      <c r="BO577">
        <f>AZ577/(BB577+AZ577/BG577)</f>
        <v>0</v>
      </c>
      <c r="BP577" t="s">
        <v>418</v>
      </c>
      <c r="BQ577">
        <v>0</v>
      </c>
      <c r="BR577">
        <f>IF(BQ577&lt;&gt;0, BQ577, BO577)</f>
        <v>0</v>
      </c>
      <c r="BS577">
        <f>1-BR577/BG577</f>
        <v>0</v>
      </c>
      <c r="BT577">
        <f>(BG577-BF577)/(BG577-BR577)</f>
        <v>0</v>
      </c>
      <c r="BU577">
        <f>(BA577-BG577)/(BA577-BR577)</f>
        <v>0</v>
      </c>
      <c r="BV577">
        <f>(BG577-BF577)/(BG577-AZ577)</f>
        <v>0</v>
      </c>
      <c r="BW577">
        <f>(BA577-BG577)/(BA577-AZ577)</f>
        <v>0</v>
      </c>
      <c r="BX577">
        <f>(BT577*BR577/BF577)</f>
        <v>0</v>
      </c>
      <c r="BY577">
        <f>(1-BX577)</f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f>$B$11*DQ577+$C$11*DR577+$F$11*EC577*(1-EF577)</f>
        <v>0</v>
      </c>
      <c r="CS577">
        <f>CR577*CT577</f>
        <v>0</v>
      </c>
      <c r="CT577">
        <f>($B$11*$D$9+$C$11*$D$9+$F$11*((EP577+EH577)/MAX(EP577+EH577+EQ577, 0.1)*$I$9+EQ577/MAX(EP577+EH577+EQ577, 0.1)*$J$9))/($B$11+$C$11+$F$11)</f>
        <v>0</v>
      </c>
      <c r="CU577">
        <f>($B$11*$K$9+$C$11*$K$9+$F$11*((EP577+EH577)/MAX(EP577+EH577+EQ577, 0.1)*$P$9+EQ577/MAX(EP577+EH577+EQ577, 0.1)*$Q$9))/($B$11+$C$11+$F$11)</f>
        <v>0</v>
      </c>
      <c r="CV577">
        <v>6</v>
      </c>
      <c r="CW577">
        <v>0.5</v>
      </c>
      <c r="CX577" t="s">
        <v>419</v>
      </c>
      <c r="CY577">
        <v>2</v>
      </c>
      <c r="CZ577" t="b">
        <v>1</v>
      </c>
      <c r="DA577">
        <v>1659030889.71429</v>
      </c>
      <c r="DB577">
        <v>1275.74178571429</v>
      </c>
      <c r="DC577">
        <v>1301.16964285714</v>
      </c>
      <c r="DD577">
        <v>25.1928035714286</v>
      </c>
      <c r="DE577">
        <v>24.6243464285714</v>
      </c>
      <c r="DF577">
        <v>1264.38642857143</v>
      </c>
      <c r="DG577">
        <v>24.669325</v>
      </c>
      <c r="DH577">
        <v>500.085821428571</v>
      </c>
      <c r="DI577">
        <v>90.3522321428571</v>
      </c>
      <c r="DJ577">
        <v>0.046382775</v>
      </c>
      <c r="DK577">
        <v>27.5044642857143</v>
      </c>
      <c r="DL577">
        <v>27.8519321428571</v>
      </c>
      <c r="DM577">
        <v>999.9</v>
      </c>
      <c r="DN577">
        <v>0</v>
      </c>
      <c r="DO577">
        <v>0</v>
      </c>
      <c r="DP577">
        <v>10004.4642857143</v>
      </c>
      <c r="DQ577">
        <v>0</v>
      </c>
      <c r="DR577">
        <v>16.6126642857143</v>
      </c>
      <c r="DS577">
        <v>-25.4278142857143</v>
      </c>
      <c r="DT577">
        <v>1308.71214285714</v>
      </c>
      <c r="DU577">
        <v>1334.01928571429</v>
      </c>
      <c r="DV577">
        <v>0.568455535714286</v>
      </c>
      <c r="DW577">
        <v>1301.16964285714</v>
      </c>
      <c r="DX577">
        <v>24.6243464285714</v>
      </c>
      <c r="DY577">
        <v>2.2762275</v>
      </c>
      <c r="DZ577">
        <v>2.22486464285714</v>
      </c>
      <c r="EA577">
        <v>19.5091392857143</v>
      </c>
      <c r="EB577">
        <v>19.1425</v>
      </c>
      <c r="EC577">
        <v>1999.96678571429</v>
      </c>
      <c r="ED577">
        <v>0.979995142857143</v>
      </c>
      <c r="EE577">
        <v>0.0200048321428571</v>
      </c>
      <c r="EF577">
        <v>0</v>
      </c>
      <c r="EG577">
        <v>151.340928571429</v>
      </c>
      <c r="EH577">
        <v>5.00063</v>
      </c>
      <c r="EI577">
        <v>3145.4975</v>
      </c>
      <c r="EJ577">
        <v>17256.5964285714</v>
      </c>
      <c r="EK577">
        <v>38.6427142857143</v>
      </c>
      <c r="EL577">
        <v>38.75</v>
      </c>
      <c r="EM577">
        <v>38.23425</v>
      </c>
      <c r="EN577">
        <v>38.062</v>
      </c>
      <c r="EO577">
        <v>39.625</v>
      </c>
      <c r="EP577">
        <v>1955.05571428571</v>
      </c>
      <c r="EQ577">
        <v>39.91</v>
      </c>
      <c r="ER577">
        <v>0</v>
      </c>
      <c r="ES577">
        <v>1659030896.5</v>
      </c>
      <c r="ET577">
        <v>0</v>
      </c>
      <c r="EU577">
        <v>151.337461538462</v>
      </c>
      <c r="EV577">
        <v>0.513709401640178</v>
      </c>
      <c r="EW577">
        <v>10.1565811688311</v>
      </c>
      <c r="EX577">
        <v>3145.59846153846</v>
      </c>
      <c r="EY577">
        <v>15</v>
      </c>
      <c r="EZ577">
        <v>0</v>
      </c>
      <c r="FA577" t="s">
        <v>420</v>
      </c>
      <c r="FB577">
        <v>1657551626.5</v>
      </c>
      <c r="FC577">
        <v>1657551629</v>
      </c>
      <c r="FD577">
        <v>0</v>
      </c>
      <c r="FE577">
        <v>0.403</v>
      </c>
      <c r="FF577">
        <v>0.009</v>
      </c>
      <c r="FG577">
        <v>9.41</v>
      </c>
      <c r="FH577">
        <v>0.087</v>
      </c>
      <c r="FI577">
        <v>417</v>
      </c>
      <c r="FJ577">
        <v>17</v>
      </c>
      <c r="FK577">
        <v>1.61</v>
      </c>
      <c r="FL577">
        <v>0.59</v>
      </c>
      <c r="FM577">
        <v>-25.4864225</v>
      </c>
      <c r="FN577">
        <v>1.58398986866801</v>
      </c>
      <c r="FO577">
        <v>0.70337270507445</v>
      </c>
      <c r="FP577">
        <v>0</v>
      </c>
      <c r="FQ577">
        <v>151.301411764706</v>
      </c>
      <c r="FR577">
        <v>0.556180290574296</v>
      </c>
      <c r="FS577">
        <v>0.199209927352303</v>
      </c>
      <c r="FT577">
        <v>1</v>
      </c>
      <c r="FU577">
        <v>0.56862555</v>
      </c>
      <c r="FV577">
        <v>-0.00461801876172719</v>
      </c>
      <c r="FW577">
        <v>0.00258347692993375</v>
      </c>
      <c r="FX577">
        <v>1</v>
      </c>
      <c r="FY577">
        <v>2</v>
      </c>
      <c r="FZ577">
        <v>3</v>
      </c>
      <c r="GA577" t="s">
        <v>474</v>
      </c>
      <c r="GB577">
        <v>2.97303</v>
      </c>
      <c r="GC577">
        <v>2.69996</v>
      </c>
      <c r="GD577">
        <v>0.196039</v>
      </c>
      <c r="GE577">
        <v>0.199232</v>
      </c>
      <c r="GF577">
        <v>0.106525</v>
      </c>
      <c r="GG577">
        <v>0.105988</v>
      </c>
      <c r="GH577">
        <v>31289.8</v>
      </c>
      <c r="GI577">
        <v>34073.9</v>
      </c>
      <c r="GJ577">
        <v>35268.5</v>
      </c>
      <c r="GK577">
        <v>38589.7</v>
      </c>
      <c r="GL577">
        <v>44682.1</v>
      </c>
      <c r="GM577">
        <v>49830</v>
      </c>
      <c r="GN577">
        <v>55136.7</v>
      </c>
      <c r="GO577">
        <v>61898.6</v>
      </c>
      <c r="GP577">
        <v>1.981</v>
      </c>
      <c r="GQ577">
        <v>1.8574</v>
      </c>
      <c r="GR577">
        <v>0.125021</v>
      </c>
      <c r="GS577">
        <v>0</v>
      </c>
      <c r="GT577">
        <v>25.8817</v>
      </c>
      <c r="GU577">
        <v>999.9</v>
      </c>
      <c r="GV577">
        <v>58.754</v>
      </c>
      <c r="GW577">
        <v>29.175</v>
      </c>
      <c r="GX577">
        <v>26.4171</v>
      </c>
      <c r="GY577">
        <v>56.1755</v>
      </c>
      <c r="GZ577">
        <v>42.2155</v>
      </c>
      <c r="HA577">
        <v>1</v>
      </c>
      <c r="HB577">
        <v>-0.0204878</v>
      </c>
      <c r="HC577">
        <v>0.262745</v>
      </c>
      <c r="HD577">
        <v>20.1136</v>
      </c>
      <c r="HE577">
        <v>5.19692</v>
      </c>
      <c r="HF577">
        <v>12.0064</v>
      </c>
      <c r="HG577">
        <v>4.9756</v>
      </c>
      <c r="HH577">
        <v>3.2936</v>
      </c>
      <c r="HI577">
        <v>9999</v>
      </c>
      <c r="HJ577">
        <v>9999</v>
      </c>
      <c r="HK577">
        <v>9999</v>
      </c>
      <c r="HL577">
        <v>629.7</v>
      </c>
      <c r="HM577">
        <v>1.86322</v>
      </c>
      <c r="HN577">
        <v>1.86798</v>
      </c>
      <c r="HO577">
        <v>1.86783</v>
      </c>
      <c r="HP577">
        <v>1.86896</v>
      </c>
      <c r="HQ577">
        <v>1.86981</v>
      </c>
      <c r="HR577">
        <v>1.86584</v>
      </c>
      <c r="HS577">
        <v>1.86691</v>
      </c>
      <c r="HT577">
        <v>1.86829</v>
      </c>
      <c r="HU577">
        <v>5</v>
      </c>
      <c r="HV577">
        <v>0</v>
      </c>
      <c r="HW577">
        <v>0</v>
      </c>
      <c r="HX577">
        <v>0</v>
      </c>
      <c r="HY577" t="s">
        <v>422</v>
      </c>
      <c r="HZ577" t="s">
        <v>423</v>
      </c>
      <c r="IA577" t="s">
        <v>424</v>
      </c>
      <c r="IB577" t="s">
        <v>424</v>
      </c>
      <c r="IC577" t="s">
        <v>424</v>
      </c>
      <c r="ID577" t="s">
        <v>424</v>
      </c>
      <c r="IE577">
        <v>0</v>
      </c>
      <c r="IF577">
        <v>100</v>
      </c>
      <c r="IG577">
        <v>100</v>
      </c>
      <c r="IH577">
        <v>11.49</v>
      </c>
      <c r="II577">
        <v>0.5236</v>
      </c>
      <c r="IJ577">
        <v>4.02706509432224</v>
      </c>
      <c r="IK577">
        <v>0.00601174518973114</v>
      </c>
      <c r="IL577">
        <v>2.77886958061485e-07</v>
      </c>
      <c r="IM577">
        <v>-3.54636231360687e-10</v>
      </c>
      <c r="IN577">
        <v>-0.0404303883988718</v>
      </c>
      <c r="IO577">
        <v>-0.0177815531441476</v>
      </c>
      <c r="IP577">
        <v>0.00205572605671414</v>
      </c>
      <c r="IQ577">
        <v>-1.65519735432211e-05</v>
      </c>
      <c r="IR577">
        <v>-4</v>
      </c>
      <c r="IS577">
        <v>1848</v>
      </c>
      <c r="IT577">
        <v>1</v>
      </c>
      <c r="IU577">
        <v>25</v>
      </c>
      <c r="IV577">
        <v>24654.5</v>
      </c>
      <c r="IW577">
        <v>24654.5</v>
      </c>
      <c r="IX577">
        <v>2.61108</v>
      </c>
      <c r="IY577">
        <v>2.59155</v>
      </c>
      <c r="IZ577">
        <v>1.54785</v>
      </c>
      <c r="JA577">
        <v>2.30591</v>
      </c>
      <c r="JB577">
        <v>1.34644</v>
      </c>
      <c r="JC577">
        <v>2.41089</v>
      </c>
      <c r="JD577">
        <v>33.6254</v>
      </c>
      <c r="JE577">
        <v>24.2188</v>
      </c>
      <c r="JF577">
        <v>18</v>
      </c>
      <c r="JG577">
        <v>499.831</v>
      </c>
      <c r="JH577">
        <v>419.034</v>
      </c>
      <c r="JI577">
        <v>25.0005</v>
      </c>
      <c r="JJ577">
        <v>26.9294</v>
      </c>
      <c r="JK577">
        <v>30.0001</v>
      </c>
      <c r="JL577">
        <v>26.8621</v>
      </c>
      <c r="JM577">
        <v>26.8036</v>
      </c>
      <c r="JN577">
        <v>52.3727</v>
      </c>
      <c r="JO577">
        <v>14.6555</v>
      </c>
      <c r="JP577">
        <v>100</v>
      </c>
      <c r="JQ577">
        <v>25</v>
      </c>
      <c r="JR577">
        <v>1341.96</v>
      </c>
      <c r="JS577">
        <v>24.648</v>
      </c>
      <c r="JT577">
        <v>102.276</v>
      </c>
      <c r="JU577">
        <v>103.03</v>
      </c>
    </row>
    <row r="578" spans="1:281">
      <c r="A578">
        <v>562</v>
      </c>
      <c r="B578">
        <v>1659030902.5</v>
      </c>
      <c r="C578">
        <v>7219.40000009537</v>
      </c>
      <c r="D578" t="s">
        <v>1553</v>
      </c>
      <c r="E578" t="s">
        <v>1554</v>
      </c>
      <c r="F578">
        <v>5</v>
      </c>
      <c r="G578" t="s">
        <v>1394</v>
      </c>
      <c r="H578" t="s">
        <v>417</v>
      </c>
      <c r="I578">
        <v>1659030895</v>
      </c>
      <c r="J578">
        <f>(K578)/1000</f>
        <v>0</v>
      </c>
      <c r="K578">
        <f>IF(CZ578, AN578, AH578)</f>
        <v>0</v>
      </c>
      <c r="L578">
        <f>IF(CZ578, AI578, AG578)</f>
        <v>0</v>
      </c>
      <c r="M578">
        <f>DB578 - IF(AU578&gt;1, L578*CV578*100.0/(AW578*DP578), 0)</f>
        <v>0</v>
      </c>
      <c r="N578">
        <f>((T578-J578/2)*M578-L578)/(T578+J578/2)</f>
        <v>0</v>
      </c>
      <c r="O578">
        <f>N578*(DI578+DJ578)/1000.0</f>
        <v>0</v>
      </c>
      <c r="P578">
        <f>(DB578 - IF(AU578&gt;1, L578*CV578*100.0/(AW578*DP578), 0))*(DI578+DJ578)/1000.0</f>
        <v>0</v>
      </c>
      <c r="Q578">
        <f>2.0/((1/S578-1/R578)+SIGN(S578)*SQRT((1/S578-1/R578)*(1/S578-1/R578) + 4*CW578/((CW578+1)*(CW578+1))*(2*1/S578*1/R578-1/R578*1/R578)))</f>
        <v>0</v>
      </c>
      <c r="R578">
        <f>IF(LEFT(CX578,1)&lt;&gt;"0",IF(LEFT(CX578,1)="1",3.0,CY578),$D$5+$E$5*(DP578*DI578/($K$5*1000))+$F$5*(DP578*DI578/($K$5*1000))*MAX(MIN(CV578,$J$5),$I$5)*MAX(MIN(CV578,$J$5),$I$5)+$G$5*MAX(MIN(CV578,$J$5),$I$5)*(DP578*DI578/($K$5*1000))+$H$5*(DP578*DI578/($K$5*1000))*(DP578*DI578/($K$5*1000)))</f>
        <v>0</v>
      </c>
      <c r="S578">
        <f>J578*(1000-(1000*0.61365*exp(17.502*W578/(240.97+W578))/(DI578+DJ578)+DD578)/2)/(1000*0.61365*exp(17.502*W578/(240.97+W578))/(DI578+DJ578)-DD578)</f>
        <v>0</v>
      </c>
      <c r="T578">
        <f>1/((CW578+1)/(Q578/1.6)+1/(R578/1.37)) + CW578/((CW578+1)/(Q578/1.6) + CW578/(R578/1.37))</f>
        <v>0</v>
      </c>
      <c r="U578">
        <f>(CR578*CU578)</f>
        <v>0</v>
      </c>
      <c r="V578">
        <f>(DK578+(U578+2*0.95*5.67E-8*(((DK578+$B$7)+273)^4-(DK578+273)^4)-44100*J578)/(1.84*29.3*R578+8*0.95*5.67E-8*(DK578+273)^3))</f>
        <v>0</v>
      </c>
      <c r="W578">
        <f>($C$7*DL578+$D$7*DM578+$E$7*V578)</f>
        <v>0</v>
      </c>
      <c r="X578">
        <f>0.61365*exp(17.502*W578/(240.97+W578))</f>
        <v>0</v>
      </c>
      <c r="Y578">
        <f>(Z578/AA578*100)</f>
        <v>0</v>
      </c>
      <c r="Z578">
        <f>DD578*(DI578+DJ578)/1000</f>
        <v>0</v>
      </c>
      <c r="AA578">
        <f>0.61365*exp(17.502*DK578/(240.97+DK578))</f>
        <v>0</v>
      </c>
      <c r="AB578">
        <f>(X578-DD578*(DI578+DJ578)/1000)</f>
        <v>0</v>
      </c>
      <c r="AC578">
        <f>(-J578*44100)</f>
        <v>0</v>
      </c>
      <c r="AD578">
        <f>2*29.3*R578*0.92*(DK578-W578)</f>
        <v>0</v>
      </c>
      <c r="AE578">
        <f>2*0.95*5.67E-8*(((DK578+$B$7)+273)^4-(W578+273)^4)</f>
        <v>0</v>
      </c>
      <c r="AF578">
        <f>U578+AE578+AC578+AD578</f>
        <v>0</v>
      </c>
      <c r="AG578">
        <f>DH578*AU578*(DC578-DB578*(1000-AU578*DE578)/(1000-AU578*DD578))/(100*CV578)</f>
        <v>0</v>
      </c>
      <c r="AH578">
        <f>1000*DH578*AU578*(DD578-DE578)/(100*CV578*(1000-AU578*DD578))</f>
        <v>0</v>
      </c>
      <c r="AI578">
        <f>(AJ578 - AK578 - DI578*1E3/(8.314*(DK578+273.15)) * AM578/DH578 * AL578) * DH578/(100*CV578) * (1000 - DE578)/1000</f>
        <v>0</v>
      </c>
      <c r="AJ578">
        <v>1367.96256231567</v>
      </c>
      <c r="AK578">
        <v>1350.3903030303</v>
      </c>
      <c r="AL578">
        <v>3.44493746055727</v>
      </c>
      <c r="AM578">
        <v>66.0504921813524</v>
      </c>
      <c r="AN578">
        <f>(AP578 - AO578 + DI578*1E3/(8.314*(DK578+273.15)) * AR578/DH578 * AQ578) * DH578/(100*CV578) * 1000/(1000 - AP578)</f>
        <v>0</v>
      </c>
      <c r="AO578">
        <v>24.6266250639394</v>
      </c>
      <c r="AP578">
        <v>25.1948888111888</v>
      </c>
      <c r="AQ578">
        <v>8.63461279468486e-06</v>
      </c>
      <c r="AR578">
        <v>92.47</v>
      </c>
      <c r="AS578">
        <v>0</v>
      </c>
      <c r="AT578">
        <v>0</v>
      </c>
      <c r="AU578">
        <f>IF(AS578*$H$13&gt;=AW578,1.0,(AW578/(AW578-AS578*$H$13)))</f>
        <v>0</v>
      </c>
      <c r="AV578">
        <f>(AU578-1)*100</f>
        <v>0</v>
      </c>
      <c r="AW578">
        <f>MAX(0,($B$13+$C$13*DP578)/(1+$D$13*DP578)*DI578/(DK578+273)*$E$13)</f>
        <v>0</v>
      </c>
      <c r="AX578" t="s">
        <v>418</v>
      </c>
      <c r="AY578" t="s">
        <v>418</v>
      </c>
      <c r="AZ578">
        <v>0</v>
      </c>
      <c r="BA578">
        <v>0</v>
      </c>
      <c r="BB578">
        <f>1-AZ578/BA578</f>
        <v>0</v>
      </c>
      <c r="BC578">
        <v>0</v>
      </c>
      <c r="BD578" t="s">
        <v>418</v>
      </c>
      <c r="BE578" t="s">
        <v>418</v>
      </c>
      <c r="BF578">
        <v>0</v>
      </c>
      <c r="BG578">
        <v>0</v>
      </c>
      <c r="BH578">
        <f>1-BF578/BG578</f>
        <v>0</v>
      </c>
      <c r="BI578">
        <v>0.5</v>
      </c>
      <c r="BJ578">
        <f>CS578</f>
        <v>0</v>
      </c>
      <c r="BK578">
        <f>L578</f>
        <v>0</v>
      </c>
      <c r="BL578">
        <f>BH578*BI578*BJ578</f>
        <v>0</v>
      </c>
      <c r="BM578">
        <f>(BK578-BC578)/BJ578</f>
        <v>0</v>
      </c>
      <c r="BN578">
        <f>(BA578-BG578)/BG578</f>
        <v>0</v>
      </c>
      <c r="BO578">
        <f>AZ578/(BB578+AZ578/BG578)</f>
        <v>0</v>
      </c>
      <c r="BP578" t="s">
        <v>418</v>
      </c>
      <c r="BQ578">
        <v>0</v>
      </c>
      <c r="BR578">
        <f>IF(BQ578&lt;&gt;0, BQ578, BO578)</f>
        <v>0</v>
      </c>
      <c r="BS578">
        <f>1-BR578/BG578</f>
        <v>0</v>
      </c>
      <c r="BT578">
        <f>(BG578-BF578)/(BG578-BR578)</f>
        <v>0</v>
      </c>
      <c r="BU578">
        <f>(BA578-BG578)/(BA578-BR578)</f>
        <v>0</v>
      </c>
      <c r="BV578">
        <f>(BG578-BF578)/(BG578-AZ578)</f>
        <v>0</v>
      </c>
      <c r="BW578">
        <f>(BA578-BG578)/(BA578-AZ578)</f>
        <v>0</v>
      </c>
      <c r="BX578">
        <f>(BT578*BR578/BF578)</f>
        <v>0</v>
      </c>
      <c r="BY578">
        <f>(1-BX578)</f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f>$B$11*DQ578+$C$11*DR578+$F$11*EC578*(1-EF578)</f>
        <v>0</v>
      </c>
      <c r="CS578">
        <f>CR578*CT578</f>
        <v>0</v>
      </c>
      <c r="CT578">
        <f>($B$11*$D$9+$C$11*$D$9+$F$11*((EP578+EH578)/MAX(EP578+EH578+EQ578, 0.1)*$I$9+EQ578/MAX(EP578+EH578+EQ578, 0.1)*$J$9))/($B$11+$C$11+$F$11)</f>
        <v>0</v>
      </c>
      <c r="CU578">
        <f>($B$11*$K$9+$C$11*$K$9+$F$11*((EP578+EH578)/MAX(EP578+EH578+EQ578, 0.1)*$P$9+EQ578/MAX(EP578+EH578+EQ578, 0.1)*$Q$9))/($B$11+$C$11+$F$11)</f>
        <v>0</v>
      </c>
      <c r="CV578">
        <v>6</v>
      </c>
      <c r="CW578">
        <v>0.5</v>
      </c>
      <c r="CX578" t="s">
        <v>419</v>
      </c>
      <c r="CY578">
        <v>2</v>
      </c>
      <c r="CZ578" t="b">
        <v>1</v>
      </c>
      <c r="DA578">
        <v>1659030895</v>
      </c>
      <c r="DB578">
        <v>1293.21777777778</v>
      </c>
      <c r="DC578">
        <v>1318.78814814815</v>
      </c>
      <c r="DD578">
        <v>25.1943851851852</v>
      </c>
      <c r="DE578">
        <v>24.6256740740741</v>
      </c>
      <c r="DF578">
        <v>1281.77444444444</v>
      </c>
      <c r="DG578">
        <v>24.6708185185185</v>
      </c>
      <c r="DH578">
        <v>500.056333333333</v>
      </c>
      <c r="DI578">
        <v>90.351262962963</v>
      </c>
      <c r="DJ578">
        <v>0.0462557666666667</v>
      </c>
      <c r="DK578">
        <v>27.5079518518519</v>
      </c>
      <c r="DL578">
        <v>27.9071222222222</v>
      </c>
      <c r="DM578">
        <v>999.9</v>
      </c>
      <c r="DN578">
        <v>0</v>
      </c>
      <c r="DO578">
        <v>0</v>
      </c>
      <c r="DP578">
        <v>10008.7037037037</v>
      </c>
      <c r="DQ578">
        <v>0</v>
      </c>
      <c r="DR578">
        <v>16.6427925925926</v>
      </c>
      <c r="DS578">
        <v>-25.5713</v>
      </c>
      <c r="DT578">
        <v>1326.64148148148</v>
      </c>
      <c r="DU578">
        <v>1352.08444444444</v>
      </c>
      <c r="DV578">
        <v>0.568703444444444</v>
      </c>
      <c r="DW578">
        <v>1318.78814814815</v>
      </c>
      <c r="DX578">
        <v>24.6256740740741</v>
      </c>
      <c r="DY578">
        <v>2.27634592592593</v>
      </c>
      <c r="DZ578">
        <v>2.22496037037037</v>
      </c>
      <c r="EA578">
        <v>19.5099740740741</v>
      </c>
      <c r="EB578">
        <v>19.1431851851852</v>
      </c>
      <c r="EC578">
        <v>1999.98518518519</v>
      </c>
      <c r="ED578">
        <v>0.979995666666667</v>
      </c>
      <c r="EE578">
        <v>0.0200044</v>
      </c>
      <c r="EF578">
        <v>0</v>
      </c>
      <c r="EG578">
        <v>151.354</v>
      </c>
      <c r="EH578">
        <v>5.00063</v>
      </c>
      <c r="EI578">
        <v>3146.40481481481</v>
      </c>
      <c r="EJ578">
        <v>17256.7592592593</v>
      </c>
      <c r="EK578">
        <v>38.6341851851852</v>
      </c>
      <c r="EL578">
        <v>38.75</v>
      </c>
      <c r="EM578">
        <v>38.222</v>
      </c>
      <c r="EN578">
        <v>38.062</v>
      </c>
      <c r="EO578">
        <v>39.6318888888889</v>
      </c>
      <c r="EP578">
        <v>1955.07481481481</v>
      </c>
      <c r="EQ578">
        <v>39.91</v>
      </c>
      <c r="ER578">
        <v>0</v>
      </c>
      <c r="ES578">
        <v>1659030901.3</v>
      </c>
      <c r="ET578">
        <v>0</v>
      </c>
      <c r="EU578">
        <v>151.343653846154</v>
      </c>
      <c r="EV578">
        <v>0.228683761915698</v>
      </c>
      <c r="EW578">
        <v>9.39179487025042</v>
      </c>
      <c r="EX578">
        <v>3146.40884615385</v>
      </c>
      <c r="EY578">
        <v>15</v>
      </c>
      <c r="EZ578">
        <v>0</v>
      </c>
      <c r="FA578" t="s">
        <v>420</v>
      </c>
      <c r="FB578">
        <v>1657551626.5</v>
      </c>
      <c r="FC578">
        <v>1657551629</v>
      </c>
      <c r="FD578">
        <v>0</v>
      </c>
      <c r="FE578">
        <v>0.403</v>
      </c>
      <c r="FF578">
        <v>0.009</v>
      </c>
      <c r="FG578">
        <v>9.41</v>
      </c>
      <c r="FH578">
        <v>0.087</v>
      </c>
      <c r="FI578">
        <v>417</v>
      </c>
      <c r="FJ578">
        <v>17</v>
      </c>
      <c r="FK578">
        <v>1.61</v>
      </c>
      <c r="FL578">
        <v>0.59</v>
      </c>
      <c r="FM578">
        <v>-25.443295</v>
      </c>
      <c r="FN578">
        <v>0.991386866791763</v>
      </c>
      <c r="FO578">
        <v>0.666266538237514</v>
      </c>
      <c r="FP578">
        <v>0</v>
      </c>
      <c r="FQ578">
        <v>151.331705882353</v>
      </c>
      <c r="FR578">
        <v>0.280580597098431</v>
      </c>
      <c r="FS578">
        <v>0.168962148460704</v>
      </c>
      <c r="FT578">
        <v>1</v>
      </c>
      <c r="FU578">
        <v>0.568712175</v>
      </c>
      <c r="FV578">
        <v>0.000434983114445531</v>
      </c>
      <c r="FW578">
        <v>0.00271085483646302</v>
      </c>
      <c r="FX578">
        <v>1</v>
      </c>
      <c r="FY578">
        <v>2</v>
      </c>
      <c r="FZ578">
        <v>3</v>
      </c>
      <c r="GA578" t="s">
        <v>474</v>
      </c>
      <c r="GB578">
        <v>2.97278</v>
      </c>
      <c r="GC578">
        <v>2.70016</v>
      </c>
      <c r="GD578">
        <v>0.197544</v>
      </c>
      <c r="GE578">
        <v>0.200854</v>
      </c>
      <c r="GF578">
        <v>0.106503</v>
      </c>
      <c r="GG578">
        <v>0.105991</v>
      </c>
      <c r="GH578">
        <v>31231.7</v>
      </c>
      <c r="GI578">
        <v>34005.3</v>
      </c>
      <c r="GJ578">
        <v>35268.9</v>
      </c>
      <c r="GK578">
        <v>38590.1</v>
      </c>
      <c r="GL578">
        <v>44682.8</v>
      </c>
      <c r="GM578">
        <v>49830</v>
      </c>
      <c r="GN578">
        <v>55136.2</v>
      </c>
      <c r="GO578">
        <v>61898.7</v>
      </c>
      <c r="GP578">
        <v>1.9812</v>
      </c>
      <c r="GQ578">
        <v>1.857</v>
      </c>
      <c r="GR578">
        <v>0.127107</v>
      </c>
      <c r="GS578">
        <v>0</v>
      </c>
      <c r="GT578">
        <v>25.8817</v>
      </c>
      <c r="GU578">
        <v>999.9</v>
      </c>
      <c r="GV578">
        <v>58.754</v>
      </c>
      <c r="GW578">
        <v>29.175</v>
      </c>
      <c r="GX578">
        <v>26.4178</v>
      </c>
      <c r="GY578">
        <v>56.2155</v>
      </c>
      <c r="GZ578">
        <v>42.8446</v>
      </c>
      <c r="HA578">
        <v>1</v>
      </c>
      <c r="HB578">
        <v>-0.0199593</v>
      </c>
      <c r="HC578">
        <v>0.263399</v>
      </c>
      <c r="HD578">
        <v>20.1138</v>
      </c>
      <c r="HE578">
        <v>5.19692</v>
      </c>
      <c r="HF578">
        <v>12.004</v>
      </c>
      <c r="HG578">
        <v>4.9748</v>
      </c>
      <c r="HH578">
        <v>3.294</v>
      </c>
      <c r="HI578">
        <v>9999</v>
      </c>
      <c r="HJ578">
        <v>9999</v>
      </c>
      <c r="HK578">
        <v>9999</v>
      </c>
      <c r="HL578">
        <v>629.7</v>
      </c>
      <c r="HM578">
        <v>1.86313</v>
      </c>
      <c r="HN578">
        <v>1.86801</v>
      </c>
      <c r="HO578">
        <v>1.86783</v>
      </c>
      <c r="HP578">
        <v>1.86893</v>
      </c>
      <c r="HQ578">
        <v>1.86981</v>
      </c>
      <c r="HR578">
        <v>1.86584</v>
      </c>
      <c r="HS578">
        <v>1.86691</v>
      </c>
      <c r="HT578">
        <v>1.86832</v>
      </c>
      <c r="HU578">
        <v>5</v>
      </c>
      <c r="HV578">
        <v>0</v>
      </c>
      <c r="HW578">
        <v>0</v>
      </c>
      <c r="HX578">
        <v>0</v>
      </c>
      <c r="HY578" t="s">
        <v>422</v>
      </c>
      <c r="HZ578" t="s">
        <v>423</v>
      </c>
      <c r="IA578" t="s">
        <v>424</v>
      </c>
      <c r="IB578" t="s">
        <v>424</v>
      </c>
      <c r="IC578" t="s">
        <v>424</v>
      </c>
      <c r="ID578" t="s">
        <v>424</v>
      </c>
      <c r="IE578">
        <v>0</v>
      </c>
      <c r="IF578">
        <v>100</v>
      </c>
      <c r="IG578">
        <v>100</v>
      </c>
      <c r="IH578">
        <v>11.56</v>
      </c>
      <c r="II578">
        <v>0.5232</v>
      </c>
      <c r="IJ578">
        <v>4.02706509432224</v>
      </c>
      <c r="IK578">
        <v>0.00601174518973114</v>
      </c>
      <c r="IL578">
        <v>2.77886958061485e-07</v>
      </c>
      <c r="IM578">
        <v>-3.54636231360687e-10</v>
      </c>
      <c r="IN578">
        <v>-0.0404303883988718</v>
      </c>
      <c r="IO578">
        <v>-0.0177815531441476</v>
      </c>
      <c r="IP578">
        <v>0.00205572605671414</v>
      </c>
      <c r="IQ578">
        <v>-1.65519735432211e-05</v>
      </c>
      <c r="IR578">
        <v>-4</v>
      </c>
      <c r="IS578">
        <v>1848</v>
      </c>
      <c r="IT578">
        <v>1</v>
      </c>
      <c r="IU578">
        <v>25</v>
      </c>
      <c r="IV578">
        <v>24654.6</v>
      </c>
      <c r="IW578">
        <v>24654.6</v>
      </c>
      <c r="IX578">
        <v>2.64038</v>
      </c>
      <c r="IY578">
        <v>2.59766</v>
      </c>
      <c r="IZ578">
        <v>1.54785</v>
      </c>
      <c r="JA578">
        <v>2.30591</v>
      </c>
      <c r="JB578">
        <v>1.34644</v>
      </c>
      <c r="JC578">
        <v>2.3999</v>
      </c>
      <c r="JD578">
        <v>33.6254</v>
      </c>
      <c r="JE578">
        <v>24.2188</v>
      </c>
      <c r="JF578">
        <v>18</v>
      </c>
      <c r="JG578">
        <v>499.963</v>
      </c>
      <c r="JH578">
        <v>418.805</v>
      </c>
      <c r="JI578">
        <v>25.0002</v>
      </c>
      <c r="JJ578">
        <v>26.9294</v>
      </c>
      <c r="JK578">
        <v>30.0001</v>
      </c>
      <c r="JL578">
        <v>26.8621</v>
      </c>
      <c r="JM578">
        <v>26.8036</v>
      </c>
      <c r="JN578">
        <v>52.864</v>
      </c>
      <c r="JO578">
        <v>14.6555</v>
      </c>
      <c r="JP578">
        <v>100</v>
      </c>
      <c r="JQ578">
        <v>25</v>
      </c>
      <c r="JR578">
        <v>1355.4</v>
      </c>
      <c r="JS578">
        <v>24.6527</v>
      </c>
      <c r="JT578">
        <v>102.276</v>
      </c>
      <c r="JU578">
        <v>103.03</v>
      </c>
    </row>
    <row r="579" spans="1:281">
      <c r="A579">
        <v>563</v>
      </c>
      <c r="B579">
        <v>1659030907</v>
      </c>
      <c r="C579">
        <v>7223.90000009537</v>
      </c>
      <c r="D579" t="s">
        <v>1555</v>
      </c>
      <c r="E579" t="s">
        <v>1556</v>
      </c>
      <c r="F579">
        <v>5</v>
      </c>
      <c r="G579" t="s">
        <v>1394</v>
      </c>
      <c r="H579" t="s">
        <v>417</v>
      </c>
      <c r="I579">
        <v>1659030899.44444</v>
      </c>
      <c r="J579">
        <f>(K579)/1000</f>
        <v>0</v>
      </c>
      <c r="K579">
        <f>IF(CZ579, AN579, AH579)</f>
        <v>0</v>
      </c>
      <c r="L579">
        <f>IF(CZ579, AI579, AG579)</f>
        <v>0</v>
      </c>
      <c r="M579">
        <f>DB579 - IF(AU579&gt;1, L579*CV579*100.0/(AW579*DP579), 0)</f>
        <v>0</v>
      </c>
      <c r="N579">
        <f>((T579-J579/2)*M579-L579)/(T579+J579/2)</f>
        <v>0</v>
      </c>
      <c r="O579">
        <f>N579*(DI579+DJ579)/1000.0</f>
        <v>0</v>
      </c>
      <c r="P579">
        <f>(DB579 - IF(AU579&gt;1, L579*CV579*100.0/(AW579*DP579), 0))*(DI579+DJ579)/1000.0</f>
        <v>0</v>
      </c>
      <c r="Q579">
        <f>2.0/((1/S579-1/R579)+SIGN(S579)*SQRT((1/S579-1/R579)*(1/S579-1/R579) + 4*CW579/((CW579+1)*(CW579+1))*(2*1/S579*1/R579-1/R579*1/R579)))</f>
        <v>0</v>
      </c>
      <c r="R579">
        <f>IF(LEFT(CX579,1)&lt;&gt;"0",IF(LEFT(CX579,1)="1",3.0,CY579),$D$5+$E$5*(DP579*DI579/($K$5*1000))+$F$5*(DP579*DI579/($K$5*1000))*MAX(MIN(CV579,$J$5),$I$5)*MAX(MIN(CV579,$J$5),$I$5)+$G$5*MAX(MIN(CV579,$J$5),$I$5)*(DP579*DI579/($K$5*1000))+$H$5*(DP579*DI579/($K$5*1000))*(DP579*DI579/($K$5*1000)))</f>
        <v>0</v>
      </c>
      <c r="S579">
        <f>J579*(1000-(1000*0.61365*exp(17.502*W579/(240.97+W579))/(DI579+DJ579)+DD579)/2)/(1000*0.61365*exp(17.502*W579/(240.97+W579))/(DI579+DJ579)-DD579)</f>
        <v>0</v>
      </c>
      <c r="T579">
        <f>1/((CW579+1)/(Q579/1.6)+1/(R579/1.37)) + CW579/((CW579+1)/(Q579/1.6) + CW579/(R579/1.37))</f>
        <v>0</v>
      </c>
      <c r="U579">
        <f>(CR579*CU579)</f>
        <v>0</v>
      </c>
      <c r="V579">
        <f>(DK579+(U579+2*0.95*5.67E-8*(((DK579+$B$7)+273)^4-(DK579+273)^4)-44100*J579)/(1.84*29.3*R579+8*0.95*5.67E-8*(DK579+273)^3))</f>
        <v>0</v>
      </c>
      <c r="W579">
        <f>($C$7*DL579+$D$7*DM579+$E$7*V579)</f>
        <v>0</v>
      </c>
      <c r="X579">
        <f>0.61365*exp(17.502*W579/(240.97+W579))</f>
        <v>0</v>
      </c>
      <c r="Y579">
        <f>(Z579/AA579*100)</f>
        <v>0</v>
      </c>
      <c r="Z579">
        <f>DD579*(DI579+DJ579)/1000</f>
        <v>0</v>
      </c>
      <c r="AA579">
        <f>0.61365*exp(17.502*DK579/(240.97+DK579))</f>
        <v>0</v>
      </c>
      <c r="AB579">
        <f>(X579-DD579*(DI579+DJ579)/1000)</f>
        <v>0</v>
      </c>
      <c r="AC579">
        <f>(-J579*44100)</f>
        <v>0</v>
      </c>
      <c r="AD579">
        <f>2*29.3*R579*0.92*(DK579-W579)</f>
        <v>0</v>
      </c>
      <c r="AE579">
        <f>2*0.95*5.67E-8*(((DK579+$B$7)+273)^4-(W579+273)^4)</f>
        <v>0</v>
      </c>
      <c r="AF579">
        <f>U579+AE579+AC579+AD579</f>
        <v>0</v>
      </c>
      <c r="AG579">
        <f>DH579*AU579*(DC579-DB579*(1000-AU579*DE579)/(1000-AU579*DD579))/(100*CV579)</f>
        <v>0</v>
      </c>
      <c r="AH579">
        <f>1000*DH579*AU579*(DD579-DE579)/(100*CV579*(1000-AU579*DD579))</f>
        <v>0</v>
      </c>
      <c r="AI579">
        <f>(AJ579 - AK579 - DI579*1E3/(8.314*(DK579+273.15)) * AM579/DH579 * AL579) * DH579/(100*CV579) * (1000 - DE579)/1000</f>
        <v>0</v>
      </c>
      <c r="AJ579">
        <v>1383.71194536784</v>
      </c>
      <c r="AK579">
        <v>1365.90751515151</v>
      </c>
      <c r="AL579">
        <v>3.46917334686178</v>
      </c>
      <c r="AM579">
        <v>66.0504921813524</v>
      </c>
      <c r="AN579">
        <f>(AP579 - AO579 + DI579*1E3/(8.314*(DK579+273.15)) * AR579/DH579 * AQ579) * DH579/(100*CV579) * 1000/(1000 - AP579)</f>
        <v>0</v>
      </c>
      <c r="AO579">
        <v>24.6285663695671</v>
      </c>
      <c r="AP579">
        <v>25.1967944055944</v>
      </c>
      <c r="AQ579">
        <v>2.06972286972829e-05</v>
      </c>
      <c r="AR579">
        <v>92.47</v>
      </c>
      <c r="AS579">
        <v>0</v>
      </c>
      <c r="AT579">
        <v>0</v>
      </c>
      <c r="AU579">
        <f>IF(AS579*$H$13&gt;=AW579,1.0,(AW579/(AW579-AS579*$H$13)))</f>
        <v>0</v>
      </c>
      <c r="AV579">
        <f>(AU579-1)*100</f>
        <v>0</v>
      </c>
      <c r="AW579">
        <f>MAX(0,($B$13+$C$13*DP579)/(1+$D$13*DP579)*DI579/(DK579+273)*$E$13)</f>
        <v>0</v>
      </c>
      <c r="AX579" t="s">
        <v>418</v>
      </c>
      <c r="AY579" t="s">
        <v>418</v>
      </c>
      <c r="AZ579">
        <v>0</v>
      </c>
      <c r="BA579">
        <v>0</v>
      </c>
      <c r="BB579">
        <f>1-AZ579/BA579</f>
        <v>0</v>
      </c>
      <c r="BC579">
        <v>0</v>
      </c>
      <c r="BD579" t="s">
        <v>418</v>
      </c>
      <c r="BE579" t="s">
        <v>418</v>
      </c>
      <c r="BF579">
        <v>0</v>
      </c>
      <c r="BG579">
        <v>0</v>
      </c>
      <c r="BH579">
        <f>1-BF579/BG579</f>
        <v>0</v>
      </c>
      <c r="BI579">
        <v>0.5</v>
      </c>
      <c r="BJ579">
        <f>CS579</f>
        <v>0</v>
      </c>
      <c r="BK579">
        <f>L579</f>
        <v>0</v>
      </c>
      <c r="BL579">
        <f>BH579*BI579*BJ579</f>
        <v>0</v>
      </c>
      <c r="BM579">
        <f>(BK579-BC579)/BJ579</f>
        <v>0</v>
      </c>
      <c r="BN579">
        <f>(BA579-BG579)/BG579</f>
        <v>0</v>
      </c>
      <c r="BO579">
        <f>AZ579/(BB579+AZ579/BG579)</f>
        <v>0</v>
      </c>
      <c r="BP579" t="s">
        <v>418</v>
      </c>
      <c r="BQ579">
        <v>0</v>
      </c>
      <c r="BR579">
        <f>IF(BQ579&lt;&gt;0, BQ579, BO579)</f>
        <v>0</v>
      </c>
      <c r="BS579">
        <f>1-BR579/BG579</f>
        <v>0</v>
      </c>
      <c r="BT579">
        <f>(BG579-BF579)/(BG579-BR579)</f>
        <v>0</v>
      </c>
      <c r="BU579">
        <f>(BA579-BG579)/(BA579-BR579)</f>
        <v>0</v>
      </c>
      <c r="BV579">
        <f>(BG579-BF579)/(BG579-AZ579)</f>
        <v>0</v>
      </c>
      <c r="BW579">
        <f>(BA579-BG579)/(BA579-AZ579)</f>
        <v>0</v>
      </c>
      <c r="BX579">
        <f>(BT579*BR579/BF579)</f>
        <v>0</v>
      </c>
      <c r="BY579">
        <f>(1-BX579)</f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f>$B$11*DQ579+$C$11*DR579+$F$11*EC579*(1-EF579)</f>
        <v>0</v>
      </c>
      <c r="CS579">
        <f>CR579*CT579</f>
        <v>0</v>
      </c>
      <c r="CT579">
        <f>($B$11*$D$9+$C$11*$D$9+$F$11*((EP579+EH579)/MAX(EP579+EH579+EQ579, 0.1)*$I$9+EQ579/MAX(EP579+EH579+EQ579, 0.1)*$J$9))/($B$11+$C$11+$F$11)</f>
        <v>0</v>
      </c>
      <c r="CU579">
        <f>($B$11*$K$9+$C$11*$K$9+$F$11*((EP579+EH579)/MAX(EP579+EH579+EQ579, 0.1)*$P$9+EQ579/MAX(EP579+EH579+EQ579, 0.1)*$Q$9))/($B$11+$C$11+$F$11)</f>
        <v>0</v>
      </c>
      <c r="CV579">
        <v>6</v>
      </c>
      <c r="CW579">
        <v>0.5</v>
      </c>
      <c r="CX579" t="s">
        <v>419</v>
      </c>
      <c r="CY579">
        <v>2</v>
      </c>
      <c r="CZ579" t="b">
        <v>1</v>
      </c>
      <c r="DA579">
        <v>1659030899.44444</v>
      </c>
      <c r="DB579">
        <v>1308.02962962963</v>
      </c>
      <c r="DC579">
        <v>1333.38481481481</v>
      </c>
      <c r="DD579">
        <v>25.1953296296296</v>
      </c>
      <c r="DE579">
        <v>24.6277962962963</v>
      </c>
      <c r="DF579">
        <v>1296.51333333333</v>
      </c>
      <c r="DG579">
        <v>24.6717222222222</v>
      </c>
      <c r="DH579">
        <v>500.069481481481</v>
      </c>
      <c r="DI579">
        <v>90.3511481481482</v>
      </c>
      <c r="DJ579">
        <v>0.046324737037037</v>
      </c>
      <c r="DK579">
        <v>27.5093666666667</v>
      </c>
      <c r="DL579">
        <v>27.9315777777778</v>
      </c>
      <c r="DM579">
        <v>999.9</v>
      </c>
      <c r="DN579">
        <v>0</v>
      </c>
      <c r="DO579">
        <v>0</v>
      </c>
      <c r="DP579">
        <v>10002.962962963</v>
      </c>
      <c r="DQ579">
        <v>0</v>
      </c>
      <c r="DR579">
        <v>16.6791703703704</v>
      </c>
      <c r="DS579">
        <v>-25.3550259259259</v>
      </c>
      <c r="DT579">
        <v>1341.83814814815</v>
      </c>
      <c r="DU579">
        <v>1367.05185185185</v>
      </c>
      <c r="DV579">
        <v>0.567526555555556</v>
      </c>
      <c r="DW579">
        <v>1333.38481481481</v>
      </c>
      <c r="DX579">
        <v>24.6277962962963</v>
      </c>
      <c r="DY579">
        <v>2.27642740740741</v>
      </c>
      <c r="DZ579">
        <v>2.22514851851852</v>
      </c>
      <c r="EA579">
        <v>19.5105518518519</v>
      </c>
      <c r="EB579">
        <v>19.1445407407407</v>
      </c>
      <c r="EC579">
        <v>1999.98962962963</v>
      </c>
      <c r="ED579">
        <v>0.979995666666667</v>
      </c>
      <c r="EE579">
        <v>0.0200044</v>
      </c>
      <c r="EF579">
        <v>0</v>
      </c>
      <c r="EG579">
        <v>151.368296296296</v>
      </c>
      <c r="EH579">
        <v>5.00063</v>
      </c>
      <c r="EI579">
        <v>3147.20259259259</v>
      </c>
      <c r="EJ579">
        <v>17256.8</v>
      </c>
      <c r="EK579">
        <v>38.6341851851852</v>
      </c>
      <c r="EL579">
        <v>38.75</v>
      </c>
      <c r="EM579">
        <v>38.2173333333333</v>
      </c>
      <c r="EN579">
        <v>38.062</v>
      </c>
      <c r="EO579">
        <v>39.6318888888889</v>
      </c>
      <c r="EP579">
        <v>1955.07888888889</v>
      </c>
      <c r="EQ579">
        <v>39.91</v>
      </c>
      <c r="ER579">
        <v>0</v>
      </c>
      <c r="ES579">
        <v>1659030906.1</v>
      </c>
      <c r="ET579">
        <v>0</v>
      </c>
      <c r="EU579">
        <v>151.361230769231</v>
      </c>
      <c r="EV579">
        <v>0.0879316310036324</v>
      </c>
      <c r="EW579">
        <v>11.3805128022665</v>
      </c>
      <c r="EX579">
        <v>3147.27153846154</v>
      </c>
      <c r="EY579">
        <v>15</v>
      </c>
      <c r="EZ579">
        <v>0</v>
      </c>
      <c r="FA579" t="s">
        <v>420</v>
      </c>
      <c r="FB579">
        <v>1657551626.5</v>
      </c>
      <c r="FC579">
        <v>1657551629</v>
      </c>
      <c r="FD579">
        <v>0</v>
      </c>
      <c r="FE579">
        <v>0.403</v>
      </c>
      <c r="FF579">
        <v>0.009</v>
      </c>
      <c r="FG579">
        <v>9.41</v>
      </c>
      <c r="FH579">
        <v>0.087</v>
      </c>
      <c r="FI579">
        <v>417</v>
      </c>
      <c r="FJ579">
        <v>17</v>
      </c>
      <c r="FK579">
        <v>1.61</v>
      </c>
      <c r="FL579">
        <v>0.59</v>
      </c>
      <c r="FM579">
        <v>-25.479045</v>
      </c>
      <c r="FN579">
        <v>-0.138866791744789</v>
      </c>
      <c r="FO579">
        <v>0.665806043435324</v>
      </c>
      <c r="FP579">
        <v>1</v>
      </c>
      <c r="FQ579">
        <v>151.343088235294</v>
      </c>
      <c r="FR579">
        <v>0.119037433181152</v>
      </c>
      <c r="FS579">
        <v>0.163090622164681</v>
      </c>
      <c r="FT579">
        <v>1</v>
      </c>
      <c r="FU579">
        <v>0.56812485</v>
      </c>
      <c r="FV579">
        <v>-0.011577883677299</v>
      </c>
      <c r="FW579">
        <v>0.00322339358867327</v>
      </c>
      <c r="FX579">
        <v>1</v>
      </c>
      <c r="FY579">
        <v>3</v>
      </c>
      <c r="FZ579">
        <v>3</v>
      </c>
      <c r="GA579" t="s">
        <v>953</v>
      </c>
      <c r="GB579">
        <v>2.97372</v>
      </c>
      <c r="GC579">
        <v>2.69963</v>
      </c>
      <c r="GD579">
        <v>0.198934</v>
      </c>
      <c r="GE579">
        <v>0.202108</v>
      </c>
      <c r="GF579">
        <v>0.106533</v>
      </c>
      <c r="GG579">
        <v>0.106</v>
      </c>
      <c r="GH579">
        <v>31177.7</v>
      </c>
      <c r="GI579">
        <v>33952.1</v>
      </c>
      <c r="GJ579">
        <v>35269</v>
      </c>
      <c r="GK579">
        <v>38590.2</v>
      </c>
      <c r="GL579">
        <v>44681.7</v>
      </c>
      <c r="GM579">
        <v>49829.7</v>
      </c>
      <c r="GN579">
        <v>55136.7</v>
      </c>
      <c r="GO579">
        <v>61899</v>
      </c>
      <c r="GP579">
        <v>1.981</v>
      </c>
      <c r="GQ579">
        <v>1.8566</v>
      </c>
      <c r="GR579">
        <v>0.124037</v>
      </c>
      <c r="GS579">
        <v>0</v>
      </c>
      <c r="GT579">
        <v>25.8817</v>
      </c>
      <c r="GU579">
        <v>999.9</v>
      </c>
      <c r="GV579">
        <v>58.754</v>
      </c>
      <c r="GW579">
        <v>29.195</v>
      </c>
      <c r="GX579">
        <v>26.4471</v>
      </c>
      <c r="GY579">
        <v>56.1355</v>
      </c>
      <c r="GZ579">
        <v>42.7724</v>
      </c>
      <c r="HA579">
        <v>1</v>
      </c>
      <c r="HB579">
        <v>-0.0205488</v>
      </c>
      <c r="HC579">
        <v>0.265403</v>
      </c>
      <c r="HD579">
        <v>20.114</v>
      </c>
      <c r="HE579">
        <v>5.19692</v>
      </c>
      <c r="HF579">
        <v>12.004</v>
      </c>
      <c r="HG579">
        <v>4.9752</v>
      </c>
      <c r="HH579">
        <v>3.294</v>
      </c>
      <c r="HI579">
        <v>9999</v>
      </c>
      <c r="HJ579">
        <v>9999</v>
      </c>
      <c r="HK579">
        <v>9999</v>
      </c>
      <c r="HL579">
        <v>629.7</v>
      </c>
      <c r="HM579">
        <v>1.86316</v>
      </c>
      <c r="HN579">
        <v>1.86798</v>
      </c>
      <c r="HO579">
        <v>1.86783</v>
      </c>
      <c r="HP579">
        <v>1.86893</v>
      </c>
      <c r="HQ579">
        <v>1.86981</v>
      </c>
      <c r="HR579">
        <v>1.86584</v>
      </c>
      <c r="HS579">
        <v>1.86691</v>
      </c>
      <c r="HT579">
        <v>1.86829</v>
      </c>
      <c r="HU579">
        <v>5</v>
      </c>
      <c r="HV579">
        <v>0</v>
      </c>
      <c r="HW579">
        <v>0</v>
      </c>
      <c r="HX579">
        <v>0</v>
      </c>
      <c r="HY579" t="s">
        <v>422</v>
      </c>
      <c r="HZ579" t="s">
        <v>423</v>
      </c>
      <c r="IA579" t="s">
        <v>424</v>
      </c>
      <c r="IB579" t="s">
        <v>424</v>
      </c>
      <c r="IC579" t="s">
        <v>424</v>
      </c>
      <c r="ID579" t="s">
        <v>424</v>
      </c>
      <c r="IE579">
        <v>0</v>
      </c>
      <c r="IF579">
        <v>100</v>
      </c>
      <c r="IG579">
        <v>100</v>
      </c>
      <c r="IH579">
        <v>11.64</v>
      </c>
      <c r="II579">
        <v>0.5237</v>
      </c>
      <c r="IJ579">
        <v>4.02706509432224</v>
      </c>
      <c r="IK579">
        <v>0.00601174518973114</v>
      </c>
      <c r="IL579">
        <v>2.77886958061485e-07</v>
      </c>
      <c r="IM579">
        <v>-3.54636231360687e-10</v>
      </c>
      <c r="IN579">
        <v>-0.0404303883988718</v>
      </c>
      <c r="IO579">
        <v>-0.0177815531441476</v>
      </c>
      <c r="IP579">
        <v>0.00205572605671414</v>
      </c>
      <c r="IQ579">
        <v>-1.65519735432211e-05</v>
      </c>
      <c r="IR579">
        <v>-4</v>
      </c>
      <c r="IS579">
        <v>1848</v>
      </c>
      <c r="IT579">
        <v>1</v>
      </c>
      <c r="IU579">
        <v>25</v>
      </c>
      <c r="IV579">
        <v>24654.7</v>
      </c>
      <c r="IW579">
        <v>24654.6</v>
      </c>
      <c r="IX579">
        <v>2.66357</v>
      </c>
      <c r="IY579">
        <v>2.58911</v>
      </c>
      <c r="IZ579">
        <v>1.54785</v>
      </c>
      <c r="JA579">
        <v>2.30591</v>
      </c>
      <c r="JB579">
        <v>1.34644</v>
      </c>
      <c r="JC579">
        <v>2.39746</v>
      </c>
      <c r="JD579">
        <v>33.6254</v>
      </c>
      <c r="JE579">
        <v>24.2188</v>
      </c>
      <c r="JF579">
        <v>18</v>
      </c>
      <c r="JG579">
        <v>499.853</v>
      </c>
      <c r="JH579">
        <v>418.575</v>
      </c>
      <c r="JI579">
        <v>25.0003</v>
      </c>
      <c r="JJ579">
        <v>26.9294</v>
      </c>
      <c r="JK579">
        <v>30.0001</v>
      </c>
      <c r="JL579">
        <v>26.8644</v>
      </c>
      <c r="JM579">
        <v>26.8036</v>
      </c>
      <c r="JN579">
        <v>53.3096</v>
      </c>
      <c r="JO579">
        <v>14.6555</v>
      </c>
      <c r="JP579">
        <v>100</v>
      </c>
      <c r="JQ579">
        <v>25</v>
      </c>
      <c r="JR579">
        <v>1375.52</v>
      </c>
      <c r="JS579">
        <v>24.6488</v>
      </c>
      <c r="JT579">
        <v>102.276</v>
      </c>
      <c r="JU579">
        <v>103.031</v>
      </c>
    </row>
    <row r="580" spans="1:281">
      <c r="A580">
        <v>564</v>
      </c>
      <c r="B580">
        <v>1659030912.5</v>
      </c>
      <c r="C580">
        <v>7229.40000009537</v>
      </c>
      <c r="D580" t="s">
        <v>1557</v>
      </c>
      <c r="E580" t="s">
        <v>1558</v>
      </c>
      <c r="F580">
        <v>5</v>
      </c>
      <c r="G580" t="s">
        <v>1394</v>
      </c>
      <c r="H580" t="s">
        <v>417</v>
      </c>
      <c r="I580">
        <v>1659030904.73214</v>
      </c>
      <c r="J580">
        <f>(K580)/1000</f>
        <v>0</v>
      </c>
      <c r="K580">
        <f>IF(CZ580, AN580, AH580)</f>
        <v>0</v>
      </c>
      <c r="L580">
        <f>IF(CZ580, AI580, AG580)</f>
        <v>0</v>
      </c>
      <c r="M580">
        <f>DB580 - IF(AU580&gt;1, L580*CV580*100.0/(AW580*DP580), 0)</f>
        <v>0</v>
      </c>
      <c r="N580">
        <f>((T580-J580/2)*M580-L580)/(T580+J580/2)</f>
        <v>0</v>
      </c>
      <c r="O580">
        <f>N580*(DI580+DJ580)/1000.0</f>
        <v>0</v>
      </c>
      <c r="P580">
        <f>(DB580 - IF(AU580&gt;1, L580*CV580*100.0/(AW580*DP580), 0))*(DI580+DJ580)/1000.0</f>
        <v>0</v>
      </c>
      <c r="Q580">
        <f>2.0/((1/S580-1/R580)+SIGN(S580)*SQRT((1/S580-1/R580)*(1/S580-1/R580) + 4*CW580/((CW580+1)*(CW580+1))*(2*1/S580*1/R580-1/R580*1/R580)))</f>
        <v>0</v>
      </c>
      <c r="R580">
        <f>IF(LEFT(CX580,1)&lt;&gt;"0",IF(LEFT(CX580,1)="1",3.0,CY580),$D$5+$E$5*(DP580*DI580/($K$5*1000))+$F$5*(DP580*DI580/($K$5*1000))*MAX(MIN(CV580,$J$5),$I$5)*MAX(MIN(CV580,$J$5),$I$5)+$G$5*MAX(MIN(CV580,$J$5),$I$5)*(DP580*DI580/($K$5*1000))+$H$5*(DP580*DI580/($K$5*1000))*(DP580*DI580/($K$5*1000)))</f>
        <v>0</v>
      </c>
      <c r="S580">
        <f>J580*(1000-(1000*0.61365*exp(17.502*W580/(240.97+W580))/(DI580+DJ580)+DD580)/2)/(1000*0.61365*exp(17.502*W580/(240.97+W580))/(DI580+DJ580)-DD580)</f>
        <v>0</v>
      </c>
      <c r="T580">
        <f>1/((CW580+1)/(Q580/1.6)+1/(R580/1.37)) + CW580/((CW580+1)/(Q580/1.6) + CW580/(R580/1.37))</f>
        <v>0</v>
      </c>
      <c r="U580">
        <f>(CR580*CU580)</f>
        <v>0</v>
      </c>
      <c r="V580">
        <f>(DK580+(U580+2*0.95*5.67E-8*(((DK580+$B$7)+273)^4-(DK580+273)^4)-44100*J580)/(1.84*29.3*R580+8*0.95*5.67E-8*(DK580+273)^3))</f>
        <v>0</v>
      </c>
      <c r="W580">
        <f>($C$7*DL580+$D$7*DM580+$E$7*V580)</f>
        <v>0</v>
      </c>
      <c r="X580">
        <f>0.61365*exp(17.502*W580/(240.97+W580))</f>
        <v>0</v>
      </c>
      <c r="Y580">
        <f>(Z580/AA580*100)</f>
        <v>0</v>
      </c>
      <c r="Z580">
        <f>DD580*(DI580+DJ580)/1000</f>
        <v>0</v>
      </c>
      <c r="AA580">
        <f>0.61365*exp(17.502*DK580/(240.97+DK580))</f>
        <v>0</v>
      </c>
      <c r="AB580">
        <f>(X580-DD580*(DI580+DJ580)/1000)</f>
        <v>0</v>
      </c>
      <c r="AC580">
        <f>(-J580*44100)</f>
        <v>0</v>
      </c>
      <c r="AD580">
        <f>2*29.3*R580*0.92*(DK580-W580)</f>
        <v>0</v>
      </c>
      <c r="AE580">
        <f>2*0.95*5.67E-8*(((DK580+$B$7)+273)^4-(W580+273)^4)</f>
        <v>0</v>
      </c>
      <c r="AF580">
        <f>U580+AE580+AC580+AD580</f>
        <v>0</v>
      </c>
      <c r="AG580">
        <f>DH580*AU580*(DC580-DB580*(1000-AU580*DE580)/(1000-AU580*DD580))/(100*CV580)</f>
        <v>0</v>
      </c>
      <c r="AH580">
        <f>1000*DH580*AU580*(DD580-DE580)/(100*CV580*(1000-AU580*DD580))</f>
        <v>0</v>
      </c>
      <c r="AI580">
        <f>(AJ580 - AK580 - DI580*1E3/(8.314*(DK580+273.15)) * AM580/DH580 * AL580) * DH580/(100*CV580) * (1000 - DE580)/1000</f>
        <v>0</v>
      </c>
      <c r="AJ580">
        <v>1402.87553622793</v>
      </c>
      <c r="AK580">
        <v>1384.70763636364</v>
      </c>
      <c r="AL580">
        <v>3.47817243578649</v>
      </c>
      <c r="AM580">
        <v>66.0504921813524</v>
      </c>
      <c r="AN580">
        <f>(AP580 - AO580 + DI580*1E3/(8.314*(DK580+273.15)) * AR580/DH580 * AQ580) * DH580/(100*CV580) * 1000/(1000 - AP580)</f>
        <v>0</v>
      </c>
      <c r="AO580">
        <v>24.6329409657143</v>
      </c>
      <c r="AP580">
        <v>25.1957272727273</v>
      </c>
      <c r="AQ580">
        <v>-4.70006184280681e-06</v>
      </c>
      <c r="AR580">
        <v>92.47</v>
      </c>
      <c r="AS580">
        <v>0</v>
      </c>
      <c r="AT580">
        <v>0</v>
      </c>
      <c r="AU580">
        <f>IF(AS580*$H$13&gt;=AW580,1.0,(AW580/(AW580-AS580*$H$13)))</f>
        <v>0</v>
      </c>
      <c r="AV580">
        <f>(AU580-1)*100</f>
        <v>0</v>
      </c>
      <c r="AW580">
        <f>MAX(0,($B$13+$C$13*DP580)/(1+$D$13*DP580)*DI580/(DK580+273)*$E$13)</f>
        <v>0</v>
      </c>
      <c r="AX580" t="s">
        <v>418</v>
      </c>
      <c r="AY580" t="s">
        <v>418</v>
      </c>
      <c r="AZ580">
        <v>0</v>
      </c>
      <c r="BA580">
        <v>0</v>
      </c>
      <c r="BB580">
        <f>1-AZ580/BA580</f>
        <v>0</v>
      </c>
      <c r="BC580">
        <v>0</v>
      </c>
      <c r="BD580" t="s">
        <v>418</v>
      </c>
      <c r="BE580" t="s">
        <v>418</v>
      </c>
      <c r="BF580">
        <v>0</v>
      </c>
      <c r="BG580">
        <v>0</v>
      </c>
      <c r="BH580">
        <f>1-BF580/BG580</f>
        <v>0</v>
      </c>
      <c r="BI580">
        <v>0.5</v>
      </c>
      <c r="BJ580">
        <f>CS580</f>
        <v>0</v>
      </c>
      <c r="BK580">
        <f>L580</f>
        <v>0</v>
      </c>
      <c r="BL580">
        <f>BH580*BI580*BJ580</f>
        <v>0</v>
      </c>
      <c r="BM580">
        <f>(BK580-BC580)/BJ580</f>
        <v>0</v>
      </c>
      <c r="BN580">
        <f>(BA580-BG580)/BG580</f>
        <v>0</v>
      </c>
      <c r="BO580">
        <f>AZ580/(BB580+AZ580/BG580)</f>
        <v>0</v>
      </c>
      <c r="BP580" t="s">
        <v>418</v>
      </c>
      <c r="BQ580">
        <v>0</v>
      </c>
      <c r="BR580">
        <f>IF(BQ580&lt;&gt;0, BQ580, BO580)</f>
        <v>0</v>
      </c>
      <c r="BS580">
        <f>1-BR580/BG580</f>
        <v>0</v>
      </c>
      <c r="BT580">
        <f>(BG580-BF580)/(BG580-BR580)</f>
        <v>0</v>
      </c>
      <c r="BU580">
        <f>(BA580-BG580)/(BA580-BR580)</f>
        <v>0</v>
      </c>
      <c r="BV580">
        <f>(BG580-BF580)/(BG580-AZ580)</f>
        <v>0</v>
      </c>
      <c r="BW580">
        <f>(BA580-BG580)/(BA580-AZ580)</f>
        <v>0</v>
      </c>
      <c r="BX580">
        <f>(BT580*BR580/BF580)</f>
        <v>0</v>
      </c>
      <c r="BY580">
        <f>(1-BX580)</f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f>$B$11*DQ580+$C$11*DR580+$F$11*EC580*(1-EF580)</f>
        <v>0</v>
      </c>
      <c r="CS580">
        <f>CR580*CT580</f>
        <v>0</v>
      </c>
      <c r="CT580">
        <f>($B$11*$D$9+$C$11*$D$9+$F$11*((EP580+EH580)/MAX(EP580+EH580+EQ580, 0.1)*$I$9+EQ580/MAX(EP580+EH580+EQ580, 0.1)*$J$9))/($B$11+$C$11+$F$11)</f>
        <v>0</v>
      </c>
      <c r="CU580">
        <f>($B$11*$K$9+$C$11*$K$9+$F$11*((EP580+EH580)/MAX(EP580+EH580+EQ580, 0.1)*$P$9+EQ580/MAX(EP580+EH580+EQ580, 0.1)*$Q$9))/($B$11+$C$11+$F$11)</f>
        <v>0</v>
      </c>
      <c r="CV580">
        <v>6</v>
      </c>
      <c r="CW580">
        <v>0.5</v>
      </c>
      <c r="CX580" t="s">
        <v>419</v>
      </c>
      <c r="CY580">
        <v>2</v>
      </c>
      <c r="CZ580" t="b">
        <v>1</v>
      </c>
      <c r="DA580">
        <v>1659030904.73214</v>
      </c>
      <c r="DB580">
        <v>1325.47392857143</v>
      </c>
      <c r="DC580">
        <v>1351.13285714286</v>
      </c>
      <c r="DD580">
        <v>25.1954892857143</v>
      </c>
      <c r="DE580">
        <v>24.6300428571429</v>
      </c>
      <c r="DF580">
        <v>1313.87214285714</v>
      </c>
      <c r="DG580">
        <v>24.6718714285714</v>
      </c>
      <c r="DH580">
        <v>500.038214285714</v>
      </c>
      <c r="DI580">
        <v>90.3513892857143</v>
      </c>
      <c r="DJ580">
        <v>0.0460580785714286</v>
      </c>
      <c r="DK580">
        <v>27.5071964285714</v>
      </c>
      <c r="DL580">
        <v>27.9169964285714</v>
      </c>
      <c r="DM580">
        <v>999.9</v>
      </c>
      <c r="DN580">
        <v>0</v>
      </c>
      <c r="DO580">
        <v>0</v>
      </c>
      <c r="DP580">
        <v>10010.1785714286</v>
      </c>
      <c r="DQ580">
        <v>0</v>
      </c>
      <c r="DR580">
        <v>16.7356071428571</v>
      </c>
      <c r="DS580">
        <v>-25.6588</v>
      </c>
      <c r="DT580">
        <v>1359.7325</v>
      </c>
      <c r="DU580">
        <v>1385.25107142857</v>
      </c>
      <c r="DV580">
        <v>0.565449785714286</v>
      </c>
      <c r="DW580">
        <v>1351.13285714286</v>
      </c>
      <c r="DX580">
        <v>24.6300428571429</v>
      </c>
      <c r="DY580">
        <v>2.27644785714286</v>
      </c>
      <c r="DZ580">
        <v>2.22535785714286</v>
      </c>
      <c r="EA580">
        <v>19.5106964285714</v>
      </c>
      <c r="EB580">
        <v>19.1460428571429</v>
      </c>
      <c r="EC580">
        <v>2000.00285714286</v>
      </c>
      <c r="ED580">
        <v>0.979996</v>
      </c>
      <c r="EE580">
        <v>0.020004125</v>
      </c>
      <c r="EF580">
        <v>0</v>
      </c>
      <c r="EG580">
        <v>151.467785714286</v>
      </c>
      <c r="EH580">
        <v>5.00063</v>
      </c>
      <c r="EI580">
        <v>3148.17607142857</v>
      </c>
      <c r="EJ580">
        <v>17256.9107142857</v>
      </c>
      <c r="EK580">
        <v>38.6316428571429</v>
      </c>
      <c r="EL580">
        <v>38.75</v>
      </c>
      <c r="EM580">
        <v>38.22075</v>
      </c>
      <c r="EN580">
        <v>38.062</v>
      </c>
      <c r="EO580">
        <v>39.6382857142857</v>
      </c>
      <c r="EP580">
        <v>1955.0925</v>
      </c>
      <c r="EQ580">
        <v>39.91</v>
      </c>
      <c r="ER580">
        <v>0</v>
      </c>
      <c r="ES580">
        <v>1659030911.5</v>
      </c>
      <c r="ET580">
        <v>0</v>
      </c>
      <c r="EU580">
        <v>151.46764</v>
      </c>
      <c r="EV580">
        <v>1.71976923834989</v>
      </c>
      <c r="EW580">
        <v>11.2346153517886</v>
      </c>
      <c r="EX580">
        <v>3148.3</v>
      </c>
      <c r="EY580">
        <v>15</v>
      </c>
      <c r="EZ580">
        <v>0</v>
      </c>
      <c r="FA580" t="s">
        <v>420</v>
      </c>
      <c r="FB580">
        <v>1657551626.5</v>
      </c>
      <c r="FC580">
        <v>1657551629</v>
      </c>
      <c r="FD580">
        <v>0</v>
      </c>
      <c r="FE580">
        <v>0.403</v>
      </c>
      <c r="FF580">
        <v>0.009</v>
      </c>
      <c r="FG580">
        <v>9.41</v>
      </c>
      <c r="FH580">
        <v>0.087</v>
      </c>
      <c r="FI580">
        <v>417</v>
      </c>
      <c r="FJ580">
        <v>17</v>
      </c>
      <c r="FK580">
        <v>1.61</v>
      </c>
      <c r="FL580">
        <v>0.59</v>
      </c>
      <c r="FM580">
        <v>-25.5049075</v>
      </c>
      <c r="FN580">
        <v>-2.854130206379</v>
      </c>
      <c r="FO580">
        <v>0.59324000597882</v>
      </c>
      <c r="FP580">
        <v>0</v>
      </c>
      <c r="FQ580">
        <v>151.433088235294</v>
      </c>
      <c r="FR580">
        <v>0.991245230048386</v>
      </c>
      <c r="FS580">
        <v>0.200417852857338</v>
      </c>
      <c r="FT580">
        <v>1</v>
      </c>
      <c r="FU580">
        <v>0.565795225</v>
      </c>
      <c r="FV580">
        <v>-0.0221480938086315</v>
      </c>
      <c r="FW580">
        <v>0.00394221602330148</v>
      </c>
      <c r="FX580">
        <v>1</v>
      </c>
      <c r="FY580">
        <v>2</v>
      </c>
      <c r="FZ580">
        <v>3</v>
      </c>
      <c r="GA580" t="s">
        <v>474</v>
      </c>
      <c r="GB580">
        <v>2.97339</v>
      </c>
      <c r="GC580">
        <v>2.70008</v>
      </c>
      <c r="GD580">
        <v>0.200609</v>
      </c>
      <c r="GE580">
        <v>0.203882</v>
      </c>
      <c r="GF580">
        <v>0.106515</v>
      </c>
      <c r="GG580">
        <v>0.106001</v>
      </c>
      <c r="GH580">
        <v>31112.3</v>
      </c>
      <c r="GI580">
        <v>33876.6</v>
      </c>
      <c r="GJ580">
        <v>35268.8</v>
      </c>
      <c r="GK580">
        <v>38590.2</v>
      </c>
      <c r="GL580">
        <v>44682.6</v>
      </c>
      <c r="GM580">
        <v>49829.3</v>
      </c>
      <c r="GN580">
        <v>55136.6</v>
      </c>
      <c r="GO580">
        <v>61898.4</v>
      </c>
      <c r="GP580">
        <v>1.98</v>
      </c>
      <c r="GQ580">
        <v>1.8584</v>
      </c>
      <c r="GR580">
        <v>0.12055</v>
      </c>
      <c r="GS580">
        <v>0</v>
      </c>
      <c r="GT580">
        <v>25.8817</v>
      </c>
      <c r="GU580">
        <v>999.9</v>
      </c>
      <c r="GV580">
        <v>58.754</v>
      </c>
      <c r="GW580">
        <v>29.175</v>
      </c>
      <c r="GX580">
        <v>26.4177</v>
      </c>
      <c r="GY580">
        <v>55.9955</v>
      </c>
      <c r="GZ580">
        <v>42.7364</v>
      </c>
      <c r="HA580">
        <v>1</v>
      </c>
      <c r="HB580">
        <v>-0.0199593</v>
      </c>
      <c r="HC580">
        <v>0.265359</v>
      </c>
      <c r="HD580">
        <v>20.114</v>
      </c>
      <c r="HE580">
        <v>5.19932</v>
      </c>
      <c r="HF580">
        <v>12.0052</v>
      </c>
      <c r="HG580">
        <v>4.9756</v>
      </c>
      <c r="HH580">
        <v>3.2938</v>
      </c>
      <c r="HI580">
        <v>9999</v>
      </c>
      <c r="HJ580">
        <v>9999</v>
      </c>
      <c r="HK580">
        <v>9999</v>
      </c>
      <c r="HL580">
        <v>629.7</v>
      </c>
      <c r="HM580">
        <v>1.86319</v>
      </c>
      <c r="HN580">
        <v>1.86801</v>
      </c>
      <c r="HO580">
        <v>1.86783</v>
      </c>
      <c r="HP580">
        <v>1.86899</v>
      </c>
      <c r="HQ580">
        <v>1.86981</v>
      </c>
      <c r="HR580">
        <v>1.86584</v>
      </c>
      <c r="HS580">
        <v>1.86691</v>
      </c>
      <c r="HT580">
        <v>1.86835</v>
      </c>
      <c r="HU580">
        <v>5</v>
      </c>
      <c r="HV580">
        <v>0</v>
      </c>
      <c r="HW580">
        <v>0</v>
      </c>
      <c r="HX580">
        <v>0</v>
      </c>
      <c r="HY580" t="s">
        <v>422</v>
      </c>
      <c r="HZ580" t="s">
        <v>423</v>
      </c>
      <c r="IA580" t="s">
        <v>424</v>
      </c>
      <c r="IB580" t="s">
        <v>424</v>
      </c>
      <c r="IC580" t="s">
        <v>424</v>
      </c>
      <c r="ID580" t="s">
        <v>424</v>
      </c>
      <c r="IE580">
        <v>0</v>
      </c>
      <c r="IF580">
        <v>100</v>
      </c>
      <c r="IG580">
        <v>100</v>
      </c>
      <c r="IH580">
        <v>11.73</v>
      </c>
      <c r="II580">
        <v>0.5234</v>
      </c>
      <c r="IJ580">
        <v>4.02706509432224</v>
      </c>
      <c r="IK580">
        <v>0.00601174518973114</v>
      </c>
      <c r="IL580">
        <v>2.77886958061485e-07</v>
      </c>
      <c r="IM580">
        <v>-3.54636231360687e-10</v>
      </c>
      <c r="IN580">
        <v>-0.0404303883988718</v>
      </c>
      <c r="IO580">
        <v>-0.0177815531441476</v>
      </c>
      <c r="IP580">
        <v>0.00205572605671414</v>
      </c>
      <c r="IQ580">
        <v>-1.65519735432211e-05</v>
      </c>
      <c r="IR580">
        <v>-4</v>
      </c>
      <c r="IS580">
        <v>1848</v>
      </c>
      <c r="IT580">
        <v>1</v>
      </c>
      <c r="IU580">
        <v>25</v>
      </c>
      <c r="IV580">
        <v>24654.8</v>
      </c>
      <c r="IW580">
        <v>24654.7</v>
      </c>
      <c r="IX580">
        <v>2.69165</v>
      </c>
      <c r="IY580">
        <v>2.59644</v>
      </c>
      <c r="IZ580">
        <v>1.54785</v>
      </c>
      <c r="JA580">
        <v>2.30591</v>
      </c>
      <c r="JB580">
        <v>1.34644</v>
      </c>
      <c r="JC580">
        <v>2.39868</v>
      </c>
      <c r="JD580">
        <v>33.6254</v>
      </c>
      <c r="JE580">
        <v>24.2188</v>
      </c>
      <c r="JF580">
        <v>18</v>
      </c>
      <c r="JG580">
        <v>499.192</v>
      </c>
      <c r="JH580">
        <v>419.623</v>
      </c>
      <c r="JI580">
        <v>24.9999</v>
      </c>
      <c r="JJ580">
        <v>26.9294</v>
      </c>
      <c r="JK580">
        <v>30.0001</v>
      </c>
      <c r="JL580">
        <v>26.8644</v>
      </c>
      <c r="JM580">
        <v>26.8059</v>
      </c>
      <c r="JN580">
        <v>53.8969</v>
      </c>
      <c r="JO580">
        <v>14.6555</v>
      </c>
      <c r="JP580">
        <v>100</v>
      </c>
      <c r="JQ580">
        <v>25</v>
      </c>
      <c r="JR580">
        <v>1388.94</v>
      </c>
      <c r="JS580">
        <v>24.6556</v>
      </c>
      <c r="JT580">
        <v>102.276</v>
      </c>
      <c r="JU580">
        <v>103.03</v>
      </c>
    </row>
    <row r="581" spans="1:281">
      <c r="A581">
        <v>565</v>
      </c>
      <c r="B581">
        <v>1659030917.5</v>
      </c>
      <c r="C581">
        <v>7234.40000009537</v>
      </c>
      <c r="D581" t="s">
        <v>1559</v>
      </c>
      <c r="E581" t="s">
        <v>1560</v>
      </c>
      <c r="F581">
        <v>5</v>
      </c>
      <c r="G581" t="s">
        <v>1394</v>
      </c>
      <c r="H581" t="s">
        <v>417</v>
      </c>
      <c r="I581">
        <v>1659030910.01852</v>
      </c>
      <c r="J581">
        <f>(K581)/1000</f>
        <v>0</v>
      </c>
      <c r="K581">
        <f>IF(CZ581, AN581, AH581)</f>
        <v>0</v>
      </c>
      <c r="L581">
        <f>IF(CZ581, AI581, AG581)</f>
        <v>0</v>
      </c>
      <c r="M581">
        <f>DB581 - IF(AU581&gt;1, L581*CV581*100.0/(AW581*DP581), 0)</f>
        <v>0</v>
      </c>
      <c r="N581">
        <f>((T581-J581/2)*M581-L581)/(T581+J581/2)</f>
        <v>0</v>
      </c>
      <c r="O581">
        <f>N581*(DI581+DJ581)/1000.0</f>
        <v>0</v>
      </c>
      <c r="P581">
        <f>(DB581 - IF(AU581&gt;1, L581*CV581*100.0/(AW581*DP581), 0))*(DI581+DJ581)/1000.0</f>
        <v>0</v>
      </c>
      <c r="Q581">
        <f>2.0/((1/S581-1/R581)+SIGN(S581)*SQRT((1/S581-1/R581)*(1/S581-1/R581) + 4*CW581/((CW581+1)*(CW581+1))*(2*1/S581*1/R581-1/R581*1/R581)))</f>
        <v>0</v>
      </c>
      <c r="R581">
        <f>IF(LEFT(CX581,1)&lt;&gt;"0",IF(LEFT(CX581,1)="1",3.0,CY581),$D$5+$E$5*(DP581*DI581/($K$5*1000))+$F$5*(DP581*DI581/($K$5*1000))*MAX(MIN(CV581,$J$5),$I$5)*MAX(MIN(CV581,$J$5),$I$5)+$G$5*MAX(MIN(CV581,$J$5),$I$5)*(DP581*DI581/($K$5*1000))+$H$5*(DP581*DI581/($K$5*1000))*(DP581*DI581/($K$5*1000)))</f>
        <v>0</v>
      </c>
      <c r="S581">
        <f>J581*(1000-(1000*0.61365*exp(17.502*W581/(240.97+W581))/(DI581+DJ581)+DD581)/2)/(1000*0.61365*exp(17.502*W581/(240.97+W581))/(DI581+DJ581)-DD581)</f>
        <v>0</v>
      </c>
      <c r="T581">
        <f>1/((CW581+1)/(Q581/1.6)+1/(R581/1.37)) + CW581/((CW581+1)/(Q581/1.6) + CW581/(R581/1.37))</f>
        <v>0</v>
      </c>
      <c r="U581">
        <f>(CR581*CU581)</f>
        <v>0</v>
      </c>
      <c r="V581">
        <f>(DK581+(U581+2*0.95*5.67E-8*(((DK581+$B$7)+273)^4-(DK581+273)^4)-44100*J581)/(1.84*29.3*R581+8*0.95*5.67E-8*(DK581+273)^3))</f>
        <v>0</v>
      </c>
      <c r="W581">
        <f>($C$7*DL581+$D$7*DM581+$E$7*V581)</f>
        <v>0</v>
      </c>
      <c r="X581">
        <f>0.61365*exp(17.502*W581/(240.97+W581))</f>
        <v>0</v>
      </c>
      <c r="Y581">
        <f>(Z581/AA581*100)</f>
        <v>0</v>
      </c>
      <c r="Z581">
        <f>DD581*(DI581+DJ581)/1000</f>
        <v>0</v>
      </c>
      <c r="AA581">
        <f>0.61365*exp(17.502*DK581/(240.97+DK581))</f>
        <v>0</v>
      </c>
      <c r="AB581">
        <f>(X581-DD581*(DI581+DJ581)/1000)</f>
        <v>0</v>
      </c>
      <c r="AC581">
        <f>(-J581*44100)</f>
        <v>0</v>
      </c>
      <c r="AD581">
        <f>2*29.3*R581*0.92*(DK581-W581)</f>
        <v>0</v>
      </c>
      <c r="AE581">
        <f>2*0.95*5.67E-8*(((DK581+$B$7)+273)^4-(W581+273)^4)</f>
        <v>0</v>
      </c>
      <c r="AF581">
        <f>U581+AE581+AC581+AD581</f>
        <v>0</v>
      </c>
      <c r="AG581">
        <f>DH581*AU581*(DC581-DB581*(1000-AU581*DE581)/(1000-AU581*DD581))/(100*CV581)</f>
        <v>0</v>
      </c>
      <c r="AH581">
        <f>1000*DH581*AU581*(DD581-DE581)/(100*CV581*(1000-AU581*DD581))</f>
        <v>0</v>
      </c>
      <c r="AI581">
        <f>(AJ581 - AK581 - DI581*1E3/(8.314*(DK581+273.15)) * AM581/DH581 * AL581) * DH581/(100*CV581) * (1000 - DE581)/1000</f>
        <v>0</v>
      </c>
      <c r="AJ581">
        <v>1419.6002511874</v>
      </c>
      <c r="AK581">
        <v>1401.75206060606</v>
      </c>
      <c r="AL581">
        <v>3.3721175819697</v>
      </c>
      <c r="AM581">
        <v>66.0504921813524</v>
      </c>
      <c r="AN581">
        <f>(AP581 - AO581 + DI581*1E3/(8.314*(DK581+273.15)) * AR581/DH581 * AQ581) * DH581/(100*CV581) * 1000/(1000 - AP581)</f>
        <v>0</v>
      </c>
      <c r="AO581">
        <v>24.6313364563204</v>
      </c>
      <c r="AP581">
        <v>25.1893965034965</v>
      </c>
      <c r="AQ581">
        <v>-5.49494949457602e-07</v>
      </c>
      <c r="AR581">
        <v>92.47</v>
      </c>
      <c r="AS581">
        <v>0</v>
      </c>
      <c r="AT581">
        <v>0</v>
      </c>
      <c r="AU581">
        <f>IF(AS581*$H$13&gt;=AW581,1.0,(AW581/(AW581-AS581*$H$13)))</f>
        <v>0</v>
      </c>
      <c r="AV581">
        <f>(AU581-1)*100</f>
        <v>0</v>
      </c>
      <c r="AW581">
        <f>MAX(0,($B$13+$C$13*DP581)/(1+$D$13*DP581)*DI581/(DK581+273)*$E$13)</f>
        <v>0</v>
      </c>
      <c r="AX581" t="s">
        <v>418</v>
      </c>
      <c r="AY581" t="s">
        <v>418</v>
      </c>
      <c r="AZ581">
        <v>0</v>
      </c>
      <c r="BA581">
        <v>0</v>
      </c>
      <c r="BB581">
        <f>1-AZ581/BA581</f>
        <v>0</v>
      </c>
      <c r="BC581">
        <v>0</v>
      </c>
      <c r="BD581" t="s">
        <v>418</v>
      </c>
      <c r="BE581" t="s">
        <v>418</v>
      </c>
      <c r="BF581">
        <v>0</v>
      </c>
      <c r="BG581">
        <v>0</v>
      </c>
      <c r="BH581">
        <f>1-BF581/BG581</f>
        <v>0</v>
      </c>
      <c r="BI581">
        <v>0.5</v>
      </c>
      <c r="BJ581">
        <f>CS581</f>
        <v>0</v>
      </c>
      <c r="BK581">
        <f>L581</f>
        <v>0</v>
      </c>
      <c r="BL581">
        <f>BH581*BI581*BJ581</f>
        <v>0</v>
      </c>
      <c r="BM581">
        <f>(BK581-BC581)/BJ581</f>
        <v>0</v>
      </c>
      <c r="BN581">
        <f>(BA581-BG581)/BG581</f>
        <v>0</v>
      </c>
      <c r="BO581">
        <f>AZ581/(BB581+AZ581/BG581)</f>
        <v>0</v>
      </c>
      <c r="BP581" t="s">
        <v>418</v>
      </c>
      <c r="BQ581">
        <v>0</v>
      </c>
      <c r="BR581">
        <f>IF(BQ581&lt;&gt;0, BQ581, BO581)</f>
        <v>0</v>
      </c>
      <c r="BS581">
        <f>1-BR581/BG581</f>
        <v>0</v>
      </c>
      <c r="BT581">
        <f>(BG581-BF581)/(BG581-BR581)</f>
        <v>0</v>
      </c>
      <c r="BU581">
        <f>(BA581-BG581)/(BA581-BR581)</f>
        <v>0</v>
      </c>
      <c r="BV581">
        <f>(BG581-BF581)/(BG581-AZ581)</f>
        <v>0</v>
      </c>
      <c r="BW581">
        <f>(BA581-BG581)/(BA581-AZ581)</f>
        <v>0</v>
      </c>
      <c r="BX581">
        <f>(BT581*BR581/BF581)</f>
        <v>0</v>
      </c>
      <c r="BY581">
        <f>(1-BX581)</f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f>$B$11*DQ581+$C$11*DR581+$F$11*EC581*(1-EF581)</f>
        <v>0</v>
      </c>
      <c r="CS581">
        <f>CR581*CT581</f>
        <v>0</v>
      </c>
      <c r="CT581">
        <f>($B$11*$D$9+$C$11*$D$9+$F$11*((EP581+EH581)/MAX(EP581+EH581+EQ581, 0.1)*$I$9+EQ581/MAX(EP581+EH581+EQ581, 0.1)*$J$9))/($B$11+$C$11+$F$11)</f>
        <v>0</v>
      </c>
      <c r="CU581">
        <f>($B$11*$K$9+$C$11*$K$9+$F$11*((EP581+EH581)/MAX(EP581+EH581+EQ581, 0.1)*$P$9+EQ581/MAX(EP581+EH581+EQ581, 0.1)*$Q$9))/($B$11+$C$11+$F$11)</f>
        <v>0</v>
      </c>
      <c r="CV581">
        <v>6</v>
      </c>
      <c r="CW581">
        <v>0.5</v>
      </c>
      <c r="CX581" t="s">
        <v>419</v>
      </c>
      <c r="CY581">
        <v>2</v>
      </c>
      <c r="CZ581" t="b">
        <v>1</v>
      </c>
      <c r="DA581">
        <v>1659030910.01852</v>
      </c>
      <c r="DB581">
        <v>1343.18703703704</v>
      </c>
      <c r="DC581">
        <v>1368.80814814815</v>
      </c>
      <c r="DD581">
        <v>25.193937037037</v>
      </c>
      <c r="DE581">
        <v>24.6313407407407</v>
      </c>
      <c r="DF581">
        <v>1331.49962962963</v>
      </c>
      <c r="DG581">
        <v>24.6704037037037</v>
      </c>
      <c r="DH581">
        <v>500.072962962963</v>
      </c>
      <c r="DI581">
        <v>90.3517814814815</v>
      </c>
      <c r="DJ581">
        <v>0.0460684925925926</v>
      </c>
      <c r="DK581">
        <v>27.5065703703704</v>
      </c>
      <c r="DL581">
        <v>27.8738111111111</v>
      </c>
      <c r="DM581">
        <v>999.9</v>
      </c>
      <c r="DN581">
        <v>0</v>
      </c>
      <c r="DO581">
        <v>0</v>
      </c>
      <c r="DP581">
        <v>10006.6666666667</v>
      </c>
      <c r="DQ581">
        <v>0</v>
      </c>
      <c r="DR581">
        <v>16.7658111111111</v>
      </c>
      <c r="DS581">
        <v>-25.621062962963</v>
      </c>
      <c r="DT581">
        <v>1377.90037037037</v>
      </c>
      <c r="DU581">
        <v>1403.37481481481</v>
      </c>
      <c r="DV581">
        <v>0.56260037037037</v>
      </c>
      <c r="DW581">
        <v>1368.80814814815</v>
      </c>
      <c r="DX581">
        <v>24.6313407407407</v>
      </c>
      <c r="DY581">
        <v>2.27631703703704</v>
      </c>
      <c r="DZ581">
        <v>2.22548518518518</v>
      </c>
      <c r="EA581">
        <v>19.5097740740741</v>
      </c>
      <c r="EB581">
        <v>19.1469592592593</v>
      </c>
      <c r="EC581">
        <v>1999.99111111111</v>
      </c>
      <c r="ED581">
        <v>0.979995814814815</v>
      </c>
      <c r="EE581">
        <v>0.0200042777777778</v>
      </c>
      <c r="EF581">
        <v>0</v>
      </c>
      <c r="EG581">
        <v>151.537259259259</v>
      </c>
      <c r="EH581">
        <v>5.00063</v>
      </c>
      <c r="EI581">
        <v>3149.07222222222</v>
      </c>
      <c r="EJ581">
        <v>17256.7962962963</v>
      </c>
      <c r="EK581">
        <v>38.6364814814815</v>
      </c>
      <c r="EL581">
        <v>38.75</v>
      </c>
      <c r="EM581">
        <v>38.236</v>
      </c>
      <c r="EN581">
        <v>38.062</v>
      </c>
      <c r="EO581">
        <v>39.6364814814815</v>
      </c>
      <c r="EP581">
        <v>1955.08074074074</v>
      </c>
      <c r="EQ581">
        <v>39.91</v>
      </c>
      <c r="ER581">
        <v>0</v>
      </c>
      <c r="ES581">
        <v>1659030916.3</v>
      </c>
      <c r="ET581">
        <v>0</v>
      </c>
      <c r="EU581">
        <v>151.56904</v>
      </c>
      <c r="EV581">
        <v>1.5525384828022</v>
      </c>
      <c r="EW581">
        <v>7.43076923104536</v>
      </c>
      <c r="EX581">
        <v>3149.0604</v>
      </c>
      <c r="EY581">
        <v>15</v>
      </c>
      <c r="EZ581">
        <v>0</v>
      </c>
      <c r="FA581" t="s">
        <v>420</v>
      </c>
      <c r="FB581">
        <v>1657551626.5</v>
      </c>
      <c r="FC581">
        <v>1657551629</v>
      </c>
      <c r="FD581">
        <v>0</v>
      </c>
      <c r="FE581">
        <v>0.403</v>
      </c>
      <c r="FF581">
        <v>0.009</v>
      </c>
      <c r="FG581">
        <v>9.41</v>
      </c>
      <c r="FH581">
        <v>0.087</v>
      </c>
      <c r="FI581">
        <v>417</v>
      </c>
      <c r="FJ581">
        <v>17</v>
      </c>
      <c r="FK581">
        <v>1.61</v>
      </c>
      <c r="FL581">
        <v>0.59</v>
      </c>
      <c r="FM581">
        <v>-25.5813325</v>
      </c>
      <c r="FN581">
        <v>-1.93027879924951</v>
      </c>
      <c r="FO581">
        <v>0.558078840482015</v>
      </c>
      <c r="FP581">
        <v>0</v>
      </c>
      <c r="FQ581">
        <v>151.495088235294</v>
      </c>
      <c r="FR581">
        <v>1.14268908534193</v>
      </c>
      <c r="FS581">
        <v>0.22497900132693</v>
      </c>
      <c r="FT581">
        <v>0</v>
      </c>
      <c r="FU581">
        <v>0.564629775</v>
      </c>
      <c r="FV581">
        <v>-0.0330372270168865</v>
      </c>
      <c r="FW581">
        <v>0.00444821033949328</v>
      </c>
      <c r="FX581">
        <v>1</v>
      </c>
      <c r="FY581">
        <v>1</v>
      </c>
      <c r="FZ581">
        <v>3</v>
      </c>
      <c r="GA581" t="s">
        <v>421</v>
      </c>
      <c r="GB581">
        <v>2.97277</v>
      </c>
      <c r="GC581">
        <v>2.69941</v>
      </c>
      <c r="GD581">
        <v>0.20213</v>
      </c>
      <c r="GE581">
        <v>0.205267</v>
      </c>
      <c r="GF581">
        <v>0.106497</v>
      </c>
      <c r="GG581">
        <v>0.106006</v>
      </c>
      <c r="GH581">
        <v>31053.2</v>
      </c>
      <c r="GI581">
        <v>33817.3</v>
      </c>
      <c r="GJ581">
        <v>35268.8</v>
      </c>
      <c r="GK581">
        <v>38589.7</v>
      </c>
      <c r="GL581">
        <v>44683</v>
      </c>
      <c r="GM581">
        <v>49828.9</v>
      </c>
      <c r="GN581">
        <v>55136</v>
      </c>
      <c r="GO581">
        <v>61898.3</v>
      </c>
      <c r="GP581">
        <v>1.9806</v>
      </c>
      <c r="GQ581">
        <v>1.8576</v>
      </c>
      <c r="GR581">
        <v>0.117868</v>
      </c>
      <c r="GS581">
        <v>0</v>
      </c>
      <c r="GT581">
        <v>25.8817</v>
      </c>
      <c r="GU581">
        <v>999.9</v>
      </c>
      <c r="GV581">
        <v>58.754</v>
      </c>
      <c r="GW581">
        <v>29.175</v>
      </c>
      <c r="GX581">
        <v>26.4212</v>
      </c>
      <c r="GY581">
        <v>55.6755</v>
      </c>
      <c r="GZ581">
        <v>42.2676</v>
      </c>
      <c r="HA581">
        <v>1</v>
      </c>
      <c r="HB581">
        <v>-0.0197967</v>
      </c>
      <c r="HC581">
        <v>0.265795</v>
      </c>
      <c r="HD581">
        <v>20.1133</v>
      </c>
      <c r="HE581">
        <v>5.19453</v>
      </c>
      <c r="HF581">
        <v>12.0052</v>
      </c>
      <c r="HG581">
        <v>4.974</v>
      </c>
      <c r="HH581">
        <v>3.293</v>
      </c>
      <c r="HI581">
        <v>9999</v>
      </c>
      <c r="HJ581">
        <v>9999</v>
      </c>
      <c r="HK581">
        <v>9999</v>
      </c>
      <c r="HL581">
        <v>629.7</v>
      </c>
      <c r="HM581">
        <v>1.86316</v>
      </c>
      <c r="HN581">
        <v>1.86798</v>
      </c>
      <c r="HO581">
        <v>1.86783</v>
      </c>
      <c r="HP581">
        <v>1.8689</v>
      </c>
      <c r="HQ581">
        <v>1.86981</v>
      </c>
      <c r="HR581">
        <v>1.86587</v>
      </c>
      <c r="HS581">
        <v>1.86694</v>
      </c>
      <c r="HT581">
        <v>1.86829</v>
      </c>
      <c r="HU581">
        <v>5</v>
      </c>
      <c r="HV581">
        <v>0</v>
      </c>
      <c r="HW581">
        <v>0</v>
      </c>
      <c r="HX581">
        <v>0</v>
      </c>
      <c r="HY581" t="s">
        <v>422</v>
      </c>
      <c r="HZ581" t="s">
        <v>423</v>
      </c>
      <c r="IA581" t="s">
        <v>424</v>
      </c>
      <c r="IB581" t="s">
        <v>424</v>
      </c>
      <c r="IC581" t="s">
        <v>424</v>
      </c>
      <c r="ID581" t="s">
        <v>424</v>
      </c>
      <c r="IE581">
        <v>0</v>
      </c>
      <c r="IF581">
        <v>100</v>
      </c>
      <c r="IG581">
        <v>100</v>
      </c>
      <c r="IH581">
        <v>11.81</v>
      </c>
      <c r="II581">
        <v>0.5233</v>
      </c>
      <c r="IJ581">
        <v>4.02706509432224</v>
      </c>
      <c r="IK581">
        <v>0.00601174518973114</v>
      </c>
      <c r="IL581">
        <v>2.77886958061485e-07</v>
      </c>
      <c r="IM581">
        <v>-3.54636231360687e-10</v>
      </c>
      <c r="IN581">
        <v>-0.0404303883988718</v>
      </c>
      <c r="IO581">
        <v>-0.0177815531441476</v>
      </c>
      <c r="IP581">
        <v>0.00205572605671414</v>
      </c>
      <c r="IQ581">
        <v>-1.65519735432211e-05</v>
      </c>
      <c r="IR581">
        <v>-4</v>
      </c>
      <c r="IS581">
        <v>1848</v>
      </c>
      <c r="IT581">
        <v>1</v>
      </c>
      <c r="IU581">
        <v>25</v>
      </c>
      <c r="IV581">
        <v>24654.8</v>
      </c>
      <c r="IW581">
        <v>24654.8</v>
      </c>
      <c r="IX581">
        <v>2.71484</v>
      </c>
      <c r="IY581">
        <v>2.59277</v>
      </c>
      <c r="IZ581">
        <v>1.54785</v>
      </c>
      <c r="JA581">
        <v>2.30591</v>
      </c>
      <c r="JB581">
        <v>1.34644</v>
      </c>
      <c r="JC581">
        <v>2.38037</v>
      </c>
      <c r="JD581">
        <v>33.6254</v>
      </c>
      <c r="JE581">
        <v>24.2188</v>
      </c>
      <c r="JF581">
        <v>18</v>
      </c>
      <c r="JG581">
        <v>499.587</v>
      </c>
      <c r="JH581">
        <v>419.166</v>
      </c>
      <c r="JI581">
        <v>24.9999</v>
      </c>
      <c r="JJ581">
        <v>26.9316</v>
      </c>
      <c r="JK581">
        <v>30.0003</v>
      </c>
      <c r="JL581">
        <v>26.8644</v>
      </c>
      <c r="JM581">
        <v>26.8059</v>
      </c>
      <c r="JN581">
        <v>54.4493</v>
      </c>
      <c r="JO581">
        <v>14.6555</v>
      </c>
      <c r="JP581">
        <v>100</v>
      </c>
      <c r="JQ581">
        <v>25</v>
      </c>
      <c r="JR581">
        <v>1409.1</v>
      </c>
      <c r="JS581">
        <v>24.6654</v>
      </c>
      <c r="JT581">
        <v>102.275</v>
      </c>
      <c r="JU581">
        <v>103.029</v>
      </c>
    </row>
    <row r="582" spans="1:281">
      <c r="A582">
        <v>566</v>
      </c>
      <c r="B582">
        <v>1659030922.5</v>
      </c>
      <c r="C582">
        <v>7239.40000009537</v>
      </c>
      <c r="D582" t="s">
        <v>1561</v>
      </c>
      <c r="E582" t="s">
        <v>1562</v>
      </c>
      <c r="F582">
        <v>5</v>
      </c>
      <c r="G582" t="s">
        <v>1394</v>
      </c>
      <c r="H582" t="s">
        <v>417</v>
      </c>
      <c r="I582">
        <v>1659030914.73214</v>
      </c>
      <c r="J582">
        <f>(K582)/1000</f>
        <v>0</v>
      </c>
      <c r="K582">
        <f>IF(CZ582, AN582, AH582)</f>
        <v>0</v>
      </c>
      <c r="L582">
        <f>IF(CZ582, AI582, AG582)</f>
        <v>0</v>
      </c>
      <c r="M582">
        <f>DB582 - IF(AU582&gt;1, L582*CV582*100.0/(AW582*DP582), 0)</f>
        <v>0</v>
      </c>
      <c r="N582">
        <f>((T582-J582/2)*M582-L582)/(T582+J582/2)</f>
        <v>0</v>
      </c>
      <c r="O582">
        <f>N582*(DI582+DJ582)/1000.0</f>
        <v>0</v>
      </c>
      <c r="P582">
        <f>(DB582 - IF(AU582&gt;1, L582*CV582*100.0/(AW582*DP582), 0))*(DI582+DJ582)/1000.0</f>
        <v>0</v>
      </c>
      <c r="Q582">
        <f>2.0/((1/S582-1/R582)+SIGN(S582)*SQRT((1/S582-1/R582)*(1/S582-1/R582) + 4*CW582/((CW582+1)*(CW582+1))*(2*1/S582*1/R582-1/R582*1/R582)))</f>
        <v>0</v>
      </c>
      <c r="R582">
        <f>IF(LEFT(CX582,1)&lt;&gt;"0",IF(LEFT(CX582,1)="1",3.0,CY582),$D$5+$E$5*(DP582*DI582/($K$5*1000))+$F$5*(DP582*DI582/($K$5*1000))*MAX(MIN(CV582,$J$5),$I$5)*MAX(MIN(CV582,$J$5),$I$5)+$G$5*MAX(MIN(CV582,$J$5),$I$5)*(DP582*DI582/($K$5*1000))+$H$5*(DP582*DI582/($K$5*1000))*(DP582*DI582/($K$5*1000)))</f>
        <v>0</v>
      </c>
      <c r="S582">
        <f>J582*(1000-(1000*0.61365*exp(17.502*W582/(240.97+W582))/(DI582+DJ582)+DD582)/2)/(1000*0.61365*exp(17.502*W582/(240.97+W582))/(DI582+DJ582)-DD582)</f>
        <v>0</v>
      </c>
      <c r="T582">
        <f>1/((CW582+1)/(Q582/1.6)+1/(R582/1.37)) + CW582/((CW582+1)/(Q582/1.6) + CW582/(R582/1.37))</f>
        <v>0</v>
      </c>
      <c r="U582">
        <f>(CR582*CU582)</f>
        <v>0</v>
      </c>
      <c r="V582">
        <f>(DK582+(U582+2*0.95*5.67E-8*(((DK582+$B$7)+273)^4-(DK582+273)^4)-44100*J582)/(1.84*29.3*R582+8*0.95*5.67E-8*(DK582+273)^3))</f>
        <v>0</v>
      </c>
      <c r="W582">
        <f>($C$7*DL582+$D$7*DM582+$E$7*V582)</f>
        <v>0</v>
      </c>
      <c r="X582">
        <f>0.61365*exp(17.502*W582/(240.97+W582))</f>
        <v>0</v>
      </c>
      <c r="Y582">
        <f>(Z582/AA582*100)</f>
        <v>0</v>
      </c>
      <c r="Z582">
        <f>DD582*(DI582+DJ582)/1000</f>
        <v>0</v>
      </c>
      <c r="AA582">
        <f>0.61365*exp(17.502*DK582/(240.97+DK582))</f>
        <v>0</v>
      </c>
      <c r="AB582">
        <f>(X582-DD582*(DI582+DJ582)/1000)</f>
        <v>0</v>
      </c>
      <c r="AC582">
        <f>(-J582*44100)</f>
        <v>0</v>
      </c>
      <c r="AD582">
        <f>2*29.3*R582*0.92*(DK582-W582)</f>
        <v>0</v>
      </c>
      <c r="AE582">
        <f>2*0.95*5.67E-8*(((DK582+$B$7)+273)^4-(W582+273)^4)</f>
        <v>0</v>
      </c>
      <c r="AF582">
        <f>U582+AE582+AC582+AD582</f>
        <v>0</v>
      </c>
      <c r="AG582">
        <f>DH582*AU582*(DC582-DB582*(1000-AU582*DE582)/(1000-AU582*DD582))/(100*CV582)</f>
        <v>0</v>
      </c>
      <c r="AH582">
        <f>1000*DH582*AU582*(DD582-DE582)/(100*CV582*(1000-AU582*DD582))</f>
        <v>0</v>
      </c>
      <c r="AI582">
        <f>(AJ582 - AK582 - DI582*1E3/(8.314*(DK582+273.15)) * AM582/DH582 * AL582) * DH582/(100*CV582) * (1000 - DE582)/1000</f>
        <v>0</v>
      </c>
      <c r="AJ582">
        <v>1436.97887157387</v>
      </c>
      <c r="AK582">
        <v>1419.1856969697</v>
      </c>
      <c r="AL582">
        <v>3.52518868563777</v>
      </c>
      <c r="AM582">
        <v>66.0504921813524</v>
      </c>
      <c r="AN582">
        <f>(AP582 - AO582 + DI582*1E3/(8.314*(DK582+273.15)) * AR582/DH582 * AQ582) * DH582/(100*CV582) * 1000/(1000 - AP582)</f>
        <v>0</v>
      </c>
      <c r="AO582">
        <v>24.6321255852381</v>
      </c>
      <c r="AP582">
        <v>25.1904132867133</v>
      </c>
      <c r="AQ582">
        <v>1.9392109777088e-05</v>
      </c>
      <c r="AR582">
        <v>92.47</v>
      </c>
      <c r="AS582">
        <v>0</v>
      </c>
      <c r="AT582">
        <v>0</v>
      </c>
      <c r="AU582">
        <f>IF(AS582*$H$13&gt;=AW582,1.0,(AW582/(AW582-AS582*$H$13)))</f>
        <v>0</v>
      </c>
      <c r="AV582">
        <f>(AU582-1)*100</f>
        <v>0</v>
      </c>
      <c r="AW582">
        <f>MAX(0,($B$13+$C$13*DP582)/(1+$D$13*DP582)*DI582/(DK582+273)*$E$13)</f>
        <v>0</v>
      </c>
      <c r="AX582" t="s">
        <v>418</v>
      </c>
      <c r="AY582" t="s">
        <v>418</v>
      </c>
      <c r="AZ582">
        <v>0</v>
      </c>
      <c r="BA582">
        <v>0</v>
      </c>
      <c r="BB582">
        <f>1-AZ582/BA582</f>
        <v>0</v>
      </c>
      <c r="BC582">
        <v>0</v>
      </c>
      <c r="BD582" t="s">
        <v>418</v>
      </c>
      <c r="BE582" t="s">
        <v>418</v>
      </c>
      <c r="BF582">
        <v>0</v>
      </c>
      <c r="BG582">
        <v>0</v>
      </c>
      <c r="BH582">
        <f>1-BF582/BG582</f>
        <v>0</v>
      </c>
      <c r="BI582">
        <v>0.5</v>
      </c>
      <c r="BJ582">
        <f>CS582</f>
        <v>0</v>
      </c>
      <c r="BK582">
        <f>L582</f>
        <v>0</v>
      </c>
      <c r="BL582">
        <f>BH582*BI582*BJ582</f>
        <v>0</v>
      </c>
      <c r="BM582">
        <f>(BK582-BC582)/BJ582</f>
        <v>0</v>
      </c>
      <c r="BN582">
        <f>(BA582-BG582)/BG582</f>
        <v>0</v>
      </c>
      <c r="BO582">
        <f>AZ582/(BB582+AZ582/BG582)</f>
        <v>0</v>
      </c>
      <c r="BP582" t="s">
        <v>418</v>
      </c>
      <c r="BQ582">
        <v>0</v>
      </c>
      <c r="BR582">
        <f>IF(BQ582&lt;&gt;0, BQ582, BO582)</f>
        <v>0</v>
      </c>
      <c r="BS582">
        <f>1-BR582/BG582</f>
        <v>0</v>
      </c>
      <c r="BT582">
        <f>(BG582-BF582)/(BG582-BR582)</f>
        <v>0</v>
      </c>
      <c r="BU582">
        <f>(BA582-BG582)/(BA582-BR582)</f>
        <v>0</v>
      </c>
      <c r="BV582">
        <f>(BG582-BF582)/(BG582-AZ582)</f>
        <v>0</v>
      </c>
      <c r="BW582">
        <f>(BA582-BG582)/(BA582-AZ582)</f>
        <v>0</v>
      </c>
      <c r="BX582">
        <f>(BT582*BR582/BF582)</f>
        <v>0</v>
      </c>
      <c r="BY582">
        <f>(1-BX582)</f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f>$B$11*DQ582+$C$11*DR582+$F$11*EC582*(1-EF582)</f>
        <v>0</v>
      </c>
      <c r="CS582">
        <f>CR582*CT582</f>
        <v>0</v>
      </c>
      <c r="CT582">
        <f>($B$11*$D$9+$C$11*$D$9+$F$11*((EP582+EH582)/MAX(EP582+EH582+EQ582, 0.1)*$I$9+EQ582/MAX(EP582+EH582+EQ582, 0.1)*$J$9))/($B$11+$C$11+$F$11)</f>
        <v>0</v>
      </c>
      <c r="CU582">
        <f>($B$11*$K$9+$C$11*$K$9+$F$11*((EP582+EH582)/MAX(EP582+EH582+EQ582, 0.1)*$P$9+EQ582/MAX(EP582+EH582+EQ582, 0.1)*$Q$9))/($B$11+$C$11+$F$11)</f>
        <v>0</v>
      </c>
      <c r="CV582">
        <v>6</v>
      </c>
      <c r="CW582">
        <v>0.5</v>
      </c>
      <c r="CX582" t="s">
        <v>419</v>
      </c>
      <c r="CY582">
        <v>2</v>
      </c>
      <c r="CZ582" t="b">
        <v>1</v>
      </c>
      <c r="DA582">
        <v>1659030914.73214</v>
      </c>
      <c r="DB582">
        <v>1358.925</v>
      </c>
      <c r="DC582">
        <v>1384.72392857143</v>
      </c>
      <c r="DD582">
        <v>25.19195</v>
      </c>
      <c r="DE582">
        <v>24.6324357142857</v>
      </c>
      <c r="DF582">
        <v>1347.16107142857</v>
      </c>
      <c r="DG582">
        <v>24.6685142857143</v>
      </c>
      <c r="DH582">
        <v>500.052464285714</v>
      </c>
      <c r="DI582">
        <v>90.3525142857143</v>
      </c>
      <c r="DJ582">
        <v>0.0458212178571429</v>
      </c>
      <c r="DK582">
        <v>27.5055285714286</v>
      </c>
      <c r="DL582">
        <v>27.8505357142857</v>
      </c>
      <c r="DM582">
        <v>999.9</v>
      </c>
      <c r="DN582">
        <v>0</v>
      </c>
      <c r="DO582">
        <v>0</v>
      </c>
      <c r="DP582">
        <v>10006.7857142857</v>
      </c>
      <c r="DQ582">
        <v>0</v>
      </c>
      <c r="DR582">
        <v>16.7699</v>
      </c>
      <c r="DS582">
        <v>-25.7983964285714</v>
      </c>
      <c r="DT582">
        <v>1394.04214285714</v>
      </c>
      <c r="DU582">
        <v>1419.6925</v>
      </c>
      <c r="DV582">
        <v>0.559524642857143</v>
      </c>
      <c r="DW582">
        <v>1384.72392857143</v>
      </c>
      <c r="DX582">
        <v>24.6324357142857</v>
      </c>
      <c r="DY582">
        <v>2.27615714285714</v>
      </c>
      <c r="DZ582">
        <v>2.22560285714286</v>
      </c>
      <c r="EA582">
        <v>19.5086428571429</v>
      </c>
      <c r="EB582">
        <v>19.1478</v>
      </c>
      <c r="EC582">
        <v>1999.995</v>
      </c>
      <c r="ED582">
        <v>0.979995428571429</v>
      </c>
      <c r="EE582">
        <v>0.0200045964285714</v>
      </c>
      <c r="EF582">
        <v>0</v>
      </c>
      <c r="EG582">
        <v>151.597142857143</v>
      </c>
      <c r="EH582">
        <v>5.00063</v>
      </c>
      <c r="EI582">
        <v>3149.64214285714</v>
      </c>
      <c r="EJ582">
        <v>17256.8321428571</v>
      </c>
      <c r="EK582">
        <v>38.6360714285714</v>
      </c>
      <c r="EL582">
        <v>38.75</v>
      </c>
      <c r="EM582">
        <v>38.232</v>
      </c>
      <c r="EN582">
        <v>38.062</v>
      </c>
      <c r="EO582">
        <v>39.6360714285714</v>
      </c>
      <c r="EP582">
        <v>1955.08392857143</v>
      </c>
      <c r="EQ582">
        <v>39.9107142857143</v>
      </c>
      <c r="ER582">
        <v>0</v>
      </c>
      <c r="ES582">
        <v>1659030921.7</v>
      </c>
      <c r="ET582">
        <v>0</v>
      </c>
      <c r="EU582">
        <v>151.636961538462</v>
      </c>
      <c r="EV582">
        <v>-0.321264938649093</v>
      </c>
      <c r="EW582">
        <v>6.08854700546778</v>
      </c>
      <c r="EX582">
        <v>3149.68807692308</v>
      </c>
      <c r="EY582">
        <v>15</v>
      </c>
      <c r="EZ582">
        <v>0</v>
      </c>
      <c r="FA582" t="s">
        <v>420</v>
      </c>
      <c r="FB582">
        <v>1657551626.5</v>
      </c>
      <c r="FC582">
        <v>1657551629</v>
      </c>
      <c r="FD582">
        <v>0</v>
      </c>
      <c r="FE582">
        <v>0.403</v>
      </c>
      <c r="FF582">
        <v>0.009</v>
      </c>
      <c r="FG582">
        <v>9.41</v>
      </c>
      <c r="FH582">
        <v>0.087</v>
      </c>
      <c r="FI582">
        <v>417</v>
      </c>
      <c r="FJ582">
        <v>17</v>
      </c>
      <c r="FK582">
        <v>1.61</v>
      </c>
      <c r="FL582">
        <v>0.59</v>
      </c>
      <c r="FM582">
        <v>-25.6865625</v>
      </c>
      <c r="FN582">
        <v>-0.0670750469042042</v>
      </c>
      <c r="FO582">
        <v>0.500795417155299</v>
      </c>
      <c r="FP582">
        <v>1</v>
      </c>
      <c r="FQ582">
        <v>151.546676470588</v>
      </c>
      <c r="FR582">
        <v>1.07038961925062</v>
      </c>
      <c r="FS582">
        <v>0.234565896998269</v>
      </c>
      <c r="FT582">
        <v>0</v>
      </c>
      <c r="FU582">
        <v>0.561585875</v>
      </c>
      <c r="FV582">
        <v>-0.0316454296435279</v>
      </c>
      <c r="FW582">
        <v>0.0044437861232709</v>
      </c>
      <c r="FX582">
        <v>1</v>
      </c>
      <c r="FY582">
        <v>2</v>
      </c>
      <c r="FZ582">
        <v>3</v>
      </c>
      <c r="GA582" t="s">
        <v>474</v>
      </c>
      <c r="GB582">
        <v>2.97269</v>
      </c>
      <c r="GC582">
        <v>2.6997</v>
      </c>
      <c r="GD582">
        <v>0.203631</v>
      </c>
      <c r="GE582">
        <v>0.206841</v>
      </c>
      <c r="GF582">
        <v>0.106503</v>
      </c>
      <c r="GG582">
        <v>0.106</v>
      </c>
      <c r="GH582">
        <v>30994.4</v>
      </c>
      <c r="GI582">
        <v>33749.9</v>
      </c>
      <c r="GJ582">
        <v>35268.4</v>
      </c>
      <c r="GK582">
        <v>38589.2</v>
      </c>
      <c r="GL582">
        <v>44682.9</v>
      </c>
      <c r="GM582">
        <v>49829</v>
      </c>
      <c r="GN582">
        <v>55136.1</v>
      </c>
      <c r="GO582">
        <v>61897.9</v>
      </c>
      <c r="GP582">
        <v>1.9812</v>
      </c>
      <c r="GQ582">
        <v>1.8572</v>
      </c>
      <c r="GR582">
        <v>0.123382</v>
      </c>
      <c r="GS582">
        <v>0</v>
      </c>
      <c r="GT582">
        <v>25.8795</v>
      </c>
      <c r="GU582">
        <v>999.9</v>
      </c>
      <c r="GV582">
        <v>58.778</v>
      </c>
      <c r="GW582">
        <v>29.175</v>
      </c>
      <c r="GX582">
        <v>26.4309</v>
      </c>
      <c r="GY582">
        <v>55.5055</v>
      </c>
      <c r="GZ582">
        <v>42.7684</v>
      </c>
      <c r="HA582">
        <v>1</v>
      </c>
      <c r="HB582">
        <v>-0.0197967</v>
      </c>
      <c r="HC582">
        <v>0.26427</v>
      </c>
      <c r="HD582">
        <v>20.1137</v>
      </c>
      <c r="HE582">
        <v>5.19812</v>
      </c>
      <c r="HF582">
        <v>12.0052</v>
      </c>
      <c r="HG582">
        <v>4.976</v>
      </c>
      <c r="HH582">
        <v>3.294</v>
      </c>
      <c r="HI582">
        <v>9999</v>
      </c>
      <c r="HJ582">
        <v>9999</v>
      </c>
      <c r="HK582">
        <v>9999</v>
      </c>
      <c r="HL582">
        <v>629.7</v>
      </c>
      <c r="HM582">
        <v>1.86316</v>
      </c>
      <c r="HN582">
        <v>1.86804</v>
      </c>
      <c r="HO582">
        <v>1.86774</v>
      </c>
      <c r="HP582">
        <v>1.8689</v>
      </c>
      <c r="HQ582">
        <v>1.86981</v>
      </c>
      <c r="HR582">
        <v>1.86584</v>
      </c>
      <c r="HS582">
        <v>1.86691</v>
      </c>
      <c r="HT582">
        <v>1.86829</v>
      </c>
      <c r="HU582">
        <v>5</v>
      </c>
      <c r="HV582">
        <v>0</v>
      </c>
      <c r="HW582">
        <v>0</v>
      </c>
      <c r="HX582">
        <v>0</v>
      </c>
      <c r="HY582" t="s">
        <v>422</v>
      </c>
      <c r="HZ582" t="s">
        <v>423</v>
      </c>
      <c r="IA582" t="s">
        <v>424</v>
      </c>
      <c r="IB582" t="s">
        <v>424</v>
      </c>
      <c r="IC582" t="s">
        <v>424</v>
      </c>
      <c r="ID582" t="s">
        <v>424</v>
      </c>
      <c r="IE582">
        <v>0</v>
      </c>
      <c r="IF582">
        <v>100</v>
      </c>
      <c r="IG582">
        <v>100</v>
      </c>
      <c r="IH582">
        <v>11.88</v>
      </c>
      <c r="II582">
        <v>0.5232</v>
      </c>
      <c r="IJ582">
        <v>4.02706509432224</v>
      </c>
      <c r="IK582">
        <v>0.00601174518973114</v>
      </c>
      <c r="IL582">
        <v>2.77886958061485e-07</v>
      </c>
      <c r="IM582">
        <v>-3.54636231360687e-10</v>
      </c>
      <c r="IN582">
        <v>-0.0404303883988718</v>
      </c>
      <c r="IO582">
        <v>-0.0177815531441476</v>
      </c>
      <c r="IP582">
        <v>0.00205572605671414</v>
      </c>
      <c r="IQ582">
        <v>-1.65519735432211e-05</v>
      </c>
      <c r="IR582">
        <v>-4</v>
      </c>
      <c r="IS582">
        <v>1848</v>
      </c>
      <c r="IT582">
        <v>1</v>
      </c>
      <c r="IU582">
        <v>25</v>
      </c>
      <c r="IV582">
        <v>24654.9</v>
      </c>
      <c r="IW582">
        <v>24654.9</v>
      </c>
      <c r="IX582">
        <v>2.74414</v>
      </c>
      <c r="IY582">
        <v>2.58301</v>
      </c>
      <c r="IZ582">
        <v>1.54785</v>
      </c>
      <c r="JA582">
        <v>2.30591</v>
      </c>
      <c r="JB582">
        <v>1.34644</v>
      </c>
      <c r="JC582">
        <v>2.45361</v>
      </c>
      <c r="JD582">
        <v>33.6254</v>
      </c>
      <c r="JE582">
        <v>24.2276</v>
      </c>
      <c r="JF582">
        <v>18</v>
      </c>
      <c r="JG582">
        <v>500.003</v>
      </c>
      <c r="JH582">
        <v>418.936</v>
      </c>
      <c r="JI582">
        <v>24.9997</v>
      </c>
      <c r="JJ582">
        <v>26.9316</v>
      </c>
      <c r="JK582">
        <v>30.0003</v>
      </c>
      <c r="JL582">
        <v>26.8667</v>
      </c>
      <c r="JM582">
        <v>26.8059</v>
      </c>
      <c r="JN582">
        <v>54.9399</v>
      </c>
      <c r="JO582">
        <v>14.6555</v>
      </c>
      <c r="JP582">
        <v>100</v>
      </c>
      <c r="JQ582">
        <v>25</v>
      </c>
      <c r="JR582">
        <v>1422.57</v>
      </c>
      <c r="JS582">
        <v>24.6677</v>
      </c>
      <c r="JT582">
        <v>102.275</v>
      </c>
      <c r="JU582">
        <v>103.029</v>
      </c>
    </row>
    <row r="583" spans="1:281">
      <c r="A583">
        <v>567</v>
      </c>
      <c r="B583">
        <v>1659030927.5</v>
      </c>
      <c r="C583">
        <v>7244.40000009537</v>
      </c>
      <c r="D583" t="s">
        <v>1563</v>
      </c>
      <c r="E583" t="s">
        <v>1564</v>
      </c>
      <c r="F583">
        <v>5</v>
      </c>
      <c r="G583" t="s">
        <v>1394</v>
      </c>
      <c r="H583" t="s">
        <v>417</v>
      </c>
      <c r="I583">
        <v>1659030920</v>
      </c>
      <c r="J583">
        <f>(K583)/1000</f>
        <v>0</v>
      </c>
      <c r="K583">
        <f>IF(CZ583, AN583, AH583)</f>
        <v>0</v>
      </c>
      <c r="L583">
        <f>IF(CZ583, AI583, AG583)</f>
        <v>0</v>
      </c>
      <c r="M583">
        <f>DB583 - IF(AU583&gt;1, L583*CV583*100.0/(AW583*DP583), 0)</f>
        <v>0</v>
      </c>
      <c r="N583">
        <f>((T583-J583/2)*M583-L583)/(T583+J583/2)</f>
        <v>0</v>
      </c>
      <c r="O583">
        <f>N583*(DI583+DJ583)/1000.0</f>
        <v>0</v>
      </c>
      <c r="P583">
        <f>(DB583 - IF(AU583&gt;1, L583*CV583*100.0/(AW583*DP583), 0))*(DI583+DJ583)/1000.0</f>
        <v>0</v>
      </c>
      <c r="Q583">
        <f>2.0/((1/S583-1/R583)+SIGN(S583)*SQRT((1/S583-1/R583)*(1/S583-1/R583) + 4*CW583/((CW583+1)*(CW583+1))*(2*1/S583*1/R583-1/R583*1/R583)))</f>
        <v>0</v>
      </c>
      <c r="R583">
        <f>IF(LEFT(CX583,1)&lt;&gt;"0",IF(LEFT(CX583,1)="1",3.0,CY583),$D$5+$E$5*(DP583*DI583/($K$5*1000))+$F$5*(DP583*DI583/($K$5*1000))*MAX(MIN(CV583,$J$5),$I$5)*MAX(MIN(CV583,$J$5),$I$5)+$G$5*MAX(MIN(CV583,$J$5),$I$5)*(DP583*DI583/($K$5*1000))+$H$5*(DP583*DI583/($K$5*1000))*(DP583*DI583/($K$5*1000)))</f>
        <v>0</v>
      </c>
      <c r="S583">
        <f>J583*(1000-(1000*0.61365*exp(17.502*W583/(240.97+W583))/(DI583+DJ583)+DD583)/2)/(1000*0.61365*exp(17.502*W583/(240.97+W583))/(DI583+DJ583)-DD583)</f>
        <v>0</v>
      </c>
      <c r="T583">
        <f>1/((CW583+1)/(Q583/1.6)+1/(R583/1.37)) + CW583/((CW583+1)/(Q583/1.6) + CW583/(R583/1.37))</f>
        <v>0</v>
      </c>
      <c r="U583">
        <f>(CR583*CU583)</f>
        <v>0</v>
      </c>
      <c r="V583">
        <f>(DK583+(U583+2*0.95*5.67E-8*(((DK583+$B$7)+273)^4-(DK583+273)^4)-44100*J583)/(1.84*29.3*R583+8*0.95*5.67E-8*(DK583+273)^3))</f>
        <v>0</v>
      </c>
      <c r="W583">
        <f>($C$7*DL583+$D$7*DM583+$E$7*V583)</f>
        <v>0</v>
      </c>
      <c r="X583">
        <f>0.61365*exp(17.502*W583/(240.97+W583))</f>
        <v>0</v>
      </c>
      <c r="Y583">
        <f>(Z583/AA583*100)</f>
        <v>0</v>
      </c>
      <c r="Z583">
        <f>DD583*(DI583+DJ583)/1000</f>
        <v>0</v>
      </c>
      <c r="AA583">
        <f>0.61365*exp(17.502*DK583/(240.97+DK583))</f>
        <v>0</v>
      </c>
      <c r="AB583">
        <f>(X583-DD583*(DI583+DJ583)/1000)</f>
        <v>0</v>
      </c>
      <c r="AC583">
        <f>(-J583*44100)</f>
        <v>0</v>
      </c>
      <c r="AD583">
        <f>2*29.3*R583*0.92*(DK583-W583)</f>
        <v>0</v>
      </c>
      <c r="AE583">
        <f>2*0.95*5.67E-8*(((DK583+$B$7)+273)^4-(W583+273)^4)</f>
        <v>0</v>
      </c>
      <c r="AF583">
        <f>U583+AE583+AC583+AD583</f>
        <v>0</v>
      </c>
      <c r="AG583">
        <f>DH583*AU583*(DC583-DB583*(1000-AU583*DE583)/(1000-AU583*DD583))/(100*CV583)</f>
        <v>0</v>
      </c>
      <c r="AH583">
        <f>1000*DH583*AU583*(DD583-DE583)/(100*CV583*(1000-AU583*DD583))</f>
        <v>0</v>
      </c>
      <c r="AI583">
        <f>(AJ583 - AK583 - DI583*1E3/(8.314*(DK583+273.15)) * AM583/DH583 * AL583) * DH583/(100*CV583) * (1000 - DE583)/1000</f>
        <v>0</v>
      </c>
      <c r="AJ583">
        <v>1454.04822882029</v>
      </c>
      <c r="AK583">
        <v>1436.36436363636</v>
      </c>
      <c r="AL583">
        <v>3.41111921541015</v>
      </c>
      <c r="AM583">
        <v>66.0504921813524</v>
      </c>
      <c r="AN583">
        <f>(AP583 - AO583 + DI583*1E3/(8.314*(DK583+273.15)) * AR583/DH583 * AQ583) * DH583/(100*CV583) * 1000/(1000 - AP583)</f>
        <v>0</v>
      </c>
      <c r="AO583">
        <v>24.633283579697</v>
      </c>
      <c r="AP583">
        <v>25.1856510489511</v>
      </c>
      <c r="AQ583">
        <v>2.31669421519954e-06</v>
      </c>
      <c r="AR583">
        <v>92.47</v>
      </c>
      <c r="AS583">
        <v>0</v>
      </c>
      <c r="AT583">
        <v>0</v>
      </c>
      <c r="AU583">
        <f>IF(AS583*$H$13&gt;=AW583,1.0,(AW583/(AW583-AS583*$H$13)))</f>
        <v>0</v>
      </c>
      <c r="AV583">
        <f>(AU583-1)*100</f>
        <v>0</v>
      </c>
      <c r="AW583">
        <f>MAX(0,($B$13+$C$13*DP583)/(1+$D$13*DP583)*DI583/(DK583+273)*$E$13)</f>
        <v>0</v>
      </c>
      <c r="AX583" t="s">
        <v>418</v>
      </c>
      <c r="AY583" t="s">
        <v>418</v>
      </c>
      <c r="AZ583">
        <v>0</v>
      </c>
      <c r="BA583">
        <v>0</v>
      </c>
      <c r="BB583">
        <f>1-AZ583/BA583</f>
        <v>0</v>
      </c>
      <c r="BC583">
        <v>0</v>
      </c>
      <c r="BD583" t="s">
        <v>418</v>
      </c>
      <c r="BE583" t="s">
        <v>418</v>
      </c>
      <c r="BF583">
        <v>0</v>
      </c>
      <c r="BG583">
        <v>0</v>
      </c>
      <c r="BH583">
        <f>1-BF583/BG583</f>
        <v>0</v>
      </c>
      <c r="BI583">
        <v>0.5</v>
      </c>
      <c r="BJ583">
        <f>CS583</f>
        <v>0</v>
      </c>
      <c r="BK583">
        <f>L583</f>
        <v>0</v>
      </c>
      <c r="BL583">
        <f>BH583*BI583*BJ583</f>
        <v>0</v>
      </c>
      <c r="BM583">
        <f>(BK583-BC583)/BJ583</f>
        <v>0</v>
      </c>
      <c r="BN583">
        <f>(BA583-BG583)/BG583</f>
        <v>0</v>
      </c>
      <c r="BO583">
        <f>AZ583/(BB583+AZ583/BG583)</f>
        <v>0</v>
      </c>
      <c r="BP583" t="s">
        <v>418</v>
      </c>
      <c r="BQ583">
        <v>0</v>
      </c>
      <c r="BR583">
        <f>IF(BQ583&lt;&gt;0, BQ583, BO583)</f>
        <v>0</v>
      </c>
      <c r="BS583">
        <f>1-BR583/BG583</f>
        <v>0</v>
      </c>
      <c r="BT583">
        <f>(BG583-BF583)/(BG583-BR583)</f>
        <v>0</v>
      </c>
      <c r="BU583">
        <f>(BA583-BG583)/(BA583-BR583)</f>
        <v>0</v>
      </c>
      <c r="BV583">
        <f>(BG583-BF583)/(BG583-AZ583)</f>
        <v>0</v>
      </c>
      <c r="BW583">
        <f>(BA583-BG583)/(BA583-AZ583)</f>
        <v>0</v>
      </c>
      <c r="BX583">
        <f>(BT583*BR583/BF583)</f>
        <v>0</v>
      </c>
      <c r="BY583">
        <f>(1-BX583)</f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f>$B$11*DQ583+$C$11*DR583+$F$11*EC583*(1-EF583)</f>
        <v>0</v>
      </c>
      <c r="CS583">
        <f>CR583*CT583</f>
        <v>0</v>
      </c>
      <c r="CT583">
        <f>($B$11*$D$9+$C$11*$D$9+$F$11*((EP583+EH583)/MAX(EP583+EH583+EQ583, 0.1)*$I$9+EQ583/MAX(EP583+EH583+EQ583, 0.1)*$J$9))/($B$11+$C$11+$F$11)</f>
        <v>0</v>
      </c>
      <c r="CU583">
        <f>($B$11*$K$9+$C$11*$K$9+$F$11*((EP583+EH583)/MAX(EP583+EH583+EQ583, 0.1)*$P$9+EQ583/MAX(EP583+EH583+EQ583, 0.1)*$Q$9))/($B$11+$C$11+$F$11)</f>
        <v>0</v>
      </c>
      <c r="CV583">
        <v>6</v>
      </c>
      <c r="CW583">
        <v>0.5</v>
      </c>
      <c r="CX583" t="s">
        <v>419</v>
      </c>
      <c r="CY583">
        <v>2</v>
      </c>
      <c r="CZ583" t="b">
        <v>1</v>
      </c>
      <c r="DA583">
        <v>1659030920</v>
      </c>
      <c r="DB583">
        <v>1376.68037037037</v>
      </c>
      <c r="DC583">
        <v>1402.26925925926</v>
      </c>
      <c r="DD583">
        <v>25.1895888888889</v>
      </c>
      <c r="DE583">
        <v>24.6325481481481</v>
      </c>
      <c r="DF583">
        <v>1364.83148148148</v>
      </c>
      <c r="DG583">
        <v>24.6662814814815</v>
      </c>
      <c r="DH583">
        <v>500.080962962963</v>
      </c>
      <c r="DI583">
        <v>90.3526074074074</v>
      </c>
      <c r="DJ583">
        <v>0.0459378222222222</v>
      </c>
      <c r="DK583">
        <v>27.5062481481481</v>
      </c>
      <c r="DL583">
        <v>27.8617962962963</v>
      </c>
      <c r="DM583">
        <v>999.9</v>
      </c>
      <c r="DN583">
        <v>0</v>
      </c>
      <c r="DO583">
        <v>0</v>
      </c>
      <c r="DP583">
        <v>9993.51851851852</v>
      </c>
      <c r="DQ583">
        <v>0</v>
      </c>
      <c r="DR583">
        <v>16.7658111111111</v>
      </c>
      <c r="DS583">
        <v>-25.5884592592593</v>
      </c>
      <c r="DT583">
        <v>1412.2537037037</v>
      </c>
      <c r="DU583">
        <v>1437.68185185185</v>
      </c>
      <c r="DV583">
        <v>0.557047</v>
      </c>
      <c r="DW583">
        <v>1402.26925925926</v>
      </c>
      <c r="DX583">
        <v>24.6325481481481</v>
      </c>
      <c r="DY583">
        <v>2.27594592592593</v>
      </c>
      <c r="DZ583">
        <v>2.22561555555556</v>
      </c>
      <c r="EA583">
        <v>19.5071481481481</v>
      </c>
      <c r="EB583">
        <v>19.1478851851852</v>
      </c>
      <c r="EC583">
        <v>2000.02037037037</v>
      </c>
      <c r="ED583">
        <v>0.979995370370371</v>
      </c>
      <c r="EE583">
        <v>0.0200046444444444</v>
      </c>
      <c r="EF583">
        <v>0</v>
      </c>
      <c r="EG583">
        <v>151.61862962963</v>
      </c>
      <c r="EH583">
        <v>5.00063</v>
      </c>
      <c r="EI583">
        <v>3150.18148148148</v>
      </c>
      <c r="EJ583">
        <v>17257.0518518519</v>
      </c>
      <c r="EK583">
        <v>38.6341851851852</v>
      </c>
      <c r="EL583">
        <v>38.75</v>
      </c>
      <c r="EM583">
        <v>38.2196666666667</v>
      </c>
      <c r="EN583">
        <v>38.062</v>
      </c>
      <c r="EO583">
        <v>39.6295925925926</v>
      </c>
      <c r="EP583">
        <v>1955.10888888889</v>
      </c>
      <c r="EQ583">
        <v>39.9111111111111</v>
      </c>
      <c r="ER583">
        <v>0</v>
      </c>
      <c r="ES583">
        <v>1659030926.5</v>
      </c>
      <c r="ET583">
        <v>0</v>
      </c>
      <c r="EU583">
        <v>151.644730769231</v>
      </c>
      <c r="EV583">
        <v>0.17589744463048</v>
      </c>
      <c r="EW583">
        <v>6.21094015559465</v>
      </c>
      <c r="EX583">
        <v>3150.18653846154</v>
      </c>
      <c r="EY583">
        <v>15</v>
      </c>
      <c r="EZ583">
        <v>0</v>
      </c>
      <c r="FA583" t="s">
        <v>420</v>
      </c>
      <c r="FB583">
        <v>1657551626.5</v>
      </c>
      <c r="FC583">
        <v>1657551629</v>
      </c>
      <c r="FD583">
        <v>0</v>
      </c>
      <c r="FE583">
        <v>0.403</v>
      </c>
      <c r="FF583">
        <v>0.009</v>
      </c>
      <c r="FG583">
        <v>9.41</v>
      </c>
      <c r="FH583">
        <v>0.087</v>
      </c>
      <c r="FI583">
        <v>417</v>
      </c>
      <c r="FJ583">
        <v>17</v>
      </c>
      <c r="FK583">
        <v>1.61</v>
      </c>
      <c r="FL583">
        <v>0.59</v>
      </c>
      <c r="FM583">
        <v>-25.68582</v>
      </c>
      <c r="FN583">
        <v>0.194980863039433</v>
      </c>
      <c r="FO583">
        <v>0.478026333584249</v>
      </c>
      <c r="FP583">
        <v>1</v>
      </c>
      <c r="FQ583">
        <v>151.640529411765</v>
      </c>
      <c r="FR583">
        <v>0.193093971789854</v>
      </c>
      <c r="FS583">
        <v>0.203668016388571</v>
      </c>
      <c r="FT583">
        <v>1</v>
      </c>
      <c r="FU583">
        <v>0.55889095</v>
      </c>
      <c r="FV583">
        <v>-0.0311965103189499</v>
      </c>
      <c r="FW583">
        <v>0.00407094845797635</v>
      </c>
      <c r="FX583">
        <v>1</v>
      </c>
      <c r="FY583">
        <v>3</v>
      </c>
      <c r="FZ583">
        <v>3</v>
      </c>
      <c r="GA583" t="s">
        <v>953</v>
      </c>
      <c r="GB583">
        <v>2.97344</v>
      </c>
      <c r="GC583">
        <v>2.69929</v>
      </c>
      <c r="GD583">
        <v>0.205119</v>
      </c>
      <c r="GE583">
        <v>0.208209</v>
      </c>
      <c r="GF583">
        <v>0.106496</v>
      </c>
      <c r="GG583">
        <v>0.106007</v>
      </c>
      <c r="GH583">
        <v>30936.2</v>
      </c>
      <c r="GI583">
        <v>33691.8</v>
      </c>
      <c r="GJ583">
        <v>35268.1</v>
      </c>
      <c r="GK583">
        <v>38589.3</v>
      </c>
      <c r="GL583">
        <v>44682.9</v>
      </c>
      <c r="GM583">
        <v>49829</v>
      </c>
      <c r="GN583">
        <v>55135.8</v>
      </c>
      <c r="GO583">
        <v>61898.4</v>
      </c>
      <c r="GP583">
        <v>1.9804</v>
      </c>
      <c r="GQ583">
        <v>1.8578</v>
      </c>
      <c r="GR583">
        <v>0.125021</v>
      </c>
      <c r="GS583">
        <v>0</v>
      </c>
      <c r="GT583">
        <v>25.8773</v>
      </c>
      <c r="GU583">
        <v>999.9</v>
      </c>
      <c r="GV583">
        <v>58.778</v>
      </c>
      <c r="GW583">
        <v>29.175</v>
      </c>
      <c r="GX583">
        <v>26.4295</v>
      </c>
      <c r="GY583">
        <v>55.9655</v>
      </c>
      <c r="GZ583">
        <v>42.7364</v>
      </c>
      <c r="HA583">
        <v>1</v>
      </c>
      <c r="HB583">
        <v>-0.019878</v>
      </c>
      <c r="HC583">
        <v>0.262745</v>
      </c>
      <c r="HD583">
        <v>20.1132</v>
      </c>
      <c r="HE583">
        <v>5.19812</v>
      </c>
      <c r="HF583">
        <v>12.004</v>
      </c>
      <c r="HG583">
        <v>4.976</v>
      </c>
      <c r="HH583">
        <v>3.2938</v>
      </c>
      <c r="HI583">
        <v>9999</v>
      </c>
      <c r="HJ583">
        <v>9999</v>
      </c>
      <c r="HK583">
        <v>9999</v>
      </c>
      <c r="HL583">
        <v>629.7</v>
      </c>
      <c r="HM583">
        <v>1.86316</v>
      </c>
      <c r="HN583">
        <v>1.86801</v>
      </c>
      <c r="HO583">
        <v>1.86783</v>
      </c>
      <c r="HP583">
        <v>1.8689</v>
      </c>
      <c r="HQ583">
        <v>1.86981</v>
      </c>
      <c r="HR583">
        <v>1.86584</v>
      </c>
      <c r="HS583">
        <v>1.86691</v>
      </c>
      <c r="HT583">
        <v>1.86829</v>
      </c>
      <c r="HU583">
        <v>5</v>
      </c>
      <c r="HV583">
        <v>0</v>
      </c>
      <c r="HW583">
        <v>0</v>
      </c>
      <c r="HX583">
        <v>0</v>
      </c>
      <c r="HY583" t="s">
        <v>422</v>
      </c>
      <c r="HZ583" t="s">
        <v>423</v>
      </c>
      <c r="IA583" t="s">
        <v>424</v>
      </c>
      <c r="IB583" t="s">
        <v>424</v>
      </c>
      <c r="IC583" t="s">
        <v>424</v>
      </c>
      <c r="ID583" t="s">
        <v>424</v>
      </c>
      <c r="IE583">
        <v>0</v>
      </c>
      <c r="IF583">
        <v>100</v>
      </c>
      <c r="IG583">
        <v>100</v>
      </c>
      <c r="IH583">
        <v>11.96</v>
      </c>
      <c r="II583">
        <v>0.5232</v>
      </c>
      <c r="IJ583">
        <v>4.02706509432224</v>
      </c>
      <c r="IK583">
        <v>0.00601174518973114</v>
      </c>
      <c r="IL583">
        <v>2.77886958061485e-07</v>
      </c>
      <c r="IM583">
        <v>-3.54636231360687e-10</v>
      </c>
      <c r="IN583">
        <v>-0.0404303883988718</v>
      </c>
      <c r="IO583">
        <v>-0.0177815531441476</v>
      </c>
      <c r="IP583">
        <v>0.00205572605671414</v>
      </c>
      <c r="IQ583">
        <v>-1.65519735432211e-05</v>
      </c>
      <c r="IR583">
        <v>-4</v>
      </c>
      <c r="IS583">
        <v>1848</v>
      </c>
      <c r="IT583">
        <v>1</v>
      </c>
      <c r="IU583">
        <v>25</v>
      </c>
      <c r="IV583">
        <v>24655</v>
      </c>
      <c r="IW583">
        <v>24655</v>
      </c>
      <c r="IX583">
        <v>2.76855</v>
      </c>
      <c r="IY583">
        <v>2.59888</v>
      </c>
      <c r="IZ583">
        <v>1.54785</v>
      </c>
      <c r="JA583">
        <v>2.30591</v>
      </c>
      <c r="JB583">
        <v>1.34644</v>
      </c>
      <c r="JC583">
        <v>2.31323</v>
      </c>
      <c r="JD583">
        <v>33.6254</v>
      </c>
      <c r="JE583">
        <v>24.2188</v>
      </c>
      <c r="JF583">
        <v>18</v>
      </c>
      <c r="JG583">
        <v>499.477</v>
      </c>
      <c r="JH583">
        <v>419.28</v>
      </c>
      <c r="JI583">
        <v>24.9997</v>
      </c>
      <c r="JJ583">
        <v>26.9316</v>
      </c>
      <c r="JK583">
        <v>30.0001</v>
      </c>
      <c r="JL583">
        <v>26.8667</v>
      </c>
      <c r="JM583">
        <v>26.8059</v>
      </c>
      <c r="JN583">
        <v>55.4999</v>
      </c>
      <c r="JO583">
        <v>14.6555</v>
      </c>
      <c r="JP583">
        <v>100</v>
      </c>
      <c r="JQ583">
        <v>25</v>
      </c>
      <c r="JR583">
        <v>1442.98</v>
      </c>
      <c r="JS583">
        <v>24.672</v>
      </c>
      <c r="JT583">
        <v>102.274</v>
      </c>
      <c r="JU583">
        <v>103.029</v>
      </c>
    </row>
    <row r="584" spans="1:281">
      <c r="A584">
        <v>568</v>
      </c>
      <c r="B584">
        <v>1659030932.5</v>
      </c>
      <c r="C584">
        <v>7249.40000009537</v>
      </c>
      <c r="D584" t="s">
        <v>1565</v>
      </c>
      <c r="E584" t="s">
        <v>1566</v>
      </c>
      <c r="F584">
        <v>5</v>
      </c>
      <c r="G584" t="s">
        <v>1394</v>
      </c>
      <c r="H584" t="s">
        <v>417</v>
      </c>
      <c r="I584">
        <v>1659030924.71429</v>
      </c>
      <c r="J584">
        <f>(K584)/1000</f>
        <v>0</v>
      </c>
      <c r="K584">
        <f>IF(CZ584, AN584, AH584)</f>
        <v>0</v>
      </c>
      <c r="L584">
        <f>IF(CZ584, AI584, AG584)</f>
        <v>0</v>
      </c>
      <c r="M584">
        <f>DB584 - IF(AU584&gt;1, L584*CV584*100.0/(AW584*DP584), 0)</f>
        <v>0</v>
      </c>
      <c r="N584">
        <f>((T584-J584/2)*M584-L584)/(T584+J584/2)</f>
        <v>0</v>
      </c>
      <c r="O584">
        <f>N584*(DI584+DJ584)/1000.0</f>
        <v>0</v>
      </c>
      <c r="P584">
        <f>(DB584 - IF(AU584&gt;1, L584*CV584*100.0/(AW584*DP584), 0))*(DI584+DJ584)/1000.0</f>
        <v>0</v>
      </c>
      <c r="Q584">
        <f>2.0/((1/S584-1/R584)+SIGN(S584)*SQRT((1/S584-1/R584)*(1/S584-1/R584) + 4*CW584/((CW584+1)*(CW584+1))*(2*1/S584*1/R584-1/R584*1/R584)))</f>
        <v>0</v>
      </c>
      <c r="R584">
        <f>IF(LEFT(CX584,1)&lt;&gt;"0",IF(LEFT(CX584,1)="1",3.0,CY584),$D$5+$E$5*(DP584*DI584/($K$5*1000))+$F$5*(DP584*DI584/($K$5*1000))*MAX(MIN(CV584,$J$5),$I$5)*MAX(MIN(CV584,$J$5),$I$5)+$G$5*MAX(MIN(CV584,$J$5),$I$5)*(DP584*DI584/($K$5*1000))+$H$5*(DP584*DI584/($K$5*1000))*(DP584*DI584/($K$5*1000)))</f>
        <v>0</v>
      </c>
      <c r="S584">
        <f>J584*(1000-(1000*0.61365*exp(17.502*W584/(240.97+W584))/(DI584+DJ584)+DD584)/2)/(1000*0.61365*exp(17.502*W584/(240.97+W584))/(DI584+DJ584)-DD584)</f>
        <v>0</v>
      </c>
      <c r="T584">
        <f>1/((CW584+1)/(Q584/1.6)+1/(R584/1.37)) + CW584/((CW584+1)/(Q584/1.6) + CW584/(R584/1.37))</f>
        <v>0</v>
      </c>
      <c r="U584">
        <f>(CR584*CU584)</f>
        <v>0</v>
      </c>
      <c r="V584">
        <f>(DK584+(U584+2*0.95*5.67E-8*(((DK584+$B$7)+273)^4-(DK584+273)^4)-44100*J584)/(1.84*29.3*R584+8*0.95*5.67E-8*(DK584+273)^3))</f>
        <v>0</v>
      </c>
      <c r="W584">
        <f>($C$7*DL584+$D$7*DM584+$E$7*V584)</f>
        <v>0</v>
      </c>
      <c r="X584">
        <f>0.61365*exp(17.502*W584/(240.97+W584))</f>
        <v>0</v>
      </c>
      <c r="Y584">
        <f>(Z584/AA584*100)</f>
        <v>0</v>
      </c>
      <c r="Z584">
        <f>DD584*(DI584+DJ584)/1000</f>
        <v>0</v>
      </c>
      <c r="AA584">
        <f>0.61365*exp(17.502*DK584/(240.97+DK584))</f>
        <v>0</v>
      </c>
      <c r="AB584">
        <f>(X584-DD584*(DI584+DJ584)/1000)</f>
        <v>0</v>
      </c>
      <c r="AC584">
        <f>(-J584*44100)</f>
        <v>0</v>
      </c>
      <c r="AD584">
        <f>2*29.3*R584*0.92*(DK584-W584)</f>
        <v>0</v>
      </c>
      <c r="AE584">
        <f>2*0.95*5.67E-8*(((DK584+$B$7)+273)^4-(W584+273)^4)</f>
        <v>0</v>
      </c>
      <c r="AF584">
        <f>U584+AE584+AC584+AD584</f>
        <v>0</v>
      </c>
      <c r="AG584">
        <f>DH584*AU584*(DC584-DB584*(1000-AU584*DE584)/(1000-AU584*DD584))/(100*CV584)</f>
        <v>0</v>
      </c>
      <c r="AH584">
        <f>1000*DH584*AU584*(DD584-DE584)/(100*CV584*(1000-AU584*DD584))</f>
        <v>0</v>
      </c>
      <c r="AI584">
        <f>(AJ584 - AK584 - DI584*1E3/(8.314*(DK584+273.15)) * AM584/DH584 * AL584) * DH584/(100*CV584) * (1000 - DE584)/1000</f>
        <v>0</v>
      </c>
      <c r="AJ584">
        <v>1471.51310555882</v>
      </c>
      <c r="AK584">
        <v>1453.68606060606</v>
      </c>
      <c r="AL584">
        <v>3.43227901317129</v>
      </c>
      <c r="AM584">
        <v>66.0504921813524</v>
      </c>
      <c r="AN584">
        <f>(AP584 - AO584 + DI584*1E3/(8.314*(DK584+273.15)) * AR584/DH584 * AQ584) * DH584/(100*CV584) * 1000/(1000 - AP584)</f>
        <v>0</v>
      </c>
      <c r="AO584">
        <v>24.634134595974</v>
      </c>
      <c r="AP584">
        <v>25.1896</v>
      </c>
      <c r="AQ584">
        <v>1.88835725679807e-05</v>
      </c>
      <c r="AR584">
        <v>92.47</v>
      </c>
      <c r="AS584">
        <v>0</v>
      </c>
      <c r="AT584">
        <v>0</v>
      </c>
      <c r="AU584">
        <f>IF(AS584*$H$13&gt;=AW584,1.0,(AW584/(AW584-AS584*$H$13)))</f>
        <v>0</v>
      </c>
      <c r="AV584">
        <f>(AU584-1)*100</f>
        <v>0</v>
      </c>
      <c r="AW584">
        <f>MAX(0,($B$13+$C$13*DP584)/(1+$D$13*DP584)*DI584/(DK584+273)*$E$13)</f>
        <v>0</v>
      </c>
      <c r="AX584" t="s">
        <v>418</v>
      </c>
      <c r="AY584" t="s">
        <v>418</v>
      </c>
      <c r="AZ584">
        <v>0</v>
      </c>
      <c r="BA584">
        <v>0</v>
      </c>
      <c r="BB584">
        <f>1-AZ584/BA584</f>
        <v>0</v>
      </c>
      <c r="BC584">
        <v>0</v>
      </c>
      <c r="BD584" t="s">
        <v>418</v>
      </c>
      <c r="BE584" t="s">
        <v>418</v>
      </c>
      <c r="BF584">
        <v>0</v>
      </c>
      <c r="BG584">
        <v>0</v>
      </c>
      <c r="BH584">
        <f>1-BF584/BG584</f>
        <v>0</v>
      </c>
      <c r="BI584">
        <v>0.5</v>
      </c>
      <c r="BJ584">
        <f>CS584</f>
        <v>0</v>
      </c>
      <c r="BK584">
        <f>L584</f>
        <v>0</v>
      </c>
      <c r="BL584">
        <f>BH584*BI584*BJ584</f>
        <v>0</v>
      </c>
      <c r="BM584">
        <f>(BK584-BC584)/BJ584</f>
        <v>0</v>
      </c>
      <c r="BN584">
        <f>(BA584-BG584)/BG584</f>
        <v>0</v>
      </c>
      <c r="BO584">
        <f>AZ584/(BB584+AZ584/BG584)</f>
        <v>0</v>
      </c>
      <c r="BP584" t="s">
        <v>418</v>
      </c>
      <c r="BQ584">
        <v>0</v>
      </c>
      <c r="BR584">
        <f>IF(BQ584&lt;&gt;0, BQ584, BO584)</f>
        <v>0</v>
      </c>
      <c r="BS584">
        <f>1-BR584/BG584</f>
        <v>0</v>
      </c>
      <c r="BT584">
        <f>(BG584-BF584)/(BG584-BR584)</f>
        <v>0</v>
      </c>
      <c r="BU584">
        <f>(BA584-BG584)/(BA584-BR584)</f>
        <v>0</v>
      </c>
      <c r="BV584">
        <f>(BG584-BF584)/(BG584-AZ584)</f>
        <v>0</v>
      </c>
      <c r="BW584">
        <f>(BA584-BG584)/(BA584-AZ584)</f>
        <v>0</v>
      </c>
      <c r="BX584">
        <f>(BT584*BR584/BF584)</f>
        <v>0</v>
      </c>
      <c r="BY584">
        <f>(1-BX584)</f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f>$B$11*DQ584+$C$11*DR584+$F$11*EC584*(1-EF584)</f>
        <v>0</v>
      </c>
      <c r="CS584">
        <f>CR584*CT584</f>
        <v>0</v>
      </c>
      <c r="CT584">
        <f>($B$11*$D$9+$C$11*$D$9+$F$11*((EP584+EH584)/MAX(EP584+EH584+EQ584, 0.1)*$I$9+EQ584/MAX(EP584+EH584+EQ584, 0.1)*$J$9))/($B$11+$C$11+$F$11)</f>
        <v>0</v>
      </c>
      <c r="CU584">
        <f>($B$11*$K$9+$C$11*$K$9+$F$11*((EP584+EH584)/MAX(EP584+EH584+EQ584, 0.1)*$P$9+EQ584/MAX(EP584+EH584+EQ584, 0.1)*$Q$9))/($B$11+$C$11+$F$11)</f>
        <v>0</v>
      </c>
      <c r="CV584">
        <v>6</v>
      </c>
      <c r="CW584">
        <v>0.5</v>
      </c>
      <c r="CX584" t="s">
        <v>419</v>
      </c>
      <c r="CY584">
        <v>2</v>
      </c>
      <c r="CZ584" t="b">
        <v>1</v>
      </c>
      <c r="DA584">
        <v>1659030924.71429</v>
      </c>
      <c r="DB584">
        <v>1392.53071428571</v>
      </c>
      <c r="DC584">
        <v>1418.26071428571</v>
      </c>
      <c r="DD584">
        <v>25.1887392857143</v>
      </c>
      <c r="DE584">
        <v>24.6334714285714</v>
      </c>
      <c r="DF584">
        <v>1380.60607142857</v>
      </c>
      <c r="DG584">
        <v>24.6654785714286</v>
      </c>
      <c r="DH584">
        <v>500.049</v>
      </c>
      <c r="DI584">
        <v>90.3518178571429</v>
      </c>
      <c r="DJ584">
        <v>0.0459964535714286</v>
      </c>
      <c r="DK584">
        <v>27.5024392857143</v>
      </c>
      <c r="DL584">
        <v>27.8896714285714</v>
      </c>
      <c r="DM584">
        <v>999.9</v>
      </c>
      <c r="DN584">
        <v>0</v>
      </c>
      <c r="DO584">
        <v>0</v>
      </c>
      <c r="DP584">
        <v>9989.64285714286</v>
      </c>
      <c r="DQ584">
        <v>0</v>
      </c>
      <c r="DR584">
        <v>16.7620142857143</v>
      </c>
      <c r="DS584">
        <v>-25.7300642857143</v>
      </c>
      <c r="DT584">
        <v>1428.5125</v>
      </c>
      <c r="DU584">
        <v>1454.07892857143</v>
      </c>
      <c r="DV584">
        <v>0.555278</v>
      </c>
      <c r="DW584">
        <v>1418.26071428571</v>
      </c>
      <c r="DX584">
        <v>24.6334714285714</v>
      </c>
      <c r="DY584">
        <v>2.27584928571429</v>
      </c>
      <c r="DZ584">
        <v>2.22567964285714</v>
      </c>
      <c r="EA584">
        <v>19.5064714285714</v>
      </c>
      <c r="EB584">
        <v>19.14835</v>
      </c>
      <c r="EC584">
        <v>2000.03642857143</v>
      </c>
      <c r="ED584">
        <v>0.979995428571429</v>
      </c>
      <c r="EE584">
        <v>0.0200045964285714</v>
      </c>
      <c r="EF584">
        <v>0</v>
      </c>
      <c r="EG584">
        <v>151.658714285714</v>
      </c>
      <c r="EH584">
        <v>5.00063</v>
      </c>
      <c r="EI584">
        <v>3150.68392857143</v>
      </c>
      <c r="EJ584">
        <v>17257.1964285714</v>
      </c>
      <c r="EK584">
        <v>38.6338571428571</v>
      </c>
      <c r="EL584">
        <v>38.75</v>
      </c>
      <c r="EM584">
        <v>38.2005</v>
      </c>
      <c r="EN584">
        <v>38.062</v>
      </c>
      <c r="EO584">
        <v>39.625</v>
      </c>
      <c r="EP584">
        <v>1955.125</v>
      </c>
      <c r="EQ584">
        <v>39.9110714285714</v>
      </c>
      <c r="ER584">
        <v>0</v>
      </c>
      <c r="ES584">
        <v>1659030931.3</v>
      </c>
      <c r="ET584">
        <v>0</v>
      </c>
      <c r="EU584">
        <v>151.647769230769</v>
      </c>
      <c r="EV584">
        <v>0.251350425946137</v>
      </c>
      <c r="EW584">
        <v>6.75452990339708</v>
      </c>
      <c r="EX584">
        <v>3150.69269230769</v>
      </c>
      <c r="EY584">
        <v>15</v>
      </c>
      <c r="EZ584">
        <v>0</v>
      </c>
      <c r="FA584" t="s">
        <v>420</v>
      </c>
      <c r="FB584">
        <v>1657551626.5</v>
      </c>
      <c r="FC584">
        <v>1657551629</v>
      </c>
      <c r="FD584">
        <v>0</v>
      </c>
      <c r="FE584">
        <v>0.403</v>
      </c>
      <c r="FF584">
        <v>0.009</v>
      </c>
      <c r="FG584">
        <v>9.41</v>
      </c>
      <c r="FH584">
        <v>0.087</v>
      </c>
      <c r="FI584">
        <v>417</v>
      </c>
      <c r="FJ584">
        <v>17</v>
      </c>
      <c r="FK584">
        <v>1.61</v>
      </c>
      <c r="FL584">
        <v>0.59</v>
      </c>
      <c r="FM584">
        <v>-25.6473925</v>
      </c>
      <c r="FN584">
        <v>0.385151594746765</v>
      </c>
      <c r="FO584">
        <v>0.453633656372353</v>
      </c>
      <c r="FP584">
        <v>1</v>
      </c>
      <c r="FQ584">
        <v>151.651764705882</v>
      </c>
      <c r="FR584">
        <v>0.258640186428516</v>
      </c>
      <c r="FS584">
        <v>0.193967259035786</v>
      </c>
      <c r="FT584">
        <v>1</v>
      </c>
      <c r="FU584">
        <v>0.556810375</v>
      </c>
      <c r="FV584">
        <v>-0.0263209418386505</v>
      </c>
      <c r="FW584">
        <v>0.0037120850925558</v>
      </c>
      <c r="FX584">
        <v>1</v>
      </c>
      <c r="FY584">
        <v>3</v>
      </c>
      <c r="FZ584">
        <v>3</v>
      </c>
      <c r="GA584" t="s">
        <v>953</v>
      </c>
      <c r="GB584">
        <v>2.97325</v>
      </c>
      <c r="GC584">
        <v>2.69964</v>
      </c>
      <c r="GD584">
        <v>0.206606</v>
      </c>
      <c r="GE584">
        <v>0.20986</v>
      </c>
      <c r="GF584">
        <v>0.106496</v>
      </c>
      <c r="GG584">
        <v>0.106011</v>
      </c>
      <c r="GH584">
        <v>30878.4</v>
      </c>
      <c r="GI584">
        <v>33621.8</v>
      </c>
      <c r="GJ584">
        <v>35268.2</v>
      </c>
      <c r="GK584">
        <v>38589.6</v>
      </c>
      <c r="GL584">
        <v>44682.9</v>
      </c>
      <c r="GM584">
        <v>49829.1</v>
      </c>
      <c r="GN584">
        <v>55135.6</v>
      </c>
      <c r="GO584">
        <v>61898.7</v>
      </c>
      <c r="GP584">
        <v>1.981</v>
      </c>
      <c r="GQ584">
        <v>1.857</v>
      </c>
      <c r="GR584">
        <v>0.121742</v>
      </c>
      <c r="GS584">
        <v>0</v>
      </c>
      <c r="GT584">
        <v>25.8751</v>
      </c>
      <c r="GU584">
        <v>999.9</v>
      </c>
      <c r="GV584">
        <v>58.778</v>
      </c>
      <c r="GW584">
        <v>29.175</v>
      </c>
      <c r="GX584">
        <v>26.429</v>
      </c>
      <c r="GY584">
        <v>55.3155</v>
      </c>
      <c r="GZ584">
        <v>42.6402</v>
      </c>
      <c r="HA584">
        <v>1</v>
      </c>
      <c r="HB584">
        <v>-0.0196951</v>
      </c>
      <c r="HC584">
        <v>0.259651</v>
      </c>
      <c r="HD584">
        <v>20.1139</v>
      </c>
      <c r="HE584">
        <v>5.19932</v>
      </c>
      <c r="HF584">
        <v>12.004</v>
      </c>
      <c r="HG584">
        <v>4.9756</v>
      </c>
      <c r="HH584">
        <v>3.2938</v>
      </c>
      <c r="HI584">
        <v>9999</v>
      </c>
      <c r="HJ584">
        <v>9999</v>
      </c>
      <c r="HK584">
        <v>9999</v>
      </c>
      <c r="HL584">
        <v>629.7</v>
      </c>
      <c r="HM584">
        <v>1.86319</v>
      </c>
      <c r="HN584">
        <v>1.86804</v>
      </c>
      <c r="HO584">
        <v>1.86783</v>
      </c>
      <c r="HP584">
        <v>1.86893</v>
      </c>
      <c r="HQ584">
        <v>1.86981</v>
      </c>
      <c r="HR584">
        <v>1.86587</v>
      </c>
      <c r="HS584">
        <v>1.86694</v>
      </c>
      <c r="HT584">
        <v>1.86832</v>
      </c>
      <c r="HU584">
        <v>5</v>
      </c>
      <c r="HV584">
        <v>0</v>
      </c>
      <c r="HW584">
        <v>0</v>
      </c>
      <c r="HX584">
        <v>0</v>
      </c>
      <c r="HY584" t="s">
        <v>422</v>
      </c>
      <c r="HZ584" t="s">
        <v>423</v>
      </c>
      <c r="IA584" t="s">
        <v>424</v>
      </c>
      <c r="IB584" t="s">
        <v>424</v>
      </c>
      <c r="IC584" t="s">
        <v>424</v>
      </c>
      <c r="ID584" t="s">
        <v>424</v>
      </c>
      <c r="IE584">
        <v>0</v>
      </c>
      <c r="IF584">
        <v>100</v>
      </c>
      <c r="IG584">
        <v>100</v>
      </c>
      <c r="IH584">
        <v>12.04</v>
      </c>
      <c r="II584">
        <v>0.5232</v>
      </c>
      <c r="IJ584">
        <v>4.02706509432224</v>
      </c>
      <c r="IK584">
        <v>0.00601174518973114</v>
      </c>
      <c r="IL584">
        <v>2.77886958061485e-07</v>
      </c>
      <c r="IM584">
        <v>-3.54636231360687e-10</v>
      </c>
      <c r="IN584">
        <v>-0.0404303883988718</v>
      </c>
      <c r="IO584">
        <v>-0.0177815531441476</v>
      </c>
      <c r="IP584">
        <v>0.00205572605671414</v>
      </c>
      <c r="IQ584">
        <v>-1.65519735432211e-05</v>
      </c>
      <c r="IR584">
        <v>-4</v>
      </c>
      <c r="IS584">
        <v>1848</v>
      </c>
      <c r="IT584">
        <v>1</v>
      </c>
      <c r="IU584">
        <v>25</v>
      </c>
      <c r="IV584">
        <v>24655.1</v>
      </c>
      <c r="IW584">
        <v>24655.1</v>
      </c>
      <c r="IX584">
        <v>2.79663</v>
      </c>
      <c r="IY584">
        <v>2.59521</v>
      </c>
      <c r="IZ584">
        <v>1.54785</v>
      </c>
      <c r="JA584">
        <v>2.30713</v>
      </c>
      <c r="JB584">
        <v>1.34644</v>
      </c>
      <c r="JC584">
        <v>2.3877</v>
      </c>
      <c r="JD584">
        <v>33.6254</v>
      </c>
      <c r="JE584">
        <v>24.2188</v>
      </c>
      <c r="JF584">
        <v>18</v>
      </c>
      <c r="JG584">
        <v>499.872</v>
      </c>
      <c r="JH584">
        <v>418.838</v>
      </c>
      <c r="JI584">
        <v>24.9993</v>
      </c>
      <c r="JJ584">
        <v>26.9316</v>
      </c>
      <c r="JK584">
        <v>30.0002</v>
      </c>
      <c r="JL584">
        <v>26.8667</v>
      </c>
      <c r="JM584">
        <v>26.8081</v>
      </c>
      <c r="JN584">
        <v>55.985</v>
      </c>
      <c r="JO584">
        <v>14.6555</v>
      </c>
      <c r="JP584">
        <v>100</v>
      </c>
      <c r="JQ584">
        <v>25</v>
      </c>
      <c r="JR584">
        <v>1456.46</v>
      </c>
      <c r="JS584">
        <v>24.6761</v>
      </c>
      <c r="JT584">
        <v>102.274</v>
      </c>
      <c r="JU584">
        <v>103.03</v>
      </c>
    </row>
    <row r="585" spans="1:281">
      <c r="A585">
        <v>569</v>
      </c>
      <c r="B585">
        <v>1659030937.5</v>
      </c>
      <c r="C585">
        <v>7254.40000009537</v>
      </c>
      <c r="D585" t="s">
        <v>1567</v>
      </c>
      <c r="E585" t="s">
        <v>1568</v>
      </c>
      <c r="F585">
        <v>5</v>
      </c>
      <c r="G585" t="s">
        <v>1394</v>
      </c>
      <c r="H585" t="s">
        <v>417</v>
      </c>
      <c r="I585">
        <v>1659030930</v>
      </c>
      <c r="J585">
        <f>(K585)/1000</f>
        <v>0</v>
      </c>
      <c r="K585">
        <f>IF(CZ585, AN585, AH585)</f>
        <v>0</v>
      </c>
      <c r="L585">
        <f>IF(CZ585, AI585, AG585)</f>
        <v>0</v>
      </c>
      <c r="M585">
        <f>DB585 - IF(AU585&gt;1, L585*CV585*100.0/(AW585*DP585), 0)</f>
        <v>0</v>
      </c>
      <c r="N585">
        <f>((T585-J585/2)*M585-L585)/(T585+J585/2)</f>
        <v>0</v>
      </c>
      <c r="O585">
        <f>N585*(DI585+DJ585)/1000.0</f>
        <v>0</v>
      </c>
      <c r="P585">
        <f>(DB585 - IF(AU585&gt;1, L585*CV585*100.0/(AW585*DP585), 0))*(DI585+DJ585)/1000.0</f>
        <v>0</v>
      </c>
      <c r="Q585">
        <f>2.0/((1/S585-1/R585)+SIGN(S585)*SQRT((1/S585-1/R585)*(1/S585-1/R585) + 4*CW585/((CW585+1)*(CW585+1))*(2*1/S585*1/R585-1/R585*1/R585)))</f>
        <v>0</v>
      </c>
      <c r="R585">
        <f>IF(LEFT(CX585,1)&lt;&gt;"0",IF(LEFT(CX585,1)="1",3.0,CY585),$D$5+$E$5*(DP585*DI585/($K$5*1000))+$F$5*(DP585*DI585/($K$5*1000))*MAX(MIN(CV585,$J$5),$I$5)*MAX(MIN(CV585,$J$5),$I$5)+$G$5*MAX(MIN(CV585,$J$5),$I$5)*(DP585*DI585/($K$5*1000))+$H$5*(DP585*DI585/($K$5*1000))*(DP585*DI585/($K$5*1000)))</f>
        <v>0</v>
      </c>
      <c r="S585">
        <f>J585*(1000-(1000*0.61365*exp(17.502*W585/(240.97+W585))/(DI585+DJ585)+DD585)/2)/(1000*0.61365*exp(17.502*W585/(240.97+W585))/(DI585+DJ585)-DD585)</f>
        <v>0</v>
      </c>
      <c r="T585">
        <f>1/((CW585+1)/(Q585/1.6)+1/(R585/1.37)) + CW585/((CW585+1)/(Q585/1.6) + CW585/(R585/1.37))</f>
        <v>0</v>
      </c>
      <c r="U585">
        <f>(CR585*CU585)</f>
        <v>0</v>
      </c>
      <c r="V585">
        <f>(DK585+(U585+2*0.95*5.67E-8*(((DK585+$B$7)+273)^4-(DK585+273)^4)-44100*J585)/(1.84*29.3*R585+8*0.95*5.67E-8*(DK585+273)^3))</f>
        <v>0</v>
      </c>
      <c r="W585">
        <f>($C$7*DL585+$D$7*DM585+$E$7*V585)</f>
        <v>0</v>
      </c>
      <c r="X585">
        <f>0.61365*exp(17.502*W585/(240.97+W585))</f>
        <v>0</v>
      </c>
      <c r="Y585">
        <f>(Z585/AA585*100)</f>
        <v>0</v>
      </c>
      <c r="Z585">
        <f>DD585*(DI585+DJ585)/1000</f>
        <v>0</v>
      </c>
      <c r="AA585">
        <f>0.61365*exp(17.502*DK585/(240.97+DK585))</f>
        <v>0</v>
      </c>
      <c r="AB585">
        <f>(X585-DD585*(DI585+DJ585)/1000)</f>
        <v>0</v>
      </c>
      <c r="AC585">
        <f>(-J585*44100)</f>
        <v>0</v>
      </c>
      <c r="AD585">
        <f>2*29.3*R585*0.92*(DK585-W585)</f>
        <v>0</v>
      </c>
      <c r="AE585">
        <f>2*0.95*5.67E-8*(((DK585+$B$7)+273)^4-(W585+273)^4)</f>
        <v>0</v>
      </c>
      <c r="AF585">
        <f>U585+AE585+AC585+AD585</f>
        <v>0</v>
      </c>
      <c r="AG585">
        <f>DH585*AU585*(DC585-DB585*(1000-AU585*DE585)/(1000-AU585*DD585))/(100*CV585)</f>
        <v>0</v>
      </c>
      <c r="AH585">
        <f>1000*DH585*AU585*(DD585-DE585)/(100*CV585*(1000-AU585*DD585))</f>
        <v>0</v>
      </c>
      <c r="AI585">
        <f>(AJ585 - AK585 - DI585*1E3/(8.314*(DK585+273.15)) * AM585/DH585 * AL585) * DH585/(100*CV585) * (1000 - DE585)/1000</f>
        <v>0</v>
      </c>
      <c r="AJ585">
        <v>1489.20808368988</v>
      </c>
      <c r="AK585">
        <v>1471.52557575757</v>
      </c>
      <c r="AL585">
        <v>3.55366407007231</v>
      </c>
      <c r="AM585">
        <v>66.0504921813524</v>
      </c>
      <c r="AN585">
        <f>(AP585 - AO585 + DI585*1E3/(8.314*(DK585+273.15)) * AR585/DH585 * AQ585) * DH585/(100*CV585) * 1000/(1000 - AP585)</f>
        <v>0</v>
      </c>
      <c r="AO585">
        <v>24.6344048981818</v>
      </c>
      <c r="AP585">
        <v>25.1862251748252</v>
      </c>
      <c r="AQ585">
        <v>-2.14845403183395e-05</v>
      </c>
      <c r="AR585">
        <v>92.47</v>
      </c>
      <c r="AS585">
        <v>0</v>
      </c>
      <c r="AT585">
        <v>0</v>
      </c>
      <c r="AU585">
        <f>IF(AS585*$H$13&gt;=AW585,1.0,(AW585/(AW585-AS585*$H$13)))</f>
        <v>0</v>
      </c>
      <c r="AV585">
        <f>(AU585-1)*100</f>
        <v>0</v>
      </c>
      <c r="AW585">
        <f>MAX(0,($B$13+$C$13*DP585)/(1+$D$13*DP585)*DI585/(DK585+273)*$E$13)</f>
        <v>0</v>
      </c>
      <c r="AX585" t="s">
        <v>418</v>
      </c>
      <c r="AY585" t="s">
        <v>418</v>
      </c>
      <c r="AZ585">
        <v>0</v>
      </c>
      <c r="BA585">
        <v>0</v>
      </c>
      <c r="BB585">
        <f>1-AZ585/BA585</f>
        <v>0</v>
      </c>
      <c r="BC585">
        <v>0</v>
      </c>
      <c r="BD585" t="s">
        <v>418</v>
      </c>
      <c r="BE585" t="s">
        <v>418</v>
      </c>
      <c r="BF585">
        <v>0</v>
      </c>
      <c r="BG585">
        <v>0</v>
      </c>
      <c r="BH585">
        <f>1-BF585/BG585</f>
        <v>0</v>
      </c>
      <c r="BI585">
        <v>0.5</v>
      </c>
      <c r="BJ585">
        <f>CS585</f>
        <v>0</v>
      </c>
      <c r="BK585">
        <f>L585</f>
        <v>0</v>
      </c>
      <c r="BL585">
        <f>BH585*BI585*BJ585</f>
        <v>0</v>
      </c>
      <c r="BM585">
        <f>(BK585-BC585)/BJ585</f>
        <v>0</v>
      </c>
      <c r="BN585">
        <f>(BA585-BG585)/BG585</f>
        <v>0</v>
      </c>
      <c r="BO585">
        <f>AZ585/(BB585+AZ585/BG585)</f>
        <v>0</v>
      </c>
      <c r="BP585" t="s">
        <v>418</v>
      </c>
      <c r="BQ585">
        <v>0</v>
      </c>
      <c r="BR585">
        <f>IF(BQ585&lt;&gt;0, BQ585, BO585)</f>
        <v>0</v>
      </c>
      <c r="BS585">
        <f>1-BR585/BG585</f>
        <v>0</v>
      </c>
      <c r="BT585">
        <f>(BG585-BF585)/(BG585-BR585)</f>
        <v>0</v>
      </c>
      <c r="BU585">
        <f>(BA585-BG585)/(BA585-BR585)</f>
        <v>0</v>
      </c>
      <c r="BV585">
        <f>(BG585-BF585)/(BG585-AZ585)</f>
        <v>0</v>
      </c>
      <c r="BW585">
        <f>(BA585-BG585)/(BA585-AZ585)</f>
        <v>0</v>
      </c>
      <c r="BX585">
        <f>(BT585*BR585/BF585)</f>
        <v>0</v>
      </c>
      <c r="BY585">
        <f>(1-BX585)</f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f>$B$11*DQ585+$C$11*DR585+$F$11*EC585*(1-EF585)</f>
        <v>0</v>
      </c>
      <c r="CS585">
        <f>CR585*CT585</f>
        <v>0</v>
      </c>
      <c r="CT585">
        <f>($B$11*$D$9+$C$11*$D$9+$F$11*((EP585+EH585)/MAX(EP585+EH585+EQ585, 0.1)*$I$9+EQ585/MAX(EP585+EH585+EQ585, 0.1)*$J$9))/($B$11+$C$11+$F$11)</f>
        <v>0</v>
      </c>
      <c r="CU585">
        <f>($B$11*$K$9+$C$11*$K$9+$F$11*((EP585+EH585)/MAX(EP585+EH585+EQ585, 0.1)*$P$9+EQ585/MAX(EP585+EH585+EQ585, 0.1)*$Q$9))/($B$11+$C$11+$F$11)</f>
        <v>0</v>
      </c>
      <c r="CV585">
        <v>6</v>
      </c>
      <c r="CW585">
        <v>0.5</v>
      </c>
      <c r="CX585" t="s">
        <v>419</v>
      </c>
      <c r="CY585">
        <v>2</v>
      </c>
      <c r="CZ585" t="b">
        <v>1</v>
      </c>
      <c r="DA585">
        <v>1659030930</v>
      </c>
      <c r="DB585">
        <v>1410.49851851852</v>
      </c>
      <c r="DC585">
        <v>1436.18259259259</v>
      </c>
      <c r="DD585">
        <v>25.1871814814815</v>
      </c>
      <c r="DE585">
        <v>24.6340111111111</v>
      </c>
      <c r="DF585">
        <v>1398.49037037037</v>
      </c>
      <c r="DG585">
        <v>24.6639925925926</v>
      </c>
      <c r="DH585">
        <v>500.052333333333</v>
      </c>
      <c r="DI585">
        <v>90.3513888888889</v>
      </c>
      <c r="DJ585">
        <v>0.0462142148148148</v>
      </c>
      <c r="DK585">
        <v>27.4976481481481</v>
      </c>
      <c r="DL585">
        <v>27.8838777777778</v>
      </c>
      <c r="DM585">
        <v>999.9</v>
      </c>
      <c r="DN585">
        <v>0</v>
      </c>
      <c r="DO585">
        <v>0</v>
      </c>
      <c r="DP585">
        <v>9976.11111111111</v>
      </c>
      <c r="DQ585">
        <v>0</v>
      </c>
      <c r="DR585">
        <v>16.7617222222222</v>
      </c>
      <c r="DS585">
        <v>-25.6847703703704</v>
      </c>
      <c r="DT585">
        <v>1446.94296296296</v>
      </c>
      <c r="DU585">
        <v>1472.4562962963</v>
      </c>
      <c r="DV585">
        <v>0.553169037037037</v>
      </c>
      <c r="DW585">
        <v>1436.18259259259</v>
      </c>
      <c r="DX585">
        <v>24.6340111111111</v>
      </c>
      <c r="DY585">
        <v>2.2756962962963</v>
      </c>
      <c r="DZ585">
        <v>2.22571740740741</v>
      </c>
      <c r="EA585">
        <v>19.5053888888889</v>
      </c>
      <c r="EB585">
        <v>19.1486296296296</v>
      </c>
      <c r="EC585">
        <v>2000.01481481481</v>
      </c>
      <c r="ED585">
        <v>0.979995518518519</v>
      </c>
      <c r="EE585">
        <v>0.0200045222222222</v>
      </c>
      <c r="EF585">
        <v>0</v>
      </c>
      <c r="EG585">
        <v>151.683518518519</v>
      </c>
      <c r="EH585">
        <v>5.00063</v>
      </c>
      <c r="EI585">
        <v>3151.2362962963</v>
      </c>
      <c r="EJ585">
        <v>17257.0074074074</v>
      </c>
      <c r="EK585">
        <v>38.6341851851852</v>
      </c>
      <c r="EL585">
        <v>38.75</v>
      </c>
      <c r="EM585">
        <v>38.1916666666667</v>
      </c>
      <c r="EN585">
        <v>38.062</v>
      </c>
      <c r="EO585">
        <v>39.625</v>
      </c>
      <c r="EP585">
        <v>1955.10444444444</v>
      </c>
      <c r="EQ585">
        <v>39.9103703703704</v>
      </c>
      <c r="ER585">
        <v>0</v>
      </c>
      <c r="ES585">
        <v>1659030936.7</v>
      </c>
      <c r="ET585">
        <v>0</v>
      </c>
      <c r="EU585">
        <v>151.65948</v>
      </c>
      <c r="EV585">
        <v>-0.478307698506541</v>
      </c>
      <c r="EW585">
        <v>5.47076921952851</v>
      </c>
      <c r="EX585">
        <v>3151.2544</v>
      </c>
      <c r="EY585">
        <v>15</v>
      </c>
      <c r="EZ585">
        <v>0</v>
      </c>
      <c r="FA585" t="s">
        <v>420</v>
      </c>
      <c r="FB585">
        <v>1657551626.5</v>
      </c>
      <c r="FC585">
        <v>1657551629</v>
      </c>
      <c r="FD585">
        <v>0</v>
      </c>
      <c r="FE585">
        <v>0.403</v>
      </c>
      <c r="FF585">
        <v>0.009</v>
      </c>
      <c r="FG585">
        <v>9.41</v>
      </c>
      <c r="FH585">
        <v>0.087</v>
      </c>
      <c r="FI585">
        <v>417</v>
      </c>
      <c r="FJ585">
        <v>17</v>
      </c>
      <c r="FK585">
        <v>1.61</v>
      </c>
      <c r="FL585">
        <v>0.59</v>
      </c>
      <c r="FM585">
        <v>-25.746055</v>
      </c>
      <c r="FN585">
        <v>-1.56717973733577</v>
      </c>
      <c r="FO585">
        <v>0.514731773329566</v>
      </c>
      <c r="FP585">
        <v>0</v>
      </c>
      <c r="FQ585">
        <v>151.654617647059</v>
      </c>
      <c r="FR585">
        <v>0.0147440792432693</v>
      </c>
      <c r="FS585">
        <v>0.17114132699681</v>
      </c>
      <c r="FT585">
        <v>1</v>
      </c>
      <c r="FU585">
        <v>0.554492125</v>
      </c>
      <c r="FV585">
        <v>-0.0213533470919337</v>
      </c>
      <c r="FW585">
        <v>0.00328276162847304</v>
      </c>
      <c r="FX585">
        <v>1</v>
      </c>
      <c r="FY585">
        <v>2</v>
      </c>
      <c r="FZ585">
        <v>3</v>
      </c>
      <c r="GA585" t="s">
        <v>474</v>
      </c>
      <c r="GB585">
        <v>2.9742</v>
      </c>
      <c r="GC585">
        <v>2.69949</v>
      </c>
      <c r="GD585">
        <v>0.208118</v>
      </c>
      <c r="GE585">
        <v>0.211215</v>
      </c>
      <c r="GF585">
        <v>0.106489</v>
      </c>
      <c r="GG585">
        <v>0.106015</v>
      </c>
      <c r="GH585">
        <v>30819.5</v>
      </c>
      <c r="GI585">
        <v>33564.5</v>
      </c>
      <c r="GJ585">
        <v>35268</v>
      </c>
      <c r="GK585">
        <v>38590</v>
      </c>
      <c r="GL585">
        <v>44682.9</v>
      </c>
      <c r="GM585">
        <v>49828.6</v>
      </c>
      <c r="GN585">
        <v>55135.1</v>
      </c>
      <c r="GO585">
        <v>61898.3</v>
      </c>
      <c r="GP585">
        <v>1.9808</v>
      </c>
      <c r="GQ585">
        <v>1.8568</v>
      </c>
      <c r="GR585">
        <v>0.117719</v>
      </c>
      <c r="GS585">
        <v>0</v>
      </c>
      <c r="GT585">
        <v>25.8729</v>
      </c>
      <c r="GU585">
        <v>999.9</v>
      </c>
      <c r="GV585">
        <v>58.778</v>
      </c>
      <c r="GW585">
        <v>29.175</v>
      </c>
      <c r="GX585">
        <v>26.4308</v>
      </c>
      <c r="GY585">
        <v>55.9555</v>
      </c>
      <c r="GZ585">
        <v>42.2476</v>
      </c>
      <c r="HA585">
        <v>1</v>
      </c>
      <c r="HB585">
        <v>-0.0197967</v>
      </c>
      <c r="HC585">
        <v>0.258475</v>
      </c>
      <c r="HD585">
        <v>20.1138</v>
      </c>
      <c r="HE585">
        <v>5.19692</v>
      </c>
      <c r="HF585">
        <v>12.004</v>
      </c>
      <c r="HG585">
        <v>4.9756</v>
      </c>
      <c r="HH585">
        <v>3.2938</v>
      </c>
      <c r="HI585">
        <v>9999</v>
      </c>
      <c r="HJ585">
        <v>9999</v>
      </c>
      <c r="HK585">
        <v>9999</v>
      </c>
      <c r="HL585">
        <v>629.7</v>
      </c>
      <c r="HM585">
        <v>1.86313</v>
      </c>
      <c r="HN585">
        <v>1.86804</v>
      </c>
      <c r="HO585">
        <v>1.86783</v>
      </c>
      <c r="HP585">
        <v>1.8689</v>
      </c>
      <c r="HQ585">
        <v>1.86981</v>
      </c>
      <c r="HR585">
        <v>1.86584</v>
      </c>
      <c r="HS585">
        <v>1.86691</v>
      </c>
      <c r="HT585">
        <v>1.86829</v>
      </c>
      <c r="HU585">
        <v>5</v>
      </c>
      <c r="HV585">
        <v>0</v>
      </c>
      <c r="HW585">
        <v>0</v>
      </c>
      <c r="HX585">
        <v>0</v>
      </c>
      <c r="HY585" t="s">
        <v>422</v>
      </c>
      <c r="HZ585" t="s">
        <v>423</v>
      </c>
      <c r="IA585" t="s">
        <v>424</v>
      </c>
      <c r="IB585" t="s">
        <v>424</v>
      </c>
      <c r="IC585" t="s">
        <v>424</v>
      </c>
      <c r="ID585" t="s">
        <v>424</v>
      </c>
      <c r="IE585">
        <v>0</v>
      </c>
      <c r="IF585">
        <v>100</v>
      </c>
      <c r="IG585">
        <v>100</v>
      </c>
      <c r="IH585">
        <v>12.13</v>
      </c>
      <c r="II585">
        <v>0.5231</v>
      </c>
      <c r="IJ585">
        <v>4.02706509432224</v>
      </c>
      <c r="IK585">
        <v>0.00601174518973114</v>
      </c>
      <c r="IL585">
        <v>2.77886958061485e-07</v>
      </c>
      <c r="IM585">
        <v>-3.54636231360687e-10</v>
      </c>
      <c r="IN585">
        <v>-0.0404303883988718</v>
      </c>
      <c r="IO585">
        <v>-0.0177815531441476</v>
      </c>
      <c r="IP585">
        <v>0.00205572605671414</v>
      </c>
      <c r="IQ585">
        <v>-1.65519735432211e-05</v>
      </c>
      <c r="IR585">
        <v>-4</v>
      </c>
      <c r="IS585">
        <v>1848</v>
      </c>
      <c r="IT585">
        <v>1</v>
      </c>
      <c r="IU585">
        <v>25</v>
      </c>
      <c r="IV585">
        <v>24655.2</v>
      </c>
      <c r="IW585">
        <v>24655.1</v>
      </c>
      <c r="IX585">
        <v>2.81982</v>
      </c>
      <c r="IY585">
        <v>2.59277</v>
      </c>
      <c r="IZ585">
        <v>1.54785</v>
      </c>
      <c r="JA585">
        <v>2.30591</v>
      </c>
      <c r="JB585">
        <v>1.34644</v>
      </c>
      <c r="JC585">
        <v>2.41211</v>
      </c>
      <c r="JD585">
        <v>33.6254</v>
      </c>
      <c r="JE585">
        <v>24.2188</v>
      </c>
      <c r="JF585">
        <v>18</v>
      </c>
      <c r="JG585">
        <v>499.74</v>
      </c>
      <c r="JH585">
        <v>418.724</v>
      </c>
      <c r="JI585">
        <v>24.9995</v>
      </c>
      <c r="JJ585">
        <v>26.9339</v>
      </c>
      <c r="JK585">
        <v>29.9999</v>
      </c>
      <c r="JL585">
        <v>26.8667</v>
      </c>
      <c r="JM585">
        <v>26.8081</v>
      </c>
      <c r="JN585">
        <v>56.5173</v>
      </c>
      <c r="JO585">
        <v>14.6555</v>
      </c>
      <c r="JP585">
        <v>100</v>
      </c>
      <c r="JQ585">
        <v>25</v>
      </c>
      <c r="JR585">
        <v>1476.56</v>
      </c>
      <c r="JS585">
        <v>24.6837</v>
      </c>
      <c r="JT585">
        <v>102.273</v>
      </c>
      <c r="JU585">
        <v>103.03</v>
      </c>
    </row>
    <row r="586" spans="1:281">
      <c r="A586">
        <v>570</v>
      </c>
      <c r="B586">
        <v>1659030942.5</v>
      </c>
      <c r="C586">
        <v>7259.40000009537</v>
      </c>
      <c r="D586" t="s">
        <v>1569</v>
      </c>
      <c r="E586" t="s">
        <v>1570</v>
      </c>
      <c r="F586">
        <v>5</v>
      </c>
      <c r="G586" t="s">
        <v>1394</v>
      </c>
      <c r="H586" t="s">
        <v>417</v>
      </c>
      <c r="I586">
        <v>1659030934.71429</v>
      </c>
      <c r="J586">
        <f>(K586)/1000</f>
        <v>0</v>
      </c>
      <c r="K586">
        <f>IF(CZ586, AN586, AH586)</f>
        <v>0</v>
      </c>
      <c r="L586">
        <f>IF(CZ586, AI586, AG586)</f>
        <v>0</v>
      </c>
      <c r="M586">
        <f>DB586 - IF(AU586&gt;1, L586*CV586*100.0/(AW586*DP586), 0)</f>
        <v>0</v>
      </c>
      <c r="N586">
        <f>((T586-J586/2)*M586-L586)/(T586+J586/2)</f>
        <v>0</v>
      </c>
      <c r="O586">
        <f>N586*(DI586+DJ586)/1000.0</f>
        <v>0</v>
      </c>
      <c r="P586">
        <f>(DB586 - IF(AU586&gt;1, L586*CV586*100.0/(AW586*DP586), 0))*(DI586+DJ586)/1000.0</f>
        <v>0</v>
      </c>
      <c r="Q586">
        <f>2.0/((1/S586-1/R586)+SIGN(S586)*SQRT((1/S586-1/R586)*(1/S586-1/R586) + 4*CW586/((CW586+1)*(CW586+1))*(2*1/S586*1/R586-1/R586*1/R586)))</f>
        <v>0</v>
      </c>
      <c r="R586">
        <f>IF(LEFT(CX586,1)&lt;&gt;"0",IF(LEFT(CX586,1)="1",3.0,CY586),$D$5+$E$5*(DP586*DI586/($K$5*1000))+$F$5*(DP586*DI586/($K$5*1000))*MAX(MIN(CV586,$J$5),$I$5)*MAX(MIN(CV586,$J$5),$I$5)+$G$5*MAX(MIN(CV586,$J$5),$I$5)*(DP586*DI586/($K$5*1000))+$H$5*(DP586*DI586/($K$5*1000))*(DP586*DI586/($K$5*1000)))</f>
        <v>0</v>
      </c>
      <c r="S586">
        <f>J586*(1000-(1000*0.61365*exp(17.502*W586/(240.97+W586))/(DI586+DJ586)+DD586)/2)/(1000*0.61365*exp(17.502*W586/(240.97+W586))/(DI586+DJ586)-DD586)</f>
        <v>0</v>
      </c>
      <c r="T586">
        <f>1/((CW586+1)/(Q586/1.6)+1/(R586/1.37)) + CW586/((CW586+1)/(Q586/1.6) + CW586/(R586/1.37))</f>
        <v>0</v>
      </c>
      <c r="U586">
        <f>(CR586*CU586)</f>
        <v>0</v>
      </c>
      <c r="V586">
        <f>(DK586+(U586+2*0.95*5.67E-8*(((DK586+$B$7)+273)^4-(DK586+273)^4)-44100*J586)/(1.84*29.3*R586+8*0.95*5.67E-8*(DK586+273)^3))</f>
        <v>0</v>
      </c>
      <c r="W586">
        <f>($C$7*DL586+$D$7*DM586+$E$7*V586)</f>
        <v>0</v>
      </c>
      <c r="X586">
        <f>0.61365*exp(17.502*W586/(240.97+W586))</f>
        <v>0</v>
      </c>
      <c r="Y586">
        <f>(Z586/AA586*100)</f>
        <v>0</v>
      </c>
      <c r="Z586">
        <f>DD586*(DI586+DJ586)/1000</f>
        <v>0</v>
      </c>
      <c r="AA586">
        <f>0.61365*exp(17.502*DK586/(240.97+DK586))</f>
        <v>0</v>
      </c>
      <c r="AB586">
        <f>(X586-DD586*(DI586+DJ586)/1000)</f>
        <v>0</v>
      </c>
      <c r="AC586">
        <f>(-J586*44100)</f>
        <v>0</v>
      </c>
      <c r="AD586">
        <f>2*29.3*R586*0.92*(DK586-W586)</f>
        <v>0</v>
      </c>
      <c r="AE586">
        <f>2*0.95*5.67E-8*(((DK586+$B$7)+273)^4-(W586+273)^4)</f>
        <v>0</v>
      </c>
      <c r="AF586">
        <f>U586+AE586+AC586+AD586</f>
        <v>0</v>
      </c>
      <c r="AG586">
        <f>DH586*AU586*(DC586-DB586*(1000-AU586*DE586)/(1000-AU586*DD586))/(100*CV586)</f>
        <v>0</v>
      </c>
      <c r="AH586">
        <f>1000*DH586*AU586*(DD586-DE586)/(100*CV586*(1000-AU586*DD586))</f>
        <v>0</v>
      </c>
      <c r="AI586">
        <f>(AJ586 - AK586 - DI586*1E3/(8.314*(DK586+273.15)) * AM586/DH586 * AL586) * DH586/(100*CV586) * (1000 - DE586)/1000</f>
        <v>0</v>
      </c>
      <c r="AJ586">
        <v>1506.18349537938</v>
      </c>
      <c r="AK586">
        <v>1488.79333333333</v>
      </c>
      <c r="AL586">
        <v>3.49794332403215</v>
      </c>
      <c r="AM586">
        <v>66.0504921813524</v>
      </c>
      <c r="AN586">
        <f>(AP586 - AO586 + DI586*1E3/(8.314*(DK586+273.15)) * AR586/DH586 * AQ586) * DH586/(100*CV586) * 1000/(1000 - AP586)</f>
        <v>0</v>
      </c>
      <c r="AO586">
        <v>24.6356106393074</v>
      </c>
      <c r="AP586">
        <v>25.1896391608392</v>
      </c>
      <c r="AQ586">
        <v>1.07429706907559e-05</v>
      </c>
      <c r="AR586">
        <v>92.47</v>
      </c>
      <c r="AS586">
        <v>0</v>
      </c>
      <c r="AT586">
        <v>0</v>
      </c>
      <c r="AU586">
        <f>IF(AS586*$H$13&gt;=AW586,1.0,(AW586/(AW586-AS586*$H$13)))</f>
        <v>0</v>
      </c>
      <c r="AV586">
        <f>(AU586-1)*100</f>
        <v>0</v>
      </c>
      <c r="AW586">
        <f>MAX(0,($B$13+$C$13*DP586)/(1+$D$13*DP586)*DI586/(DK586+273)*$E$13)</f>
        <v>0</v>
      </c>
      <c r="AX586" t="s">
        <v>418</v>
      </c>
      <c r="AY586" t="s">
        <v>418</v>
      </c>
      <c r="AZ586">
        <v>0</v>
      </c>
      <c r="BA586">
        <v>0</v>
      </c>
      <c r="BB586">
        <f>1-AZ586/BA586</f>
        <v>0</v>
      </c>
      <c r="BC586">
        <v>0</v>
      </c>
      <c r="BD586" t="s">
        <v>418</v>
      </c>
      <c r="BE586" t="s">
        <v>418</v>
      </c>
      <c r="BF586">
        <v>0</v>
      </c>
      <c r="BG586">
        <v>0</v>
      </c>
      <c r="BH586">
        <f>1-BF586/BG586</f>
        <v>0</v>
      </c>
      <c r="BI586">
        <v>0.5</v>
      </c>
      <c r="BJ586">
        <f>CS586</f>
        <v>0</v>
      </c>
      <c r="BK586">
        <f>L586</f>
        <v>0</v>
      </c>
      <c r="BL586">
        <f>BH586*BI586*BJ586</f>
        <v>0</v>
      </c>
      <c r="BM586">
        <f>(BK586-BC586)/BJ586</f>
        <v>0</v>
      </c>
      <c r="BN586">
        <f>(BA586-BG586)/BG586</f>
        <v>0</v>
      </c>
      <c r="BO586">
        <f>AZ586/(BB586+AZ586/BG586)</f>
        <v>0</v>
      </c>
      <c r="BP586" t="s">
        <v>418</v>
      </c>
      <c r="BQ586">
        <v>0</v>
      </c>
      <c r="BR586">
        <f>IF(BQ586&lt;&gt;0, BQ586, BO586)</f>
        <v>0</v>
      </c>
      <c r="BS586">
        <f>1-BR586/BG586</f>
        <v>0</v>
      </c>
      <c r="BT586">
        <f>(BG586-BF586)/(BG586-BR586)</f>
        <v>0</v>
      </c>
      <c r="BU586">
        <f>(BA586-BG586)/(BA586-BR586)</f>
        <v>0</v>
      </c>
      <c r="BV586">
        <f>(BG586-BF586)/(BG586-AZ586)</f>
        <v>0</v>
      </c>
      <c r="BW586">
        <f>(BA586-BG586)/(BA586-AZ586)</f>
        <v>0</v>
      </c>
      <c r="BX586">
        <f>(BT586*BR586/BF586)</f>
        <v>0</v>
      </c>
      <c r="BY586">
        <f>(1-BX586)</f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f>$B$11*DQ586+$C$11*DR586+$F$11*EC586*(1-EF586)</f>
        <v>0</v>
      </c>
      <c r="CS586">
        <f>CR586*CT586</f>
        <v>0</v>
      </c>
      <c r="CT586">
        <f>($B$11*$D$9+$C$11*$D$9+$F$11*((EP586+EH586)/MAX(EP586+EH586+EQ586, 0.1)*$I$9+EQ586/MAX(EP586+EH586+EQ586, 0.1)*$J$9))/($B$11+$C$11+$F$11)</f>
        <v>0</v>
      </c>
      <c r="CU586">
        <f>($B$11*$K$9+$C$11*$K$9+$F$11*((EP586+EH586)/MAX(EP586+EH586+EQ586, 0.1)*$P$9+EQ586/MAX(EP586+EH586+EQ586, 0.1)*$Q$9))/($B$11+$C$11+$F$11)</f>
        <v>0</v>
      </c>
      <c r="CV586">
        <v>6</v>
      </c>
      <c r="CW586">
        <v>0.5</v>
      </c>
      <c r="CX586" t="s">
        <v>419</v>
      </c>
      <c r="CY586">
        <v>2</v>
      </c>
      <c r="CZ586" t="b">
        <v>1</v>
      </c>
      <c r="DA586">
        <v>1659030934.71429</v>
      </c>
      <c r="DB586">
        <v>1426.47535714286</v>
      </c>
      <c r="DC586">
        <v>1452.18535714286</v>
      </c>
      <c r="DD586">
        <v>25.1872892857143</v>
      </c>
      <c r="DE586">
        <v>24.6348607142857</v>
      </c>
      <c r="DF586">
        <v>1414.39357142857</v>
      </c>
      <c r="DG586">
        <v>24.6640892857143</v>
      </c>
      <c r="DH586">
        <v>500.026571428571</v>
      </c>
      <c r="DI586">
        <v>90.3510714285714</v>
      </c>
      <c r="DJ586">
        <v>0.0462898285714286</v>
      </c>
      <c r="DK586">
        <v>27.4935857142857</v>
      </c>
      <c r="DL586">
        <v>27.8545214285714</v>
      </c>
      <c r="DM586">
        <v>999.9</v>
      </c>
      <c r="DN586">
        <v>0</v>
      </c>
      <c r="DO586">
        <v>0</v>
      </c>
      <c r="DP586">
        <v>9965.89285714286</v>
      </c>
      <c r="DQ586">
        <v>0</v>
      </c>
      <c r="DR586">
        <v>16.7659571428571</v>
      </c>
      <c r="DS586">
        <v>-25.7106214285714</v>
      </c>
      <c r="DT586">
        <v>1463.33357142857</v>
      </c>
      <c r="DU586">
        <v>1488.865</v>
      </c>
      <c r="DV586">
        <v>0.552431071428572</v>
      </c>
      <c r="DW586">
        <v>1452.18535714286</v>
      </c>
      <c r="DX586">
        <v>24.6348607142857</v>
      </c>
      <c r="DY586">
        <v>2.27569892857143</v>
      </c>
      <c r="DZ586">
        <v>2.22578642857143</v>
      </c>
      <c r="EA586">
        <v>19.5054071428571</v>
      </c>
      <c r="EB586">
        <v>19.1491285714286</v>
      </c>
      <c r="EC586">
        <v>1999.99214285714</v>
      </c>
      <c r="ED586">
        <v>0.979995428571429</v>
      </c>
      <c r="EE586">
        <v>0.0200045964285714</v>
      </c>
      <c r="EF586">
        <v>0</v>
      </c>
      <c r="EG586">
        <v>151.65875</v>
      </c>
      <c r="EH586">
        <v>5.00063</v>
      </c>
      <c r="EI586">
        <v>3151.82035714286</v>
      </c>
      <c r="EJ586">
        <v>17256.8107142857</v>
      </c>
      <c r="EK586">
        <v>38.6316428571429</v>
      </c>
      <c r="EL586">
        <v>38.75</v>
      </c>
      <c r="EM586">
        <v>38.187</v>
      </c>
      <c r="EN586">
        <v>38.062</v>
      </c>
      <c r="EO586">
        <v>39.6294285714286</v>
      </c>
      <c r="EP586">
        <v>1955.08214285714</v>
      </c>
      <c r="EQ586">
        <v>39.91</v>
      </c>
      <c r="ER586">
        <v>0</v>
      </c>
      <c r="ES586">
        <v>1659030941.5</v>
      </c>
      <c r="ET586">
        <v>0</v>
      </c>
      <c r="EU586">
        <v>151.66456</v>
      </c>
      <c r="EV586">
        <v>0.291307684764849</v>
      </c>
      <c r="EW586">
        <v>6.48153844159509</v>
      </c>
      <c r="EX586">
        <v>3151.808</v>
      </c>
      <c r="EY586">
        <v>15</v>
      </c>
      <c r="EZ586">
        <v>0</v>
      </c>
      <c r="FA586" t="s">
        <v>420</v>
      </c>
      <c r="FB586">
        <v>1657551626.5</v>
      </c>
      <c r="FC586">
        <v>1657551629</v>
      </c>
      <c r="FD586">
        <v>0</v>
      </c>
      <c r="FE586">
        <v>0.403</v>
      </c>
      <c r="FF586">
        <v>0.009</v>
      </c>
      <c r="FG586">
        <v>9.41</v>
      </c>
      <c r="FH586">
        <v>0.087</v>
      </c>
      <c r="FI586">
        <v>417</v>
      </c>
      <c r="FJ586">
        <v>17</v>
      </c>
      <c r="FK586">
        <v>1.61</v>
      </c>
      <c r="FL586">
        <v>0.59</v>
      </c>
      <c r="FM586">
        <v>-25.7012325</v>
      </c>
      <c r="FN586">
        <v>0.141461538461591</v>
      </c>
      <c r="FO586">
        <v>0.488404967924928</v>
      </c>
      <c r="FP586">
        <v>1</v>
      </c>
      <c r="FQ586">
        <v>151.659411764706</v>
      </c>
      <c r="FR586">
        <v>-0.0569595145457008</v>
      </c>
      <c r="FS586">
        <v>0.168711399532398</v>
      </c>
      <c r="FT586">
        <v>1</v>
      </c>
      <c r="FU586">
        <v>0.5530135</v>
      </c>
      <c r="FV586">
        <v>-0.015735827392121</v>
      </c>
      <c r="FW586">
        <v>0.00288934490845242</v>
      </c>
      <c r="FX586">
        <v>1</v>
      </c>
      <c r="FY586">
        <v>3</v>
      </c>
      <c r="FZ586">
        <v>3</v>
      </c>
      <c r="GA586" t="s">
        <v>953</v>
      </c>
      <c r="GB586">
        <v>2.97257</v>
      </c>
      <c r="GC586">
        <v>2.70018</v>
      </c>
      <c r="GD586">
        <v>0.209578</v>
      </c>
      <c r="GE586">
        <v>0.212665</v>
      </c>
      <c r="GF586">
        <v>0.106504</v>
      </c>
      <c r="GG586">
        <v>0.106004</v>
      </c>
      <c r="GH586">
        <v>30763.1</v>
      </c>
      <c r="GI586">
        <v>33502.7</v>
      </c>
      <c r="GJ586">
        <v>35268.5</v>
      </c>
      <c r="GK586">
        <v>38589.8</v>
      </c>
      <c r="GL586">
        <v>44683</v>
      </c>
      <c r="GM586">
        <v>49829.1</v>
      </c>
      <c r="GN586">
        <v>55136.2</v>
      </c>
      <c r="GO586">
        <v>61898.1</v>
      </c>
      <c r="GP586">
        <v>1.9806</v>
      </c>
      <c r="GQ586">
        <v>1.8572</v>
      </c>
      <c r="GR586">
        <v>0.118315</v>
      </c>
      <c r="GS586">
        <v>0</v>
      </c>
      <c r="GT586">
        <v>25.8729</v>
      </c>
      <c r="GU586">
        <v>999.9</v>
      </c>
      <c r="GV586">
        <v>58.754</v>
      </c>
      <c r="GW586">
        <v>29.165</v>
      </c>
      <c r="GX586">
        <v>26.4046</v>
      </c>
      <c r="GY586">
        <v>56.2955</v>
      </c>
      <c r="GZ586">
        <v>42.7244</v>
      </c>
      <c r="HA586">
        <v>1</v>
      </c>
      <c r="HB586">
        <v>-0.019878</v>
      </c>
      <c r="HC586">
        <v>0.257298</v>
      </c>
      <c r="HD586">
        <v>20.1142</v>
      </c>
      <c r="HE586">
        <v>5.19932</v>
      </c>
      <c r="HF586">
        <v>12.004</v>
      </c>
      <c r="HG586">
        <v>4.9752</v>
      </c>
      <c r="HH586">
        <v>3.2938</v>
      </c>
      <c r="HI586">
        <v>9999</v>
      </c>
      <c r="HJ586">
        <v>9999</v>
      </c>
      <c r="HK586">
        <v>9999</v>
      </c>
      <c r="HL586">
        <v>629.7</v>
      </c>
      <c r="HM586">
        <v>1.86316</v>
      </c>
      <c r="HN586">
        <v>1.86798</v>
      </c>
      <c r="HO586">
        <v>1.86783</v>
      </c>
      <c r="HP586">
        <v>1.86893</v>
      </c>
      <c r="HQ586">
        <v>1.86981</v>
      </c>
      <c r="HR586">
        <v>1.86584</v>
      </c>
      <c r="HS586">
        <v>1.86691</v>
      </c>
      <c r="HT586">
        <v>1.86829</v>
      </c>
      <c r="HU586">
        <v>5</v>
      </c>
      <c r="HV586">
        <v>0</v>
      </c>
      <c r="HW586">
        <v>0</v>
      </c>
      <c r="HX586">
        <v>0</v>
      </c>
      <c r="HY586" t="s">
        <v>422</v>
      </c>
      <c r="HZ586" t="s">
        <v>423</v>
      </c>
      <c r="IA586" t="s">
        <v>424</v>
      </c>
      <c r="IB586" t="s">
        <v>424</v>
      </c>
      <c r="IC586" t="s">
        <v>424</v>
      </c>
      <c r="ID586" t="s">
        <v>424</v>
      </c>
      <c r="IE586">
        <v>0</v>
      </c>
      <c r="IF586">
        <v>100</v>
      </c>
      <c r="IG586">
        <v>100</v>
      </c>
      <c r="IH586">
        <v>12.2</v>
      </c>
      <c r="II586">
        <v>0.5234</v>
      </c>
      <c r="IJ586">
        <v>4.02706509432224</v>
      </c>
      <c r="IK586">
        <v>0.00601174518973114</v>
      </c>
      <c r="IL586">
        <v>2.77886958061485e-07</v>
      </c>
      <c r="IM586">
        <v>-3.54636231360687e-10</v>
      </c>
      <c r="IN586">
        <v>-0.0404303883988718</v>
      </c>
      <c r="IO586">
        <v>-0.0177815531441476</v>
      </c>
      <c r="IP586">
        <v>0.00205572605671414</v>
      </c>
      <c r="IQ586">
        <v>-1.65519735432211e-05</v>
      </c>
      <c r="IR586">
        <v>-4</v>
      </c>
      <c r="IS586">
        <v>1848</v>
      </c>
      <c r="IT586">
        <v>1</v>
      </c>
      <c r="IU586">
        <v>25</v>
      </c>
      <c r="IV586">
        <v>24655.3</v>
      </c>
      <c r="IW586">
        <v>24655.2</v>
      </c>
      <c r="IX586">
        <v>2.84546</v>
      </c>
      <c r="IY586">
        <v>2.58423</v>
      </c>
      <c r="IZ586">
        <v>1.54785</v>
      </c>
      <c r="JA586">
        <v>2.30591</v>
      </c>
      <c r="JB586">
        <v>1.34644</v>
      </c>
      <c r="JC586">
        <v>2.45117</v>
      </c>
      <c r="JD586">
        <v>33.6254</v>
      </c>
      <c r="JE586">
        <v>24.2188</v>
      </c>
      <c r="JF586">
        <v>18</v>
      </c>
      <c r="JG586">
        <v>499.628</v>
      </c>
      <c r="JH586">
        <v>418.953</v>
      </c>
      <c r="JI586">
        <v>24.9996</v>
      </c>
      <c r="JJ586">
        <v>26.9339</v>
      </c>
      <c r="JK586">
        <v>30</v>
      </c>
      <c r="JL586">
        <v>26.869</v>
      </c>
      <c r="JM586">
        <v>26.8081</v>
      </c>
      <c r="JN586">
        <v>56.9848</v>
      </c>
      <c r="JO586">
        <v>14.6555</v>
      </c>
      <c r="JP586">
        <v>100</v>
      </c>
      <c r="JQ586">
        <v>25</v>
      </c>
      <c r="JR586">
        <v>1490.02</v>
      </c>
      <c r="JS586">
        <v>24.6839</v>
      </c>
      <c r="JT586">
        <v>102.275</v>
      </c>
      <c r="JU586">
        <v>103.029</v>
      </c>
    </row>
    <row r="587" spans="1:281">
      <c r="A587">
        <v>571</v>
      </c>
      <c r="B587">
        <v>1659030947.5</v>
      </c>
      <c r="C587">
        <v>7264.40000009537</v>
      </c>
      <c r="D587" t="s">
        <v>1571</v>
      </c>
      <c r="E587" t="s">
        <v>1572</v>
      </c>
      <c r="F587">
        <v>5</v>
      </c>
      <c r="G587" t="s">
        <v>1394</v>
      </c>
      <c r="H587" t="s">
        <v>417</v>
      </c>
      <c r="I587">
        <v>1659030940</v>
      </c>
      <c r="J587">
        <f>(K587)/1000</f>
        <v>0</v>
      </c>
      <c r="K587">
        <f>IF(CZ587, AN587, AH587)</f>
        <v>0</v>
      </c>
      <c r="L587">
        <f>IF(CZ587, AI587, AG587)</f>
        <v>0</v>
      </c>
      <c r="M587">
        <f>DB587 - IF(AU587&gt;1, L587*CV587*100.0/(AW587*DP587), 0)</f>
        <v>0</v>
      </c>
      <c r="N587">
        <f>((T587-J587/2)*M587-L587)/(T587+J587/2)</f>
        <v>0</v>
      </c>
      <c r="O587">
        <f>N587*(DI587+DJ587)/1000.0</f>
        <v>0</v>
      </c>
      <c r="P587">
        <f>(DB587 - IF(AU587&gt;1, L587*CV587*100.0/(AW587*DP587), 0))*(DI587+DJ587)/1000.0</f>
        <v>0</v>
      </c>
      <c r="Q587">
        <f>2.0/((1/S587-1/R587)+SIGN(S587)*SQRT((1/S587-1/R587)*(1/S587-1/R587) + 4*CW587/((CW587+1)*(CW587+1))*(2*1/S587*1/R587-1/R587*1/R587)))</f>
        <v>0</v>
      </c>
      <c r="R587">
        <f>IF(LEFT(CX587,1)&lt;&gt;"0",IF(LEFT(CX587,1)="1",3.0,CY587),$D$5+$E$5*(DP587*DI587/($K$5*1000))+$F$5*(DP587*DI587/($K$5*1000))*MAX(MIN(CV587,$J$5),$I$5)*MAX(MIN(CV587,$J$5),$I$5)+$G$5*MAX(MIN(CV587,$J$5),$I$5)*(DP587*DI587/($K$5*1000))+$H$5*(DP587*DI587/($K$5*1000))*(DP587*DI587/($K$5*1000)))</f>
        <v>0</v>
      </c>
      <c r="S587">
        <f>J587*(1000-(1000*0.61365*exp(17.502*W587/(240.97+W587))/(DI587+DJ587)+DD587)/2)/(1000*0.61365*exp(17.502*W587/(240.97+W587))/(DI587+DJ587)-DD587)</f>
        <v>0</v>
      </c>
      <c r="T587">
        <f>1/((CW587+1)/(Q587/1.6)+1/(R587/1.37)) + CW587/((CW587+1)/(Q587/1.6) + CW587/(R587/1.37))</f>
        <v>0</v>
      </c>
      <c r="U587">
        <f>(CR587*CU587)</f>
        <v>0</v>
      </c>
      <c r="V587">
        <f>(DK587+(U587+2*0.95*5.67E-8*(((DK587+$B$7)+273)^4-(DK587+273)^4)-44100*J587)/(1.84*29.3*R587+8*0.95*5.67E-8*(DK587+273)^3))</f>
        <v>0</v>
      </c>
      <c r="W587">
        <f>($C$7*DL587+$D$7*DM587+$E$7*V587)</f>
        <v>0</v>
      </c>
      <c r="X587">
        <f>0.61365*exp(17.502*W587/(240.97+W587))</f>
        <v>0</v>
      </c>
      <c r="Y587">
        <f>(Z587/AA587*100)</f>
        <v>0</v>
      </c>
      <c r="Z587">
        <f>DD587*(DI587+DJ587)/1000</f>
        <v>0</v>
      </c>
      <c r="AA587">
        <f>0.61365*exp(17.502*DK587/(240.97+DK587))</f>
        <v>0</v>
      </c>
      <c r="AB587">
        <f>(X587-DD587*(DI587+DJ587)/1000)</f>
        <v>0</v>
      </c>
      <c r="AC587">
        <f>(-J587*44100)</f>
        <v>0</v>
      </c>
      <c r="AD587">
        <f>2*29.3*R587*0.92*(DK587-W587)</f>
        <v>0</v>
      </c>
      <c r="AE587">
        <f>2*0.95*5.67E-8*(((DK587+$B$7)+273)^4-(W587+273)^4)</f>
        <v>0</v>
      </c>
      <c r="AF587">
        <f>U587+AE587+AC587+AD587</f>
        <v>0</v>
      </c>
      <c r="AG587">
        <f>DH587*AU587*(DC587-DB587*(1000-AU587*DE587)/(1000-AU587*DD587))/(100*CV587)</f>
        <v>0</v>
      </c>
      <c r="AH587">
        <f>1000*DH587*AU587*(DD587-DE587)/(100*CV587*(1000-AU587*DD587))</f>
        <v>0</v>
      </c>
      <c r="AI587">
        <f>(AJ587 - AK587 - DI587*1E3/(8.314*(DK587+273.15)) * AM587/DH587 * AL587) * DH587/(100*CV587) * (1000 - DE587)/1000</f>
        <v>0</v>
      </c>
      <c r="AJ587">
        <v>1523.18876722238</v>
      </c>
      <c r="AK587">
        <v>1505.63945454545</v>
      </c>
      <c r="AL587">
        <v>3.37936693282119</v>
      </c>
      <c r="AM587">
        <v>66.0504921813524</v>
      </c>
      <c r="AN587">
        <f>(AP587 - AO587 + DI587*1E3/(8.314*(DK587+273.15)) * AR587/DH587 * AQ587) * DH587/(100*CV587) * 1000/(1000 - AP587)</f>
        <v>0</v>
      </c>
      <c r="AO587">
        <v>24.6368562750217</v>
      </c>
      <c r="AP587">
        <v>25.1891132867133</v>
      </c>
      <c r="AQ587">
        <v>-6.24915824907629e-06</v>
      </c>
      <c r="AR587">
        <v>92.47</v>
      </c>
      <c r="AS587">
        <v>0</v>
      </c>
      <c r="AT587">
        <v>0</v>
      </c>
      <c r="AU587">
        <f>IF(AS587*$H$13&gt;=AW587,1.0,(AW587/(AW587-AS587*$H$13)))</f>
        <v>0</v>
      </c>
      <c r="AV587">
        <f>(AU587-1)*100</f>
        <v>0</v>
      </c>
      <c r="AW587">
        <f>MAX(0,($B$13+$C$13*DP587)/(1+$D$13*DP587)*DI587/(DK587+273)*$E$13)</f>
        <v>0</v>
      </c>
      <c r="AX587" t="s">
        <v>418</v>
      </c>
      <c r="AY587" t="s">
        <v>418</v>
      </c>
      <c r="AZ587">
        <v>0</v>
      </c>
      <c r="BA587">
        <v>0</v>
      </c>
      <c r="BB587">
        <f>1-AZ587/BA587</f>
        <v>0</v>
      </c>
      <c r="BC587">
        <v>0</v>
      </c>
      <c r="BD587" t="s">
        <v>418</v>
      </c>
      <c r="BE587" t="s">
        <v>418</v>
      </c>
      <c r="BF587">
        <v>0</v>
      </c>
      <c r="BG587">
        <v>0</v>
      </c>
      <c r="BH587">
        <f>1-BF587/BG587</f>
        <v>0</v>
      </c>
      <c r="BI587">
        <v>0.5</v>
      </c>
      <c r="BJ587">
        <f>CS587</f>
        <v>0</v>
      </c>
      <c r="BK587">
        <f>L587</f>
        <v>0</v>
      </c>
      <c r="BL587">
        <f>BH587*BI587*BJ587</f>
        <v>0</v>
      </c>
      <c r="BM587">
        <f>(BK587-BC587)/BJ587</f>
        <v>0</v>
      </c>
      <c r="BN587">
        <f>(BA587-BG587)/BG587</f>
        <v>0</v>
      </c>
      <c r="BO587">
        <f>AZ587/(BB587+AZ587/BG587)</f>
        <v>0</v>
      </c>
      <c r="BP587" t="s">
        <v>418</v>
      </c>
      <c r="BQ587">
        <v>0</v>
      </c>
      <c r="BR587">
        <f>IF(BQ587&lt;&gt;0, BQ587, BO587)</f>
        <v>0</v>
      </c>
      <c r="BS587">
        <f>1-BR587/BG587</f>
        <v>0</v>
      </c>
      <c r="BT587">
        <f>(BG587-BF587)/(BG587-BR587)</f>
        <v>0</v>
      </c>
      <c r="BU587">
        <f>(BA587-BG587)/(BA587-BR587)</f>
        <v>0</v>
      </c>
      <c r="BV587">
        <f>(BG587-BF587)/(BG587-AZ587)</f>
        <v>0</v>
      </c>
      <c r="BW587">
        <f>(BA587-BG587)/(BA587-AZ587)</f>
        <v>0</v>
      </c>
      <c r="BX587">
        <f>(BT587*BR587/BF587)</f>
        <v>0</v>
      </c>
      <c r="BY587">
        <f>(1-BX587)</f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f>$B$11*DQ587+$C$11*DR587+$F$11*EC587*(1-EF587)</f>
        <v>0</v>
      </c>
      <c r="CS587">
        <f>CR587*CT587</f>
        <v>0</v>
      </c>
      <c r="CT587">
        <f>($B$11*$D$9+$C$11*$D$9+$F$11*((EP587+EH587)/MAX(EP587+EH587+EQ587, 0.1)*$I$9+EQ587/MAX(EP587+EH587+EQ587, 0.1)*$J$9))/($B$11+$C$11+$F$11)</f>
        <v>0</v>
      </c>
      <c r="CU587">
        <f>($B$11*$K$9+$C$11*$K$9+$F$11*((EP587+EH587)/MAX(EP587+EH587+EQ587, 0.1)*$P$9+EQ587/MAX(EP587+EH587+EQ587, 0.1)*$Q$9))/($B$11+$C$11+$F$11)</f>
        <v>0</v>
      </c>
      <c r="CV587">
        <v>6</v>
      </c>
      <c r="CW587">
        <v>0.5</v>
      </c>
      <c r="CX587" t="s">
        <v>419</v>
      </c>
      <c r="CY587">
        <v>2</v>
      </c>
      <c r="CZ587" t="b">
        <v>1</v>
      </c>
      <c r="DA587">
        <v>1659030940</v>
      </c>
      <c r="DB587">
        <v>1444.39037037037</v>
      </c>
      <c r="DC587">
        <v>1469.87851851852</v>
      </c>
      <c r="DD587">
        <v>25.1872666666667</v>
      </c>
      <c r="DE587">
        <v>24.6361333333333</v>
      </c>
      <c r="DF587">
        <v>1432.22592592593</v>
      </c>
      <c r="DG587">
        <v>24.6640666666667</v>
      </c>
      <c r="DH587">
        <v>500.071777777778</v>
      </c>
      <c r="DI587">
        <v>90.3512148148148</v>
      </c>
      <c r="DJ587">
        <v>0.0460910111111111</v>
      </c>
      <c r="DK587">
        <v>27.4939037037037</v>
      </c>
      <c r="DL587">
        <v>27.8200888888889</v>
      </c>
      <c r="DM587">
        <v>999.9</v>
      </c>
      <c r="DN587">
        <v>0</v>
      </c>
      <c r="DO587">
        <v>0</v>
      </c>
      <c r="DP587">
        <v>9980.37037037037</v>
      </c>
      <c r="DQ587">
        <v>0</v>
      </c>
      <c r="DR587">
        <v>16.7699</v>
      </c>
      <c r="DS587">
        <v>-25.4887259259259</v>
      </c>
      <c r="DT587">
        <v>1481.71148148148</v>
      </c>
      <c r="DU587">
        <v>1507.0062962963</v>
      </c>
      <c r="DV587">
        <v>0.551139888888889</v>
      </c>
      <c r="DW587">
        <v>1469.87851851852</v>
      </c>
      <c r="DX587">
        <v>24.6361333333333</v>
      </c>
      <c r="DY587">
        <v>2.27570148148148</v>
      </c>
      <c r="DZ587">
        <v>2.22590444444444</v>
      </c>
      <c r="EA587">
        <v>19.5054259259259</v>
      </c>
      <c r="EB587">
        <v>19.1499740740741</v>
      </c>
      <c r="EC587">
        <v>1999.9562962963</v>
      </c>
      <c r="ED587">
        <v>0.979995074074074</v>
      </c>
      <c r="EE587">
        <v>0.0200048888888889</v>
      </c>
      <c r="EF587">
        <v>0</v>
      </c>
      <c r="EG587">
        <v>151.641444444444</v>
      </c>
      <c r="EH587">
        <v>5.00063</v>
      </c>
      <c r="EI587">
        <v>3152.22148148148</v>
      </c>
      <c r="EJ587">
        <v>17256.5</v>
      </c>
      <c r="EK587">
        <v>38.6295925925926</v>
      </c>
      <c r="EL587">
        <v>38.75</v>
      </c>
      <c r="EM587">
        <v>38.1916666666667</v>
      </c>
      <c r="EN587">
        <v>38.062</v>
      </c>
      <c r="EO587">
        <v>39.6295925925926</v>
      </c>
      <c r="EP587">
        <v>1955.0462962963</v>
      </c>
      <c r="EQ587">
        <v>39.91</v>
      </c>
      <c r="ER587">
        <v>0</v>
      </c>
      <c r="ES587">
        <v>1659030946.9</v>
      </c>
      <c r="ET587">
        <v>0</v>
      </c>
      <c r="EU587">
        <v>151.6435</v>
      </c>
      <c r="EV587">
        <v>0.119350417210381</v>
      </c>
      <c r="EW587">
        <v>3.60991452660565</v>
      </c>
      <c r="EX587">
        <v>3152.15961538462</v>
      </c>
      <c r="EY587">
        <v>15</v>
      </c>
      <c r="EZ587">
        <v>0</v>
      </c>
      <c r="FA587" t="s">
        <v>420</v>
      </c>
      <c r="FB587">
        <v>1657551626.5</v>
      </c>
      <c r="FC587">
        <v>1657551629</v>
      </c>
      <c r="FD587">
        <v>0</v>
      </c>
      <c r="FE587">
        <v>0.403</v>
      </c>
      <c r="FF587">
        <v>0.009</v>
      </c>
      <c r="FG587">
        <v>9.41</v>
      </c>
      <c r="FH587">
        <v>0.087</v>
      </c>
      <c r="FI587">
        <v>417</v>
      </c>
      <c r="FJ587">
        <v>17</v>
      </c>
      <c r="FK587">
        <v>1.61</v>
      </c>
      <c r="FL587">
        <v>0.59</v>
      </c>
      <c r="FM587">
        <v>-25.6015</v>
      </c>
      <c r="FN587">
        <v>1.69513395872421</v>
      </c>
      <c r="FO587">
        <v>0.515829064710394</v>
      </c>
      <c r="FP587">
        <v>0</v>
      </c>
      <c r="FQ587">
        <v>151.638205882353</v>
      </c>
      <c r="FR587">
        <v>-0.0607028308985261</v>
      </c>
      <c r="FS587">
        <v>0.162327515592209</v>
      </c>
      <c r="FT587">
        <v>1</v>
      </c>
      <c r="FU587">
        <v>0.55218425</v>
      </c>
      <c r="FV587">
        <v>-0.00773117448405159</v>
      </c>
      <c r="FW587">
        <v>0.00268034847314672</v>
      </c>
      <c r="FX587">
        <v>1</v>
      </c>
      <c r="FY587">
        <v>2</v>
      </c>
      <c r="FZ587">
        <v>3</v>
      </c>
      <c r="GA587" t="s">
        <v>474</v>
      </c>
      <c r="GB587">
        <v>2.97291</v>
      </c>
      <c r="GC587">
        <v>2.69968</v>
      </c>
      <c r="GD587">
        <v>0.211015</v>
      </c>
      <c r="GE587">
        <v>0.214041</v>
      </c>
      <c r="GF587">
        <v>0.106502</v>
      </c>
      <c r="GG587">
        <v>0.106009</v>
      </c>
      <c r="GH587">
        <v>30707.4</v>
      </c>
      <c r="GI587">
        <v>33443.9</v>
      </c>
      <c r="GJ587">
        <v>35268.7</v>
      </c>
      <c r="GK587">
        <v>38589.5</v>
      </c>
      <c r="GL587">
        <v>44683.1</v>
      </c>
      <c r="GM587">
        <v>49828.8</v>
      </c>
      <c r="GN587">
        <v>55136.1</v>
      </c>
      <c r="GO587">
        <v>61898</v>
      </c>
      <c r="GP587">
        <v>1.9806</v>
      </c>
      <c r="GQ587">
        <v>1.8576</v>
      </c>
      <c r="GR587">
        <v>0.120848</v>
      </c>
      <c r="GS587">
        <v>0</v>
      </c>
      <c r="GT587">
        <v>25.8707</v>
      </c>
      <c r="GU587">
        <v>999.9</v>
      </c>
      <c r="GV587">
        <v>58.778</v>
      </c>
      <c r="GW587">
        <v>29.175</v>
      </c>
      <c r="GX587">
        <v>26.43</v>
      </c>
      <c r="GY587">
        <v>56.0055</v>
      </c>
      <c r="GZ587">
        <v>42.1795</v>
      </c>
      <c r="HA587">
        <v>1</v>
      </c>
      <c r="HB587">
        <v>-0.019187</v>
      </c>
      <c r="HC587">
        <v>0.257298</v>
      </c>
      <c r="HD587">
        <v>20.1141</v>
      </c>
      <c r="HE587">
        <v>5.19692</v>
      </c>
      <c r="HF587">
        <v>12.004</v>
      </c>
      <c r="HG587">
        <v>4.9756</v>
      </c>
      <c r="HH587">
        <v>3.2938</v>
      </c>
      <c r="HI587">
        <v>9999</v>
      </c>
      <c r="HJ587">
        <v>9999</v>
      </c>
      <c r="HK587">
        <v>9999</v>
      </c>
      <c r="HL587">
        <v>629.7</v>
      </c>
      <c r="HM587">
        <v>1.86322</v>
      </c>
      <c r="HN587">
        <v>1.86798</v>
      </c>
      <c r="HO587">
        <v>1.86783</v>
      </c>
      <c r="HP587">
        <v>1.86893</v>
      </c>
      <c r="HQ587">
        <v>1.86981</v>
      </c>
      <c r="HR587">
        <v>1.86584</v>
      </c>
      <c r="HS587">
        <v>1.86691</v>
      </c>
      <c r="HT587">
        <v>1.86829</v>
      </c>
      <c r="HU587">
        <v>5</v>
      </c>
      <c r="HV587">
        <v>0</v>
      </c>
      <c r="HW587">
        <v>0</v>
      </c>
      <c r="HX587">
        <v>0</v>
      </c>
      <c r="HY587" t="s">
        <v>422</v>
      </c>
      <c r="HZ587" t="s">
        <v>423</v>
      </c>
      <c r="IA587" t="s">
        <v>424</v>
      </c>
      <c r="IB587" t="s">
        <v>424</v>
      </c>
      <c r="IC587" t="s">
        <v>424</v>
      </c>
      <c r="ID587" t="s">
        <v>424</v>
      </c>
      <c r="IE587">
        <v>0</v>
      </c>
      <c r="IF587">
        <v>100</v>
      </c>
      <c r="IG587">
        <v>100</v>
      </c>
      <c r="IH587">
        <v>12.28</v>
      </c>
      <c r="II587">
        <v>0.5234</v>
      </c>
      <c r="IJ587">
        <v>4.02706509432224</v>
      </c>
      <c r="IK587">
        <v>0.00601174518973114</v>
      </c>
      <c r="IL587">
        <v>2.77886958061485e-07</v>
      </c>
      <c r="IM587">
        <v>-3.54636231360687e-10</v>
      </c>
      <c r="IN587">
        <v>-0.0404303883988718</v>
      </c>
      <c r="IO587">
        <v>-0.0177815531441476</v>
      </c>
      <c r="IP587">
        <v>0.00205572605671414</v>
      </c>
      <c r="IQ587">
        <v>-1.65519735432211e-05</v>
      </c>
      <c r="IR587">
        <v>-4</v>
      </c>
      <c r="IS587">
        <v>1848</v>
      </c>
      <c r="IT587">
        <v>1</v>
      </c>
      <c r="IU587">
        <v>25</v>
      </c>
      <c r="IV587">
        <v>24655.3</v>
      </c>
      <c r="IW587">
        <v>24655.3</v>
      </c>
      <c r="IX587">
        <v>2.86987</v>
      </c>
      <c r="IY587">
        <v>2.59155</v>
      </c>
      <c r="IZ587">
        <v>1.54785</v>
      </c>
      <c r="JA587">
        <v>2.30591</v>
      </c>
      <c r="JB587">
        <v>1.34644</v>
      </c>
      <c r="JC587">
        <v>2.43164</v>
      </c>
      <c r="JD587">
        <v>33.6254</v>
      </c>
      <c r="JE587">
        <v>24.2188</v>
      </c>
      <c r="JF587">
        <v>18</v>
      </c>
      <c r="JG587">
        <v>499.629</v>
      </c>
      <c r="JH587">
        <v>419.182</v>
      </c>
      <c r="JI587">
        <v>24.9998</v>
      </c>
      <c r="JJ587">
        <v>26.9339</v>
      </c>
      <c r="JK587">
        <v>30.0003</v>
      </c>
      <c r="JL587">
        <v>26.869</v>
      </c>
      <c r="JM587">
        <v>26.8081</v>
      </c>
      <c r="JN587">
        <v>57.5321</v>
      </c>
      <c r="JO587">
        <v>14.6555</v>
      </c>
      <c r="JP587">
        <v>100</v>
      </c>
      <c r="JQ587">
        <v>25</v>
      </c>
      <c r="JR587">
        <v>1510.08</v>
      </c>
      <c r="JS587">
        <v>24.6921</v>
      </c>
      <c r="JT587">
        <v>102.275</v>
      </c>
      <c r="JU587">
        <v>103.029</v>
      </c>
    </row>
    <row r="588" spans="1:281">
      <c r="A588">
        <v>572</v>
      </c>
      <c r="B588">
        <v>1659030952.5</v>
      </c>
      <c r="C588">
        <v>7269.40000009537</v>
      </c>
      <c r="D588" t="s">
        <v>1573</v>
      </c>
      <c r="E588" t="s">
        <v>1574</v>
      </c>
      <c r="F588">
        <v>5</v>
      </c>
      <c r="G588" t="s">
        <v>1394</v>
      </c>
      <c r="H588" t="s">
        <v>417</v>
      </c>
      <c r="I588">
        <v>1659030944.71429</v>
      </c>
      <c r="J588">
        <f>(K588)/1000</f>
        <v>0</v>
      </c>
      <c r="K588">
        <f>IF(CZ588, AN588, AH588)</f>
        <v>0</v>
      </c>
      <c r="L588">
        <f>IF(CZ588, AI588, AG588)</f>
        <v>0</v>
      </c>
      <c r="M588">
        <f>DB588 - IF(AU588&gt;1, L588*CV588*100.0/(AW588*DP588), 0)</f>
        <v>0</v>
      </c>
      <c r="N588">
        <f>((T588-J588/2)*M588-L588)/(T588+J588/2)</f>
        <v>0</v>
      </c>
      <c r="O588">
        <f>N588*(DI588+DJ588)/1000.0</f>
        <v>0</v>
      </c>
      <c r="P588">
        <f>(DB588 - IF(AU588&gt;1, L588*CV588*100.0/(AW588*DP588), 0))*(DI588+DJ588)/1000.0</f>
        <v>0</v>
      </c>
      <c r="Q588">
        <f>2.0/((1/S588-1/R588)+SIGN(S588)*SQRT((1/S588-1/R588)*(1/S588-1/R588) + 4*CW588/((CW588+1)*(CW588+1))*(2*1/S588*1/R588-1/R588*1/R588)))</f>
        <v>0</v>
      </c>
      <c r="R588">
        <f>IF(LEFT(CX588,1)&lt;&gt;"0",IF(LEFT(CX588,1)="1",3.0,CY588),$D$5+$E$5*(DP588*DI588/($K$5*1000))+$F$5*(DP588*DI588/($K$5*1000))*MAX(MIN(CV588,$J$5),$I$5)*MAX(MIN(CV588,$J$5),$I$5)+$G$5*MAX(MIN(CV588,$J$5),$I$5)*(DP588*DI588/($K$5*1000))+$H$5*(DP588*DI588/($K$5*1000))*(DP588*DI588/($K$5*1000)))</f>
        <v>0</v>
      </c>
      <c r="S588">
        <f>J588*(1000-(1000*0.61365*exp(17.502*W588/(240.97+W588))/(DI588+DJ588)+DD588)/2)/(1000*0.61365*exp(17.502*W588/(240.97+W588))/(DI588+DJ588)-DD588)</f>
        <v>0</v>
      </c>
      <c r="T588">
        <f>1/((CW588+1)/(Q588/1.6)+1/(R588/1.37)) + CW588/((CW588+1)/(Q588/1.6) + CW588/(R588/1.37))</f>
        <v>0</v>
      </c>
      <c r="U588">
        <f>(CR588*CU588)</f>
        <v>0</v>
      </c>
      <c r="V588">
        <f>(DK588+(U588+2*0.95*5.67E-8*(((DK588+$B$7)+273)^4-(DK588+273)^4)-44100*J588)/(1.84*29.3*R588+8*0.95*5.67E-8*(DK588+273)^3))</f>
        <v>0</v>
      </c>
      <c r="W588">
        <f>($C$7*DL588+$D$7*DM588+$E$7*V588)</f>
        <v>0</v>
      </c>
      <c r="X588">
        <f>0.61365*exp(17.502*W588/(240.97+W588))</f>
        <v>0</v>
      </c>
      <c r="Y588">
        <f>(Z588/AA588*100)</f>
        <v>0</v>
      </c>
      <c r="Z588">
        <f>DD588*(DI588+DJ588)/1000</f>
        <v>0</v>
      </c>
      <c r="AA588">
        <f>0.61365*exp(17.502*DK588/(240.97+DK588))</f>
        <v>0</v>
      </c>
      <c r="AB588">
        <f>(X588-DD588*(DI588+DJ588)/1000)</f>
        <v>0</v>
      </c>
      <c r="AC588">
        <f>(-J588*44100)</f>
        <v>0</v>
      </c>
      <c r="AD588">
        <f>2*29.3*R588*0.92*(DK588-W588)</f>
        <v>0</v>
      </c>
      <c r="AE588">
        <f>2*0.95*5.67E-8*(((DK588+$B$7)+273)^4-(W588+273)^4)</f>
        <v>0</v>
      </c>
      <c r="AF588">
        <f>U588+AE588+AC588+AD588</f>
        <v>0</v>
      </c>
      <c r="AG588">
        <f>DH588*AU588*(DC588-DB588*(1000-AU588*DE588)/(1000-AU588*DD588))/(100*CV588)</f>
        <v>0</v>
      </c>
      <c r="AH588">
        <f>1000*DH588*AU588*(DD588-DE588)/(100*CV588*(1000-AU588*DD588))</f>
        <v>0</v>
      </c>
      <c r="AI588">
        <f>(AJ588 - AK588 - DI588*1E3/(8.314*(DK588+273.15)) * AM588/DH588 * AL588) * DH588/(100*CV588) * (1000 - DE588)/1000</f>
        <v>0</v>
      </c>
      <c r="AJ588">
        <v>1540.89010997994</v>
      </c>
      <c r="AK588">
        <v>1522.9076969697</v>
      </c>
      <c r="AL588">
        <v>3.45026487833737</v>
      </c>
      <c r="AM588">
        <v>66.0504921813524</v>
      </c>
      <c r="AN588">
        <f>(AP588 - AO588 + DI588*1E3/(8.314*(DK588+273.15)) * AR588/DH588 * AQ588) * DH588/(100*CV588) * 1000/(1000 - AP588)</f>
        <v>0</v>
      </c>
      <c r="AO588">
        <v>24.6379966243723</v>
      </c>
      <c r="AP588">
        <v>25.1832272727273</v>
      </c>
      <c r="AQ588">
        <v>2.32563170164012e-05</v>
      </c>
      <c r="AR588">
        <v>92.47</v>
      </c>
      <c r="AS588">
        <v>0</v>
      </c>
      <c r="AT588">
        <v>0</v>
      </c>
      <c r="AU588">
        <f>IF(AS588*$H$13&gt;=AW588,1.0,(AW588/(AW588-AS588*$H$13)))</f>
        <v>0</v>
      </c>
      <c r="AV588">
        <f>(AU588-1)*100</f>
        <v>0</v>
      </c>
      <c r="AW588">
        <f>MAX(0,($B$13+$C$13*DP588)/(1+$D$13*DP588)*DI588/(DK588+273)*$E$13)</f>
        <v>0</v>
      </c>
      <c r="AX588" t="s">
        <v>418</v>
      </c>
      <c r="AY588" t="s">
        <v>418</v>
      </c>
      <c r="AZ588">
        <v>0</v>
      </c>
      <c r="BA588">
        <v>0</v>
      </c>
      <c r="BB588">
        <f>1-AZ588/BA588</f>
        <v>0</v>
      </c>
      <c r="BC588">
        <v>0</v>
      </c>
      <c r="BD588" t="s">
        <v>418</v>
      </c>
      <c r="BE588" t="s">
        <v>418</v>
      </c>
      <c r="BF588">
        <v>0</v>
      </c>
      <c r="BG588">
        <v>0</v>
      </c>
      <c r="BH588">
        <f>1-BF588/BG588</f>
        <v>0</v>
      </c>
      <c r="BI588">
        <v>0.5</v>
      </c>
      <c r="BJ588">
        <f>CS588</f>
        <v>0</v>
      </c>
      <c r="BK588">
        <f>L588</f>
        <v>0</v>
      </c>
      <c r="BL588">
        <f>BH588*BI588*BJ588</f>
        <v>0</v>
      </c>
      <c r="BM588">
        <f>(BK588-BC588)/BJ588</f>
        <v>0</v>
      </c>
      <c r="BN588">
        <f>(BA588-BG588)/BG588</f>
        <v>0</v>
      </c>
      <c r="BO588">
        <f>AZ588/(BB588+AZ588/BG588)</f>
        <v>0</v>
      </c>
      <c r="BP588" t="s">
        <v>418</v>
      </c>
      <c r="BQ588">
        <v>0</v>
      </c>
      <c r="BR588">
        <f>IF(BQ588&lt;&gt;0, BQ588, BO588)</f>
        <v>0</v>
      </c>
      <c r="BS588">
        <f>1-BR588/BG588</f>
        <v>0</v>
      </c>
      <c r="BT588">
        <f>(BG588-BF588)/(BG588-BR588)</f>
        <v>0</v>
      </c>
      <c r="BU588">
        <f>(BA588-BG588)/(BA588-BR588)</f>
        <v>0</v>
      </c>
      <c r="BV588">
        <f>(BG588-BF588)/(BG588-AZ588)</f>
        <v>0</v>
      </c>
      <c r="BW588">
        <f>(BA588-BG588)/(BA588-AZ588)</f>
        <v>0</v>
      </c>
      <c r="BX588">
        <f>(BT588*BR588/BF588)</f>
        <v>0</v>
      </c>
      <c r="BY588">
        <f>(1-BX588)</f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f>$B$11*DQ588+$C$11*DR588+$F$11*EC588*(1-EF588)</f>
        <v>0</v>
      </c>
      <c r="CS588">
        <f>CR588*CT588</f>
        <v>0</v>
      </c>
      <c r="CT588">
        <f>($B$11*$D$9+$C$11*$D$9+$F$11*((EP588+EH588)/MAX(EP588+EH588+EQ588, 0.1)*$I$9+EQ588/MAX(EP588+EH588+EQ588, 0.1)*$J$9))/($B$11+$C$11+$F$11)</f>
        <v>0</v>
      </c>
      <c r="CU588">
        <f>($B$11*$K$9+$C$11*$K$9+$F$11*((EP588+EH588)/MAX(EP588+EH588+EQ588, 0.1)*$P$9+EQ588/MAX(EP588+EH588+EQ588, 0.1)*$Q$9))/($B$11+$C$11+$F$11)</f>
        <v>0</v>
      </c>
      <c r="CV588">
        <v>6</v>
      </c>
      <c r="CW588">
        <v>0.5</v>
      </c>
      <c r="CX588" t="s">
        <v>419</v>
      </c>
      <c r="CY588">
        <v>2</v>
      </c>
      <c r="CZ588" t="b">
        <v>1</v>
      </c>
      <c r="DA588">
        <v>1659030944.71429</v>
      </c>
      <c r="DB588">
        <v>1460.19642857143</v>
      </c>
      <c r="DC588">
        <v>1485.68464285714</v>
      </c>
      <c r="DD588">
        <v>25.1885142857143</v>
      </c>
      <c r="DE588">
        <v>24.6368428571429</v>
      </c>
      <c r="DF588">
        <v>1447.95785714286</v>
      </c>
      <c r="DG588">
        <v>24.6652535714286</v>
      </c>
      <c r="DH588">
        <v>500.033071428571</v>
      </c>
      <c r="DI588">
        <v>90.3511178571429</v>
      </c>
      <c r="DJ588">
        <v>0.0460758642857143</v>
      </c>
      <c r="DK588">
        <v>27.4973535714286</v>
      </c>
      <c r="DL588">
        <v>27.8364178571429</v>
      </c>
      <c r="DM588">
        <v>999.9</v>
      </c>
      <c r="DN588">
        <v>0</v>
      </c>
      <c r="DO588">
        <v>0</v>
      </c>
      <c r="DP588">
        <v>9991.25</v>
      </c>
      <c r="DQ588">
        <v>0</v>
      </c>
      <c r="DR588">
        <v>16.7699</v>
      </c>
      <c r="DS588">
        <v>-25.4895428571429</v>
      </c>
      <c r="DT588">
        <v>1497.92678571429</v>
      </c>
      <c r="DU588">
        <v>1523.21285714286</v>
      </c>
      <c r="DV588">
        <v>0.551682821428572</v>
      </c>
      <c r="DW588">
        <v>1485.68464285714</v>
      </c>
      <c r="DX588">
        <v>24.6368428571429</v>
      </c>
      <c r="DY588">
        <v>2.27581142857143</v>
      </c>
      <c r="DZ588">
        <v>2.22596642857143</v>
      </c>
      <c r="EA588">
        <v>19.5062035714286</v>
      </c>
      <c r="EB588">
        <v>19.1504178571429</v>
      </c>
      <c r="EC588">
        <v>1999.96</v>
      </c>
      <c r="ED588">
        <v>0.979995142857143</v>
      </c>
      <c r="EE588">
        <v>0.0200048321428571</v>
      </c>
      <c r="EF588">
        <v>0</v>
      </c>
      <c r="EG588">
        <v>151.680785714286</v>
      </c>
      <c r="EH588">
        <v>5.00063</v>
      </c>
      <c r="EI588">
        <v>3152.44607142857</v>
      </c>
      <c r="EJ588">
        <v>17256.5214285714</v>
      </c>
      <c r="EK588">
        <v>38.6294285714286</v>
      </c>
      <c r="EL588">
        <v>38.75</v>
      </c>
      <c r="EM588">
        <v>38.1915</v>
      </c>
      <c r="EN588">
        <v>38.062</v>
      </c>
      <c r="EO588">
        <v>39.6294285714286</v>
      </c>
      <c r="EP588">
        <v>1955.05</v>
      </c>
      <c r="EQ588">
        <v>39.91</v>
      </c>
      <c r="ER588">
        <v>0</v>
      </c>
      <c r="ES588">
        <v>1659030951.7</v>
      </c>
      <c r="ET588">
        <v>0</v>
      </c>
      <c r="EU588">
        <v>151.681192307692</v>
      </c>
      <c r="EV588">
        <v>0.484273489226094</v>
      </c>
      <c r="EW588">
        <v>1.84854701860693</v>
      </c>
      <c r="EX588">
        <v>3152.40038461538</v>
      </c>
      <c r="EY588">
        <v>15</v>
      </c>
      <c r="EZ588">
        <v>0</v>
      </c>
      <c r="FA588" t="s">
        <v>420</v>
      </c>
      <c r="FB588">
        <v>1657551626.5</v>
      </c>
      <c r="FC588">
        <v>1657551629</v>
      </c>
      <c r="FD588">
        <v>0</v>
      </c>
      <c r="FE588">
        <v>0.403</v>
      </c>
      <c r="FF588">
        <v>0.009</v>
      </c>
      <c r="FG588">
        <v>9.41</v>
      </c>
      <c r="FH588">
        <v>0.087</v>
      </c>
      <c r="FI588">
        <v>417</v>
      </c>
      <c r="FJ588">
        <v>17</v>
      </c>
      <c r="FK588">
        <v>1.61</v>
      </c>
      <c r="FL588">
        <v>0.59</v>
      </c>
      <c r="FM588">
        <v>-25.6162175</v>
      </c>
      <c r="FN588">
        <v>1.79271557223264</v>
      </c>
      <c r="FO588">
        <v>0.498653243189844</v>
      </c>
      <c r="FP588">
        <v>0</v>
      </c>
      <c r="FQ588">
        <v>151.665205882353</v>
      </c>
      <c r="FR588">
        <v>0.459388838145917</v>
      </c>
      <c r="FS588">
        <v>0.192287434879289</v>
      </c>
      <c r="FT588">
        <v>1</v>
      </c>
      <c r="FU588">
        <v>0.55189845</v>
      </c>
      <c r="FV588">
        <v>0.00417273545966188</v>
      </c>
      <c r="FW588">
        <v>0.00255904221291873</v>
      </c>
      <c r="FX588">
        <v>1</v>
      </c>
      <c r="FY588">
        <v>2</v>
      </c>
      <c r="FZ588">
        <v>3</v>
      </c>
      <c r="GA588" t="s">
        <v>474</v>
      </c>
      <c r="GB588">
        <v>2.97313</v>
      </c>
      <c r="GC588">
        <v>2.70016</v>
      </c>
      <c r="GD588">
        <v>0.21246</v>
      </c>
      <c r="GE588">
        <v>0.215531</v>
      </c>
      <c r="GF588">
        <v>0.106499</v>
      </c>
      <c r="GG588">
        <v>0.106008</v>
      </c>
      <c r="GH588">
        <v>30650.8</v>
      </c>
      <c r="GI588">
        <v>33379.6</v>
      </c>
      <c r="GJ588">
        <v>35268.3</v>
      </c>
      <c r="GK588">
        <v>38588.5</v>
      </c>
      <c r="GL588">
        <v>44682.8</v>
      </c>
      <c r="GM588">
        <v>49828.3</v>
      </c>
      <c r="GN588">
        <v>55135.5</v>
      </c>
      <c r="GO588">
        <v>61897.3</v>
      </c>
      <c r="GP588">
        <v>1.9808</v>
      </c>
      <c r="GQ588">
        <v>1.8574</v>
      </c>
      <c r="GR588">
        <v>0.125319</v>
      </c>
      <c r="GS588">
        <v>0</v>
      </c>
      <c r="GT588">
        <v>25.8707</v>
      </c>
      <c r="GU588">
        <v>999.9</v>
      </c>
      <c r="GV588">
        <v>58.802</v>
      </c>
      <c r="GW588">
        <v>29.165</v>
      </c>
      <c r="GX588">
        <v>26.4229</v>
      </c>
      <c r="GY588">
        <v>55.5655</v>
      </c>
      <c r="GZ588">
        <v>42.6763</v>
      </c>
      <c r="HA588">
        <v>1</v>
      </c>
      <c r="HB588">
        <v>-0.0197561</v>
      </c>
      <c r="HC588">
        <v>0.259477</v>
      </c>
      <c r="HD588">
        <v>20.1141</v>
      </c>
      <c r="HE588">
        <v>5.19932</v>
      </c>
      <c r="HF588">
        <v>12.004</v>
      </c>
      <c r="HG588">
        <v>4.976</v>
      </c>
      <c r="HH588">
        <v>3.294</v>
      </c>
      <c r="HI588">
        <v>9999</v>
      </c>
      <c r="HJ588">
        <v>9999</v>
      </c>
      <c r="HK588">
        <v>9999</v>
      </c>
      <c r="HL588">
        <v>629.7</v>
      </c>
      <c r="HM588">
        <v>1.86319</v>
      </c>
      <c r="HN588">
        <v>1.86798</v>
      </c>
      <c r="HO588">
        <v>1.8678</v>
      </c>
      <c r="HP588">
        <v>1.86896</v>
      </c>
      <c r="HQ588">
        <v>1.86981</v>
      </c>
      <c r="HR588">
        <v>1.86584</v>
      </c>
      <c r="HS588">
        <v>1.86691</v>
      </c>
      <c r="HT588">
        <v>1.86829</v>
      </c>
      <c r="HU588">
        <v>5</v>
      </c>
      <c r="HV588">
        <v>0</v>
      </c>
      <c r="HW588">
        <v>0</v>
      </c>
      <c r="HX588">
        <v>0</v>
      </c>
      <c r="HY588" t="s">
        <v>422</v>
      </c>
      <c r="HZ588" t="s">
        <v>423</v>
      </c>
      <c r="IA588" t="s">
        <v>424</v>
      </c>
      <c r="IB588" t="s">
        <v>424</v>
      </c>
      <c r="IC588" t="s">
        <v>424</v>
      </c>
      <c r="ID588" t="s">
        <v>424</v>
      </c>
      <c r="IE588">
        <v>0</v>
      </c>
      <c r="IF588">
        <v>100</v>
      </c>
      <c r="IG588">
        <v>100</v>
      </c>
      <c r="IH588">
        <v>12.36</v>
      </c>
      <c r="II588">
        <v>0.5231</v>
      </c>
      <c r="IJ588">
        <v>4.02706509432224</v>
      </c>
      <c r="IK588">
        <v>0.00601174518973114</v>
      </c>
      <c r="IL588">
        <v>2.77886958061485e-07</v>
      </c>
      <c r="IM588">
        <v>-3.54636231360687e-10</v>
      </c>
      <c r="IN588">
        <v>-0.0404303883988718</v>
      </c>
      <c r="IO588">
        <v>-0.0177815531441476</v>
      </c>
      <c r="IP588">
        <v>0.00205572605671414</v>
      </c>
      <c r="IQ588">
        <v>-1.65519735432211e-05</v>
      </c>
      <c r="IR588">
        <v>-4</v>
      </c>
      <c r="IS588">
        <v>1848</v>
      </c>
      <c r="IT588">
        <v>1</v>
      </c>
      <c r="IU588">
        <v>25</v>
      </c>
      <c r="IV588">
        <v>24655.4</v>
      </c>
      <c r="IW588">
        <v>24655.4</v>
      </c>
      <c r="IX588">
        <v>2.89551</v>
      </c>
      <c r="IY588">
        <v>2.59644</v>
      </c>
      <c r="IZ588">
        <v>1.54785</v>
      </c>
      <c r="JA588">
        <v>2.30591</v>
      </c>
      <c r="JB588">
        <v>1.34644</v>
      </c>
      <c r="JC588">
        <v>2.33276</v>
      </c>
      <c r="JD588">
        <v>33.6254</v>
      </c>
      <c r="JE588">
        <v>24.2188</v>
      </c>
      <c r="JF588">
        <v>18</v>
      </c>
      <c r="JG588">
        <v>499.761</v>
      </c>
      <c r="JH588">
        <v>419.067</v>
      </c>
      <c r="JI588">
        <v>25.0002</v>
      </c>
      <c r="JJ588">
        <v>26.9339</v>
      </c>
      <c r="JK588">
        <v>30.0002</v>
      </c>
      <c r="JL588">
        <v>26.869</v>
      </c>
      <c r="JM588">
        <v>26.8081</v>
      </c>
      <c r="JN588">
        <v>57.968</v>
      </c>
      <c r="JO588">
        <v>14.6555</v>
      </c>
      <c r="JP588">
        <v>100</v>
      </c>
      <c r="JQ588">
        <v>25</v>
      </c>
      <c r="JR588">
        <v>1523.52</v>
      </c>
      <c r="JS588">
        <v>24.6991</v>
      </c>
      <c r="JT588">
        <v>102.274</v>
      </c>
      <c r="JU588">
        <v>103.027</v>
      </c>
    </row>
    <row r="589" spans="1:281">
      <c r="A589">
        <v>573</v>
      </c>
      <c r="B589">
        <v>1659030957.5</v>
      </c>
      <c r="C589">
        <v>7274.40000009537</v>
      </c>
      <c r="D589" t="s">
        <v>1575</v>
      </c>
      <c r="E589" t="s">
        <v>1576</v>
      </c>
      <c r="F589">
        <v>5</v>
      </c>
      <c r="G589" t="s">
        <v>1394</v>
      </c>
      <c r="H589" t="s">
        <v>417</v>
      </c>
      <c r="I589">
        <v>1659030950</v>
      </c>
      <c r="J589">
        <f>(K589)/1000</f>
        <v>0</v>
      </c>
      <c r="K589">
        <f>IF(CZ589, AN589, AH589)</f>
        <v>0</v>
      </c>
      <c r="L589">
        <f>IF(CZ589, AI589, AG589)</f>
        <v>0</v>
      </c>
      <c r="M589">
        <f>DB589 - IF(AU589&gt;1, L589*CV589*100.0/(AW589*DP589), 0)</f>
        <v>0</v>
      </c>
      <c r="N589">
        <f>((T589-J589/2)*M589-L589)/(T589+J589/2)</f>
        <v>0</v>
      </c>
      <c r="O589">
        <f>N589*(DI589+DJ589)/1000.0</f>
        <v>0</v>
      </c>
      <c r="P589">
        <f>(DB589 - IF(AU589&gt;1, L589*CV589*100.0/(AW589*DP589), 0))*(DI589+DJ589)/1000.0</f>
        <v>0</v>
      </c>
      <c r="Q589">
        <f>2.0/((1/S589-1/R589)+SIGN(S589)*SQRT((1/S589-1/R589)*(1/S589-1/R589) + 4*CW589/((CW589+1)*(CW589+1))*(2*1/S589*1/R589-1/R589*1/R589)))</f>
        <v>0</v>
      </c>
      <c r="R589">
        <f>IF(LEFT(CX589,1)&lt;&gt;"0",IF(LEFT(CX589,1)="1",3.0,CY589),$D$5+$E$5*(DP589*DI589/($K$5*1000))+$F$5*(DP589*DI589/($K$5*1000))*MAX(MIN(CV589,$J$5),$I$5)*MAX(MIN(CV589,$J$5),$I$5)+$G$5*MAX(MIN(CV589,$J$5),$I$5)*(DP589*DI589/($K$5*1000))+$H$5*(DP589*DI589/($K$5*1000))*(DP589*DI589/($K$5*1000)))</f>
        <v>0</v>
      </c>
      <c r="S589">
        <f>J589*(1000-(1000*0.61365*exp(17.502*W589/(240.97+W589))/(DI589+DJ589)+DD589)/2)/(1000*0.61365*exp(17.502*W589/(240.97+W589))/(DI589+DJ589)-DD589)</f>
        <v>0</v>
      </c>
      <c r="T589">
        <f>1/((CW589+1)/(Q589/1.6)+1/(R589/1.37)) + CW589/((CW589+1)/(Q589/1.6) + CW589/(R589/1.37))</f>
        <v>0</v>
      </c>
      <c r="U589">
        <f>(CR589*CU589)</f>
        <v>0</v>
      </c>
      <c r="V589">
        <f>(DK589+(U589+2*0.95*5.67E-8*(((DK589+$B$7)+273)^4-(DK589+273)^4)-44100*J589)/(1.84*29.3*R589+8*0.95*5.67E-8*(DK589+273)^3))</f>
        <v>0</v>
      </c>
      <c r="W589">
        <f>($C$7*DL589+$D$7*DM589+$E$7*V589)</f>
        <v>0</v>
      </c>
      <c r="X589">
        <f>0.61365*exp(17.502*W589/(240.97+W589))</f>
        <v>0</v>
      </c>
      <c r="Y589">
        <f>(Z589/AA589*100)</f>
        <v>0</v>
      </c>
      <c r="Z589">
        <f>DD589*(DI589+DJ589)/1000</f>
        <v>0</v>
      </c>
      <c r="AA589">
        <f>0.61365*exp(17.502*DK589/(240.97+DK589))</f>
        <v>0</v>
      </c>
      <c r="AB589">
        <f>(X589-DD589*(DI589+DJ589)/1000)</f>
        <v>0</v>
      </c>
      <c r="AC589">
        <f>(-J589*44100)</f>
        <v>0</v>
      </c>
      <c r="AD589">
        <f>2*29.3*R589*0.92*(DK589-W589)</f>
        <v>0</v>
      </c>
      <c r="AE589">
        <f>2*0.95*5.67E-8*(((DK589+$B$7)+273)^4-(W589+273)^4)</f>
        <v>0</v>
      </c>
      <c r="AF589">
        <f>U589+AE589+AC589+AD589</f>
        <v>0</v>
      </c>
      <c r="AG589">
        <f>DH589*AU589*(DC589-DB589*(1000-AU589*DE589)/(1000-AU589*DD589))/(100*CV589)</f>
        <v>0</v>
      </c>
      <c r="AH589">
        <f>1000*DH589*AU589*(DD589-DE589)/(100*CV589*(1000-AU589*DD589))</f>
        <v>0</v>
      </c>
      <c r="AI589">
        <f>(AJ589 - AK589 - DI589*1E3/(8.314*(DK589+273.15)) * AM589/DH589 * AL589) * DH589/(100*CV589) * (1000 - DE589)/1000</f>
        <v>0</v>
      </c>
      <c r="AJ589">
        <v>1556.80885194789</v>
      </c>
      <c r="AK589">
        <v>1539.75339393939</v>
      </c>
      <c r="AL589">
        <v>3.29410258813824</v>
      </c>
      <c r="AM589">
        <v>66.0504921813524</v>
      </c>
      <c r="AN589">
        <f>(AP589 - AO589 + DI589*1E3/(8.314*(DK589+273.15)) * AR589/DH589 * AQ589) * DH589/(100*CV589) * 1000/(1000 - AP589)</f>
        <v>0</v>
      </c>
      <c r="AO589">
        <v>24.6359543633333</v>
      </c>
      <c r="AP589">
        <v>25.1871972027972</v>
      </c>
      <c r="AQ589">
        <v>2.62990502036367e-05</v>
      </c>
      <c r="AR589">
        <v>92.47</v>
      </c>
      <c r="AS589">
        <v>0</v>
      </c>
      <c r="AT589">
        <v>0</v>
      </c>
      <c r="AU589">
        <f>IF(AS589*$H$13&gt;=AW589,1.0,(AW589/(AW589-AS589*$H$13)))</f>
        <v>0</v>
      </c>
      <c r="AV589">
        <f>(AU589-1)*100</f>
        <v>0</v>
      </c>
      <c r="AW589">
        <f>MAX(0,($B$13+$C$13*DP589)/(1+$D$13*DP589)*DI589/(DK589+273)*$E$13)</f>
        <v>0</v>
      </c>
      <c r="AX589" t="s">
        <v>418</v>
      </c>
      <c r="AY589" t="s">
        <v>418</v>
      </c>
      <c r="AZ589">
        <v>0</v>
      </c>
      <c r="BA589">
        <v>0</v>
      </c>
      <c r="BB589">
        <f>1-AZ589/BA589</f>
        <v>0</v>
      </c>
      <c r="BC589">
        <v>0</v>
      </c>
      <c r="BD589" t="s">
        <v>418</v>
      </c>
      <c r="BE589" t="s">
        <v>418</v>
      </c>
      <c r="BF589">
        <v>0</v>
      </c>
      <c r="BG589">
        <v>0</v>
      </c>
      <c r="BH589">
        <f>1-BF589/BG589</f>
        <v>0</v>
      </c>
      <c r="BI589">
        <v>0.5</v>
      </c>
      <c r="BJ589">
        <f>CS589</f>
        <v>0</v>
      </c>
      <c r="BK589">
        <f>L589</f>
        <v>0</v>
      </c>
      <c r="BL589">
        <f>BH589*BI589*BJ589</f>
        <v>0</v>
      </c>
      <c r="BM589">
        <f>(BK589-BC589)/BJ589</f>
        <v>0</v>
      </c>
      <c r="BN589">
        <f>(BA589-BG589)/BG589</f>
        <v>0</v>
      </c>
      <c r="BO589">
        <f>AZ589/(BB589+AZ589/BG589)</f>
        <v>0</v>
      </c>
      <c r="BP589" t="s">
        <v>418</v>
      </c>
      <c r="BQ589">
        <v>0</v>
      </c>
      <c r="BR589">
        <f>IF(BQ589&lt;&gt;0, BQ589, BO589)</f>
        <v>0</v>
      </c>
      <c r="BS589">
        <f>1-BR589/BG589</f>
        <v>0</v>
      </c>
      <c r="BT589">
        <f>(BG589-BF589)/(BG589-BR589)</f>
        <v>0</v>
      </c>
      <c r="BU589">
        <f>(BA589-BG589)/(BA589-BR589)</f>
        <v>0</v>
      </c>
      <c r="BV589">
        <f>(BG589-BF589)/(BG589-AZ589)</f>
        <v>0</v>
      </c>
      <c r="BW589">
        <f>(BA589-BG589)/(BA589-AZ589)</f>
        <v>0</v>
      </c>
      <c r="BX589">
        <f>(BT589*BR589/BF589)</f>
        <v>0</v>
      </c>
      <c r="BY589">
        <f>(1-BX589)</f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f>$B$11*DQ589+$C$11*DR589+$F$11*EC589*(1-EF589)</f>
        <v>0</v>
      </c>
      <c r="CS589">
        <f>CR589*CT589</f>
        <v>0</v>
      </c>
      <c r="CT589">
        <f>($B$11*$D$9+$C$11*$D$9+$F$11*((EP589+EH589)/MAX(EP589+EH589+EQ589, 0.1)*$I$9+EQ589/MAX(EP589+EH589+EQ589, 0.1)*$J$9))/($B$11+$C$11+$F$11)</f>
        <v>0</v>
      </c>
      <c r="CU589">
        <f>($B$11*$K$9+$C$11*$K$9+$F$11*((EP589+EH589)/MAX(EP589+EH589+EQ589, 0.1)*$P$9+EQ589/MAX(EP589+EH589+EQ589, 0.1)*$Q$9))/($B$11+$C$11+$F$11)</f>
        <v>0</v>
      </c>
      <c r="CV589">
        <v>6</v>
      </c>
      <c r="CW589">
        <v>0.5</v>
      </c>
      <c r="CX589" t="s">
        <v>419</v>
      </c>
      <c r="CY589">
        <v>2</v>
      </c>
      <c r="CZ589" t="b">
        <v>1</v>
      </c>
      <c r="DA589">
        <v>1659030950</v>
      </c>
      <c r="DB589">
        <v>1477.83851851852</v>
      </c>
      <c r="DC589">
        <v>1503.13333333333</v>
      </c>
      <c r="DD589">
        <v>25.1885703703704</v>
      </c>
      <c r="DE589">
        <v>24.6362037037037</v>
      </c>
      <c r="DF589">
        <v>1465.51962962963</v>
      </c>
      <c r="DG589">
        <v>24.6652962962963</v>
      </c>
      <c r="DH589">
        <v>500.076111111111</v>
      </c>
      <c r="DI589">
        <v>90.3521777777778</v>
      </c>
      <c r="DJ589">
        <v>0.0460247888888889</v>
      </c>
      <c r="DK589">
        <v>27.5008148148148</v>
      </c>
      <c r="DL589">
        <v>27.8764740740741</v>
      </c>
      <c r="DM589">
        <v>999.9</v>
      </c>
      <c r="DN589">
        <v>0</v>
      </c>
      <c r="DO589">
        <v>0</v>
      </c>
      <c r="DP589">
        <v>9998.33333333333</v>
      </c>
      <c r="DQ589">
        <v>0</v>
      </c>
      <c r="DR589">
        <v>16.7699</v>
      </c>
      <c r="DS589">
        <v>-25.2962148148148</v>
      </c>
      <c r="DT589">
        <v>1516.02407407407</v>
      </c>
      <c r="DU589">
        <v>1541.10111111111</v>
      </c>
      <c r="DV589">
        <v>0.552368518518519</v>
      </c>
      <c r="DW589">
        <v>1503.13333333333</v>
      </c>
      <c r="DX589">
        <v>24.6362037037037</v>
      </c>
      <c r="DY589">
        <v>2.27584222222222</v>
      </c>
      <c r="DZ589">
        <v>2.22593407407407</v>
      </c>
      <c r="EA589">
        <v>19.5064259259259</v>
      </c>
      <c r="EB589">
        <v>19.1501925925926</v>
      </c>
      <c r="EC589">
        <v>1999.96925925926</v>
      </c>
      <c r="ED589">
        <v>0.979994925925926</v>
      </c>
      <c r="EE589">
        <v>0.0200050111111111</v>
      </c>
      <c r="EF589">
        <v>0</v>
      </c>
      <c r="EG589">
        <v>151.719444444444</v>
      </c>
      <c r="EH589">
        <v>5.00063</v>
      </c>
      <c r="EI589">
        <v>3152.66444444444</v>
      </c>
      <c r="EJ589">
        <v>17256.6037037037</v>
      </c>
      <c r="EK589">
        <v>38.6295925925926</v>
      </c>
      <c r="EL589">
        <v>38.75</v>
      </c>
      <c r="EM589">
        <v>38.1916666666667</v>
      </c>
      <c r="EN589">
        <v>38.062</v>
      </c>
      <c r="EO589">
        <v>39.625</v>
      </c>
      <c r="EP589">
        <v>1955.05851851852</v>
      </c>
      <c r="EQ589">
        <v>39.9107407407407</v>
      </c>
      <c r="ER589">
        <v>0</v>
      </c>
      <c r="ES589">
        <v>1659030956.5</v>
      </c>
      <c r="ET589">
        <v>0</v>
      </c>
      <c r="EU589">
        <v>151.714</v>
      </c>
      <c r="EV589">
        <v>0.495863242636157</v>
      </c>
      <c r="EW589">
        <v>4.38666665279661</v>
      </c>
      <c r="EX589">
        <v>3152.64807692308</v>
      </c>
      <c r="EY589">
        <v>15</v>
      </c>
      <c r="EZ589">
        <v>0</v>
      </c>
      <c r="FA589" t="s">
        <v>420</v>
      </c>
      <c r="FB589">
        <v>1657551626.5</v>
      </c>
      <c r="FC589">
        <v>1657551629</v>
      </c>
      <c r="FD589">
        <v>0</v>
      </c>
      <c r="FE589">
        <v>0.403</v>
      </c>
      <c r="FF589">
        <v>0.009</v>
      </c>
      <c r="FG589">
        <v>9.41</v>
      </c>
      <c r="FH589">
        <v>0.087</v>
      </c>
      <c r="FI589">
        <v>417</v>
      </c>
      <c r="FJ589">
        <v>17</v>
      </c>
      <c r="FK589">
        <v>1.61</v>
      </c>
      <c r="FL589">
        <v>0.59</v>
      </c>
      <c r="FM589">
        <v>-25.3617975</v>
      </c>
      <c r="FN589">
        <v>1.21941050656664</v>
      </c>
      <c r="FO589">
        <v>0.410186802254473</v>
      </c>
      <c r="FP589">
        <v>0</v>
      </c>
      <c r="FQ589">
        <v>151.699588235294</v>
      </c>
      <c r="FR589">
        <v>0.494973256379672</v>
      </c>
      <c r="FS589">
        <v>0.190203160369467</v>
      </c>
      <c r="FT589">
        <v>1</v>
      </c>
      <c r="FU589">
        <v>0.5522549</v>
      </c>
      <c r="FV589">
        <v>0.00878280675422067</v>
      </c>
      <c r="FW589">
        <v>0.00296217981223287</v>
      </c>
      <c r="FX589">
        <v>1</v>
      </c>
      <c r="FY589">
        <v>2</v>
      </c>
      <c r="FZ589">
        <v>3</v>
      </c>
      <c r="GA589" t="s">
        <v>474</v>
      </c>
      <c r="GB589">
        <v>2.97308</v>
      </c>
      <c r="GC589">
        <v>2.69995</v>
      </c>
      <c r="GD589">
        <v>0.213878</v>
      </c>
      <c r="GE589">
        <v>0.216817</v>
      </c>
      <c r="GF589">
        <v>0.106502</v>
      </c>
      <c r="GG589">
        <v>0.10602</v>
      </c>
      <c r="GH589">
        <v>30595.9</v>
      </c>
      <c r="GI589">
        <v>33325.5</v>
      </c>
      <c r="GJ589">
        <v>35268.5</v>
      </c>
      <c r="GK589">
        <v>38589.1</v>
      </c>
      <c r="GL589">
        <v>44682.6</v>
      </c>
      <c r="GM589">
        <v>49828.7</v>
      </c>
      <c r="GN589">
        <v>55135.4</v>
      </c>
      <c r="GO589">
        <v>61898.6</v>
      </c>
      <c r="GP589">
        <v>1.9804</v>
      </c>
      <c r="GQ589">
        <v>1.8572</v>
      </c>
      <c r="GR589">
        <v>0.127256</v>
      </c>
      <c r="GS589">
        <v>0</v>
      </c>
      <c r="GT589">
        <v>25.8686</v>
      </c>
      <c r="GU589">
        <v>999.9</v>
      </c>
      <c r="GV589">
        <v>58.802</v>
      </c>
      <c r="GW589">
        <v>29.175</v>
      </c>
      <c r="GX589">
        <v>26.439</v>
      </c>
      <c r="GY589">
        <v>55.9955</v>
      </c>
      <c r="GZ589">
        <v>42.5841</v>
      </c>
      <c r="HA589">
        <v>1</v>
      </c>
      <c r="HB589">
        <v>-0.0193089</v>
      </c>
      <c r="HC589">
        <v>0.257734</v>
      </c>
      <c r="HD589">
        <v>20.1141</v>
      </c>
      <c r="HE589">
        <v>5.19692</v>
      </c>
      <c r="HF589">
        <v>12.0052</v>
      </c>
      <c r="HG589">
        <v>4.976</v>
      </c>
      <c r="HH589">
        <v>3.2938</v>
      </c>
      <c r="HI589">
        <v>9999</v>
      </c>
      <c r="HJ589">
        <v>9999</v>
      </c>
      <c r="HK589">
        <v>9999</v>
      </c>
      <c r="HL589">
        <v>629.7</v>
      </c>
      <c r="HM589">
        <v>1.86313</v>
      </c>
      <c r="HN589">
        <v>1.86798</v>
      </c>
      <c r="HO589">
        <v>1.86783</v>
      </c>
      <c r="HP589">
        <v>1.8689</v>
      </c>
      <c r="HQ589">
        <v>1.86981</v>
      </c>
      <c r="HR589">
        <v>1.86584</v>
      </c>
      <c r="HS589">
        <v>1.86691</v>
      </c>
      <c r="HT589">
        <v>1.86829</v>
      </c>
      <c r="HU589">
        <v>5</v>
      </c>
      <c r="HV589">
        <v>0</v>
      </c>
      <c r="HW589">
        <v>0</v>
      </c>
      <c r="HX589">
        <v>0</v>
      </c>
      <c r="HY589" t="s">
        <v>422</v>
      </c>
      <c r="HZ589" t="s">
        <v>423</v>
      </c>
      <c r="IA589" t="s">
        <v>424</v>
      </c>
      <c r="IB589" t="s">
        <v>424</v>
      </c>
      <c r="IC589" t="s">
        <v>424</v>
      </c>
      <c r="ID589" t="s">
        <v>424</v>
      </c>
      <c r="IE589">
        <v>0</v>
      </c>
      <c r="IF589">
        <v>100</v>
      </c>
      <c r="IG589">
        <v>100</v>
      </c>
      <c r="IH589">
        <v>12.43</v>
      </c>
      <c r="II589">
        <v>0.5233</v>
      </c>
      <c r="IJ589">
        <v>4.02706509432224</v>
      </c>
      <c r="IK589">
        <v>0.00601174518973114</v>
      </c>
      <c r="IL589">
        <v>2.77886958061485e-07</v>
      </c>
      <c r="IM589">
        <v>-3.54636231360687e-10</v>
      </c>
      <c r="IN589">
        <v>-0.0404303883988718</v>
      </c>
      <c r="IO589">
        <v>-0.0177815531441476</v>
      </c>
      <c r="IP589">
        <v>0.00205572605671414</v>
      </c>
      <c r="IQ589">
        <v>-1.65519735432211e-05</v>
      </c>
      <c r="IR589">
        <v>-4</v>
      </c>
      <c r="IS589">
        <v>1848</v>
      </c>
      <c r="IT589">
        <v>1</v>
      </c>
      <c r="IU589">
        <v>25</v>
      </c>
      <c r="IV589">
        <v>24655.5</v>
      </c>
      <c r="IW589">
        <v>24655.5</v>
      </c>
      <c r="IX589">
        <v>2.91992</v>
      </c>
      <c r="IY589">
        <v>2.58545</v>
      </c>
      <c r="IZ589">
        <v>1.54785</v>
      </c>
      <c r="JA589">
        <v>2.30591</v>
      </c>
      <c r="JB589">
        <v>1.34644</v>
      </c>
      <c r="JC589">
        <v>2.42065</v>
      </c>
      <c r="JD589">
        <v>33.6254</v>
      </c>
      <c r="JE589">
        <v>24.2188</v>
      </c>
      <c r="JF589">
        <v>18</v>
      </c>
      <c r="JG589">
        <v>499.497</v>
      </c>
      <c r="JH589">
        <v>418.969</v>
      </c>
      <c r="JI589">
        <v>24.9999</v>
      </c>
      <c r="JJ589">
        <v>26.9339</v>
      </c>
      <c r="JK589">
        <v>30.0001</v>
      </c>
      <c r="JL589">
        <v>26.869</v>
      </c>
      <c r="JM589">
        <v>26.8104</v>
      </c>
      <c r="JN589">
        <v>58.4329</v>
      </c>
      <c r="JO589">
        <v>14.6555</v>
      </c>
      <c r="JP589">
        <v>100</v>
      </c>
      <c r="JQ589">
        <v>25</v>
      </c>
      <c r="JR589">
        <v>1543.65</v>
      </c>
      <c r="JS589">
        <v>24.7026</v>
      </c>
      <c r="JT589">
        <v>102.274</v>
      </c>
      <c r="JU589">
        <v>103.029</v>
      </c>
    </row>
    <row r="590" spans="1:281">
      <c r="A590">
        <v>574</v>
      </c>
      <c r="B590">
        <v>1659030962.5</v>
      </c>
      <c r="C590">
        <v>7279.40000009537</v>
      </c>
      <c r="D590" t="s">
        <v>1577</v>
      </c>
      <c r="E590" t="s">
        <v>1578</v>
      </c>
      <c r="F590">
        <v>5</v>
      </c>
      <c r="G590" t="s">
        <v>1394</v>
      </c>
      <c r="H590" t="s">
        <v>417</v>
      </c>
      <c r="I590">
        <v>1659030954.71429</v>
      </c>
      <c r="J590">
        <f>(K590)/1000</f>
        <v>0</v>
      </c>
      <c r="K590">
        <f>IF(CZ590, AN590, AH590)</f>
        <v>0</v>
      </c>
      <c r="L590">
        <f>IF(CZ590, AI590, AG590)</f>
        <v>0</v>
      </c>
      <c r="M590">
        <f>DB590 - IF(AU590&gt;1, L590*CV590*100.0/(AW590*DP590), 0)</f>
        <v>0</v>
      </c>
      <c r="N590">
        <f>((T590-J590/2)*M590-L590)/(T590+J590/2)</f>
        <v>0</v>
      </c>
      <c r="O590">
        <f>N590*(DI590+DJ590)/1000.0</f>
        <v>0</v>
      </c>
      <c r="P590">
        <f>(DB590 - IF(AU590&gt;1, L590*CV590*100.0/(AW590*DP590), 0))*(DI590+DJ590)/1000.0</f>
        <v>0</v>
      </c>
      <c r="Q590">
        <f>2.0/((1/S590-1/R590)+SIGN(S590)*SQRT((1/S590-1/R590)*(1/S590-1/R590) + 4*CW590/((CW590+1)*(CW590+1))*(2*1/S590*1/R590-1/R590*1/R590)))</f>
        <v>0</v>
      </c>
      <c r="R590">
        <f>IF(LEFT(CX590,1)&lt;&gt;"0",IF(LEFT(CX590,1)="1",3.0,CY590),$D$5+$E$5*(DP590*DI590/($K$5*1000))+$F$5*(DP590*DI590/($K$5*1000))*MAX(MIN(CV590,$J$5),$I$5)*MAX(MIN(CV590,$J$5),$I$5)+$G$5*MAX(MIN(CV590,$J$5),$I$5)*(DP590*DI590/($K$5*1000))+$H$5*(DP590*DI590/($K$5*1000))*(DP590*DI590/($K$5*1000)))</f>
        <v>0</v>
      </c>
      <c r="S590">
        <f>J590*(1000-(1000*0.61365*exp(17.502*W590/(240.97+W590))/(DI590+DJ590)+DD590)/2)/(1000*0.61365*exp(17.502*W590/(240.97+W590))/(DI590+DJ590)-DD590)</f>
        <v>0</v>
      </c>
      <c r="T590">
        <f>1/((CW590+1)/(Q590/1.6)+1/(R590/1.37)) + CW590/((CW590+1)/(Q590/1.6) + CW590/(R590/1.37))</f>
        <v>0</v>
      </c>
      <c r="U590">
        <f>(CR590*CU590)</f>
        <v>0</v>
      </c>
      <c r="V590">
        <f>(DK590+(U590+2*0.95*5.67E-8*(((DK590+$B$7)+273)^4-(DK590+273)^4)-44100*J590)/(1.84*29.3*R590+8*0.95*5.67E-8*(DK590+273)^3))</f>
        <v>0</v>
      </c>
      <c r="W590">
        <f>($C$7*DL590+$D$7*DM590+$E$7*V590)</f>
        <v>0</v>
      </c>
      <c r="X590">
        <f>0.61365*exp(17.502*W590/(240.97+W590))</f>
        <v>0</v>
      </c>
      <c r="Y590">
        <f>(Z590/AA590*100)</f>
        <v>0</v>
      </c>
      <c r="Z590">
        <f>DD590*(DI590+DJ590)/1000</f>
        <v>0</v>
      </c>
      <c r="AA590">
        <f>0.61365*exp(17.502*DK590/(240.97+DK590))</f>
        <v>0</v>
      </c>
      <c r="AB590">
        <f>(X590-DD590*(DI590+DJ590)/1000)</f>
        <v>0</v>
      </c>
      <c r="AC590">
        <f>(-J590*44100)</f>
        <v>0</v>
      </c>
      <c r="AD590">
        <f>2*29.3*R590*0.92*(DK590-W590)</f>
        <v>0</v>
      </c>
      <c r="AE590">
        <f>2*0.95*5.67E-8*(((DK590+$B$7)+273)^4-(W590+273)^4)</f>
        <v>0</v>
      </c>
      <c r="AF590">
        <f>U590+AE590+AC590+AD590</f>
        <v>0</v>
      </c>
      <c r="AG590">
        <f>DH590*AU590*(DC590-DB590*(1000-AU590*DE590)/(1000-AU590*DD590))/(100*CV590)</f>
        <v>0</v>
      </c>
      <c r="AH590">
        <f>1000*DH590*AU590*(DD590-DE590)/(100*CV590*(1000-AU590*DD590))</f>
        <v>0</v>
      </c>
      <c r="AI590">
        <f>(AJ590 - AK590 - DI590*1E3/(8.314*(DK590+273.15)) * AM590/DH590 * AL590) * DH590/(100*CV590) * (1000 - DE590)/1000</f>
        <v>0</v>
      </c>
      <c r="AJ590">
        <v>1574.14575961476</v>
      </c>
      <c r="AK590">
        <v>1556.57612121212</v>
      </c>
      <c r="AL590">
        <v>3.37471041174228</v>
      </c>
      <c r="AM590">
        <v>66.0504921813524</v>
      </c>
      <c r="AN590">
        <f>(AP590 - AO590 + DI590*1E3/(8.314*(DK590+273.15)) * AR590/DH590 * AQ590) * DH590/(100*CV590) * 1000/(1000 - AP590)</f>
        <v>0</v>
      </c>
      <c r="AO590">
        <v>24.6329183870996</v>
      </c>
      <c r="AP590">
        <v>25.1813629370629</v>
      </c>
      <c r="AQ590">
        <v>2.21048748354736e-05</v>
      </c>
      <c r="AR590">
        <v>92.47</v>
      </c>
      <c r="AS590">
        <v>0</v>
      </c>
      <c r="AT590">
        <v>0</v>
      </c>
      <c r="AU590">
        <f>IF(AS590*$H$13&gt;=AW590,1.0,(AW590/(AW590-AS590*$H$13)))</f>
        <v>0</v>
      </c>
      <c r="AV590">
        <f>(AU590-1)*100</f>
        <v>0</v>
      </c>
      <c r="AW590">
        <f>MAX(0,($B$13+$C$13*DP590)/(1+$D$13*DP590)*DI590/(DK590+273)*$E$13)</f>
        <v>0</v>
      </c>
      <c r="AX590" t="s">
        <v>418</v>
      </c>
      <c r="AY590" t="s">
        <v>418</v>
      </c>
      <c r="AZ590">
        <v>0</v>
      </c>
      <c r="BA590">
        <v>0</v>
      </c>
      <c r="BB590">
        <f>1-AZ590/BA590</f>
        <v>0</v>
      </c>
      <c r="BC590">
        <v>0</v>
      </c>
      <c r="BD590" t="s">
        <v>418</v>
      </c>
      <c r="BE590" t="s">
        <v>418</v>
      </c>
      <c r="BF590">
        <v>0</v>
      </c>
      <c r="BG590">
        <v>0</v>
      </c>
      <c r="BH590">
        <f>1-BF590/BG590</f>
        <v>0</v>
      </c>
      <c r="BI590">
        <v>0.5</v>
      </c>
      <c r="BJ590">
        <f>CS590</f>
        <v>0</v>
      </c>
      <c r="BK590">
        <f>L590</f>
        <v>0</v>
      </c>
      <c r="BL590">
        <f>BH590*BI590*BJ590</f>
        <v>0</v>
      </c>
      <c r="BM590">
        <f>(BK590-BC590)/BJ590</f>
        <v>0</v>
      </c>
      <c r="BN590">
        <f>(BA590-BG590)/BG590</f>
        <v>0</v>
      </c>
      <c r="BO590">
        <f>AZ590/(BB590+AZ590/BG590)</f>
        <v>0</v>
      </c>
      <c r="BP590" t="s">
        <v>418</v>
      </c>
      <c r="BQ590">
        <v>0</v>
      </c>
      <c r="BR590">
        <f>IF(BQ590&lt;&gt;0, BQ590, BO590)</f>
        <v>0</v>
      </c>
      <c r="BS590">
        <f>1-BR590/BG590</f>
        <v>0</v>
      </c>
      <c r="BT590">
        <f>(BG590-BF590)/(BG590-BR590)</f>
        <v>0</v>
      </c>
      <c r="BU590">
        <f>(BA590-BG590)/(BA590-BR590)</f>
        <v>0</v>
      </c>
      <c r="BV590">
        <f>(BG590-BF590)/(BG590-AZ590)</f>
        <v>0</v>
      </c>
      <c r="BW590">
        <f>(BA590-BG590)/(BA590-AZ590)</f>
        <v>0</v>
      </c>
      <c r="BX590">
        <f>(BT590*BR590/BF590)</f>
        <v>0</v>
      </c>
      <c r="BY590">
        <f>(1-BX590)</f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f>$B$11*DQ590+$C$11*DR590+$F$11*EC590*(1-EF590)</f>
        <v>0</v>
      </c>
      <c r="CS590">
        <f>CR590*CT590</f>
        <v>0</v>
      </c>
      <c r="CT590">
        <f>($B$11*$D$9+$C$11*$D$9+$F$11*((EP590+EH590)/MAX(EP590+EH590+EQ590, 0.1)*$I$9+EQ590/MAX(EP590+EH590+EQ590, 0.1)*$J$9))/($B$11+$C$11+$F$11)</f>
        <v>0</v>
      </c>
      <c r="CU590">
        <f>($B$11*$K$9+$C$11*$K$9+$F$11*((EP590+EH590)/MAX(EP590+EH590+EQ590, 0.1)*$P$9+EQ590/MAX(EP590+EH590+EQ590, 0.1)*$Q$9))/($B$11+$C$11+$F$11)</f>
        <v>0</v>
      </c>
      <c r="CV590">
        <v>6</v>
      </c>
      <c r="CW590">
        <v>0.5</v>
      </c>
      <c r="CX590" t="s">
        <v>419</v>
      </c>
      <c r="CY590">
        <v>2</v>
      </c>
      <c r="CZ590" t="b">
        <v>1</v>
      </c>
      <c r="DA590">
        <v>1659030954.71429</v>
      </c>
      <c r="DB590">
        <v>1493.42821428571</v>
      </c>
      <c r="DC590">
        <v>1518.74607142857</v>
      </c>
      <c r="DD590">
        <v>25.1877392857143</v>
      </c>
      <c r="DE590">
        <v>24.6347678571429</v>
      </c>
      <c r="DF590">
        <v>1481.03964285714</v>
      </c>
      <c r="DG590">
        <v>24.6645035714286</v>
      </c>
      <c r="DH590">
        <v>500.008035714286</v>
      </c>
      <c r="DI590">
        <v>90.3531857142857</v>
      </c>
      <c r="DJ590">
        <v>0.0462747285714286</v>
      </c>
      <c r="DK590">
        <v>27.5034035714286</v>
      </c>
      <c r="DL590">
        <v>27.9186964285714</v>
      </c>
      <c r="DM590">
        <v>999.9</v>
      </c>
      <c r="DN590">
        <v>0</v>
      </c>
      <c r="DO590">
        <v>0</v>
      </c>
      <c r="DP590">
        <v>9975.89285714286</v>
      </c>
      <c r="DQ590">
        <v>0</v>
      </c>
      <c r="DR590">
        <v>16.7699</v>
      </c>
      <c r="DS590">
        <v>-25.3197857142857</v>
      </c>
      <c r="DT590">
        <v>1532.01571428571</v>
      </c>
      <c r="DU590">
        <v>1557.10678571429</v>
      </c>
      <c r="DV590">
        <v>0.552958071428571</v>
      </c>
      <c r="DW590">
        <v>1518.74607142857</v>
      </c>
      <c r="DX590">
        <v>24.6347678571429</v>
      </c>
      <c r="DY590">
        <v>2.27579107142857</v>
      </c>
      <c r="DZ590">
        <v>2.22582928571429</v>
      </c>
      <c r="EA590">
        <v>19.5060607142857</v>
      </c>
      <c r="EB590">
        <v>19.1494464285714</v>
      </c>
      <c r="EC590">
        <v>1999.98035714286</v>
      </c>
      <c r="ED590">
        <v>0.979994857142857</v>
      </c>
      <c r="EE590">
        <v>0.0200050678571429</v>
      </c>
      <c r="EF590">
        <v>0</v>
      </c>
      <c r="EG590">
        <v>151.809392857143</v>
      </c>
      <c r="EH590">
        <v>5.00063</v>
      </c>
      <c r="EI590">
        <v>3152.97</v>
      </c>
      <c r="EJ590">
        <v>17256.7</v>
      </c>
      <c r="EK590">
        <v>38.625</v>
      </c>
      <c r="EL590">
        <v>38.75</v>
      </c>
      <c r="EM590">
        <v>38.1915</v>
      </c>
      <c r="EN590">
        <v>38.062</v>
      </c>
      <c r="EO590">
        <v>39.625</v>
      </c>
      <c r="EP590">
        <v>1955.06928571429</v>
      </c>
      <c r="EQ590">
        <v>39.9110714285714</v>
      </c>
      <c r="ER590">
        <v>0</v>
      </c>
      <c r="ES590">
        <v>1659030961.3</v>
      </c>
      <c r="ET590">
        <v>0</v>
      </c>
      <c r="EU590">
        <v>151.784961538462</v>
      </c>
      <c r="EV590">
        <v>0.23100854715314</v>
      </c>
      <c r="EW590">
        <v>5.90119658750542</v>
      </c>
      <c r="EX590">
        <v>3152.95807692308</v>
      </c>
      <c r="EY590">
        <v>15</v>
      </c>
      <c r="EZ590">
        <v>0</v>
      </c>
      <c r="FA590" t="s">
        <v>420</v>
      </c>
      <c r="FB590">
        <v>1657551626.5</v>
      </c>
      <c r="FC590">
        <v>1657551629</v>
      </c>
      <c r="FD590">
        <v>0</v>
      </c>
      <c r="FE590">
        <v>0.403</v>
      </c>
      <c r="FF590">
        <v>0.009</v>
      </c>
      <c r="FG590">
        <v>9.41</v>
      </c>
      <c r="FH590">
        <v>0.087</v>
      </c>
      <c r="FI590">
        <v>417</v>
      </c>
      <c r="FJ590">
        <v>17</v>
      </c>
      <c r="FK590">
        <v>1.61</v>
      </c>
      <c r="FL590">
        <v>0.59</v>
      </c>
      <c r="FM590">
        <v>-25.29649</v>
      </c>
      <c r="FN590">
        <v>0.653378611632275</v>
      </c>
      <c r="FO590">
        <v>0.421163289473335</v>
      </c>
      <c r="FP590">
        <v>0</v>
      </c>
      <c r="FQ590">
        <v>151.729764705882</v>
      </c>
      <c r="FR590">
        <v>0.722047362278708</v>
      </c>
      <c r="FS590">
        <v>0.199343932589403</v>
      </c>
      <c r="FT590">
        <v>1</v>
      </c>
      <c r="FU590">
        <v>0.552777825</v>
      </c>
      <c r="FV590">
        <v>0.00856382363977393</v>
      </c>
      <c r="FW590">
        <v>0.00282891222811437</v>
      </c>
      <c r="FX590">
        <v>1</v>
      </c>
      <c r="FY590">
        <v>2</v>
      </c>
      <c r="FZ590">
        <v>3</v>
      </c>
      <c r="GA590" t="s">
        <v>474</v>
      </c>
      <c r="GB590">
        <v>2.97304</v>
      </c>
      <c r="GC590">
        <v>2.70047</v>
      </c>
      <c r="GD590">
        <v>0.21526</v>
      </c>
      <c r="GE590">
        <v>0.218264</v>
      </c>
      <c r="GF590">
        <v>0.106484</v>
      </c>
      <c r="GG590">
        <v>0.106002</v>
      </c>
      <c r="GH590">
        <v>30542</v>
      </c>
      <c r="GI590">
        <v>33264</v>
      </c>
      <c r="GJ590">
        <v>35268.4</v>
      </c>
      <c r="GK590">
        <v>38589.2</v>
      </c>
      <c r="GL590">
        <v>44683.1</v>
      </c>
      <c r="GM590">
        <v>49829.7</v>
      </c>
      <c r="GN590">
        <v>55135</v>
      </c>
      <c r="GO590">
        <v>61898.5</v>
      </c>
      <c r="GP590">
        <v>1.9802</v>
      </c>
      <c r="GQ590">
        <v>1.8582</v>
      </c>
      <c r="GR590">
        <v>0.12815</v>
      </c>
      <c r="GS590">
        <v>0</v>
      </c>
      <c r="GT590">
        <v>25.8686</v>
      </c>
      <c r="GU590">
        <v>999.9</v>
      </c>
      <c r="GV590">
        <v>58.802</v>
      </c>
      <c r="GW590">
        <v>29.175</v>
      </c>
      <c r="GX590">
        <v>26.4407</v>
      </c>
      <c r="GY590">
        <v>56.2155</v>
      </c>
      <c r="GZ590">
        <v>42.6562</v>
      </c>
      <c r="HA590">
        <v>1</v>
      </c>
      <c r="HB590">
        <v>-0.019878</v>
      </c>
      <c r="HC590">
        <v>0.256209</v>
      </c>
      <c r="HD590">
        <v>20.114</v>
      </c>
      <c r="HE590">
        <v>5.19812</v>
      </c>
      <c r="HF590">
        <v>12.004</v>
      </c>
      <c r="HG590">
        <v>4.976</v>
      </c>
      <c r="HH590">
        <v>3.2938</v>
      </c>
      <c r="HI590">
        <v>9999</v>
      </c>
      <c r="HJ590">
        <v>9999</v>
      </c>
      <c r="HK590">
        <v>9999</v>
      </c>
      <c r="HL590">
        <v>629.7</v>
      </c>
      <c r="HM590">
        <v>1.86322</v>
      </c>
      <c r="HN590">
        <v>1.86801</v>
      </c>
      <c r="HO590">
        <v>1.86783</v>
      </c>
      <c r="HP590">
        <v>1.86896</v>
      </c>
      <c r="HQ590">
        <v>1.86978</v>
      </c>
      <c r="HR590">
        <v>1.86584</v>
      </c>
      <c r="HS590">
        <v>1.86691</v>
      </c>
      <c r="HT590">
        <v>1.86829</v>
      </c>
      <c r="HU590">
        <v>5</v>
      </c>
      <c r="HV590">
        <v>0</v>
      </c>
      <c r="HW590">
        <v>0</v>
      </c>
      <c r="HX590">
        <v>0</v>
      </c>
      <c r="HY590" t="s">
        <v>422</v>
      </c>
      <c r="HZ590" t="s">
        <v>423</v>
      </c>
      <c r="IA590" t="s">
        <v>424</v>
      </c>
      <c r="IB590" t="s">
        <v>424</v>
      </c>
      <c r="IC590" t="s">
        <v>424</v>
      </c>
      <c r="ID590" t="s">
        <v>424</v>
      </c>
      <c r="IE590">
        <v>0</v>
      </c>
      <c r="IF590">
        <v>100</v>
      </c>
      <c r="IG590">
        <v>100</v>
      </c>
      <c r="IH590">
        <v>12.51</v>
      </c>
      <c r="II590">
        <v>0.523</v>
      </c>
      <c r="IJ590">
        <v>4.02706509432224</v>
      </c>
      <c r="IK590">
        <v>0.00601174518973114</v>
      </c>
      <c r="IL590">
        <v>2.77886958061485e-07</v>
      </c>
      <c r="IM590">
        <v>-3.54636231360687e-10</v>
      </c>
      <c r="IN590">
        <v>-0.0404303883988718</v>
      </c>
      <c r="IO590">
        <v>-0.0177815531441476</v>
      </c>
      <c r="IP590">
        <v>0.00205572605671414</v>
      </c>
      <c r="IQ590">
        <v>-1.65519735432211e-05</v>
      </c>
      <c r="IR590">
        <v>-4</v>
      </c>
      <c r="IS590">
        <v>1848</v>
      </c>
      <c r="IT590">
        <v>1</v>
      </c>
      <c r="IU590">
        <v>25</v>
      </c>
      <c r="IV590">
        <v>24655.6</v>
      </c>
      <c r="IW590">
        <v>24655.6</v>
      </c>
      <c r="IX590">
        <v>2.94434</v>
      </c>
      <c r="IY590">
        <v>2.59399</v>
      </c>
      <c r="IZ590">
        <v>1.54785</v>
      </c>
      <c r="JA590">
        <v>2.30591</v>
      </c>
      <c r="JB590">
        <v>1.34644</v>
      </c>
      <c r="JC590">
        <v>2.29004</v>
      </c>
      <c r="JD590">
        <v>33.6254</v>
      </c>
      <c r="JE590">
        <v>24.2188</v>
      </c>
      <c r="JF590">
        <v>18</v>
      </c>
      <c r="JG590">
        <v>499.366</v>
      </c>
      <c r="JH590">
        <v>419.542</v>
      </c>
      <c r="JI590">
        <v>24.9997</v>
      </c>
      <c r="JJ590">
        <v>26.9339</v>
      </c>
      <c r="JK590">
        <v>30.0001</v>
      </c>
      <c r="JL590">
        <v>26.869</v>
      </c>
      <c r="JM590">
        <v>26.8104</v>
      </c>
      <c r="JN590">
        <v>58.9702</v>
      </c>
      <c r="JO590">
        <v>14.6555</v>
      </c>
      <c r="JP590">
        <v>100</v>
      </c>
      <c r="JQ590">
        <v>25</v>
      </c>
      <c r="JR590">
        <v>1557.07</v>
      </c>
      <c r="JS590">
        <v>24.7104</v>
      </c>
      <c r="JT590">
        <v>102.274</v>
      </c>
      <c r="JU590">
        <v>103.029</v>
      </c>
    </row>
    <row r="591" spans="1:281">
      <c r="A591">
        <v>575</v>
      </c>
      <c r="B591">
        <v>1659030967.5</v>
      </c>
      <c r="C591">
        <v>7284.40000009537</v>
      </c>
      <c r="D591" t="s">
        <v>1579</v>
      </c>
      <c r="E591" t="s">
        <v>1580</v>
      </c>
      <c r="F591">
        <v>5</v>
      </c>
      <c r="G591" t="s">
        <v>1394</v>
      </c>
      <c r="H591" t="s">
        <v>417</v>
      </c>
      <c r="I591">
        <v>1659030960</v>
      </c>
      <c r="J591">
        <f>(K591)/1000</f>
        <v>0</v>
      </c>
      <c r="K591">
        <f>IF(CZ591, AN591, AH591)</f>
        <v>0</v>
      </c>
      <c r="L591">
        <f>IF(CZ591, AI591, AG591)</f>
        <v>0</v>
      </c>
      <c r="M591">
        <f>DB591 - IF(AU591&gt;1, L591*CV591*100.0/(AW591*DP591), 0)</f>
        <v>0</v>
      </c>
      <c r="N591">
        <f>((T591-J591/2)*M591-L591)/(T591+J591/2)</f>
        <v>0</v>
      </c>
      <c r="O591">
        <f>N591*(DI591+DJ591)/1000.0</f>
        <v>0</v>
      </c>
      <c r="P591">
        <f>(DB591 - IF(AU591&gt;1, L591*CV591*100.0/(AW591*DP591), 0))*(DI591+DJ591)/1000.0</f>
        <v>0</v>
      </c>
      <c r="Q591">
        <f>2.0/((1/S591-1/R591)+SIGN(S591)*SQRT((1/S591-1/R591)*(1/S591-1/R591) + 4*CW591/((CW591+1)*(CW591+1))*(2*1/S591*1/R591-1/R591*1/R591)))</f>
        <v>0</v>
      </c>
      <c r="R591">
        <f>IF(LEFT(CX591,1)&lt;&gt;"0",IF(LEFT(CX591,1)="1",3.0,CY591),$D$5+$E$5*(DP591*DI591/($K$5*1000))+$F$5*(DP591*DI591/($K$5*1000))*MAX(MIN(CV591,$J$5),$I$5)*MAX(MIN(CV591,$J$5),$I$5)+$G$5*MAX(MIN(CV591,$J$5),$I$5)*(DP591*DI591/($K$5*1000))+$H$5*(DP591*DI591/($K$5*1000))*(DP591*DI591/($K$5*1000)))</f>
        <v>0</v>
      </c>
      <c r="S591">
        <f>J591*(1000-(1000*0.61365*exp(17.502*W591/(240.97+W591))/(DI591+DJ591)+DD591)/2)/(1000*0.61365*exp(17.502*W591/(240.97+W591))/(DI591+DJ591)-DD591)</f>
        <v>0</v>
      </c>
      <c r="T591">
        <f>1/((CW591+1)/(Q591/1.6)+1/(R591/1.37)) + CW591/((CW591+1)/(Q591/1.6) + CW591/(R591/1.37))</f>
        <v>0</v>
      </c>
      <c r="U591">
        <f>(CR591*CU591)</f>
        <v>0</v>
      </c>
      <c r="V591">
        <f>(DK591+(U591+2*0.95*5.67E-8*(((DK591+$B$7)+273)^4-(DK591+273)^4)-44100*J591)/(1.84*29.3*R591+8*0.95*5.67E-8*(DK591+273)^3))</f>
        <v>0</v>
      </c>
      <c r="W591">
        <f>($C$7*DL591+$D$7*DM591+$E$7*V591)</f>
        <v>0</v>
      </c>
      <c r="X591">
        <f>0.61365*exp(17.502*W591/(240.97+W591))</f>
        <v>0</v>
      </c>
      <c r="Y591">
        <f>(Z591/AA591*100)</f>
        <v>0</v>
      </c>
      <c r="Z591">
        <f>DD591*(DI591+DJ591)/1000</f>
        <v>0</v>
      </c>
      <c r="AA591">
        <f>0.61365*exp(17.502*DK591/(240.97+DK591))</f>
        <v>0</v>
      </c>
      <c r="AB591">
        <f>(X591-DD591*(DI591+DJ591)/1000)</f>
        <v>0</v>
      </c>
      <c r="AC591">
        <f>(-J591*44100)</f>
        <v>0</v>
      </c>
      <c r="AD591">
        <f>2*29.3*R591*0.92*(DK591-W591)</f>
        <v>0</v>
      </c>
      <c r="AE591">
        <f>2*0.95*5.67E-8*(((DK591+$B$7)+273)^4-(W591+273)^4)</f>
        <v>0</v>
      </c>
      <c r="AF591">
        <f>U591+AE591+AC591+AD591</f>
        <v>0</v>
      </c>
      <c r="AG591">
        <f>DH591*AU591*(DC591-DB591*(1000-AU591*DE591)/(1000-AU591*DD591))/(100*CV591)</f>
        <v>0</v>
      </c>
      <c r="AH591">
        <f>1000*DH591*AU591*(DD591-DE591)/(100*CV591*(1000-AU591*DD591))</f>
        <v>0</v>
      </c>
      <c r="AI591">
        <f>(AJ591 - AK591 - DI591*1E3/(8.314*(DK591+273.15)) * AM591/DH591 * AL591) * DH591/(100*CV591) * (1000 - DE591)/1000</f>
        <v>0</v>
      </c>
      <c r="AJ591">
        <v>1590.9941523168</v>
      </c>
      <c r="AK591">
        <v>1573.72248484848</v>
      </c>
      <c r="AL591">
        <v>3.42847755153017</v>
      </c>
      <c r="AM591">
        <v>66.0504921813524</v>
      </c>
      <c r="AN591">
        <f>(AP591 - AO591 + DI591*1E3/(8.314*(DK591+273.15)) * AR591/DH591 * AQ591) * DH591/(100*CV591) * 1000/(1000 - AP591)</f>
        <v>0</v>
      </c>
      <c r="AO591">
        <v>24.6340416438528</v>
      </c>
      <c r="AP591">
        <v>25.1873006993007</v>
      </c>
      <c r="AQ591">
        <v>3.25381135298134e-05</v>
      </c>
      <c r="AR591">
        <v>92.47</v>
      </c>
      <c r="AS591">
        <v>0</v>
      </c>
      <c r="AT591">
        <v>0</v>
      </c>
      <c r="AU591">
        <f>IF(AS591*$H$13&gt;=AW591,1.0,(AW591/(AW591-AS591*$H$13)))</f>
        <v>0</v>
      </c>
      <c r="AV591">
        <f>(AU591-1)*100</f>
        <v>0</v>
      </c>
      <c r="AW591">
        <f>MAX(0,($B$13+$C$13*DP591)/(1+$D$13*DP591)*DI591/(DK591+273)*$E$13)</f>
        <v>0</v>
      </c>
      <c r="AX591" t="s">
        <v>418</v>
      </c>
      <c r="AY591" t="s">
        <v>418</v>
      </c>
      <c r="AZ591">
        <v>0</v>
      </c>
      <c r="BA591">
        <v>0</v>
      </c>
      <c r="BB591">
        <f>1-AZ591/BA591</f>
        <v>0</v>
      </c>
      <c r="BC591">
        <v>0</v>
      </c>
      <c r="BD591" t="s">
        <v>418</v>
      </c>
      <c r="BE591" t="s">
        <v>418</v>
      </c>
      <c r="BF591">
        <v>0</v>
      </c>
      <c r="BG591">
        <v>0</v>
      </c>
      <c r="BH591">
        <f>1-BF591/BG591</f>
        <v>0</v>
      </c>
      <c r="BI591">
        <v>0.5</v>
      </c>
      <c r="BJ591">
        <f>CS591</f>
        <v>0</v>
      </c>
      <c r="BK591">
        <f>L591</f>
        <v>0</v>
      </c>
      <c r="BL591">
        <f>BH591*BI591*BJ591</f>
        <v>0</v>
      </c>
      <c r="BM591">
        <f>(BK591-BC591)/BJ591</f>
        <v>0</v>
      </c>
      <c r="BN591">
        <f>(BA591-BG591)/BG591</f>
        <v>0</v>
      </c>
      <c r="BO591">
        <f>AZ591/(BB591+AZ591/BG591)</f>
        <v>0</v>
      </c>
      <c r="BP591" t="s">
        <v>418</v>
      </c>
      <c r="BQ591">
        <v>0</v>
      </c>
      <c r="BR591">
        <f>IF(BQ591&lt;&gt;0, BQ591, BO591)</f>
        <v>0</v>
      </c>
      <c r="BS591">
        <f>1-BR591/BG591</f>
        <v>0</v>
      </c>
      <c r="BT591">
        <f>(BG591-BF591)/(BG591-BR591)</f>
        <v>0</v>
      </c>
      <c r="BU591">
        <f>(BA591-BG591)/(BA591-BR591)</f>
        <v>0</v>
      </c>
      <c r="BV591">
        <f>(BG591-BF591)/(BG591-AZ591)</f>
        <v>0</v>
      </c>
      <c r="BW591">
        <f>(BA591-BG591)/(BA591-AZ591)</f>
        <v>0</v>
      </c>
      <c r="BX591">
        <f>(BT591*BR591/BF591)</f>
        <v>0</v>
      </c>
      <c r="BY591">
        <f>(1-BX591)</f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f>$B$11*DQ591+$C$11*DR591+$F$11*EC591*(1-EF591)</f>
        <v>0</v>
      </c>
      <c r="CS591">
        <f>CR591*CT591</f>
        <v>0</v>
      </c>
      <c r="CT591">
        <f>($B$11*$D$9+$C$11*$D$9+$F$11*((EP591+EH591)/MAX(EP591+EH591+EQ591, 0.1)*$I$9+EQ591/MAX(EP591+EH591+EQ591, 0.1)*$J$9))/($B$11+$C$11+$F$11)</f>
        <v>0</v>
      </c>
      <c r="CU591">
        <f>($B$11*$K$9+$C$11*$K$9+$F$11*((EP591+EH591)/MAX(EP591+EH591+EQ591, 0.1)*$P$9+EQ591/MAX(EP591+EH591+EQ591, 0.1)*$Q$9))/($B$11+$C$11+$F$11)</f>
        <v>0</v>
      </c>
      <c r="CV591">
        <v>6</v>
      </c>
      <c r="CW591">
        <v>0.5</v>
      </c>
      <c r="CX591" t="s">
        <v>419</v>
      </c>
      <c r="CY591">
        <v>2</v>
      </c>
      <c r="CZ591" t="b">
        <v>1</v>
      </c>
      <c r="DA591">
        <v>1659030960</v>
      </c>
      <c r="DB591">
        <v>1510.90037037037</v>
      </c>
      <c r="DC591">
        <v>1536.07666666667</v>
      </c>
      <c r="DD591">
        <v>25.187162962963</v>
      </c>
      <c r="DE591">
        <v>24.6336962962963</v>
      </c>
      <c r="DF591">
        <v>1498.43481481481</v>
      </c>
      <c r="DG591">
        <v>24.6639518518519</v>
      </c>
      <c r="DH591">
        <v>500.035814814815</v>
      </c>
      <c r="DI591">
        <v>90.3532333333333</v>
      </c>
      <c r="DJ591">
        <v>0.046241362962963</v>
      </c>
      <c r="DK591">
        <v>27.5039074074074</v>
      </c>
      <c r="DL591">
        <v>27.9430111111111</v>
      </c>
      <c r="DM591">
        <v>999.9</v>
      </c>
      <c r="DN591">
        <v>0</v>
      </c>
      <c r="DO591">
        <v>0</v>
      </c>
      <c r="DP591">
        <v>9985.92592592593</v>
      </c>
      <c r="DQ591">
        <v>0</v>
      </c>
      <c r="DR591">
        <v>16.7699</v>
      </c>
      <c r="DS591">
        <v>-25.178062962963</v>
      </c>
      <c r="DT591">
        <v>1549.94</v>
      </c>
      <c r="DU591">
        <v>1574.87407407407</v>
      </c>
      <c r="DV591">
        <v>0.553450740740741</v>
      </c>
      <c r="DW591">
        <v>1536.07666666667</v>
      </c>
      <c r="DX591">
        <v>24.6336962962963</v>
      </c>
      <c r="DY591">
        <v>2.27574074074074</v>
      </c>
      <c r="DZ591">
        <v>2.22573333333333</v>
      </c>
      <c r="EA591">
        <v>19.5057</v>
      </c>
      <c r="EB591">
        <v>19.1487518518519</v>
      </c>
      <c r="EC591">
        <v>1999.98481481481</v>
      </c>
      <c r="ED591">
        <v>0.979994777777778</v>
      </c>
      <c r="EE591">
        <v>0.0200051333333333</v>
      </c>
      <c r="EF591">
        <v>0</v>
      </c>
      <c r="EG591">
        <v>151.824518518519</v>
      </c>
      <c r="EH591">
        <v>5.00063</v>
      </c>
      <c r="EI591">
        <v>3153.36666666667</v>
      </c>
      <c r="EJ591">
        <v>17256.7481481481</v>
      </c>
      <c r="EK591">
        <v>38.625</v>
      </c>
      <c r="EL591">
        <v>38.75</v>
      </c>
      <c r="EM591">
        <v>38.1916666666667</v>
      </c>
      <c r="EN591">
        <v>38.062</v>
      </c>
      <c r="EO591">
        <v>39.625</v>
      </c>
      <c r="EP591">
        <v>1955.0737037037</v>
      </c>
      <c r="EQ591">
        <v>39.9111111111111</v>
      </c>
      <c r="ER591">
        <v>0</v>
      </c>
      <c r="ES591">
        <v>1659030966.7</v>
      </c>
      <c r="ET591">
        <v>0</v>
      </c>
      <c r="EU591">
        <v>151.81156</v>
      </c>
      <c r="EV591">
        <v>0.483153851674281</v>
      </c>
      <c r="EW591">
        <v>3.05230768460124</v>
      </c>
      <c r="EX591">
        <v>3153.3928</v>
      </c>
      <c r="EY591">
        <v>15</v>
      </c>
      <c r="EZ591">
        <v>0</v>
      </c>
      <c r="FA591" t="s">
        <v>420</v>
      </c>
      <c r="FB591">
        <v>1657551626.5</v>
      </c>
      <c r="FC591">
        <v>1657551629</v>
      </c>
      <c r="FD591">
        <v>0</v>
      </c>
      <c r="FE591">
        <v>0.403</v>
      </c>
      <c r="FF591">
        <v>0.009</v>
      </c>
      <c r="FG591">
        <v>9.41</v>
      </c>
      <c r="FH591">
        <v>0.087</v>
      </c>
      <c r="FI591">
        <v>417</v>
      </c>
      <c r="FJ591">
        <v>17</v>
      </c>
      <c r="FK591">
        <v>1.61</v>
      </c>
      <c r="FL591">
        <v>0.59</v>
      </c>
      <c r="FM591">
        <v>-25.314455</v>
      </c>
      <c r="FN591">
        <v>0.93538311444656</v>
      </c>
      <c r="FO591">
        <v>0.406839269214514</v>
      </c>
      <c r="FP591">
        <v>0</v>
      </c>
      <c r="FQ591">
        <v>151.793088235294</v>
      </c>
      <c r="FR591">
        <v>0.237937356526179</v>
      </c>
      <c r="FS591">
        <v>0.162219235757747</v>
      </c>
      <c r="FT591">
        <v>1</v>
      </c>
      <c r="FU591">
        <v>0.553158425</v>
      </c>
      <c r="FV591">
        <v>0.00189747467166891</v>
      </c>
      <c r="FW591">
        <v>0.00272079198844288</v>
      </c>
      <c r="FX591">
        <v>1</v>
      </c>
      <c r="FY591">
        <v>2</v>
      </c>
      <c r="FZ591">
        <v>3</v>
      </c>
      <c r="GA591" t="s">
        <v>474</v>
      </c>
      <c r="GB591">
        <v>2.97341</v>
      </c>
      <c r="GC591">
        <v>2.70024</v>
      </c>
      <c r="GD591">
        <v>0.216652</v>
      </c>
      <c r="GE591">
        <v>0.219625</v>
      </c>
      <c r="GF591">
        <v>0.106494</v>
      </c>
      <c r="GG591">
        <v>0.10601</v>
      </c>
      <c r="GH591">
        <v>30487.9</v>
      </c>
      <c r="GI591">
        <v>33206.6</v>
      </c>
      <c r="GJ591">
        <v>35268.5</v>
      </c>
      <c r="GK591">
        <v>38589.8</v>
      </c>
      <c r="GL591">
        <v>44683.6</v>
      </c>
      <c r="GM591">
        <v>49829.4</v>
      </c>
      <c r="GN591">
        <v>55136</v>
      </c>
      <c r="GO591">
        <v>61898.6</v>
      </c>
      <c r="GP591">
        <v>1.9822</v>
      </c>
      <c r="GQ591">
        <v>1.8576</v>
      </c>
      <c r="GR591">
        <v>0.127733</v>
      </c>
      <c r="GS591">
        <v>0</v>
      </c>
      <c r="GT591">
        <v>25.8686</v>
      </c>
      <c r="GU591">
        <v>999.9</v>
      </c>
      <c r="GV591">
        <v>58.802</v>
      </c>
      <c r="GW591">
        <v>29.165</v>
      </c>
      <c r="GX591">
        <v>26.4283</v>
      </c>
      <c r="GY591">
        <v>56.2555</v>
      </c>
      <c r="GZ591">
        <v>42.7524</v>
      </c>
      <c r="HA591">
        <v>1</v>
      </c>
      <c r="HB591">
        <v>-0.0194309</v>
      </c>
      <c r="HC591">
        <v>0.257516</v>
      </c>
      <c r="HD591">
        <v>20.1143</v>
      </c>
      <c r="HE591">
        <v>5.19692</v>
      </c>
      <c r="HF591">
        <v>12.004</v>
      </c>
      <c r="HG591">
        <v>4.9756</v>
      </c>
      <c r="HH591">
        <v>3.294</v>
      </c>
      <c r="HI591">
        <v>9999</v>
      </c>
      <c r="HJ591">
        <v>9999</v>
      </c>
      <c r="HK591">
        <v>9999</v>
      </c>
      <c r="HL591">
        <v>629.7</v>
      </c>
      <c r="HM591">
        <v>1.86319</v>
      </c>
      <c r="HN591">
        <v>1.86798</v>
      </c>
      <c r="HO591">
        <v>1.86783</v>
      </c>
      <c r="HP591">
        <v>1.86899</v>
      </c>
      <c r="HQ591">
        <v>1.86981</v>
      </c>
      <c r="HR591">
        <v>1.86587</v>
      </c>
      <c r="HS591">
        <v>1.86691</v>
      </c>
      <c r="HT591">
        <v>1.86829</v>
      </c>
      <c r="HU591">
        <v>5</v>
      </c>
      <c r="HV591">
        <v>0</v>
      </c>
      <c r="HW591">
        <v>0</v>
      </c>
      <c r="HX591">
        <v>0</v>
      </c>
      <c r="HY591" t="s">
        <v>422</v>
      </c>
      <c r="HZ591" t="s">
        <v>423</v>
      </c>
      <c r="IA591" t="s">
        <v>424</v>
      </c>
      <c r="IB591" t="s">
        <v>424</v>
      </c>
      <c r="IC591" t="s">
        <v>424</v>
      </c>
      <c r="ID591" t="s">
        <v>424</v>
      </c>
      <c r="IE591">
        <v>0</v>
      </c>
      <c r="IF591">
        <v>100</v>
      </c>
      <c r="IG591">
        <v>100</v>
      </c>
      <c r="IH591">
        <v>12.58</v>
      </c>
      <c r="II591">
        <v>0.5232</v>
      </c>
      <c r="IJ591">
        <v>4.02706509432224</v>
      </c>
      <c r="IK591">
        <v>0.00601174518973114</v>
      </c>
      <c r="IL591">
        <v>2.77886958061485e-07</v>
      </c>
      <c r="IM591">
        <v>-3.54636231360687e-10</v>
      </c>
      <c r="IN591">
        <v>-0.0404303883988718</v>
      </c>
      <c r="IO591">
        <v>-0.0177815531441476</v>
      </c>
      <c r="IP591">
        <v>0.00205572605671414</v>
      </c>
      <c r="IQ591">
        <v>-1.65519735432211e-05</v>
      </c>
      <c r="IR591">
        <v>-4</v>
      </c>
      <c r="IS591">
        <v>1848</v>
      </c>
      <c r="IT591">
        <v>1</v>
      </c>
      <c r="IU591">
        <v>25</v>
      </c>
      <c r="IV591">
        <v>24655.7</v>
      </c>
      <c r="IW591">
        <v>24655.6</v>
      </c>
      <c r="IX591">
        <v>2.96997</v>
      </c>
      <c r="IY591">
        <v>2.58545</v>
      </c>
      <c r="IZ591">
        <v>1.54785</v>
      </c>
      <c r="JA591">
        <v>2.30591</v>
      </c>
      <c r="JB591">
        <v>1.34644</v>
      </c>
      <c r="JC591">
        <v>2.40845</v>
      </c>
      <c r="JD591">
        <v>33.6254</v>
      </c>
      <c r="JE591">
        <v>24.2276</v>
      </c>
      <c r="JF591">
        <v>18</v>
      </c>
      <c r="JG591">
        <v>500.705</v>
      </c>
      <c r="JH591">
        <v>419.198</v>
      </c>
      <c r="JI591">
        <v>24.9999</v>
      </c>
      <c r="JJ591">
        <v>26.9362</v>
      </c>
      <c r="JK591">
        <v>30</v>
      </c>
      <c r="JL591">
        <v>26.8712</v>
      </c>
      <c r="JM591">
        <v>26.8104</v>
      </c>
      <c r="JN591">
        <v>59.4345</v>
      </c>
      <c r="JO591">
        <v>14.3663</v>
      </c>
      <c r="JP591">
        <v>100</v>
      </c>
      <c r="JQ591">
        <v>25</v>
      </c>
      <c r="JR591">
        <v>1577.21</v>
      </c>
      <c r="JS591">
        <v>24.714</v>
      </c>
      <c r="JT591">
        <v>102.275</v>
      </c>
      <c r="JU591">
        <v>103.03</v>
      </c>
    </row>
    <row r="592" spans="1:281">
      <c r="A592">
        <v>576</v>
      </c>
      <c r="B592">
        <v>1659030972.5</v>
      </c>
      <c r="C592">
        <v>7289.40000009537</v>
      </c>
      <c r="D592" t="s">
        <v>1581</v>
      </c>
      <c r="E592" t="s">
        <v>1582</v>
      </c>
      <c r="F592">
        <v>5</v>
      </c>
      <c r="G592" t="s">
        <v>1394</v>
      </c>
      <c r="H592" t="s">
        <v>417</v>
      </c>
      <c r="I592">
        <v>1659030964.71429</v>
      </c>
      <c r="J592">
        <f>(K592)/1000</f>
        <v>0</v>
      </c>
      <c r="K592">
        <f>IF(CZ592, AN592, AH592)</f>
        <v>0</v>
      </c>
      <c r="L592">
        <f>IF(CZ592, AI592, AG592)</f>
        <v>0</v>
      </c>
      <c r="M592">
        <f>DB592 - IF(AU592&gt;1, L592*CV592*100.0/(AW592*DP592), 0)</f>
        <v>0</v>
      </c>
      <c r="N592">
        <f>((T592-J592/2)*M592-L592)/(T592+J592/2)</f>
        <v>0</v>
      </c>
      <c r="O592">
        <f>N592*(DI592+DJ592)/1000.0</f>
        <v>0</v>
      </c>
      <c r="P592">
        <f>(DB592 - IF(AU592&gt;1, L592*CV592*100.0/(AW592*DP592), 0))*(DI592+DJ592)/1000.0</f>
        <v>0</v>
      </c>
      <c r="Q592">
        <f>2.0/((1/S592-1/R592)+SIGN(S592)*SQRT((1/S592-1/R592)*(1/S592-1/R592) + 4*CW592/((CW592+1)*(CW592+1))*(2*1/S592*1/R592-1/R592*1/R592)))</f>
        <v>0</v>
      </c>
      <c r="R592">
        <f>IF(LEFT(CX592,1)&lt;&gt;"0",IF(LEFT(CX592,1)="1",3.0,CY592),$D$5+$E$5*(DP592*DI592/($K$5*1000))+$F$5*(DP592*DI592/($K$5*1000))*MAX(MIN(CV592,$J$5),$I$5)*MAX(MIN(CV592,$J$5),$I$5)+$G$5*MAX(MIN(CV592,$J$5),$I$5)*(DP592*DI592/($K$5*1000))+$H$5*(DP592*DI592/($K$5*1000))*(DP592*DI592/($K$5*1000)))</f>
        <v>0</v>
      </c>
      <c r="S592">
        <f>J592*(1000-(1000*0.61365*exp(17.502*W592/(240.97+W592))/(DI592+DJ592)+DD592)/2)/(1000*0.61365*exp(17.502*W592/(240.97+W592))/(DI592+DJ592)-DD592)</f>
        <v>0</v>
      </c>
      <c r="T592">
        <f>1/((CW592+1)/(Q592/1.6)+1/(R592/1.37)) + CW592/((CW592+1)/(Q592/1.6) + CW592/(R592/1.37))</f>
        <v>0</v>
      </c>
      <c r="U592">
        <f>(CR592*CU592)</f>
        <v>0</v>
      </c>
      <c r="V592">
        <f>(DK592+(U592+2*0.95*5.67E-8*(((DK592+$B$7)+273)^4-(DK592+273)^4)-44100*J592)/(1.84*29.3*R592+8*0.95*5.67E-8*(DK592+273)^3))</f>
        <v>0</v>
      </c>
      <c r="W592">
        <f>($C$7*DL592+$D$7*DM592+$E$7*V592)</f>
        <v>0</v>
      </c>
      <c r="X592">
        <f>0.61365*exp(17.502*W592/(240.97+W592))</f>
        <v>0</v>
      </c>
      <c r="Y592">
        <f>(Z592/AA592*100)</f>
        <v>0</v>
      </c>
      <c r="Z592">
        <f>DD592*(DI592+DJ592)/1000</f>
        <v>0</v>
      </c>
      <c r="AA592">
        <f>0.61365*exp(17.502*DK592/(240.97+DK592))</f>
        <v>0</v>
      </c>
      <c r="AB592">
        <f>(X592-DD592*(DI592+DJ592)/1000)</f>
        <v>0</v>
      </c>
      <c r="AC592">
        <f>(-J592*44100)</f>
        <v>0</v>
      </c>
      <c r="AD592">
        <f>2*29.3*R592*0.92*(DK592-W592)</f>
        <v>0</v>
      </c>
      <c r="AE592">
        <f>2*0.95*5.67E-8*(((DK592+$B$7)+273)^4-(W592+273)^4)</f>
        <v>0</v>
      </c>
      <c r="AF592">
        <f>U592+AE592+AC592+AD592</f>
        <v>0</v>
      </c>
      <c r="AG592">
        <f>DH592*AU592*(DC592-DB592*(1000-AU592*DE592)/(1000-AU592*DD592))/(100*CV592)</f>
        <v>0</v>
      </c>
      <c r="AH592">
        <f>1000*DH592*AU592*(DD592-DE592)/(100*CV592*(1000-AU592*DD592))</f>
        <v>0</v>
      </c>
      <c r="AI592">
        <f>(AJ592 - AK592 - DI592*1E3/(8.314*(DK592+273.15)) * AM592/DH592 * AL592) * DH592/(100*CV592) * (1000 - DE592)/1000</f>
        <v>0</v>
      </c>
      <c r="AJ592">
        <v>1608.39471238994</v>
      </c>
      <c r="AK592">
        <v>1590.77139393939</v>
      </c>
      <c r="AL592">
        <v>3.43459282977264</v>
      </c>
      <c r="AM592">
        <v>66.0504921813524</v>
      </c>
      <c r="AN592">
        <f>(AP592 - AO592 + DI592*1E3/(8.314*(DK592+273.15)) * AR592/DH592 * AQ592) * DH592/(100*CV592) * 1000/(1000 - AP592)</f>
        <v>0</v>
      </c>
      <c r="AO592">
        <v>24.6447590254113</v>
      </c>
      <c r="AP592">
        <v>25.1862916083916</v>
      </c>
      <c r="AQ592">
        <v>-2.66666666666017e-05</v>
      </c>
      <c r="AR592">
        <v>92.47</v>
      </c>
      <c r="AS592">
        <v>0</v>
      </c>
      <c r="AT592">
        <v>0</v>
      </c>
      <c r="AU592">
        <f>IF(AS592*$H$13&gt;=AW592,1.0,(AW592/(AW592-AS592*$H$13)))</f>
        <v>0</v>
      </c>
      <c r="AV592">
        <f>(AU592-1)*100</f>
        <v>0</v>
      </c>
      <c r="AW592">
        <f>MAX(0,($B$13+$C$13*DP592)/(1+$D$13*DP592)*DI592/(DK592+273)*$E$13)</f>
        <v>0</v>
      </c>
      <c r="AX592" t="s">
        <v>418</v>
      </c>
      <c r="AY592" t="s">
        <v>418</v>
      </c>
      <c r="AZ592">
        <v>0</v>
      </c>
      <c r="BA592">
        <v>0</v>
      </c>
      <c r="BB592">
        <f>1-AZ592/BA592</f>
        <v>0</v>
      </c>
      <c r="BC592">
        <v>0</v>
      </c>
      <c r="BD592" t="s">
        <v>418</v>
      </c>
      <c r="BE592" t="s">
        <v>418</v>
      </c>
      <c r="BF592">
        <v>0</v>
      </c>
      <c r="BG592">
        <v>0</v>
      </c>
      <c r="BH592">
        <f>1-BF592/BG592</f>
        <v>0</v>
      </c>
      <c r="BI592">
        <v>0.5</v>
      </c>
      <c r="BJ592">
        <f>CS592</f>
        <v>0</v>
      </c>
      <c r="BK592">
        <f>L592</f>
        <v>0</v>
      </c>
      <c r="BL592">
        <f>BH592*BI592*BJ592</f>
        <v>0</v>
      </c>
      <c r="BM592">
        <f>(BK592-BC592)/BJ592</f>
        <v>0</v>
      </c>
      <c r="BN592">
        <f>(BA592-BG592)/BG592</f>
        <v>0</v>
      </c>
      <c r="BO592">
        <f>AZ592/(BB592+AZ592/BG592)</f>
        <v>0</v>
      </c>
      <c r="BP592" t="s">
        <v>418</v>
      </c>
      <c r="BQ592">
        <v>0</v>
      </c>
      <c r="BR592">
        <f>IF(BQ592&lt;&gt;0, BQ592, BO592)</f>
        <v>0</v>
      </c>
      <c r="BS592">
        <f>1-BR592/BG592</f>
        <v>0</v>
      </c>
      <c r="BT592">
        <f>(BG592-BF592)/(BG592-BR592)</f>
        <v>0</v>
      </c>
      <c r="BU592">
        <f>(BA592-BG592)/(BA592-BR592)</f>
        <v>0</v>
      </c>
      <c r="BV592">
        <f>(BG592-BF592)/(BG592-AZ592)</f>
        <v>0</v>
      </c>
      <c r="BW592">
        <f>(BA592-BG592)/(BA592-AZ592)</f>
        <v>0</v>
      </c>
      <c r="BX592">
        <f>(BT592*BR592/BF592)</f>
        <v>0</v>
      </c>
      <c r="BY592">
        <f>(1-BX592)</f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f>$B$11*DQ592+$C$11*DR592+$F$11*EC592*(1-EF592)</f>
        <v>0</v>
      </c>
      <c r="CS592">
        <f>CR592*CT592</f>
        <v>0</v>
      </c>
      <c r="CT592">
        <f>($B$11*$D$9+$C$11*$D$9+$F$11*((EP592+EH592)/MAX(EP592+EH592+EQ592, 0.1)*$I$9+EQ592/MAX(EP592+EH592+EQ592, 0.1)*$J$9))/($B$11+$C$11+$F$11)</f>
        <v>0</v>
      </c>
      <c r="CU592">
        <f>($B$11*$K$9+$C$11*$K$9+$F$11*((EP592+EH592)/MAX(EP592+EH592+EQ592, 0.1)*$P$9+EQ592/MAX(EP592+EH592+EQ592, 0.1)*$Q$9))/($B$11+$C$11+$F$11)</f>
        <v>0</v>
      </c>
      <c r="CV592">
        <v>6</v>
      </c>
      <c r="CW592">
        <v>0.5</v>
      </c>
      <c r="CX592" t="s">
        <v>419</v>
      </c>
      <c r="CY592">
        <v>2</v>
      </c>
      <c r="CZ592" t="b">
        <v>1</v>
      </c>
      <c r="DA592">
        <v>1659030964.71429</v>
      </c>
      <c r="DB592">
        <v>1526.44357142857</v>
      </c>
      <c r="DC592">
        <v>1551.84071428571</v>
      </c>
      <c r="DD592">
        <v>25.186125</v>
      </c>
      <c r="DE592">
        <v>24.6381964285714</v>
      </c>
      <c r="DF592">
        <v>1513.90964285714</v>
      </c>
      <c r="DG592">
        <v>24.6629785714286</v>
      </c>
      <c r="DH592">
        <v>500.006678571428</v>
      </c>
      <c r="DI592">
        <v>90.3531964285714</v>
      </c>
      <c r="DJ592">
        <v>0.0463519178571429</v>
      </c>
      <c r="DK592">
        <v>27.5038464285714</v>
      </c>
      <c r="DL592">
        <v>27.9535892857143</v>
      </c>
      <c r="DM592">
        <v>999.9</v>
      </c>
      <c r="DN592">
        <v>0</v>
      </c>
      <c r="DO592">
        <v>0</v>
      </c>
      <c r="DP592">
        <v>9994.82142857143</v>
      </c>
      <c r="DQ592">
        <v>0</v>
      </c>
      <c r="DR592">
        <v>16.7699</v>
      </c>
      <c r="DS592">
        <v>-25.3986392857143</v>
      </c>
      <c r="DT592">
        <v>1565.88392857143</v>
      </c>
      <c r="DU592">
        <v>1591.04357142857</v>
      </c>
      <c r="DV592">
        <v>0.547923107142857</v>
      </c>
      <c r="DW592">
        <v>1551.84071428571</v>
      </c>
      <c r="DX592">
        <v>24.6381964285714</v>
      </c>
      <c r="DY592">
        <v>2.27564678571429</v>
      </c>
      <c r="DZ592">
        <v>2.22613857142857</v>
      </c>
      <c r="EA592">
        <v>19.5050357142857</v>
      </c>
      <c r="EB592">
        <v>19.151675</v>
      </c>
      <c r="EC592">
        <v>1999.99714285714</v>
      </c>
      <c r="ED592">
        <v>0.979994857142857</v>
      </c>
      <c r="EE592">
        <v>0.0200050678571429</v>
      </c>
      <c r="EF592">
        <v>0</v>
      </c>
      <c r="EG592">
        <v>151.826821428571</v>
      </c>
      <c r="EH592">
        <v>5.00063</v>
      </c>
      <c r="EI592">
        <v>3153.59857142857</v>
      </c>
      <c r="EJ592">
        <v>17256.8464285714</v>
      </c>
      <c r="EK592">
        <v>38.625</v>
      </c>
      <c r="EL592">
        <v>38.75</v>
      </c>
      <c r="EM592">
        <v>38.1915</v>
      </c>
      <c r="EN592">
        <v>38.062</v>
      </c>
      <c r="EO592">
        <v>39.625</v>
      </c>
      <c r="EP592">
        <v>1955.08607142857</v>
      </c>
      <c r="EQ592">
        <v>39.9110714285714</v>
      </c>
      <c r="ER592">
        <v>0</v>
      </c>
      <c r="ES592">
        <v>1659030971.5</v>
      </c>
      <c r="ET592">
        <v>0</v>
      </c>
      <c r="EU592">
        <v>151.81804</v>
      </c>
      <c r="EV592">
        <v>-0.240461531210572</v>
      </c>
      <c r="EW592">
        <v>3.40230769143288</v>
      </c>
      <c r="EX592">
        <v>3153.6872</v>
      </c>
      <c r="EY592">
        <v>15</v>
      </c>
      <c r="EZ592">
        <v>0</v>
      </c>
      <c r="FA592" t="s">
        <v>420</v>
      </c>
      <c r="FB592">
        <v>1657551626.5</v>
      </c>
      <c r="FC592">
        <v>1657551629</v>
      </c>
      <c r="FD592">
        <v>0</v>
      </c>
      <c r="FE592">
        <v>0.403</v>
      </c>
      <c r="FF592">
        <v>0.009</v>
      </c>
      <c r="FG592">
        <v>9.41</v>
      </c>
      <c r="FH592">
        <v>0.087</v>
      </c>
      <c r="FI592">
        <v>417</v>
      </c>
      <c r="FJ592">
        <v>17</v>
      </c>
      <c r="FK592">
        <v>1.61</v>
      </c>
      <c r="FL592">
        <v>0.59</v>
      </c>
      <c r="FM592">
        <v>-25.28985</v>
      </c>
      <c r="FN592">
        <v>-1.76594071294553</v>
      </c>
      <c r="FO592">
        <v>0.357797076567151</v>
      </c>
      <c r="FP592">
        <v>0</v>
      </c>
      <c r="FQ592">
        <v>151.785058823529</v>
      </c>
      <c r="FR592">
        <v>0.172345307376655</v>
      </c>
      <c r="FS592">
        <v>0.143858578671694</v>
      </c>
      <c r="FT592">
        <v>1</v>
      </c>
      <c r="FU592">
        <v>0.550332375</v>
      </c>
      <c r="FV592">
        <v>-0.0382545028142616</v>
      </c>
      <c r="FW592">
        <v>0.00668916889339587</v>
      </c>
      <c r="FX592">
        <v>1</v>
      </c>
      <c r="FY592">
        <v>2</v>
      </c>
      <c r="FZ592">
        <v>3</v>
      </c>
      <c r="GA592" t="s">
        <v>474</v>
      </c>
      <c r="GB592">
        <v>2.97256</v>
      </c>
      <c r="GC592">
        <v>2.70047</v>
      </c>
      <c r="GD592">
        <v>0.218054</v>
      </c>
      <c r="GE592">
        <v>0.221051</v>
      </c>
      <c r="GF592">
        <v>0.106499</v>
      </c>
      <c r="GG592">
        <v>0.10607</v>
      </c>
      <c r="GH592">
        <v>30433.6</v>
      </c>
      <c r="GI592">
        <v>33145.9</v>
      </c>
      <c r="GJ592">
        <v>35268.7</v>
      </c>
      <c r="GK592">
        <v>38589.7</v>
      </c>
      <c r="GL592">
        <v>44683.5</v>
      </c>
      <c r="GM592">
        <v>49826.2</v>
      </c>
      <c r="GN592">
        <v>55136.2</v>
      </c>
      <c r="GO592">
        <v>61898.8</v>
      </c>
      <c r="GP592">
        <v>1.9796</v>
      </c>
      <c r="GQ592">
        <v>1.8584</v>
      </c>
      <c r="GR592">
        <v>0.128895</v>
      </c>
      <c r="GS592">
        <v>0</v>
      </c>
      <c r="GT592">
        <v>25.8686</v>
      </c>
      <c r="GU592">
        <v>999.9</v>
      </c>
      <c r="GV592">
        <v>58.802</v>
      </c>
      <c r="GW592">
        <v>29.165</v>
      </c>
      <c r="GX592">
        <v>26.4237</v>
      </c>
      <c r="GY592">
        <v>56.6255</v>
      </c>
      <c r="GZ592">
        <v>42.7564</v>
      </c>
      <c r="HA592">
        <v>1</v>
      </c>
      <c r="HB592">
        <v>-0.019939</v>
      </c>
      <c r="HC592">
        <v>0.255338</v>
      </c>
      <c r="HD592">
        <v>20.114</v>
      </c>
      <c r="HE592">
        <v>5.19812</v>
      </c>
      <c r="HF592">
        <v>12.004</v>
      </c>
      <c r="HG592">
        <v>4.976</v>
      </c>
      <c r="HH592">
        <v>3.294</v>
      </c>
      <c r="HI592">
        <v>9999</v>
      </c>
      <c r="HJ592">
        <v>9999</v>
      </c>
      <c r="HK592">
        <v>9999</v>
      </c>
      <c r="HL592">
        <v>629.7</v>
      </c>
      <c r="HM592">
        <v>1.86319</v>
      </c>
      <c r="HN592">
        <v>1.86798</v>
      </c>
      <c r="HO592">
        <v>1.86783</v>
      </c>
      <c r="HP592">
        <v>1.86899</v>
      </c>
      <c r="HQ592">
        <v>1.86981</v>
      </c>
      <c r="HR592">
        <v>1.86584</v>
      </c>
      <c r="HS592">
        <v>1.86691</v>
      </c>
      <c r="HT592">
        <v>1.86832</v>
      </c>
      <c r="HU592">
        <v>5</v>
      </c>
      <c r="HV592">
        <v>0</v>
      </c>
      <c r="HW592">
        <v>0</v>
      </c>
      <c r="HX592">
        <v>0</v>
      </c>
      <c r="HY592" t="s">
        <v>422</v>
      </c>
      <c r="HZ592" t="s">
        <v>423</v>
      </c>
      <c r="IA592" t="s">
        <v>424</v>
      </c>
      <c r="IB592" t="s">
        <v>424</v>
      </c>
      <c r="IC592" t="s">
        <v>424</v>
      </c>
      <c r="ID592" t="s">
        <v>424</v>
      </c>
      <c r="IE592">
        <v>0</v>
      </c>
      <c r="IF592">
        <v>100</v>
      </c>
      <c r="IG592">
        <v>100</v>
      </c>
      <c r="IH592">
        <v>12.64</v>
      </c>
      <c r="II592">
        <v>0.5232</v>
      </c>
      <c r="IJ592">
        <v>4.02706509432224</v>
      </c>
      <c r="IK592">
        <v>0.00601174518973114</v>
      </c>
      <c r="IL592">
        <v>2.77886958061485e-07</v>
      </c>
      <c r="IM592">
        <v>-3.54636231360687e-10</v>
      </c>
      <c r="IN592">
        <v>-0.0404303883988718</v>
      </c>
      <c r="IO592">
        <v>-0.0177815531441476</v>
      </c>
      <c r="IP592">
        <v>0.00205572605671414</v>
      </c>
      <c r="IQ592">
        <v>-1.65519735432211e-05</v>
      </c>
      <c r="IR592">
        <v>-4</v>
      </c>
      <c r="IS592">
        <v>1848</v>
      </c>
      <c r="IT592">
        <v>1</v>
      </c>
      <c r="IU592">
        <v>25</v>
      </c>
      <c r="IV592">
        <v>24655.8</v>
      </c>
      <c r="IW592">
        <v>24655.7</v>
      </c>
      <c r="IX592">
        <v>2.99561</v>
      </c>
      <c r="IY592">
        <v>2.59277</v>
      </c>
      <c r="IZ592">
        <v>1.54785</v>
      </c>
      <c r="JA592">
        <v>2.30591</v>
      </c>
      <c r="JB592">
        <v>1.34644</v>
      </c>
      <c r="JC592">
        <v>2.27905</v>
      </c>
      <c r="JD592">
        <v>33.6254</v>
      </c>
      <c r="JE592">
        <v>24.2188</v>
      </c>
      <c r="JF592">
        <v>18</v>
      </c>
      <c r="JG592">
        <v>498.991</v>
      </c>
      <c r="JH592">
        <v>419.657</v>
      </c>
      <c r="JI592">
        <v>24.9998</v>
      </c>
      <c r="JJ592">
        <v>26.9362</v>
      </c>
      <c r="JK592">
        <v>30.0001</v>
      </c>
      <c r="JL592">
        <v>26.8712</v>
      </c>
      <c r="JM592">
        <v>26.8104</v>
      </c>
      <c r="JN592">
        <v>59.9741</v>
      </c>
      <c r="JO592">
        <v>14.3663</v>
      </c>
      <c r="JP592">
        <v>100</v>
      </c>
      <c r="JQ592">
        <v>25</v>
      </c>
      <c r="JR592">
        <v>1590.73</v>
      </c>
      <c r="JS592">
        <v>24.7182</v>
      </c>
      <c r="JT592">
        <v>102.275</v>
      </c>
      <c r="JU592">
        <v>103.03</v>
      </c>
    </row>
    <row r="593" spans="1:281">
      <c r="A593">
        <v>577</v>
      </c>
      <c r="B593">
        <v>1659030977.5</v>
      </c>
      <c r="C593">
        <v>7294.40000009537</v>
      </c>
      <c r="D593" t="s">
        <v>1583</v>
      </c>
      <c r="E593" t="s">
        <v>1584</v>
      </c>
      <c r="F593">
        <v>5</v>
      </c>
      <c r="G593" t="s">
        <v>1394</v>
      </c>
      <c r="H593" t="s">
        <v>417</v>
      </c>
      <c r="I593">
        <v>1659030970</v>
      </c>
      <c r="J593">
        <f>(K593)/1000</f>
        <v>0</v>
      </c>
      <c r="K593">
        <f>IF(CZ593, AN593, AH593)</f>
        <v>0</v>
      </c>
      <c r="L593">
        <f>IF(CZ593, AI593, AG593)</f>
        <v>0</v>
      </c>
      <c r="M593">
        <f>DB593 - IF(AU593&gt;1, L593*CV593*100.0/(AW593*DP593), 0)</f>
        <v>0</v>
      </c>
      <c r="N593">
        <f>((T593-J593/2)*M593-L593)/(T593+J593/2)</f>
        <v>0</v>
      </c>
      <c r="O593">
        <f>N593*(DI593+DJ593)/1000.0</f>
        <v>0</v>
      </c>
      <c r="P593">
        <f>(DB593 - IF(AU593&gt;1, L593*CV593*100.0/(AW593*DP593), 0))*(DI593+DJ593)/1000.0</f>
        <v>0</v>
      </c>
      <c r="Q593">
        <f>2.0/((1/S593-1/R593)+SIGN(S593)*SQRT((1/S593-1/R593)*(1/S593-1/R593) + 4*CW593/((CW593+1)*(CW593+1))*(2*1/S593*1/R593-1/R593*1/R593)))</f>
        <v>0</v>
      </c>
      <c r="R593">
        <f>IF(LEFT(CX593,1)&lt;&gt;"0",IF(LEFT(CX593,1)="1",3.0,CY593),$D$5+$E$5*(DP593*DI593/($K$5*1000))+$F$5*(DP593*DI593/($K$5*1000))*MAX(MIN(CV593,$J$5),$I$5)*MAX(MIN(CV593,$J$5),$I$5)+$G$5*MAX(MIN(CV593,$J$5),$I$5)*(DP593*DI593/($K$5*1000))+$H$5*(DP593*DI593/($K$5*1000))*(DP593*DI593/($K$5*1000)))</f>
        <v>0</v>
      </c>
      <c r="S593">
        <f>J593*(1000-(1000*0.61365*exp(17.502*W593/(240.97+W593))/(DI593+DJ593)+DD593)/2)/(1000*0.61365*exp(17.502*W593/(240.97+W593))/(DI593+DJ593)-DD593)</f>
        <v>0</v>
      </c>
      <c r="T593">
        <f>1/((CW593+1)/(Q593/1.6)+1/(R593/1.37)) + CW593/((CW593+1)/(Q593/1.6) + CW593/(R593/1.37))</f>
        <v>0</v>
      </c>
      <c r="U593">
        <f>(CR593*CU593)</f>
        <v>0</v>
      </c>
      <c r="V593">
        <f>(DK593+(U593+2*0.95*5.67E-8*(((DK593+$B$7)+273)^4-(DK593+273)^4)-44100*J593)/(1.84*29.3*R593+8*0.95*5.67E-8*(DK593+273)^3))</f>
        <v>0</v>
      </c>
      <c r="W593">
        <f>($C$7*DL593+$D$7*DM593+$E$7*V593)</f>
        <v>0</v>
      </c>
      <c r="X593">
        <f>0.61365*exp(17.502*W593/(240.97+W593))</f>
        <v>0</v>
      </c>
      <c r="Y593">
        <f>(Z593/AA593*100)</f>
        <v>0</v>
      </c>
      <c r="Z593">
        <f>DD593*(DI593+DJ593)/1000</f>
        <v>0</v>
      </c>
      <c r="AA593">
        <f>0.61365*exp(17.502*DK593/(240.97+DK593))</f>
        <v>0</v>
      </c>
      <c r="AB593">
        <f>(X593-DD593*(DI593+DJ593)/1000)</f>
        <v>0</v>
      </c>
      <c r="AC593">
        <f>(-J593*44100)</f>
        <v>0</v>
      </c>
      <c r="AD593">
        <f>2*29.3*R593*0.92*(DK593-W593)</f>
        <v>0</v>
      </c>
      <c r="AE593">
        <f>2*0.95*5.67E-8*(((DK593+$B$7)+273)^4-(W593+273)^4)</f>
        <v>0</v>
      </c>
      <c r="AF593">
        <f>U593+AE593+AC593+AD593</f>
        <v>0</v>
      </c>
      <c r="AG593">
        <f>DH593*AU593*(DC593-DB593*(1000-AU593*DE593)/(1000-AU593*DD593))/(100*CV593)</f>
        <v>0</v>
      </c>
      <c r="AH593">
        <f>1000*DH593*AU593*(DD593-DE593)/(100*CV593*(1000-AU593*DD593))</f>
        <v>0</v>
      </c>
      <c r="AI593">
        <f>(AJ593 - AK593 - DI593*1E3/(8.314*(DK593+273.15)) * AM593/DH593 * AL593) * DH593/(100*CV593) * (1000 - DE593)/1000</f>
        <v>0</v>
      </c>
      <c r="AJ593">
        <v>1625.55357818472</v>
      </c>
      <c r="AK593">
        <v>1608.24909090909</v>
      </c>
      <c r="AL593">
        <v>3.52719291567228</v>
      </c>
      <c r="AM593">
        <v>66.0504921813524</v>
      </c>
      <c r="AN593">
        <f>(AP593 - AO593 + DI593*1E3/(8.314*(DK593+273.15)) * AR593/DH593 * AQ593) * DH593/(100*CV593) * 1000/(1000 - AP593)</f>
        <v>0</v>
      </c>
      <c r="AO593">
        <v>24.6580557865801</v>
      </c>
      <c r="AP593">
        <v>25.1957839160839</v>
      </c>
      <c r="AQ593">
        <v>1.54634343435847e-05</v>
      </c>
      <c r="AR593">
        <v>92.47</v>
      </c>
      <c r="AS593">
        <v>0</v>
      </c>
      <c r="AT593">
        <v>0</v>
      </c>
      <c r="AU593">
        <f>IF(AS593*$H$13&gt;=AW593,1.0,(AW593/(AW593-AS593*$H$13)))</f>
        <v>0</v>
      </c>
      <c r="AV593">
        <f>(AU593-1)*100</f>
        <v>0</v>
      </c>
      <c r="AW593">
        <f>MAX(0,($B$13+$C$13*DP593)/(1+$D$13*DP593)*DI593/(DK593+273)*$E$13)</f>
        <v>0</v>
      </c>
      <c r="AX593" t="s">
        <v>418</v>
      </c>
      <c r="AY593" t="s">
        <v>418</v>
      </c>
      <c r="AZ593">
        <v>0</v>
      </c>
      <c r="BA593">
        <v>0</v>
      </c>
      <c r="BB593">
        <f>1-AZ593/BA593</f>
        <v>0</v>
      </c>
      <c r="BC593">
        <v>0</v>
      </c>
      <c r="BD593" t="s">
        <v>418</v>
      </c>
      <c r="BE593" t="s">
        <v>418</v>
      </c>
      <c r="BF593">
        <v>0</v>
      </c>
      <c r="BG593">
        <v>0</v>
      </c>
      <c r="BH593">
        <f>1-BF593/BG593</f>
        <v>0</v>
      </c>
      <c r="BI593">
        <v>0.5</v>
      </c>
      <c r="BJ593">
        <f>CS593</f>
        <v>0</v>
      </c>
      <c r="BK593">
        <f>L593</f>
        <v>0</v>
      </c>
      <c r="BL593">
        <f>BH593*BI593*BJ593</f>
        <v>0</v>
      </c>
      <c r="BM593">
        <f>(BK593-BC593)/BJ593</f>
        <v>0</v>
      </c>
      <c r="BN593">
        <f>(BA593-BG593)/BG593</f>
        <v>0</v>
      </c>
      <c r="BO593">
        <f>AZ593/(BB593+AZ593/BG593)</f>
        <v>0</v>
      </c>
      <c r="BP593" t="s">
        <v>418</v>
      </c>
      <c r="BQ593">
        <v>0</v>
      </c>
      <c r="BR593">
        <f>IF(BQ593&lt;&gt;0, BQ593, BO593)</f>
        <v>0</v>
      </c>
      <c r="BS593">
        <f>1-BR593/BG593</f>
        <v>0</v>
      </c>
      <c r="BT593">
        <f>(BG593-BF593)/(BG593-BR593)</f>
        <v>0</v>
      </c>
      <c r="BU593">
        <f>(BA593-BG593)/(BA593-BR593)</f>
        <v>0</v>
      </c>
      <c r="BV593">
        <f>(BG593-BF593)/(BG593-AZ593)</f>
        <v>0</v>
      </c>
      <c r="BW593">
        <f>(BA593-BG593)/(BA593-AZ593)</f>
        <v>0</v>
      </c>
      <c r="BX593">
        <f>(BT593*BR593/BF593)</f>
        <v>0</v>
      </c>
      <c r="BY593">
        <f>(1-BX593)</f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f>$B$11*DQ593+$C$11*DR593+$F$11*EC593*(1-EF593)</f>
        <v>0</v>
      </c>
      <c r="CS593">
        <f>CR593*CT593</f>
        <v>0</v>
      </c>
      <c r="CT593">
        <f>($B$11*$D$9+$C$11*$D$9+$F$11*((EP593+EH593)/MAX(EP593+EH593+EQ593, 0.1)*$I$9+EQ593/MAX(EP593+EH593+EQ593, 0.1)*$J$9))/($B$11+$C$11+$F$11)</f>
        <v>0</v>
      </c>
      <c r="CU593">
        <f>($B$11*$K$9+$C$11*$K$9+$F$11*((EP593+EH593)/MAX(EP593+EH593+EQ593, 0.1)*$P$9+EQ593/MAX(EP593+EH593+EQ593, 0.1)*$Q$9))/($B$11+$C$11+$F$11)</f>
        <v>0</v>
      </c>
      <c r="CV593">
        <v>6</v>
      </c>
      <c r="CW593">
        <v>0.5</v>
      </c>
      <c r="CX593" t="s">
        <v>419</v>
      </c>
      <c r="CY593">
        <v>2</v>
      </c>
      <c r="CZ593" t="b">
        <v>1</v>
      </c>
      <c r="DA593">
        <v>1659030970</v>
      </c>
      <c r="DB593">
        <v>1544.06296296296</v>
      </c>
      <c r="DC593">
        <v>1569.52666666667</v>
      </c>
      <c r="DD593">
        <v>25.187937037037</v>
      </c>
      <c r="DE593">
        <v>24.6466962962963</v>
      </c>
      <c r="DF593">
        <v>1531.45185185185</v>
      </c>
      <c r="DG593">
        <v>24.6647074074074</v>
      </c>
      <c r="DH593">
        <v>500.061481481481</v>
      </c>
      <c r="DI593">
        <v>90.3468074074074</v>
      </c>
      <c r="DJ593">
        <v>0.0462076555555556</v>
      </c>
      <c r="DK593">
        <v>27.5027</v>
      </c>
      <c r="DL593">
        <v>27.9598111111111</v>
      </c>
      <c r="DM593">
        <v>999.9</v>
      </c>
      <c r="DN593">
        <v>0</v>
      </c>
      <c r="DO593">
        <v>0</v>
      </c>
      <c r="DP593">
        <v>10020.3703703704</v>
      </c>
      <c r="DQ593">
        <v>0</v>
      </c>
      <c r="DR593">
        <v>16.7699</v>
      </c>
      <c r="DS593">
        <v>-25.4639666666667</v>
      </c>
      <c r="DT593">
        <v>1583.96185185185</v>
      </c>
      <c r="DU593">
        <v>1609.18925925926</v>
      </c>
      <c r="DV593">
        <v>0.541249222222222</v>
      </c>
      <c r="DW593">
        <v>1569.52666666667</v>
      </c>
      <c r="DX593">
        <v>24.6466962962963</v>
      </c>
      <c r="DY593">
        <v>2.27565074074074</v>
      </c>
      <c r="DZ593">
        <v>2.22674962962963</v>
      </c>
      <c r="EA593">
        <v>19.5050592592593</v>
      </c>
      <c r="EB593">
        <v>19.1560703703704</v>
      </c>
      <c r="EC593">
        <v>2000.00074074074</v>
      </c>
      <c r="ED593">
        <v>0.979994777777778</v>
      </c>
      <c r="EE593">
        <v>0.0200051333333333</v>
      </c>
      <c r="EF593">
        <v>0</v>
      </c>
      <c r="EG593">
        <v>151.817703703704</v>
      </c>
      <c r="EH593">
        <v>5.00063</v>
      </c>
      <c r="EI593">
        <v>3153.89851851852</v>
      </c>
      <c r="EJ593">
        <v>17256.8814814815</v>
      </c>
      <c r="EK593">
        <v>38.625</v>
      </c>
      <c r="EL593">
        <v>38.7453333333333</v>
      </c>
      <c r="EM593">
        <v>38.187</v>
      </c>
      <c r="EN593">
        <v>38.0574074074074</v>
      </c>
      <c r="EO593">
        <v>39.625</v>
      </c>
      <c r="EP593">
        <v>1955.08962962963</v>
      </c>
      <c r="EQ593">
        <v>39.9111111111111</v>
      </c>
      <c r="ER593">
        <v>0</v>
      </c>
      <c r="ES593">
        <v>1659030976.3</v>
      </c>
      <c r="ET593">
        <v>0</v>
      </c>
      <c r="EU593">
        <v>151.82176</v>
      </c>
      <c r="EV593">
        <v>0.138230774806631</v>
      </c>
      <c r="EW593">
        <v>4.15076923943279</v>
      </c>
      <c r="EX593">
        <v>3153.9688</v>
      </c>
      <c r="EY593">
        <v>15</v>
      </c>
      <c r="EZ593">
        <v>0</v>
      </c>
      <c r="FA593" t="s">
        <v>420</v>
      </c>
      <c r="FB593">
        <v>1657551626.5</v>
      </c>
      <c r="FC593">
        <v>1657551629</v>
      </c>
      <c r="FD593">
        <v>0</v>
      </c>
      <c r="FE593">
        <v>0.403</v>
      </c>
      <c r="FF593">
        <v>0.009</v>
      </c>
      <c r="FG593">
        <v>9.41</v>
      </c>
      <c r="FH593">
        <v>0.087</v>
      </c>
      <c r="FI593">
        <v>417</v>
      </c>
      <c r="FJ593">
        <v>17</v>
      </c>
      <c r="FK593">
        <v>1.61</v>
      </c>
      <c r="FL593">
        <v>0.59</v>
      </c>
      <c r="FM593">
        <v>-25.3930975</v>
      </c>
      <c r="FN593">
        <v>-1.61360262664153</v>
      </c>
      <c r="FO593">
        <v>0.340313419870199</v>
      </c>
      <c r="FP593">
        <v>0</v>
      </c>
      <c r="FQ593">
        <v>151.829382352941</v>
      </c>
      <c r="FR593">
        <v>0.22330023228269</v>
      </c>
      <c r="FS593">
        <v>0.160394736364034</v>
      </c>
      <c r="FT593">
        <v>1</v>
      </c>
      <c r="FU593">
        <v>0.54536625</v>
      </c>
      <c r="FV593">
        <v>-0.0876194971857418</v>
      </c>
      <c r="FW593">
        <v>0.00984830113966363</v>
      </c>
      <c r="FX593">
        <v>1</v>
      </c>
      <c r="FY593">
        <v>2</v>
      </c>
      <c r="FZ593">
        <v>3</v>
      </c>
      <c r="GA593" t="s">
        <v>474</v>
      </c>
      <c r="GB593">
        <v>2.97388</v>
      </c>
      <c r="GC593">
        <v>2.70009</v>
      </c>
      <c r="GD593">
        <v>0.21936</v>
      </c>
      <c r="GE593">
        <v>0.222299</v>
      </c>
      <c r="GF593">
        <v>0.106485</v>
      </c>
      <c r="GG593">
        <v>0.106031</v>
      </c>
      <c r="GH593">
        <v>30383</v>
      </c>
      <c r="GI593">
        <v>33092.4</v>
      </c>
      <c r="GJ593">
        <v>35268.9</v>
      </c>
      <c r="GK593">
        <v>38589.1</v>
      </c>
      <c r="GL593">
        <v>44684.7</v>
      </c>
      <c r="GM593">
        <v>49827.9</v>
      </c>
      <c r="GN593">
        <v>55136.7</v>
      </c>
      <c r="GO593">
        <v>61898.1</v>
      </c>
      <c r="GP593">
        <v>1.981</v>
      </c>
      <c r="GQ593">
        <v>1.8584</v>
      </c>
      <c r="GR593">
        <v>0.128895</v>
      </c>
      <c r="GS593">
        <v>0</v>
      </c>
      <c r="GT593">
        <v>25.8686</v>
      </c>
      <c r="GU593">
        <v>999.9</v>
      </c>
      <c r="GV593">
        <v>58.802</v>
      </c>
      <c r="GW593">
        <v>29.175</v>
      </c>
      <c r="GX593">
        <v>26.4496</v>
      </c>
      <c r="GY593">
        <v>56.2755</v>
      </c>
      <c r="GZ593">
        <v>42.2436</v>
      </c>
      <c r="HA593">
        <v>1</v>
      </c>
      <c r="HB593">
        <v>-0.0194715</v>
      </c>
      <c r="HC593">
        <v>0.254466</v>
      </c>
      <c r="HD593">
        <v>20.1141</v>
      </c>
      <c r="HE593">
        <v>5.19812</v>
      </c>
      <c r="HF593">
        <v>12.0052</v>
      </c>
      <c r="HG593">
        <v>4.9752</v>
      </c>
      <c r="HH593">
        <v>3.2938</v>
      </c>
      <c r="HI593">
        <v>9999</v>
      </c>
      <c r="HJ593">
        <v>9999</v>
      </c>
      <c r="HK593">
        <v>9999</v>
      </c>
      <c r="HL593">
        <v>629.7</v>
      </c>
      <c r="HM593">
        <v>1.86319</v>
      </c>
      <c r="HN593">
        <v>1.86801</v>
      </c>
      <c r="HO593">
        <v>1.86783</v>
      </c>
      <c r="HP593">
        <v>1.86893</v>
      </c>
      <c r="HQ593">
        <v>1.86981</v>
      </c>
      <c r="HR593">
        <v>1.86584</v>
      </c>
      <c r="HS593">
        <v>1.86691</v>
      </c>
      <c r="HT593">
        <v>1.86829</v>
      </c>
      <c r="HU593">
        <v>5</v>
      </c>
      <c r="HV593">
        <v>0</v>
      </c>
      <c r="HW593">
        <v>0</v>
      </c>
      <c r="HX593">
        <v>0</v>
      </c>
      <c r="HY593" t="s">
        <v>422</v>
      </c>
      <c r="HZ593" t="s">
        <v>423</v>
      </c>
      <c r="IA593" t="s">
        <v>424</v>
      </c>
      <c r="IB593" t="s">
        <v>424</v>
      </c>
      <c r="IC593" t="s">
        <v>424</v>
      </c>
      <c r="ID593" t="s">
        <v>424</v>
      </c>
      <c r="IE593">
        <v>0</v>
      </c>
      <c r="IF593">
        <v>100</v>
      </c>
      <c r="IG593">
        <v>100</v>
      </c>
      <c r="IH593">
        <v>12.72</v>
      </c>
      <c r="II593">
        <v>0.5238</v>
      </c>
      <c r="IJ593">
        <v>4.02706509432224</v>
      </c>
      <c r="IK593">
        <v>0.00601174518973114</v>
      </c>
      <c r="IL593">
        <v>2.77886958061485e-07</v>
      </c>
      <c r="IM593">
        <v>-3.54636231360687e-10</v>
      </c>
      <c r="IN593">
        <v>-0.0404303883988718</v>
      </c>
      <c r="IO593">
        <v>-0.0177815531441476</v>
      </c>
      <c r="IP593">
        <v>0.00205572605671414</v>
      </c>
      <c r="IQ593">
        <v>-1.65519735432211e-05</v>
      </c>
      <c r="IR593">
        <v>-4</v>
      </c>
      <c r="IS593">
        <v>1848</v>
      </c>
      <c r="IT593">
        <v>1</v>
      </c>
      <c r="IU593">
        <v>25</v>
      </c>
      <c r="IV593">
        <v>24655.8</v>
      </c>
      <c r="IW593">
        <v>24655.8</v>
      </c>
      <c r="IX593">
        <v>3.0188</v>
      </c>
      <c r="IY593">
        <v>2.58667</v>
      </c>
      <c r="IZ593">
        <v>1.54785</v>
      </c>
      <c r="JA593">
        <v>2.30591</v>
      </c>
      <c r="JB593">
        <v>1.34644</v>
      </c>
      <c r="JC593">
        <v>2.4353</v>
      </c>
      <c r="JD593">
        <v>33.6029</v>
      </c>
      <c r="JE593">
        <v>24.2188</v>
      </c>
      <c r="JF593">
        <v>18</v>
      </c>
      <c r="JG593">
        <v>499.913</v>
      </c>
      <c r="JH593">
        <v>419.658</v>
      </c>
      <c r="JI593">
        <v>24.9997</v>
      </c>
      <c r="JJ593">
        <v>26.9362</v>
      </c>
      <c r="JK593">
        <v>30</v>
      </c>
      <c r="JL593">
        <v>26.8712</v>
      </c>
      <c r="JM593">
        <v>26.8104</v>
      </c>
      <c r="JN593">
        <v>60.4424</v>
      </c>
      <c r="JO593">
        <v>14.3663</v>
      </c>
      <c r="JP593">
        <v>100</v>
      </c>
      <c r="JQ593">
        <v>25</v>
      </c>
      <c r="JR593">
        <v>1604.14</v>
      </c>
      <c r="JS593">
        <v>24.713</v>
      </c>
      <c r="JT593">
        <v>102.276</v>
      </c>
      <c r="JU593">
        <v>103.029</v>
      </c>
    </row>
    <row r="594" spans="1:281">
      <c r="A594">
        <v>578</v>
      </c>
      <c r="B594">
        <v>1659032052.5</v>
      </c>
      <c r="C594">
        <v>8369.40000009537</v>
      </c>
      <c r="D594" t="s">
        <v>1585</v>
      </c>
      <c r="E594" t="s">
        <v>1586</v>
      </c>
      <c r="F594">
        <v>5</v>
      </c>
      <c r="G594" t="s">
        <v>1587</v>
      </c>
      <c r="H594" t="s">
        <v>417</v>
      </c>
      <c r="I594">
        <v>1659032044.5</v>
      </c>
      <c r="J594">
        <f>(K594)/1000</f>
        <v>0</v>
      </c>
      <c r="K594">
        <f>IF(CZ594, AN594, AH594)</f>
        <v>0</v>
      </c>
      <c r="L594">
        <f>IF(CZ594, AI594, AG594)</f>
        <v>0</v>
      </c>
      <c r="M594">
        <f>DB594 - IF(AU594&gt;1, L594*CV594*100.0/(AW594*DP594), 0)</f>
        <v>0</v>
      </c>
      <c r="N594">
        <f>((T594-J594/2)*M594-L594)/(T594+J594/2)</f>
        <v>0</v>
      </c>
      <c r="O594">
        <f>N594*(DI594+DJ594)/1000.0</f>
        <v>0</v>
      </c>
      <c r="P594">
        <f>(DB594 - IF(AU594&gt;1, L594*CV594*100.0/(AW594*DP594), 0))*(DI594+DJ594)/1000.0</f>
        <v>0</v>
      </c>
      <c r="Q594">
        <f>2.0/((1/S594-1/R594)+SIGN(S594)*SQRT((1/S594-1/R594)*(1/S594-1/R594) + 4*CW594/((CW594+1)*(CW594+1))*(2*1/S594*1/R594-1/R594*1/R594)))</f>
        <v>0</v>
      </c>
      <c r="R594">
        <f>IF(LEFT(CX594,1)&lt;&gt;"0",IF(LEFT(CX594,1)="1",3.0,CY594),$D$5+$E$5*(DP594*DI594/($K$5*1000))+$F$5*(DP594*DI594/($K$5*1000))*MAX(MIN(CV594,$J$5),$I$5)*MAX(MIN(CV594,$J$5),$I$5)+$G$5*MAX(MIN(CV594,$J$5),$I$5)*(DP594*DI594/($K$5*1000))+$H$5*(DP594*DI594/($K$5*1000))*(DP594*DI594/($K$5*1000)))</f>
        <v>0</v>
      </c>
      <c r="S594">
        <f>J594*(1000-(1000*0.61365*exp(17.502*W594/(240.97+W594))/(DI594+DJ594)+DD594)/2)/(1000*0.61365*exp(17.502*W594/(240.97+W594))/(DI594+DJ594)-DD594)</f>
        <v>0</v>
      </c>
      <c r="T594">
        <f>1/((CW594+1)/(Q594/1.6)+1/(R594/1.37)) + CW594/((CW594+1)/(Q594/1.6) + CW594/(R594/1.37))</f>
        <v>0</v>
      </c>
      <c r="U594">
        <f>(CR594*CU594)</f>
        <v>0</v>
      </c>
      <c r="V594">
        <f>(DK594+(U594+2*0.95*5.67E-8*(((DK594+$B$7)+273)^4-(DK594+273)^4)-44100*J594)/(1.84*29.3*R594+8*0.95*5.67E-8*(DK594+273)^3))</f>
        <v>0</v>
      </c>
      <c r="W594">
        <f>($C$7*DL594+$D$7*DM594+$E$7*V594)</f>
        <v>0</v>
      </c>
      <c r="X594">
        <f>0.61365*exp(17.502*W594/(240.97+W594))</f>
        <v>0</v>
      </c>
      <c r="Y594">
        <f>(Z594/AA594*100)</f>
        <v>0</v>
      </c>
      <c r="Z594">
        <f>DD594*(DI594+DJ594)/1000</f>
        <v>0</v>
      </c>
      <c r="AA594">
        <f>0.61365*exp(17.502*DK594/(240.97+DK594))</f>
        <v>0</v>
      </c>
      <c r="AB594">
        <f>(X594-DD594*(DI594+DJ594)/1000)</f>
        <v>0</v>
      </c>
      <c r="AC594">
        <f>(-J594*44100)</f>
        <v>0</v>
      </c>
      <c r="AD594">
        <f>2*29.3*R594*0.92*(DK594-W594)</f>
        <v>0</v>
      </c>
      <c r="AE594">
        <f>2*0.95*5.67E-8*(((DK594+$B$7)+273)^4-(W594+273)^4)</f>
        <v>0</v>
      </c>
      <c r="AF594">
        <f>U594+AE594+AC594+AD594</f>
        <v>0</v>
      </c>
      <c r="AG594">
        <f>DH594*AU594*(DC594-DB594*(1000-AU594*DE594)/(1000-AU594*DD594))/(100*CV594)</f>
        <v>0</v>
      </c>
      <c r="AH594">
        <f>1000*DH594*AU594*(DD594-DE594)/(100*CV594*(1000-AU594*DD594))</f>
        <v>0</v>
      </c>
      <c r="AI594">
        <f>(AJ594 - AK594 - DI594*1E3/(8.314*(DK594+273.15)) * AM594/DH594 * AL594) * DH594/(100*CV594) * (1000 - DE594)/1000</f>
        <v>0</v>
      </c>
      <c r="AJ594">
        <v>427.730062873451</v>
      </c>
      <c r="AK594">
        <v>406.171151515151</v>
      </c>
      <c r="AL594">
        <v>0.0286470295402779</v>
      </c>
      <c r="AM594">
        <v>66.0504921813524</v>
      </c>
      <c r="AN594">
        <f>(AP594 - AO594 + DI594*1E3/(8.314*(DK594+273.15)) * AR594/DH594 * AQ594) * DH594/(100*CV594) * 1000/(1000 - AP594)</f>
        <v>0</v>
      </c>
      <c r="AO594">
        <v>17.7420623391342</v>
      </c>
      <c r="AP594">
        <v>24.6587440559441</v>
      </c>
      <c r="AQ594">
        <v>0.00172499393940212</v>
      </c>
      <c r="AR594">
        <v>92.47</v>
      </c>
      <c r="AS594">
        <v>3</v>
      </c>
      <c r="AT594">
        <v>1</v>
      </c>
      <c r="AU594">
        <f>IF(AS594*$H$13&gt;=AW594,1.0,(AW594/(AW594-AS594*$H$13)))</f>
        <v>0</v>
      </c>
      <c r="AV594">
        <f>(AU594-1)*100</f>
        <v>0</v>
      </c>
      <c r="AW594">
        <f>MAX(0,($B$13+$C$13*DP594)/(1+$D$13*DP594)*DI594/(DK594+273)*$E$13)</f>
        <v>0</v>
      </c>
      <c r="AX594" t="s">
        <v>418</v>
      </c>
      <c r="AY594" t="s">
        <v>418</v>
      </c>
      <c r="AZ594">
        <v>0</v>
      </c>
      <c r="BA594">
        <v>0</v>
      </c>
      <c r="BB594">
        <f>1-AZ594/BA594</f>
        <v>0</v>
      </c>
      <c r="BC594">
        <v>0</v>
      </c>
      <c r="BD594" t="s">
        <v>418</v>
      </c>
      <c r="BE594" t="s">
        <v>418</v>
      </c>
      <c r="BF594">
        <v>0</v>
      </c>
      <c r="BG594">
        <v>0</v>
      </c>
      <c r="BH594">
        <f>1-BF594/BG594</f>
        <v>0</v>
      </c>
      <c r="BI594">
        <v>0.5</v>
      </c>
      <c r="BJ594">
        <f>CS594</f>
        <v>0</v>
      </c>
      <c r="BK594">
        <f>L594</f>
        <v>0</v>
      </c>
      <c r="BL594">
        <f>BH594*BI594*BJ594</f>
        <v>0</v>
      </c>
      <c r="BM594">
        <f>(BK594-BC594)/BJ594</f>
        <v>0</v>
      </c>
      <c r="BN594">
        <f>(BA594-BG594)/BG594</f>
        <v>0</v>
      </c>
      <c r="BO594">
        <f>AZ594/(BB594+AZ594/BG594)</f>
        <v>0</v>
      </c>
      <c r="BP594" t="s">
        <v>418</v>
      </c>
      <c r="BQ594">
        <v>0</v>
      </c>
      <c r="BR594">
        <f>IF(BQ594&lt;&gt;0, BQ594, BO594)</f>
        <v>0</v>
      </c>
      <c r="BS594">
        <f>1-BR594/BG594</f>
        <v>0</v>
      </c>
      <c r="BT594">
        <f>(BG594-BF594)/(BG594-BR594)</f>
        <v>0</v>
      </c>
      <c r="BU594">
        <f>(BA594-BG594)/(BA594-BR594)</f>
        <v>0</v>
      </c>
      <c r="BV594">
        <f>(BG594-BF594)/(BG594-AZ594)</f>
        <v>0</v>
      </c>
      <c r="BW594">
        <f>(BA594-BG594)/(BA594-AZ594)</f>
        <v>0</v>
      </c>
      <c r="BX594">
        <f>(BT594*BR594/BF594)</f>
        <v>0</v>
      </c>
      <c r="BY594">
        <f>(1-BX594)</f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f>$B$11*DQ594+$C$11*DR594+$F$11*EC594*(1-EF594)</f>
        <v>0</v>
      </c>
      <c r="CS594">
        <f>CR594*CT594</f>
        <v>0</v>
      </c>
      <c r="CT594">
        <f>($B$11*$D$9+$C$11*$D$9+$F$11*((EP594+EH594)/MAX(EP594+EH594+EQ594, 0.1)*$I$9+EQ594/MAX(EP594+EH594+EQ594, 0.1)*$J$9))/($B$11+$C$11+$F$11)</f>
        <v>0</v>
      </c>
      <c r="CU594">
        <f>($B$11*$K$9+$C$11*$K$9+$F$11*((EP594+EH594)/MAX(EP594+EH594+EQ594, 0.1)*$P$9+EQ594/MAX(EP594+EH594+EQ594, 0.1)*$Q$9))/($B$11+$C$11+$F$11)</f>
        <v>0</v>
      </c>
      <c r="CV594">
        <v>6</v>
      </c>
      <c r="CW594">
        <v>0.5</v>
      </c>
      <c r="CX594" t="s">
        <v>419</v>
      </c>
      <c r="CY594">
        <v>2</v>
      </c>
      <c r="CZ594" t="b">
        <v>1</v>
      </c>
      <c r="DA594">
        <v>1659032044.5</v>
      </c>
      <c r="DB594">
        <v>396.113516129032</v>
      </c>
      <c r="DC594">
        <v>420.05435483871</v>
      </c>
      <c r="DD594">
        <v>24.670564516129</v>
      </c>
      <c r="DE594">
        <v>17.7661161290323</v>
      </c>
      <c r="DF594">
        <v>389.722258064516</v>
      </c>
      <c r="DG594">
        <v>24.1733612903226</v>
      </c>
      <c r="DH594">
        <v>500.048419354839</v>
      </c>
      <c r="DI594">
        <v>90.3232193548387</v>
      </c>
      <c r="DJ594">
        <v>0.0445889483870968</v>
      </c>
      <c r="DK594">
        <v>27.2350967741935</v>
      </c>
      <c r="DL594">
        <v>26.7636483870968</v>
      </c>
      <c r="DM594">
        <v>999.9</v>
      </c>
      <c r="DN594">
        <v>0</v>
      </c>
      <c r="DO594">
        <v>0</v>
      </c>
      <c r="DP594">
        <v>9991.93548387097</v>
      </c>
      <c r="DQ594">
        <v>0</v>
      </c>
      <c r="DR594">
        <v>17.2403483870968</v>
      </c>
      <c r="DS594">
        <v>-23.940864516129</v>
      </c>
      <c r="DT594">
        <v>406.132935483871</v>
      </c>
      <c r="DU594">
        <v>427.652064516129</v>
      </c>
      <c r="DV594">
        <v>6.90444806451613</v>
      </c>
      <c r="DW594">
        <v>420.05435483871</v>
      </c>
      <c r="DX594">
        <v>17.7661161290323</v>
      </c>
      <c r="DY594">
        <v>2.2283235483871</v>
      </c>
      <c r="DZ594">
        <v>1.60469258064516</v>
      </c>
      <c r="EA594">
        <v>19.1674258064516</v>
      </c>
      <c r="EB594">
        <v>14.0039290322581</v>
      </c>
      <c r="EC594">
        <v>1999.99032258064</v>
      </c>
      <c r="ED594">
        <v>0.979999</v>
      </c>
      <c r="EE594">
        <v>0.0200011</v>
      </c>
      <c r="EF594">
        <v>0</v>
      </c>
      <c r="EG594">
        <v>799.833967741935</v>
      </c>
      <c r="EH594">
        <v>5.00063</v>
      </c>
      <c r="EI594">
        <v>15737.6032258064</v>
      </c>
      <c r="EJ594">
        <v>17256.8129032258</v>
      </c>
      <c r="EK594">
        <v>38.25</v>
      </c>
      <c r="EL594">
        <v>38.312</v>
      </c>
      <c r="EM594">
        <v>37.75</v>
      </c>
      <c r="EN594">
        <v>37.625</v>
      </c>
      <c r="EO594">
        <v>39.25</v>
      </c>
      <c r="EP594">
        <v>1955.09032258064</v>
      </c>
      <c r="EQ594">
        <v>39.9</v>
      </c>
      <c r="ER594">
        <v>0</v>
      </c>
      <c r="ES594">
        <v>1659032051.5</v>
      </c>
      <c r="ET594">
        <v>0</v>
      </c>
      <c r="EU594">
        <v>799.80268</v>
      </c>
      <c r="EV594">
        <v>-0.454538475644942</v>
      </c>
      <c r="EW594">
        <v>-9.25384613601425</v>
      </c>
      <c r="EX594">
        <v>15737.512</v>
      </c>
      <c r="EY594">
        <v>15</v>
      </c>
      <c r="EZ594">
        <v>0</v>
      </c>
      <c r="FA594" t="s">
        <v>420</v>
      </c>
      <c r="FB594">
        <v>1657551626.5</v>
      </c>
      <c r="FC594">
        <v>1657551629</v>
      </c>
      <c r="FD594">
        <v>0</v>
      </c>
      <c r="FE594">
        <v>0.403</v>
      </c>
      <c r="FF594">
        <v>0.009</v>
      </c>
      <c r="FG594">
        <v>9.41</v>
      </c>
      <c r="FH594">
        <v>0.087</v>
      </c>
      <c r="FI594">
        <v>417</v>
      </c>
      <c r="FJ594">
        <v>17</v>
      </c>
      <c r="FK594">
        <v>1.61</v>
      </c>
      <c r="FL594">
        <v>0.59</v>
      </c>
      <c r="FM594">
        <v>-23.94004</v>
      </c>
      <c r="FN594">
        <v>-0.368751219512206</v>
      </c>
      <c r="FO594">
        <v>0.12791203188129</v>
      </c>
      <c r="FP594">
        <v>1</v>
      </c>
      <c r="FQ594">
        <v>799.858088235294</v>
      </c>
      <c r="FR594">
        <v>-0.362215435462</v>
      </c>
      <c r="FS594">
        <v>0.179343470608293</v>
      </c>
      <c r="FT594">
        <v>1</v>
      </c>
      <c r="FU594">
        <v>6.903851</v>
      </c>
      <c r="FV594">
        <v>0.107068818011265</v>
      </c>
      <c r="FW594">
        <v>0.0191834544334434</v>
      </c>
      <c r="FX594">
        <v>0</v>
      </c>
      <c r="FY594">
        <v>2</v>
      </c>
      <c r="FZ594">
        <v>3</v>
      </c>
      <c r="GA594" t="s">
        <v>474</v>
      </c>
      <c r="GB594">
        <v>2.97306</v>
      </c>
      <c r="GC594">
        <v>2.69823</v>
      </c>
      <c r="GD594">
        <v>0.0863319</v>
      </c>
      <c r="GE594">
        <v>0.0915535</v>
      </c>
      <c r="GF594">
        <v>0.104987</v>
      </c>
      <c r="GG594">
        <v>0.0841746</v>
      </c>
      <c r="GH594">
        <v>35564.5</v>
      </c>
      <c r="GI594">
        <v>38665.8</v>
      </c>
      <c r="GJ594">
        <v>35274.8</v>
      </c>
      <c r="GK594">
        <v>38603</v>
      </c>
      <c r="GL594">
        <v>44763.2</v>
      </c>
      <c r="GM594">
        <v>51063.5</v>
      </c>
      <c r="GN594">
        <v>55144.1</v>
      </c>
      <c r="GO594">
        <v>61920.8</v>
      </c>
      <c r="GP594">
        <v>1.9706</v>
      </c>
      <c r="GQ594">
        <v>1.8432</v>
      </c>
      <c r="GR594">
        <v>0.0979006</v>
      </c>
      <c r="GS594">
        <v>0</v>
      </c>
      <c r="GT594">
        <v>25.1461</v>
      </c>
      <c r="GU594">
        <v>999.9</v>
      </c>
      <c r="GV594">
        <v>58.729</v>
      </c>
      <c r="GW594">
        <v>29.064</v>
      </c>
      <c r="GX594">
        <v>26.2392</v>
      </c>
      <c r="GY594">
        <v>56.1155</v>
      </c>
      <c r="GZ594">
        <v>43.3654</v>
      </c>
      <c r="HA594">
        <v>1</v>
      </c>
      <c r="HB594">
        <v>-0.0345122</v>
      </c>
      <c r="HC594">
        <v>0.114379</v>
      </c>
      <c r="HD594">
        <v>20.114</v>
      </c>
      <c r="HE594">
        <v>5.20052</v>
      </c>
      <c r="HF594">
        <v>12.0052</v>
      </c>
      <c r="HG594">
        <v>4.976</v>
      </c>
      <c r="HH594">
        <v>3.2936</v>
      </c>
      <c r="HI594">
        <v>9999</v>
      </c>
      <c r="HJ594">
        <v>9999</v>
      </c>
      <c r="HK594">
        <v>9999</v>
      </c>
      <c r="HL594">
        <v>630</v>
      </c>
      <c r="HM594">
        <v>1.86319</v>
      </c>
      <c r="HN594">
        <v>1.86798</v>
      </c>
      <c r="HO594">
        <v>1.86783</v>
      </c>
      <c r="HP594">
        <v>1.8689</v>
      </c>
      <c r="HQ594">
        <v>1.86981</v>
      </c>
      <c r="HR594">
        <v>1.86584</v>
      </c>
      <c r="HS594">
        <v>1.86691</v>
      </c>
      <c r="HT594">
        <v>1.86829</v>
      </c>
      <c r="HU594">
        <v>5</v>
      </c>
      <c r="HV594">
        <v>0</v>
      </c>
      <c r="HW594">
        <v>0</v>
      </c>
      <c r="HX594">
        <v>0</v>
      </c>
      <c r="HY594" t="s">
        <v>422</v>
      </c>
      <c r="HZ594" t="s">
        <v>423</v>
      </c>
      <c r="IA594" t="s">
        <v>424</v>
      </c>
      <c r="IB594" t="s">
        <v>424</v>
      </c>
      <c r="IC594" t="s">
        <v>424</v>
      </c>
      <c r="ID594" t="s">
        <v>424</v>
      </c>
      <c r="IE594">
        <v>0</v>
      </c>
      <c r="IF594">
        <v>100</v>
      </c>
      <c r="IG594">
        <v>100</v>
      </c>
      <c r="IH594">
        <v>6.392</v>
      </c>
      <c r="II594">
        <v>0.4964</v>
      </c>
      <c r="IJ594">
        <v>4.02706509432224</v>
      </c>
      <c r="IK594">
        <v>0.00601174518973114</v>
      </c>
      <c r="IL594">
        <v>2.77886958061485e-07</v>
      </c>
      <c r="IM594">
        <v>-3.54636231360687e-10</v>
      </c>
      <c r="IN594">
        <v>-0.0404303883988718</v>
      </c>
      <c r="IO594">
        <v>-0.0177815531441476</v>
      </c>
      <c r="IP594">
        <v>0.00205572605671414</v>
      </c>
      <c r="IQ594">
        <v>-1.65519735432211e-05</v>
      </c>
      <c r="IR594">
        <v>-4</v>
      </c>
      <c r="IS594">
        <v>1848</v>
      </c>
      <c r="IT594">
        <v>1</v>
      </c>
      <c r="IU594">
        <v>25</v>
      </c>
      <c r="IV594">
        <v>24673.8</v>
      </c>
      <c r="IW594">
        <v>24673.7</v>
      </c>
      <c r="IX594">
        <v>1.02905</v>
      </c>
      <c r="IY594">
        <v>2.60742</v>
      </c>
      <c r="IZ594">
        <v>1.54785</v>
      </c>
      <c r="JA594">
        <v>2.30591</v>
      </c>
      <c r="JB594">
        <v>1.34644</v>
      </c>
      <c r="JC594">
        <v>2.4231</v>
      </c>
      <c r="JD594">
        <v>33.558</v>
      </c>
      <c r="JE594">
        <v>24.2188</v>
      </c>
      <c r="JF594">
        <v>18</v>
      </c>
      <c r="JG594">
        <v>492.003</v>
      </c>
      <c r="JH594">
        <v>410.144</v>
      </c>
      <c r="JI594">
        <v>25.0001</v>
      </c>
      <c r="JJ594">
        <v>26.7772</v>
      </c>
      <c r="JK594">
        <v>30.0001</v>
      </c>
      <c r="JL594">
        <v>26.7491</v>
      </c>
      <c r="JM594">
        <v>26.6914</v>
      </c>
      <c r="JN594">
        <v>20.5437</v>
      </c>
      <c r="JO594">
        <v>40.5992</v>
      </c>
      <c r="JP594">
        <v>91.6955</v>
      </c>
      <c r="JQ594">
        <v>25</v>
      </c>
      <c r="JR594">
        <v>413.363</v>
      </c>
      <c r="JS594">
        <v>17.6586</v>
      </c>
      <c r="JT594">
        <v>102.291</v>
      </c>
      <c r="JU594">
        <v>103.066</v>
      </c>
    </row>
    <row r="595" spans="1:281">
      <c r="A595">
        <v>579</v>
      </c>
      <c r="B595">
        <v>1659032057.5</v>
      </c>
      <c r="C595">
        <v>8374.40000009537</v>
      </c>
      <c r="D595" t="s">
        <v>1588</v>
      </c>
      <c r="E595" t="s">
        <v>1589</v>
      </c>
      <c r="F595">
        <v>5</v>
      </c>
      <c r="G595" t="s">
        <v>1587</v>
      </c>
      <c r="H595" t="s">
        <v>417</v>
      </c>
      <c r="I595">
        <v>1659032049.65517</v>
      </c>
      <c r="J595">
        <f>(K595)/1000</f>
        <v>0</v>
      </c>
      <c r="K595">
        <f>IF(CZ595, AN595, AH595)</f>
        <v>0</v>
      </c>
      <c r="L595">
        <f>IF(CZ595, AI595, AG595)</f>
        <v>0</v>
      </c>
      <c r="M595">
        <f>DB595 - IF(AU595&gt;1, L595*CV595*100.0/(AW595*DP595), 0)</f>
        <v>0</v>
      </c>
      <c r="N595">
        <f>((T595-J595/2)*M595-L595)/(T595+J595/2)</f>
        <v>0</v>
      </c>
      <c r="O595">
        <f>N595*(DI595+DJ595)/1000.0</f>
        <v>0</v>
      </c>
      <c r="P595">
        <f>(DB595 - IF(AU595&gt;1, L595*CV595*100.0/(AW595*DP595), 0))*(DI595+DJ595)/1000.0</f>
        <v>0</v>
      </c>
      <c r="Q595">
        <f>2.0/((1/S595-1/R595)+SIGN(S595)*SQRT((1/S595-1/R595)*(1/S595-1/R595) + 4*CW595/((CW595+1)*(CW595+1))*(2*1/S595*1/R595-1/R595*1/R595)))</f>
        <v>0</v>
      </c>
      <c r="R595">
        <f>IF(LEFT(CX595,1)&lt;&gt;"0",IF(LEFT(CX595,1)="1",3.0,CY595),$D$5+$E$5*(DP595*DI595/($K$5*1000))+$F$5*(DP595*DI595/($K$5*1000))*MAX(MIN(CV595,$J$5),$I$5)*MAX(MIN(CV595,$J$5),$I$5)+$G$5*MAX(MIN(CV595,$J$5),$I$5)*(DP595*DI595/($K$5*1000))+$H$5*(DP595*DI595/($K$5*1000))*(DP595*DI595/($K$5*1000)))</f>
        <v>0</v>
      </c>
      <c r="S595">
        <f>J595*(1000-(1000*0.61365*exp(17.502*W595/(240.97+W595))/(DI595+DJ595)+DD595)/2)/(1000*0.61365*exp(17.502*W595/(240.97+W595))/(DI595+DJ595)-DD595)</f>
        <v>0</v>
      </c>
      <c r="T595">
        <f>1/((CW595+1)/(Q595/1.6)+1/(R595/1.37)) + CW595/((CW595+1)/(Q595/1.6) + CW595/(R595/1.37))</f>
        <v>0</v>
      </c>
      <c r="U595">
        <f>(CR595*CU595)</f>
        <v>0</v>
      </c>
      <c r="V595">
        <f>(DK595+(U595+2*0.95*5.67E-8*(((DK595+$B$7)+273)^4-(DK595+273)^4)-44100*J595)/(1.84*29.3*R595+8*0.95*5.67E-8*(DK595+273)^3))</f>
        <v>0</v>
      </c>
      <c r="W595">
        <f>($C$7*DL595+$D$7*DM595+$E$7*V595)</f>
        <v>0</v>
      </c>
      <c r="X595">
        <f>0.61365*exp(17.502*W595/(240.97+W595))</f>
        <v>0</v>
      </c>
      <c r="Y595">
        <f>(Z595/AA595*100)</f>
        <v>0</v>
      </c>
      <c r="Z595">
        <f>DD595*(DI595+DJ595)/1000</f>
        <v>0</v>
      </c>
      <c r="AA595">
        <f>0.61365*exp(17.502*DK595/(240.97+DK595))</f>
        <v>0</v>
      </c>
      <c r="AB595">
        <f>(X595-DD595*(DI595+DJ595)/1000)</f>
        <v>0</v>
      </c>
      <c r="AC595">
        <f>(-J595*44100)</f>
        <v>0</v>
      </c>
      <c r="AD595">
        <f>2*29.3*R595*0.92*(DK595-W595)</f>
        <v>0</v>
      </c>
      <c r="AE595">
        <f>2*0.95*5.67E-8*(((DK595+$B$7)+273)^4-(W595+273)^4)</f>
        <v>0</v>
      </c>
      <c r="AF595">
        <f>U595+AE595+AC595+AD595</f>
        <v>0</v>
      </c>
      <c r="AG595">
        <f>DH595*AU595*(DC595-DB595*(1000-AU595*DE595)/(1000-AU595*DD595))/(100*CV595)</f>
        <v>0</v>
      </c>
      <c r="AH595">
        <f>1000*DH595*AU595*(DD595-DE595)/(100*CV595*(1000-AU595*DD595))</f>
        <v>0</v>
      </c>
      <c r="AI595">
        <f>(AJ595 - AK595 - DI595*1E3/(8.314*(DK595+273.15)) * AM595/DH595 * AL595) * DH595/(100*CV595) * (1000 - DE595)/1000</f>
        <v>0</v>
      </c>
      <c r="AJ595">
        <v>426.931225196553</v>
      </c>
      <c r="AK595">
        <v>405.7314</v>
      </c>
      <c r="AL595">
        <v>-0.158328660136956</v>
      </c>
      <c r="AM595">
        <v>66.0504921813524</v>
      </c>
      <c r="AN595">
        <f>(AP595 - AO595 + DI595*1E3/(8.314*(DK595+273.15)) * AR595/DH595 * AQ595) * DH595/(100*CV595) * 1000/(1000 - AP595)</f>
        <v>0</v>
      </c>
      <c r="AO595">
        <v>17.70160442</v>
      </c>
      <c r="AP595">
        <v>24.6417230769231</v>
      </c>
      <c r="AQ595">
        <v>-0.00570715151515132</v>
      </c>
      <c r="AR595">
        <v>92.47</v>
      </c>
      <c r="AS595">
        <v>3</v>
      </c>
      <c r="AT595">
        <v>1</v>
      </c>
      <c r="AU595">
        <f>IF(AS595*$H$13&gt;=AW595,1.0,(AW595/(AW595-AS595*$H$13)))</f>
        <v>0</v>
      </c>
      <c r="AV595">
        <f>(AU595-1)*100</f>
        <v>0</v>
      </c>
      <c r="AW595">
        <f>MAX(0,($B$13+$C$13*DP595)/(1+$D$13*DP595)*DI595/(DK595+273)*$E$13)</f>
        <v>0</v>
      </c>
      <c r="AX595" t="s">
        <v>418</v>
      </c>
      <c r="AY595" t="s">
        <v>418</v>
      </c>
      <c r="AZ595">
        <v>0</v>
      </c>
      <c r="BA595">
        <v>0</v>
      </c>
      <c r="BB595">
        <f>1-AZ595/BA595</f>
        <v>0</v>
      </c>
      <c r="BC595">
        <v>0</v>
      </c>
      <c r="BD595" t="s">
        <v>418</v>
      </c>
      <c r="BE595" t="s">
        <v>418</v>
      </c>
      <c r="BF595">
        <v>0</v>
      </c>
      <c r="BG595">
        <v>0</v>
      </c>
      <c r="BH595">
        <f>1-BF595/BG595</f>
        <v>0</v>
      </c>
      <c r="BI595">
        <v>0.5</v>
      </c>
      <c r="BJ595">
        <f>CS595</f>
        <v>0</v>
      </c>
      <c r="BK595">
        <f>L595</f>
        <v>0</v>
      </c>
      <c r="BL595">
        <f>BH595*BI595*BJ595</f>
        <v>0</v>
      </c>
      <c r="BM595">
        <f>(BK595-BC595)/BJ595</f>
        <v>0</v>
      </c>
      <c r="BN595">
        <f>(BA595-BG595)/BG595</f>
        <v>0</v>
      </c>
      <c r="BO595">
        <f>AZ595/(BB595+AZ595/BG595)</f>
        <v>0</v>
      </c>
      <c r="BP595" t="s">
        <v>418</v>
      </c>
      <c r="BQ595">
        <v>0</v>
      </c>
      <c r="BR595">
        <f>IF(BQ595&lt;&gt;0, BQ595, BO595)</f>
        <v>0</v>
      </c>
      <c r="BS595">
        <f>1-BR595/BG595</f>
        <v>0</v>
      </c>
      <c r="BT595">
        <f>(BG595-BF595)/(BG595-BR595)</f>
        <v>0</v>
      </c>
      <c r="BU595">
        <f>(BA595-BG595)/(BA595-BR595)</f>
        <v>0</v>
      </c>
      <c r="BV595">
        <f>(BG595-BF595)/(BG595-AZ595)</f>
        <v>0</v>
      </c>
      <c r="BW595">
        <f>(BA595-BG595)/(BA595-AZ595)</f>
        <v>0</v>
      </c>
      <c r="BX595">
        <f>(BT595*BR595/BF595)</f>
        <v>0</v>
      </c>
      <c r="BY595">
        <f>(1-BX595)</f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f>$B$11*DQ595+$C$11*DR595+$F$11*EC595*(1-EF595)</f>
        <v>0</v>
      </c>
      <c r="CS595">
        <f>CR595*CT595</f>
        <v>0</v>
      </c>
      <c r="CT595">
        <f>($B$11*$D$9+$C$11*$D$9+$F$11*((EP595+EH595)/MAX(EP595+EH595+EQ595, 0.1)*$I$9+EQ595/MAX(EP595+EH595+EQ595, 0.1)*$J$9))/($B$11+$C$11+$F$11)</f>
        <v>0</v>
      </c>
      <c r="CU595">
        <f>($B$11*$K$9+$C$11*$K$9+$F$11*((EP595+EH595)/MAX(EP595+EH595+EQ595, 0.1)*$P$9+EQ595/MAX(EP595+EH595+EQ595, 0.1)*$Q$9))/($B$11+$C$11+$F$11)</f>
        <v>0</v>
      </c>
      <c r="CV595">
        <v>6</v>
      </c>
      <c r="CW595">
        <v>0.5</v>
      </c>
      <c r="CX595" t="s">
        <v>419</v>
      </c>
      <c r="CY595">
        <v>2</v>
      </c>
      <c r="CZ595" t="b">
        <v>1</v>
      </c>
      <c r="DA595">
        <v>1659032049.65517</v>
      </c>
      <c r="DB595">
        <v>396.107275862069</v>
      </c>
      <c r="DC595">
        <v>419.515862068965</v>
      </c>
      <c r="DD595">
        <v>24.658375862069</v>
      </c>
      <c r="DE595">
        <v>17.7363827586207</v>
      </c>
      <c r="DF595">
        <v>389.716103448276</v>
      </c>
      <c r="DG595">
        <v>24.1617827586207</v>
      </c>
      <c r="DH595">
        <v>500.068310344828</v>
      </c>
      <c r="DI595">
        <v>90.3403517241379</v>
      </c>
      <c r="DJ595">
        <v>0.0443633344827586</v>
      </c>
      <c r="DK595">
        <v>27.2248310344828</v>
      </c>
      <c r="DL595">
        <v>26.7542620689655</v>
      </c>
      <c r="DM595">
        <v>999.9</v>
      </c>
      <c r="DN595">
        <v>0</v>
      </c>
      <c r="DO595">
        <v>0</v>
      </c>
      <c r="DP595">
        <v>9993.27586206897</v>
      </c>
      <c r="DQ595">
        <v>0</v>
      </c>
      <c r="DR595">
        <v>17.2587</v>
      </c>
      <c r="DS595">
        <v>-23.4085586206897</v>
      </c>
      <c r="DT595">
        <v>406.121551724138</v>
      </c>
      <c r="DU595">
        <v>427.090931034483</v>
      </c>
      <c r="DV595">
        <v>6.92199517241379</v>
      </c>
      <c r="DW595">
        <v>419.515862068965</v>
      </c>
      <c r="DX595">
        <v>17.7363827586207</v>
      </c>
      <c r="DY595">
        <v>2.22764620689655</v>
      </c>
      <c r="DZ595">
        <v>1.60231103448276</v>
      </c>
      <c r="EA595">
        <v>19.1625413793103</v>
      </c>
      <c r="EB595">
        <v>13.9810206896552</v>
      </c>
      <c r="EC595">
        <v>1999.99413793103</v>
      </c>
      <c r="ED595">
        <v>0.979999</v>
      </c>
      <c r="EE595">
        <v>0.0200011</v>
      </c>
      <c r="EF595">
        <v>0</v>
      </c>
      <c r="EG595">
        <v>799.764448275862</v>
      </c>
      <c r="EH595">
        <v>5.00063</v>
      </c>
      <c r="EI595">
        <v>15736.9448275862</v>
      </c>
      <c r="EJ595">
        <v>17256.8448275862</v>
      </c>
      <c r="EK595">
        <v>38.25</v>
      </c>
      <c r="EL595">
        <v>38.312</v>
      </c>
      <c r="EM595">
        <v>37.75</v>
      </c>
      <c r="EN595">
        <v>37.625</v>
      </c>
      <c r="EO595">
        <v>39.25</v>
      </c>
      <c r="EP595">
        <v>1955.09413793103</v>
      </c>
      <c r="EQ595">
        <v>39.9</v>
      </c>
      <c r="ER595">
        <v>0</v>
      </c>
      <c r="ES595">
        <v>1659032056.3</v>
      </c>
      <c r="ET595">
        <v>0</v>
      </c>
      <c r="EU595">
        <v>799.73608</v>
      </c>
      <c r="EV595">
        <v>-1.44130770441565</v>
      </c>
      <c r="EW595">
        <v>-5.64615386644586</v>
      </c>
      <c r="EX595">
        <v>15736.916</v>
      </c>
      <c r="EY595">
        <v>15</v>
      </c>
      <c r="EZ595">
        <v>0</v>
      </c>
      <c r="FA595" t="s">
        <v>420</v>
      </c>
      <c r="FB595">
        <v>1657551626.5</v>
      </c>
      <c r="FC595">
        <v>1657551629</v>
      </c>
      <c r="FD595">
        <v>0</v>
      </c>
      <c r="FE595">
        <v>0.403</v>
      </c>
      <c r="FF595">
        <v>0.009</v>
      </c>
      <c r="FG595">
        <v>9.41</v>
      </c>
      <c r="FH595">
        <v>0.087</v>
      </c>
      <c r="FI595">
        <v>417</v>
      </c>
      <c r="FJ595">
        <v>17</v>
      </c>
      <c r="FK595">
        <v>1.61</v>
      </c>
      <c r="FL595">
        <v>0.59</v>
      </c>
      <c r="FM595">
        <v>-23.784145</v>
      </c>
      <c r="FN595">
        <v>2.33342814258916</v>
      </c>
      <c r="FO595">
        <v>0.590984924067442</v>
      </c>
      <c r="FP595">
        <v>0</v>
      </c>
      <c r="FQ595">
        <v>799.790588235294</v>
      </c>
      <c r="FR595">
        <v>-0.677066469925266</v>
      </c>
      <c r="FS595">
        <v>0.212206353185248</v>
      </c>
      <c r="FT595">
        <v>1</v>
      </c>
      <c r="FU595">
        <v>6.912789</v>
      </c>
      <c r="FV595">
        <v>0.222946041275778</v>
      </c>
      <c r="FW595">
        <v>0.025614049445568</v>
      </c>
      <c r="FX595">
        <v>0</v>
      </c>
      <c r="FY595">
        <v>1</v>
      </c>
      <c r="FZ595">
        <v>3</v>
      </c>
      <c r="GA595" t="s">
        <v>421</v>
      </c>
      <c r="GB595">
        <v>2.97292</v>
      </c>
      <c r="GC595">
        <v>2.69753</v>
      </c>
      <c r="GD595">
        <v>0.0862348</v>
      </c>
      <c r="GE595">
        <v>0.0903712</v>
      </c>
      <c r="GF595">
        <v>0.104922</v>
      </c>
      <c r="GG595">
        <v>0.0841426</v>
      </c>
      <c r="GH595">
        <v>35569</v>
      </c>
      <c r="GI595">
        <v>38716.5</v>
      </c>
      <c r="GJ595">
        <v>35275.6</v>
      </c>
      <c r="GK595">
        <v>38603.4</v>
      </c>
      <c r="GL595">
        <v>44766.7</v>
      </c>
      <c r="GM595">
        <v>51065.5</v>
      </c>
      <c r="GN595">
        <v>55144.4</v>
      </c>
      <c r="GO595">
        <v>61921.1</v>
      </c>
      <c r="GP595">
        <v>1.9708</v>
      </c>
      <c r="GQ595">
        <v>1.8442</v>
      </c>
      <c r="GR595">
        <v>0.0967085</v>
      </c>
      <c r="GS595">
        <v>0</v>
      </c>
      <c r="GT595">
        <v>25.1482</v>
      </c>
      <c r="GU595">
        <v>999.9</v>
      </c>
      <c r="GV595">
        <v>58.705</v>
      </c>
      <c r="GW595">
        <v>29.054</v>
      </c>
      <c r="GX595">
        <v>26.2129</v>
      </c>
      <c r="GY595">
        <v>55.5555</v>
      </c>
      <c r="GZ595">
        <v>43.133</v>
      </c>
      <c r="HA595">
        <v>1</v>
      </c>
      <c r="HB595">
        <v>-0.0347561</v>
      </c>
      <c r="HC595">
        <v>0.113072</v>
      </c>
      <c r="HD595">
        <v>20.1139</v>
      </c>
      <c r="HE595">
        <v>5.20052</v>
      </c>
      <c r="HF595">
        <v>12.004</v>
      </c>
      <c r="HG595">
        <v>4.9756</v>
      </c>
      <c r="HH595">
        <v>3.2938</v>
      </c>
      <c r="HI595">
        <v>9999</v>
      </c>
      <c r="HJ595">
        <v>9999</v>
      </c>
      <c r="HK595">
        <v>9999</v>
      </c>
      <c r="HL595">
        <v>630</v>
      </c>
      <c r="HM595">
        <v>1.86319</v>
      </c>
      <c r="HN595">
        <v>1.86798</v>
      </c>
      <c r="HO595">
        <v>1.8678</v>
      </c>
      <c r="HP595">
        <v>1.86899</v>
      </c>
      <c r="HQ595">
        <v>1.86981</v>
      </c>
      <c r="HR595">
        <v>1.86587</v>
      </c>
      <c r="HS595">
        <v>1.86691</v>
      </c>
      <c r="HT595">
        <v>1.86829</v>
      </c>
      <c r="HU595">
        <v>5</v>
      </c>
      <c r="HV595">
        <v>0</v>
      </c>
      <c r="HW595">
        <v>0</v>
      </c>
      <c r="HX595">
        <v>0</v>
      </c>
      <c r="HY595" t="s">
        <v>422</v>
      </c>
      <c r="HZ595" t="s">
        <v>423</v>
      </c>
      <c r="IA595" t="s">
        <v>424</v>
      </c>
      <c r="IB595" t="s">
        <v>424</v>
      </c>
      <c r="IC595" t="s">
        <v>424</v>
      </c>
      <c r="ID595" t="s">
        <v>424</v>
      </c>
      <c r="IE595">
        <v>0</v>
      </c>
      <c r="IF595">
        <v>100</v>
      </c>
      <c r="IG595">
        <v>100</v>
      </c>
      <c r="IH595">
        <v>6.388</v>
      </c>
      <c r="II595">
        <v>0.4953</v>
      </c>
      <c r="IJ595">
        <v>4.02706509432224</v>
      </c>
      <c r="IK595">
        <v>0.00601174518973114</v>
      </c>
      <c r="IL595">
        <v>2.77886958061485e-07</v>
      </c>
      <c r="IM595">
        <v>-3.54636231360687e-10</v>
      </c>
      <c r="IN595">
        <v>-0.0404303883988718</v>
      </c>
      <c r="IO595">
        <v>-0.0177815531441476</v>
      </c>
      <c r="IP595">
        <v>0.00205572605671414</v>
      </c>
      <c r="IQ595">
        <v>-1.65519735432211e-05</v>
      </c>
      <c r="IR595">
        <v>-4</v>
      </c>
      <c r="IS595">
        <v>1848</v>
      </c>
      <c r="IT595">
        <v>1</v>
      </c>
      <c r="IU595">
        <v>25</v>
      </c>
      <c r="IV595">
        <v>24673.8</v>
      </c>
      <c r="IW595">
        <v>24673.8</v>
      </c>
      <c r="IX595">
        <v>0.998535</v>
      </c>
      <c r="IY595">
        <v>2.61108</v>
      </c>
      <c r="IZ595">
        <v>1.54785</v>
      </c>
      <c r="JA595">
        <v>2.30591</v>
      </c>
      <c r="JB595">
        <v>1.34644</v>
      </c>
      <c r="JC595">
        <v>2.31079</v>
      </c>
      <c r="JD595">
        <v>33.558</v>
      </c>
      <c r="JE595">
        <v>24.2188</v>
      </c>
      <c r="JF595">
        <v>18</v>
      </c>
      <c r="JG595">
        <v>492.114</v>
      </c>
      <c r="JH595">
        <v>410.691</v>
      </c>
      <c r="JI595">
        <v>24.9998</v>
      </c>
      <c r="JJ595">
        <v>26.7772</v>
      </c>
      <c r="JK595">
        <v>29.9999</v>
      </c>
      <c r="JL595">
        <v>26.7469</v>
      </c>
      <c r="JM595">
        <v>26.6891</v>
      </c>
      <c r="JN595">
        <v>20.0253</v>
      </c>
      <c r="JO595">
        <v>40.5992</v>
      </c>
      <c r="JP595">
        <v>91.6955</v>
      </c>
      <c r="JQ595">
        <v>25</v>
      </c>
      <c r="JR595">
        <v>399.772</v>
      </c>
      <c r="JS595">
        <v>17.6511</v>
      </c>
      <c r="JT595">
        <v>102.292</v>
      </c>
      <c r="JU595">
        <v>103.067</v>
      </c>
    </row>
    <row r="596" spans="1:281">
      <c r="A596">
        <v>580</v>
      </c>
      <c r="B596">
        <v>1659032062.5</v>
      </c>
      <c r="C596">
        <v>8379.40000009537</v>
      </c>
      <c r="D596" t="s">
        <v>1590</v>
      </c>
      <c r="E596" t="s">
        <v>1591</v>
      </c>
      <c r="F596">
        <v>5</v>
      </c>
      <c r="G596" t="s">
        <v>1587</v>
      </c>
      <c r="H596" t="s">
        <v>417</v>
      </c>
      <c r="I596">
        <v>1659032054.73214</v>
      </c>
      <c r="J596">
        <f>(K596)/1000</f>
        <v>0</v>
      </c>
      <c r="K596">
        <f>IF(CZ596, AN596, AH596)</f>
        <v>0</v>
      </c>
      <c r="L596">
        <f>IF(CZ596, AI596, AG596)</f>
        <v>0</v>
      </c>
      <c r="M596">
        <f>DB596 - IF(AU596&gt;1, L596*CV596*100.0/(AW596*DP596), 0)</f>
        <v>0</v>
      </c>
      <c r="N596">
        <f>((T596-J596/2)*M596-L596)/(T596+J596/2)</f>
        <v>0</v>
      </c>
      <c r="O596">
        <f>N596*(DI596+DJ596)/1000.0</f>
        <v>0</v>
      </c>
      <c r="P596">
        <f>(DB596 - IF(AU596&gt;1, L596*CV596*100.0/(AW596*DP596), 0))*(DI596+DJ596)/1000.0</f>
        <v>0</v>
      </c>
      <c r="Q596">
        <f>2.0/((1/S596-1/R596)+SIGN(S596)*SQRT((1/S596-1/R596)*(1/S596-1/R596) + 4*CW596/((CW596+1)*(CW596+1))*(2*1/S596*1/R596-1/R596*1/R596)))</f>
        <v>0</v>
      </c>
      <c r="R596">
        <f>IF(LEFT(CX596,1)&lt;&gt;"0",IF(LEFT(CX596,1)="1",3.0,CY596),$D$5+$E$5*(DP596*DI596/($K$5*1000))+$F$5*(DP596*DI596/($K$5*1000))*MAX(MIN(CV596,$J$5),$I$5)*MAX(MIN(CV596,$J$5),$I$5)+$G$5*MAX(MIN(CV596,$J$5),$I$5)*(DP596*DI596/($K$5*1000))+$H$5*(DP596*DI596/($K$5*1000))*(DP596*DI596/($K$5*1000)))</f>
        <v>0</v>
      </c>
      <c r="S596">
        <f>J596*(1000-(1000*0.61365*exp(17.502*W596/(240.97+W596))/(DI596+DJ596)+DD596)/2)/(1000*0.61365*exp(17.502*W596/(240.97+W596))/(DI596+DJ596)-DD596)</f>
        <v>0</v>
      </c>
      <c r="T596">
        <f>1/((CW596+1)/(Q596/1.6)+1/(R596/1.37)) + CW596/((CW596+1)/(Q596/1.6) + CW596/(R596/1.37))</f>
        <v>0</v>
      </c>
      <c r="U596">
        <f>(CR596*CU596)</f>
        <v>0</v>
      </c>
      <c r="V596">
        <f>(DK596+(U596+2*0.95*5.67E-8*(((DK596+$B$7)+273)^4-(DK596+273)^4)-44100*J596)/(1.84*29.3*R596+8*0.95*5.67E-8*(DK596+273)^3))</f>
        <v>0</v>
      </c>
      <c r="W596">
        <f>($C$7*DL596+$D$7*DM596+$E$7*V596)</f>
        <v>0</v>
      </c>
      <c r="X596">
        <f>0.61365*exp(17.502*W596/(240.97+W596))</f>
        <v>0</v>
      </c>
      <c r="Y596">
        <f>(Z596/AA596*100)</f>
        <v>0</v>
      </c>
      <c r="Z596">
        <f>DD596*(DI596+DJ596)/1000</f>
        <v>0</v>
      </c>
      <c r="AA596">
        <f>0.61365*exp(17.502*DK596/(240.97+DK596))</f>
        <v>0</v>
      </c>
      <c r="AB596">
        <f>(X596-DD596*(DI596+DJ596)/1000)</f>
        <v>0</v>
      </c>
      <c r="AC596">
        <f>(-J596*44100)</f>
        <v>0</v>
      </c>
      <c r="AD596">
        <f>2*29.3*R596*0.92*(DK596-W596)</f>
        <v>0</v>
      </c>
      <c r="AE596">
        <f>2*0.95*5.67E-8*(((DK596+$B$7)+273)^4-(W596+273)^4)</f>
        <v>0</v>
      </c>
      <c r="AF596">
        <f>U596+AE596+AC596+AD596</f>
        <v>0</v>
      </c>
      <c r="AG596">
        <f>DH596*AU596*(DC596-DB596*(1000-AU596*DE596)/(1000-AU596*DD596))/(100*CV596)</f>
        <v>0</v>
      </c>
      <c r="AH596">
        <f>1000*DH596*AU596*(DD596-DE596)/(100*CV596*(1000-AU596*DD596))</f>
        <v>0</v>
      </c>
      <c r="AI596">
        <f>(AJ596 - AK596 - DI596*1E3/(8.314*(DK596+273.15)) * AM596/DH596 * AL596) * DH596/(100*CV596) * (1000 - DE596)/1000</f>
        <v>0</v>
      </c>
      <c r="AJ596">
        <v>413.871677038543</v>
      </c>
      <c r="AK596">
        <v>399.637981818182</v>
      </c>
      <c r="AL596">
        <v>-1.4526641469025</v>
      </c>
      <c r="AM596">
        <v>66.0504921813524</v>
      </c>
      <c r="AN596">
        <f>(AP596 - AO596 + DI596*1E3/(8.314*(DK596+273.15)) * AR596/DH596 * AQ596) * DH596/(100*CV596) * 1000/(1000 - AP596)</f>
        <v>0</v>
      </c>
      <c r="AO596">
        <v>17.6937757728572</v>
      </c>
      <c r="AP596">
        <v>24.6334132867133</v>
      </c>
      <c r="AQ596">
        <v>-0.000239515151514137</v>
      </c>
      <c r="AR596">
        <v>92.47</v>
      </c>
      <c r="AS596">
        <v>3</v>
      </c>
      <c r="AT596">
        <v>1</v>
      </c>
      <c r="AU596">
        <f>IF(AS596*$H$13&gt;=AW596,1.0,(AW596/(AW596-AS596*$H$13)))</f>
        <v>0</v>
      </c>
      <c r="AV596">
        <f>(AU596-1)*100</f>
        <v>0</v>
      </c>
      <c r="AW596">
        <f>MAX(0,($B$13+$C$13*DP596)/(1+$D$13*DP596)*DI596/(DK596+273)*$E$13)</f>
        <v>0</v>
      </c>
      <c r="AX596" t="s">
        <v>418</v>
      </c>
      <c r="AY596" t="s">
        <v>418</v>
      </c>
      <c r="AZ596">
        <v>0</v>
      </c>
      <c r="BA596">
        <v>0</v>
      </c>
      <c r="BB596">
        <f>1-AZ596/BA596</f>
        <v>0</v>
      </c>
      <c r="BC596">
        <v>0</v>
      </c>
      <c r="BD596" t="s">
        <v>418</v>
      </c>
      <c r="BE596" t="s">
        <v>418</v>
      </c>
      <c r="BF596">
        <v>0</v>
      </c>
      <c r="BG596">
        <v>0</v>
      </c>
      <c r="BH596">
        <f>1-BF596/BG596</f>
        <v>0</v>
      </c>
      <c r="BI596">
        <v>0.5</v>
      </c>
      <c r="BJ596">
        <f>CS596</f>
        <v>0</v>
      </c>
      <c r="BK596">
        <f>L596</f>
        <v>0</v>
      </c>
      <c r="BL596">
        <f>BH596*BI596*BJ596</f>
        <v>0</v>
      </c>
      <c r="BM596">
        <f>(BK596-BC596)/BJ596</f>
        <v>0</v>
      </c>
      <c r="BN596">
        <f>(BA596-BG596)/BG596</f>
        <v>0</v>
      </c>
      <c r="BO596">
        <f>AZ596/(BB596+AZ596/BG596)</f>
        <v>0</v>
      </c>
      <c r="BP596" t="s">
        <v>418</v>
      </c>
      <c r="BQ596">
        <v>0</v>
      </c>
      <c r="BR596">
        <f>IF(BQ596&lt;&gt;0, BQ596, BO596)</f>
        <v>0</v>
      </c>
      <c r="BS596">
        <f>1-BR596/BG596</f>
        <v>0</v>
      </c>
      <c r="BT596">
        <f>(BG596-BF596)/(BG596-BR596)</f>
        <v>0</v>
      </c>
      <c r="BU596">
        <f>(BA596-BG596)/(BA596-BR596)</f>
        <v>0</v>
      </c>
      <c r="BV596">
        <f>(BG596-BF596)/(BG596-AZ596)</f>
        <v>0</v>
      </c>
      <c r="BW596">
        <f>(BA596-BG596)/(BA596-AZ596)</f>
        <v>0</v>
      </c>
      <c r="BX596">
        <f>(BT596*BR596/BF596)</f>
        <v>0</v>
      </c>
      <c r="BY596">
        <f>(1-BX596)</f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f>$B$11*DQ596+$C$11*DR596+$F$11*EC596*(1-EF596)</f>
        <v>0</v>
      </c>
      <c r="CS596">
        <f>CR596*CT596</f>
        <v>0</v>
      </c>
      <c r="CT596">
        <f>($B$11*$D$9+$C$11*$D$9+$F$11*((EP596+EH596)/MAX(EP596+EH596+EQ596, 0.1)*$I$9+EQ596/MAX(EP596+EH596+EQ596, 0.1)*$J$9))/($B$11+$C$11+$F$11)</f>
        <v>0</v>
      </c>
      <c r="CU596">
        <f>($B$11*$K$9+$C$11*$K$9+$F$11*((EP596+EH596)/MAX(EP596+EH596+EQ596, 0.1)*$P$9+EQ596/MAX(EP596+EH596+EQ596, 0.1)*$Q$9))/($B$11+$C$11+$F$11)</f>
        <v>0</v>
      </c>
      <c r="CV596">
        <v>6</v>
      </c>
      <c r="CW596">
        <v>0.5</v>
      </c>
      <c r="CX596" t="s">
        <v>419</v>
      </c>
      <c r="CY596">
        <v>2</v>
      </c>
      <c r="CZ596" t="b">
        <v>1</v>
      </c>
      <c r="DA596">
        <v>1659032054.73214</v>
      </c>
      <c r="DB596">
        <v>395.025357142857</v>
      </c>
      <c r="DC596">
        <v>414.961607142857</v>
      </c>
      <c r="DD596">
        <v>24.6480892857143</v>
      </c>
      <c r="DE596">
        <v>17.708175</v>
      </c>
      <c r="DF596">
        <v>388.640785714286</v>
      </c>
      <c r="DG596">
        <v>24.1520214285714</v>
      </c>
      <c r="DH596">
        <v>500.055607142857</v>
      </c>
      <c r="DI596">
        <v>90.3474571428571</v>
      </c>
      <c r="DJ596">
        <v>0.04417855</v>
      </c>
      <c r="DK596">
        <v>27.2239285714286</v>
      </c>
      <c r="DL596">
        <v>26.7407964285714</v>
      </c>
      <c r="DM596">
        <v>999.9</v>
      </c>
      <c r="DN596">
        <v>0</v>
      </c>
      <c r="DO596">
        <v>0</v>
      </c>
      <c r="DP596">
        <v>10001.9642857143</v>
      </c>
      <c r="DQ596">
        <v>0</v>
      </c>
      <c r="DR596">
        <v>17.2655142857143</v>
      </c>
      <c r="DS596">
        <v>-19.936225</v>
      </c>
      <c r="DT596">
        <v>405.008107142857</v>
      </c>
      <c r="DU596">
        <v>422.442464285714</v>
      </c>
      <c r="DV596">
        <v>6.93991607142857</v>
      </c>
      <c r="DW596">
        <v>414.961607142857</v>
      </c>
      <c r="DX596">
        <v>17.708175</v>
      </c>
      <c r="DY596">
        <v>2.2268925</v>
      </c>
      <c r="DZ596">
        <v>1.59988928571429</v>
      </c>
      <c r="EA596">
        <v>19.1571071428571</v>
      </c>
      <c r="EB596">
        <v>13.9577178571429</v>
      </c>
      <c r="EC596">
        <v>2000.00392857143</v>
      </c>
      <c r="ED596">
        <v>0.979999107142857</v>
      </c>
      <c r="EE596">
        <v>0.0200009857142857</v>
      </c>
      <c r="EF596">
        <v>0</v>
      </c>
      <c r="EG596">
        <v>799.701571428571</v>
      </c>
      <c r="EH596">
        <v>5.00063</v>
      </c>
      <c r="EI596">
        <v>15736.2321428571</v>
      </c>
      <c r="EJ596">
        <v>17256.9285714286</v>
      </c>
      <c r="EK596">
        <v>38.25</v>
      </c>
      <c r="EL596">
        <v>38.312</v>
      </c>
      <c r="EM596">
        <v>37.75</v>
      </c>
      <c r="EN596">
        <v>37.625</v>
      </c>
      <c r="EO596">
        <v>39.25</v>
      </c>
      <c r="EP596">
        <v>1955.10392857143</v>
      </c>
      <c r="EQ596">
        <v>39.9</v>
      </c>
      <c r="ER596">
        <v>0</v>
      </c>
      <c r="ES596">
        <v>1659032061.7</v>
      </c>
      <c r="ET596">
        <v>0</v>
      </c>
      <c r="EU596">
        <v>799.665461538462</v>
      </c>
      <c r="EV596">
        <v>-1.09299145889705</v>
      </c>
      <c r="EW596">
        <v>-13.8632479212537</v>
      </c>
      <c r="EX596">
        <v>15736.0115384615</v>
      </c>
      <c r="EY596">
        <v>15</v>
      </c>
      <c r="EZ596">
        <v>0</v>
      </c>
      <c r="FA596" t="s">
        <v>420</v>
      </c>
      <c r="FB596">
        <v>1657551626.5</v>
      </c>
      <c r="FC596">
        <v>1657551629</v>
      </c>
      <c r="FD596">
        <v>0</v>
      </c>
      <c r="FE596">
        <v>0.403</v>
      </c>
      <c r="FF596">
        <v>0.009</v>
      </c>
      <c r="FG596">
        <v>9.41</v>
      </c>
      <c r="FH596">
        <v>0.087</v>
      </c>
      <c r="FI596">
        <v>417</v>
      </c>
      <c r="FJ596">
        <v>17</v>
      </c>
      <c r="FK596">
        <v>1.61</v>
      </c>
      <c r="FL596">
        <v>0.59</v>
      </c>
      <c r="FM596">
        <v>-21.6206375</v>
      </c>
      <c r="FN596">
        <v>31.8675816135085</v>
      </c>
      <c r="FO596">
        <v>3.95169299773448</v>
      </c>
      <c r="FP596">
        <v>0</v>
      </c>
      <c r="FQ596">
        <v>799.740411764706</v>
      </c>
      <c r="FR596">
        <v>-1.13549274709883</v>
      </c>
      <c r="FS596">
        <v>0.211996964135739</v>
      </c>
      <c r="FT596">
        <v>0</v>
      </c>
      <c r="FU596">
        <v>6.924782</v>
      </c>
      <c r="FV596">
        <v>0.222245853658519</v>
      </c>
      <c r="FW596">
        <v>0.0255488909935441</v>
      </c>
      <c r="FX596">
        <v>0</v>
      </c>
      <c r="FY596">
        <v>0</v>
      </c>
      <c r="FZ596">
        <v>3</v>
      </c>
      <c r="GA596" t="s">
        <v>427</v>
      </c>
      <c r="GB596">
        <v>2.97359</v>
      </c>
      <c r="GC596">
        <v>2.6982</v>
      </c>
      <c r="GD596">
        <v>0.0850861</v>
      </c>
      <c r="GE596">
        <v>0.0879472</v>
      </c>
      <c r="GF596">
        <v>0.104917</v>
      </c>
      <c r="GG596">
        <v>0.0840903</v>
      </c>
      <c r="GH596">
        <v>35613.1</v>
      </c>
      <c r="GI596">
        <v>38819.2</v>
      </c>
      <c r="GJ596">
        <v>35274.9</v>
      </c>
      <c r="GK596">
        <v>38603</v>
      </c>
      <c r="GL596">
        <v>44766.5</v>
      </c>
      <c r="GM596">
        <v>51068.1</v>
      </c>
      <c r="GN596">
        <v>55143.8</v>
      </c>
      <c r="GO596">
        <v>61920.8</v>
      </c>
      <c r="GP596">
        <v>1.971</v>
      </c>
      <c r="GQ596">
        <v>1.8438</v>
      </c>
      <c r="GR596">
        <v>0.0967085</v>
      </c>
      <c r="GS596">
        <v>0</v>
      </c>
      <c r="GT596">
        <v>25.1482</v>
      </c>
      <c r="GU596">
        <v>999.9</v>
      </c>
      <c r="GV596">
        <v>58.705</v>
      </c>
      <c r="GW596">
        <v>29.064</v>
      </c>
      <c r="GX596">
        <v>26.2288</v>
      </c>
      <c r="GY596">
        <v>55.8655</v>
      </c>
      <c r="GZ596">
        <v>42.9087</v>
      </c>
      <c r="HA596">
        <v>1</v>
      </c>
      <c r="HB596">
        <v>-0.0346951</v>
      </c>
      <c r="HC596">
        <v>0.113725</v>
      </c>
      <c r="HD596">
        <v>20.1139</v>
      </c>
      <c r="HE596">
        <v>5.20052</v>
      </c>
      <c r="HF596">
        <v>12.004</v>
      </c>
      <c r="HG596">
        <v>4.9756</v>
      </c>
      <c r="HH596">
        <v>3.2938</v>
      </c>
      <c r="HI596">
        <v>9999</v>
      </c>
      <c r="HJ596">
        <v>9999</v>
      </c>
      <c r="HK596">
        <v>9999</v>
      </c>
      <c r="HL596">
        <v>630</v>
      </c>
      <c r="HM596">
        <v>1.86316</v>
      </c>
      <c r="HN596">
        <v>1.86798</v>
      </c>
      <c r="HO596">
        <v>1.86777</v>
      </c>
      <c r="HP596">
        <v>1.86896</v>
      </c>
      <c r="HQ596">
        <v>1.86981</v>
      </c>
      <c r="HR596">
        <v>1.86584</v>
      </c>
      <c r="HS596">
        <v>1.86691</v>
      </c>
      <c r="HT596">
        <v>1.86829</v>
      </c>
      <c r="HU596">
        <v>5</v>
      </c>
      <c r="HV596">
        <v>0</v>
      </c>
      <c r="HW596">
        <v>0</v>
      </c>
      <c r="HX596">
        <v>0</v>
      </c>
      <c r="HY596" t="s">
        <v>422</v>
      </c>
      <c r="HZ596" t="s">
        <v>423</v>
      </c>
      <c r="IA596" t="s">
        <v>424</v>
      </c>
      <c r="IB596" t="s">
        <v>424</v>
      </c>
      <c r="IC596" t="s">
        <v>424</v>
      </c>
      <c r="ID596" t="s">
        <v>424</v>
      </c>
      <c r="IE596">
        <v>0</v>
      </c>
      <c r="IF596">
        <v>100</v>
      </c>
      <c r="IG596">
        <v>100</v>
      </c>
      <c r="IH596">
        <v>6.348</v>
      </c>
      <c r="II596">
        <v>0.4953</v>
      </c>
      <c r="IJ596">
        <v>4.02706509432224</v>
      </c>
      <c r="IK596">
        <v>0.00601174518973114</v>
      </c>
      <c r="IL596">
        <v>2.77886958061485e-07</v>
      </c>
      <c r="IM596">
        <v>-3.54636231360687e-10</v>
      </c>
      <c r="IN596">
        <v>-0.0404303883988718</v>
      </c>
      <c r="IO596">
        <v>-0.0177815531441476</v>
      </c>
      <c r="IP596">
        <v>0.00205572605671414</v>
      </c>
      <c r="IQ596">
        <v>-1.65519735432211e-05</v>
      </c>
      <c r="IR596">
        <v>-4</v>
      </c>
      <c r="IS596">
        <v>1848</v>
      </c>
      <c r="IT596">
        <v>1</v>
      </c>
      <c r="IU596">
        <v>25</v>
      </c>
      <c r="IV596">
        <v>24673.9</v>
      </c>
      <c r="IW596">
        <v>24673.9</v>
      </c>
      <c r="IX596">
        <v>0.9729</v>
      </c>
      <c r="IY596">
        <v>2.61719</v>
      </c>
      <c r="IZ596">
        <v>1.54785</v>
      </c>
      <c r="JA596">
        <v>2.30591</v>
      </c>
      <c r="JB596">
        <v>1.34644</v>
      </c>
      <c r="JC596">
        <v>2.40234</v>
      </c>
      <c r="JD596">
        <v>33.558</v>
      </c>
      <c r="JE596">
        <v>24.2188</v>
      </c>
      <c r="JF596">
        <v>18</v>
      </c>
      <c r="JG596">
        <v>492.242</v>
      </c>
      <c r="JH596">
        <v>410.456</v>
      </c>
      <c r="JI596">
        <v>24.9999</v>
      </c>
      <c r="JJ596">
        <v>26.7749</v>
      </c>
      <c r="JK596">
        <v>30</v>
      </c>
      <c r="JL596">
        <v>26.7469</v>
      </c>
      <c r="JM596">
        <v>26.6873</v>
      </c>
      <c r="JN596">
        <v>19.3692</v>
      </c>
      <c r="JO596">
        <v>40.5992</v>
      </c>
      <c r="JP596">
        <v>91.3214</v>
      </c>
      <c r="JQ596">
        <v>25</v>
      </c>
      <c r="JR596">
        <v>379.692</v>
      </c>
      <c r="JS596">
        <v>17.6288</v>
      </c>
      <c r="JT596">
        <v>102.291</v>
      </c>
      <c r="JU596">
        <v>103.066</v>
      </c>
    </row>
    <row r="597" spans="1:281">
      <c r="A597">
        <v>581</v>
      </c>
      <c r="B597">
        <v>1659032067.5</v>
      </c>
      <c r="C597">
        <v>8384.40000009537</v>
      </c>
      <c r="D597" t="s">
        <v>1592</v>
      </c>
      <c r="E597" t="s">
        <v>1593</v>
      </c>
      <c r="F597">
        <v>5</v>
      </c>
      <c r="G597" t="s">
        <v>1587</v>
      </c>
      <c r="H597" t="s">
        <v>417</v>
      </c>
      <c r="I597">
        <v>1659032060</v>
      </c>
      <c r="J597">
        <f>(K597)/1000</f>
        <v>0</v>
      </c>
      <c r="K597">
        <f>IF(CZ597, AN597, AH597)</f>
        <v>0</v>
      </c>
      <c r="L597">
        <f>IF(CZ597, AI597, AG597)</f>
        <v>0</v>
      </c>
      <c r="M597">
        <f>DB597 - IF(AU597&gt;1, L597*CV597*100.0/(AW597*DP597), 0)</f>
        <v>0</v>
      </c>
      <c r="N597">
        <f>((T597-J597/2)*M597-L597)/(T597+J597/2)</f>
        <v>0</v>
      </c>
      <c r="O597">
        <f>N597*(DI597+DJ597)/1000.0</f>
        <v>0</v>
      </c>
      <c r="P597">
        <f>(DB597 - IF(AU597&gt;1, L597*CV597*100.0/(AW597*DP597), 0))*(DI597+DJ597)/1000.0</f>
        <v>0</v>
      </c>
      <c r="Q597">
        <f>2.0/((1/S597-1/R597)+SIGN(S597)*SQRT((1/S597-1/R597)*(1/S597-1/R597) + 4*CW597/((CW597+1)*(CW597+1))*(2*1/S597*1/R597-1/R597*1/R597)))</f>
        <v>0</v>
      </c>
      <c r="R597">
        <f>IF(LEFT(CX597,1)&lt;&gt;"0",IF(LEFT(CX597,1)="1",3.0,CY597),$D$5+$E$5*(DP597*DI597/($K$5*1000))+$F$5*(DP597*DI597/($K$5*1000))*MAX(MIN(CV597,$J$5),$I$5)*MAX(MIN(CV597,$J$5),$I$5)+$G$5*MAX(MIN(CV597,$J$5),$I$5)*(DP597*DI597/($K$5*1000))+$H$5*(DP597*DI597/($K$5*1000))*(DP597*DI597/($K$5*1000)))</f>
        <v>0</v>
      </c>
      <c r="S597">
        <f>J597*(1000-(1000*0.61365*exp(17.502*W597/(240.97+W597))/(DI597+DJ597)+DD597)/2)/(1000*0.61365*exp(17.502*W597/(240.97+W597))/(DI597+DJ597)-DD597)</f>
        <v>0</v>
      </c>
      <c r="T597">
        <f>1/((CW597+1)/(Q597/1.6)+1/(R597/1.37)) + CW597/((CW597+1)/(Q597/1.6) + CW597/(R597/1.37))</f>
        <v>0</v>
      </c>
      <c r="U597">
        <f>(CR597*CU597)</f>
        <v>0</v>
      </c>
      <c r="V597">
        <f>(DK597+(U597+2*0.95*5.67E-8*(((DK597+$B$7)+273)^4-(DK597+273)^4)-44100*J597)/(1.84*29.3*R597+8*0.95*5.67E-8*(DK597+273)^3))</f>
        <v>0</v>
      </c>
      <c r="W597">
        <f>($C$7*DL597+$D$7*DM597+$E$7*V597)</f>
        <v>0</v>
      </c>
      <c r="X597">
        <f>0.61365*exp(17.502*W597/(240.97+W597))</f>
        <v>0</v>
      </c>
      <c r="Y597">
        <f>(Z597/AA597*100)</f>
        <v>0</v>
      </c>
      <c r="Z597">
        <f>DD597*(DI597+DJ597)/1000</f>
        <v>0</v>
      </c>
      <c r="AA597">
        <f>0.61365*exp(17.502*DK597/(240.97+DK597))</f>
        <v>0</v>
      </c>
      <c r="AB597">
        <f>(X597-DD597*(DI597+DJ597)/1000)</f>
        <v>0</v>
      </c>
      <c r="AC597">
        <f>(-J597*44100)</f>
        <v>0</v>
      </c>
      <c r="AD597">
        <f>2*29.3*R597*0.92*(DK597-W597)</f>
        <v>0</v>
      </c>
      <c r="AE597">
        <f>2*0.95*5.67E-8*(((DK597+$B$7)+273)^4-(W597+273)^4)</f>
        <v>0</v>
      </c>
      <c r="AF597">
        <f>U597+AE597+AC597+AD597</f>
        <v>0</v>
      </c>
      <c r="AG597">
        <f>DH597*AU597*(DC597-DB597*(1000-AU597*DE597)/(1000-AU597*DD597))/(100*CV597)</f>
        <v>0</v>
      </c>
      <c r="AH597">
        <f>1000*DH597*AU597*(DD597-DE597)/(100*CV597*(1000-AU597*DD597))</f>
        <v>0</v>
      </c>
      <c r="AI597">
        <f>(AJ597 - AK597 - DI597*1E3/(8.314*(DK597+273.15)) * AM597/DH597 * AL597) * DH597/(100*CV597) * (1000 - DE597)/1000</f>
        <v>0</v>
      </c>
      <c r="AJ597">
        <v>397.76454205811</v>
      </c>
      <c r="AK597">
        <v>388.411436363636</v>
      </c>
      <c r="AL597">
        <v>-2.39411077359775</v>
      </c>
      <c r="AM597">
        <v>66.0504921813524</v>
      </c>
      <c r="AN597">
        <f>(AP597 - AO597 + DI597*1E3/(8.314*(DK597+273.15)) * AR597/DH597 * AQ597) * DH597/(100*CV597) * 1000/(1000 - AP597)</f>
        <v>0</v>
      </c>
      <c r="AO597">
        <v>17.6740043636797</v>
      </c>
      <c r="AP597">
        <v>24.6305132867133</v>
      </c>
      <c r="AQ597">
        <v>-0.000171333333330879</v>
      </c>
      <c r="AR597">
        <v>92.47</v>
      </c>
      <c r="AS597">
        <v>3</v>
      </c>
      <c r="AT597">
        <v>1</v>
      </c>
      <c r="AU597">
        <f>IF(AS597*$H$13&gt;=AW597,1.0,(AW597/(AW597-AS597*$H$13)))</f>
        <v>0</v>
      </c>
      <c r="AV597">
        <f>(AU597-1)*100</f>
        <v>0</v>
      </c>
      <c r="AW597">
        <f>MAX(0,($B$13+$C$13*DP597)/(1+$D$13*DP597)*DI597/(DK597+273)*$E$13)</f>
        <v>0</v>
      </c>
      <c r="AX597" t="s">
        <v>418</v>
      </c>
      <c r="AY597" t="s">
        <v>418</v>
      </c>
      <c r="AZ597">
        <v>0</v>
      </c>
      <c r="BA597">
        <v>0</v>
      </c>
      <c r="BB597">
        <f>1-AZ597/BA597</f>
        <v>0</v>
      </c>
      <c r="BC597">
        <v>0</v>
      </c>
      <c r="BD597" t="s">
        <v>418</v>
      </c>
      <c r="BE597" t="s">
        <v>418</v>
      </c>
      <c r="BF597">
        <v>0</v>
      </c>
      <c r="BG597">
        <v>0</v>
      </c>
      <c r="BH597">
        <f>1-BF597/BG597</f>
        <v>0</v>
      </c>
      <c r="BI597">
        <v>0.5</v>
      </c>
      <c r="BJ597">
        <f>CS597</f>
        <v>0</v>
      </c>
      <c r="BK597">
        <f>L597</f>
        <v>0</v>
      </c>
      <c r="BL597">
        <f>BH597*BI597*BJ597</f>
        <v>0</v>
      </c>
      <c r="BM597">
        <f>(BK597-BC597)/BJ597</f>
        <v>0</v>
      </c>
      <c r="BN597">
        <f>(BA597-BG597)/BG597</f>
        <v>0</v>
      </c>
      <c r="BO597">
        <f>AZ597/(BB597+AZ597/BG597)</f>
        <v>0</v>
      </c>
      <c r="BP597" t="s">
        <v>418</v>
      </c>
      <c r="BQ597">
        <v>0</v>
      </c>
      <c r="BR597">
        <f>IF(BQ597&lt;&gt;0, BQ597, BO597)</f>
        <v>0</v>
      </c>
      <c r="BS597">
        <f>1-BR597/BG597</f>
        <v>0</v>
      </c>
      <c r="BT597">
        <f>(BG597-BF597)/(BG597-BR597)</f>
        <v>0</v>
      </c>
      <c r="BU597">
        <f>(BA597-BG597)/(BA597-BR597)</f>
        <v>0</v>
      </c>
      <c r="BV597">
        <f>(BG597-BF597)/(BG597-AZ597)</f>
        <v>0</v>
      </c>
      <c r="BW597">
        <f>(BA597-BG597)/(BA597-AZ597)</f>
        <v>0</v>
      </c>
      <c r="BX597">
        <f>(BT597*BR597/BF597)</f>
        <v>0</v>
      </c>
      <c r="BY597">
        <f>(1-BX597)</f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f>$B$11*DQ597+$C$11*DR597+$F$11*EC597*(1-EF597)</f>
        <v>0</v>
      </c>
      <c r="CS597">
        <f>CR597*CT597</f>
        <v>0</v>
      </c>
      <c r="CT597">
        <f>($B$11*$D$9+$C$11*$D$9+$F$11*((EP597+EH597)/MAX(EP597+EH597+EQ597, 0.1)*$I$9+EQ597/MAX(EP597+EH597+EQ597, 0.1)*$J$9))/($B$11+$C$11+$F$11)</f>
        <v>0</v>
      </c>
      <c r="CU597">
        <f>($B$11*$K$9+$C$11*$K$9+$F$11*((EP597+EH597)/MAX(EP597+EH597+EQ597, 0.1)*$P$9+EQ597/MAX(EP597+EH597+EQ597, 0.1)*$Q$9))/($B$11+$C$11+$F$11)</f>
        <v>0</v>
      </c>
      <c r="CV597">
        <v>6</v>
      </c>
      <c r="CW597">
        <v>0.5</v>
      </c>
      <c r="CX597" t="s">
        <v>419</v>
      </c>
      <c r="CY597">
        <v>2</v>
      </c>
      <c r="CZ597" t="b">
        <v>1</v>
      </c>
      <c r="DA597">
        <v>1659032060</v>
      </c>
      <c r="DB597">
        <v>390.819777777778</v>
      </c>
      <c r="DC597">
        <v>404.660222222222</v>
      </c>
      <c r="DD597">
        <v>24.6376259259259</v>
      </c>
      <c r="DE597">
        <v>17.6876444444444</v>
      </c>
      <c r="DF597">
        <v>384.460666666667</v>
      </c>
      <c r="DG597">
        <v>24.1420925925926</v>
      </c>
      <c r="DH597">
        <v>500.042481481481</v>
      </c>
      <c r="DI597">
        <v>90.3495481481482</v>
      </c>
      <c r="DJ597">
        <v>0.0442358555555555</v>
      </c>
      <c r="DK597">
        <v>27.2215444444444</v>
      </c>
      <c r="DL597">
        <v>26.7282481481481</v>
      </c>
      <c r="DM597">
        <v>999.9</v>
      </c>
      <c r="DN597">
        <v>0</v>
      </c>
      <c r="DO597">
        <v>0</v>
      </c>
      <c r="DP597">
        <v>9987.96296296296</v>
      </c>
      <c r="DQ597">
        <v>0</v>
      </c>
      <c r="DR597">
        <v>17.2479333333333</v>
      </c>
      <c r="DS597">
        <v>-13.8403788888889</v>
      </c>
      <c r="DT597">
        <v>400.692037037037</v>
      </c>
      <c r="DU597">
        <v>411.946814814815</v>
      </c>
      <c r="DV597">
        <v>6.9499937037037</v>
      </c>
      <c r="DW597">
        <v>404.660222222222</v>
      </c>
      <c r="DX597">
        <v>17.6876444444444</v>
      </c>
      <c r="DY597">
        <v>2.22599962962963</v>
      </c>
      <c r="DZ597">
        <v>1.59807111111111</v>
      </c>
      <c r="EA597">
        <v>19.150662962963</v>
      </c>
      <c r="EB597">
        <v>13.9402037037037</v>
      </c>
      <c r="EC597">
        <v>2000.00777777778</v>
      </c>
      <c r="ED597">
        <v>0.979999111111111</v>
      </c>
      <c r="EE597">
        <v>0.0200009814814815</v>
      </c>
      <c r="EF597">
        <v>0</v>
      </c>
      <c r="EG597">
        <v>799.446037037037</v>
      </c>
      <c r="EH597">
        <v>5.00063</v>
      </c>
      <c r="EI597">
        <v>15730.9814814815</v>
      </c>
      <c r="EJ597">
        <v>17256.9666666667</v>
      </c>
      <c r="EK597">
        <v>38.25</v>
      </c>
      <c r="EL597">
        <v>38.312</v>
      </c>
      <c r="EM597">
        <v>37.75</v>
      </c>
      <c r="EN597">
        <v>37.625</v>
      </c>
      <c r="EO597">
        <v>39.25</v>
      </c>
      <c r="EP597">
        <v>1955.10777777778</v>
      </c>
      <c r="EQ597">
        <v>39.9</v>
      </c>
      <c r="ER597">
        <v>0</v>
      </c>
      <c r="ES597">
        <v>1659032066.5</v>
      </c>
      <c r="ET597">
        <v>0</v>
      </c>
      <c r="EU597">
        <v>799.404269230769</v>
      </c>
      <c r="EV597">
        <v>-3.47627350228967</v>
      </c>
      <c r="EW597">
        <v>-98.4717948063259</v>
      </c>
      <c r="EX597">
        <v>15730.5807692308</v>
      </c>
      <c r="EY597">
        <v>15</v>
      </c>
      <c r="EZ597">
        <v>0</v>
      </c>
      <c r="FA597" t="s">
        <v>420</v>
      </c>
      <c r="FB597">
        <v>1657551626.5</v>
      </c>
      <c r="FC597">
        <v>1657551629</v>
      </c>
      <c r="FD597">
        <v>0</v>
      </c>
      <c r="FE597">
        <v>0.403</v>
      </c>
      <c r="FF597">
        <v>0.009</v>
      </c>
      <c r="FG597">
        <v>9.41</v>
      </c>
      <c r="FH597">
        <v>0.087</v>
      </c>
      <c r="FI597">
        <v>417</v>
      </c>
      <c r="FJ597">
        <v>17</v>
      </c>
      <c r="FK597">
        <v>1.61</v>
      </c>
      <c r="FL597">
        <v>0.59</v>
      </c>
      <c r="FM597">
        <v>-17.61764175</v>
      </c>
      <c r="FN597">
        <v>67.4353892307693</v>
      </c>
      <c r="FO597">
        <v>6.85855589681417</v>
      </c>
      <c r="FP597">
        <v>0</v>
      </c>
      <c r="FQ597">
        <v>799.588911764706</v>
      </c>
      <c r="FR597">
        <v>-2.31958747318419</v>
      </c>
      <c r="FS597">
        <v>0.309330146079165</v>
      </c>
      <c r="FT597">
        <v>0</v>
      </c>
      <c r="FU597">
        <v>6.9413235</v>
      </c>
      <c r="FV597">
        <v>0.1413708067542</v>
      </c>
      <c r="FW597">
        <v>0.0188995064155125</v>
      </c>
      <c r="FX597">
        <v>0</v>
      </c>
      <c r="FY597">
        <v>0</v>
      </c>
      <c r="FZ597">
        <v>3</v>
      </c>
      <c r="GA597" t="s">
        <v>427</v>
      </c>
      <c r="GB597">
        <v>2.97261</v>
      </c>
      <c r="GC597">
        <v>2.69846</v>
      </c>
      <c r="GD597">
        <v>0.0831231</v>
      </c>
      <c r="GE597">
        <v>0.0849589</v>
      </c>
      <c r="GF597">
        <v>0.104913</v>
      </c>
      <c r="GG597">
        <v>0.0840768</v>
      </c>
      <c r="GH597">
        <v>35689.3</v>
      </c>
      <c r="GI597">
        <v>38947.2</v>
      </c>
      <c r="GJ597">
        <v>35274.8</v>
      </c>
      <c r="GK597">
        <v>38603.8</v>
      </c>
      <c r="GL597">
        <v>44767.1</v>
      </c>
      <c r="GM597">
        <v>51070.2</v>
      </c>
      <c r="GN597">
        <v>55144.3</v>
      </c>
      <c r="GO597">
        <v>61922.5</v>
      </c>
      <c r="GP597">
        <v>1.97</v>
      </c>
      <c r="GQ597">
        <v>1.8434</v>
      </c>
      <c r="GR597">
        <v>0.0958145</v>
      </c>
      <c r="GS597">
        <v>0</v>
      </c>
      <c r="GT597">
        <v>25.1461</v>
      </c>
      <c r="GU597">
        <v>999.9</v>
      </c>
      <c r="GV597">
        <v>58.68</v>
      </c>
      <c r="GW597">
        <v>29.054</v>
      </c>
      <c r="GX597">
        <v>26.2033</v>
      </c>
      <c r="GY597">
        <v>56.3855</v>
      </c>
      <c r="GZ597">
        <v>42.9808</v>
      </c>
      <c r="HA597">
        <v>1</v>
      </c>
      <c r="HB597">
        <v>-0.0347561</v>
      </c>
      <c r="HC597">
        <v>0.114575</v>
      </c>
      <c r="HD597">
        <v>20.1138</v>
      </c>
      <c r="HE597">
        <v>5.19932</v>
      </c>
      <c r="HF597">
        <v>12.0052</v>
      </c>
      <c r="HG597">
        <v>4.976</v>
      </c>
      <c r="HH597">
        <v>3.2938</v>
      </c>
      <c r="HI597">
        <v>9999</v>
      </c>
      <c r="HJ597">
        <v>9999</v>
      </c>
      <c r="HK597">
        <v>9999</v>
      </c>
      <c r="HL597">
        <v>630</v>
      </c>
      <c r="HM597">
        <v>1.86316</v>
      </c>
      <c r="HN597">
        <v>1.86801</v>
      </c>
      <c r="HO597">
        <v>1.86783</v>
      </c>
      <c r="HP597">
        <v>1.86896</v>
      </c>
      <c r="HQ597">
        <v>1.86981</v>
      </c>
      <c r="HR597">
        <v>1.86584</v>
      </c>
      <c r="HS597">
        <v>1.86691</v>
      </c>
      <c r="HT597">
        <v>1.86835</v>
      </c>
      <c r="HU597">
        <v>5</v>
      </c>
      <c r="HV597">
        <v>0</v>
      </c>
      <c r="HW597">
        <v>0</v>
      </c>
      <c r="HX597">
        <v>0</v>
      </c>
      <c r="HY597" t="s">
        <v>422</v>
      </c>
      <c r="HZ597" t="s">
        <v>423</v>
      </c>
      <c r="IA597" t="s">
        <v>424</v>
      </c>
      <c r="IB597" t="s">
        <v>424</v>
      </c>
      <c r="IC597" t="s">
        <v>424</v>
      </c>
      <c r="ID597" t="s">
        <v>424</v>
      </c>
      <c r="IE597">
        <v>0</v>
      </c>
      <c r="IF597">
        <v>100</v>
      </c>
      <c r="IG597">
        <v>100</v>
      </c>
      <c r="IH597">
        <v>6.279</v>
      </c>
      <c r="II597">
        <v>0.4952</v>
      </c>
      <c r="IJ597">
        <v>4.02706509432224</v>
      </c>
      <c r="IK597">
        <v>0.00601174518973114</v>
      </c>
      <c r="IL597">
        <v>2.77886958061485e-07</v>
      </c>
      <c r="IM597">
        <v>-3.54636231360687e-10</v>
      </c>
      <c r="IN597">
        <v>-0.0404303883988718</v>
      </c>
      <c r="IO597">
        <v>-0.0177815531441476</v>
      </c>
      <c r="IP597">
        <v>0.00205572605671414</v>
      </c>
      <c r="IQ597">
        <v>-1.65519735432211e-05</v>
      </c>
      <c r="IR597">
        <v>-4</v>
      </c>
      <c r="IS597">
        <v>1848</v>
      </c>
      <c r="IT597">
        <v>1</v>
      </c>
      <c r="IU597">
        <v>25</v>
      </c>
      <c r="IV597">
        <v>24674</v>
      </c>
      <c r="IW597">
        <v>24674</v>
      </c>
      <c r="IX597">
        <v>0.933838</v>
      </c>
      <c r="IY597">
        <v>2.61108</v>
      </c>
      <c r="IZ597">
        <v>1.54785</v>
      </c>
      <c r="JA597">
        <v>2.30591</v>
      </c>
      <c r="JB597">
        <v>1.34644</v>
      </c>
      <c r="JC597">
        <v>2.39258</v>
      </c>
      <c r="JD597">
        <v>33.558</v>
      </c>
      <c r="JE597">
        <v>24.2276</v>
      </c>
      <c r="JF597">
        <v>18</v>
      </c>
      <c r="JG597">
        <v>491.573</v>
      </c>
      <c r="JH597">
        <v>410.224</v>
      </c>
      <c r="JI597">
        <v>25</v>
      </c>
      <c r="JJ597">
        <v>26.7726</v>
      </c>
      <c r="JK597">
        <v>29.9999</v>
      </c>
      <c r="JL597">
        <v>26.7446</v>
      </c>
      <c r="JM597">
        <v>26.6868</v>
      </c>
      <c r="JN597">
        <v>18.7308</v>
      </c>
      <c r="JO597">
        <v>40.5992</v>
      </c>
      <c r="JP597">
        <v>91.3214</v>
      </c>
      <c r="JQ597">
        <v>25</v>
      </c>
      <c r="JR597">
        <v>366.252</v>
      </c>
      <c r="JS597">
        <v>17.6126</v>
      </c>
      <c r="JT597">
        <v>102.291</v>
      </c>
      <c r="JU597">
        <v>103.069</v>
      </c>
    </row>
    <row r="598" spans="1:281">
      <c r="A598">
        <v>582</v>
      </c>
      <c r="B598">
        <v>1659032072.5</v>
      </c>
      <c r="C598">
        <v>8389.40000009537</v>
      </c>
      <c r="D598" t="s">
        <v>1594</v>
      </c>
      <c r="E598" t="s">
        <v>1595</v>
      </c>
      <c r="F598">
        <v>5</v>
      </c>
      <c r="G598" t="s">
        <v>1587</v>
      </c>
      <c r="H598" t="s">
        <v>417</v>
      </c>
      <c r="I598">
        <v>1659032064.71429</v>
      </c>
      <c r="J598">
        <f>(K598)/1000</f>
        <v>0</v>
      </c>
      <c r="K598">
        <f>IF(CZ598, AN598, AH598)</f>
        <v>0</v>
      </c>
      <c r="L598">
        <f>IF(CZ598, AI598, AG598)</f>
        <v>0</v>
      </c>
      <c r="M598">
        <f>DB598 - IF(AU598&gt;1, L598*CV598*100.0/(AW598*DP598), 0)</f>
        <v>0</v>
      </c>
      <c r="N598">
        <f>((T598-J598/2)*M598-L598)/(T598+J598/2)</f>
        <v>0</v>
      </c>
      <c r="O598">
        <f>N598*(DI598+DJ598)/1000.0</f>
        <v>0</v>
      </c>
      <c r="P598">
        <f>(DB598 - IF(AU598&gt;1, L598*CV598*100.0/(AW598*DP598), 0))*(DI598+DJ598)/1000.0</f>
        <v>0</v>
      </c>
      <c r="Q598">
        <f>2.0/((1/S598-1/R598)+SIGN(S598)*SQRT((1/S598-1/R598)*(1/S598-1/R598) + 4*CW598/((CW598+1)*(CW598+1))*(2*1/S598*1/R598-1/R598*1/R598)))</f>
        <v>0</v>
      </c>
      <c r="R598">
        <f>IF(LEFT(CX598,1)&lt;&gt;"0",IF(LEFT(CX598,1)="1",3.0,CY598),$D$5+$E$5*(DP598*DI598/($K$5*1000))+$F$5*(DP598*DI598/($K$5*1000))*MAX(MIN(CV598,$J$5),$I$5)*MAX(MIN(CV598,$J$5),$I$5)+$G$5*MAX(MIN(CV598,$J$5),$I$5)*(DP598*DI598/($K$5*1000))+$H$5*(DP598*DI598/($K$5*1000))*(DP598*DI598/($K$5*1000)))</f>
        <v>0</v>
      </c>
      <c r="S598">
        <f>J598*(1000-(1000*0.61365*exp(17.502*W598/(240.97+W598))/(DI598+DJ598)+DD598)/2)/(1000*0.61365*exp(17.502*W598/(240.97+W598))/(DI598+DJ598)-DD598)</f>
        <v>0</v>
      </c>
      <c r="T598">
        <f>1/((CW598+1)/(Q598/1.6)+1/(R598/1.37)) + CW598/((CW598+1)/(Q598/1.6) + CW598/(R598/1.37))</f>
        <v>0</v>
      </c>
      <c r="U598">
        <f>(CR598*CU598)</f>
        <v>0</v>
      </c>
      <c r="V598">
        <f>(DK598+(U598+2*0.95*5.67E-8*(((DK598+$B$7)+273)^4-(DK598+273)^4)-44100*J598)/(1.84*29.3*R598+8*0.95*5.67E-8*(DK598+273)^3))</f>
        <v>0</v>
      </c>
      <c r="W598">
        <f>($C$7*DL598+$D$7*DM598+$E$7*V598)</f>
        <v>0</v>
      </c>
      <c r="X598">
        <f>0.61365*exp(17.502*W598/(240.97+W598))</f>
        <v>0</v>
      </c>
      <c r="Y598">
        <f>(Z598/AA598*100)</f>
        <v>0</v>
      </c>
      <c r="Z598">
        <f>DD598*(DI598+DJ598)/1000</f>
        <v>0</v>
      </c>
      <c r="AA598">
        <f>0.61365*exp(17.502*DK598/(240.97+DK598))</f>
        <v>0</v>
      </c>
      <c r="AB598">
        <f>(X598-DD598*(DI598+DJ598)/1000)</f>
        <v>0</v>
      </c>
      <c r="AC598">
        <f>(-J598*44100)</f>
        <v>0</v>
      </c>
      <c r="AD598">
        <f>2*29.3*R598*0.92*(DK598-W598)</f>
        <v>0</v>
      </c>
      <c r="AE598">
        <f>2*0.95*5.67E-8*(((DK598+$B$7)+273)^4-(W598+273)^4)</f>
        <v>0</v>
      </c>
      <c r="AF598">
        <f>U598+AE598+AC598+AD598</f>
        <v>0</v>
      </c>
      <c r="AG598">
        <f>DH598*AU598*(DC598-DB598*(1000-AU598*DE598)/(1000-AU598*DD598))/(100*CV598)</f>
        <v>0</v>
      </c>
      <c r="AH598">
        <f>1000*DH598*AU598*(DD598-DE598)/(100*CV598*(1000-AU598*DD598))</f>
        <v>0</v>
      </c>
      <c r="AI598">
        <f>(AJ598 - AK598 - DI598*1E3/(8.314*(DK598+273.15)) * AM598/DH598 * AL598) * DH598/(100*CV598) * (1000 - DE598)/1000</f>
        <v>0</v>
      </c>
      <c r="AJ598">
        <v>380.57281444268</v>
      </c>
      <c r="AK598">
        <v>374.219921212121</v>
      </c>
      <c r="AL598">
        <v>-2.90271684661423</v>
      </c>
      <c r="AM598">
        <v>66.0504921813524</v>
      </c>
      <c r="AN598">
        <f>(AP598 - AO598 + DI598*1E3/(8.314*(DK598+273.15)) * AR598/DH598 * AQ598) * DH598/(100*CV598) * 1000/(1000 - AP598)</f>
        <v>0</v>
      </c>
      <c r="AO598">
        <v>17.6734761445022</v>
      </c>
      <c r="AP598">
        <v>24.6339461538462</v>
      </c>
      <c r="AQ598">
        <v>8.98680926934199e-05</v>
      </c>
      <c r="AR598">
        <v>92.47</v>
      </c>
      <c r="AS598">
        <v>3</v>
      </c>
      <c r="AT598">
        <v>1</v>
      </c>
      <c r="AU598">
        <f>IF(AS598*$H$13&gt;=AW598,1.0,(AW598/(AW598-AS598*$H$13)))</f>
        <v>0</v>
      </c>
      <c r="AV598">
        <f>(AU598-1)*100</f>
        <v>0</v>
      </c>
      <c r="AW598">
        <f>MAX(0,($B$13+$C$13*DP598)/(1+$D$13*DP598)*DI598/(DK598+273)*$E$13)</f>
        <v>0</v>
      </c>
      <c r="AX598" t="s">
        <v>418</v>
      </c>
      <c r="AY598" t="s">
        <v>418</v>
      </c>
      <c r="AZ598">
        <v>0</v>
      </c>
      <c r="BA598">
        <v>0</v>
      </c>
      <c r="BB598">
        <f>1-AZ598/BA598</f>
        <v>0</v>
      </c>
      <c r="BC598">
        <v>0</v>
      </c>
      <c r="BD598" t="s">
        <v>418</v>
      </c>
      <c r="BE598" t="s">
        <v>418</v>
      </c>
      <c r="BF598">
        <v>0</v>
      </c>
      <c r="BG598">
        <v>0</v>
      </c>
      <c r="BH598">
        <f>1-BF598/BG598</f>
        <v>0</v>
      </c>
      <c r="BI598">
        <v>0.5</v>
      </c>
      <c r="BJ598">
        <f>CS598</f>
        <v>0</v>
      </c>
      <c r="BK598">
        <f>L598</f>
        <v>0</v>
      </c>
      <c r="BL598">
        <f>BH598*BI598*BJ598</f>
        <v>0</v>
      </c>
      <c r="BM598">
        <f>(BK598-BC598)/BJ598</f>
        <v>0</v>
      </c>
      <c r="BN598">
        <f>(BA598-BG598)/BG598</f>
        <v>0</v>
      </c>
      <c r="BO598">
        <f>AZ598/(BB598+AZ598/BG598)</f>
        <v>0</v>
      </c>
      <c r="BP598" t="s">
        <v>418</v>
      </c>
      <c r="BQ598">
        <v>0</v>
      </c>
      <c r="BR598">
        <f>IF(BQ598&lt;&gt;0, BQ598, BO598)</f>
        <v>0</v>
      </c>
      <c r="BS598">
        <f>1-BR598/BG598</f>
        <v>0</v>
      </c>
      <c r="BT598">
        <f>(BG598-BF598)/(BG598-BR598)</f>
        <v>0</v>
      </c>
      <c r="BU598">
        <f>(BA598-BG598)/(BA598-BR598)</f>
        <v>0</v>
      </c>
      <c r="BV598">
        <f>(BG598-BF598)/(BG598-AZ598)</f>
        <v>0</v>
      </c>
      <c r="BW598">
        <f>(BA598-BG598)/(BA598-AZ598)</f>
        <v>0</v>
      </c>
      <c r="BX598">
        <f>(BT598*BR598/BF598)</f>
        <v>0</v>
      </c>
      <c r="BY598">
        <f>(1-BX598)</f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f>$B$11*DQ598+$C$11*DR598+$F$11*EC598*(1-EF598)</f>
        <v>0</v>
      </c>
      <c r="CS598">
        <f>CR598*CT598</f>
        <v>0</v>
      </c>
      <c r="CT598">
        <f>($B$11*$D$9+$C$11*$D$9+$F$11*((EP598+EH598)/MAX(EP598+EH598+EQ598, 0.1)*$I$9+EQ598/MAX(EP598+EH598+EQ598, 0.1)*$J$9))/($B$11+$C$11+$F$11)</f>
        <v>0</v>
      </c>
      <c r="CU598">
        <f>($B$11*$K$9+$C$11*$K$9+$F$11*((EP598+EH598)/MAX(EP598+EH598+EQ598, 0.1)*$P$9+EQ598/MAX(EP598+EH598+EQ598, 0.1)*$Q$9))/($B$11+$C$11+$F$11)</f>
        <v>0</v>
      </c>
      <c r="CV598">
        <v>6</v>
      </c>
      <c r="CW598">
        <v>0.5</v>
      </c>
      <c r="CX598" t="s">
        <v>419</v>
      </c>
      <c r="CY598">
        <v>2</v>
      </c>
      <c r="CZ598" t="b">
        <v>1</v>
      </c>
      <c r="DA598">
        <v>1659032064.71429</v>
      </c>
      <c r="DB598">
        <v>382.827642857143</v>
      </c>
      <c r="DC598">
        <v>390.489464285714</v>
      </c>
      <c r="DD598">
        <v>24.6338678571429</v>
      </c>
      <c r="DE598">
        <v>17.6785</v>
      </c>
      <c r="DF598">
        <v>376.516571428571</v>
      </c>
      <c r="DG598">
        <v>24.1385178571429</v>
      </c>
      <c r="DH598">
        <v>500.006642857143</v>
      </c>
      <c r="DI598">
        <v>90.3489678571429</v>
      </c>
      <c r="DJ598">
        <v>0.0443675392857143</v>
      </c>
      <c r="DK598">
        <v>27.2210642857143</v>
      </c>
      <c r="DL598">
        <v>26.7208464285714</v>
      </c>
      <c r="DM598">
        <v>999.9</v>
      </c>
      <c r="DN598">
        <v>0</v>
      </c>
      <c r="DO598">
        <v>0</v>
      </c>
      <c r="DP598">
        <v>9995.71428571429</v>
      </c>
      <c r="DQ598">
        <v>0</v>
      </c>
      <c r="DR598">
        <v>17.2446535714286</v>
      </c>
      <c r="DS598">
        <v>-7.66182964285714</v>
      </c>
      <c r="DT598">
        <v>392.496357142857</v>
      </c>
      <c r="DU598">
        <v>397.517214285714</v>
      </c>
      <c r="DV598">
        <v>6.95537357142857</v>
      </c>
      <c r="DW598">
        <v>390.489464285714</v>
      </c>
      <c r="DX598">
        <v>17.6785</v>
      </c>
      <c r="DY598">
        <v>2.22564571428571</v>
      </c>
      <c r="DZ598">
        <v>1.59723428571429</v>
      </c>
      <c r="EA598">
        <v>19.1481071428571</v>
      </c>
      <c r="EB598">
        <v>13.9321357142857</v>
      </c>
      <c r="EC598">
        <v>2000.01357142857</v>
      </c>
      <c r="ED598">
        <v>0.979999107142857</v>
      </c>
      <c r="EE598">
        <v>0.0200009857142857</v>
      </c>
      <c r="EF598">
        <v>0</v>
      </c>
      <c r="EG598">
        <v>798.719964285714</v>
      </c>
      <c r="EH598">
        <v>5.00063</v>
      </c>
      <c r="EI598">
        <v>15714.6714285714</v>
      </c>
      <c r="EJ598">
        <v>17257.0142857143</v>
      </c>
      <c r="EK598">
        <v>38.25</v>
      </c>
      <c r="EL598">
        <v>38.312</v>
      </c>
      <c r="EM598">
        <v>37.75</v>
      </c>
      <c r="EN598">
        <v>37.625</v>
      </c>
      <c r="EO598">
        <v>39.25</v>
      </c>
      <c r="EP598">
        <v>1955.11357142857</v>
      </c>
      <c r="EQ598">
        <v>39.9</v>
      </c>
      <c r="ER598">
        <v>0</v>
      </c>
      <c r="ES598">
        <v>1659032071.9</v>
      </c>
      <c r="ET598">
        <v>0</v>
      </c>
      <c r="EU598">
        <v>798.51312</v>
      </c>
      <c r="EV598">
        <v>-15.233384597484</v>
      </c>
      <c r="EW598">
        <v>-329.715384156505</v>
      </c>
      <c r="EX598">
        <v>15710.484</v>
      </c>
      <c r="EY598">
        <v>15</v>
      </c>
      <c r="EZ598">
        <v>0</v>
      </c>
      <c r="FA598" t="s">
        <v>420</v>
      </c>
      <c r="FB598">
        <v>1657551626.5</v>
      </c>
      <c r="FC598">
        <v>1657551629</v>
      </c>
      <c r="FD598">
        <v>0</v>
      </c>
      <c r="FE598">
        <v>0.403</v>
      </c>
      <c r="FF598">
        <v>0.009</v>
      </c>
      <c r="FG598">
        <v>9.41</v>
      </c>
      <c r="FH598">
        <v>0.087</v>
      </c>
      <c r="FI598">
        <v>417</v>
      </c>
      <c r="FJ598">
        <v>17</v>
      </c>
      <c r="FK598">
        <v>1.61</v>
      </c>
      <c r="FL598">
        <v>0.59</v>
      </c>
      <c r="FM598">
        <v>-11.26652875</v>
      </c>
      <c r="FN598">
        <v>78.9378926454034</v>
      </c>
      <c r="FO598">
        <v>7.7333940743826</v>
      </c>
      <c r="FP598">
        <v>0</v>
      </c>
      <c r="FQ598">
        <v>798.899705882353</v>
      </c>
      <c r="FR598">
        <v>-8.67199388644663</v>
      </c>
      <c r="FS598">
        <v>1.00701213642466</v>
      </c>
      <c r="FT598">
        <v>0</v>
      </c>
      <c r="FU598">
        <v>6.95291925</v>
      </c>
      <c r="FV598">
        <v>0.0770718574108563</v>
      </c>
      <c r="FW598">
        <v>0.0094022253715543</v>
      </c>
      <c r="FX598">
        <v>1</v>
      </c>
      <c r="FY598">
        <v>1</v>
      </c>
      <c r="FZ598">
        <v>3</v>
      </c>
      <c r="GA598" t="s">
        <v>421</v>
      </c>
      <c r="GB598">
        <v>2.97326</v>
      </c>
      <c r="GC598">
        <v>2.69781</v>
      </c>
      <c r="GD598">
        <v>0.0806833</v>
      </c>
      <c r="GE598">
        <v>0.0822516</v>
      </c>
      <c r="GF598">
        <v>0.104922</v>
      </c>
      <c r="GG598">
        <v>0.0840222</v>
      </c>
      <c r="GH598">
        <v>35784.7</v>
      </c>
      <c r="GI598">
        <v>39062.5</v>
      </c>
      <c r="GJ598">
        <v>35275.2</v>
      </c>
      <c r="GK598">
        <v>38603.9</v>
      </c>
      <c r="GL598">
        <v>44766.4</v>
      </c>
      <c r="GM598">
        <v>51073.1</v>
      </c>
      <c r="GN598">
        <v>55144.2</v>
      </c>
      <c r="GO598">
        <v>61922.5</v>
      </c>
      <c r="GP598">
        <v>1.9702</v>
      </c>
      <c r="GQ598">
        <v>1.8436</v>
      </c>
      <c r="GR598">
        <v>0.0965595</v>
      </c>
      <c r="GS598">
        <v>0</v>
      </c>
      <c r="GT598">
        <v>25.1482</v>
      </c>
      <c r="GU598">
        <v>999.9</v>
      </c>
      <c r="GV598">
        <v>58.656</v>
      </c>
      <c r="GW598">
        <v>29.064</v>
      </c>
      <c r="GX598">
        <v>26.2052</v>
      </c>
      <c r="GY598">
        <v>56.2455</v>
      </c>
      <c r="GZ598">
        <v>43.2452</v>
      </c>
      <c r="HA598">
        <v>1</v>
      </c>
      <c r="HB598">
        <v>-0.0347561</v>
      </c>
      <c r="HC598">
        <v>0.114292</v>
      </c>
      <c r="HD598">
        <v>20.1136</v>
      </c>
      <c r="HE598">
        <v>5.19812</v>
      </c>
      <c r="HF598">
        <v>12.0052</v>
      </c>
      <c r="HG598">
        <v>4.9752</v>
      </c>
      <c r="HH598">
        <v>3.2934</v>
      </c>
      <c r="HI598">
        <v>9999</v>
      </c>
      <c r="HJ598">
        <v>9999</v>
      </c>
      <c r="HK598">
        <v>9999</v>
      </c>
      <c r="HL598">
        <v>630</v>
      </c>
      <c r="HM598">
        <v>1.8631</v>
      </c>
      <c r="HN598">
        <v>1.86798</v>
      </c>
      <c r="HO598">
        <v>1.8678</v>
      </c>
      <c r="HP598">
        <v>1.86899</v>
      </c>
      <c r="HQ598">
        <v>1.86981</v>
      </c>
      <c r="HR598">
        <v>1.86584</v>
      </c>
      <c r="HS598">
        <v>1.86691</v>
      </c>
      <c r="HT598">
        <v>1.86832</v>
      </c>
      <c r="HU598">
        <v>5</v>
      </c>
      <c r="HV598">
        <v>0</v>
      </c>
      <c r="HW598">
        <v>0</v>
      </c>
      <c r="HX598">
        <v>0</v>
      </c>
      <c r="HY598" t="s">
        <v>422</v>
      </c>
      <c r="HZ598" t="s">
        <v>423</v>
      </c>
      <c r="IA598" t="s">
        <v>424</v>
      </c>
      <c r="IB598" t="s">
        <v>424</v>
      </c>
      <c r="IC598" t="s">
        <v>424</v>
      </c>
      <c r="ID598" t="s">
        <v>424</v>
      </c>
      <c r="IE598">
        <v>0</v>
      </c>
      <c r="IF598">
        <v>100</v>
      </c>
      <c r="IG598">
        <v>100</v>
      </c>
      <c r="IH598">
        <v>6.195</v>
      </c>
      <c r="II598">
        <v>0.4952</v>
      </c>
      <c r="IJ598">
        <v>4.02706509432224</v>
      </c>
      <c r="IK598">
        <v>0.00601174518973114</v>
      </c>
      <c r="IL598">
        <v>2.77886958061485e-07</v>
      </c>
      <c r="IM598">
        <v>-3.54636231360687e-10</v>
      </c>
      <c r="IN598">
        <v>-0.0404303883988718</v>
      </c>
      <c r="IO598">
        <v>-0.0177815531441476</v>
      </c>
      <c r="IP598">
        <v>0.00205572605671414</v>
      </c>
      <c r="IQ598">
        <v>-1.65519735432211e-05</v>
      </c>
      <c r="IR598">
        <v>-4</v>
      </c>
      <c r="IS598">
        <v>1848</v>
      </c>
      <c r="IT598">
        <v>1</v>
      </c>
      <c r="IU598">
        <v>25</v>
      </c>
      <c r="IV598">
        <v>24674.1</v>
      </c>
      <c r="IW598">
        <v>24674.1</v>
      </c>
      <c r="IX598">
        <v>0.906982</v>
      </c>
      <c r="IY598">
        <v>2.61841</v>
      </c>
      <c r="IZ598">
        <v>1.54785</v>
      </c>
      <c r="JA598">
        <v>2.30591</v>
      </c>
      <c r="JB598">
        <v>1.34644</v>
      </c>
      <c r="JC598">
        <v>2.36084</v>
      </c>
      <c r="JD598">
        <v>33.558</v>
      </c>
      <c r="JE598">
        <v>24.2188</v>
      </c>
      <c r="JF598">
        <v>18</v>
      </c>
      <c r="JG598">
        <v>491.682</v>
      </c>
      <c r="JH598">
        <v>410.321</v>
      </c>
      <c r="JI598">
        <v>25</v>
      </c>
      <c r="JJ598">
        <v>26.7726</v>
      </c>
      <c r="JK598">
        <v>29.9999</v>
      </c>
      <c r="JL598">
        <v>26.7423</v>
      </c>
      <c r="JM598">
        <v>26.6846</v>
      </c>
      <c r="JN598">
        <v>18.0505</v>
      </c>
      <c r="JO598">
        <v>40.9665</v>
      </c>
      <c r="JP598">
        <v>90.9464</v>
      </c>
      <c r="JQ598">
        <v>25</v>
      </c>
      <c r="JR598">
        <v>346.172</v>
      </c>
      <c r="JS598">
        <v>17.4647</v>
      </c>
      <c r="JT598">
        <v>102.292</v>
      </c>
      <c r="JU598">
        <v>103.069</v>
      </c>
    </row>
    <row r="599" spans="1:281">
      <c r="A599">
        <v>583</v>
      </c>
      <c r="B599">
        <v>1659032077.5</v>
      </c>
      <c r="C599">
        <v>8394.40000009537</v>
      </c>
      <c r="D599" t="s">
        <v>1596</v>
      </c>
      <c r="E599" t="s">
        <v>1597</v>
      </c>
      <c r="F599">
        <v>5</v>
      </c>
      <c r="G599" t="s">
        <v>1587</v>
      </c>
      <c r="H599" t="s">
        <v>417</v>
      </c>
      <c r="I599">
        <v>1659032070</v>
      </c>
      <c r="J599">
        <f>(K599)/1000</f>
        <v>0</v>
      </c>
      <c r="K599">
        <f>IF(CZ599, AN599, AH599)</f>
        <v>0</v>
      </c>
      <c r="L599">
        <f>IF(CZ599, AI599, AG599)</f>
        <v>0</v>
      </c>
      <c r="M599">
        <f>DB599 - IF(AU599&gt;1, L599*CV599*100.0/(AW599*DP599), 0)</f>
        <v>0</v>
      </c>
      <c r="N599">
        <f>((T599-J599/2)*M599-L599)/(T599+J599/2)</f>
        <v>0</v>
      </c>
      <c r="O599">
        <f>N599*(DI599+DJ599)/1000.0</f>
        <v>0</v>
      </c>
      <c r="P599">
        <f>(DB599 - IF(AU599&gt;1, L599*CV599*100.0/(AW599*DP599), 0))*(DI599+DJ599)/1000.0</f>
        <v>0</v>
      </c>
      <c r="Q599">
        <f>2.0/((1/S599-1/R599)+SIGN(S599)*SQRT((1/S599-1/R599)*(1/S599-1/R599) + 4*CW599/((CW599+1)*(CW599+1))*(2*1/S599*1/R599-1/R599*1/R599)))</f>
        <v>0</v>
      </c>
      <c r="R599">
        <f>IF(LEFT(CX599,1)&lt;&gt;"0",IF(LEFT(CX599,1)="1",3.0,CY599),$D$5+$E$5*(DP599*DI599/($K$5*1000))+$F$5*(DP599*DI599/($K$5*1000))*MAX(MIN(CV599,$J$5),$I$5)*MAX(MIN(CV599,$J$5),$I$5)+$G$5*MAX(MIN(CV599,$J$5),$I$5)*(DP599*DI599/($K$5*1000))+$H$5*(DP599*DI599/($K$5*1000))*(DP599*DI599/($K$5*1000)))</f>
        <v>0</v>
      </c>
      <c r="S599">
        <f>J599*(1000-(1000*0.61365*exp(17.502*W599/(240.97+W599))/(DI599+DJ599)+DD599)/2)/(1000*0.61365*exp(17.502*W599/(240.97+W599))/(DI599+DJ599)-DD599)</f>
        <v>0</v>
      </c>
      <c r="T599">
        <f>1/((CW599+1)/(Q599/1.6)+1/(R599/1.37)) + CW599/((CW599+1)/(Q599/1.6) + CW599/(R599/1.37))</f>
        <v>0</v>
      </c>
      <c r="U599">
        <f>(CR599*CU599)</f>
        <v>0</v>
      </c>
      <c r="V599">
        <f>(DK599+(U599+2*0.95*5.67E-8*(((DK599+$B$7)+273)^4-(DK599+273)^4)-44100*J599)/(1.84*29.3*R599+8*0.95*5.67E-8*(DK599+273)^3))</f>
        <v>0</v>
      </c>
      <c r="W599">
        <f>($C$7*DL599+$D$7*DM599+$E$7*V599)</f>
        <v>0</v>
      </c>
      <c r="X599">
        <f>0.61365*exp(17.502*W599/(240.97+W599))</f>
        <v>0</v>
      </c>
      <c r="Y599">
        <f>(Z599/AA599*100)</f>
        <v>0</v>
      </c>
      <c r="Z599">
        <f>DD599*(DI599+DJ599)/1000</f>
        <v>0</v>
      </c>
      <c r="AA599">
        <f>0.61365*exp(17.502*DK599/(240.97+DK599))</f>
        <v>0</v>
      </c>
      <c r="AB599">
        <f>(X599-DD599*(DI599+DJ599)/1000)</f>
        <v>0</v>
      </c>
      <c r="AC599">
        <f>(-J599*44100)</f>
        <v>0</v>
      </c>
      <c r="AD599">
        <f>2*29.3*R599*0.92*(DK599-W599)</f>
        <v>0</v>
      </c>
      <c r="AE599">
        <f>2*0.95*5.67E-8*(((DK599+$B$7)+273)^4-(W599+273)^4)</f>
        <v>0</v>
      </c>
      <c r="AF599">
        <f>U599+AE599+AC599+AD599</f>
        <v>0</v>
      </c>
      <c r="AG599">
        <f>DH599*AU599*(DC599-DB599*(1000-AU599*DE599)/(1000-AU599*DD599))/(100*CV599)</f>
        <v>0</v>
      </c>
      <c r="AH599">
        <f>1000*DH599*AU599*(DD599-DE599)/(100*CV599*(1000-AU599*DD599))</f>
        <v>0</v>
      </c>
      <c r="AI599">
        <f>(AJ599 - AK599 - DI599*1E3/(8.314*(DK599+273.15)) * AM599/DH599 * AL599) * DH599/(100*CV599) * (1000 - DE599)/1000</f>
        <v>0</v>
      </c>
      <c r="AJ599">
        <v>364.274945790964</v>
      </c>
      <c r="AK599">
        <v>359.342884848485</v>
      </c>
      <c r="AL599">
        <v>-3.02010324151486</v>
      </c>
      <c r="AM599">
        <v>66.0504921813524</v>
      </c>
      <c r="AN599">
        <f>(AP599 - AO599 + DI599*1E3/(8.314*(DK599+273.15)) * AR599/DH599 * AQ599) * DH599/(100*CV599) * 1000/(1000 - AP599)</f>
        <v>0</v>
      </c>
      <c r="AO599">
        <v>17.646515864026</v>
      </c>
      <c r="AP599">
        <v>24.6223160839161</v>
      </c>
      <c r="AQ599">
        <v>0.000193465564740209</v>
      </c>
      <c r="AR599">
        <v>92.47</v>
      </c>
      <c r="AS599">
        <v>3</v>
      </c>
      <c r="AT599">
        <v>1</v>
      </c>
      <c r="AU599">
        <f>IF(AS599*$H$13&gt;=AW599,1.0,(AW599/(AW599-AS599*$H$13)))</f>
        <v>0</v>
      </c>
      <c r="AV599">
        <f>(AU599-1)*100</f>
        <v>0</v>
      </c>
      <c r="AW599">
        <f>MAX(0,($B$13+$C$13*DP599)/(1+$D$13*DP599)*DI599/(DK599+273)*$E$13)</f>
        <v>0</v>
      </c>
      <c r="AX599" t="s">
        <v>418</v>
      </c>
      <c r="AY599" t="s">
        <v>418</v>
      </c>
      <c r="AZ599">
        <v>0</v>
      </c>
      <c r="BA599">
        <v>0</v>
      </c>
      <c r="BB599">
        <f>1-AZ599/BA599</f>
        <v>0</v>
      </c>
      <c r="BC599">
        <v>0</v>
      </c>
      <c r="BD599" t="s">
        <v>418</v>
      </c>
      <c r="BE599" t="s">
        <v>418</v>
      </c>
      <c r="BF599">
        <v>0</v>
      </c>
      <c r="BG599">
        <v>0</v>
      </c>
      <c r="BH599">
        <f>1-BF599/BG599</f>
        <v>0</v>
      </c>
      <c r="BI599">
        <v>0.5</v>
      </c>
      <c r="BJ599">
        <f>CS599</f>
        <v>0</v>
      </c>
      <c r="BK599">
        <f>L599</f>
        <v>0</v>
      </c>
      <c r="BL599">
        <f>BH599*BI599*BJ599</f>
        <v>0</v>
      </c>
      <c r="BM599">
        <f>(BK599-BC599)/BJ599</f>
        <v>0</v>
      </c>
      <c r="BN599">
        <f>(BA599-BG599)/BG599</f>
        <v>0</v>
      </c>
      <c r="BO599">
        <f>AZ599/(BB599+AZ599/BG599)</f>
        <v>0</v>
      </c>
      <c r="BP599" t="s">
        <v>418</v>
      </c>
      <c r="BQ599">
        <v>0</v>
      </c>
      <c r="BR599">
        <f>IF(BQ599&lt;&gt;0, BQ599, BO599)</f>
        <v>0</v>
      </c>
      <c r="BS599">
        <f>1-BR599/BG599</f>
        <v>0</v>
      </c>
      <c r="BT599">
        <f>(BG599-BF599)/(BG599-BR599)</f>
        <v>0</v>
      </c>
      <c r="BU599">
        <f>(BA599-BG599)/(BA599-BR599)</f>
        <v>0</v>
      </c>
      <c r="BV599">
        <f>(BG599-BF599)/(BG599-AZ599)</f>
        <v>0</v>
      </c>
      <c r="BW599">
        <f>(BA599-BG599)/(BA599-AZ599)</f>
        <v>0</v>
      </c>
      <c r="BX599">
        <f>(BT599*BR599/BF599)</f>
        <v>0</v>
      </c>
      <c r="BY599">
        <f>(1-BX599)</f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f>$B$11*DQ599+$C$11*DR599+$F$11*EC599*(1-EF599)</f>
        <v>0</v>
      </c>
      <c r="CS599">
        <f>CR599*CT599</f>
        <v>0</v>
      </c>
      <c r="CT599">
        <f>($B$11*$D$9+$C$11*$D$9+$F$11*((EP599+EH599)/MAX(EP599+EH599+EQ599, 0.1)*$I$9+EQ599/MAX(EP599+EH599+EQ599, 0.1)*$J$9))/($B$11+$C$11+$F$11)</f>
        <v>0</v>
      </c>
      <c r="CU599">
        <f>($B$11*$K$9+$C$11*$K$9+$F$11*((EP599+EH599)/MAX(EP599+EH599+EQ599, 0.1)*$P$9+EQ599/MAX(EP599+EH599+EQ599, 0.1)*$Q$9))/($B$11+$C$11+$F$11)</f>
        <v>0</v>
      </c>
      <c r="CV599">
        <v>6</v>
      </c>
      <c r="CW599">
        <v>0.5</v>
      </c>
      <c r="CX599" t="s">
        <v>419</v>
      </c>
      <c r="CY599">
        <v>2</v>
      </c>
      <c r="CZ599" t="b">
        <v>1</v>
      </c>
      <c r="DA599">
        <v>1659032070</v>
      </c>
      <c r="DB599">
        <v>370.231925925926</v>
      </c>
      <c r="DC599">
        <v>373.302777777778</v>
      </c>
      <c r="DD599">
        <v>24.6325481481481</v>
      </c>
      <c r="DE599">
        <v>17.6472037037037</v>
      </c>
      <c r="DF599">
        <v>363.996814814815</v>
      </c>
      <c r="DG599">
        <v>24.137262962963</v>
      </c>
      <c r="DH599">
        <v>500.027333333333</v>
      </c>
      <c r="DI599">
        <v>90.3486703703704</v>
      </c>
      <c r="DJ599">
        <v>0.0446569814814815</v>
      </c>
      <c r="DK599">
        <v>27.2196703703704</v>
      </c>
      <c r="DL599">
        <v>26.7165481481482</v>
      </c>
      <c r="DM599">
        <v>999.9</v>
      </c>
      <c r="DN599">
        <v>0</v>
      </c>
      <c r="DO599">
        <v>0</v>
      </c>
      <c r="DP599">
        <v>9997.59259259259</v>
      </c>
      <c r="DQ599">
        <v>0</v>
      </c>
      <c r="DR599">
        <v>17.2275259259259</v>
      </c>
      <c r="DS599">
        <v>-3.07087881481482</v>
      </c>
      <c r="DT599">
        <v>379.581925925926</v>
      </c>
      <c r="DU599">
        <v>380.009407407407</v>
      </c>
      <c r="DV599">
        <v>6.98534592592592</v>
      </c>
      <c r="DW599">
        <v>373.302777777778</v>
      </c>
      <c r="DX599">
        <v>17.6472037037037</v>
      </c>
      <c r="DY599">
        <v>2.22551888888889</v>
      </c>
      <c r="DZ599">
        <v>1.59440148148148</v>
      </c>
      <c r="EA599">
        <v>19.1471925925926</v>
      </c>
      <c r="EB599">
        <v>13.9047555555556</v>
      </c>
      <c r="EC599">
        <v>2000.00703703704</v>
      </c>
      <c r="ED599">
        <v>0.979999</v>
      </c>
      <c r="EE599">
        <v>0.0200011</v>
      </c>
      <c r="EF599">
        <v>0</v>
      </c>
      <c r="EG599">
        <v>797.069740740741</v>
      </c>
      <c r="EH599">
        <v>5.00063</v>
      </c>
      <c r="EI599">
        <v>15681.0148148148</v>
      </c>
      <c r="EJ599">
        <v>17256.9592592593</v>
      </c>
      <c r="EK599">
        <v>38.25</v>
      </c>
      <c r="EL599">
        <v>38.312</v>
      </c>
      <c r="EM599">
        <v>37.75</v>
      </c>
      <c r="EN599">
        <v>37.625</v>
      </c>
      <c r="EO599">
        <v>39.25</v>
      </c>
      <c r="EP599">
        <v>1955.10703703704</v>
      </c>
      <c r="EQ599">
        <v>39.9</v>
      </c>
      <c r="ER599">
        <v>0</v>
      </c>
      <c r="ES599">
        <v>1659032076.7</v>
      </c>
      <c r="ET599">
        <v>0</v>
      </c>
      <c r="EU599">
        <v>796.87752</v>
      </c>
      <c r="EV599">
        <v>-25.9980769249405</v>
      </c>
      <c r="EW599">
        <v>-516.653846153837</v>
      </c>
      <c r="EX599">
        <v>15677.336</v>
      </c>
      <c r="EY599">
        <v>15</v>
      </c>
      <c r="EZ599">
        <v>0</v>
      </c>
      <c r="FA599" t="s">
        <v>420</v>
      </c>
      <c r="FB599">
        <v>1657551626.5</v>
      </c>
      <c r="FC599">
        <v>1657551629</v>
      </c>
      <c r="FD599">
        <v>0</v>
      </c>
      <c r="FE599">
        <v>0.403</v>
      </c>
      <c r="FF599">
        <v>0.009</v>
      </c>
      <c r="FG599">
        <v>9.41</v>
      </c>
      <c r="FH599">
        <v>0.087</v>
      </c>
      <c r="FI599">
        <v>417</v>
      </c>
      <c r="FJ599">
        <v>17</v>
      </c>
      <c r="FK599">
        <v>1.61</v>
      </c>
      <c r="FL599">
        <v>0.59</v>
      </c>
      <c r="FM599">
        <v>-6.815804925</v>
      </c>
      <c r="FN599">
        <v>57.2921389080675</v>
      </c>
      <c r="FO599">
        <v>5.75156238680064</v>
      </c>
      <c r="FP599">
        <v>0</v>
      </c>
      <c r="FQ599">
        <v>798.122235294118</v>
      </c>
      <c r="FR599">
        <v>-15.9593277208193</v>
      </c>
      <c r="FS599">
        <v>1.68584271227153</v>
      </c>
      <c r="FT599">
        <v>0</v>
      </c>
      <c r="FU599">
        <v>6.965223</v>
      </c>
      <c r="FV599">
        <v>0.222223789868655</v>
      </c>
      <c r="FW599">
        <v>0.027178447177865</v>
      </c>
      <c r="FX599">
        <v>0</v>
      </c>
      <c r="FY599">
        <v>0</v>
      </c>
      <c r="FZ599">
        <v>3</v>
      </c>
      <c r="GA599" t="s">
        <v>427</v>
      </c>
      <c r="GB599">
        <v>2.97371</v>
      </c>
      <c r="GC599">
        <v>2.69847</v>
      </c>
      <c r="GD599">
        <v>0.0780692</v>
      </c>
      <c r="GE599">
        <v>0.079197</v>
      </c>
      <c r="GF599">
        <v>0.104878</v>
      </c>
      <c r="GG599">
        <v>0.0834438</v>
      </c>
      <c r="GH599">
        <v>35886.3</v>
      </c>
      <c r="GI599">
        <v>39192.6</v>
      </c>
      <c r="GJ599">
        <v>35275.1</v>
      </c>
      <c r="GK599">
        <v>38604.2</v>
      </c>
      <c r="GL599">
        <v>44768.8</v>
      </c>
      <c r="GM599">
        <v>51105.7</v>
      </c>
      <c r="GN599">
        <v>55144.4</v>
      </c>
      <c r="GO599">
        <v>61922.9</v>
      </c>
      <c r="GP599">
        <v>1.9712</v>
      </c>
      <c r="GQ599">
        <v>1.843</v>
      </c>
      <c r="GR599">
        <v>0.0949204</v>
      </c>
      <c r="GS599">
        <v>0</v>
      </c>
      <c r="GT599">
        <v>25.1503</v>
      </c>
      <c r="GU599">
        <v>999.9</v>
      </c>
      <c r="GV599">
        <v>58.656</v>
      </c>
      <c r="GW599">
        <v>29.054</v>
      </c>
      <c r="GX599">
        <v>26.1906</v>
      </c>
      <c r="GY599">
        <v>56.5255</v>
      </c>
      <c r="GZ599">
        <v>42.9167</v>
      </c>
      <c r="HA599">
        <v>1</v>
      </c>
      <c r="HB599">
        <v>-0.0351829</v>
      </c>
      <c r="HC599">
        <v>0.11329</v>
      </c>
      <c r="HD599">
        <v>20.1139</v>
      </c>
      <c r="HE599">
        <v>5.19932</v>
      </c>
      <c r="HF599">
        <v>12.004</v>
      </c>
      <c r="HG599">
        <v>4.9756</v>
      </c>
      <c r="HH599">
        <v>3.2936</v>
      </c>
      <c r="HI599">
        <v>9999</v>
      </c>
      <c r="HJ599">
        <v>9999</v>
      </c>
      <c r="HK599">
        <v>9999</v>
      </c>
      <c r="HL599">
        <v>630</v>
      </c>
      <c r="HM599">
        <v>1.86319</v>
      </c>
      <c r="HN599">
        <v>1.86798</v>
      </c>
      <c r="HO599">
        <v>1.86777</v>
      </c>
      <c r="HP599">
        <v>1.86893</v>
      </c>
      <c r="HQ599">
        <v>1.86981</v>
      </c>
      <c r="HR599">
        <v>1.86584</v>
      </c>
      <c r="HS599">
        <v>1.86691</v>
      </c>
      <c r="HT599">
        <v>1.86829</v>
      </c>
      <c r="HU599">
        <v>5</v>
      </c>
      <c r="HV599">
        <v>0</v>
      </c>
      <c r="HW599">
        <v>0</v>
      </c>
      <c r="HX599">
        <v>0</v>
      </c>
      <c r="HY599" t="s">
        <v>422</v>
      </c>
      <c r="HZ599" t="s">
        <v>423</v>
      </c>
      <c r="IA599" t="s">
        <v>424</v>
      </c>
      <c r="IB599" t="s">
        <v>424</v>
      </c>
      <c r="IC599" t="s">
        <v>424</v>
      </c>
      <c r="ID599" t="s">
        <v>424</v>
      </c>
      <c r="IE599">
        <v>0</v>
      </c>
      <c r="IF599">
        <v>100</v>
      </c>
      <c r="IG599">
        <v>100</v>
      </c>
      <c r="IH599">
        <v>6.107</v>
      </c>
      <c r="II599">
        <v>0.4945</v>
      </c>
      <c r="IJ599">
        <v>4.02706509432224</v>
      </c>
      <c r="IK599">
        <v>0.00601174518973114</v>
      </c>
      <c r="IL599">
        <v>2.77886958061485e-07</v>
      </c>
      <c r="IM599">
        <v>-3.54636231360687e-10</v>
      </c>
      <c r="IN599">
        <v>-0.0404303883988718</v>
      </c>
      <c r="IO599">
        <v>-0.0177815531441476</v>
      </c>
      <c r="IP599">
        <v>0.00205572605671414</v>
      </c>
      <c r="IQ599">
        <v>-1.65519735432211e-05</v>
      </c>
      <c r="IR599">
        <v>-4</v>
      </c>
      <c r="IS599">
        <v>1848</v>
      </c>
      <c r="IT599">
        <v>1</v>
      </c>
      <c r="IU599">
        <v>25</v>
      </c>
      <c r="IV599">
        <v>24674.2</v>
      </c>
      <c r="IW599">
        <v>24674.1</v>
      </c>
      <c r="IX599">
        <v>0.869141</v>
      </c>
      <c r="IY599">
        <v>2.60986</v>
      </c>
      <c r="IZ599">
        <v>1.54785</v>
      </c>
      <c r="JA599">
        <v>2.30591</v>
      </c>
      <c r="JB599">
        <v>1.34644</v>
      </c>
      <c r="JC599">
        <v>2.40845</v>
      </c>
      <c r="JD599">
        <v>33.558</v>
      </c>
      <c r="JE599">
        <v>24.2188</v>
      </c>
      <c r="JF599">
        <v>18</v>
      </c>
      <c r="JG599">
        <v>492.335</v>
      </c>
      <c r="JH599">
        <v>409.966</v>
      </c>
      <c r="JI599">
        <v>24.9997</v>
      </c>
      <c r="JJ599">
        <v>26.7704</v>
      </c>
      <c r="JK599">
        <v>30.0001</v>
      </c>
      <c r="JL599">
        <v>26.7423</v>
      </c>
      <c r="JM599">
        <v>26.6824</v>
      </c>
      <c r="JN599">
        <v>17.439</v>
      </c>
      <c r="JO599">
        <v>41.2504</v>
      </c>
      <c r="JP599">
        <v>90.5585</v>
      </c>
      <c r="JQ599">
        <v>25</v>
      </c>
      <c r="JR599">
        <v>332.676</v>
      </c>
      <c r="JS599">
        <v>17.3975</v>
      </c>
      <c r="JT599">
        <v>102.292</v>
      </c>
      <c r="JU599">
        <v>103.07</v>
      </c>
    </row>
    <row r="600" spans="1:281">
      <c r="A600">
        <v>584</v>
      </c>
      <c r="B600">
        <v>1659032082.5</v>
      </c>
      <c r="C600">
        <v>8399.40000009537</v>
      </c>
      <c r="D600" t="s">
        <v>1598</v>
      </c>
      <c r="E600" t="s">
        <v>1599</v>
      </c>
      <c r="F600">
        <v>5</v>
      </c>
      <c r="G600" t="s">
        <v>1587</v>
      </c>
      <c r="H600" t="s">
        <v>417</v>
      </c>
      <c r="I600">
        <v>1659032074.71429</v>
      </c>
      <c r="J600">
        <f>(K600)/1000</f>
        <v>0</v>
      </c>
      <c r="K600">
        <f>IF(CZ600, AN600, AH600)</f>
        <v>0</v>
      </c>
      <c r="L600">
        <f>IF(CZ600, AI600, AG600)</f>
        <v>0</v>
      </c>
      <c r="M600">
        <f>DB600 - IF(AU600&gt;1, L600*CV600*100.0/(AW600*DP600), 0)</f>
        <v>0</v>
      </c>
      <c r="N600">
        <f>((T600-J600/2)*M600-L600)/(T600+J600/2)</f>
        <v>0</v>
      </c>
      <c r="O600">
        <f>N600*(DI600+DJ600)/1000.0</f>
        <v>0</v>
      </c>
      <c r="P600">
        <f>(DB600 - IF(AU600&gt;1, L600*CV600*100.0/(AW600*DP600), 0))*(DI600+DJ600)/1000.0</f>
        <v>0</v>
      </c>
      <c r="Q600">
        <f>2.0/((1/S600-1/R600)+SIGN(S600)*SQRT((1/S600-1/R600)*(1/S600-1/R600) + 4*CW600/((CW600+1)*(CW600+1))*(2*1/S600*1/R600-1/R600*1/R600)))</f>
        <v>0</v>
      </c>
      <c r="R600">
        <f>IF(LEFT(CX600,1)&lt;&gt;"0",IF(LEFT(CX600,1)="1",3.0,CY600),$D$5+$E$5*(DP600*DI600/($K$5*1000))+$F$5*(DP600*DI600/($K$5*1000))*MAX(MIN(CV600,$J$5),$I$5)*MAX(MIN(CV600,$J$5),$I$5)+$G$5*MAX(MIN(CV600,$J$5),$I$5)*(DP600*DI600/($K$5*1000))+$H$5*(DP600*DI600/($K$5*1000))*(DP600*DI600/($K$5*1000)))</f>
        <v>0</v>
      </c>
      <c r="S600">
        <f>J600*(1000-(1000*0.61365*exp(17.502*W600/(240.97+W600))/(DI600+DJ600)+DD600)/2)/(1000*0.61365*exp(17.502*W600/(240.97+W600))/(DI600+DJ600)-DD600)</f>
        <v>0</v>
      </c>
      <c r="T600">
        <f>1/((CW600+1)/(Q600/1.6)+1/(R600/1.37)) + CW600/((CW600+1)/(Q600/1.6) + CW600/(R600/1.37))</f>
        <v>0</v>
      </c>
      <c r="U600">
        <f>(CR600*CU600)</f>
        <v>0</v>
      </c>
      <c r="V600">
        <f>(DK600+(U600+2*0.95*5.67E-8*(((DK600+$B$7)+273)^4-(DK600+273)^4)-44100*J600)/(1.84*29.3*R600+8*0.95*5.67E-8*(DK600+273)^3))</f>
        <v>0</v>
      </c>
      <c r="W600">
        <f>($C$7*DL600+$D$7*DM600+$E$7*V600)</f>
        <v>0</v>
      </c>
      <c r="X600">
        <f>0.61365*exp(17.502*W600/(240.97+W600))</f>
        <v>0</v>
      </c>
      <c r="Y600">
        <f>(Z600/AA600*100)</f>
        <v>0</v>
      </c>
      <c r="Z600">
        <f>DD600*(DI600+DJ600)/1000</f>
        <v>0</v>
      </c>
      <c r="AA600">
        <f>0.61365*exp(17.502*DK600/(240.97+DK600))</f>
        <v>0</v>
      </c>
      <c r="AB600">
        <f>(X600-DD600*(DI600+DJ600)/1000)</f>
        <v>0</v>
      </c>
      <c r="AC600">
        <f>(-J600*44100)</f>
        <v>0</v>
      </c>
      <c r="AD600">
        <f>2*29.3*R600*0.92*(DK600-W600)</f>
        <v>0</v>
      </c>
      <c r="AE600">
        <f>2*0.95*5.67E-8*(((DK600+$B$7)+273)^4-(W600+273)^4)</f>
        <v>0</v>
      </c>
      <c r="AF600">
        <f>U600+AE600+AC600+AD600</f>
        <v>0</v>
      </c>
      <c r="AG600">
        <f>DH600*AU600*(DC600-DB600*(1000-AU600*DE600)/(1000-AU600*DD600))/(100*CV600)</f>
        <v>0</v>
      </c>
      <c r="AH600">
        <f>1000*DH600*AU600*(DD600-DE600)/(100*CV600*(1000-AU600*DD600))</f>
        <v>0</v>
      </c>
      <c r="AI600">
        <f>(AJ600 - AK600 - DI600*1E3/(8.314*(DK600+273.15)) * AM600/DH600 * AL600) * DH600/(100*CV600) * (1000 - DE600)/1000</f>
        <v>0</v>
      </c>
      <c r="AJ600">
        <v>347.767348461914</v>
      </c>
      <c r="AK600">
        <v>343.963224242424</v>
      </c>
      <c r="AL600">
        <v>-3.08090753661786</v>
      </c>
      <c r="AM600">
        <v>66.0504921813524</v>
      </c>
      <c r="AN600">
        <f>(AP600 - AO600 + DI600*1E3/(8.314*(DK600+273.15)) * AR600/DH600 * AQ600) * DH600/(100*CV600) * 1000/(1000 - AP600)</f>
        <v>0</v>
      </c>
      <c r="AO600">
        <v>17.4605480908225</v>
      </c>
      <c r="AP600">
        <v>24.5667321678322</v>
      </c>
      <c r="AQ600">
        <v>-0.0102907878787752</v>
      </c>
      <c r="AR600">
        <v>92.47</v>
      </c>
      <c r="AS600">
        <v>3</v>
      </c>
      <c r="AT600">
        <v>1</v>
      </c>
      <c r="AU600">
        <f>IF(AS600*$H$13&gt;=AW600,1.0,(AW600/(AW600-AS600*$H$13)))</f>
        <v>0</v>
      </c>
      <c r="AV600">
        <f>(AU600-1)*100</f>
        <v>0</v>
      </c>
      <c r="AW600">
        <f>MAX(0,($B$13+$C$13*DP600)/(1+$D$13*DP600)*DI600/(DK600+273)*$E$13)</f>
        <v>0</v>
      </c>
      <c r="AX600" t="s">
        <v>418</v>
      </c>
      <c r="AY600" t="s">
        <v>418</v>
      </c>
      <c r="AZ600">
        <v>0</v>
      </c>
      <c r="BA600">
        <v>0</v>
      </c>
      <c r="BB600">
        <f>1-AZ600/BA600</f>
        <v>0</v>
      </c>
      <c r="BC600">
        <v>0</v>
      </c>
      <c r="BD600" t="s">
        <v>418</v>
      </c>
      <c r="BE600" t="s">
        <v>418</v>
      </c>
      <c r="BF600">
        <v>0</v>
      </c>
      <c r="BG600">
        <v>0</v>
      </c>
      <c r="BH600">
        <f>1-BF600/BG600</f>
        <v>0</v>
      </c>
      <c r="BI600">
        <v>0.5</v>
      </c>
      <c r="BJ600">
        <f>CS600</f>
        <v>0</v>
      </c>
      <c r="BK600">
        <f>L600</f>
        <v>0</v>
      </c>
      <c r="BL600">
        <f>BH600*BI600*BJ600</f>
        <v>0</v>
      </c>
      <c r="BM600">
        <f>(BK600-BC600)/BJ600</f>
        <v>0</v>
      </c>
      <c r="BN600">
        <f>(BA600-BG600)/BG600</f>
        <v>0</v>
      </c>
      <c r="BO600">
        <f>AZ600/(BB600+AZ600/BG600)</f>
        <v>0</v>
      </c>
      <c r="BP600" t="s">
        <v>418</v>
      </c>
      <c r="BQ600">
        <v>0</v>
      </c>
      <c r="BR600">
        <f>IF(BQ600&lt;&gt;0, BQ600, BO600)</f>
        <v>0</v>
      </c>
      <c r="BS600">
        <f>1-BR600/BG600</f>
        <v>0</v>
      </c>
      <c r="BT600">
        <f>(BG600-BF600)/(BG600-BR600)</f>
        <v>0</v>
      </c>
      <c r="BU600">
        <f>(BA600-BG600)/(BA600-BR600)</f>
        <v>0</v>
      </c>
      <c r="BV600">
        <f>(BG600-BF600)/(BG600-AZ600)</f>
        <v>0</v>
      </c>
      <c r="BW600">
        <f>(BA600-BG600)/(BA600-AZ600)</f>
        <v>0</v>
      </c>
      <c r="BX600">
        <f>(BT600*BR600/BF600)</f>
        <v>0</v>
      </c>
      <c r="BY600">
        <f>(1-BX600)</f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f>$B$11*DQ600+$C$11*DR600+$F$11*EC600*(1-EF600)</f>
        <v>0</v>
      </c>
      <c r="CS600">
        <f>CR600*CT600</f>
        <v>0</v>
      </c>
      <c r="CT600">
        <f>($B$11*$D$9+$C$11*$D$9+$F$11*((EP600+EH600)/MAX(EP600+EH600+EQ600, 0.1)*$I$9+EQ600/MAX(EP600+EH600+EQ600, 0.1)*$J$9))/($B$11+$C$11+$F$11)</f>
        <v>0</v>
      </c>
      <c r="CU600">
        <f>($B$11*$K$9+$C$11*$K$9+$F$11*((EP600+EH600)/MAX(EP600+EH600+EQ600, 0.1)*$P$9+EQ600/MAX(EP600+EH600+EQ600, 0.1)*$Q$9))/($B$11+$C$11+$F$11)</f>
        <v>0</v>
      </c>
      <c r="CV600">
        <v>6</v>
      </c>
      <c r="CW600">
        <v>0.5</v>
      </c>
      <c r="CX600" t="s">
        <v>419</v>
      </c>
      <c r="CY600">
        <v>2</v>
      </c>
      <c r="CZ600" t="b">
        <v>1</v>
      </c>
      <c r="DA600">
        <v>1659032074.71429</v>
      </c>
      <c r="DB600">
        <v>357.008071428571</v>
      </c>
      <c r="DC600">
        <v>357.9125</v>
      </c>
      <c r="DD600">
        <v>24.6189928571429</v>
      </c>
      <c r="DE600">
        <v>17.5756928571429</v>
      </c>
      <c r="DF600">
        <v>350.852678571429</v>
      </c>
      <c r="DG600">
        <v>24.1243785714286</v>
      </c>
      <c r="DH600">
        <v>500.026428571428</v>
      </c>
      <c r="DI600">
        <v>90.3476535714286</v>
      </c>
      <c r="DJ600">
        <v>0.0444849928571429</v>
      </c>
      <c r="DK600">
        <v>27.2182571428571</v>
      </c>
      <c r="DL600">
        <v>26.7138392857143</v>
      </c>
      <c r="DM600">
        <v>999.9</v>
      </c>
      <c r="DN600">
        <v>0</v>
      </c>
      <c r="DO600">
        <v>0</v>
      </c>
      <c r="DP600">
        <v>10018.75</v>
      </c>
      <c r="DQ600">
        <v>0</v>
      </c>
      <c r="DR600">
        <v>17.2316642857143</v>
      </c>
      <c r="DS600">
        <v>-0.90452875</v>
      </c>
      <c r="DT600">
        <v>366.019214285714</v>
      </c>
      <c r="DU600">
        <v>364.317</v>
      </c>
      <c r="DV600">
        <v>7.0432875</v>
      </c>
      <c r="DW600">
        <v>357.9125</v>
      </c>
      <c r="DX600">
        <v>17.5756928571429</v>
      </c>
      <c r="DY600">
        <v>2.22426857142857</v>
      </c>
      <c r="DZ600">
        <v>1.58792357142857</v>
      </c>
      <c r="EA600">
        <v>19.1381714285714</v>
      </c>
      <c r="EB600">
        <v>13.8418928571429</v>
      </c>
      <c r="EC600">
        <v>2000.00678571429</v>
      </c>
      <c r="ED600">
        <v>0.979999</v>
      </c>
      <c r="EE600">
        <v>0.0200011</v>
      </c>
      <c r="EF600">
        <v>0</v>
      </c>
      <c r="EG600">
        <v>794.904964285714</v>
      </c>
      <c r="EH600">
        <v>5.00063</v>
      </c>
      <c r="EI600">
        <v>15638.725</v>
      </c>
      <c r="EJ600">
        <v>17256.9571428571</v>
      </c>
      <c r="EK600">
        <v>38.25</v>
      </c>
      <c r="EL600">
        <v>38.3097857142857</v>
      </c>
      <c r="EM600">
        <v>37.75</v>
      </c>
      <c r="EN600">
        <v>37.625</v>
      </c>
      <c r="EO600">
        <v>39.25</v>
      </c>
      <c r="EP600">
        <v>1955.10678571429</v>
      </c>
      <c r="EQ600">
        <v>39.9</v>
      </c>
      <c r="ER600">
        <v>0</v>
      </c>
      <c r="ES600">
        <v>1659032081.5</v>
      </c>
      <c r="ET600">
        <v>0</v>
      </c>
      <c r="EU600">
        <v>794.64908</v>
      </c>
      <c r="EV600">
        <v>-30.8139999560848</v>
      </c>
      <c r="EW600">
        <v>-596.207691378488</v>
      </c>
      <c r="EX600">
        <v>15633.64</v>
      </c>
      <c r="EY600">
        <v>15</v>
      </c>
      <c r="EZ600">
        <v>0</v>
      </c>
      <c r="FA600" t="s">
        <v>420</v>
      </c>
      <c r="FB600">
        <v>1657551626.5</v>
      </c>
      <c r="FC600">
        <v>1657551629</v>
      </c>
      <c r="FD600">
        <v>0</v>
      </c>
      <c r="FE600">
        <v>0.403</v>
      </c>
      <c r="FF600">
        <v>0.009</v>
      </c>
      <c r="FG600">
        <v>9.41</v>
      </c>
      <c r="FH600">
        <v>0.087</v>
      </c>
      <c r="FI600">
        <v>417</v>
      </c>
      <c r="FJ600">
        <v>17</v>
      </c>
      <c r="FK600">
        <v>1.61</v>
      </c>
      <c r="FL600">
        <v>0.59</v>
      </c>
      <c r="FM600">
        <v>-2.3065705</v>
      </c>
      <c r="FN600">
        <v>28.5163113095685</v>
      </c>
      <c r="FO600">
        <v>2.90837583003053</v>
      </c>
      <c r="FP600">
        <v>0</v>
      </c>
      <c r="FQ600">
        <v>796.055088235294</v>
      </c>
      <c r="FR600">
        <v>-26.8593888232226</v>
      </c>
      <c r="FS600">
        <v>2.66353135084242</v>
      </c>
      <c r="FT600">
        <v>0</v>
      </c>
      <c r="FU600">
        <v>7.0225495</v>
      </c>
      <c r="FV600">
        <v>0.722277523452124</v>
      </c>
      <c r="FW600">
        <v>0.0775574975727685</v>
      </c>
      <c r="FX600">
        <v>0</v>
      </c>
      <c r="FY600">
        <v>0</v>
      </c>
      <c r="FZ600">
        <v>3</v>
      </c>
      <c r="GA600" t="s">
        <v>427</v>
      </c>
      <c r="GB600">
        <v>2.97331</v>
      </c>
      <c r="GC600">
        <v>2.69837</v>
      </c>
      <c r="GD600">
        <v>0.0753434</v>
      </c>
      <c r="GE600">
        <v>0.0764066</v>
      </c>
      <c r="GF600">
        <v>0.104709</v>
      </c>
      <c r="GG600">
        <v>0.0832156</v>
      </c>
      <c r="GH600">
        <v>35993.4</v>
      </c>
      <c r="GI600">
        <v>39311.5</v>
      </c>
      <c r="GJ600">
        <v>35276.1</v>
      </c>
      <c r="GK600">
        <v>38604.3</v>
      </c>
      <c r="GL600">
        <v>44778.2</v>
      </c>
      <c r="GM600">
        <v>51117.3</v>
      </c>
      <c r="GN600">
        <v>55145.4</v>
      </c>
      <c r="GO600">
        <v>61921.5</v>
      </c>
      <c r="GP600">
        <v>1.9704</v>
      </c>
      <c r="GQ600">
        <v>1.8434</v>
      </c>
      <c r="GR600">
        <v>0.0941753</v>
      </c>
      <c r="GS600">
        <v>0</v>
      </c>
      <c r="GT600">
        <v>25.1545</v>
      </c>
      <c r="GU600">
        <v>999.9</v>
      </c>
      <c r="GV600">
        <v>58.631</v>
      </c>
      <c r="GW600">
        <v>29.064</v>
      </c>
      <c r="GX600">
        <v>26.1939</v>
      </c>
      <c r="GY600">
        <v>56.2055</v>
      </c>
      <c r="GZ600">
        <v>43.3534</v>
      </c>
      <c r="HA600">
        <v>1</v>
      </c>
      <c r="HB600">
        <v>-0.0352846</v>
      </c>
      <c r="HC600">
        <v>0.113725</v>
      </c>
      <c r="HD600">
        <v>20.114</v>
      </c>
      <c r="HE600">
        <v>5.19932</v>
      </c>
      <c r="HF600">
        <v>12.0052</v>
      </c>
      <c r="HG600">
        <v>4.976</v>
      </c>
      <c r="HH600">
        <v>3.294</v>
      </c>
      <c r="HI600">
        <v>9999</v>
      </c>
      <c r="HJ600">
        <v>9999</v>
      </c>
      <c r="HK600">
        <v>9999</v>
      </c>
      <c r="HL600">
        <v>630</v>
      </c>
      <c r="HM600">
        <v>1.86313</v>
      </c>
      <c r="HN600">
        <v>1.86804</v>
      </c>
      <c r="HO600">
        <v>1.86777</v>
      </c>
      <c r="HP600">
        <v>1.86899</v>
      </c>
      <c r="HQ600">
        <v>1.86981</v>
      </c>
      <c r="HR600">
        <v>1.86584</v>
      </c>
      <c r="HS600">
        <v>1.86691</v>
      </c>
      <c r="HT600">
        <v>1.86832</v>
      </c>
      <c r="HU600">
        <v>5</v>
      </c>
      <c r="HV600">
        <v>0</v>
      </c>
      <c r="HW600">
        <v>0</v>
      </c>
      <c r="HX600">
        <v>0</v>
      </c>
      <c r="HY600" t="s">
        <v>422</v>
      </c>
      <c r="HZ600" t="s">
        <v>423</v>
      </c>
      <c r="IA600" t="s">
        <v>424</v>
      </c>
      <c r="IB600" t="s">
        <v>424</v>
      </c>
      <c r="IC600" t="s">
        <v>424</v>
      </c>
      <c r="ID600" t="s">
        <v>424</v>
      </c>
      <c r="IE600">
        <v>0</v>
      </c>
      <c r="IF600">
        <v>100</v>
      </c>
      <c r="IG600">
        <v>100</v>
      </c>
      <c r="IH600">
        <v>6.016</v>
      </c>
      <c r="II600">
        <v>0.4916</v>
      </c>
      <c r="IJ600">
        <v>4.02706509432224</v>
      </c>
      <c r="IK600">
        <v>0.00601174518973114</v>
      </c>
      <c r="IL600">
        <v>2.77886958061485e-07</v>
      </c>
      <c r="IM600">
        <v>-3.54636231360687e-10</v>
      </c>
      <c r="IN600">
        <v>-0.0404303883988718</v>
      </c>
      <c r="IO600">
        <v>-0.0177815531441476</v>
      </c>
      <c r="IP600">
        <v>0.00205572605671414</v>
      </c>
      <c r="IQ600">
        <v>-1.65519735432211e-05</v>
      </c>
      <c r="IR600">
        <v>-4</v>
      </c>
      <c r="IS600">
        <v>1848</v>
      </c>
      <c r="IT600">
        <v>1</v>
      </c>
      <c r="IU600">
        <v>25</v>
      </c>
      <c r="IV600">
        <v>24674.3</v>
      </c>
      <c r="IW600">
        <v>24674.2</v>
      </c>
      <c r="IX600">
        <v>0.838623</v>
      </c>
      <c r="IY600">
        <v>2.62573</v>
      </c>
      <c r="IZ600">
        <v>1.54785</v>
      </c>
      <c r="JA600">
        <v>2.30591</v>
      </c>
      <c r="JB600">
        <v>1.34644</v>
      </c>
      <c r="JC600">
        <v>2.33521</v>
      </c>
      <c r="JD600">
        <v>33.558</v>
      </c>
      <c r="JE600">
        <v>24.2101</v>
      </c>
      <c r="JF600">
        <v>18</v>
      </c>
      <c r="JG600">
        <v>491.792</v>
      </c>
      <c r="JH600">
        <v>410.178</v>
      </c>
      <c r="JI600">
        <v>24.9999</v>
      </c>
      <c r="JJ600">
        <v>26.7704</v>
      </c>
      <c r="JK600">
        <v>30</v>
      </c>
      <c r="JL600">
        <v>26.7401</v>
      </c>
      <c r="JM600">
        <v>26.6801</v>
      </c>
      <c r="JN600">
        <v>16.8113</v>
      </c>
      <c r="JO600">
        <v>41.2504</v>
      </c>
      <c r="JP600">
        <v>90.5585</v>
      </c>
      <c r="JQ600">
        <v>25</v>
      </c>
      <c r="JR600">
        <v>312.534</v>
      </c>
      <c r="JS600">
        <v>17.3769</v>
      </c>
      <c r="JT600">
        <v>102.294</v>
      </c>
      <c r="JU600">
        <v>103.068</v>
      </c>
    </row>
    <row r="601" spans="1:281">
      <c r="A601">
        <v>585</v>
      </c>
      <c r="B601">
        <v>1659032087.5</v>
      </c>
      <c r="C601">
        <v>8404.40000009537</v>
      </c>
      <c r="D601" t="s">
        <v>1600</v>
      </c>
      <c r="E601" t="s">
        <v>1601</v>
      </c>
      <c r="F601">
        <v>5</v>
      </c>
      <c r="G601" t="s">
        <v>1587</v>
      </c>
      <c r="H601" t="s">
        <v>417</v>
      </c>
      <c r="I601">
        <v>1659032080</v>
      </c>
      <c r="J601">
        <f>(K601)/1000</f>
        <v>0</v>
      </c>
      <c r="K601">
        <f>IF(CZ601, AN601, AH601)</f>
        <v>0</v>
      </c>
      <c r="L601">
        <f>IF(CZ601, AI601, AG601)</f>
        <v>0</v>
      </c>
      <c r="M601">
        <f>DB601 - IF(AU601&gt;1, L601*CV601*100.0/(AW601*DP601), 0)</f>
        <v>0</v>
      </c>
      <c r="N601">
        <f>((T601-J601/2)*M601-L601)/(T601+J601/2)</f>
        <v>0</v>
      </c>
      <c r="O601">
        <f>N601*(DI601+DJ601)/1000.0</f>
        <v>0</v>
      </c>
      <c r="P601">
        <f>(DB601 - IF(AU601&gt;1, L601*CV601*100.0/(AW601*DP601), 0))*(DI601+DJ601)/1000.0</f>
        <v>0</v>
      </c>
      <c r="Q601">
        <f>2.0/((1/S601-1/R601)+SIGN(S601)*SQRT((1/S601-1/R601)*(1/S601-1/R601) + 4*CW601/((CW601+1)*(CW601+1))*(2*1/S601*1/R601-1/R601*1/R601)))</f>
        <v>0</v>
      </c>
      <c r="R601">
        <f>IF(LEFT(CX601,1)&lt;&gt;"0",IF(LEFT(CX601,1)="1",3.0,CY601),$D$5+$E$5*(DP601*DI601/($K$5*1000))+$F$5*(DP601*DI601/($K$5*1000))*MAX(MIN(CV601,$J$5),$I$5)*MAX(MIN(CV601,$J$5),$I$5)+$G$5*MAX(MIN(CV601,$J$5),$I$5)*(DP601*DI601/($K$5*1000))+$H$5*(DP601*DI601/($K$5*1000))*(DP601*DI601/($K$5*1000)))</f>
        <v>0</v>
      </c>
      <c r="S601">
        <f>J601*(1000-(1000*0.61365*exp(17.502*W601/(240.97+W601))/(DI601+DJ601)+DD601)/2)/(1000*0.61365*exp(17.502*W601/(240.97+W601))/(DI601+DJ601)-DD601)</f>
        <v>0</v>
      </c>
      <c r="T601">
        <f>1/((CW601+1)/(Q601/1.6)+1/(R601/1.37)) + CW601/((CW601+1)/(Q601/1.6) + CW601/(R601/1.37))</f>
        <v>0</v>
      </c>
      <c r="U601">
        <f>(CR601*CU601)</f>
        <v>0</v>
      </c>
      <c r="V601">
        <f>(DK601+(U601+2*0.95*5.67E-8*(((DK601+$B$7)+273)^4-(DK601+273)^4)-44100*J601)/(1.84*29.3*R601+8*0.95*5.67E-8*(DK601+273)^3))</f>
        <v>0</v>
      </c>
      <c r="W601">
        <f>($C$7*DL601+$D$7*DM601+$E$7*V601)</f>
        <v>0</v>
      </c>
      <c r="X601">
        <f>0.61365*exp(17.502*W601/(240.97+W601))</f>
        <v>0</v>
      </c>
      <c r="Y601">
        <f>(Z601/AA601*100)</f>
        <v>0</v>
      </c>
      <c r="Z601">
        <f>DD601*(DI601+DJ601)/1000</f>
        <v>0</v>
      </c>
      <c r="AA601">
        <f>0.61365*exp(17.502*DK601/(240.97+DK601))</f>
        <v>0</v>
      </c>
      <c r="AB601">
        <f>(X601-DD601*(DI601+DJ601)/1000)</f>
        <v>0</v>
      </c>
      <c r="AC601">
        <f>(-J601*44100)</f>
        <v>0</v>
      </c>
      <c r="AD601">
        <f>2*29.3*R601*0.92*(DK601-W601)</f>
        <v>0</v>
      </c>
      <c r="AE601">
        <f>2*0.95*5.67E-8*(((DK601+$B$7)+273)^4-(W601+273)^4)</f>
        <v>0</v>
      </c>
      <c r="AF601">
        <f>U601+AE601+AC601+AD601</f>
        <v>0</v>
      </c>
      <c r="AG601">
        <f>DH601*AU601*(DC601-DB601*(1000-AU601*DE601)/(1000-AU601*DD601))/(100*CV601)</f>
        <v>0</v>
      </c>
      <c r="AH601">
        <f>1000*DH601*AU601*(DD601-DE601)/(100*CV601*(1000-AU601*DD601))</f>
        <v>0</v>
      </c>
      <c r="AI601">
        <f>(AJ601 - AK601 - DI601*1E3/(8.314*(DK601+273.15)) * AM601/DH601 * AL601) * DH601/(100*CV601) * (1000 - DE601)/1000</f>
        <v>0</v>
      </c>
      <c r="AJ601">
        <v>331.200558897474</v>
      </c>
      <c r="AK601">
        <v>328.379006060606</v>
      </c>
      <c r="AL601">
        <v>-3.12577679663093</v>
      </c>
      <c r="AM601">
        <v>66.0504921813524</v>
      </c>
      <c r="AN601">
        <f>(AP601 - AO601 + DI601*1E3/(8.314*(DK601+273.15)) * AR601/DH601 * AQ601) * DH601/(100*CV601) * 1000/(1000 - AP601)</f>
        <v>0</v>
      </c>
      <c r="AO601">
        <v>17.4215705851515</v>
      </c>
      <c r="AP601">
        <v>24.5309293706294</v>
      </c>
      <c r="AQ601">
        <v>-0.00888509090908258</v>
      </c>
      <c r="AR601">
        <v>92.47</v>
      </c>
      <c r="AS601">
        <v>3</v>
      </c>
      <c r="AT601">
        <v>1</v>
      </c>
      <c r="AU601">
        <f>IF(AS601*$H$13&gt;=AW601,1.0,(AW601/(AW601-AS601*$H$13)))</f>
        <v>0</v>
      </c>
      <c r="AV601">
        <f>(AU601-1)*100</f>
        <v>0</v>
      </c>
      <c r="AW601">
        <f>MAX(0,($B$13+$C$13*DP601)/(1+$D$13*DP601)*DI601/(DK601+273)*$E$13)</f>
        <v>0</v>
      </c>
      <c r="AX601" t="s">
        <v>418</v>
      </c>
      <c r="AY601" t="s">
        <v>418</v>
      </c>
      <c r="AZ601">
        <v>0</v>
      </c>
      <c r="BA601">
        <v>0</v>
      </c>
      <c r="BB601">
        <f>1-AZ601/BA601</f>
        <v>0</v>
      </c>
      <c r="BC601">
        <v>0</v>
      </c>
      <c r="BD601" t="s">
        <v>418</v>
      </c>
      <c r="BE601" t="s">
        <v>418</v>
      </c>
      <c r="BF601">
        <v>0</v>
      </c>
      <c r="BG601">
        <v>0</v>
      </c>
      <c r="BH601">
        <f>1-BF601/BG601</f>
        <v>0</v>
      </c>
      <c r="BI601">
        <v>0.5</v>
      </c>
      <c r="BJ601">
        <f>CS601</f>
        <v>0</v>
      </c>
      <c r="BK601">
        <f>L601</f>
        <v>0</v>
      </c>
      <c r="BL601">
        <f>BH601*BI601*BJ601</f>
        <v>0</v>
      </c>
      <c r="BM601">
        <f>(BK601-BC601)/BJ601</f>
        <v>0</v>
      </c>
      <c r="BN601">
        <f>(BA601-BG601)/BG601</f>
        <v>0</v>
      </c>
      <c r="BO601">
        <f>AZ601/(BB601+AZ601/BG601)</f>
        <v>0</v>
      </c>
      <c r="BP601" t="s">
        <v>418</v>
      </c>
      <c r="BQ601">
        <v>0</v>
      </c>
      <c r="BR601">
        <f>IF(BQ601&lt;&gt;0, BQ601, BO601)</f>
        <v>0</v>
      </c>
      <c r="BS601">
        <f>1-BR601/BG601</f>
        <v>0</v>
      </c>
      <c r="BT601">
        <f>(BG601-BF601)/(BG601-BR601)</f>
        <v>0</v>
      </c>
      <c r="BU601">
        <f>(BA601-BG601)/(BA601-BR601)</f>
        <v>0</v>
      </c>
      <c r="BV601">
        <f>(BG601-BF601)/(BG601-AZ601)</f>
        <v>0</v>
      </c>
      <c r="BW601">
        <f>(BA601-BG601)/(BA601-AZ601)</f>
        <v>0</v>
      </c>
      <c r="BX601">
        <f>(BT601*BR601/BF601)</f>
        <v>0</v>
      </c>
      <c r="BY601">
        <f>(1-BX601)</f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f>$B$11*DQ601+$C$11*DR601+$F$11*EC601*(1-EF601)</f>
        <v>0</v>
      </c>
      <c r="CS601">
        <f>CR601*CT601</f>
        <v>0</v>
      </c>
      <c r="CT601">
        <f>($B$11*$D$9+$C$11*$D$9+$F$11*((EP601+EH601)/MAX(EP601+EH601+EQ601, 0.1)*$I$9+EQ601/MAX(EP601+EH601+EQ601, 0.1)*$J$9))/($B$11+$C$11+$F$11)</f>
        <v>0</v>
      </c>
      <c r="CU601">
        <f>($B$11*$K$9+$C$11*$K$9+$F$11*((EP601+EH601)/MAX(EP601+EH601+EQ601, 0.1)*$P$9+EQ601/MAX(EP601+EH601+EQ601, 0.1)*$Q$9))/($B$11+$C$11+$F$11)</f>
        <v>0</v>
      </c>
      <c r="CV601">
        <v>6</v>
      </c>
      <c r="CW601">
        <v>0.5</v>
      </c>
      <c r="CX601" t="s">
        <v>419</v>
      </c>
      <c r="CY601">
        <v>2</v>
      </c>
      <c r="CZ601" t="b">
        <v>1</v>
      </c>
      <c r="DA601">
        <v>1659032080</v>
      </c>
      <c r="DB601">
        <v>341.445925925926</v>
      </c>
      <c r="DC601">
        <v>340.787407407407</v>
      </c>
      <c r="DD601">
        <v>24.5883296296296</v>
      </c>
      <c r="DE601">
        <v>17.4890111111111</v>
      </c>
      <c r="DF601">
        <v>335.38462962963</v>
      </c>
      <c r="DG601">
        <v>24.0952555555556</v>
      </c>
      <c r="DH601">
        <v>500.005592592593</v>
      </c>
      <c r="DI601">
        <v>90.3460925925926</v>
      </c>
      <c r="DJ601">
        <v>0.0445088444444445</v>
      </c>
      <c r="DK601">
        <v>27.2152925925926</v>
      </c>
      <c r="DL601">
        <v>26.7101592592593</v>
      </c>
      <c r="DM601">
        <v>999.9</v>
      </c>
      <c r="DN601">
        <v>0</v>
      </c>
      <c r="DO601">
        <v>0</v>
      </c>
      <c r="DP601">
        <v>10016.2962962963</v>
      </c>
      <c r="DQ601">
        <v>0</v>
      </c>
      <c r="DR601">
        <v>17.2226296296296</v>
      </c>
      <c r="DS601">
        <v>0.658513148148148</v>
      </c>
      <c r="DT601">
        <v>350.053703703704</v>
      </c>
      <c r="DU601">
        <v>346.85462962963</v>
      </c>
      <c r="DV601">
        <v>7.09931259259259</v>
      </c>
      <c r="DW601">
        <v>340.787407407407</v>
      </c>
      <c r="DX601">
        <v>17.4890111111111</v>
      </c>
      <c r="DY601">
        <v>2.22146037037037</v>
      </c>
      <c r="DZ601">
        <v>1.58006518518519</v>
      </c>
      <c r="EA601">
        <v>19.1179037037037</v>
      </c>
      <c r="EB601">
        <v>13.7655888888889</v>
      </c>
      <c r="EC601">
        <v>2000.00407407407</v>
      </c>
      <c r="ED601">
        <v>0.979999</v>
      </c>
      <c r="EE601">
        <v>0.0200011</v>
      </c>
      <c r="EF601">
        <v>0</v>
      </c>
      <c r="EG601">
        <v>792.287518518518</v>
      </c>
      <c r="EH601">
        <v>5.00063</v>
      </c>
      <c r="EI601">
        <v>15587.1925925926</v>
      </c>
      <c r="EJ601">
        <v>17256.937037037</v>
      </c>
      <c r="EK601">
        <v>38.25</v>
      </c>
      <c r="EL601">
        <v>38.3005185185185</v>
      </c>
      <c r="EM601">
        <v>37.75</v>
      </c>
      <c r="EN601">
        <v>37.625</v>
      </c>
      <c r="EO601">
        <v>39.25</v>
      </c>
      <c r="EP601">
        <v>1955.10407407407</v>
      </c>
      <c r="EQ601">
        <v>39.9</v>
      </c>
      <c r="ER601">
        <v>0</v>
      </c>
      <c r="ES601">
        <v>1659032086.3</v>
      </c>
      <c r="ET601">
        <v>0</v>
      </c>
      <c r="EU601">
        <v>792.29212</v>
      </c>
      <c r="EV601">
        <v>-29.1838461998351</v>
      </c>
      <c r="EW601">
        <v>-580.99230859338</v>
      </c>
      <c r="EX601">
        <v>15586.944</v>
      </c>
      <c r="EY601">
        <v>15</v>
      </c>
      <c r="EZ601">
        <v>0</v>
      </c>
      <c r="FA601" t="s">
        <v>420</v>
      </c>
      <c r="FB601">
        <v>1657551626.5</v>
      </c>
      <c r="FC601">
        <v>1657551629</v>
      </c>
      <c r="FD601">
        <v>0</v>
      </c>
      <c r="FE601">
        <v>0.403</v>
      </c>
      <c r="FF601">
        <v>0.009</v>
      </c>
      <c r="FG601">
        <v>9.41</v>
      </c>
      <c r="FH601">
        <v>0.087</v>
      </c>
      <c r="FI601">
        <v>417</v>
      </c>
      <c r="FJ601">
        <v>17</v>
      </c>
      <c r="FK601">
        <v>1.61</v>
      </c>
      <c r="FL601">
        <v>0.59</v>
      </c>
      <c r="FM601">
        <v>-0.54248645</v>
      </c>
      <c r="FN601">
        <v>18.600083054409</v>
      </c>
      <c r="FO601">
        <v>1.84015183207733</v>
      </c>
      <c r="FP601">
        <v>0</v>
      </c>
      <c r="FQ601">
        <v>794.209147058823</v>
      </c>
      <c r="FR601">
        <v>-29.5315966527239</v>
      </c>
      <c r="FS601">
        <v>2.90355435460375</v>
      </c>
      <c r="FT601">
        <v>0</v>
      </c>
      <c r="FU601">
        <v>7.0559735</v>
      </c>
      <c r="FV601">
        <v>0.744631294559082</v>
      </c>
      <c r="FW601">
        <v>0.0791124235676673</v>
      </c>
      <c r="FX601">
        <v>0</v>
      </c>
      <c r="FY601">
        <v>0</v>
      </c>
      <c r="FZ601">
        <v>3</v>
      </c>
      <c r="GA601" t="s">
        <v>427</v>
      </c>
      <c r="GB601">
        <v>2.97346</v>
      </c>
      <c r="GC601">
        <v>2.69873</v>
      </c>
      <c r="GD601">
        <v>0.0725381</v>
      </c>
      <c r="GE601">
        <v>0.0732369</v>
      </c>
      <c r="GF601">
        <v>0.104602</v>
      </c>
      <c r="GG601">
        <v>0.0831997</v>
      </c>
      <c r="GH601">
        <v>36102.4</v>
      </c>
      <c r="GI601">
        <v>39445.5</v>
      </c>
      <c r="GJ601">
        <v>35276</v>
      </c>
      <c r="GK601">
        <v>38603.4</v>
      </c>
      <c r="GL601">
        <v>44783.3</v>
      </c>
      <c r="GM601">
        <v>51118.6</v>
      </c>
      <c r="GN601">
        <v>55145.2</v>
      </c>
      <c r="GO601">
        <v>61922.1</v>
      </c>
      <c r="GP601">
        <v>1.971</v>
      </c>
      <c r="GQ601">
        <v>1.8428</v>
      </c>
      <c r="GR601">
        <v>0.0955164</v>
      </c>
      <c r="GS601">
        <v>0</v>
      </c>
      <c r="GT601">
        <v>25.1566</v>
      </c>
      <c r="GU601">
        <v>999.9</v>
      </c>
      <c r="GV601">
        <v>58.607</v>
      </c>
      <c r="GW601">
        <v>29.054</v>
      </c>
      <c r="GX601">
        <v>26.1705</v>
      </c>
      <c r="GY601">
        <v>56.4855</v>
      </c>
      <c r="GZ601">
        <v>43.0128</v>
      </c>
      <c r="HA601">
        <v>1</v>
      </c>
      <c r="HB601">
        <v>-0.0352846</v>
      </c>
      <c r="HC601">
        <v>0.11268</v>
      </c>
      <c r="HD601">
        <v>20.1141</v>
      </c>
      <c r="HE601">
        <v>5.19932</v>
      </c>
      <c r="HF601">
        <v>12.0052</v>
      </c>
      <c r="HG601">
        <v>4.976</v>
      </c>
      <c r="HH601">
        <v>3.2938</v>
      </c>
      <c r="HI601">
        <v>9999</v>
      </c>
      <c r="HJ601">
        <v>9999</v>
      </c>
      <c r="HK601">
        <v>9999</v>
      </c>
      <c r="HL601">
        <v>630</v>
      </c>
      <c r="HM601">
        <v>1.86316</v>
      </c>
      <c r="HN601">
        <v>1.86798</v>
      </c>
      <c r="HO601">
        <v>1.86783</v>
      </c>
      <c r="HP601">
        <v>1.86896</v>
      </c>
      <c r="HQ601">
        <v>1.86981</v>
      </c>
      <c r="HR601">
        <v>1.86584</v>
      </c>
      <c r="HS601">
        <v>1.86691</v>
      </c>
      <c r="HT601">
        <v>1.86829</v>
      </c>
      <c r="HU601">
        <v>5</v>
      </c>
      <c r="HV601">
        <v>0</v>
      </c>
      <c r="HW601">
        <v>0</v>
      </c>
      <c r="HX601">
        <v>0</v>
      </c>
      <c r="HY601" t="s">
        <v>422</v>
      </c>
      <c r="HZ601" t="s">
        <v>423</v>
      </c>
      <c r="IA601" t="s">
        <v>424</v>
      </c>
      <c r="IB601" t="s">
        <v>424</v>
      </c>
      <c r="IC601" t="s">
        <v>424</v>
      </c>
      <c r="ID601" t="s">
        <v>424</v>
      </c>
      <c r="IE601">
        <v>0</v>
      </c>
      <c r="IF601">
        <v>100</v>
      </c>
      <c r="IG601">
        <v>100</v>
      </c>
      <c r="IH601">
        <v>5.924</v>
      </c>
      <c r="II601">
        <v>0.4898</v>
      </c>
      <c r="IJ601">
        <v>4.02706509432224</v>
      </c>
      <c r="IK601">
        <v>0.00601174518973114</v>
      </c>
      <c r="IL601">
        <v>2.77886958061485e-07</v>
      </c>
      <c r="IM601">
        <v>-3.54636231360687e-10</v>
      </c>
      <c r="IN601">
        <v>-0.0404303883988718</v>
      </c>
      <c r="IO601">
        <v>-0.0177815531441476</v>
      </c>
      <c r="IP601">
        <v>0.00205572605671414</v>
      </c>
      <c r="IQ601">
        <v>-1.65519735432211e-05</v>
      </c>
      <c r="IR601">
        <v>-4</v>
      </c>
      <c r="IS601">
        <v>1848</v>
      </c>
      <c r="IT601">
        <v>1</v>
      </c>
      <c r="IU601">
        <v>25</v>
      </c>
      <c r="IV601">
        <v>24674.3</v>
      </c>
      <c r="IW601">
        <v>24674.3</v>
      </c>
      <c r="IX601">
        <v>0.803223</v>
      </c>
      <c r="IY601">
        <v>2.61963</v>
      </c>
      <c r="IZ601">
        <v>1.54785</v>
      </c>
      <c r="JA601">
        <v>2.30591</v>
      </c>
      <c r="JB601">
        <v>1.34644</v>
      </c>
      <c r="JC601">
        <v>2.43164</v>
      </c>
      <c r="JD601">
        <v>33.558</v>
      </c>
      <c r="JE601">
        <v>24.2188</v>
      </c>
      <c r="JF601">
        <v>18</v>
      </c>
      <c r="JG601">
        <v>492.163</v>
      </c>
      <c r="JH601">
        <v>409.838</v>
      </c>
      <c r="JI601">
        <v>24.9998</v>
      </c>
      <c r="JJ601">
        <v>26.7681</v>
      </c>
      <c r="JK601">
        <v>30</v>
      </c>
      <c r="JL601">
        <v>26.7379</v>
      </c>
      <c r="JM601">
        <v>26.6801</v>
      </c>
      <c r="JN601">
        <v>16.0968</v>
      </c>
      <c r="JO601">
        <v>41.2504</v>
      </c>
      <c r="JP601">
        <v>90.1798</v>
      </c>
      <c r="JQ601">
        <v>25</v>
      </c>
      <c r="JR601">
        <v>299.102</v>
      </c>
      <c r="JS601">
        <v>17.3563</v>
      </c>
      <c r="JT601">
        <v>102.294</v>
      </c>
      <c r="JU601">
        <v>103.068</v>
      </c>
    </row>
    <row r="602" spans="1:281">
      <c r="A602">
        <v>586</v>
      </c>
      <c r="B602">
        <v>1659032092.5</v>
      </c>
      <c r="C602">
        <v>8409.40000009537</v>
      </c>
      <c r="D602" t="s">
        <v>1602</v>
      </c>
      <c r="E602" t="s">
        <v>1603</v>
      </c>
      <c r="F602">
        <v>5</v>
      </c>
      <c r="G602" t="s">
        <v>1587</v>
      </c>
      <c r="H602" t="s">
        <v>417</v>
      </c>
      <c r="I602">
        <v>1659032084.71429</v>
      </c>
      <c r="J602">
        <f>(K602)/1000</f>
        <v>0</v>
      </c>
      <c r="K602">
        <f>IF(CZ602, AN602, AH602)</f>
        <v>0</v>
      </c>
      <c r="L602">
        <f>IF(CZ602, AI602, AG602)</f>
        <v>0</v>
      </c>
      <c r="M602">
        <f>DB602 - IF(AU602&gt;1, L602*CV602*100.0/(AW602*DP602), 0)</f>
        <v>0</v>
      </c>
      <c r="N602">
        <f>((T602-J602/2)*M602-L602)/(T602+J602/2)</f>
        <v>0</v>
      </c>
      <c r="O602">
        <f>N602*(DI602+DJ602)/1000.0</f>
        <v>0</v>
      </c>
      <c r="P602">
        <f>(DB602 - IF(AU602&gt;1, L602*CV602*100.0/(AW602*DP602), 0))*(DI602+DJ602)/1000.0</f>
        <v>0</v>
      </c>
      <c r="Q602">
        <f>2.0/((1/S602-1/R602)+SIGN(S602)*SQRT((1/S602-1/R602)*(1/S602-1/R602) + 4*CW602/((CW602+1)*(CW602+1))*(2*1/S602*1/R602-1/R602*1/R602)))</f>
        <v>0</v>
      </c>
      <c r="R602">
        <f>IF(LEFT(CX602,1)&lt;&gt;"0",IF(LEFT(CX602,1)="1",3.0,CY602),$D$5+$E$5*(DP602*DI602/($K$5*1000))+$F$5*(DP602*DI602/($K$5*1000))*MAX(MIN(CV602,$J$5),$I$5)*MAX(MIN(CV602,$J$5),$I$5)+$G$5*MAX(MIN(CV602,$J$5),$I$5)*(DP602*DI602/($K$5*1000))+$H$5*(DP602*DI602/($K$5*1000))*(DP602*DI602/($K$5*1000)))</f>
        <v>0</v>
      </c>
      <c r="S602">
        <f>J602*(1000-(1000*0.61365*exp(17.502*W602/(240.97+W602))/(DI602+DJ602)+DD602)/2)/(1000*0.61365*exp(17.502*W602/(240.97+W602))/(DI602+DJ602)-DD602)</f>
        <v>0</v>
      </c>
      <c r="T602">
        <f>1/((CW602+1)/(Q602/1.6)+1/(R602/1.37)) + CW602/((CW602+1)/(Q602/1.6) + CW602/(R602/1.37))</f>
        <v>0</v>
      </c>
      <c r="U602">
        <f>(CR602*CU602)</f>
        <v>0</v>
      </c>
      <c r="V602">
        <f>(DK602+(U602+2*0.95*5.67E-8*(((DK602+$B$7)+273)^4-(DK602+273)^4)-44100*J602)/(1.84*29.3*R602+8*0.95*5.67E-8*(DK602+273)^3))</f>
        <v>0</v>
      </c>
      <c r="W602">
        <f>($C$7*DL602+$D$7*DM602+$E$7*V602)</f>
        <v>0</v>
      </c>
      <c r="X602">
        <f>0.61365*exp(17.502*W602/(240.97+W602))</f>
        <v>0</v>
      </c>
      <c r="Y602">
        <f>(Z602/AA602*100)</f>
        <v>0</v>
      </c>
      <c r="Z602">
        <f>DD602*(DI602+DJ602)/1000</f>
        <v>0</v>
      </c>
      <c r="AA602">
        <f>0.61365*exp(17.502*DK602/(240.97+DK602))</f>
        <v>0</v>
      </c>
      <c r="AB602">
        <f>(X602-DD602*(DI602+DJ602)/1000)</f>
        <v>0</v>
      </c>
      <c r="AC602">
        <f>(-J602*44100)</f>
        <v>0</v>
      </c>
      <c r="AD602">
        <f>2*29.3*R602*0.92*(DK602-W602)</f>
        <v>0</v>
      </c>
      <c r="AE602">
        <f>2*0.95*5.67E-8*(((DK602+$B$7)+273)^4-(W602+273)^4)</f>
        <v>0</v>
      </c>
      <c r="AF602">
        <f>U602+AE602+AC602+AD602</f>
        <v>0</v>
      </c>
      <c r="AG602">
        <f>DH602*AU602*(DC602-DB602*(1000-AU602*DE602)/(1000-AU602*DD602))/(100*CV602)</f>
        <v>0</v>
      </c>
      <c r="AH602">
        <f>1000*DH602*AU602*(DD602-DE602)/(100*CV602*(1000-AU602*DD602))</f>
        <v>0</v>
      </c>
      <c r="AI602">
        <f>(AJ602 - AK602 - DI602*1E3/(8.314*(DK602+273.15)) * AM602/DH602 * AL602) * DH602/(100*CV602) * (1000 - DE602)/1000</f>
        <v>0</v>
      </c>
      <c r="AJ602">
        <v>314.364046596021</v>
      </c>
      <c r="AK602">
        <v>312.498503030303</v>
      </c>
      <c r="AL602">
        <v>-3.18675212120523</v>
      </c>
      <c r="AM602">
        <v>66.0504921813524</v>
      </c>
      <c r="AN602">
        <f>(AP602 - AO602 + DI602*1E3/(8.314*(DK602+273.15)) * AR602/DH602 * AQ602) * DH602/(100*CV602) * 1000/(1000 - AP602)</f>
        <v>0</v>
      </c>
      <c r="AO602">
        <v>17.4110535715152</v>
      </c>
      <c r="AP602">
        <v>24.514306993007</v>
      </c>
      <c r="AQ602">
        <v>-0.00274821818181027</v>
      </c>
      <c r="AR602">
        <v>92.47</v>
      </c>
      <c r="AS602">
        <v>3</v>
      </c>
      <c r="AT602">
        <v>1</v>
      </c>
      <c r="AU602">
        <f>IF(AS602*$H$13&gt;=AW602,1.0,(AW602/(AW602-AS602*$H$13)))</f>
        <v>0</v>
      </c>
      <c r="AV602">
        <f>(AU602-1)*100</f>
        <v>0</v>
      </c>
      <c r="AW602">
        <f>MAX(0,($B$13+$C$13*DP602)/(1+$D$13*DP602)*DI602/(DK602+273)*$E$13)</f>
        <v>0</v>
      </c>
      <c r="AX602" t="s">
        <v>418</v>
      </c>
      <c r="AY602" t="s">
        <v>418</v>
      </c>
      <c r="AZ602">
        <v>0</v>
      </c>
      <c r="BA602">
        <v>0</v>
      </c>
      <c r="BB602">
        <f>1-AZ602/BA602</f>
        <v>0</v>
      </c>
      <c r="BC602">
        <v>0</v>
      </c>
      <c r="BD602" t="s">
        <v>418</v>
      </c>
      <c r="BE602" t="s">
        <v>418</v>
      </c>
      <c r="BF602">
        <v>0</v>
      </c>
      <c r="BG602">
        <v>0</v>
      </c>
      <c r="BH602">
        <f>1-BF602/BG602</f>
        <v>0</v>
      </c>
      <c r="BI602">
        <v>0.5</v>
      </c>
      <c r="BJ602">
        <f>CS602</f>
        <v>0</v>
      </c>
      <c r="BK602">
        <f>L602</f>
        <v>0</v>
      </c>
      <c r="BL602">
        <f>BH602*BI602*BJ602</f>
        <v>0</v>
      </c>
      <c r="BM602">
        <f>(BK602-BC602)/BJ602</f>
        <v>0</v>
      </c>
      <c r="BN602">
        <f>(BA602-BG602)/BG602</f>
        <v>0</v>
      </c>
      <c r="BO602">
        <f>AZ602/(BB602+AZ602/BG602)</f>
        <v>0</v>
      </c>
      <c r="BP602" t="s">
        <v>418</v>
      </c>
      <c r="BQ602">
        <v>0</v>
      </c>
      <c r="BR602">
        <f>IF(BQ602&lt;&gt;0, BQ602, BO602)</f>
        <v>0</v>
      </c>
      <c r="BS602">
        <f>1-BR602/BG602</f>
        <v>0</v>
      </c>
      <c r="BT602">
        <f>(BG602-BF602)/(BG602-BR602)</f>
        <v>0</v>
      </c>
      <c r="BU602">
        <f>(BA602-BG602)/(BA602-BR602)</f>
        <v>0</v>
      </c>
      <c r="BV602">
        <f>(BG602-BF602)/(BG602-AZ602)</f>
        <v>0</v>
      </c>
      <c r="BW602">
        <f>(BA602-BG602)/(BA602-AZ602)</f>
        <v>0</v>
      </c>
      <c r="BX602">
        <f>(BT602*BR602/BF602)</f>
        <v>0</v>
      </c>
      <c r="BY602">
        <f>(1-BX602)</f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f>$B$11*DQ602+$C$11*DR602+$F$11*EC602*(1-EF602)</f>
        <v>0</v>
      </c>
      <c r="CS602">
        <f>CR602*CT602</f>
        <v>0</v>
      </c>
      <c r="CT602">
        <f>($B$11*$D$9+$C$11*$D$9+$F$11*((EP602+EH602)/MAX(EP602+EH602+EQ602, 0.1)*$I$9+EQ602/MAX(EP602+EH602+EQ602, 0.1)*$J$9))/($B$11+$C$11+$F$11)</f>
        <v>0</v>
      </c>
      <c r="CU602">
        <f>($B$11*$K$9+$C$11*$K$9+$F$11*((EP602+EH602)/MAX(EP602+EH602+EQ602, 0.1)*$P$9+EQ602/MAX(EP602+EH602+EQ602, 0.1)*$Q$9))/($B$11+$C$11+$F$11)</f>
        <v>0</v>
      </c>
      <c r="CV602">
        <v>6</v>
      </c>
      <c r="CW602">
        <v>0.5</v>
      </c>
      <c r="CX602" t="s">
        <v>419</v>
      </c>
      <c r="CY602">
        <v>2</v>
      </c>
      <c r="CZ602" t="b">
        <v>1</v>
      </c>
      <c r="DA602">
        <v>1659032084.71429</v>
      </c>
      <c r="DB602">
        <v>327.197107142857</v>
      </c>
      <c r="DC602">
        <v>325.38025</v>
      </c>
      <c r="DD602">
        <v>24.553175</v>
      </c>
      <c r="DE602">
        <v>17.4273785714286</v>
      </c>
      <c r="DF602">
        <v>321.221892857143</v>
      </c>
      <c r="DG602">
        <v>24.0618535714286</v>
      </c>
      <c r="DH602">
        <v>500.010321428571</v>
      </c>
      <c r="DI602">
        <v>90.3450107142857</v>
      </c>
      <c r="DJ602">
        <v>0.0444252607142857</v>
      </c>
      <c r="DK602">
        <v>27.213525</v>
      </c>
      <c r="DL602">
        <v>26.7044607142857</v>
      </c>
      <c r="DM602">
        <v>999.9</v>
      </c>
      <c r="DN602">
        <v>0</v>
      </c>
      <c r="DO602">
        <v>0</v>
      </c>
      <c r="DP602">
        <v>10014.8214285714</v>
      </c>
      <c r="DQ602">
        <v>0</v>
      </c>
      <c r="DR602">
        <v>17.224975</v>
      </c>
      <c r="DS602">
        <v>1.81690260714286</v>
      </c>
      <c r="DT602">
        <v>335.433571428571</v>
      </c>
      <c r="DU602">
        <v>331.151642857143</v>
      </c>
      <c r="DV602">
        <v>7.12580035714286</v>
      </c>
      <c r="DW602">
        <v>325.38025</v>
      </c>
      <c r="DX602">
        <v>17.4273785714286</v>
      </c>
      <c r="DY602">
        <v>2.21825821428571</v>
      </c>
      <c r="DZ602">
        <v>1.57447714285714</v>
      </c>
      <c r="EA602">
        <v>19.094775</v>
      </c>
      <c r="EB602">
        <v>13.7112285714286</v>
      </c>
      <c r="EC602">
        <v>2000.00607142857</v>
      </c>
      <c r="ED602">
        <v>0.979999</v>
      </c>
      <c r="EE602">
        <v>0.0200011</v>
      </c>
      <c r="EF602">
        <v>0</v>
      </c>
      <c r="EG602">
        <v>790.066464285714</v>
      </c>
      <c r="EH602">
        <v>5.00063</v>
      </c>
      <c r="EI602">
        <v>15544.0571428571</v>
      </c>
      <c r="EJ602">
        <v>17256.95</v>
      </c>
      <c r="EK602">
        <v>38.25</v>
      </c>
      <c r="EL602">
        <v>38.2898571428571</v>
      </c>
      <c r="EM602">
        <v>37.75</v>
      </c>
      <c r="EN602">
        <v>37.625</v>
      </c>
      <c r="EO602">
        <v>39.25</v>
      </c>
      <c r="EP602">
        <v>1955.10607142857</v>
      </c>
      <c r="EQ602">
        <v>39.9</v>
      </c>
      <c r="ER602">
        <v>0</v>
      </c>
      <c r="ES602">
        <v>1659032091.7</v>
      </c>
      <c r="ET602">
        <v>0</v>
      </c>
      <c r="EU602">
        <v>789.913423076923</v>
      </c>
      <c r="EV602">
        <v>-26.3090940428546</v>
      </c>
      <c r="EW602">
        <v>-514.717949046918</v>
      </c>
      <c r="EX602">
        <v>15540.7653846154</v>
      </c>
      <c r="EY602">
        <v>15</v>
      </c>
      <c r="EZ602">
        <v>0</v>
      </c>
      <c r="FA602" t="s">
        <v>420</v>
      </c>
      <c r="FB602">
        <v>1657551626.5</v>
      </c>
      <c r="FC602">
        <v>1657551629</v>
      </c>
      <c r="FD602">
        <v>0</v>
      </c>
      <c r="FE602">
        <v>0.403</v>
      </c>
      <c r="FF602">
        <v>0.009</v>
      </c>
      <c r="FG602">
        <v>9.41</v>
      </c>
      <c r="FH602">
        <v>0.087</v>
      </c>
      <c r="FI602">
        <v>417</v>
      </c>
      <c r="FJ602">
        <v>17</v>
      </c>
      <c r="FK602">
        <v>1.61</v>
      </c>
      <c r="FL602">
        <v>0.59</v>
      </c>
      <c r="FM602">
        <v>1.2061113</v>
      </c>
      <c r="FN602">
        <v>15.0044890806754</v>
      </c>
      <c r="FO602">
        <v>1.47547278449518</v>
      </c>
      <c r="FP602">
        <v>0</v>
      </c>
      <c r="FQ602">
        <v>791.353294117647</v>
      </c>
      <c r="FR602">
        <v>-28.3177998647841</v>
      </c>
      <c r="FS602">
        <v>2.78748246662291</v>
      </c>
      <c r="FT602">
        <v>0</v>
      </c>
      <c r="FU602">
        <v>7.1012165</v>
      </c>
      <c r="FV602">
        <v>0.298782664165082</v>
      </c>
      <c r="FW602">
        <v>0.0503572084487415</v>
      </c>
      <c r="FX602">
        <v>0</v>
      </c>
      <c r="FY602">
        <v>0</v>
      </c>
      <c r="FZ602">
        <v>3</v>
      </c>
      <c r="GA602" t="s">
        <v>427</v>
      </c>
      <c r="GB602">
        <v>2.97291</v>
      </c>
      <c r="GC602">
        <v>2.69829</v>
      </c>
      <c r="GD602">
        <v>0.0695934</v>
      </c>
      <c r="GE602">
        <v>0.0701782</v>
      </c>
      <c r="GF602">
        <v>0.104546</v>
      </c>
      <c r="GG602">
        <v>0.0831374</v>
      </c>
      <c r="GH602">
        <v>36216.4</v>
      </c>
      <c r="GI602">
        <v>39576.8</v>
      </c>
      <c r="GJ602">
        <v>35275.4</v>
      </c>
      <c r="GK602">
        <v>38604.6</v>
      </c>
      <c r="GL602">
        <v>44785.6</v>
      </c>
      <c r="GM602">
        <v>51122.1</v>
      </c>
      <c r="GN602">
        <v>55144.6</v>
      </c>
      <c r="GO602">
        <v>61922.3</v>
      </c>
      <c r="GP602">
        <v>1.9706</v>
      </c>
      <c r="GQ602">
        <v>1.8432</v>
      </c>
      <c r="GR602">
        <v>0.0934303</v>
      </c>
      <c r="GS602">
        <v>0</v>
      </c>
      <c r="GT602">
        <v>25.1566</v>
      </c>
      <c r="GU602">
        <v>999.9</v>
      </c>
      <c r="GV602">
        <v>58.607</v>
      </c>
      <c r="GW602">
        <v>29.064</v>
      </c>
      <c r="GX602">
        <v>26.1867</v>
      </c>
      <c r="GY602">
        <v>55.9855</v>
      </c>
      <c r="GZ602">
        <v>43.0769</v>
      </c>
      <c r="HA602">
        <v>1</v>
      </c>
      <c r="HB602">
        <v>-0.0353659</v>
      </c>
      <c r="HC602">
        <v>0.111329</v>
      </c>
      <c r="HD602">
        <v>20.1143</v>
      </c>
      <c r="HE602">
        <v>5.20052</v>
      </c>
      <c r="HF602">
        <v>12.0052</v>
      </c>
      <c r="HG602">
        <v>4.976</v>
      </c>
      <c r="HH602">
        <v>3.2938</v>
      </c>
      <c r="HI602">
        <v>9999</v>
      </c>
      <c r="HJ602">
        <v>9999</v>
      </c>
      <c r="HK602">
        <v>9999</v>
      </c>
      <c r="HL602">
        <v>630</v>
      </c>
      <c r="HM602">
        <v>1.86316</v>
      </c>
      <c r="HN602">
        <v>1.86801</v>
      </c>
      <c r="HO602">
        <v>1.86783</v>
      </c>
      <c r="HP602">
        <v>1.86902</v>
      </c>
      <c r="HQ602">
        <v>1.86981</v>
      </c>
      <c r="HR602">
        <v>1.86584</v>
      </c>
      <c r="HS602">
        <v>1.86691</v>
      </c>
      <c r="HT602">
        <v>1.86829</v>
      </c>
      <c r="HU602">
        <v>5</v>
      </c>
      <c r="HV602">
        <v>0</v>
      </c>
      <c r="HW602">
        <v>0</v>
      </c>
      <c r="HX602">
        <v>0</v>
      </c>
      <c r="HY602" t="s">
        <v>422</v>
      </c>
      <c r="HZ602" t="s">
        <v>423</v>
      </c>
      <c r="IA602" t="s">
        <v>424</v>
      </c>
      <c r="IB602" t="s">
        <v>424</v>
      </c>
      <c r="IC602" t="s">
        <v>424</v>
      </c>
      <c r="ID602" t="s">
        <v>424</v>
      </c>
      <c r="IE602">
        <v>0</v>
      </c>
      <c r="IF602">
        <v>100</v>
      </c>
      <c r="IG602">
        <v>100</v>
      </c>
      <c r="IH602">
        <v>5.83</v>
      </c>
      <c r="II602">
        <v>0.489</v>
      </c>
      <c r="IJ602">
        <v>4.02706509432224</v>
      </c>
      <c r="IK602">
        <v>0.00601174518973114</v>
      </c>
      <c r="IL602">
        <v>2.77886958061485e-07</v>
      </c>
      <c r="IM602">
        <v>-3.54636231360687e-10</v>
      </c>
      <c r="IN602">
        <v>-0.0404303883988718</v>
      </c>
      <c r="IO602">
        <v>-0.0177815531441476</v>
      </c>
      <c r="IP602">
        <v>0.00205572605671414</v>
      </c>
      <c r="IQ602">
        <v>-1.65519735432211e-05</v>
      </c>
      <c r="IR602">
        <v>-4</v>
      </c>
      <c r="IS602">
        <v>1848</v>
      </c>
      <c r="IT602">
        <v>1</v>
      </c>
      <c r="IU602">
        <v>25</v>
      </c>
      <c r="IV602">
        <v>24674.4</v>
      </c>
      <c r="IW602">
        <v>24674.4</v>
      </c>
      <c r="IX602">
        <v>0.770264</v>
      </c>
      <c r="IY602">
        <v>2.63062</v>
      </c>
      <c r="IZ602">
        <v>1.54785</v>
      </c>
      <c r="JA602">
        <v>2.30591</v>
      </c>
      <c r="JB602">
        <v>1.34644</v>
      </c>
      <c r="JC602">
        <v>2.30591</v>
      </c>
      <c r="JD602">
        <v>33.558</v>
      </c>
      <c r="JE602">
        <v>24.2101</v>
      </c>
      <c r="JF602">
        <v>18</v>
      </c>
      <c r="JG602">
        <v>491.902</v>
      </c>
      <c r="JH602">
        <v>410.046</v>
      </c>
      <c r="JI602">
        <v>24.9997</v>
      </c>
      <c r="JJ602">
        <v>26.7658</v>
      </c>
      <c r="JK602">
        <v>29.9999</v>
      </c>
      <c r="JL602">
        <v>26.7379</v>
      </c>
      <c r="JM602">
        <v>26.6779</v>
      </c>
      <c r="JN602">
        <v>15.4505</v>
      </c>
      <c r="JO602">
        <v>41.2504</v>
      </c>
      <c r="JP602">
        <v>90.1798</v>
      </c>
      <c r="JQ602">
        <v>25</v>
      </c>
      <c r="JR602">
        <v>278.978</v>
      </c>
      <c r="JS602">
        <v>17.3326</v>
      </c>
      <c r="JT602">
        <v>102.293</v>
      </c>
      <c r="JU602">
        <v>103.069</v>
      </c>
    </row>
    <row r="603" spans="1:281">
      <c r="A603">
        <v>587</v>
      </c>
      <c r="B603">
        <v>1659032097.5</v>
      </c>
      <c r="C603">
        <v>8414.40000009537</v>
      </c>
      <c r="D603" t="s">
        <v>1604</v>
      </c>
      <c r="E603" t="s">
        <v>1605</v>
      </c>
      <c r="F603">
        <v>5</v>
      </c>
      <c r="G603" t="s">
        <v>1587</v>
      </c>
      <c r="H603" t="s">
        <v>417</v>
      </c>
      <c r="I603">
        <v>1659032090</v>
      </c>
      <c r="J603">
        <f>(K603)/1000</f>
        <v>0</v>
      </c>
      <c r="K603">
        <f>IF(CZ603, AN603, AH603)</f>
        <v>0</v>
      </c>
      <c r="L603">
        <f>IF(CZ603, AI603, AG603)</f>
        <v>0</v>
      </c>
      <c r="M603">
        <f>DB603 - IF(AU603&gt;1, L603*CV603*100.0/(AW603*DP603), 0)</f>
        <v>0</v>
      </c>
      <c r="N603">
        <f>((T603-J603/2)*M603-L603)/(T603+J603/2)</f>
        <v>0</v>
      </c>
      <c r="O603">
        <f>N603*(DI603+DJ603)/1000.0</f>
        <v>0</v>
      </c>
      <c r="P603">
        <f>(DB603 - IF(AU603&gt;1, L603*CV603*100.0/(AW603*DP603), 0))*(DI603+DJ603)/1000.0</f>
        <v>0</v>
      </c>
      <c r="Q603">
        <f>2.0/((1/S603-1/R603)+SIGN(S603)*SQRT((1/S603-1/R603)*(1/S603-1/R603) + 4*CW603/((CW603+1)*(CW603+1))*(2*1/S603*1/R603-1/R603*1/R603)))</f>
        <v>0</v>
      </c>
      <c r="R603">
        <f>IF(LEFT(CX603,1)&lt;&gt;"0",IF(LEFT(CX603,1)="1",3.0,CY603),$D$5+$E$5*(DP603*DI603/($K$5*1000))+$F$5*(DP603*DI603/($K$5*1000))*MAX(MIN(CV603,$J$5),$I$5)*MAX(MIN(CV603,$J$5),$I$5)+$G$5*MAX(MIN(CV603,$J$5),$I$5)*(DP603*DI603/($K$5*1000))+$H$5*(DP603*DI603/($K$5*1000))*(DP603*DI603/($K$5*1000)))</f>
        <v>0</v>
      </c>
      <c r="S603">
        <f>J603*(1000-(1000*0.61365*exp(17.502*W603/(240.97+W603))/(DI603+DJ603)+DD603)/2)/(1000*0.61365*exp(17.502*W603/(240.97+W603))/(DI603+DJ603)-DD603)</f>
        <v>0</v>
      </c>
      <c r="T603">
        <f>1/((CW603+1)/(Q603/1.6)+1/(R603/1.37)) + CW603/((CW603+1)/(Q603/1.6) + CW603/(R603/1.37))</f>
        <v>0</v>
      </c>
      <c r="U603">
        <f>(CR603*CU603)</f>
        <v>0</v>
      </c>
      <c r="V603">
        <f>(DK603+(U603+2*0.95*5.67E-8*(((DK603+$B$7)+273)^4-(DK603+273)^4)-44100*J603)/(1.84*29.3*R603+8*0.95*5.67E-8*(DK603+273)^3))</f>
        <v>0</v>
      </c>
      <c r="W603">
        <f>($C$7*DL603+$D$7*DM603+$E$7*V603)</f>
        <v>0</v>
      </c>
      <c r="X603">
        <f>0.61365*exp(17.502*W603/(240.97+W603))</f>
        <v>0</v>
      </c>
      <c r="Y603">
        <f>(Z603/AA603*100)</f>
        <v>0</v>
      </c>
      <c r="Z603">
        <f>DD603*(DI603+DJ603)/1000</f>
        <v>0</v>
      </c>
      <c r="AA603">
        <f>0.61365*exp(17.502*DK603/(240.97+DK603))</f>
        <v>0</v>
      </c>
      <c r="AB603">
        <f>(X603-DD603*(DI603+DJ603)/1000)</f>
        <v>0</v>
      </c>
      <c r="AC603">
        <f>(-J603*44100)</f>
        <v>0</v>
      </c>
      <c r="AD603">
        <f>2*29.3*R603*0.92*(DK603-W603)</f>
        <v>0</v>
      </c>
      <c r="AE603">
        <f>2*0.95*5.67E-8*(((DK603+$B$7)+273)^4-(W603+273)^4)</f>
        <v>0</v>
      </c>
      <c r="AF603">
        <f>U603+AE603+AC603+AD603</f>
        <v>0</v>
      </c>
      <c r="AG603">
        <f>DH603*AU603*(DC603-DB603*(1000-AU603*DE603)/(1000-AU603*DD603))/(100*CV603)</f>
        <v>0</v>
      </c>
      <c r="AH603">
        <f>1000*DH603*AU603*(DD603-DE603)/(100*CV603*(1000-AU603*DD603))</f>
        <v>0</v>
      </c>
      <c r="AI603">
        <f>(AJ603 - AK603 - DI603*1E3/(8.314*(DK603+273.15)) * AM603/DH603 * AL603) * DH603/(100*CV603) * (1000 - DE603)/1000</f>
        <v>0</v>
      </c>
      <c r="AJ603">
        <v>297.184858075585</v>
      </c>
      <c r="AK603">
        <v>296.56943030303</v>
      </c>
      <c r="AL603">
        <v>-3.21009780753845</v>
      </c>
      <c r="AM603">
        <v>66.0504921813524</v>
      </c>
      <c r="AN603">
        <f>(AP603 - AO603 + DI603*1E3/(8.314*(DK603+273.15)) * AR603/DH603 * AQ603) * DH603/(100*CV603) * 1000/(1000 - AP603)</f>
        <v>0</v>
      </c>
      <c r="AO603">
        <v>17.3973607362771</v>
      </c>
      <c r="AP603">
        <v>24.5053237762238</v>
      </c>
      <c r="AQ603">
        <v>-0.000968565656563107</v>
      </c>
      <c r="AR603">
        <v>92.47</v>
      </c>
      <c r="AS603">
        <v>4</v>
      </c>
      <c r="AT603">
        <v>1</v>
      </c>
      <c r="AU603">
        <f>IF(AS603*$H$13&gt;=AW603,1.0,(AW603/(AW603-AS603*$H$13)))</f>
        <v>0</v>
      </c>
      <c r="AV603">
        <f>(AU603-1)*100</f>
        <v>0</v>
      </c>
      <c r="AW603">
        <f>MAX(0,($B$13+$C$13*DP603)/(1+$D$13*DP603)*DI603/(DK603+273)*$E$13)</f>
        <v>0</v>
      </c>
      <c r="AX603" t="s">
        <v>418</v>
      </c>
      <c r="AY603" t="s">
        <v>418</v>
      </c>
      <c r="AZ603">
        <v>0</v>
      </c>
      <c r="BA603">
        <v>0</v>
      </c>
      <c r="BB603">
        <f>1-AZ603/BA603</f>
        <v>0</v>
      </c>
      <c r="BC603">
        <v>0</v>
      </c>
      <c r="BD603" t="s">
        <v>418</v>
      </c>
      <c r="BE603" t="s">
        <v>418</v>
      </c>
      <c r="BF603">
        <v>0</v>
      </c>
      <c r="BG603">
        <v>0</v>
      </c>
      <c r="BH603">
        <f>1-BF603/BG603</f>
        <v>0</v>
      </c>
      <c r="BI603">
        <v>0.5</v>
      </c>
      <c r="BJ603">
        <f>CS603</f>
        <v>0</v>
      </c>
      <c r="BK603">
        <f>L603</f>
        <v>0</v>
      </c>
      <c r="BL603">
        <f>BH603*BI603*BJ603</f>
        <v>0</v>
      </c>
      <c r="BM603">
        <f>(BK603-BC603)/BJ603</f>
        <v>0</v>
      </c>
      <c r="BN603">
        <f>(BA603-BG603)/BG603</f>
        <v>0</v>
      </c>
      <c r="BO603">
        <f>AZ603/(BB603+AZ603/BG603)</f>
        <v>0</v>
      </c>
      <c r="BP603" t="s">
        <v>418</v>
      </c>
      <c r="BQ603">
        <v>0</v>
      </c>
      <c r="BR603">
        <f>IF(BQ603&lt;&gt;0, BQ603, BO603)</f>
        <v>0</v>
      </c>
      <c r="BS603">
        <f>1-BR603/BG603</f>
        <v>0</v>
      </c>
      <c r="BT603">
        <f>(BG603-BF603)/(BG603-BR603)</f>
        <v>0</v>
      </c>
      <c r="BU603">
        <f>(BA603-BG603)/(BA603-BR603)</f>
        <v>0</v>
      </c>
      <c r="BV603">
        <f>(BG603-BF603)/(BG603-AZ603)</f>
        <v>0</v>
      </c>
      <c r="BW603">
        <f>(BA603-BG603)/(BA603-AZ603)</f>
        <v>0</v>
      </c>
      <c r="BX603">
        <f>(BT603*BR603/BF603)</f>
        <v>0</v>
      </c>
      <c r="BY603">
        <f>(1-BX603)</f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f>$B$11*DQ603+$C$11*DR603+$F$11*EC603*(1-EF603)</f>
        <v>0</v>
      </c>
      <c r="CS603">
        <f>CR603*CT603</f>
        <v>0</v>
      </c>
      <c r="CT603">
        <f>($B$11*$D$9+$C$11*$D$9+$F$11*((EP603+EH603)/MAX(EP603+EH603+EQ603, 0.1)*$I$9+EQ603/MAX(EP603+EH603+EQ603, 0.1)*$J$9))/($B$11+$C$11+$F$11)</f>
        <v>0</v>
      </c>
      <c r="CU603">
        <f>($B$11*$K$9+$C$11*$K$9+$F$11*((EP603+EH603)/MAX(EP603+EH603+EQ603, 0.1)*$P$9+EQ603/MAX(EP603+EH603+EQ603, 0.1)*$Q$9))/($B$11+$C$11+$F$11)</f>
        <v>0</v>
      </c>
      <c r="CV603">
        <v>6</v>
      </c>
      <c r="CW603">
        <v>0.5</v>
      </c>
      <c r="CX603" t="s">
        <v>419</v>
      </c>
      <c r="CY603">
        <v>2</v>
      </c>
      <c r="CZ603" t="b">
        <v>1</v>
      </c>
      <c r="DA603">
        <v>1659032090</v>
      </c>
      <c r="DB603">
        <v>311.022037037037</v>
      </c>
      <c r="DC603">
        <v>307.884666666667</v>
      </c>
      <c r="DD603">
        <v>24.5220481481481</v>
      </c>
      <c r="DE603">
        <v>17.4069666666667</v>
      </c>
      <c r="DF603">
        <v>305.14462962963</v>
      </c>
      <c r="DG603">
        <v>24.0322703703704</v>
      </c>
      <c r="DH603">
        <v>500.021925925926</v>
      </c>
      <c r="DI603">
        <v>90.3438555555555</v>
      </c>
      <c r="DJ603">
        <v>0.0444406555555556</v>
      </c>
      <c r="DK603">
        <v>27.2103148148148</v>
      </c>
      <c r="DL603">
        <v>26.6979666666667</v>
      </c>
      <c r="DM603">
        <v>999.9</v>
      </c>
      <c r="DN603">
        <v>0</v>
      </c>
      <c r="DO603">
        <v>0</v>
      </c>
      <c r="DP603">
        <v>10007.7777777778</v>
      </c>
      <c r="DQ603">
        <v>0</v>
      </c>
      <c r="DR603">
        <v>17.2250777777778</v>
      </c>
      <c r="DS603">
        <v>3.13741333333333</v>
      </c>
      <c r="DT603">
        <v>318.840925925926</v>
      </c>
      <c r="DU603">
        <v>313.339111111111</v>
      </c>
      <c r="DV603">
        <v>7.11507481481481</v>
      </c>
      <c r="DW603">
        <v>307.884666666667</v>
      </c>
      <c r="DX603">
        <v>17.4069666666667</v>
      </c>
      <c r="DY603">
        <v>2.21541740740741</v>
      </c>
      <c r="DZ603">
        <v>1.57261296296296</v>
      </c>
      <c r="EA603">
        <v>19.0742333333333</v>
      </c>
      <c r="EB603">
        <v>13.6930259259259</v>
      </c>
      <c r="EC603">
        <v>2000.00777777778</v>
      </c>
      <c r="ED603">
        <v>0.979999</v>
      </c>
      <c r="EE603">
        <v>0.0200011</v>
      </c>
      <c r="EF603">
        <v>0</v>
      </c>
      <c r="EG603">
        <v>787.956222222222</v>
      </c>
      <c r="EH603">
        <v>5.00063</v>
      </c>
      <c r="EI603">
        <v>15501.9148148148</v>
      </c>
      <c r="EJ603">
        <v>17256.9666666667</v>
      </c>
      <c r="EK603">
        <v>38.2453333333333</v>
      </c>
      <c r="EL603">
        <v>38.2913333333333</v>
      </c>
      <c r="EM603">
        <v>37.7453333333333</v>
      </c>
      <c r="EN603">
        <v>37.625</v>
      </c>
      <c r="EO603">
        <v>39.25</v>
      </c>
      <c r="EP603">
        <v>1955.10777777778</v>
      </c>
      <c r="EQ603">
        <v>39.9</v>
      </c>
      <c r="ER603">
        <v>0</v>
      </c>
      <c r="ES603">
        <v>1659032096.5</v>
      </c>
      <c r="ET603">
        <v>0</v>
      </c>
      <c r="EU603">
        <v>788.029538461539</v>
      </c>
      <c r="EV603">
        <v>-21.8005469862058</v>
      </c>
      <c r="EW603">
        <v>-432.246153260235</v>
      </c>
      <c r="EX603">
        <v>15502.9538461538</v>
      </c>
      <c r="EY603">
        <v>15</v>
      </c>
      <c r="EZ603">
        <v>0</v>
      </c>
      <c r="FA603" t="s">
        <v>420</v>
      </c>
      <c r="FB603">
        <v>1657551626.5</v>
      </c>
      <c r="FC603">
        <v>1657551629</v>
      </c>
      <c r="FD603">
        <v>0</v>
      </c>
      <c r="FE603">
        <v>0.403</v>
      </c>
      <c r="FF603">
        <v>0.009</v>
      </c>
      <c r="FG603">
        <v>9.41</v>
      </c>
      <c r="FH603">
        <v>0.087</v>
      </c>
      <c r="FI603">
        <v>417</v>
      </c>
      <c r="FJ603">
        <v>17</v>
      </c>
      <c r="FK603">
        <v>1.61</v>
      </c>
      <c r="FL603">
        <v>0.59</v>
      </c>
      <c r="FM603">
        <v>2.228663975</v>
      </c>
      <c r="FN603">
        <v>14.4092495121951</v>
      </c>
      <c r="FO603">
        <v>1.40348415853875</v>
      </c>
      <c r="FP603">
        <v>0</v>
      </c>
      <c r="FQ603">
        <v>789.499411764706</v>
      </c>
      <c r="FR603">
        <v>-24.9893048199772</v>
      </c>
      <c r="FS603">
        <v>2.46654116143194</v>
      </c>
      <c r="FT603">
        <v>0</v>
      </c>
      <c r="FU603">
        <v>7.1212775</v>
      </c>
      <c r="FV603">
        <v>-0.0941959474671794</v>
      </c>
      <c r="FW603">
        <v>0.0147915941923107</v>
      </c>
      <c r="FX603">
        <v>1</v>
      </c>
      <c r="FY603">
        <v>1</v>
      </c>
      <c r="FZ603">
        <v>3</v>
      </c>
      <c r="GA603" t="s">
        <v>421</v>
      </c>
      <c r="GB603">
        <v>2.97285</v>
      </c>
      <c r="GC603">
        <v>2.69876</v>
      </c>
      <c r="GD603">
        <v>0.0665966</v>
      </c>
      <c r="GE603">
        <v>0.0668601</v>
      </c>
      <c r="GF603">
        <v>0.104547</v>
      </c>
      <c r="GG603">
        <v>0.0831165</v>
      </c>
      <c r="GH603">
        <v>36333.5</v>
      </c>
      <c r="GI603">
        <v>39717.8</v>
      </c>
      <c r="GJ603">
        <v>35275.9</v>
      </c>
      <c r="GK603">
        <v>38604.5</v>
      </c>
      <c r="GL603">
        <v>44786.6</v>
      </c>
      <c r="GM603">
        <v>51123.9</v>
      </c>
      <c r="GN603">
        <v>55146</v>
      </c>
      <c r="GO603">
        <v>61923.1</v>
      </c>
      <c r="GP603">
        <v>1.9694</v>
      </c>
      <c r="GQ603">
        <v>1.8434</v>
      </c>
      <c r="GR603">
        <v>0.0941753</v>
      </c>
      <c r="GS603">
        <v>0</v>
      </c>
      <c r="GT603">
        <v>25.1545</v>
      </c>
      <c r="GU603">
        <v>999.9</v>
      </c>
      <c r="GV603">
        <v>58.583</v>
      </c>
      <c r="GW603">
        <v>29.054</v>
      </c>
      <c r="GX603">
        <v>26.16</v>
      </c>
      <c r="GY603">
        <v>56.1455</v>
      </c>
      <c r="GZ603">
        <v>43.105</v>
      </c>
      <c r="HA603">
        <v>1</v>
      </c>
      <c r="HB603">
        <v>-0.0358537</v>
      </c>
      <c r="HC603">
        <v>0.110675</v>
      </c>
      <c r="HD603">
        <v>20.1142</v>
      </c>
      <c r="HE603">
        <v>5.19812</v>
      </c>
      <c r="HF603">
        <v>12.0064</v>
      </c>
      <c r="HG603">
        <v>4.9752</v>
      </c>
      <c r="HH603">
        <v>3.2938</v>
      </c>
      <c r="HI603">
        <v>9999</v>
      </c>
      <c r="HJ603">
        <v>9999</v>
      </c>
      <c r="HK603">
        <v>9999</v>
      </c>
      <c r="HL603">
        <v>630</v>
      </c>
      <c r="HM603">
        <v>1.86316</v>
      </c>
      <c r="HN603">
        <v>1.86798</v>
      </c>
      <c r="HO603">
        <v>1.8678</v>
      </c>
      <c r="HP603">
        <v>1.86896</v>
      </c>
      <c r="HQ603">
        <v>1.86978</v>
      </c>
      <c r="HR603">
        <v>1.86584</v>
      </c>
      <c r="HS603">
        <v>1.86691</v>
      </c>
      <c r="HT603">
        <v>1.86832</v>
      </c>
      <c r="HU603">
        <v>5</v>
      </c>
      <c r="HV603">
        <v>0</v>
      </c>
      <c r="HW603">
        <v>0</v>
      </c>
      <c r="HX603">
        <v>0</v>
      </c>
      <c r="HY603" t="s">
        <v>422</v>
      </c>
      <c r="HZ603" t="s">
        <v>423</v>
      </c>
      <c r="IA603" t="s">
        <v>424</v>
      </c>
      <c r="IB603" t="s">
        <v>424</v>
      </c>
      <c r="IC603" t="s">
        <v>424</v>
      </c>
      <c r="ID603" t="s">
        <v>424</v>
      </c>
      <c r="IE603">
        <v>0</v>
      </c>
      <c r="IF603">
        <v>100</v>
      </c>
      <c r="IG603">
        <v>100</v>
      </c>
      <c r="IH603">
        <v>5.737</v>
      </c>
      <c r="II603">
        <v>0.4889</v>
      </c>
      <c r="IJ603">
        <v>4.02706509432224</v>
      </c>
      <c r="IK603">
        <v>0.00601174518973114</v>
      </c>
      <c r="IL603">
        <v>2.77886958061485e-07</v>
      </c>
      <c r="IM603">
        <v>-3.54636231360687e-10</v>
      </c>
      <c r="IN603">
        <v>-0.0404303883988718</v>
      </c>
      <c r="IO603">
        <v>-0.0177815531441476</v>
      </c>
      <c r="IP603">
        <v>0.00205572605671414</v>
      </c>
      <c r="IQ603">
        <v>-1.65519735432211e-05</v>
      </c>
      <c r="IR603">
        <v>-4</v>
      </c>
      <c r="IS603">
        <v>1848</v>
      </c>
      <c r="IT603">
        <v>1</v>
      </c>
      <c r="IU603">
        <v>25</v>
      </c>
      <c r="IV603">
        <v>24674.5</v>
      </c>
      <c r="IW603">
        <v>24674.5</v>
      </c>
      <c r="IX603">
        <v>0.733643</v>
      </c>
      <c r="IY603">
        <v>2.62695</v>
      </c>
      <c r="IZ603">
        <v>1.54785</v>
      </c>
      <c r="JA603">
        <v>2.30591</v>
      </c>
      <c r="JB603">
        <v>1.34644</v>
      </c>
      <c r="JC603">
        <v>2.4292</v>
      </c>
      <c r="JD603">
        <v>33.558</v>
      </c>
      <c r="JE603">
        <v>24.2188</v>
      </c>
      <c r="JF603">
        <v>18</v>
      </c>
      <c r="JG603">
        <v>491.101</v>
      </c>
      <c r="JH603">
        <v>410.159</v>
      </c>
      <c r="JI603">
        <v>24.9997</v>
      </c>
      <c r="JJ603">
        <v>26.7658</v>
      </c>
      <c r="JK603">
        <v>30</v>
      </c>
      <c r="JL603">
        <v>26.7356</v>
      </c>
      <c r="JM603">
        <v>26.6779</v>
      </c>
      <c r="JN603">
        <v>14.727</v>
      </c>
      <c r="JO603">
        <v>41.5225</v>
      </c>
      <c r="JP603">
        <v>89.8039</v>
      </c>
      <c r="JQ603">
        <v>25</v>
      </c>
      <c r="JR603">
        <v>265.439</v>
      </c>
      <c r="JS603">
        <v>17.3038</v>
      </c>
      <c r="JT603">
        <v>102.295</v>
      </c>
      <c r="JU603">
        <v>103.07</v>
      </c>
    </row>
    <row r="604" spans="1:281">
      <c r="A604">
        <v>588</v>
      </c>
      <c r="B604">
        <v>1659032102.5</v>
      </c>
      <c r="C604">
        <v>8419.40000009537</v>
      </c>
      <c r="D604" t="s">
        <v>1606</v>
      </c>
      <c r="E604" t="s">
        <v>1607</v>
      </c>
      <c r="F604">
        <v>5</v>
      </c>
      <c r="G604" t="s">
        <v>1587</v>
      </c>
      <c r="H604" t="s">
        <v>417</v>
      </c>
      <c r="I604">
        <v>1659032094.71429</v>
      </c>
      <c r="J604">
        <f>(K604)/1000</f>
        <v>0</v>
      </c>
      <c r="K604">
        <f>IF(CZ604, AN604, AH604)</f>
        <v>0</v>
      </c>
      <c r="L604">
        <f>IF(CZ604, AI604, AG604)</f>
        <v>0</v>
      </c>
      <c r="M604">
        <f>DB604 - IF(AU604&gt;1, L604*CV604*100.0/(AW604*DP604), 0)</f>
        <v>0</v>
      </c>
      <c r="N604">
        <f>((T604-J604/2)*M604-L604)/(T604+J604/2)</f>
        <v>0</v>
      </c>
      <c r="O604">
        <f>N604*(DI604+DJ604)/1000.0</f>
        <v>0</v>
      </c>
      <c r="P604">
        <f>(DB604 - IF(AU604&gt;1, L604*CV604*100.0/(AW604*DP604), 0))*(DI604+DJ604)/1000.0</f>
        <v>0</v>
      </c>
      <c r="Q604">
        <f>2.0/((1/S604-1/R604)+SIGN(S604)*SQRT((1/S604-1/R604)*(1/S604-1/R604) + 4*CW604/((CW604+1)*(CW604+1))*(2*1/S604*1/R604-1/R604*1/R604)))</f>
        <v>0</v>
      </c>
      <c r="R604">
        <f>IF(LEFT(CX604,1)&lt;&gt;"0",IF(LEFT(CX604,1)="1",3.0,CY604),$D$5+$E$5*(DP604*DI604/($K$5*1000))+$F$5*(DP604*DI604/($K$5*1000))*MAX(MIN(CV604,$J$5),$I$5)*MAX(MIN(CV604,$J$5),$I$5)+$G$5*MAX(MIN(CV604,$J$5),$I$5)*(DP604*DI604/($K$5*1000))+$H$5*(DP604*DI604/($K$5*1000))*(DP604*DI604/($K$5*1000)))</f>
        <v>0</v>
      </c>
      <c r="S604">
        <f>J604*(1000-(1000*0.61365*exp(17.502*W604/(240.97+W604))/(DI604+DJ604)+DD604)/2)/(1000*0.61365*exp(17.502*W604/(240.97+W604))/(DI604+DJ604)-DD604)</f>
        <v>0</v>
      </c>
      <c r="T604">
        <f>1/((CW604+1)/(Q604/1.6)+1/(R604/1.37)) + CW604/((CW604+1)/(Q604/1.6) + CW604/(R604/1.37))</f>
        <v>0</v>
      </c>
      <c r="U604">
        <f>(CR604*CU604)</f>
        <v>0</v>
      </c>
      <c r="V604">
        <f>(DK604+(U604+2*0.95*5.67E-8*(((DK604+$B$7)+273)^4-(DK604+273)^4)-44100*J604)/(1.84*29.3*R604+8*0.95*5.67E-8*(DK604+273)^3))</f>
        <v>0</v>
      </c>
      <c r="W604">
        <f>($C$7*DL604+$D$7*DM604+$E$7*V604)</f>
        <v>0</v>
      </c>
      <c r="X604">
        <f>0.61365*exp(17.502*W604/(240.97+W604))</f>
        <v>0</v>
      </c>
      <c r="Y604">
        <f>(Z604/AA604*100)</f>
        <v>0</v>
      </c>
      <c r="Z604">
        <f>DD604*(DI604+DJ604)/1000</f>
        <v>0</v>
      </c>
      <c r="AA604">
        <f>0.61365*exp(17.502*DK604/(240.97+DK604))</f>
        <v>0</v>
      </c>
      <c r="AB604">
        <f>(X604-DD604*(DI604+DJ604)/1000)</f>
        <v>0</v>
      </c>
      <c r="AC604">
        <f>(-J604*44100)</f>
        <v>0</v>
      </c>
      <c r="AD604">
        <f>2*29.3*R604*0.92*(DK604-W604)</f>
        <v>0</v>
      </c>
      <c r="AE604">
        <f>2*0.95*5.67E-8*(((DK604+$B$7)+273)^4-(W604+273)^4)</f>
        <v>0</v>
      </c>
      <c r="AF604">
        <f>U604+AE604+AC604+AD604</f>
        <v>0</v>
      </c>
      <c r="AG604">
        <f>DH604*AU604*(DC604-DB604*(1000-AU604*DE604)/(1000-AU604*DD604))/(100*CV604)</f>
        <v>0</v>
      </c>
      <c r="AH604">
        <f>1000*DH604*AU604*(DD604-DE604)/(100*CV604*(1000-AU604*DD604))</f>
        <v>0</v>
      </c>
      <c r="AI604">
        <f>(AJ604 - AK604 - DI604*1E3/(8.314*(DK604+273.15)) * AM604/DH604 * AL604) * DH604/(100*CV604) * (1000 - DE604)/1000</f>
        <v>0</v>
      </c>
      <c r="AJ604">
        <v>280.328888375409</v>
      </c>
      <c r="AK604">
        <v>280.626939393939</v>
      </c>
      <c r="AL604">
        <v>-3.18326143573662</v>
      </c>
      <c r="AM604">
        <v>66.0504921813524</v>
      </c>
      <c r="AN604">
        <f>(AP604 - AO604 + DI604*1E3/(8.314*(DK604+273.15)) * AR604/DH604 * AQ604) * DH604/(100*CV604) * 1000/(1000 - AP604)</f>
        <v>0</v>
      </c>
      <c r="AO604">
        <v>17.3703302319481</v>
      </c>
      <c r="AP604">
        <v>24.4912622377623</v>
      </c>
      <c r="AQ604">
        <v>0.000365924848486469</v>
      </c>
      <c r="AR604">
        <v>92.47</v>
      </c>
      <c r="AS604">
        <v>3</v>
      </c>
      <c r="AT604">
        <v>1</v>
      </c>
      <c r="AU604">
        <f>IF(AS604*$H$13&gt;=AW604,1.0,(AW604/(AW604-AS604*$H$13)))</f>
        <v>0</v>
      </c>
      <c r="AV604">
        <f>(AU604-1)*100</f>
        <v>0</v>
      </c>
      <c r="AW604">
        <f>MAX(0,($B$13+$C$13*DP604)/(1+$D$13*DP604)*DI604/(DK604+273)*$E$13)</f>
        <v>0</v>
      </c>
      <c r="AX604" t="s">
        <v>418</v>
      </c>
      <c r="AY604" t="s">
        <v>418</v>
      </c>
      <c r="AZ604">
        <v>0</v>
      </c>
      <c r="BA604">
        <v>0</v>
      </c>
      <c r="BB604">
        <f>1-AZ604/BA604</f>
        <v>0</v>
      </c>
      <c r="BC604">
        <v>0</v>
      </c>
      <c r="BD604" t="s">
        <v>418</v>
      </c>
      <c r="BE604" t="s">
        <v>418</v>
      </c>
      <c r="BF604">
        <v>0</v>
      </c>
      <c r="BG604">
        <v>0</v>
      </c>
      <c r="BH604">
        <f>1-BF604/BG604</f>
        <v>0</v>
      </c>
      <c r="BI604">
        <v>0.5</v>
      </c>
      <c r="BJ604">
        <f>CS604</f>
        <v>0</v>
      </c>
      <c r="BK604">
        <f>L604</f>
        <v>0</v>
      </c>
      <c r="BL604">
        <f>BH604*BI604*BJ604</f>
        <v>0</v>
      </c>
      <c r="BM604">
        <f>(BK604-BC604)/BJ604</f>
        <v>0</v>
      </c>
      <c r="BN604">
        <f>(BA604-BG604)/BG604</f>
        <v>0</v>
      </c>
      <c r="BO604">
        <f>AZ604/(BB604+AZ604/BG604)</f>
        <v>0</v>
      </c>
      <c r="BP604" t="s">
        <v>418</v>
      </c>
      <c r="BQ604">
        <v>0</v>
      </c>
      <c r="BR604">
        <f>IF(BQ604&lt;&gt;0, BQ604, BO604)</f>
        <v>0</v>
      </c>
      <c r="BS604">
        <f>1-BR604/BG604</f>
        <v>0</v>
      </c>
      <c r="BT604">
        <f>(BG604-BF604)/(BG604-BR604)</f>
        <v>0</v>
      </c>
      <c r="BU604">
        <f>(BA604-BG604)/(BA604-BR604)</f>
        <v>0</v>
      </c>
      <c r="BV604">
        <f>(BG604-BF604)/(BG604-AZ604)</f>
        <v>0</v>
      </c>
      <c r="BW604">
        <f>(BA604-BG604)/(BA604-AZ604)</f>
        <v>0</v>
      </c>
      <c r="BX604">
        <f>(BT604*BR604/BF604)</f>
        <v>0</v>
      </c>
      <c r="BY604">
        <f>(1-BX604)</f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f>$B$11*DQ604+$C$11*DR604+$F$11*EC604*(1-EF604)</f>
        <v>0</v>
      </c>
      <c r="CS604">
        <f>CR604*CT604</f>
        <v>0</v>
      </c>
      <c r="CT604">
        <f>($B$11*$D$9+$C$11*$D$9+$F$11*((EP604+EH604)/MAX(EP604+EH604+EQ604, 0.1)*$I$9+EQ604/MAX(EP604+EH604+EQ604, 0.1)*$J$9))/($B$11+$C$11+$F$11)</f>
        <v>0</v>
      </c>
      <c r="CU604">
        <f>($B$11*$K$9+$C$11*$K$9+$F$11*((EP604+EH604)/MAX(EP604+EH604+EQ604, 0.1)*$P$9+EQ604/MAX(EP604+EH604+EQ604, 0.1)*$Q$9))/($B$11+$C$11+$F$11)</f>
        <v>0</v>
      </c>
      <c r="CV604">
        <v>6</v>
      </c>
      <c r="CW604">
        <v>0.5</v>
      </c>
      <c r="CX604" t="s">
        <v>419</v>
      </c>
      <c r="CY604">
        <v>2</v>
      </c>
      <c r="CZ604" t="b">
        <v>1</v>
      </c>
      <c r="DA604">
        <v>1659032094.71429</v>
      </c>
      <c r="DB604">
        <v>296.412178571429</v>
      </c>
      <c r="DC604">
        <v>292.172107142857</v>
      </c>
      <c r="DD604">
        <v>24.5092571428571</v>
      </c>
      <c r="DE604">
        <v>17.3854964285714</v>
      </c>
      <c r="DF604">
        <v>290.623142857143</v>
      </c>
      <c r="DG604">
        <v>24.0201</v>
      </c>
      <c r="DH604">
        <v>500.075857142857</v>
      </c>
      <c r="DI604">
        <v>90.3433714285714</v>
      </c>
      <c r="DJ604">
        <v>0.0443145107142857</v>
      </c>
      <c r="DK604">
        <v>27.2070178571429</v>
      </c>
      <c r="DL604">
        <v>26.6954785714286</v>
      </c>
      <c r="DM604">
        <v>999.9</v>
      </c>
      <c r="DN604">
        <v>0</v>
      </c>
      <c r="DO604">
        <v>0</v>
      </c>
      <c r="DP604">
        <v>10000</v>
      </c>
      <c r="DQ604">
        <v>0</v>
      </c>
      <c r="DR604">
        <v>17.2245821428571</v>
      </c>
      <c r="DS604">
        <v>4.24009857142857</v>
      </c>
      <c r="DT604">
        <v>303.859714285714</v>
      </c>
      <c r="DU604">
        <v>297.341928571429</v>
      </c>
      <c r="DV604">
        <v>7.12374571428572</v>
      </c>
      <c r="DW604">
        <v>292.172107142857</v>
      </c>
      <c r="DX604">
        <v>17.3854964285714</v>
      </c>
      <c r="DY604">
        <v>2.21424821428571</v>
      </c>
      <c r="DZ604">
        <v>1.57066428571429</v>
      </c>
      <c r="EA604">
        <v>19.0657678571429</v>
      </c>
      <c r="EB604">
        <v>13.6739535714286</v>
      </c>
      <c r="EC604">
        <v>1999.99857142857</v>
      </c>
      <c r="ED604">
        <v>0.979998785714286</v>
      </c>
      <c r="EE604">
        <v>0.0200013285714286</v>
      </c>
      <c r="EF604">
        <v>0</v>
      </c>
      <c r="EG604">
        <v>786.441392857143</v>
      </c>
      <c r="EH604">
        <v>5.00063</v>
      </c>
      <c r="EI604">
        <v>15472.0857142857</v>
      </c>
      <c r="EJ604">
        <v>17256.8892857143</v>
      </c>
      <c r="EK604">
        <v>38.2455</v>
      </c>
      <c r="EL604">
        <v>38.281</v>
      </c>
      <c r="EM604">
        <v>37.74325</v>
      </c>
      <c r="EN604">
        <v>37.625</v>
      </c>
      <c r="EO604">
        <v>39.25</v>
      </c>
      <c r="EP604">
        <v>1955.09821428571</v>
      </c>
      <c r="EQ604">
        <v>39.9003571428571</v>
      </c>
      <c r="ER604">
        <v>0</v>
      </c>
      <c r="ES604">
        <v>1659032101.3</v>
      </c>
      <c r="ET604">
        <v>0</v>
      </c>
      <c r="EU604">
        <v>786.468923076923</v>
      </c>
      <c r="EV604">
        <v>-16.3016068582656</v>
      </c>
      <c r="EW604">
        <v>-340.88205155373</v>
      </c>
      <c r="EX604">
        <v>15472.1230769231</v>
      </c>
      <c r="EY604">
        <v>15</v>
      </c>
      <c r="EZ604">
        <v>0</v>
      </c>
      <c r="FA604" t="s">
        <v>420</v>
      </c>
      <c r="FB604">
        <v>1657551626.5</v>
      </c>
      <c r="FC604">
        <v>1657551629</v>
      </c>
      <c r="FD604">
        <v>0</v>
      </c>
      <c r="FE604">
        <v>0.403</v>
      </c>
      <c r="FF604">
        <v>0.009</v>
      </c>
      <c r="FG604">
        <v>9.41</v>
      </c>
      <c r="FH604">
        <v>0.087</v>
      </c>
      <c r="FI604">
        <v>417</v>
      </c>
      <c r="FJ604">
        <v>17</v>
      </c>
      <c r="FK604">
        <v>1.61</v>
      </c>
      <c r="FL604">
        <v>0.59</v>
      </c>
      <c r="FM604">
        <v>3.3931269</v>
      </c>
      <c r="FN604">
        <v>14.6810139512195</v>
      </c>
      <c r="FO604">
        <v>1.42438106981743</v>
      </c>
      <c r="FP604">
        <v>0</v>
      </c>
      <c r="FQ604">
        <v>787.712382352941</v>
      </c>
      <c r="FR604">
        <v>-20.3515508160806</v>
      </c>
      <c r="FS604">
        <v>2.02272458964905</v>
      </c>
      <c r="FT604">
        <v>0</v>
      </c>
      <c r="FU604">
        <v>7.1216665</v>
      </c>
      <c r="FV604">
        <v>0.0299524953095508</v>
      </c>
      <c r="FW604">
        <v>0.016445986676086</v>
      </c>
      <c r="FX604">
        <v>1</v>
      </c>
      <c r="FY604">
        <v>1</v>
      </c>
      <c r="FZ604">
        <v>3</v>
      </c>
      <c r="GA604" t="s">
        <v>421</v>
      </c>
      <c r="GB604">
        <v>2.97256</v>
      </c>
      <c r="GC604">
        <v>2.69848</v>
      </c>
      <c r="GD604">
        <v>0.0635253</v>
      </c>
      <c r="GE604">
        <v>0.0636851</v>
      </c>
      <c r="GF604">
        <v>0.104507</v>
      </c>
      <c r="GG604">
        <v>0.0828962</v>
      </c>
      <c r="GH604">
        <v>36453.3</v>
      </c>
      <c r="GI604">
        <v>39853.1</v>
      </c>
      <c r="GJ604">
        <v>35276.2</v>
      </c>
      <c r="GK604">
        <v>38604.6</v>
      </c>
      <c r="GL604">
        <v>44788.7</v>
      </c>
      <c r="GM604">
        <v>51136</v>
      </c>
      <c r="GN604">
        <v>55146.2</v>
      </c>
      <c r="GO604">
        <v>61922.9</v>
      </c>
      <c r="GP604">
        <v>1.9706</v>
      </c>
      <c r="GQ604">
        <v>1.8432</v>
      </c>
      <c r="GR604">
        <v>0.0947714</v>
      </c>
      <c r="GS604">
        <v>0</v>
      </c>
      <c r="GT604">
        <v>25.1503</v>
      </c>
      <c r="GU604">
        <v>999.9</v>
      </c>
      <c r="GV604">
        <v>58.558</v>
      </c>
      <c r="GW604">
        <v>29.064</v>
      </c>
      <c r="GX604">
        <v>26.1639</v>
      </c>
      <c r="GY604">
        <v>56.2755</v>
      </c>
      <c r="GZ604">
        <v>43.0809</v>
      </c>
      <c r="HA604">
        <v>1</v>
      </c>
      <c r="HB604">
        <v>-0.0357927</v>
      </c>
      <c r="HC604">
        <v>0.109368</v>
      </c>
      <c r="HD604">
        <v>20.114</v>
      </c>
      <c r="HE604">
        <v>5.20172</v>
      </c>
      <c r="HF604">
        <v>12.004</v>
      </c>
      <c r="HG604">
        <v>4.976</v>
      </c>
      <c r="HH604">
        <v>3.2936</v>
      </c>
      <c r="HI604">
        <v>9999</v>
      </c>
      <c r="HJ604">
        <v>9999</v>
      </c>
      <c r="HK604">
        <v>9999</v>
      </c>
      <c r="HL604">
        <v>630</v>
      </c>
      <c r="HM604">
        <v>1.86325</v>
      </c>
      <c r="HN604">
        <v>1.86798</v>
      </c>
      <c r="HO604">
        <v>1.86774</v>
      </c>
      <c r="HP604">
        <v>1.86899</v>
      </c>
      <c r="HQ604">
        <v>1.86981</v>
      </c>
      <c r="HR604">
        <v>1.86587</v>
      </c>
      <c r="HS604">
        <v>1.86691</v>
      </c>
      <c r="HT604">
        <v>1.86832</v>
      </c>
      <c r="HU604">
        <v>5</v>
      </c>
      <c r="HV604">
        <v>0</v>
      </c>
      <c r="HW604">
        <v>0</v>
      </c>
      <c r="HX604">
        <v>0</v>
      </c>
      <c r="HY604" t="s">
        <v>422</v>
      </c>
      <c r="HZ604" t="s">
        <v>423</v>
      </c>
      <c r="IA604" t="s">
        <v>424</v>
      </c>
      <c r="IB604" t="s">
        <v>424</v>
      </c>
      <c r="IC604" t="s">
        <v>424</v>
      </c>
      <c r="ID604" t="s">
        <v>424</v>
      </c>
      <c r="IE604">
        <v>0</v>
      </c>
      <c r="IF604">
        <v>100</v>
      </c>
      <c r="IG604">
        <v>100</v>
      </c>
      <c r="IH604">
        <v>5.642</v>
      </c>
      <c r="II604">
        <v>0.4883</v>
      </c>
      <c r="IJ604">
        <v>4.02706509432224</v>
      </c>
      <c r="IK604">
        <v>0.00601174518973114</v>
      </c>
      <c r="IL604">
        <v>2.77886958061485e-07</v>
      </c>
      <c r="IM604">
        <v>-3.54636231360687e-10</v>
      </c>
      <c r="IN604">
        <v>-0.0404303883988718</v>
      </c>
      <c r="IO604">
        <v>-0.0177815531441476</v>
      </c>
      <c r="IP604">
        <v>0.00205572605671414</v>
      </c>
      <c r="IQ604">
        <v>-1.65519735432211e-05</v>
      </c>
      <c r="IR604">
        <v>-4</v>
      </c>
      <c r="IS604">
        <v>1848</v>
      </c>
      <c r="IT604">
        <v>1</v>
      </c>
      <c r="IU604">
        <v>25</v>
      </c>
      <c r="IV604">
        <v>24674.6</v>
      </c>
      <c r="IW604">
        <v>24674.6</v>
      </c>
      <c r="IX604">
        <v>0.701904</v>
      </c>
      <c r="IY604">
        <v>2.63184</v>
      </c>
      <c r="IZ604">
        <v>1.54785</v>
      </c>
      <c r="JA604">
        <v>2.30591</v>
      </c>
      <c r="JB604">
        <v>1.34644</v>
      </c>
      <c r="JC604">
        <v>2.27295</v>
      </c>
      <c r="JD604">
        <v>33.558</v>
      </c>
      <c r="JE604">
        <v>24.2188</v>
      </c>
      <c r="JF604">
        <v>18</v>
      </c>
      <c r="JG604">
        <v>491.863</v>
      </c>
      <c r="JH604">
        <v>410.03</v>
      </c>
      <c r="JI604">
        <v>24.9997</v>
      </c>
      <c r="JJ604">
        <v>26.7636</v>
      </c>
      <c r="JK604">
        <v>30.0001</v>
      </c>
      <c r="JL604">
        <v>26.7333</v>
      </c>
      <c r="JM604">
        <v>26.6757</v>
      </c>
      <c r="JN604">
        <v>14.0692</v>
      </c>
      <c r="JO604">
        <v>41.5225</v>
      </c>
      <c r="JP604">
        <v>89.8039</v>
      </c>
      <c r="JQ604">
        <v>25</v>
      </c>
      <c r="JR604">
        <v>251.998</v>
      </c>
      <c r="JS604">
        <v>17.2821</v>
      </c>
      <c r="JT604">
        <v>102.295</v>
      </c>
      <c r="JU604">
        <v>103.07</v>
      </c>
    </row>
    <row r="605" spans="1:281">
      <c r="A605">
        <v>589</v>
      </c>
      <c r="B605">
        <v>1659032107.5</v>
      </c>
      <c r="C605">
        <v>8424.40000009537</v>
      </c>
      <c r="D605" t="s">
        <v>1608</v>
      </c>
      <c r="E605" t="s">
        <v>1609</v>
      </c>
      <c r="F605">
        <v>5</v>
      </c>
      <c r="G605" t="s">
        <v>1587</v>
      </c>
      <c r="H605" t="s">
        <v>417</v>
      </c>
      <c r="I605">
        <v>1659032100</v>
      </c>
      <c r="J605">
        <f>(K605)/1000</f>
        <v>0</v>
      </c>
      <c r="K605">
        <f>IF(CZ605, AN605, AH605)</f>
        <v>0</v>
      </c>
      <c r="L605">
        <f>IF(CZ605, AI605, AG605)</f>
        <v>0</v>
      </c>
      <c r="M605">
        <f>DB605 - IF(AU605&gt;1, L605*CV605*100.0/(AW605*DP605), 0)</f>
        <v>0</v>
      </c>
      <c r="N605">
        <f>((T605-J605/2)*M605-L605)/(T605+J605/2)</f>
        <v>0</v>
      </c>
      <c r="O605">
        <f>N605*(DI605+DJ605)/1000.0</f>
        <v>0</v>
      </c>
      <c r="P605">
        <f>(DB605 - IF(AU605&gt;1, L605*CV605*100.0/(AW605*DP605), 0))*(DI605+DJ605)/1000.0</f>
        <v>0</v>
      </c>
      <c r="Q605">
        <f>2.0/((1/S605-1/R605)+SIGN(S605)*SQRT((1/S605-1/R605)*(1/S605-1/R605) + 4*CW605/((CW605+1)*(CW605+1))*(2*1/S605*1/R605-1/R605*1/R605)))</f>
        <v>0</v>
      </c>
      <c r="R605">
        <f>IF(LEFT(CX605,1)&lt;&gt;"0",IF(LEFT(CX605,1)="1",3.0,CY605),$D$5+$E$5*(DP605*DI605/($K$5*1000))+$F$5*(DP605*DI605/($K$5*1000))*MAX(MIN(CV605,$J$5),$I$5)*MAX(MIN(CV605,$J$5),$I$5)+$G$5*MAX(MIN(CV605,$J$5),$I$5)*(DP605*DI605/($K$5*1000))+$H$5*(DP605*DI605/($K$5*1000))*(DP605*DI605/($K$5*1000)))</f>
        <v>0</v>
      </c>
      <c r="S605">
        <f>J605*(1000-(1000*0.61365*exp(17.502*W605/(240.97+W605))/(DI605+DJ605)+DD605)/2)/(1000*0.61365*exp(17.502*W605/(240.97+W605))/(DI605+DJ605)-DD605)</f>
        <v>0</v>
      </c>
      <c r="T605">
        <f>1/((CW605+1)/(Q605/1.6)+1/(R605/1.37)) + CW605/((CW605+1)/(Q605/1.6) + CW605/(R605/1.37))</f>
        <v>0</v>
      </c>
      <c r="U605">
        <f>(CR605*CU605)</f>
        <v>0</v>
      </c>
      <c r="V605">
        <f>(DK605+(U605+2*0.95*5.67E-8*(((DK605+$B$7)+273)^4-(DK605+273)^4)-44100*J605)/(1.84*29.3*R605+8*0.95*5.67E-8*(DK605+273)^3))</f>
        <v>0</v>
      </c>
      <c r="W605">
        <f>($C$7*DL605+$D$7*DM605+$E$7*V605)</f>
        <v>0</v>
      </c>
      <c r="X605">
        <f>0.61365*exp(17.502*W605/(240.97+W605))</f>
        <v>0</v>
      </c>
      <c r="Y605">
        <f>(Z605/AA605*100)</f>
        <v>0</v>
      </c>
      <c r="Z605">
        <f>DD605*(DI605+DJ605)/1000</f>
        <v>0</v>
      </c>
      <c r="AA605">
        <f>0.61365*exp(17.502*DK605/(240.97+DK605))</f>
        <v>0</v>
      </c>
      <c r="AB605">
        <f>(X605-DD605*(DI605+DJ605)/1000)</f>
        <v>0</v>
      </c>
      <c r="AC605">
        <f>(-J605*44100)</f>
        <v>0</v>
      </c>
      <c r="AD605">
        <f>2*29.3*R605*0.92*(DK605-W605)</f>
        <v>0</v>
      </c>
      <c r="AE605">
        <f>2*0.95*5.67E-8*(((DK605+$B$7)+273)^4-(W605+273)^4)</f>
        <v>0</v>
      </c>
      <c r="AF605">
        <f>U605+AE605+AC605+AD605</f>
        <v>0</v>
      </c>
      <c r="AG605">
        <f>DH605*AU605*(DC605-DB605*(1000-AU605*DE605)/(1000-AU605*DD605))/(100*CV605)</f>
        <v>0</v>
      </c>
      <c r="AH605">
        <f>1000*DH605*AU605*(DD605-DE605)/(100*CV605*(1000-AU605*DD605))</f>
        <v>0</v>
      </c>
      <c r="AI605">
        <f>(AJ605 - AK605 - DI605*1E3/(8.314*(DK605+273.15)) * AM605/DH605 * AL605) * DH605/(100*CV605) * (1000 - DE605)/1000</f>
        <v>0</v>
      </c>
      <c r="AJ605">
        <v>263.970422454257</v>
      </c>
      <c r="AK605">
        <v>264.913848484848</v>
      </c>
      <c r="AL605">
        <v>-3.1256215354341</v>
      </c>
      <c r="AM605">
        <v>66.0504921813524</v>
      </c>
      <c r="AN605">
        <f>(AP605 - AO605 + DI605*1E3/(8.314*(DK605+273.15)) * AR605/DH605 * AQ605) * DH605/(100*CV605) * 1000/(1000 - AP605)</f>
        <v>0</v>
      </c>
      <c r="AO605">
        <v>17.3267728194805</v>
      </c>
      <c r="AP605">
        <v>24.4791902097902</v>
      </c>
      <c r="AQ605">
        <v>-0.00299660606060274</v>
      </c>
      <c r="AR605">
        <v>92.47</v>
      </c>
      <c r="AS605">
        <v>3</v>
      </c>
      <c r="AT605">
        <v>1</v>
      </c>
      <c r="AU605">
        <f>IF(AS605*$H$13&gt;=AW605,1.0,(AW605/(AW605-AS605*$H$13)))</f>
        <v>0</v>
      </c>
      <c r="AV605">
        <f>(AU605-1)*100</f>
        <v>0</v>
      </c>
      <c r="AW605">
        <f>MAX(0,($B$13+$C$13*DP605)/(1+$D$13*DP605)*DI605/(DK605+273)*$E$13)</f>
        <v>0</v>
      </c>
      <c r="AX605" t="s">
        <v>418</v>
      </c>
      <c r="AY605" t="s">
        <v>418</v>
      </c>
      <c r="AZ605">
        <v>0</v>
      </c>
      <c r="BA605">
        <v>0</v>
      </c>
      <c r="BB605">
        <f>1-AZ605/BA605</f>
        <v>0</v>
      </c>
      <c r="BC605">
        <v>0</v>
      </c>
      <c r="BD605" t="s">
        <v>418</v>
      </c>
      <c r="BE605" t="s">
        <v>418</v>
      </c>
      <c r="BF605">
        <v>0</v>
      </c>
      <c r="BG605">
        <v>0</v>
      </c>
      <c r="BH605">
        <f>1-BF605/BG605</f>
        <v>0</v>
      </c>
      <c r="BI605">
        <v>0.5</v>
      </c>
      <c r="BJ605">
        <f>CS605</f>
        <v>0</v>
      </c>
      <c r="BK605">
        <f>L605</f>
        <v>0</v>
      </c>
      <c r="BL605">
        <f>BH605*BI605*BJ605</f>
        <v>0</v>
      </c>
      <c r="BM605">
        <f>(BK605-BC605)/BJ605</f>
        <v>0</v>
      </c>
      <c r="BN605">
        <f>(BA605-BG605)/BG605</f>
        <v>0</v>
      </c>
      <c r="BO605">
        <f>AZ605/(BB605+AZ605/BG605)</f>
        <v>0</v>
      </c>
      <c r="BP605" t="s">
        <v>418</v>
      </c>
      <c r="BQ605">
        <v>0</v>
      </c>
      <c r="BR605">
        <f>IF(BQ605&lt;&gt;0, BQ605, BO605)</f>
        <v>0</v>
      </c>
      <c r="BS605">
        <f>1-BR605/BG605</f>
        <v>0</v>
      </c>
      <c r="BT605">
        <f>(BG605-BF605)/(BG605-BR605)</f>
        <v>0</v>
      </c>
      <c r="BU605">
        <f>(BA605-BG605)/(BA605-BR605)</f>
        <v>0</v>
      </c>
      <c r="BV605">
        <f>(BG605-BF605)/(BG605-AZ605)</f>
        <v>0</v>
      </c>
      <c r="BW605">
        <f>(BA605-BG605)/(BA605-AZ605)</f>
        <v>0</v>
      </c>
      <c r="BX605">
        <f>(BT605*BR605/BF605)</f>
        <v>0</v>
      </c>
      <c r="BY605">
        <f>(1-BX605)</f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f>$B$11*DQ605+$C$11*DR605+$F$11*EC605*(1-EF605)</f>
        <v>0</v>
      </c>
      <c r="CS605">
        <f>CR605*CT605</f>
        <v>0</v>
      </c>
      <c r="CT605">
        <f>($B$11*$D$9+$C$11*$D$9+$F$11*((EP605+EH605)/MAX(EP605+EH605+EQ605, 0.1)*$I$9+EQ605/MAX(EP605+EH605+EQ605, 0.1)*$J$9))/($B$11+$C$11+$F$11)</f>
        <v>0</v>
      </c>
      <c r="CU605">
        <f>($B$11*$K$9+$C$11*$K$9+$F$11*((EP605+EH605)/MAX(EP605+EH605+EQ605, 0.1)*$P$9+EQ605/MAX(EP605+EH605+EQ605, 0.1)*$Q$9))/($B$11+$C$11+$F$11)</f>
        <v>0</v>
      </c>
      <c r="CV605">
        <v>6</v>
      </c>
      <c r="CW605">
        <v>0.5</v>
      </c>
      <c r="CX605" t="s">
        <v>419</v>
      </c>
      <c r="CY605">
        <v>2</v>
      </c>
      <c r="CZ605" t="b">
        <v>1</v>
      </c>
      <c r="DA605">
        <v>1659032100</v>
      </c>
      <c r="DB605">
        <v>280.007703703704</v>
      </c>
      <c r="DC605">
        <v>274.825555555556</v>
      </c>
      <c r="DD605">
        <v>24.4962888888889</v>
      </c>
      <c r="DE605">
        <v>17.3577518518519</v>
      </c>
      <c r="DF605">
        <v>274.317851851852</v>
      </c>
      <c r="DG605">
        <v>24.0077777777778</v>
      </c>
      <c r="DH605">
        <v>500.047777777778</v>
      </c>
      <c r="DI605">
        <v>90.3422148148148</v>
      </c>
      <c r="DJ605">
        <v>0.0443024814814815</v>
      </c>
      <c r="DK605">
        <v>27.2019185185185</v>
      </c>
      <c r="DL605">
        <v>26.6926407407407</v>
      </c>
      <c r="DM605">
        <v>999.9</v>
      </c>
      <c r="DN605">
        <v>0</v>
      </c>
      <c r="DO605">
        <v>0</v>
      </c>
      <c r="DP605">
        <v>9999.81481481482</v>
      </c>
      <c r="DQ605">
        <v>0</v>
      </c>
      <c r="DR605">
        <v>17.2246703703704</v>
      </c>
      <c r="DS605">
        <v>5.18207444444444</v>
      </c>
      <c r="DT605">
        <v>287.039185185185</v>
      </c>
      <c r="DU605">
        <v>279.680740740741</v>
      </c>
      <c r="DV605">
        <v>7.13852037037037</v>
      </c>
      <c r="DW605">
        <v>274.825555555556</v>
      </c>
      <c r="DX605">
        <v>17.3577518518519</v>
      </c>
      <c r="DY605">
        <v>2.21304740740741</v>
      </c>
      <c r="DZ605">
        <v>1.56813888888889</v>
      </c>
      <c r="EA605">
        <v>19.0570740740741</v>
      </c>
      <c r="EB605">
        <v>13.6492111111111</v>
      </c>
      <c r="EC605">
        <v>1999.99407407407</v>
      </c>
      <c r="ED605">
        <v>0.979998777777778</v>
      </c>
      <c r="EE605">
        <v>0.020001337037037</v>
      </c>
      <c r="EF605">
        <v>0</v>
      </c>
      <c r="EG605">
        <v>785.234444444445</v>
      </c>
      <c r="EH605">
        <v>5.00063</v>
      </c>
      <c r="EI605">
        <v>15446.8851851852</v>
      </c>
      <c r="EJ605">
        <v>17256.8555555556</v>
      </c>
      <c r="EK605">
        <v>38.2453333333333</v>
      </c>
      <c r="EL605">
        <v>38.2867407407407</v>
      </c>
      <c r="EM605">
        <v>37.7383333333333</v>
      </c>
      <c r="EN605">
        <v>37.625</v>
      </c>
      <c r="EO605">
        <v>39.25</v>
      </c>
      <c r="EP605">
        <v>1955.0937037037</v>
      </c>
      <c r="EQ605">
        <v>39.9003703703704</v>
      </c>
      <c r="ER605">
        <v>0</v>
      </c>
      <c r="ES605">
        <v>1659032106.7</v>
      </c>
      <c r="ET605">
        <v>0</v>
      </c>
      <c r="EU605">
        <v>785.17468</v>
      </c>
      <c r="EV605">
        <v>-10.608307694931</v>
      </c>
      <c r="EW605">
        <v>-221.13076924665</v>
      </c>
      <c r="EX605">
        <v>15445.228</v>
      </c>
      <c r="EY605">
        <v>15</v>
      </c>
      <c r="EZ605">
        <v>0</v>
      </c>
      <c r="FA605" t="s">
        <v>420</v>
      </c>
      <c r="FB605">
        <v>1657551626.5</v>
      </c>
      <c r="FC605">
        <v>1657551629</v>
      </c>
      <c r="FD605">
        <v>0</v>
      </c>
      <c r="FE605">
        <v>0.403</v>
      </c>
      <c r="FF605">
        <v>0.009</v>
      </c>
      <c r="FG605">
        <v>9.41</v>
      </c>
      <c r="FH605">
        <v>0.087</v>
      </c>
      <c r="FI605">
        <v>417</v>
      </c>
      <c r="FJ605">
        <v>17</v>
      </c>
      <c r="FK605">
        <v>1.61</v>
      </c>
      <c r="FL605">
        <v>0.59</v>
      </c>
      <c r="FM605">
        <v>4.47322525</v>
      </c>
      <c r="FN605">
        <v>11.7884313320825</v>
      </c>
      <c r="FO605">
        <v>1.17992607393639</v>
      </c>
      <c r="FP605">
        <v>0</v>
      </c>
      <c r="FQ605">
        <v>786.28555882353</v>
      </c>
      <c r="FR605">
        <v>-15.2563941885993</v>
      </c>
      <c r="FS605">
        <v>1.5339636699275</v>
      </c>
      <c r="FT605">
        <v>0</v>
      </c>
      <c r="FU605">
        <v>7.12890575</v>
      </c>
      <c r="FV605">
        <v>0.194536322701663</v>
      </c>
      <c r="FW605">
        <v>0.022868702836792</v>
      </c>
      <c r="FX605">
        <v>0</v>
      </c>
      <c r="FY605">
        <v>0</v>
      </c>
      <c r="FZ605">
        <v>3</v>
      </c>
      <c r="GA605" t="s">
        <v>427</v>
      </c>
      <c r="GB605">
        <v>2.97361</v>
      </c>
      <c r="GC605">
        <v>2.69826</v>
      </c>
      <c r="GD605">
        <v>0.0604837</v>
      </c>
      <c r="GE605">
        <v>0.0604934</v>
      </c>
      <c r="GF605">
        <v>0.104474</v>
      </c>
      <c r="GG605">
        <v>0.0828474</v>
      </c>
      <c r="GH605">
        <v>36571.4</v>
      </c>
      <c r="GI605">
        <v>39988.6</v>
      </c>
      <c r="GJ605">
        <v>35276</v>
      </c>
      <c r="GK605">
        <v>38604.4</v>
      </c>
      <c r="GL605">
        <v>44790.2</v>
      </c>
      <c r="GM605">
        <v>51138.6</v>
      </c>
      <c r="GN605">
        <v>55146</v>
      </c>
      <c r="GO605">
        <v>61922.9</v>
      </c>
      <c r="GP605">
        <v>1.9712</v>
      </c>
      <c r="GQ605">
        <v>1.8422</v>
      </c>
      <c r="GR605">
        <v>0.0946224</v>
      </c>
      <c r="GS605">
        <v>0</v>
      </c>
      <c r="GT605">
        <v>25.1461</v>
      </c>
      <c r="GU605">
        <v>999.9</v>
      </c>
      <c r="GV605">
        <v>58.558</v>
      </c>
      <c r="GW605">
        <v>29.064</v>
      </c>
      <c r="GX605">
        <v>26.165</v>
      </c>
      <c r="GY605">
        <v>55.7755</v>
      </c>
      <c r="GZ605">
        <v>43.3053</v>
      </c>
      <c r="HA605">
        <v>1</v>
      </c>
      <c r="HB605">
        <v>-0.0360163</v>
      </c>
      <c r="HC605">
        <v>0.108497</v>
      </c>
      <c r="HD605">
        <v>20.114</v>
      </c>
      <c r="HE605">
        <v>5.19932</v>
      </c>
      <c r="HF605">
        <v>12.0052</v>
      </c>
      <c r="HG605">
        <v>4.9756</v>
      </c>
      <c r="HH605">
        <v>3.2938</v>
      </c>
      <c r="HI605">
        <v>9999</v>
      </c>
      <c r="HJ605">
        <v>9999</v>
      </c>
      <c r="HK605">
        <v>9999</v>
      </c>
      <c r="HL605">
        <v>630</v>
      </c>
      <c r="HM605">
        <v>1.86316</v>
      </c>
      <c r="HN605">
        <v>1.86801</v>
      </c>
      <c r="HO605">
        <v>1.8678</v>
      </c>
      <c r="HP605">
        <v>1.86893</v>
      </c>
      <c r="HQ605">
        <v>1.86981</v>
      </c>
      <c r="HR605">
        <v>1.86584</v>
      </c>
      <c r="HS605">
        <v>1.86691</v>
      </c>
      <c r="HT605">
        <v>1.86829</v>
      </c>
      <c r="HU605">
        <v>5</v>
      </c>
      <c r="HV605">
        <v>0</v>
      </c>
      <c r="HW605">
        <v>0</v>
      </c>
      <c r="HX605">
        <v>0</v>
      </c>
      <c r="HY605" t="s">
        <v>422</v>
      </c>
      <c r="HZ605" t="s">
        <v>423</v>
      </c>
      <c r="IA605" t="s">
        <v>424</v>
      </c>
      <c r="IB605" t="s">
        <v>424</v>
      </c>
      <c r="IC605" t="s">
        <v>424</v>
      </c>
      <c r="ID605" t="s">
        <v>424</v>
      </c>
      <c r="IE605">
        <v>0</v>
      </c>
      <c r="IF605">
        <v>100</v>
      </c>
      <c r="IG605">
        <v>100</v>
      </c>
      <c r="IH605">
        <v>5.551</v>
      </c>
      <c r="II605">
        <v>0.4877</v>
      </c>
      <c r="IJ605">
        <v>4.02706509432224</v>
      </c>
      <c r="IK605">
        <v>0.00601174518973114</v>
      </c>
      <c r="IL605">
        <v>2.77886958061485e-07</v>
      </c>
      <c r="IM605">
        <v>-3.54636231360687e-10</v>
      </c>
      <c r="IN605">
        <v>-0.0404303883988718</v>
      </c>
      <c r="IO605">
        <v>-0.0177815531441476</v>
      </c>
      <c r="IP605">
        <v>0.00205572605671414</v>
      </c>
      <c r="IQ605">
        <v>-1.65519735432211e-05</v>
      </c>
      <c r="IR605">
        <v>-4</v>
      </c>
      <c r="IS605">
        <v>1848</v>
      </c>
      <c r="IT605">
        <v>1</v>
      </c>
      <c r="IU605">
        <v>25</v>
      </c>
      <c r="IV605">
        <v>24674.7</v>
      </c>
      <c r="IW605">
        <v>24674.6</v>
      </c>
      <c r="IX605">
        <v>0.664062</v>
      </c>
      <c r="IY605">
        <v>2.62939</v>
      </c>
      <c r="IZ605">
        <v>1.54785</v>
      </c>
      <c r="JA605">
        <v>2.30591</v>
      </c>
      <c r="JB605">
        <v>1.34644</v>
      </c>
      <c r="JC605">
        <v>2.40723</v>
      </c>
      <c r="JD605">
        <v>33.558</v>
      </c>
      <c r="JE605">
        <v>24.2188</v>
      </c>
      <c r="JF605">
        <v>18</v>
      </c>
      <c r="JG605">
        <v>492.253</v>
      </c>
      <c r="JH605">
        <v>409.452</v>
      </c>
      <c r="JI605">
        <v>24.9998</v>
      </c>
      <c r="JJ605">
        <v>26.7636</v>
      </c>
      <c r="JK605">
        <v>29.9999</v>
      </c>
      <c r="JL605">
        <v>26.7333</v>
      </c>
      <c r="JM605">
        <v>26.6734</v>
      </c>
      <c r="JN605">
        <v>13.3322</v>
      </c>
      <c r="JO605">
        <v>41.5225</v>
      </c>
      <c r="JP605">
        <v>89.4223</v>
      </c>
      <c r="JQ605">
        <v>25</v>
      </c>
      <c r="JR605">
        <v>231.65</v>
      </c>
      <c r="JS605">
        <v>17.2626</v>
      </c>
      <c r="JT605">
        <v>102.295</v>
      </c>
      <c r="JU605">
        <v>103.07</v>
      </c>
    </row>
    <row r="606" spans="1:281">
      <c r="A606">
        <v>590</v>
      </c>
      <c r="B606">
        <v>1659032112.5</v>
      </c>
      <c r="C606">
        <v>8429.40000009537</v>
      </c>
      <c r="D606" t="s">
        <v>1610</v>
      </c>
      <c r="E606" t="s">
        <v>1611</v>
      </c>
      <c r="F606">
        <v>5</v>
      </c>
      <c r="G606" t="s">
        <v>1587</v>
      </c>
      <c r="H606" t="s">
        <v>417</v>
      </c>
      <c r="I606">
        <v>1659032104.71429</v>
      </c>
      <c r="J606">
        <f>(K606)/1000</f>
        <v>0</v>
      </c>
      <c r="K606">
        <f>IF(CZ606, AN606, AH606)</f>
        <v>0</v>
      </c>
      <c r="L606">
        <f>IF(CZ606, AI606, AG606)</f>
        <v>0</v>
      </c>
      <c r="M606">
        <f>DB606 - IF(AU606&gt;1, L606*CV606*100.0/(AW606*DP606), 0)</f>
        <v>0</v>
      </c>
      <c r="N606">
        <f>((T606-J606/2)*M606-L606)/(T606+J606/2)</f>
        <v>0</v>
      </c>
      <c r="O606">
        <f>N606*(DI606+DJ606)/1000.0</f>
        <v>0</v>
      </c>
      <c r="P606">
        <f>(DB606 - IF(AU606&gt;1, L606*CV606*100.0/(AW606*DP606), 0))*(DI606+DJ606)/1000.0</f>
        <v>0</v>
      </c>
      <c r="Q606">
        <f>2.0/((1/S606-1/R606)+SIGN(S606)*SQRT((1/S606-1/R606)*(1/S606-1/R606) + 4*CW606/((CW606+1)*(CW606+1))*(2*1/S606*1/R606-1/R606*1/R606)))</f>
        <v>0</v>
      </c>
      <c r="R606">
        <f>IF(LEFT(CX606,1)&lt;&gt;"0",IF(LEFT(CX606,1)="1",3.0,CY606),$D$5+$E$5*(DP606*DI606/($K$5*1000))+$F$5*(DP606*DI606/($K$5*1000))*MAX(MIN(CV606,$J$5),$I$5)*MAX(MIN(CV606,$J$5),$I$5)+$G$5*MAX(MIN(CV606,$J$5),$I$5)*(DP606*DI606/($K$5*1000))+$H$5*(DP606*DI606/($K$5*1000))*(DP606*DI606/($K$5*1000)))</f>
        <v>0</v>
      </c>
      <c r="S606">
        <f>J606*(1000-(1000*0.61365*exp(17.502*W606/(240.97+W606))/(DI606+DJ606)+DD606)/2)/(1000*0.61365*exp(17.502*W606/(240.97+W606))/(DI606+DJ606)-DD606)</f>
        <v>0</v>
      </c>
      <c r="T606">
        <f>1/((CW606+1)/(Q606/1.6)+1/(R606/1.37)) + CW606/((CW606+1)/(Q606/1.6) + CW606/(R606/1.37))</f>
        <v>0</v>
      </c>
      <c r="U606">
        <f>(CR606*CU606)</f>
        <v>0</v>
      </c>
      <c r="V606">
        <f>(DK606+(U606+2*0.95*5.67E-8*(((DK606+$B$7)+273)^4-(DK606+273)^4)-44100*J606)/(1.84*29.3*R606+8*0.95*5.67E-8*(DK606+273)^3))</f>
        <v>0</v>
      </c>
      <c r="W606">
        <f>($C$7*DL606+$D$7*DM606+$E$7*V606)</f>
        <v>0</v>
      </c>
      <c r="X606">
        <f>0.61365*exp(17.502*W606/(240.97+W606))</f>
        <v>0</v>
      </c>
      <c r="Y606">
        <f>(Z606/AA606*100)</f>
        <v>0</v>
      </c>
      <c r="Z606">
        <f>DD606*(DI606+DJ606)/1000</f>
        <v>0</v>
      </c>
      <c r="AA606">
        <f>0.61365*exp(17.502*DK606/(240.97+DK606))</f>
        <v>0</v>
      </c>
      <c r="AB606">
        <f>(X606-DD606*(DI606+DJ606)/1000)</f>
        <v>0</v>
      </c>
      <c r="AC606">
        <f>(-J606*44100)</f>
        <v>0</v>
      </c>
      <c r="AD606">
        <f>2*29.3*R606*0.92*(DK606-W606)</f>
        <v>0</v>
      </c>
      <c r="AE606">
        <f>2*0.95*5.67E-8*(((DK606+$B$7)+273)^4-(W606+273)^4)</f>
        <v>0</v>
      </c>
      <c r="AF606">
        <f>U606+AE606+AC606+AD606</f>
        <v>0</v>
      </c>
      <c r="AG606">
        <f>DH606*AU606*(DC606-DB606*(1000-AU606*DE606)/(1000-AU606*DD606))/(100*CV606)</f>
        <v>0</v>
      </c>
      <c r="AH606">
        <f>1000*DH606*AU606*(DD606-DE606)/(100*CV606*(1000-AU606*DD606))</f>
        <v>0</v>
      </c>
      <c r="AI606">
        <f>(AJ606 - AK606 - DI606*1E3/(8.314*(DK606+273.15)) * AM606/DH606 * AL606) * DH606/(100*CV606) * (1000 - DE606)/1000</f>
        <v>0</v>
      </c>
      <c r="AJ606">
        <v>246.814726382111</v>
      </c>
      <c r="AK606">
        <v>249.209018181818</v>
      </c>
      <c r="AL606">
        <v>-3.20460759715139</v>
      </c>
      <c r="AM606">
        <v>66.0504921813524</v>
      </c>
      <c r="AN606">
        <f>(AP606 - AO606 + DI606*1E3/(8.314*(DK606+273.15)) * AR606/DH606 * AQ606) * DH606/(100*CV606) * 1000/(1000 - AP606)</f>
        <v>0</v>
      </c>
      <c r="AO606">
        <v>17.3112611047619</v>
      </c>
      <c r="AP606">
        <v>24.4821629370629</v>
      </c>
      <c r="AQ606">
        <v>-0.000409696969691699</v>
      </c>
      <c r="AR606">
        <v>92.47</v>
      </c>
      <c r="AS606">
        <v>3</v>
      </c>
      <c r="AT606">
        <v>1</v>
      </c>
      <c r="AU606">
        <f>IF(AS606*$H$13&gt;=AW606,1.0,(AW606/(AW606-AS606*$H$13)))</f>
        <v>0</v>
      </c>
      <c r="AV606">
        <f>(AU606-1)*100</f>
        <v>0</v>
      </c>
      <c r="AW606">
        <f>MAX(0,($B$13+$C$13*DP606)/(1+$D$13*DP606)*DI606/(DK606+273)*$E$13)</f>
        <v>0</v>
      </c>
      <c r="AX606" t="s">
        <v>418</v>
      </c>
      <c r="AY606" t="s">
        <v>418</v>
      </c>
      <c r="AZ606">
        <v>0</v>
      </c>
      <c r="BA606">
        <v>0</v>
      </c>
      <c r="BB606">
        <f>1-AZ606/BA606</f>
        <v>0</v>
      </c>
      <c r="BC606">
        <v>0</v>
      </c>
      <c r="BD606" t="s">
        <v>418</v>
      </c>
      <c r="BE606" t="s">
        <v>418</v>
      </c>
      <c r="BF606">
        <v>0</v>
      </c>
      <c r="BG606">
        <v>0</v>
      </c>
      <c r="BH606">
        <f>1-BF606/BG606</f>
        <v>0</v>
      </c>
      <c r="BI606">
        <v>0.5</v>
      </c>
      <c r="BJ606">
        <f>CS606</f>
        <v>0</v>
      </c>
      <c r="BK606">
        <f>L606</f>
        <v>0</v>
      </c>
      <c r="BL606">
        <f>BH606*BI606*BJ606</f>
        <v>0</v>
      </c>
      <c r="BM606">
        <f>(BK606-BC606)/BJ606</f>
        <v>0</v>
      </c>
      <c r="BN606">
        <f>(BA606-BG606)/BG606</f>
        <v>0</v>
      </c>
      <c r="BO606">
        <f>AZ606/(BB606+AZ606/BG606)</f>
        <v>0</v>
      </c>
      <c r="BP606" t="s">
        <v>418</v>
      </c>
      <c r="BQ606">
        <v>0</v>
      </c>
      <c r="BR606">
        <f>IF(BQ606&lt;&gt;0, BQ606, BO606)</f>
        <v>0</v>
      </c>
      <c r="BS606">
        <f>1-BR606/BG606</f>
        <v>0</v>
      </c>
      <c r="BT606">
        <f>(BG606-BF606)/(BG606-BR606)</f>
        <v>0</v>
      </c>
      <c r="BU606">
        <f>(BA606-BG606)/(BA606-BR606)</f>
        <v>0</v>
      </c>
      <c r="BV606">
        <f>(BG606-BF606)/(BG606-AZ606)</f>
        <v>0</v>
      </c>
      <c r="BW606">
        <f>(BA606-BG606)/(BA606-AZ606)</f>
        <v>0</v>
      </c>
      <c r="BX606">
        <f>(BT606*BR606/BF606)</f>
        <v>0</v>
      </c>
      <c r="BY606">
        <f>(1-BX606)</f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f>$B$11*DQ606+$C$11*DR606+$F$11*EC606*(1-EF606)</f>
        <v>0</v>
      </c>
      <c r="CS606">
        <f>CR606*CT606</f>
        <v>0</v>
      </c>
      <c r="CT606">
        <f>($B$11*$D$9+$C$11*$D$9+$F$11*((EP606+EH606)/MAX(EP606+EH606+EQ606, 0.1)*$I$9+EQ606/MAX(EP606+EH606+EQ606, 0.1)*$J$9))/($B$11+$C$11+$F$11)</f>
        <v>0</v>
      </c>
      <c r="CU606">
        <f>($B$11*$K$9+$C$11*$K$9+$F$11*((EP606+EH606)/MAX(EP606+EH606+EQ606, 0.1)*$P$9+EQ606/MAX(EP606+EH606+EQ606, 0.1)*$Q$9))/($B$11+$C$11+$F$11)</f>
        <v>0</v>
      </c>
      <c r="CV606">
        <v>6</v>
      </c>
      <c r="CW606">
        <v>0.5</v>
      </c>
      <c r="CX606" t="s">
        <v>419</v>
      </c>
      <c r="CY606">
        <v>2</v>
      </c>
      <c r="CZ606" t="b">
        <v>1</v>
      </c>
      <c r="DA606">
        <v>1659032104.71429</v>
      </c>
      <c r="DB606">
        <v>265.497464285714</v>
      </c>
      <c r="DC606">
        <v>259.250392857143</v>
      </c>
      <c r="DD606">
        <v>24.4881642857143</v>
      </c>
      <c r="DE606">
        <v>17.3315</v>
      </c>
      <c r="DF606">
        <v>259.895464285714</v>
      </c>
      <c r="DG606">
        <v>24.0000607142857</v>
      </c>
      <c r="DH606">
        <v>500.071857142857</v>
      </c>
      <c r="DI606">
        <v>90.3416142857143</v>
      </c>
      <c r="DJ606">
        <v>0.0442420285714286</v>
      </c>
      <c r="DK606">
        <v>27.2052107142857</v>
      </c>
      <c r="DL606">
        <v>26.6921642857143</v>
      </c>
      <c r="DM606">
        <v>999.9</v>
      </c>
      <c r="DN606">
        <v>0</v>
      </c>
      <c r="DO606">
        <v>0</v>
      </c>
      <c r="DP606">
        <v>9997.5</v>
      </c>
      <c r="DQ606">
        <v>0</v>
      </c>
      <c r="DR606">
        <v>17.2257642857143</v>
      </c>
      <c r="DS606">
        <v>6.24707071428571</v>
      </c>
      <c r="DT606">
        <v>272.162392857143</v>
      </c>
      <c r="DU606">
        <v>263.823214285714</v>
      </c>
      <c r="DV606">
        <v>7.15665964285714</v>
      </c>
      <c r="DW606">
        <v>259.250392857143</v>
      </c>
      <c r="DX606">
        <v>17.3315</v>
      </c>
      <c r="DY606">
        <v>2.21229892857143</v>
      </c>
      <c r="DZ606">
        <v>1.56575607142857</v>
      </c>
      <c r="EA606">
        <v>19.0516571428571</v>
      </c>
      <c r="EB606">
        <v>13.6258464285714</v>
      </c>
      <c r="EC606">
        <v>1999.99357142857</v>
      </c>
      <c r="ED606">
        <v>0.979998785714286</v>
      </c>
      <c r="EE606">
        <v>0.0200013285714286</v>
      </c>
      <c r="EF606">
        <v>0</v>
      </c>
      <c r="EG606">
        <v>784.594107142857</v>
      </c>
      <c r="EH606">
        <v>5.00063</v>
      </c>
      <c r="EI606">
        <v>15432.7928571429</v>
      </c>
      <c r="EJ606">
        <v>17256.8428571429</v>
      </c>
      <c r="EK606">
        <v>38.2455</v>
      </c>
      <c r="EL606">
        <v>38.2765714285714</v>
      </c>
      <c r="EM606">
        <v>37.74325</v>
      </c>
      <c r="EN606">
        <v>37.616</v>
      </c>
      <c r="EO606">
        <v>39.25</v>
      </c>
      <c r="EP606">
        <v>1955.09321428571</v>
      </c>
      <c r="EQ606">
        <v>39.9003571428571</v>
      </c>
      <c r="ER606">
        <v>0</v>
      </c>
      <c r="ES606">
        <v>1659032111.5</v>
      </c>
      <c r="ET606">
        <v>0</v>
      </c>
      <c r="EU606">
        <v>784.53756</v>
      </c>
      <c r="EV606">
        <v>-5.11530769098643</v>
      </c>
      <c r="EW606">
        <v>-120.430769073639</v>
      </c>
      <c r="EX606">
        <v>15431.488</v>
      </c>
      <c r="EY606">
        <v>15</v>
      </c>
      <c r="EZ606">
        <v>0</v>
      </c>
      <c r="FA606" t="s">
        <v>420</v>
      </c>
      <c r="FB606">
        <v>1657551626.5</v>
      </c>
      <c r="FC606">
        <v>1657551629</v>
      </c>
      <c r="FD606">
        <v>0</v>
      </c>
      <c r="FE606">
        <v>0.403</v>
      </c>
      <c r="FF606">
        <v>0.009</v>
      </c>
      <c r="FG606">
        <v>9.41</v>
      </c>
      <c r="FH606">
        <v>0.087</v>
      </c>
      <c r="FI606">
        <v>417</v>
      </c>
      <c r="FJ606">
        <v>17</v>
      </c>
      <c r="FK606">
        <v>1.61</v>
      </c>
      <c r="FL606">
        <v>0.59</v>
      </c>
      <c r="FM606">
        <v>5.504301</v>
      </c>
      <c r="FN606">
        <v>11.5231821388368</v>
      </c>
      <c r="FO606">
        <v>1.20416024001335</v>
      </c>
      <c r="FP606">
        <v>0</v>
      </c>
      <c r="FQ606">
        <v>785.165</v>
      </c>
      <c r="FR606">
        <v>-9.42692131910039</v>
      </c>
      <c r="FS606">
        <v>0.977889564316968</v>
      </c>
      <c r="FT606">
        <v>0</v>
      </c>
      <c r="FU606">
        <v>7.142469</v>
      </c>
      <c r="FV606">
        <v>0.226155196998131</v>
      </c>
      <c r="FW606">
        <v>0.0248053736920047</v>
      </c>
      <c r="FX606">
        <v>0</v>
      </c>
      <c r="FY606">
        <v>0</v>
      </c>
      <c r="FZ606">
        <v>3</v>
      </c>
      <c r="GA606" t="s">
        <v>427</v>
      </c>
      <c r="GB606">
        <v>2.97332</v>
      </c>
      <c r="GC606">
        <v>2.69754</v>
      </c>
      <c r="GD606">
        <v>0.0573318</v>
      </c>
      <c r="GE606">
        <v>0.0568139</v>
      </c>
      <c r="GF606">
        <v>0.104464</v>
      </c>
      <c r="GG606">
        <v>0.0828361</v>
      </c>
      <c r="GH606">
        <v>36694.8</v>
      </c>
      <c r="GI606">
        <v>40146.3</v>
      </c>
      <c r="GJ606">
        <v>35276.7</v>
      </c>
      <c r="GK606">
        <v>38605.5</v>
      </c>
      <c r="GL606">
        <v>44790.9</v>
      </c>
      <c r="GM606">
        <v>51140.7</v>
      </c>
      <c r="GN606">
        <v>55146.3</v>
      </c>
      <c r="GO606">
        <v>61924.8</v>
      </c>
      <c r="GP606">
        <v>1.9712</v>
      </c>
      <c r="GQ606">
        <v>1.8424</v>
      </c>
      <c r="GR606">
        <v>0.0958145</v>
      </c>
      <c r="GS606">
        <v>0</v>
      </c>
      <c r="GT606">
        <v>25.144</v>
      </c>
      <c r="GU606">
        <v>999.9</v>
      </c>
      <c r="GV606">
        <v>58.534</v>
      </c>
      <c r="GW606">
        <v>29.054</v>
      </c>
      <c r="GX606">
        <v>26.1396</v>
      </c>
      <c r="GY606">
        <v>56.0255</v>
      </c>
      <c r="GZ606">
        <v>42.9647</v>
      </c>
      <c r="HA606">
        <v>1</v>
      </c>
      <c r="HB606">
        <v>-0.0358943</v>
      </c>
      <c r="HC606">
        <v>0.108061</v>
      </c>
      <c r="HD606">
        <v>20.1139</v>
      </c>
      <c r="HE606">
        <v>5.20052</v>
      </c>
      <c r="HF606">
        <v>12.0052</v>
      </c>
      <c r="HG606">
        <v>4.976</v>
      </c>
      <c r="HH606">
        <v>3.2938</v>
      </c>
      <c r="HI606">
        <v>9999</v>
      </c>
      <c r="HJ606">
        <v>9999</v>
      </c>
      <c r="HK606">
        <v>9999</v>
      </c>
      <c r="HL606">
        <v>630</v>
      </c>
      <c r="HM606">
        <v>1.86322</v>
      </c>
      <c r="HN606">
        <v>1.86801</v>
      </c>
      <c r="HO606">
        <v>1.8678</v>
      </c>
      <c r="HP606">
        <v>1.86896</v>
      </c>
      <c r="HQ606">
        <v>1.86978</v>
      </c>
      <c r="HR606">
        <v>1.86584</v>
      </c>
      <c r="HS606">
        <v>1.86691</v>
      </c>
      <c r="HT606">
        <v>1.86829</v>
      </c>
      <c r="HU606">
        <v>5</v>
      </c>
      <c r="HV606">
        <v>0</v>
      </c>
      <c r="HW606">
        <v>0</v>
      </c>
      <c r="HX606">
        <v>0</v>
      </c>
      <c r="HY606" t="s">
        <v>422</v>
      </c>
      <c r="HZ606" t="s">
        <v>423</v>
      </c>
      <c r="IA606" t="s">
        <v>424</v>
      </c>
      <c r="IB606" t="s">
        <v>424</v>
      </c>
      <c r="IC606" t="s">
        <v>424</v>
      </c>
      <c r="ID606" t="s">
        <v>424</v>
      </c>
      <c r="IE606">
        <v>0</v>
      </c>
      <c r="IF606">
        <v>100</v>
      </c>
      <c r="IG606">
        <v>100</v>
      </c>
      <c r="IH606">
        <v>5.457</v>
      </c>
      <c r="II606">
        <v>0.4875</v>
      </c>
      <c r="IJ606">
        <v>4.02706509432224</v>
      </c>
      <c r="IK606">
        <v>0.00601174518973114</v>
      </c>
      <c r="IL606">
        <v>2.77886958061485e-07</v>
      </c>
      <c r="IM606">
        <v>-3.54636231360687e-10</v>
      </c>
      <c r="IN606">
        <v>-0.0404303883988718</v>
      </c>
      <c r="IO606">
        <v>-0.0177815531441476</v>
      </c>
      <c r="IP606">
        <v>0.00205572605671414</v>
      </c>
      <c r="IQ606">
        <v>-1.65519735432211e-05</v>
      </c>
      <c r="IR606">
        <v>-4</v>
      </c>
      <c r="IS606">
        <v>1848</v>
      </c>
      <c r="IT606">
        <v>1</v>
      </c>
      <c r="IU606">
        <v>25</v>
      </c>
      <c r="IV606">
        <v>24674.8</v>
      </c>
      <c r="IW606">
        <v>24674.7</v>
      </c>
      <c r="IX606">
        <v>0.629883</v>
      </c>
      <c r="IY606">
        <v>2.63306</v>
      </c>
      <c r="IZ606">
        <v>1.54785</v>
      </c>
      <c r="JA606">
        <v>2.30591</v>
      </c>
      <c r="JB606">
        <v>1.34644</v>
      </c>
      <c r="JC606">
        <v>2.34863</v>
      </c>
      <c r="JD606">
        <v>33.558</v>
      </c>
      <c r="JE606">
        <v>24.2188</v>
      </c>
      <c r="JF606">
        <v>18</v>
      </c>
      <c r="JG606">
        <v>492.233</v>
      </c>
      <c r="JH606">
        <v>409.564</v>
      </c>
      <c r="JI606">
        <v>24.9999</v>
      </c>
      <c r="JJ606">
        <v>26.7613</v>
      </c>
      <c r="JK606">
        <v>30</v>
      </c>
      <c r="JL606">
        <v>26.7311</v>
      </c>
      <c r="JM606">
        <v>26.6734</v>
      </c>
      <c r="JN606">
        <v>12.6502</v>
      </c>
      <c r="JO606">
        <v>41.5225</v>
      </c>
      <c r="JP606">
        <v>89.4223</v>
      </c>
      <c r="JQ606">
        <v>25</v>
      </c>
      <c r="JR606">
        <v>218.1</v>
      </c>
      <c r="JS606">
        <v>17.2427</v>
      </c>
      <c r="JT606">
        <v>102.296</v>
      </c>
      <c r="JU606">
        <v>103.073</v>
      </c>
    </row>
    <row r="607" spans="1:281">
      <c r="A607">
        <v>591</v>
      </c>
      <c r="B607">
        <v>1659032117.5</v>
      </c>
      <c r="C607">
        <v>8434.40000009537</v>
      </c>
      <c r="D607" t="s">
        <v>1612</v>
      </c>
      <c r="E607" t="s">
        <v>1613</v>
      </c>
      <c r="F607">
        <v>5</v>
      </c>
      <c r="G607" t="s">
        <v>1587</v>
      </c>
      <c r="H607" t="s">
        <v>417</v>
      </c>
      <c r="I607">
        <v>1659032110</v>
      </c>
      <c r="J607">
        <f>(K607)/1000</f>
        <v>0</v>
      </c>
      <c r="K607">
        <f>IF(CZ607, AN607, AH607)</f>
        <v>0</v>
      </c>
      <c r="L607">
        <f>IF(CZ607, AI607, AG607)</f>
        <v>0</v>
      </c>
      <c r="M607">
        <f>DB607 - IF(AU607&gt;1, L607*CV607*100.0/(AW607*DP607), 0)</f>
        <v>0</v>
      </c>
      <c r="N607">
        <f>((T607-J607/2)*M607-L607)/(T607+J607/2)</f>
        <v>0</v>
      </c>
      <c r="O607">
        <f>N607*(DI607+DJ607)/1000.0</f>
        <v>0</v>
      </c>
      <c r="P607">
        <f>(DB607 - IF(AU607&gt;1, L607*CV607*100.0/(AW607*DP607), 0))*(DI607+DJ607)/1000.0</f>
        <v>0</v>
      </c>
      <c r="Q607">
        <f>2.0/((1/S607-1/R607)+SIGN(S607)*SQRT((1/S607-1/R607)*(1/S607-1/R607) + 4*CW607/((CW607+1)*(CW607+1))*(2*1/S607*1/R607-1/R607*1/R607)))</f>
        <v>0</v>
      </c>
      <c r="R607">
        <f>IF(LEFT(CX607,1)&lt;&gt;"0",IF(LEFT(CX607,1)="1",3.0,CY607),$D$5+$E$5*(DP607*DI607/($K$5*1000))+$F$5*(DP607*DI607/($K$5*1000))*MAX(MIN(CV607,$J$5),$I$5)*MAX(MIN(CV607,$J$5),$I$5)+$G$5*MAX(MIN(CV607,$J$5),$I$5)*(DP607*DI607/($K$5*1000))+$H$5*(DP607*DI607/($K$5*1000))*(DP607*DI607/($K$5*1000)))</f>
        <v>0</v>
      </c>
      <c r="S607">
        <f>J607*(1000-(1000*0.61365*exp(17.502*W607/(240.97+W607))/(DI607+DJ607)+DD607)/2)/(1000*0.61365*exp(17.502*W607/(240.97+W607))/(DI607+DJ607)-DD607)</f>
        <v>0</v>
      </c>
      <c r="T607">
        <f>1/((CW607+1)/(Q607/1.6)+1/(R607/1.37)) + CW607/((CW607+1)/(Q607/1.6) + CW607/(R607/1.37))</f>
        <v>0</v>
      </c>
      <c r="U607">
        <f>(CR607*CU607)</f>
        <v>0</v>
      </c>
      <c r="V607">
        <f>(DK607+(U607+2*0.95*5.67E-8*(((DK607+$B$7)+273)^4-(DK607+273)^4)-44100*J607)/(1.84*29.3*R607+8*0.95*5.67E-8*(DK607+273)^3))</f>
        <v>0</v>
      </c>
      <c r="W607">
        <f>($C$7*DL607+$D$7*DM607+$E$7*V607)</f>
        <v>0</v>
      </c>
      <c r="X607">
        <f>0.61365*exp(17.502*W607/(240.97+W607))</f>
        <v>0</v>
      </c>
      <c r="Y607">
        <f>(Z607/AA607*100)</f>
        <v>0</v>
      </c>
      <c r="Z607">
        <f>DD607*(DI607+DJ607)/1000</f>
        <v>0</v>
      </c>
      <c r="AA607">
        <f>0.61365*exp(17.502*DK607/(240.97+DK607))</f>
        <v>0</v>
      </c>
      <c r="AB607">
        <f>(X607-DD607*(DI607+DJ607)/1000)</f>
        <v>0</v>
      </c>
      <c r="AC607">
        <f>(-J607*44100)</f>
        <v>0</v>
      </c>
      <c r="AD607">
        <f>2*29.3*R607*0.92*(DK607-W607)</f>
        <v>0</v>
      </c>
      <c r="AE607">
        <f>2*0.95*5.67E-8*(((DK607+$B$7)+273)^4-(W607+273)^4)</f>
        <v>0</v>
      </c>
      <c r="AF607">
        <f>U607+AE607+AC607+AD607</f>
        <v>0</v>
      </c>
      <c r="AG607">
        <f>DH607*AU607*(DC607-DB607*(1000-AU607*DE607)/(1000-AU607*DD607))/(100*CV607)</f>
        <v>0</v>
      </c>
      <c r="AH607">
        <f>1000*DH607*AU607*(DD607-DE607)/(100*CV607*(1000-AU607*DD607))</f>
        <v>0</v>
      </c>
      <c r="AI607">
        <f>(AJ607 - AK607 - DI607*1E3/(8.314*(DK607+273.15)) * AM607/DH607 * AL607) * DH607/(100*CV607) * (1000 - DE607)/1000</f>
        <v>0</v>
      </c>
      <c r="AJ607">
        <v>229.477630877795</v>
      </c>
      <c r="AK607">
        <v>232.933757575758</v>
      </c>
      <c r="AL607">
        <v>-3.22815062831726</v>
      </c>
      <c r="AM607">
        <v>66.0504921813524</v>
      </c>
      <c r="AN607">
        <f>(AP607 - AO607 + DI607*1E3/(8.314*(DK607+273.15)) * AR607/DH607 * AQ607) * DH607/(100*CV607) * 1000/(1000 - AP607)</f>
        <v>0</v>
      </c>
      <c r="AO607">
        <v>17.3058170119913</v>
      </c>
      <c r="AP607">
        <v>24.4655692307692</v>
      </c>
      <c r="AQ607">
        <v>-0.00719854545453092</v>
      </c>
      <c r="AR607">
        <v>92.47</v>
      </c>
      <c r="AS607">
        <v>3</v>
      </c>
      <c r="AT607">
        <v>1</v>
      </c>
      <c r="AU607">
        <f>IF(AS607*$H$13&gt;=AW607,1.0,(AW607/(AW607-AS607*$H$13)))</f>
        <v>0</v>
      </c>
      <c r="AV607">
        <f>(AU607-1)*100</f>
        <v>0</v>
      </c>
      <c r="AW607">
        <f>MAX(0,($B$13+$C$13*DP607)/(1+$D$13*DP607)*DI607/(DK607+273)*$E$13)</f>
        <v>0</v>
      </c>
      <c r="AX607" t="s">
        <v>418</v>
      </c>
      <c r="AY607" t="s">
        <v>418</v>
      </c>
      <c r="AZ607">
        <v>0</v>
      </c>
      <c r="BA607">
        <v>0</v>
      </c>
      <c r="BB607">
        <f>1-AZ607/BA607</f>
        <v>0</v>
      </c>
      <c r="BC607">
        <v>0</v>
      </c>
      <c r="BD607" t="s">
        <v>418</v>
      </c>
      <c r="BE607" t="s">
        <v>418</v>
      </c>
      <c r="BF607">
        <v>0</v>
      </c>
      <c r="BG607">
        <v>0</v>
      </c>
      <c r="BH607">
        <f>1-BF607/BG607</f>
        <v>0</v>
      </c>
      <c r="BI607">
        <v>0.5</v>
      </c>
      <c r="BJ607">
        <f>CS607</f>
        <v>0</v>
      </c>
      <c r="BK607">
        <f>L607</f>
        <v>0</v>
      </c>
      <c r="BL607">
        <f>BH607*BI607*BJ607</f>
        <v>0</v>
      </c>
      <c r="BM607">
        <f>(BK607-BC607)/BJ607</f>
        <v>0</v>
      </c>
      <c r="BN607">
        <f>(BA607-BG607)/BG607</f>
        <v>0</v>
      </c>
      <c r="BO607">
        <f>AZ607/(BB607+AZ607/BG607)</f>
        <v>0</v>
      </c>
      <c r="BP607" t="s">
        <v>418</v>
      </c>
      <c r="BQ607">
        <v>0</v>
      </c>
      <c r="BR607">
        <f>IF(BQ607&lt;&gt;0, BQ607, BO607)</f>
        <v>0</v>
      </c>
      <c r="BS607">
        <f>1-BR607/BG607</f>
        <v>0</v>
      </c>
      <c r="BT607">
        <f>(BG607-BF607)/(BG607-BR607)</f>
        <v>0</v>
      </c>
      <c r="BU607">
        <f>(BA607-BG607)/(BA607-BR607)</f>
        <v>0</v>
      </c>
      <c r="BV607">
        <f>(BG607-BF607)/(BG607-AZ607)</f>
        <v>0</v>
      </c>
      <c r="BW607">
        <f>(BA607-BG607)/(BA607-AZ607)</f>
        <v>0</v>
      </c>
      <c r="BX607">
        <f>(BT607*BR607/BF607)</f>
        <v>0</v>
      </c>
      <c r="BY607">
        <f>(1-BX607)</f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f>$B$11*DQ607+$C$11*DR607+$F$11*EC607*(1-EF607)</f>
        <v>0</v>
      </c>
      <c r="CS607">
        <f>CR607*CT607</f>
        <v>0</v>
      </c>
      <c r="CT607">
        <f>($B$11*$D$9+$C$11*$D$9+$F$11*((EP607+EH607)/MAX(EP607+EH607+EQ607, 0.1)*$I$9+EQ607/MAX(EP607+EH607+EQ607, 0.1)*$J$9))/($B$11+$C$11+$F$11)</f>
        <v>0</v>
      </c>
      <c r="CU607">
        <f>($B$11*$K$9+$C$11*$K$9+$F$11*((EP607+EH607)/MAX(EP607+EH607+EQ607, 0.1)*$P$9+EQ607/MAX(EP607+EH607+EQ607, 0.1)*$Q$9))/($B$11+$C$11+$F$11)</f>
        <v>0</v>
      </c>
      <c r="CV607">
        <v>6</v>
      </c>
      <c r="CW607">
        <v>0.5</v>
      </c>
      <c r="CX607" t="s">
        <v>419</v>
      </c>
      <c r="CY607">
        <v>2</v>
      </c>
      <c r="CZ607" t="b">
        <v>1</v>
      </c>
      <c r="DA607">
        <v>1659032110</v>
      </c>
      <c r="DB607">
        <v>249.136740740741</v>
      </c>
      <c r="DC607">
        <v>241.781407407407</v>
      </c>
      <c r="DD607">
        <v>24.4759777777778</v>
      </c>
      <c r="DE607">
        <v>17.3124</v>
      </c>
      <c r="DF607">
        <v>243.633740740741</v>
      </c>
      <c r="DG607">
        <v>23.9884814814815</v>
      </c>
      <c r="DH607">
        <v>500.032925925926</v>
      </c>
      <c r="DI607">
        <v>90.3417296296296</v>
      </c>
      <c r="DJ607">
        <v>0.0443423555555556</v>
      </c>
      <c r="DK607">
        <v>27.2100518518519</v>
      </c>
      <c r="DL607">
        <v>26.6966111111111</v>
      </c>
      <c r="DM607">
        <v>999.9</v>
      </c>
      <c r="DN607">
        <v>0</v>
      </c>
      <c r="DO607">
        <v>0</v>
      </c>
      <c r="DP607">
        <v>10001.4814814815</v>
      </c>
      <c r="DQ607">
        <v>0</v>
      </c>
      <c r="DR607">
        <v>17.2238555555556</v>
      </c>
      <c r="DS607">
        <v>7.35532111111111</v>
      </c>
      <c r="DT607">
        <v>255.387740740741</v>
      </c>
      <c r="DU607">
        <v>246.041185185185</v>
      </c>
      <c r="DV607">
        <v>7.16357962962963</v>
      </c>
      <c r="DW607">
        <v>241.781407407407</v>
      </c>
      <c r="DX607">
        <v>17.3124</v>
      </c>
      <c r="DY607">
        <v>2.21120185185185</v>
      </c>
      <c r="DZ607">
        <v>1.56403259259259</v>
      </c>
      <c r="EA607">
        <v>19.0437111111111</v>
      </c>
      <c r="EB607">
        <v>13.6089296296296</v>
      </c>
      <c r="EC607">
        <v>2000.00296296296</v>
      </c>
      <c r="ED607">
        <v>0.979999</v>
      </c>
      <c r="EE607">
        <v>0.0200011</v>
      </c>
      <c r="EF607">
        <v>0</v>
      </c>
      <c r="EG607">
        <v>784.292296296296</v>
      </c>
      <c r="EH607">
        <v>5.00063</v>
      </c>
      <c r="EI607">
        <v>15425.6592592593</v>
      </c>
      <c r="EJ607">
        <v>17256.9185185185</v>
      </c>
      <c r="EK607">
        <v>38.2266666666667</v>
      </c>
      <c r="EL607">
        <v>38.2821481481481</v>
      </c>
      <c r="EM607">
        <v>37.743</v>
      </c>
      <c r="EN607">
        <v>37.6133333333333</v>
      </c>
      <c r="EO607">
        <v>39.25</v>
      </c>
      <c r="EP607">
        <v>1955.10296296296</v>
      </c>
      <c r="EQ607">
        <v>39.9</v>
      </c>
      <c r="ER607">
        <v>0</v>
      </c>
      <c r="ES607">
        <v>1659032116.3</v>
      </c>
      <c r="ET607">
        <v>0</v>
      </c>
      <c r="EU607">
        <v>784.30884</v>
      </c>
      <c r="EV607">
        <v>-0.448153847676432</v>
      </c>
      <c r="EW607">
        <v>-25.015384652693</v>
      </c>
      <c r="EX607">
        <v>15425.68</v>
      </c>
      <c r="EY607">
        <v>15</v>
      </c>
      <c r="EZ607">
        <v>0</v>
      </c>
      <c r="FA607" t="s">
        <v>420</v>
      </c>
      <c r="FB607">
        <v>1657551626.5</v>
      </c>
      <c r="FC607">
        <v>1657551629</v>
      </c>
      <c r="FD607">
        <v>0</v>
      </c>
      <c r="FE607">
        <v>0.403</v>
      </c>
      <c r="FF607">
        <v>0.009</v>
      </c>
      <c r="FG607">
        <v>9.41</v>
      </c>
      <c r="FH607">
        <v>0.087</v>
      </c>
      <c r="FI607">
        <v>417</v>
      </c>
      <c r="FJ607">
        <v>17</v>
      </c>
      <c r="FK607">
        <v>1.61</v>
      </c>
      <c r="FL607">
        <v>0.59</v>
      </c>
      <c r="FM607">
        <v>6.8200695</v>
      </c>
      <c r="FN607">
        <v>13.2119941463415</v>
      </c>
      <c r="FO607">
        <v>1.41087244221253</v>
      </c>
      <c r="FP607">
        <v>0</v>
      </c>
      <c r="FQ607">
        <v>784.530029411765</v>
      </c>
      <c r="FR607">
        <v>-3.2453934338558</v>
      </c>
      <c r="FS607">
        <v>0.438977386882036</v>
      </c>
      <c r="FT607">
        <v>0</v>
      </c>
      <c r="FU607">
        <v>7.15913475</v>
      </c>
      <c r="FV607">
        <v>0.091246941838633</v>
      </c>
      <c r="FW607">
        <v>0.01414518256996</v>
      </c>
      <c r="FX607">
        <v>1</v>
      </c>
      <c r="FY607">
        <v>1</v>
      </c>
      <c r="FZ607">
        <v>3</v>
      </c>
      <c r="GA607" t="s">
        <v>421</v>
      </c>
      <c r="GB607">
        <v>2.97313</v>
      </c>
      <c r="GC607">
        <v>2.69849</v>
      </c>
      <c r="GD607">
        <v>0.0540157</v>
      </c>
      <c r="GE607">
        <v>0.0534437</v>
      </c>
      <c r="GF607">
        <v>0.104438</v>
      </c>
      <c r="GG607">
        <v>0.0827693</v>
      </c>
      <c r="GH607">
        <v>36822.9</v>
      </c>
      <c r="GI607">
        <v>40289.5</v>
      </c>
      <c r="GJ607">
        <v>35275.8</v>
      </c>
      <c r="GK607">
        <v>38605.3</v>
      </c>
      <c r="GL607">
        <v>44791.7</v>
      </c>
      <c r="GM607">
        <v>51143.7</v>
      </c>
      <c r="GN607">
        <v>55145.9</v>
      </c>
      <c r="GO607">
        <v>61924.1</v>
      </c>
      <c r="GP607">
        <v>1.9714</v>
      </c>
      <c r="GQ607">
        <v>1.8422</v>
      </c>
      <c r="GR607">
        <v>0.0967085</v>
      </c>
      <c r="GS607">
        <v>0</v>
      </c>
      <c r="GT607">
        <v>25.144</v>
      </c>
      <c r="GU607">
        <v>999.9</v>
      </c>
      <c r="GV607">
        <v>58.509</v>
      </c>
      <c r="GW607">
        <v>29.064</v>
      </c>
      <c r="GX607">
        <v>26.1405</v>
      </c>
      <c r="GY607">
        <v>56.3955</v>
      </c>
      <c r="GZ607">
        <v>43.4175</v>
      </c>
      <c r="HA607">
        <v>1</v>
      </c>
      <c r="HB607">
        <v>-0.0359756</v>
      </c>
      <c r="HC607">
        <v>0.106536</v>
      </c>
      <c r="HD607">
        <v>20.1137</v>
      </c>
      <c r="HE607">
        <v>5.19812</v>
      </c>
      <c r="HF607">
        <v>12.0052</v>
      </c>
      <c r="HG607">
        <v>4.9756</v>
      </c>
      <c r="HH607">
        <v>3.2934</v>
      </c>
      <c r="HI607">
        <v>9999</v>
      </c>
      <c r="HJ607">
        <v>9999</v>
      </c>
      <c r="HK607">
        <v>9999</v>
      </c>
      <c r="HL607">
        <v>630</v>
      </c>
      <c r="HM607">
        <v>1.86319</v>
      </c>
      <c r="HN607">
        <v>1.86798</v>
      </c>
      <c r="HO607">
        <v>1.86771</v>
      </c>
      <c r="HP607">
        <v>1.86899</v>
      </c>
      <c r="HQ607">
        <v>1.86981</v>
      </c>
      <c r="HR607">
        <v>1.86584</v>
      </c>
      <c r="HS607">
        <v>1.86691</v>
      </c>
      <c r="HT607">
        <v>1.86829</v>
      </c>
      <c r="HU607">
        <v>5</v>
      </c>
      <c r="HV607">
        <v>0</v>
      </c>
      <c r="HW607">
        <v>0</v>
      </c>
      <c r="HX607">
        <v>0</v>
      </c>
      <c r="HY607" t="s">
        <v>422</v>
      </c>
      <c r="HZ607" t="s">
        <v>423</v>
      </c>
      <c r="IA607" t="s">
        <v>424</v>
      </c>
      <c r="IB607" t="s">
        <v>424</v>
      </c>
      <c r="IC607" t="s">
        <v>424</v>
      </c>
      <c r="ID607" t="s">
        <v>424</v>
      </c>
      <c r="IE607">
        <v>0</v>
      </c>
      <c r="IF607">
        <v>100</v>
      </c>
      <c r="IG607">
        <v>100</v>
      </c>
      <c r="IH607">
        <v>5.361</v>
      </c>
      <c r="II607">
        <v>0.4869</v>
      </c>
      <c r="IJ607">
        <v>4.02706509432224</v>
      </c>
      <c r="IK607">
        <v>0.00601174518973114</v>
      </c>
      <c r="IL607">
        <v>2.77886958061485e-07</v>
      </c>
      <c r="IM607">
        <v>-3.54636231360687e-10</v>
      </c>
      <c r="IN607">
        <v>-0.0404303883988718</v>
      </c>
      <c r="IO607">
        <v>-0.0177815531441476</v>
      </c>
      <c r="IP607">
        <v>0.00205572605671414</v>
      </c>
      <c r="IQ607">
        <v>-1.65519735432211e-05</v>
      </c>
      <c r="IR607">
        <v>-4</v>
      </c>
      <c r="IS607">
        <v>1848</v>
      </c>
      <c r="IT607">
        <v>1</v>
      </c>
      <c r="IU607">
        <v>25</v>
      </c>
      <c r="IV607">
        <v>24674.8</v>
      </c>
      <c r="IW607">
        <v>24674.8</v>
      </c>
      <c r="IX607">
        <v>0.593262</v>
      </c>
      <c r="IY607">
        <v>2.63672</v>
      </c>
      <c r="IZ607">
        <v>1.54785</v>
      </c>
      <c r="JA607">
        <v>2.30591</v>
      </c>
      <c r="JB607">
        <v>1.34644</v>
      </c>
      <c r="JC607">
        <v>2.40479</v>
      </c>
      <c r="JD607">
        <v>33.558</v>
      </c>
      <c r="JE607">
        <v>24.2188</v>
      </c>
      <c r="JF607">
        <v>18</v>
      </c>
      <c r="JG607">
        <v>492.342</v>
      </c>
      <c r="JH607">
        <v>409.435</v>
      </c>
      <c r="JI607">
        <v>24.9998</v>
      </c>
      <c r="JJ607">
        <v>26.7591</v>
      </c>
      <c r="JK607">
        <v>29.9999</v>
      </c>
      <c r="JL607">
        <v>26.7288</v>
      </c>
      <c r="JM607">
        <v>26.6712</v>
      </c>
      <c r="JN607">
        <v>11.9132</v>
      </c>
      <c r="JO607">
        <v>41.5225</v>
      </c>
      <c r="JP607">
        <v>89.0374</v>
      </c>
      <c r="JQ607">
        <v>25</v>
      </c>
      <c r="JR607">
        <v>197.913</v>
      </c>
      <c r="JS607">
        <v>17.2312</v>
      </c>
      <c r="JT607">
        <v>102.294</v>
      </c>
      <c r="JU607">
        <v>103.072</v>
      </c>
    </row>
    <row r="608" spans="1:281">
      <c r="A608">
        <v>592</v>
      </c>
      <c r="B608">
        <v>1659032122.5</v>
      </c>
      <c r="C608">
        <v>8439.40000009537</v>
      </c>
      <c r="D608" t="s">
        <v>1614</v>
      </c>
      <c r="E608" t="s">
        <v>1615</v>
      </c>
      <c r="F608">
        <v>5</v>
      </c>
      <c r="G608" t="s">
        <v>1587</v>
      </c>
      <c r="H608" t="s">
        <v>417</v>
      </c>
      <c r="I608">
        <v>1659032114.71429</v>
      </c>
      <c r="J608">
        <f>(K608)/1000</f>
        <v>0</v>
      </c>
      <c r="K608">
        <f>IF(CZ608, AN608, AH608)</f>
        <v>0</v>
      </c>
      <c r="L608">
        <f>IF(CZ608, AI608, AG608)</f>
        <v>0</v>
      </c>
      <c r="M608">
        <f>DB608 - IF(AU608&gt;1, L608*CV608*100.0/(AW608*DP608), 0)</f>
        <v>0</v>
      </c>
      <c r="N608">
        <f>((T608-J608/2)*M608-L608)/(T608+J608/2)</f>
        <v>0</v>
      </c>
      <c r="O608">
        <f>N608*(DI608+DJ608)/1000.0</f>
        <v>0</v>
      </c>
      <c r="P608">
        <f>(DB608 - IF(AU608&gt;1, L608*CV608*100.0/(AW608*DP608), 0))*(DI608+DJ608)/1000.0</f>
        <v>0</v>
      </c>
      <c r="Q608">
        <f>2.0/((1/S608-1/R608)+SIGN(S608)*SQRT((1/S608-1/R608)*(1/S608-1/R608) + 4*CW608/((CW608+1)*(CW608+1))*(2*1/S608*1/R608-1/R608*1/R608)))</f>
        <v>0</v>
      </c>
      <c r="R608">
        <f>IF(LEFT(CX608,1)&lt;&gt;"0",IF(LEFT(CX608,1)="1",3.0,CY608),$D$5+$E$5*(DP608*DI608/($K$5*1000))+$F$5*(DP608*DI608/($K$5*1000))*MAX(MIN(CV608,$J$5),$I$5)*MAX(MIN(CV608,$J$5),$I$5)+$G$5*MAX(MIN(CV608,$J$5),$I$5)*(DP608*DI608/($K$5*1000))+$H$5*(DP608*DI608/($K$5*1000))*(DP608*DI608/($K$5*1000)))</f>
        <v>0</v>
      </c>
      <c r="S608">
        <f>J608*(1000-(1000*0.61365*exp(17.502*W608/(240.97+W608))/(DI608+DJ608)+DD608)/2)/(1000*0.61365*exp(17.502*W608/(240.97+W608))/(DI608+DJ608)-DD608)</f>
        <v>0</v>
      </c>
      <c r="T608">
        <f>1/((CW608+1)/(Q608/1.6)+1/(R608/1.37)) + CW608/((CW608+1)/(Q608/1.6) + CW608/(R608/1.37))</f>
        <v>0</v>
      </c>
      <c r="U608">
        <f>(CR608*CU608)</f>
        <v>0</v>
      </c>
      <c r="V608">
        <f>(DK608+(U608+2*0.95*5.67E-8*(((DK608+$B$7)+273)^4-(DK608+273)^4)-44100*J608)/(1.84*29.3*R608+8*0.95*5.67E-8*(DK608+273)^3))</f>
        <v>0</v>
      </c>
      <c r="W608">
        <f>($C$7*DL608+$D$7*DM608+$E$7*V608)</f>
        <v>0</v>
      </c>
      <c r="X608">
        <f>0.61365*exp(17.502*W608/(240.97+W608))</f>
        <v>0</v>
      </c>
      <c r="Y608">
        <f>(Z608/AA608*100)</f>
        <v>0</v>
      </c>
      <c r="Z608">
        <f>DD608*(DI608+DJ608)/1000</f>
        <v>0</v>
      </c>
      <c r="AA608">
        <f>0.61365*exp(17.502*DK608/(240.97+DK608))</f>
        <v>0</v>
      </c>
      <c r="AB608">
        <f>(X608-DD608*(DI608+DJ608)/1000)</f>
        <v>0</v>
      </c>
      <c r="AC608">
        <f>(-J608*44100)</f>
        <v>0</v>
      </c>
      <c r="AD608">
        <f>2*29.3*R608*0.92*(DK608-W608)</f>
        <v>0</v>
      </c>
      <c r="AE608">
        <f>2*0.95*5.67E-8*(((DK608+$B$7)+273)^4-(W608+273)^4)</f>
        <v>0</v>
      </c>
      <c r="AF608">
        <f>U608+AE608+AC608+AD608</f>
        <v>0</v>
      </c>
      <c r="AG608">
        <f>DH608*AU608*(DC608-DB608*(1000-AU608*DE608)/(1000-AU608*DD608))/(100*CV608)</f>
        <v>0</v>
      </c>
      <c r="AH608">
        <f>1000*DH608*AU608*(DD608-DE608)/(100*CV608*(1000-AU608*DD608))</f>
        <v>0</v>
      </c>
      <c r="AI608">
        <f>(AJ608 - AK608 - DI608*1E3/(8.314*(DK608+273.15)) * AM608/DH608 * AL608) * DH608/(100*CV608) * (1000 - DE608)/1000</f>
        <v>0</v>
      </c>
      <c r="AJ608">
        <v>212.745071411333</v>
      </c>
      <c r="AK608">
        <v>217.099642424242</v>
      </c>
      <c r="AL608">
        <v>-3.21945204051329</v>
      </c>
      <c r="AM608">
        <v>66.0504921813524</v>
      </c>
      <c r="AN608">
        <f>(AP608 - AO608 + DI608*1E3/(8.314*(DK608+273.15)) * AR608/DH608 * AQ608) * DH608/(100*CV608) * 1000/(1000 - AP608)</f>
        <v>0</v>
      </c>
      <c r="AO608">
        <v>17.2885767861905</v>
      </c>
      <c r="AP608">
        <v>24.4698237762238</v>
      </c>
      <c r="AQ608">
        <v>0.000275636363640212</v>
      </c>
      <c r="AR608">
        <v>92.47</v>
      </c>
      <c r="AS608">
        <v>3</v>
      </c>
      <c r="AT608">
        <v>1</v>
      </c>
      <c r="AU608">
        <f>IF(AS608*$H$13&gt;=AW608,1.0,(AW608/(AW608-AS608*$H$13)))</f>
        <v>0</v>
      </c>
      <c r="AV608">
        <f>(AU608-1)*100</f>
        <v>0</v>
      </c>
      <c r="AW608">
        <f>MAX(0,($B$13+$C$13*DP608)/(1+$D$13*DP608)*DI608/(DK608+273)*$E$13)</f>
        <v>0</v>
      </c>
      <c r="AX608" t="s">
        <v>418</v>
      </c>
      <c r="AY608" t="s">
        <v>418</v>
      </c>
      <c r="AZ608">
        <v>0</v>
      </c>
      <c r="BA608">
        <v>0</v>
      </c>
      <c r="BB608">
        <f>1-AZ608/BA608</f>
        <v>0</v>
      </c>
      <c r="BC608">
        <v>0</v>
      </c>
      <c r="BD608" t="s">
        <v>418</v>
      </c>
      <c r="BE608" t="s">
        <v>418</v>
      </c>
      <c r="BF608">
        <v>0</v>
      </c>
      <c r="BG608">
        <v>0</v>
      </c>
      <c r="BH608">
        <f>1-BF608/BG608</f>
        <v>0</v>
      </c>
      <c r="BI608">
        <v>0.5</v>
      </c>
      <c r="BJ608">
        <f>CS608</f>
        <v>0</v>
      </c>
      <c r="BK608">
        <f>L608</f>
        <v>0</v>
      </c>
      <c r="BL608">
        <f>BH608*BI608*BJ608</f>
        <v>0</v>
      </c>
      <c r="BM608">
        <f>(BK608-BC608)/BJ608</f>
        <v>0</v>
      </c>
      <c r="BN608">
        <f>(BA608-BG608)/BG608</f>
        <v>0</v>
      </c>
      <c r="BO608">
        <f>AZ608/(BB608+AZ608/BG608)</f>
        <v>0</v>
      </c>
      <c r="BP608" t="s">
        <v>418</v>
      </c>
      <c r="BQ608">
        <v>0</v>
      </c>
      <c r="BR608">
        <f>IF(BQ608&lt;&gt;0, BQ608, BO608)</f>
        <v>0</v>
      </c>
      <c r="BS608">
        <f>1-BR608/BG608</f>
        <v>0</v>
      </c>
      <c r="BT608">
        <f>(BG608-BF608)/(BG608-BR608)</f>
        <v>0</v>
      </c>
      <c r="BU608">
        <f>(BA608-BG608)/(BA608-BR608)</f>
        <v>0</v>
      </c>
      <c r="BV608">
        <f>(BG608-BF608)/(BG608-AZ608)</f>
        <v>0</v>
      </c>
      <c r="BW608">
        <f>(BA608-BG608)/(BA608-AZ608)</f>
        <v>0</v>
      </c>
      <c r="BX608">
        <f>(BT608*BR608/BF608)</f>
        <v>0</v>
      </c>
      <c r="BY608">
        <f>(1-BX608)</f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f>$B$11*DQ608+$C$11*DR608+$F$11*EC608*(1-EF608)</f>
        <v>0</v>
      </c>
      <c r="CS608">
        <f>CR608*CT608</f>
        <v>0</v>
      </c>
      <c r="CT608">
        <f>($B$11*$D$9+$C$11*$D$9+$F$11*((EP608+EH608)/MAX(EP608+EH608+EQ608, 0.1)*$I$9+EQ608/MAX(EP608+EH608+EQ608, 0.1)*$J$9))/($B$11+$C$11+$F$11)</f>
        <v>0</v>
      </c>
      <c r="CU608">
        <f>($B$11*$K$9+$C$11*$K$9+$F$11*((EP608+EH608)/MAX(EP608+EH608+EQ608, 0.1)*$P$9+EQ608/MAX(EP608+EH608+EQ608, 0.1)*$Q$9))/($B$11+$C$11+$F$11)</f>
        <v>0</v>
      </c>
      <c r="CV608">
        <v>6</v>
      </c>
      <c r="CW608">
        <v>0.5</v>
      </c>
      <c r="CX608" t="s">
        <v>419</v>
      </c>
      <c r="CY608">
        <v>2</v>
      </c>
      <c r="CZ608" t="b">
        <v>1</v>
      </c>
      <c r="DA608">
        <v>1659032114.71429</v>
      </c>
      <c r="DB608">
        <v>234.553571428571</v>
      </c>
      <c r="DC608">
        <v>225.940285714286</v>
      </c>
      <c r="DD608">
        <v>24.4715892857143</v>
      </c>
      <c r="DE608">
        <v>17.3006642857143</v>
      </c>
      <c r="DF608">
        <v>229.13875</v>
      </c>
      <c r="DG608">
        <v>23.9843107142857</v>
      </c>
      <c r="DH608">
        <v>500.068321428571</v>
      </c>
      <c r="DI608">
        <v>90.3416714285714</v>
      </c>
      <c r="DJ608">
        <v>0.0442830928571428</v>
      </c>
      <c r="DK608">
        <v>27.2118392857143</v>
      </c>
      <c r="DL608">
        <v>26.7044571428571</v>
      </c>
      <c r="DM608">
        <v>999.9</v>
      </c>
      <c r="DN608">
        <v>0</v>
      </c>
      <c r="DO608">
        <v>0</v>
      </c>
      <c r="DP608">
        <v>10006.6071428571</v>
      </c>
      <c r="DQ608">
        <v>0</v>
      </c>
      <c r="DR608">
        <v>17.228125</v>
      </c>
      <c r="DS608">
        <v>8.61324785714286</v>
      </c>
      <c r="DT608">
        <v>240.437642857143</v>
      </c>
      <c r="DU608">
        <v>229.91825</v>
      </c>
      <c r="DV608">
        <v>7.1709275</v>
      </c>
      <c r="DW608">
        <v>225.940285714286</v>
      </c>
      <c r="DX608">
        <v>17.3006642857143</v>
      </c>
      <c r="DY608">
        <v>2.21080357142857</v>
      </c>
      <c r="DZ608">
        <v>1.56297071428571</v>
      </c>
      <c r="EA608">
        <v>19.040825</v>
      </c>
      <c r="EB608">
        <v>13.5984892857143</v>
      </c>
      <c r="EC608">
        <v>2000.00392857143</v>
      </c>
      <c r="ED608">
        <v>0.979999</v>
      </c>
      <c r="EE608">
        <v>0.0200011</v>
      </c>
      <c r="EF608">
        <v>0</v>
      </c>
      <c r="EG608">
        <v>784.41525</v>
      </c>
      <c r="EH608">
        <v>5.00063</v>
      </c>
      <c r="EI608">
        <v>15426.875</v>
      </c>
      <c r="EJ608">
        <v>17256.9285714286</v>
      </c>
      <c r="EK608">
        <v>38.21175</v>
      </c>
      <c r="EL608">
        <v>38.2699285714286</v>
      </c>
      <c r="EM608">
        <v>37.74325</v>
      </c>
      <c r="EN608">
        <v>37.60475</v>
      </c>
      <c r="EO608">
        <v>39.2455</v>
      </c>
      <c r="EP608">
        <v>1955.10392857143</v>
      </c>
      <c r="EQ608">
        <v>39.9</v>
      </c>
      <c r="ER608">
        <v>0</v>
      </c>
      <c r="ES608">
        <v>1659032121.7</v>
      </c>
      <c r="ET608">
        <v>0</v>
      </c>
      <c r="EU608">
        <v>784.479307692308</v>
      </c>
      <c r="EV608">
        <v>3.99405127792223</v>
      </c>
      <c r="EW608">
        <v>63.7333334217196</v>
      </c>
      <c r="EX608">
        <v>15427.3615384615</v>
      </c>
      <c r="EY608">
        <v>15</v>
      </c>
      <c r="EZ608">
        <v>0</v>
      </c>
      <c r="FA608" t="s">
        <v>420</v>
      </c>
      <c r="FB608">
        <v>1657551626.5</v>
      </c>
      <c r="FC608">
        <v>1657551629</v>
      </c>
      <c r="FD608">
        <v>0</v>
      </c>
      <c r="FE608">
        <v>0.403</v>
      </c>
      <c r="FF608">
        <v>0.009</v>
      </c>
      <c r="FG608">
        <v>9.41</v>
      </c>
      <c r="FH608">
        <v>0.087</v>
      </c>
      <c r="FI608">
        <v>417</v>
      </c>
      <c r="FJ608">
        <v>17</v>
      </c>
      <c r="FK608">
        <v>1.61</v>
      </c>
      <c r="FL608">
        <v>0.59</v>
      </c>
      <c r="FM608">
        <v>7.6931225</v>
      </c>
      <c r="FN608">
        <v>14.7336355722326</v>
      </c>
      <c r="FO608">
        <v>1.54077555251041</v>
      </c>
      <c r="FP608">
        <v>0</v>
      </c>
      <c r="FQ608">
        <v>784.427882352941</v>
      </c>
      <c r="FR608">
        <v>0.190099308408776</v>
      </c>
      <c r="FS608">
        <v>0.29122548012977</v>
      </c>
      <c r="FT608">
        <v>1</v>
      </c>
      <c r="FU608">
        <v>7.16656725</v>
      </c>
      <c r="FV608">
        <v>0.0650988742964296</v>
      </c>
      <c r="FW608">
        <v>0.00859428414340019</v>
      </c>
      <c r="FX608">
        <v>1</v>
      </c>
      <c r="FY608">
        <v>2</v>
      </c>
      <c r="FZ608">
        <v>3</v>
      </c>
      <c r="GA608" t="s">
        <v>474</v>
      </c>
      <c r="GB608">
        <v>2.9736</v>
      </c>
      <c r="GC608">
        <v>2.69792</v>
      </c>
      <c r="GD608">
        <v>0.0507165</v>
      </c>
      <c r="GE608">
        <v>0.0497647</v>
      </c>
      <c r="GF608">
        <v>0.104438</v>
      </c>
      <c r="GG608">
        <v>0.0827566</v>
      </c>
      <c r="GH608">
        <v>36952.1</v>
      </c>
      <c r="GI608">
        <v>40446</v>
      </c>
      <c r="GJ608">
        <v>35276.6</v>
      </c>
      <c r="GK608">
        <v>38605.3</v>
      </c>
      <c r="GL608">
        <v>44791.7</v>
      </c>
      <c r="GM608">
        <v>51144.3</v>
      </c>
      <c r="GN608">
        <v>55146</v>
      </c>
      <c r="GO608">
        <v>61924</v>
      </c>
      <c r="GP608">
        <v>1.972</v>
      </c>
      <c r="GQ608">
        <v>1.8418</v>
      </c>
      <c r="GR608">
        <v>0.0952184</v>
      </c>
      <c r="GS608">
        <v>0</v>
      </c>
      <c r="GT608">
        <v>25.1461</v>
      </c>
      <c r="GU608">
        <v>999.9</v>
      </c>
      <c r="GV608">
        <v>58.509</v>
      </c>
      <c r="GW608">
        <v>29.064</v>
      </c>
      <c r="GX608">
        <v>26.1451</v>
      </c>
      <c r="GY608">
        <v>56.0155</v>
      </c>
      <c r="GZ608">
        <v>42.8526</v>
      </c>
      <c r="HA608">
        <v>1</v>
      </c>
      <c r="HB608">
        <v>-0.0364634</v>
      </c>
      <c r="HC608">
        <v>0.105534</v>
      </c>
      <c r="HD608">
        <v>20.1138</v>
      </c>
      <c r="HE608">
        <v>5.19932</v>
      </c>
      <c r="HF608">
        <v>12.004</v>
      </c>
      <c r="HG608">
        <v>4.9756</v>
      </c>
      <c r="HH608">
        <v>3.2932</v>
      </c>
      <c r="HI608">
        <v>9999</v>
      </c>
      <c r="HJ608">
        <v>9999</v>
      </c>
      <c r="HK608">
        <v>9999</v>
      </c>
      <c r="HL608">
        <v>630</v>
      </c>
      <c r="HM608">
        <v>1.86322</v>
      </c>
      <c r="HN608">
        <v>1.86798</v>
      </c>
      <c r="HO608">
        <v>1.86783</v>
      </c>
      <c r="HP608">
        <v>1.86896</v>
      </c>
      <c r="HQ608">
        <v>1.86981</v>
      </c>
      <c r="HR608">
        <v>1.86584</v>
      </c>
      <c r="HS608">
        <v>1.86691</v>
      </c>
      <c r="HT608">
        <v>1.86829</v>
      </c>
      <c r="HU608">
        <v>5</v>
      </c>
      <c r="HV608">
        <v>0</v>
      </c>
      <c r="HW608">
        <v>0</v>
      </c>
      <c r="HX608">
        <v>0</v>
      </c>
      <c r="HY608" t="s">
        <v>422</v>
      </c>
      <c r="HZ608" t="s">
        <v>423</v>
      </c>
      <c r="IA608" t="s">
        <v>424</v>
      </c>
      <c r="IB608" t="s">
        <v>424</v>
      </c>
      <c r="IC608" t="s">
        <v>424</v>
      </c>
      <c r="ID608" t="s">
        <v>424</v>
      </c>
      <c r="IE608">
        <v>0</v>
      </c>
      <c r="IF608">
        <v>100</v>
      </c>
      <c r="IG608">
        <v>100</v>
      </c>
      <c r="IH608">
        <v>5.269</v>
      </c>
      <c r="II608">
        <v>0.4871</v>
      </c>
      <c r="IJ608">
        <v>4.02706509432224</v>
      </c>
      <c r="IK608">
        <v>0.00601174518973114</v>
      </c>
      <c r="IL608">
        <v>2.77886958061485e-07</v>
      </c>
      <c r="IM608">
        <v>-3.54636231360687e-10</v>
      </c>
      <c r="IN608">
        <v>-0.0404303883988718</v>
      </c>
      <c r="IO608">
        <v>-0.0177815531441476</v>
      </c>
      <c r="IP608">
        <v>0.00205572605671414</v>
      </c>
      <c r="IQ608">
        <v>-1.65519735432211e-05</v>
      </c>
      <c r="IR608">
        <v>-4</v>
      </c>
      <c r="IS608">
        <v>1848</v>
      </c>
      <c r="IT608">
        <v>1</v>
      </c>
      <c r="IU608">
        <v>25</v>
      </c>
      <c r="IV608">
        <v>24674.9</v>
      </c>
      <c r="IW608">
        <v>24674.9</v>
      </c>
      <c r="IX608">
        <v>0.561523</v>
      </c>
      <c r="IY608">
        <v>2.62817</v>
      </c>
      <c r="IZ608">
        <v>1.54785</v>
      </c>
      <c r="JA608">
        <v>2.30591</v>
      </c>
      <c r="JB608">
        <v>1.34644</v>
      </c>
      <c r="JC608">
        <v>2.37305</v>
      </c>
      <c r="JD608">
        <v>33.558</v>
      </c>
      <c r="JE608">
        <v>24.2188</v>
      </c>
      <c r="JF608">
        <v>18</v>
      </c>
      <c r="JG608">
        <v>492.734</v>
      </c>
      <c r="JH608">
        <v>409.211</v>
      </c>
      <c r="JI608">
        <v>24.9996</v>
      </c>
      <c r="JJ608">
        <v>26.7591</v>
      </c>
      <c r="JK608">
        <v>30</v>
      </c>
      <c r="JL608">
        <v>26.7288</v>
      </c>
      <c r="JM608">
        <v>26.6712</v>
      </c>
      <c r="JN608">
        <v>11.266</v>
      </c>
      <c r="JO608">
        <v>41.5225</v>
      </c>
      <c r="JP608">
        <v>88.6514</v>
      </c>
      <c r="JQ608">
        <v>25</v>
      </c>
      <c r="JR608">
        <v>184.424</v>
      </c>
      <c r="JS608">
        <v>17.2091</v>
      </c>
      <c r="JT608">
        <v>102.295</v>
      </c>
      <c r="JU608">
        <v>103.072</v>
      </c>
    </row>
    <row r="609" spans="1:281">
      <c r="A609">
        <v>593</v>
      </c>
      <c r="B609">
        <v>1659032127.5</v>
      </c>
      <c r="C609">
        <v>8444.40000009537</v>
      </c>
      <c r="D609" t="s">
        <v>1616</v>
      </c>
      <c r="E609" t="s">
        <v>1617</v>
      </c>
      <c r="F609">
        <v>5</v>
      </c>
      <c r="G609" t="s">
        <v>1587</v>
      </c>
      <c r="H609" t="s">
        <v>417</v>
      </c>
      <c r="I609">
        <v>1659032120</v>
      </c>
      <c r="J609">
        <f>(K609)/1000</f>
        <v>0</v>
      </c>
      <c r="K609">
        <f>IF(CZ609, AN609, AH609)</f>
        <v>0</v>
      </c>
      <c r="L609">
        <f>IF(CZ609, AI609, AG609)</f>
        <v>0</v>
      </c>
      <c r="M609">
        <f>DB609 - IF(AU609&gt;1, L609*CV609*100.0/(AW609*DP609), 0)</f>
        <v>0</v>
      </c>
      <c r="N609">
        <f>((T609-J609/2)*M609-L609)/(T609+J609/2)</f>
        <v>0</v>
      </c>
      <c r="O609">
        <f>N609*(DI609+DJ609)/1000.0</f>
        <v>0</v>
      </c>
      <c r="P609">
        <f>(DB609 - IF(AU609&gt;1, L609*CV609*100.0/(AW609*DP609), 0))*(DI609+DJ609)/1000.0</f>
        <v>0</v>
      </c>
      <c r="Q609">
        <f>2.0/((1/S609-1/R609)+SIGN(S609)*SQRT((1/S609-1/R609)*(1/S609-1/R609) + 4*CW609/((CW609+1)*(CW609+1))*(2*1/S609*1/R609-1/R609*1/R609)))</f>
        <v>0</v>
      </c>
      <c r="R609">
        <f>IF(LEFT(CX609,1)&lt;&gt;"0",IF(LEFT(CX609,1)="1",3.0,CY609),$D$5+$E$5*(DP609*DI609/($K$5*1000))+$F$5*(DP609*DI609/($K$5*1000))*MAX(MIN(CV609,$J$5),$I$5)*MAX(MIN(CV609,$J$5),$I$5)+$G$5*MAX(MIN(CV609,$J$5),$I$5)*(DP609*DI609/($K$5*1000))+$H$5*(DP609*DI609/($K$5*1000))*(DP609*DI609/($K$5*1000)))</f>
        <v>0</v>
      </c>
      <c r="S609">
        <f>J609*(1000-(1000*0.61365*exp(17.502*W609/(240.97+W609))/(DI609+DJ609)+DD609)/2)/(1000*0.61365*exp(17.502*W609/(240.97+W609))/(DI609+DJ609)-DD609)</f>
        <v>0</v>
      </c>
      <c r="T609">
        <f>1/((CW609+1)/(Q609/1.6)+1/(R609/1.37)) + CW609/((CW609+1)/(Q609/1.6) + CW609/(R609/1.37))</f>
        <v>0</v>
      </c>
      <c r="U609">
        <f>(CR609*CU609)</f>
        <v>0</v>
      </c>
      <c r="V609">
        <f>(DK609+(U609+2*0.95*5.67E-8*(((DK609+$B$7)+273)^4-(DK609+273)^4)-44100*J609)/(1.84*29.3*R609+8*0.95*5.67E-8*(DK609+273)^3))</f>
        <v>0</v>
      </c>
      <c r="W609">
        <f>($C$7*DL609+$D$7*DM609+$E$7*V609)</f>
        <v>0</v>
      </c>
      <c r="X609">
        <f>0.61365*exp(17.502*W609/(240.97+W609))</f>
        <v>0</v>
      </c>
      <c r="Y609">
        <f>(Z609/AA609*100)</f>
        <v>0</v>
      </c>
      <c r="Z609">
        <f>DD609*(DI609+DJ609)/1000</f>
        <v>0</v>
      </c>
      <c r="AA609">
        <f>0.61365*exp(17.502*DK609/(240.97+DK609))</f>
        <v>0</v>
      </c>
      <c r="AB609">
        <f>(X609-DD609*(DI609+DJ609)/1000)</f>
        <v>0</v>
      </c>
      <c r="AC609">
        <f>(-J609*44100)</f>
        <v>0</v>
      </c>
      <c r="AD609">
        <f>2*29.3*R609*0.92*(DK609-W609)</f>
        <v>0</v>
      </c>
      <c r="AE609">
        <f>2*0.95*5.67E-8*(((DK609+$B$7)+273)^4-(W609+273)^4)</f>
        <v>0</v>
      </c>
      <c r="AF609">
        <f>U609+AE609+AC609+AD609</f>
        <v>0</v>
      </c>
      <c r="AG609">
        <f>DH609*AU609*(DC609-DB609*(1000-AU609*DE609)/(1000-AU609*DD609))/(100*CV609)</f>
        <v>0</v>
      </c>
      <c r="AH609">
        <f>1000*DH609*AU609*(DD609-DE609)/(100*CV609*(1000-AU609*DD609))</f>
        <v>0</v>
      </c>
      <c r="AI609">
        <f>(AJ609 - AK609 - DI609*1E3/(8.314*(DK609+273.15)) * AM609/DH609 * AL609) * DH609/(100*CV609) * (1000 - DE609)/1000</f>
        <v>0</v>
      </c>
      <c r="AJ609">
        <v>196.535906445315</v>
      </c>
      <c r="AK609">
        <v>201.455933333333</v>
      </c>
      <c r="AL609">
        <v>-3.10039642658928</v>
      </c>
      <c r="AM609">
        <v>66.0504921813524</v>
      </c>
      <c r="AN609">
        <f>(AP609 - AO609 + DI609*1E3/(8.314*(DK609+273.15)) * AR609/DH609 * AQ609) * DH609/(100*CV609) * 1000/(1000 - AP609)</f>
        <v>0</v>
      </c>
      <c r="AO609">
        <v>17.2878834692641</v>
      </c>
      <c r="AP609">
        <v>24.4657685314685</v>
      </c>
      <c r="AQ609">
        <v>0.000352198347107515</v>
      </c>
      <c r="AR609">
        <v>92.47</v>
      </c>
      <c r="AS609">
        <v>3</v>
      </c>
      <c r="AT609">
        <v>1</v>
      </c>
      <c r="AU609">
        <f>IF(AS609*$H$13&gt;=AW609,1.0,(AW609/(AW609-AS609*$H$13)))</f>
        <v>0</v>
      </c>
      <c r="AV609">
        <f>(AU609-1)*100</f>
        <v>0</v>
      </c>
      <c r="AW609">
        <f>MAX(0,($B$13+$C$13*DP609)/(1+$D$13*DP609)*DI609/(DK609+273)*$E$13)</f>
        <v>0</v>
      </c>
      <c r="AX609" t="s">
        <v>418</v>
      </c>
      <c r="AY609" t="s">
        <v>418</v>
      </c>
      <c r="AZ609">
        <v>0</v>
      </c>
      <c r="BA609">
        <v>0</v>
      </c>
      <c r="BB609">
        <f>1-AZ609/BA609</f>
        <v>0</v>
      </c>
      <c r="BC609">
        <v>0</v>
      </c>
      <c r="BD609" t="s">
        <v>418</v>
      </c>
      <c r="BE609" t="s">
        <v>418</v>
      </c>
      <c r="BF609">
        <v>0</v>
      </c>
      <c r="BG609">
        <v>0</v>
      </c>
      <c r="BH609">
        <f>1-BF609/BG609</f>
        <v>0</v>
      </c>
      <c r="BI609">
        <v>0.5</v>
      </c>
      <c r="BJ609">
        <f>CS609</f>
        <v>0</v>
      </c>
      <c r="BK609">
        <f>L609</f>
        <v>0</v>
      </c>
      <c r="BL609">
        <f>BH609*BI609*BJ609</f>
        <v>0</v>
      </c>
      <c r="BM609">
        <f>(BK609-BC609)/BJ609</f>
        <v>0</v>
      </c>
      <c r="BN609">
        <f>(BA609-BG609)/BG609</f>
        <v>0</v>
      </c>
      <c r="BO609">
        <f>AZ609/(BB609+AZ609/BG609)</f>
        <v>0</v>
      </c>
      <c r="BP609" t="s">
        <v>418</v>
      </c>
      <c r="BQ609">
        <v>0</v>
      </c>
      <c r="BR609">
        <f>IF(BQ609&lt;&gt;0, BQ609, BO609)</f>
        <v>0</v>
      </c>
      <c r="BS609">
        <f>1-BR609/BG609</f>
        <v>0</v>
      </c>
      <c r="BT609">
        <f>(BG609-BF609)/(BG609-BR609)</f>
        <v>0</v>
      </c>
      <c r="BU609">
        <f>(BA609-BG609)/(BA609-BR609)</f>
        <v>0</v>
      </c>
      <c r="BV609">
        <f>(BG609-BF609)/(BG609-AZ609)</f>
        <v>0</v>
      </c>
      <c r="BW609">
        <f>(BA609-BG609)/(BA609-AZ609)</f>
        <v>0</v>
      </c>
      <c r="BX609">
        <f>(BT609*BR609/BF609)</f>
        <v>0</v>
      </c>
      <c r="BY609">
        <f>(1-BX609)</f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f>$B$11*DQ609+$C$11*DR609+$F$11*EC609*(1-EF609)</f>
        <v>0</v>
      </c>
      <c r="CS609">
        <f>CR609*CT609</f>
        <v>0</v>
      </c>
      <c r="CT609">
        <f>($B$11*$D$9+$C$11*$D$9+$F$11*((EP609+EH609)/MAX(EP609+EH609+EQ609, 0.1)*$I$9+EQ609/MAX(EP609+EH609+EQ609, 0.1)*$J$9))/($B$11+$C$11+$F$11)</f>
        <v>0</v>
      </c>
      <c r="CU609">
        <f>($B$11*$K$9+$C$11*$K$9+$F$11*((EP609+EH609)/MAX(EP609+EH609+EQ609, 0.1)*$P$9+EQ609/MAX(EP609+EH609+EQ609, 0.1)*$Q$9))/($B$11+$C$11+$F$11)</f>
        <v>0</v>
      </c>
      <c r="CV609">
        <v>6</v>
      </c>
      <c r="CW609">
        <v>0.5</v>
      </c>
      <c r="CX609" t="s">
        <v>419</v>
      </c>
      <c r="CY609">
        <v>2</v>
      </c>
      <c r="CZ609" t="b">
        <v>1</v>
      </c>
      <c r="DA609">
        <v>1659032120</v>
      </c>
      <c r="DB609">
        <v>218.055</v>
      </c>
      <c r="DC609">
        <v>208.530592592593</v>
      </c>
      <c r="DD609">
        <v>24.4674111111111</v>
      </c>
      <c r="DE609">
        <v>17.2828111111111</v>
      </c>
      <c r="DF609">
        <v>212.739962962963</v>
      </c>
      <c r="DG609">
        <v>23.9803481481481</v>
      </c>
      <c r="DH609">
        <v>500.014111111111</v>
      </c>
      <c r="DI609">
        <v>90.341437037037</v>
      </c>
      <c r="DJ609">
        <v>0.0444648296296296</v>
      </c>
      <c r="DK609">
        <v>27.2064814814815</v>
      </c>
      <c r="DL609">
        <v>26.7096</v>
      </c>
      <c r="DM609">
        <v>999.9</v>
      </c>
      <c r="DN609">
        <v>0</v>
      </c>
      <c r="DO609">
        <v>0</v>
      </c>
      <c r="DP609">
        <v>9996.2962962963</v>
      </c>
      <c r="DQ609">
        <v>0</v>
      </c>
      <c r="DR609">
        <v>17.2401777777778</v>
      </c>
      <c r="DS609">
        <v>9.52439148148148</v>
      </c>
      <c r="DT609">
        <v>223.524222222222</v>
      </c>
      <c r="DU609">
        <v>212.19837037037</v>
      </c>
      <c r="DV609">
        <v>7.18459777777778</v>
      </c>
      <c r="DW609">
        <v>208.530592592593</v>
      </c>
      <c r="DX609">
        <v>17.2828111111111</v>
      </c>
      <c r="DY609">
        <v>2.21042037037037</v>
      </c>
      <c r="DZ609">
        <v>1.56135407407407</v>
      </c>
      <c r="EA609">
        <v>19.0380481481481</v>
      </c>
      <c r="EB609">
        <v>13.5825851851852</v>
      </c>
      <c r="EC609">
        <v>2000.00444444444</v>
      </c>
      <c r="ED609">
        <v>0.979999</v>
      </c>
      <c r="EE609">
        <v>0.0200011</v>
      </c>
      <c r="EF609">
        <v>0</v>
      </c>
      <c r="EG609">
        <v>784.925851851852</v>
      </c>
      <c r="EH609">
        <v>5.00063</v>
      </c>
      <c r="EI609">
        <v>15435.4037037037</v>
      </c>
      <c r="EJ609">
        <v>17256.9407407407</v>
      </c>
      <c r="EK609">
        <v>38.2033333333333</v>
      </c>
      <c r="EL609">
        <v>38.2591851851852</v>
      </c>
      <c r="EM609">
        <v>37.7313333333333</v>
      </c>
      <c r="EN609">
        <v>37.6016666666667</v>
      </c>
      <c r="EO609">
        <v>39.2406666666667</v>
      </c>
      <c r="EP609">
        <v>1955.10444444444</v>
      </c>
      <c r="EQ609">
        <v>39.9</v>
      </c>
      <c r="ER609">
        <v>0</v>
      </c>
      <c r="ES609">
        <v>1659032126.5</v>
      </c>
      <c r="ET609">
        <v>0</v>
      </c>
      <c r="EU609">
        <v>784.945</v>
      </c>
      <c r="EV609">
        <v>7.39733332078047</v>
      </c>
      <c r="EW609">
        <v>139.066666494263</v>
      </c>
      <c r="EX609">
        <v>15435.5346153846</v>
      </c>
      <c r="EY609">
        <v>15</v>
      </c>
      <c r="EZ609">
        <v>0</v>
      </c>
      <c r="FA609" t="s">
        <v>420</v>
      </c>
      <c r="FB609">
        <v>1657551626.5</v>
      </c>
      <c r="FC609">
        <v>1657551629</v>
      </c>
      <c r="FD609">
        <v>0</v>
      </c>
      <c r="FE609">
        <v>0.403</v>
      </c>
      <c r="FF609">
        <v>0.009</v>
      </c>
      <c r="FG609">
        <v>9.41</v>
      </c>
      <c r="FH609">
        <v>0.087</v>
      </c>
      <c r="FI609">
        <v>417</v>
      </c>
      <c r="FJ609">
        <v>17</v>
      </c>
      <c r="FK609">
        <v>1.61</v>
      </c>
      <c r="FL609">
        <v>0.59</v>
      </c>
      <c r="FM609">
        <v>9.02421925</v>
      </c>
      <c r="FN609">
        <v>10.431778424015</v>
      </c>
      <c r="FO609">
        <v>1.12536001044419</v>
      </c>
      <c r="FP609">
        <v>0</v>
      </c>
      <c r="FQ609">
        <v>784.701088235294</v>
      </c>
      <c r="FR609">
        <v>5.44649350128434</v>
      </c>
      <c r="FS609">
        <v>0.592345009147198</v>
      </c>
      <c r="FT609">
        <v>0</v>
      </c>
      <c r="FU609">
        <v>7.179804</v>
      </c>
      <c r="FV609">
        <v>0.165579061913684</v>
      </c>
      <c r="FW609">
        <v>0.0227225302068233</v>
      </c>
      <c r="FX609">
        <v>0</v>
      </c>
      <c r="FY609">
        <v>0</v>
      </c>
      <c r="FZ609">
        <v>3</v>
      </c>
      <c r="GA609" t="s">
        <v>427</v>
      </c>
      <c r="GB609">
        <v>2.97283</v>
      </c>
      <c r="GC609">
        <v>2.69776</v>
      </c>
      <c r="GD609">
        <v>0.0473697</v>
      </c>
      <c r="GE609">
        <v>0.046343</v>
      </c>
      <c r="GF609">
        <v>0.104424</v>
      </c>
      <c r="GG609">
        <v>0.0824064</v>
      </c>
      <c r="GH609">
        <v>37082.1</v>
      </c>
      <c r="GI609">
        <v>40591.8</v>
      </c>
      <c r="GJ609">
        <v>35276.3</v>
      </c>
      <c r="GK609">
        <v>38605.4</v>
      </c>
      <c r="GL609">
        <v>44792.6</v>
      </c>
      <c r="GM609">
        <v>51164.5</v>
      </c>
      <c r="GN609">
        <v>55146.3</v>
      </c>
      <c r="GO609">
        <v>61924.9</v>
      </c>
      <c r="GP609">
        <v>1.9712</v>
      </c>
      <c r="GQ609">
        <v>1.8422</v>
      </c>
      <c r="GR609">
        <v>0.0950694</v>
      </c>
      <c r="GS609">
        <v>0</v>
      </c>
      <c r="GT609">
        <v>25.1482</v>
      </c>
      <c r="GU609">
        <v>999.9</v>
      </c>
      <c r="GV609">
        <v>58.485</v>
      </c>
      <c r="GW609">
        <v>29.054</v>
      </c>
      <c r="GX609">
        <v>26.1166</v>
      </c>
      <c r="GY609">
        <v>56.2655</v>
      </c>
      <c r="GZ609">
        <v>43.4455</v>
      </c>
      <c r="HA609">
        <v>1</v>
      </c>
      <c r="HB609">
        <v>-0.0365244</v>
      </c>
      <c r="HC609">
        <v>0.105011</v>
      </c>
      <c r="HD609">
        <v>20.1134</v>
      </c>
      <c r="HE609">
        <v>5.19692</v>
      </c>
      <c r="HF609">
        <v>12.0052</v>
      </c>
      <c r="HG609">
        <v>4.9752</v>
      </c>
      <c r="HH609">
        <v>3.2934</v>
      </c>
      <c r="HI609">
        <v>9999</v>
      </c>
      <c r="HJ609">
        <v>9999</v>
      </c>
      <c r="HK609">
        <v>9999</v>
      </c>
      <c r="HL609">
        <v>630</v>
      </c>
      <c r="HM609">
        <v>1.86316</v>
      </c>
      <c r="HN609">
        <v>1.86801</v>
      </c>
      <c r="HO609">
        <v>1.86783</v>
      </c>
      <c r="HP609">
        <v>1.86902</v>
      </c>
      <c r="HQ609">
        <v>1.86981</v>
      </c>
      <c r="HR609">
        <v>1.86584</v>
      </c>
      <c r="HS609">
        <v>1.86691</v>
      </c>
      <c r="HT609">
        <v>1.86829</v>
      </c>
      <c r="HU609">
        <v>5</v>
      </c>
      <c r="HV609">
        <v>0</v>
      </c>
      <c r="HW609">
        <v>0</v>
      </c>
      <c r="HX609">
        <v>0</v>
      </c>
      <c r="HY609" t="s">
        <v>422</v>
      </c>
      <c r="HZ609" t="s">
        <v>423</v>
      </c>
      <c r="IA609" t="s">
        <v>424</v>
      </c>
      <c r="IB609" t="s">
        <v>424</v>
      </c>
      <c r="IC609" t="s">
        <v>424</v>
      </c>
      <c r="ID609" t="s">
        <v>424</v>
      </c>
      <c r="IE609">
        <v>0</v>
      </c>
      <c r="IF609">
        <v>100</v>
      </c>
      <c r="IG609">
        <v>100</v>
      </c>
      <c r="IH609">
        <v>5.176</v>
      </c>
      <c r="II609">
        <v>0.4869</v>
      </c>
      <c r="IJ609">
        <v>4.02706509432224</v>
      </c>
      <c r="IK609">
        <v>0.00601174518973114</v>
      </c>
      <c r="IL609">
        <v>2.77886958061485e-07</v>
      </c>
      <c r="IM609">
        <v>-3.54636231360687e-10</v>
      </c>
      <c r="IN609">
        <v>-0.0404303883988718</v>
      </c>
      <c r="IO609">
        <v>-0.0177815531441476</v>
      </c>
      <c r="IP609">
        <v>0.00205572605671414</v>
      </c>
      <c r="IQ609">
        <v>-1.65519735432211e-05</v>
      </c>
      <c r="IR609">
        <v>-4</v>
      </c>
      <c r="IS609">
        <v>1848</v>
      </c>
      <c r="IT609">
        <v>1</v>
      </c>
      <c r="IU609">
        <v>25</v>
      </c>
      <c r="IV609">
        <v>24675</v>
      </c>
      <c r="IW609">
        <v>24675</v>
      </c>
      <c r="IX609">
        <v>0.524902</v>
      </c>
      <c r="IY609">
        <v>2.64893</v>
      </c>
      <c r="IZ609">
        <v>1.54785</v>
      </c>
      <c r="JA609">
        <v>2.30591</v>
      </c>
      <c r="JB609">
        <v>1.34644</v>
      </c>
      <c r="JC609">
        <v>2.37305</v>
      </c>
      <c r="JD609">
        <v>33.558</v>
      </c>
      <c r="JE609">
        <v>24.2013</v>
      </c>
      <c r="JF609">
        <v>18</v>
      </c>
      <c r="JG609">
        <v>492.194</v>
      </c>
      <c r="JH609">
        <v>409.419</v>
      </c>
      <c r="JI609">
        <v>24.9998</v>
      </c>
      <c r="JJ609">
        <v>26.7568</v>
      </c>
      <c r="JK609">
        <v>30</v>
      </c>
      <c r="JL609">
        <v>26.7266</v>
      </c>
      <c r="JM609">
        <v>26.669</v>
      </c>
      <c r="JN609">
        <v>10.5389</v>
      </c>
      <c r="JO609">
        <v>42.0719</v>
      </c>
      <c r="JP609">
        <v>88.6514</v>
      </c>
      <c r="JQ609">
        <v>25</v>
      </c>
      <c r="JR609">
        <v>164.322</v>
      </c>
      <c r="JS609">
        <v>17.06</v>
      </c>
      <c r="JT609">
        <v>102.295</v>
      </c>
      <c r="JU609">
        <v>103.073</v>
      </c>
    </row>
    <row r="610" spans="1:281">
      <c r="A610">
        <v>594</v>
      </c>
      <c r="B610">
        <v>1659032132.5</v>
      </c>
      <c r="C610">
        <v>8449.40000009537</v>
      </c>
      <c r="D610" t="s">
        <v>1618</v>
      </c>
      <c r="E610" t="s">
        <v>1619</v>
      </c>
      <c r="F610">
        <v>5</v>
      </c>
      <c r="G610" t="s">
        <v>1587</v>
      </c>
      <c r="H610" t="s">
        <v>417</v>
      </c>
      <c r="I610">
        <v>1659032124.71429</v>
      </c>
      <c r="J610">
        <f>(K610)/1000</f>
        <v>0</v>
      </c>
      <c r="K610">
        <f>IF(CZ610, AN610, AH610)</f>
        <v>0</v>
      </c>
      <c r="L610">
        <f>IF(CZ610, AI610, AG610)</f>
        <v>0</v>
      </c>
      <c r="M610">
        <f>DB610 - IF(AU610&gt;1, L610*CV610*100.0/(AW610*DP610), 0)</f>
        <v>0</v>
      </c>
      <c r="N610">
        <f>((T610-J610/2)*M610-L610)/(T610+J610/2)</f>
        <v>0</v>
      </c>
      <c r="O610">
        <f>N610*(DI610+DJ610)/1000.0</f>
        <v>0</v>
      </c>
      <c r="P610">
        <f>(DB610 - IF(AU610&gt;1, L610*CV610*100.0/(AW610*DP610), 0))*(DI610+DJ610)/1000.0</f>
        <v>0</v>
      </c>
      <c r="Q610">
        <f>2.0/((1/S610-1/R610)+SIGN(S610)*SQRT((1/S610-1/R610)*(1/S610-1/R610) + 4*CW610/((CW610+1)*(CW610+1))*(2*1/S610*1/R610-1/R610*1/R610)))</f>
        <v>0</v>
      </c>
      <c r="R610">
        <f>IF(LEFT(CX610,1)&lt;&gt;"0",IF(LEFT(CX610,1)="1",3.0,CY610),$D$5+$E$5*(DP610*DI610/($K$5*1000))+$F$5*(DP610*DI610/($K$5*1000))*MAX(MIN(CV610,$J$5),$I$5)*MAX(MIN(CV610,$J$5),$I$5)+$G$5*MAX(MIN(CV610,$J$5),$I$5)*(DP610*DI610/($K$5*1000))+$H$5*(DP610*DI610/($K$5*1000))*(DP610*DI610/($K$5*1000)))</f>
        <v>0</v>
      </c>
      <c r="S610">
        <f>J610*(1000-(1000*0.61365*exp(17.502*W610/(240.97+W610))/(DI610+DJ610)+DD610)/2)/(1000*0.61365*exp(17.502*W610/(240.97+W610))/(DI610+DJ610)-DD610)</f>
        <v>0</v>
      </c>
      <c r="T610">
        <f>1/((CW610+1)/(Q610/1.6)+1/(R610/1.37)) + CW610/((CW610+1)/(Q610/1.6) + CW610/(R610/1.37))</f>
        <v>0</v>
      </c>
      <c r="U610">
        <f>(CR610*CU610)</f>
        <v>0</v>
      </c>
      <c r="V610">
        <f>(DK610+(U610+2*0.95*5.67E-8*(((DK610+$B$7)+273)^4-(DK610+273)^4)-44100*J610)/(1.84*29.3*R610+8*0.95*5.67E-8*(DK610+273)^3))</f>
        <v>0</v>
      </c>
      <c r="W610">
        <f>($C$7*DL610+$D$7*DM610+$E$7*V610)</f>
        <v>0</v>
      </c>
      <c r="X610">
        <f>0.61365*exp(17.502*W610/(240.97+W610))</f>
        <v>0</v>
      </c>
      <c r="Y610">
        <f>(Z610/AA610*100)</f>
        <v>0</v>
      </c>
      <c r="Z610">
        <f>DD610*(DI610+DJ610)/1000</f>
        <v>0</v>
      </c>
      <c r="AA610">
        <f>0.61365*exp(17.502*DK610/(240.97+DK610))</f>
        <v>0</v>
      </c>
      <c r="AB610">
        <f>(X610-DD610*(DI610+DJ610)/1000)</f>
        <v>0</v>
      </c>
      <c r="AC610">
        <f>(-J610*44100)</f>
        <v>0</v>
      </c>
      <c r="AD610">
        <f>2*29.3*R610*0.92*(DK610-W610)</f>
        <v>0</v>
      </c>
      <c r="AE610">
        <f>2*0.95*5.67E-8*(((DK610+$B$7)+273)^4-(W610+273)^4)</f>
        <v>0</v>
      </c>
      <c r="AF610">
        <f>U610+AE610+AC610+AD610</f>
        <v>0</v>
      </c>
      <c r="AG610">
        <f>DH610*AU610*(DC610-DB610*(1000-AU610*DE610)/(1000-AU610*DD610))/(100*CV610)</f>
        <v>0</v>
      </c>
      <c r="AH610">
        <f>1000*DH610*AU610*(DD610-DE610)/(100*CV610*(1000-AU610*DD610))</f>
        <v>0</v>
      </c>
      <c r="AI610">
        <f>(AJ610 - AK610 - DI610*1E3/(8.314*(DK610+273.15)) * AM610/DH610 * AL610) * DH610/(100*CV610) * (1000 - DE610)/1000</f>
        <v>0</v>
      </c>
      <c r="AJ610">
        <v>179.928462615672</v>
      </c>
      <c r="AK610">
        <v>185.960678787879</v>
      </c>
      <c r="AL610">
        <v>-3.13136792722163</v>
      </c>
      <c r="AM610">
        <v>66.0504921813524</v>
      </c>
      <c r="AN610">
        <f>(AP610 - AO610 + DI610*1E3/(8.314*(DK610+273.15)) * AR610/DH610 * AQ610) * DH610/(100*CV610) * 1000/(1000 - AP610)</f>
        <v>0</v>
      </c>
      <c r="AO610">
        <v>17.1687813887879</v>
      </c>
      <c r="AP610">
        <v>24.4302188811189</v>
      </c>
      <c r="AQ610">
        <v>-0.00830254545453565</v>
      </c>
      <c r="AR610">
        <v>92.47</v>
      </c>
      <c r="AS610">
        <v>3</v>
      </c>
      <c r="AT610">
        <v>1</v>
      </c>
      <c r="AU610">
        <f>IF(AS610*$H$13&gt;=AW610,1.0,(AW610/(AW610-AS610*$H$13)))</f>
        <v>0</v>
      </c>
      <c r="AV610">
        <f>(AU610-1)*100</f>
        <v>0</v>
      </c>
      <c r="AW610">
        <f>MAX(0,($B$13+$C$13*DP610)/(1+$D$13*DP610)*DI610/(DK610+273)*$E$13)</f>
        <v>0</v>
      </c>
      <c r="AX610" t="s">
        <v>418</v>
      </c>
      <c r="AY610" t="s">
        <v>418</v>
      </c>
      <c r="AZ610">
        <v>0</v>
      </c>
      <c r="BA610">
        <v>0</v>
      </c>
      <c r="BB610">
        <f>1-AZ610/BA610</f>
        <v>0</v>
      </c>
      <c r="BC610">
        <v>0</v>
      </c>
      <c r="BD610" t="s">
        <v>418</v>
      </c>
      <c r="BE610" t="s">
        <v>418</v>
      </c>
      <c r="BF610">
        <v>0</v>
      </c>
      <c r="BG610">
        <v>0</v>
      </c>
      <c r="BH610">
        <f>1-BF610/BG610</f>
        <v>0</v>
      </c>
      <c r="BI610">
        <v>0.5</v>
      </c>
      <c r="BJ610">
        <f>CS610</f>
        <v>0</v>
      </c>
      <c r="BK610">
        <f>L610</f>
        <v>0</v>
      </c>
      <c r="BL610">
        <f>BH610*BI610*BJ610</f>
        <v>0</v>
      </c>
      <c r="BM610">
        <f>(BK610-BC610)/BJ610</f>
        <v>0</v>
      </c>
      <c r="BN610">
        <f>(BA610-BG610)/BG610</f>
        <v>0</v>
      </c>
      <c r="BO610">
        <f>AZ610/(BB610+AZ610/BG610)</f>
        <v>0</v>
      </c>
      <c r="BP610" t="s">
        <v>418</v>
      </c>
      <c r="BQ610">
        <v>0</v>
      </c>
      <c r="BR610">
        <f>IF(BQ610&lt;&gt;0, BQ610, BO610)</f>
        <v>0</v>
      </c>
      <c r="BS610">
        <f>1-BR610/BG610</f>
        <v>0</v>
      </c>
      <c r="BT610">
        <f>(BG610-BF610)/(BG610-BR610)</f>
        <v>0</v>
      </c>
      <c r="BU610">
        <f>(BA610-BG610)/(BA610-BR610)</f>
        <v>0</v>
      </c>
      <c r="BV610">
        <f>(BG610-BF610)/(BG610-AZ610)</f>
        <v>0</v>
      </c>
      <c r="BW610">
        <f>(BA610-BG610)/(BA610-AZ610)</f>
        <v>0</v>
      </c>
      <c r="BX610">
        <f>(BT610*BR610/BF610)</f>
        <v>0</v>
      </c>
      <c r="BY610">
        <f>(1-BX610)</f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f>$B$11*DQ610+$C$11*DR610+$F$11*EC610*(1-EF610)</f>
        <v>0</v>
      </c>
      <c r="CS610">
        <f>CR610*CT610</f>
        <v>0</v>
      </c>
      <c r="CT610">
        <f>($B$11*$D$9+$C$11*$D$9+$F$11*((EP610+EH610)/MAX(EP610+EH610+EQ610, 0.1)*$I$9+EQ610/MAX(EP610+EH610+EQ610, 0.1)*$J$9))/($B$11+$C$11+$F$11)</f>
        <v>0</v>
      </c>
      <c r="CU610">
        <f>($B$11*$K$9+$C$11*$K$9+$F$11*((EP610+EH610)/MAX(EP610+EH610+EQ610, 0.1)*$P$9+EQ610/MAX(EP610+EH610+EQ610, 0.1)*$Q$9))/($B$11+$C$11+$F$11)</f>
        <v>0</v>
      </c>
      <c r="CV610">
        <v>6</v>
      </c>
      <c r="CW610">
        <v>0.5</v>
      </c>
      <c r="CX610" t="s">
        <v>419</v>
      </c>
      <c r="CY610">
        <v>2</v>
      </c>
      <c r="CZ610" t="b">
        <v>1</v>
      </c>
      <c r="DA610">
        <v>1659032124.71429</v>
      </c>
      <c r="DB610">
        <v>203.60525</v>
      </c>
      <c r="DC610">
        <v>193.167714285714</v>
      </c>
      <c r="DD610">
        <v>24.4605285714286</v>
      </c>
      <c r="DE610">
        <v>17.2330785714286</v>
      </c>
      <c r="DF610">
        <v>198.377428571429</v>
      </c>
      <c r="DG610">
        <v>23.9738071428571</v>
      </c>
      <c r="DH610">
        <v>499.999964285714</v>
      </c>
      <c r="DI610">
        <v>90.3398928571429</v>
      </c>
      <c r="DJ610">
        <v>0.0445978678571429</v>
      </c>
      <c r="DK610">
        <v>27.2015214285714</v>
      </c>
      <c r="DL610">
        <v>26.7088821428571</v>
      </c>
      <c r="DM610">
        <v>999.9</v>
      </c>
      <c r="DN610">
        <v>0</v>
      </c>
      <c r="DO610">
        <v>0</v>
      </c>
      <c r="DP610">
        <v>9984.82142857143</v>
      </c>
      <c r="DQ610">
        <v>0</v>
      </c>
      <c r="DR610">
        <v>17.2533107142857</v>
      </c>
      <c r="DS610">
        <v>10.4374557142857</v>
      </c>
      <c r="DT610">
        <v>208.710642857143</v>
      </c>
      <c r="DU610">
        <v>196.555928571429</v>
      </c>
      <c r="DV610">
        <v>7.22744392857143</v>
      </c>
      <c r="DW610">
        <v>193.167714285714</v>
      </c>
      <c r="DX610">
        <v>17.2330785714286</v>
      </c>
      <c r="DY610">
        <v>2.20976107142857</v>
      </c>
      <c r="DZ610">
        <v>1.55683535714286</v>
      </c>
      <c r="EA610">
        <v>19.0332642857143</v>
      </c>
      <c r="EB610">
        <v>13.537975</v>
      </c>
      <c r="EC610">
        <v>2000.0075</v>
      </c>
      <c r="ED610">
        <v>0.979999</v>
      </c>
      <c r="EE610">
        <v>0.0200011</v>
      </c>
      <c r="EF610">
        <v>0</v>
      </c>
      <c r="EG610">
        <v>785.667071428571</v>
      </c>
      <c r="EH610">
        <v>5.00063</v>
      </c>
      <c r="EI610">
        <v>15449.3642857143</v>
      </c>
      <c r="EJ610">
        <v>17256.9642857143</v>
      </c>
      <c r="EK610">
        <v>38.2005</v>
      </c>
      <c r="EL610">
        <v>38.25</v>
      </c>
      <c r="EM610">
        <v>37.7185</v>
      </c>
      <c r="EN610">
        <v>37.59125</v>
      </c>
      <c r="EO610">
        <v>39.2365</v>
      </c>
      <c r="EP610">
        <v>1955.1075</v>
      </c>
      <c r="EQ610">
        <v>39.9</v>
      </c>
      <c r="ER610">
        <v>0</v>
      </c>
      <c r="ES610">
        <v>1659032131.3</v>
      </c>
      <c r="ET610">
        <v>0</v>
      </c>
      <c r="EU610">
        <v>785.682538461538</v>
      </c>
      <c r="EV610">
        <v>11.35555555735</v>
      </c>
      <c r="EW610">
        <v>211.733333474584</v>
      </c>
      <c r="EX610">
        <v>15449.4692307692</v>
      </c>
      <c r="EY610">
        <v>15</v>
      </c>
      <c r="EZ610">
        <v>0</v>
      </c>
      <c r="FA610" t="s">
        <v>420</v>
      </c>
      <c r="FB610">
        <v>1657551626.5</v>
      </c>
      <c r="FC610">
        <v>1657551629</v>
      </c>
      <c r="FD610">
        <v>0</v>
      </c>
      <c r="FE610">
        <v>0.403</v>
      </c>
      <c r="FF610">
        <v>0.009</v>
      </c>
      <c r="FG610">
        <v>9.41</v>
      </c>
      <c r="FH610">
        <v>0.087</v>
      </c>
      <c r="FI610">
        <v>417</v>
      </c>
      <c r="FJ610">
        <v>17</v>
      </c>
      <c r="FK610">
        <v>1.61</v>
      </c>
      <c r="FL610">
        <v>0.59</v>
      </c>
      <c r="FM610">
        <v>9.8065905</v>
      </c>
      <c r="FN610">
        <v>9.82508645403377</v>
      </c>
      <c r="FO610">
        <v>1.05514130756963</v>
      </c>
      <c r="FP610">
        <v>0</v>
      </c>
      <c r="FQ610">
        <v>785.187264705882</v>
      </c>
      <c r="FR610">
        <v>8.31934301076695</v>
      </c>
      <c r="FS610">
        <v>0.860300197565245</v>
      </c>
      <c r="FT610">
        <v>0</v>
      </c>
      <c r="FU610">
        <v>7.20451575</v>
      </c>
      <c r="FV610">
        <v>0.437919737335824</v>
      </c>
      <c r="FW610">
        <v>0.0488743416266399</v>
      </c>
      <c r="FX610">
        <v>0</v>
      </c>
      <c r="FY610">
        <v>0</v>
      </c>
      <c r="FZ610">
        <v>3</v>
      </c>
      <c r="GA610" t="s">
        <v>427</v>
      </c>
      <c r="GB610">
        <v>2.9737</v>
      </c>
      <c r="GC610">
        <v>2.69858</v>
      </c>
      <c r="GD610">
        <v>0.0440044</v>
      </c>
      <c r="GE610">
        <v>0.0424867</v>
      </c>
      <c r="GF610">
        <v>0.104313</v>
      </c>
      <c r="GG610">
        <v>0.0821221</v>
      </c>
      <c r="GH610">
        <v>37213.6</v>
      </c>
      <c r="GI610">
        <v>40755.6</v>
      </c>
      <c r="GJ610">
        <v>35276.8</v>
      </c>
      <c r="GK610">
        <v>38605.2</v>
      </c>
      <c r="GL610">
        <v>44798.1</v>
      </c>
      <c r="GM610">
        <v>51179.9</v>
      </c>
      <c r="GN610">
        <v>55146.2</v>
      </c>
      <c r="GO610">
        <v>61924.4</v>
      </c>
      <c r="GP610">
        <v>1.9708</v>
      </c>
      <c r="GQ610">
        <v>1.8418</v>
      </c>
      <c r="GR610">
        <v>0.0946224</v>
      </c>
      <c r="GS610">
        <v>0</v>
      </c>
      <c r="GT610">
        <v>25.1503</v>
      </c>
      <c r="GU610">
        <v>999.9</v>
      </c>
      <c r="GV610">
        <v>58.461</v>
      </c>
      <c r="GW610">
        <v>29.064</v>
      </c>
      <c r="GX610">
        <v>26.1234</v>
      </c>
      <c r="GY610">
        <v>56.3055</v>
      </c>
      <c r="GZ610">
        <v>43.0649</v>
      </c>
      <c r="HA610">
        <v>1</v>
      </c>
      <c r="HB610">
        <v>-0.0362805</v>
      </c>
      <c r="HC610">
        <v>0.104183</v>
      </c>
      <c r="HD610">
        <v>20.114</v>
      </c>
      <c r="HE610">
        <v>5.19932</v>
      </c>
      <c r="HF610">
        <v>12.0052</v>
      </c>
      <c r="HG610">
        <v>4.9756</v>
      </c>
      <c r="HH610">
        <v>3.2934</v>
      </c>
      <c r="HI610">
        <v>9999</v>
      </c>
      <c r="HJ610">
        <v>9999</v>
      </c>
      <c r="HK610">
        <v>9999</v>
      </c>
      <c r="HL610">
        <v>630</v>
      </c>
      <c r="HM610">
        <v>1.86319</v>
      </c>
      <c r="HN610">
        <v>1.86804</v>
      </c>
      <c r="HO610">
        <v>1.86783</v>
      </c>
      <c r="HP610">
        <v>1.86896</v>
      </c>
      <c r="HQ610">
        <v>1.86981</v>
      </c>
      <c r="HR610">
        <v>1.86584</v>
      </c>
      <c r="HS610">
        <v>1.86691</v>
      </c>
      <c r="HT610">
        <v>1.86832</v>
      </c>
      <c r="HU610">
        <v>5</v>
      </c>
      <c r="HV610">
        <v>0</v>
      </c>
      <c r="HW610">
        <v>0</v>
      </c>
      <c r="HX610">
        <v>0</v>
      </c>
      <c r="HY610" t="s">
        <v>422</v>
      </c>
      <c r="HZ610" t="s">
        <v>423</v>
      </c>
      <c r="IA610" t="s">
        <v>424</v>
      </c>
      <c r="IB610" t="s">
        <v>424</v>
      </c>
      <c r="IC610" t="s">
        <v>424</v>
      </c>
      <c r="ID610" t="s">
        <v>424</v>
      </c>
      <c r="IE610">
        <v>0</v>
      </c>
      <c r="IF610">
        <v>100</v>
      </c>
      <c r="IG610">
        <v>100</v>
      </c>
      <c r="IH610">
        <v>5.085</v>
      </c>
      <c r="II610">
        <v>0.485</v>
      </c>
      <c r="IJ610">
        <v>4.02706509432224</v>
      </c>
      <c r="IK610">
        <v>0.00601174518973114</v>
      </c>
      <c r="IL610">
        <v>2.77886958061485e-07</v>
      </c>
      <c r="IM610">
        <v>-3.54636231360687e-10</v>
      </c>
      <c r="IN610">
        <v>-0.0404303883988718</v>
      </c>
      <c r="IO610">
        <v>-0.0177815531441476</v>
      </c>
      <c r="IP610">
        <v>0.00205572605671414</v>
      </c>
      <c r="IQ610">
        <v>-1.65519735432211e-05</v>
      </c>
      <c r="IR610">
        <v>-4</v>
      </c>
      <c r="IS610">
        <v>1848</v>
      </c>
      <c r="IT610">
        <v>1</v>
      </c>
      <c r="IU610">
        <v>25</v>
      </c>
      <c r="IV610">
        <v>24675.1</v>
      </c>
      <c r="IW610">
        <v>24675.1</v>
      </c>
      <c r="IX610">
        <v>0.489502</v>
      </c>
      <c r="IY610">
        <v>2.63306</v>
      </c>
      <c r="IZ610">
        <v>1.54785</v>
      </c>
      <c r="JA610">
        <v>2.30591</v>
      </c>
      <c r="JB610">
        <v>1.34644</v>
      </c>
      <c r="JC610">
        <v>2.42554</v>
      </c>
      <c r="JD610">
        <v>33.558</v>
      </c>
      <c r="JE610">
        <v>24.2188</v>
      </c>
      <c r="JF610">
        <v>18</v>
      </c>
      <c r="JG610">
        <v>491.932</v>
      </c>
      <c r="JH610">
        <v>409.178</v>
      </c>
      <c r="JI610">
        <v>24.9997</v>
      </c>
      <c r="JJ610">
        <v>26.7545</v>
      </c>
      <c r="JK610">
        <v>30.0001</v>
      </c>
      <c r="JL610">
        <v>26.7266</v>
      </c>
      <c r="JM610">
        <v>26.6667</v>
      </c>
      <c r="JN610">
        <v>9.84131</v>
      </c>
      <c r="JO610">
        <v>42.0719</v>
      </c>
      <c r="JP610">
        <v>88.2718</v>
      </c>
      <c r="JQ610">
        <v>25</v>
      </c>
      <c r="JR610">
        <v>150.919</v>
      </c>
      <c r="JS610">
        <v>17.0201</v>
      </c>
      <c r="JT610">
        <v>102.296</v>
      </c>
      <c r="JU610">
        <v>103.072</v>
      </c>
    </row>
    <row r="611" spans="1:281">
      <c r="A611">
        <v>595</v>
      </c>
      <c r="B611">
        <v>1659032137</v>
      </c>
      <c r="C611">
        <v>8453.90000009537</v>
      </c>
      <c r="D611" t="s">
        <v>1620</v>
      </c>
      <c r="E611" t="s">
        <v>1621</v>
      </c>
      <c r="F611">
        <v>5</v>
      </c>
      <c r="G611" t="s">
        <v>1587</v>
      </c>
      <c r="H611" t="s">
        <v>417</v>
      </c>
      <c r="I611">
        <v>1659032129.16071</v>
      </c>
      <c r="J611">
        <f>(K611)/1000</f>
        <v>0</v>
      </c>
      <c r="K611">
        <f>IF(CZ611, AN611, AH611)</f>
        <v>0</v>
      </c>
      <c r="L611">
        <f>IF(CZ611, AI611, AG611)</f>
        <v>0</v>
      </c>
      <c r="M611">
        <f>DB611 - IF(AU611&gt;1, L611*CV611*100.0/(AW611*DP611), 0)</f>
        <v>0</v>
      </c>
      <c r="N611">
        <f>((T611-J611/2)*M611-L611)/(T611+J611/2)</f>
        <v>0</v>
      </c>
      <c r="O611">
        <f>N611*(DI611+DJ611)/1000.0</f>
        <v>0</v>
      </c>
      <c r="P611">
        <f>(DB611 - IF(AU611&gt;1, L611*CV611*100.0/(AW611*DP611), 0))*(DI611+DJ611)/1000.0</f>
        <v>0</v>
      </c>
      <c r="Q611">
        <f>2.0/((1/S611-1/R611)+SIGN(S611)*SQRT((1/S611-1/R611)*(1/S611-1/R611) + 4*CW611/((CW611+1)*(CW611+1))*(2*1/S611*1/R611-1/R611*1/R611)))</f>
        <v>0</v>
      </c>
      <c r="R611">
        <f>IF(LEFT(CX611,1)&lt;&gt;"0",IF(LEFT(CX611,1)="1",3.0,CY611),$D$5+$E$5*(DP611*DI611/($K$5*1000))+$F$5*(DP611*DI611/($K$5*1000))*MAX(MIN(CV611,$J$5),$I$5)*MAX(MIN(CV611,$J$5),$I$5)+$G$5*MAX(MIN(CV611,$J$5),$I$5)*(DP611*DI611/($K$5*1000))+$H$5*(DP611*DI611/($K$5*1000))*(DP611*DI611/($K$5*1000)))</f>
        <v>0</v>
      </c>
      <c r="S611">
        <f>J611*(1000-(1000*0.61365*exp(17.502*W611/(240.97+W611))/(DI611+DJ611)+DD611)/2)/(1000*0.61365*exp(17.502*W611/(240.97+W611))/(DI611+DJ611)-DD611)</f>
        <v>0</v>
      </c>
      <c r="T611">
        <f>1/((CW611+1)/(Q611/1.6)+1/(R611/1.37)) + CW611/((CW611+1)/(Q611/1.6) + CW611/(R611/1.37))</f>
        <v>0</v>
      </c>
      <c r="U611">
        <f>(CR611*CU611)</f>
        <v>0</v>
      </c>
      <c r="V611">
        <f>(DK611+(U611+2*0.95*5.67E-8*(((DK611+$B$7)+273)^4-(DK611+273)^4)-44100*J611)/(1.84*29.3*R611+8*0.95*5.67E-8*(DK611+273)^3))</f>
        <v>0</v>
      </c>
      <c r="W611">
        <f>($C$7*DL611+$D$7*DM611+$E$7*V611)</f>
        <v>0</v>
      </c>
      <c r="X611">
        <f>0.61365*exp(17.502*W611/(240.97+W611))</f>
        <v>0</v>
      </c>
      <c r="Y611">
        <f>(Z611/AA611*100)</f>
        <v>0</v>
      </c>
      <c r="Z611">
        <f>DD611*(DI611+DJ611)/1000</f>
        <v>0</v>
      </c>
      <c r="AA611">
        <f>0.61365*exp(17.502*DK611/(240.97+DK611))</f>
        <v>0</v>
      </c>
      <c r="AB611">
        <f>(X611-DD611*(DI611+DJ611)/1000)</f>
        <v>0</v>
      </c>
      <c r="AC611">
        <f>(-J611*44100)</f>
        <v>0</v>
      </c>
      <c r="AD611">
        <f>2*29.3*R611*0.92*(DK611-W611)</f>
        <v>0</v>
      </c>
      <c r="AE611">
        <f>2*0.95*5.67E-8*(((DK611+$B$7)+273)^4-(W611+273)^4)</f>
        <v>0</v>
      </c>
      <c r="AF611">
        <f>U611+AE611+AC611+AD611</f>
        <v>0</v>
      </c>
      <c r="AG611">
        <f>DH611*AU611*(DC611-DB611*(1000-AU611*DE611)/(1000-AU611*DD611))/(100*CV611)</f>
        <v>0</v>
      </c>
      <c r="AH611">
        <f>1000*DH611*AU611*(DD611-DE611)/(100*CV611*(1000-AU611*DD611))</f>
        <v>0</v>
      </c>
      <c r="AI611">
        <f>(AJ611 - AK611 - DI611*1E3/(8.314*(DK611+273.15)) * AM611/DH611 * AL611) * DH611/(100*CV611) * (1000 - DE611)/1000</f>
        <v>0</v>
      </c>
      <c r="AJ611">
        <v>164.508535034331</v>
      </c>
      <c r="AK611">
        <v>171.658387878788</v>
      </c>
      <c r="AL611">
        <v>-3.19721570970111</v>
      </c>
      <c r="AM611">
        <v>66.0504921813524</v>
      </c>
      <c r="AN611">
        <f>(AP611 - AO611 + DI611*1E3/(8.314*(DK611+273.15)) * AR611/DH611 * AQ611) * DH611/(100*CV611) * 1000/(1000 - AP611)</f>
        <v>0</v>
      </c>
      <c r="AO611">
        <v>17.094053068961</v>
      </c>
      <c r="AP611">
        <v>24.3984846153846</v>
      </c>
      <c r="AQ611">
        <v>-0.00595127272726876</v>
      </c>
      <c r="AR611">
        <v>92.47</v>
      </c>
      <c r="AS611">
        <v>3</v>
      </c>
      <c r="AT611">
        <v>1</v>
      </c>
      <c r="AU611">
        <f>IF(AS611*$H$13&gt;=AW611,1.0,(AW611/(AW611-AS611*$H$13)))</f>
        <v>0</v>
      </c>
      <c r="AV611">
        <f>(AU611-1)*100</f>
        <v>0</v>
      </c>
      <c r="AW611">
        <f>MAX(0,($B$13+$C$13*DP611)/(1+$D$13*DP611)*DI611/(DK611+273)*$E$13)</f>
        <v>0</v>
      </c>
      <c r="AX611" t="s">
        <v>418</v>
      </c>
      <c r="AY611" t="s">
        <v>418</v>
      </c>
      <c r="AZ611">
        <v>0</v>
      </c>
      <c r="BA611">
        <v>0</v>
      </c>
      <c r="BB611">
        <f>1-AZ611/BA611</f>
        <v>0</v>
      </c>
      <c r="BC611">
        <v>0</v>
      </c>
      <c r="BD611" t="s">
        <v>418</v>
      </c>
      <c r="BE611" t="s">
        <v>418</v>
      </c>
      <c r="BF611">
        <v>0</v>
      </c>
      <c r="BG611">
        <v>0</v>
      </c>
      <c r="BH611">
        <f>1-BF611/BG611</f>
        <v>0</v>
      </c>
      <c r="BI611">
        <v>0.5</v>
      </c>
      <c r="BJ611">
        <f>CS611</f>
        <v>0</v>
      </c>
      <c r="BK611">
        <f>L611</f>
        <v>0</v>
      </c>
      <c r="BL611">
        <f>BH611*BI611*BJ611</f>
        <v>0</v>
      </c>
      <c r="BM611">
        <f>(BK611-BC611)/BJ611</f>
        <v>0</v>
      </c>
      <c r="BN611">
        <f>(BA611-BG611)/BG611</f>
        <v>0</v>
      </c>
      <c r="BO611">
        <f>AZ611/(BB611+AZ611/BG611)</f>
        <v>0</v>
      </c>
      <c r="BP611" t="s">
        <v>418</v>
      </c>
      <c r="BQ611">
        <v>0</v>
      </c>
      <c r="BR611">
        <f>IF(BQ611&lt;&gt;0, BQ611, BO611)</f>
        <v>0</v>
      </c>
      <c r="BS611">
        <f>1-BR611/BG611</f>
        <v>0</v>
      </c>
      <c r="BT611">
        <f>(BG611-BF611)/(BG611-BR611)</f>
        <v>0</v>
      </c>
      <c r="BU611">
        <f>(BA611-BG611)/(BA611-BR611)</f>
        <v>0</v>
      </c>
      <c r="BV611">
        <f>(BG611-BF611)/(BG611-AZ611)</f>
        <v>0</v>
      </c>
      <c r="BW611">
        <f>(BA611-BG611)/(BA611-AZ611)</f>
        <v>0</v>
      </c>
      <c r="BX611">
        <f>(BT611*BR611/BF611)</f>
        <v>0</v>
      </c>
      <c r="BY611">
        <f>(1-BX611)</f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f>$B$11*DQ611+$C$11*DR611+$F$11*EC611*(1-EF611)</f>
        <v>0</v>
      </c>
      <c r="CS611">
        <f>CR611*CT611</f>
        <v>0</v>
      </c>
      <c r="CT611">
        <f>($B$11*$D$9+$C$11*$D$9+$F$11*((EP611+EH611)/MAX(EP611+EH611+EQ611, 0.1)*$I$9+EQ611/MAX(EP611+EH611+EQ611, 0.1)*$J$9))/($B$11+$C$11+$F$11)</f>
        <v>0</v>
      </c>
      <c r="CU611">
        <f>($B$11*$K$9+$C$11*$K$9+$F$11*((EP611+EH611)/MAX(EP611+EH611+EQ611, 0.1)*$P$9+EQ611/MAX(EP611+EH611+EQ611, 0.1)*$Q$9))/($B$11+$C$11+$F$11)</f>
        <v>0</v>
      </c>
      <c r="CV611">
        <v>6</v>
      </c>
      <c r="CW611">
        <v>0.5</v>
      </c>
      <c r="CX611" t="s">
        <v>419</v>
      </c>
      <c r="CY611">
        <v>2</v>
      </c>
      <c r="CZ611" t="b">
        <v>1</v>
      </c>
      <c r="DA611">
        <v>1659032129.16071</v>
      </c>
      <c r="DB611">
        <v>189.977464285714</v>
      </c>
      <c r="DC611">
        <v>178.645642857143</v>
      </c>
      <c r="DD611">
        <v>24.445025</v>
      </c>
      <c r="DE611">
        <v>17.1745714285714</v>
      </c>
      <c r="DF611">
        <v>184.832</v>
      </c>
      <c r="DG611">
        <v>23.9590785714286</v>
      </c>
      <c r="DH611">
        <v>500.025928571429</v>
      </c>
      <c r="DI611">
        <v>90.3388071428571</v>
      </c>
      <c r="DJ611">
        <v>0.0445476214285714</v>
      </c>
      <c r="DK611">
        <v>27.2016464285714</v>
      </c>
      <c r="DL611">
        <v>26.7026071428571</v>
      </c>
      <c r="DM611">
        <v>999.9</v>
      </c>
      <c r="DN611">
        <v>0</v>
      </c>
      <c r="DO611">
        <v>0</v>
      </c>
      <c r="DP611">
        <v>9986.60714285714</v>
      </c>
      <c r="DQ611">
        <v>0</v>
      </c>
      <c r="DR611">
        <v>17.2611821428571</v>
      </c>
      <c r="DS611">
        <v>11.3318114285714</v>
      </c>
      <c r="DT611">
        <v>194.73825</v>
      </c>
      <c r="DU611">
        <v>181.768607142857</v>
      </c>
      <c r="DV611">
        <v>7.27045678571429</v>
      </c>
      <c r="DW611">
        <v>178.645642857143</v>
      </c>
      <c r="DX611">
        <v>17.1745714285714</v>
      </c>
      <c r="DY611">
        <v>2.20833464285714</v>
      </c>
      <c r="DZ611">
        <v>1.55153107142857</v>
      </c>
      <c r="EA611">
        <v>19.0229071428571</v>
      </c>
      <c r="EB611">
        <v>13.4855214285714</v>
      </c>
      <c r="EC611">
        <v>2000.00107142857</v>
      </c>
      <c r="ED611">
        <v>0.979998892857143</v>
      </c>
      <c r="EE611">
        <v>0.0200012142857143</v>
      </c>
      <c r="EF611">
        <v>0</v>
      </c>
      <c r="EG611">
        <v>786.684142857143</v>
      </c>
      <c r="EH611">
        <v>5.00063</v>
      </c>
      <c r="EI611">
        <v>15467.1214285714</v>
      </c>
      <c r="EJ611">
        <v>17256.9142857143</v>
      </c>
      <c r="EK611">
        <v>38.19825</v>
      </c>
      <c r="EL611">
        <v>38.25</v>
      </c>
      <c r="EM611">
        <v>37.71175</v>
      </c>
      <c r="EN611">
        <v>37.57775</v>
      </c>
      <c r="EO611">
        <v>39.2365</v>
      </c>
      <c r="EP611">
        <v>1955.10107142857</v>
      </c>
      <c r="EQ611">
        <v>39.9</v>
      </c>
      <c r="ER611">
        <v>0</v>
      </c>
      <c r="ES611">
        <v>1659032136.1</v>
      </c>
      <c r="ET611">
        <v>0</v>
      </c>
      <c r="EU611">
        <v>786.763615384615</v>
      </c>
      <c r="EV611">
        <v>15.5895384549914</v>
      </c>
      <c r="EW611">
        <v>274.765811917023</v>
      </c>
      <c r="EX611">
        <v>15468.9115384615</v>
      </c>
      <c r="EY611">
        <v>15</v>
      </c>
      <c r="EZ611">
        <v>0</v>
      </c>
      <c r="FA611" t="s">
        <v>420</v>
      </c>
      <c r="FB611">
        <v>1657551626.5</v>
      </c>
      <c r="FC611">
        <v>1657551629</v>
      </c>
      <c r="FD611">
        <v>0</v>
      </c>
      <c r="FE611">
        <v>0.403</v>
      </c>
      <c r="FF611">
        <v>0.009</v>
      </c>
      <c r="FG611">
        <v>9.41</v>
      </c>
      <c r="FH611">
        <v>0.087</v>
      </c>
      <c r="FI611">
        <v>417</v>
      </c>
      <c r="FJ611">
        <v>17</v>
      </c>
      <c r="FK611">
        <v>1.61</v>
      </c>
      <c r="FL611">
        <v>0.59</v>
      </c>
      <c r="FM611">
        <v>10.77382475</v>
      </c>
      <c r="FN611">
        <v>12.8427902814259</v>
      </c>
      <c r="FO611">
        <v>1.31457197393103</v>
      </c>
      <c r="FP611">
        <v>0</v>
      </c>
      <c r="FQ611">
        <v>786.028558823529</v>
      </c>
      <c r="FR611">
        <v>12.4413292453552</v>
      </c>
      <c r="FS611">
        <v>1.2557427188527</v>
      </c>
      <c r="FT611">
        <v>0</v>
      </c>
      <c r="FU611">
        <v>7.244998</v>
      </c>
      <c r="FV611">
        <v>0.637151144465277</v>
      </c>
      <c r="FW611">
        <v>0.0643804111589853</v>
      </c>
      <c r="FX611">
        <v>0</v>
      </c>
      <c r="FY611">
        <v>0</v>
      </c>
      <c r="FZ611">
        <v>3</v>
      </c>
      <c r="GA611" t="s">
        <v>427</v>
      </c>
      <c r="GB611">
        <v>2.97292</v>
      </c>
      <c r="GC611">
        <v>2.69899</v>
      </c>
      <c r="GD611">
        <v>0.0408426</v>
      </c>
      <c r="GE611">
        <v>0.0391711</v>
      </c>
      <c r="GF611">
        <v>0.104228</v>
      </c>
      <c r="GG611">
        <v>0.0820306</v>
      </c>
      <c r="GH611">
        <v>37336.2</v>
      </c>
      <c r="GI611">
        <v>40896.9</v>
      </c>
      <c r="GJ611">
        <v>35276.4</v>
      </c>
      <c r="GK611">
        <v>38605.5</v>
      </c>
      <c r="GL611">
        <v>44802.6</v>
      </c>
      <c r="GM611">
        <v>51185.6</v>
      </c>
      <c r="GN611">
        <v>55146.5</v>
      </c>
      <c r="GO611">
        <v>61925.2</v>
      </c>
      <c r="GP611">
        <v>1.9714</v>
      </c>
      <c r="GQ611">
        <v>1.8418</v>
      </c>
      <c r="GR611">
        <v>0.0942349</v>
      </c>
      <c r="GS611">
        <v>0</v>
      </c>
      <c r="GT611">
        <v>25.1503</v>
      </c>
      <c r="GU611">
        <v>999.9</v>
      </c>
      <c r="GV611">
        <v>58.412</v>
      </c>
      <c r="GW611">
        <v>29.064</v>
      </c>
      <c r="GX611">
        <v>26.1003</v>
      </c>
      <c r="GY611">
        <v>55.6855</v>
      </c>
      <c r="GZ611">
        <v>42.9688</v>
      </c>
      <c r="HA611">
        <v>1</v>
      </c>
      <c r="HB611">
        <v>-0.0365854</v>
      </c>
      <c r="HC611">
        <v>0.104292</v>
      </c>
      <c r="HD611">
        <v>20.1138</v>
      </c>
      <c r="HE611">
        <v>5.19932</v>
      </c>
      <c r="HF611">
        <v>12.0052</v>
      </c>
      <c r="HG611">
        <v>4.976</v>
      </c>
      <c r="HH611">
        <v>3.2938</v>
      </c>
      <c r="HI611">
        <v>9999</v>
      </c>
      <c r="HJ611">
        <v>9999</v>
      </c>
      <c r="HK611">
        <v>9999</v>
      </c>
      <c r="HL611">
        <v>630</v>
      </c>
      <c r="HM611">
        <v>1.86319</v>
      </c>
      <c r="HN611">
        <v>1.86798</v>
      </c>
      <c r="HO611">
        <v>1.86783</v>
      </c>
      <c r="HP611">
        <v>1.86902</v>
      </c>
      <c r="HQ611">
        <v>1.86981</v>
      </c>
      <c r="HR611">
        <v>1.86584</v>
      </c>
      <c r="HS611">
        <v>1.86691</v>
      </c>
      <c r="HT611">
        <v>1.86829</v>
      </c>
      <c r="HU611">
        <v>5</v>
      </c>
      <c r="HV611">
        <v>0</v>
      </c>
      <c r="HW611">
        <v>0</v>
      </c>
      <c r="HX611">
        <v>0</v>
      </c>
      <c r="HY611" t="s">
        <v>422</v>
      </c>
      <c r="HZ611" t="s">
        <v>423</v>
      </c>
      <c r="IA611" t="s">
        <v>424</v>
      </c>
      <c r="IB611" t="s">
        <v>424</v>
      </c>
      <c r="IC611" t="s">
        <v>424</v>
      </c>
      <c r="ID611" t="s">
        <v>424</v>
      </c>
      <c r="IE611">
        <v>0</v>
      </c>
      <c r="IF611">
        <v>100</v>
      </c>
      <c r="IG611">
        <v>100</v>
      </c>
      <c r="IH611">
        <v>5.001</v>
      </c>
      <c r="II611">
        <v>0.4836</v>
      </c>
      <c r="IJ611">
        <v>4.02706509432224</v>
      </c>
      <c r="IK611">
        <v>0.00601174518973114</v>
      </c>
      <c r="IL611">
        <v>2.77886958061485e-07</v>
      </c>
      <c r="IM611">
        <v>-3.54636231360687e-10</v>
      </c>
      <c r="IN611">
        <v>-0.0404303883988718</v>
      </c>
      <c r="IO611">
        <v>-0.0177815531441476</v>
      </c>
      <c r="IP611">
        <v>0.00205572605671414</v>
      </c>
      <c r="IQ611">
        <v>-1.65519735432211e-05</v>
      </c>
      <c r="IR611">
        <v>-4</v>
      </c>
      <c r="IS611">
        <v>1848</v>
      </c>
      <c r="IT611">
        <v>1</v>
      </c>
      <c r="IU611">
        <v>25</v>
      </c>
      <c r="IV611">
        <v>24675.2</v>
      </c>
      <c r="IW611">
        <v>24675.1</v>
      </c>
      <c r="IX611">
        <v>0.458984</v>
      </c>
      <c r="IY611">
        <v>2.65015</v>
      </c>
      <c r="IZ611">
        <v>1.54785</v>
      </c>
      <c r="JA611">
        <v>2.30591</v>
      </c>
      <c r="JB611">
        <v>1.34644</v>
      </c>
      <c r="JC611">
        <v>2.27905</v>
      </c>
      <c r="JD611">
        <v>33.558</v>
      </c>
      <c r="JE611">
        <v>24.2188</v>
      </c>
      <c r="JF611">
        <v>18</v>
      </c>
      <c r="JG611">
        <v>492.303</v>
      </c>
      <c r="JH611">
        <v>409.178</v>
      </c>
      <c r="JI611">
        <v>24.9999</v>
      </c>
      <c r="JJ611">
        <v>26.7545</v>
      </c>
      <c r="JK611">
        <v>29.9999</v>
      </c>
      <c r="JL611">
        <v>26.7243</v>
      </c>
      <c r="JM611">
        <v>26.6663</v>
      </c>
      <c r="JN611">
        <v>9.21839</v>
      </c>
      <c r="JO611">
        <v>42.0719</v>
      </c>
      <c r="JP611">
        <v>88.2718</v>
      </c>
      <c r="JQ611">
        <v>25</v>
      </c>
      <c r="JR611">
        <v>130.715</v>
      </c>
      <c r="JS611">
        <v>16.9919</v>
      </c>
      <c r="JT611">
        <v>102.296</v>
      </c>
      <c r="JU611">
        <v>103.073</v>
      </c>
    </row>
    <row r="612" spans="1:281">
      <c r="A612">
        <v>596</v>
      </c>
      <c r="B612">
        <v>1659032142.5</v>
      </c>
      <c r="C612">
        <v>8459.40000009537</v>
      </c>
      <c r="D612" t="s">
        <v>1622</v>
      </c>
      <c r="E612" t="s">
        <v>1623</v>
      </c>
      <c r="F612">
        <v>5</v>
      </c>
      <c r="G612" t="s">
        <v>1587</v>
      </c>
      <c r="H612" t="s">
        <v>417</v>
      </c>
      <c r="I612">
        <v>1659032134.73214</v>
      </c>
      <c r="J612">
        <f>(K612)/1000</f>
        <v>0</v>
      </c>
      <c r="K612">
        <f>IF(CZ612, AN612, AH612)</f>
        <v>0</v>
      </c>
      <c r="L612">
        <f>IF(CZ612, AI612, AG612)</f>
        <v>0</v>
      </c>
      <c r="M612">
        <f>DB612 - IF(AU612&gt;1, L612*CV612*100.0/(AW612*DP612), 0)</f>
        <v>0</v>
      </c>
      <c r="N612">
        <f>((T612-J612/2)*M612-L612)/(T612+J612/2)</f>
        <v>0</v>
      </c>
      <c r="O612">
        <f>N612*(DI612+DJ612)/1000.0</f>
        <v>0</v>
      </c>
      <c r="P612">
        <f>(DB612 - IF(AU612&gt;1, L612*CV612*100.0/(AW612*DP612), 0))*(DI612+DJ612)/1000.0</f>
        <v>0</v>
      </c>
      <c r="Q612">
        <f>2.0/((1/S612-1/R612)+SIGN(S612)*SQRT((1/S612-1/R612)*(1/S612-1/R612) + 4*CW612/((CW612+1)*(CW612+1))*(2*1/S612*1/R612-1/R612*1/R612)))</f>
        <v>0</v>
      </c>
      <c r="R612">
        <f>IF(LEFT(CX612,1)&lt;&gt;"0",IF(LEFT(CX612,1)="1",3.0,CY612),$D$5+$E$5*(DP612*DI612/($K$5*1000))+$F$5*(DP612*DI612/($K$5*1000))*MAX(MIN(CV612,$J$5),$I$5)*MAX(MIN(CV612,$J$5),$I$5)+$G$5*MAX(MIN(CV612,$J$5),$I$5)*(DP612*DI612/($K$5*1000))+$H$5*(DP612*DI612/($K$5*1000))*(DP612*DI612/($K$5*1000)))</f>
        <v>0</v>
      </c>
      <c r="S612">
        <f>J612*(1000-(1000*0.61365*exp(17.502*W612/(240.97+W612))/(DI612+DJ612)+DD612)/2)/(1000*0.61365*exp(17.502*W612/(240.97+W612))/(DI612+DJ612)-DD612)</f>
        <v>0</v>
      </c>
      <c r="T612">
        <f>1/((CW612+1)/(Q612/1.6)+1/(R612/1.37)) + CW612/((CW612+1)/(Q612/1.6) + CW612/(R612/1.37))</f>
        <v>0</v>
      </c>
      <c r="U612">
        <f>(CR612*CU612)</f>
        <v>0</v>
      </c>
      <c r="V612">
        <f>(DK612+(U612+2*0.95*5.67E-8*(((DK612+$B$7)+273)^4-(DK612+273)^4)-44100*J612)/(1.84*29.3*R612+8*0.95*5.67E-8*(DK612+273)^3))</f>
        <v>0</v>
      </c>
      <c r="W612">
        <f>($C$7*DL612+$D$7*DM612+$E$7*V612)</f>
        <v>0</v>
      </c>
      <c r="X612">
        <f>0.61365*exp(17.502*W612/(240.97+W612))</f>
        <v>0</v>
      </c>
      <c r="Y612">
        <f>(Z612/AA612*100)</f>
        <v>0</v>
      </c>
      <c r="Z612">
        <f>DD612*(DI612+DJ612)/1000</f>
        <v>0</v>
      </c>
      <c r="AA612">
        <f>0.61365*exp(17.502*DK612/(240.97+DK612))</f>
        <v>0</v>
      </c>
      <c r="AB612">
        <f>(X612-DD612*(DI612+DJ612)/1000)</f>
        <v>0</v>
      </c>
      <c r="AC612">
        <f>(-J612*44100)</f>
        <v>0</v>
      </c>
      <c r="AD612">
        <f>2*29.3*R612*0.92*(DK612-W612)</f>
        <v>0</v>
      </c>
      <c r="AE612">
        <f>2*0.95*5.67E-8*(((DK612+$B$7)+273)^4-(W612+273)^4)</f>
        <v>0</v>
      </c>
      <c r="AF612">
        <f>U612+AE612+AC612+AD612</f>
        <v>0</v>
      </c>
      <c r="AG612">
        <f>DH612*AU612*(DC612-DB612*(1000-AU612*DE612)/(1000-AU612*DD612))/(100*CV612)</f>
        <v>0</v>
      </c>
      <c r="AH612">
        <f>1000*DH612*AU612*(DD612-DE612)/(100*CV612*(1000-AU612*DD612))</f>
        <v>0</v>
      </c>
      <c r="AI612">
        <f>(AJ612 - AK612 - DI612*1E3/(8.314*(DK612+273.15)) * AM612/DH612 * AL612) * DH612/(100*CV612) * (1000 - DE612)/1000</f>
        <v>0</v>
      </c>
      <c r="AJ612">
        <v>145.965920416837</v>
      </c>
      <c r="AK612">
        <v>154.309612121212</v>
      </c>
      <c r="AL612">
        <v>-3.22446950404908</v>
      </c>
      <c r="AM612">
        <v>66.0504921813524</v>
      </c>
      <c r="AN612">
        <f>(AP612 - AO612 + DI612*1E3/(8.314*(DK612+273.15)) * AR612/DH612 * AQ612) * DH612/(100*CV612) * 1000/(1000 - AP612)</f>
        <v>0</v>
      </c>
      <c r="AO612">
        <v>17.0695745851948</v>
      </c>
      <c r="AP612">
        <v>24.3710531468532</v>
      </c>
      <c r="AQ612">
        <v>-0.00385667878787694</v>
      </c>
      <c r="AR612">
        <v>92.47</v>
      </c>
      <c r="AS612">
        <v>4</v>
      </c>
      <c r="AT612">
        <v>1</v>
      </c>
      <c r="AU612">
        <f>IF(AS612*$H$13&gt;=AW612,1.0,(AW612/(AW612-AS612*$H$13)))</f>
        <v>0</v>
      </c>
      <c r="AV612">
        <f>(AU612-1)*100</f>
        <v>0</v>
      </c>
      <c r="AW612">
        <f>MAX(0,($B$13+$C$13*DP612)/(1+$D$13*DP612)*DI612/(DK612+273)*$E$13)</f>
        <v>0</v>
      </c>
      <c r="AX612" t="s">
        <v>418</v>
      </c>
      <c r="AY612" t="s">
        <v>418</v>
      </c>
      <c r="AZ612">
        <v>0</v>
      </c>
      <c r="BA612">
        <v>0</v>
      </c>
      <c r="BB612">
        <f>1-AZ612/BA612</f>
        <v>0</v>
      </c>
      <c r="BC612">
        <v>0</v>
      </c>
      <c r="BD612" t="s">
        <v>418</v>
      </c>
      <c r="BE612" t="s">
        <v>418</v>
      </c>
      <c r="BF612">
        <v>0</v>
      </c>
      <c r="BG612">
        <v>0</v>
      </c>
      <c r="BH612">
        <f>1-BF612/BG612</f>
        <v>0</v>
      </c>
      <c r="BI612">
        <v>0.5</v>
      </c>
      <c r="BJ612">
        <f>CS612</f>
        <v>0</v>
      </c>
      <c r="BK612">
        <f>L612</f>
        <v>0</v>
      </c>
      <c r="BL612">
        <f>BH612*BI612*BJ612</f>
        <v>0</v>
      </c>
      <c r="BM612">
        <f>(BK612-BC612)/BJ612</f>
        <v>0</v>
      </c>
      <c r="BN612">
        <f>(BA612-BG612)/BG612</f>
        <v>0</v>
      </c>
      <c r="BO612">
        <f>AZ612/(BB612+AZ612/BG612)</f>
        <v>0</v>
      </c>
      <c r="BP612" t="s">
        <v>418</v>
      </c>
      <c r="BQ612">
        <v>0</v>
      </c>
      <c r="BR612">
        <f>IF(BQ612&lt;&gt;0, BQ612, BO612)</f>
        <v>0</v>
      </c>
      <c r="BS612">
        <f>1-BR612/BG612</f>
        <v>0</v>
      </c>
      <c r="BT612">
        <f>(BG612-BF612)/(BG612-BR612)</f>
        <v>0</v>
      </c>
      <c r="BU612">
        <f>(BA612-BG612)/(BA612-BR612)</f>
        <v>0</v>
      </c>
      <c r="BV612">
        <f>(BG612-BF612)/(BG612-AZ612)</f>
        <v>0</v>
      </c>
      <c r="BW612">
        <f>(BA612-BG612)/(BA612-AZ612)</f>
        <v>0</v>
      </c>
      <c r="BX612">
        <f>(BT612*BR612/BF612)</f>
        <v>0</v>
      </c>
      <c r="BY612">
        <f>(1-BX612)</f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f>$B$11*DQ612+$C$11*DR612+$F$11*EC612*(1-EF612)</f>
        <v>0</v>
      </c>
      <c r="CS612">
        <f>CR612*CT612</f>
        <v>0</v>
      </c>
      <c r="CT612">
        <f>($B$11*$D$9+$C$11*$D$9+$F$11*((EP612+EH612)/MAX(EP612+EH612+EQ612, 0.1)*$I$9+EQ612/MAX(EP612+EH612+EQ612, 0.1)*$J$9))/($B$11+$C$11+$F$11)</f>
        <v>0</v>
      </c>
      <c r="CU612">
        <f>($B$11*$K$9+$C$11*$K$9+$F$11*((EP612+EH612)/MAX(EP612+EH612+EQ612, 0.1)*$P$9+EQ612/MAX(EP612+EH612+EQ612, 0.1)*$Q$9))/($B$11+$C$11+$F$11)</f>
        <v>0</v>
      </c>
      <c r="CV612">
        <v>6</v>
      </c>
      <c r="CW612">
        <v>0.5</v>
      </c>
      <c r="CX612" t="s">
        <v>419</v>
      </c>
      <c r="CY612">
        <v>2</v>
      </c>
      <c r="CZ612" t="b">
        <v>1</v>
      </c>
      <c r="DA612">
        <v>1659032134.73214</v>
      </c>
      <c r="DB612">
        <v>173.001928571429</v>
      </c>
      <c r="DC612">
        <v>160.231571428571</v>
      </c>
      <c r="DD612">
        <v>24.4138214285714</v>
      </c>
      <c r="DE612">
        <v>17.0957178571429</v>
      </c>
      <c r="DF612">
        <v>167.958964285714</v>
      </c>
      <c r="DG612">
        <v>23.9294142857143</v>
      </c>
      <c r="DH612">
        <v>500.021714285714</v>
      </c>
      <c r="DI612">
        <v>90.3372321428571</v>
      </c>
      <c r="DJ612">
        <v>0.044340325</v>
      </c>
      <c r="DK612">
        <v>27.2024642857143</v>
      </c>
      <c r="DL612">
        <v>26.6996714285714</v>
      </c>
      <c r="DM612">
        <v>999.9</v>
      </c>
      <c r="DN612">
        <v>0</v>
      </c>
      <c r="DO612">
        <v>0</v>
      </c>
      <c r="DP612">
        <v>9983.21428571429</v>
      </c>
      <c r="DQ612">
        <v>0</v>
      </c>
      <c r="DR612">
        <v>17.2663</v>
      </c>
      <c r="DS612">
        <v>12.7704</v>
      </c>
      <c r="DT612">
        <v>177.33175</v>
      </c>
      <c r="DU612">
        <v>163.019178571429</v>
      </c>
      <c r="DV612">
        <v>7.31810642857143</v>
      </c>
      <c r="DW612">
        <v>160.231571428571</v>
      </c>
      <c r="DX612">
        <v>17.0957178571429</v>
      </c>
      <c r="DY612">
        <v>2.2054775</v>
      </c>
      <c r="DZ612">
        <v>1.54438035714286</v>
      </c>
      <c r="EA612">
        <v>19.0021464285714</v>
      </c>
      <c r="EB612">
        <v>13.4147107142857</v>
      </c>
      <c r="EC612">
        <v>2000.0075</v>
      </c>
      <c r="ED612">
        <v>0.979998892857143</v>
      </c>
      <c r="EE612">
        <v>0.0200012142857143</v>
      </c>
      <c r="EF612">
        <v>0</v>
      </c>
      <c r="EG612">
        <v>788.282857142857</v>
      </c>
      <c r="EH612">
        <v>5.00063</v>
      </c>
      <c r="EI612">
        <v>15495.8178571429</v>
      </c>
      <c r="EJ612">
        <v>17256.9678571429</v>
      </c>
      <c r="EK612">
        <v>38.18925</v>
      </c>
      <c r="EL612">
        <v>38.25</v>
      </c>
      <c r="EM612">
        <v>37.70275</v>
      </c>
      <c r="EN612">
        <v>37.56875</v>
      </c>
      <c r="EO612">
        <v>39.223</v>
      </c>
      <c r="EP612">
        <v>1955.1075</v>
      </c>
      <c r="EQ612">
        <v>39.9</v>
      </c>
      <c r="ER612">
        <v>0</v>
      </c>
      <c r="ES612">
        <v>1659032141.5</v>
      </c>
      <c r="ET612">
        <v>0</v>
      </c>
      <c r="EU612">
        <v>788.41232</v>
      </c>
      <c r="EV612">
        <v>19.8561538116346</v>
      </c>
      <c r="EW612">
        <v>350.676922543535</v>
      </c>
      <c r="EX612">
        <v>15498.532</v>
      </c>
      <c r="EY612">
        <v>15</v>
      </c>
      <c r="EZ612">
        <v>0</v>
      </c>
      <c r="FA612" t="s">
        <v>420</v>
      </c>
      <c r="FB612">
        <v>1657551626.5</v>
      </c>
      <c r="FC612">
        <v>1657551629</v>
      </c>
      <c r="FD612">
        <v>0</v>
      </c>
      <c r="FE612">
        <v>0.403</v>
      </c>
      <c r="FF612">
        <v>0.009</v>
      </c>
      <c r="FG612">
        <v>9.41</v>
      </c>
      <c r="FH612">
        <v>0.087</v>
      </c>
      <c r="FI612">
        <v>417</v>
      </c>
      <c r="FJ612">
        <v>17</v>
      </c>
      <c r="FK612">
        <v>1.61</v>
      </c>
      <c r="FL612">
        <v>0.59</v>
      </c>
      <c r="FM612">
        <v>12.115408</v>
      </c>
      <c r="FN612">
        <v>15.4979234521576</v>
      </c>
      <c r="FO612">
        <v>1.53675033268127</v>
      </c>
      <c r="FP612">
        <v>0</v>
      </c>
      <c r="FQ612">
        <v>787.506382352941</v>
      </c>
      <c r="FR612">
        <v>17.2642169439619</v>
      </c>
      <c r="FS612">
        <v>1.71234469479898</v>
      </c>
      <c r="FT612">
        <v>0</v>
      </c>
      <c r="FU612">
        <v>7.29068025</v>
      </c>
      <c r="FV612">
        <v>0.494546228893047</v>
      </c>
      <c r="FW612">
        <v>0.0542475280306624</v>
      </c>
      <c r="FX612">
        <v>0</v>
      </c>
      <c r="FY612">
        <v>0</v>
      </c>
      <c r="FZ612">
        <v>3</v>
      </c>
      <c r="GA612" t="s">
        <v>427</v>
      </c>
      <c r="GB612">
        <v>2.97361</v>
      </c>
      <c r="GC612">
        <v>2.69861</v>
      </c>
      <c r="GD612">
        <v>0.0368914</v>
      </c>
      <c r="GE612">
        <v>0.034604</v>
      </c>
      <c r="GF612">
        <v>0.104137</v>
      </c>
      <c r="GG612">
        <v>0.0817746</v>
      </c>
      <c r="GH612">
        <v>37490.5</v>
      </c>
      <c r="GI612">
        <v>41091</v>
      </c>
      <c r="GJ612">
        <v>35277</v>
      </c>
      <c r="GK612">
        <v>38605.3</v>
      </c>
      <c r="GL612">
        <v>44807.8</v>
      </c>
      <c r="GM612">
        <v>51199.5</v>
      </c>
      <c r="GN612">
        <v>55147.3</v>
      </c>
      <c r="GO612">
        <v>61924.9</v>
      </c>
      <c r="GP612">
        <v>1.9704</v>
      </c>
      <c r="GQ612">
        <v>1.842</v>
      </c>
      <c r="GR612">
        <v>0.0940263</v>
      </c>
      <c r="GS612">
        <v>0</v>
      </c>
      <c r="GT612">
        <v>25.1503</v>
      </c>
      <c r="GU612">
        <v>999.9</v>
      </c>
      <c r="GV612">
        <v>58.387</v>
      </c>
      <c r="GW612">
        <v>29.064</v>
      </c>
      <c r="GX612">
        <v>26.0915</v>
      </c>
      <c r="GY612">
        <v>56.2355</v>
      </c>
      <c r="GZ612">
        <v>43.125</v>
      </c>
      <c r="HA612">
        <v>1</v>
      </c>
      <c r="HB612">
        <v>-0.0365854</v>
      </c>
      <c r="HC612">
        <v>0.10305</v>
      </c>
      <c r="HD612">
        <v>20.1138</v>
      </c>
      <c r="HE612">
        <v>5.20172</v>
      </c>
      <c r="HF612">
        <v>12.0088</v>
      </c>
      <c r="HG612">
        <v>4.976</v>
      </c>
      <c r="HH612">
        <v>3.2936</v>
      </c>
      <c r="HI612">
        <v>9999</v>
      </c>
      <c r="HJ612">
        <v>9999</v>
      </c>
      <c r="HK612">
        <v>9999</v>
      </c>
      <c r="HL612">
        <v>630</v>
      </c>
      <c r="HM612">
        <v>1.86319</v>
      </c>
      <c r="HN612">
        <v>1.86801</v>
      </c>
      <c r="HO612">
        <v>1.86783</v>
      </c>
      <c r="HP612">
        <v>1.86902</v>
      </c>
      <c r="HQ612">
        <v>1.86975</v>
      </c>
      <c r="HR612">
        <v>1.86584</v>
      </c>
      <c r="HS612">
        <v>1.86691</v>
      </c>
      <c r="HT612">
        <v>1.86829</v>
      </c>
      <c r="HU612">
        <v>5</v>
      </c>
      <c r="HV612">
        <v>0</v>
      </c>
      <c r="HW612">
        <v>0</v>
      </c>
      <c r="HX612">
        <v>0</v>
      </c>
      <c r="HY612" t="s">
        <v>422</v>
      </c>
      <c r="HZ612" t="s">
        <v>423</v>
      </c>
      <c r="IA612" t="s">
        <v>424</v>
      </c>
      <c r="IB612" t="s">
        <v>424</v>
      </c>
      <c r="IC612" t="s">
        <v>424</v>
      </c>
      <c r="ID612" t="s">
        <v>424</v>
      </c>
      <c r="IE612">
        <v>0</v>
      </c>
      <c r="IF612">
        <v>100</v>
      </c>
      <c r="IG612">
        <v>100</v>
      </c>
      <c r="IH612">
        <v>4.899</v>
      </c>
      <c r="II612">
        <v>0.482</v>
      </c>
      <c r="IJ612">
        <v>4.02706509432224</v>
      </c>
      <c r="IK612">
        <v>0.00601174518973114</v>
      </c>
      <c r="IL612">
        <v>2.77886958061485e-07</v>
      </c>
      <c r="IM612">
        <v>-3.54636231360687e-10</v>
      </c>
      <c r="IN612">
        <v>-0.0404303883988718</v>
      </c>
      <c r="IO612">
        <v>-0.0177815531441476</v>
      </c>
      <c r="IP612">
        <v>0.00205572605671414</v>
      </c>
      <c r="IQ612">
        <v>-1.65519735432211e-05</v>
      </c>
      <c r="IR612">
        <v>-4</v>
      </c>
      <c r="IS612">
        <v>1848</v>
      </c>
      <c r="IT612">
        <v>1</v>
      </c>
      <c r="IU612">
        <v>25</v>
      </c>
      <c r="IV612">
        <v>24675.3</v>
      </c>
      <c r="IW612">
        <v>24675.2</v>
      </c>
      <c r="IX612">
        <v>0.41748</v>
      </c>
      <c r="IY612">
        <v>2.64038</v>
      </c>
      <c r="IZ612">
        <v>1.54785</v>
      </c>
      <c r="JA612">
        <v>2.30469</v>
      </c>
      <c r="JB612">
        <v>1.34644</v>
      </c>
      <c r="JC612">
        <v>2.41943</v>
      </c>
      <c r="JD612">
        <v>33.558</v>
      </c>
      <c r="JE612">
        <v>24.2276</v>
      </c>
      <c r="JF612">
        <v>18</v>
      </c>
      <c r="JG612">
        <v>491.632</v>
      </c>
      <c r="JH612">
        <v>409.274</v>
      </c>
      <c r="JI612">
        <v>24.9998</v>
      </c>
      <c r="JJ612">
        <v>26.7523</v>
      </c>
      <c r="JK612">
        <v>29.9999</v>
      </c>
      <c r="JL612">
        <v>26.7221</v>
      </c>
      <c r="JM612">
        <v>26.6645</v>
      </c>
      <c r="JN612">
        <v>8.38816</v>
      </c>
      <c r="JO612">
        <v>42.3481</v>
      </c>
      <c r="JP612">
        <v>87.8852</v>
      </c>
      <c r="JQ612">
        <v>25</v>
      </c>
      <c r="JR612">
        <v>117.232</v>
      </c>
      <c r="JS612">
        <v>16.9654</v>
      </c>
      <c r="JT612">
        <v>102.297</v>
      </c>
      <c r="JU612">
        <v>103.073</v>
      </c>
    </row>
    <row r="613" spans="1:281">
      <c r="A613">
        <v>597</v>
      </c>
      <c r="B613">
        <v>1659032147.5</v>
      </c>
      <c r="C613">
        <v>8464.40000009537</v>
      </c>
      <c r="D613" t="s">
        <v>1624</v>
      </c>
      <c r="E613" t="s">
        <v>1625</v>
      </c>
      <c r="F613">
        <v>5</v>
      </c>
      <c r="G613" t="s">
        <v>1587</v>
      </c>
      <c r="H613" t="s">
        <v>417</v>
      </c>
      <c r="I613">
        <v>1659032140.01852</v>
      </c>
      <c r="J613">
        <f>(K613)/1000</f>
        <v>0</v>
      </c>
      <c r="K613">
        <f>IF(CZ613, AN613, AH613)</f>
        <v>0</v>
      </c>
      <c r="L613">
        <f>IF(CZ613, AI613, AG613)</f>
        <v>0</v>
      </c>
      <c r="M613">
        <f>DB613 - IF(AU613&gt;1, L613*CV613*100.0/(AW613*DP613), 0)</f>
        <v>0</v>
      </c>
      <c r="N613">
        <f>((T613-J613/2)*M613-L613)/(T613+J613/2)</f>
        <v>0</v>
      </c>
      <c r="O613">
        <f>N613*(DI613+DJ613)/1000.0</f>
        <v>0</v>
      </c>
      <c r="P613">
        <f>(DB613 - IF(AU613&gt;1, L613*CV613*100.0/(AW613*DP613), 0))*(DI613+DJ613)/1000.0</f>
        <v>0</v>
      </c>
      <c r="Q613">
        <f>2.0/((1/S613-1/R613)+SIGN(S613)*SQRT((1/S613-1/R613)*(1/S613-1/R613) + 4*CW613/((CW613+1)*(CW613+1))*(2*1/S613*1/R613-1/R613*1/R613)))</f>
        <v>0</v>
      </c>
      <c r="R613">
        <f>IF(LEFT(CX613,1)&lt;&gt;"0",IF(LEFT(CX613,1)="1",3.0,CY613),$D$5+$E$5*(DP613*DI613/($K$5*1000))+$F$5*(DP613*DI613/($K$5*1000))*MAX(MIN(CV613,$J$5),$I$5)*MAX(MIN(CV613,$J$5),$I$5)+$G$5*MAX(MIN(CV613,$J$5),$I$5)*(DP613*DI613/($K$5*1000))+$H$5*(DP613*DI613/($K$5*1000))*(DP613*DI613/($K$5*1000)))</f>
        <v>0</v>
      </c>
      <c r="S613">
        <f>J613*(1000-(1000*0.61365*exp(17.502*W613/(240.97+W613))/(DI613+DJ613)+DD613)/2)/(1000*0.61365*exp(17.502*W613/(240.97+W613))/(DI613+DJ613)-DD613)</f>
        <v>0</v>
      </c>
      <c r="T613">
        <f>1/((CW613+1)/(Q613/1.6)+1/(R613/1.37)) + CW613/((CW613+1)/(Q613/1.6) + CW613/(R613/1.37))</f>
        <v>0</v>
      </c>
      <c r="U613">
        <f>(CR613*CU613)</f>
        <v>0</v>
      </c>
      <c r="V613">
        <f>(DK613+(U613+2*0.95*5.67E-8*(((DK613+$B$7)+273)^4-(DK613+273)^4)-44100*J613)/(1.84*29.3*R613+8*0.95*5.67E-8*(DK613+273)^3))</f>
        <v>0</v>
      </c>
      <c r="W613">
        <f>($C$7*DL613+$D$7*DM613+$E$7*V613)</f>
        <v>0</v>
      </c>
      <c r="X613">
        <f>0.61365*exp(17.502*W613/(240.97+W613))</f>
        <v>0</v>
      </c>
      <c r="Y613">
        <f>(Z613/AA613*100)</f>
        <v>0</v>
      </c>
      <c r="Z613">
        <f>DD613*(DI613+DJ613)/1000</f>
        <v>0</v>
      </c>
      <c r="AA613">
        <f>0.61365*exp(17.502*DK613/(240.97+DK613))</f>
        <v>0</v>
      </c>
      <c r="AB613">
        <f>(X613-DD613*(DI613+DJ613)/1000)</f>
        <v>0</v>
      </c>
      <c r="AC613">
        <f>(-J613*44100)</f>
        <v>0</v>
      </c>
      <c r="AD613">
        <f>2*29.3*R613*0.92*(DK613-W613)</f>
        <v>0</v>
      </c>
      <c r="AE613">
        <f>2*0.95*5.67E-8*(((DK613+$B$7)+273)^4-(W613+273)^4)</f>
        <v>0</v>
      </c>
      <c r="AF613">
        <f>U613+AE613+AC613+AD613</f>
        <v>0</v>
      </c>
      <c r="AG613">
        <f>DH613*AU613*(DC613-DB613*(1000-AU613*DE613)/(1000-AU613*DD613))/(100*CV613)</f>
        <v>0</v>
      </c>
      <c r="AH613">
        <f>1000*DH613*AU613*(DD613-DE613)/(100*CV613*(1000-AU613*DD613))</f>
        <v>0</v>
      </c>
      <c r="AI613">
        <f>(AJ613 - AK613 - DI613*1E3/(8.314*(DK613+273.15)) * AM613/DH613 * AL613) * DH613/(100*CV613) * (1000 - DE613)/1000</f>
        <v>0</v>
      </c>
      <c r="AJ613">
        <v>128.953004131148</v>
      </c>
      <c r="AK613">
        <v>138.331551515151</v>
      </c>
      <c r="AL613">
        <v>-3.19007496859953</v>
      </c>
      <c r="AM613">
        <v>66.0504921813524</v>
      </c>
      <c r="AN613">
        <f>(AP613 - AO613 + DI613*1E3/(8.314*(DK613+273.15)) * AR613/DH613 * AQ613) * DH613/(100*CV613) * 1000/(1000 - AP613)</f>
        <v>0</v>
      </c>
      <c r="AO613">
        <v>16.9919160660173</v>
      </c>
      <c r="AP613">
        <v>24.340665034965</v>
      </c>
      <c r="AQ613">
        <v>-0.00714096969695429</v>
      </c>
      <c r="AR613">
        <v>92.47</v>
      </c>
      <c r="AS613">
        <v>3</v>
      </c>
      <c r="AT613">
        <v>1</v>
      </c>
      <c r="AU613">
        <f>IF(AS613*$H$13&gt;=AW613,1.0,(AW613/(AW613-AS613*$H$13)))</f>
        <v>0</v>
      </c>
      <c r="AV613">
        <f>(AU613-1)*100</f>
        <v>0</v>
      </c>
      <c r="AW613">
        <f>MAX(0,($B$13+$C$13*DP613)/(1+$D$13*DP613)*DI613/(DK613+273)*$E$13)</f>
        <v>0</v>
      </c>
      <c r="AX613" t="s">
        <v>418</v>
      </c>
      <c r="AY613" t="s">
        <v>418</v>
      </c>
      <c r="AZ613">
        <v>0</v>
      </c>
      <c r="BA613">
        <v>0</v>
      </c>
      <c r="BB613">
        <f>1-AZ613/BA613</f>
        <v>0</v>
      </c>
      <c r="BC613">
        <v>0</v>
      </c>
      <c r="BD613" t="s">
        <v>418</v>
      </c>
      <c r="BE613" t="s">
        <v>418</v>
      </c>
      <c r="BF613">
        <v>0</v>
      </c>
      <c r="BG613">
        <v>0</v>
      </c>
      <c r="BH613">
        <f>1-BF613/BG613</f>
        <v>0</v>
      </c>
      <c r="BI613">
        <v>0.5</v>
      </c>
      <c r="BJ613">
        <f>CS613</f>
        <v>0</v>
      </c>
      <c r="BK613">
        <f>L613</f>
        <v>0</v>
      </c>
      <c r="BL613">
        <f>BH613*BI613*BJ613</f>
        <v>0</v>
      </c>
      <c r="BM613">
        <f>(BK613-BC613)/BJ613</f>
        <v>0</v>
      </c>
      <c r="BN613">
        <f>(BA613-BG613)/BG613</f>
        <v>0</v>
      </c>
      <c r="BO613">
        <f>AZ613/(BB613+AZ613/BG613)</f>
        <v>0</v>
      </c>
      <c r="BP613" t="s">
        <v>418</v>
      </c>
      <c r="BQ613">
        <v>0</v>
      </c>
      <c r="BR613">
        <f>IF(BQ613&lt;&gt;0, BQ613, BO613)</f>
        <v>0</v>
      </c>
      <c r="BS613">
        <f>1-BR613/BG613</f>
        <v>0</v>
      </c>
      <c r="BT613">
        <f>(BG613-BF613)/(BG613-BR613)</f>
        <v>0</v>
      </c>
      <c r="BU613">
        <f>(BA613-BG613)/(BA613-BR613)</f>
        <v>0</v>
      </c>
      <c r="BV613">
        <f>(BG613-BF613)/(BG613-AZ613)</f>
        <v>0</v>
      </c>
      <c r="BW613">
        <f>(BA613-BG613)/(BA613-AZ613)</f>
        <v>0</v>
      </c>
      <c r="BX613">
        <f>(BT613*BR613/BF613)</f>
        <v>0</v>
      </c>
      <c r="BY613">
        <f>(1-BX613)</f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f>$B$11*DQ613+$C$11*DR613+$F$11*EC613*(1-EF613)</f>
        <v>0</v>
      </c>
      <c r="CS613">
        <f>CR613*CT613</f>
        <v>0</v>
      </c>
      <c r="CT613">
        <f>($B$11*$D$9+$C$11*$D$9+$F$11*((EP613+EH613)/MAX(EP613+EH613+EQ613, 0.1)*$I$9+EQ613/MAX(EP613+EH613+EQ613, 0.1)*$J$9))/($B$11+$C$11+$F$11)</f>
        <v>0</v>
      </c>
      <c r="CU613">
        <f>($B$11*$K$9+$C$11*$K$9+$F$11*((EP613+EH613)/MAX(EP613+EH613+EQ613, 0.1)*$P$9+EQ613/MAX(EP613+EH613+EQ613, 0.1)*$Q$9))/($B$11+$C$11+$F$11)</f>
        <v>0</v>
      </c>
      <c r="CV613">
        <v>6</v>
      </c>
      <c r="CW613">
        <v>0.5</v>
      </c>
      <c r="CX613" t="s">
        <v>419</v>
      </c>
      <c r="CY613">
        <v>2</v>
      </c>
      <c r="CZ613" t="b">
        <v>1</v>
      </c>
      <c r="DA613">
        <v>1659032140.01852</v>
      </c>
      <c r="DB613">
        <v>156.677518518518</v>
      </c>
      <c r="DC613">
        <v>142.628777777778</v>
      </c>
      <c r="DD613">
        <v>24.3801555555556</v>
      </c>
      <c r="DE613">
        <v>17.0394962962963</v>
      </c>
      <c r="DF613">
        <v>151.733148148148</v>
      </c>
      <c r="DG613">
        <v>23.8974111111111</v>
      </c>
      <c r="DH613">
        <v>500.046333333333</v>
      </c>
      <c r="DI613">
        <v>90.3367777777778</v>
      </c>
      <c r="DJ613">
        <v>0.044378437037037</v>
      </c>
      <c r="DK613">
        <v>27.2017962962963</v>
      </c>
      <c r="DL613">
        <v>26.6948777777778</v>
      </c>
      <c r="DM613">
        <v>999.9</v>
      </c>
      <c r="DN613">
        <v>0</v>
      </c>
      <c r="DO613">
        <v>0</v>
      </c>
      <c r="DP613">
        <v>9985.92592592593</v>
      </c>
      <c r="DQ613">
        <v>0</v>
      </c>
      <c r="DR613">
        <v>17.3762259259259</v>
      </c>
      <c r="DS613">
        <v>14.0488296296296</v>
      </c>
      <c r="DT613">
        <v>160.593222222222</v>
      </c>
      <c r="DU613">
        <v>145.101814814815</v>
      </c>
      <c r="DV613">
        <v>7.34067333333333</v>
      </c>
      <c r="DW613">
        <v>142.628777777778</v>
      </c>
      <c r="DX613">
        <v>17.0394962962963</v>
      </c>
      <c r="DY613">
        <v>2.20242444444444</v>
      </c>
      <c r="DZ613">
        <v>1.53929222222222</v>
      </c>
      <c r="EA613">
        <v>18.9799481481482</v>
      </c>
      <c r="EB613">
        <v>13.3641037037037</v>
      </c>
      <c r="EC613">
        <v>2000.00185185185</v>
      </c>
      <c r="ED613">
        <v>0.979998666666667</v>
      </c>
      <c r="EE613">
        <v>0.0200014555555556</v>
      </c>
      <c r="EF613">
        <v>0</v>
      </c>
      <c r="EG613">
        <v>790.040037037037</v>
      </c>
      <c r="EH613">
        <v>5.00063</v>
      </c>
      <c r="EI613">
        <v>15528.7888888889</v>
      </c>
      <c r="EJ613">
        <v>17256.9259259259</v>
      </c>
      <c r="EK613">
        <v>38.1893333333333</v>
      </c>
      <c r="EL613">
        <v>38.25</v>
      </c>
      <c r="EM613">
        <v>37.6963333333333</v>
      </c>
      <c r="EN613">
        <v>37.562</v>
      </c>
      <c r="EO613">
        <v>39.2103333333333</v>
      </c>
      <c r="EP613">
        <v>1955.10148148148</v>
      </c>
      <c r="EQ613">
        <v>39.9003703703704</v>
      </c>
      <c r="ER613">
        <v>0</v>
      </c>
      <c r="ES613">
        <v>1659032146.3</v>
      </c>
      <c r="ET613">
        <v>0</v>
      </c>
      <c r="EU613">
        <v>790.03172</v>
      </c>
      <c r="EV613">
        <v>20.9203077271296</v>
      </c>
      <c r="EW613">
        <v>405.130769885332</v>
      </c>
      <c r="EX613">
        <v>15528.632</v>
      </c>
      <c r="EY613">
        <v>15</v>
      </c>
      <c r="EZ613">
        <v>0</v>
      </c>
      <c r="FA613" t="s">
        <v>420</v>
      </c>
      <c r="FB613">
        <v>1657551626.5</v>
      </c>
      <c r="FC613">
        <v>1657551629</v>
      </c>
      <c r="FD613">
        <v>0</v>
      </c>
      <c r="FE613">
        <v>0.403</v>
      </c>
      <c r="FF613">
        <v>0.009</v>
      </c>
      <c r="FG613">
        <v>9.41</v>
      </c>
      <c r="FH613">
        <v>0.087</v>
      </c>
      <c r="FI613">
        <v>417</v>
      </c>
      <c r="FJ613">
        <v>17</v>
      </c>
      <c r="FK613">
        <v>1.61</v>
      </c>
      <c r="FL613">
        <v>0.59</v>
      </c>
      <c r="FM613">
        <v>13.1049675</v>
      </c>
      <c r="FN613">
        <v>15.9392679174484</v>
      </c>
      <c r="FO613">
        <v>1.57241109389172</v>
      </c>
      <c r="FP613">
        <v>0</v>
      </c>
      <c r="FQ613">
        <v>788.764264705882</v>
      </c>
      <c r="FR613">
        <v>19.6340870980365</v>
      </c>
      <c r="FS613">
        <v>1.9344106764658</v>
      </c>
      <c r="FT613">
        <v>0</v>
      </c>
      <c r="FU613">
        <v>7.32456075</v>
      </c>
      <c r="FV613">
        <v>0.269638536585346</v>
      </c>
      <c r="FW613">
        <v>0.0290369354777238</v>
      </c>
      <c r="FX613">
        <v>0</v>
      </c>
      <c r="FY613">
        <v>0</v>
      </c>
      <c r="FZ613">
        <v>3</v>
      </c>
      <c r="GA613" t="s">
        <v>427</v>
      </c>
      <c r="GB613">
        <v>2.97178</v>
      </c>
      <c r="GC613">
        <v>2.6989</v>
      </c>
      <c r="GD613">
        <v>0.0331852</v>
      </c>
      <c r="GE613">
        <v>0.0307229</v>
      </c>
      <c r="GF613">
        <v>0.10404</v>
      </c>
      <c r="GG613">
        <v>0.0817124</v>
      </c>
      <c r="GH613">
        <v>37634.5</v>
      </c>
      <c r="GI613">
        <v>41256.4</v>
      </c>
      <c r="GJ613">
        <v>35276.9</v>
      </c>
      <c r="GK613">
        <v>38605.5</v>
      </c>
      <c r="GL613">
        <v>44812.8</v>
      </c>
      <c r="GM613">
        <v>51203.1</v>
      </c>
      <c r="GN613">
        <v>55147.5</v>
      </c>
      <c r="GO613">
        <v>61925.1</v>
      </c>
      <c r="GP613">
        <v>1.9704</v>
      </c>
      <c r="GQ613">
        <v>1.8418</v>
      </c>
      <c r="GR613">
        <v>0.0950694</v>
      </c>
      <c r="GS613">
        <v>0</v>
      </c>
      <c r="GT613">
        <v>25.1461</v>
      </c>
      <c r="GU613">
        <v>999.9</v>
      </c>
      <c r="GV613">
        <v>58.363</v>
      </c>
      <c r="GW613">
        <v>29.064</v>
      </c>
      <c r="GX613">
        <v>26.08</v>
      </c>
      <c r="GY613">
        <v>56.6055</v>
      </c>
      <c r="GZ613">
        <v>43.2692</v>
      </c>
      <c r="HA613">
        <v>1</v>
      </c>
      <c r="HB613">
        <v>-0.0372358</v>
      </c>
      <c r="HC613">
        <v>0.101743</v>
      </c>
      <c r="HD613">
        <v>20.1128</v>
      </c>
      <c r="HE613">
        <v>5.19812</v>
      </c>
      <c r="HF613">
        <v>12.0052</v>
      </c>
      <c r="HG613">
        <v>4.976</v>
      </c>
      <c r="HH613">
        <v>3.2932</v>
      </c>
      <c r="HI613">
        <v>9999</v>
      </c>
      <c r="HJ613">
        <v>9999</v>
      </c>
      <c r="HK613">
        <v>9999</v>
      </c>
      <c r="HL613">
        <v>630</v>
      </c>
      <c r="HM613">
        <v>1.86322</v>
      </c>
      <c r="HN613">
        <v>1.86804</v>
      </c>
      <c r="HO613">
        <v>1.86783</v>
      </c>
      <c r="HP613">
        <v>1.86902</v>
      </c>
      <c r="HQ613">
        <v>1.86981</v>
      </c>
      <c r="HR613">
        <v>1.86584</v>
      </c>
      <c r="HS613">
        <v>1.86691</v>
      </c>
      <c r="HT613">
        <v>1.86829</v>
      </c>
      <c r="HU613">
        <v>5</v>
      </c>
      <c r="HV613">
        <v>0</v>
      </c>
      <c r="HW613">
        <v>0</v>
      </c>
      <c r="HX613">
        <v>0</v>
      </c>
      <c r="HY613" t="s">
        <v>422</v>
      </c>
      <c r="HZ613" t="s">
        <v>423</v>
      </c>
      <c r="IA613" t="s">
        <v>424</v>
      </c>
      <c r="IB613" t="s">
        <v>424</v>
      </c>
      <c r="IC613" t="s">
        <v>424</v>
      </c>
      <c r="ID613" t="s">
        <v>424</v>
      </c>
      <c r="IE613">
        <v>0</v>
      </c>
      <c r="IF613">
        <v>100</v>
      </c>
      <c r="IG613">
        <v>100</v>
      </c>
      <c r="IH613">
        <v>4.804</v>
      </c>
      <c r="II613">
        <v>0.4805</v>
      </c>
      <c r="IJ613">
        <v>4.02706509432224</v>
      </c>
      <c r="IK613">
        <v>0.00601174518973114</v>
      </c>
      <c r="IL613">
        <v>2.77886958061485e-07</v>
      </c>
      <c r="IM613">
        <v>-3.54636231360687e-10</v>
      </c>
      <c r="IN613">
        <v>-0.0404303883988718</v>
      </c>
      <c r="IO613">
        <v>-0.0177815531441476</v>
      </c>
      <c r="IP613">
        <v>0.00205572605671414</v>
      </c>
      <c r="IQ613">
        <v>-1.65519735432211e-05</v>
      </c>
      <c r="IR613">
        <v>-4</v>
      </c>
      <c r="IS613">
        <v>1848</v>
      </c>
      <c r="IT613">
        <v>1</v>
      </c>
      <c r="IU613">
        <v>25</v>
      </c>
      <c r="IV613">
        <v>24675.3</v>
      </c>
      <c r="IW613">
        <v>24675.3</v>
      </c>
      <c r="IX613">
        <v>0.385742</v>
      </c>
      <c r="IY613">
        <v>2.65869</v>
      </c>
      <c r="IZ613">
        <v>1.54785</v>
      </c>
      <c r="JA613">
        <v>2.30469</v>
      </c>
      <c r="JB613">
        <v>1.34644</v>
      </c>
      <c r="JC613">
        <v>2.30957</v>
      </c>
      <c r="JD613">
        <v>33.558</v>
      </c>
      <c r="JE613">
        <v>24.2101</v>
      </c>
      <c r="JF613">
        <v>18</v>
      </c>
      <c r="JG613">
        <v>491.632</v>
      </c>
      <c r="JH613">
        <v>409.145</v>
      </c>
      <c r="JI613">
        <v>24.9998</v>
      </c>
      <c r="JJ613">
        <v>26.7523</v>
      </c>
      <c r="JK613">
        <v>29.9999</v>
      </c>
      <c r="JL613">
        <v>26.7221</v>
      </c>
      <c r="JM613">
        <v>26.6622</v>
      </c>
      <c r="JN613">
        <v>7.63128</v>
      </c>
      <c r="JO613">
        <v>42.3481</v>
      </c>
      <c r="JP613">
        <v>87.5059</v>
      </c>
      <c r="JQ613">
        <v>25</v>
      </c>
      <c r="JR613">
        <v>97.0985</v>
      </c>
      <c r="JS613">
        <v>16.9519</v>
      </c>
      <c r="JT613">
        <v>102.297</v>
      </c>
      <c r="JU613">
        <v>103.073</v>
      </c>
    </row>
    <row r="614" spans="1:281">
      <c r="A614">
        <v>598</v>
      </c>
      <c r="B614">
        <v>1659032152.5</v>
      </c>
      <c r="C614">
        <v>8469.40000009537</v>
      </c>
      <c r="D614" t="s">
        <v>1626</v>
      </c>
      <c r="E614" t="s">
        <v>1627</v>
      </c>
      <c r="F614">
        <v>5</v>
      </c>
      <c r="G614" t="s">
        <v>1587</v>
      </c>
      <c r="H614" t="s">
        <v>417</v>
      </c>
      <c r="I614">
        <v>1659032144.73214</v>
      </c>
      <c r="J614">
        <f>(K614)/1000</f>
        <v>0</v>
      </c>
      <c r="K614">
        <f>IF(CZ614, AN614, AH614)</f>
        <v>0</v>
      </c>
      <c r="L614">
        <f>IF(CZ614, AI614, AG614)</f>
        <v>0</v>
      </c>
      <c r="M614">
        <f>DB614 - IF(AU614&gt;1, L614*CV614*100.0/(AW614*DP614), 0)</f>
        <v>0</v>
      </c>
      <c r="N614">
        <f>((T614-J614/2)*M614-L614)/(T614+J614/2)</f>
        <v>0</v>
      </c>
      <c r="O614">
        <f>N614*(DI614+DJ614)/1000.0</f>
        <v>0</v>
      </c>
      <c r="P614">
        <f>(DB614 - IF(AU614&gt;1, L614*CV614*100.0/(AW614*DP614), 0))*(DI614+DJ614)/1000.0</f>
        <v>0</v>
      </c>
      <c r="Q614">
        <f>2.0/((1/S614-1/R614)+SIGN(S614)*SQRT((1/S614-1/R614)*(1/S614-1/R614) + 4*CW614/((CW614+1)*(CW614+1))*(2*1/S614*1/R614-1/R614*1/R614)))</f>
        <v>0</v>
      </c>
      <c r="R614">
        <f>IF(LEFT(CX614,1)&lt;&gt;"0",IF(LEFT(CX614,1)="1",3.0,CY614),$D$5+$E$5*(DP614*DI614/($K$5*1000))+$F$5*(DP614*DI614/($K$5*1000))*MAX(MIN(CV614,$J$5),$I$5)*MAX(MIN(CV614,$J$5),$I$5)+$G$5*MAX(MIN(CV614,$J$5),$I$5)*(DP614*DI614/($K$5*1000))+$H$5*(DP614*DI614/($K$5*1000))*(DP614*DI614/($K$5*1000)))</f>
        <v>0</v>
      </c>
      <c r="S614">
        <f>J614*(1000-(1000*0.61365*exp(17.502*W614/(240.97+W614))/(DI614+DJ614)+DD614)/2)/(1000*0.61365*exp(17.502*W614/(240.97+W614))/(DI614+DJ614)-DD614)</f>
        <v>0</v>
      </c>
      <c r="T614">
        <f>1/((CW614+1)/(Q614/1.6)+1/(R614/1.37)) + CW614/((CW614+1)/(Q614/1.6) + CW614/(R614/1.37))</f>
        <v>0</v>
      </c>
      <c r="U614">
        <f>(CR614*CU614)</f>
        <v>0</v>
      </c>
      <c r="V614">
        <f>(DK614+(U614+2*0.95*5.67E-8*(((DK614+$B$7)+273)^4-(DK614+273)^4)-44100*J614)/(1.84*29.3*R614+8*0.95*5.67E-8*(DK614+273)^3))</f>
        <v>0</v>
      </c>
      <c r="W614">
        <f>($C$7*DL614+$D$7*DM614+$E$7*V614)</f>
        <v>0</v>
      </c>
      <c r="X614">
        <f>0.61365*exp(17.502*W614/(240.97+W614))</f>
        <v>0</v>
      </c>
      <c r="Y614">
        <f>(Z614/AA614*100)</f>
        <v>0</v>
      </c>
      <c r="Z614">
        <f>DD614*(DI614+DJ614)/1000</f>
        <v>0</v>
      </c>
      <c r="AA614">
        <f>0.61365*exp(17.502*DK614/(240.97+DK614))</f>
        <v>0</v>
      </c>
      <c r="AB614">
        <f>(X614-DD614*(DI614+DJ614)/1000)</f>
        <v>0</v>
      </c>
      <c r="AC614">
        <f>(-J614*44100)</f>
        <v>0</v>
      </c>
      <c r="AD614">
        <f>2*29.3*R614*0.92*(DK614-W614)</f>
        <v>0</v>
      </c>
      <c r="AE614">
        <f>2*0.95*5.67E-8*(((DK614+$B$7)+273)^4-(W614+273)^4)</f>
        <v>0</v>
      </c>
      <c r="AF614">
        <f>U614+AE614+AC614+AD614</f>
        <v>0</v>
      </c>
      <c r="AG614">
        <f>DH614*AU614*(DC614-DB614*(1000-AU614*DE614)/(1000-AU614*DD614))/(100*CV614)</f>
        <v>0</v>
      </c>
      <c r="AH614">
        <f>1000*DH614*AU614*(DD614-DE614)/(100*CV614*(1000-AU614*DD614))</f>
        <v>0</v>
      </c>
      <c r="AI614">
        <f>(AJ614 - AK614 - DI614*1E3/(8.314*(DK614+273.15)) * AM614/DH614 * AL614) * DH614/(100*CV614) * (1000 - DE614)/1000</f>
        <v>0</v>
      </c>
      <c r="AJ614">
        <v>112.056210232376</v>
      </c>
      <c r="AK614">
        <v>122.537860606061</v>
      </c>
      <c r="AL614">
        <v>-3.19541795552818</v>
      </c>
      <c r="AM614">
        <v>66.0504921813524</v>
      </c>
      <c r="AN614">
        <f>(AP614 - AO614 + DI614*1E3/(8.314*(DK614+273.15)) * AR614/DH614 * AQ614) * DH614/(100*CV614) * 1000/(1000 - AP614)</f>
        <v>0</v>
      </c>
      <c r="AO614">
        <v>16.9807230567965</v>
      </c>
      <c r="AP614">
        <v>24.3293104895105</v>
      </c>
      <c r="AQ614">
        <v>-0.00189566060604246</v>
      </c>
      <c r="AR614">
        <v>92.47</v>
      </c>
      <c r="AS614">
        <v>3</v>
      </c>
      <c r="AT614">
        <v>1</v>
      </c>
      <c r="AU614">
        <f>IF(AS614*$H$13&gt;=AW614,1.0,(AW614/(AW614-AS614*$H$13)))</f>
        <v>0</v>
      </c>
      <c r="AV614">
        <f>(AU614-1)*100</f>
        <v>0</v>
      </c>
      <c r="AW614">
        <f>MAX(0,($B$13+$C$13*DP614)/(1+$D$13*DP614)*DI614/(DK614+273)*$E$13)</f>
        <v>0</v>
      </c>
      <c r="AX614" t="s">
        <v>418</v>
      </c>
      <c r="AY614" t="s">
        <v>418</v>
      </c>
      <c r="AZ614">
        <v>0</v>
      </c>
      <c r="BA614">
        <v>0</v>
      </c>
      <c r="BB614">
        <f>1-AZ614/BA614</f>
        <v>0</v>
      </c>
      <c r="BC614">
        <v>0</v>
      </c>
      <c r="BD614" t="s">
        <v>418</v>
      </c>
      <c r="BE614" t="s">
        <v>418</v>
      </c>
      <c r="BF614">
        <v>0</v>
      </c>
      <c r="BG614">
        <v>0</v>
      </c>
      <c r="BH614">
        <f>1-BF614/BG614</f>
        <v>0</v>
      </c>
      <c r="BI614">
        <v>0.5</v>
      </c>
      <c r="BJ614">
        <f>CS614</f>
        <v>0</v>
      </c>
      <c r="BK614">
        <f>L614</f>
        <v>0</v>
      </c>
      <c r="BL614">
        <f>BH614*BI614*BJ614</f>
        <v>0</v>
      </c>
      <c r="BM614">
        <f>(BK614-BC614)/BJ614</f>
        <v>0</v>
      </c>
      <c r="BN614">
        <f>(BA614-BG614)/BG614</f>
        <v>0</v>
      </c>
      <c r="BO614">
        <f>AZ614/(BB614+AZ614/BG614)</f>
        <v>0</v>
      </c>
      <c r="BP614" t="s">
        <v>418</v>
      </c>
      <c r="BQ614">
        <v>0</v>
      </c>
      <c r="BR614">
        <f>IF(BQ614&lt;&gt;0, BQ614, BO614)</f>
        <v>0</v>
      </c>
      <c r="BS614">
        <f>1-BR614/BG614</f>
        <v>0</v>
      </c>
      <c r="BT614">
        <f>(BG614-BF614)/(BG614-BR614)</f>
        <v>0</v>
      </c>
      <c r="BU614">
        <f>(BA614-BG614)/(BA614-BR614)</f>
        <v>0</v>
      </c>
      <c r="BV614">
        <f>(BG614-BF614)/(BG614-AZ614)</f>
        <v>0</v>
      </c>
      <c r="BW614">
        <f>(BA614-BG614)/(BA614-AZ614)</f>
        <v>0</v>
      </c>
      <c r="BX614">
        <f>(BT614*BR614/BF614)</f>
        <v>0</v>
      </c>
      <c r="BY614">
        <f>(1-BX614)</f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f>$B$11*DQ614+$C$11*DR614+$F$11*EC614*(1-EF614)</f>
        <v>0</v>
      </c>
      <c r="CS614">
        <f>CR614*CT614</f>
        <v>0</v>
      </c>
      <c r="CT614">
        <f>($B$11*$D$9+$C$11*$D$9+$F$11*((EP614+EH614)/MAX(EP614+EH614+EQ614, 0.1)*$I$9+EQ614/MAX(EP614+EH614+EQ614, 0.1)*$J$9))/($B$11+$C$11+$F$11)</f>
        <v>0</v>
      </c>
      <c r="CU614">
        <f>($B$11*$K$9+$C$11*$K$9+$F$11*((EP614+EH614)/MAX(EP614+EH614+EQ614, 0.1)*$P$9+EQ614/MAX(EP614+EH614+EQ614, 0.1)*$Q$9))/($B$11+$C$11+$F$11)</f>
        <v>0</v>
      </c>
      <c r="CV614">
        <v>6</v>
      </c>
      <c r="CW614">
        <v>0.5</v>
      </c>
      <c r="CX614" t="s">
        <v>419</v>
      </c>
      <c r="CY614">
        <v>2</v>
      </c>
      <c r="CZ614" t="b">
        <v>1</v>
      </c>
      <c r="DA614">
        <v>1659032144.73214</v>
      </c>
      <c r="DB614">
        <v>142.111678571429</v>
      </c>
      <c r="DC614">
        <v>126.839857142857</v>
      </c>
      <c r="DD614">
        <v>24.3551642857143</v>
      </c>
      <c r="DE614">
        <v>17.004175</v>
      </c>
      <c r="DF614">
        <v>137.255107142857</v>
      </c>
      <c r="DG614">
        <v>23.8736464285714</v>
      </c>
      <c r="DH614">
        <v>500.026535714286</v>
      </c>
      <c r="DI614">
        <v>90.3361428571428</v>
      </c>
      <c r="DJ614">
        <v>0.0446026357142857</v>
      </c>
      <c r="DK614">
        <v>27.1971142857143</v>
      </c>
      <c r="DL614">
        <v>26.6931678571429</v>
      </c>
      <c r="DM614">
        <v>999.9</v>
      </c>
      <c r="DN614">
        <v>0</v>
      </c>
      <c r="DO614">
        <v>0</v>
      </c>
      <c r="DP614">
        <v>9985.35714285714</v>
      </c>
      <c r="DQ614">
        <v>0</v>
      </c>
      <c r="DR614">
        <v>17.4085571428571</v>
      </c>
      <c r="DS614">
        <v>15.2717892857143</v>
      </c>
      <c r="DT614">
        <v>145.659571428571</v>
      </c>
      <c r="DU614">
        <v>129.034571428571</v>
      </c>
      <c r="DV614">
        <v>7.350995</v>
      </c>
      <c r="DW614">
        <v>126.839857142857</v>
      </c>
      <c r="DX614">
        <v>17.004175</v>
      </c>
      <c r="DY614">
        <v>2.20015107142857</v>
      </c>
      <c r="DZ614">
        <v>1.53609071428571</v>
      </c>
      <c r="EA614">
        <v>18.9634071428571</v>
      </c>
      <c r="EB614">
        <v>13.3321785714286</v>
      </c>
      <c r="EC614">
        <v>2000.01821428571</v>
      </c>
      <c r="ED614">
        <v>0.979998785714286</v>
      </c>
      <c r="EE614">
        <v>0.0200013285714286</v>
      </c>
      <c r="EF614">
        <v>0</v>
      </c>
      <c r="EG614">
        <v>791.763392857143</v>
      </c>
      <c r="EH614">
        <v>5.00063</v>
      </c>
      <c r="EI614">
        <v>15562.4035714286</v>
      </c>
      <c r="EJ614">
        <v>17257.0535714286</v>
      </c>
      <c r="EK614">
        <v>38.187</v>
      </c>
      <c r="EL614">
        <v>38.25</v>
      </c>
      <c r="EM614">
        <v>37.69375</v>
      </c>
      <c r="EN614">
        <v>37.5665</v>
      </c>
      <c r="EO614">
        <v>39.20275</v>
      </c>
      <c r="EP614">
        <v>1955.11785714286</v>
      </c>
      <c r="EQ614">
        <v>39.9003571428571</v>
      </c>
      <c r="ER614">
        <v>0</v>
      </c>
      <c r="ES614">
        <v>1659032151.7</v>
      </c>
      <c r="ET614">
        <v>0</v>
      </c>
      <c r="EU614">
        <v>791.907576923077</v>
      </c>
      <c r="EV614">
        <v>22.6353846370578</v>
      </c>
      <c r="EW614">
        <v>452.413675558026</v>
      </c>
      <c r="EX614">
        <v>15565.2346153846</v>
      </c>
      <c r="EY614">
        <v>15</v>
      </c>
      <c r="EZ614">
        <v>0</v>
      </c>
      <c r="FA614" t="s">
        <v>420</v>
      </c>
      <c r="FB614">
        <v>1657551626.5</v>
      </c>
      <c r="FC614">
        <v>1657551629</v>
      </c>
      <c r="FD614">
        <v>0</v>
      </c>
      <c r="FE614">
        <v>0.403</v>
      </c>
      <c r="FF614">
        <v>0.009</v>
      </c>
      <c r="FG614">
        <v>9.41</v>
      </c>
      <c r="FH614">
        <v>0.087</v>
      </c>
      <c r="FI614">
        <v>417</v>
      </c>
      <c r="FJ614">
        <v>17</v>
      </c>
      <c r="FK614">
        <v>1.61</v>
      </c>
      <c r="FL614">
        <v>0.59</v>
      </c>
      <c r="FM614">
        <v>14.3575825</v>
      </c>
      <c r="FN614">
        <v>14.325592120075</v>
      </c>
      <c r="FO614">
        <v>1.42303419967468</v>
      </c>
      <c r="FP614">
        <v>0</v>
      </c>
      <c r="FQ614">
        <v>790.398294117647</v>
      </c>
      <c r="FR614">
        <v>21.3604583471712</v>
      </c>
      <c r="FS614">
        <v>2.10172239630781</v>
      </c>
      <c r="FT614">
        <v>0</v>
      </c>
      <c r="FU614">
        <v>7.342614</v>
      </c>
      <c r="FV614">
        <v>0.154168930581611</v>
      </c>
      <c r="FW614">
        <v>0.0190238076893139</v>
      </c>
      <c r="FX614">
        <v>0</v>
      </c>
      <c r="FY614">
        <v>0</v>
      </c>
      <c r="FZ614">
        <v>3</v>
      </c>
      <c r="GA614" t="s">
        <v>427</v>
      </c>
      <c r="GB614">
        <v>2.97254</v>
      </c>
      <c r="GC614">
        <v>2.69974</v>
      </c>
      <c r="GD614">
        <v>0.0294266</v>
      </c>
      <c r="GE614">
        <v>0.026371</v>
      </c>
      <c r="GF614">
        <v>0.10401</v>
      </c>
      <c r="GG614">
        <v>0.0815881</v>
      </c>
      <c r="GH614">
        <v>37781.1</v>
      </c>
      <c r="GI614">
        <v>41442.6</v>
      </c>
      <c r="GJ614">
        <v>35277.2</v>
      </c>
      <c r="GK614">
        <v>38606.5</v>
      </c>
      <c r="GL614">
        <v>44814.9</v>
      </c>
      <c r="GM614">
        <v>51210.8</v>
      </c>
      <c r="GN614">
        <v>55148.3</v>
      </c>
      <c r="GO614">
        <v>61926.1</v>
      </c>
      <c r="GP614">
        <v>1.9712</v>
      </c>
      <c r="GQ614">
        <v>1.8416</v>
      </c>
      <c r="GR614">
        <v>0.0949204</v>
      </c>
      <c r="GS614">
        <v>0</v>
      </c>
      <c r="GT614">
        <v>25.144</v>
      </c>
      <c r="GU614">
        <v>999.9</v>
      </c>
      <c r="GV614">
        <v>58.345</v>
      </c>
      <c r="GW614">
        <v>29.064</v>
      </c>
      <c r="GX614">
        <v>26.0714</v>
      </c>
      <c r="GY614">
        <v>56.5255</v>
      </c>
      <c r="GZ614">
        <v>43.4295</v>
      </c>
      <c r="HA614">
        <v>1</v>
      </c>
      <c r="HB614">
        <v>-0.0371341</v>
      </c>
      <c r="HC614">
        <v>0.101089</v>
      </c>
      <c r="HD614">
        <v>20.1136</v>
      </c>
      <c r="HE614">
        <v>5.19932</v>
      </c>
      <c r="HF614">
        <v>12.0052</v>
      </c>
      <c r="HG614">
        <v>4.9756</v>
      </c>
      <c r="HH614">
        <v>3.2932</v>
      </c>
      <c r="HI614">
        <v>9999</v>
      </c>
      <c r="HJ614">
        <v>9999</v>
      </c>
      <c r="HK614">
        <v>9999</v>
      </c>
      <c r="HL614">
        <v>630</v>
      </c>
      <c r="HM614">
        <v>1.86316</v>
      </c>
      <c r="HN614">
        <v>1.86798</v>
      </c>
      <c r="HO614">
        <v>1.86777</v>
      </c>
      <c r="HP614">
        <v>1.86899</v>
      </c>
      <c r="HQ614">
        <v>1.86981</v>
      </c>
      <c r="HR614">
        <v>1.86584</v>
      </c>
      <c r="HS614">
        <v>1.86688</v>
      </c>
      <c r="HT614">
        <v>1.86835</v>
      </c>
      <c r="HU614">
        <v>5</v>
      </c>
      <c r="HV614">
        <v>0</v>
      </c>
      <c r="HW614">
        <v>0</v>
      </c>
      <c r="HX614">
        <v>0</v>
      </c>
      <c r="HY614" t="s">
        <v>422</v>
      </c>
      <c r="HZ614" t="s">
        <v>423</v>
      </c>
      <c r="IA614" t="s">
        <v>424</v>
      </c>
      <c r="IB614" t="s">
        <v>424</v>
      </c>
      <c r="IC614" t="s">
        <v>424</v>
      </c>
      <c r="ID614" t="s">
        <v>424</v>
      </c>
      <c r="IE614">
        <v>0</v>
      </c>
      <c r="IF614">
        <v>100</v>
      </c>
      <c r="IG614">
        <v>100</v>
      </c>
      <c r="IH614">
        <v>4.71</v>
      </c>
      <c r="II614">
        <v>0.4798</v>
      </c>
      <c r="IJ614">
        <v>4.02706509432224</v>
      </c>
      <c r="IK614">
        <v>0.00601174518973114</v>
      </c>
      <c r="IL614">
        <v>2.77886958061485e-07</v>
      </c>
      <c r="IM614">
        <v>-3.54636231360687e-10</v>
      </c>
      <c r="IN614">
        <v>-0.0404303883988718</v>
      </c>
      <c r="IO614">
        <v>-0.0177815531441476</v>
      </c>
      <c r="IP614">
        <v>0.00205572605671414</v>
      </c>
      <c r="IQ614">
        <v>-1.65519735432211e-05</v>
      </c>
      <c r="IR614">
        <v>-4</v>
      </c>
      <c r="IS614">
        <v>1848</v>
      </c>
      <c r="IT614">
        <v>1</v>
      </c>
      <c r="IU614">
        <v>25</v>
      </c>
      <c r="IV614">
        <v>24675.4</v>
      </c>
      <c r="IW614">
        <v>24675.4</v>
      </c>
      <c r="IX614">
        <v>0.344238</v>
      </c>
      <c r="IY614">
        <v>2.65137</v>
      </c>
      <c r="IZ614">
        <v>1.54785</v>
      </c>
      <c r="JA614">
        <v>2.30469</v>
      </c>
      <c r="JB614">
        <v>1.34644</v>
      </c>
      <c r="JC614">
        <v>2.40112</v>
      </c>
      <c r="JD614">
        <v>33.558</v>
      </c>
      <c r="JE614">
        <v>24.2276</v>
      </c>
      <c r="JF614">
        <v>18</v>
      </c>
      <c r="JG614">
        <v>492.133</v>
      </c>
      <c r="JH614">
        <v>409.033</v>
      </c>
      <c r="JI614">
        <v>24.9998</v>
      </c>
      <c r="JJ614">
        <v>26.75</v>
      </c>
      <c r="JK614">
        <v>30</v>
      </c>
      <c r="JL614">
        <v>26.7198</v>
      </c>
      <c r="JM614">
        <v>26.6622</v>
      </c>
      <c r="JN614">
        <v>6.92158</v>
      </c>
      <c r="JO614">
        <v>42.3481</v>
      </c>
      <c r="JP614">
        <v>87.5059</v>
      </c>
      <c r="JQ614">
        <v>25</v>
      </c>
      <c r="JR614">
        <v>83.7048</v>
      </c>
      <c r="JS614">
        <v>16.9344</v>
      </c>
      <c r="JT614">
        <v>102.299</v>
      </c>
      <c r="JU614">
        <v>103.075</v>
      </c>
    </row>
    <row r="615" spans="1:281">
      <c r="A615">
        <v>599</v>
      </c>
      <c r="B615">
        <v>1659032157.5</v>
      </c>
      <c r="C615">
        <v>8474.40000009537</v>
      </c>
      <c r="D615" t="s">
        <v>1628</v>
      </c>
      <c r="E615" t="s">
        <v>1629</v>
      </c>
      <c r="F615">
        <v>5</v>
      </c>
      <c r="G615" t="s">
        <v>1587</v>
      </c>
      <c r="H615" t="s">
        <v>417</v>
      </c>
      <c r="I615">
        <v>1659032150</v>
      </c>
      <c r="J615">
        <f>(K615)/1000</f>
        <v>0</v>
      </c>
      <c r="K615">
        <f>IF(CZ615, AN615, AH615)</f>
        <v>0</v>
      </c>
      <c r="L615">
        <f>IF(CZ615, AI615, AG615)</f>
        <v>0</v>
      </c>
      <c r="M615">
        <f>DB615 - IF(AU615&gt;1, L615*CV615*100.0/(AW615*DP615), 0)</f>
        <v>0</v>
      </c>
      <c r="N615">
        <f>((T615-J615/2)*M615-L615)/(T615+J615/2)</f>
        <v>0</v>
      </c>
      <c r="O615">
        <f>N615*(DI615+DJ615)/1000.0</f>
        <v>0</v>
      </c>
      <c r="P615">
        <f>(DB615 - IF(AU615&gt;1, L615*CV615*100.0/(AW615*DP615), 0))*(DI615+DJ615)/1000.0</f>
        <v>0</v>
      </c>
      <c r="Q615">
        <f>2.0/((1/S615-1/R615)+SIGN(S615)*SQRT((1/S615-1/R615)*(1/S615-1/R615) + 4*CW615/((CW615+1)*(CW615+1))*(2*1/S615*1/R615-1/R615*1/R615)))</f>
        <v>0</v>
      </c>
      <c r="R615">
        <f>IF(LEFT(CX615,1)&lt;&gt;"0",IF(LEFT(CX615,1)="1",3.0,CY615),$D$5+$E$5*(DP615*DI615/($K$5*1000))+$F$5*(DP615*DI615/($K$5*1000))*MAX(MIN(CV615,$J$5),$I$5)*MAX(MIN(CV615,$J$5),$I$5)+$G$5*MAX(MIN(CV615,$J$5),$I$5)*(DP615*DI615/($K$5*1000))+$H$5*(DP615*DI615/($K$5*1000))*(DP615*DI615/($K$5*1000)))</f>
        <v>0</v>
      </c>
      <c r="S615">
        <f>J615*(1000-(1000*0.61365*exp(17.502*W615/(240.97+W615))/(DI615+DJ615)+DD615)/2)/(1000*0.61365*exp(17.502*W615/(240.97+W615))/(DI615+DJ615)-DD615)</f>
        <v>0</v>
      </c>
      <c r="T615">
        <f>1/((CW615+1)/(Q615/1.6)+1/(R615/1.37)) + CW615/((CW615+1)/(Q615/1.6) + CW615/(R615/1.37))</f>
        <v>0</v>
      </c>
      <c r="U615">
        <f>(CR615*CU615)</f>
        <v>0</v>
      </c>
      <c r="V615">
        <f>(DK615+(U615+2*0.95*5.67E-8*(((DK615+$B$7)+273)^4-(DK615+273)^4)-44100*J615)/(1.84*29.3*R615+8*0.95*5.67E-8*(DK615+273)^3))</f>
        <v>0</v>
      </c>
      <c r="W615">
        <f>($C$7*DL615+$D$7*DM615+$E$7*V615)</f>
        <v>0</v>
      </c>
      <c r="X615">
        <f>0.61365*exp(17.502*W615/(240.97+W615))</f>
        <v>0</v>
      </c>
      <c r="Y615">
        <f>(Z615/AA615*100)</f>
        <v>0</v>
      </c>
      <c r="Z615">
        <f>DD615*(DI615+DJ615)/1000</f>
        <v>0</v>
      </c>
      <c r="AA615">
        <f>0.61365*exp(17.502*DK615/(240.97+DK615))</f>
        <v>0</v>
      </c>
      <c r="AB615">
        <f>(X615-DD615*(DI615+DJ615)/1000)</f>
        <v>0</v>
      </c>
      <c r="AC615">
        <f>(-J615*44100)</f>
        <v>0</v>
      </c>
      <c r="AD615">
        <f>2*29.3*R615*0.92*(DK615-W615)</f>
        <v>0</v>
      </c>
      <c r="AE615">
        <f>2*0.95*5.67E-8*(((DK615+$B$7)+273)^4-(W615+273)^4)</f>
        <v>0</v>
      </c>
      <c r="AF615">
        <f>U615+AE615+AC615+AD615</f>
        <v>0</v>
      </c>
      <c r="AG615">
        <f>DH615*AU615*(DC615-DB615*(1000-AU615*DE615)/(1000-AU615*DD615))/(100*CV615)</f>
        <v>0</v>
      </c>
      <c r="AH615">
        <f>1000*DH615*AU615*(DD615-DE615)/(100*CV615*(1000-AU615*DD615))</f>
        <v>0</v>
      </c>
      <c r="AI615">
        <f>(AJ615 - AK615 - DI615*1E3/(8.314*(DK615+273.15)) * AM615/DH615 * AL615) * DH615/(100*CV615) * (1000 - DE615)/1000</f>
        <v>0</v>
      </c>
      <c r="AJ615">
        <v>95.0528015077192</v>
      </c>
      <c r="AK615">
        <v>106.652733333333</v>
      </c>
      <c r="AL615">
        <v>-3.15274665273432</v>
      </c>
      <c r="AM615">
        <v>66.0504921813524</v>
      </c>
      <c r="AN615">
        <f>(AP615 - AO615 + DI615*1E3/(8.314*(DK615+273.15)) * AR615/DH615 * AQ615) * DH615/(100*CV615) * 1000/(1000 - AP615)</f>
        <v>0</v>
      </c>
      <c r="AO615">
        <v>16.9465774342857</v>
      </c>
      <c r="AP615">
        <v>24.3113797202797</v>
      </c>
      <c r="AQ615">
        <v>-0.00651515151514579</v>
      </c>
      <c r="AR615">
        <v>92.47</v>
      </c>
      <c r="AS615">
        <v>3</v>
      </c>
      <c r="AT615">
        <v>1</v>
      </c>
      <c r="AU615">
        <f>IF(AS615*$H$13&gt;=AW615,1.0,(AW615/(AW615-AS615*$H$13)))</f>
        <v>0</v>
      </c>
      <c r="AV615">
        <f>(AU615-1)*100</f>
        <v>0</v>
      </c>
      <c r="AW615">
        <f>MAX(0,($B$13+$C$13*DP615)/(1+$D$13*DP615)*DI615/(DK615+273)*$E$13)</f>
        <v>0</v>
      </c>
      <c r="AX615" t="s">
        <v>418</v>
      </c>
      <c r="AY615" t="s">
        <v>418</v>
      </c>
      <c r="AZ615">
        <v>0</v>
      </c>
      <c r="BA615">
        <v>0</v>
      </c>
      <c r="BB615">
        <f>1-AZ615/BA615</f>
        <v>0</v>
      </c>
      <c r="BC615">
        <v>0</v>
      </c>
      <c r="BD615" t="s">
        <v>418</v>
      </c>
      <c r="BE615" t="s">
        <v>418</v>
      </c>
      <c r="BF615">
        <v>0</v>
      </c>
      <c r="BG615">
        <v>0</v>
      </c>
      <c r="BH615">
        <f>1-BF615/BG615</f>
        <v>0</v>
      </c>
      <c r="BI615">
        <v>0.5</v>
      </c>
      <c r="BJ615">
        <f>CS615</f>
        <v>0</v>
      </c>
      <c r="BK615">
        <f>L615</f>
        <v>0</v>
      </c>
      <c r="BL615">
        <f>BH615*BI615*BJ615</f>
        <v>0</v>
      </c>
      <c r="BM615">
        <f>(BK615-BC615)/BJ615</f>
        <v>0</v>
      </c>
      <c r="BN615">
        <f>(BA615-BG615)/BG615</f>
        <v>0</v>
      </c>
      <c r="BO615">
        <f>AZ615/(BB615+AZ615/BG615)</f>
        <v>0</v>
      </c>
      <c r="BP615" t="s">
        <v>418</v>
      </c>
      <c r="BQ615">
        <v>0</v>
      </c>
      <c r="BR615">
        <f>IF(BQ615&lt;&gt;0, BQ615, BO615)</f>
        <v>0</v>
      </c>
      <c r="BS615">
        <f>1-BR615/BG615</f>
        <v>0</v>
      </c>
      <c r="BT615">
        <f>(BG615-BF615)/(BG615-BR615)</f>
        <v>0</v>
      </c>
      <c r="BU615">
        <f>(BA615-BG615)/(BA615-BR615)</f>
        <v>0</v>
      </c>
      <c r="BV615">
        <f>(BG615-BF615)/(BG615-AZ615)</f>
        <v>0</v>
      </c>
      <c r="BW615">
        <f>(BA615-BG615)/(BA615-AZ615)</f>
        <v>0</v>
      </c>
      <c r="BX615">
        <f>(BT615*BR615/BF615)</f>
        <v>0</v>
      </c>
      <c r="BY615">
        <f>(1-BX615)</f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f>$B$11*DQ615+$C$11*DR615+$F$11*EC615*(1-EF615)</f>
        <v>0</v>
      </c>
      <c r="CS615">
        <f>CR615*CT615</f>
        <v>0</v>
      </c>
      <c r="CT615">
        <f>($B$11*$D$9+$C$11*$D$9+$F$11*((EP615+EH615)/MAX(EP615+EH615+EQ615, 0.1)*$I$9+EQ615/MAX(EP615+EH615+EQ615, 0.1)*$J$9))/($B$11+$C$11+$F$11)</f>
        <v>0</v>
      </c>
      <c r="CU615">
        <f>($B$11*$K$9+$C$11*$K$9+$F$11*((EP615+EH615)/MAX(EP615+EH615+EQ615, 0.1)*$P$9+EQ615/MAX(EP615+EH615+EQ615, 0.1)*$Q$9))/($B$11+$C$11+$F$11)</f>
        <v>0</v>
      </c>
      <c r="CV615">
        <v>6</v>
      </c>
      <c r="CW615">
        <v>0.5</v>
      </c>
      <c r="CX615" t="s">
        <v>419</v>
      </c>
      <c r="CY615">
        <v>2</v>
      </c>
      <c r="CZ615" t="b">
        <v>1</v>
      </c>
      <c r="DA615">
        <v>1659032150</v>
      </c>
      <c r="DB615">
        <v>125.725148148148</v>
      </c>
      <c r="DC615">
        <v>109.293807407407</v>
      </c>
      <c r="DD615">
        <v>24.3314407407407</v>
      </c>
      <c r="DE615">
        <v>16.9679148148148</v>
      </c>
      <c r="DF615">
        <v>120.967433333333</v>
      </c>
      <c r="DG615">
        <v>23.8510962962963</v>
      </c>
      <c r="DH615">
        <v>500.056407407407</v>
      </c>
      <c r="DI615">
        <v>90.336162962963</v>
      </c>
      <c r="DJ615">
        <v>0.0450209185185185</v>
      </c>
      <c r="DK615">
        <v>27.1923074074074</v>
      </c>
      <c r="DL615">
        <v>26.6909481481481</v>
      </c>
      <c r="DM615">
        <v>999.9</v>
      </c>
      <c r="DN615">
        <v>0</v>
      </c>
      <c r="DO615">
        <v>0</v>
      </c>
      <c r="DP615">
        <v>10000.9259259259</v>
      </c>
      <c r="DQ615">
        <v>0</v>
      </c>
      <c r="DR615">
        <v>17.7055962962963</v>
      </c>
      <c r="DS615">
        <v>16.4313111111111</v>
      </c>
      <c r="DT615">
        <v>128.860740740741</v>
      </c>
      <c r="DU615">
        <v>111.180625925926</v>
      </c>
      <c r="DV615">
        <v>7.36352740740741</v>
      </c>
      <c r="DW615">
        <v>109.293807407407</v>
      </c>
      <c r="DX615">
        <v>16.9679148148148</v>
      </c>
      <c r="DY615">
        <v>2.19800814814815</v>
      </c>
      <c r="DZ615">
        <v>1.5328162962963</v>
      </c>
      <c r="EA615">
        <v>18.9478</v>
      </c>
      <c r="EB615">
        <v>13.2994777777778</v>
      </c>
      <c r="EC615">
        <v>1999.99703703704</v>
      </c>
      <c r="ED615">
        <v>0.979998444444445</v>
      </c>
      <c r="EE615">
        <v>0.0200016925925926</v>
      </c>
      <c r="EF615">
        <v>0</v>
      </c>
      <c r="EG615">
        <v>793.846148148148</v>
      </c>
      <c r="EH615">
        <v>5.00063</v>
      </c>
      <c r="EI615">
        <v>15603.1777777778</v>
      </c>
      <c r="EJ615">
        <v>17256.862962963</v>
      </c>
      <c r="EK615">
        <v>38.187</v>
      </c>
      <c r="EL615">
        <v>38.25</v>
      </c>
      <c r="EM615">
        <v>37.6916666666667</v>
      </c>
      <c r="EN615">
        <v>37.5666666666667</v>
      </c>
      <c r="EO615">
        <v>39.208</v>
      </c>
      <c r="EP615">
        <v>1955.0962962963</v>
      </c>
      <c r="EQ615">
        <v>39.9007407407407</v>
      </c>
      <c r="ER615">
        <v>0</v>
      </c>
      <c r="ES615">
        <v>1659032156.5</v>
      </c>
      <c r="ET615">
        <v>0</v>
      </c>
      <c r="EU615">
        <v>793.852230769231</v>
      </c>
      <c r="EV615">
        <v>25.7438632225181</v>
      </c>
      <c r="EW615">
        <v>490.00683696729</v>
      </c>
      <c r="EX615">
        <v>15602.7884615385</v>
      </c>
      <c r="EY615">
        <v>15</v>
      </c>
      <c r="EZ615">
        <v>0</v>
      </c>
      <c r="FA615" t="s">
        <v>420</v>
      </c>
      <c r="FB615">
        <v>1657551626.5</v>
      </c>
      <c r="FC615">
        <v>1657551629</v>
      </c>
      <c r="FD615">
        <v>0</v>
      </c>
      <c r="FE615">
        <v>0.403</v>
      </c>
      <c r="FF615">
        <v>0.009</v>
      </c>
      <c r="FG615">
        <v>9.41</v>
      </c>
      <c r="FH615">
        <v>0.087</v>
      </c>
      <c r="FI615">
        <v>417</v>
      </c>
      <c r="FJ615">
        <v>17</v>
      </c>
      <c r="FK615">
        <v>1.61</v>
      </c>
      <c r="FL615">
        <v>0.59</v>
      </c>
      <c r="FM615">
        <v>15.5765925</v>
      </c>
      <c r="FN615">
        <v>14.4609894934334</v>
      </c>
      <c r="FO615">
        <v>1.43284681672318</v>
      </c>
      <c r="FP615">
        <v>0</v>
      </c>
      <c r="FQ615">
        <v>792.436205882353</v>
      </c>
      <c r="FR615">
        <v>23.5006417132628</v>
      </c>
      <c r="FS615">
        <v>2.31690633971774</v>
      </c>
      <c r="FT615">
        <v>0</v>
      </c>
      <c r="FU615">
        <v>7.35324725</v>
      </c>
      <c r="FV615">
        <v>0.156341876172605</v>
      </c>
      <c r="FW615">
        <v>0.0194120121300575</v>
      </c>
      <c r="FX615">
        <v>0</v>
      </c>
      <c r="FY615">
        <v>0</v>
      </c>
      <c r="FZ615">
        <v>3</v>
      </c>
      <c r="GA615" t="s">
        <v>427</v>
      </c>
      <c r="GB615">
        <v>2.97381</v>
      </c>
      <c r="GC615">
        <v>2.69894</v>
      </c>
      <c r="GD615">
        <v>0.0256119</v>
      </c>
      <c r="GE615">
        <v>0.0223335</v>
      </c>
      <c r="GF615">
        <v>0.103982</v>
      </c>
      <c r="GG615">
        <v>0.0815691</v>
      </c>
      <c r="GH615">
        <v>37929</v>
      </c>
      <c r="GI615">
        <v>41613.2</v>
      </c>
      <c r="GJ615">
        <v>35276.7</v>
      </c>
      <c r="GK615">
        <v>38605.4</v>
      </c>
      <c r="GL615">
        <v>44815.4</v>
      </c>
      <c r="GM615">
        <v>51210.8</v>
      </c>
      <c r="GN615">
        <v>55147.3</v>
      </c>
      <c r="GO615">
        <v>61925</v>
      </c>
      <c r="GP615">
        <v>1.9714</v>
      </c>
      <c r="GQ615">
        <v>1.8416</v>
      </c>
      <c r="GR615">
        <v>0.0947714</v>
      </c>
      <c r="GS615">
        <v>0</v>
      </c>
      <c r="GT615">
        <v>25.1397</v>
      </c>
      <c r="GU615">
        <v>999.9</v>
      </c>
      <c r="GV615">
        <v>58.32</v>
      </c>
      <c r="GW615">
        <v>29.064</v>
      </c>
      <c r="GX615">
        <v>26.0634</v>
      </c>
      <c r="GY615">
        <v>56.3855</v>
      </c>
      <c r="GZ615">
        <v>43.1651</v>
      </c>
      <c r="HA615">
        <v>1</v>
      </c>
      <c r="HB615">
        <v>-0.0370935</v>
      </c>
      <c r="HC615">
        <v>0.100218</v>
      </c>
      <c r="HD615">
        <v>20.1137</v>
      </c>
      <c r="HE615">
        <v>5.19812</v>
      </c>
      <c r="HF615">
        <v>12.004</v>
      </c>
      <c r="HG615">
        <v>4.9756</v>
      </c>
      <c r="HH615">
        <v>3.2936</v>
      </c>
      <c r="HI615">
        <v>9999</v>
      </c>
      <c r="HJ615">
        <v>9999</v>
      </c>
      <c r="HK615">
        <v>9999</v>
      </c>
      <c r="HL615">
        <v>630</v>
      </c>
      <c r="HM615">
        <v>1.86316</v>
      </c>
      <c r="HN615">
        <v>1.86798</v>
      </c>
      <c r="HO615">
        <v>1.8678</v>
      </c>
      <c r="HP615">
        <v>1.86893</v>
      </c>
      <c r="HQ615">
        <v>1.86978</v>
      </c>
      <c r="HR615">
        <v>1.86584</v>
      </c>
      <c r="HS615">
        <v>1.86691</v>
      </c>
      <c r="HT615">
        <v>1.86829</v>
      </c>
      <c r="HU615">
        <v>5</v>
      </c>
      <c r="HV615">
        <v>0</v>
      </c>
      <c r="HW615">
        <v>0</v>
      </c>
      <c r="HX615">
        <v>0</v>
      </c>
      <c r="HY615" t="s">
        <v>422</v>
      </c>
      <c r="HZ615" t="s">
        <v>423</v>
      </c>
      <c r="IA615" t="s">
        <v>424</v>
      </c>
      <c r="IB615" t="s">
        <v>424</v>
      </c>
      <c r="IC615" t="s">
        <v>424</v>
      </c>
      <c r="ID615" t="s">
        <v>424</v>
      </c>
      <c r="IE615">
        <v>0</v>
      </c>
      <c r="IF615">
        <v>100</v>
      </c>
      <c r="IG615">
        <v>100</v>
      </c>
      <c r="IH615">
        <v>4.618</v>
      </c>
      <c r="II615">
        <v>0.4794</v>
      </c>
      <c r="IJ615">
        <v>4.02706509432224</v>
      </c>
      <c r="IK615">
        <v>0.00601174518973114</v>
      </c>
      <c r="IL615">
        <v>2.77886958061485e-07</v>
      </c>
      <c r="IM615">
        <v>-3.54636231360687e-10</v>
      </c>
      <c r="IN615">
        <v>-0.0404303883988718</v>
      </c>
      <c r="IO615">
        <v>-0.0177815531441476</v>
      </c>
      <c r="IP615">
        <v>0.00205572605671414</v>
      </c>
      <c r="IQ615">
        <v>-1.65519735432211e-05</v>
      </c>
      <c r="IR615">
        <v>-4</v>
      </c>
      <c r="IS615">
        <v>1848</v>
      </c>
      <c r="IT615">
        <v>1</v>
      </c>
      <c r="IU615">
        <v>25</v>
      </c>
      <c r="IV615">
        <v>24675.5</v>
      </c>
      <c r="IW615">
        <v>24675.5</v>
      </c>
      <c r="IX615">
        <v>0.310059</v>
      </c>
      <c r="IY615">
        <v>2.66724</v>
      </c>
      <c r="IZ615">
        <v>1.54785</v>
      </c>
      <c r="JA615">
        <v>2.30469</v>
      </c>
      <c r="JB615">
        <v>1.34644</v>
      </c>
      <c r="JC615">
        <v>2.27783</v>
      </c>
      <c r="JD615">
        <v>33.558</v>
      </c>
      <c r="JE615">
        <v>24.2188</v>
      </c>
      <c r="JF615">
        <v>18</v>
      </c>
      <c r="JG615">
        <v>492.242</v>
      </c>
      <c r="JH615">
        <v>409.016</v>
      </c>
      <c r="JI615">
        <v>24.9997</v>
      </c>
      <c r="JJ615">
        <v>26.75</v>
      </c>
      <c r="JK615">
        <v>30</v>
      </c>
      <c r="JL615">
        <v>26.7176</v>
      </c>
      <c r="JM615">
        <v>26.66</v>
      </c>
      <c r="JN615">
        <v>6.23796</v>
      </c>
      <c r="JO615">
        <v>42.3481</v>
      </c>
      <c r="JP615">
        <v>87.1248</v>
      </c>
      <c r="JQ615">
        <v>25</v>
      </c>
      <c r="JR615">
        <v>63.4269</v>
      </c>
      <c r="JS615">
        <v>16.9231</v>
      </c>
      <c r="JT615">
        <v>102.297</v>
      </c>
      <c r="JU615">
        <v>103.073</v>
      </c>
    </row>
    <row r="616" spans="1:281">
      <c r="A616">
        <v>600</v>
      </c>
      <c r="B616">
        <v>1659032162.5</v>
      </c>
      <c r="C616">
        <v>8479.40000009537</v>
      </c>
      <c r="D616" t="s">
        <v>1630</v>
      </c>
      <c r="E616" t="s">
        <v>1631</v>
      </c>
      <c r="F616">
        <v>5</v>
      </c>
      <c r="G616" t="s">
        <v>1587</v>
      </c>
      <c r="H616" t="s">
        <v>417</v>
      </c>
      <c r="I616">
        <v>1659032154.71429</v>
      </c>
      <c r="J616">
        <f>(K616)/1000</f>
        <v>0</v>
      </c>
      <c r="K616">
        <f>IF(CZ616, AN616, AH616)</f>
        <v>0</v>
      </c>
      <c r="L616">
        <f>IF(CZ616, AI616, AG616)</f>
        <v>0</v>
      </c>
      <c r="M616">
        <f>DB616 - IF(AU616&gt;1, L616*CV616*100.0/(AW616*DP616), 0)</f>
        <v>0</v>
      </c>
      <c r="N616">
        <f>((T616-J616/2)*M616-L616)/(T616+J616/2)</f>
        <v>0</v>
      </c>
      <c r="O616">
        <f>N616*(DI616+DJ616)/1000.0</f>
        <v>0</v>
      </c>
      <c r="P616">
        <f>(DB616 - IF(AU616&gt;1, L616*CV616*100.0/(AW616*DP616), 0))*(DI616+DJ616)/1000.0</f>
        <v>0</v>
      </c>
      <c r="Q616">
        <f>2.0/((1/S616-1/R616)+SIGN(S616)*SQRT((1/S616-1/R616)*(1/S616-1/R616) + 4*CW616/((CW616+1)*(CW616+1))*(2*1/S616*1/R616-1/R616*1/R616)))</f>
        <v>0</v>
      </c>
      <c r="R616">
        <f>IF(LEFT(CX616,1)&lt;&gt;"0",IF(LEFT(CX616,1)="1",3.0,CY616),$D$5+$E$5*(DP616*DI616/($K$5*1000))+$F$5*(DP616*DI616/($K$5*1000))*MAX(MIN(CV616,$J$5),$I$5)*MAX(MIN(CV616,$J$5),$I$5)+$G$5*MAX(MIN(CV616,$J$5),$I$5)*(DP616*DI616/($K$5*1000))+$H$5*(DP616*DI616/($K$5*1000))*(DP616*DI616/($K$5*1000)))</f>
        <v>0</v>
      </c>
      <c r="S616">
        <f>J616*(1000-(1000*0.61365*exp(17.502*W616/(240.97+W616))/(DI616+DJ616)+DD616)/2)/(1000*0.61365*exp(17.502*W616/(240.97+W616))/(DI616+DJ616)-DD616)</f>
        <v>0</v>
      </c>
      <c r="T616">
        <f>1/((CW616+1)/(Q616/1.6)+1/(R616/1.37)) + CW616/((CW616+1)/(Q616/1.6) + CW616/(R616/1.37))</f>
        <v>0</v>
      </c>
      <c r="U616">
        <f>(CR616*CU616)</f>
        <v>0</v>
      </c>
      <c r="V616">
        <f>(DK616+(U616+2*0.95*5.67E-8*(((DK616+$B$7)+273)^4-(DK616+273)^4)-44100*J616)/(1.84*29.3*R616+8*0.95*5.67E-8*(DK616+273)^3))</f>
        <v>0</v>
      </c>
      <c r="W616">
        <f>($C$7*DL616+$D$7*DM616+$E$7*V616)</f>
        <v>0</v>
      </c>
      <c r="X616">
        <f>0.61365*exp(17.502*W616/(240.97+W616))</f>
        <v>0</v>
      </c>
      <c r="Y616">
        <f>(Z616/AA616*100)</f>
        <v>0</v>
      </c>
      <c r="Z616">
        <f>DD616*(DI616+DJ616)/1000</f>
        <v>0</v>
      </c>
      <c r="AA616">
        <f>0.61365*exp(17.502*DK616/(240.97+DK616))</f>
        <v>0</v>
      </c>
      <c r="AB616">
        <f>(X616-DD616*(DI616+DJ616)/1000)</f>
        <v>0</v>
      </c>
      <c r="AC616">
        <f>(-J616*44100)</f>
        <v>0</v>
      </c>
      <c r="AD616">
        <f>2*29.3*R616*0.92*(DK616-W616)</f>
        <v>0</v>
      </c>
      <c r="AE616">
        <f>2*0.95*5.67E-8*(((DK616+$B$7)+273)^4-(W616+273)^4)</f>
        <v>0</v>
      </c>
      <c r="AF616">
        <f>U616+AE616+AC616+AD616</f>
        <v>0</v>
      </c>
      <c r="AG616">
        <f>DH616*AU616*(DC616-DB616*(1000-AU616*DE616)/(1000-AU616*DD616))/(100*CV616)</f>
        <v>0</v>
      </c>
      <c r="AH616">
        <f>1000*DH616*AU616*(DD616-DE616)/(100*CV616*(1000-AU616*DD616))</f>
        <v>0</v>
      </c>
      <c r="AI616">
        <f>(AJ616 - AK616 - DI616*1E3/(8.314*(DK616+273.15)) * AM616/DH616 * AL616) * DH616/(100*CV616) * (1000 - DE616)/1000</f>
        <v>0</v>
      </c>
      <c r="AJ616">
        <v>78.2242010420232</v>
      </c>
      <c r="AK616">
        <v>90.7989454545454</v>
      </c>
      <c r="AL616">
        <v>-3.17074518946947</v>
      </c>
      <c r="AM616">
        <v>66.0504921813524</v>
      </c>
      <c r="AN616">
        <f>(AP616 - AO616 + DI616*1E3/(8.314*(DK616+273.15)) * AR616/DH616 * AQ616) * DH616/(100*CV616) * 1000/(1000 - AP616)</f>
        <v>0</v>
      </c>
      <c r="AO616">
        <v>16.9270634604762</v>
      </c>
      <c r="AP616">
        <v>24.2986153846154</v>
      </c>
      <c r="AQ616">
        <v>-0.0011456277056258</v>
      </c>
      <c r="AR616">
        <v>92.47</v>
      </c>
      <c r="AS616">
        <v>3</v>
      </c>
      <c r="AT616">
        <v>1</v>
      </c>
      <c r="AU616">
        <f>IF(AS616*$H$13&gt;=AW616,1.0,(AW616/(AW616-AS616*$H$13)))</f>
        <v>0</v>
      </c>
      <c r="AV616">
        <f>(AU616-1)*100</f>
        <v>0</v>
      </c>
      <c r="AW616">
        <f>MAX(0,($B$13+$C$13*DP616)/(1+$D$13*DP616)*DI616/(DK616+273)*$E$13)</f>
        <v>0</v>
      </c>
      <c r="AX616" t="s">
        <v>418</v>
      </c>
      <c r="AY616" t="s">
        <v>418</v>
      </c>
      <c r="AZ616">
        <v>0</v>
      </c>
      <c r="BA616">
        <v>0</v>
      </c>
      <c r="BB616">
        <f>1-AZ616/BA616</f>
        <v>0</v>
      </c>
      <c r="BC616">
        <v>0</v>
      </c>
      <c r="BD616" t="s">
        <v>418</v>
      </c>
      <c r="BE616" t="s">
        <v>418</v>
      </c>
      <c r="BF616">
        <v>0</v>
      </c>
      <c r="BG616">
        <v>0</v>
      </c>
      <c r="BH616">
        <f>1-BF616/BG616</f>
        <v>0</v>
      </c>
      <c r="BI616">
        <v>0.5</v>
      </c>
      <c r="BJ616">
        <f>CS616</f>
        <v>0</v>
      </c>
      <c r="BK616">
        <f>L616</f>
        <v>0</v>
      </c>
      <c r="BL616">
        <f>BH616*BI616*BJ616</f>
        <v>0</v>
      </c>
      <c r="BM616">
        <f>(BK616-BC616)/BJ616</f>
        <v>0</v>
      </c>
      <c r="BN616">
        <f>(BA616-BG616)/BG616</f>
        <v>0</v>
      </c>
      <c r="BO616">
        <f>AZ616/(BB616+AZ616/BG616)</f>
        <v>0</v>
      </c>
      <c r="BP616" t="s">
        <v>418</v>
      </c>
      <c r="BQ616">
        <v>0</v>
      </c>
      <c r="BR616">
        <f>IF(BQ616&lt;&gt;0, BQ616, BO616)</f>
        <v>0</v>
      </c>
      <c r="BS616">
        <f>1-BR616/BG616</f>
        <v>0</v>
      </c>
      <c r="BT616">
        <f>(BG616-BF616)/(BG616-BR616)</f>
        <v>0</v>
      </c>
      <c r="BU616">
        <f>(BA616-BG616)/(BA616-BR616)</f>
        <v>0</v>
      </c>
      <c r="BV616">
        <f>(BG616-BF616)/(BG616-AZ616)</f>
        <v>0</v>
      </c>
      <c r="BW616">
        <f>(BA616-BG616)/(BA616-AZ616)</f>
        <v>0</v>
      </c>
      <c r="BX616">
        <f>(BT616*BR616/BF616)</f>
        <v>0</v>
      </c>
      <c r="BY616">
        <f>(1-BX616)</f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f>$B$11*DQ616+$C$11*DR616+$F$11*EC616*(1-EF616)</f>
        <v>0</v>
      </c>
      <c r="CS616">
        <f>CR616*CT616</f>
        <v>0</v>
      </c>
      <c r="CT616">
        <f>($B$11*$D$9+$C$11*$D$9+$F$11*((EP616+EH616)/MAX(EP616+EH616+EQ616, 0.1)*$I$9+EQ616/MAX(EP616+EH616+EQ616, 0.1)*$J$9))/($B$11+$C$11+$F$11)</f>
        <v>0</v>
      </c>
      <c r="CU616">
        <f>($B$11*$K$9+$C$11*$K$9+$F$11*((EP616+EH616)/MAX(EP616+EH616+EQ616, 0.1)*$P$9+EQ616/MAX(EP616+EH616+EQ616, 0.1)*$Q$9))/($B$11+$C$11+$F$11)</f>
        <v>0</v>
      </c>
      <c r="CV616">
        <v>6</v>
      </c>
      <c r="CW616">
        <v>0.5</v>
      </c>
      <c r="CX616" t="s">
        <v>419</v>
      </c>
      <c r="CY616">
        <v>2</v>
      </c>
      <c r="CZ616" t="b">
        <v>1</v>
      </c>
      <c r="DA616">
        <v>1659032154.71429</v>
      </c>
      <c r="DB616">
        <v>111.135832142857</v>
      </c>
      <c r="DC616">
        <v>93.5707464285714</v>
      </c>
      <c r="DD616">
        <v>24.3171107142857</v>
      </c>
      <c r="DE616">
        <v>16.9463535714286</v>
      </c>
      <c r="DF616">
        <v>106.465982142857</v>
      </c>
      <c r="DG616">
        <v>23.8374785714286</v>
      </c>
      <c r="DH616">
        <v>500.076928571429</v>
      </c>
      <c r="DI616">
        <v>90.3356</v>
      </c>
      <c r="DJ616">
        <v>0.0449022571428572</v>
      </c>
      <c r="DK616">
        <v>27.1899464285714</v>
      </c>
      <c r="DL616">
        <v>26.6870142857143</v>
      </c>
      <c r="DM616">
        <v>999.9</v>
      </c>
      <c r="DN616">
        <v>0</v>
      </c>
      <c r="DO616">
        <v>0</v>
      </c>
      <c r="DP616">
        <v>10016.7857142857</v>
      </c>
      <c r="DQ616">
        <v>0</v>
      </c>
      <c r="DR616">
        <v>17.6312035714286</v>
      </c>
      <c r="DS616">
        <v>17.5650428571429</v>
      </c>
      <c r="DT616">
        <v>113.905835714286</v>
      </c>
      <c r="DU616">
        <v>95.1841107142857</v>
      </c>
      <c r="DV616">
        <v>7.370755</v>
      </c>
      <c r="DW616">
        <v>93.5707464285714</v>
      </c>
      <c r="DX616">
        <v>16.9463535714286</v>
      </c>
      <c r="DY616">
        <v>2.19670071428571</v>
      </c>
      <c r="DZ616">
        <v>1.53085857142857</v>
      </c>
      <c r="EA616">
        <v>18.9382642857143</v>
      </c>
      <c r="EB616">
        <v>13.2798964285714</v>
      </c>
      <c r="EC616">
        <v>2000.00428571429</v>
      </c>
      <c r="ED616">
        <v>0.979998571428571</v>
      </c>
      <c r="EE616">
        <v>0.0200015571428571</v>
      </c>
      <c r="EF616">
        <v>0</v>
      </c>
      <c r="EG616">
        <v>796.072678571428</v>
      </c>
      <c r="EH616">
        <v>5.00063</v>
      </c>
      <c r="EI616">
        <v>15642.6892857143</v>
      </c>
      <c r="EJ616">
        <v>17256.9178571429</v>
      </c>
      <c r="EK616">
        <v>38.187</v>
      </c>
      <c r="EL616">
        <v>38.25</v>
      </c>
      <c r="EM616">
        <v>37.7005</v>
      </c>
      <c r="EN616">
        <v>37.5665</v>
      </c>
      <c r="EO616">
        <v>39.205</v>
      </c>
      <c r="EP616">
        <v>1955.10392857143</v>
      </c>
      <c r="EQ616">
        <v>39.9003571428571</v>
      </c>
      <c r="ER616">
        <v>0</v>
      </c>
      <c r="ES616">
        <v>1659032161.3</v>
      </c>
      <c r="ET616">
        <v>0</v>
      </c>
      <c r="EU616">
        <v>796.074692307692</v>
      </c>
      <c r="EV616">
        <v>29.5454359153904</v>
      </c>
      <c r="EW616">
        <v>517.972649897445</v>
      </c>
      <c r="EX616">
        <v>15642.9807692308</v>
      </c>
      <c r="EY616">
        <v>15</v>
      </c>
      <c r="EZ616">
        <v>0</v>
      </c>
      <c r="FA616" t="s">
        <v>420</v>
      </c>
      <c r="FB616">
        <v>1657551626.5</v>
      </c>
      <c r="FC616">
        <v>1657551629</v>
      </c>
      <c r="FD616">
        <v>0</v>
      </c>
      <c r="FE616">
        <v>0.403</v>
      </c>
      <c r="FF616">
        <v>0.009</v>
      </c>
      <c r="FG616">
        <v>9.41</v>
      </c>
      <c r="FH616">
        <v>0.087</v>
      </c>
      <c r="FI616">
        <v>417</v>
      </c>
      <c r="FJ616">
        <v>17</v>
      </c>
      <c r="FK616">
        <v>1.61</v>
      </c>
      <c r="FL616">
        <v>0.59</v>
      </c>
      <c r="FM616">
        <v>16.7505775</v>
      </c>
      <c r="FN616">
        <v>13.7547703564728</v>
      </c>
      <c r="FO616">
        <v>1.35878344806807</v>
      </c>
      <c r="FP616">
        <v>0</v>
      </c>
      <c r="FQ616">
        <v>794.493764705882</v>
      </c>
      <c r="FR616">
        <v>27.0180901572997</v>
      </c>
      <c r="FS616">
        <v>2.66614105424063</v>
      </c>
      <c r="FT616">
        <v>0</v>
      </c>
      <c r="FU616">
        <v>7.366998</v>
      </c>
      <c r="FV616">
        <v>0.0750139587241663</v>
      </c>
      <c r="FW616">
        <v>0.0105897389486238</v>
      </c>
      <c r="FX616">
        <v>1</v>
      </c>
      <c r="FY616">
        <v>1</v>
      </c>
      <c r="FZ616">
        <v>3</v>
      </c>
      <c r="GA616" t="s">
        <v>421</v>
      </c>
      <c r="GB616">
        <v>2.97286</v>
      </c>
      <c r="GC616">
        <v>2.69904</v>
      </c>
      <c r="GD616">
        <v>0.0217329</v>
      </c>
      <c r="GE616">
        <v>0.0179025</v>
      </c>
      <c r="GF616">
        <v>0.103942</v>
      </c>
      <c r="GG616">
        <v>0.0814548</v>
      </c>
      <c r="GH616">
        <v>38080.2</v>
      </c>
      <c r="GI616">
        <v>41802.2</v>
      </c>
      <c r="GJ616">
        <v>35276.9</v>
      </c>
      <c r="GK616">
        <v>38605.8</v>
      </c>
      <c r="GL616">
        <v>44817.4</v>
      </c>
      <c r="GM616">
        <v>51217.1</v>
      </c>
      <c r="GN616">
        <v>55147.5</v>
      </c>
      <c r="GO616">
        <v>61925.1</v>
      </c>
      <c r="GP616">
        <v>1.971</v>
      </c>
      <c r="GQ616">
        <v>1.8416</v>
      </c>
      <c r="GR616">
        <v>0.0935793</v>
      </c>
      <c r="GS616">
        <v>0</v>
      </c>
      <c r="GT616">
        <v>25.1355</v>
      </c>
      <c r="GU616">
        <v>999.9</v>
      </c>
      <c r="GV616">
        <v>58.271</v>
      </c>
      <c r="GW616">
        <v>29.064</v>
      </c>
      <c r="GX616">
        <v>26.0402</v>
      </c>
      <c r="GY616">
        <v>56.3355</v>
      </c>
      <c r="GZ616">
        <v>43.4375</v>
      </c>
      <c r="HA616">
        <v>1</v>
      </c>
      <c r="HB616">
        <v>-0.0371545</v>
      </c>
      <c r="HC616">
        <v>0.0995643</v>
      </c>
      <c r="HD616">
        <v>20.1137</v>
      </c>
      <c r="HE616">
        <v>5.20052</v>
      </c>
      <c r="HF616">
        <v>12.0052</v>
      </c>
      <c r="HG616">
        <v>4.976</v>
      </c>
      <c r="HH616">
        <v>3.2936</v>
      </c>
      <c r="HI616">
        <v>9999</v>
      </c>
      <c r="HJ616">
        <v>9999</v>
      </c>
      <c r="HK616">
        <v>9999</v>
      </c>
      <c r="HL616">
        <v>630</v>
      </c>
      <c r="HM616">
        <v>1.86316</v>
      </c>
      <c r="HN616">
        <v>1.86798</v>
      </c>
      <c r="HO616">
        <v>1.86774</v>
      </c>
      <c r="HP616">
        <v>1.86896</v>
      </c>
      <c r="HQ616">
        <v>1.86981</v>
      </c>
      <c r="HR616">
        <v>1.86584</v>
      </c>
      <c r="HS616">
        <v>1.86691</v>
      </c>
      <c r="HT616">
        <v>1.86835</v>
      </c>
      <c r="HU616">
        <v>5</v>
      </c>
      <c r="HV616">
        <v>0</v>
      </c>
      <c r="HW616">
        <v>0</v>
      </c>
      <c r="HX616">
        <v>0</v>
      </c>
      <c r="HY616" t="s">
        <v>422</v>
      </c>
      <c r="HZ616" t="s">
        <v>423</v>
      </c>
      <c r="IA616" t="s">
        <v>424</v>
      </c>
      <c r="IB616" t="s">
        <v>424</v>
      </c>
      <c r="IC616" t="s">
        <v>424</v>
      </c>
      <c r="ID616" t="s">
        <v>424</v>
      </c>
      <c r="IE616">
        <v>0</v>
      </c>
      <c r="IF616">
        <v>100</v>
      </c>
      <c r="IG616">
        <v>100</v>
      </c>
      <c r="IH616">
        <v>4.525</v>
      </c>
      <c r="II616">
        <v>0.4788</v>
      </c>
      <c r="IJ616">
        <v>4.02706509432224</v>
      </c>
      <c r="IK616">
        <v>0.00601174518973114</v>
      </c>
      <c r="IL616">
        <v>2.77886958061485e-07</v>
      </c>
      <c r="IM616">
        <v>-3.54636231360687e-10</v>
      </c>
      <c r="IN616">
        <v>-0.0404303883988718</v>
      </c>
      <c r="IO616">
        <v>-0.0177815531441476</v>
      </c>
      <c r="IP616">
        <v>0.00205572605671414</v>
      </c>
      <c r="IQ616">
        <v>-1.65519735432211e-05</v>
      </c>
      <c r="IR616">
        <v>-4</v>
      </c>
      <c r="IS616">
        <v>1848</v>
      </c>
      <c r="IT616">
        <v>1</v>
      </c>
      <c r="IU616">
        <v>25</v>
      </c>
      <c r="IV616">
        <v>24675.6</v>
      </c>
      <c r="IW616">
        <v>24675.6</v>
      </c>
      <c r="IX616">
        <v>0.269775</v>
      </c>
      <c r="IY616">
        <v>2.66846</v>
      </c>
      <c r="IZ616">
        <v>1.54785</v>
      </c>
      <c r="JA616">
        <v>2.30469</v>
      </c>
      <c r="JB616">
        <v>1.34644</v>
      </c>
      <c r="JC616">
        <v>2.42188</v>
      </c>
      <c r="JD616">
        <v>33.558</v>
      </c>
      <c r="JE616">
        <v>24.2188</v>
      </c>
      <c r="JF616">
        <v>18</v>
      </c>
      <c r="JG616">
        <v>491.982</v>
      </c>
      <c r="JH616">
        <v>409</v>
      </c>
      <c r="JI616">
        <v>24.9997</v>
      </c>
      <c r="JJ616">
        <v>26.7477</v>
      </c>
      <c r="JK616">
        <v>30</v>
      </c>
      <c r="JL616">
        <v>26.7176</v>
      </c>
      <c r="JM616">
        <v>26.6578</v>
      </c>
      <c r="JN616">
        <v>5.44798</v>
      </c>
      <c r="JO616">
        <v>42.3481</v>
      </c>
      <c r="JP616">
        <v>87.1248</v>
      </c>
      <c r="JQ616">
        <v>25</v>
      </c>
      <c r="JR616">
        <v>49.9029</v>
      </c>
      <c r="JS616">
        <v>16.9128</v>
      </c>
      <c r="JT616">
        <v>102.297</v>
      </c>
      <c r="JU616">
        <v>103.074</v>
      </c>
    </row>
    <row r="617" spans="1:281">
      <c r="A617">
        <v>601</v>
      </c>
      <c r="B617">
        <v>1659032167.5</v>
      </c>
      <c r="C617">
        <v>8484.40000009537</v>
      </c>
      <c r="D617" t="s">
        <v>1632</v>
      </c>
      <c r="E617" t="s">
        <v>1633</v>
      </c>
      <c r="F617">
        <v>5</v>
      </c>
      <c r="G617" t="s">
        <v>1587</v>
      </c>
      <c r="H617" t="s">
        <v>417</v>
      </c>
      <c r="I617">
        <v>1659032160</v>
      </c>
      <c r="J617">
        <f>(K617)/1000</f>
        <v>0</v>
      </c>
      <c r="K617">
        <f>IF(CZ617, AN617, AH617)</f>
        <v>0</v>
      </c>
      <c r="L617">
        <f>IF(CZ617, AI617, AG617)</f>
        <v>0</v>
      </c>
      <c r="M617">
        <f>DB617 - IF(AU617&gt;1, L617*CV617*100.0/(AW617*DP617), 0)</f>
        <v>0</v>
      </c>
      <c r="N617">
        <f>((T617-J617/2)*M617-L617)/(T617+J617/2)</f>
        <v>0</v>
      </c>
      <c r="O617">
        <f>N617*(DI617+DJ617)/1000.0</f>
        <v>0</v>
      </c>
      <c r="P617">
        <f>(DB617 - IF(AU617&gt;1, L617*CV617*100.0/(AW617*DP617), 0))*(DI617+DJ617)/1000.0</f>
        <v>0</v>
      </c>
      <c r="Q617">
        <f>2.0/((1/S617-1/R617)+SIGN(S617)*SQRT((1/S617-1/R617)*(1/S617-1/R617) + 4*CW617/((CW617+1)*(CW617+1))*(2*1/S617*1/R617-1/R617*1/R617)))</f>
        <v>0</v>
      </c>
      <c r="R617">
        <f>IF(LEFT(CX617,1)&lt;&gt;"0",IF(LEFT(CX617,1)="1",3.0,CY617),$D$5+$E$5*(DP617*DI617/($K$5*1000))+$F$5*(DP617*DI617/($K$5*1000))*MAX(MIN(CV617,$J$5),$I$5)*MAX(MIN(CV617,$J$5),$I$5)+$G$5*MAX(MIN(CV617,$J$5),$I$5)*(DP617*DI617/($K$5*1000))+$H$5*(DP617*DI617/($K$5*1000))*(DP617*DI617/($K$5*1000)))</f>
        <v>0</v>
      </c>
      <c r="S617">
        <f>J617*(1000-(1000*0.61365*exp(17.502*W617/(240.97+W617))/(DI617+DJ617)+DD617)/2)/(1000*0.61365*exp(17.502*W617/(240.97+W617))/(DI617+DJ617)-DD617)</f>
        <v>0</v>
      </c>
      <c r="T617">
        <f>1/((CW617+1)/(Q617/1.6)+1/(R617/1.37)) + CW617/((CW617+1)/(Q617/1.6) + CW617/(R617/1.37))</f>
        <v>0</v>
      </c>
      <c r="U617">
        <f>(CR617*CU617)</f>
        <v>0</v>
      </c>
      <c r="V617">
        <f>(DK617+(U617+2*0.95*5.67E-8*(((DK617+$B$7)+273)^4-(DK617+273)^4)-44100*J617)/(1.84*29.3*R617+8*0.95*5.67E-8*(DK617+273)^3))</f>
        <v>0</v>
      </c>
      <c r="W617">
        <f>($C$7*DL617+$D$7*DM617+$E$7*V617)</f>
        <v>0</v>
      </c>
      <c r="X617">
        <f>0.61365*exp(17.502*W617/(240.97+W617))</f>
        <v>0</v>
      </c>
      <c r="Y617">
        <f>(Z617/AA617*100)</f>
        <v>0</v>
      </c>
      <c r="Z617">
        <f>DD617*(DI617+DJ617)/1000</f>
        <v>0</v>
      </c>
      <c r="AA617">
        <f>0.61365*exp(17.502*DK617/(240.97+DK617))</f>
        <v>0</v>
      </c>
      <c r="AB617">
        <f>(X617-DD617*(DI617+DJ617)/1000)</f>
        <v>0</v>
      </c>
      <c r="AC617">
        <f>(-J617*44100)</f>
        <v>0</v>
      </c>
      <c r="AD617">
        <f>2*29.3*R617*0.92*(DK617-W617)</f>
        <v>0</v>
      </c>
      <c r="AE617">
        <f>2*0.95*5.67E-8*(((DK617+$B$7)+273)^4-(W617+273)^4)</f>
        <v>0</v>
      </c>
      <c r="AF617">
        <f>U617+AE617+AC617+AD617</f>
        <v>0</v>
      </c>
      <c r="AG617">
        <f>DH617*AU617*(DC617-DB617*(1000-AU617*DE617)/(1000-AU617*DD617))/(100*CV617)</f>
        <v>0</v>
      </c>
      <c r="AH617">
        <f>1000*DH617*AU617*(DD617-DE617)/(100*CV617*(1000-AU617*DD617))</f>
        <v>0</v>
      </c>
      <c r="AI617">
        <f>(AJ617 - AK617 - DI617*1E3/(8.314*(DK617+273.15)) * AM617/DH617 * AL617) * DH617/(100*CV617) * (1000 - DE617)/1000</f>
        <v>0</v>
      </c>
      <c r="AJ617">
        <v>60.7426393434217</v>
      </c>
      <c r="AK617">
        <v>74.8311103030303</v>
      </c>
      <c r="AL617">
        <v>-3.20213383169799</v>
      </c>
      <c r="AM617">
        <v>66.0504921813524</v>
      </c>
      <c r="AN617">
        <f>(AP617 - AO617 + DI617*1E3/(8.314*(DK617+273.15)) * AR617/DH617 * AQ617) * DH617/(100*CV617) * 1000/(1000 - AP617)</f>
        <v>0</v>
      </c>
      <c r="AO617">
        <v>16.9097815348918</v>
      </c>
      <c r="AP617">
        <v>24.2978097902098</v>
      </c>
      <c r="AQ617">
        <v>-0.000690468319554318</v>
      </c>
      <c r="AR617">
        <v>92.47</v>
      </c>
      <c r="AS617">
        <v>3</v>
      </c>
      <c r="AT617">
        <v>1</v>
      </c>
      <c r="AU617">
        <f>IF(AS617*$H$13&gt;=AW617,1.0,(AW617/(AW617-AS617*$H$13)))</f>
        <v>0</v>
      </c>
      <c r="AV617">
        <f>(AU617-1)*100</f>
        <v>0</v>
      </c>
      <c r="AW617">
        <f>MAX(0,($B$13+$C$13*DP617)/(1+$D$13*DP617)*DI617/(DK617+273)*$E$13)</f>
        <v>0</v>
      </c>
      <c r="AX617" t="s">
        <v>418</v>
      </c>
      <c r="AY617" t="s">
        <v>418</v>
      </c>
      <c r="AZ617">
        <v>0</v>
      </c>
      <c r="BA617">
        <v>0</v>
      </c>
      <c r="BB617">
        <f>1-AZ617/BA617</f>
        <v>0</v>
      </c>
      <c r="BC617">
        <v>0</v>
      </c>
      <c r="BD617" t="s">
        <v>418</v>
      </c>
      <c r="BE617" t="s">
        <v>418</v>
      </c>
      <c r="BF617">
        <v>0</v>
      </c>
      <c r="BG617">
        <v>0</v>
      </c>
      <c r="BH617">
        <f>1-BF617/BG617</f>
        <v>0</v>
      </c>
      <c r="BI617">
        <v>0.5</v>
      </c>
      <c r="BJ617">
        <f>CS617</f>
        <v>0</v>
      </c>
      <c r="BK617">
        <f>L617</f>
        <v>0</v>
      </c>
      <c r="BL617">
        <f>BH617*BI617*BJ617</f>
        <v>0</v>
      </c>
      <c r="BM617">
        <f>(BK617-BC617)/BJ617</f>
        <v>0</v>
      </c>
      <c r="BN617">
        <f>(BA617-BG617)/BG617</f>
        <v>0</v>
      </c>
      <c r="BO617">
        <f>AZ617/(BB617+AZ617/BG617)</f>
        <v>0</v>
      </c>
      <c r="BP617" t="s">
        <v>418</v>
      </c>
      <c r="BQ617">
        <v>0</v>
      </c>
      <c r="BR617">
        <f>IF(BQ617&lt;&gt;0, BQ617, BO617)</f>
        <v>0</v>
      </c>
      <c r="BS617">
        <f>1-BR617/BG617</f>
        <v>0</v>
      </c>
      <c r="BT617">
        <f>(BG617-BF617)/(BG617-BR617)</f>
        <v>0</v>
      </c>
      <c r="BU617">
        <f>(BA617-BG617)/(BA617-BR617)</f>
        <v>0</v>
      </c>
      <c r="BV617">
        <f>(BG617-BF617)/(BG617-AZ617)</f>
        <v>0</v>
      </c>
      <c r="BW617">
        <f>(BA617-BG617)/(BA617-AZ617)</f>
        <v>0</v>
      </c>
      <c r="BX617">
        <f>(BT617*BR617/BF617)</f>
        <v>0</v>
      </c>
      <c r="BY617">
        <f>(1-BX617)</f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f>$B$11*DQ617+$C$11*DR617+$F$11*EC617*(1-EF617)</f>
        <v>0</v>
      </c>
      <c r="CS617">
        <f>CR617*CT617</f>
        <v>0</v>
      </c>
      <c r="CT617">
        <f>($B$11*$D$9+$C$11*$D$9+$F$11*((EP617+EH617)/MAX(EP617+EH617+EQ617, 0.1)*$I$9+EQ617/MAX(EP617+EH617+EQ617, 0.1)*$J$9))/($B$11+$C$11+$F$11)</f>
        <v>0</v>
      </c>
      <c r="CU617">
        <f>($B$11*$K$9+$C$11*$K$9+$F$11*((EP617+EH617)/MAX(EP617+EH617+EQ617, 0.1)*$P$9+EQ617/MAX(EP617+EH617+EQ617, 0.1)*$Q$9))/($B$11+$C$11+$F$11)</f>
        <v>0</v>
      </c>
      <c r="CV617">
        <v>6</v>
      </c>
      <c r="CW617">
        <v>0.5</v>
      </c>
      <c r="CX617" t="s">
        <v>419</v>
      </c>
      <c r="CY617">
        <v>2</v>
      </c>
      <c r="CZ617" t="b">
        <v>1</v>
      </c>
      <c r="DA617">
        <v>1659032160</v>
      </c>
      <c r="DB617">
        <v>94.7410111111111</v>
      </c>
      <c r="DC617">
        <v>75.8672777777778</v>
      </c>
      <c r="DD617">
        <v>24.3047</v>
      </c>
      <c r="DE617">
        <v>16.9242851851852</v>
      </c>
      <c r="DF617">
        <v>90.1698444444445</v>
      </c>
      <c r="DG617">
        <v>23.8256814814815</v>
      </c>
      <c r="DH617">
        <v>500.092111111111</v>
      </c>
      <c r="DI617">
        <v>90.3353592592593</v>
      </c>
      <c r="DJ617">
        <v>0.0448094703703704</v>
      </c>
      <c r="DK617">
        <v>27.1892777777778</v>
      </c>
      <c r="DL617">
        <v>26.6835259259259</v>
      </c>
      <c r="DM617">
        <v>999.9</v>
      </c>
      <c r="DN617">
        <v>0</v>
      </c>
      <c r="DO617">
        <v>0</v>
      </c>
      <c r="DP617">
        <v>10024.0740740741</v>
      </c>
      <c r="DQ617">
        <v>0</v>
      </c>
      <c r="DR617">
        <v>17.5572851851852</v>
      </c>
      <c r="DS617">
        <v>18.8737444444444</v>
      </c>
      <c r="DT617">
        <v>97.1010888888889</v>
      </c>
      <c r="DU617">
        <v>77.1736222222222</v>
      </c>
      <c r="DV617">
        <v>7.38040518518519</v>
      </c>
      <c r="DW617">
        <v>75.8672777777778</v>
      </c>
      <c r="DX617">
        <v>16.9242851851852</v>
      </c>
      <c r="DY617">
        <v>2.19557333333333</v>
      </c>
      <c r="DZ617">
        <v>1.52886222222222</v>
      </c>
      <c r="EA617">
        <v>18.930037037037</v>
      </c>
      <c r="EB617">
        <v>13.2598962962963</v>
      </c>
      <c r="EC617">
        <v>1999.98333333333</v>
      </c>
      <c r="ED617">
        <v>0.979998333333333</v>
      </c>
      <c r="EE617">
        <v>0.0200018111111111</v>
      </c>
      <c r="EF617">
        <v>0</v>
      </c>
      <c r="EG617">
        <v>798.627740740741</v>
      </c>
      <c r="EH617">
        <v>5.00063</v>
      </c>
      <c r="EI617">
        <v>15689.2703703704</v>
      </c>
      <c r="EJ617">
        <v>17256.7333333333</v>
      </c>
      <c r="EK617">
        <v>38.187</v>
      </c>
      <c r="EL617">
        <v>38.25</v>
      </c>
      <c r="EM617">
        <v>37.6963333333333</v>
      </c>
      <c r="EN617">
        <v>37.562</v>
      </c>
      <c r="EO617">
        <v>39.1986666666667</v>
      </c>
      <c r="EP617">
        <v>1955.08296296296</v>
      </c>
      <c r="EQ617">
        <v>39.9003703703704</v>
      </c>
      <c r="ER617">
        <v>0</v>
      </c>
      <c r="ES617">
        <v>1659032166.7</v>
      </c>
      <c r="ET617">
        <v>0</v>
      </c>
      <c r="EU617">
        <v>798.8456</v>
      </c>
      <c r="EV617">
        <v>29.9963076885552</v>
      </c>
      <c r="EW617">
        <v>545.976923025596</v>
      </c>
      <c r="EX617">
        <v>15693.384</v>
      </c>
      <c r="EY617">
        <v>15</v>
      </c>
      <c r="EZ617">
        <v>0</v>
      </c>
      <c r="FA617" t="s">
        <v>420</v>
      </c>
      <c r="FB617">
        <v>1657551626.5</v>
      </c>
      <c r="FC617">
        <v>1657551629</v>
      </c>
      <c r="FD617">
        <v>0</v>
      </c>
      <c r="FE617">
        <v>0.403</v>
      </c>
      <c r="FF617">
        <v>0.009</v>
      </c>
      <c r="FG617">
        <v>9.41</v>
      </c>
      <c r="FH617">
        <v>0.087</v>
      </c>
      <c r="FI617">
        <v>417</v>
      </c>
      <c r="FJ617">
        <v>17</v>
      </c>
      <c r="FK617">
        <v>1.61</v>
      </c>
      <c r="FL617">
        <v>0.59</v>
      </c>
      <c r="FM617">
        <v>17.97032</v>
      </c>
      <c r="FN617">
        <v>15.3347459662289</v>
      </c>
      <c r="FO617">
        <v>1.50196193447104</v>
      </c>
      <c r="FP617">
        <v>0</v>
      </c>
      <c r="FQ617">
        <v>796.66</v>
      </c>
      <c r="FR617">
        <v>28.7655003564896</v>
      </c>
      <c r="FS617">
        <v>2.8309289475157</v>
      </c>
      <c r="FT617">
        <v>0</v>
      </c>
      <c r="FU617">
        <v>7.37356575</v>
      </c>
      <c r="FV617">
        <v>0.119155834896807</v>
      </c>
      <c r="FW617">
        <v>0.0131100194293335</v>
      </c>
      <c r="FX617">
        <v>0</v>
      </c>
      <c r="FY617">
        <v>0</v>
      </c>
      <c r="FZ617">
        <v>3</v>
      </c>
      <c r="GA617" t="s">
        <v>427</v>
      </c>
      <c r="GB617">
        <v>2.97308</v>
      </c>
      <c r="GC617">
        <v>2.69767</v>
      </c>
      <c r="GD617">
        <v>0.0177507</v>
      </c>
      <c r="GE617">
        <v>0.0135677</v>
      </c>
      <c r="GF617">
        <v>0.10394</v>
      </c>
      <c r="GG617">
        <v>0.0814012</v>
      </c>
      <c r="GH617">
        <v>38235.2</v>
      </c>
      <c r="GI617">
        <v>41987.1</v>
      </c>
      <c r="GJ617">
        <v>35277</v>
      </c>
      <c r="GK617">
        <v>38606.2</v>
      </c>
      <c r="GL617">
        <v>44817.5</v>
      </c>
      <c r="GM617">
        <v>51220.2</v>
      </c>
      <c r="GN617">
        <v>55147.5</v>
      </c>
      <c r="GO617">
        <v>61925.4</v>
      </c>
      <c r="GP617">
        <v>1.9714</v>
      </c>
      <c r="GQ617">
        <v>1.8408</v>
      </c>
      <c r="GR617">
        <v>0.0949204</v>
      </c>
      <c r="GS617">
        <v>0</v>
      </c>
      <c r="GT617">
        <v>25.1312</v>
      </c>
      <c r="GU617">
        <v>999.9</v>
      </c>
      <c r="GV617">
        <v>58.247</v>
      </c>
      <c r="GW617">
        <v>29.074</v>
      </c>
      <c r="GX617">
        <v>26.0423</v>
      </c>
      <c r="GY617">
        <v>55.8355</v>
      </c>
      <c r="GZ617">
        <v>42.9928</v>
      </c>
      <c r="HA617">
        <v>1</v>
      </c>
      <c r="HB617">
        <v>-0.0376829</v>
      </c>
      <c r="HC617">
        <v>0.0986928</v>
      </c>
      <c r="HD617">
        <v>20.1131</v>
      </c>
      <c r="HE617">
        <v>5.19692</v>
      </c>
      <c r="HF617">
        <v>12.004</v>
      </c>
      <c r="HG617">
        <v>4.9748</v>
      </c>
      <c r="HH617">
        <v>3.2928</v>
      </c>
      <c r="HI617">
        <v>9999</v>
      </c>
      <c r="HJ617">
        <v>9999</v>
      </c>
      <c r="HK617">
        <v>9999</v>
      </c>
      <c r="HL617">
        <v>630</v>
      </c>
      <c r="HM617">
        <v>1.86313</v>
      </c>
      <c r="HN617">
        <v>1.86798</v>
      </c>
      <c r="HO617">
        <v>1.86783</v>
      </c>
      <c r="HP617">
        <v>1.86902</v>
      </c>
      <c r="HQ617">
        <v>1.86981</v>
      </c>
      <c r="HR617">
        <v>1.86584</v>
      </c>
      <c r="HS617">
        <v>1.86691</v>
      </c>
      <c r="HT617">
        <v>1.86832</v>
      </c>
      <c r="HU617">
        <v>5</v>
      </c>
      <c r="HV617">
        <v>0</v>
      </c>
      <c r="HW617">
        <v>0</v>
      </c>
      <c r="HX617">
        <v>0</v>
      </c>
      <c r="HY617" t="s">
        <v>422</v>
      </c>
      <c r="HZ617" t="s">
        <v>423</v>
      </c>
      <c r="IA617" t="s">
        <v>424</v>
      </c>
      <c r="IB617" t="s">
        <v>424</v>
      </c>
      <c r="IC617" t="s">
        <v>424</v>
      </c>
      <c r="ID617" t="s">
        <v>424</v>
      </c>
      <c r="IE617">
        <v>0</v>
      </c>
      <c r="IF617">
        <v>100</v>
      </c>
      <c r="IG617">
        <v>100</v>
      </c>
      <c r="IH617">
        <v>4.431</v>
      </c>
      <c r="II617">
        <v>0.4787</v>
      </c>
      <c r="IJ617">
        <v>4.02706509432224</v>
      </c>
      <c r="IK617">
        <v>0.00601174518973114</v>
      </c>
      <c r="IL617">
        <v>2.77886958061485e-07</v>
      </c>
      <c r="IM617">
        <v>-3.54636231360687e-10</v>
      </c>
      <c r="IN617">
        <v>-0.0404303883988718</v>
      </c>
      <c r="IO617">
        <v>-0.0177815531441476</v>
      </c>
      <c r="IP617">
        <v>0.00205572605671414</v>
      </c>
      <c r="IQ617">
        <v>-1.65519735432211e-05</v>
      </c>
      <c r="IR617">
        <v>-4</v>
      </c>
      <c r="IS617">
        <v>1848</v>
      </c>
      <c r="IT617">
        <v>1</v>
      </c>
      <c r="IU617">
        <v>25</v>
      </c>
      <c r="IV617">
        <v>24675.7</v>
      </c>
      <c r="IW617">
        <v>24675.6</v>
      </c>
      <c r="IX617">
        <v>0.239258</v>
      </c>
      <c r="IY617">
        <v>2.68433</v>
      </c>
      <c r="IZ617">
        <v>1.54785</v>
      </c>
      <c r="JA617">
        <v>2.30469</v>
      </c>
      <c r="JB617">
        <v>1.34644</v>
      </c>
      <c r="JC617">
        <v>2.2998</v>
      </c>
      <c r="JD617">
        <v>33.558</v>
      </c>
      <c r="JE617">
        <v>24.2188</v>
      </c>
      <c r="JF617">
        <v>18</v>
      </c>
      <c r="JG617">
        <v>492.223</v>
      </c>
      <c r="JH617">
        <v>408.551</v>
      </c>
      <c r="JI617">
        <v>24.9998</v>
      </c>
      <c r="JJ617">
        <v>26.7455</v>
      </c>
      <c r="JK617">
        <v>30</v>
      </c>
      <c r="JL617">
        <v>26.7153</v>
      </c>
      <c r="JM617">
        <v>26.6578</v>
      </c>
      <c r="JN617">
        <v>4.68542</v>
      </c>
      <c r="JO617">
        <v>42.3481</v>
      </c>
      <c r="JP617">
        <v>86.7497</v>
      </c>
      <c r="JQ617">
        <v>25</v>
      </c>
      <c r="JR617">
        <v>29.7728</v>
      </c>
      <c r="JS617">
        <v>16.8983</v>
      </c>
      <c r="JT617">
        <v>102.298</v>
      </c>
      <c r="JU617">
        <v>103.074</v>
      </c>
    </row>
    <row r="618" spans="1:281">
      <c r="A618">
        <v>602</v>
      </c>
      <c r="B618">
        <v>1659032264.5</v>
      </c>
      <c r="C618">
        <v>8581.40000009537</v>
      </c>
      <c r="D618" t="s">
        <v>1634</v>
      </c>
      <c r="E618" t="s">
        <v>1635</v>
      </c>
      <c r="F618">
        <v>5</v>
      </c>
      <c r="G618" t="s">
        <v>1587</v>
      </c>
      <c r="H618" t="s">
        <v>417</v>
      </c>
      <c r="I618">
        <v>1659032256.5</v>
      </c>
      <c r="J618">
        <f>(K618)/1000</f>
        <v>0</v>
      </c>
      <c r="K618">
        <f>IF(CZ618, AN618, AH618)</f>
        <v>0</v>
      </c>
      <c r="L618">
        <f>IF(CZ618, AI618, AG618)</f>
        <v>0</v>
      </c>
      <c r="M618">
        <f>DB618 - IF(AU618&gt;1, L618*CV618*100.0/(AW618*DP618), 0)</f>
        <v>0</v>
      </c>
      <c r="N618">
        <f>((T618-J618/2)*M618-L618)/(T618+J618/2)</f>
        <v>0</v>
      </c>
      <c r="O618">
        <f>N618*(DI618+DJ618)/1000.0</f>
        <v>0</v>
      </c>
      <c r="P618">
        <f>(DB618 - IF(AU618&gt;1, L618*CV618*100.0/(AW618*DP618), 0))*(DI618+DJ618)/1000.0</f>
        <v>0</v>
      </c>
      <c r="Q618">
        <f>2.0/((1/S618-1/R618)+SIGN(S618)*SQRT((1/S618-1/R618)*(1/S618-1/R618) + 4*CW618/((CW618+1)*(CW618+1))*(2*1/S618*1/R618-1/R618*1/R618)))</f>
        <v>0</v>
      </c>
      <c r="R618">
        <f>IF(LEFT(CX618,1)&lt;&gt;"0",IF(LEFT(CX618,1)="1",3.0,CY618),$D$5+$E$5*(DP618*DI618/($K$5*1000))+$F$5*(DP618*DI618/($K$5*1000))*MAX(MIN(CV618,$J$5),$I$5)*MAX(MIN(CV618,$J$5),$I$5)+$G$5*MAX(MIN(CV618,$J$5),$I$5)*(DP618*DI618/($K$5*1000))+$H$5*(DP618*DI618/($K$5*1000))*(DP618*DI618/($K$5*1000)))</f>
        <v>0</v>
      </c>
      <c r="S618">
        <f>J618*(1000-(1000*0.61365*exp(17.502*W618/(240.97+W618))/(DI618+DJ618)+DD618)/2)/(1000*0.61365*exp(17.502*W618/(240.97+W618))/(DI618+DJ618)-DD618)</f>
        <v>0</v>
      </c>
      <c r="T618">
        <f>1/((CW618+1)/(Q618/1.6)+1/(R618/1.37)) + CW618/((CW618+1)/(Q618/1.6) + CW618/(R618/1.37))</f>
        <v>0</v>
      </c>
      <c r="U618">
        <f>(CR618*CU618)</f>
        <v>0</v>
      </c>
      <c r="V618">
        <f>(DK618+(U618+2*0.95*5.67E-8*(((DK618+$B$7)+273)^4-(DK618+273)^4)-44100*J618)/(1.84*29.3*R618+8*0.95*5.67E-8*(DK618+273)^3))</f>
        <v>0</v>
      </c>
      <c r="W618">
        <f>($C$7*DL618+$D$7*DM618+$E$7*V618)</f>
        <v>0</v>
      </c>
      <c r="X618">
        <f>0.61365*exp(17.502*W618/(240.97+W618))</f>
        <v>0</v>
      </c>
      <c r="Y618">
        <f>(Z618/AA618*100)</f>
        <v>0</v>
      </c>
      <c r="Z618">
        <f>DD618*(DI618+DJ618)/1000</f>
        <v>0</v>
      </c>
      <c r="AA618">
        <f>0.61365*exp(17.502*DK618/(240.97+DK618))</f>
        <v>0</v>
      </c>
      <c r="AB618">
        <f>(X618-DD618*(DI618+DJ618)/1000)</f>
        <v>0</v>
      </c>
      <c r="AC618">
        <f>(-J618*44100)</f>
        <v>0</v>
      </c>
      <c r="AD618">
        <f>2*29.3*R618*0.92*(DK618-W618)</f>
        <v>0</v>
      </c>
      <c r="AE618">
        <f>2*0.95*5.67E-8*(((DK618+$B$7)+273)^4-(W618+273)^4)</f>
        <v>0</v>
      </c>
      <c r="AF618">
        <f>U618+AE618+AC618+AD618</f>
        <v>0</v>
      </c>
      <c r="AG618">
        <f>DH618*AU618*(DC618-DB618*(1000-AU618*DE618)/(1000-AU618*DD618))/(100*CV618)</f>
        <v>0</v>
      </c>
      <c r="AH618">
        <f>1000*DH618*AU618*(DD618-DE618)/(100*CV618*(1000-AU618*DD618))</f>
        <v>0</v>
      </c>
      <c r="AI618">
        <f>(AJ618 - AK618 - DI618*1E3/(8.314*(DK618+273.15)) * AM618/DH618 * AL618) * DH618/(100*CV618) * (1000 - DE618)/1000</f>
        <v>0</v>
      </c>
      <c r="AJ618">
        <v>427.210414192781</v>
      </c>
      <c r="AK618">
        <v>405.552636363636</v>
      </c>
      <c r="AL618">
        <v>-0.00513168663658716</v>
      </c>
      <c r="AM618">
        <v>66.0504921813524</v>
      </c>
      <c r="AN618">
        <f>(AP618 - AO618 + DI618*1E3/(8.314*(DK618+273.15)) * AR618/DH618 * AQ618) * DH618/(100*CV618) * 1000/(1000 - AP618)</f>
        <v>0</v>
      </c>
      <c r="AO618">
        <v>16.5002927836797</v>
      </c>
      <c r="AP618">
        <v>24.1063755244755</v>
      </c>
      <c r="AQ618">
        <v>-0.000211299663298662</v>
      </c>
      <c r="AR618">
        <v>92.47</v>
      </c>
      <c r="AS618">
        <v>3</v>
      </c>
      <c r="AT618">
        <v>1</v>
      </c>
      <c r="AU618">
        <f>IF(AS618*$H$13&gt;=AW618,1.0,(AW618/(AW618-AS618*$H$13)))</f>
        <v>0</v>
      </c>
      <c r="AV618">
        <f>(AU618-1)*100</f>
        <v>0</v>
      </c>
      <c r="AW618">
        <f>MAX(0,($B$13+$C$13*DP618)/(1+$D$13*DP618)*DI618/(DK618+273)*$E$13)</f>
        <v>0</v>
      </c>
      <c r="AX618" t="s">
        <v>418</v>
      </c>
      <c r="AY618" t="s">
        <v>418</v>
      </c>
      <c r="AZ618">
        <v>0</v>
      </c>
      <c r="BA618">
        <v>0</v>
      </c>
      <c r="BB618">
        <f>1-AZ618/BA618</f>
        <v>0</v>
      </c>
      <c r="BC618">
        <v>0</v>
      </c>
      <c r="BD618" t="s">
        <v>418</v>
      </c>
      <c r="BE618" t="s">
        <v>418</v>
      </c>
      <c r="BF618">
        <v>0</v>
      </c>
      <c r="BG618">
        <v>0</v>
      </c>
      <c r="BH618">
        <f>1-BF618/BG618</f>
        <v>0</v>
      </c>
      <c r="BI618">
        <v>0.5</v>
      </c>
      <c r="BJ618">
        <f>CS618</f>
        <v>0</v>
      </c>
      <c r="BK618">
        <f>L618</f>
        <v>0</v>
      </c>
      <c r="BL618">
        <f>BH618*BI618*BJ618</f>
        <v>0</v>
      </c>
      <c r="BM618">
        <f>(BK618-BC618)/BJ618</f>
        <v>0</v>
      </c>
      <c r="BN618">
        <f>(BA618-BG618)/BG618</f>
        <v>0</v>
      </c>
      <c r="BO618">
        <f>AZ618/(BB618+AZ618/BG618)</f>
        <v>0</v>
      </c>
      <c r="BP618" t="s">
        <v>418</v>
      </c>
      <c r="BQ618">
        <v>0</v>
      </c>
      <c r="BR618">
        <f>IF(BQ618&lt;&gt;0, BQ618, BO618)</f>
        <v>0</v>
      </c>
      <c r="BS618">
        <f>1-BR618/BG618</f>
        <v>0</v>
      </c>
      <c r="BT618">
        <f>(BG618-BF618)/(BG618-BR618)</f>
        <v>0</v>
      </c>
      <c r="BU618">
        <f>(BA618-BG618)/(BA618-BR618)</f>
        <v>0</v>
      </c>
      <c r="BV618">
        <f>(BG618-BF618)/(BG618-AZ618)</f>
        <v>0</v>
      </c>
      <c r="BW618">
        <f>(BA618-BG618)/(BA618-AZ618)</f>
        <v>0</v>
      </c>
      <c r="BX618">
        <f>(BT618*BR618/BF618)</f>
        <v>0</v>
      </c>
      <c r="BY618">
        <f>(1-BX618)</f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f>$B$11*DQ618+$C$11*DR618+$F$11*EC618*(1-EF618)</f>
        <v>0</v>
      </c>
      <c r="CS618">
        <f>CR618*CT618</f>
        <v>0</v>
      </c>
      <c r="CT618">
        <f>($B$11*$D$9+$C$11*$D$9+$F$11*((EP618+EH618)/MAX(EP618+EH618+EQ618, 0.1)*$I$9+EQ618/MAX(EP618+EH618+EQ618, 0.1)*$J$9))/($B$11+$C$11+$F$11)</f>
        <v>0</v>
      </c>
      <c r="CU618">
        <f>($B$11*$K$9+$C$11*$K$9+$F$11*((EP618+EH618)/MAX(EP618+EH618+EQ618, 0.1)*$P$9+EQ618/MAX(EP618+EH618+EQ618, 0.1)*$Q$9))/($B$11+$C$11+$F$11)</f>
        <v>0</v>
      </c>
      <c r="CV618">
        <v>6</v>
      </c>
      <c r="CW618">
        <v>0.5</v>
      </c>
      <c r="CX618" t="s">
        <v>419</v>
      </c>
      <c r="CY618">
        <v>2</v>
      </c>
      <c r="CZ618" t="b">
        <v>1</v>
      </c>
      <c r="DA618">
        <v>1659032256.5</v>
      </c>
      <c r="DB618">
        <v>395.823741935484</v>
      </c>
      <c r="DC618">
        <v>420.145838709677</v>
      </c>
      <c r="DD618">
        <v>24.1101903225806</v>
      </c>
      <c r="DE618">
        <v>16.5166612903226</v>
      </c>
      <c r="DF618">
        <v>389.434258064516</v>
      </c>
      <c r="DG618">
        <v>23.6407580645161</v>
      </c>
      <c r="DH618">
        <v>500.052516129032</v>
      </c>
      <c r="DI618">
        <v>90.3328193548387</v>
      </c>
      <c r="DJ618">
        <v>0.0447857709677419</v>
      </c>
      <c r="DK618">
        <v>27.1625580645161</v>
      </c>
      <c r="DL618">
        <v>26.6183548387097</v>
      </c>
      <c r="DM618">
        <v>999.9</v>
      </c>
      <c r="DN618">
        <v>0</v>
      </c>
      <c r="DO618">
        <v>0</v>
      </c>
      <c r="DP618">
        <v>10004.5161290323</v>
      </c>
      <c r="DQ618">
        <v>0</v>
      </c>
      <c r="DR618">
        <v>17.2684516129032</v>
      </c>
      <c r="DS618">
        <v>-24.3221516129032</v>
      </c>
      <c r="DT618">
        <v>405.602967741935</v>
      </c>
      <c r="DU618">
        <v>427.201709677419</v>
      </c>
      <c r="DV618">
        <v>7.59353225806452</v>
      </c>
      <c r="DW618">
        <v>420.145838709677</v>
      </c>
      <c r="DX618">
        <v>16.5166612903226</v>
      </c>
      <c r="DY618">
        <v>2.17794129032258</v>
      </c>
      <c r="DZ618">
        <v>1.49199548387097</v>
      </c>
      <c r="EA618">
        <v>18.800964516129</v>
      </c>
      <c r="EB618">
        <v>12.8863774193548</v>
      </c>
      <c r="EC618">
        <v>2000.02161290323</v>
      </c>
      <c r="ED618">
        <v>0.979998032258064</v>
      </c>
      <c r="EE618">
        <v>0.0200021322580645</v>
      </c>
      <c r="EF618">
        <v>0</v>
      </c>
      <c r="EG618">
        <v>794.462064516129</v>
      </c>
      <c r="EH618">
        <v>5.00063</v>
      </c>
      <c r="EI618">
        <v>15630.1709677419</v>
      </c>
      <c r="EJ618">
        <v>17257.0709677419</v>
      </c>
      <c r="EK618">
        <v>38.125</v>
      </c>
      <c r="EL618">
        <v>38.1951290322581</v>
      </c>
      <c r="EM618">
        <v>37.655</v>
      </c>
      <c r="EN618">
        <v>37.554</v>
      </c>
      <c r="EO618">
        <v>39.187</v>
      </c>
      <c r="EP618">
        <v>1955.12064516129</v>
      </c>
      <c r="EQ618">
        <v>39.9009677419355</v>
      </c>
      <c r="ER618">
        <v>0</v>
      </c>
      <c r="ES618">
        <v>1659032263.3</v>
      </c>
      <c r="ET618">
        <v>0</v>
      </c>
      <c r="EU618">
        <v>794.441461538462</v>
      </c>
      <c r="EV618">
        <v>-4.71911111468527</v>
      </c>
      <c r="EW618">
        <v>-93.4666667406153</v>
      </c>
      <c r="EX618">
        <v>15629.6653846154</v>
      </c>
      <c r="EY618">
        <v>15</v>
      </c>
      <c r="EZ618">
        <v>0</v>
      </c>
      <c r="FA618" t="s">
        <v>420</v>
      </c>
      <c r="FB618">
        <v>1657551626.5</v>
      </c>
      <c r="FC618">
        <v>1657551629</v>
      </c>
      <c r="FD618">
        <v>0</v>
      </c>
      <c r="FE618">
        <v>0.403</v>
      </c>
      <c r="FF618">
        <v>0.009</v>
      </c>
      <c r="FG618">
        <v>9.41</v>
      </c>
      <c r="FH618">
        <v>0.087</v>
      </c>
      <c r="FI618">
        <v>417</v>
      </c>
      <c r="FJ618">
        <v>17</v>
      </c>
      <c r="FK618">
        <v>1.61</v>
      </c>
      <c r="FL618">
        <v>0.59</v>
      </c>
      <c r="FM618">
        <v>-24.30004</v>
      </c>
      <c r="FN618">
        <v>-0.486706941838553</v>
      </c>
      <c r="FO618">
        <v>0.0904762615275409</v>
      </c>
      <c r="FP618">
        <v>1</v>
      </c>
      <c r="FQ618">
        <v>794.729470588235</v>
      </c>
      <c r="FR618">
        <v>-6.08381970885604</v>
      </c>
      <c r="FS618">
        <v>0.631347030296632</v>
      </c>
      <c r="FT618">
        <v>0</v>
      </c>
      <c r="FU618">
        <v>7.58875525</v>
      </c>
      <c r="FV618">
        <v>0.135107054408984</v>
      </c>
      <c r="FW618">
        <v>0.0138928929650199</v>
      </c>
      <c r="FX618">
        <v>0</v>
      </c>
      <c r="FY618">
        <v>1</v>
      </c>
      <c r="FZ618">
        <v>3</v>
      </c>
      <c r="GA618" t="s">
        <v>421</v>
      </c>
      <c r="GB618">
        <v>2.97321</v>
      </c>
      <c r="GC618">
        <v>2.69869</v>
      </c>
      <c r="GD618">
        <v>0.086266</v>
      </c>
      <c r="GE618">
        <v>0.0915397</v>
      </c>
      <c r="GF618">
        <v>0.103386</v>
      </c>
      <c r="GG618">
        <v>0.0800339</v>
      </c>
      <c r="GH618">
        <v>35570.6</v>
      </c>
      <c r="GI618">
        <v>38672.2</v>
      </c>
      <c r="GJ618">
        <v>35278.1</v>
      </c>
      <c r="GK618">
        <v>38608.8</v>
      </c>
      <c r="GL618">
        <v>44847.9</v>
      </c>
      <c r="GM618">
        <v>51301.8</v>
      </c>
      <c r="GN618">
        <v>55148.3</v>
      </c>
      <c r="GO618">
        <v>61928.9</v>
      </c>
      <c r="GP618">
        <v>1.9722</v>
      </c>
      <c r="GQ618">
        <v>1.8414</v>
      </c>
      <c r="GR618">
        <v>0.0934303</v>
      </c>
      <c r="GS618">
        <v>0</v>
      </c>
      <c r="GT618">
        <v>25.0746</v>
      </c>
      <c r="GU618">
        <v>999.9</v>
      </c>
      <c r="GV618">
        <v>57.594</v>
      </c>
      <c r="GW618">
        <v>29.064</v>
      </c>
      <c r="GX618">
        <v>25.7348</v>
      </c>
      <c r="GY618">
        <v>56.0655</v>
      </c>
      <c r="GZ618">
        <v>43.0889</v>
      </c>
      <c r="HA618">
        <v>1</v>
      </c>
      <c r="HB618">
        <v>-0.0394512</v>
      </c>
      <c r="HC618">
        <v>0.0799564</v>
      </c>
      <c r="HD618">
        <v>20.1139</v>
      </c>
      <c r="HE618">
        <v>5.19932</v>
      </c>
      <c r="HF618">
        <v>12.0064</v>
      </c>
      <c r="HG618">
        <v>4.9756</v>
      </c>
      <c r="HH618">
        <v>3.2934</v>
      </c>
      <c r="HI618">
        <v>9999</v>
      </c>
      <c r="HJ618">
        <v>9999</v>
      </c>
      <c r="HK618">
        <v>9999</v>
      </c>
      <c r="HL618">
        <v>630</v>
      </c>
      <c r="HM618">
        <v>1.86316</v>
      </c>
      <c r="HN618">
        <v>1.86804</v>
      </c>
      <c r="HO618">
        <v>1.8678</v>
      </c>
      <c r="HP618">
        <v>1.86902</v>
      </c>
      <c r="HQ618">
        <v>1.86981</v>
      </c>
      <c r="HR618">
        <v>1.86584</v>
      </c>
      <c r="HS618">
        <v>1.86691</v>
      </c>
      <c r="HT618">
        <v>1.86832</v>
      </c>
      <c r="HU618">
        <v>5</v>
      </c>
      <c r="HV618">
        <v>0</v>
      </c>
      <c r="HW618">
        <v>0</v>
      </c>
      <c r="HX618">
        <v>0</v>
      </c>
      <c r="HY618" t="s">
        <v>422</v>
      </c>
      <c r="HZ618" t="s">
        <v>423</v>
      </c>
      <c r="IA618" t="s">
        <v>424</v>
      </c>
      <c r="IB618" t="s">
        <v>424</v>
      </c>
      <c r="IC618" t="s">
        <v>424</v>
      </c>
      <c r="ID618" t="s">
        <v>424</v>
      </c>
      <c r="IE618">
        <v>0</v>
      </c>
      <c r="IF618">
        <v>100</v>
      </c>
      <c r="IG618">
        <v>100</v>
      </c>
      <c r="IH618">
        <v>6.389</v>
      </c>
      <c r="II618">
        <v>0.4692</v>
      </c>
      <c r="IJ618">
        <v>4.02706509432224</v>
      </c>
      <c r="IK618">
        <v>0.00601174518973114</v>
      </c>
      <c r="IL618">
        <v>2.77886958061485e-07</v>
      </c>
      <c r="IM618">
        <v>-3.54636231360687e-10</v>
      </c>
      <c r="IN618">
        <v>-0.0404303883988718</v>
      </c>
      <c r="IO618">
        <v>-0.0177815531441476</v>
      </c>
      <c r="IP618">
        <v>0.00205572605671414</v>
      </c>
      <c r="IQ618">
        <v>-1.65519735432211e-05</v>
      </c>
      <c r="IR618">
        <v>-4</v>
      </c>
      <c r="IS618">
        <v>1848</v>
      </c>
      <c r="IT618">
        <v>1</v>
      </c>
      <c r="IU618">
        <v>25</v>
      </c>
      <c r="IV618">
        <v>24677.3</v>
      </c>
      <c r="IW618">
        <v>24677.3</v>
      </c>
      <c r="IX618">
        <v>1.02783</v>
      </c>
      <c r="IY618">
        <v>2.62695</v>
      </c>
      <c r="IZ618">
        <v>1.54785</v>
      </c>
      <c r="JA618">
        <v>2.30469</v>
      </c>
      <c r="JB618">
        <v>1.34644</v>
      </c>
      <c r="JC618">
        <v>2.34863</v>
      </c>
      <c r="JD618">
        <v>33.558</v>
      </c>
      <c r="JE618">
        <v>24.2188</v>
      </c>
      <c r="JF618">
        <v>18</v>
      </c>
      <c r="JG618">
        <v>492.483</v>
      </c>
      <c r="JH618">
        <v>408.676</v>
      </c>
      <c r="JI618">
        <v>24.9997</v>
      </c>
      <c r="JJ618">
        <v>26.7161</v>
      </c>
      <c r="JK618">
        <v>30.0001</v>
      </c>
      <c r="JL618">
        <v>26.6861</v>
      </c>
      <c r="JM618">
        <v>26.6287</v>
      </c>
      <c r="JN618">
        <v>20.6649</v>
      </c>
      <c r="JO618">
        <v>42.6257</v>
      </c>
      <c r="JP618">
        <v>82.1366</v>
      </c>
      <c r="JQ618">
        <v>25</v>
      </c>
      <c r="JR618">
        <v>426.815</v>
      </c>
      <c r="JS618">
        <v>16.5435</v>
      </c>
      <c r="JT618">
        <v>102.3</v>
      </c>
      <c r="JU618">
        <v>103.08</v>
      </c>
    </row>
    <row r="619" spans="1:281">
      <c r="A619">
        <v>603</v>
      </c>
      <c r="B619">
        <v>1659032269.5</v>
      </c>
      <c r="C619">
        <v>8586.40000009537</v>
      </c>
      <c r="D619" t="s">
        <v>1636</v>
      </c>
      <c r="E619" t="s">
        <v>1637</v>
      </c>
      <c r="F619">
        <v>5</v>
      </c>
      <c r="G619" t="s">
        <v>1587</v>
      </c>
      <c r="H619" t="s">
        <v>417</v>
      </c>
      <c r="I619">
        <v>1659032261.65517</v>
      </c>
      <c r="J619">
        <f>(K619)/1000</f>
        <v>0</v>
      </c>
      <c r="K619">
        <f>IF(CZ619, AN619, AH619)</f>
        <v>0</v>
      </c>
      <c r="L619">
        <f>IF(CZ619, AI619, AG619)</f>
        <v>0</v>
      </c>
      <c r="M619">
        <f>DB619 - IF(AU619&gt;1, L619*CV619*100.0/(AW619*DP619), 0)</f>
        <v>0</v>
      </c>
      <c r="N619">
        <f>((T619-J619/2)*M619-L619)/(T619+J619/2)</f>
        <v>0</v>
      </c>
      <c r="O619">
        <f>N619*(DI619+DJ619)/1000.0</f>
        <v>0</v>
      </c>
      <c r="P619">
        <f>(DB619 - IF(AU619&gt;1, L619*CV619*100.0/(AW619*DP619), 0))*(DI619+DJ619)/1000.0</f>
        <v>0</v>
      </c>
      <c r="Q619">
        <f>2.0/((1/S619-1/R619)+SIGN(S619)*SQRT((1/S619-1/R619)*(1/S619-1/R619) + 4*CW619/((CW619+1)*(CW619+1))*(2*1/S619*1/R619-1/R619*1/R619)))</f>
        <v>0</v>
      </c>
      <c r="R619">
        <f>IF(LEFT(CX619,1)&lt;&gt;"0",IF(LEFT(CX619,1)="1",3.0,CY619),$D$5+$E$5*(DP619*DI619/($K$5*1000))+$F$5*(DP619*DI619/($K$5*1000))*MAX(MIN(CV619,$J$5),$I$5)*MAX(MIN(CV619,$J$5),$I$5)+$G$5*MAX(MIN(CV619,$J$5),$I$5)*(DP619*DI619/($K$5*1000))+$H$5*(DP619*DI619/($K$5*1000))*(DP619*DI619/($K$5*1000)))</f>
        <v>0</v>
      </c>
      <c r="S619">
        <f>J619*(1000-(1000*0.61365*exp(17.502*W619/(240.97+W619))/(DI619+DJ619)+DD619)/2)/(1000*0.61365*exp(17.502*W619/(240.97+W619))/(DI619+DJ619)-DD619)</f>
        <v>0</v>
      </c>
      <c r="T619">
        <f>1/((CW619+1)/(Q619/1.6)+1/(R619/1.37)) + CW619/((CW619+1)/(Q619/1.6) + CW619/(R619/1.37))</f>
        <v>0</v>
      </c>
      <c r="U619">
        <f>(CR619*CU619)</f>
        <v>0</v>
      </c>
      <c r="V619">
        <f>(DK619+(U619+2*0.95*5.67E-8*(((DK619+$B$7)+273)^4-(DK619+273)^4)-44100*J619)/(1.84*29.3*R619+8*0.95*5.67E-8*(DK619+273)^3))</f>
        <v>0</v>
      </c>
      <c r="W619">
        <f>($C$7*DL619+$D$7*DM619+$E$7*V619)</f>
        <v>0</v>
      </c>
      <c r="X619">
        <f>0.61365*exp(17.502*W619/(240.97+W619))</f>
        <v>0</v>
      </c>
      <c r="Y619">
        <f>(Z619/AA619*100)</f>
        <v>0</v>
      </c>
      <c r="Z619">
        <f>DD619*(DI619+DJ619)/1000</f>
        <v>0</v>
      </c>
      <c r="AA619">
        <f>0.61365*exp(17.502*DK619/(240.97+DK619))</f>
        <v>0</v>
      </c>
      <c r="AB619">
        <f>(X619-DD619*(DI619+DJ619)/1000)</f>
        <v>0</v>
      </c>
      <c r="AC619">
        <f>(-J619*44100)</f>
        <v>0</v>
      </c>
      <c r="AD619">
        <f>2*29.3*R619*0.92*(DK619-W619)</f>
        <v>0</v>
      </c>
      <c r="AE619">
        <f>2*0.95*5.67E-8*(((DK619+$B$7)+273)^4-(W619+273)^4)</f>
        <v>0</v>
      </c>
      <c r="AF619">
        <f>U619+AE619+AC619+AD619</f>
        <v>0</v>
      </c>
      <c r="AG619">
        <f>DH619*AU619*(DC619-DB619*(1000-AU619*DE619)/(1000-AU619*DD619))/(100*CV619)</f>
        <v>0</v>
      </c>
      <c r="AH619">
        <f>1000*DH619*AU619*(DD619-DE619)/(100*CV619*(1000-AU619*DD619))</f>
        <v>0</v>
      </c>
      <c r="AI619">
        <f>(AJ619 - AK619 - DI619*1E3/(8.314*(DK619+273.15)) * AM619/DH619 * AL619) * DH619/(100*CV619) * (1000 - DE619)/1000</f>
        <v>0</v>
      </c>
      <c r="AJ619">
        <v>428.028109061366</v>
      </c>
      <c r="AK619">
        <v>405.897321212121</v>
      </c>
      <c r="AL619">
        <v>0.111783850384627</v>
      </c>
      <c r="AM619">
        <v>66.0504921813524</v>
      </c>
      <c r="AN619">
        <f>(AP619 - AO619 + DI619*1E3/(8.314*(DK619+273.15)) * AR619/DH619 * AQ619) * DH619/(100*CV619) * 1000/(1000 - AP619)</f>
        <v>0</v>
      </c>
      <c r="AO619">
        <v>16.4964024679654</v>
      </c>
      <c r="AP619">
        <v>24.105465034965</v>
      </c>
      <c r="AQ619">
        <v>-4.80118255723842e-05</v>
      </c>
      <c r="AR619">
        <v>92.47</v>
      </c>
      <c r="AS619">
        <v>2</v>
      </c>
      <c r="AT619">
        <v>0</v>
      </c>
      <c r="AU619">
        <f>IF(AS619*$H$13&gt;=AW619,1.0,(AW619/(AW619-AS619*$H$13)))</f>
        <v>0</v>
      </c>
      <c r="AV619">
        <f>(AU619-1)*100</f>
        <v>0</v>
      </c>
      <c r="AW619">
        <f>MAX(0,($B$13+$C$13*DP619)/(1+$D$13*DP619)*DI619/(DK619+273)*$E$13)</f>
        <v>0</v>
      </c>
      <c r="AX619" t="s">
        <v>418</v>
      </c>
      <c r="AY619" t="s">
        <v>418</v>
      </c>
      <c r="AZ619">
        <v>0</v>
      </c>
      <c r="BA619">
        <v>0</v>
      </c>
      <c r="BB619">
        <f>1-AZ619/BA619</f>
        <v>0</v>
      </c>
      <c r="BC619">
        <v>0</v>
      </c>
      <c r="BD619" t="s">
        <v>418</v>
      </c>
      <c r="BE619" t="s">
        <v>418</v>
      </c>
      <c r="BF619">
        <v>0</v>
      </c>
      <c r="BG619">
        <v>0</v>
      </c>
      <c r="BH619">
        <f>1-BF619/BG619</f>
        <v>0</v>
      </c>
      <c r="BI619">
        <v>0.5</v>
      </c>
      <c r="BJ619">
        <f>CS619</f>
        <v>0</v>
      </c>
      <c r="BK619">
        <f>L619</f>
        <v>0</v>
      </c>
      <c r="BL619">
        <f>BH619*BI619*BJ619</f>
        <v>0</v>
      </c>
      <c r="BM619">
        <f>(BK619-BC619)/BJ619</f>
        <v>0</v>
      </c>
      <c r="BN619">
        <f>(BA619-BG619)/BG619</f>
        <v>0</v>
      </c>
      <c r="BO619">
        <f>AZ619/(BB619+AZ619/BG619)</f>
        <v>0</v>
      </c>
      <c r="BP619" t="s">
        <v>418</v>
      </c>
      <c r="BQ619">
        <v>0</v>
      </c>
      <c r="BR619">
        <f>IF(BQ619&lt;&gt;0, BQ619, BO619)</f>
        <v>0</v>
      </c>
      <c r="BS619">
        <f>1-BR619/BG619</f>
        <v>0</v>
      </c>
      <c r="BT619">
        <f>(BG619-BF619)/(BG619-BR619)</f>
        <v>0</v>
      </c>
      <c r="BU619">
        <f>(BA619-BG619)/(BA619-BR619)</f>
        <v>0</v>
      </c>
      <c r="BV619">
        <f>(BG619-BF619)/(BG619-AZ619)</f>
        <v>0</v>
      </c>
      <c r="BW619">
        <f>(BA619-BG619)/(BA619-AZ619)</f>
        <v>0</v>
      </c>
      <c r="BX619">
        <f>(BT619*BR619/BF619)</f>
        <v>0</v>
      </c>
      <c r="BY619">
        <f>(1-BX619)</f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f>$B$11*DQ619+$C$11*DR619+$F$11*EC619*(1-EF619)</f>
        <v>0</v>
      </c>
      <c r="CS619">
        <f>CR619*CT619</f>
        <v>0</v>
      </c>
      <c r="CT619">
        <f>($B$11*$D$9+$C$11*$D$9+$F$11*((EP619+EH619)/MAX(EP619+EH619+EQ619, 0.1)*$I$9+EQ619/MAX(EP619+EH619+EQ619, 0.1)*$J$9))/($B$11+$C$11+$F$11)</f>
        <v>0</v>
      </c>
      <c r="CU619">
        <f>($B$11*$K$9+$C$11*$K$9+$F$11*((EP619+EH619)/MAX(EP619+EH619+EQ619, 0.1)*$P$9+EQ619/MAX(EP619+EH619+EQ619, 0.1)*$Q$9))/($B$11+$C$11+$F$11)</f>
        <v>0</v>
      </c>
      <c r="CV619">
        <v>6</v>
      </c>
      <c r="CW619">
        <v>0.5</v>
      </c>
      <c r="CX619" t="s">
        <v>419</v>
      </c>
      <c r="CY619">
        <v>2</v>
      </c>
      <c r="CZ619" t="b">
        <v>1</v>
      </c>
      <c r="DA619">
        <v>1659032261.65517</v>
      </c>
      <c r="DB619">
        <v>395.823448275862</v>
      </c>
      <c r="DC619">
        <v>420.742724137931</v>
      </c>
      <c r="DD619">
        <v>24.1078517241379</v>
      </c>
      <c r="DE619">
        <v>16.5032</v>
      </c>
      <c r="DF619">
        <v>389.433965517241</v>
      </c>
      <c r="DG619">
        <v>23.6385310344828</v>
      </c>
      <c r="DH619">
        <v>500.072586206897</v>
      </c>
      <c r="DI619">
        <v>90.3321620689655</v>
      </c>
      <c r="DJ619">
        <v>0.0446522896551724</v>
      </c>
      <c r="DK619">
        <v>27.1597931034483</v>
      </c>
      <c r="DL619">
        <v>26.6129655172414</v>
      </c>
      <c r="DM619">
        <v>999.9</v>
      </c>
      <c r="DN619">
        <v>0</v>
      </c>
      <c r="DO619">
        <v>0</v>
      </c>
      <c r="DP619">
        <v>9996.37931034483</v>
      </c>
      <c r="DQ619">
        <v>0</v>
      </c>
      <c r="DR619">
        <v>17.2739206896552</v>
      </c>
      <c r="DS619">
        <v>-24.9193137931034</v>
      </c>
      <c r="DT619">
        <v>405.601655172414</v>
      </c>
      <c r="DU619">
        <v>427.802793103448</v>
      </c>
      <c r="DV619">
        <v>7.60464655172414</v>
      </c>
      <c r="DW619">
        <v>420.742724137931</v>
      </c>
      <c r="DX619">
        <v>16.5032</v>
      </c>
      <c r="DY619">
        <v>2.17771379310345</v>
      </c>
      <c r="DZ619">
        <v>1.49076862068966</v>
      </c>
      <c r="EA619">
        <v>18.7992931034483</v>
      </c>
      <c r="EB619">
        <v>12.8738103448276</v>
      </c>
      <c r="EC619">
        <v>1999.99034482759</v>
      </c>
      <c r="ED619">
        <v>0.979997655172414</v>
      </c>
      <c r="EE619">
        <v>0.0200025344827586</v>
      </c>
      <c r="EF619">
        <v>0</v>
      </c>
      <c r="EG619">
        <v>794.181620689655</v>
      </c>
      <c r="EH619">
        <v>5.00063</v>
      </c>
      <c r="EI619">
        <v>15623.8344827586</v>
      </c>
      <c r="EJ619">
        <v>17256.8</v>
      </c>
      <c r="EK619">
        <v>38.125</v>
      </c>
      <c r="EL619">
        <v>38.2000344827586</v>
      </c>
      <c r="EM619">
        <v>37.6463793103448</v>
      </c>
      <c r="EN619">
        <v>37.5534482758621</v>
      </c>
      <c r="EO619">
        <v>39.187</v>
      </c>
      <c r="EP619">
        <v>1955.08862068966</v>
      </c>
      <c r="EQ619">
        <v>39.9010344827586</v>
      </c>
      <c r="ER619">
        <v>0</v>
      </c>
      <c r="ES619">
        <v>1659032268.7</v>
      </c>
      <c r="ET619">
        <v>0</v>
      </c>
      <c r="EU619">
        <v>794.15128</v>
      </c>
      <c r="EV619">
        <v>-1.97653846982093</v>
      </c>
      <c r="EW619">
        <v>-44.4461539219849</v>
      </c>
      <c r="EX619">
        <v>15623.1</v>
      </c>
      <c r="EY619">
        <v>15</v>
      </c>
      <c r="EZ619">
        <v>0</v>
      </c>
      <c r="FA619" t="s">
        <v>420</v>
      </c>
      <c r="FB619">
        <v>1657551626.5</v>
      </c>
      <c r="FC619">
        <v>1657551629</v>
      </c>
      <c r="FD619">
        <v>0</v>
      </c>
      <c r="FE619">
        <v>0.403</v>
      </c>
      <c r="FF619">
        <v>0.009</v>
      </c>
      <c r="FG619">
        <v>9.41</v>
      </c>
      <c r="FH619">
        <v>0.087</v>
      </c>
      <c r="FI619">
        <v>417</v>
      </c>
      <c r="FJ619">
        <v>17</v>
      </c>
      <c r="FK619">
        <v>1.61</v>
      </c>
      <c r="FL619">
        <v>0.59</v>
      </c>
      <c r="FM619">
        <v>-24.50708</v>
      </c>
      <c r="FN619">
        <v>-3.31197073170724</v>
      </c>
      <c r="FO619">
        <v>0.659609926850711</v>
      </c>
      <c r="FP619">
        <v>0</v>
      </c>
      <c r="FQ619">
        <v>794.440882352941</v>
      </c>
      <c r="FR619">
        <v>-4.04840335876514</v>
      </c>
      <c r="FS619">
        <v>0.462411630012631</v>
      </c>
      <c r="FT619">
        <v>0</v>
      </c>
      <c r="FU619">
        <v>7.59673775</v>
      </c>
      <c r="FV619">
        <v>0.134379624765464</v>
      </c>
      <c r="FW619">
        <v>0.013872820276984</v>
      </c>
      <c r="FX619">
        <v>0</v>
      </c>
      <c r="FY619">
        <v>0</v>
      </c>
      <c r="FZ619">
        <v>3</v>
      </c>
      <c r="GA619" t="s">
        <v>427</v>
      </c>
      <c r="GB619">
        <v>2.97222</v>
      </c>
      <c r="GC619">
        <v>2.69913</v>
      </c>
      <c r="GD619">
        <v>0.0863793</v>
      </c>
      <c r="GE619">
        <v>0.0927328</v>
      </c>
      <c r="GF619">
        <v>0.103364</v>
      </c>
      <c r="GG619">
        <v>0.0799523</v>
      </c>
      <c r="GH619">
        <v>35566.2</v>
      </c>
      <c r="GI619">
        <v>38621.4</v>
      </c>
      <c r="GJ619">
        <v>35278.1</v>
      </c>
      <c r="GK619">
        <v>38608.7</v>
      </c>
      <c r="GL619">
        <v>44848.8</v>
      </c>
      <c r="GM619">
        <v>51307</v>
      </c>
      <c r="GN619">
        <v>55148</v>
      </c>
      <c r="GO619">
        <v>61929.7</v>
      </c>
      <c r="GP619">
        <v>1.9726</v>
      </c>
      <c r="GQ619">
        <v>1.8412</v>
      </c>
      <c r="GR619">
        <v>0.0929832</v>
      </c>
      <c r="GS619">
        <v>0</v>
      </c>
      <c r="GT619">
        <v>25.0699</v>
      </c>
      <c r="GU619">
        <v>999.9</v>
      </c>
      <c r="GV619">
        <v>57.569</v>
      </c>
      <c r="GW619">
        <v>29.064</v>
      </c>
      <c r="GX619">
        <v>25.7274</v>
      </c>
      <c r="GY619">
        <v>55.9255</v>
      </c>
      <c r="GZ619">
        <v>43.2452</v>
      </c>
      <c r="HA619">
        <v>1</v>
      </c>
      <c r="HB619">
        <v>-0.0396748</v>
      </c>
      <c r="HC619">
        <v>0.0791721</v>
      </c>
      <c r="HD619">
        <v>20.1141</v>
      </c>
      <c r="HE619">
        <v>5.19812</v>
      </c>
      <c r="HF619">
        <v>12.0064</v>
      </c>
      <c r="HG619">
        <v>4.9756</v>
      </c>
      <c r="HH619">
        <v>3.2936</v>
      </c>
      <c r="HI619">
        <v>9999</v>
      </c>
      <c r="HJ619">
        <v>9999</v>
      </c>
      <c r="HK619">
        <v>9999</v>
      </c>
      <c r="HL619">
        <v>630</v>
      </c>
      <c r="HM619">
        <v>1.86316</v>
      </c>
      <c r="HN619">
        <v>1.86798</v>
      </c>
      <c r="HO619">
        <v>1.86777</v>
      </c>
      <c r="HP619">
        <v>1.86902</v>
      </c>
      <c r="HQ619">
        <v>1.86981</v>
      </c>
      <c r="HR619">
        <v>1.86584</v>
      </c>
      <c r="HS619">
        <v>1.86691</v>
      </c>
      <c r="HT619">
        <v>1.86838</v>
      </c>
      <c r="HU619">
        <v>5</v>
      </c>
      <c r="HV619">
        <v>0</v>
      </c>
      <c r="HW619">
        <v>0</v>
      </c>
      <c r="HX619">
        <v>0</v>
      </c>
      <c r="HY619" t="s">
        <v>422</v>
      </c>
      <c r="HZ619" t="s">
        <v>423</v>
      </c>
      <c r="IA619" t="s">
        <v>424</v>
      </c>
      <c r="IB619" t="s">
        <v>424</v>
      </c>
      <c r="IC619" t="s">
        <v>424</v>
      </c>
      <c r="ID619" t="s">
        <v>424</v>
      </c>
      <c r="IE619">
        <v>0</v>
      </c>
      <c r="IF619">
        <v>100</v>
      </c>
      <c r="IG619">
        <v>100</v>
      </c>
      <c r="IH619">
        <v>6.394</v>
      </c>
      <c r="II619">
        <v>0.4689</v>
      </c>
      <c r="IJ619">
        <v>4.02706509432224</v>
      </c>
      <c r="IK619">
        <v>0.00601174518973114</v>
      </c>
      <c r="IL619">
        <v>2.77886958061485e-07</v>
      </c>
      <c r="IM619">
        <v>-3.54636231360687e-10</v>
      </c>
      <c r="IN619">
        <v>-0.0404303883988718</v>
      </c>
      <c r="IO619">
        <v>-0.0177815531441476</v>
      </c>
      <c r="IP619">
        <v>0.00205572605671414</v>
      </c>
      <c r="IQ619">
        <v>-1.65519735432211e-05</v>
      </c>
      <c r="IR619">
        <v>-4</v>
      </c>
      <c r="IS619">
        <v>1848</v>
      </c>
      <c r="IT619">
        <v>1</v>
      </c>
      <c r="IU619">
        <v>25</v>
      </c>
      <c r="IV619">
        <v>24677.4</v>
      </c>
      <c r="IW619">
        <v>24677.3</v>
      </c>
      <c r="IX619">
        <v>1.05713</v>
      </c>
      <c r="IY619">
        <v>2.62817</v>
      </c>
      <c r="IZ619">
        <v>1.54785</v>
      </c>
      <c r="JA619">
        <v>2.30469</v>
      </c>
      <c r="JB619">
        <v>1.34644</v>
      </c>
      <c r="JC619">
        <v>2.38037</v>
      </c>
      <c r="JD619">
        <v>33.558</v>
      </c>
      <c r="JE619">
        <v>24.2188</v>
      </c>
      <c r="JF619">
        <v>18</v>
      </c>
      <c r="JG619">
        <v>492.743</v>
      </c>
      <c r="JH619">
        <v>408.548</v>
      </c>
      <c r="JI619">
        <v>24.9998</v>
      </c>
      <c r="JJ619">
        <v>26.7161</v>
      </c>
      <c r="JK619">
        <v>29.9999</v>
      </c>
      <c r="JL619">
        <v>26.6861</v>
      </c>
      <c r="JM619">
        <v>26.6265</v>
      </c>
      <c r="JN619">
        <v>21.1701</v>
      </c>
      <c r="JO619">
        <v>42.6257</v>
      </c>
      <c r="JP619">
        <v>82.1366</v>
      </c>
      <c r="JQ619">
        <v>25</v>
      </c>
      <c r="JR619">
        <v>440.283</v>
      </c>
      <c r="JS619">
        <v>16.5466</v>
      </c>
      <c r="JT619">
        <v>102.299</v>
      </c>
      <c r="JU619">
        <v>103.081</v>
      </c>
    </row>
    <row r="620" spans="1:281">
      <c r="A620">
        <v>604</v>
      </c>
      <c r="B620">
        <v>1659032274.5</v>
      </c>
      <c r="C620">
        <v>8591.40000009537</v>
      </c>
      <c r="D620" t="s">
        <v>1638</v>
      </c>
      <c r="E620" t="s">
        <v>1639</v>
      </c>
      <c r="F620">
        <v>5</v>
      </c>
      <c r="G620" t="s">
        <v>1587</v>
      </c>
      <c r="H620" t="s">
        <v>417</v>
      </c>
      <c r="I620">
        <v>1659032266.73214</v>
      </c>
      <c r="J620">
        <f>(K620)/1000</f>
        <v>0</v>
      </c>
      <c r="K620">
        <f>IF(CZ620, AN620, AH620)</f>
        <v>0</v>
      </c>
      <c r="L620">
        <f>IF(CZ620, AI620, AG620)</f>
        <v>0</v>
      </c>
      <c r="M620">
        <f>DB620 - IF(AU620&gt;1, L620*CV620*100.0/(AW620*DP620), 0)</f>
        <v>0</v>
      </c>
      <c r="N620">
        <f>((T620-J620/2)*M620-L620)/(T620+J620/2)</f>
        <v>0</v>
      </c>
      <c r="O620">
        <f>N620*(DI620+DJ620)/1000.0</f>
        <v>0</v>
      </c>
      <c r="P620">
        <f>(DB620 - IF(AU620&gt;1, L620*CV620*100.0/(AW620*DP620), 0))*(DI620+DJ620)/1000.0</f>
        <v>0</v>
      </c>
      <c r="Q620">
        <f>2.0/((1/S620-1/R620)+SIGN(S620)*SQRT((1/S620-1/R620)*(1/S620-1/R620) + 4*CW620/((CW620+1)*(CW620+1))*(2*1/S620*1/R620-1/R620*1/R620)))</f>
        <v>0</v>
      </c>
      <c r="R620">
        <f>IF(LEFT(CX620,1)&lt;&gt;"0",IF(LEFT(CX620,1)="1",3.0,CY620),$D$5+$E$5*(DP620*DI620/($K$5*1000))+$F$5*(DP620*DI620/($K$5*1000))*MAX(MIN(CV620,$J$5),$I$5)*MAX(MIN(CV620,$J$5),$I$5)+$G$5*MAX(MIN(CV620,$J$5),$I$5)*(DP620*DI620/($K$5*1000))+$H$5*(DP620*DI620/($K$5*1000))*(DP620*DI620/($K$5*1000)))</f>
        <v>0</v>
      </c>
      <c r="S620">
        <f>J620*(1000-(1000*0.61365*exp(17.502*W620/(240.97+W620))/(DI620+DJ620)+DD620)/2)/(1000*0.61365*exp(17.502*W620/(240.97+W620))/(DI620+DJ620)-DD620)</f>
        <v>0</v>
      </c>
      <c r="T620">
        <f>1/((CW620+1)/(Q620/1.6)+1/(R620/1.37)) + CW620/((CW620+1)/(Q620/1.6) + CW620/(R620/1.37))</f>
        <v>0</v>
      </c>
      <c r="U620">
        <f>(CR620*CU620)</f>
        <v>0</v>
      </c>
      <c r="V620">
        <f>(DK620+(U620+2*0.95*5.67E-8*(((DK620+$B$7)+273)^4-(DK620+273)^4)-44100*J620)/(1.84*29.3*R620+8*0.95*5.67E-8*(DK620+273)^3))</f>
        <v>0</v>
      </c>
      <c r="W620">
        <f>($C$7*DL620+$D$7*DM620+$E$7*V620)</f>
        <v>0</v>
      </c>
      <c r="X620">
        <f>0.61365*exp(17.502*W620/(240.97+W620))</f>
        <v>0</v>
      </c>
      <c r="Y620">
        <f>(Z620/AA620*100)</f>
        <v>0</v>
      </c>
      <c r="Z620">
        <f>DD620*(DI620+DJ620)/1000</f>
        <v>0</v>
      </c>
      <c r="AA620">
        <f>0.61365*exp(17.502*DK620/(240.97+DK620))</f>
        <v>0</v>
      </c>
      <c r="AB620">
        <f>(X620-DD620*(DI620+DJ620)/1000)</f>
        <v>0</v>
      </c>
      <c r="AC620">
        <f>(-J620*44100)</f>
        <v>0</v>
      </c>
      <c r="AD620">
        <f>2*29.3*R620*0.92*(DK620-W620)</f>
        <v>0</v>
      </c>
      <c r="AE620">
        <f>2*0.95*5.67E-8*(((DK620+$B$7)+273)^4-(W620+273)^4)</f>
        <v>0</v>
      </c>
      <c r="AF620">
        <f>U620+AE620+AC620+AD620</f>
        <v>0</v>
      </c>
      <c r="AG620">
        <f>DH620*AU620*(DC620-DB620*(1000-AU620*DE620)/(1000-AU620*DD620))/(100*CV620)</f>
        <v>0</v>
      </c>
      <c r="AH620">
        <f>1000*DH620*AU620*(DD620-DE620)/(100*CV620*(1000-AU620*DD620))</f>
        <v>0</v>
      </c>
      <c r="AI620">
        <f>(AJ620 - AK620 - DI620*1E3/(8.314*(DK620+273.15)) * AM620/DH620 * AL620) * DH620/(100*CV620) * (1000 - DE620)/1000</f>
        <v>0</v>
      </c>
      <c r="AJ620">
        <v>440.78746667183</v>
      </c>
      <c r="AK620">
        <v>411.953036363636</v>
      </c>
      <c r="AL620">
        <v>1.40712476071097</v>
      </c>
      <c r="AM620">
        <v>66.0504921813524</v>
      </c>
      <c r="AN620">
        <f>(AP620 - AO620 + DI620*1E3/(8.314*(DK620+273.15)) * AR620/DH620 * AQ620) * DH620/(100*CV620) * 1000/(1000 - AP620)</f>
        <v>0</v>
      </c>
      <c r="AO620">
        <v>16.4717463318615</v>
      </c>
      <c r="AP620">
        <v>24.1054524475525</v>
      </c>
      <c r="AQ620">
        <v>-0.000719030303019513</v>
      </c>
      <c r="AR620">
        <v>92.47</v>
      </c>
      <c r="AS620">
        <v>3</v>
      </c>
      <c r="AT620">
        <v>1</v>
      </c>
      <c r="AU620">
        <f>IF(AS620*$H$13&gt;=AW620,1.0,(AW620/(AW620-AS620*$H$13)))</f>
        <v>0</v>
      </c>
      <c r="AV620">
        <f>(AU620-1)*100</f>
        <v>0</v>
      </c>
      <c r="AW620">
        <f>MAX(0,($B$13+$C$13*DP620)/(1+$D$13*DP620)*DI620/(DK620+273)*$E$13)</f>
        <v>0</v>
      </c>
      <c r="AX620" t="s">
        <v>418</v>
      </c>
      <c r="AY620" t="s">
        <v>418</v>
      </c>
      <c r="AZ620">
        <v>0</v>
      </c>
      <c r="BA620">
        <v>0</v>
      </c>
      <c r="BB620">
        <f>1-AZ620/BA620</f>
        <v>0</v>
      </c>
      <c r="BC620">
        <v>0</v>
      </c>
      <c r="BD620" t="s">
        <v>418</v>
      </c>
      <c r="BE620" t="s">
        <v>418</v>
      </c>
      <c r="BF620">
        <v>0</v>
      </c>
      <c r="BG620">
        <v>0</v>
      </c>
      <c r="BH620">
        <f>1-BF620/BG620</f>
        <v>0</v>
      </c>
      <c r="BI620">
        <v>0.5</v>
      </c>
      <c r="BJ620">
        <f>CS620</f>
        <v>0</v>
      </c>
      <c r="BK620">
        <f>L620</f>
        <v>0</v>
      </c>
      <c r="BL620">
        <f>BH620*BI620*BJ620</f>
        <v>0</v>
      </c>
      <c r="BM620">
        <f>(BK620-BC620)/BJ620</f>
        <v>0</v>
      </c>
      <c r="BN620">
        <f>(BA620-BG620)/BG620</f>
        <v>0</v>
      </c>
      <c r="BO620">
        <f>AZ620/(BB620+AZ620/BG620)</f>
        <v>0</v>
      </c>
      <c r="BP620" t="s">
        <v>418</v>
      </c>
      <c r="BQ620">
        <v>0</v>
      </c>
      <c r="BR620">
        <f>IF(BQ620&lt;&gt;0, BQ620, BO620)</f>
        <v>0</v>
      </c>
      <c r="BS620">
        <f>1-BR620/BG620</f>
        <v>0</v>
      </c>
      <c r="BT620">
        <f>(BG620-BF620)/(BG620-BR620)</f>
        <v>0</v>
      </c>
      <c r="BU620">
        <f>(BA620-BG620)/(BA620-BR620)</f>
        <v>0</v>
      </c>
      <c r="BV620">
        <f>(BG620-BF620)/(BG620-AZ620)</f>
        <v>0</v>
      </c>
      <c r="BW620">
        <f>(BA620-BG620)/(BA620-AZ620)</f>
        <v>0</v>
      </c>
      <c r="BX620">
        <f>(BT620*BR620/BF620)</f>
        <v>0</v>
      </c>
      <c r="BY620">
        <f>(1-BX620)</f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f>$B$11*DQ620+$C$11*DR620+$F$11*EC620*(1-EF620)</f>
        <v>0</v>
      </c>
      <c r="CS620">
        <f>CR620*CT620</f>
        <v>0</v>
      </c>
      <c r="CT620">
        <f>($B$11*$D$9+$C$11*$D$9+$F$11*((EP620+EH620)/MAX(EP620+EH620+EQ620, 0.1)*$I$9+EQ620/MAX(EP620+EH620+EQ620, 0.1)*$J$9))/($B$11+$C$11+$F$11)</f>
        <v>0</v>
      </c>
      <c r="CU620">
        <f>($B$11*$K$9+$C$11*$K$9+$F$11*((EP620+EH620)/MAX(EP620+EH620+EQ620, 0.1)*$P$9+EQ620/MAX(EP620+EH620+EQ620, 0.1)*$Q$9))/($B$11+$C$11+$F$11)</f>
        <v>0</v>
      </c>
      <c r="CV620">
        <v>6</v>
      </c>
      <c r="CW620">
        <v>0.5</v>
      </c>
      <c r="CX620" t="s">
        <v>419</v>
      </c>
      <c r="CY620">
        <v>2</v>
      </c>
      <c r="CZ620" t="b">
        <v>1</v>
      </c>
      <c r="DA620">
        <v>1659032266.73214</v>
      </c>
      <c r="DB620">
        <v>396.892714285714</v>
      </c>
      <c r="DC620">
        <v>425.278107142857</v>
      </c>
      <c r="DD620">
        <v>24.1045285714286</v>
      </c>
      <c r="DE620">
        <v>16.4870285714286</v>
      </c>
      <c r="DF620">
        <v>390.496857142857</v>
      </c>
      <c r="DG620">
        <v>23.6353678571429</v>
      </c>
      <c r="DH620">
        <v>500.078</v>
      </c>
      <c r="DI620">
        <v>90.3319178571429</v>
      </c>
      <c r="DJ620">
        <v>0.0444158785714286</v>
      </c>
      <c r="DK620">
        <v>27.1653535714286</v>
      </c>
      <c r="DL620">
        <v>26.6078142857143</v>
      </c>
      <c r="DM620">
        <v>999.9</v>
      </c>
      <c r="DN620">
        <v>0</v>
      </c>
      <c r="DO620">
        <v>0</v>
      </c>
      <c r="DP620">
        <v>10007.6785714286</v>
      </c>
      <c r="DQ620">
        <v>0</v>
      </c>
      <c r="DR620">
        <v>17.2781392857143</v>
      </c>
      <c r="DS620">
        <v>-28.385375</v>
      </c>
      <c r="DT620">
        <v>406.695892857143</v>
      </c>
      <c r="DU620">
        <v>432.407142857143</v>
      </c>
      <c r="DV620">
        <v>7.61749714285714</v>
      </c>
      <c r="DW620">
        <v>425.278107142857</v>
      </c>
      <c r="DX620">
        <v>16.4870285714286</v>
      </c>
      <c r="DY620">
        <v>2.1774075</v>
      </c>
      <c r="DZ620">
        <v>1.48930357142857</v>
      </c>
      <c r="EA620">
        <v>18.7970392857143</v>
      </c>
      <c r="EB620">
        <v>12.8587892857143</v>
      </c>
      <c r="EC620">
        <v>1999.97178571429</v>
      </c>
      <c r="ED620">
        <v>0.979997392857143</v>
      </c>
      <c r="EE620">
        <v>0.0200028142857143</v>
      </c>
      <c r="EF620">
        <v>0</v>
      </c>
      <c r="EG620">
        <v>794.017607142857</v>
      </c>
      <c r="EH620">
        <v>5.00063</v>
      </c>
      <c r="EI620">
        <v>15621.15</v>
      </c>
      <c r="EJ620">
        <v>17256.6357142857</v>
      </c>
      <c r="EK620">
        <v>38.125</v>
      </c>
      <c r="EL620">
        <v>38.205</v>
      </c>
      <c r="EM620">
        <v>37.6427142857143</v>
      </c>
      <c r="EN620">
        <v>37.5442857142857</v>
      </c>
      <c r="EO620">
        <v>39.187</v>
      </c>
      <c r="EP620">
        <v>1955.06892857143</v>
      </c>
      <c r="EQ620">
        <v>39.9010714285714</v>
      </c>
      <c r="ER620">
        <v>0</v>
      </c>
      <c r="ES620">
        <v>1659032273.5</v>
      </c>
      <c r="ET620">
        <v>0</v>
      </c>
      <c r="EU620">
        <v>794.0264</v>
      </c>
      <c r="EV620">
        <v>-0.289692317006352</v>
      </c>
      <c r="EW620">
        <v>-4.81538468327254</v>
      </c>
      <c r="EX620">
        <v>15621.168</v>
      </c>
      <c r="EY620">
        <v>15</v>
      </c>
      <c r="EZ620">
        <v>0</v>
      </c>
      <c r="FA620" t="s">
        <v>420</v>
      </c>
      <c r="FB620">
        <v>1657551626.5</v>
      </c>
      <c r="FC620">
        <v>1657551629</v>
      </c>
      <c r="FD620">
        <v>0</v>
      </c>
      <c r="FE620">
        <v>0.403</v>
      </c>
      <c r="FF620">
        <v>0.009</v>
      </c>
      <c r="FG620">
        <v>9.41</v>
      </c>
      <c r="FH620">
        <v>0.087</v>
      </c>
      <c r="FI620">
        <v>417</v>
      </c>
      <c r="FJ620">
        <v>17</v>
      </c>
      <c r="FK620">
        <v>1.61</v>
      </c>
      <c r="FL620">
        <v>0.59</v>
      </c>
      <c r="FM620">
        <v>-26.6738925</v>
      </c>
      <c r="FN620">
        <v>-32.2234908067542</v>
      </c>
      <c r="FO620">
        <v>3.90557644281785</v>
      </c>
      <c r="FP620">
        <v>0</v>
      </c>
      <c r="FQ620">
        <v>794.148911764706</v>
      </c>
      <c r="FR620">
        <v>-2.18980901863789</v>
      </c>
      <c r="FS620">
        <v>0.314487572713141</v>
      </c>
      <c r="FT620">
        <v>0</v>
      </c>
      <c r="FU620">
        <v>7.609087</v>
      </c>
      <c r="FV620">
        <v>0.137826641651023</v>
      </c>
      <c r="FW620">
        <v>0.0141970314150529</v>
      </c>
      <c r="FX620">
        <v>0</v>
      </c>
      <c r="FY620">
        <v>0</v>
      </c>
      <c r="FZ620">
        <v>3</v>
      </c>
      <c r="GA620" t="s">
        <v>427</v>
      </c>
      <c r="GB620">
        <v>2.97373</v>
      </c>
      <c r="GC620">
        <v>2.69853</v>
      </c>
      <c r="GD620">
        <v>0.0874586</v>
      </c>
      <c r="GE620">
        <v>0.0950285</v>
      </c>
      <c r="GF620">
        <v>0.103377</v>
      </c>
      <c r="GG620">
        <v>0.0799113</v>
      </c>
      <c r="GH620">
        <v>35524.6</v>
      </c>
      <c r="GI620">
        <v>38523.9</v>
      </c>
      <c r="GJ620">
        <v>35278.5</v>
      </c>
      <c r="GK620">
        <v>38609</v>
      </c>
      <c r="GL620">
        <v>44848.9</v>
      </c>
      <c r="GM620">
        <v>51309.2</v>
      </c>
      <c r="GN620">
        <v>55149</v>
      </c>
      <c r="GO620">
        <v>61929.5</v>
      </c>
      <c r="GP620">
        <v>1.972</v>
      </c>
      <c r="GQ620">
        <v>1.8414</v>
      </c>
      <c r="GR620">
        <v>0.0956655</v>
      </c>
      <c r="GS620">
        <v>0</v>
      </c>
      <c r="GT620">
        <v>25.0678</v>
      </c>
      <c r="GU620">
        <v>999.9</v>
      </c>
      <c r="GV620">
        <v>57.52</v>
      </c>
      <c r="GW620">
        <v>29.064</v>
      </c>
      <c r="GX620">
        <v>25.7065</v>
      </c>
      <c r="GY620">
        <v>55.6655</v>
      </c>
      <c r="GZ620">
        <v>43.0569</v>
      </c>
      <c r="HA620">
        <v>1</v>
      </c>
      <c r="HB620">
        <v>-0.0396545</v>
      </c>
      <c r="HC620">
        <v>0.0777778</v>
      </c>
      <c r="HD620">
        <v>20.1139</v>
      </c>
      <c r="HE620">
        <v>5.19812</v>
      </c>
      <c r="HF620">
        <v>12.004</v>
      </c>
      <c r="HG620">
        <v>4.976</v>
      </c>
      <c r="HH620">
        <v>3.2936</v>
      </c>
      <c r="HI620">
        <v>9999</v>
      </c>
      <c r="HJ620">
        <v>9999</v>
      </c>
      <c r="HK620">
        <v>9999</v>
      </c>
      <c r="HL620">
        <v>630</v>
      </c>
      <c r="HM620">
        <v>1.86319</v>
      </c>
      <c r="HN620">
        <v>1.86804</v>
      </c>
      <c r="HO620">
        <v>1.8678</v>
      </c>
      <c r="HP620">
        <v>1.86905</v>
      </c>
      <c r="HQ620">
        <v>1.86981</v>
      </c>
      <c r="HR620">
        <v>1.86584</v>
      </c>
      <c r="HS620">
        <v>1.86691</v>
      </c>
      <c r="HT620">
        <v>1.86832</v>
      </c>
      <c r="HU620">
        <v>5</v>
      </c>
      <c r="HV620">
        <v>0</v>
      </c>
      <c r="HW620">
        <v>0</v>
      </c>
      <c r="HX620">
        <v>0</v>
      </c>
      <c r="HY620" t="s">
        <v>422</v>
      </c>
      <c r="HZ620" t="s">
        <v>423</v>
      </c>
      <c r="IA620" t="s">
        <v>424</v>
      </c>
      <c r="IB620" t="s">
        <v>424</v>
      </c>
      <c r="IC620" t="s">
        <v>424</v>
      </c>
      <c r="ID620" t="s">
        <v>424</v>
      </c>
      <c r="IE620">
        <v>0</v>
      </c>
      <c r="IF620">
        <v>100</v>
      </c>
      <c r="IG620">
        <v>100</v>
      </c>
      <c r="IH620">
        <v>6.431</v>
      </c>
      <c r="II620">
        <v>0.4692</v>
      </c>
      <c r="IJ620">
        <v>4.02706509432224</v>
      </c>
      <c r="IK620">
        <v>0.00601174518973114</v>
      </c>
      <c r="IL620">
        <v>2.77886958061485e-07</v>
      </c>
      <c r="IM620">
        <v>-3.54636231360687e-10</v>
      </c>
      <c r="IN620">
        <v>-0.0404303883988718</v>
      </c>
      <c r="IO620">
        <v>-0.0177815531441476</v>
      </c>
      <c r="IP620">
        <v>0.00205572605671414</v>
      </c>
      <c r="IQ620">
        <v>-1.65519735432211e-05</v>
      </c>
      <c r="IR620">
        <v>-4</v>
      </c>
      <c r="IS620">
        <v>1848</v>
      </c>
      <c r="IT620">
        <v>1</v>
      </c>
      <c r="IU620">
        <v>25</v>
      </c>
      <c r="IV620">
        <v>24677.5</v>
      </c>
      <c r="IW620">
        <v>24677.4</v>
      </c>
      <c r="IX620">
        <v>1.08276</v>
      </c>
      <c r="IY620">
        <v>2.62573</v>
      </c>
      <c r="IZ620">
        <v>1.54785</v>
      </c>
      <c r="JA620">
        <v>2.30469</v>
      </c>
      <c r="JB620">
        <v>1.34644</v>
      </c>
      <c r="JC620">
        <v>2.3584</v>
      </c>
      <c r="JD620">
        <v>33.558</v>
      </c>
      <c r="JE620">
        <v>24.2188</v>
      </c>
      <c r="JF620">
        <v>18</v>
      </c>
      <c r="JG620">
        <v>492.332</v>
      </c>
      <c r="JH620">
        <v>408.66</v>
      </c>
      <c r="JI620">
        <v>24.9997</v>
      </c>
      <c r="JJ620">
        <v>26.7139</v>
      </c>
      <c r="JK620">
        <v>29.9999</v>
      </c>
      <c r="JL620">
        <v>26.6838</v>
      </c>
      <c r="JM620">
        <v>26.6265</v>
      </c>
      <c r="JN620">
        <v>21.832</v>
      </c>
      <c r="JO620">
        <v>42.6257</v>
      </c>
      <c r="JP620">
        <v>81.7609</v>
      </c>
      <c r="JQ620">
        <v>25</v>
      </c>
      <c r="JR620">
        <v>460.421</v>
      </c>
      <c r="JS620">
        <v>16.3617</v>
      </c>
      <c r="JT620">
        <v>102.301</v>
      </c>
      <c r="JU620">
        <v>103.081</v>
      </c>
    </row>
    <row r="621" spans="1:281">
      <c r="A621">
        <v>605</v>
      </c>
      <c r="B621">
        <v>1659032279.5</v>
      </c>
      <c r="C621">
        <v>8596.40000009537</v>
      </c>
      <c r="D621" t="s">
        <v>1640</v>
      </c>
      <c r="E621" t="s">
        <v>1641</v>
      </c>
      <c r="F621">
        <v>5</v>
      </c>
      <c r="G621" t="s">
        <v>1587</v>
      </c>
      <c r="H621" t="s">
        <v>417</v>
      </c>
      <c r="I621">
        <v>1659032272</v>
      </c>
      <c r="J621">
        <f>(K621)/1000</f>
        <v>0</v>
      </c>
      <c r="K621">
        <f>IF(CZ621, AN621, AH621)</f>
        <v>0</v>
      </c>
      <c r="L621">
        <f>IF(CZ621, AI621, AG621)</f>
        <v>0</v>
      </c>
      <c r="M621">
        <f>DB621 - IF(AU621&gt;1, L621*CV621*100.0/(AW621*DP621), 0)</f>
        <v>0</v>
      </c>
      <c r="N621">
        <f>((T621-J621/2)*M621-L621)/(T621+J621/2)</f>
        <v>0</v>
      </c>
      <c r="O621">
        <f>N621*(DI621+DJ621)/1000.0</f>
        <v>0</v>
      </c>
      <c r="P621">
        <f>(DB621 - IF(AU621&gt;1, L621*CV621*100.0/(AW621*DP621), 0))*(DI621+DJ621)/1000.0</f>
        <v>0</v>
      </c>
      <c r="Q621">
        <f>2.0/((1/S621-1/R621)+SIGN(S621)*SQRT((1/S621-1/R621)*(1/S621-1/R621) + 4*CW621/((CW621+1)*(CW621+1))*(2*1/S621*1/R621-1/R621*1/R621)))</f>
        <v>0</v>
      </c>
      <c r="R621">
        <f>IF(LEFT(CX621,1)&lt;&gt;"0",IF(LEFT(CX621,1)="1",3.0,CY621),$D$5+$E$5*(DP621*DI621/($K$5*1000))+$F$5*(DP621*DI621/($K$5*1000))*MAX(MIN(CV621,$J$5),$I$5)*MAX(MIN(CV621,$J$5),$I$5)+$G$5*MAX(MIN(CV621,$J$5),$I$5)*(DP621*DI621/($K$5*1000))+$H$5*(DP621*DI621/($K$5*1000))*(DP621*DI621/($K$5*1000)))</f>
        <v>0</v>
      </c>
      <c r="S621">
        <f>J621*(1000-(1000*0.61365*exp(17.502*W621/(240.97+W621))/(DI621+DJ621)+DD621)/2)/(1000*0.61365*exp(17.502*W621/(240.97+W621))/(DI621+DJ621)-DD621)</f>
        <v>0</v>
      </c>
      <c r="T621">
        <f>1/((CW621+1)/(Q621/1.6)+1/(R621/1.37)) + CW621/((CW621+1)/(Q621/1.6) + CW621/(R621/1.37))</f>
        <v>0</v>
      </c>
      <c r="U621">
        <f>(CR621*CU621)</f>
        <v>0</v>
      </c>
      <c r="V621">
        <f>(DK621+(U621+2*0.95*5.67E-8*(((DK621+$B$7)+273)^4-(DK621+273)^4)-44100*J621)/(1.84*29.3*R621+8*0.95*5.67E-8*(DK621+273)^3))</f>
        <v>0</v>
      </c>
      <c r="W621">
        <f>($C$7*DL621+$D$7*DM621+$E$7*V621)</f>
        <v>0</v>
      </c>
      <c r="X621">
        <f>0.61365*exp(17.502*W621/(240.97+W621))</f>
        <v>0</v>
      </c>
      <c r="Y621">
        <f>(Z621/AA621*100)</f>
        <v>0</v>
      </c>
      <c r="Z621">
        <f>DD621*(DI621+DJ621)/1000</f>
        <v>0</v>
      </c>
      <c r="AA621">
        <f>0.61365*exp(17.502*DK621/(240.97+DK621))</f>
        <v>0</v>
      </c>
      <c r="AB621">
        <f>(X621-DD621*(DI621+DJ621)/1000)</f>
        <v>0</v>
      </c>
      <c r="AC621">
        <f>(-J621*44100)</f>
        <v>0</v>
      </c>
      <c r="AD621">
        <f>2*29.3*R621*0.92*(DK621-W621)</f>
        <v>0</v>
      </c>
      <c r="AE621">
        <f>2*0.95*5.67E-8*(((DK621+$B$7)+273)^4-(W621+273)^4)</f>
        <v>0</v>
      </c>
      <c r="AF621">
        <f>U621+AE621+AC621+AD621</f>
        <v>0</v>
      </c>
      <c r="AG621">
        <f>DH621*AU621*(DC621-DB621*(1000-AU621*DE621)/(1000-AU621*DD621))/(100*CV621)</f>
        <v>0</v>
      </c>
      <c r="AH621">
        <f>1000*DH621*AU621*(DD621-DE621)/(100*CV621*(1000-AU621*DD621))</f>
        <v>0</v>
      </c>
      <c r="AI621">
        <f>(AJ621 - AK621 - DI621*1E3/(8.314*(DK621+273.15)) * AM621/DH621 * AL621) * DH621/(100*CV621) * (1000 - DE621)/1000</f>
        <v>0</v>
      </c>
      <c r="AJ621">
        <v>457.213407910794</v>
      </c>
      <c r="AK621">
        <v>423.23793939394</v>
      </c>
      <c r="AL621">
        <v>2.4359213213576</v>
      </c>
      <c r="AM621">
        <v>66.0504921813524</v>
      </c>
      <c r="AN621">
        <f>(AP621 - AO621 + DI621*1E3/(8.314*(DK621+273.15)) * AR621/DH621 * AQ621) * DH621/(100*CV621) * 1000/(1000 - AP621)</f>
        <v>0</v>
      </c>
      <c r="AO621">
        <v>16.4531989474026</v>
      </c>
      <c r="AP621">
        <v>24.0907846153846</v>
      </c>
      <c r="AQ621">
        <v>-0.000652209366389319</v>
      </c>
      <c r="AR621">
        <v>92.47</v>
      </c>
      <c r="AS621">
        <v>3</v>
      </c>
      <c r="AT621">
        <v>1</v>
      </c>
      <c r="AU621">
        <f>IF(AS621*$H$13&gt;=AW621,1.0,(AW621/(AW621-AS621*$H$13)))</f>
        <v>0</v>
      </c>
      <c r="AV621">
        <f>(AU621-1)*100</f>
        <v>0</v>
      </c>
      <c r="AW621">
        <f>MAX(0,($B$13+$C$13*DP621)/(1+$D$13*DP621)*DI621/(DK621+273)*$E$13)</f>
        <v>0</v>
      </c>
      <c r="AX621" t="s">
        <v>418</v>
      </c>
      <c r="AY621" t="s">
        <v>418</v>
      </c>
      <c r="AZ621">
        <v>0</v>
      </c>
      <c r="BA621">
        <v>0</v>
      </c>
      <c r="BB621">
        <f>1-AZ621/BA621</f>
        <v>0</v>
      </c>
      <c r="BC621">
        <v>0</v>
      </c>
      <c r="BD621" t="s">
        <v>418</v>
      </c>
      <c r="BE621" t="s">
        <v>418</v>
      </c>
      <c r="BF621">
        <v>0</v>
      </c>
      <c r="BG621">
        <v>0</v>
      </c>
      <c r="BH621">
        <f>1-BF621/BG621</f>
        <v>0</v>
      </c>
      <c r="BI621">
        <v>0.5</v>
      </c>
      <c r="BJ621">
        <f>CS621</f>
        <v>0</v>
      </c>
      <c r="BK621">
        <f>L621</f>
        <v>0</v>
      </c>
      <c r="BL621">
        <f>BH621*BI621*BJ621</f>
        <v>0</v>
      </c>
      <c r="BM621">
        <f>(BK621-BC621)/BJ621</f>
        <v>0</v>
      </c>
      <c r="BN621">
        <f>(BA621-BG621)/BG621</f>
        <v>0</v>
      </c>
      <c r="BO621">
        <f>AZ621/(BB621+AZ621/BG621)</f>
        <v>0</v>
      </c>
      <c r="BP621" t="s">
        <v>418</v>
      </c>
      <c r="BQ621">
        <v>0</v>
      </c>
      <c r="BR621">
        <f>IF(BQ621&lt;&gt;0, BQ621, BO621)</f>
        <v>0</v>
      </c>
      <c r="BS621">
        <f>1-BR621/BG621</f>
        <v>0</v>
      </c>
      <c r="BT621">
        <f>(BG621-BF621)/(BG621-BR621)</f>
        <v>0</v>
      </c>
      <c r="BU621">
        <f>(BA621-BG621)/(BA621-BR621)</f>
        <v>0</v>
      </c>
      <c r="BV621">
        <f>(BG621-BF621)/(BG621-AZ621)</f>
        <v>0</v>
      </c>
      <c r="BW621">
        <f>(BA621-BG621)/(BA621-AZ621)</f>
        <v>0</v>
      </c>
      <c r="BX621">
        <f>(BT621*BR621/BF621)</f>
        <v>0</v>
      </c>
      <c r="BY621">
        <f>(1-BX621)</f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f>$B$11*DQ621+$C$11*DR621+$F$11*EC621*(1-EF621)</f>
        <v>0</v>
      </c>
      <c r="CS621">
        <f>CR621*CT621</f>
        <v>0</v>
      </c>
      <c r="CT621">
        <f>($B$11*$D$9+$C$11*$D$9+$F$11*((EP621+EH621)/MAX(EP621+EH621+EQ621, 0.1)*$I$9+EQ621/MAX(EP621+EH621+EQ621, 0.1)*$J$9))/($B$11+$C$11+$F$11)</f>
        <v>0</v>
      </c>
      <c r="CU621">
        <f>($B$11*$K$9+$C$11*$K$9+$F$11*((EP621+EH621)/MAX(EP621+EH621+EQ621, 0.1)*$P$9+EQ621/MAX(EP621+EH621+EQ621, 0.1)*$Q$9))/($B$11+$C$11+$F$11)</f>
        <v>0</v>
      </c>
      <c r="CV621">
        <v>6</v>
      </c>
      <c r="CW621">
        <v>0.5</v>
      </c>
      <c r="CX621" t="s">
        <v>419</v>
      </c>
      <c r="CY621">
        <v>2</v>
      </c>
      <c r="CZ621" t="b">
        <v>1</v>
      </c>
      <c r="DA621">
        <v>1659032272</v>
      </c>
      <c r="DB621">
        <v>401.066925925926</v>
      </c>
      <c r="DC621">
        <v>435.570111111111</v>
      </c>
      <c r="DD621">
        <v>24.1013851851852</v>
      </c>
      <c r="DE621">
        <v>16.4646333333333</v>
      </c>
      <c r="DF621">
        <v>394.645851851852</v>
      </c>
      <c r="DG621">
        <v>23.6323814814815</v>
      </c>
      <c r="DH621">
        <v>500.060407407408</v>
      </c>
      <c r="DI621">
        <v>90.3314481481481</v>
      </c>
      <c r="DJ621">
        <v>0.0444713074074074</v>
      </c>
      <c r="DK621">
        <v>27.1728444444444</v>
      </c>
      <c r="DL621">
        <v>26.6157333333333</v>
      </c>
      <c r="DM621">
        <v>999.9</v>
      </c>
      <c r="DN621">
        <v>0</v>
      </c>
      <c r="DO621">
        <v>0</v>
      </c>
      <c r="DP621">
        <v>10005</v>
      </c>
      <c r="DQ621">
        <v>0</v>
      </c>
      <c r="DR621">
        <v>17.2703925925926</v>
      </c>
      <c r="DS621">
        <v>-34.503162962963</v>
      </c>
      <c r="DT621">
        <v>410.971814814815</v>
      </c>
      <c r="DU621">
        <v>442.861407407407</v>
      </c>
      <c r="DV621">
        <v>7.63674555555556</v>
      </c>
      <c r="DW621">
        <v>435.570111111111</v>
      </c>
      <c r="DX621">
        <v>16.4646333333333</v>
      </c>
      <c r="DY621">
        <v>2.17711259259259</v>
      </c>
      <c r="DZ621">
        <v>1.4872737037037</v>
      </c>
      <c r="EA621">
        <v>18.7948740740741</v>
      </c>
      <c r="EB621">
        <v>12.8379407407407</v>
      </c>
      <c r="EC621">
        <v>1999.98777777778</v>
      </c>
      <c r="ED621">
        <v>0.979997444444444</v>
      </c>
      <c r="EE621">
        <v>0.0200027592592593</v>
      </c>
      <c r="EF621">
        <v>0</v>
      </c>
      <c r="EG621">
        <v>794.251259259259</v>
      </c>
      <c r="EH621">
        <v>5.00063</v>
      </c>
      <c r="EI621">
        <v>15624.3148148148</v>
      </c>
      <c r="EJ621">
        <v>17256.7740740741</v>
      </c>
      <c r="EK621">
        <v>38.125</v>
      </c>
      <c r="EL621">
        <v>38.1963333333333</v>
      </c>
      <c r="EM621">
        <v>37.6364814814815</v>
      </c>
      <c r="EN621">
        <v>37.5252592592593</v>
      </c>
      <c r="EO621">
        <v>39.187</v>
      </c>
      <c r="EP621">
        <v>1955.08259259259</v>
      </c>
      <c r="EQ621">
        <v>39.9011111111111</v>
      </c>
      <c r="ER621">
        <v>0</v>
      </c>
      <c r="ES621">
        <v>1659032278.3</v>
      </c>
      <c r="ET621">
        <v>0</v>
      </c>
      <c r="EU621">
        <v>794.257</v>
      </c>
      <c r="EV621">
        <v>3.83507691996186</v>
      </c>
      <c r="EW621">
        <v>75.1538461860857</v>
      </c>
      <c r="EX621">
        <v>15624.476</v>
      </c>
      <c r="EY621">
        <v>15</v>
      </c>
      <c r="EZ621">
        <v>0</v>
      </c>
      <c r="FA621" t="s">
        <v>420</v>
      </c>
      <c r="FB621">
        <v>1657551626.5</v>
      </c>
      <c r="FC621">
        <v>1657551629</v>
      </c>
      <c r="FD621">
        <v>0</v>
      </c>
      <c r="FE621">
        <v>0.403</v>
      </c>
      <c r="FF621">
        <v>0.009</v>
      </c>
      <c r="FG621">
        <v>9.41</v>
      </c>
      <c r="FH621">
        <v>0.087</v>
      </c>
      <c r="FI621">
        <v>417</v>
      </c>
      <c r="FJ621">
        <v>17</v>
      </c>
      <c r="FK621">
        <v>1.61</v>
      </c>
      <c r="FL621">
        <v>0.59</v>
      </c>
      <c r="FM621">
        <v>-30.7612525</v>
      </c>
      <c r="FN621">
        <v>-67.6806112570357</v>
      </c>
      <c r="FO621">
        <v>6.87984430946615</v>
      </c>
      <c r="FP621">
        <v>0</v>
      </c>
      <c r="FQ621">
        <v>794.154264705882</v>
      </c>
      <c r="FR621">
        <v>1.22235293552622</v>
      </c>
      <c r="FS621">
        <v>0.348216405737755</v>
      </c>
      <c r="FT621">
        <v>0</v>
      </c>
      <c r="FU621">
        <v>7.6241315</v>
      </c>
      <c r="FV621">
        <v>0.18412727954973</v>
      </c>
      <c r="FW621">
        <v>0.0193541504011414</v>
      </c>
      <c r="FX621">
        <v>0</v>
      </c>
      <c r="FY621">
        <v>0</v>
      </c>
      <c r="FZ621">
        <v>3</v>
      </c>
      <c r="GA621" t="s">
        <v>427</v>
      </c>
      <c r="GB621">
        <v>2.97267</v>
      </c>
      <c r="GC621">
        <v>2.69868</v>
      </c>
      <c r="GD621">
        <v>0.0893728</v>
      </c>
      <c r="GE621">
        <v>0.0977742</v>
      </c>
      <c r="GF621">
        <v>0.10333</v>
      </c>
      <c r="GG621">
        <v>0.0796695</v>
      </c>
      <c r="GH621">
        <v>35450.1</v>
      </c>
      <c r="GI621">
        <v>38407</v>
      </c>
      <c r="GJ621">
        <v>35278.4</v>
      </c>
      <c r="GK621">
        <v>38608.9</v>
      </c>
      <c r="GL621">
        <v>44851.3</v>
      </c>
      <c r="GM621">
        <v>51322.7</v>
      </c>
      <c r="GN621">
        <v>55148.8</v>
      </c>
      <c r="GO621">
        <v>61929.3</v>
      </c>
      <c r="GP621">
        <v>1.972</v>
      </c>
      <c r="GQ621">
        <v>1.842</v>
      </c>
      <c r="GR621">
        <v>0.0962615</v>
      </c>
      <c r="GS621">
        <v>0</v>
      </c>
      <c r="GT621">
        <v>25.0678</v>
      </c>
      <c r="GU621">
        <v>999.9</v>
      </c>
      <c r="GV621">
        <v>57.472</v>
      </c>
      <c r="GW621">
        <v>29.064</v>
      </c>
      <c r="GX621">
        <v>25.6832</v>
      </c>
      <c r="GY621">
        <v>56.0355</v>
      </c>
      <c r="GZ621">
        <v>43.2252</v>
      </c>
      <c r="HA621">
        <v>1</v>
      </c>
      <c r="HB621">
        <v>-0.0402846</v>
      </c>
      <c r="HC621">
        <v>0.0784314</v>
      </c>
      <c r="HD621">
        <v>20.114</v>
      </c>
      <c r="HE621">
        <v>5.20052</v>
      </c>
      <c r="HF621">
        <v>12.0064</v>
      </c>
      <c r="HG621">
        <v>4.9756</v>
      </c>
      <c r="HH621">
        <v>3.293</v>
      </c>
      <c r="HI621">
        <v>9999</v>
      </c>
      <c r="HJ621">
        <v>9999</v>
      </c>
      <c r="HK621">
        <v>9999</v>
      </c>
      <c r="HL621">
        <v>630</v>
      </c>
      <c r="HM621">
        <v>1.86319</v>
      </c>
      <c r="HN621">
        <v>1.86798</v>
      </c>
      <c r="HO621">
        <v>1.8678</v>
      </c>
      <c r="HP621">
        <v>1.86899</v>
      </c>
      <c r="HQ621">
        <v>1.86981</v>
      </c>
      <c r="HR621">
        <v>1.86584</v>
      </c>
      <c r="HS621">
        <v>1.86691</v>
      </c>
      <c r="HT621">
        <v>1.86829</v>
      </c>
      <c r="HU621">
        <v>5</v>
      </c>
      <c r="HV621">
        <v>0</v>
      </c>
      <c r="HW621">
        <v>0</v>
      </c>
      <c r="HX621">
        <v>0</v>
      </c>
      <c r="HY621" t="s">
        <v>422</v>
      </c>
      <c r="HZ621" t="s">
        <v>423</v>
      </c>
      <c r="IA621" t="s">
        <v>424</v>
      </c>
      <c r="IB621" t="s">
        <v>424</v>
      </c>
      <c r="IC621" t="s">
        <v>424</v>
      </c>
      <c r="ID621" t="s">
        <v>424</v>
      </c>
      <c r="IE621">
        <v>0</v>
      </c>
      <c r="IF621">
        <v>100</v>
      </c>
      <c r="IG621">
        <v>100</v>
      </c>
      <c r="IH621">
        <v>6.501</v>
      </c>
      <c r="II621">
        <v>0.4684</v>
      </c>
      <c r="IJ621">
        <v>4.02706509432224</v>
      </c>
      <c r="IK621">
        <v>0.00601174518973114</v>
      </c>
      <c r="IL621">
        <v>2.77886958061485e-07</v>
      </c>
      <c r="IM621">
        <v>-3.54636231360687e-10</v>
      </c>
      <c r="IN621">
        <v>-0.0404303883988718</v>
      </c>
      <c r="IO621">
        <v>-0.0177815531441476</v>
      </c>
      <c r="IP621">
        <v>0.00205572605671414</v>
      </c>
      <c r="IQ621">
        <v>-1.65519735432211e-05</v>
      </c>
      <c r="IR621">
        <v>-4</v>
      </c>
      <c r="IS621">
        <v>1848</v>
      </c>
      <c r="IT621">
        <v>1</v>
      </c>
      <c r="IU621">
        <v>25</v>
      </c>
      <c r="IV621">
        <v>24677.5</v>
      </c>
      <c r="IW621">
        <v>24677.5</v>
      </c>
      <c r="IX621">
        <v>1.11938</v>
      </c>
      <c r="IY621">
        <v>2.61963</v>
      </c>
      <c r="IZ621">
        <v>1.54785</v>
      </c>
      <c r="JA621">
        <v>2.30469</v>
      </c>
      <c r="JB621">
        <v>1.34644</v>
      </c>
      <c r="JC621">
        <v>2.3999</v>
      </c>
      <c r="JD621">
        <v>33.558</v>
      </c>
      <c r="JE621">
        <v>24.1838</v>
      </c>
      <c r="JF621">
        <v>18</v>
      </c>
      <c r="JG621">
        <v>492.313</v>
      </c>
      <c r="JH621">
        <v>408.98</v>
      </c>
      <c r="JI621">
        <v>24.9999</v>
      </c>
      <c r="JJ621">
        <v>26.7139</v>
      </c>
      <c r="JK621">
        <v>29.9999</v>
      </c>
      <c r="JL621">
        <v>26.6816</v>
      </c>
      <c r="JM621">
        <v>26.6243</v>
      </c>
      <c r="JN621">
        <v>22.4106</v>
      </c>
      <c r="JO621">
        <v>42.9154</v>
      </c>
      <c r="JP621">
        <v>81.3901</v>
      </c>
      <c r="JQ621">
        <v>25</v>
      </c>
      <c r="JR621">
        <v>473.953</v>
      </c>
      <c r="JS621">
        <v>16.3084</v>
      </c>
      <c r="JT621">
        <v>102.301</v>
      </c>
      <c r="JU621">
        <v>103.081</v>
      </c>
    </row>
    <row r="622" spans="1:281">
      <c r="A622">
        <v>606</v>
      </c>
      <c r="B622">
        <v>1659032284.5</v>
      </c>
      <c r="C622">
        <v>8601.40000009537</v>
      </c>
      <c r="D622" t="s">
        <v>1642</v>
      </c>
      <c r="E622" t="s">
        <v>1643</v>
      </c>
      <c r="F622">
        <v>5</v>
      </c>
      <c r="G622" t="s">
        <v>1587</v>
      </c>
      <c r="H622" t="s">
        <v>417</v>
      </c>
      <c r="I622">
        <v>1659032276.71429</v>
      </c>
      <c r="J622">
        <f>(K622)/1000</f>
        <v>0</v>
      </c>
      <c r="K622">
        <f>IF(CZ622, AN622, AH622)</f>
        <v>0</v>
      </c>
      <c r="L622">
        <f>IF(CZ622, AI622, AG622)</f>
        <v>0</v>
      </c>
      <c r="M622">
        <f>DB622 - IF(AU622&gt;1, L622*CV622*100.0/(AW622*DP622), 0)</f>
        <v>0</v>
      </c>
      <c r="N622">
        <f>((T622-J622/2)*M622-L622)/(T622+J622/2)</f>
        <v>0</v>
      </c>
      <c r="O622">
        <f>N622*(DI622+DJ622)/1000.0</f>
        <v>0</v>
      </c>
      <c r="P622">
        <f>(DB622 - IF(AU622&gt;1, L622*CV622*100.0/(AW622*DP622), 0))*(DI622+DJ622)/1000.0</f>
        <v>0</v>
      </c>
      <c r="Q622">
        <f>2.0/((1/S622-1/R622)+SIGN(S622)*SQRT((1/S622-1/R622)*(1/S622-1/R622) + 4*CW622/((CW622+1)*(CW622+1))*(2*1/S622*1/R622-1/R622*1/R622)))</f>
        <v>0</v>
      </c>
      <c r="R622">
        <f>IF(LEFT(CX622,1)&lt;&gt;"0",IF(LEFT(CX622,1)="1",3.0,CY622),$D$5+$E$5*(DP622*DI622/($K$5*1000))+$F$5*(DP622*DI622/($K$5*1000))*MAX(MIN(CV622,$J$5),$I$5)*MAX(MIN(CV622,$J$5),$I$5)+$G$5*MAX(MIN(CV622,$J$5),$I$5)*(DP622*DI622/($K$5*1000))+$H$5*(DP622*DI622/($K$5*1000))*(DP622*DI622/($K$5*1000)))</f>
        <v>0</v>
      </c>
      <c r="S622">
        <f>J622*(1000-(1000*0.61365*exp(17.502*W622/(240.97+W622))/(DI622+DJ622)+DD622)/2)/(1000*0.61365*exp(17.502*W622/(240.97+W622))/(DI622+DJ622)-DD622)</f>
        <v>0</v>
      </c>
      <c r="T622">
        <f>1/((CW622+1)/(Q622/1.6)+1/(R622/1.37)) + CW622/((CW622+1)/(Q622/1.6) + CW622/(R622/1.37))</f>
        <v>0</v>
      </c>
      <c r="U622">
        <f>(CR622*CU622)</f>
        <v>0</v>
      </c>
      <c r="V622">
        <f>(DK622+(U622+2*0.95*5.67E-8*(((DK622+$B$7)+273)^4-(DK622+273)^4)-44100*J622)/(1.84*29.3*R622+8*0.95*5.67E-8*(DK622+273)^3))</f>
        <v>0</v>
      </c>
      <c r="W622">
        <f>($C$7*DL622+$D$7*DM622+$E$7*V622)</f>
        <v>0</v>
      </c>
      <c r="X622">
        <f>0.61365*exp(17.502*W622/(240.97+W622))</f>
        <v>0</v>
      </c>
      <c r="Y622">
        <f>(Z622/AA622*100)</f>
        <v>0</v>
      </c>
      <c r="Z622">
        <f>DD622*(DI622+DJ622)/1000</f>
        <v>0</v>
      </c>
      <c r="AA622">
        <f>0.61365*exp(17.502*DK622/(240.97+DK622))</f>
        <v>0</v>
      </c>
      <c r="AB622">
        <f>(X622-DD622*(DI622+DJ622)/1000)</f>
        <v>0</v>
      </c>
      <c r="AC622">
        <f>(-J622*44100)</f>
        <v>0</v>
      </c>
      <c r="AD622">
        <f>2*29.3*R622*0.92*(DK622-W622)</f>
        <v>0</v>
      </c>
      <c r="AE622">
        <f>2*0.95*5.67E-8*(((DK622+$B$7)+273)^4-(W622+273)^4)</f>
        <v>0</v>
      </c>
      <c r="AF622">
        <f>U622+AE622+AC622+AD622</f>
        <v>0</v>
      </c>
      <c r="AG622">
        <f>DH622*AU622*(DC622-DB622*(1000-AU622*DE622)/(1000-AU622*DD622))/(100*CV622)</f>
        <v>0</v>
      </c>
      <c r="AH622">
        <f>1000*DH622*AU622*(DD622-DE622)/(100*CV622*(1000-AU622*DD622))</f>
        <v>0</v>
      </c>
      <c r="AI622">
        <f>(AJ622 - AK622 - DI622*1E3/(8.314*(DK622+273.15)) * AM622/DH622 * AL622) * DH622/(100*CV622) * (1000 - DE622)/1000</f>
        <v>0</v>
      </c>
      <c r="AJ622">
        <v>473.310096003259</v>
      </c>
      <c r="AK622">
        <v>437.053072727273</v>
      </c>
      <c r="AL622">
        <v>2.83444911723105</v>
      </c>
      <c r="AM622">
        <v>66.0504921813524</v>
      </c>
      <c r="AN622">
        <f>(AP622 - AO622 + DI622*1E3/(8.314*(DK622+273.15)) * AR622/DH622 * AQ622) * DH622/(100*CV622) * 1000/(1000 - AP622)</f>
        <v>0</v>
      </c>
      <c r="AO622">
        <v>16.3880714766667</v>
      </c>
      <c r="AP622">
        <v>24.0700230769231</v>
      </c>
      <c r="AQ622">
        <v>-0.00068086580086372</v>
      </c>
      <c r="AR622">
        <v>92.47</v>
      </c>
      <c r="AS622">
        <v>2</v>
      </c>
      <c r="AT622">
        <v>0</v>
      </c>
      <c r="AU622">
        <f>IF(AS622*$H$13&gt;=AW622,1.0,(AW622/(AW622-AS622*$H$13)))</f>
        <v>0</v>
      </c>
      <c r="AV622">
        <f>(AU622-1)*100</f>
        <v>0</v>
      </c>
      <c r="AW622">
        <f>MAX(0,($B$13+$C$13*DP622)/(1+$D$13*DP622)*DI622/(DK622+273)*$E$13)</f>
        <v>0</v>
      </c>
      <c r="AX622" t="s">
        <v>418</v>
      </c>
      <c r="AY622" t="s">
        <v>418</v>
      </c>
      <c r="AZ622">
        <v>0</v>
      </c>
      <c r="BA622">
        <v>0</v>
      </c>
      <c r="BB622">
        <f>1-AZ622/BA622</f>
        <v>0</v>
      </c>
      <c r="BC622">
        <v>0</v>
      </c>
      <c r="BD622" t="s">
        <v>418</v>
      </c>
      <c r="BE622" t="s">
        <v>418</v>
      </c>
      <c r="BF622">
        <v>0</v>
      </c>
      <c r="BG622">
        <v>0</v>
      </c>
      <c r="BH622">
        <f>1-BF622/BG622</f>
        <v>0</v>
      </c>
      <c r="BI622">
        <v>0.5</v>
      </c>
      <c r="BJ622">
        <f>CS622</f>
        <v>0</v>
      </c>
      <c r="BK622">
        <f>L622</f>
        <v>0</v>
      </c>
      <c r="BL622">
        <f>BH622*BI622*BJ622</f>
        <v>0</v>
      </c>
      <c r="BM622">
        <f>(BK622-BC622)/BJ622</f>
        <v>0</v>
      </c>
      <c r="BN622">
        <f>(BA622-BG622)/BG622</f>
        <v>0</v>
      </c>
      <c r="BO622">
        <f>AZ622/(BB622+AZ622/BG622)</f>
        <v>0</v>
      </c>
      <c r="BP622" t="s">
        <v>418</v>
      </c>
      <c r="BQ622">
        <v>0</v>
      </c>
      <c r="BR622">
        <f>IF(BQ622&lt;&gt;0, BQ622, BO622)</f>
        <v>0</v>
      </c>
      <c r="BS622">
        <f>1-BR622/BG622</f>
        <v>0</v>
      </c>
      <c r="BT622">
        <f>(BG622-BF622)/(BG622-BR622)</f>
        <v>0</v>
      </c>
      <c r="BU622">
        <f>(BA622-BG622)/(BA622-BR622)</f>
        <v>0</v>
      </c>
      <c r="BV622">
        <f>(BG622-BF622)/(BG622-AZ622)</f>
        <v>0</v>
      </c>
      <c r="BW622">
        <f>(BA622-BG622)/(BA622-AZ622)</f>
        <v>0</v>
      </c>
      <c r="BX622">
        <f>(BT622*BR622/BF622)</f>
        <v>0</v>
      </c>
      <c r="BY622">
        <f>(1-BX622)</f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f>$B$11*DQ622+$C$11*DR622+$F$11*EC622*(1-EF622)</f>
        <v>0</v>
      </c>
      <c r="CS622">
        <f>CR622*CT622</f>
        <v>0</v>
      </c>
      <c r="CT622">
        <f>($B$11*$D$9+$C$11*$D$9+$F$11*((EP622+EH622)/MAX(EP622+EH622+EQ622, 0.1)*$I$9+EQ622/MAX(EP622+EH622+EQ622, 0.1)*$J$9))/($B$11+$C$11+$F$11)</f>
        <v>0</v>
      </c>
      <c r="CU622">
        <f>($B$11*$K$9+$C$11*$K$9+$F$11*((EP622+EH622)/MAX(EP622+EH622+EQ622, 0.1)*$P$9+EQ622/MAX(EP622+EH622+EQ622, 0.1)*$Q$9))/($B$11+$C$11+$F$11)</f>
        <v>0</v>
      </c>
      <c r="CV622">
        <v>6</v>
      </c>
      <c r="CW622">
        <v>0.5</v>
      </c>
      <c r="CX622" t="s">
        <v>419</v>
      </c>
      <c r="CY622">
        <v>2</v>
      </c>
      <c r="CZ622" t="b">
        <v>1</v>
      </c>
      <c r="DA622">
        <v>1659032276.71429</v>
      </c>
      <c r="DB622">
        <v>408.96675</v>
      </c>
      <c r="DC622">
        <v>449.509428571429</v>
      </c>
      <c r="DD622">
        <v>24.0929285714286</v>
      </c>
      <c r="DE622">
        <v>16.4306714285714</v>
      </c>
      <c r="DF622">
        <v>402.498</v>
      </c>
      <c r="DG622">
        <v>23.6243428571429</v>
      </c>
      <c r="DH622">
        <v>500.075321428571</v>
      </c>
      <c r="DI622">
        <v>90.3316892857143</v>
      </c>
      <c r="DJ622">
        <v>0.0444034607142857</v>
      </c>
      <c r="DK622">
        <v>27.1722964285714</v>
      </c>
      <c r="DL622">
        <v>26.6253678571429</v>
      </c>
      <c r="DM622">
        <v>999.9</v>
      </c>
      <c r="DN622">
        <v>0</v>
      </c>
      <c r="DO622">
        <v>0</v>
      </c>
      <c r="DP622">
        <v>10013.0357142857</v>
      </c>
      <c r="DQ622">
        <v>0</v>
      </c>
      <c r="DR622">
        <v>17.2702464285714</v>
      </c>
      <c r="DS622">
        <v>-40.5426964285714</v>
      </c>
      <c r="DT622">
        <v>419.063035714286</v>
      </c>
      <c r="DU622">
        <v>457.018071428571</v>
      </c>
      <c r="DV622">
        <v>7.66225821428571</v>
      </c>
      <c r="DW622">
        <v>449.509428571429</v>
      </c>
      <c r="DX622">
        <v>16.4306714285714</v>
      </c>
      <c r="DY622">
        <v>2.17635535714286</v>
      </c>
      <c r="DZ622">
        <v>1.48421035714286</v>
      </c>
      <c r="EA622">
        <v>18.7893071428571</v>
      </c>
      <c r="EB622">
        <v>12.806425</v>
      </c>
      <c r="EC622">
        <v>1999.99321428571</v>
      </c>
      <c r="ED622">
        <v>0.9799975</v>
      </c>
      <c r="EE622">
        <v>0.0200027</v>
      </c>
      <c r="EF622">
        <v>0</v>
      </c>
      <c r="EG622">
        <v>794.9555</v>
      </c>
      <c r="EH622">
        <v>5.00063</v>
      </c>
      <c r="EI622">
        <v>15637.7642857143</v>
      </c>
      <c r="EJ622">
        <v>17256.825</v>
      </c>
      <c r="EK622">
        <v>38.125</v>
      </c>
      <c r="EL622">
        <v>38.19375</v>
      </c>
      <c r="EM622">
        <v>37.6360714285714</v>
      </c>
      <c r="EN622">
        <v>37.5177142857143</v>
      </c>
      <c r="EO622">
        <v>39.187</v>
      </c>
      <c r="EP622">
        <v>1955.08857142857</v>
      </c>
      <c r="EQ622">
        <v>39.9010714285714</v>
      </c>
      <c r="ER622">
        <v>0</v>
      </c>
      <c r="ES622">
        <v>1659032283.7</v>
      </c>
      <c r="ET622">
        <v>0</v>
      </c>
      <c r="EU622">
        <v>795.048153846154</v>
      </c>
      <c r="EV622">
        <v>14.0049914626047</v>
      </c>
      <c r="EW622">
        <v>255.186325009238</v>
      </c>
      <c r="EX622">
        <v>15639.5769230769</v>
      </c>
      <c r="EY622">
        <v>15</v>
      </c>
      <c r="EZ622">
        <v>0</v>
      </c>
      <c r="FA622" t="s">
        <v>420</v>
      </c>
      <c r="FB622">
        <v>1657551626.5</v>
      </c>
      <c r="FC622">
        <v>1657551629</v>
      </c>
      <c r="FD622">
        <v>0</v>
      </c>
      <c r="FE622">
        <v>0.403</v>
      </c>
      <c r="FF622">
        <v>0.009</v>
      </c>
      <c r="FG622">
        <v>9.41</v>
      </c>
      <c r="FH622">
        <v>0.087</v>
      </c>
      <c r="FI622">
        <v>417</v>
      </c>
      <c r="FJ622">
        <v>17</v>
      </c>
      <c r="FK622">
        <v>1.61</v>
      </c>
      <c r="FL622">
        <v>0.59</v>
      </c>
      <c r="FM622">
        <v>-36.9957725</v>
      </c>
      <c r="FN622">
        <v>-77.7225579737335</v>
      </c>
      <c r="FO622">
        <v>7.63153391150781</v>
      </c>
      <c r="FP622">
        <v>0</v>
      </c>
      <c r="FQ622">
        <v>794.707705882353</v>
      </c>
      <c r="FR622">
        <v>8.20956455001277</v>
      </c>
      <c r="FS622">
        <v>0.963673136231792</v>
      </c>
      <c r="FT622">
        <v>0</v>
      </c>
      <c r="FU622">
        <v>7.65087425</v>
      </c>
      <c r="FV622">
        <v>0.327551932457768</v>
      </c>
      <c r="FW622">
        <v>0.0329069642239679</v>
      </c>
      <c r="FX622">
        <v>0</v>
      </c>
      <c r="FY622">
        <v>0</v>
      </c>
      <c r="FZ622">
        <v>3</v>
      </c>
      <c r="GA622" t="s">
        <v>427</v>
      </c>
      <c r="GB622">
        <v>2.97332</v>
      </c>
      <c r="GC622">
        <v>2.69848</v>
      </c>
      <c r="GD622">
        <v>0.0916543</v>
      </c>
      <c r="GE622">
        <v>0.100277</v>
      </c>
      <c r="GF622">
        <v>0.103263</v>
      </c>
      <c r="GG622">
        <v>0.0796026</v>
      </c>
      <c r="GH622">
        <v>35361.7</v>
      </c>
      <c r="GI622">
        <v>38300.4</v>
      </c>
      <c r="GJ622">
        <v>35278.9</v>
      </c>
      <c r="GK622">
        <v>38608.8</v>
      </c>
      <c r="GL622">
        <v>44854.8</v>
      </c>
      <c r="GM622">
        <v>51326.8</v>
      </c>
      <c r="GN622">
        <v>55148.9</v>
      </c>
      <c r="GO622">
        <v>61929.7</v>
      </c>
      <c r="GP622">
        <v>1.9728</v>
      </c>
      <c r="GQ622">
        <v>1.8418</v>
      </c>
      <c r="GR622">
        <v>0.0952184</v>
      </c>
      <c r="GS622">
        <v>0</v>
      </c>
      <c r="GT622">
        <v>25.0657</v>
      </c>
      <c r="GU622">
        <v>999.9</v>
      </c>
      <c r="GV622">
        <v>57.447</v>
      </c>
      <c r="GW622">
        <v>29.064</v>
      </c>
      <c r="GX622">
        <v>25.6716</v>
      </c>
      <c r="GY622">
        <v>55.5955</v>
      </c>
      <c r="GZ622">
        <v>43.1891</v>
      </c>
      <c r="HA622">
        <v>1</v>
      </c>
      <c r="HB622">
        <v>-0.039939</v>
      </c>
      <c r="HC622">
        <v>0.079085</v>
      </c>
      <c r="HD622">
        <v>20.1139</v>
      </c>
      <c r="HE622">
        <v>5.19812</v>
      </c>
      <c r="HF622">
        <v>12.004</v>
      </c>
      <c r="HG622">
        <v>4.976</v>
      </c>
      <c r="HH622">
        <v>3.294</v>
      </c>
      <c r="HI622">
        <v>9999</v>
      </c>
      <c r="HJ622">
        <v>9999</v>
      </c>
      <c r="HK622">
        <v>9999</v>
      </c>
      <c r="HL622">
        <v>630</v>
      </c>
      <c r="HM622">
        <v>1.8631</v>
      </c>
      <c r="HN622">
        <v>1.86801</v>
      </c>
      <c r="HO622">
        <v>1.8678</v>
      </c>
      <c r="HP622">
        <v>1.86896</v>
      </c>
      <c r="HQ622">
        <v>1.86981</v>
      </c>
      <c r="HR622">
        <v>1.86584</v>
      </c>
      <c r="HS622">
        <v>1.86691</v>
      </c>
      <c r="HT622">
        <v>1.86829</v>
      </c>
      <c r="HU622">
        <v>5</v>
      </c>
      <c r="HV622">
        <v>0</v>
      </c>
      <c r="HW622">
        <v>0</v>
      </c>
      <c r="HX622">
        <v>0</v>
      </c>
      <c r="HY622" t="s">
        <v>422</v>
      </c>
      <c r="HZ622" t="s">
        <v>423</v>
      </c>
      <c r="IA622" t="s">
        <v>424</v>
      </c>
      <c r="IB622" t="s">
        <v>424</v>
      </c>
      <c r="IC622" t="s">
        <v>424</v>
      </c>
      <c r="ID622" t="s">
        <v>424</v>
      </c>
      <c r="IE622">
        <v>0</v>
      </c>
      <c r="IF622">
        <v>100</v>
      </c>
      <c r="IG622">
        <v>100</v>
      </c>
      <c r="IH622">
        <v>6.583</v>
      </c>
      <c r="II622">
        <v>0.4672</v>
      </c>
      <c r="IJ622">
        <v>4.02706509432224</v>
      </c>
      <c r="IK622">
        <v>0.00601174518973114</v>
      </c>
      <c r="IL622">
        <v>2.77886958061485e-07</v>
      </c>
      <c r="IM622">
        <v>-3.54636231360687e-10</v>
      </c>
      <c r="IN622">
        <v>-0.0404303883988718</v>
      </c>
      <c r="IO622">
        <v>-0.0177815531441476</v>
      </c>
      <c r="IP622">
        <v>0.00205572605671414</v>
      </c>
      <c r="IQ622">
        <v>-1.65519735432211e-05</v>
      </c>
      <c r="IR622">
        <v>-4</v>
      </c>
      <c r="IS622">
        <v>1848</v>
      </c>
      <c r="IT622">
        <v>1</v>
      </c>
      <c r="IU622">
        <v>25</v>
      </c>
      <c r="IV622">
        <v>24677.6</v>
      </c>
      <c r="IW622">
        <v>24677.6</v>
      </c>
      <c r="IX622">
        <v>1.14868</v>
      </c>
      <c r="IY622">
        <v>2.61963</v>
      </c>
      <c r="IZ622">
        <v>1.54785</v>
      </c>
      <c r="JA622">
        <v>2.30469</v>
      </c>
      <c r="JB622">
        <v>1.34644</v>
      </c>
      <c r="JC622">
        <v>2.33276</v>
      </c>
      <c r="JD622">
        <v>33.558</v>
      </c>
      <c r="JE622">
        <v>24.2188</v>
      </c>
      <c r="JF622">
        <v>18</v>
      </c>
      <c r="JG622">
        <v>492.833</v>
      </c>
      <c r="JH622">
        <v>408.852</v>
      </c>
      <c r="JI622">
        <v>25.0001</v>
      </c>
      <c r="JJ622">
        <v>26.7116</v>
      </c>
      <c r="JK622">
        <v>30.0001</v>
      </c>
      <c r="JL622">
        <v>26.6816</v>
      </c>
      <c r="JM622">
        <v>26.622</v>
      </c>
      <c r="JN622">
        <v>23.0062</v>
      </c>
      <c r="JO622">
        <v>43.1915</v>
      </c>
      <c r="JP622">
        <v>81.3901</v>
      </c>
      <c r="JQ622">
        <v>25</v>
      </c>
      <c r="JR622">
        <v>494.101</v>
      </c>
      <c r="JS622">
        <v>16.2721</v>
      </c>
      <c r="JT622">
        <v>102.301</v>
      </c>
      <c r="JU622">
        <v>103.081</v>
      </c>
    </row>
    <row r="623" spans="1:281">
      <c r="A623">
        <v>607</v>
      </c>
      <c r="B623">
        <v>1659032289.5</v>
      </c>
      <c r="C623">
        <v>8606.40000009537</v>
      </c>
      <c r="D623" t="s">
        <v>1644</v>
      </c>
      <c r="E623" t="s">
        <v>1645</v>
      </c>
      <c r="F623">
        <v>5</v>
      </c>
      <c r="G623" t="s">
        <v>1587</v>
      </c>
      <c r="H623" t="s">
        <v>417</v>
      </c>
      <c r="I623">
        <v>1659032282</v>
      </c>
      <c r="J623">
        <f>(K623)/1000</f>
        <v>0</v>
      </c>
      <c r="K623">
        <f>IF(CZ623, AN623, AH623)</f>
        <v>0</v>
      </c>
      <c r="L623">
        <f>IF(CZ623, AI623, AG623)</f>
        <v>0</v>
      </c>
      <c r="M623">
        <f>DB623 - IF(AU623&gt;1, L623*CV623*100.0/(AW623*DP623), 0)</f>
        <v>0</v>
      </c>
      <c r="N623">
        <f>((T623-J623/2)*M623-L623)/(T623+J623/2)</f>
        <v>0</v>
      </c>
      <c r="O623">
        <f>N623*(DI623+DJ623)/1000.0</f>
        <v>0</v>
      </c>
      <c r="P623">
        <f>(DB623 - IF(AU623&gt;1, L623*CV623*100.0/(AW623*DP623), 0))*(DI623+DJ623)/1000.0</f>
        <v>0</v>
      </c>
      <c r="Q623">
        <f>2.0/((1/S623-1/R623)+SIGN(S623)*SQRT((1/S623-1/R623)*(1/S623-1/R623) + 4*CW623/((CW623+1)*(CW623+1))*(2*1/S623*1/R623-1/R623*1/R623)))</f>
        <v>0</v>
      </c>
      <c r="R623">
        <f>IF(LEFT(CX623,1)&lt;&gt;"0",IF(LEFT(CX623,1)="1",3.0,CY623),$D$5+$E$5*(DP623*DI623/($K$5*1000))+$F$5*(DP623*DI623/($K$5*1000))*MAX(MIN(CV623,$J$5),$I$5)*MAX(MIN(CV623,$J$5),$I$5)+$G$5*MAX(MIN(CV623,$J$5),$I$5)*(DP623*DI623/($K$5*1000))+$H$5*(DP623*DI623/($K$5*1000))*(DP623*DI623/($K$5*1000)))</f>
        <v>0</v>
      </c>
      <c r="S623">
        <f>J623*(1000-(1000*0.61365*exp(17.502*W623/(240.97+W623))/(DI623+DJ623)+DD623)/2)/(1000*0.61365*exp(17.502*W623/(240.97+W623))/(DI623+DJ623)-DD623)</f>
        <v>0</v>
      </c>
      <c r="T623">
        <f>1/((CW623+1)/(Q623/1.6)+1/(R623/1.37)) + CW623/((CW623+1)/(Q623/1.6) + CW623/(R623/1.37))</f>
        <v>0</v>
      </c>
      <c r="U623">
        <f>(CR623*CU623)</f>
        <v>0</v>
      </c>
      <c r="V623">
        <f>(DK623+(U623+2*0.95*5.67E-8*(((DK623+$B$7)+273)^4-(DK623+273)^4)-44100*J623)/(1.84*29.3*R623+8*0.95*5.67E-8*(DK623+273)^3))</f>
        <v>0</v>
      </c>
      <c r="W623">
        <f>($C$7*DL623+$D$7*DM623+$E$7*V623)</f>
        <v>0</v>
      </c>
      <c r="X623">
        <f>0.61365*exp(17.502*W623/(240.97+W623))</f>
        <v>0</v>
      </c>
      <c r="Y623">
        <f>(Z623/AA623*100)</f>
        <v>0</v>
      </c>
      <c r="Z623">
        <f>DD623*(DI623+DJ623)/1000</f>
        <v>0</v>
      </c>
      <c r="AA623">
        <f>0.61365*exp(17.502*DK623/(240.97+DK623))</f>
        <v>0</v>
      </c>
      <c r="AB623">
        <f>(X623-DD623*(DI623+DJ623)/1000)</f>
        <v>0</v>
      </c>
      <c r="AC623">
        <f>(-J623*44100)</f>
        <v>0</v>
      </c>
      <c r="AD623">
        <f>2*29.3*R623*0.92*(DK623-W623)</f>
        <v>0</v>
      </c>
      <c r="AE623">
        <f>2*0.95*5.67E-8*(((DK623+$B$7)+273)^4-(W623+273)^4)</f>
        <v>0</v>
      </c>
      <c r="AF623">
        <f>U623+AE623+AC623+AD623</f>
        <v>0</v>
      </c>
      <c r="AG623">
        <f>DH623*AU623*(DC623-DB623*(1000-AU623*DE623)/(1000-AU623*DD623))/(100*CV623)</f>
        <v>0</v>
      </c>
      <c r="AH623">
        <f>1000*DH623*AU623*(DD623-DE623)/(100*CV623*(1000-AU623*DD623))</f>
        <v>0</v>
      </c>
      <c r="AI623">
        <f>(AJ623 - AK623 - DI623*1E3/(8.314*(DK623+273.15)) * AM623/DH623 * AL623) * DH623/(100*CV623) * (1000 - DE623)/1000</f>
        <v>0</v>
      </c>
      <c r="AJ623">
        <v>490.263299839966</v>
      </c>
      <c r="AK623">
        <v>452.040006060606</v>
      </c>
      <c r="AL623">
        <v>3.05728954009995</v>
      </c>
      <c r="AM623">
        <v>66.0504921813524</v>
      </c>
      <c r="AN623">
        <f>(AP623 - AO623 + DI623*1E3/(8.314*(DK623+273.15)) * AR623/DH623 * AQ623) * DH623/(100*CV623) * 1000/(1000 - AP623)</f>
        <v>0</v>
      </c>
      <c r="AO623">
        <v>16.3252942871862</v>
      </c>
      <c r="AP623">
        <v>24.0390496503497</v>
      </c>
      <c r="AQ623">
        <v>0.000784848484858272</v>
      </c>
      <c r="AR623">
        <v>92.47</v>
      </c>
      <c r="AS623">
        <v>2</v>
      </c>
      <c r="AT623">
        <v>0</v>
      </c>
      <c r="AU623">
        <f>IF(AS623*$H$13&gt;=AW623,1.0,(AW623/(AW623-AS623*$H$13)))</f>
        <v>0</v>
      </c>
      <c r="AV623">
        <f>(AU623-1)*100</f>
        <v>0</v>
      </c>
      <c r="AW623">
        <f>MAX(0,($B$13+$C$13*DP623)/(1+$D$13*DP623)*DI623/(DK623+273)*$E$13)</f>
        <v>0</v>
      </c>
      <c r="AX623" t="s">
        <v>418</v>
      </c>
      <c r="AY623" t="s">
        <v>418</v>
      </c>
      <c r="AZ623">
        <v>0</v>
      </c>
      <c r="BA623">
        <v>0</v>
      </c>
      <c r="BB623">
        <f>1-AZ623/BA623</f>
        <v>0</v>
      </c>
      <c r="BC623">
        <v>0</v>
      </c>
      <c r="BD623" t="s">
        <v>418</v>
      </c>
      <c r="BE623" t="s">
        <v>418</v>
      </c>
      <c r="BF623">
        <v>0</v>
      </c>
      <c r="BG623">
        <v>0</v>
      </c>
      <c r="BH623">
        <f>1-BF623/BG623</f>
        <v>0</v>
      </c>
      <c r="BI623">
        <v>0.5</v>
      </c>
      <c r="BJ623">
        <f>CS623</f>
        <v>0</v>
      </c>
      <c r="BK623">
        <f>L623</f>
        <v>0</v>
      </c>
      <c r="BL623">
        <f>BH623*BI623*BJ623</f>
        <v>0</v>
      </c>
      <c r="BM623">
        <f>(BK623-BC623)/BJ623</f>
        <v>0</v>
      </c>
      <c r="BN623">
        <f>(BA623-BG623)/BG623</f>
        <v>0</v>
      </c>
      <c r="BO623">
        <f>AZ623/(BB623+AZ623/BG623)</f>
        <v>0</v>
      </c>
      <c r="BP623" t="s">
        <v>418</v>
      </c>
      <c r="BQ623">
        <v>0</v>
      </c>
      <c r="BR623">
        <f>IF(BQ623&lt;&gt;0, BQ623, BO623)</f>
        <v>0</v>
      </c>
      <c r="BS623">
        <f>1-BR623/BG623</f>
        <v>0</v>
      </c>
      <c r="BT623">
        <f>(BG623-BF623)/(BG623-BR623)</f>
        <v>0</v>
      </c>
      <c r="BU623">
        <f>(BA623-BG623)/(BA623-BR623)</f>
        <v>0</v>
      </c>
      <c r="BV623">
        <f>(BG623-BF623)/(BG623-AZ623)</f>
        <v>0</v>
      </c>
      <c r="BW623">
        <f>(BA623-BG623)/(BA623-AZ623)</f>
        <v>0</v>
      </c>
      <c r="BX623">
        <f>(BT623*BR623/BF623)</f>
        <v>0</v>
      </c>
      <c r="BY623">
        <f>(1-BX623)</f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f>$B$11*DQ623+$C$11*DR623+$F$11*EC623*(1-EF623)</f>
        <v>0</v>
      </c>
      <c r="CS623">
        <f>CR623*CT623</f>
        <v>0</v>
      </c>
      <c r="CT623">
        <f>($B$11*$D$9+$C$11*$D$9+$F$11*((EP623+EH623)/MAX(EP623+EH623+EQ623, 0.1)*$I$9+EQ623/MAX(EP623+EH623+EQ623, 0.1)*$J$9))/($B$11+$C$11+$F$11)</f>
        <v>0</v>
      </c>
      <c r="CU623">
        <f>($B$11*$K$9+$C$11*$K$9+$F$11*((EP623+EH623)/MAX(EP623+EH623+EQ623, 0.1)*$P$9+EQ623/MAX(EP623+EH623+EQ623, 0.1)*$Q$9))/($B$11+$C$11+$F$11)</f>
        <v>0</v>
      </c>
      <c r="CV623">
        <v>6</v>
      </c>
      <c r="CW623">
        <v>0.5</v>
      </c>
      <c r="CX623" t="s">
        <v>419</v>
      </c>
      <c r="CY623">
        <v>2</v>
      </c>
      <c r="CZ623" t="b">
        <v>1</v>
      </c>
      <c r="DA623">
        <v>1659032282</v>
      </c>
      <c r="DB623">
        <v>421.450333333333</v>
      </c>
      <c r="DC623">
        <v>466.685037037037</v>
      </c>
      <c r="DD623">
        <v>24.0781222222222</v>
      </c>
      <c r="DE623">
        <v>16.3723259259259</v>
      </c>
      <c r="DF623">
        <v>414.906296296296</v>
      </c>
      <c r="DG623">
        <v>23.610262962963</v>
      </c>
      <c r="DH623">
        <v>500.07862962963</v>
      </c>
      <c r="DI623">
        <v>90.3316259259259</v>
      </c>
      <c r="DJ623">
        <v>0.0442757111111111</v>
      </c>
      <c r="DK623">
        <v>27.1628111111111</v>
      </c>
      <c r="DL623">
        <v>26.6329074074074</v>
      </c>
      <c r="DM623">
        <v>999.9</v>
      </c>
      <c r="DN623">
        <v>0</v>
      </c>
      <c r="DO623">
        <v>0</v>
      </c>
      <c r="DP623">
        <v>10011.2962962963</v>
      </c>
      <c r="DQ623">
        <v>0</v>
      </c>
      <c r="DR623">
        <v>17.2703925925926</v>
      </c>
      <c r="DS623">
        <v>-45.2347555555556</v>
      </c>
      <c r="DT623">
        <v>431.848222222222</v>
      </c>
      <c r="DU623">
        <v>474.452185185185</v>
      </c>
      <c r="DV623">
        <v>7.70578407407407</v>
      </c>
      <c r="DW623">
        <v>466.685037037037</v>
      </c>
      <c r="DX623">
        <v>16.3723259259259</v>
      </c>
      <c r="DY623">
        <v>2.17501592592593</v>
      </c>
      <c r="DZ623">
        <v>1.47894</v>
      </c>
      <c r="EA623">
        <v>18.7794592592593</v>
      </c>
      <c r="EB623">
        <v>12.7520740740741</v>
      </c>
      <c r="EC623">
        <v>1999.99222222222</v>
      </c>
      <c r="ED623">
        <v>0.979997666666667</v>
      </c>
      <c r="EE623">
        <v>0.0200025222222222</v>
      </c>
      <c r="EF623">
        <v>0</v>
      </c>
      <c r="EG623">
        <v>796.50537037037</v>
      </c>
      <c r="EH623">
        <v>5.00063</v>
      </c>
      <c r="EI623">
        <v>15668.2814814815</v>
      </c>
      <c r="EJ623">
        <v>17256.8259259259</v>
      </c>
      <c r="EK623">
        <v>38.125</v>
      </c>
      <c r="EL623">
        <v>38.1893333333333</v>
      </c>
      <c r="EM623">
        <v>37.6341851851852</v>
      </c>
      <c r="EN623">
        <v>37.5183703703704</v>
      </c>
      <c r="EO623">
        <v>39.187</v>
      </c>
      <c r="EP623">
        <v>1955.08777777778</v>
      </c>
      <c r="EQ623">
        <v>39.9003703703704</v>
      </c>
      <c r="ER623">
        <v>0</v>
      </c>
      <c r="ES623">
        <v>1659032288.5</v>
      </c>
      <c r="ET623">
        <v>0</v>
      </c>
      <c r="EU623">
        <v>796.486538461538</v>
      </c>
      <c r="EV623">
        <v>22.877128168122</v>
      </c>
      <c r="EW623">
        <v>461.613674547991</v>
      </c>
      <c r="EX623">
        <v>15668.1230769231</v>
      </c>
      <c r="EY623">
        <v>15</v>
      </c>
      <c r="EZ623">
        <v>0</v>
      </c>
      <c r="FA623" t="s">
        <v>420</v>
      </c>
      <c r="FB623">
        <v>1657551626.5</v>
      </c>
      <c r="FC623">
        <v>1657551629</v>
      </c>
      <c r="FD623">
        <v>0</v>
      </c>
      <c r="FE623">
        <v>0.403</v>
      </c>
      <c r="FF623">
        <v>0.009</v>
      </c>
      <c r="FG623">
        <v>9.41</v>
      </c>
      <c r="FH623">
        <v>0.087</v>
      </c>
      <c r="FI623">
        <v>417</v>
      </c>
      <c r="FJ623">
        <v>17</v>
      </c>
      <c r="FK623">
        <v>1.61</v>
      </c>
      <c r="FL623">
        <v>0.59</v>
      </c>
      <c r="FM623">
        <v>-41.475295</v>
      </c>
      <c r="FN623">
        <v>-57.4437118198874</v>
      </c>
      <c r="FO623">
        <v>5.74947614496095</v>
      </c>
      <c r="FP623">
        <v>0</v>
      </c>
      <c r="FQ623">
        <v>795.569264705882</v>
      </c>
      <c r="FR623">
        <v>16.0422154251693</v>
      </c>
      <c r="FS623">
        <v>1.66458022104185</v>
      </c>
      <c r="FT623">
        <v>0</v>
      </c>
      <c r="FU623">
        <v>7.677526</v>
      </c>
      <c r="FV623">
        <v>0.444540337711086</v>
      </c>
      <c r="FW623">
        <v>0.0452651254720453</v>
      </c>
      <c r="FX623">
        <v>0</v>
      </c>
      <c r="FY623">
        <v>0</v>
      </c>
      <c r="FZ623">
        <v>3</v>
      </c>
      <c r="GA623" t="s">
        <v>427</v>
      </c>
      <c r="GB623">
        <v>2.97249</v>
      </c>
      <c r="GC623">
        <v>2.69846</v>
      </c>
      <c r="GD623">
        <v>0.0940576</v>
      </c>
      <c r="GE623">
        <v>0.102881</v>
      </c>
      <c r="GF623">
        <v>0.103165</v>
      </c>
      <c r="GG623">
        <v>0.0792385</v>
      </c>
      <c r="GH623">
        <v>35267.6</v>
      </c>
      <c r="GI623">
        <v>38189.4</v>
      </c>
      <c r="GJ623">
        <v>35278.2</v>
      </c>
      <c r="GK623">
        <v>38608.6</v>
      </c>
      <c r="GL623">
        <v>44859.3</v>
      </c>
      <c r="GM623">
        <v>51346.9</v>
      </c>
      <c r="GN623">
        <v>55148.2</v>
      </c>
      <c r="GO623">
        <v>61929.4</v>
      </c>
      <c r="GP623">
        <v>1.9726</v>
      </c>
      <c r="GQ623">
        <v>1.8416</v>
      </c>
      <c r="GR623">
        <v>0.0937283</v>
      </c>
      <c r="GS623">
        <v>0</v>
      </c>
      <c r="GT623">
        <v>25.0657</v>
      </c>
      <c r="GU623">
        <v>999.9</v>
      </c>
      <c r="GV623">
        <v>57.447</v>
      </c>
      <c r="GW623">
        <v>29.074</v>
      </c>
      <c r="GX623">
        <v>25.6857</v>
      </c>
      <c r="GY623">
        <v>55.3355</v>
      </c>
      <c r="GZ623">
        <v>43.2171</v>
      </c>
      <c r="HA623">
        <v>1</v>
      </c>
      <c r="HB623">
        <v>-0.0402642</v>
      </c>
      <c r="HC623">
        <v>0.0779956</v>
      </c>
      <c r="HD623">
        <v>20.114</v>
      </c>
      <c r="HE623">
        <v>5.19812</v>
      </c>
      <c r="HF623">
        <v>12.0052</v>
      </c>
      <c r="HG623">
        <v>4.976</v>
      </c>
      <c r="HH623">
        <v>3.2934</v>
      </c>
      <c r="HI623">
        <v>9999</v>
      </c>
      <c r="HJ623">
        <v>9999</v>
      </c>
      <c r="HK623">
        <v>9999</v>
      </c>
      <c r="HL623">
        <v>630</v>
      </c>
      <c r="HM623">
        <v>1.86319</v>
      </c>
      <c r="HN623">
        <v>1.86801</v>
      </c>
      <c r="HO623">
        <v>1.86783</v>
      </c>
      <c r="HP623">
        <v>1.86896</v>
      </c>
      <c r="HQ623">
        <v>1.86978</v>
      </c>
      <c r="HR623">
        <v>1.86584</v>
      </c>
      <c r="HS623">
        <v>1.86691</v>
      </c>
      <c r="HT623">
        <v>1.86829</v>
      </c>
      <c r="HU623">
        <v>5</v>
      </c>
      <c r="HV623">
        <v>0</v>
      </c>
      <c r="HW623">
        <v>0</v>
      </c>
      <c r="HX623">
        <v>0</v>
      </c>
      <c r="HY623" t="s">
        <v>422</v>
      </c>
      <c r="HZ623" t="s">
        <v>423</v>
      </c>
      <c r="IA623" t="s">
        <v>424</v>
      </c>
      <c r="IB623" t="s">
        <v>424</v>
      </c>
      <c r="IC623" t="s">
        <v>424</v>
      </c>
      <c r="ID623" t="s">
        <v>424</v>
      </c>
      <c r="IE623">
        <v>0</v>
      </c>
      <c r="IF623">
        <v>100</v>
      </c>
      <c r="IG623">
        <v>100</v>
      </c>
      <c r="IH623">
        <v>6.672</v>
      </c>
      <c r="II623">
        <v>0.4656</v>
      </c>
      <c r="IJ623">
        <v>4.02706509432224</v>
      </c>
      <c r="IK623">
        <v>0.00601174518973114</v>
      </c>
      <c r="IL623">
        <v>2.77886958061485e-07</v>
      </c>
      <c r="IM623">
        <v>-3.54636231360687e-10</v>
      </c>
      <c r="IN623">
        <v>-0.0404303883988718</v>
      </c>
      <c r="IO623">
        <v>-0.0177815531441476</v>
      </c>
      <c r="IP623">
        <v>0.00205572605671414</v>
      </c>
      <c r="IQ623">
        <v>-1.65519735432211e-05</v>
      </c>
      <c r="IR623">
        <v>-4</v>
      </c>
      <c r="IS623">
        <v>1848</v>
      </c>
      <c r="IT623">
        <v>1</v>
      </c>
      <c r="IU623">
        <v>25</v>
      </c>
      <c r="IV623">
        <v>24677.7</v>
      </c>
      <c r="IW623">
        <v>24677.7</v>
      </c>
      <c r="IX623">
        <v>1.18286</v>
      </c>
      <c r="IY623">
        <v>2.61108</v>
      </c>
      <c r="IZ623">
        <v>1.54785</v>
      </c>
      <c r="JA623">
        <v>2.30469</v>
      </c>
      <c r="JB623">
        <v>1.34644</v>
      </c>
      <c r="JC623">
        <v>2.40723</v>
      </c>
      <c r="JD623">
        <v>33.558</v>
      </c>
      <c r="JE623">
        <v>24.2188</v>
      </c>
      <c r="JF623">
        <v>18</v>
      </c>
      <c r="JG623">
        <v>492.683</v>
      </c>
      <c r="JH623">
        <v>408.739</v>
      </c>
      <c r="JI623">
        <v>24.9999</v>
      </c>
      <c r="JJ623">
        <v>26.7094</v>
      </c>
      <c r="JK623">
        <v>29.9999</v>
      </c>
      <c r="JL623">
        <v>26.6793</v>
      </c>
      <c r="JM623">
        <v>26.622</v>
      </c>
      <c r="JN623">
        <v>23.6804</v>
      </c>
      <c r="JO623">
        <v>43.1915</v>
      </c>
      <c r="JP623">
        <v>80.9982</v>
      </c>
      <c r="JQ623">
        <v>25</v>
      </c>
      <c r="JR623">
        <v>507.573</v>
      </c>
      <c r="JS623">
        <v>16.2422</v>
      </c>
      <c r="JT623">
        <v>102.3</v>
      </c>
      <c r="JU623">
        <v>103.081</v>
      </c>
    </row>
    <row r="624" spans="1:281">
      <c r="A624">
        <v>608</v>
      </c>
      <c r="B624">
        <v>1659032294.5</v>
      </c>
      <c r="C624">
        <v>8611.40000009537</v>
      </c>
      <c r="D624" t="s">
        <v>1646</v>
      </c>
      <c r="E624" t="s">
        <v>1647</v>
      </c>
      <c r="F624">
        <v>5</v>
      </c>
      <c r="G624" t="s">
        <v>1587</v>
      </c>
      <c r="H624" t="s">
        <v>417</v>
      </c>
      <c r="I624">
        <v>1659032286.71429</v>
      </c>
      <c r="J624">
        <f>(K624)/1000</f>
        <v>0</v>
      </c>
      <c r="K624">
        <f>IF(CZ624, AN624, AH624)</f>
        <v>0</v>
      </c>
      <c r="L624">
        <f>IF(CZ624, AI624, AG624)</f>
        <v>0</v>
      </c>
      <c r="M624">
        <f>DB624 - IF(AU624&gt;1, L624*CV624*100.0/(AW624*DP624), 0)</f>
        <v>0</v>
      </c>
      <c r="N624">
        <f>((T624-J624/2)*M624-L624)/(T624+J624/2)</f>
        <v>0</v>
      </c>
      <c r="O624">
        <f>N624*(DI624+DJ624)/1000.0</f>
        <v>0</v>
      </c>
      <c r="P624">
        <f>(DB624 - IF(AU624&gt;1, L624*CV624*100.0/(AW624*DP624), 0))*(DI624+DJ624)/1000.0</f>
        <v>0</v>
      </c>
      <c r="Q624">
        <f>2.0/((1/S624-1/R624)+SIGN(S624)*SQRT((1/S624-1/R624)*(1/S624-1/R624) + 4*CW624/((CW624+1)*(CW624+1))*(2*1/S624*1/R624-1/R624*1/R624)))</f>
        <v>0</v>
      </c>
      <c r="R624">
        <f>IF(LEFT(CX624,1)&lt;&gt;"0",IF(LEFT(CX624,1)="1",3.0,CY624),$D$5+$E$5*(DP624*DI624/($K$5*1000))+$F$5*(DP624*DI624/($K$5*1000))*MAX(MIN(CV624,$J$5),$I$5)*MAX(MIN(CV624,$J$5),$I$5)+$G$5*MAX(MIN(CV624,$J$5),$I$5)*(DP624*DI624/($K$5*1000))+$H$5*(DP624*DI624/($K$5*1000))*(DP624*DI624/($K$5*1000)))</f>
        <v>0</v>
      </c>
      <c r="S624">
        <f>J624*(1000-(1000*0.61365*exp(17.502*W624/(240.97+W624))/(DI624+DJ624)+DD624)/2)/(1000*0.61365*exp(17.502*W624/(240.97+W624))/(DI624+DJ624)-DD624)</f>
        <v>0</v>
      </c>
      <c r="T624">
        <f>1/((CW624+1)/(Q624/1.6)+1/(R624/1.37)) + CW624/((CW624+1)/(Q624/1.6) + CW624/(R624/1.37))</f>
        <v>0</v>
      </c>
      <c r="U624">
        <f>(CR624*CU624)</f>
        <v>0</v>
      </c>
      <c r="V624">
        <f>(DK624+(U624+2*0.95*5.67E-8*(((DK624+$B$7)+273)^4-(DK624+273)^4)-44100*J624)/(1.84*29.3*R624+8*0.95*5.67E-8*(DK624+273)^3))</f>
        <v>0</v>
      </c>
      <c r="W624">
        <f>($C$7*DL624+$D$7*DM624+$E$7*V624)</f>
        <v>0</v>
      </c>
      <c r="X624">
        <f>0.61365*exp(17.502*W624/(240.97+W624))</f>
        <v>0</v>
      </c>
      <c r="Y624">
        <f>(Z624/AA624*100)</f>
        <v>0</v>
      </c>
      <c r="Z624">
        <f>DD624*(DI624+DJ624)/1000</f>
        <v>0</v>
      </c>
      <c r="AA624">
        <f>0.61365*exp(17.502*DK624/(240.97+DK624))</f>
        <v>0</v>
      </c>
      <c r="AB624">
        <f>(X624-DD624*(DI624+DJ624)/1000)</f>
        <v>0</v>
      </c>
      <c r="AC624">
        <f>(-J624*44100)</f>
        <v>0</v>
      </c>
      <c r="AD624">
        <f>2*29.3*R624*0.92*(DK624-W624)</f>
        <v>0</v>
      </c>
      <c r="AE624">
        <f>2*0.95*5.67E-8*(((DK624+$B$7)+273)^4-(W624+273)^4)</f>
        <v>0</v>
      </c>
      <c r="AF624">
        <f>U624+AE624+AC624+AD624</f>
        <v>0</v>
      </c>
      <c r="AG624">
        <f>DH624*AU624*(DC624-DB624*(1000-AU624*DE624)/(1000-AU624*DD624))/(100*CV624)</f>
        <v>0</v>
      </c>
      <c r="AH624">
        <f>1000*DH624*AU624*(DD624-DE624)/(100*CV624*(1000-AU624*DD624))</f>
        <v>0</v>
      </c>
      <c r="AI624">
        <f>(AJ624 - AK624 - DI624*1E3/(8.314*(DK624+273.15)) * AM624/DH624 * AL624) * DH624/(100*CV624) * (1000 - DE624)/1000</f>
        <v>0</v>
      </c>
      <c r="AJ624">
        <v>507.253072301585</v>
      </c>
      <c r="AK624">
        <v>467.724939393939</v>
      </c>
      <c r="AL624">
        <v>3.17653893910914</v>
      </c>
      <c r="AM624">
        <v>66.0504921813524</v>
      </c>
      <c r="AN624">
        <f>(AP624 - AO624 + DI624*1E3/(8.314*(DK624+273.15)) * AR624/DH624 * AQ624) * DH624/(100*CV624) * 1000/(1000 - AP624)</f>
        <v>0</v>
      </c>
      <c r="AO624">
        <v>16.254033015368</v>
      </c>
      <c r="AP624">
        <v>24.0095370629371</v>
      </c>
      <c r="AQ624">
        <v>-0.00753066666665614</v>
      </c>
      <c r="AR624">
        <v>92.47</v>
      </c>
      <c r="AS624">
        <v>3</v>
      </c>
      <c r="AT624">
        <v>1</v>
      </c>
      <c r="AU624">
        <f>IF(AS624*$H$13&gt;=AW624,1.0,(AW624/(AW624-AS624*$H$13)))</f>
        <v>0</v>
      </c>
      <c r="AV624">
        <f>(AU624-1)*100</f>
        <v>0</v>
      </c>
      <c r="AW624">
        <f>MAX(0,($B$13+$C$13*DP624)/(1+$D$13*DP624)*DI624/(DK624+273)*$E$13)</f>
        <v>0</v>
      </c>
      <c r="AX624" t="s">
        <v>418</v>
      </c>
      <c r="AY624" t="s">
        <v>418</v>
      </c>
      <c r="AZ624">
        <v>0</v>
      </c>
      <c r="BA624">
        <v>0</v>
      </c>
      <c r="BB624">
        <f>1-AZ624/BA624</f>
        <v>0</v>
      </c>
      <c r="BC624">
        <v>0</v>
      </c>
      <c r="BD624" t="s">
        <v>418</v>
      </c>
      <c r="BE624" t="s">
        <v>418</v>
      </c>
      <c r="BF624">
        <v>0</v>
      </c>
      <c r="BG624">
        <v>0</v>
      </c>
      <c r="BH624">
        <f>1-BF624/BG624</f>
        <v>0</v>
      </c>
      <c r="BI624">
        <v>0.5</v>
      </c>
      <c r="BJ624">
        <f>CS624</f>
        <v>0</v>
      </c>
      <c r="BK624">
        <f>L624</f>
        <v>0</v>
      </c>
      <c r="BL624">
        <f>BH624*BI624*BJ624</f>
        <v>0</v>
      </c>
      <c r="BM624">
        <f>(BK624-BC624)/BJ624</f>
        <v>0</v>
      </c>
      <c r="BN624">
        <f>(BA624-BG624)/BG624</f>
        <v>0</v>
      </c>
      <c r="BO624">
        <f>AZ624/(BB624+AZ624/BG624)</f>
        <v>0</v>
      </c>
      <c r="BP624" t="s">
        <v>418</v>
      </c>
      <c r="BQ624">
        <v>0</v>
      </c>
      <c r="BR624">
        <f>IF(BQ624&lt;&gt;0, BQ624, BO624)</f>
        <v>0</v>
      </c>
      <c r="BS624">
        <f>1-BR624/BG624</f>
        <v>0</v>
      </c>
      <c r="BT624">
        <f>(BG624-BF624)/(BG624-BR624)</f>
        <v>0</v>
      </c>
      <c r="BU624">
        <f>(BA624-BG624)/(BA624-BR624)</f>
        <v>0</v>
      </c>
      <c r="BV624">
        <f>(BG624-BF624)/(BG624-AZ624)</f>
        <v>0</v>
      </c>
      <c r="BW624">
        <f>(BA624-BG624)/(BA624-AZ624)</f>
        <v>0</v>
      </c>
      <c r="BX624">
        <f>(BT624*BR624/BF624)</f>
        <v>0</v>
      </c>
      <c r="BY624">
        <f>(1-BX624)</f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f>$B$11*DQ624+$C$11*DR624+$F$11*EC624*(1-EF624)</f>
        <v>0</v>
      </c>
      <c r="CS624">
        <f>CR624*CT624</f>
        <v>0</v>
      </c>
      <c r="CT624">
        <f>($B$11*$D$9+$C$11*$D$9+$F$11*((EP624+EH624)/MAX(EP624+EH624+EQ624, 0.1)*$I$9+EQ624/MAX(EP624+EH624+EQ624, 0.1)*$J$9))/($B$11+$C$11+$F$11)</f>
        <v>0</v>
      </c>
      <c r="CU624">
        <f>($B$11*$K$9+$C$11*$K$9+$F$11*((EP624+EH624)/MAX(EP624+EH624+EQ624, 0.1)*$P$9+EQ624/MAX(EP624+EH624+EQ624, 0.1)*$Q$9))/($B$11+$C$11+$F$11)</f>
        <v>0</v>
      </c>
      <c r="CV624">
        <v>6</v>
      </c>
      <c r="CW624">
        <v>0.5</v>
      </c>
      <c r="CX624" t="s">
        <v>419</v>
      </c>
      <c r="CY624">
        <v>2</v>
      </c>
      <c r="CZ624" t="b">
        <v>1</v>
      </c>
      <c r="DA624">
        <v>1659032286.71429</v>
      </c>
      <c r="DB624">
        <v>434.678214285714</v>
      </c>
      <c r="DC624">
        <v>482.217535714286</v>
      </c>
      <c r="DD624">
        <v>24.0541428571429</v>
      </c>
      <c r="DE624">
        <v>16.3139071428571</v>
      </c>
      <c r="DF624">
        <v>428.054642857143</v>
      </c>
      <c r="DG624">
        <v>23.5874607142857</v>
      </c>
      <c r="DH624">
        <v>500.075678571429</v>
      </c>
      <c r="DI624">
        <v>90.3312892857143</v>
      </c>
      <c r="DJ624">
        <v>0.0441981892857143</v>
      </c>
      <c r="DK624">
        <v>27.1583607142857</v>
      </c>
      <c r="DL624">
        <v>26.62505</v>
      </c>
      <c r="DM624">
        <v>999.9</v>
      </c>
      <c r="DN624">
        <v>0</v>
      </c>
      <c r="DO624">
        <v>0</v>
      </c>
      <c r="DP624">
        <v>9999.10714285714</v>
      </c>
      <c r="DQ624">
        <v>0</v>
      </c>
      <c r="DR624">
        <v>17.2741928571429</v>
      </c>
      <c r="DS624">
        <v>-47.5393035714286</v>
      </c>
      <c r="DT624">
        <v>445.391535714286</v>
      </c>
      <c r="DU624">
        <v>490.214</v>
      </c>
      <c r="DV624">
        <v>7.74022392857143</v>
      </c>
      <c r="DW624">
        <v>482.217535714286</v>
      </c>
      <c r="DX624">
        <v>16.3139071428571</v>
      </c>
      <c r="DY624">
        <v>2.17284142857143</v>
      </c>
      <c r="DZ624">
        <v>1.47365714285714</v>
      </c>
      <c r="EA624">
        <v>18.7634571428571</v>
      </c>
      <c r="EB624">
        <v>12.6974642857143</v>
      </c>
      <c r="EC624">
        <v>1999.99</v>
      </c>
      <c r="ED624">
        <v>0.9799975</v>
      </c>
      <c r="EE624">
        <v>0.0200027</v>
      </c>
      <c r="EF624">
        <v>0</v>
      </c>
      <c r="EG624">
        <v>798.63925</v>
      </c>
      <c r="EH624">
        <v>5.00063</v>
      </c>
      <c r="EI624">
        <v>15711.1714285714</v>
      </c>
      <c r="EJ624">
        <v>17256.8</v>
      </c>
      <c r="EK624">
        <v>38.125</v>
      </c>
      <c r="EL624">
        <v>38.18925</v>
      </c>
      <c r="EM624">
        <v>37.6316428571429</v>
      </c>
      <c r="EN624">
        <v>37.5199285714286</v>
      </c>
      <c r="EO624">
        <v>39.187</v>
      </c>
      <c r="EP624">
        <v>1955.085</v>
      </c>
      <c r="EQ624">
        <v>39.9017857142857</v>
      </c>
      <c r="ER624">
        <v>0</v>
      </c>
      <c r="ES624">
        <v>1659032293.9</v>
      </c>
      <c r="ET624">
        <v>0</v>
      </c>
      <c r="EU624">
        <v>799.09808</v>
      </c>
      <c r="EV624">
        <v>32.6488461052026</v>
      </c>
      <c r="EW624">
        <v>648.023075985266</v>
      </c>
      <c r="EX624">
        <v>15720.188</v>
      </c>
      <c r="EY624">
        <v>15</v>
      </c>
      <c r="EZ624">
        <v>0</v>
      </c>
      <c r="FA624" t="s">
        <v>420</v>
      </c>
      <c r="FB624">
        <v>1657551626.5</v>
      </c>
      <c r="FC624">
        <v>1657551629</v>
      </c>
      <c r="FD624">
        <v>0</v>
      </c>
      <c r="FE624">
        <v>0.403</v>
      </c>
      <c r="FF624">
        <v>0.009</v>
      </c>
      <c r="FG624">
        <v>9.41</v>
      </c>
      <c r="FH624">
        <v>0.087</v>
      </c>
      <c r="FI624">
        <v>417</v>
      </c>
      <c r="FJ624">
        <v>17</v>
      </c>
      <c r="FK624">
        <v>1.61</v>
      </c>
      <c r="FL624">
        <v>0.59</v>
      </c>
      <c r="FM624">
        <v>-46.1561275</v>
      </c>
      <c r="FN624">
        <v>-30.3740926829268</v>
      </c>
      <c r="FO624">
        <v>3.00612408268417</v>
      </c>
      <c r="FP624">
        <v>0</v>
      </c>
      <c r="FQ624">
        <v>797.685352941176</v>
      </c>
      <c r="FR624">
        <v>26.9080824994382</v>
      </c>
      <c r="FS624">
        <v>2.68098718519823</v>
      </c>
      <c r="FT624">
        <v>0</v>
      </c>
      <c r="FU624">
        <v>7.720151</v>
      </c>
      <c r="FV624">
        <v>0.457722101313306</v>
      </c>
      <c r="FW624">
        <v>0.0465215575190686</v>
      </c>
      <c r="FX624">
        <v>0</v>
      </c>
      <c r="FY624">
        <v>0</v>
      </c>
      <c r="FZ624">
        <v>3</v>
      </c>
      <c r="GA624" t="s">
        <v>427</v>
      </c>
      <c r="GB624">
        <v>2.97234</v>
      </c>
      <c r="GC624">
        <v>2.69809</v>
      </c>
      <c r="GD624">
        <v>0.0965108</v>
      </c>
      <c r="GE624">
        <v>0.105444</v>
      </c>
      <c r="GF624">
        <v>0.103086</v>
      </c>
      <c r="GG624">
        <v>0.0791286</v>
      </c>
      <c r="GH624">
        <v>35172.3</v>
      </c>
      <c r="GI624">
        <v>38080.9</v>
      </c>
      <c r="GJ624">
        <v>35278.4</v>
      </c>
      <c r="GK624">
        <v>38609.2</v>
      </c>
      <c r="GL624">
        <v>44863.7</v>
      </c>
      <c r="GM624">
        <v>51353.4</v>
      </c>
      <c r="GN624">
        <v>55148.7</v>
      </c>
      <c r="GO624">
        <v>61929.7</v>
      </c>
      <c r="GP624">
        <v>1.9716</v>
      </c>
      <c r="GQ624">
        <v>1.8422</v>
      </c>
      <c r="GR624">
        <v>0.0958145</v>
      </c>
      <c r="GS624">
        <v>0</v>
      </c>
      <c r="GT624">
        <v>25.0657</v>
      </c>
      <c r="GU624">
        <v>999.9</v>
      </c>
      <c r="GV624">
        <v>57.374</v>
      </c>
      <c r="GW624">
        <v>29.074</v>
      </c>
      <c r="GX624">
        <v>25.6529</v>
      </c>
      <c r="GY624">
        <v>55.8255</v>
      </c>
      <c r="GZ624">
        <v>43.4175</v>
      </c>
      <c r="HA624">
        <v>1</v>
      </c>
      <c r="HB624">
        <v>-0.0402439</v>
      </c>
      <c r="HC624">
        <v>0.0782135</v>
      </c>
      <c r="HD624">
        <v>20.1134</v>
      </c>
      <c r="HE624">
        <v>5.19692</v>
      </c>
      <c r="HF624">
        <v>12.004</v>
      </c>
      <c r="HG624">
        <v>4.9752</v>
      </c>
      <c r="HH624">
        <v>3.2934</v>
      </c>
      <c r="HI624">
        <v>9999</v>
      </c>
      <c r="HJ624">
        <v>9999</v>
      </c>
      <c r="HK624">
        <v>9999</v>
      </c>
      <c r="HL624">
        <v>630</v>
      </c>
      <c r="HM624">
        <v>1.8631</v>
      </c>
      <c r="HN624">
        <v>1.86798</v>
      </c>
      <c r="HO624">
        <v>1.8678</v>
      </c>
      <c r="HP624">
        <v>1.86899</v>
      </c>
      <c r="HQ624">
        <v>1.86975</v>
      </c>
      <c r="HR624">
        <v>1.86584</v>
      </c>
      <c r="HS624">
        <v>1.86691</v>
      </c>
      <c r="HT624">
        <v>1.86832</v>
      </c>
      <c r="HU624">
        <v>5</v>
      </c>
      <c r="HV624">
        <v>0</v>
      </c>
      <c r="HW624">
        <v>0</v>
      </c>
      <c r="HX624">
        <v>0</v>
      </c>
      <c r="HY624" t="s">
        <v>422</v>
      </c>
      <c r="HZ624" t="s">
        <v>423</v>
      </c>
      <c r="IA624" t="s">
        <v>424</v>
      </c>
      <c r="IB624" t="s">
        <v>424</v>
      </c>
      <c r="IC624" t="s">
        <v>424</v>
      </c>
      <c r="ID624" t="s">
        <v>424</v>
      </c>
      <c r="IE624">
        <v>0</v>
      </c>
      <c r="IF624">
        <v>100</v>
      </c>
      <c r="IG624">
        <v>100</v>
      </c>
      <c r="IH624">
        <v>6.763</v>
      </c>
      <c r="II624">
        <v>0.4642</v>
      </c>
      <c r="IJ624">
        <v>4.02706509432224</v>
      </c>
      <c r="IK624">
        <v>0.00601174518973114</v>
      </c>
      <c r="IL624">
        <v>2.77886958061485e-07</v>
      </c>
      <c r="IM624">
        <v>-3.54636231360687e-10</v>
      </c>
      <c r="IN624">
        <v>-0.0404303883988718</v>
      </c>
      <c r="IO624">
        <v>-0.0177815531441476</v>
      </c>
      <c r="IP624">
        <v>0.00205572605671414</v>
      </c>
      <c r="IQ624">
        <v>-1.65519735432211e-05</v>
      </c>
      <c r="IR624">
        <v>-4</v>
      </c>
      <c r="IS624">
        <v>1848</v>
      </c>
      <c r="IT624">
        <v>1</v>
      </c>
      <c r="IU624">
        <v>25</v>
      </c>
      <c r="IV624">
        <v>24677.8</v>
      </c>
      <c r="IW624">
        <v>24677.8</v>
      </c>
      <c r="IX624">
        <v>1.21216</v>
      </c>
      <c r="IY624">
        <v>2.61108</v>
      </c>
      <c r="IZ624">
        <v>1.54785</v>
      </c>
      <c r="JA624">
        <v>2.30469</v>
      </c>
      <c r="JB624">
        <v>1.34644</v>
      </c>
      <c r="JC624">
        <v>2.32178</v>
      </c>
      <c r="JD624">
        <v>33.558</v>
      </c>
      <c r="JE624">
        <v>24.2188</v>
      </c>
      <c r="JF624">
        <v>18</v>
      </c>
      <c r="JG624">
        <v>492.032</v>
      </c>
      <c r="JH624">
        <v>409.06</v>
      </c>
      <c r="JI624">
        <v>24.9999</v>
      </c>
      <c r="JJ624">
        <v>26.7094</v>
      </c>
      <c r="JK624">
        <v>29.9999</v>
      </c>
      <c r="JL624">
        <v>26.6793</v>
      </c>
      <c r="JM624">
        <v>26.6198</v>
      </c>
      <c r="JN624">
        <v>24.2765</v>
      </c>
      <c r="JO624">
        <v>43.1915</v>
      </c>
      <c r="JP624">
        <v>80.9982</v>
      </c>
      <c r="JQ624">
        <v>25</v>
      </c>
      <c r="JR624">
        <v>527.711</v>
      </c>
      <c r="JS624">
        <v>16.2262</v>
      </c>
      <c r="JT624">
        <v>102.301</v>
      </c>
      <c r="JU624">
        <v>103.082</v>
      </c>
    </row>
    <row r="625" spans="1:281">
      <c r="A625">
        <v>609</v>
      </c>
      <c r="B625">
        <v>1659032299.5</v>
      </c>
      <c r="C625">
        <v>8616.40000009537</v>
      </c>
      <c r="D625" t="s">
        <v>1648</v>
      </c>
      <c r="E625" t="s">
        <v>1649</v>
      </c>
      <c r="F625">
        <v>5</v>
      </c>
      <c r="G625" t="s">
        <v>1587</v>
      </c>
      <c r="H625" t="s">
        <v>417</v>
      </c>
      <c r="I625">
        <v>1659032292</v>
      </c>
      <c r="J625">
        <f>(K625)/1000</f>
        <v>0</v>
      </c>
      <c r="K625">
        <f>IF(CZ625, AN625, AH625)</f>
        <v>0</v>
      </c>
      <c r="L625">
        <f>IF(CZ625, AI625, AG625)</f>
        <v>0</v>
      </c>
      <c r="M625">
        <f>DB625 - IF(AU625&gt;1, L625*CV625*100.0/(AW625*DP625), 0)</f>
        <v>0</v>
      </c>
      <c r="N625">
        <f>((T625-J625/2)*M625-L625)/(T625+J625/2)</f>
        <v>0</v>
      </c>
      <c r="O625">
        <f>N625*(DI625+DJ625)/1000.0</f>
        <v>0</v>
      </c>
      <c r="P625">
        <f>(DB625 - IF(AU625&gt;1, L625*CV625*100.0/(AW625*DP625), 0))*(DI625+DJ625)/1000.0</f>
        <v>0</v>
      </c>
      <c r="Q625">
        <f>2.0/((1/S625-1/R625)+SIGN(S625)*SQRT((1/S625-1/R625)*(1/S625-1/R625) + 4*CW625/((CW625+1)*(CW625+1))*(2*1/S625*1/R625-1/R625*1/R625)))</f>
        <v>0</v>
      </c>
      <c r="R625">
        <f>IF(LEFT(CX625,1)&lt;&gt;"0",IF(LEFT(CX625,1)="1",3.0,CY625),$D$5+$E$5*(DP625*DI625/($K$5*1000))+$F$5*(DP625*DI625/($K$5*1000))*MAX(MIN(CV625,$J$5),$I$5)*MAX(MIN(CV625,$J$5),$I$5)+$G$5*MAX(MIN(CV625,$J$5),$I$5)*(DP625*DI625/($K$5*1000))+$H$5*(DP625*DI625/($K$5*1000))*(DP625*DI625/($K$5*1000)))</f>
        <v>0</v>
      </c>
      <c r="S625">
        <f>J625*(1000-(1000*0.61365*exp(17.502*W625/(240.97+W625))/(DI625+DJ625)+DD625)/2)/(1000*0.61365*exp(17.502*W625/(240.97+W625))/(DI625+DJ625)-DD625)</f>
        <v>0</v>
      </c>
      <c r="T625">
        <f>1/((CW625+1)/(Q625/1.6)+1/(R625/1.37)) + CW625/((CW625+1)/(Q625/1.6) + CW625/(R625/1.37))</f>
        <v>0</v>
      </c>
      <c r="U625">
        <f>(CR625*CU625)</f>
        <v>0</v>
      </c>
      <c r="V625">
        <f>(DK625+(U625+2*0.95*5.67E-8*(((DK625+$B$7)+273)^4-(DK625+273)^4)-44100*J625)/(1.84*29.3*R625+8*0.95*5.67E-8*(DK625+273)^3))</f>
        <v>0</v>
      </c>
      <c r="W625">
        <f>($C$7*DL625+$D$7*DM625+$E$7*V625)</f>
        <v>0</v>
      </c>
      <c r="X625">
        <f>0.61365*exp(17.502*W625/(240.97+W625))</f>
        <v>0</v>
      </c>
      <c r="Y625">
        <f>(Z625/AA625*100)</f>
        <v>0</v>
      </c>
      <c r="Z625">
        <f>DD625*(DI625+DJ625)/1000</f>
        <v>0</v>
      </c>
      <c r="AA625">
        <f>0.61365*exp(17.502*DK625/(240.97+DK625))</f>
        <v>0</v>
      </c>
      <c r="AB625">
        <f>(X625-DD625*(DI625+DJ625)/1000)</f>
        <v>0</v>
      </c>
      <c r="AC625">
        <f>(-J625*44100)</f>
        <v>0</v>
      </c>
      <c r="AD625">
        <f>2*29.3*R625*0.92*(DK625-W625)</f>
        <v>0</v>
      </c>
      <c r="AE625">
        <f>2*0.95*5.67E-8*(((DK625+$B$7)+273)^4-(W625+273)^4)</f>
        <v>0</v>
      </c>
      <c r="AF625">
        <f>U625+AE625+AC625+AD625</f>
        <v>0</v>
      </c>
      <c r="AG625">
        <f>DH625*AU625*(DC625-DB625*(1000-AU625*DE625)/(1000-AU625*DD625))/(100*CV625)</f>
        <v>0</v>
      </c>
      <c r="AH625">
        <f>1000*DH625*AU625*(DD625-DE625)/(100*CV625*(1000-AU625*DD625))</f>
        <v>0</v>
      </c>
      <c r="AI625">
        <f>(AJ625 - AK625 - DI625*1E3/(8.314*(DK625+273.15)) * AM625/DH625 * AL625) * DH625/(100*CV625) * (1000 - DE625)/1000</f>
        <v>0</v>
      </c>
      <c r="AJ625">
        <v>524.401183650558</v>
      </c>
      <c r="AK625">
        <v>483.737496969697</v>
      </c>
      <c r="AL625">
        <v>3.22345365312243</v>
      </c>
      <c r="AM625">
        <v>66.0504921813524</v>
      </c>
      <c r="AN625">
        <f>(AP625 - AO625 + DI625*1E3/(8.314*(DK625+273.15)) * AR625/DH625 * AQ625) * DH625/(100*CV625) * 1000/(1000 - AP625)</f>
        <v>0</v>
      </c>
      <c r="AO625">
        <v>16.2384294159307</v>
      </c>
      <c r="AP625">
        <v>23.9893174825175</v>
      </c>
      <c r="AQ625">
        <v>-0.00628472727271626</v>
      </c>
      <c r="AR625">
        <v>92.47</v>
      </c>
      <c r="AS625">
        <v>3</v>
      </c>
      <c r="AT625">
        <v>1</v>
      </c>
      <c r="AU625">
        <f>IF(AS625*$H$13&gt;=AW625,1.0,(AW625/(AW625-AS625*$H$13)))</f>
        <v>0</v>
      </c>
      <c r="AV625">
        <f>(AU625-1)*100</f>
        <v>0</v>
      </c>
      <c r="AW625">
        <f>MAX(0,($B$13+$C$13*DP625)/(1+$D$13*DP625)*DI625/(DK625+273)*$E$13)</f>
        <v>0</v>
      </c>
      <c r="AX625" t="s">
        <v>418</v>
      </c>
      <c r="AY625" t="s">
        <v>418</v>
      </c>
      <c r="AZ625">
        <v>0</v>
      </c>
      <c r="BA625">
        <v>0</v>
      </c>
      <c r="BB625">
        <f>1-AZ625/BA625</f>
        <v>0</v>
      </c>
      <c r="BC625">
        <v>0</v>
      </c>
      <c r="BD625" t="s">
        <v>418</v>
      </c>
      <c r="BE625" t="s">
        <v>418</v>
      </c>
      <c r="BF625">
        <v>0</v>
      </c>
      <c r="BG625">
        <v>0</v>
      </c>
      <c r="BH625">
        <f>1-BF625/BG625</f>
        <v>0</v>
      </c>
      <c r="BI625">
        <v>0.5</v>
      </c>
      <c r="BJ625">
        <f>CS625</f>
        <v>0</v>
      </c>
      <c r="BK625">
        <f>L625</f>
        <v>0</v>
      </c>
      <c r="BL625">
        <f>BH625*BI625*BJ625</f>
        <v>0</v>
      </c>
      <c r="BM625">
        <f>(BK625-BC625)/BJ625</f>
        <v>0</v>
      </c>
      <c r="BN625">
        <f>(BA625-BG625)/BG625</f>
        <v>0</v>
      </c>
      <c r="BO625">
        <f>AZ625/(BB625+AZ625/BG625)</f>
        <v>0</v>
      </c>
      <c r="BP625" t="s">
        <v>418</v>
      </c>
      <c r="BQ625">
        <v>0</v>
      </c>
      <c r="BR625">
        <f>IF(BQ625&lt;&gt;0, BQ625, BO625)</f>
        <v>0</v>
      </c>
      <c r="BS625">
        <f>1-BR625/BG625</f>
        <v>0</v>
      </c>
      <c r="BT625">
        <f>(BG625-BF625)/(BG625-BR625)</f>
        <v>0</v>
      </c>
      <c r="BU625">
        <f>(BA625-BG625)/(BA625-BR625)</f>
        <v>0</v>
      </c>
      <c r="BV625">
        <f>(BG625-BF625)/(BG625-AZ625)</f>
        <v>0</v>
      </c>
      <c r="BW625">
        <f>(BA625-BG625)/(BA625-AZ625)</f>
        <v>0</v>
      </c>
      <c r="BX625">
        <f>(BT625*BR625/BF625)</f>
        <v>0</v>
      </c>
      <c r="BY625">
        <f>(1-BX625)</f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f>$B$11*DQ625+$C$11*DR625+$F$11*EC625*(1-EF625)</f>
        <v>0</v>
      </c>
      <c r="CS625">
        <f>CR625*CT625</f>
        <v>0</v>
      </c>
      <c r="CT625">
        <f>($B$11*$D$9+$C$11*$D$9+$F$11*((EP625+EH625)/MAX(EP625+EH625+EQ625, 0.1)*$I$9+EQ625/MAX(EP625+EH625+EQ625, 0.1)*$J$9))/($B$11+$C$11+$F$11)</f>
        <v>0</v>
      </c>
      <c r="CU625">
        <f>($B$11*$K$9+$C$11*$K$9+$F$11*((EP625+EH625)/MAX(EP625+EH625+EQ625, 0.1)*$P$9+EQ625/MAX(EP625+EH625+EQ625, 0.1)*$Q$9))/($B$11+$C$11+$F$11)</f>
        <v>0</v>
      </c>
      <c r="CV625">
        <v>6</v>
      </c>
      <c r="CW625">
        <v>0.5</v>
      </c>
      <c r="CX625" t="s">
        <v>419</v>
      </c>
      <c r="CY625">
        <v>2</v>
      </c>
      <c r="CZ625" t="b">
        <v>1</v>
      </c>
      <c r="DA625">
        <v>1659032292</v>
      </c>
      <c r="DB625">
        <v>450.437407407407</v>
      </c>
      <c r="DC625">
        <v>499.914740740741</v>
      </c>
      <c r="DD625">
        <v>24.0245222222222</v>
      </c>
      <c r="DE625">
        <v>16.2608444444444</v>
      </c>
      <c r="DF625">
        <v>443.719111111111</v>
      </c>
      <c r="DG625">
        <v>23.5593</v>
      </c>
      <c r="DH625">
        <v>500.056703703704</v>
      </c>
      <c r="DI625">
        <v>90.3311111111111</v>
      </c>
      <c r="DJ625">
        <v>0.0441324925925926</v>
      </c>
      <c r="DK625">
        <v>27.1583925925926</v>
      </c>
      <c r="DL625">
        <v>26.6183</v>
      </c>
      <c r="DM625">
        <v>999.9</v>
      </c>
      <c r="DN625">
        <v>0</v>
      </c>
      <c r="DO625">
        <v>0</v>
      </c>
      <c r="DP625">
        <v>9994.81481481482</v>
      </c>
      <c r="DQ625">
        <v>0</v>
      </c>
      <c r="DR625">
        <v>17.2748962962963</v>
      </c>
      <c r="DS625">
        <v>-49.477162962963</v>
      </c>
      <c r="DT625">
        <v>461.525148148148</v>
      </c>
      <c r="DU625">
        <v>508.177592592593</v>
      </c>
      <c r="DV625">
        <v>7.76366037037037</v>
      </c>
      <c r="DW625">
        <v>499.914740740741</v>
      </c>
      <c r="DX625">
        <v>16.2608444444444</v>
      </c>
      <c r="DY625">
        <v>2.17016148148148</v>
      </c>
      <c r="DZ625">
        <v>1.46886111111111</v>
      </c>
      <c r="EA625">
        <v>18.7437148148148</v>
      </c>
      <c r="EB625">
        <v>12.6477925925926</v>
      </c>
      <c r="EC625">
        <v>1999.98555555556</v>
      </c>
      <c r="ED625">
        <v>0.979997222222222</v>
      </c>
      <c r="EE625">
        <v>0.0200029962962963</v>
      </c>
      <c r="EF625">
        <v>0</v>
      </c>
      <c r="EG625">
        <v>801.612592592593</v>
      </c>
      <c r="EH625">
        <v>5.00063</v>
      </c>
      <c r="EI625">
        <v>15769.6</v>
      </c>
      <c r="EJ625">
        <v>17256.7592592593</v>
      </c>
      <c r="EK625">
        <v>38.125</v>
      </c>
      <c r="EL625">
        <v>38.1893333333333</v>
      </c>
      <c r="EM625">
        <v>37.625</v>
      </c>
      <c r="EN625">
        <v>37.5206666666667</v>
      </c>
      <c r="EO625">
        <v>39.1732222222222</v>
      </c>
      <c r="EP625">
        <v>1955.07777777778</v>
      </c>
      <c r="EQ625">
        <v>39.9051851851852</v>
      </c>
      <c r="ER625">
        <v>0</v>
      </c>
      <c r="ES625">
        <v>1659032298.7</v>
      </c>
      <c r="ET625">
        <v>0</v>
      </c>
      <c r="EU625">
        <v>801.8654</v>
      </c>
      <c r="EV625">
        <v>37.9091538407569</v>
      </c>
      <c r="EW625">
        <v>732.007692398201</v>
      </c>
      <c r="EX625">
        <v>15774.908</v>
      </c>
      <c r="EY625">
        <v>15</v>
      </c>
      <c r="EZ625">
        <v>0</v>
      </c>
      <c r="FA625" t="s">
        <v>420</v>
      </c>
      <c r="FB625">
        <v>1657551626.5</v>
      </c>
      <c r="FC625">
        <v>1657551629</v>
      </c>
      <c r="FD625">
        <v>0</v>
      </c>
      <c r="FE625">
        <v>0.403</v>
      </c>
      <c r="FF625">
        <v>0.009</v>
      </c>
      <c r="FG625">
        <v>9.41</v>
      </c>
      <c r="FH625">
        <v>0.087</v>
      </c>
      <c r="FI625">
        <v>417</v>
      </c>
      <c r="FJ625">
        <v>17</v>
      </c>
      <c r="FK625">
        <v>1.61</v>
      </c>
      <c r="FL625">
        <v>0.59</v>
      </c>
      <c r="FM625">
        <v>-48.0182425</v>
      </c>
      <c r="FN625">
        <v>-22.9073932457787</v>
      </c>
      <c r="FO625">
        <v>2.23020082323179</v>
      </c>
      <c r="FP625">
        <v>0</v>
      </c>
      <c r="FQ625">
        <v>799.429088235294</v>
      </c>
      <c r="FR625">
        <v>32.2629946205633</v>
      </c>
      <c r="FS625">
        <v>3.18945297142322</v>
      </c>
      <c r="FT625">
        <v>0</v>
      </c>
      <c r="FU625">
        <v>7.74120425</v>
      </c>
      <c r="FV625">
        <v>0.2880203752345</v>
      </c>
      <c r="FW625">
        <v>0.034226589290163</v>
      </c>
      <c r="FX625">
        <v>0</v>
      </c>
      <c r="FY625">
        <v>0</v>
      </c>
      <c r="FZ625">
        <v>3</v>
      </c>
      <c r="GA625" t="s">
        <v>427</v>
      </c>
      <c r="GB625">
        <v>2.97319</v>
      </c>
      <c r="GC625">
        <v>2.69856</v>
      </c>
      <c r="GD625">
        <v>0.0990066</v>
      </c>
      <c r="GE625">
        <v>0.108011</v>
      </c>
      <c r="GF625">
        <v>0.103031</v>
      </c>
      <c r="GG625">
        <v>0.0790536</v>
      </c>
      <c r="GH625">
        <v>35075.3</v>
      </c>
      <c r="GI625">
        <v>37972.2</v>
      </c>
      <c r="GJ625">
        <v>35278.5</v>
      </c>
      <c r="GK625">
        <v>38609.7</v>
      </c>
      <c r="GL625">
        <v>44866.7</v>
      </c>
      <c r="GM625">
        <v>51358.9</v>
      </c>
      <c r="GN625">
        <v>55148.8</v>
      </c>
      <c r="GO625">
        <v>61931.1</v>
      </c>
      <c r="GP625">
        <v>1.9724</v>
      </c>
      <c r="GQ625">
        <v>1.8412</v>
      </c>
      <c r="GR625">
        <v>0.0938773</v>
      </c>
      <c r="GS625">
        <v>0</v>
      </c>
      <c r="GT625">
        <v>25.0657</v>
      </c>
      <c r="GU625">
        <v>999.9</v>
      </c>
      <c r="GV625">
        <v>57.35</v>
      </c>
      <c r="GW625">
        <v>29.064</v>
      </c>
      <c r="GX625">
        <v>25.6296</v>
      </c>
      <c r="GY625">
        <v>55.6555</v>
      </c>
      <c r="GZ625">
        <v>43.1771</v>
      </c>
      <c r="HA625">
        <v>1</v>
      </c>
      <c r="HB625">
        <v>-0.0408333</v>
      </c>
      <c r="HC625">
        <v>0.0760566</v>
      </c>
      <c r="HD625">
        <v>20.1142</v>
      </c>
      <c r="HE625">
        <v>5.19932</v>
      </c>
      <c r="HF625">
        <v>12.0052</v>
      </c>
      <c r="HG625">
        <v>4.976</v>
      </c>
      <c r="HH625">
        <v>3.2938</v>
      </c>
      <c r="HI625">
        <v>9999</v>
      </c>
      <c r="HJ625">
        <v>9999</v>
      </c>
      <c r="HK625">
        <v>9999</v>
      </c>
      <c r="HL625">
        <v>630</v>
      </c>
      <c r="HM625">
        <v>1.86316</v>
      </c>
      <c r="HN625">
        <v>1.86798</v>
      </c>
      <c r="HO625">
        <v>1.86777</v>
      </c>
      <c r="HP625">
        <v>1.86896</v>
      </c>
      <c r="HQ625">
        <v>1.86981</v>
      </c>
      <c r="HR625">
        <v>1.86584</v>
      </c>
      <c r="HS625">
        <v>1.86691</v>
      </c>
      <c r="HT625">
        <v>1.86832</v>
      </c>
      <c r="HU625">
        <v>5</v>
      </c>
      <c r="HV625">
        <v>0</v>
      </c>
      <c r="HW625">
        <v>0</v>
      </c>
      <c r="HX625">
        <v>0</v>
      </c>
      <c r="HY625" t="s">
        <v>422</v>
      </c>
      <c r="HZ625" t="s">
        <v>423</v>
      </c>
      <c r="IA625" t="s">
        <v>424</v>
      </c>
      <c r="IB625" t="s">
        <v>424</v>
      </c>
      <c r="IC625" t="s">
        <v>424</v>
      </c>
      <c r="ID625" t="s">
        <v>424</v>
      </c>
      <c r="IE625">
        <v>0</v>
      </c>
      <c r="IF625">
        <v>100</v>
      </c>
      <c r="IG625">
        <v>100</v>
      </c>
      <c r="IH625">
        <v>6.858</v>
      </c>
      <c r="II625">
        <v>0.4634</v>
      </c>
      <c r="IJ625">
        <v>4.02706509432224</v>
      </c>
      <c r="IK625">
        <v>0.00601174518973114</v>
      </c>
      <c r="IL625">
        <v>2.77886958061485e-07</v>
      </c>
      <c r="IM625">
        <v>-3.54636231360687e-10</v>
      </c>
      <c r="IN625">
        <v>-0.0404303883988718</v>
      </c>
      <c r="IO625">
        <v>-0.0177815531441476</v>
      </c>
      <c r="IP625">
        <v>0.00205572605671414</v>
      </c>
      <c r="IQ625">
        <v>-1.65519735432211e-05</v>
      </c>
      <c r="IR625">
        <v>-4</v>
      </c>
      <c r="IS625">
        <v>1848</v>
      </c>
      <c r="IT625">
        <v>1</v>
      </c>
      <c r="IU625">
        <v>25</v>
      </c>
      <c r="IV625">
        <v>24677.9</v>
      </c>
      <c r="IW625">
        <v>24677.8</v>
      </c>
      <c r="IX625">
        <v>1.24512</v>
      </c>
      <c r="IY625">
        <v>2.60742</v>
      </c>
      <c r="IZ625">
        <v>1.54785</v>
      </c>
      <c r="JA625">
        <v>2.30469</v>
      </c>
      <c r="JB625">
        <v>1.34644</v>
      </c>
      <c r="JC625">
        <v>2.40479</v>
      </c>
      <c r="JD625">
        <v>33.558</v>
      </c>
      <c r="JE625">
        <v>24.2188</v>
      </c>
      <c r="JF625">
        <v>18</v>
      </c>
      <c r="JG625">
        <v>492.532</v>
      </c>
      <c r="JH625">
        <v>408.483</v>
      </c>
      <c r="JI625">
        <v>24.9997</v>
      </c>
      <c r="JJ625">
        <v>26.7071</v>
      </c>
      <c r="JK625">
        <v>29.9999</v>
      </c>
      <c r="JL625">
        <v>26.6771</v>
      </c>
      <c r="JM625">
        <v>26.6176</v>
      </c>
      <c r="JN625">
        <v>24.948</v>
      </c>
      <c r="JO625">
        <v>43.1915</v>
      </c>
      <c r="JP625">
        <v>80.621</v>
      </c>
      <c r="JQ625">
        <v>25</v>
      </c>
      <c r="JR625">
        <v>541.233</v>
      </c>
      <c r="JS625">
        <v>16.2148</v>
      </c>
      <c r="JT625">
        <v>102.301</v>
      </c>
      <c r="JU625">
        <v>103.084</v>
      </c>
    </row>
    <row r="626" spans="1:281">
      <c r="A626">
        <v>610</v>
      </c>
      <c r="B626">
        <v>1659032304.5</v>
      </c>
      <c r="C626">
        <v>8621.40000009537</v>
      </c>
      <c r="D626" t="s">
        <v>1650</v>
      </c>
      <c r="E626" t="s">
        <v>1651</v>
      </c>
      <c r="F626">
        <v>5</v>
      </c>
      <c r="G626" t="s">
        <v>1587</v>
      </c>
      <c r="H626" t="s">
        <v>417</v>
      </c>
      <c r="I626">
        <v>1659032296.71429</v>
      </c>
      <c r="J626">
        <f>(K626)/1000</f>
        <v>0</v>
      </c>
      <c r="K626">
        <f>IF(CZ626, AN626, AH626)</f>
        <v>0</v>
      </c>
      <c r="L626">
        <f>IF(CZ626, AI626, AG626)</f>
        <v>0</v>
      </c>
      <c r="M626">
        <f>DB626 - IF(AU626&gt;1, L626*CV626*100.0/(AW626*DP626), 0)</f>
        <v>0</v>
      </c>
      <c r="N626">
        <f>((T626-J626/2)*M626-L626)/(T626+J626/2)</f>
        <v>0</v>
      </c>
      <c r="O626">
        <f>N626*(DI626+DJ626)/1000.0</f>
        <v>0</v>
      </c>
      <c r="P626">
        <f>(DB626 - IF(AU626&gt;1, L626*CV626*100.0/(AW626*DP626), 0))*(DI626+DJ626)/1000.0</f>
        <v>0</v>
      </c>
      <c r="Q626">
        <f>2.0/((1/S626-1/R626)+SIGN(S626)*SQRT((1/S626-1/R626)*(1/S626-1/R626) + 4*CW626/((CW626+1)*(CW626+1))*(2*1/S626*1/R626-1/R626*1/R626)))</f>
        <v>0</v>
      </c>
      <c r="R626">
        <f>IF(LEFT(CX626,1)&lt;&gt;"0",IF(LEFT(CX626,1)="1",3.0,CY626),$D$5+$E$5*(DP626*DI626/($K$5*1000))+$F$5*(DP626*DI626/($K$5*1000))*MAX(MIN(CV626,$J$5),$I$5)*MAX(MIN(CV626,$J$5),$I$5)+$G$5*MAX(MIN(CV626,$J$5),$I$5)*(DP626*DI626/($K$5*1000))+$H$5*(DP626*DI626/($K$5*1000))*(DP626*DI626/($K$5*1000)))</f>
        <v>0</v>
      </c>
      <c r="S626">
        <f>J626*(1000-(1000*0.61365*exp(17.502*W626/(240.97+W626))/(DI626+DJ626)+DD626)/2)/(1000*0.61365*exp(17.502*W626/(240.97+W626))/(DI626+DJ626)-DD626)</f>
        <v>0</v>
      </c>
      <c r="T626">
        <f>1/((CW626+1)/(Q626/1.6)+1/(R626/1.37)) + CW626/((CW626+1)/(Q626/1.6) + CW626/(R626/1.37))</f>
        <v>0</v>
      </c>
      <c r="U626">
        <f>(CR626*CU626)</f>
        <v>0</v>
      </c>
      <c r="V626">
        <f>(DK626+(U626+2*0.95*5.67E-8*(((DK626+$B$7)+273)^4-(DK626+273)^4)-44100*J626)/(1.84*29.3*R626+8*0.95*5.67E-8*(DK626+273)^3))</f>
        <v>0</v>
      </c>
      <c r="W626">
        <f>($C$7*DL626+$D$7*DM626+$E$7*V626)</f>
        <v>0</v>
      </c>
      <c r="X626">
        <f>0.61365*exp(17.502*W626/(240.97+W626))</f>
        <v>0</v>
      </c>
      <c r="Y626">
        <f>(Z626/AA626*100)</f>
        <v>0</v>
      </c>
      <c r="Z626">
        <f>DD626*(DI626+DJ626)/1000</f>
        <v>0</v>
      </c>
      <c r="AA626">
        <f>0.61365*exp(17.502*DK626/(240.97+DK626))</f>
        <v>0</v>
      </c>
      <c r="AB626">
        <f>(X626-DD626*(DI626+DJ626)/1000)</f>
        <v>0</v>
      </c>
      <c r="AC626">
        <f>(-J626*44100)</f>
        <v>0</v>
      </c>
      <c r="AD626">
        <f>2*29.3*R626*0.92*(DK626-W626)</f>
        <v>0</v>
      </c>
      <c r="AE626">
        <f>2*0.95*5.67E-8*(((DK626+$B$7)+273)^4-(W626+273)^4)</f>
        <v>0</v>
      </c>
      <c r="AF626">
        <f>U626+AE626+AC626+AD626</f>
        <v>0</v>
      </c>
      <c r="AG626">
        <f>DH626*AU626*(DC626-DB626*(1000-AU626*DE626)/(1000-AU626*DD626))/(100*CV626)</f>
        <v>0</v>
      </c>
      <c r="AH626">
        <f>1000*DH626*AU626*(DD626-DE626)/(100*CV626*(1000-AU626*DD626))</f>
        <v>0</v>
      </c>
      <c r="AI626">
        <f>(AJ626 - AK626 - DI626*1E3/(8.314*(DK626+273.15)) * AM626/DH626 * AL626) * DH626/(100*CV626) * (1000 - DE626)/1000</f>
        <v>0</v>
      </c>
      <c r="AJ626">
        <v>541.267797679963</v>
      </c>
      <c r="AK626">
        <v>500.012903030303</v>
      </c>
      <c r="AL626">
        <v>3.24741676200192</v>
      </c>
      <c r="AM626">
        <v>66.0504921813524</v>
      </c>
      <c r="AN626">
        <f>(AP626 - AO626 + DI626*1E3/(8.314*(DK626+273.15)) * AR626/DH626 * AQ626) * DH626/(100*CV626) * 1000/(1000 - AP626)</f>
        <v>0</v>
      </c>
      <c r="AO626">
        <v>16.2101101236364</v>
      </c>
      <c r="AP626">
        <v>23.9654993006993</v>
      </c>
      <c r="AQ626">
        <v>-0.00077963636363179</v>
      </c>
      <c r="AR626">
        <v>92.47</v>
      </c>
      <c r="AS626">
        <v>3</v>
      </c>
      <c r="AT626">
        <v>1</v>
      </c>
      <c r="AU626">
        <f>IF(AS626*$H$13&gt;=AW626,1.0,(AW626/(AW626-AS626*$H$13)))</f>
        <v>0</v>
      </c>
      <c r="AV626">
        <f>(AU626-1)*100</f>
        <v>0</v>
      </c>
      <c r="AW626">
        <f>MAX(0,($B$13+$C$13*DP626)/(1+$D$13*DP626)*DI626/(DK626+273)*$E$13)</f>
        <v>0</v>
      </c>
      <c r="AX626" t="s">
        <v>418</v>
      </c>
      <c r="AY626" t="s">
        <v>418</v>
      </c>
      <c r="AZ626">
        <v>0</v>
      </c>
      <c r="BA626">
        <v>0</v>
      </c>
      <c r="BB626">
        <f>1-AZ626/BA626</f>
        <v>0</v>
      </c>
      <c r="BC626">
        <v>0</v>
      </c>
      <c r="BD626" t="s">
        <v>418</v>
      </c>
      <c r="BE626" t="s">
        <v>418</v>
      </c>
      <c r="BF626">
        <v>0</v>
      </c>
      <c r="BG626">
        <v>0</v>
      </c>
      <c r="BH626">
        <f>1-BF626/BG626</f>
        <v>0</v>
      </c>
      <c r="BI626">
        <v>0.5</v>
      </c>
      <c r="BJ626">
        <f>CS626</f>
        <v>0</v>
      </c>
      <c r="BK626">
        <f>L626</f>
        <v>0</v>
      </c>
      <c r="BL626">
        <f>BH626*BI626*BJ626</f>
        <v>0</v>
      </c>
      <c r="BM626">
        <f>(BK626-BC626)/BJ626</f>
        <v>0</v>
      </c>
      <c r="BN626">
        <f>(BA626-BG626)/BG626</f>
        <v>0</v>
      </c>
      <c r="BO626">
        <f>AZ626/(BB626+AZ626/BG626)</f>
        <v>0</v>
      </c>
      <c r="BP626" t="s">
        <v>418</v>
      </c>
      <c r="BQ626">
        <v>0</v>
      </c>
      <c r="BR626">
        <f>IF(BQ626&lt;&gt;0, BQ626, BO626)</f>
        <v>0</v>
      </c>
      <c r="BS626">
        <f>1-BR626/BG626</f>
        <v>0</v>
      </c>
      <c r="BT626">
        <f>(BG626-BF626)/(BG626-BR626)</f>
        <v>0</v>
      </c>
      <c r="BU626">
        <f>(BA626-BG626)/(BA626-BR626)</f>
        <v>0</v>
      </c>
      <c r="BV626">
        <f>(BG626-BF626)/(BG626-AZ626)</f>
        <v>0</v>
      </c>
      <c r="BW626">
        <f>(BA626-BG626)/(BA626-AZ626)</f>
        <v>0</v>
      </c>
      <c r="BX626">
        <f>(BT626*BR626/BF626)</f>
        <v>0</v>
      </c>
      <c r="BY626">
        <f>(1-BX626)</f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f>$B$11*DQ626+$C$11*DR626+$F$11*EC626*(1-EF626)</f>
        <v>0</v>
      </c>
      <c r="CS626">
        <f>CR626*CT626</f>
        <v>0</v>
      </c>
      <c r="CT626">
        <f>($B$11*$D$9+$C$11*$D$9+$F$11*((EP626+EH626)/MAX(EP626+EH626+EQ626, 0.1)*$I$9+EQ626/MAX(EP626+EH626+EQ626, 0.1)*$J$9))/($B$11+$C$11+$F$11)</f>
        <v>0</v>
      </c>
      <c r="CU626">
        <f>($B$11*$K$9+$C$11*$K$9+$F$11*((EP626+EH626)/MAX(EP626+EH626+EQ626, 0.1)*$P$9+EQ626/MAX(EP626+EH626+EQ626, 0.1)*$Q$9))/($B$11+$C$11+$F$11)</f>
        <v>0</v>
      </c>
      <c r="CV626">
        <v>6</v>
      </c>
      <c r="CW626">
        <v>0.5</v>
      </c>
      <c r="CX626" t="s">
        <v>419</v>
      </c>
      <c r="CY626">
        <v>2</v>
      </c>
      <c r="CZ626" t="b">
        <v>1</v>
      </c>
      <c r="DA626">
        <v>1659032296.71429</v>
      </c>
      <c r="DB626">
        <v>465.053857142857</v>
      </c>
      <c r="DC626">
        <v>515.749821428572</v>
      </c>
      <c r="DD626">
        <v>23.9994285714286</v>
      </c>
      <c r="DE626">
        <v>16.2311321428571</v>
      </c>
      <c r="DF626">
        <v>458.247714285714</v>
      </c>
      <c r="DG626">
        <v>23.5354321428571</v>
      </c>
      <c r="DH626">
        <v>500.054857142857</v>
      </c>
      <c r="DI626">
        <v>90.330875</v>
      </c>
      <c r="DJ626">
        <v>0.0440953714285714</v>
      </c>
      <c r="DK626">
        <v>27.1572857142857</v>
      </c>
      <c r="DL626">
        <v>26.6155821428571</v>
      </c>
      <c r="DM626">
        <v>999.9</v>
      </c>
      <c r="DN626">
        <v>0</v>
      </c>
      <c r="DO626">
        <v>0</v>
      </c>
      <c r="DP626">
        <v>9986.42857142857</v>
      </c>
      <c r="DQ626">
        <v>0</v>
      </c>
      <c r="DR626">
        <v>17.2801107142857</v>
      </c>
      <c r="DS626">
        <v>-50.6958</v>
      </c>
      <c r="DT626">
        <v>476.489142857143</v>
      </c>
      <c r="DU626">
        <v>524.258714285714</v>
      </c>
      <c r="DV626">
        <v>7.7682825</v>
      </c>
      <c r="DW626">
        <v>515.749821428572</v>
      </c>
      <c r="DX626">
        <v>16.2311321428571</v>
      </c>
      <c r="DY626">
        <v>2.16788964285714</v>
      </c>
      <c r="DZ626">
        <v>1.46617321428571</v>
      </c>
      <c r="EA626">
        <v>18.7269678571429</v>
      </c>
      <c r="EB626">
        <v>12.619875</v>
      </c>
      <c r="EC626">
        <v>1999.9925</v>
      </c>
      <c r="ED626">
        <v>0.979997071428571</v>
      </c>
      <c r="EE626">
        <v>0.0200031571428571</v>
      </c>
      <c r="EF626">
        <v>0</v>
      </c>
      <c r="EG626">
        <v>804.574642857143</v>
      </c>
      <c r="EH626">
        <v>5.00063</v>
      </c>
      <c r="EI626">
        <v>15827.6142857143</v>
      </c>
      <c r="EJ626">
        <v>17256.8142857143</v>
      </c>
      <c r="EK626">
        <v>38.125</v>
      </c>
      <c r="EL626">
        <v>38.187</v>
      </c>
      <c r="EM626">
        <v>37.625</v>
      </c>
      <c r="EN626">
        <v>37.5155</v>
      </c>
      <c r="EO626">
        <v>39.1626428571429</v>
      </c>
      <c r="EP626">
        <v>1955.08321428571</v>
      </c>
      <c r="EQ626">
        <v>39.9082142857143</v>
      </c>
      <c r="ER626">
        <v>0</v>
      </c>
      <c r="ES626">
        <v>1659032303.5</v>
      </c>
      <c r="ET626">
        <v>0</v>
      </c>
      <c r="EU626">
        <v>804.92384</v>
      </c>
      <c r="EV626">
        <v>39.0246153223584</v>
      </c>
      <c r="EW626">
        <v>767.599998930759</v>
      </c>
      <c r="EX626">
        <v>15834.58</v>
      </c>
      <c r="EY626">
        <v>15</v>
      </c>
      <c r="EZ626">
        <v>0</v>
      </c>
      <c r="FA626" t="s">
        <v>420</v>
      </c>
      <c r="FB626">
        <v>1657551626.5</v>
      </c>
      <c r="FC626">
        <v>1657551629</v>
      </c>
      <c r="FD626">
        <v>0</v>
      </c>
      <c r="FE626">
        <v>0.403</v>
      </c>
      <c r="FF626">
        <v>0.009</v>
      </c>
      <c r="FG626">
        <v>9.41</v>
      </c>
      <c r="FH626">
        <v>0.087</v>
      </c>
      <c r="FI626">
        <v>417</v>
      </c>
      <c r="FJ626">
        <v>17</v>
      </c>
      <c r="FK626">
        <v>1.61</v>
      </c>
      <c r="FL626">
        <v>0.59</v>
      </c>
      <c r="FM626">
        <v>-49.69546</v>
      </c>
      <c r="FN626">
        <v>-16.9473208255158</v>
      </c>
      <c r="FO626">
        <v>1.66044878569018</v>
      </c>
      <c r="FP626">
        <v>0</v>
      </c>
      <c r="FQ626">
        <v>802.514441176471</v>
      </c>
      <c r="FR626">
        <v>37.3139342980633</v>
      </c>
      <c r="FS626">
        <v>3.67006819291651</v>
      </c>
      <c r="FT626">
        <v>0</v>
      </c>
      <c r="FU626">
        <v>7.76018575</v>
      </c>
      <c r="FV626">
        <v>0.126397936210112</v>
      </c>
      <c r="FW626">
        <v>0.0224983002566305</v>
      </c>
      <c r="FX626">
        <v>0</v>
      </c>
      <c r="FY626">
        <v>0</v>
      </c>
      <c r="FZ626">
        <v>3</v>
      </c>
      <c r="GA626" t="s">
        <v>427</v>
      </c>
      <c r="GB626">
        <v>2.97315</v>
      </c>
      <c r="GC626">
        <v>2.69829</v>
      </c>
      <c r="GD626">
        <v>0.101481</v>
      </c>
      <c r="GE626">
        <v>0.110418</v>
      </c>
      <c r="GF626">
        <v>0.10299</v>
      </c>
      <c r="GG626">
        <v>0.0790195</v>
      </c>
      <c r="GH626">
        <v>34978.3</v>
      </c>
      <c r="GI626">
        <v>37869.3</v>
      </c>
      <c r="GJ626">
        <v>35277.9</v>
      </c>
      <c r="GK626">
        <v>38609.2</v>
      </c>
      <c r="GL626">
        <v>44868.2</v>
      </c>
      <c r="GM626">
        <v>51359.9</v>
      </c>
      <c r="GN626">
        <v>55148</v>
      </c>
      <c r="GO626">
        <v>61929.9</v>
      </c>
      <c r="GP626">
        <v>1.9726</v>
      </c>
      <c r="GQ626">
        <v>1.8416</v>
      </c>
      <c r="GR626">
        <v>0.0943244</v>
      </c>
      <c r="GS626">
        <v>0</v>
      </c>
      <c r="GT626">
        <v>25.0636</v>
      </c>
      <c r="GU626">
        <v>999.9</v>
      </c>
      <c r="GV626">
        <v>57.325</v>
      </c>
      <c r="GW626">
        <v>29.074</v>
      </c>
      <c r="GX626">
        <v>25.6341</v>
      </c>
      <c r="GY626">
        <v>56.1755</v>
      </c>
      <c r="GZ626">
        <v>43.1651</v>
      </c>
      <c r="HA626">
        <v>1</v>
      </c>
      <c r="HB626">
        <v>-0.0407317</v>
      </c>
      <c r="HC626">
        <v>0.074902</v>
      </c>
      <c r="HD626">
        <v>20.1141</v>
      </c>
      <c r="HE626">
        <v>5.19692</v>
      </c>
      <c r="HF626">
        <v>12.0052</v>
      </c>
      <c r="HG626">
        <v>4.9748</v>
      </c>
      <c r="HH626">
        <v>3.2936</v>
      </c>
      <c r="HI626">
        <v>9999</v>
      </c>
      <c r="HJ626">
        <v>9999</v>
      </c>
      <c r="HK626">
        <v>9999</v>
      </c>
      <c r="HL626">
        <v>630</v>
      </c>
      <c r="HM626">
        <v>1.86313</v>
      </c>
      <c r="HN626">
        <v>1.86801</v>
      </c>
      <c r="HO626">
        <v>1.8678</v>
      </c>
      <c r="HP626">
        <v>1.86902</v>
      </c>
      <c r="HQ626">
        <v>1.86981</v>
      </c>
      <c r="HR626">
        <v>1.86584</v>
      </c>
      <c r="HS626">
        <v>1.86691</v>
      </c>
      <c r="HT626">
        <v>1.86829</v>
      </c>
      <c r="HU626">
        <v>5</v>
      </c>
      <c r="HV626">
        <v>0</v>
      </c>
      <c r="HW626">
        <v>0</v>
      </c>
      <c r="HX626">
        <v>0</v>
      </c>
      <c r="HY626" t="s">
        <v>422</v>
      </c>
      <c r="HZ626" t="s">
        <v>423</v>
      </c>
      <c r="IA626" t="s">
        <v>424</v>
      </c>
      <c r="IB626" t="s">
        <v>424</v>
      </c>
      <c r="IC626" t="s">
        <v>424</v>
      </c>
      <c r="ID626" t="s">
        <v>424</v>
      </c>
      <c r="IE626">
        <v>0</v>
      </c>
      <c r="IF626">
        <v>100</v>
      </c>
      <c r="IG626">
        <v>100</v>
      </c>
      <c r="IH626">
        <v>6.954</v>
      </c>
      <c r="II626">
        <v>0.4627</v>
      </c>
      <c r="IJ626">
        <v>4.02706509432224</v>
      </c>
      <c r="IK626">
        <v>0.00601174518973114</v>
      </c>
      <c r="IL626">
        <v>2.77886958061485e-07</v>
      </c>
      <c r="IM626">
        <v>-3.54636231360687e-10</v>
      </c>
      <c r="IN626">
        <v>-0.0404303883988718</v>
      </c>
      <c r="IO626">
        <v>-0.0177815531441476</v>
      </c>
      <c r="IP626">
        <v>0.00205572605671414</v>
      </c>
      <c r="IQ626">
        <v>-1.65519735432211e-05</v>
      </c>
      <c r="IR626">
        <v>-4</v>
      </c>
      <c r="IS626">
        <v>1848</v>
      </c>
      <c r="IT626">
        <v>1</v>
      </c>
      <c r="IU626">
        <v>25</v>
      </c>
      <c r="IV626">
        <v>24678</v>
      </c>
      <c r="IW626">
        <v>24677.9</v>
      </c>
      <c r="IX626">
        <v>1.27563</v>
      </c>
      <c r="IY626">
        <v>2.60742</v>
      </c>
      <c r="IZ626">
        <v>1.54785</v>
      </c>
      <c r="JA626">
        <v>2.30469</v>
      </c>
      <c r="JB626">
        <v>1.34644</v>
      </c>
      <c r="JC626">
        <v>2.30713</v>
      </c>
      <c r="JD626">
        <v>33.558</v>
      </c>
      <c r="JE626">
        <v>24.2188</v>
      </c>
      <c r="JF626">
        <v>18</v>
      </c>
      <c r="JG626">
        <v>492.643</v>
      </c>
      <c r="JH626">
        <v>408.707</v>
      </c>
      <c r="JI626">
        <v>24.9997</v>
      </c>
      <c r="JJ626">
        <v>26.7071</v>
      </c>
      <c r="JK626">
        <v>30</v>
      </c>
      <c r="JL626">
        <v>26.6748</v>
      </c>
      <c r="JM626">
        <v>26.6176</v>
      </c>
      <c r="JN626">
        <v>25.5473</v>
      </c>
      <c r="JO626">
        <v>43.1915</v>
      </c>
      <c r="JP626">
        <v>80.2342</v>
      </c>
      <c r="JQ626">
        <v>25</v>
      </c>
      <c r="JR626">
        <v>554.671</v>
      </c>
      <c r="JS626">
        <v>16.2018</v>
      </c>
      <c r="JT626">
        <v>102.299</v>
      </c>
      <c r="JU626">
        <v>103.082</v>
      </c>
    </row>
    <row r="627" spans="1:281">
      <c r="A627">
        <v>611</v>
      </c>
      <c r="B627">
        <v>1659032309.5</v>
      </c>
      <c r="C627">
        <v>8626.40000009537</v>
      </c>
      <c r="D627" t="s">
        <v>1652</v>
      </c>
      <c r="E627" t="s">
        <v>1653</v>
      </c>
      <c r="F627">
        <v>5</v>
      </c>
      <c r="G627" t="s">
        <v>1587</v>
      </c>
      <c r="H627" t="s">
        <v>417</v>
      </c>
      <c r="I627">
        <v>1659032302</v>
      </c>
      <c r="J627">
        <f>(K627)/1000</f>
        <v>0</v>
      </c>
      <c r="K627">
        <f>IF(CZ627, AN627, AH627)</f>
        <v>0</v>
      </c>
      <c r="L627">
        <f>IF(CZ627, AI627, AG627)</f>
        <v>0</v>
      </c>
      <c r="M627">
        <f>DB627 - IF(AU627&gt;1, L627*CV627*100.0/(AW627*DP627), 0)</f>
        <v>0</v>
      </c>
      <c r="N627">
        <f>((T627-J627/2)*M627-L627)/(T627+J627/2)</f>
        <v>0</v>
      </c>
      <c r="O627">
        <f>N627*(DI627+DJ627)/1000.0</f>
        <v>0</v>
      </c>
      <c r="P627">
        <f>(DB627 - IF(AU627&gt;1, L627*CV627*100.0/(AW627*DP627), 0))*(DI627+DJ627)/1000.0</f>
        <v>0</v>
      </c>
      <c r="Q627">
        <f>2.0/((1/S627-1/R627)+SIGN(S627)*SQRT((1/S627-1/R627)*(1/S627-1/R627) + 4*CW627/((CW627+1)*(CW627+1))*(2*1/S627*1/R627-1/R627*1/R627)))</f>
        <v>0</v>
      </c>
      <c r="R627">
        <f>IF(LEFT(CX627,1)&lt;&gt;"0",IF(LEFT(CX627,1)="1",3.0,CY627),$D$5+$E$5*(DP627*DI627/($K$5*1000))+$F$5*(DP627*DI627/($K$5*1000))*MAX(MIN(CV627,$J$5),$I$5)*MAX(MIN(CV627,$J$5),$I$5)+$G$5*MAX(MIN(CV627,$J$5),$I$5)*(DP627*DI627/($K$5*1000))+$H$5*(DP627*DI627/($K$5*1000))*(DP627*DI627/($K$5*1000)))</f>
        <v>0</v>
      </c>
      <c r="S627">
        <f>J627*(1000-(1000*0.61365*exp(17.502*W627/(240.97+W627))/(DI627+DJ627)+DD627)/2)/(1000*0.61365*exp(17.502*W627/(240.97+W627))/(DI627+DJ627)-DD627)</f>
        <v>0</v>
      </c>
      <c r="T627">
        <f>1/((CW627+1)/(Q627/1.6)+1/(R627/1.37)) + CW627/((CW627+1)/(Q627/1.6) + CW627/(R627/1.37))</f>
        <v>0</v>
      </c>
      <c r="U627">
        <f>(CR627*CU627)</f>
        <v>0</v>
      </c>
      <c r="V627">
        <f>(DK627+(U627+2*0.95*5.67E-8*(((DK627+$B$7)+273)^4-(DK627+273)^4)-44100*J627)/(1.84*29.3*R627+8*0.95*5.67E-8*(DK627+273)^3))</f>
        <v>0</v>
      </c>
      <c r="W627">
        <f>($C$7*DL627+$D$7*DM627+$E$7*V627)</f>
        <v>0</v>
      </c>
      <c r="X627">
        <f>0.61365*exp(17.502*W627/(240.97+W627))</f>
        <v>0</v>
      </c>
      <c r="Y627">
        <f>(Z627/AA627*100)</f>
        <v>0</v>
      </c>
      <c r="Z627">
        <f>DD627*(DI627+DJ627)/1000</f>
        <v>0</v>
      </c>
      <c r="AA627">
        <f>0.61365*exp(17.502*DK627/(240.97+DK627))</f>
        <v>0</v>
      </c>
      <c r="AB627">
        <f>(X627-DD627*(DI627+DJ627)/1000)</f>
        <v>0</v>
      </c>
      <c r="AC627">
        <f>(-J627*44100)</f>
        <v>0</v>
      </c>
      <c r="AD627">
        <f>2*29.3*R627*0.92*(DK627-W627)</f>
        <v>0</v>
      </c>
      <c r="AE627">
        <f>2*0.95*5.67E-8*(((DK627+$B$7)+273)^4-(W627+273)^4)</f>
        <v>0</v>
      </c>
      <c r="AF627">
        <f>U627+AE627+AC627+AD627</f>
        <v>0</v>
      </c>
      <c r="AG627">
        <f>DH627*AU627*(DC627-DB627*(1000-AU627*DE627)/(1000-AU627*DD627))/(100*CV627)</f>
        <v>0</v>
      </c>
      <c r="AH627">
        <f>1000*DH627*AU627*(DD627-DE627)/(100*CV627*(1000-AU627*DD627))</f>
        <v>0</v>
      </c>
      <c r="AI627">
        <f>(AJ627 - AK627 - DI627*1E3/(8.314*(DK627+273.15)) * AM627/DH627 * AL627) * DH627/(100*CV627) * (1000 - DE627)/1000</f>
        <v>0</v>
      </c>
      <c r="AJ627">
        <v>558.0579676569</v>
      </c>
      <c r="AK627">
        <v>516.291696969697</v>
      </c>
      <c r="AL627">
        <v>3.23342970330956</v>
      </c>
      <c r="AM627">
        <v>66.0504921813524</v>
      </c>
      <c r="AN627">
        <f>(AP627 - AO627 + DI627*1E3/(8.314*(DK627+273.15)) * AR627/DH627 * AQ627) * DH627/(100*CV627) * 1000/(1000 - AP627)</f>
        <v>0</v>
      </c>
      <c r="AO627">
        <v>16.20116493</v>
      </c>
      <c r="AP627">
        <v>23.9582517482518</v>
      </c>
      <c r="AQ627">
        <v>0.000896592592602849</v>
      </c>
      <c r="AR627">
        <v>92.47</v>
      </c>
      <c r="AS627">
        <v>3</v>
      </c>
      <c r="AT627">
        <v>1</v>
      </c>
      <c r="AU627">
        <f>IF(AS627*$H$13&gt;=AW627,1.0,(AW627/(AW627-AS627*$H$13)))</f>
        <v>0</v>
      </c>
      <c r="AV627">
        <f>(AU627-1)*100</f>
        <v>0</v>
      </c>
      <c r="AW627">
        <f>MAX(0,($B$13+$C$13*DP627)/(1+$D$13*DP627)*DI627/(DK627+273)*$E$13)</f>
        <v>0</v>
      </c>
      <c r="AX627" t="s">
        <v>418</v>
      </c>
      <c r="AY627" t="s">
        <v>418</v>
      </c>
      <c r="AZ627">
        <v>0</v>
      </c>
      <c r="BA627">
        <v>0</v>
      </c>
      <c r="BB627">
        <f>1-AZ627/BA627</f>
        <v>0</v>
      </c>
      <c r="BC627">
        <v>0</v>
      </c>
      <c r="BD627" t="s">
        <v>418</v>
      </c>
      <c r="BE627" t="s">
        <v>418</v>
      </c>
      <c r="BF627">
        <v>0</v>
      </c>
      <c r="BG627">
        <v>0</v>
      </c>
      <c r="BH627">
        <f>1-BF627/BG627</f>
        <v>0</v>
      </c>
      <c r="BI627">
        <v>0.5</v>
      </c>
      <c r="BJ627">
        <f>CS627</f>
        <v>0</v>
      </c>
      <c r="BK627">
        <f>L627</f>
        <v>0</v>
      </c>
      <c r="BL627">
        <f>BH627*BI627*BJ627</f>
        <v>0</v>
      </c>
      <c r="BM627">
        <f>(BK627-BC627)/BJ627</f>
        <v>0</v>
      </c>
      <c r="BN627">
        <f>(BA627-BG627)/BG627</f>
        <v>0</v>
      </c>
      <c r="BO627">
        <f>AZ627/(BB627+AZ627/BG627)</f>
        <v>0</v>
      </c>
      <c r="BP627" t="s">
        <v>418</v>
      </c>
      <c r="BQ627">
        <v>0</v>
      </c>
      <c r="BR627">
        <f>IF(BQ627&lt;&gt;0, BQ627, BO627)</f>
        <v>0</v>
      </c>
      <c r="BS627">
        <f>1-BR627/BG627</f>
        <v>0</v>
      </c>
      <c r="BT627">
        <f>(BG627-BF627)/(BG627-BR627)</f>
        <v>0</v>
      </c>
      <c r="BU627">
        <f>(BA627-BG627)/(BA627-BR627)</f>
        <v>0</v>
      </c>
      <c r="BV627">
        <f>(BG627-BF627)/(BG627-AZ627)</f>
        <v>0</v>
      </c>
      <c r="BW627">
        <f>(BA627-BG627)/(BA627-AZ627)</f>
        <v>0</v>
      </c>
      <c r="BX627">
        <f>(BT627*BR627/BF627)</f>
        <v>0</v>
      </c>
      <c r="BY627">
        <f>(1-BX627)</f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f>$B$11*DQ627+$C$11*DR627+$F$11*EC627*(1-EF627)</f>
        <v>0</v>
      </c>
      <c r="CS627">
        <f>CR627*CT627</f>
        <v>0</v>
      </c>
      <c r="CT627">
        <f>($B$11*$D$9+$C$11*$D$9+$F$11*((EP627+EH627)/MAX(EP627+EH627+EQ627, 0.1)*$I$9+EQ627/MAX(EP627+EH627+EQ627, 0.1)*$J$9))/($B$11+$C$11+$F$11)</f>
        <v>0</v>
      </c>
      <c r="CU627">
        <f>($B$11*$K$9+$C$11*$K$9+$F$11*((EP627+EH627)/MAX(EP627+EH627+EQ627, 0.1)*$P$9+EQ627/MAX(EP627+EH627+EQ627, 0.1)*$Q$9))/($B$11+$C$11+$F$11)</f>
        <v>0</v>
      </c>
      <c r="CV627">
        <v>6</v>
      </c>
      <c r="CW627">
        <v>0.5</v>
      </c>
      <c r="CX627" t="s">
        <v>419</v>
      </c>
      <c r="CY627">
        <v>2</v>
      </c>
      <c r="CZ627" t="b">
        <v>1</v>
      </c>
      <c r="DA627">
        <v>1659032302</v>
      </c>
      <c r="DB627">
        <v>481.718444444444</v>
      </c>
      <c r="DC627">
        <v>533.306740740741</v>
      </c>
      <c r="DD627">
        <v>23.9794851851852</v>
      </c>
      <c r="DE627">
        <v>16.2106740740741</v>
      </c>
      <c r="DF627">
        <v>474.812296296296</v>
      </c>
      <c r="DG627">
        <v>23.5164740740741</v>
      </c>
      <c r="DH627">
        <v>500.047037037037</v>
      </c>
      <c r="DI627">
        <v>90.3313444444444</v>
      </c>
      <c r="DJ627">
        <v>0.0441932518518518</v>
      </c>
      <c r="DK627">
        <v>27.1537666666667</v>
      </c>
      <c r="DL627">
        <v>26.6133703703704</v>
      </c>
      <c r="DM627">
        <v>999.9</v>
      </c>
      <c r="DN627">
        <v>0</v>
      </c>
      <c r="DO627">
        <v>0</v>
      </c>
      <c r="DP627">
        <v>9999.44444444445</v>
      </c>
      <c r="DQ627">
        <v>0</v>
      </c>
      <c r="DR627">
        <v>17.2765296296296</v>
      </c>
      <c r="DS627">
        <v>-51.5880814814815</v>
      </c>
      <c r="DT627">
        <v>493.553481481481</v>
      </c>
      <c r="DU627">
        <v>542.094037037037</v>
      </c>
      <c r="DV627">
        <v>7.76880925925926</v>
      </c>
      <c r="DW627">
        <v>533.306740740741</v>
      </c>
      <c r="DX627">
        <v>16.2106740740741</v>
      </c>
      <c r="DY627">
        <v>2.16609962962963</v>
      </c>
      <c r="DZ627">
        <v>1.46433259259259</v>
      </c>
      <c r="EA627">
        <v>18.7137666666667</v>
      </c>
      <c r="EB627">
        <v>12.6007185185185</v>
      </c>
      <c r="EC627">
        <v>1999.99</v>
      </c>
      <c r="ED627">
        <v>0.979997</v>
      </c>
      <c r="EE627">
        <v>0.0200032333333333</v>
      </c>
      <c r="EF627">
        <v>0</v>
      </c>
      <c r="EG627">
        <v>807.990703703704</v>
      </c>
      <c r="EH627">
        <v>5.00063</v>
      </c>
      <c r="EI627">
        <v>15895.0518518519</v>
      </c>
      <c r="EJ627">
        <v>17256.7925925926</v>
      </c>
      <c r="EK627">
        <v>38.125</v>
      </c>
      <c r="EL627">
        <v>38.187</v>
      </c>
      <c r="EM627">
        <v>37.625</v>
      </c>
      <c r="EN627">
        <v>37.5114814814815</v>
      </c>
      <c r="EO627">
        <v>39.1433703703704</v>
      </c>
      <c r="EP627">
        <v>1955.08</v>
      </c>
      <c r="EQ627">
        <v>39.91</v>
      </c>
      <c r="ER627">
        <v>0</v>
      </c>
      <c r="ES627">
        <v>1659032308.3</v>
      </c>
      <c r="ET627">
        <v>0</v>
      </c>
      <c r="EU627">
        <v>808.01484</v>
      </c>
      <c r="EV627">
        <v>38.3154615917024</v>
      </c>
      <c r="EW627">
        <v>770.284616606305</v>
      </c>
      <c r="EX627">
        <v>15895.768</v>
      </c>
      <c r="EY627">
        <v>15</v>
      </c>
      <c r="EZ627">
        <v>0</v>
      </c>
      <c r="FA627" t="s">
        <v>420</v>
      </c>
      <c r="FB627">
        <v>1657551626.5</v>
      </c>
      <c r="FC627">
        <v>1657551629</v>
      </c>
      <c r="FD627">
        <v>0</v>
      </c>
      <c r="FE627">
        <v>0.403</v>
      </c>
      <c r="FF627">
        <v>0.009</v>
      </c>
      <c r="FG627">
        <v>9.41</v>
      </c>
      <c r="FH627">
        <v>0.087</v>
      </c>
      <c r="FI627">
        <v>417</v>
      </c>
      <c r="FJ627">
        <v>17</v>
      </c>
      <c r="FK627">
        <v>1.61</v>
      </c>
      <c r="FL627">
        <v>0.59</v>
      </c>
      <c r="FM627">
        <v>-50.9010475</v>
      </c>
      <c r="FN627">
        <v>-11.9011598499062</v>
      </c>
      <c r="FO627">
        <v>1.21283338179395</v>
      </c>
      <c r="FP627">
        <v>0</v>
      </c>
      <c r="FQ627">
        <v>805.482117647059</v>
      </c>
      <c r="FR627">
        <v>38.3406570029798</v>
      </c>
      <c r="FS627">
        <v>3.76550405003966</v>
      </c>
      <c r="FT627">
        <v>0</v>
      </c>
      <c r="FU627">
        <v>7.76881575</v>
      </c>
      <c r="FV627">
        <v>0.00798900562852255</v>
      </c>
      <c r="FW627">
        <v>0.00726916497525682</v>
      </c>
      <c r="FX627">
        <v>1</v>
      </c>
      <c r="FY627">
        <v>1</v>
      </c>
      <c r="FZ627">
        <v>3</v>
      </c>
      <c r="GA627" t="s">
        <v>421</v>
      </c>
      <c r="GB627">
        <v>2.97326</v>
      </c>
      <c r="GC627">
        <v>2.69875</v>
      </c>
      <c r="GD627">
        <v>0.103887</v>
      </c>
      <c r="GE627">
        <v>0.112709</v>
      </c>
      <c r="GF627">
        <v>0.102951</v>
      </c>
      <c r="GG627">
        <v>0.0789365</v>
      </c>
      <c r="GH627">
        <v>34885.5</v>
      </c>
      <c r="GI627">
        <v>37772.2</v>
      </c>
      <c r="GJ627">
        <v>35278.6</v>
      </c>
      <c r="GK627">
        <v>38609.6</v>
      </c>
      <c r="GL627">
        <v>44870.9</v>
      </c>
      <c r="GM627">
        <v>51365.1</v>
      </c>
      <c r="GN627">
        <v>55148.8</v>
      </c>
      <c r="GO627">
        <v>61930.6</v>
      </c>
      <c r="GP627">
        <v>1.9726</v>
      </c>
      <c r="GQ627">
        <v>1.8416</v>
      </c>
      <c r="GR627">
        <v>0.0940263</v>
      </c>
      <c r="GS627">
        <v>0</v>
      </c>
      <c r="GT627">
        <v>25.0636</v>
      </c>
      <c r="GU627">
        <v>999.9</v>
      </c>
      <c r="GV627">
        <v>57.276</v>
      </c>
      <c r="GW627">
        <v>29.074</v>
      </c>
      <c r="GX627">
        <v>25.6115</v>
      </c>
      <c r="GY627">
        <v>55.7955</v>
      </c>
      <c r="GZ627">
        <v>43.2131</v>
      </c>
      <c r="HA627">
        <v>1</v>
      </c>
      <c r="HB627">
        <v>-0.0407927</v>
      </c>
      <c r="HC627">
        <v>0.0738344</v>
      </c>
      <c r="HD627">
        <v>20.1144</v>
      </c>
      <c r="HE627">
        <v>5.19812</v>
      </c>
      <c r="HF627">
        <v>12.004</v>
      </c>
      <c r="HG627">
        <v>4.976</v>
      </c>
      <c r="HH627">
        <v>3.2934</v>
      </c>
      <c r="HI627">
        <v>9999</v>
      </c>
      <c r="HJ627">
        <v>9999</v>
      </c>
      <c r="HK627">
        <v>9999</v>
      </c>
      <c r="HL627">
        <v>630</v>
      </c>
      <c r="HM627">
        <v>1.86313</v>
      </c>
      <c r="HN627">
        <v>1.86801</v>
      </c>
      <c r="HO627">
        <v>1.8678</v>
      </c>
      <c r="HP627">
        <v>1.86905</v>
      </c>
      <c r="HQ627">
        <v>1.86981</v>
      </c>
      <c r="HR627">
        <v>1.86584</v>
      </c>
      <c r="HS627">
        <v>1.86691</v>
      </c>
      <c r="HT627">
        <v>1.86832</v>
      </c>
      <c r="HU627">
        <v>5</v>
      </c>
      <c r="HV627">
        <v>0</v>
      </c>
      <c r="HW627">
        <v>0</v>
      </c>
      <c r="HX627">
        <v>0</v>
      </c>
      <c r="HY627" t="s">
        <v>422</v>
      </c>
      <c r="HZ627" t="s">
        <v>423</v>
      </c>
      <c r="IA627" t="s">
        <v>424</v>
      </c>
      <c r="IB627" t="s">
        <v>424</v>
      </c>
      <c r="IC627" t="s">
        <v>424</v>
      </c>
      <c r="ID627" t="s">
        <v>424</v>
      </c>
      <c r="IE627">
        <v>0</v>
      </c>
      <c r="IF627">
        <v>100</v>
      </c>
      <c r="IG627">
        <v>100</v>
      </c>
      <c r="IH627">
        <v>7.047</v>
      </c>
      <c r="II627">
        <v>0.462</v>
      </c>
      <c r="IJ627">
        <v>4.02706509432224</v>
      </c>
      <c r="IK627">
        <v>0.00601174518973114</v>
      </c>
      <c r="IL627">
        <v>2.77886958061485e-07</v>
      </c>
      <c r="IM627">
        <v>-3.54636231360687e-10</v>
      </c>
      <c r="IN627">
        <v>-0.0404303883988718</v>
      </c>
      <c r="IO627">
        <v>-0.0177815531441476</v>
      </c>
      <c r="IP627">
        <v>0.00205572605671414</v>
      </c>
      <c r="IQ627">
        <v>-1.65519735432211e-05</v>
      </c>
      <c r="IR627">
        <v>-4</v>
      </c>
      <c r="IS627">
        <v>1848</v>
      </c>
      <c r="IT627">
        <v>1</v>
      </c>
      <c r="IU627">
        <v>25</v>
      </c>
      <c r="IV627">
        <v>24678</v>
      </c>
      <c r="IW627">
        <v>24678</v>
      </c>
      <c r="IX627">
        <v>1.30859</v>
      </c>
      <c r="IY627">
        <v>2.60254</v>
      </c>
      <c r="IZ627">
        <v>1.54785</v>
      </c>
      <c r="JA627">
        <v>2.30469</v>
      </c>
      <c r="JB627">
        <v>1.34644</v>
      </c>
      <c r="JC627">
        <v>2.41455</v>
      </c>
      <c r="JD627">
        <v>33.558</v>
      </c>
      <c r="JE627">
        <v>24.2188</v>
      </c>
      <c r="JF627">
        <v>18</v>
      </c>
      <c r="JG627">
        <v>492.643</v>
      </c>
      <c r="JH627">
        <v>408.691</v>
      </c>
      <c r="JI627">
        <v>24.9997</v>
      </c>
      <c r="JJ627">
        <v>26.7048</v>
      </c>
      <c r="JK627">
        <v>30</v>
      </c>
      <c r="JL627">
        <v>26.6748</v>
      </c>
      <c r="JM627">
        <v>26.6153</v>
      </c>
      <c r="JN627">
        <v>26.2143</v>
      </c>
      <c r="JO627">
        <v>43.1915</v>
      </c>
      <c r="JP627">
        <v>80.2342</v>
      </c>
      <c r="JQ627">
        <v>25</v>
      </c>
      <c r="JR627">
        <v>574.924</v>
      </c>
      <c r="JS627">
        <v>16.1905</v>
      </c>
      <c r="JT627">
        <v>102.301</v>
      </c>
      <c r="JU627">
        <v>103.083</v>
      </c>
    </row>
    <row r="628" spans="1:281">
      <c r="A628">
        <v>612</v>
      </c>
      <c r="B628">
        <v>1659032314.5</v>
      </c>
      <c r="C628">
        <v>8631.40000009537</v>
      </c>
      <c r="D628" t="s">
        <v>1654</v>
      </c>
      <c r="E628" t="s">
        <v>1655</v>
      </c>
      <c r="F628">
        <v>5</v>
      </c>
      <c r="G628" t="s">
        <v>1587</v>
      </c>
      <c r="H628" t="s">
        <v>417</v>
      </c>
      <c r="I628">
        <v>1659032306.71429</v>
      </c>
      <c r="J628">
        <f>(K628)/1000</f>
        <v>0</v>
      </c>
      <c r="K628">
        <f>IF(CZ628, AN628, AH628)</f>
        <v>0</v>
      </c>
      <c r="L628">
        <f>IF(CZ628, AI628, AG628)</f>
        <v>0</v>
      </c>
      <c r="M628">
        <f>DB628 - IF(AU628&gt;1, L628*CV628*100.0/(AW628*DP628), 0)</f>
        <v>0</v>
      </c>
      <c r="N628">
        <f>((T628-J628/2)*M628-L628)/(T628+J628/2)</f>
        <v>0</v>
      </c>
      <c r="O628">
        <f>N628*(DI628+DJ628)/1000.0</f>
        <v>0</v>
      </c>
      <c r="P628">
        <f>(DB628 - IF(AU628&gt;1, L628*CV628*100.0/(AW628*DP628), 0))*(DI628+DJ628)/1000.0</f>
        <v>0</v>
      </c>
      <c r="Q628">
        <f>2.0/((1/S628-1/R628)+SIGN(S628)*SQRT((1/S628-1/R628)*(1/S628-1/R628) + 4*CW628/((CW628+1)*(CW628+1))*(2*1/S628*1/R628-1/R628*1/R628)))</f>
        <v>0</v>
      </c>
      <c r="R628">
        <f>IF(LEFT(CX628,1)&lt;&gt;"0",IF(LEFT(CX628,1)="1",3.0,CY628),$D$5+$E$5*(DP628*DI628/($K$5*1000))+$F$5*(DP628*DI628/($K$5*1000))*MAX(MIN(CV628,$J$5),$I$5)*MAX(MIN(CV628,$J$5),$I$5)+$G$5*MAX(MIN(CV628,$J$5),$I$5)*(DP628*DI628/($K$5*1000))+$H$5*(DP628*DI628/($K$5*1000))*(DP628*DI628/($K$5*1000)))</f>
        <v>0</v>
      </c>
      <c r="S628">
        <f>J628*(1000-(1000*0.61365*exp(17.502*W628/(240.97+W628))/(DI628+DJ628)+DD628)/2)/(1000*0.61365*exp(17.502*W628/(240.97+W628))/(DI628+DJ628)-DD628)</f>
        <v>0</v>
      </c>
      <c r="T628">
        <f>1/((CW628+1)/(Q628/1.6)+1/(R628/1.37)) + CW628/((CW628+1)/(Q628/1.6) + CW628/(R628/1.37))</f>
        <v>0</v>
      </c>
      <c r="U628">
        <f>(CR628*CU628)</f>
        <v>0</v>
      </c>
      <c r="V628">
        <f>(DK628+(U628+2*0.95*5.67E-8*(((DK628+$B$7)+273)^4-(DK628+273)^4)-44100*J628)/(1.84*29.3*R628+8*0.95*5.67E-8*(DK628+273)^3))</f>
        <v>0</v>
      </c>
      <c r="W628">
        <f>($C$7*DL628+$D$7*DM628+$E$7*V628)</f>
        <v>0</v>
      </c>
      <c r="X628">
        <f>0.61365*exp(17.502*W628/(240.97+W628))</f>
        <v>0</v>
      </c>
      <c r="Y628">
        <f>(Z628/AA628*100)</f>
        <v>0</v>
      </c>
      <c r="Z628">
        <f>DD628*(DI628+DJ628)/1000</f>
        <v>0</v>
      </c>
      <c r="AA628">
        <f>0.61365*exp(17.502*DK628/(240.97+DK628))</f>
        <v>0</v>
      </c>
      <c r="AB628">
        <f>(X628-DD628*(DI628+DJ628)/1000)</f>
        <v>0</v>
      </c>
      <c r="AC628">
        <f>(-J628*44100)</f>
        <v>0</v>
      </c>
      <c r="AD628">
        <f>2*29.3*R628*0.92*(DK628-W628)</f>
        <v>0</v>
      </c>
      <c r="AE628">
        <f>2*0.95*5.67E-8*(((DK628+$B$7)+273)^4-(W628+273)^4)</f>
        <v>0</v>
      </c>
      <c r="AF628">
        <f>U628+AE628+AC628+AD628</f>
        <v>0</v>
      </c>
      <c r="AG628">
        <f>DH628*AU628*(DC628-DB628*(1000-AU628*DE628)/(1000-AU628*DD628))/(100*CV628)</f>
        <v>0</v>
      </c>
      <c r="AH628">
        <f>1000*DH628*AU628*(DD628-DE628)/(100*CV628*(1000-AU628*DD628))</f>
        <v>0</v>
      </c>
      <c r="AI628">
        <f>(AJ628 - AK628 - DI628*1E3/(8.314*(DK628+273.15)) * AM628/DH628 * AL628) * DH628/(100*CV628) * (1000 - DE628)/1000</f>
        <v>0</v>
      </c>
      <c r="AJ628">
        <v>575.458232262699</v>
      </c>
      <c r="AK628">
        <v>532.533515151515</v>
      </c>
      <c r="AL628">
        <v>3.34379577713344</v>
      </c>
      <c r="AM628">
        <v>66.0504921813524</v>
      </c>
      <c r="AN628">
        <f>(AP628 - AO628 + DI628*1E3/(8.314*(DK628+273.15)) * AR628/DH628 * AQ628) * DH628/(100*CV628) * 1000/(1000 - AP628)</f>
        <v>0</v>
      </c>
      <c r="AO628">
        <v>16.1799093240693</v>
      </c>
      <c r="AP628">
        <v>23.9561272727273</v>
      </c>
      <c r="AQ628">
        <v>-0.000560727272716777</v>
      </c>
      <c r="AR628">
        <v>92.47</v>
      </c>
      <c r="AS628">
        <v>3</v>
      </c>
      <c r="AT628">
        <v>1</v>
      </c>
      <c r="AU628">
        <f>IF(AS628*$H$13&gt;=AW628,1.0,(AW628/(AW628-AS628*$H$13)))</f>
        <v>0</v>
      </c>
      <c r="AV628">
        <f>(AU628-1)*100</f>
        <v>0</v>
      </c>
      <c r="AW628">
        <f>MAX(0,($B$13+$C$13*DP628)/(1+$D$13*DP628)*DI628/(DK628+273)*$E$13)</f>
        <v>0</v>
      </c>
      <c r="AX628" t="s">
        <v>418</v>
      </c>
      <c r="AY628" t="s">
        <v>418</v>
      </c>
      <c r="AZ628">
        <v>0</v>
      </c>
      <c r="BA628">
        <v>0</v>
      </c>
      <c r="BB628">
        <f>1-AZ628/BA628</f>
        <v>0</v>
      </c>
      <c r="BC628">
        <v>0</v>
      </c>
      <c r="BD628" t="s">
        <v>418</v>
      </c>
      <c r="BE628" t="s">
        <v>418</v>
      </c>
      <c r="BF628">
        <v>0</v>
      </c>
      <c r="BG628">
        <v>0</v>
      </c>
      <c r="BH628">
        <f>1-BF628/BG628</f>
        <v>0</v>
      </c>
      <c r="BI628">
        <v>0.5</v>
      </c>
      <c r="BJ628">
        <f>CS628</f>
        <v>0</v>
      </c>
      <c r="BK628">
        <f>L628</f>
        <v>0</v>
      </c>
      <c r="BL628">
        <f>BH628*BI628*BJ628</f>
        <v>0</v>
      </c>
      <c r="BM628">
        <f>(BK628-BC628)/BJ628</f>
        <v>0</v>
      </c>
      <c r="BN628">
        <f>(BA628-BG628)/BG628</f>
        <v>0</v>
      </c>
      <c r="BO628">
        <f>AZ628/(BB628+AZ628/BG628)</f>
        <v>0</v>
      </c>
      <c r="BP628" t="s">
        <v>418</v>
      </c>
      <c r="BQ628">
        <v>0</v>
      </c>
      <c r="BR628">
        <f>IF(BQ628&lt;&gt;0, BQ628, BO628)</f>
        <v>0</v>
      </c>
      <c r="BS628">
        <f>1-BR628/BG628</f>
        <v>0</v>
      </c>
      <c r="BT628">
        <f>(BG628-BF628)/(BG628-BR628)</f>
        <v>0</v>
      </c>
      <c r="BU628">
        <f>(BA628-BG628)/(BA628-BR628)</f>
        <v>0</v>
      </c>
      <c r="BV628">
        <f>(BG628-BF628)/(BG628-AZ628)</f>
        <v>0</v>
      </c>
      <c r="BW628">
        <f>(BA628-BG628)/(BA628-AZ628)</f>
        <v>0</v>
      </c>
      <c r="BX628">
        <f>(BT628*BR628/BF628)</f>
        <v>0</v>
      </c>
      <c r="BY628">
        <f>(1-BX628)</f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f>$B$11*DQ628+$C$11*DR628+$F$11*EC628*(1-EF628)</f>
        <v>0</v>
      </c>
      <c r="CS628">
        <f>CR628*CT628</f>
        <v>0</v>
      </c>
      <c r="CT628">
        <f>($B$11*$D$9+$C$11*$D$9+$F$11*((EP628+EH628)/MAX(EP628+EH628+EQ628, 0.1)*$I$9+EQ628/MAX(EP628+EH628+EQ628, 0.1)*$J$9))/($B$11+$C$11+$F$11)</f>
        <v>0</v>
      </c>
      <c r="CU628">
        <f>($B$11*$K$9+$C$11*$K$9+$F$11*((EP628+EH628)/MAX(EP628+EH628+EQ628, 0.1)*$P$9+EQ628/MAX(EP628+EH628+EQ628, 0.1)*$Q$9))/($B$11+$C$11+$F$11)</f>
        <v>0</v>
      </c>
      <c r="CV628">
        <v>6</v>
      </c>
      <c r="CW628">
        <v>0.5</v>
      </c>
      <c r="CX628" t="s">
        <v>419</v>
      </c>
      <c r="CY628">
        <v>2</v>
      </c>
      <c r="CZ628" t="b">
        <v>1</v>
      </c>
      <c r="DA628">
        <v>1659032306.71429</v>
      </c>
      <c r="DB628">
        <v>496.601571428571</v>
      </c>
      <c r="DC628">
        <v>549.127857142857</v>
      </c>
      <c r="DD628">
        <v>23.9681392857143</v>
      </c>
      <c r="DE628">
        <v>16.193525</v>
      </c>
      <c r="DF628">
        <v>489.606214285714</v>
      </c>
      <c r="DG628">
        <v>23.5056678571429</v>
      </c>
      <c r="DH628">
        <v>500.059142857143</v>
      </c>
      <c r="DI628">
        <v>90.3311642857143</v>
      </c>
      <c r="DJ628">
        <v>0.0442775642857143</v>
      </c>
      <c r="DK628">
        <v>27.1490214285714</v>
      </c>
      <c r="DL628">
        <v>26.607675</v>
      </c>
      <c r="DM628">
        <v>999.9</v>
      </c>
      <c r="DN628">
        <v>0</v>
      </c>
      <c r="DO628">
        <v>0</v>
      </c>
      <c r="DP628">
        <v>9995</v>
      </c>
      <c r="DQ628">
        <v>0</v>
      </c>
      <c r="DR628">
        <v>17.2761642857143</v>
      </c>
      <c r="DS628">
        <v>-52.5261</v>
      </c>
      <c r="DT628">
        <v>508.796392857143</v>
      </c>
      <c r="DU628">
        <v>558.166178571429</v>
      </c>
      <c r="DV628">
        <v>7.77461535714286</v>
      </c>
      <c r="DW628">
        <v>549.127857142857</v>
      </c>
      <c r="DX628">
        <v>16.193525</v>
      </c>
      <c r="DY628">
        <v>2.16506964285714</v>
      </c>
      <c r="DZ628">
        <v>1.46277964285714</v>
      </c>
      <c r="EA628">
        <v>18.7061642857143</v>
      </c>
      <c r="EB628">
        <v>12.5845571428571</v>
      </c>
      <c r="EC628">
        <v>1999.9925</v>
      </c>
      <c r="ED628">
        <v>0.979996964285714</v>
      </c>
      <c r="EE628">
        <v>0.0200032714285714</v>
      </c>
      <c r="EF628">
        <v>0</v>
      </c>
      <c r="EG628">
        <v>810.998071428571</v>
      </c>
      <c r="EH628">
        <v>5.00063</v>
      </c>
      <c r="EI628">
        <v>15954.8071428571</v>
      </c>
      <c r="EJ628">
        <v>17256.8107142857</v>
      </c>
      <c r="EK628">
        <v>38.125</v>
      </c>
      <c r="EL628">
        <v>38.187</v>
      </c>
      <c r="EM628">
        <v>37.625</v>
      </c>
      <c r="EN628">
        <v>37.5044285714286</v>
      </c>
      <c r="EO628">
        <v>39.1405</v>
      </c>
      <c r="EP628">
        <v>1955.0825</v>
      </c>
      <c r="EQ628">
        <v>39.91</v>
      </c>
      <c r="ER628">
        <v>0</v>
      </c>
      <c r="ES628">
        <v>1659032313.7</v>
      </c>
      <c r="ET628">
        <v>0</v>
      </c>
      <c r="EU628">
        <v>811.264384615385</v>
      </c>
      <c r="EV628">
        <v>37.9773675608509</v>
      </c>
      <c r="EW628">
        <v>749.53504324105</v>
      </c>
      <c r="EX628">
        <v>15960.3653846154</v>
      </c>
      <c r="EY628">
        <v>15</v>
      </c>
      <c r="EZ628">
        <v>0</v>
      </c>
      <c r="FA628" t="s">
        <v>420</v>
      </c>
      <c r="FB628">
        <v>1657551626.5</v>
      </c>
      <c r="FC628">
        <v>1657551629</v>
      </c>
      <c r="FD628">
        <v>0</v>
      </c>
      <c r="FE628">
        <v>0.403</v>
      </c>
      <c r="FF628">
        <v>0.009</v>
      </c>
      <c r="FG628">
        <v>9.41</v>
      </c>
      <c r="FH628">
        <v>0.087</v>
      </c>
      <c r="FI628">
        <v>417</v>
      </c>
      <c r="FJ628">
        <v>17</v>
      </c>
      <c r="FK628">
        <v>1.61</v>
      </c>
      <c r="FL628">
        <v>0.59</v>
      </c>
      <c r="FM628">
        <v>-51.8712125</v>
      </c>
      <c r="FN628">
        <v>-9.85886566604111</v>
      </c>
      <c r="FO628">
        <v>1.07519113956252</v>
      </c>
      <c r="FP628">
        <v>0</v>
      </c>
      <c r="FQ628">
        <v>808.590294117647</v>
      </c>
      <c r="FR628">
        <v>38.60085558697</v>
      </c>
      <c r="FS628">
        <v>3.7925834476795</v>
      </c>
      <c r="FT628">
        <v>0</v>
      </c>
      <c r="FU628">
        <v>7.7707295</v>
      </c>
      <c r="FV628">
        <v>0.0580455534709114</v>
      </c>
      <c r="FW628">
        <v>0.00833493909695811</v>
      </c>
      <c r="FX628">
        <v>1</v>
      </c>
      <c r="FY628">
        <v>1</v>
      </c>
      <c r="FZ628">
        <v>3</v>
      </c>
      <c r="GA628" t="s">
        <v>421</v>
      </c>
      <c r="GB628">
        <v>2.97298</v>
      </c>
      <c r="GC628">
        <v>2.69871</v>
      </c>
      <c r="GD628">
        <v>0.1063</v>
      </c>
      <c r="GE628">
        <v>0.115329</v>
      </c>
      <c r="GF628">
        <v>0.102941</v>
      </c>
      <c r="GG628">
        <v>0.0788826</v>
      </c>
      <c r="GH628">
        <v>34791.9</v>
      </c>
      <c r="GI628">
        <v>37660.9</v>
      </c>
      <c r="GJ628">
        <v>35278.9</v>
      </c>
      <c r="GK628">
        <v>38609.8</v>
      </c>
      <c r="GL628">
        <v>44871.5</v>
      </c>
      <c r="GM628">
        <v>51368.6</v>
      </c>
      <c r="GN628">
        <v>55148.8</v>
      </c>
      <c r="GO628">
        <v>61931.1</v>
      </c>
      <c r="GP628">
        <v>1.9724</v>
      </c>
      <c r="GQ628">
        <v>1.8418</v>
      </c>
      <c r="GR628">
        <v>0.0953674</v>
      </c>
      <c r="GS628">
        <v>0</v>
      </c>
      <c r="GT628">
        <v>25.0636</v>
      </c>
      <c r="GU628">
        <v>999.9</v>
      </c>
      <c r="GV628">
        <v>57.227</v>
      </c>
      <c r="GW628">
        <v>29.074</v>
      </c>
      <c r="GX628">
        <v>25.5878</v>
      </c>
      <c r="GY628">
        <v>56.2555</v>
      </c>
      <c r="GZ628">
        <v>43.2652</v>
      </c>
      <c r="HA628">
        <v>1</v>
      </c>
      <c r="HB628">
        <v>-0.0404878</v>
      </c>
      <c r="HC628">
        <v>0.0727669</v>
      </c>
      <c r="HD628">
        <v>20.1139</v>
      </c>
      <c r="HE628">
        <v>5.19932</v>
      </c>
      <c r="HF628">
        <v>12.004</v>
      </c>
      <c r="HG628">
        <v>4.976</v>
      </c>
      <c r="HH628">
        <v>3.2936</v>
      </c>
      <c r="HI628">
        <v>9999</v>
      </c>
      <c r="HJ628">
        <v>9999</v>
      </c>
      <c r="HK628">
        <v>9999</v>
      </c>
      <c r="HL628">
        <v>630</v>
      </c>
      <c r="HM628">
        <v>1.86313</v>
      </c>
      <c r="HN628">
        <v>1.86801</v>
      </c>
      <c r="HO628">
        <v>1.8678</v>
      </c>
      <c r="HP628">
        <v>1.86902</v>
      </c>
      <c r="HQ628">
        <v>1.86981</v>
      </c>
      <c r="HR628">
        <v>1.86584</v>
      </c>
      <c r="HS628">
        <v>1.86691</v>
      </c>
      <c r="HT628">
        <v>1.86835</v>
      </c>
      <c r="HU628">
        <v>5</v>
      </c>
      <c r="HV628">
        <v>0</v>
      </c>
      <c r="HW628">
        <v>0</v>
      </c>
      <c r="HX628">
        <v>0</v>
      </c>
      <c r="HY628" t="s">
        <v>422</v>
      </c>
      <c r="HZ628" t="s">
        <v>423</v>
      </c>
      <c r="IA628" t="s">
        <v>424</v>
      </c>
      <c r="IB628" t="s">
        <v>424</v>
      </c>
      <c r="IC628" t="s">
        <v>424</v>
      </c>
      <c r="ID628" t="s">
        <v>424</v>
      </c>
      <c r="IE628">
        <v>0</v>
      </c>
      <c r="IF628">
        <v>100</v>
      </c>
      <c r="IG628">
        <v>100</v>
      </c>
      <c r="IH628">
        <v>7.143</v>
      </c>
      <c r="II628">
        <v>0.4618</v>
      </c>
      <c r="IJ628">
        <v>4.02706509432224</v>
      </c>
      <c r="IK628">
        <v>0.00601174518973114</v>
      </c>
      <c r="IL628">
        <v>2.77886958061485e-07</v>
      </c>
      <c r="IM628">
        <v>-3.54636231360687e-10</v>
      </c>
      <c r="IN628">
        <v>-0.0404303883988718</v>
      </c>
      <c r="IO628">
        <v>-0.0177815531441476</v>
      </c>
      <c r="IP628">
        <v>0.00205572605671414</v>
      </c>
      <c r="IQ628">
        <v>-1.65519735432211e-05</v>
      </c>
      <c r="IR628">
        <v>-4</v>
      </c>
      <c r="IS628">
        <v>1848</v>
      </c>
      <c r="IT628">
        <v>1</v>
      </c>
      <c r="IU628">
        <v>25</v>
      </c>
      <c r="IV628">
        <v>24678.1</v>
      </c>
      <c r="IW628">
        <v>24678.1</v>
      </c>
      <c r="IX628">
        <v>1.33789</v>
      </c>
      <c r="IY628">
        <v>2.60864</v>
      </c>
      <c r="IZ628">
        <v>1.54785</v>
      </c>
      <c r="JA628">
        <v>2.30469</v>
      </c>
      <c r="JB628">
        <v>1.34644</v>
      </c>
      <c r="JC628">
        <v>2.28271</v>
      </c>
      <c r="JD628">
        <v>33.558</v>
      </c>
      <c r="JE628">
        <v>24.2188</v>
      </c>
      <c r="JF628">
        <v>18</v>
      </c>
      <c r="JG628">
        <v>492.493</v>
      </c>
      <c r="JH628">
        <v>408.803</v>
      </c>
      <c r="JI628">
        <v>24.9997</v>
      </c>
      <c r="JJ628">
        <v>26.7048</v>
      </c>
      <c r="JK628">
        <v>30.0002</v>
      </c>
      <c r="JL628">
        <v>26.6726</v>
      </c>
      <c r="JM628">
        <v>26.6153</v>
      </c>
      <c r="JN628">
        <v>26.8036</v>
      </c>
      <c r="JO628">
        <v>43.1915</v>
      </c>
      <c r="JP628">
        <v>79.8508</v>
      </c>
      <c r="JQ628">
        <v>25</v>
      </c>
      <c r="JR628">
        <v>588.421</v>
      </c>
      <c r="JS628">
        <v>16.1771</v>
      </c>
      <c r="JT628">
        <v>102.301</v>
      </c>
      <c r="JU628">
        <v>103.084</v>
      </c>
    </row>
    <row r="629" spans="1:281">
      <c r="A629">
        <v>613</v>
      </c>
      <c r="B629">
        <v>1659032319.5</v>
      </c>
      <c r="C629">
        <v>8636.40000009537</v>
      </c>
      <c r="D629" t="s">
        <v>1656</v>
      </c>
      <c r="E629" t="s">
        <v>1657</v>
      </c>
      <c r="F629">
        <v>5</v>
      </c>
      <c r="G629" t="s">
        <v>1587</v>
      </c>
      <c r="H629" t="s">
        <v>417</v>
      </c>
      <c r="I629">
        <v>1659032312</v>
      </c>
      <c r="J629">
        <f>(K629)/1000</f>
        <v>0</v>
      </c>
      <c r="K629">
        <f>IF(CZ629, AN629, AH629)</f>
        <v>0</v>
      </c>
      <c r="L629">
        <f>IF(CZ629, AI629, AG629)</f>
        <v>0</v>
      </c>
      <c r="M629">
        <f>DB629 - IF(AU629&gt;1, L629*CV629*100.0/(AW629*DP629), 0)</f>
        <v>0</v>
      </c>
      <c r="N629">
        <f>((T629-J629/2)*M629-L629)/(T629+J629/2)</f>
        <v>0</v>
      </c>
      <c r="O629">
        <f>N629*(DI629+DJ629)/1000.0</f>
        <v>0</v>
      </c>
      <c r="P629">
        <f>(DB629 - IF(AU629&gt;1, L629*CV629*100.0/(AW629*DP629), 0))*(DI629+DJ629)/1000.0</f>
        <v>0</v>
      </c>
      <c r="Q629">
        <f>2.0/((1/S629-1/R629)+SIGN(S629)*SQRT((1/S629-1/R629)*(1/S629-1/R629) + 4*CW629/((CW629+1)*(CW629+1))*(2*1/S629*1/R629-1/R629*1/R629)))</f>
        <v>0</v>
      </c>
      <c r="R629">
        <f>IF(LEFT(CX629,1)&lt;&gt;"0",IF(LEFT(CX629,1)="1",3.0,CY629),$D$5+$E$5*(DP629*DI629/($K$5*1000))+$F$5*(DP629*DI629/($K$5*1000))*MAX(MIN(CV629,$J$5),$I$5)*MAX(MIN(CV629,$J$5),$I$5)+$G$5*MAX(MIN(CV629,$J$5),$I$5)*(DP629*DI629/($K$5*1000))+$H$5*(DP629*DI629/($K$5*1000))*(DP629*DI629/($K$5*1000)))</f>
        <v>0</v>
      </c>
      <c r="S629">
        <f>J629*(1000-(1000*0.61365*exp(17.502*W629/(240.97+W629))/(DI629+DJ629)+DD629)/2)/(1000*0.61365*exp(17.502*W629/(240.97+W629))/(DI629+DJ629)-DD629)</f>
        <v>0</v>
      </c>
      <c r="T629">
        <f>1/((CW629+1)/(Q629/1.6)+1/(R629/1.37)) + CW629/((CW629+1)/(Q629/1.6) + CW629/(R629/1.37))</f>
        <v>0</v>
      </c>
      <c r="U629">
        <f>(CR629*CU629)</f>
        <v>0</v>
      </c>
      <c r="V629">
        <f>(DK629+(U629+2*0.95*5.67E-8*(((DK629+$B$7)+273)^4-(DK629+273)^4)-44100*J629)/(1.84*29.3*R629+8*0.95*5.67E-8*(DK629+273)^3))</f>
        <v>0</v>
      </c>
      <c r="W629">
        <f>($C$7*DL629+$D$7*DM629+$E$7*V629)</f>
        <v>0</v>
      </c>
      <c r="X629">
        <f>0.61365*exp(17.502*W629/(240.97+W629))</f>
        <v>0</v>
      </c>
      <c r="Y629">
        <f>(Z629/AA629*100)</f>
        <v>0</v>
      </c>
      <c r="Z629">
        <f>DD629*(DI629+DJ629)/1000</f>
        <v>0</v>
      </c>
      <c r="AA629">
        <f>0.61365*exp(17.502*DK629/(240.97+DK629))</f>
        <v>0</v>
      </c>
      <c r="AB629">
        <f>(X629-DD629*(DI629+DJ629)/1000)</f>
        <v>0</v>
      </c>
      <c r="AC629">
        <f>(-J629*44100)</f>
        <v>0</v>
      </c>
      <c r="AD629">
        <f>2*29.3*R629*0.92*(DK629-W629)</f>
        <v>0</v>
      </c>
      <c r="AE629">
        <f>2*0.95*5.67E-8*(((DK629+$B$7)+273)^4-(W629+273)^4)</f>
        <v>0</v>
      </c>
      <c r="AF629">
        <f>U629+AE629+AC629+AD629</f>
        <v>0</v>
      </c>
      <c r="AG629">
        <f>DH629*AU629*(DC629-DB629*(1000-AU629*DE629)/(1000-AU629*DD629))/(100*CV629)</f>
        <v>0</v>
      </c>
      <c r="AH629">
        <f>1000*DH629*AU629*(DD629-DE629)/(100*CV629*(1000-AU629*DD629))</f>
        <v>0</v>
      </c>
      <c r="AI629">
        <f>(AJ629 - AK629 - DI629*1E3/(8.314*(DK629+273.15)) * AM629/DH629 * AL629) * DH629/(100*CV629) * (1000 - DE629)/1000</f>
        <v>0</v>
      </c>
      <c r="AJ629">
        <v>592.594166932687</v>
      </c>
      <c r="AK629">
        <v>549.14096969697</v>
      </c>
      <c r="AL629">
        <v>3.32902580321062</v>
      </c>
      <c r="AM629">
        <v>66.0504921813524</v>
      </c>
      <c r="AN629">
        <f>(AP629 - AO629 + DI629*1E3/(8.314*(DK629+273.15)) * AR629/DH629 * AQ629) * DH629/(100*CV629) * 1000/(1000 - AP629)</f>
        <v>0</v>
      </c>
      <c r="AO629">
        <v>16.1568996579221</v>
      </c>
      <c r="AP629">
        <v>23.9517482517483</v>
      </c>
      <c r="AQ629">
        <v>-0.000687353535350941</v>
      </c>
      <c r="AR629">
        <v>92.47</v>
      </c>
      <c r="AS629">
        <v>2</v>
      </c>
      <c r="AT629">
        <v>0</v>
      </c>
      <c r="AU629">
        <f>IF(AS629*$H$13&gt;=AW629,1.0,(AW629/(AW629-AS629*$H$13)))</f>
        <v>0</v>
      </c>
      <c r="AV629">
        <f>(AU629-1)*100</f>
        <v>0</v>
      </c>
      <c r="AW629">
        <f>MAX(0,($B$13+$C$13*DP629)/(1+$D$13*DP629)*DI629/(DK629+273)*$E$13)</f>
        <v>0</v>
      </c>
      <c r="AX629" t="s">
        <v>418</v>
      </c>
      <c r="AY629" t="s">
        <v>418</v>
      </c>
      <c r="AZ629">
        <v>0</v>
      </c>
      <c r="BA629">
        <v>0</v>
      </c>
      <c r="BB629">
        <f>1-AZ629/BA629</f>
        <v>0</v>
      </c>
      <c r="BC629">
        <v>0</v>
      </c>
      <c r="BD629" t="s">
        <v>418</v>
      </c>
      <c r="BE629" t="s">
        <v>418</v>
      </c>
      <c r="BF629">
        <v>0</v>
      </c>
      <c r="BG629">
        <v>0</v>
      </c>
      <c r="BH629">
        <f>1-BF629/BG629</f>
        <v>0</v>
      </c>
      <c r="BI629">
        <v>0.5</v>
      </c>
      <c r="BJ629">
        <f>CS629</f>
        <v>0</v>
      </c>
      <c r="BK629">
        <f>L629</f>
        <v>0</v>
      </c>
      <c r="BL629">
        <f>BH629*BI629*BJ629</f>
        <v>0</v>
      </c>
      <c r="BM629">
        <f>(BK629-BC629)/BJ629</f>
        <v>0</v>
      </c>
      <c r="BN629">
        <f>(BA629-BG629)/BG629</f>
        <v>0</v>
      </c>
      <c r="BO629">
        <f>AZ629/(BB629+AZ629/BG629)</f>
        <v>0</v>
      </c>
      <c r="BP629" t="s">
        <v>418</v>
      </c>
      <c r="BQ629">
        <v>0</v>
      </c>
      <c r="BR629">
        <f>IF(BQ629&lt;&gt;0, BQ629, BO629)</f>
        <v>0</v>
      </c>
      <c r="BS629">
        <f>1-BR629/BG629</f>
        <v>0</v>
      </c>
      <c r="BT629">
        <f>(BG629-BF629)/(BG629-BR629)</f>
        <v>0</v>
      </c>
      <c r="BU629">
        <f>(BA629-BG629)/(BA629-BR629)</f>
        <v>0</v>
      </c>
      <c r="BV629">
        <f>(BG629-BF629)/(BG629-AZ629)</f>
        <v>0</v>
      </c>
      <c r="BW629">
        <f>(BA629-BG629)/(BA629-AZ629)</f>
        <v>0</v>
      </c>
      <c r="BX629">
        <f>(BT629*BR629/BF629)</f>
        <v>0</v>
      </c>
      <c r="BY629">
        <f>(1-BX629)</f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f>$B$11*DQ629+$C$11*DR629+$F$11*EC629*(1-EF629)</f>
        <v>0</v>
      </c>
      <c r="CS629">
        <f>CR629*CT629</f>
        <v>0</v>
      </c>
      <c r="CT629">
        <f>($B$11*$D$9+$C$11*$D$9+$F$11*((EP629+EH629)/MAX(EP629+EH629+EQ629, 0.1)*$I$9+EQ629/MAX(EP629+EH629+EQ629, 0.1)*$J$9))/($B$11+$C$11+$F$11)</f>
        <v>0</v>
      </c>
      <c r="CU629">
        <f>($B$11*$K$9+$C$11*$K$9+$F$11*((EP629+EH629)/MAX(EP629+EH629+EQ629, 0.1)*$P$9+EQ629/MAX(EP629+EH629+EQ629, 0.1)*$Q$9))/($B$11+$C$11+$F$11)</f>
        <v>0</v>
      </c>
      <c r="CV629">
        <v>6</v>
      </c>
      <c r="CW629">
        <v>0.5</v>
      </c>
      <c r="CX629" t="s">
        <v>419</v>
      </c>
      <c r="CY629">
        <v>2</v>
      </c>
      <c r="CZ629" t="b">
        <v>1</v>
      </c>
      <c r="DA629">
        <v>1659032312</v>
      </c>
      <c r="DB629">
        <v>513.447185185185</v>
      </c>
      <c r="DC629">
        <v>566.771925925926</v>
      </c>
      <c r="DD629">
        <v>23.9586703703704</v>
      </c>
      <c r="DE629">
        <v>16.1747962962963</v>
      </c>
      <c r="DF629">
        <v>506.351</v>
      </c>
      <c r="DG629">
        <v>23.4966703703704</v>
      </c>
      <c r="DH629">
        <v>500.060777777778</v>
      </c>
      <c r="DI629">
        <v>90.3312407407408</v>
      </c>
      <c r="DJ629">
        <v>0.0446232740740741</v>
      </c>
      <c r="DK629">
        <v>27.1478259259259</v>
      </c>
      <c r="DL629">
        <v>26.6034592592593</v>
      </c>
      <c r="DM629">
        <v>999.9</v>
      </c>
      <c r="DN629">
        <v>0</v>
      </c>
      <c r="DO629">
        <v>0</v>
      </c>
      <c r="DP629">
        <v>9995</v>
      </c>
      <c r="DQ629">
        <v>0</v>
      </c>
      <c r="DR629">
        <v>17.2740703703704</v>
      </c>
      <c r="DS629">
        <v>-53.3246333333333</v>
      </c>
      <c r="DT629">
        <v>526.050592592593</v>
      </c>
      <c r="DU629">
        <v>576.089740740741</v>
      </c>
      <c r="DV629">
        <v>7.78388222222222</v>
      </c>
      <c r="DW629">
        <v>566.771925925926</v>
      </c>
      <c r="DX629">
        <v>16.1747962962963</v>
      </c>
      <c r="DY629">
        <v>2.1642162962963</v>
      </c>
      <c r="DZ629">
        <v>1.46108888888889</v>
      </c>
      <c r="EA629">
        <v>18.6998592592593</v>
      </c>
      <c r="EB629">
        <v>12.5669296296296</v>
      </c>
      <c r="EC629">
        <v>2000.00444444444</v>
      </c>
      <c r="ED629">
        <v>0.979997</v>
      </c>
      <c r="EE629">
        <v>0.0200032333333333</v>
      </c>
      <c r="EF629">
        <v>0</v>
      </c>
      <c r="EG629">
        <v>814.293592592593</v>
      </c>
      <c r="EH629">
        <v>5.00063</v>
      </c>
      <c r="EI629">
        <v>16019.662962963</v>
      </c>
      <c r="EJ629">
        <v>17256.9148148148</v>
      </c>
      <c r="EK629">
        <v>38.125</v>
      </c>
      <c r="EL629">
        <v>38.187</v>
      </c>
      <c r="EM629">
        <v>37.625</v>
      </c>
      <c r="EN629">
        <v>37.5</v>
      </c>
      <c r="EO629">
        <v>39.1341851851852</v>
      </c>
      <c r="EP629">
        <v>1955.09444444444</v>
      </c>
      <c r="EQ629">
        <v>39.91</v>
      </c>
      <c r="ER629">
        <v>0</v>
      </c>
      <c r="ES629">
        <v>1659032318.5</v>
      </c>
      <c r="ET629">
        <v>0</v>
      </c>
      <c r="EU629">
        <v>814.219115384615</v>
      </c>
      <c r="EV629">
        <v>36.5479999604528</v>
      </c>
      <c r="EW629">
        <v>712.355554590634</v>
      </c>
      <c r="EX629">
        <v>16018.7923076923</v>
      </c>
      <c r="EY629">
        <v>15</v>
      </c>
      <c r="EZ629">
        <v>0</v>
      </c>
      <c r="FA629" t="s">
        <v>420</v>
      </c>
      <c r="FB629">
        <v>1657551626.5</v>
      </c>
      <c r="FC629">
        <v>1657551629</v>
      </c>
      <c r="FD629">
        <v>0</v>
      </c>
      <c r="FE629">
        <v>0.403</v>
      </c>
      <c r="FF629">
        <v>0.009</v>
      </c>
      <c r="FG629">
        <v>9.41</v>
      </c>
      <c r="FH629">
        <v>0.087</v>
      </c>
      <c r="FI629">
        <v>417</v>
      </c>
      <c r="FJ629">
        <v>17</v>
      </c>
      <c r="FK629">
        <v>1.61</v>
      </c>
      <c r="FL629">
        <v>0.59</v>
      </c>
      <c r="FM629">
        <v>-52.81935</v>
      </c>
      <c r="FN629">
        <v>-10.8720540337709</v>
      </c>
      <c r="FO629">
        <v>1.23593640370369</v>
      </c>
      <c r="FP629">
        <v>0</v>
      </c>
      <c r="FQ629">
        <v>812.001264705882</v>
      </c>
      <c r="FR629">
        <v>37.4731398075717</v>
      </c>
      <c r="FS629">
        <v>3.68198071941802</v>
      </c>
      <c r="FT629">
        <v>0</v>
      </c>
      <c r="FU629">
        <v>7.77836725</v>
      </c>
      <c r="FV629">
        <v>0.089385028142581</v>
      </c>
      <c r="FW629">
        <v>0.0109464843642834</v>
      </c>
      <c r="FX629">
        <v>1</v>
      </c>
      <c r="FY629">
        <v>1</v>
      </c>
      <c r="FZ629">
        <v>3</v>
      </c>
      <c r="GA629" t="s">
        <v>421</v>
      </c>
      <c r="GB629">
        <v>2.9729</v>
      </c>
      <c r="GC629">
        <v>2.6987</v>
      </c>
      <c r="GD629">
        <v>0.10868</v>
      </c>
      <c r="GE629">
        <v>0.117529</v>
      </c>
      <c r="GF629">
        <v>0.102931</v>
      </c>
      <c r="GG629">
        <v>0.0788286</v>
      </c>
      <c r="GH629">
        <v>34699.2</v>
      </c>
      <c r="GI629">
        <v>37566.7</v>
      </c>
      <c r="GJ629">
        <v>35278.8</v>
      </c>
      <c r="GK629">
        <v>38609.1</v>
      </c>
      <c r="GL629">
        <v>44872.4</v>
      </c>
      <c r="GM629">
        <v>51371.2</v>
      </c>
      <c r="GN629">
        <v>55149.3</v>
      </c>
      <c r="GO629">
        <v>61930.4</v>
      </c>
      <c r="GP629">
        <v>1.973</v>
      </c>
      <c r="GQ629">
        <v>1.8418</v>
      </c>
      <c r="GR629">
        <v>0.0932813</v>
      </c>
      <c r="GS629">
        <v>0</v>
      </c>
      <c r="GT629">
        <v>25.0636</v>
      </c>
      <c r="GU629">
        <v>999.9</v>
      </c>
      <c r="GV629">
        <v>57.203</v>
      </c>
      <c r="GW629">
        <v>29.074</v>
      </c>
      <c r="GX629">
        <v>25.5764</v>
      </c>
      <c r="GY629">
        <v>56.4455</v>
      </c>
      <c r="GZ629">
        <v>43.2532</v>
      </c>
      <c r="HA629">
        <v>1</v>
      </c>
      <c r="HB629">
        <v>-0.0407317</v>
      </c>
      <c r="HC629">
        <v>0.0736383</v>
      </c>
      <c r="HD629">
        <v>20.114</v>
      </c>
      <c r="HE629">
        <v>5.19573</v>
      </c>
      <c r="HF629">
        <v>12.0064</v>
      </c>
      <c r="HG629">
        <v>4.9756</v>
      </c>
      <c r="HH629">
        <v>3.2936</v>
      </c>
      <c r="HI629">
        <v>9999</v>
      </c>
      <c r="HJ629">
        <v>9999</v>
      </c>
      <c r="HK629">
        <v>9999</v>
      </c>
      <c r="HL629">
        <v>630</v>
      </c>
      <c r="HM629">
        <v>1.86316</v>
      </c>
      <c r="HN629">
        <v>1.86804</v>
      </c>
      <c r="HO629">
        <v>1.86783</v>
      </c>
      <c r="HP629">
        <v>1.86905</v>
      </c>
      <c r="HQ629">
        <v>1.86981</v>
      </c>
      <c r="HR629">
        <v>1.86584</v>
      </c>
      <c r="HS629">
        <v>1.86694</v>
      </c>
      <c r="HT629">
        <v>1.86838</v>
      </c>
      <c r="HU629">
        <v>5</v>
      </c>
      <c r="HV629">
        <v>0</v>
      </c>
      <c r="HW629">
        <v>0</v>
      </c>
      <c r="HX629">
        <v>0</v>
      </c>
      <c r="HY629" t="s">
        <v>422</v>
      </c>
      <c r="HZ629" t="s">
        <v>423</v>
      </c>
      <c r="IA629" t="s">
        <v>424</v>
      </c>
      <c r="IB629" t="s">
        <v>424</v>
      </c>
      <c r="IC629" t="s">
        <v>424</v>
      </c>
      <c r="ID629" t="s">
        <v>424</v>
      </c>
      <c r="IE629">
        <v>0</v>
      </c>
      <c r="IF629">
        <v>100</v>
      </c>
      <c r="IG629">
        <v>100</v>
      </c>
      <c r="IH629">
        <v>7.24</v>
      </c>
      <c r="II629">
        <v>0.4617</v>
      </c>
      <c r="IJ629">
        <v>4.02706509432224</v>
      </c>
      <c r="IK629">
        <v>0.00601174518973114</v>
      </c>
      <c r="IL629">
        <v>2.77886958061485e-07</v>
      </c>
      <c r="IM629">
        <v>-3.54636231360687e-10</v>
      </c>
      <c r="IN629">
        <v>-0.0404303883988718</v>
      </c>
      <c r="IO629">
        <v>-0.0177815531441476</v>
      </c>
      <c r="IP629">
        <v>0.00205572605671414</v>
      </c>
      <c r="IQ629">
        <v>-1.65519735432211e-05</v>
      </c>
      <c r="IR629">
        <v>-4</v>
      </c>
      <c r="IS629">
        <v>1848</v>
      </c>
      <c r="IT629">
        <v>1</v>
      </c>
      <c r="IU629">
        <v>25</v>
      </c>
      <c r="IV629">
        <v>24678.2</v>
      </c>
      <c r="IW629">
        <v>24678.2</v>
      </c>
      <c r="IX629">
        <v>1.37085</v>
      </c>
      <c r="IY629">
        <v>2.6001</v>
      </c>
      <c r="IZ629">
        <v>1.54785</v>
      </c>
      <c r="JA629">
        <v>2.30469</v>
      </c>
      <c r="JB629">
        <v>1.34644</v>
      </c>
      <c r="JC629">
        <v>2.41211</v>
      </c>
      <c r="JD629">
        <v>33.558</v>
      </c>
      <c r="JE629">
        <v>24.2188</v>
      </c>
      <c r="JF629">
        <v>18</v>
      </c>
      <c r="JG629">
        <v>492.864</v>
      </c>
      <c r="JH629">
        <v>408.787</v>
      </c>
      <c r="JI629">
        <v>24.9999</v>
      </c>
      <c r="JJ629">
        <v>26.7026</v>
      </c>
      <c r="JK629">
        <v>30</v>
      </c>
      <c r="JL629">
        <v>26.6703</v>
      </c>
      <c r="JM629">
        <v>26.6131</v>
      </c>
      <c r="JN629">
        <v>27.4603</v>
      </c>
      <c r="JO629">
        <v>43.1915</v>
      </c>
      <c r="JP629">
        <v>79.4614</v>
      </c>
      <c r="JQ629">
        <v>25</v>
      </c>
      <c r="JR629">
        <v>608.593</v>
      </c>
      <c r="JS629">
        <v>16.0449</v>
      </c>
      <c r="JT629">
        <v>102.302</v>
      </c>
      <c r="JU629">
        <v>103.082</v>
      </c>
    </row>
    <row r="630" spans="1:281">
      <c r="A630">
        <v>614</v>
      </c>
      <c r="B630">
        <v>1659032324.5</v>
      </c>
      <c r="C630">
        <v>8641.40000009537</v>
      </c>
      <c r="D630" t="s">
        <v>1658</v>
      </c>
      <c r="E630" t="s">
        <v>1659</v>
      </c>
      <c r="F630">
        <v>5</v>
      </c>
      <c r="G630" t="s">
        <v>1587</v>
      </c>
      <c r="H630" t="s">
        <v>417</v>
      </c>
      <c r="I630">
        <v>1659032316.71429</v>
      </c>
      <c r="J630">
        <f>(K630)/1000</f>
        <v>0</v>
      </c>
      <c r="K630">
        <f>IF(CZ630, AN630, AH630)</f>
        <v>0</v>
      </c>
      <c r="L630">
        <f>IF(CZ630, AI630, AG630)</f>
        <v>0</v>
      </c>
      <c r="M630">
        <f>DB630 - IF(AU630&gt;1, L630*CV630*100.0/(AW630*DP630), 0)</f>
        <v>0</v>
      </c>
      <c r="N630">
        <f>((T630-J630/2)*M630-L630)/(T630+J630/2)</f>
        <v>0</v>
      </c>
      <c r="O630">
        <f>N630*(DI630+DJ630)/1000.0</f>
        <v>0</v>
      </c>
      <c r="P630">
        <f>(DB630 - IF(AU630&gt;1, L630*CV630*100.0/(AW630*DP630), 0))*(DI630+DJ630)/1000.0</f>
        <v>0</v>
      </c>
      <c r="Q630">
        <f>2.0/((1/S630-1/R630)+SIGN(S630)*SQRT((1/S630-1/R630)*(1/S630-1/R630) + 4*CW630/((CW630+1)*(CW630+1))*(2*1/S630*1/R630-1/R630*1/R630)))</f>
        <v>0</v>
      </c>
      <c r="R630">
        <f>IF(LEFT(CX630,1)&lt;&gt;"0",IF(LEFT(CX630,1)="1",3.0,CY630),$D$5+$E$5*(DP630*DI630/($K$5*1000))+$F$5*(DP630*DI630/($K$5*1000))*MAX(MIN(CV630,$J$5),$I$5)*MAX(MIN(CV630,$J$5),$I$5)+$G$5*MAX(MIN(CV630,$J$5),$I$5)*(DP630*DI630/($K$5*1000))+$H$5*(DP630*DI630/($K$5*1000))*(DP630*DI630/($K$5*1000)))</f>
        <v>0</v>
      </c>
      <c r="S630">
        <f>J630*(1000-(1000*0.61365*exp(17.502*W630/(240.97+W630))/(DI630+DJ630)+DD630)/2)/(1000*0.61365*exp(17.502*W630/(240.97+W630))/(DI630+DJ630)-DD630)</f>
        <v>0</v>
      </c>
      <c r="T630">
        <f>1/((CW630+1)/(Q630/1.6)+1/(R630/1.37)) + CW630/((CW630+1)/(Q630/1.6) + CW630/(R630/1.37))</f>
        <v>0</v>
      </c>
      <c r="U630">
        <f>(CR630*CU630)</f>
        <v>0</v>
      </c>
      <c r="V630">
        <f>(DK630+(U630+2*0.95*5.67E-8*(((DK630+$B$7)+273)^4-(DK630+273)^4)-44100*J630)/(1.84*29.3*R630+8*0.95*5.67E-8*(DK630+273)^3))</f>
        <v>0</v>
      </c>
      <c r="W630">
        <f>($C$7*DL630+$D$7*DM630+$E$7*V630)</f>
        <v>0</v>
      </c>
      <c r="X630">
        <f>0.61365*exp(17.502*W630/(240.97+W630))</f>
        <v>0</v>
      </c>
      <c r="Y630">
        <f>(Z630/AA630*100)</f>
        <v>0</v>
      </c>
      <c r="Z630">
        <f>DD630*(DI630+DJ630)/1000</f>
        <v>0</v>
      </c>
      <c r="AA630">
        <f>0.61365*exp(17.502*DK630/(240.97+DK630))</f>
        <v>0</v>
      </c>
      <c r="AB630">
        <f>(X630-DD630*(DI630+DJ630)/1000)</f>
        <v>0</v>
      </c>
      <c r="AC630">
        <f>(-J630*44100)</f>
        <v>0</v>
      </c>
      <c r="AD630">
        <f>2*29.3*R630*0.92*(DK630-W630)</f>
        <v>0</v>
      </c>
      <c r="AE630">
        <f>2*0.95*5.67E-8*(((DK630+$B$7)+273)^4-(W630+273)^4)</f>
        <v>0</v>
      </c>
      <c r="AF630">
        <f>U630+AE630+AC630+AD630</f>
        <v>0</v>
      </c>
      <c r="AG630">
        <f>DH630*AU630*(DC630-DB630*(1000-AU630*DE630)/(1000-AU630*DD630))/(100*CV630)</f>
        <v>0</v>
      </c>
      <c r="AH630">
        <f>1000*DH630*AU630*(DD630-DE630)/(100*CV630*(1000-AU630*DD630))</f>
        <v>0</v>
      </c>
      <c r="AI630">
        <f>(AJ630 - AK630 - DI630*1E3/(8.314*(DK630+273.15)) * AM630/DH630 * AL630) * DH630/(100*CV630) * (1000 - DE630)/1000</f>
        <v>0</v>
      </c>
      <c r="AJ630">
        <v>609.865066340578</v>
      </c>
      <c r="AK630">
        <v>565.392</v>
      </c>
      <c r="AL630">
        <v>3.33446051424543</v>
      </c>
      <c r="AM630">
        <v>66.0504921813524</v>
      </c>
      <c r="AN630">
        <f>(AP630 - AO630 + DI630*1E3/(8.314*(DK630+273.15)) * AR630/DH630 * AQ630) * DH630/(100*CV630) * 1000/(1000 - AP630)</f>
        <v>0</v>
      </c>
      <c r="AO630">
        <v>16.1511654212554</v>
      </c>
      <c r="AP630">
        <v>23.9416251748252</v>
      </c>
      <c r="AQ630">
        <v>-0.00599357575755511</v>
      </c>
      <c r="AR630">
        <v>92.47</v>
      </c>
      <c r="AS630">
        <v>3</v>
      </c>
      <c r="AT630">
        <v>1</v>
      </c>
      <c r="AU630">
        <f>IF(AS630*$H$13&gt;=AW630,1.0,(AW630/(AW630-AS630*$H$13)))</f>
        <v>0</v>
      </c>
      <c r="AV630">
        <f>(AU630-1)*100</f>
        <v>0</v>
      </c>
      <c r="AW630">
        <f>MAX(0,($B$13+$C$13*DP630)/(1+$D$13*DP630)*DI630/(DK630+273)*$E$13)</f>
        <v>0</v>
      </c>
      <c r="AX630" t="s">
        <v>418</v>
      </c>
      <c r="AY630" t="s">
        <v>418</v>
      </c>
      <c r="AZ630">
        <v>0</v>
      </c>
      <c r="BA630">
        <v>0</v>
      </c>
      <c r="BB630">
        <f>1-AZ630/BA630</f>
        <v>0</v>
      </c>
      <c r="BC630">
        <v>0</v>
      </c>
      <c r="BD630" t="s">
        <v>418</v>
      </c>
      <c r="BE630" t="s">
        <v>418</v>
      </c>
      <c r="BF630">
        <v>0</v>
      </c>
      <c r="BG630">
        <v>0</v>
      </c>
      <c r="BH630">
        <f>1-BF630/BG630</f>
        <v>0</v>
      </c>
      <c r="BI630">
        <v>0.5</v>
      </c>
      <c r="BJ630">
        <f>CS630</f>
        <v>0</v>
      </c>
      <c r="BK630">
        <f>L630</f>
        <v>0</v>
      </c>
      <c r="BL630">
        <f>BH630*BI630*BJ630</f>
        <v>0</v>
      </c>
      <c r="BM630">
        <f>(BK630-BC630)/BJ630</f>
        <v>0</v>
      </c>
      <c r="BN630">
        <f>(BA630-BG630)/BG630</f>
        <v>0</v>
      </c>
      <c r="BO630">
        <f>AZ630/(BB630+AZ630/BG630)</f>
        <v>0</v>
      </c>
      <c r="BP630" t="s">
        <v>418</v>
      </c>
      <c r="BQ630">
        <v>0</v>
      </c>
      <c r="BR630">
        <f>IF(BQ630&lt;&gt;0, BQ630, BO630)</f>
        <v>0</v>
      </c>
      <c r="BS630">
        <f>1-BR630/BG630</f>
        <v>0</v>
      </c>
      <c r="BT630">
        <f>(BG630-BF630)/(BG630-BR630)</f>
        <v>0</v>
      </c>
      <c r="BU630">
        <f>(BA630-BG630)/(BA630-BR630)</f>
        <v>0</v>
      </c>
      <c r="BV630">
        <f>(BG630-BF630)/(BG630-AZ630)</f>
        <v>0</v>
      </c>
      <c r="BW630">
        <f>(BA630-BG630)/(BA630-AZ630)</f>
        <v>0</v>
      </c>
      <c r="BX630">
        <f>(BT630*BR630/BF630)</f>
        <v>0</v>
      </c>
      <c r="BY630">
        <f>(1-BX630)</f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f>$B$11*DQ630+$C$11*DR630+$F$11*EC630*(1-EF630)</f>
        <v>0</v>
      </c>
      <c r="CS630">
        <f>CR630*CT630</f>
        <v>0</v>
      </c>
      <c r="CT630">
        <f>($B$11*$D$9+$C$11*$D$9+$F$11*((EP630+EH630)/MAX(EP630+EH630+EQ630, 0.1)*$I$9+EQ630/MAX(EP630+EH630+EQ630, 0.1)*$J$9))/($B$11+$C$11+$F$11)</f>
        <v>0</v>
      </c>
      <c r="CU630">
        <f>($B$11*$K$9+$C$11*$K$9+$F$11*((EP630+EH630)/MAX(EP630+EH630+EQ630, 0.1)*$P$9+EQ630/MAX(EP630+EH630+EQ630, 0.1)*$Q$9))/($B$11+$C$11+$F$11)</f>
        <v>0</v>
      </c>
      <c r="CV630">
        <v>6</v>
      </c>
      <c r="CW630">
        <v>0.5</v>
      </c>
      <c r="CX630" t="s">
        <v>419</v>
      </c>
      <c r="CY630">
        <v>2</v>
      </c>
      <c r="CZ630" t="b">
        <v>1</v>
      </c>
      <c r="DA630">
        <v>1659032316.71429</v>
      </c>
      <c r="DB630">
        <v>528.443607142857</v>
      </c>
      <c r="DC630">
        <v>582.8805</v>
      </c>
      <c r="DD630">
        <v>23.950925</v>
      </c>
      <c r="DE630">
        <v>16.1552642857143</v>
      </c>
      <c r="DF630">
        <v>521.257785714286</v>
      </c>
      <c r="DG630">
        <v>23.4893</v>
      </c>
      <c r="DH630">
        <v>500.049107142857</v>
      </c>
      <c r="DI630">
        <v>90.3310714285714</v>
      </c>
      <c r="DJ630">
        <v>0.0447404142857143</v>
      </c>
      <c r="DK630">
        <v>27.1450285714286</v>
      </c>
      <c r="DL630">
        <v>26.5964642857143</v>
      </c>
      <c r="DM630">
        <v>999.9</v>
      </c>
      <c r="DN630">
        <v>0</v>
      </c>
      <c r="DO630">
        <v>0</v>
      </c>
      <c r="DP630">
        <v>10006.25</v>
      </c>
      <c r="DQ630">
        <v>0</v>
      </c>
      <c r="DR630">
        <v>17.2781321428571</v>
      </c>
      <c r="DS630">
        <v>-54.4368607142857</v>
      </c>
      <c r="DT630">
        <v>541.410785714286</v>
      </c>
      <c r="DU630">
        <v>592.451357142857</v>
      </c>
      <c r="DV630">
        <v>7.79565928571429</v>
      </c>
      <c r="DW630">
        <v>582.8805</v>
      </c>
      <c r="DX630">
        <v>16.1552642857143</v>
      </c>
      <c r="DY630">
        <v>2.16351285714286</v>
      </c>
      <c r="DZ630">
        <v>1.4593225</v>
      </c>
      <c r="EA630">
        <v>18.6946535714286</v>
      </c>
      <c r="EB630">
        <v>12.5484821428571</v>
      </c>
      <c r="EC630">
        <v>1999.99357142857</v>
      </c>
      <c r="ED630">
        <v>0.979996964285714</v>
      </c>
      <c r="EE630">
        <v>0.0200032714285714</v>
      </c>
      <c r="EF630">
        <v>0</v>
      </c>
      <c r="EG630">
        <v>817.158214285714</v>
      </c>
      <c r="EH630">
        <v>5.00063</v>
      </c>
      <c r="EI630">
        <v>16074.0107142857</v>
      </c>
      <c r="EJ630">
        <v>17256.825</v>
      </c>
      <c r="EK630">
        <v>38.125</v>
      </c>
      <c r="EL630">
        <v>38.187</v>
      </c>
      <c r="EM630">
        <v>37.625</v>
      </c>
      <c r="EN630">
        <v>37.5</v>
      </c>
      <c r="EO630">
        <v>39.1316428571429</v>
      </c>
      <c r="EP630">
        <v>1955.08357142857</v>
      </c>
      <c r="EQ630">
        <v>39.91</v>
      </c>
      <c r="ER630">
        <v>0</v>
      </c>
      <c r="ES630">
        <v>1659032323.3</v>
      </c>
      <c r="ET630">
        <v>0</v>
      </c>
      <c r="EU630">
        <v>817.131384615384</v>
      </c>
      <c r="EV630">
        <v>34.4884786587189</v>
      </c>
      <c r="EW630">
        <v>668.888889373041</v>
      </c>
      <c r="EX630">
        <v>16074.0846153846</v>
      </c>
      <c r="EY630">
        <v>15</v>
      </c>
      <c r="EZ630">
        <v>0</v>
      </c>
      <c r="FA630" t="s">
        <v>420</v>
      </c>
      <c r="FB630">
        <v>1657551626.5</v>
      </c>
      <c r="FC630">
        <v>1657551629</v>
      </c>
      <c r="FD630">
        <v>0</v>
      </c>
      <c r="FE630">
        <v>0.403</v>
      </c>
      <c r="FF630">
        <v>0.009</v>
      </c>
      <c r="FG630">
        <v>9.41</v>
      </c>
      <c r="FH630">
        <v>0.087</v>
      </c>
      <c r="FI630">
        <v>417</v>
      </c>
      <c r="FJ630">
        <v>17</v>
      </c>
      <c r="FK630">
        <v>1.61</v>
      </c>
      <c r="FL630">
        <v>0.59</v>
      </c>
      <c r="FM630">
        <v>-53.646115</v>
      </c>
      <c r="FN630">
        <v>-11.4584825515945</v>
      </c>
      <c r="FO630">
        <v>1.33332377323552</v>
      </c>
      <c r="FP630">
        <v>0</v>
      </c>
      <c r="FQ630">
        <v>814.923147058823</v>
      </c>
      <c r="FR630">
        <v>36.4078380619135</v>
      </c>
      <c r="FS630">
        <v>3.57969577356999</v>
      </c>
      <c r="FT630">
        <v>0</v>
      </c>
      <c r="FU630">
        <v>7.78586125</v>
      </c>
      <c r="FV630">
        <v>0.129202964352701</v>
      </c>
      <c r="FW630">
        <v>0.0140678104528566</v>
      </c>
      <c r="FX630">
        <v>0</v>
      </c>
      <c r="FY630">
        <v>0</v>
      </c>
      <c r="FZ630">
        <v>3</v>
      </c>
      <c r="GA630" t="s">
        <v>427</v>
      </c>
      <c r="GB630">
        <v>2.97422</v>
      </c>
      <c r="GC630">
        <v>2.69904</v>
      </c>
      <c r="GD630">
        <v>0.111061</v>
      </c>
      <c r="GE630">
        <v>0.120069</v>
      </c>
      <c r="GF630">
        <v>0.102885</v>
      </c>
      <c r="GG630">
        <v>0.0785834</v>
      </c>
      <c r="GH630">
        <v>34607.1</v>
      </c>
      <c r="GI630">
        <v>37459.6</v>
      </c>
      <c r="GJ630">
        <v>35279.3</v>
      </c>
      <c r="GK630">
        <v>38610.2</v>
      </c>
      <c r="GL630">
        <v>44874.8</v>
      </c>
      <c r="GM630">
        <v>51385.9</v>
      </c>
      <c r="GN630">
        <v>55149.3</v>
      </c>
      <c r="GO630">
        <v>61931.5</v>
      </c>
      <c r="GP630">
        <v>1.973</v>
      </c>
      <c r="GQ630">
        <v>1.8416</v>
      </c>
      <c r="GR630">
        <v>0.0935793</v>
      </c>
      <c r="GS630">
        <v>0</v>
      </c>
      <c r="GT630">
        <v>25.0636</v>
      </c>
      <c r="GU630">
        <v>999.9</v>
      </c>
      <c r="GV630">
        <v>57.154</v>
      </c>
      <c r="GW630">
        <v>29.064</v>
      </c>
      <c r="GX630">
        <v>25.5399</v>
      </c>
      <c r="GY630">
        <v>55.8255</v>
      </c>
      <c r="GZ630">
        <v>43.2532</v>
      </c>
      <c r="HA630">
        <v>1</v>
      </c>
      <c r="HB630">
        <v>-0.0407927</v>
      </c>
      <c r="HC630">
        <v>0.0734205</v>
      </c>
      <c r="HD630">
        <v>20.1142</v>
      </c>
      <c r="HE630">
        <v>5.19812</v>
      </c>
      <c r="HF630">
        <v>12.0052</v>
      </c>
      <c r="HG630">
        <v>4.976</v>
      </c>
      <c r="HH630">
        <v>3.2936</v>
      </c>
      <c r="HI630">
        <v>9999</v>
      </c>
      <c r="HJ630">
        <v>9999</v>
      </c>
      <c r="HK630">
        <v>9999</v>
      </c>
      <c r="HL630">
        <v>630</v>
      </c>
      <c r="HM630">
        <v>1.86313</v>
      </c>
      <c r="HN630">
        <v>1.86798</v>
      </c>
      <c r="HO630">
        <v>1.86783</v>
      </c>
      <c r="HP630">
        <v>1.86899</v>
      </c>
      <c r="HQ630">
        <v>1.86981</v>
      </c>
      <c r="HR630">
        <v>1.86584</v>
      </c>
      <c r="HS630">
        <v>1.86691</v>
      </c>
      <c r="HT630">
        <v>1.86829</v>
      </c>
      <c r="HU630">
        <v>5</v>
      </c>
      <c r="HV630">
        <v>0</v>
      </c>
      <c r="HW630">
        <v>0</v>
      </c>
      <c r="HX630">
        <v>0</v>
      </c>
      <c r="HY630" t="s">
        <v>422</v>
      </c>
      <c r="HZ630" t="s">
        <v>423</v>
      </c>
      <c r="IA630" t="s">
        <v>424</v>
      </c>
      <c r="IB630" t="s">
        <v>424</v>
      </c>
      <c r="IC630" t="s">
        <v>424</v>
      </c>
      <c r="ID630" t="s">
        <v>424</v>
      </c>
      <c r="IE630">
        <v>0</v>
      </c>
      <c r="IF630">
        <v>100</v>
      </c>
      <c r="IG630">
        <v>100</v>
      </c>
      <c r="IH630">
        <v>7.336</v>
      </c>
      <c r="II630">
        <v>0.4608</v>
      </c>
      <c r="IJ630">
        <v>4.02706509432224</v>
      </c>
      <c r="IK630">
        <v>0.00601174518973114</v>
      </c>
      <c r="IL630">
        <v>2.77886958061485e-07</v>
      </c>
      <c r="IM630">
        <v>-3.54636231360687e-10</v>
      </c>
      <c r="IN630">
        <v>-0.0404303883988718</v>
      </c>
      <c r="IO630">
        <v>-0.0177815531441476</v>
      </c>
      <c r="IP630">
        <v>0.00205572605671414</v>
      </c>
      <c r="IQ630">
        <v>-1.65519735432211e-05</v>
      </c>
      <c r="IR630">
        <v>-4</v>
      </c>
      <c r="IS630">
        <v>1848</v>
      </c>
      <c r="IT630">
        <v>1</v>
      </c>
      <c r="IU630">
        <v>25</v>
      </c>
      <c r="IV630">
        <v>24678.3</v>
      </c>
      <c r="IW630">
        <v>24678.3</v>
      </c>
      <c r="IX630">
        <v>1.39893</v>
      </c>
      <c r="IY630">
        <v>2.60742</v>
      </c>
      <c r="IZ630">
        <v>1.54785</v>
      </c>
      <c r="JA630">
        <v>2.30469</v>
      </c>
      <c r="JB630">
        <v>1.34644</v>
      </c>
      <c r="JC630">
        <v>2.30347</v>
      </c>
      <c r="JD630">
        <v>33.558</v>
      </c>
      <c r="JE630">
        <v>24.2188</v>
      </c>
      <c r="JF630">
        <v>18</v>
      </c>
      <c r="JG630">
        <v>492.863</v>
      </c>
      <c r="JH630">
        <v>408.658</v>
      </c>
      <c r="JI630">
        <v>24.9999</v>
      </c>
      <c r="JJ630">
        <v>26.7003</v>
      </c>
      <c r="JK630">
        <v>30</v>
      </c>
      <c r="JL630">
        <v>26.6703</v>
      </c>
      <c r="JM630">
        <v>26.6109</v>
      </c>
      <c r="JN630">
        <v>28.0366</v>
      </c>
      <c r="JO630">
        <v>43.4782</v>
      </c>
      <c r="JP630">
        <v>79.4614</v>
      </c>
      <c r="JQ630">
        <v>25</v>
      </c>
      <c r="JR630">
        <v>622.013</v>
      </c>
      <c r="JS630">
        <v>16.0026</v>
      </c>
      <c r="JT630">
        <v>102.302</v>
      </c>
      <c r="JU630">
        <v>103.085</v>
      </c>
    </row>
    <row r="631" spans="1:281">
      <c r="A631">
        <v>615</v>
      </c>
      <c r="B631">
        <v>1659032329.5</v>
      </c>
      <c r="C631">
        <v>8646.40000009537</v>
      </c>
      <c r="D631" t="s">
        <v>1660</v>
      </c>
      <c r="E631" t="s">
        <v>1661</v>
      </c>
      <c r="F631">
        <v>5</v>
      </c>
      <c r="G631" t="s">
        <v>1587</v>
      </c>
      <c r="H631" t="s">
        <v>417</v>
      </c>
      <c r="I631">
        <v>1659032322</v>
      </c>
      <c r="J631">
        <f>(K631)/1000</f>
        <v>0</v>
      </c>
      <c r="K631">
        <f>IF(CZ631, AN631, AH631)</f>
        <v>0</v>
      </c>
      <c r="L631">
        <f>IF(CZ631, AI631, AG631)</f>
        <v>0</v>
      </c>
      <c r="M631">
        <f>DB631 - IF(AU631&gt;1, L631*CV631*100.0/(AW631*DP631), 0)</f>
        <v>0</v>
      </c>
      <c r="N631">
        <f>((T631-J631/2)*M631-L631)/(T631+J631/2)</f>
        <v>0</v>
      </c>
      <c r="O631">
        <f>N631*(DI631+DJ631)/1000.0</f>
        <v>0</v>
      </c>
      <c r="P631">
        <f>(DB631 - IF(AU631&gt;1, L631*CV631*100.0/(AW631*DP631), 0))*(DI631+DJ631)/1000.0</f>
        <v>0</v>
      </c>
      <c r="Q631">
        <f>2.0/((1/S631-1/R631)+SIGN(S631)*SQRT((1/S631-1/R631)*(1/S631-1/R631) + 4*CW631/((CW631+1)*(CW631+1))*(2*1/S631*1/R631-1/R631*1/R631)))</f>
        <v>0</v>
      </c>
      <c r="R631">
        <f>IF(LEFT(CX631,1)&lt;&gt;"0",IF(LEFT(CX631,1)="1",3.0,CY631),$D$5+$E$5*(DP631*DI631/($K$5*1000))+$F$5*(DP631*DI631/($K$5*1000))*MAX(MIN(CV631,$J$5),$I$5)*MAX(MIN(CV631,$J$5),$I$5)+$G$5*MAX(MIN(CV631,$J$5),$I$5)*(DP631*DI631/($K$5*1000))+$H$5*(DP631*DI631/($K$5*1000))*(DP631*DI631/($K$5*1000)))</f>
        <v>0</v>
      </c>
      <c r="S631">
        <f>J631*(1000-(1000*0.61365*exp(17.502*W631/(240.97+W631))/(DI631+DJ631)+DD631)/2)/(1000*0.61365*exp(17.502*W631/(240.97+W631))/(DI631+DJ631)-DD631)</f>
        <v>0</v>
      </c>
      <c r="T631">
        <f>1/((CW631+1)/(Q631/1.6)+1/(R631/1.37)) + CW631/((CW631+1)/(Q631/1.6) + CW631/(R631/1.37))</f>
        <v>0</v>
      </c>
      <c r="U631">
        <f>(CR631*CU631)</f>
        <v>0</v>
      </c>
      <c r="V631">
        <f>(DK631+(U631+2*0.95*5.67E-8*(((DK631+$B$7)+273)^4-(DK631+273)^4)-44100*J631)/(1.84*29.3*R631+8*0.95*5.67E-8*(DK631+273)^3))</f>
        <v>0</v>
      </c>
      <c r="W631">
        <f>($C$7*DL631+$D$7*DM631+$E$7*V631)</f>
        <v>0</v>
      </c>
      <c r="X631">
        <f>0.61365*exp(17.502*W631/(240.97+W631))</f>
        <v>0</v>
      </c>
      <c r="Y631">
        <f>(Z631/AA631*100)</f>
        <v>0</v>
      </c>
      <c r="Z631">
        <f>DD631*(DI631+DJ631)/1000</f>
        <v>0</v>
      </c>
      <c r="AA631">
        <f>0.61365*exp(17.502*DK631/(240.97+DK631))</f>
        <v>0</v>
      </c>
      <c r="AB631">
        <f>(X631-DD631*(DI631+DJ631)/1000)</f>
        <v>0</v>
      </c>
      <c r="AC631">
        <f>(-J631*44100)</f>
        <v>0</v>
      </c>
      <c r="AD631">
        <f>2*29.3*R631*0.92*(DK631-W631)</f>
        <v>0</v>
      </c>
      <c r="AE631">
        <f>2*0.95*5.67E-8*(((DK631+$B$7)+273)^4-(W631+273)^4)</f>
        <v>0</v>
      </c>
      <c r="AF631">
        <f>U631+AE631+AC631+AD631</f>
        <v>0</v>
      </c>
      <c r="AG631">
        <f>DH631*AU631*(DC631-DB631*(1000-AU631*DE631)/(1000-AU631*DD631))/(100*CV631)</f>
        <v>0</v>
      </c>
      <c r="AH631">
        <f>1000*DH631*AU631*(DD631-DE631)/(100*CV631*(1000-AU631*DD631))</f>
        <v>0</v>
      </c>
      <c r="AI631">
        <f>(AJ631 - AK631 - DI631*1E3/(8.314*(DK631+273.15)) * AM631/DH631 * AL631) * DH631/(100*CV631) * (1000 - DE631)/1000</f>
        <v>0</v>
      </c>
      <c r="AJ631">
        <v>627.007194944666</v>
      </c>
      <c r="AK631">
        <v>582.102115151515</v>
      </c>
      <c r="AL631">
        <v>3.29638468205539</v>
      </c>
      <c r="AM631">
        <v>66.0504921813524</v>
      </c>
      <c r="AN631">
        <f>(AP631 - AO631 + DI631*1E3/(8.314*(DK631+273.15)) * AR631/DH631 * AQ631) * DH631/(100*CV631) * 1000/(1000 - AP631)</f>
        <v>0</v>
      </c>
      <c r="AO631">
        <v>16.0711763200866</v>
      </c>
      <c r="AP631">
        <v>23.9142979020979</v>
      </c>
      <c r="AQ631">
        <v>-0.00136214718614581</v>
      </c>
      <c r="AR631">
        <v>92.47</v>
      </c>
      <c r="AS631">
        <v>3</v>
      </c>
      <c r="AT631">
        <v>1</v>
      </c>
      <c r="AU631">
        <f>IF(AS631*$H$13&gt;=AW631,1.0,(AW631/(AW631-AS631*$H$13)))</f>
        <v>0</v>
      </c>
      <c r="AV631">
        <f>(AU631-1)*100</f>
        <v>0</v>
      </c>
      <c r="AW631">
        <f>MAX(0,($B$13+$C$13*DP631)/(1+$D$13*DP631)*DI631/(DK631+273)*$E$13)</f>
        <v>0</v>
      </c>
      <c r="AX631" t="s">
        <v>418</v>
      </c>
      <c r="AY631" t="s">
        <v>418</v>
      </c>
      <c r="AZ631">
        <v>0</v>
      </c>
      <c r="BA631">
        <v>0</v>
      </c>
      <c r="BB631">
        <f>1-AZ631/BA631</f>
        <v>0</v>
      </c>
      <c r="BC631">
        <v>0</v>
      </c>
      <c r="BD631" t="s">
        <v>418</v>
      </c>
      <c r="BE631" t="s">
        <v>418</v>
      </c>
      <c r="BF631">
        <v>0</v>
      </c>
      <c r="BG631">
        <v>0</v>
      </c>
      <c r="BH631">
        <f>1-BF631/BG631</f>
        <v>0</v>
      </c>
      <c r="BI631">
        <v>0.5</v>
      </c>
      <c r="BJ631">
        <f>CS631</f>
        <v>0</v>
      </c>
      <c r="BK631">
        <f>L631</f>
        <v>0</v>
      </c>
      <c r="BL631">
        <f>BH631*BI631*BJ631</f>
        <v>0</v>
      </c>
      <c r="BM631">
        <f>(BK631-BC631)/BJ631</f>
        <v>0</v>
      </c>
      <c r="BN631">
        <f>(BA631-BG631)/BG631</f>
        <v>0</v>
      </c>
      <c r="BO631">
        <f>AZ631/(BB631+AZ631/BG631)</f>
        <v>0</v>
      </c>
      <c r="BP631" t="s">
        <v>418</v>
      </c>
      <c r="BQ631">
        <v>0</v>
      </c>
      <c r="BR631">
        <f>IF(BQ631&lt;&gt;0, BQ631, BO631)</f>
        <v>0</v>
      </c>
      <c r="BS631">
        <f>1-BR631/BG631</f>
        <v>0</v>
      </c>
      <c r="BT631">
        <f>(BG631-BF631)/(BG631-BR631)</f>
        <v>0</v>
      </c>
      <c r="BU631">
        <f>(BA631-BG631)/(BA631-BR631)</f>
        <v>0</v>
      </c>
      <c r="BV631">
        <f>(BG631-BF631)/(BG631-AZ631)</f>
        <v>0</v>
      </c>
      <c r="BW631">
        <f>(BA631-BG631)/(BA631-AZ631)</f>
        <v>0</v>
      </c>
      <c r="BX631">
        <f>(BT631*BR631/BF631)</f>
        <v>0</v>
      </c>
      <c r="BY631">
        <f>(1-BX631)</f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f>$B$11*DQ631+$C$11*DR631+$F$11*EC631*(1-EF631)</f>
        <v>0</v>
      </c>
      <c r="CS631">
        <f>CR631*CT631</f>
        <v>0</v>
      </c>
      <c r="CT631">
        <f>($B$11*$D$9+$C$11*$D$9+$F$11*((EP631+EH631)/MAX(EP631+EH631+EQ631, 0.1)*$I$9+EQ631/MAX(EP631+EH631+EQ631, 0.1)*$J$9))/($B$11+$C$11+$F$11)</f>
        <v>0</v>
      </c>
      <c r="CU631">
        <f>($B$11*$K$9+$C$11*$K$9+$F$11*((EP631+EH631)/MAX(EP631+EH631+EQ631, 0.1)*$P$9+EQ631/MAX(EP631+EH631+EQ631, 0.1)*$Q$9))/($B$11+$C$11+$F$11)</f>
        <v>0</v>
      </c>
      <c r="CV631">
        <v>6</v>
      </c>
      <c r="CW631">
        <v>0.5</v>
      </c>
      <c r="CX631" t="s">
        <v>419</v>
      </c>
      <c r="CY631">
        <v>2</v>
      </c>
      <c r="CZ631" t="b">
        <v>1</v>
      </c>
      <c r="DA631">
        <v>1659032322</v>
      </c>
      <c r="DB631">
        <v>545.541851851852</v>
      </c>
      <c r="DC631">
        <v>600.693222222222</v>
      </c>
      <c r="DD631">
        <v>23.9394407407407</v>
      </c>
      <c r="DE631">
        <v>16.1172851851852</v>
      </c>
      <c r="DF631">
        <v>538.253851851852</v>
      </c>
      <c r="DG631">
        <v>23.4783888888889</v>
      </c>
      <c r="DH631">
        <v>500.069888888889</v>
      </c>
      <c r="DI631">
        <v>90.3307666666667</v>
      </c>
      <c r="DJ631">
        <v>0.0447672925925926</v>
      </c>
      <c r="DK631">
        <v>27.1454888888889</v>
      </c>
      <c r="DL631">
        <v>26.5911592592593</v>
      </c>
      <c r="DM631">
        <v>999.9</v>
      </c>
      <c r="DN631">
        <v>0</v>
      </c>
      <c r="DO631">
        <v>0</v>
      </c>
      <c r="DP631">
        <v>10026.4814814815</v>
      </c>
      <c r="DQ631">
        <v>0</v>
      </c>
      <c r="DR631">
        <v>17.2785703703704</v>
      </c>
      <c r="DS631">
        <v>-55.1514</v>
      </c>
      <c r="DT631">
        <v>558.921962962963</v>
      </c>
      <c r="DU631">
        <v>610.532851851852</v>
      </c>
      <c r="DV631">
        <v>7.82215481481481</v>
      </c>
      <c r="DW631">
        <v>600.693222222222</v>
      </c>
      <c r="DX631">
        <v>16.1172851851852</v>
      </c>
      <c r="DY631">
        <v>2.16246814814815</v>
      </c>
      <c r="DZ631">
        <v>1.45588740740741</v>
      </c>
      <c r="EA631">
        <v>18.686937037037</v>
      </c>
      <c r="EB631">
        <v>12.5125481481481</v>
      </c>
      <c r="EC631">
        <v>1999.98518518518</v>
      </c>
      <c r="ED631">
        <v>0.979996888888889</v>
      </c>
      <c r="EE631">
        <v>0.0200033518518518</v>
      </c>
      <c r="EF631">
        <v>0</v>
      </c>
      <c r="EG631">
        <v>820.056407407407</v>
      </c>
      <c r="EH631">
        <v>5.00063</v>
      </c>
      <c r="EI631">
        <v>16131.0296296296</v>
      </c>
      <c r="EJ631">
        <v>17256.762962963</v>
      </c>
      <c r="EK631">
        <v>38.125</v>
      </c>
      <c r="EL631">
        <v>38.187</v>
      </c>
      <c r="EM631">
        <v>37.625</v>
      </c>
      <c r="EN631">
        <v>37.5</v>
      </c>
      <c r="EO631">
        <v>39.1272962962963</v>
      </c>
      <c r="EP631">
        <v>1955.07518518519</v>
      </c>
      <c r="EQ631">
        <v>39.91</v>
      </c>
      <c r="ER631">
        <v>0</v>
      </c>
      <c r="ES631">
        <v>1659032328.7</v>
      </c>
      <c r="ET631">
        <v>0</v>
      </c>
      <c r="EU631">
        <v>820.26316</v>
      </c>
      <c r="EV631">
        <v>31.7869230666519</v>
      </c>
      <c r="EW631">
        <v>617.376923068972</v>
      </c>
      <c r="EX631">
        <v>16135.328</v>
      </c>
      <c r="EY631">
        <v>15</v>
      </c>
      <c r="EZ631">
        <v>0</v>
      </c>
      <c r="FA631" t="s">
        <v>420</v>
      </c>
      <c r="FB631">
        <v>1657551626.5</v>
      </c>
      <c r="FC631">
        <v>1657551629</v>
      </c>
      <c r="FD631">
        <v>0</v>
      </c>
      <c r="FE631">
        <v>0.403</v>
      </c>
      <c r="FF631">
        <v>0.009</v>
      </c>
      <c r="FG631">
        <v>9.41</v>
      </c>
      <c r="FH631">
        <v>0.087</v>
      </c>
      <c r="FI631">
        <v>417</v>
      </c>
      <c r="FJ631">
        <v>17</v>
      </c>
      <c r="FK631">
        <v>1.61</v>
      </c>
      <c r="FL631">
        <v>0.59</v>
      </c>
      <c r="FM631">
        <v>-54.6031775</v>
      </c>
      <c r="FN631">
        <v>-11.3629722326454</v>
      </c>
      <c r="FO631">
        <v>1.3454985809148</v>
      </c>
      <c r="FP631">
        <v>0</v>
      </c>
      <c r="FQ631">
        <v>817.737264705882</v>
      </c>
      <c r="FR631">
        <v>33.5235293861417</v>
      </c>
      <c r="FS631">
        <v>3.29734471880582</v>
      </c>
      <c r="FT631">
        <v>0</v>
      </c>
      <c r="FU631">
        <v>7.807123</v>
      </c>
      <c r="FV631">
        <v>0.273981388367715</v>
      </c>
      <c r="FW631">
        <v>0.0297911897379074</v>
      </c>
      <c r="FX631">
        <v>0</v>
      </c>
      <c r="FY631">
        <v>0</v>
      </c>
      <c r="FZ631">
        <v>3</v>
      </c>
      <c r="GA631" t="s">
        <v>427</v>
      </c>
      <c r="GB631">
        <v>2.97326</v>
      </c>
      <c r="GC631">
        <v>2.69861</v>
      </c>
      <c r="GD631">
        <v>0.113376</v>
      </c>
      <c r="GE631">
        <v>0.122182</v>
      </c>
      <c r="GF631">
        <v>0.1028</v>
      </c>
      <c r="GG631">
        <v>0.0784799</v>
      </c>
      <c r="GH631">
        <v>34517.1</v>
      </c>
      <c r="GI631">
        <v>37369.4</v>
      </c>
      <c r="GJ631">
        <v>35279.4</v>
      </c>
      <c r="GK631">
        <v>38610</v>
      </c>
      <c r="GL631">
        <v>44879.7</v>
      </c>
      <c r="GM631">
        <v>51392.1</v>
      </c>
      <c r="GN631">
        <v>55149.9</v>
      </c>
      <c r="GO631">
        <v>61932</v>
      </c>
      <c r="GP631">
        <v>1.9724</v>
      </c>
      <c r="GQ631">
        <v>1.8416</v>
      </c>
      <c r="GR631">
        <v>0.0935793</v>
      </c>
      <c r="GS631">
        <v>0</v>
      </c>
      <c r="GT631">
        <v>25.0657</v>
      </c>
      <c r="GU631">
        <v>999.9</v>
      </c>
      <c r="GV631">
        <v>57.13</v>
      </c>
      <c r="GW631">
        <v>29.074</v>
      </c>
      <c r="GX631">
        <v>25.5462</v>
      </c>
      <c r="GY631">
        <v>55.6855</v>
      </c>
      <c r="GZ631">
        <v>43.2171</v>
      </c>
      <c r="HA631">
        <v>1</v>
      </c>
      <c r="HB631">
        <v>-0.0408537</v>
      </c>
      <c r="HC631">
        <v>0.0735512</v>
      </c>
      <c r="HD631">
        <v>20.114</v>
      </c>
      <c r="HE631">
        <v>5.19812</v>
      </c>
      <c r="HF631">
        <v>12.0052</v>
      </c>
      <c r="HG631">
        <v>4.9752</v>
      </c>
      <c r="HH631">
        <v>3.2936</v>
      </c>
      <c r="HI631">
        <v>9999</v>
      </c>
      <c r="HJ631">
        <v>9999</v>
      </c>
      <c r="HK631">
        <v>9999</v>
      </c>
      <c r="HL631">
        <v>630</v>
      </c>
      <c r="HM631">
        <v>1.86313</v>
      </c>
      <c r="HN631">
        <v>1.86798</v>
      </c>
      <c r="HO631">
        <v>1.8678</v>
      </c>
      <c r="HP631">
        <v>1.86899</v>
      </c>
      <c r="HQ631">
        <v>1.86981</v>
      </c>
      <c r="HR631">
        <v>1.86584</v>
      </c>
      <c r="HS631">
        <v>1.86691</v>
      </c>
      <c r="HT631">
        <v>1.86832</v>
      </c>
      <c r="HU631">
        <v>5</v>
      </c>
      <c r="HV631">
        <v>0</v>
      </c>
      <c r="HW631">
        <v>0</v>
      </c>
      <c r="HX631">
        <v>0</v>
      </c>
      <c r="HY631" t="s">
        <v>422</v>
      </c>
      <c r="HZ631" t="s">
        <v>423</v>
      </c>
      <c r="IA631" t="s">
        <v>424</v>
      </c>
      <c r="IB631" t="s">
        <v>424</v>
      </c>
      <c r="IC631" t="s">
        <v>424</v>
      </c>
      <c r="ID631" t="s">
        <v>424</v>
      </c>
      <c r="IE631">
        <v>0</v>
      </c>
      <c r="IF631">
        <v>100</v>
      </c>
      <c r="IG631">
        <v>100</v>
      </c>
      <c r="IH631">
        <v>7.432</v>
      </c>
      <c r="II631">
        <v>0.4595</v>
      </c>
      <c r="IJ631">
        <v>4.02706509432224</v>
      </c>
      <c r="IK631">
        <v>0.00601174518973114</v>
      </c>
      <c r="IL631">
        <v>2.77886958061485e-07</v>
      </c>
      <c r="IM631">
        <v>-3.54636231360687e-10</v>
      </c>
      <c r="IN631">
        <v>-0.0404303883988718</v>
      </c>
      <c r="IO631">
        <v>-0.0177815531441476</v>
      </c>
      <c r="IP631">
        <v>0.00205572605671414</v>
      </c>
      <c r="IQ631">
        <v>-1.65519735432211e-05</v>
      </c>
      <c r="IR631">
        <v>-4</v>
      </c>
      <c r="IS631">
        <v>1848</v>
      </c>
      <c r="IT631">
        <v>1</v>
      </c>
      <c r="IU631">
        <v>25</v>
      </c>
      <c r="IV631">
        <v>24678.4</v>
      </c>
      <c r="IW631">
        <v>24678.3</v>
      </c>
      <c r="IX631">
        <v>1.43188</v>
      </c>
      <c r="IY631">
        <v>2.6062</v>
      </c>
      <c r="IZ631">
        <v>1.54785</v>
      </c>
      <c r="JA631">
        <v>2.30469</v>
      </c>
      <c r="JB631">
        <v>1.34644</v>
      </c>
      <c r="JC631">
        <v>2.41821</v>
      </c>
      <c r="JD631">
        <v>33.558</v>
      </c>
      <c r="JE631">
        <v>24.2188</v>
      </c>
      <c r="JF631">
        <v>18</v>
      </c>
      <c r="JG631">
        <v>492.452</v>
      </c>
      <c r="JH631">
        <v>408.658</v>
      </c>
      <c r="JI631">
        <v>24.9999</v>
      </c>
      <c r="JJ631">
        <v>26.7003</v>
      </c>
      <c r="JK631">
        <v>29.9999</v>
      </c>
      <c r="JL631">
        <v>26.6681</v>
      </c>
      <c r="JM631">
        <v>26.6109</v>
      </c>
      <c r="JN631">
        <v>28.6839</v>
      </c>
      <c r="JO631">
        <v>43.4782</v>
      </c>
      <c r="JP631">
        <v>79.083</v>
      </c>
      <c r="JQ631">
        <v>25</v>
      </c>
      <c r="JR631">
        <v>642.113</v>
      </c>
      <c r="JS631">
        <v>15.973</v>
      </c>
      <c r="JT631">
        <v>102.303</v>
      </c>
      <c r="JU631">
        <v>103.085</v>
      </c>
    </row>
    <row r="632" spans="1:281">
      <c r="A632">
        <v>616</v>
      </c>
      <c r="B632">
        <v>1659032334.5</v>
      </c>
      <c r="C632">
        <v>8651.40000009537</v>
      </c>
      <c r="D632" t="s">
        <v>1662</v>
      </c>
      <c r="E632" t="s">
        <v>1663</v>
      </c>
      <c r="F632">
        <v>5</v>
      </c>
      <c r="G632" t="s">
        <v>1587</v>
      </c>
      <c r="H632" t="s">
        <v>417</v>
      </c>
      <c r="I632">
        <v>1659032326.71429</v>
      </c>
      <c r="J632">
        <f>(K632)/1000</f>
        <v>0</v>
      </c>
      <c r="K632">
        <f>IF(CZ632, AN632, AH632)</f>
        <v>0</v>
      </c>
      <c r="L632">
        <f>IF(CZ632, AI632, AG632)</f>
        <v>0</v>
      </c>
      <c r="M632">
        <f>DB632 - IF(AU632&gt;1, L632*CV632*100.0/(AW632*DP632), 0)</f>
        <v>0</v>
      </c>
      <c r="N632">
        <f>((T632-J632/2)*M632-L632)/(T632+J632/2)</f>
        <v>0</v>
      </c>
      <c r="O632">
        <f>N632*(DI632+DJ632)/1000.0</f>
        <v>0</v>
      </c>
      <c r="P632">
        <f>(DB632 - IF(AU632&gt;1, L632*CV632*100.0/(AW632*DP632), 0))*(DI632+DJ632)/1000.0</f>
        <v>0</v>
      </c>
      <c r="Q632">
        <f>2.0/((1/S632-1/R632)+SIGN(S632)*SQRT((1/S632-1/R632)*(1/S632-1/R632) + 4*CW632/((CW632+1)*(CW632+1))*(2*1/S632*1/R632-1/R632*1/R632)))</f>
        <v>0</v>
      </c>
      <c r="R632">
        <f>IF(LEFT(CX632,1)&lt;&gt;"0",IF(LEFT(CX632,1)="1",3.0,CY632),$D$5+$E$5*(DP632*DI632/($K$5*1000))+$F$5*(DP632*DI632/($K$5*1000))*MAX(MIN(CV632,$J$5),$I$5)*MAX(MIN(CV632,$J$5),$I$5)+$G$5*MAX(MIN(CV632,$J$5),$I$5)*(DP632*DI632/($K$5*1000))+$H$5*(DP632*DI632/($K$5*1000))*(DP632*DI632/($K$5*1000)))</f>
        <v>0</v>
      </c>
      <c r="S632">
        <f>J632*(1000-(1000*0.61365*exp(17.502*W632/(240.97+W632))/(DI632+DJ632)+DD632)/2)/(1000*0.61365*exp(17.502*W632/(240.97+W632))/(DI632+DJ632)-DD632)</f>
        <v>0</v>
      </c>
      <c r="T632">
        <f>1/((CW632+1)/(Q632/1.6)+1/(R632/1.37)) + CW632/((CW632+1)/(Q632/1.6) + CW632/(R632/1.37))</f>
        <v>0</v>
      </c>
      <c r="U632">
        <f>(CR632*CU632)</f>
        <v>0</v>
      </c>
      <c r="V632">
        <f>(DK632+(U632+2*0.95*5.67E-8*(((DK632+$B$7)+273)^4-(DK632+273)^4)-44100*J632)/(1.84*29.3*R632+8*0.95*5.67E-8*(DK632+273)^3))</f>
        <v>0</v>
      </c>
      <c r="W632">
        <f>($C$7*DL632+$D$7*DM632+$E$7*V632)</f>
        <v>0</v>
      </c>
      <c r="X632">
        <f>0.61365*exp(17.502*W632/(240.97+W632))</f>
        <v>0</v>
      </c>
      <c r="Y632">
        <f>(Z632/AA632*100)</f>
        <v>0</v>
      </c>
      <c r="Z632">
        <f>DD632*(DI632+DJ632)/1000</f>
        <v>0</v>
      </c>
      <c r="AA632">
        <f>0.61365*exp(17.502*DK632/(240.97+DK632))</f>
        <v>0</v>
      </c>
      <c r="AB632">
        <f>(X632-DD632*(DI632+DJ632)/1000)</f>
        <v>0</v>
      </c>
      <c r="AC632">
        <f>(-J632*44100)</f>
        <v>0</v>
      </c>
      <c r="AD632">
        <f>2*29.3*R632*0.92*(DK632-W632)</f>
        <v>0</v>
      </c>
      <c r="AE632">
        <f>2*0.95*5.67E-8*(((DK632+$B$7)+273)^4-(W632+273)^4)</f>
        <v>0</v>
      </c>
      <c r="AF632">
        <f>U632+AE632+AC632+AD632</f>
        <v>0</v>
      </c>
      <c r="AG632">
        <f>DH632*AU632*(DC632-DB632*(1000-AU632*DE632)/(1000-AU632*DD632))/(100*CV632)</f>
        <v>0</v>
      </c>
      <c r="AH632">
        <f>1000*DH632*AU632*(DD632-DE632)/(100*CV632*(1000-AU632*DD632))</f>
        <v>0</v>
      </c>
      <c r="AI632">
        <f>(AJ632 - AK632 - DI632*1E3/(8.314*(DK632+273.15)) * AM632/DH632 * AL632) * DH632/(100*CV632) * (1000 - DE632)/1000</f>
        <v>0</v>
      </c>
      <c r="AJ632">
        <v>643.957676259326</v>
      </c>
      <c r="AK632">
        <v>598.345745454546</v>
      </c>
      <c r="AL632">
        <v>3.31797683112544</v>
      </c>
      <c r="AM632">
        <v>66.0504921813524</v>
      </c>
      <c r="AN632">
        <f>(AP632 - AO632 + DI632*1E3/(8.314*(DK632+273.15)) * AR632/DH632 * AQ632) * DH632/(100*CV632) * 1000/(1000 - AP632)</f>
        <v>0</v>
      </c>
      <c r="AO632">
        <v>16.0403352537662</v>
      </c>
      <c r="AP632">
        <v>23.894858041958</v>
      </c>
      <c r="AQ632">
        <v>-0.00654618181815863</v>
      </c>
      <c r="AR632">
        <v>92.47</v>
      </c>
      <c r="AS632">
        <v>3</v>
      </c>
      <c r="AT632">
        <v>1</v>
      </c>
      <c r="AU632">
        <f>IF(AS632*$H$13&gt;=AW632,1.0,(AW632/(AW632-AS632*$H$13)))</f>
        <v>0</v>
      </c>
      <c r="AV632">
        <f>(AU632-1)*100</f>
        <v>0</v>
      </c>
      <c r="AW632">
        <f>MAX(0,($B$13+$C$13*DP632)/(1+$D$13*DP632)*DI632/(DK632+273)*$E$13)</f>
        <v>0</v>
      </c>
      <c r="AX632" t="s">
        <v>418</v>
      </c>
      <c r="AY632" t="s">
        <v>418</v>
      </c>
      <c r="AZ632">
        <v>0</v>
      </c>
      <c r="BA632">
        <v>0</v>
      </c>
      <c r="BB632">
        <f>1-AZ632/BA632</f>
        <v>0</v>
      </c>
      <c r="BC632">
        <v>0</v>
      </c>
      <c r="BD632" t="s">
        <v>418</v>
      </c>
      <c r="BE632" t="s">
        <v>418</v>
      </c>
      <c r="BF632">
        <v>0</v>
      </c>
      <c r="BG632">
        <v>0</v>
      </c>
      <c r="BH632">
        <f>1-BF632/BG632</f>
        <v>0</v>
      </c>
      <c r="BI632">
        <v>0.5</v>
      </c>
      <c r="BJ632">
        <f>CS632</f>
        <v>0</v>
      </c>
      <c r="BK632">
        <f>L632</f>
        <v>0</v>
      </c>
      <c r="BL632">
        <f>BH632*BI632*BJ632</f>
        <v>0</v>
      </c>
      <c r="BM632">
        <f>(BK632-BC632)/BJ632</f>
        <v>0</v>
      </c>
      <c r="BN632">
        <f>(BA632-BG632)/BG632</f>
        <v>0</v>
      </c>
      <c r="BO632">
        <f>AZ632/(BB632+AZ632/BG632)</f>
        <v>0</v>
      </c>
      <c r="BP632" t="s">
        <v>418</v>
      </c>
      <c r="BQ632">
        <v>0</v>
      </c>
      <c r="BR632">
        <f>IF(BQ632&lt;&gt;0, BQ632, BO632)</f>
        <v>0</v>
      </c>
      <c r="BS632">
        <f>1-BR632/BG632</f>
        <v>0</v>
      </c>
      <c r="BT632">
        <f>(BG632-BF632)/(BG632-BR632)</f>
        <v>0</v>
      </c>
      <c r="BU632">
        <f>(BA632-BG632)/(BA632-BR632)</f>
        <v>0</v>
      </c>
      <c r="BV632">
        <f>(BG632-BF632)/(BG632-AZ632)</f>
        <v>0</v>
      </c>
      <c r="BW632">
        <f>(BA632-BG632)/(BA632-AZ632)</f>
        <v>0</v>
      </c>
      <c r="BX632">
        <f>(BT632*BR632/BF632)</f>
        <v>0</v>
      </c>
      <c r="BY632">
        <f>(1-BX632)</f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f>$B$11*DQ632+$C$11*DR632+$F$11*EC632*(1-EF632)</f>
        <v>0</v>
      </c>
      <c r="CS632">
        <f>CR632*CT632</f>
        <v>0</v>
      </c>
      <c r="CT632">
        <f>($B$11*$D$9+$C$11*$D$9+$F$11*((EP632+EH632)/MAX(EP632+EH632+EQ632, 0.1)*$I$9+EQ632/MAX(EP632+EH632+EQ632, 0.1)*$J$9))/($B$11+$C$11+$F$11)</f>
        <v>0</v>
      </c>
      <c r="CU632">
        <f>($B$11*$K$9+$C$11*$K$9+$F$11*((EP632+EH632)/MAX(EP632+EH632+EQ632, 0.1)*$P$9+EQ632/MAX(EP632+EH632+EQ632, 0.1)*$Q$9))/($B$11+$C$11+$F$11)</f>
        <v>0</v>
      </c>
      <c r="CV632">
        <v>6</v>
      </c>
      <c r="CW632">
        <v>0.5</v>
      </c>
      <c r="CX632" t="s">
        <v>419</v>
      </c>
      <c r="CY632">
        <v>2</v>
      </c>
      <c r="CZ632" t="b">
        <v>1</v>
      </c>
      <c r="DA632">
        <v>1659032326.71429</v>
      </c>
      <c r="DB632">
        <v>560.634607142857</v>
      </c>
      <c r="DC632">
        <v>616.698285714286</v>
      </c>
      <c r="DD632">
        <v>23.9230714285714</v>
      </c>
      <c r="DE632">
        <v>16.0785357142857</v>
      </c>
      <c r="DF632">
        <v>553.256642857143</v>
      </c>
      <c r="DG632">
        <v>23.4628214285714</v>
      </c>
      <c r="DH632">
        <v>500.055214285714</v>
      </c>
      <c r="DI632">
        <v>90.3314821428571</v>
      </c>
      <c r="DJ632">
        <v>0.0445959071428571</v>
      </c>
      <c r="DK632">
        <v>27.1438571428571</v>
      </c>
      <c r="DL632">
        <v>26.5851142857143</v>
      </c>
      <c r="DM632">
        <v>999.9</v>
      </c>
      <c r="DN632">
        <v>0</v>
      </c>
      <c r="DO632">
        <v>0</v>
      </c>
      <c r="DP632">
        <v>10039.4642857143</v>
      </c>
      <c r="DQ632">
        <v>0</v>
      </c>
      <c r="DR632">
        <v>17.2706392857143</v>
      </c>
      <c r="DS632">
        <v>-56.063675</v>
      </c>
      <c r="DT632">
        <v>574.375178571429</v>
      </c>
      <c r="DU632">
        <v>626.775285714286</v>
      </c>
      <c r="DV632">
        <v>7.84453178571429</v>
      </c>
      <c r="DW632">
        <v>616.698285714286</v>
      </c>
      <c r="DX632">
        <v>16.0785357142857</v>
      </c>
      <c r="DY632">
        <v>2.16100678571429</v>
      </c>
      <c r="DZ632">
        <v>1.45239964285714</v>
      </c>
      <c r="EA632">
        <v>18.676125</v>
      </c>
      <c r="EB632">
        <v>12.4759964285714</v>
      </c>
      <c r="EC632">
        <v>1999.98892857143</v>
      </c>
      <c r="ED632">
        <v>0.979996964285714</v>
      </c>
      <c r="EE632">
        <v>0.0200032714285714</v>
      </c>
      <c r="EF632">
        <v>0</v>
      </c>
      <c r="EG632">
        <v>822.466964285714</v>
      </c>
      <c r="EH632">
        <v>5.00063</v>
      </c>
      <c r="EI632">
        <v>16178.2142857143</v>
      </c>
      <c r="EJ632">
        <v>17256.7928571429</v>
      </c>
      <c r="EK632">
        <v>38.125</v>
      </c>
      <c r="EL632">
        <v>38.187</v>
      </c>
      <c r="EM632">
        <v>37.625</v>
      </c>
      <c r="EN632">
        <v>37.5</v>
      </c>
      <c r="EO632">
        <v>39.125</v>
      </c>
      <c r="EP632">
        <v>1955.07892857143</v>
      </c>
      <c r="EQ632">
        <v>39.91</v>
      </c>
      <c r="ER632">
        <v>0</v>
      </c>
      <c r="ES632">
        <v>1659032333.5</v>
      </c>
      <c r="ET632">
        <v>0</v>
      </c>
      <c r="EU632">
        <v>822.74236</v>
      </c>
      <c r="EV632">
        <v>29.0182307173418</v>
      </c>
      <c r="EW632">
        <v>577.599999126287</v>
      </c>
      <c r="EX632">
        <v>16183.24</v>
      </c>
      <c r="EY632">
        <v>15</v>
      </c>
      <c r="EZ632">
        <v>0</v>
      </c>
      <c r="FA632" t="s">
        <v>420</v>
      </c>
      <c r="FB632">
        <v>1657551626.5</v>
      </c>
      <c r="FC632">
        <v>1657551629</v>
      </c>
      <c r="FD632">
        <v>0</v>
      </c>
      <c r="FE632">
        <v>0.403</v>
      </c>
      <c r="FF632">
        <v>0.009</v>
      </c>
      <c r="FG632">
        <v>9.41</v>
      </c>
      <c r="FH632">
        <v>0.087</v>
      </c>
      <c r="FI632">
        <v>417</v>
      </c>
      <c r="FJ632">
        <v>17</v>
      </c>
      <c r="FK632">
        <v>1.61</v>
      </c>
      <c r="FL632">
        <v>0.59</v>
      </c>
      <c r="FM632">
        <v>-55.4264025</v>
      </c>
      <c r="FN632">
        <v>-8.54148405253277</v>
      </c>
      <c r="FO632">
        <v>1.12023776080962</v>
      </c>
      <c r="FP632">
        <v>0</v>
      </c>
      <c r="FQ632">
        <v>820.664088235294</v>
      </c>
      <c r="FR632">
        <v>31.4469213109708</v>
      </c>
      <c r="FS632">
        <v>3.09469061807903</v>
      </c>
      <c r="FT632">
        <v>0</v>
      </c>
      <c r="FU632">
        <v>7.8277195</v>
      </c>
      <c r="FV632">
        <v>0.305142439024389</v>
      </c>
      <c r="FW632">
        <v>0.0319665376565871</v>
      </c>
      <c r="FX632">
        <v>0</v>
      </c>
      <c r="FY632">
        <v>0</v>
      </c>
      <c r="FZ632">
        <v>3</v>
      </c>
      <c r="GA632" t="s">
        <v>427</v>
      </c>
      <c r="GB632">
        <v>2.97405</v>
      </c>
      <c r="GC632">
        <v>2.69833</v>
      </c>
      <c r="GD632">
        <v>0.115668</v>
      </c>
      <c r="GE632">
        <v>0.124665</v>
      </c>
      <c r="GF632">
        <v>0.102741</v>
      </c>
      <c r="GG632">
        <v>0.078219</v>
      </c>
      <c r="GH632">
        <v>34428.4</v>
      </c>
      <c r="GI632">
        <v>37263.7</v>
      </c>
      <c r="GJ632">
        <v>35280</v>
      </c>
      <c r="GK632">
        <v>38609.9</v>
      </c>
      <c r="GL632">
        <v>44882.8</v>
      </c>
      <c r="GM632">
        <v>51406.6</v>
      </c>
      <c r="GN632">
        <v>55150</v>
      </c>
      <c r="GO632">
        <v>61931.8</v>
      </c>
      <c r="GP632">
        <v>1.9724</v>
      </c>
      <c r="GQ632">
        <v>1.8416</v>
      </c>
      <c r="GR632">
        <v>0.0932813</v>
      </c>
      <c r="GS632">
        <v>0</v>
      </c>
      <c r="GT632">
        <v>25.0657</v>
      </c>
      <c r="GU632">
        <v>999.9</v>
      </c>
      <c r="GV632">
        <v>57.081</v>
      </c>
      <c r="GW632">
        <v>29.074</v>
      </c>
      <c r="GX632">
        <v>25.5223</v>
      </c>
      <c r="GY632">
        <v>55.6955</v>
      </c>
      <c r="GZ632">
        <v>43.2011</v>
      </c>
      <c r="HA632">
        <v>1</v>
      </c>
      <c r="HB632">
        <v>-0.0409756</v>
      </c>
      <c r="HC632">
        <v>0.0734205</v>
      </c>
      <c r="HD632">
        <v>20.1144</v>
      </c>
      <c r="HE632">
        <v>5.19812</v>
      </c>
      <c r="HF632">
        <v>12.004</v>
      </c>
      <c r="HG632">
        <v>4.976</v>
      </c>
      <c r="HH632">
        <v>3.2936</v>
      </c>
      <c r="HI632">
        <v>9999</v>
      </c>
      <c r="HJ632">
        <v>9999</v>
      </c>
      <c r="HK632">
        <v>9999</v>
      </c>
      <c r="HL632">
        <v>630</v>
      </c>
      <c r="HM632">
        <v>1.86313</v>
      </c>
      <c r="HN632">
        <v>1.86798</v>
      </c>
      <c r="HO632">
        <v>1.86783</v>
      </c>
      <c r="HP632">
        <v>1.86899</v>
      </c>
      <c r="HQ632">
        <v>1.86981</v>
      </c>
      <c r="HR632">
        <v>1.86584</v>
      </c>
      <c r="HS632">
        <v>1.86691</v>
      </c>
      <c r="HT632">
        <v>1.86829</v>
      </c>
      <c r="HU632">
        <v>5</v>
      </c>
      <c r="HV632">
        <v>0</v>
      </c>
      <c r="HW632">
        <v>0</v>
      </c>
      <c r="HX632">
        <v>0</v>
      </c>
      <c r="HY632" t="s">
        <v>422</v>
      </c>
      <c r="HZ632" t="s">
        <v>423</v>
      </c>
      <c r="IA632" t="s">
        <v>424</v>
      </c>
      <c r="IB632" t="s">
        <v>424</v>
      </c>
      <c r="IC632" t="s">
        <v>424</v>
      </c>
      <c r="ID632" t="s">
        <v>424</v>
      </c>
      <c r="IE632">
        <v>0</v>
      </c>
      <c r="IF632">
        <v>100</v>
      </c>
      <c r="IG632">
        <v>100</v>
      </c>
      <c r="IH632">
        <v>7.528</v>
      </c>
      <c r="II632">
        <v>0.4584</v>
      </c>
      <c r="IJ632">
        <v>4.02706509432224</v>
      </c>
      <c r="IK632">
        <v>0.00601174518973114</v>
      </c>
      <c r="IL632">
        <v>2.77886958061485e-07</v>
      </c>
      <c r="IM632">
        <v>-3.54636231360687e-10</v>
      </c>
      <c r="IN632">
        <v>-0.0404303883988718</v>
      </c>
      <c r="IO632">
        <v>-0.0177815531441476</v>
      </c>
      <c r="IP632">
        <v>0.00205572605671414</v>
      </c>
      <c r="IQ632">
        <v>-1.65519735432211e-05</v>
      </c>
      <c r="IR632">
        <v>-4</v>
      </c>
      <c r="IS632">
        <v>1848</v>
      </c>
      <c r="IT632">
        <v>1</v>
      </c>
      <c r="IU632">
        <v>25</v>
      </c>
      <c r="IV632">
        <v>24678.5</v>
      </c>
      <c r="IW632">
        <v>24678.4</v>
      </c>
      <c r="IX632">
        <v>1.45996</v>
      </c>
      <c r="IY632">
        <v>2.60742</v>
      </c>
      <c r="IZ632">
        <v>1.54785</v>
      </c>
      <c r="JA632">
        <v>2.30469</v>
      </c>
      <c r="JB632">
        <v>1.34644</v>
      </c>
      <c r="JC632">
        <v>2.28394</v>
      </c>
      <c r="JD632">
        <v>33.558</v>
      </c>
      <c r="JE632">
        <v>24.2188</v>
      </c>
      <c r="JF632">
        <v>18</v>
      </c>
      <c r="JG632">
        <v>492.453</v>
      </c>
      <c r="JH632">
        <v>408.643</v>
      </c>
      <c r="JI632">
        <v>24.9999</v>
      </c>
      <c r="JJ632">
        <v>26.6981</v>
      </c>
      <c r="JK632">
        <v>29.9998</v>
      </c>
      <c r="JL632">
        <v>26.6681</v>
      </c>
      <c r="JM632">
        <v>26.6086</v>
      </c>
      <c r="JN632">
        <v>29.2526</v>
      </c>
      <c r="JO632">
        <v>43.7509</v>
      </c>
      <c r="JP632">
        <v>78.7079</v>
      </c>
      <c r="JQ632">
        <v>25</v>
      </c>
      <c r="JR632">
        <v>655.529</v>
      </c>
      <c r="JS632">
        <v>15.95</v>
      </c>
      <c r="JT632">
        <v>102.304</v>
      </c>
      <c r="JU632">
        <v>103.085</v>
      </c>
    </row>
    <row r="633" spans="1:281">
      <c r="A633">
        <v>617</v>
      </c>
      <c r="B633">
        <v>1659032339.5</v>
      </c>
      <c r="C633">
        <v>8656.40000009537</v>
      </c>
      <c r="D633" t="s">
        <v>1664</v>
      </c>
      <c r="E633" t="s">
        <v>1665</v>
      </c>
      <c r="F633">
        <v>5</v>
      </c>
      <c r="G633" t="s">
        <v>1587</v>
      </c>
      <c r="H633" t="s">
        <v>417</v>
      </c>
      <c r="I633">
        <v>1659032332</v>
      </c>
      <c r="J633">
        <f>(K633)/1000</f>
        <v>0</v>
      </c>
      <c r="K633">
        <f>IF(CZ633, AN633, AH633)</f>
        <v>0</v>
      </c>
      <c r="L633">
        <f>IF(CZ633, AI633, AG633)</f>
        <v>0</v>
      </c>
      <c r="M633">
        <f>DB633 - IF(AU633&gt;1, L633*CV633*100.0/(AW633*DP633), 0)</f>
        <v>0</v>
      </c>
      <c r="N633">
        <f>((T633-J633/2)*M633-L633)/(T633+J633/2)</f>
        <v>0</v>
      </c>
      <c r="O633">
        <f>N633*(DI633+DJ633)/1000.0</f>
        <v>0</v>
      </c>
      <c r="P633">
        <f>(DB633 - IF(AU633&gt;1, L633*CV633*100.0/(AW633*DP633), 0))*(DI633+DJ633)/1000.0</f>
        <v>0</v>
      </c>
      <c r="Q633">
        <f>2.0/((1/S633-1/R633)+SIGN(S633)*SQRT((1/S633-1/R633)*(1/S633-1/R633) + 4*CW633/((CW633+1)*(CW633+1))*(2*1/S633*1/R633-1/R633*1/R633)))</f>
        <v>0</v>
      </c>
      <c r="R633">
        <f>IF(LEFT(CX633,1)&lt;&gt;"0",IF(LEFT(CX633,1)="1",3.0,CY633),$D$5+$E$5*(DP633*DI633/($K$5*1000))+$F$5*(DP633*DI633/($K$5*1000))*MAX(MIN(CV633,$J$5),$I$5)*MAX(MIN(CV633,$J$5),$I$5)+$G$5*MAX(MIN(CV633,$J$5),$I$5)*(DP633*DI633/($K$5*1000))+$H$5*(DP633*DI633/($K$5*1000))*(DP633*DI633/($K$5*1000)))</f>
        <v>0</v>
      </c>
      <c r="S633">
        <f>J633*(1000-(1000*0.61365*exp(17.502*W633/(240.97+W633))/(DI633+DJ633)+DD633)/2)/(1000*0.61365*exp(17.502*W633/(240.97+W633))/(DI633+DJ633)-DD633)</f>
        <v>0</v>
      </c>
      <c r="T633">
        <f>1/((CW633+1)/(Q633/1.6)+1/(R633/1.37)) + CW633/((CW633+1)/(Q633/1.6) + CW633/(R633/1.37))</f>
        <v>0</v>
      </c>
      <c r="U633">
        <f>(CR633*CU633)</f>
        <v>0</v>
      </c>
      <c r="V633">
        <f>(DK633+(U633+2*0.95*5.67E-8*(((DK633+$B$7)+273)^4-(DK633+273)^4)-44100*J633)/(1.84*29.3*R633+8*0.95*5.67E-8*(DK633+273)^3))</f>
        <v>0</v>
      </c>
      <c r="W633">
        <f>($C$7*DL633+$D$7*DM633+$E$7*V633)</f>
        <v>0</v>
      </c>
      <c r="X633">
        <f>0.61365*exp(17.502*W633/(240.97+W633))</f>
        <v>0</v>
      </c>
      <c r="Y633">
        <f>(Z633/AA633*100)</f>
        <v>0</v>
      </c>
      <c r="Z633">
        <f>DD633*(DI633+DJ633)/1000</f>
        <v>0</v>
      </c>
      <c r="AA633">
        <f>0.61365*exp(17.502*DK633/(240.97+DK633))</f>
        <v>0</v>
      </c>
      <c r="AB633">
        <f>(X633-DD633*(DI633+DJ633)/1000)</f>
        <v>0</v>
      </c>
      <c r="AC633">
        <f>(-J633*44100)</f>
        <v>0</v>
      </c>
      <c r="AD633">
        <f>2*29.3*R633*0.92*(DK633-W633)</f>
        <v>0</v>
      </c>
      <c r="AE633">
        <f>2*0.95*5.67E-8*(((DK633+$B$7)+273)^4-(W633+273)^4)</f>
        <v>0</v>
      </c>
      <c r="AF633">
        <f>U633+AE633+AC633+AD633</f>
        <v>0</v>
      </c>
      <c r="AG633">
        <f>DH633*AU633*(DC633-DB633*(1000-AU633*DE633)/(1000-AU633*DD633))/(100*CV633)</f>
        <v>0</v>
      </c>
      <c r="AH633">
        <f>1000*DH633*AU633*(DD633-DE633)/(100*CV633*(1000-AU633*DD633))</f>
        <v>0</v>
      </c>
      <c r="AI633">
        <f>(AJ633 - AK633 - DI633*1E3/(8.314*(DK633+273.15)) * AM633/DH633 * AL633) * DH633/(100*CV633) * (1000 - DE633)/1000</f>
        <v>0</v>
      </c>
      <c r="AJ633">
        <v>661.156570166256</v>
      </c>
      <c r="AK633">
        <v>615.046915151515</v>
      </c>
      <c r="AL633">
        <v>3.27277169259013</v>
      </c>
      <c r="AM633">
        <v>66.0504921813524</v>
      </c>
      <c r="AN633">
        <f>(AP633 - AO633 + DI633*1E3/(8.314*(DK633+273.15)) * AR633/DH633 * AQ633) * DH633/(100*CV633) * 1000/(1000 - AP633)</f>
        <v>0</v>
      </c>
      <c r="AO633">
        <v>15.9495938164935</v>
      </c>
      <c r="AP633">
        <v>23.8507524475525</v>
      </c>
      <c r="AQ633">
        <v>-0.00588230303027705</v>
      </c>
      <c r="AR633">
        <v>92.47</v>
      </c>
      <c r="AS633">
        <v>3</v>
      </c>
      <c r="AT633">
        <v>1</v>
      </c>
      <c r="AU633">
        <f>IF(AS633*$H$13&gt;=AW633,1.0,(AW633/(AW633-AS633*$H$13)))</f>
        <v>0</v>
      </c>
      <c r="AV633">
        <f>(AU633-1)*100</f>
        <v>0</v>
      </c>
      <c r="AW633">
        <f>MAX(0,($B$13+$C$13*DP633)/(1+$D$13*DP633)*DI633/(DK633+273)*$E$13)</f>
        <v>0</v>
      </c>
      <c r="AX633" t="s">
        <v>418</v>
      </c>
      <c r="AY633" t="s">
        <v>418</v>
      </c>
      <c r="AZ633">
        <v>0</v>
      </c>
      <c r="BA633">
        <v>0</v>
      </c>
      <c r="BB633">
        <f>1-AZ633/BA633</f>
        <v>0</v>
      </c>
      <c r="BC633">
        <v>0</v>
      </c>
      <c r="BD633" t="s">
        <v>418</v>
      </c>
      <c r="BE633" t="s">
        <v>418</v>
      </c>
      <c r="BF633">
        <v>0</v>
      </c>
      <c r="BG633">
        <v>0</v>
      </c>
      <c r="BH633">
        <f>1-BF633/BG633</f>
        <v>0</v>
      </c>
      <c r="BI633">
        <v>0.5</v>
      </c>
      <c r="BJ633">
        <f>CS633</f>
        <v>0</v>
      </c>
      <c r="BK633">
        <f>L633</f>
        <v>0</v>
      </c>
      <c r="BL633">
        <f>BH633*BI633*BJ633</f>
        <v>0</v>
      </c>
      <c r="BM633">
        <f>(BK633-BC633)/BJ633</f>
        <v>0</v>
      </c>
      <c r="BN633">
        <f>(BA633-BG633)/BG633</f>
        <v>0</v>
      </c>
      <c r="BO633">
        <f>AZ633/(BB633+AZ633/BG633)</f>
        <v>0</v>
      </c>
      <c r="BP633" t="s">
        <v>418</v>
      </c>
      <c r="BQ633">
        <v>0</v>
      </c>
      <c r="BR633">
        <f>IF(BQ633&lt;&gt;0, BQ633, BO633)</f>
        <v>0</v>
      </c>
      <c r="BS633">
        <f>1-BR633/BG633</f>
        <v>0</v>
      </c>
      <c r="BT633">
        <f>(BG633-BF633)/(BG633-BR633)</f>
        <v>0</v>
      </c>
      <c r="BU633">
        <f>(BA633-BG633)/(BA633-BR633)</f>
        <v>0</v>
      </c>
      <c r="BV633">
        <f>(BG633-BF633)/(BG633-AZ633)</f>
        <v>0</v>
      </c>
      <c r="BW633">
        <f>(BA633-BG633)/(BA633-AZ633)</f>
        <v>0</v>
      </c>
      <c r="BX633">
        <f>(BT633*BR633/BF633)</f>
        <v>0</v>
      </c>
      <c r="BY633">
        <f>(1-BX633)</f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f>$B$11*DQ633+$C$11*DR633+$F$11*EC633*(1-EF633)</f>
        <v>0</v>
      </c>
      <c r="CS633">
        <f>CR633*CT633</f>
        <v>0</v>
      </c>
      <c r="CT633">
        <f>($B$11*$D$9+$C$11*$D$9+$F$11*((EP633+EH633)/MAX(EP633+EH633+EQ633, 0.1)*$I$9+EQ633/MAX(EP633+EH633+EQ633, 0.1)*$J$9))/($B$11+$C$11+$F$11)</f>
        <v>0</v>
      </c>
      <c r="CU633">
        <f>($B$11*$K$9+$C$11*$K$9+$F$11*((EP633+EH633)/MAX(EP633+EH633+EQ633, 0.1)*$P$9+EQ633/MAX(EP633+EH633+EQ633, 0.1)*$Q$9))/($B$11+$C$11+$F$11)</f>
        <v>0</v>
      </c>
      <c r="CV633">
        <v>6</v>
      </c>
      <c r="CW633">
        <v>0.5</v>
      </c>
      <c r="CX633" t="s">
        <v>419</v>
      </c>
      <c r="CY633">
        <v>2</v>
      </c>
      <c r="CZ633" t="b">
        <v>1</v>
      </c>
      <c r="DA633">
        <v>1659032332</v>
      </c>
      <c r="DB633">
        <v>577.774666666667</v>
      </c>
      <c r="DC633">
        <v>634.427555555556</v>
      </c>
      <c r="DD633">
        <v>23.8979296296296</v>
      </c>
      <c r="DE633">
        <v>16.0096518518518</v>
      </c>
      <c r="DF633">
        <v>570.29462962963</v>
      </c>
      <c r="DG633">
        <v>23.4389037037037</v>
      </c>
      <c r="DH633">
        <v>500.082111111111</v>
      </c>
      <c r="DI633">
        <v>90.3314888888889</v>
      </c>
      <c r="DJ633">
        <v>0.0444079148148148</v>
      </c>
      <c r="DK633">
        <v>27.1406703703704</v>
      </c>
      <c r="DL633">
        <v>26.5835814814815</v>
      </c>
      <c r="DM633">
        <v>999.9</v>
      </c>
      <c r="DN633">
        <v>0</v>
      </c>
      <c r="DO633">
        <v>0</v>
      </c>
      <c r="DP633">
        <v>10030.9259259259</v>
      </c>
      <c r="DQ633">
        <v>0</v>
      </c>
      <c r="DR633">
        <v>17.2744814814815</v>
      </c>
      <c r="DS633">
        <v>-56.6529222222222</v>
      </c>
      <c r="DT633">
        <v>591.920074074074</v>
      </c>
      <c r="DU633">
        <v>644.749037037037</v>
      </c>
      <c r="DV633">
        <v>7.8882837037037</v>
      </c>
      <c r="DW633">
        <v>634.427555555556</v>
      </c>
      <c r="DX633">
        <v>16.0096518518518</v>
      </c>
      <c r="DY633">
        <v>2.15873518518519</v>
      </c>
      <c r="DZ633">
        <v>1.44617592592593</v>
      </c>
      <c r="EA633">
        <v>18.6593185185185</v>
      </c>
      <c r="EB633">
        <v>12.4105814814815</v>
      </c>
      <c r="EC633">
        <v>1999.97814814815</v>
      </c>
      <c r="ED633">
        <v>0.979996777777778</v>
      </c>
      <c r="EE633">
        <v>0.0200034703703704</v>
      </c>
      <c r="EF633">
        <v>0</v>
      </c>
      <c r="EG633">
        <v>824.865888888889</v>
      </c>
      <c r="EH633">
        <v>5.00063</v>
      </c>
      <c r="EI633">
        <v>16227.5333333333</v>
      </c>
      <c r="EJ633">
        <v>17256.6888888889</v>
      </c>
      <c r="EK633">
        <v>38.125</v>
      </c>
      <c r="EL633">
        <v>38.187</v>
      </c>
      <c r="EM633">
        <v>37.625</v>
      </c>
      <c r="EN633">
        <v>37.5</v>
      </c>
      <c r="EO633">
        <v>39.125</v>
      </c>
      <c r="EP633">
        <v>1955.06814814815</v>
      </c>
      <c r="EQ633">
        <v>39.91</v>
      </c>
      <c r="ER633">
        <v>0</v>
      </c>
      <c r="ES633">
        <v>1659032338.3</v>
      </c>
      <c r="ET633">
        <v>0</v>
      </c>
      <c r="EU633">
        <v>824.90128</v>
      </c>
      <c r="EV633">
        <v>26.2070769584467</v>
      </c>
      <c r="EW633">
        <v>536.715385445935</v>
      </c>
      <c r="EX633">
        <v>16227.848</v>
      </c>
      <c r="EY633">
        <v>15</v>
      </c>
      <c r="EZ633">
        <v>0</v>
      </c>
      <c r="FA633" t="s">
        <v>420</v>
      </c>
      <c r="FB633">
        <v>1657551626.5</v>
      </c>
      <c r="FC633">
        <v>1657551629</v>
      </c>
      <c r="FD633">
        <v>0</v>
      </c>
      <c r="FE633">
        <v>0.403</v>
      </c>
      <c r="FF633">
        <v>0.009</v>
      </c>
      <c r="FG633">
        <v>9.41</v>
      </c>
      <c r="FH633">
        <v>0.087</v>
      </c>
      <c r="FI633">
        <v>417</v>
      </c>
      <c r="FJ633">
        <v>17</v>
      </c>
      <c r="FK633">
        <v>1.61</v>
      </c>
      <c r="FL633">
        <v>0.59</v>
      </c>
      <c r="FM633">
        <v>-56.3664575</v>
      </c>
      <c r="FN633">
        <v>-7.38639737335818</v>
      </c>
      <c r="FO633">
        <v>1.00436301327944</v>
      </c>
      <c r="FP633">
        <v>0</v>
      </c>
      <c r="FQ633">
        <v>823.62505882353</v>
      </c>
      <c r="FR633">
        <v>27.6140565280327</v>
      </c>
      <c r="FS633">
        <v>2.72219806234915</v>
      </c>
      <c r="FT633">
        <v>0</v>
      </c>
      <c r="FU633">
        <v>7.86764975</v>
      </c>
      <c r="FV633">
        <v>0.45589632270167</v>
      </c>
      <c r="FW633">
        <v>0.0465566467052504</v>
      </c>
      <c r="FX633">
        <v>0</v>
      </c>
      <c r="FY633">
        <v>0</v>
      </c>
      <c r="FZ633">
        <v>3</v>
      </c>
      <c r="GA633" t="s">
        <v>427</v>
      </c>
      <c r="GB633">
        <v>2.97279</v>
      </c>
      <c r="GC633">
        <v>2.69787</v>
      </c>
      <c r="GD633">
        <v>0.117934</v>
      </c>
      <c r="GE633">
        <v>0.126678</v>
      </c>
      <c r="GF633">
        <v>0.102624</v>
      </c>
      <c r="GG633">
        <v>0.0779677</v>
      </c>
      <c r="GH633">
        <v>34340.2</v>
      </c>
      <c r="GI633">
        <v>37178.9</v>
      </c>
      <c r="GJ633">
        <v>35280</v>
      </c>
      <c r="GK633">
        <v>38610.8</v>
      </c>
      <c r="GL633">
        <v>44889.1</v>
      </c>
      <c r="GM633">
        <v>51420.9</v>
      </c>
      <c r="GN633">
        <v>55150.4</v>
      </c>
      <c r="GO633">
        <v>61932</v>
      </c>
      <c r="GP633">
        <v>1.972</v>
      </c>
      <c r="GQ633">
        <v>1.842</v>
      </c>
      <c r="GR633">
        <v>0.0925362</v>
      </c>
      <c r="GS633">
        <v>0</v>
      </c>
      <c r="GT633">
        <v>25.0636</v>
      </c>
      <c r="GU633">
        <v>999.9</v>
      </c>
      <c r="GV633">
        <v>57.057</v>
      </c>
      <c r="GW633">
        <v>29.074</v>
      </c>
      <c r="GX633">
        <v>25.5122</v>
      </c>
      <c r="GY633">
        <v>55.8255</v>
      </c>
      <c r="GZ633">
        <v>43.141</v>
      </c>
      <c r="HA633">
        <v>1</v>
      </c>
      <c r="HB633">
        <v>-0.0412805</v>
      </c>
      <c r="HC633">
        <v>0.0723312</v>
      </c>
      <c r="HD633">
        <v>20.1141</v>
      </c>
      <c r="HE633">
        <v>5.19573</v>
      </c>
      <c r="HF633">
        <v>12.0064</v>
      </c>
      <c r="HG633">
        <v>4.9752</v>
      </c>
      <c r="HH633">
        <v>3.2936</v>
      </c>
      <c r="HI633">
        <v>9999</v>
      </c>
      <c r="HJ633">
        <v>9999</v>
      </c>
      <c r="HK633">
        <v>9999</v>
      </c>
      <c r="HL633">
        <v>630.1</v>
      </c>
      <c r="HM633">
        <v>1.86319</v>
      </c>
      <c r="HN633">
        <v>1.86804</v>
      </c>
      <c r="HO633">
        <v>1.8678</v>
      </c>
      <c r="HP633">
        <v>1.86905</v>
      </c>
      <c r="HQ633">
        <v>1.86981</v>
      </c>
      <c r="HR633">
        <v>1.86584</v>
      </c>
      <c r="HS633">
        <v>1.86691</v>
      </c>
      <c r="HT633">
        <v>1.86829</v>
      </c>
      <c r="HU633">
        <v>5</v>
      </c>
      <c r="HV633">
        <v>0</v>
      </c>
      <c r="HW633">
        <v>0</v>
      </c>
      <c r="HX633">
        <v>0</v>
      </c>
      <c r="HY633" t="s">
        <v>422</v>
      </c>
      <c r="HZ633" t="s">
        <v>423</v>
      </c>
      <c r="IA633" t="s">
        <v>424</v>
      </c>
      <c r="IB633" t="s">
        <v>424</v>
      </c>
      <c r="IC633" t="s">
        <v>424</v>
      </c>
      <c r="ID633" t="s">
        <v>424</v>
      </c>
      <c r="IE633">
        <v>0</v>
      </c>
      <c r="IF633">
        <v>100</v>
      </c>
      <c r="IG633">
        <v>100</v>
      </c>
      <c r="IH633">
        <v>7.624</v>
      </c>
      <c r="II633">
        <v>0.4567</v>
      </c>
      <c r="IJ633">
        <v>4.02706509432224</v>
      </c>
      <c r="IK633">
        <v>0.00601174518973114</v>
      </c>
      <c r="IL633">
        <v>2.77886958061485e-07</v>
      </c>
      <c r="IM633">
        <v>-3.54636231360687e-10</v>
      </c>
      <c r="IN633">
        <v>-0.0404303883988718</v>
      </c>
      <c r="IO633">
        <v>-0.0177815531441476</v>
      </c>
      <c r="IP633">
        <v>0.00205572605671414</v>
      </c>
      <c r="IQ633">
        <v>-1.65519735432211e-05</v>
      </c>
      <c r="IR633">
        <v>-4</v>
      </c>
      <c r="IS633">
        <v>1848</v>
      </c>
      <c r="IT633">
        <v>1</v>
      </c>
      <c r="IU633">
        <v>25</v>
      </c>
      <c r="IV633">
        <v>24678.5</v>
      </c>
      <c r="IW633">
        <v>24678.5</v>
      </c>
      <c r="IX633">
        <v>1.48926</v>
      </c>
      <c r="IY633">
        <v>2.64038</v>
      </c>
      <c r="IZ633">
        <v>1.54785</v>
      </c>
      <c r="JA633">
        <v>2.30469</v>
      </c>
      <c r="JB633">
        <v>1.34644</v>
      </c>
      <c r="JC633">
        <v>2.42065</v>
      </c>
      <c r="JD633">
        <v>33.558</v>
      </c>
      <c r="JE633">
        <v>24.2188</v>
      </c>
      <c r="JF633">
        <v>18</v>
      </c>
      <c r="JG633">
        <v>492.172</v>
      </c>
      <c r="JH633">
        <v>408.85</v>
      </c>
      <c r="JI633">
        <v>24.9998</v>
      </c>
      <c r="JJ633">
        <v>26.6981</v>
      </c>
      <c r="JK633">
        <v>30.0001</v>
      </c>
      <c r="JL633">
        <v>26.6658</v>
      </c>
      <c r="JM633">
        <v>26.6064</v>
      </c>
      <c r="JN633">
        <v>29.8381</v>
      </c>
      <c r="JO633">
        <v>43.7509</v>
      </c>
      <c r="JP633">
        <v>78.7079</v>
      </c>
      <c r="JQ633">
        <v>25</v>
      </c>
      <c r="JR633">
        <v>675.616</v>
      </c>
      <c r="JS633">
        <v>15.9483</v>
      </c>
      <c r="JT633">
        <v>102.304</v>
      </c>
      <c r="JU633">
        <v>103.086</v>
      </c>
    </row>
    <row r="634" spans="1:281">
      <c r="A634">
        <v>618</v>
      </c>
      <c r="B634">
        <v>1659032344.5</v>
      </c>
      <c r="C634">
        <v>8661.40000009537</v>
      </c>
      <c r="D634" t="s">
        <v>1666</v>
      </c>
      <c r="E634" t="s">
        <v>1667</v>
      </c>
      <c r="F634">
        <v>5</v>
      </c>
      <c r="G634" t="s">
        <v>1587</v>
      </c>
      <c r="H634" t="s">
        <v>417</v>
      </c>
      <c r="I634">
        <v>1659032336.71429</v>
      </c>
      <c r="J634">
        <f>(K634)/1000</f>
        <v>0</v>
      </c>
      <c r="K634">
        <f>IF(CZ634, AN634, AH634)</f>
        <v>0</v>
      </c>
      <c r="L634">
        <f>IF(CZ634, AI634, AG634)</f>
        <v>0</v>
      </c>
      <c r="M634">
        <f>DB634 - IF(AU634&gt;1, L634*CV634*100.0/(AW634*DP634), 0)</f>
        <v>0</v>
      </c>
      <c r="N634">
        <f>((T634-J634/2)*M634-L634)/(T634+J634/2)</f>
        <v>0</v>
      </c>
      <c r="O634">
        <f>N634*(DI634+DJ634)/1000.0</f>
        <v>0</v>
      </c>
      <c r="P634">
        <f>(DB634 - IF(AU634&gt;1, L634*CV634*100.0/(AW634*DP634), 0))*(DI634+DJ634)/1000.0</f>
        <v>0</v>
      </c>
      <c r="Q634">
        <f>2.0/((1/S634-1/R634)+SIGN(S634)*SQRT((1/S634-1/R634)*(1/S634-1/R634) + 4*CW634/((CW634+1)*(CW634+1))*(2*1/S634*1/R634-1/R634*1/R634)))</f>
        <v>0</v>
      </c>
      <c r="R634">
        <f>IF(LEFT(CX634,1)&lt;&gt;"0",IF(LEFT(CX634,1)="1",3.0,CY634),$D$5+$E$5*(DP634*DI634/($K$5*1000))+$F$5*(DP634*DI634/($K$5*1000))*MAX(MIN(CV634,$J$5),$I$5)*MAX(MIN(CV634,$J$5),$I$5)+$G$5*MAX(MIN(CV634,$J$5),$I$5)*(DP634*DI634/($K$5*1000))+$H$5*(DP634*DI634/($K$5*1000))*(DP634*DI634/($K$5*1000)))</f>
        <v>0</v>
      </c>
      <c r="S634">
        <f>J634*(1000-(1000*0.61365*exp(17.502*W634/(240.97+W634))/(DI634+DJ634)+DD634)/2)/(1000*0.61365*exp(17.502*W634/(240.97+W634))/(DI634+DJ634)-DD634)</f>
        <v>0</v>
      </c>
      <c r="T634">
        <f>1/((CW634+1)/(Q634/1.6)+1/(R634/1.37)) + CW634/((CW634+1)/(Q634/1.6) + CW634/(R634/1.37))</f>
        <v>0</v>
      </c>
      <c r="U634">
        <f>(CR634*CU634)</f>
        <v>0</v>
      </c>
      <c r="V634">
        <f>(DK634+(U634+2*0.95*5.67E-8*(((DK634+$B$7)+273)^4-(DK634+273)^4)-44100*J634)/(1.84*29.3*R634+8*0.95*5.67E-8*(DK634+273)^3))</f>
        <v>0</v>
      </c>
      <c r="W634">
        <f>($C$7*DL634+$D$7*DM634+$E$7*V634)</f>
        <v>0</v>
      </c>
      <c r="X634">
        <f>0.61365*exp(17.502*W634/(240.97+W634))</f>
        <v>0</v>
      </c>
      <c r="Y634">
        <f>(Z634/AA634*100)</f>
        <v>0</v>
      </c>
      <c r="Z634">
        <f>DD634*(DI634+DJ634)/1000</f>
        <v>0</v>
      </c>
      <c r="AA634">
        <f>0.61365*exp(17.502*DK634/(240.97+DK634))</f>
        <v>0</v>
      </c>
      <c r="AB634">
        <f>(X634-DD634*(DI634+DJ634)/1000)</f>
        <v>0</v>
      </c>
      <c r="AC634">
        <f>(-J634*44100)</f>
        <v>0</v>
      </c>
      <c r="AD634">
        <f>2*29.3*R634*0.92*(DK634-W634)</f>
        <v>0</v>
      </c>
      <c r="AE634">
        <f>2*0.95*5.67E-8*(((DK634+$B$7)+273)^4-(W634+273)^4)</f>
        <v>0</v>
      </c>
      <c r="AF634">
        <f>U634+AE634+AC634+AD634</f>
        <v>0</v>
      </c>
      <c r="AG634">
        <f>DH634*AU634*(DC634-DB634*(1000-AU634*DE634)/(1000-AU634*DD634))/(100*CV634)</f>
        <v>0</v>
      </c>
      <c r="AH634">
        <f>1000*DH634*AU634*(DD634-DE634)/(100*CV634*(1000-AU634*DD634))</f>
        <v>0</v>
      </c>
      <c r="AI634">
        <f>(AJ634 - AK634 - DI634*1E3/(8.314*(DK634+273.15)) * AM634/DH634 * AL634) * DH634/(100*CV634) * (1000 - DE634)/1000</f>
        <v>0</v>
      </c>
      <c r="AJ634">
        <v>677.13819712786</v>
      </c>
      <c r="AK634">
        <v>630.996866666666</v>
      </c>
      <c r="AL634">
        <v>3.20446629182074</v>
      </c>
      <c r="AM634">
        <v>66.0504921813524</v>
      </c>
      <c r="AN634">
        <f>(AP634 - AO634 + DI634*1E3/(8.314*(DK634+273.15)) * AR634/DH634 * AQ634) * DH634/(100*CV634) * 1000/(1000 - AP634)</f>
        <v>0</v>
      </c>
      <c r="AO634">
        <v>15.9018024559307</v>
      </c>
      <c r="AP634">
        <v>23.8166755244755</v>
      </c>
      <c r="AQ634">
        <v>-0.00976787878786611</v>
      </c>
      <c r="AR634">
        <v>92.47</v>
      </c>
      <c r="AS634">
        <v>2</v>
      </c>
      <c r="AT634">
        <v>0</v>
      </c>
      <c r="AU634">
        <f>IF(AS634*$H$13&gt;=AW634,1.0,(AW634/(AW634-AS634*$H$13)))</f>
        <v>0</v>
      </c>
      <c r="AV634">
        <f>(AU634-1)*100</f>
        <v>0</v>
      </c>
      <c r="AW634">
        <f>MAX(0,($B$13+$C$13*DP634)/(1+$D$13*DP634)*DI634/(DK634+273)*$E$13)</f>
        <v>0</v>
      </c>
      <c r="AX634" t="s">
        <v>418</v>
      </c>
      <c r="AY634" t="s">
        <v>418</v>
      </c>
      <c r="AZ634">
        <v>0</v>
      </c>
      <c r="BA634">
        <v>0</v>
      </c>
      <c r="BB634">
        <f>1-AZ634/BA634</f>
        <v>0</v>
      </c>
      <c r="BC634">
        <v>0</v>
      </c>
      <c r="BD634" t="s">
        <v>418</v>
      </c>
      <c r="BE634" t="s">
        <v>418</v>
      </c>
      <c r="BF634">
        <v>0</v>
      </c>
      <c r="BG634">
        <v>0</v>
      </c>
      <c r="BH634">
        <f>1-BF634/BG634</f>
        <v>0</v>
      </c>
      <c r="BI634">
        <v>0.5</v>
      </c>
      <c r="BJ634">
        <f>CS634</f>
        <v>0</v>
      </c>
      <c r="BK634">
        <f>L634</f>
        <v>0</v>
      </c>
      <c r="BL634">
        <f>BH634*BI634*BJ634</f>
        <v>0</v>
      </c>
      <c r="BM634">
        <f>(BK634-BC634)/BJ634</f>
        <v>0</v>
      </c>
      <c r="BN634">
        <f>(BA634-BG634)/BG634</f>
        <v>0</v>
      </c>
      <c r="BO634">
        <f>AZ634/(BB634+AZ634/BG634)</f>
        <v>0</v>
      </c>
      <c r="BP634" t="s">
        <v>418</v>
      </c>
      <c r="BQ634">
        <v>0</v>
      </c>
      <c r="BR634">
        <f>IF(BQ634&lt;&gt;0, BQ634, BO634)</f>
        <v>0</v>
      </c>
      <c r="BS634">
        <f>1-BR634/BG634</f>
        <v>0</v>
      </c>
      <c r="BT634">
        <f>(BG634-BF634)/(BG634-BR634)</f>
        <v>0</v>
      </c>
      <c r="BU634">
        <f>(BA634-BG634)/(BA634-BR634)</f>
        <v>0</v>
      </c>
      <c r="BV634">
        <f>(BG634-BF634)/(BG634-AZ634)</f>
        <v>0</v>
      </c>
      <c r="BW634">
        <f>(BA634-BG634)/(BA634-AZ634)</f>
        <v>0</v>
      </c>
      <c r="BX634">
        <f>(BT634*BR634/BF634)</f>
        <v>0</v>
      </c>
      <c r="BY634">
        <f>(1-BX634)</f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f>$B$11*DQ634+$C$11*DR634+$F$11*EC634*(1-EF634)</f>
        <v>0</v>
      </c>
      <c r="CS634">
        <f>CR634*CT634</f>
        <v>0</v>
      </c>
      <c r="CT634">
        <f>($B$11*$D$9+$C$11*$D$9+$F$11*((EP634+EH634)/MAX(EP634+EH634+EQ634, 0.1)*$I$9+EQ634/MAX(EP634+EH634+EQ634, 0.1)*$J$9))/($B$11+$C$11+$F$11)</f>
        <v>0</v>
      </c>
      <c r="CU634">
        <f>($B$11*$K$9+$C$11*$K$9+$F$11*((EP634+EH634)/MAX(EP634+EH634+EQ634, 0.1)*$P$9+EQ634/MAX(EP634+EH634+EQ634, 0.1)*$Q$9))/($B$11+$C$11+$F$11)</f>
        <v>0</v>
      </c>
      <c r="CV634">
        <v>6</v>
      </c>
      <c r="CW634">
        <v>0.5</v>
      </c>
      <c r="CX634" t="s">
        <v>419</v>
      </c>
      <c r="CY634">
        <v>2</v>
      </c>
      <c r="CZ634" t="b">
        <v>1</v>
      </c>
      <c r="DA634">
        <v>1659032336.71429</v>
      </c>
      <c r="DB634">
        <v>592.838035714286</v>
      </c>
      <c r="DC634">
        <v>650.021785714286</v>
      </c>
      <c r="DD634">
        <v>23.8681821428571</v>
      </c>
      <c r="DE634">
        <v>15.9577</v>
      </c>
      <c r="DF634">
        <v>585.2685</v>
      </c>
      <c r="DG634">
        <v>23.4106035714286</v>
      </c>
      <c r="DH634">
        <v>500.03275</v>
      </c>
      <c r="DI634">
        <v>90.3311142857143</v>
      </c>
      <c r="DJ634">
        <v>0.0444989642857143</v>
      </c>
      <c r="DK634">
        <v>27.1374142857143</v>
      </c>
      <c r="DL634">
        <v>26.5780035714286</v>
      </c>
      <c r="DM634">
        <v>999.9</v>
      </c>
      <c r="DN634">
        <v>0</v>
      </c>
      <c r="DO634">
        <v>0</v>
      </c>
      <c r="DP634">
        <v>10010.5357142857</v>
      </c>
      <c r="DQ634">
        <v>0</v>
      </c>
      <c r="DR634">
        <v>17.2777392857143</v>
      </c>
      <c r="DS634">
        <v>-57.1837464285714</v>
      </c>
      <c r="DT634">
        <v>607.333571428571</v>
      </c>
      <c r="DU634">
        <v>660.562107142857</v>
      </c>
      <c r="DV634">
        <v>7.91047642857143</v>
      </c>
      <c r="DW634">
        <v>650.021785714286</v>
      </c>
      <c r="DX634">
        <v>15.9577</v>
      </c>
      <c r="DY634">
        <v>2.15603928571429</v>
      </c>
      <c r="DZ634">
        <v>1.44147714285714</v>
      </c>
      <c r="EA634">
        <v>18.6393357142857</v>
      </c>
      <c r="EB634">
        <v>12.36105</v>
      </c>
      <c r="EC634">
        <v>1999.985</v>
      </c>
      <c r="ED634">
        <v>0.97999675</v>
      </c>
      <c r="EE634">
        <v>0.0200035</v>
      </c>
      <c r="EF634">
        <v>0</v>
      </c>
      <c r="EG634">
        <v>826.932642857143</v>
      </c>
      <c r="EH634">
        <v>5.00063</v>
      </c>
      <c r="EI634">
        <v>16268.3321428571</v>
      </c>
      <c r="EJ634">
        <v>17256.7464285714</v>
      </c>
      <c r="EK634">
        <v>38.125</v>
      </c>
      <c r="EL634">
        <v>38.187</v>
      </c>
      <c r="EM634">
        <v>37.625</v>
      </c>
      <c r="EN634">
        <v>37.5</v>
      </c>
      <c r="EO634">
        <v>39.125</v>
      </c>
      <c r="EP634">
        <v>1955.075</v>
      </c>
      <c r="EQ634">
        <v>39.91</v>
      </c>
      <c r="ER634">
        <v>0</v>
      </c>
      <c r="ES634">
        <v>1659032343.7</v>
      </c>
      <c r="ET634">
        <v>0</v>
      </c>
      <c r="EU634">
        <v>827.121692307692</v>
      </c>
      <c r="EV634">
        <v>24.0487521514426</v>
      </c>
      <c r="EW634">
        <v>496.191453349563</v>
      </c>
      <c r="EX634">
        <v>16271.8384615385</v>
      </c>
      <c r="EY634">
        <v>15</v>
      </c>
      <c r="EZ634">
        <v>0</v>
      </c>
      <c r="FA634" t="s">
        <v>420</v>
      </c>
      <c r="FB634">
        <v>1657551626.5</v>
      </c>
      <c r="FC634">
        <v>1657551629</v>
      </c>
      <c r="FD634">
        <v>0</v>
      </c>
      <c r="FE634">
        <v>0.403</v>
      </c>
      <c r="FF634">
        <v>0.009</v>
      </c>
      <c r="FG634">
        <v>9.41</v>
      </c>
      <c r="FH634">
        <v>0.087</v>
      </c>
      <c r="FI634">
        <v>417</v>
      </c>
      <c r="FJ634">
        <v>17</v>
      </c>
      <c r="FK634">
        <v>1.61</v>
      </c>
      <c r="FL634">
        <v>0.59</v>
      </c>
      <c r="FM634">
        <v>-56.7775975</v>
      </c>
      <c r="FN634">
        <v>-5.53405666041265</v>
      </c>
      <c r="FO634">
        <v>0.86599955239235</v>
      </c>
      <c r="FP634">
        <v>0</v>
      </c>
      <c r="FQ634">
        <v>825.268205882353</v>
      </c>
      <c r="FR634">
        <v>26.1569594872975</v>
      </c>
      <c r="FS634">
        <v>2.57687764528876</v>
      </c>
      <c r="FT634">
        <v>0</v>
      </c>
      <c r="FU634">
        <v>7.89409375</v>
      </c>
      <c r="FV634">
        <v>0.3525747467167</v>
      </c>
      <c r="FW634">
        <v>0.0379729974908157</v>
      </c>
      <c r="FX634">
        <v>0</v>
      </c>
      <c r="FY634">
        <v>0</v>
      </c>
      <c r="FZ634">
        <v>3</v>
      </c>
      <c r="GA634" t="s">
        <v>427</v>
      </c>
      <c r="GB634">
        <v>2.97438</v>
      </c>
      <c r="GC634">
        <v>2.69836</v>
      </c>
      <c r="GD634">
        <v>0.120096</v>
      </c>
      <c r="GE634">
        <v>0.128892</v>
      </c>
      <c r="GF634">
        <v>0.102521</v>
      </c>
      <c r="GG634">
        <v>0.0779102</v>
      </c>
      <c r="GH634">
        <v>34255.9</v>
      </c>
      <c r="GI634">
        <v>37084</v>
      </c>
      <c r="GJ634">
        <v>35279.7</v>
      </c>
      <c r="GK634">
        <v>38610.1</v>
      </c>
      <c r="GL634">
        <v>44894.3</v>
      </c>
      <c r="GM634">
        <v>51423.6</v>
      </c>
      <c r="GN634">
        <v>55150.3</v>
      </c>
      <c r="GO634">
        <v>61931.4</v>
      </c>
      <c r="GP634">
        <v>1.9738</v>
      </c>
      <c r="GQ634">
        <v>1.8406</v>
      </c>
      <c r="GR634">
        <v>0.0919402</v>
      </c>
      <c r="GS634">
        <v>0</v>
      </c>
      <c r="GT634">
        <v>25.0615</v>
      </c>
      <c r="GU634">
        <v>999.9</v>
      </c>
      <c r="GV634">
        <v>57.014</v>
      </c>
      <c r="GW634">
        <v>29.074</v>
      </c>
      <c r="GX634">
        <v>25.4908</v>
      </c>
      <c r="GY634">
        <v>55.8955</v>
      </c>
      <c r="GZ634">
        <v>43.3293</v>
      </c>
      <c r="HA634">
        <v>1</v>
      </c>
      <c r="HB634">
        <v>-0.0411585</v>
      </c>
      <c r="HC634">
        <v>0.0714597</v>
      </c>
      <c r="HD634">
        <v>20.1143</v>
      </c>
      <c r="HE634">
        <v>5.19692</v>
      </c>
      <c r="HF634">
        <v>12.0052</v>
      </c>
      <c r="HG634">
        <v>4.9756</v>
      </c>
      <c r="HH634">
        <v>3.2934</v>
      </c>
      <c r="HI634">
        <v>9999</v>
      </c>
      <c r="HJ634">
        <v>9999</v>
      </c>
      <c r="HK634">
        <v>9999</v>
      </c>
      <c r="HL634">
        <v>630.1</v>
      </c>
      <c r="HM634">
        <v>1.86313</v>
      </c>
      <c r="HN634">
        <v>1.86801</v>
      </c>
      <c r="HO634">
        <v>1.86783</v>
      </c>
      <c r="HP634">
        <v>1.86899</v>
      </c>
      <c r="HQ634">
        <v>1.86981</v>
      </c>
      <c r="HR634">
        <v>1.86584</v>
      </c>
      <c r="HS634">
        <v>1.86691</v>
      </c>
      <c r="HT634">
        <v>1.86829</v>
      </c>
      <c r="HU634">
        <v>5</v>
      </c>
      <c r="HV634">
        <v>0</v>
      </c>
      <c r="HW634">
        <v>0</v>
      </c>
      <c r="HX634">
        <v>0</v>
      </c>
      <c r="HY634" t="s">
        <v>422</v>
      </c>
      <c r="HZ634" t="s">
        <v>423</v>
      </c>
      <c r="IA634" t="s">
        <v>424</v>
      </c>
      <c r="IB634" t="s">
        <v>424</v>
      </c>
      <c r="IC634" t="s">
        <v>424</v>
      </c>
      <c r="ID634" t="s">
        <v>424</v>
      </c>
      <c r="IE634">
        <v>0</v>
      </c>
      <c r="IF634">
        <v>100</v>
      </c>
      <c r="IG634">
        <v>100</v>
      </c>
      <c r="IH634">
        <v>7.716</v>
      </c>
      <c r="II634">
        <v>0.4547</v>
      </c>
      <c r="IJ634">
        <v>4.02706509432224</v>
      </c>
      <c r="IK634">
        <v>0.00601174518973114</v>
      </c>
      <c r="IL634">
        <v>2.77886958061485e-07</v>
      </c>
      <c r="IM634">
        <v>-3.54636231360687e-10</v>
      </c>
      <c r="IN634">
        <v>-0.0404303883988718</v>
      </c>
      <c r="IO634">
        <v>-0.0177815531441476</v>
      </c>
      <c r="IP634">
        <v>0.00205572605671414</v>
      </c>
      <c r="IQ634">
        <v>-1.65519735432211e-05</v>
      </c>
      <c r="IR634">
        <v>-4</v>
      </c>
      <c r="IS634">
        <v>1848</v>
      </c>
      <c r="IT634">
        <v>1</v>
      </c>
      <c r="IU634">
        <v>25</v>
      </c>
      <c r="IV634">
        <v>24678.6</v>
      </c>
      <c r="IW634">
        <v>24678.6</v>
      </c>
      <c r="IX634">
        <v>1.51733</v>
      </c>
      <c r="IY634">
        <v>2.6062</v>
      </c>
      <c r="IZ634">
        <v>1.54785</v>
      </c>
      <c r="JA634">
        <v>2.30469</v>
      </c>
      <c r="JB634">
        <v>1.34644</v>
      </c>
      <c r="JC634">
        <v>2.28271</v>
      </c>
      <c r="JD634">
        <v>33.558</v>
      </c>
      <c r="JE634">
        <v>24.2188</v>
      </c>
      <c r="JF634">
        <v>18</v>
      </c>
      <c r="JG634">
        <v>493.324</v>
      </c>
      <c r="JH634">
        <v>408.065</v>
      </c>
      <c r="JI634">
        <v>24.9997</v>
      </c>
      <c r="JJ634">
        <v>26.6958</v>
      </c>
      <c r="JK634">
        <v>30.0001</v>
      </c>
      <c r="JL634">
        <v>26.6636</v>
      </c>
      <c r="JM634">
        <v>26.6064</v>
      </c>
      <c r="JN634">
        <v>30.4061</v>
      </c>
      <c r="JO634">
        <v>43.7509</v>
      </c>
      <c r="JP634">
        <v>78.3185</v>
      </c>
      <c r="JQ634">
        <v>25</v>
      </c>
      <c r="JR634">
        <v>689.01</v>
      </c>
      <c r="JS634">
        <v>15.9601</v>
      </c>
      <c r="JT634">
        <v>102.304</v>
      </c>
      <c r="JU634">
        <v>103.084</v>
      </c>
    </row>
    <row r="635" spans="1:281">
      <c r="A635">
        <v>619</v>
      </c>
      <c r="B635">
        <v>1659032349</v>
      </c>
      <c r="C635">
        <v>8665.90000009537</v>
      </c>
      <c r="D635" t="s">
        <v>1668</v>
      </c>
      <c r="E635" t="s">
        <v>1669</v>
      </c>
      <c r="F635">
        <v>5</v>
      </c>
      <c r="G635" t="s">
        <v>1587</v>
      </c>
      <c r="H635" t="s">
        <v>417</v>
      </c>
      <c r="I635">
        <v>1659032341.16071</v>
      </c>
      <c r="J635">
        <f>(K635)/1000</f>
        <v>0</v>
      </c>
      <c r="K635">
        <f>IF(CZ635, AN635, AH635)</f>
        <v>0</v>
      </c>
      <c r="L635">
        <f>IF(CZ635, AI635, AG635)</f>
        <v>0</v>
      </c>
      <c r="M635">
        <f>DB635 - IF(AU635&gt;1, L635*CV635*100.0/(AW635*DP635), 0)</f>
        <v>0</v>
      </c>
      <c r="N635">
        <f>((T635-J635/2)*M635-L635)/(T635+J635/2)</f>
        <v>0</v>
      </c>
      <c r="O635">
        <f>N635*(DI635+DJ635)/1000.0</f>
        <v>0</v>
      </c>
      <c r="P635">
        <f>(DB635 - IF(AU635&gt;1, L635*CV635*100.0/(AW635*DP635), 0))*(DI635+DJ635)/1000.0</f>
        <v>0</v>
      </c>
      <c r="Q635">
        <f>2.0/((1/S635-1/R635)+SIGN(S635)*SQRT((1/S635-1/R635)*(1/S635-1/R635) + 4*CW635/((CW635+1)*(CW635+1))*(2*1/S635*1/R635-1/R635*1/R635)))</f>
        <v>0</v>
      </c>
      <c r="R635">
        <f>IF(LEFT(CX635,1)&lt;&gt;"0",IF(LEFT(CX635,1)="1",3.0,CY635),$D$5+$E$5*(DP635*DI635/($K$5*1000))+$F$5*(DP635*DI635/($K$5*1000))*MAX(MIN(CV635,$J$5),$I$5)*MAX(MIN(CV635,$J$5),$I$5)+$G$5*MAX(MIN(CV635,$J$5),$I$5)*(DP635*DI635/($K$5*1000))+$H$5*(DP635*DI635/($K$5*1000))*(DP635*DI635/($K$5*1000)))</f>
        <v>0</v>
      </c>
      <c r="S635">
        <f>J635*(1000-(1000*0.61365*exp(17.502*W635/(240.97+W635))/(DI635+DJ635)+DD635)/2)/(1000*0.61365*exp(17.502*W635/(240.97+W635))/(DI635+DJ635)-DD635)</f>
        <v>0</v>
      </c>
      <c r="T635">
        <f>1/((CW635+1)/(Q635/1.6)+1/(R635/1.37)) + CW635/((CW635+1)/(Q635/1.6) + CW635/(R635/1.37))</f>
        <v>0</v>
      </c>
      <c r="U635">
        <f>(CR635*CU635)</f>
        <v>0</v>
      </c>
      <c r="V635">
        <f>(DK635+(U635+2*0.95*5.67E-8*(((DK635+$B$7)+273)^4-(DK635+273)^4)-44100*J635)/(1.84*29.3*R635+8*0.95*5.67E-8*(DK635+273)^3))</f>
        <v>0</v>
      </c>
      <c r="W635">
        <f>($C$7*DL635+$D$7*DM635+$E$7*V635)</f>
        <v>0</v>
      </c>
      <c r="X635">
        <f>0.61365*exp(17.502*W635/(240.97+W635))</f>
        <v>0</v>
      </c>
      <c r="Y635">
        <f>(Z635/AA635*100)</f>
        <v>0</v>
      </c>
      <c r="Z635">
        <f>DD635*(DI635+DJ635)/1000</f>
        <v>0</v>
      </c>
      <c r="AA635">
        <f>0.61365*exp(17.502*DK635/(240.97+DK635))</f>
        <v>0</v>
      </c>
      <c r="AB635">
        <f>(X635-DD635*(DI635+DJ635)/1000)</f>
        <v>0</v>
      </c>
      <c r="AC635">
        <f>(-J635*44100)</f>
        <v>0</v>
      </c>
      <c r="AD635">
        <f>2*29.3*R635*0.92*(DK635-W635)</f>
        <v>0</v>
      </c>
      <c r="AE635">
        <f>2*0.95*5.67E-8*(((DK635+$B$7)+273)^4-(W635+273)^4)</f>
        <v>0</v>
      </c>
      <c r="AF635">
        <f>U635+AE635+AC635+AD635</f>
        <v>0</v>
      </c>
      <c r="AG635">
        <f>DH635*AU635*(DC635-DB635*(1000-AU635*DE635)/(1000-AU635*DD635))/(100*CV635)</f>
        <v>0</v>
      </c>
      <c r="AH635">
        <f>1000*DH635*AU635*(DD635-DE635)/(100*CV635*(1000-AU635*DD635))</f>
        <v>0</v>
      </c>
      <c r="AI635">
        <f>(AJ635 - AK635 - DI635*1E3/(8.314*(DK635+273.15)) * AM635/DH635 * AL635) * DH635/(100*CV635) * (1000 - DE635)/1000</f>
        <v>0</v>
      </c>
      <c r="AJ635">
        <v>692.357895186405</v>
      </c>
      <c r="AK635">
        <v>645.651727272727</v>
      </c>
      <c r="AL635">
        <v>3.25098102991298</v>
      </c>
      <c r="AM635">
        <v>66.0504921813524</v>
      </c>
      <c r="AN635">
        <f>(AP635 - AO635 + DI635*1E3/(8.314*(DK635+273.15)) * AR635/DH635 * AQ635) * DH635/(100*CV635) * 1000/(1000 - AP635)</f>
        <v>0</v>
      </c>
      <c r="AO635">
        <v>15.880208787619</v>
      </c>
      <c r="AP635">
        <v>23.7990804195804</v>
      </c>
      <c r="AQ635">
        <v>-0.00278531601730994</v>
      </c>
      <c r="AR635">
        <v>92.47</v>
      </c>
      <c r="AS635">
        <v>3</v>
      </c>
      <c r="AT635">
        <v>1</v>
      </c>
      <c r="AU635">
        <f>IF(AS635*$H$13&gt;=AW635,1.0,(AW635/(AW635-AS635*$H$13)))</f>
        <v>0</v>
      </c>
      <c r="AV635">
        <f>(AU635-1)*100</f>
        <v>0</v>
      </c>
      <c r="AW635">
        <f>MAX(0,($B$13+$C$13*DP635)/(1+$D$13*DP635)*DI635/(DK635+273)*$E$13)</f>
        <v>0</v>
      </c>
      <c r="AX635" t="s">
        <v>418</v>
      </c>
      <c r="AY635" t="s">
        <v>418</v>
      </c>
      <c r="AZ635">
        <v>0</v>
      </c>
      <c r="BA635">
        <v>0</v>
      </c>
      <c r="BB635">
        <f>1-AZ635/BA635</f>
        <v>0</v>
      </c>
      <c r="BC635">
        <v>0</v>
      </c>
      <c r="BD635" t="s">
        <v>418</v>
      </c>
      <c r="BE635" t="s">
        <v>418</v>
      </c>
      <c r="BF635">
        <v>0</v>
      </c>
      <c r="BG635">
        <v>0</v>
      </c>
      <c r="BH635">
        <f>1-BF635/BG635</f>
        <v>0</v>
      </c>
      <c r="BI635">
        <v>0.5</v>
      </c>
      <c r="BJ635">
        <f>CS635</f>
        <v>0</v>
      </c>
      <c r="BK635">
        <f>L635</f>
        <v>0</v>
      </c>
      <c r="BL635">
        <f>BH635*BI635*BJ635</f>
        <v>0</v>
      </c>
      <c r="BM635">
        <f>(BK635-BC635)/BJ635</f>
        <v>0</v>
      </c>
      <c r="BN635">
        <f>(BA635-BG635)/BG635</f>
        <v>0</v>
      </c>
      <c r="BO635">
        <f>AZ635/(BB635+AZ635/BG635)</f>
        <v>0</v>
      </c>
      <c r="BP635" t="s">
        <v>418</v>
      </c>
      <c r="BQ635">
        <v>0</v>
      </c>
      <c r="BR635">
        <f>IF(BQ635&lt;&gt;0, BQ635, BO635)</f>
        <v>0</v>
      </c>
      <c r="BS635">
        <f>1-BR635/BG635</f>
        <v>0</v>
      </c>
      <c r="BT635">
        <f>(BG635-BF635)/(BG635-BR635)</f>
        <v>0</v>
      </c>
      <c r="BU635">
        <f>(BA635-BG635)/(BA635-BR635)</f>
        <v>0</v>
      </c>
      <c r="BV635">
        <f>(BG635-BF635)/(BG635-AZ635)</f>
        <v>0</v>
      </c>
      <c r="BW635">
        <f>(BA635-BG635)/(BA635-AZ635)</f>
        <v>0</v>
      </c>
      <c r="BX635">
        <f>(BT635*BR635/BF635)</f>
        <v>0</v>
      </c>
      <c r="BY635">
        <f>(1-BX635)</f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f>$B$11*DQ635+$C$11*DR635+$F$11*EC635*(1-EF635)</f>
        <v>0</v>
      </c>
      <c r="CS635">
        <f>CR635*CT635</f>
        <v>0</v>
      </c>
      <c r="CT635">
        <f>($B$11*$D$9+$C$11*$D$9+$F$11*((EP635+EH635)/MAX(EP635+EH635+EQ635, 0.1)*$I$9+EQ635/MAX(EP635+EH635+EQ635, 0.1)*$J$9))/($B$11+$C$11+$F$11)</f>
        <v>0</v>
      </c>
      <c r="CU635">
        <f>($B$11*$K$9+$C$11*$K$9+$F$11*((EP635+EH635)/MAX(EP635+EH635+EQ635, 0.1)*$P$9+EQ635/MAX(EP635+EH635+EQ635, 0.1)*$Q$9))/($B$11+$C$11+$F$11)</f>
        <v>0</v>
      </c>
      <c r="CV635">
        <v>6</v>
      </c>
      <c r="CW635">
        <v>0.5</v>
      </c>
      <c r="CX635" t="s">
        <v>419</v>
      </c>
      <c r="CY635">
        <v>2</v>
      </c>
      <c r="CZ635" t="b">
        <v>1</v>
      </c>
      <c r="DA635">
        <v>1659032341.16071</v>
      </c>
      <c r="DB635">
        <v>607.06625</v>
      </c>
      <c r="DC635">
        <v>664.649964285714</v>
      </c>
      <c r="DD635">
        <v>23.8404107142857</v>
      </c>
      <c r="DE635">
        <v>15.9099</v>
      </c>
      <c r="DF635">
        <v>599.41225</v>
      </c>
      <c r="DG635">
        <v>23.3841892857143</v>
      </c>
      <c r="DH635">
        <v>500.067678571429</v>
      </c>
      <c r="DI635">
        <v>90.3310071428571</v>
      </c>
      <c r="DJ635">
        <v>0.0446191071428571</v>
      </c>
      <c r="DK635">
        <v>27.1375464285714</v>
      </c>
      <c r="DL635">
        <v>26.5746964285714</v>
      </c>
      <c r="DM635">
        <v>999.9</v>
      </c>
      <c r="DN635">
        <v>0</v>
      </c>
      <c r="DO635">
        <v>0</v>
      </c>
      <c r="DP635">
        <v>9995</v>
      </c>
      <c r="DQ635">
        <v>0</v>
      </c>
      <c r="DR635">
        <v>17.2777392857143</v>
      </c>
      <c r="DS635">
        <v>-57.5836678571429</v>
      </c>
      <c r="DT635">
        <v>621.892035714286</v>
      </c>
      <c r="DU635">
        <v>675.394892857143</v>
      </c>
      <c r="DV635">
        <v>7.93050821428572</v>
      </c>
      <c r="DW635">
        <v>664.649964285714</v>
      </c>
      <c r="DX635">
        <v>15.9099</v>
      </c>
      <c r="DY635">
        <v>2.15352857142857</v>
      </c>
      <c r="DZ635">
        <v>1.4371575</v>
      </c>
      <c r="EA635">
        <v>18.6207214285714</v>
      </c>
      <c r="EB635">
        <v>12.3154428571429</v>
      </c>
      <c r="EC635">
        <v>1999.97321428571</v>
      </c>
      <c r="ED635">
        <v>0.979996535714286</v>
      </c>
      <c r="EE635">
        <v>0.0200037285714286</v>
      </c>
      <c r="EF635">
        <v>0</v>
      </c>
      <c r="EG635">
        <v>828.658071428571</v>
      </c>
      <c r="EH635">
        <v>5.00063</v>
      </c>
      <c r="EI635">
        <v>16303.9178571429</v>
      </c>
      <c r="EJ635">
        <v>17256.65</v>
      </c>
      <c r="EK635">
        <v>38.1205</v>
      </c>
      <c r="EL635">
        <v>38.187</v>
      </c>
      <c r="EM635">
        <v>37.625</v>
      </c>
      <c r="EN635">
        <v>37.5</v>
      </c>
      <c r="EO635">
        <v>39.125</v>
      </c>
      <c r="EP635">
        <v>1955.06321428571</v>
      </c>
      <c r="EQ635">
        <v>39.91</v>
      </c>
      <c r="ER635">
        <v>0</v>
      </c>
      <c r="ES635">
        <v>1659032347.9</v>
      </c>
      <c r="ET635">
        <v>0</v>
      </c>
      <c r="EU635">
        <v>828.85804</v>
      </c>
      <c r="EV635">
        <v>22.8353845770472</v>
      </c>
      <c r="EW635">
        <v>461.376922363633</v>
      </c>
      <c r="EX635">
        <v>16307.852</v>
      </c>
      <c r="EY635">
        <v>15</v>
      </c>
      <c r="EZ635">
        <v>0</v>
      </c>
      <c r="FA635" t="s">
        <v>420</v>
      </c>
      <c r="FB635">
        <v>1657551626.5</v>
      </c>
      <c r="FC635">
        <v>1657551629</v>
      </c>
      <c r="FD635">
        <v>0</v>
      </c>
      <c r="FE635">
        <v>0.403</v>
      </c>
      <c r="FF635">
        <v>0.009</v>
      </c>
      <c r="FG635">
        <v>9.41</v>
      </c>
      <c r="FH635">
        <v>0.087</v>
      </c>
      <c r="FI635">
        <v>417</v>
      </c>
      <c r="FJ635">
        <v>17</v>
      </c>
      <c r="FK635">
        <v>1.61</v>
      </c>
      <c r="FL635">
        <v>0.59</v>
      </c>
      <c r="FM635">
        <v>-57.2753925</v>
      </c>
      <c r="FN635">
        <v>-5.862079924953</v>
      </c>
      <c r="FO635">
        <v>0.843467189162537</v>
      </c>
      <c r="FP635">
        <v>0</v>
      </c>
      <c r="FQ635">
        <v>827.547764705882</v>
      </c>
      <c r="FR635">
        <v>23.6540565310611</v>
      </c>
      <c r="FS635">
        <v>2.33087162513767</v>
      </c>
      <c r="FT635">
        <v>0</v>
      </c>
      <c r="FU635">
        <v>7.91265325</v>
      </c>
      <c r="FV635">
        <v>0.25713444652906</v>
      </c>
      <c r="FW635">
        <v>0.0322348533723592</v>
      </c>
      <c r="FX635">
        <v>0</v>
      </c>
      <c r="FY635">
        <v>0</v>
      </c>
      <c r="FZ635">
        <v>3</v>
      </c>
      <c r="GA635" t="s">
        <v>427</v>
      </c>
      <c r="GB635">
        <v>2.97366</v>
      </c>
      <c r="GC635">
        <v>2.6982</v>
      </c>
      <c r="GD635">
        <v>0.122055</v>
      </c>
      <c r="GE635">
        <v>0.130711</v>
      </c>
      <c r="GF635">
        <v>0.102486</v>
      </c>
      <c r="GG635">
        <v>0.077829</v>
      </c>
      <c r="GH635">
        <v>34179.8</v>
      </c>
      <c r="GI635">
        <v>37007.1</v>
      </c>
      <c r="GJ635">
        <v>35279.9</v>
      </c>
      <c r="GK635">
        <v>38610.5</v>
      </c>
      <c r="GL635">
        <v>44895.8</v>
      </c>
      <c r="GM635">
        <v>51428.7</v>
      </c>
      <c r="GN635">
        <v>55149.9</v>
      </c>
      <c r="GO635">
        <v>61931.9</v>
      </c>
      <c r="GP635">
        <v>1.9722</v>
      </c>
      <c r="GQ635">
        <v>1.842</v>
      </c>
      <c r="GR635">
        <v>0.0920296</v>
      </c>
      <c r="GS635">
        <v>0</v>
      </c>
      <c r="GT635">
        <v>25.0594</v>
      </c>
      <c r="GU635">
        <v>999.9</v>
      </c>
      <c r="GV635">
        <v>56.965</v>
      </c>
      <c r="GW635">
        <v>29.074</v>
      </c>
      <c r="GX635">
        <v>25.4713</v>
      </c>
      <c r="GY635">
        <v>56.3855</v>
      </c>
      <c r="GZ635">
        <v>42.8966</v>
      </c>
      <c r="HA635">
        <v>1</v>
      </c>
      <c r="HB635">
        <v>-0.0415041</v>
      </c>
      <c r="HC635">
        <v>0.0703704</v>
      </c>
      <c r="HD635">
        <v>20.1137</v>
      </c>
      <c r="HE635">
        <v>5.19692</v>
      </c>
      <c r="HF635">
        <v>12.004</v>
      </c>
      <c r="HG635">
        <v>4.9756</v>
      </c>
      <c r="HH635">
        <v>3.2936</v>
      </c>
      <c r="HI635">
        <v>9999</v>
      </c>
      <c r="HJ635">
        <v>9999</v>
      </c>
      <c r="HK635">
        <v>9999</v>
      </c>
      <c r="HL635">
        <v>630.1</v>
      </c>
      <c r="HM635">
        <v>1.86316</v>
      </c>
      <c r="HN635">
        <v>1.86804</v>
      </c>
      <c r="HO635">
        <v>1.86783</v>
      </c>
      <c r="HP635">
        <v>1.86896</v>
      </c>
      <c r="HQ635">
        <v>1.86981</v>
      </c>
      <c r="HR635">
        <v>1.86584</v>
      </c>
      <c r="HS635">
        <v>1.86694</v>
      </c>
      <c r="HT635">
        <v>1.86829</v>
      </c>
      <c r="HU635">
        <v>5</v>
      </c>
      <c r="HV635">
        <v>0</v>
      </c>
      <c r="HW635">
        <v>0</v>
      </c>
      <c r="HX635">
        <v>0</v>
      </c>
      <c r="HY635" t="s">
        <v>422</v>
      </c>
      <c r="HZ635" t="s">
        <v>423</v>
      </c>
      <c r="IA635" t="s">
        <v>424</v>
      </c>
      <c r="IB635" t="s">
        <v>424</v>
      </c>
      <c r="IC635" t="s">
        <v>424</v>
      </c>
      <c r="ID635" t="s">
        <v>424</v>
      </c>
      <c r="IE635">
        <v>0</v>
      </c>
      <c r="IF635">
        <v>100</v>
      </c>
      <c r="IG635">
        <v>100</v>
      </c>
      <c r="IH635">
        <v>7.801</v>
      </c>
      <c r="II635">
        <v>0.4543</v>
      </c>
      <c r="IJ635">
        <v>4.02706509432224</v>
      </c>
      <c r="IK635">
        <v>0.00601174518973114</v>
      </c>
      <c r="IL635">
        <v>2.77886958061485e-07</v>
      </c>
      <c r="IM635">
        <v>-3.54636231360687e-10</v>
      </c>
      <c r="IN635">
        <v>-0.0404303883988718</v>
      </c>
      <c r="IO635">
        <v>-0.0177815531441476</v>
      </c>
      <c r="IP635">
        <v>0.00205572605671414</v>
      </c>
      <c r="IQ635">
        <v>-1.65519735432211e-05</v>
      </c>
      <c r="IR635">
        <v>-4</v>
      </c>
      <c r="IS635">
        <v>1848</v>
      </c>
      <c r="IT635">
        <v>1</v>
      </c>
      <c r="IU635">
        <v>25</v>
      </c>
      <c r="IV635">
        <v>24678.7</v>
      </c>
      <c r="IW635">
        <v>24678.7</v>
      </c>
      <c r="IX635">
        <v>1.54419</v>
      </c>
      <c r="IY635">
        <v>2.60376</v>
      </c>
      <c r="IZ635">
        <v>1.54785</v>
      </c>
      <c r="JA635">
        <v>2.30469</v>
      </c>
      <c r="JB635">
        <v>1.34644</v>
      </c>
      <c r="JC635">
        <v>2.37183</v>
      </c>
      <c r="JD635">
        <v>33.558</v>
      </c>
      <c r="JE635">
        <v>24.2188</v>
      </c>
      <c r="JF635">
        <v>18</v>
      </c>
      <c r="JG635">
        <v>492.282</v>
      </c>
      <c r="JH635">
        <v>408.85</v>
      </c>
      <c r="JI635">
        <v>24.9998</v>
      </c>
      <c r="JJ635">
        <v>26.6958</v>
      </c>
      <c r="JK635">
        <v>29.9999</v>
      </c>
      <c r="JL635">
        <v>26.6636</v>
      </c>
      <c r="JM635">
        <v>26.6064</v>
      </c>
      <c r="JN635">
        <v>30.9167</v>
      </c>
      <c r="JO635">
        <v>43.7509</v>
      </c>
      <c r="JP635">
        <v>78.3185</v>
      </c>
      <c r="JQ635">
        <v>25</v>
      </c>
      <c r="JR635">
        <v>709.12</v>
      </c>
      <c r="JS635">
        <v>15.963</v>
      </c>
      <c r="JT635">
        <v>102.304</v>
      </c>
      <c r="JU635">
        <v>103.085</v>
      </c>
    </row>
    <row r="636" spans="1:281">
      <c r="A636">
        <v>620</v>
      </c>
      <c r="B636">
        <v>1659032354.5</v>
      </c>
      <c r="C636">
        <v>8671.40000009537</v>
      </c>
      <c r="D636" t="s">
        <v>1670</v>
      </c>
      <c r="E636" t="s">
        <v>1671</v>
      </c>
      <c r="F636">
        <v>5</v>
      </c>
      <c r="G636" t="s">
        <v>1587</v>
      </c>
      <c r="H636" t="s">
        <v>417</v>
      </c>
      <c r="I636">
        <v>1659032346.73214</v>
      </c>
      <c r="J636">
        <f>(K636)/1000</f>
        <v>0</v>
      </c>
      <c r="K636">
        <f>IF(CZ636, AN636, AH636)</f>
        <v>0</v>
      </c>
      <c r="L636">
        <f>IF(CZ636, AI636, AG636)</f>
        <v>0</v>
      </c>
      <c r="M636">
        <f>DB636 - IF(AU636&gt;1, L636*CV636*100.0/(AW636*DP636), 0)</f>
        <v>0</v>
      </c>
      <c r="N636">
        <f>((T636-J636/2)*M636-L636)/(T636+J636/2)</f>
        <v>0</v>
      </c>
      <c r="O636">
        <f>N636*(DI636+DJ636)/1000.0</f>
        <v>0</v>
      </c>
      <c r="P636">
        <f>(DB636 - IF(AU636&gt;1, L636*CV636*100.0/(AW636*DP636), 0))*(DI636+DJ636)/1000.0</f>
        <v>0</v>
      </c>
      <c r="Q636">
        <f>2.0/((1/S636-1/R636)+SIGN(S636)*SQRT((1/S636-1/R636)*(1/S636-1/R636) + 4*CW636/((CW636+1)*(CW636+1))*(2*1/S636*1/R636-1/R636*1/R636)))</f>
        <v>0</v>
      </c>
      <c r="R636">
        <f>IF(LEFT(CX636,1)&lt;&gt;"0",IF(LEFT(CX636,1)="1",3.0,CY636),$D$5+$E$5*(DP636*DI636/($K$5*1000))+$F$5*(DP636*DI636/($K$5*1000))*MAX(MIN(CV636,$J$5),$I$5)*MAX(MIN(CV636,$J$5),$I$5)+$G$5*MAX(MIN(CV636,$J$5),$I$5)*(DP636*DI636/($K$5*1000))+$H$5*(DP636*DI636/($K$5*1000))*(DP636*DI636/($K$5*1000)))</f>
        <v>0</v>
      </c>
      <c r="S636">
        <f>J636*(1000-(1000*0.61365*exp(17.502*W636/(240.97+W636))/(DI636+DJ636)+DD636)/2)/(1000*0.61365*exp(17.502*W636/(240.97+W636))/(DI636+DJ636)-DD636)</f>
        <v>0</v>
      </c>
      <c r="T636">
        <f>1/((CW636+1)/(Q636/1.6)+1/(R636/1.37)) + CW636/((CW636+1)/(Q636/1.6) + CW636/(R636/1.37))</f>
        <v>0</v>
      </c>
      <c r="U636">
        <f>(CR636*CU636)</f>
        <v>0</v>
      </c>
      <c r="V636">
        <f>(DK636+(U636+2*0.95*5.67E-8*(((DK636+$B$7)+273)^4-(DK636+273)^4)-44100*J636)/(1.84*29.3*R636+8*0.95*5.67E-8*(DK636+273)^3))</f>
        <v>0</v>
      </c>
      <c r="W636">
        <f>($C$7*DL636+$D$7*DM636+$E$7*V636)</f>
        <v>0</v>
      </c>
      <c r="X636">
        <f>0.61365*exp(17.502*W636/(240.97+W636))</f>
        <v>0</v>
      </c>
      <c r="Y636">
        <f>(Z636/AA636*100)</f>
        <v>0</v>
      </c>
      <c r="Z636">
        <f>DD636*(DI636+DJ636)/1000</f>
        <v>0</v>
      </c>
      <c r="AA636">
        <f>0.61365*exp(17.502*DK636/(240.97+DK636))</f>
        <v>0</v>
      </c>
      <c r="AB636">
        <f>(X636-DD636*(DI636+DJ636)/1000)</f>
        <v>0</v>
      </c>
      <c r="AC636">
        <f>(-J636*44100)</f>
        <v>0</v>
      </c>
      <c r="AD636">
        <f>2*29.3*R636*0.92*(DK636-W636)</f>
        <v>0</v>
      </c>
      <c r="AE636">
        <f>2*0.95*5.67E-8*(((DK636+$B$7)+273)^4-(W636+273)^4)</f>
        <v>0</v>
      </c>
      <c r="AF636">
        <f>U636+AE636+AC636+AD636</f>
        <v>0</v>
      </c>
      <c r="AG636">
        <f>DH636*AU636*(DC636-DB636*(1000-AU636*DE636)/(1000-AU636*DD636))/(100*CV636)</f>
        <v>0</v>
      </c>
      <c r="AH636">
        <f>1000*DH636*AU636*(DD636-DE636)/(100*CV636*(1000-AU636*DD636))</f>
        <v>0</v>
      </c>
      <c r="AI636">
        <f>(AJ636 - AK636 - DI636*1E3/(8.314*(DK636+273.15)) * AM636/DH636 * AL636) * DH636/(100*CV636) * (1000 - DE636)/1000</f>
        <v>0</v>
      </c>
      <c r="AJ636">
        <v>710.889429937572</v>
      </c>
      <c r="AK636">
        <v>663.545557575757</v>
      </c>
      <c r="AL636">
        <v>3.29672245563767</v>
      </c>
      <c r="AM636">
        <v>66.0504921813524</v>
      </c>
      <c r="AN636">
        <f>(AP636 - AO636 + DI636*1E3/(8.314*(DK636+273.15)) * AR636/DH636 * AQ636) * DH636/(100*CV636) * 1000/(1000 - AP636)</f>
        <v>0</v>
      </c>
      <c r="AO636">
        <v>15.8647475329437</v>
      </c>
      <c r="AP636">
        <v>23.7847503496504</v>
      </c>
      <c r="AQ636">
        <v>-0.0055190303030168</v>
      </c>
      <c r="AR636">
        <v>92.47</v>
      </c>
      <c r="AS636">
        <v>3</v>
      </c>
      <c r="AT636">
        <v>1</v>
      </c>
      <c r="AU636">
        <f>IF(AS636*$H$13&gt;=AW636,1.0,(AW636/(AW636-AS636*$H$13)))</f>
        <v>0</v>
      </c>
      <c r="AV636">
        <f>(AU636-1)*100</f>
        <v>0</v>
      </c>
      <c r="AW636">
        <f>MAX(0,($B$13+$C$13*DP636)/(1+$D$13*DP636)*DI636/(DK636+273)*$E$13)</f>
        <v>0</v>
      </c>
      <c r="AX636" t="s">
        <v>418</v>
      </c>
      <c r="AY636" t="s">
        <v>418</v>
      </c>
      <c r="AZ636">
        <v>0</v>
      </c>
      <c r="BA636">
        <v>0</v>
      </c>
      <c r="BB636">
        <f>1-AZ636/BA636</f>
        <v>0</v>
      </c>
      <c r="BC636">
        <v>0</v>
      </c>
      <c r="BD636" t="s">
        <v>418</v>
      </c>
      <c r="BE636" t="s">
        <v>418</v>
      </c>
      <c r="BF636">
        <v>0</v>
      </c>
      <c r="BG636">
        <v>0</v>
      </c>
      <c r="BH636">
        <f>1-BF636/BG636</f>
        <v>0</v>
      </c>
      <c r="BI636">
        <v>0.5</v>
      </c>
      <c r="BJ636">
        <f>CS636</f>
        <v>0</v>
      </c>
      <c r="BK636">
        <f>L636</f>
        <v>0</v>
      </c>
      <c r="BL636">
        <f>BH636*BI636*BJ636</f>
        <v>0</v>
      </c>
      <c r="BM636">
        <f>(BK636-BC636)/BJ636</f>
        <v>0</v>
      </c>
      <c r="BN636">
        <f>(BA636-BG636)/BG636</f>
        <v>0</v>
      </c>
      <c r="BO636">
        <f>AZ636/(BB636+AZ636/BG636)</f>
        <v>0</v>
      </c>
      <c r="BP636" t="s">
        <v>418</v>
      </c>
      <c r="BQ636">
        <v>0</v>
      </c>
      <c r="BR636">
        <f>IF(BQ636&lt;&gt;0, BQ636, BO636)</f>
        <v>0</v>
      </c>
      <c r="BS636">
        <f>1-BR636/BG636</f>
        <v>0</v>
      </c>
      <c r="BT636">
        <f>(BG636-BF636)/(BG636-BR636)</f>
        <v>0</v>
      </c>
      <c r="BU636">
        <f>(BA636-BG636)/(BA636-BR636)</f>
        <v>0</v>
      </c>
      <c r="BV636">
        <f>(BG636-BF636)/(BG636-AZ636)</f>
        <v>0</v>
      </c>
      <c r="BW636">
        <f>(BA636-BG636)/(BA636-AZ636)</f>
        <v>0</v>
      </c>
      <c r="BX636">
        <f>(BT636*BR636/BF636)</f>
        <v>0</v>
      </c>
      <c r="BY636">
        <f>(1-BX636)</f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f>$B$11*DQ636+$C$11*DR636+$F$11*EC636*(1-EF636)</f>
        <v>0</v>
      </c>
      <c r="CS636">
        <f>CR636*CT636</f>
        <v>0</v>
      </c>
      <c r="CT636">
        <f>($B$11*$D$9+$C$11*$D$9+$F$11*((EP636+EH636)/MAX(EP636+EH636+EQ636, 0.1)*$I$9+EQ636/MAX(EP636+EH636+EQ636, 0.1)*$J$9))/($B$11+$C$11+$F$11)</f>
        <v>0</v>
      </c>
      <c r="CU636">
        <f>($B$11*$K$9+$C$11*$K$9+$F$11*((EP636+EH636)/MAX(EP636+EH636+EQ636, 0.1)*$P$9+EQ636/MAX(EP636+EH636+EQ636, 0.1)*$Q$9))/($B$11+$C$11+$F$11)</f>
        <v>0</v>
      </c>
      <c r="CV636">
        <v>6</v>
      </c>
      <c r="CW636">
        <v>0.5</v>
      </c>
      <c r="CX636" t="s">
        <v>419</v>
      </c>
      <c r="CY636">
        <v>2</v>
      </c>
      <c r="CZ636" t="b">
        <v>1</v>
      </c>
      <c r="DA636">
        <v>1659032346.73214</v>
      </c>
      <c r="DB636">
        <v>624.668678571428</v>
      </c>
      <c r="DC636">
        <v>682.89275</v>
      </c>
      <c r="DD636">
        <v>23.8087928571429</v>
      </c>
      <c r="DE636">
        <v>15.8799392857143</v>
      </c>
      <c r="DF636">
        <v>616.9105</v>
      </c>
      <c r="DG636">
        <v>23.3541107142857</v>
      </c>
      <c r="DH636">
        <v>500.014714285714</v>
      </c>
      <c r="DI636">
        <v>90.329925</v>
      </c>
      <c r="DJ636">
        <v>0.0447567642857143</v>
      </c>
      <c r="DK636">
        <v>27.1368214285714</v>
      </c>
      <c r="DL636">
        <v>26.5739607142857</v>
      </c>
      <c r="DM636">
        <v>999.9</v>
      </c>
      <c r="DN636">
        <v>0</v>
      </c>
      <c r="DO636">
        <v>0</v>
      </c>
      <c r="DP636">
        <v>9986.07142857143</v>
      </c>
      <c r="DQ636">
        <v>0</v>
      </c>
      <c r="DR636">
        <v>17.2734</v>
      </c>
      <c r="DS636">
        <v>-58.22405</v>
      </c>
      <c r="DT636">
        <v>639.903714285714</v>
      </c>
      <c r="DU636">
        <v>693.911892857143</v>
      </c>
      <c r="DV636">
        <v>7.92884607142857</v>
      </c>
      <c r="DW636">
        <v>682.89275</v>
      </c>
      <c r="DX636">
        <v>15.8799392857143</v>
      </c>
      <c r="DY636">
        <v>2.15064714285714</v>
      </c>
      <c r="DZ636">
        <v>1.43443464285714</v>
      </c>
      <c r="EA636">
        <v>18.5993357142857</v>
      </c>
      <c r="EB636">
        <v>12.286625</v>
      </c>
      <c r="EC636">
        <v>1999.98642857143</v>
      </c>
      <c r="ED636">
        <v>0.979996535714286</v>
      </c>
      <c r="EE636">
        <v>0.0200037285714286</v>
      </c>
      <c r="EF636">
        <v>0</v>
      </c>
      <c r="EG636">
        <v>830.786785714286</v>
      </c>
      <c r="EH636">
        <v>5.00063</v>
      </c>
      <c r="EI636">
        <v>16345.0821428571</v>
      </c>
      <c r="EJ636">
        <v>17256.7678571429</v>
      </c>
      <c r="EK636">
        <v>38.107</v>
      </c>
      <c r="EL636">
        <v>38.1825714285714</v>
      </c>
      <c r="EM636">
        <v>37.625</v>
      </c>
      <c r="EN636">
        <v>37.5</v>
      </c>
      <c r="EO636">
        <v>39.125</v>
      </c>
      <c r="EP636">
        <v>1955.07642857143</v>
      </c>
      <c r="EQ636">
        <v>39.91</v>
      </c>
      <c r="ER636">
        <v>0</v>
      </c>
      <c r="ES636">
        <v>1659032353.3</v>
      </c>
      <c r="ET636">
        <v>0</v>
      </c>
      <c r="EU636">
        <v>830.789</v>
      </c>
      <c r="EV636">
        <v>21.2689230976862</v>
      </c>
      <c r="EW636">
        <v>414.741880610519</v>
      </c>
      <c r="EX636">
        <v>16345.0615384615</v>
      </c>
      <c r="EY636">
        <v>15</v>
      </c>
      <c r="EZ636">
        <v>0</v>
      </c>
      <c r="FA636" t="s">
        <v>420</v>
      </c>
      <c r="FB636">
        <v>1657551626.5</v>
      </c>
      <c r="FC636">
        <v>1657551629</v>
      </c>
      <c r="FD636">
        <v>0</v>
      </c>
      <c r="FE636">
        <v>0.403</v>
      </c>
      <c r="FF636">
        <v>0.009</v>
      </c>
      <c r="FG636">
        <v>9.41</v>
      </c>
      <c r="FH636">
        <v>0.087</v>
      </c>
      <c r="FI636">
        <v>417</v>
      </c>
      <c r="FJ636">
        <v>17</v>
      </c>
      <c r="FK636">
        <v>1.61</v>
      </c>
      <c r="FL636">
        <v>0.59</v>
      </c>
      <c r="FM636">
        <v>-57.96695</v>
      </c>
      <c r="FN636">
        <v>-7.27814409005612</v>
      </c>
      <c r="FO636">
        <v>0.868981570863272</v>
      </c>
      <c r="FP636">
        <v>0</v>
      </c>
      <c r="FQ636">
        <v>829.855176470588</v>
      </c>
      <c r="FR636">
        <v>22.3824293366861</v>
      </c>
      <c r="FS636">
        <v>2.2078995537493</v>
      </c>
      <c r="FT636">
        <v>0</v>
      </c>
      <c r="FU636">
        <v>7.9301985</v>
      </c>
      <c r="FV636">
        <v>-0.0434233395872697</v>
      </c>
      <c r="FW636">
        <v>0.00965066903121227</v>
      </c>
      <c r="FX636">
        <v>1</v>
      </c>
      <c r="FY636">
        <v>1</v>
      </c>
      <c r="FZ636">
        <v>3</v>
      </c>
      <c r="GA636" t="s">
        <v>421</v>
      </c>
      <c r="GB636">
        <v>2.97325</v>
      </c>
      <c r="GC636">
        <v>2.69897</v>
      </c>
      <c r="GD636">
        <v>0.124422</v>
      </c>
      <c r="GE636">
        <v>0.13325</v>
      </c>
      <c r="GF636">
        <v>0.102443</v>
      </c>
      <c r="GG636">
        <v>0.0778236</v>
      </c>
      <c r="GH636">
        <v>34087.9</v>
      </c>
      <c r="GI636">
        <v>36899.5</v>
      </c>
      <c r="GJ636">
        <v>35280.1</v>
      </c>
      <c r="GK636">
        <v>38611</v>
      </c>
      <c r="GL636">
        <v>44898</v>
      </c>
      <c r="GM636">
        <v>51429.2</v>
      </c>
      <c r="GN636">
        <v>55149.8</v>
      </c>
      <c r="GO636">
        <v>61932.2</v>
      </c>
      <c r="GP636">
        <v>1.9726</v>
      </c>
      <c r="GQ636">
        <v>1.8418</v>
      </c>
      <c r="GR636">
        <v>0.0917912</v>
      </c>
      <c r="GS636">
        <v>0</v>
      </c>
      <c r="GT636">
        <v>25.0615</v>
      </c>
      <c r="GU636">
        <v>999.9</v>
      </c>
      <c r="GV636">
        <v>56.916</v>
      </c>
      <c r="GW636">
        <v>29.074</v>
      </c>
      <c r="GX636">
        <v>25.4525</v>
      </c>
      <c r="GY636">
        <v>56.1255</v>
      </c>
      <c r="GZ636">
        <v>43.3574</v>
      </c>
      <c r="HA636">
        <v>1</v>
      </c>
      <c r="HB636">
        <v>-0.0414228</v>
      </c>
      <c r="HC636">
        <v>0.0697168</v>
      </c>
      <c r="HD636">
        <v>20.1142</v>
      </c>
      <c r="HE636">
        <v>5.19812</v>
      </c>
      <c r="HF636">
        <v>12.0052</v>
      </c>
      <c r="HG636">
        <v>4.976</v>
      </c>
      <c r="HH636">
        <v>3.2936</v>
      </c>
      <c r="HI636">
        <v>9999</v>
      </c>
      <c r="HJ636">
        <v>9999</v>
      </c>
      <c r="HK636">
        <v>9999</v>
      </c>
      <c r="HL636">
        <v>630.1</v>
      </c>
      <c r="HM636">
        <v>1.86316</v>
      </c>
      <c r="HN636">
        <v>1.86801</v>
      </c>
      <c r="HO636">
        <v>1.86783</v>
      </c>
      <c r="HP636">
        <v>1.86902</v>
      </c>
      <c r="HQ636">
        <v>1.86981</v>
      </c>
      <c r="HR636">
        <v>1.86584</v>
      </c>
      <c r="HS636">
        <v>1.86691</v>
      </c>
      <c r="HT636">
        <v>1.86829</v>
      </c>
      <c r="HU636">
        <v>5</v>
      </c>
      <c r="HV636">
        <v>0</v>
      </c>
      <c r="HW636">
        <v>0</v>
      </c>
      <c r="HX636">
        <v>0</v>
      </c>
      <c r="HY636" t="s">
        <v>422</v>
      </c>
      <c r="HZ636" t="s">
        <v>423</v>
      </c>
      <c r="IA636" t="s">
        <v>424</v>
      </c>
      <c r="IB636" t="s">
        <v>424</v>
      </c>
      <c r="IC636" t="s">
        <v>424</v>
      </c>
      <c r="ID636" t="s">
        <v>424</v>
      </c>
      <c r="IE636">
        <v>0</v>
      </c>
      <c r="IF636">
        <v>100</v>
      </c>
      <c r="IG636">
        <v>100</v>
      </c>
      <c r="IH636">
        <v>7.904</v>
      </c>
      <c r="II636">
        <v>0.4536</v>
      </c>
      <c r="IJ636">
        <v>4.02706509432224</v>
      </c>
      <c r="IK636">
        <v>0.00601174518973114</v>
      </c>
      <c r="IL636">
        <v>2.77886958061485e-07</v>
      </c>
      <c r="IM636">
        <v>-3.54636231360687e-10</v>
      </c>
      <c r="IN636">
        <v>-0.0404303883988718</v>
      </c>
      <c r="IO636">
        <v>-0.0177815531441476</v>
      </c>
      <c r="IP636">
        <v>0.00205572605671414</v>
      </c>
      <c r="IQ636">
        <v>-1.65519735432211e-05</v>
      </c>
      <c r="IR636">
        <v>-4</v>
      </c>
      <c r="IS636">
        <v>1848</v>
      </c>
      <c r="IT636">
        <v>1</v>
      </c>
      <c r="IU636">
        <v>25</v>
      </c>
      <c r="IV636">
        <v>24678.8</v>
      </c>
      <c r="IW636">
        <v>24678.8</v>
      </c>
      <c r="IX636">
        <v>1.57715</v>
      </c>
      <c r="IY636">
        <v>2.61353</v>
      </c>
      <c r="IZ636">
        <v>1.54785</v>
      </c>
      <c r="JA636">
        <v>2.30469</v>
      </c>
      <c r="JB636">
        <v>1.34644</v>
      </c>
      <c r="JC636">
        <v>2.28882</v>
      </c>
      <c r="JD636">
        <v>33.558</v>
      </c>
      <c r="JE636">
        <v>24.2188</v>
      </c>
      <c r="JF636">
        <v>18</v>
      </c>
      <c r="JG636">
        <v>492.522</v>
      </c>
      <c r="JH636">
        <v>408.722</v>
      </c>
      <c r="JI636">
        <v>24.9998</v>
      </c>
      <c r="JJ636">
        <v>26.6935</v>
      </c>
      <c r="JK636">
        <v>30</v>
      </c>
      <c r="JL636">
        <v>26.6613</v>
      </c>
      <c r="JM636">
        <v>26.6042</v>
      </c>
      <c r="JN636">
        <v>31.5942</v>
      </c>
      <c r="JO636">
        <v>43.4779</v>
      </c>
      <c r="JP636">
        <v>77.9366</v>
      </c>
      <c r="JQ636">
        <v>25</v>
      </c>
      <c r="JR636">
        <v>722.536</v>
      </c>
      <c r="JS636">
        <v>15.9691</v>
      </c>
      <c r="JT636">
        <v>102.304</v>
      </c>
      <c r="JU636">
        <v>103.086</v>
      </c>
    </row>
    <row r="637" spans="1:281">
      <c r="A637">
        <v>621</v>
      </c>
      <c r="B637">
        <v>1659032359</v>
      </c>
      <c r="C637">
        <v>8675.90000009537</v>
      </c>
      <c r="D637" t="s">
        <v>1672</v>
      </c>
      <c r="E637" t="s">
        <v>1673</v>
      </c>
      <c r="F637">
        <v>5</v>
      </c>
      <c r="G637" t="s">
        <v>1587</v>
      </c>
      <c r="H637" t="s">
        <v>417</v>
      </c>
      <c r="I637">
        <v>1659032351.17857</v>
      </c>
      <c r="J637">
        <f>(K637)/1000</f>
        <v>0</v>
      </c>
      <c r="K637">
        <f>IF(CZ637, AN637, AH637)</f>
        <v>0</v>
      </c>
      <c r="L637">
        <f>IF(CZ637, AI637, AG637)</f>
        <v>0</v>
      </c>
      <c r="M637">
        <f>DB637 - IF(AU637&gt;1, L637*CV637*100.0/(AW637*DP637), 0)</f>
        <v>0</v>
      </c>
      <c r="N637">
        <f>((T637-J637/2)*M637-L637)/(T637+J637/2)</f>
        <v>0</v>
      </c>
      <c r="O637">
        <f>N637*(DI637+DJ637)/1000.0</f>
        <v>0</v>
      </c>
      <c r="P637">
        <f>(DB637 - IF(AU637&gt;1, L637*CV637*100.0/(AW637*DP637), 0))*(DI637+DJ637)/1000.0</f>
        <v>0</v>
      </c>
      <c r="Q637">
        <f>2.0/((1/S637-1/R637)+SIGN(S637)*SQRT((1/S637-1/R637)*(1/S637-1/R637) + 4*CW637/((CW637+1)*(CW637+1))*(2*1/S637*1/R637-1/R637*1/R637)))</f>
        <v>0</v>
      </c>
      <c r="R637">
        <f>IF(LEFT(CX637,1)&lt;&gt;"0",IF(LEFT(CX637,1)="1",3.0,CY637),$D$5+$E$5*(DP637*DI637/($K$5*1000))+$F$5*(DP637*DI637/($K$5*1000))*MAX(MIN(CV637,$J$5),$I$5)*MAX(MIN(CV637,$J$5),$I$5)+$G$5*MAX(MIN(CV637,$J$5),$I$5)*(DP637*DI637/($K$5*1000))+$H$5*(DP637*DI637/($K$5*1000))*(DP637*DI637/($K$5*1000)))</f>
        <v>0</v>
      </c>
      <c r="S637">
        <f>J637*(1000-(1000*0.61365*exp(17.502*W637/(240.97+W637))/(DI637+DJ637)+DD637)/2)/(1000*0.61365*exp(17.502*W637/(240.97+W637))/(DI637+DJ637)-DD637)</f>
        <v>0</v>
      </c>
      <c r="T637">
        <f>1/((CW637+1)/(Q637/1.6)+1/(R637/1.37)) + CW637/((CW637+1)/(Q637/1.6) + CW637/(R637/1.37))</f>
        <v>0</v>
      </c>
      <c r="U637">
        <f>(CR637*CU637)</f>
        <v>0</v>
      </c>
      <c r="V637">
        <f>(DK637+(U637+2*0.95*5.67E-8*(((DK637+$B$7)+273)^4-(DK637+273)^4)-44100*J637)/(1.84*29.3*R637+8*0.95*5.67E-8*(DK637+273)^3))</f>
        <v>0</v>
      </c>
      <c r="W637">
        <f>($C$7*DL637+$D$7*DM637+$E$7*V637)</f>
        <v>0</v>
      </c>
      <c r="X637">
        <f>0.61365*exp(17.502*W637/(240.97+W637))</f>
        <v>0</v>
      </c>
      <c r="Y637">
        <f>(Z637/AA637*100)</f>
        <v>0</v>
      </c>
      <c r="Z637">
        <f>DD637*(DI637+DJ637)/1000</f>
        <v>0</v>
      </c>
      <c r="AA637">
        <f>0.61365*exp(17.502*DK637/(240.97+DK637))</f>
        <v>0</v>
      </c>
      <c r="AB637">
        <f>(X637-DD637*(DI637+DJ637)/1000)</f>
        <v>0</v>
      </c>
      <c r="AC637">
        <f>(-J637*44100)</f>
        <v>0</v>
      </c>
      <c r="AD637">
        <f>2*29.3*R637*0.92*(DK637-W637)</f>
        <v>0</v>
      </c>
      <c r="AE637">
        <f>2*0.95*5.67E-8*(((DK637+$B$7)+273)^4-(W637+273)^4)</f>
        <v>0</v>
      </c>
      <c r="AF637">
        <f>U637+AE637+AC637+AD637</f>
        <v>0</v>
      </c>
      <c r="AG637">
        <f>DH637*AU637*(DC637-DB637*(1000-AU637*DE637)/(1000-AU637*DD637))/(100*CV637)</f>
        <v>0</v>
      </c>
      <c r="AH637">
        <f>1000*DH637*AU637*(DD637-DE637)/(100*CV637*(1000-AU637*DD637))</f>
        <v>0</v>
      </c>
      <c r="AI637">
        <f>(AJ637 - AK637 - DI637*1E3/(8.314*(DK637+273.15)) * AM637/DH637 * AL637) * DH637/(100*CV637) * (1000 - DE637)/1000</f>
        <v>0</v>
      </c>
      <c r="AJ637">
        <v>726.504225340993</v>
      </c>
      <c r="AK637">
        <v>678.682454545454</v>
      </c>
      <c r="AL637">
        <v>3.36591323546142</v>
      </c>
      <c r="AM637">
        <v>66.0504921813524</v>
      </c>
      <c r="AN637">
        <f>(AP637 - AO637 + DI637*1E3/(8.314*(DK637+273.15)) * AR637/DH637 * AQ637) * DH637/(100*CV637) * 1000/(1000 - AP637)</f>
        <v>0</v>
      </c>
      <c r="AO637">
        <v>15.8668602438528</v>
      </c>
      <c r="AP637">
        <v>23.7823237762238</v>
      </c>
      <c r="AQ637">
        <v>0.00107640093240509</v>
      </c>
      <c r="AR637">
        <v>92.47</v>
      </c>
      <c r="AS637">
        <v>3</v>
      </c>
      <c r="AT637">
        <v>1</v>
      </c>
      <c r="AU637">
        <f>IF(AS637*$H$13&gt;=AW637,1.0,(AW637/(AW637-AS637*$H$13)))</f>
        <v>0</v>
      </c>
      <c r="AV637">
        <f>(AU637-1)*100</f>
        <v>0</v>
      </c>
      <c r="AW637">
        <f>MAX(0,($B$13+$C$13*DP637)/(1+$D$13*DP637)*DI637/(DK637+273)*$E$13)</f>
        <v>0</v>
      </c>
      <c r="AX637" t="s">
        <v>418</v>
      </c>
      <c r="AY637" t="s">
        <v>418</v>
      </c>
      <c r="AZ637">
        <v>0</v>
      </c>
      <c r="BA637">
        <v>0</v>
      </c>
      <c r="BB637">
        <f>1-AZ637/BA637</f>
        <v>0</v>
      </c>
      <c r="BC637">
        <v>0</v>
      </c>
      <c r="BD637" t="s">
        <v>418</v>
      </c>
      <c r="BE637" t="s">
        <v>418</v>
      </c>
      <c r="BF637">
        <v>0</v>
      </c>
      <c r="BG637">
        <v>0</v>
      </c>
      <c r="BH637">
        <f>1-BF637/BG637</f>
        <v>0</v>
      </c>
      <c r="BI637">
        <v>0.5</v>
      </c>
      <c r="BJ637">
        <f>CS637</f>
        <v>0</v>
      </c>
      <c r="BK637">
        <f>L637</f>
        <v>0</v>
      </c>
      <c r="BL637">
        <f>BH637*BI637*BJ637</f>
        <v>0</v>
      </c>
      <c r="BM637">
        <f>(BK637-BC637)/BJ637</f>
        <v>0</v>
      </c>
      <c r="BN637">
        <f>(BA637-BG637)/BG637</f>
        <v>0</v>
      </c>
      <c r="BO637">
        <f>AZ637/(BB637+AZ637/BG637)</f>
        <v>0</v>
      </c>
      <c r="BP637" t="s">
        <v>418</v>
      </c>
      <c r="BQ637">
        <v>0</v>
      </c>
      <c r="BR637">
        <f>IF(BQ637&lt;&gt;0, BQ637, BO637)</f>
        <v>0</v>
      </c>
      <c r="BS637">
        <f>1-BR637/BG637</f>
        <v>0</v>
      </c>
      <c r="BT637">
        <f>(BG637-BF637)/(BG637-BR637)</f>
        <v>0</v>
      </c>
      <c r="BU637">
        <f>(BA637-BG637)/(BA637-BR637)</f>
        <v>0</v>
      </c>
      <c r="BV637">
        <f>(BG637-BF637)/(BG637-AZ637)</f>
        <v>0</v>
      </c>
      <c r="BW637">
        <f>(BA637-BG637)/(BA637-AZ637)</f>
        <v>0</v>
      </c>
      <c r="BX637">
        <f>(BT637*BR637/BF637)</f>
        <v>0</v>
      </c>
      <c r="BY637">
        <f>(1-BX637)</f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f>$B$11*DQ637+$C$11*DR637+$F$11*EC637*(1-EF637)</f>
        <v>0</v>
      </c>
      <c r="CS637">
        <f>CR637*CT637</f>
        <v>0</v>
      </c>
      <c r="CT637">
        <f>($B$11*$D$9+$C$11*$D$9+$F$11*((EP637+EH637)/MAX(EP637+EH637+EQ637, 0.1)*$I$9+EQ637/MAX(EP637+EH637+EQ637, 0.1)*$J$9))/($B$11+$C$11+$F$11)</f>
        <v>0</v>
      </c>
      <c r="CU637">
        <f>($B$11*$K$9+$C$11*$K$9+$F$11*((EP637+EH637)/MAX(EP637+EH637+EQ637, 0.1)*$P$9+EQ637/MAX(EP637+EH637+EQ637, 0.1)*$Q$9))/($B$11+$C$11+$F$11)</f>
        <v>0</v>
      </c>
      <c r="CV637">
        <v>6</v>
      </c>
      <c r="CW637">
        <v>0.5</v>
      </c>
      <c r="CX637" t="s">
        <v>419</v>
      </c>
      <c r="CY637">
        <v>2</v>
      </c>
      <c r="CZ637" t="b">
        <v>1</v>
      </c>
      <c r="DA637">
        <v>1659032351.17857</v>
      </c>
      <c r="DB637">
        <v>638.842321428571</v>
      </c>
      <c r="DC637">
        <v>697.733464285714</v>
      </c>
      <c r="DD637">
        <v>23.7945821428571</v>
      </c>
      <c r="DE637">
        <v>15.8702642857143</v>
      </c>
      <c r="DF637">
        <v>631.000464285714</v>
      </c>
      <c r="DG637">
        <v>23.3405857142857</v>
      </c>
      <c r="DH637">
        <v>500.049964285714</v>
      </c>
      <c r="DI637">
        <v>90.3295928571428</v>
      </c>
      <c r="DJ637">
        <v>0.044702175</v>
      </c>
      <c r="DK637">
        <v>27.13705</v>
      </c>
      <c r="DL637">
        <v>26.5707571428571</v>
      </c>
      <c r="DM637">
        <v>999.9</v>
      </c>
      <c r="DN637">
        <v>0</v>
      </c>
      <c r="DO637">
        <v>0</v>
      </c>
      <c r="DP637">
        <v>9991.25</v>
      </c>
      <c r="DQ637">
        <v>0</v>
      </c>
      <c r="DR637">
        <v>17.26985</v>
      </c>
      <c r="DS637">
        <v>-58.8912214285714</v>
      </c>
      <c r="DT637">
        <v>654.413678571428</v>
      </c>
      <c r="DU637">
        <v>708.985285714286</v>
      </c>
      <c r="DV637">
        <v>7.92431178571429</v>
      </c>
      <c r="DW637">
        <v>697.733464285714</v>
      </c>
      <c r="DX637">
        <v>15.8702642857143</v>
      </c>
      <c r="DY637">
        <v>2.14935535714286</v>
      </c>
      <c r="DZ637">
        <v>1.433555</v>
      </c>
      <c r="EA637">
        <v>18.5897357142857</v>
      </c>
      <c r="EB637">
        <v>12.2773035714286</v>
      </c>
      <c r="EC637">
        <v>1999.97</v>
      </c>
      <c r="ED637">
        <v>0.979996321428572</v>
      </c>
      <c r="EE637">
        <v>0.0200039571428571</v>
      </c>
      <c r="EF637">
        <v>0</v>
      </c>
      <c r="EG637">
        <v>832.246714285714</v>
      </c>
      <c r="EH637">
        <v>5.00063</v>
      </c>
      <c r="EI637">
        <v>16374.1678571429</v>
      </c>
      <c r="EJ637">
        <v>17256.625</v>
      </c>
      <c r="EK637">
        <v>38.107</v>
      </c>
      <c r="EL637">
        <v>38.1803571428571</v>
      </c>
      <c r="EM637">
        <v>37.625</v>
      </c>
      <c r="EN637">
        <v>37.5</v>
      </c>
      <c r="EO637">
        <v>39.125</v>
      </c>
      <c r="EP637">
        <v>1955.06</v>
      </c>
      <c r="EQ637">
        <v>39.91</v>
      </c>
      <c r="ER637">
        <v>0</v>
      </c>
      <c r="ES637">
        <v>1659032358.1</v>
      </c>
      <c r="ET637">
        <v>0</v>
      </c>
      <c r="EU637">
        <v>832.354576923077</v>
      </c>
      <c r="EV637">
        <v>18.8747008709261</v>
      </c>
      <c r="EW637">
        <v>373.712820418647</v>
      </c>
      <c r="EX637">
        <v>16376.5346153846</v>
      </c>
      <c r="EY637">
        <v>15</v>
      </c>
      <c r="EZ637">
        <v>0</v>
      </c>
      <c r="FA637" t="s">
        <v>420</v>
      </c>
      <c r="FB637">
        <v>1657551626.5</v>
      </c>
      <c r="FC637">
        <v>1657551629</v>
      </c>
      <c r="FD637">
        <v>0</v>
      </c>
      <c r="FE637">
        <v>0.403</v>
      </c>
      <c r="FF637">
        <v>0.009</v>
      </c>
      <c r="FG637">
        <v>9.41</v>
      </c>
      <c r="FH637">
        <v>0.087</v>
      </c>
      <c r="FI637">
        <v>417</v>
      </c>
      <c r="FJ637">
        <v>17</v>
      </c>
      <c r="FK637">
        <v>1.61</v>
      </c>
      <c r="FL637">
        <v>0.59</v>
      </c>
      <c r="FM637">
        <v>-58.436035</v>
      </c>
      <c r="FN637">
        <v>-10.0738266416509</v>
      </c>
      <c r="FO637">
        <v>1.04429315533283</v>
      </c>
      <c r="FP637">
        <v>0</v>
      </c>
      <c r="FQ637">
        <v>831.121382352941</v>
      </c>
      <c r="FR637">
        <v>20.5811000658926</v>
      </c>
      <c r="FS637">
        <v>2.03779669098912</v>
      </c>
      <c r="FT637">
        <v>0</v>
      </c>
      <c r="FU637">
        <v>7.92763675</v>
      </c>
      <c r="FV637">
        <v>-0.0679313696060136</v>
      </c>
      <c r="FW637">
        <v>0.00909652554206822</v>
      </c>
      <c r="FX637">
        <v>1</v>
      </c>
      <c r="FY637">
        <v>1</v>
      </c>
      <c r="FZ637">
        <v>3</v>
      </c>
      <c r="GA637" t="s">
        <v>421</v>
      </c>
      <c r="GB637">
        <v>2.97278</v>
      </c>
      <c r="GC637">
        <v>2.69841</v>
      </c>
      <c r="GD637">
        <v>0.126368</v>
      </c>
      <c r="GE637">
        <v>0.134999</v>
      </c>
      <c r="GF637">
        <v>0.102434</v>
      </c>
      <c r="GG637">
        <v>0.0778649</v>
      </c>
      <c r="GH637">
        <v>34012.3</v>
      </c>
      <c r="GI637">
        <v>36825.7</v>
      </c>
      <c r="GJ637">
        <v>35280.2</v>
      </c>
      <c r="GK637">
        <v>38611.6</v>
      </c>
      <c r="GL637">
        <v>44899.7</v>
      </c>
      <c r="GM637">
        <v>51427.7</v>
      </c>
      <c r="GN637">
        <v>55151.3</v>
      </c>
      <c r="GO637">
        <v>61933.1</v>
      </c>
      <c r="GP637">
        <v>1.972</v>
      </c>
      <c r="GQ637">
        <v>1.8422</v>
      </c>
      <c r="GR637">
        <v>0.0915527</v>
      </c>
      <c r="GS637">
        <v>0</v>
      </c>
      <c r="GT637">
        <v>25.0615</v>
      </c>
      <c r="GU637">
        <v>999.9</v>
      </c>
      <c r="GV637">
        <v>56.892</v>
      </c>
      <c r="GW637">
        <v>29.074</v>
      </c>
      <c r="GX637">
        <v>25.4389</v>
      </c>
      <c r="GY637">
        <v>56.1955</v>
      </c>
      <c r="GZ637">
        <v>43.2252</v>
      </c>
      <c r="HA637">
        <v>1</v>
      </c>
      <c r="HB637">
        <v>-0.041748</v>
      </c>
      <c r="HC637">
        <v>0.0708061</v>
      </c>
      <c r="HD637">
        <v>20.1141</v>
      </c>
      <c r="HE637">
        <v>5.19692</v>
      </c>
      <c r="HF637">
        <v>12.004</v>
      </c>
      <c r="HG637">
        <v>4.9752</v>
      </c>
      <c r="HH637">
        <v>3.2936</v>
      </c>
      <c r="HI637">
        <v>9999</v>
      </c>
      <c r="HJ637">
        <v>9999</v>
      </c>
      <c r="HK637">
        <v>9999</v>
      </c>
      <c r="HL637">
        <v>630.1</v>
      </c>
      <c r="HM637">
        <v>1.86316</v>
      </c>
      <c r="HN637">
        <v>1.86801</v>
      </c>
      <c r="HO637">
        <v>1.86783</v>
      </c>
      <c r="HP637">
        <v>1.86899</v>
      </c>
      <c r="HQ637">
        <v>1.86981</v>
      </c>
      <c r="HR637">
        <v>1.86584</v>
      </c>
      <c r="HS637">
        <v>1.86691</v>
      </c>
      <c r="HT637">
        <v>1.86832</v>
      </c>
      <c r="HU637">
        <v>5</v>
      </c>
      <c r="HV637">
        <v>0</v>
      </c>
      <c r="HW637">
        <v>0</v>
      </c>
      <c r="HX637">
        <v>0</v>
      </c>
      <c r="HY637" t="s">
        <v>422</v>
      </c>
      <c r="HZ637" t="s">
        <v>423</v>
      </c>
      <c r="IA637" t="s">
        <v>424</v>
      </c>
      <c r="IB637" t="s">
        <v>424</v>
      </c>
      <c r="IC637" t="s">
        <v>424</v>
      </c>
      <c r="ID637" t="s">
        <v>424</v>
      </c>
      <c r="IE637">
        <v>0</v>
      </c>
      <c r="IF637">
        <v>100</v>
      </c>
      <c r="IG637">
        <v>100</v>
      </c>
      <c r="IH637">
        <v>7.99</v>
      </c>
      <c r="II637">
        <v>0.4534</v>
      </c>
      <c r="IJ637">
        <v>4.02706509432224</v>
      </c>
      <c r="IK637">
        <v>0.00601174518973114</v>
      </c>
      <c r="IL637">
        <v>2.77886958061485e-07</v>
      </c>
      <c r="IM637">
        <v>-3.54636231360687e-10</v>
      </c>
      <c r="IN637">
        <v>-0.0404303883988718</v>
      </c>
      <c r="IO637">
        <v>-0.0177815531441476</v>
      </c>
      <c r="IP637">
        <v>0.00205572605671414</v>
      </c>
      <c r="IQ637">
        <v>-1.65519735432211e-05</v>
      </c>
      <c r="IR637">
        <v>-4</v>
      </c>
      <c r="IS637">
        <v>1848</v>
      </c>
      <c r="IT637">
        <v>1</v>
      </c>
      <c r="IU637">
        <v>25</v>
      </c>
      <c r="IV637">
        <v>24678.9</v>
      </c>
      <c r="IW637">
        <v>24678.8</v>
      </c>
      <c r="IX637">
        <v>1.60278</v>
      </c>
      <c r="IY637">
        <v>2.6416</v>
      </c>
      <c r="IZ637">
        <v>1.54785</v>
      </c>
      <c r="JA637">
        <v>2.30469</v>
      </c>
      <c r="JB637">
        <v>1.34644</v>
      </c>
      <c r="JC637">
        <v>2.35596</v>
      </c>
      <c r="JD637">
        <v>33.558</v>
      </c>
      <c r="JE637">
        <v>24.2188</v>
      </c>
      <c r="JF637">
        <v>18</v>
      </c>
      <c r="JG637">
        <v>492.134</v>
      </c>
      <c r="JH637">
        <v>408.93</v>
      </c>
      <c r="JI637">
        <v>25</v>
      </c>
      <c r="JJ637">
        <v>26.6935</v>
      </c>
      <c r="JK637">
        <v>29.9999</v>
      </c>
      <c r="JL637">
        <v>26.6613</v>
      </c>
      <c r="JM637">
        <v>26.6019</v>
      </c>
      <c r="JN637">
        <v>32.1048</v>
      </c>
      <c r="JO637">
        <v>43.1873</v>
      </c>
      <c r="JP637">
        <v>77.5457</v>
      </c>
      <c r="JQ637">
        <v>25</v>
      </c>
      <c r="JR637">
        <v>742.685</v>
      </c>
      <c r="JS637">
        <v>15.9713</v>
      </c>
      <c r="JT637">
        <v>102.305</v>
      </c>
      <c r="JU637">
        <v>103.088</v>
      </c>
    </row>
    <row r="638" spans="1:281">
      <c r="A638">
        <v>622</v>
      </c>
      <c r="B638">
        <v>1659032364.5</v>
      </c>
      <c r="C638">
        <v>8681.40000009537</v>
      </c>
      <c r="D638" t="s">
        <v>1674</v>
      </c>
      <c r="E638" t="s">
        <v>1675</v>
      </c>
      <c r="F638">
        <v>5</v>
      </c>
      <c r="G638" t="s">
        <v>1587</v>
      </c>
      <c r="H638" t="s">
        <v>417</v>
      </c>
      <c r="I638">
        <v>1659032356.75</v>
      </c>
      <c r="J638">
        <f>(K638)/1000</f>
        <v>0</v>
      </c>
      <c r="K638">
        <f>IF(CZ638, AN638, AH638)</f>
        <v>0</v>
      </c>
      <c r="L638">
        <f>IF(CZ638, AI638, AG638)</f>
        <v>0</v>
      </c>
      <c r="M638">
        <f>DB638 - IF(AU638&gt;1, L638*CV638*100.0/(AW638*DP638), 0)</f>
        <v>0</v>
      </c>
      <c r="N638">
        <f>((T638-J638/2)*M638-L638)/(T638+J638/2)</f>
        <v>0</v>
      </c>
      <c r="O638">
        <f>N638*(DI638+DJ638)/1000.0</f>
        <v>0</v>
      </c>
      <c r="P638">
        <f>(DB638 - IF(AU638&gt;1, L638*CV638*100.0/(AW638*DP638), 0))*(DI638+DJ638)/1000.0</f>
        <v>0</v>
      </c>
      <c r="Q638">
        <f>2.0/((1/S638-1/R638)+SIGN(S638)*SQRT((1/S638-1/R638)*(1/S638-1/R638) + 4*CW638/((CW638+1)*(CW638+1))*(2*1/S638*1/R638-1/R638*1/R638)))</f>
        <v>0</v>
      </c>
      <c r="R638">
        <f>IF(LEFT(CX638,1)&lt;&gt;"0",IF(LEFT(CX638,1)="1",3.0,CY638),$D$5+$E$5*(DP638*DI638/($K$5*1000))+$F$5*(DP638*DI638/($K$5*1000))*MAX(MIN(CV638,$J$5),$I$5)*MAX(MIN(CV638,$J$5),$I$5)+$G$5*MAX(MIN(CV638,$J$5),$I$5)*(DP638*DI638/($K$5*1000))+$H$5*(DP638*DI638/($K$5*1000))*(DP638*DI638/($K$5*1000)))</f>
        <v>0</v>
      </c>
      <c r="S638">
        <f>J638*(1000-(1000*0.61365*exp(17.502*W638/(240.97+W638))/(DI638+DJ638)+DD638)/2)/(1000*0.61365*exp(17.502*W638/(240.97+W638))/(DI638+DJ638)-DD638)</f>
        <v>0</v>
      </c>
      <c r="T638">
        <f>1/((CW638+1)/(Q638/1.6)+1/(R638/1.37)) + CW638/((CW638+1)/(Q638/1.6) + CW638/(R638/1.37))</f>
        <v>0</v>
      </c>
      <c r="U638">
        <f>(CR638*CU638)</f>
        <v>0</v>
      </c>
      <c r="V638">
        <f>(DK638+(U638+2*0.95*5.67E-8*(((DK638+$B$7)+273)^4-(DK638+273)^4)-44100*J638)/(1.84*29.3*R638+8*0.95*5.67E-8*(DK638+273)^3))</f>
        <v>0</v>
      </c>
      <c r="W638">
        <f>($C$7*DL638+$D$7*DM638+$E$7*V638)</f>
        <v>0</v>
      </c>
      <c r="X638">
        <f>0.61365*exp(17.502*W638/(240.97+W638))</f>
        <v>0</v>
      </c>
      <c r="Y638">
        <f>(Z638/AA638*100)</f>
        <v>0</v>
      </c>
      <c r="Z638">
        <f>DD638*(DI638+DJ638)/1000</f>
        <v>0</v>
      </c>
      <c r="AA638">
        <f>0.61365*exp(17.502*DK638/(240.97+DK638))</f>
        <v>0</v>
      </c>
      <c r="AB638">
        <f>(X638-DD638*(DI638+DJ638)/1000)</f>
        <v>0</v>
      </c>
      <c r="AC638">
        <f>(-J638*44100)</f>
        <v>0</v>
      </c>
      <c r="AD638">
        <f>2*29.3*R638*0.92*(DK638-W638)</f>
        <v>0</v>
      </c>
      <c r="AE638">
        <f>2*0.95*5.67E-8*(((DK638+$B$7)+273)^4-(W638+273)^4)</f>
        <v>0</v>
      </c>
      <c r="AF638">
        <f>U638+AE638+AC638+AD638</f>
        <v>0</v>
      </c>
      <c r="AG638">
        <f>DH638*AU638*(DC638-DB638*(1000-AU638*DE638)/(1000-AU638*DD638))/(100*CV638)</f>
        <v>0</v>
      </c>
      <c r="AH638">
        <f>1000*DH638*AU638*(DD638-DE638)/(100*CV638*(1000-AU638*DD638))</f>
        <v>0</v>
      </c>
      <c r="AI638">
        <f>(AJ638 - AK638 - DI638*1E3/(8.314*(DK638+273.15)) * AM638/DH638 * AL638) * DH638/(100*CV638) * (1000 - DE638)/1000</f>
        <v>0</v>
      </c>
      <c r="AJ638">
        <v>745.256962644945</v>
      </c>
      <c r="AK638">
        <v>696.760672727272</v>
      </c>
      <c r="AL638">
        <v>3.3850290707645</v>
      </c>
      <c r="AM638">
        <v>66.0504921813524</v>
      </c>
      <c r="AN638">
        <f>(AP638 - AO638 + DI638*1E3/(8.314*(DK638+273.15)) * AR638/DH638 * AQ638) * DH638/(100*CV638) * 1000/(1000 - AP638)</f>
        <v>0</v>
      </c>
      <c r="AO638">
        <v>15.9197010434632</v>
      </c>
      <c r="AP638">
        <v>23.7966601398601</v>
      </c>
      <c r="AQ638">
        <v>0.00132612121212833</v>
      </c>
      <c r="AR638">
        <v>92.47</v>
      </c>
      <c r="AS638">
        <v>3</v>
      </c>
      <c r="AT638">
        <v>1</v>
      </c>
      <c r="AU638">
        <f>IF(AS638*$H$13&gt;=AW638,1.0,(AW638/(AW638-AS638*$H$13)))</f>
        <v>0</v>
      </c>
      <c r="AV638">
        <f>(AU638-1)*100</f>
        <v>0</v>
      </c>
      <c r="AW638">
        <f>MAX(0,($B$13+$C$13*DP638)/(1+$D$13*DP638)*DI638/(DK638+273)*$E$13)</f>
        <v>0</v>
      </c>
      <c r="AX638" t="s">
        <v>418</v>
      </c>
      <c r="AY638" t="s">
        <v>418</v>
      </c>
      <c r="AZ638">
        <v>0</v>
      </c>
      <c r="BA638">
        <v>0</v>
      </c>
      <c r="BB638">
        <f>1-AZ638/BA638</f>
        <v>0</v>
      </c>
      <c r="BC638">
        <v>0</v>
      </c>
      <c r="BD638" t="s">
        <v>418</v>
      </c>
      <c r="BE638" t="s">
        <v>418</v>
      </c>
      <c r="BF638">
        <v>0</v>
      </c>
      <c r="BG638">
        <v>0</v>
      </c>
      <c r="BH638">
        <f>1-BF638/BG638</f>
        <v>0</v>
      </c>
      <c r="BI638">
        <v>0.5</v>
      </c>
      <c r="BJ638">
        <f>CS638</f>
        <v>0</v>
      </c>
      <c r="BK638">
        <f>L638</f>
        <v>0</v>
      </c>
      <c r="BL638">
        <f>BH638*BI638*BJ638</f>
        <v>0</v>
      </c>
      <c r="BM638">
        <f>(BK638-BC638)/BJ638</f>
        <v>0</v>
      </c>
      <c r="BN638">
        <f>(BA638-BG638)/BG638</f>
        <v>0</v>
      </c>
      <c r="BO638">
        <f>AZ638/(BB638+AZ638/BG638)</f>
        <v>0</v>
      </c>
      <c r="BP638" t="s">
        <v>418</v>
      </c>
      <c r="BQ638">
        <v>0</v>
      </c>
      <c r="BR638">
        <f>IF(BQ638&lt;&gt;0, BQ638, BO638)</f>
        <v>0</v>
      </c>
      <c r="BS638">
        <f>1-BR638/BG638</f>
        <v>0</v>
      </c>
      <c r="BT638">
        <f>(BG638-BF638)/(BG638-BR638)</f>
        <v>0</v>
      </c>
      <c r="BU638">
        <f>(BA638-BG638)/(BA638-BR638)</f>
        <v>0</v>
      </c>
      <c r="BV638">
        <f>(BG638-BF638)/(BG638-AZ638)</f>
        <v>0</v>
      </c>
      <c r="BW638">
        <f>(BA638-BG638)/(BA638-AZ638)</f>
        <v>0</v>
      </c>
      <c r="BX638">
        <f>(BT638*BR638/BF638)</f>
        <v>0</v>
      </c>
      <c r="BY638">
        <f>(1-BX638)</f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f>$B$11*DQ638+$C$11*DR638+$F$11*EC638*(1-EF638)</f>
        <v>0</v>
      </c>
      <c r="CS638">
        <f>CR638*CT638</f>
        <v>0</v>
      </c>
      <c r="CT638">
        <f>($B$11*$D$9+$C$11*$D$9+$F$11*((EP638+EH638)/MAX(EP638+EH638+EQ638, 0.1)*$I$9+EQ638/MAX(EP638+EH638+EQ638, 0.1)*$J$9))/($B$11+$C$11+$F$11)</f>
        <v>0</v>
      </c>
      <c r="CU638">
        <f>($B$11*$K$9+$C$11*$K$9+$F$11*((EP638+EH638)/MAX(EP638+EH638+EQ638, 0.1)*$P$9+EQ638/MAX(EP638+EH638+EQ638, 0.1)*$Q$9))/($B$11+$C$11+$F$11)</f>
        <v>0</v>
      </c>
      <c r="CV638">
        <v>6</v>
      </c>
      <c r="CW638">
        <v>0.5</v>
      </c>
      <c r="CX638" t="s">
        <v>419</v>
      </c>
      <c r="CY638">
        <v>2</v>
      </c>
      <c r="CZ638" t="b">
        <v>1</v>
      </c>
      <c r="DA638">
        <v>1659032356.75</v>
      </c>
      <c r="DB638">
        <v>656.667928571429</v>
      </c>
      <c r="DC638">
        <v>716.471642857143</v>
      </c>
      <c r="DD638">
        <v>23.7875464285714</v>
      </c>
      <c r="DE638">
        <v>15.8852642857143</v>
      </c>
      <c r="DF638">
        <v>648.721071428571</v>
      </c>
      <c r="DG638">
        <v>23.3338892857143</v>
      </c>
      <c r="DH638">
        <v>500.018535714286</v>
      </c>
      <c r="DI638">
        <v>90.3288142857143</v>
      </c>
      <c r="DJ638">
        <v>0.0445727678571429</v>
      </c>
      <c r="DK638">
        <v>27.1360321428571</v>
      </c>
      <c r="DL638">
        <v>26.5700321428571</v>
      </c>
      <c r="DM638">
        <v>999.9</v>
      </c>
      <c r="DN638">
        <v>0</v>
      </c>
      <c r="DO638">
        <v>0</v>
      </c>
      <c r="DP638">
        <v>10000.7142857143</v>
      </c>
      <c r="DQ638">
        <v>0</v>
      </c>
      <c r="DR638">
        <v>17.26985</v>
      </c>
      <c r="DS638">
        <v>-59.8037857142857</v>
      </c>
      <c r="DT638">
        <v>672.669142857143</v>
      </c>
      <c r="DU638">
        <v>728.037285714286</v>
      </c>
      <c r="DV638">
        <v>7.90228285714286</v>
      </c>
      <c r="DW638">
        <v>716.471642857143</v>
      </c>
      <c r="DX638">
        <v>15.8852642857143</v>
      </c>
      <c r="DY638">
        <v>2.14870071428571</v>
      </c>
      <c r="DZ638">
        <v>1.4348975</v>
      </c>
      <c r="EA638">
        <v>18.584875</v>
      </c>
      <c r="EB638">
        <v>12.2915107142857</v>
      </c>
      <c r="EC638">
        <v>1999.99642857143</v>
      </c>
      <c r="ED638">
        <v>0.979996428571429</v>
      </c>
      <c r="EE638">
        <v>0.0200038428571429</v>
      </c>
      <c r="EF638">
        <v>0</v>
      </c>
      <c r="EG638">
        <v>833.903357142857</v>
      </c>
      <c r="EH638">
        <v>5.00063</v>
      </c>
      <c r="EI638">
        <v>16407.5142857143</v>
      </c>
      <c r="EJ638">
        <v>17256.8571428571</v>
      </c>
      <c r="EK638">
        <v>38.09575</v>
      </c>
      <c r="EL638">
        <v>38.1781428571429</v>
      </c>
      <c r="EM638">
        <v>37.6205</v>
      </c>
      <c r="EN638">
        <v>37.5</v>
      </c>
      <c r="EO638">
        <v>39.125</v>
      </c>
      <c r="EP638">
        <v>1955.08642857143</v>
      </c>
      <c r="EQ638">
        <v>39.91</v>
      </c>
      <c r="ER638">
        <v>0</v>
      </c>
      <c r="ES638">
        <v>1659032363.5</v>
      </c>
      <c r="ET638">
        <v>0</v>
      </c>
      <c r="EU638">
        <v>834.05064</v>
      </c>
      <c r="EV638">
        <v>15.5547692320646</v>
      </c>
      <c r="EW638">
        <v>331.776922455876</v>
      </c>
      <c r="EX638">
        <v>16410.2</v>
      </c>
      <c r="EY638">
        <v>15</v>
      </c>
      <c r="EZ638">
        <v>0</v>
      </c>
      <c r="FA638" t="s">
        <v>420</v>
      </c>
      <c r="FB638">
        <v>1657551626.5</v>
      </c>
      <c r="FC638">
        <v>1657551629</v>
      </c>
      <c r="FD638">
        <v>0</v>
      </c>
      <c r="FE638">
        <v>0.403</v>
      </c>
      <c r="FF638">
        <v>0.009</v>
      </c>
      <c r="FG638">
        <v>9.41</v>
      </c>
      <c r="FH638">
        <v>0.087</v>
      </c>
      <c r="FI638">
        <v>417</v>
      </c>
      <c r="FJ638">
        <v>17</v>
      </c>
      <c r="FK638">
        <v>1.61</v>
      </c>
      <c r="FL638">
        <v>0.59</v>
      </c>
      <c r="FM638">
        <v>-59.3369975</v>
      </c>
      <c r="FN638">
        <v>-9.27617898686643</v>
      </c>
      <c r="FO638">
        <v>0.99930713033769</v>
      </c>
      <c r="FP638">
        <v>0</v>
      </c>
      <c r="FQ638">
        <v>833.030470588235</v>
      </c>
      <c r="FR638">
        <v>17.7361038905723</v>
      </c>
      <c r="FS638">
        <v>1.76390032790462</v>
      </c>
      <c r="FT638">
        <v>0</v>
      </c>
      <c r="FU638">
        <v>7.91040625</v>
      </c>
      <c r="FV638">
        <v>-0.221607242026279</v>
      </c>
      <c r="FW638">
        <v>0.0248605421991858</v>
      </c>
      <c r="FX638">
        <v>0</v>
      </c>
      <c r="FY638">
        <v>0</v>
      </c>
      <c r="FZ638">
        <v>3</v>
      </c>
      <c r="GA638" t="s">
        <v>427</v>
      </c>
      <c r="GB638">
        <v>2.97274</v>
      </c>
      <c r="GC638">
        <v>2.69869</v>
      </c>
      <c r="GD638">
        <v>0.128713</v>
      </c>
      <c r="GE638">
        <v>0.137464</v>
      </c>
      <c r="GF638">
        <v>0.102465</v>
      </c>
      <c r="GG638">
        <v>0.0780332</v>
      </c>
      <c r="GH638">
        <v>33921.4</v>
      </c>
      <c r="GI638">
        <v>36720.6</v>
      </c>
      <c r="GJ638">
        <v>35280.6</v>
      </c>
      <c r="GK638">
        <v>38611.5</v>
      </c>
      <c r="GL638">
        <v>44898.3</v>
      </c>
      <c r="GM638">
        <v>51418.8</v>
      </c>
      <c r="GN638">
        <v>55151.4</v>
      </c>
      <c r="GO638">
        <v>61933.6</v>
      </c>
      <c r="GP638">
        <v>1.9718</v>
      </c>
      <c r="GQ638">
        <v>1.8424</v>
      </c>
      <c r="GR638">
        <v>0.0920892</v>
      </c>
      <c r="GS638">
        <v>0</v>
      </c>
      <c r="GT638">
        <v>25.0615</v>
      </c>
      <c r="GU638">
        <v>999.9</v>
      </c>
      <c r="GV638">
        <v>56.843</v>
      </c>
      <c r="GW638">
        <v>29.074</v>
      </c>
      <c r="GX638">
        <v>25.4181</v>
      </c>
      <c r="GY638">
        <v>56.4755</v>
      </c>
      <c r="GZ638">
        <v>43.4696</v>
      </c>
      <c r="HA638">
        <v>1</v>
      </c>
      <c r="HB638">
        <v>-0.0418293</v>
      </c>
      <c r="HC638">
        <v>0.072658</v>
      </c>
      <c r="HD638">
        <v>20.1142</v>
      </c>
      <c r="HE638">
        <v>5.19692</v>
      </c>
      <c r="HF638">
        <v>12.004</v>
      </c>
      <c r="HG638">
        <v>4.9752</v>
      </c>
      <c r="HH638">
        <v>3.2936</v>
      </c>
      <c r="HI638">
        <v>9999</v>
      </c>
      <c r="HJ638">
        <v>9999</v>
      </c>
      <c r="HK638">
        <v>9999</v>
      </c>
      <c r="HL638">
        <v>630.1</v>
      </c>
      <c r="HM638">
        <v>1.86322</v>
      </c>
      <c r="HN638">
        <v>1.86798</v>
      </c>
      <c r="HO638">
        <v>1.8678</v>
      </c>
      <c r="HP638">
        <v>1.86896</v>
      </c>
      <c r="HQ638">
        <v>1.86981</v>
      </c>
      <c r="HR638">
        <v>1.86584</v>
      </c>
      <c r="HS638">
        <v>1.86691</v>
      </c>
      <c r="HT638">
        <v>1.86829</v>
      </c>
      <c r="HU638">
        <v>5</v>
      </c>
      <c r="HV638">
        <v>0</v>
      </c>
      <c r="HW638">
        <v>0</v>
      </c>
      <c r="HX638">
        <v>0</v>
      </c>
      <c r="HY638" t="s">
        <v>422</v>
      </c>
      <c r="HZ638" t="s">
        <v>423</v>
      </c>
      <c r="IA638" t="s">
        <v>424</v>
      </c>
      <c r="IB638" t="s">
        <v>424</v>
      </c>
      <c r="IC638" t="s">
        <v>424</v>
      </c>
      <c r="ID638" t="s">
        <v>424</v>
      </c>
      <c r="IE638">
        <v>0</v>
      </c>
      <c r="IF638">
        <v>100</v>
      </c>
      <c r="IG638">
        <v>100</v>
      </c>
      <c r="IH638">
        <v>8.095</v>
      </c>
      <c r="II638">
        <v>0.4539</v>
      </c>
      <c r="IJ638">
        <v>4.02706509432224</v>
      </c>
      <c r="IK638">
        <v>0.00601174518973114</v>
      </c>
      <c r="IL638">
        <v>2.77886958061485e-07</v>
      </c>
      <c r="IM638">
        <v>-3.54636231360687e-10</v>
      </c>
      <c r="IN638">
        <v>-0.0404303883988718</v>
      </c>
      <c r="IO638">
        <v>-0.0177815531441476</v>
      </c>
      <c r="IP638">
        <v>0.00205572605671414</v>
      </c>
      <c r="IQ638">
        <v>-1.65519735432211e-05</v>
      </c>
      <c r="IR638">
        <v>-4</v>
      </c>
      <c r="IS638">
        <v>1848</v>
      </c>
      <c r="IT638">
        <v>1</v>
      </c>
      <c r="IU638">
        <v>25</v>
      </c>
      <c r="IV638">
        <v>24679</v>
      </c>
      <c r="IW638">
        <v>24678.9</v>
      </c>
      <c r="IX638">
        <v>1.63696</v>
      </c>
      <c r="IY638">
        <v>2.61963</v>
      </c>
      <c r="IZ638">
        <v>1.54785</v>
      </c>
      <c r="JA638">
        <v>2.30469</v>
      </c>
      <c r="JB638">
        <v>1.34644</v>
      </c>
      <c r="JC638">
        <v>2.32544</v>
      </c>
      <c r="JD638">
        <v>33.558</v>
      </c>
      <c r="JE638">
        <v>24.2188</v>
      </c>
      <c r="JF638">
        <v>18</v>
      </c>
      <c r="JG638">
        <v>491.981</v>
      </c>
      <c r="JH638">
        <v>409.042</v>
      </c>
      <c r="JI638">
        <v>25.0002</v>
      </c>
      <c r="JJ638">
        <v>26.6913</v>
      </c>
      <c r="JK638">
        <v>30.0001</v>
      </c>
      <c r="JL638">
        <v>26.6591</v>
      </c>
      <c r="JM638">
        <v>26.6019</v>
      </c>
      <c r="JN638">
        <v>32.7827</v>
      </c>
      <c r="JO638">
        <v>43.1873</v>
      </c>
      <c r="JP638">
        <v>77.5457</v>
      </c>
      <c r="JQ638">
        <v>25</v>
      </c>
      <c r="JR638">
        <v>756.112</v>
      </c>
      <c r="JS638">
        <v>15.9649</v>
      </c>
      <c r="JT638">
        <v>102.306</v>
      </c>
      <c r="JU638">
        <v>103.088</v>
      </c>
    </row>
    <row r="639" spans="1:281">
      <c r="A639">
        <v>623</v>
      </c>
      <c r="B639">
        <v>1659032369.5</v>
      </c>
      <c r="C639">
        <v>8686.40000009537</v>
      </c>
      <c r="D639" t="s">
        <v>1676</v>
      </c>
      <c r="E639" t="s">
        <v>1677</v>
      </c>
      <c r="F639">
        <v>5</v>
      </c>
      <c r="G639" t="s">
        <v>1587</v>
      </c>
      <c r="H639" t="s">
        <v>417</v>
      </c>
      <c r="I639">
        <v>1659032362.01852</v>
      </c>
      <c r="J639">
        <f>(K639)/1000</f>
        <v>0</v>
      </c>
      <c r="K639">
        <f>IF(CZ639, AN639, AH639)</f>
        <v>0</v>
      </c>
      <c r="L639">
        <f>IF(CZ639, AI639, AG639)</f>
        <v>0</v>
      </c>
      <c r="M639">
        <f>DB639 - IF(AU639&gt;1, L639*CV639*100.0/(AW639*DP639), 0)</f>
        <v>0</v>
      </c>
      <c r="N639">
        <f>((T639-J639/2)*M639-L639)/(T639+J639/2)</f>
        <v>0</v>
      </c>
      <c r="O639">
        <f>N639*(DI639+DJ639)/1000.0</f>
        <v>0</v>
      </c>
      <c r="P639">
        <f>(DB639 - IF(AU639&gt;1, L639*CV639*100.0/(AW639*DP639), 0))*(DI639+DJ639)/1000.0</f>
        <v>0</v>
      </c>
      <c r="Q639">
        <f>2.0/((1/S639-1/R639)+SIGN(S639)*SQRT((1/S639-1/R639)*(1/S639-1/R639) + 4*CW639/((CW639+1)*(CW639+1))*(2*1/S639*1/R639-1/R639*1/R639)))</f>
        <v>0</v>
      </c>
      <c r="R639">
        <f>IF(LEFT(CX639,1)&lt;&gt;"0",IF(LEFT(CX639,1)="1",3.0,CY639),$D$5+$E$5*(DP639*DI639/($K$5*1000))+$F$5*(DP639*DI639/($K$5*1000))*MAX(MIN(CV639,$J$5),$I$5)*MAX(MIN(CV639,$J$5),$I$5)+$G$5*MAX(MIN(CV639,$J$5),$I$5)*(DP639*DI639/($K$5*1000))+$H$5*(DP639*DI639/($K$5*1000))*(DP639*DI639/($K$5*1000)))</f>
        <v>0</v>
      </c>
      <c r="S639">
        <f>J639*(1000-(1000*0.61365*exp(17.502*W639/(240.97+W639))/(DI639+DJ639)+DD639)/2)/(1000*0.61365*exp(17.502*W639/(240.97+W639))/(DI639+DJ639)-DD639)</f>
        <v>0</v>
      </c>
      <c r="T639">
        <f>1/((CW639+1)/(Q639/1.6)+1/(R639/1.37)) + CW639/((CW639+1)/(Q639/1.6) + CW639/(R639/1.37))</f>
        <v>0</v>
      </c>
      <c r="U639">
        <f>(CR639*CU639)</f>
        <v>0</v>
      </c>
      <c r="V639">
        <f>(DK639+(U639+2*0.95*5.67E-8*(((DK639+$B$7)+273)^4-(DK639+273)^4)-44100*J639)/(1.84*29.3*R639+8*0.95*5.67E-8*(DK639+273)^3))</f>
        <v>0</v>
      </c>
      <c r="W639">
        <f>($C$7*DL639+$D$7*DM639+$E$7*V639)</f>
        <v>0</v>
      </c>
      <c r="X639">
        <f>0.61365*exp(17.502*W639/(240.97+W639))</f>
        <v>0</v>
      </c>
      <c r="Y639">
        <f>(Z639/AA639*100)</f>
        <v>0</v>
      </c>
      <c r="Z639">
        <f>DD639*(DI639+DJ639)/1000</f>
        <v>0</v>
      </c>
      <c r="AA639">
        <f>0.61365*exp(17.502*DK639/(240.97+DK639))</f>
        <v>0</v>
      </c>
      <c r="AB639">
        <f>(X639-DD639*(DI639+DJ639)/1000)</f>
        <v>0</v>
      </c>
      <c r="AC639">
        <f>(-J639*44100)</f>
        <v>0</v>
      </c>
      <c r="AD639">
        <f>2*29.3*R639*0.92*(DK639-W639)</f>
        <v>0</v>
      </c>
      <c r="AE639">
        <f>2*0.95*5.67E-8*(((DK639+$B$7)+273)^4-(W639+273)^4)</f>
        <v>0</v>
      </c>
      <c r="AF639">
        <f>U639+AE639+AC639+AD639</f>
        <v>0</v>
      </c>
      <c r="AG639">
        <f>DH639*AU639*(DC639-DB639*(1000-AU639*DE639)/(1000-AU639*DD639))/(100*CV639)</f>
        <v>0</v>
      </c>
      <c r="AH639">
        <f>1000*DH639*AU639*(DD639-DE639)/(100*CV639*(1000-AU639*DD639))</f>
        <v>0</v>
      </c>
      <c r="AI639">
        <f>(AJ639 - AK639 - DI639*1E3/(8.314*(DK639+273.15)) * AM639/DH639 * AL639) * DH639/(100*CV639) * (1000 - DE639)/1000</f>
        <v>0</v>
      </c>
      <c r="AJ639">
        <v>762.241038918318</v>
      </c>
      <c r="AK639">
        <v>713.48426060606</v>
      </c>
      <c r="AL639">
        <v>3.34727735889956</v>
      </c>
      <c r="AM639">
        <v>66.0504921813524</v>
      </c>
      <c r="AN639">
        <f>(AP639 - AO639 + DI639*1E3/(8.314*(DK639+273.15)) * AR639/DH639 * AQ639) * DH639/(100*CV639) * 1000/(1000 - AP639)</f>
        <v>0</v>
      </c>
      <c r="AO639">
        <v>15.9253677725108</v>
      </c>
      <c r="AP639">
        <v>23.8095188811189</v>
      </c>
      <c r="AQ639">
        <v>0.000758680134681376</v>
      </c>
      <c r="AR639">
        <v>92.47</v>
      </c>
      <c r="AS639">
        <v>3</v>
      </c>
      <c r="AT639">
        <v>1</v>
      </c>
      <c r="AU639">
        <f>IF(AS639*$H$13&gt;=AW639,1.0,(AW639/(AW639-AS639*$H$13)))</f>
        <v>0</v>
      </c>
      <c r="AV639">
        <f>(AU639-1)*100</f>
        <v>0</v>
      </c>
      <c r="AW639">
        <f>MAX(0,($B$13+$C$13*DP639)/(1+$D$13*DP639)*DI639/(DK639+273)*$E$13)</f>
        <v>0</v>
      </c>
      <c r="AX639" t="s">
        <v>418</v>
      </c>
      <c r="AY639" t="s">
        <v>418</v>
      </c>
      <c r="AZ639">
        <v>0</v>
      </c>
      <c r="BA639">
        <v>0</v>
      </c>
      <c r="BB639">
        <f>1-AZ639/BA639</f>
        <v>0</v>
      </c>
      <c r="BC639">
        <v>0</v>
      </c>
      <c r="BD639" t="s">
        <v>418</v>
      </c>
      <c r="BE639" t="s">
        <v>418</v>
      </c>
      <c r="BF639">
        <v>0</v>
      </c>
      <c r="BG639">
        <v>0</v>
      </c>
      <c r="BH639">
        <f>1-BF639/BG639</f>
        <v>0</v>
      </c>
      <c r="BI639">
        <v>0.5</v>
      </c>
      <c r="BJ639">
        <f>CS639</f>
        <v>0</v>
      </c>
      <c r="BK639">
        <f>L639</f>
        <v>0</v>
      </c>
      <c r="BL639">
        <f>BH639*BI639*BJ639</f>
        <v>0</v>
      </c>
      <c r="BM639">
        <f>(BK639-BC639)/BJ639</f>
        <v>0</v>
      </c>
      <c r="BN639">
        <f>(BA639-BG639)/BG639</f>
        <v>0</v>
      </c>
      <c r="BO639">
        <f>AZ639/(BB639+AZ639/BG639)</f>
        <v>0</v>
      </c>
      <c r="BP639" t="s">
        <v>418</v>
      </c>
      <c r="BQ639">
        <v>0</v>
      </c>
      <c r="BR639">
        <f>IF(BQ639&lt;&gt;0, BQ639, BO639)</f>
        <v>0</v>
      </c>
      <c r="BS639">
        <f>1-BR639/BG639</f>
        <v>0</v>
      </c>
      <c r="BT639">
        <f>(BG639-BF639)/(BG639-BR639)</f>
        <v>0</v>
      </c>
      <c r="BU639">
        <f>(BA639-BG639)/(BA639-BR639)</f>
        <v>0</v>
      </c>
      <c r="BV639">
        <f>(BG639-BF639)/(BG639-AZ639)</f>
        <v>0</v>
      </c>
      <c r="BW639">
        <f>(BA639-BG639)/(BA639-AZ639)</f>
        <v>0</v>
      </c>
      <c r="BX639">
        <f>(BT639*BR639/BF639)</f>
        <v>0</v>
      </c>
      <c r="BY639">
        <f>(1-BX639)</f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f>$B$11*DQ639+$C$11*DR639+$F$11*EC639*(1-EF639)</f>
        <v>0</v>
      </c>
      <c r="CS639">
        <f>CR639*CT639</f>
        <v>0</v>
      </c>
      <c r="CT639">
        <f>($B$11*$D$9+$C$11*$D$9+$F$11*((EP639+EH639)/MAX(EP639+EH639+EQ639, 0.1)*$I$9+EQ639/MAX(EP639+EH639+EQ639, 0.1)*$J$9))/($B$11+$C$11+$F$11)</f>
        <v>0</v>
      </c>
      <c r="CU639">
        <f>($B$11*$K$9+$C$11*$K$9+$F$11*((EP639+EH639)/MAX(EP639+EH639+EQ639, 0.1)*$P$9+EQ639/MAX(EP639+EH639+EQ639, 0.1)*$Q$9))/($B$11+$C$11+$F$11)</f>
        <v>0</v>
      </c>
      <c r="CV639">
        <v>6</v>
      </c>
      <c r="CW639">
        <v>0.5</v>
      </c>
      <c r="CX639" t="s">
        <v>419</v>
      </c>
      <c r="CY639">
        <v>2</v>
      </c>
      <c r="CZ639" t="b">
        <v>1</v>
      </c>
      <c r="DA639">
        <v>1659032362.01852</v>
      </c>
      <c r="DB639">
        <v>673.745666666667</v>
      </c>
      <c r="DC639">
        <v>734.11037037037</v>
      </c>
      <c r="DD639">
        <v>23.7929296296296</v>
      </c>
      <c r="DE639">
        <v>15.9046333333333</v>
      </c>
      <c r="DF639">
        <v>665.698259259259</v>
      </c>
      <c r="DG639">
        <v>23.3390037037037</v>
      </c>
      <c r="DH639">
        <v>500.065</v>
      </c>
      <c r="DI639">
        <v>90.3292555555556</v>
      </c>
      <c r="DJ639">
        <v>0.0443926185185185</v>
      </c>
      <c r="DK639">
        <v>27.1363333333333</v>
      </c>
      <c r="DL639">
        <v>26.5658962962963</v>
      </c>
      <c r="DM639">
        <v>999.9</v>
      </c>
      <c r="DN639">
        <v>0</v>
      </c>
      <c r="DO639">
        <v>0</v>
      </c>
      <c r="DP639">
        <v>10018.3333333333</v>
      </c>
      <c r="DQ639">
        <v>0</v>
      </c>
      <c r="DR639">
        <v>17.2744814814815</v>
      </c>
      <c r="DS639">
        <v>-60.3648444444444</v>
      </c>
      <c r="DT639">
        <v>690.166962962963</v>
      </c>
      <c r="DU639">
        <v>745.975333333333</v>
      </c>
      <c r="DV639">
        <v>7.88829740740741</v>
      </c>
      <c r="DW639">
        <v>734.11037037037</v>
      </c>
      <c r="DX639">
        <v>15.9046333333333</v>
      </c>
      <c r="DY639">
        <v>2.14919740740741</v>
      </c>
      <c r="DZ639">
        <v>1.4366537037037</v>
      </c>
      <c r="EA639">
        <v>18.588562962963</v>
      </c>
      <c r="EB639">
        <v>12.3101111111111</v>
      </c>
      <c r="EC639">
        <v>1999.98851851852</v>
      </c>
      <c r="ED639">
        <v>0.979996333333333</v>
      </c>
      <c r="EE639">
        <v>0.0200039444444444</v>
      </c>
      <c r="EF639">
        <v>0</v>
      </c>
      <c r="EG639">
        <v>835.274703703704</v>
      </c>
      <c r="EH639">
        <v>5.00063</v>
      </c>
      <c r="EI639">
        <v>16435.3555555556</v>
      </c>
      <c r="EJ639">
        <v>17256.7814814815</v>
      </c>
      <c r="EK639">
        <v>38.104</v>
      </c>
      <c r="EL639">
        <v>38.1709259259259</v>
      </c>
      <c r="EM639">
        <v>37.611</v>
      </c>
      <c r="EN639">
        <v>37.5</v>
      </c>
      <c r="EO639">
        <v>39.125</v>
      </c>
      <c r="EP639">
        <v>1955.07851851852</v>
      </c>
      <c r="EQ639">
        <v>39.91</v>
      </c>
      <c r="ER639">
        <v>0</v>
      </c>
      <c r="ES639">
        <v>1659032368.3</v>
      </c>
      <c r="ET639">
        <v>0</v>
      </c>
      <c r="EU639">
        <v>835.28356</v>
      </c>
      <c r="EV639">
        <v>15.1321538861496</v>
      </c>
      <c r="EW639">
        <v>300.976923528653</v>
      </c>
      <c r="EX639">
        <v>16435.324</v>
      </c>
      <c r="EY639">
        <v>15</v>
      </c>
      <c r="EZ639">
        <v>0</v>
      </c>
      <c r="FA639" t="s">
        <v>420</v>
      </c>
      <c r="FB639">
        <v>1657551626.5</v>
      </c>
      <c r="FC639">
        <v>1657551629</v>
      </c>
      <c r="FD639">
        <v>0</v>
      </c>
      <c r="FE639">
        <v>0.403</v>
      </c>
      <c r="FF639">
        <v>0.009</v>
      </c>
      <c r="FG639">
        <v>9.41</v>
      </c>
      <c r="FH639">
        <v>0.087</v>
      </c>
      <c r="FI639">
        <v>417</v>
      </c>
      <c r="FJ639">
        <v>17</v>
      </c>
      <c r="FK639">
        <v>1.61</v>
      </c>
      <c r="FL639">
        <v>0.59</v>
      </c>
      <c r="FM639">
        <v>-59.91645</v>
      </c>
      <c r="FN639">
        <v>-8.45123302063797</v>
      </c>
      <c r="FO639">
        <v>0.938400402546802</v>
      </c>
      <c r="FP639">
        <v>0</v>
      </c>
      <c r="FQ639">
        <v>834.2575</v>
      </c>
      <c r="FR639">
        <v>16.1372498242702</v>
      </c>
      <c r="FS639">
        <v>1.60293228087117</v>
      </c>
      <c r="FT639">
        <v>0</v>
      </c>
      <c r="FU639">
        <v>7.89946675</v>
      </c>
      <c r="FV639">
        <v>-0.223663452157605</v>
      </c>
      <c r="FW639">
        <v>0.0250186615736633</v>
      </c>
      <c r="FX639">
        <v>0</v>
      </c>
      <c r="FY639">
        <v>0</v>
      </c>
      <c r="FZ639">
        <v>3</v>
      </c>
      <c r="GA639" t="s">
        <v>427</v>
      </c>
      <c r="GB639">
        <v>2.97356</v>
      </c>
      <c r="GC639">
        <v>2.69754</v>
      </c>
      <c r="GD639">
        <v>0.13082</v>
      </c>
      <c r="GE639">
        <v>0.139418</v>
      </c>
      <c r="GF639">
        <v>0.102524</v>
      </c>
      <c r="GG639">
        <v>0.0779736</v>
      </c>
      <c r="GH639">
        <v>33839.3</v>
      </c>
      <c r="GI639">
        <v>36638.2</v>
      </c>
      <c r="GJ639">
        <v>35280.4</v>
      </c>
      <c r="GK639">
        <v>38612.2</v>
      </c>
      <c r="GL639">
        <v>44896</v>
      </c>
      <c r="GM639">
        <v>51422.6</v>
      </c>
      <c r="GN639">
        <v>55152.2</v>
      </c>
      <c r="GO639">
        <v>61934.1</v>
      </c>
      <c r="GP639">
        <v>1.9728</v>
      </c>
      <c r="GQ639">
        <v>1.8414</v>
      </c>
      <c r="GR639">
        <v>0.0919402</v>
      </c>
      <c r="GS639">
        <v>0</v>
      </c>
      <c r="GT639">
        <v>25.0594</v>
      </c>
      <c r="GU639">
        <v>999.9</v>
      </c>
      <c r="GV639">
        <v>56.794</v>
      </c>
      <c r="GW639">
        <v>29.074</v>
      </c>
      <c r="GX639">
        <v>25.3928</v>
      </c>
      <c r="GY639">
        <v>55.0755</v>
      </c>
      <c r="GZ639">
        <v>42.9607</v>
      </c>
      <c r="HA639">
        <v>1</v>
      </c>
      <c r="HB639">
        <v>-0.0419512</v>
      </c>
      <c r="HC639">
        <v>0.0722876</v>
      </c>
      <c r="HD639">
        <v>20.1137</v>
      </c>
      <c r="HE639">
        <v>5.19812</v>
      </c>
      <c r="HF639">
        <v>12.004</v>
      </c>
      <c r="HG639">
        <v>4.976</v>
      </c>
      <c r="HH639">
        <v>3.2938</v>
      </c>
      <c r="HI639">
        <v>9999</v>
      </c>
      <c r="HJ639">
        <v>9999</v>
      </c>
      <c r="HK639">
        <v>9999</v>
      </c>
      <c r="HL639">
        <v>630.1</v>
      </c>
      <c r="HM639">
        <v>1.86319</v>
      </c>
      <c r="HN639">
        <v>1.86804</v>
      </c>
      <c r="HO639">
        <v>1.86783</v>
      </c>
      <c r="HP639">
        <v>1.86899</v>
      </c>
      <c r="HQ639">
        <v>1.86981</v>
      </c>
      <c r="HR639">
        <v>1.86584</v>
      </c>
      <c r="HS639">
        <v>1.86694</v>
      </c>
      <c r="HT639">
        <v>1.86832</v>
      </c>
      <c r="HU639">
        <v>5</v>
      </c>
      <c r="HV639">
        <v>0</v>
      </c>
      <c r="HW639">
        <v>0</v>
      </c>
      <c r="HX639">
        <v>0</v>
      </c>
      <c r="HY639" t="s">
        <v>422</v>
      </c>
      <c r="HZ639" t="s">
        <v>423</v>
      </c>
      <c r="IA639" t="s">
        <v>424</v>
      </c>
      <c r="IB639" t="s">
        <v>424</v>
      </c>
      <c r="IC639" t="s">
        <v>424</v>
      </c>
      <c r="ID639" t="s">
        <v>424</v>
      </c>
      <c r="IE639">
        <v>0</v>
      </c>
      <c r="IF639">
        <v>100</v>
      </c>
      <c r="IG639">
        <v>100</v>
      </c>
      <c r="IH639">
        <v>8.19</v>
      </c>
      <c r="II639">
        <v>0.4548</v>
      </c>
      <c r="IJ639">
        <v>4.02706509432224</v>
      </c>
      <c r="IK639">
        <v>0.00601174518973114</v>
      </c>
      <c r="IL639">
        <v>2.77886958061485e-07</v>
      </c>
      <c r="IM639">
        <v>-3.54636231360687e-10</v>
      </c>
      <c r="IN639">
        <v>-0.0404303883988718</v>
      </c>
      <c r="IO639">
        <v>-0.0177815531441476</v>
      </c>
      <c r="IP639">
        <v>0.00205572605671414</v>
      </c>
      <c r="IQ639">
        <v>-1.65519735432211e-05</v>
      </c>
      <c r="IR639">
        <v>-4</v>
      </c>
      <c r="IS639">
        <v>1848</v>
      </c>
      <c r="IT639">
        <v>1</v>
      </c>
      <c r="IU639">
        <v>25</v>
      </c>
      <c r="IV639">
        <v>24679</v>
      </c>
      <c r="IW639">
        <v>24679</v>
      </c>
      <c r="IX639">
        <v>1.6626</v>
      </c>
      <c r="IY639">
        <v>2.61597</v>
      </c>
      <c r="IZ639">
        <v>1.54785</v>
      </c>
      <c r="JA639">
        <v>2.30469</v>
      </c>
      <c r="JB639">
        <v>1.34644</v>
      </c>
      <c r="JC639">
        <v>2.41455</v>
      </c>
      <c r="JD639">
        <v>33.558</v>
      </c>
      <c r="JE639">
        <v>24.2188</v>
      </c>
      <c r="JF639">
        <v>18</v>
      </c>
      <c r="JG639">
        <v>492.633</v>
      </c>
      <c r="JH639">
        <v>408.465</v>
      </c>
      <c r="JI639">
        <v>25</v>
      </c>
      <c r="JJ639">
        <v>26.6913</v>
      </c>
      <c r="JK639">
        <v>30</v>
      </c>
      <c r="JL639">
        <v>26.6591</v>
      </c>
      <c r="JM639">
        <v>26.5997</v>
      </c>
      <c r="JN639">
        <v>33.4063</v>
      </c>
      <c r="JO639">
        <v>43.1873</v>
      </c>
      <c r="JP639">
        <v>77.1651</v>
      </c>
      <c r="JQ639">
        <v>25</v>
      </c>
      <c r="JR639">
        <v>776.354</v>
      </c>
      <c r="JS639">
        <v>15.9447</v>
      </c>
      <c r="JT639">
        <v>102.307</v>
      </c>
      <c r="JU639">
        <v>103.089</v>
      </c>
    </row>
    <row r="640" spans="1:281">
      <c r="A640">
        <v>624</v>
      </c>
      <c r="B640">
        <v>1659032374.5</v>
      </c>
      <c r="C640">
        <v>8691.40000009537</v>
      </c>
      <c r="D640" t="s">
        <v>1678</v>
      </c>
      <c r="E640" t="s">
        <v>1679</v>
      </c>
      <c r="F640">
        <v>5</v>
      </c>
      <c r="G640" t="s">
        <v>1587</v>
      </c>
      <c r="H640" t="s">
        <v>417</v>
      </c>
      <c r="I640">
        <v>1659032366.73214</v>
      </c>
      <c r="J640">
        <f>(K640)/1000</f>
        <v>0</v>
      </c>
      <c r="K640">
        <f>IF(CZ640, AN640, AH640)</f>
        <v>0</v>
      </c>
      <c r="L640">
        <f>IF(CZ640, AI640, AG640)</f>
        <v>0</v>
      </c>
      <c r="M640">
        <f>DB640 - IF(AU640&gt;1, L640*CV640*100.0/(AW640*DP640), 0)</f>
        <v>0</v>
      </c>
      <c r="N640">
        <f>((T640-J640/2)*M640-L640)/(T640+J640/2)</f>
        <v>0</v>
      </c>
      <c r="O640">
        <f>N640*(DI640+DJ640)/1000.0</f>
        <v>0</v>
      </c>
      <c r="P640">
        <f>(DB640 - IF(AU640&gt;1, L640*CV640*100.0/(AW640*DP640), 0))*(DI640+DJ640)/1000.0</f>
        <v>0</v>
      </c>
      <c r="Q640">
        <f>2.0/((1/S640-1/R640)+SIGN(S640)*SQRT((1/S640-1/R640)*(1/S640-1/R640) + 4*CW640/((CW640+1)*(CW640+1))*(2*1/S640*1/R640-1/R640*1/R640)))</f>
        <v>0</v>
      </c>
      <c r="R640">
        <f>IF(LEFT(CX640,1)&lt;&gt;"0",IF(LEFT(CX640,1)="1",3.0,CY640),$D$5+$E$5*(DP640*DI640/($K$5*1000))+$F$5*(DP640*DI640/($K$5*1000))*MAX(MIN(CV640,$J$5),$I$5)*MAX(MIN(CV640,$J$5),$I$5)+$G$5*MAX(MIN(CV640,$J$5),$I$5)*(DP640*DI640/($K$5*1000))+$H$5*(DP640*DI640/($K$5*1000))*(DP640*DI640/($K$5*1000)))</f>
        <v>0</v>
      </c>
      <c r="S640">
        <f>J640*(1000-(1000*0.61365*exp(17.502*W640/(240.97+W640))/(DI640+DJ640)+DD640)/2)/(1000*0.61365*exp(17.502*W640/(240.97+W640))/(DI640+DJ640)-DD640)</f>
        <v>0</v>
      </c>
      <c r="T640">
        <f>1/((CW640+1)/(Q640/1.6)+1/(R640/1.37)) + CW640/((CW640+1)/(Q640/1.6) + CW640/(R640/1.37))</f>
        <v>0</v>
      </c>
      <c r="U640">
        <f>(CR640*CU640)</f>
        <v>0</v>
      </c>
      <c r="V640">
        <f>(DK640+(U640+2*0.95*5.67E-8*(((DK640+$B$7)+273)^4-(DK640+273)^4)-44100*J640)/(1.84*29.3*R640+8*0.95*5.67E-8*(DK640+273)^3))</f>
        <v>0</v>
      </c>
      <c r="W640">
        <f>($C$7*DL640+$D$7*DM640+$E$7*V640)</f>
        <v>0</v>
      </c>
      <c r="X640">
        <f>0.61365*exp(17.502*W640/(240.97+W640))</f>
        <v>0</v>
      </c>
      <c r="Y640">
        <f>(Z640/AA640*100)</f>
        <v>0</v>
      </c>
      <c r="Z640">
        <f>DD640*(DI640+DJ640)/1000</f>
        <v>0</v>
      </c>
      <c r="AA640">
        <f>0.61365*exp(17.502*DK640/(240.97+DK640))</f>
        <v>0</v>
      </c>
      <c r="AB640">
        <f>(X640-DD640*(DI640+DJ640)/1000)</f>
        <v>0</v>
      </c>
      <c r="AC640">
        <f>(-J640*44100)</f>
        <v>0</v>
      </c>
      <c r="AD640">
        <f>2*29.3*R640*0.92*(DK640-W640)</f>
        <v>0</v>
      </c>
      <c r="AE640">
        <f>2*0.95*5.67E-8*(((DK640+$B$7)+273)^4-(W640+273)^4)</f>
        <v>0</v>
      </c>
      <c r="AF640">
        <f>U640+AE640+AC640+AD640</f>
        <v>0</v>
      </c>
      <c r="AG640">
        <f>DH640*AU640*(DC640-DB640*(1000-AU640*DE640)/(1000-AU640*DD640))/(100*CV640)</f>
        <v>0</v>
      </c>
      <c r="AH640">
        <f>1000*DH640*AU640*(DD640-DE640)/(100*CV640*(1000-AU640*DD640))</f>
        <v>0</v>
      </c>
      <c r="AI640">
        <f>(AJ640 - AK640 - DI640*1E3/(8.314*(DK640+273.15)) * AM640/DH640 * AL640) * DH640/(100*CV640) * (1000 - DE640)/1000</f>
        <v>0</v>
      </c>
      <c r="AJ640">
        <v>779.277761463009</v>
      </c>
      <c r="AK640">
        <v>730.205024242424</v>
      </c>
      <c r="AL640">
        <v>3.38090373350707</v>
      </c>
      <c r="AM640">
        <v>66.0504921813524</v>
      </c>
      <c r="AN640">
        <f>(AP640 - AO640 + DI640*1E3/(8.314*(DK640+273.15)) * AR640/DH640 * AQ640) * DH640/(100*CV640) * 1000/(1000 - AP640)</f>
        <v>0</v>
      </c>
      <c r="AO640">
        <v>15.8981462896537</v>
      </c>
      <c r="AP640">
        <v>23.7975384615385</v>
      </c>
      <c r="AQ640">
        <v>-0.00058389610389294</v>
      </c>
      <c r="AR640">
        <v>92.47</v>
      </c>
      <c r="AS640">
        <v>3</v>
      </c>
      <c r="AT640">
        <v>1</v>
      </c>
      <c r="AU640">
        <f>IF(AS640*$H$13&gt;=AW640,1.0,(AW640/(AW640-AS640*$H$13)))</f>
        <v>0</v>
      </c>
      <c r="AV640">
        <f>(AU640-1)*100</f>
        <v>0</v>
      </c>
      <c r="AW640">
        <f>MAX(0,($B$13+$C$13*DP640)/(1+$D$13*DP640)*DI640/(DK640+273)*$E$13)</f>
        <v>0</v>
      </c>
      <c r="AX640" t="s">
        <v>418</v>
      </c>
      <c r="AY640" t="s">
        <v>418</v>
      </c>
      <c r="AZ640">
        <v>0</v>
      </c>
      <c r="BA640">
        <v>0</v>
      </c>
      <c r="BB640">
        <f>1-AZ640/BA640</f>
        <v>0</v>
      </c>
      <c r="BC640">
        <v>0</v>
      </c>
      <c r="BD640" t="s">
        <v>418</v>
      </c>
      <c r="BE640" t="s">
        <v>418</v>
      </c>
      <c r="BF640">
        <v>0</v>
      </c>
      <c r="BG640">
        <v>0</v>
      </c>
      <c r="BH640">
        <f>1-BF640/BG640</f>
        <v>0</v>
      </c>
      <c r="BI640">
        <v>0.5</v>
      </c>
      <c r="BJ640">
        <f>CS640</f>
        <v>0</v>
      </c>
      <c r="BK640">
        <f>L640</f>
        <v>0</v>
      </c>
      <c r="BL640">
        <f>BH640*BI640*BJ640</f>
        <v>0</v>
      </c>
      <c r="BM640">
        <f>(BK640-BC640)/BJ640</f>
        <v>0</v>
      </c>
      <c r="BN640">
        <f>(BA640-BG640)/BG640</f>
        <v>0</v>
      </c>
      <c r="BO640">
        <f>AZ640/(BB640+AZ640/BG640)</f>
        <v>0</v>
      </c>
      <c r="BP640" t="s">
        <v>418</v>
      </c>
      <c r="BQ640">
        <v>0</v>
      </c>
      <c r="BR640">
        <f>IF(BQ640&lt;&gt;0, BQ640, BO640)</f>
        <v>0</v>
      </c>
      <c r="BS640">
        <f>1-BR640/BG640</f>
        <v>0</v>
      </c>
      <c r="BT640">
        <f>(BG640-BF640)/(BG640-BR640)</f>
        <v>0</v>
      </c>
      <c r="BU640">
        <f>(BA640-BG640)/(BA640-BR640)</f>
        <v>0</v>
      </c>
      <c r="BV640">
        <f>(BG640-BF640)/(BG640-AZ640)</f>
        <v>0</v>
      </c>
      <c r="BW640">
        <f>(BA640-BG640)/(BA640-AZ640)</f>
        <v>0</v>
      </c>
      <c r="BX640">
        <f>(BT640*BR640/BF640)</f>
        <v>0</v>
      </c>
      <c r="BY640">
        <f>(1-BX640)</f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f>$B$11*DQ640+$C$11*DR640+$F$11*EC640*(1-EF640)</f>
        <v>0</v>
      </c>
      <c r="CS640">
        <f>CR640*CT640</f>
        <v>0</v>
      </c>
      <c r="CT640">
        <f>($B$11*$D$9+$C$11*$D$9+$F$11*((EP640+EH640)/MAX(EP640+EH640+EQ640, 0.1)*$I$9+EQ640/MAX(EP640+EH640+EQ640, 0.1)*$J$9))/($B$11+$C$11+$F$11)</f>
        <v>0</v>
      </c>
      <c r="CU640">
        <f>($B$11*$K$9+$C$11*$K$9+$F$11*((EP640+EH640)/MAX(EP640+EH640+EQ640, 0.1)*$P$9+EQ640/MAX(EP640+EH640+EQ640, 0.1)*$Q$9))/($B$11+$C$11+$F$11)</f>
        <v>0</v>
      </c>
      <c r="CV640">
        <v>6</v>
      </c>
      <c r="CW640">
        <v>0.5</v>
      </c>
      <c r="CX640" t="s">
        <v>419</v>
      </c>
      <c r="CY640">
        <v>2</v>
      </c>
      <c r="CZ640" t="b">
        <v>1</v>
      </c>
      <c r="DA640">
        <v>1659032366.73214</v>
      </c>
      <c r="DB640">
        <v>689.023464285714</v>
      </c>
      <c r="DC640">
        <v>750.013642857143</v>
      </c>
      <c r="DD640">
        <v>23.7976928571429</v>
      </c>
      <c r="DE640">
        <v>15.9124</v>
      </c>
      <c r="DF640">
        <v>680.886321428571</v>
      </c>
      <c r="DG640">
        <v>23.3435428571429</v>
      </c>
      <c r="DH640">
        <v>500.052464285714</v>
      </c>
      <c r="DI640">
        <v>90.3299714285714</v>
      </c>
      <c r="DJ640">
        <v>0.0442763535714286</v>
      </c>
      <c r="DK640">
        <v>27.1366392857143</v>
      </c>
      <c r="DL640">
        <v>26.5691</v>
      </c>
      <c r="DM640">
        <v>999.9</v>
      </c>
      <c r="DN640">
        <v>0</v>
      </c>
      <c r="DO640">
        <v>0</v>
      </c>
      <c r="DP640">
        <v>10008.3928571429</v>
      </c>
      <c r="DQ640">
        <v>0</v>
      </c>
      <c r="DR640">
        <v>17.2785321428571</v>
      </c>
      <c r="DS640">
        <v>-60.9903035714286</v>
      </c>
      <c r="DT640">
        <v>705.820535714286</v>
      </c>
      <c r="DU640">
        <v>762.141142857143</v>
      </c>
      <c r="DV640">
        <v>7.8852975</v>
      </c>
      <c r="DW640">
        <v>750.013642857143</v>
      </c>
      <c r="DX640">
        <v>15.9124</v>
      </c>
      <c r="DY640">
        <v>2.149645</v>
      </c>
      <c r="DZ640">
        <v>1.43736678571429</v>
      </c>
      <c r="EA640">
        <v>18.5918928571429</v>
      </c>
      <c r="EB640">
        <v>12.3176678571429</v>
      </c>
      <c r="EC640">
        <v>2000</v>
      </c>
      <c r="ED640">
        <v>0.979996428571429</v>
      </c>
      <c r="EE640">
        <v>0.0200038428571429</v>
      </c>
      <c r="EF640">
        <v>0</v>
      </c>
      <c r="EG640">
        <v>836.406071428572</v>
      </c>
      <c r="EH640">
        <v>5.00063</v>
      </c>
      <c r="EI640">
        <v>16457.8857142857</v>
      </c>
      <c r="EJ640">
        <v>17256.8785714286</v>
      </c>
      <c r="EK640">
        <v>38.09575</v>
      </c>
      <c r="EL640">
        <v>38.1737142857143</v>
      </c>
      <c r="EM640">
        <v>37.607</v>
      </c>
      <c r="EN640">
        <v>37.5</v>
      </c>
      <c r="EO640">
        <v>39.125</v>
      </c>
      <c r="EP640">
        <v>1955.09</v>
      </c>
      <c r="EQ640">
        <v>39.91</v>
      </c>
      <c r="ER640">
        <v>0</v>
      </c>
      <c r="ES640">
        <v>1659032373.7</v>
      </c>
      <c r="ET640">
        <v>0</v>
      </c>
      <c r="EU640">
        <v>836.49</v>
      </c>
      <c r="EV640">
        <v>13.3932307888542</v>
      </c>
      <c r="EW640">
        <v>267.726495949752</v>
      </c>
      <c r="EX640">
        <v>16459.4461538462</v>
      </c>
      <c r="EY640">
        <v>15</v>
      </c>
      <c r="EZ640">
        <v>0</v>
      </c>
      <c r="FA640" t="s">
        <v>420</v>
      </c>
      <c r="FB640">
        <v>1657551626.5</v>
      </c>
      <c r="FC640">
        <v>1657551629</v>
      </c>
      <c r="FD640">
        <v>0</v>
      </c>
      <c r="FE640">
        <v>0.403</v>
      </c>
      <c r="FF640">
        <v>0.009</v>
      </c>
      <c r="FG640">
        <v>9.41</v>
      </c>
      <c r="FH640">
        <v>0.087</v>
      </c>
      <c r="FI640">
        <v>417</v>
      </c>
      <c r="FJ640">
        <v>17</v>
      </c>
      <c r="FK640">
        <v>1.61</v>
      </c>
      <c r="FL640">
        <v>0.59</v>
      </c>
      <c r="FM640">
        <v>-60.518215</v>
      </c>
      <c r="FN640">
        <v>-6.38157748592855</v>
      </c>
      <c r="FO640">
        <v>0.778357604687588</v>
      </c>
      <c r="FP640">
        <v>0</v>
      </c>
      <c r="FQ640">
        <v>835.472764705882</v>
      </c>
      <c r="FR640">
        <v>14.8038197059097</v>
      </c>
      <c r="FS640">
        <v>1.47395923518585</v>
      </c>
      <c r="FT640">
        <v>0</v>
      </c>
      <c r="FU640">
        <v>7.89395275</v>
      </c>
      <c r="FV640">
        <v>-0.0557589118199017</v>
      </c>
      <c r="FW640">
        <v>0.0205947926655623</v>
      </c>
      <c r="FX640">
        <v>1</v>
      </c>
      <c r="FY640">
        <v>1</v>
      </c>
      <c r="FZ640">
        <v>3</v>
      </c>
      <c r="GA640" t="s">
        <v>421</v>
      </c>
      <c r="GB640">
        <v>2.97344</v>
      </c>
      <c r="GC640">
        <v>2.69797</v>
      </c>
      <c r="GD640">
        <v>0.13292</v>
      </c>
      <c r="GE640">
        <v>0.141648</v>
      </c>
      <c r="GF640">
        <v>0.10251</v>
      </c>
      <c r="GG640">
        <v>0.0779301</v>
      </c>
      <c r="GH640">
        <v>33757.9</v>
      </c>
      <c r="GI640">
        <v>36543.2</v>
      </c>
      <c r="GJ640">
        <v>35280.8</v>
      </c>
      <c r="GK640">
        <v>38612.1</v>
      </c>
      <c r="GL640">
        <v>44896.4</v>
      </c>
      <c r="GM640">
        <v>51425</v>
      </c>
      <c r="GN640">
        <v>55151.8</v>
      </c>
      <c r="GO640">
        <v>61933.9</v>
      </c>
      <c r="GP640">
        <v>1.9728</v>
      </c>
      <c r="GQ640">
        <v>1.842</v>
      </c>
      <c r="GR640">
        <v>0.0917912</v>
      </c>
      <c r="GS640">
        <v>0</v>
      </c>
      <c r="GT640">
        <v>25.0594</v>
      </c>
      <c r="GU640">
        <v>999.9</v>
      </c>
      <c r="GV640">
        <v>56.77</v>
      </c>
      <c r="GW640">
        <v>29.074</v>
      </c>
      <c r="GX640">
        <v>25.3853</v>
      </c>
      <c r="GY640">
        <v>55.8655</v>
      </c>
      <c r="GZ640">
        <v>43.3373</v>
      </c>
      <c r="HA640">
        <v>1</v>
      </c>
      <c r="HB640">
        <v>-0.0420732</v>
      </c>
      <c r="HC640">
        <v>0.0723312</v>
      </c>
      <c r="HD640">
        <v>20.1141</v>
      </c>
      <c r="HE640">
        <v>5.19812</v>
      </c>
      <c r="HF640">
        <v>12.004</v>
      </c>
      <c r="HG640">
        <v>4.9756</v>
      </c>
      <c r="HH640">
        <v>3.2936</v>
      </c>
      <c r="HI640">
        <v>9999</v>
      </c>
      <c r="HJ640">
        <v>9999</v>
      </c>
      <c r="HK640">
        <v>9999</v>
      </c>
      <c r="HL640">
        <v>630.1</v>
      </c>
      <c r="HM640">
        <v>1.86322</v>
      </c>
      <c r="HN640">
        <v>1.86798</v>
      </c>
      <c r="HO640">
        <v>1.86783</v>
      </c>
      <c r="HP640">
        <v>1.86899</v>
      </c>
      <c r="HQ640">
        <v>1.86981</v>
      </c>
      <c r="HR640">
        <v>1.86584</v>
      </c>
      <c r="HS640">
        <v>1.86691</v>
      </c>
      <c r="HT640">
        <v>1.86832</v>
      </c>
      <c r="HU640">
        <v>5</v>
      </c>
      <c r="HV640">
        <v>0</v>
      </c>
      <c r="HW640">
        <v>0</v>
      </c>
      <c r="HX640">
        <v>0</v>
      </c>
      <c r="HY640" t="s">
        <v>422</v>
      </c>
      <c r="HZ640" t="s">
        <v>423</v>
      </c>
      <c r="IA640" t="s">
        <v>424</v>
      </c>
      <c r="IB640" t="s">
        <v>424</v>
      </c>
      <c r="IC640" t="s">
        <v>424</v>
      </c>
      <c r="ID640" t="s">
        <v>424</v>
      </c>
      <c r="IE640">
        <v>0</v>
      </c>
      <c r="IF640">
        <v>100</v>
      </c>
      <c r="IG640">
        <v>100</v>
      </c>
      <c r="IH640">
        <v>8.286</v>
      </c>
      <c r="II640">
        <v>0.4546</v>
      </c>
      <c r="IJ640">
        <v>4.02706509432224</v>
      </c>
      <c r="IK640">
        <v>0.00601174518973114</v>
      </c>
      <c r="IL640">
        <v>2.77886958061485e-07</v>
      </c>
      <c r="IM640">
        <v>-3.54636231360687e-10</v>
      </c>
      <c r="IN640">
        <v>-0.0404303883988718</v>
      </c>
      <c r="IO640">
        <v>-0.0177815531441476</v>
      </c>
      <c r="IP640">
        <v>0.00205572605671414</v>
      </c>
      <c r="IQ640">
        <v>-1.65519735432211e-05</v>
      </c>
      <c r="IR640">
        <v>-4</v>
      </c>
      <c r="IS640">
        <v>1848</v>
      </c>
      <c r="IT640">
        <v>1</v>
      </c>
      <c r="IU640">
        <v>25</v>
      </c>
      <c r="IV640">
        <v>24679.1</v>
      </c>
      <c r="IW640">
        <v>24679.1</v>
      </c>
      <c r="IX640">
        <v>1.69556</v>
      </c>
      <c r="IY640">
        <v>2.62451</v>
      </c>
      <c r="IZ640">
        <v>1.54785</v>
      </c>
      <c r="JA640">
        <v>2.30469</v>
      </c>
      <c r="JB640">
        <v>1.34644</v>
      </c>
      <c r="JC640">
        <v>2.32788</v>
      </c>
      <c r="JD640">
        <v>33.558</v>
      </c>
      <c r="JE640">
        <v>24.2188</v>
      </c>
      <c r="JF640">
        <v>18</v>
      </c>
      <c r="JG640">
        <v>492.613</v>
      </c>
      <c r="JH640">
        <v>408.802</v>
      </c>
      <c r="JI640">
        <v>24.9999</v>
      </c>
      <c r="JJ640">
        <v>26.6891</v>
      </c>
      <c r="JK640">
        <v>29.9999</v>
      </c>
      <c r="JL640">
        <v>26.6568</v>
      </c>
      <c r="JM640">
        <v>26.5997</v>
      </c>
      <c r="JN640">
        <v>33.9712</v>
      </c>
      <c r="JO640">
        <v>43.1873</v>
      </c>
      <c r="JP640">
        <v>76.7823</v>
      </c>
      <c r="JQ640">
        <v>25</v>
      </c>
      <c r="JR640">
        <v>789.893</v>
      </c>
      <c r="JS640">
        <v>15.9431</v>
      </c>
      <c r="JT640">
        <v>102.307</v>
      </c>
      <c r="JU640">
        <v>103.089</v>
      </c>
    </row>
    <row r="641" spans="1:281">
      <c r="A641">
        <v>625</v>
      </c>
      <c r="B641">
        <v>1659032379.5</v>
      </c>
      <c r="C641">
        <v>8696.40000009537</v>
      </c>
      <c r="D641" t="s">
        <v>1680</v>
      </c>
      <c r="E641" t="s">
        <v>1681</v>
      </c>
      <c r="F641">
        <v>5</v>
      </c>
      <c r="G641" t="s">
        <v>1587</v>
      </c>
      <c r="H641" t="s">
        <v>417</v>
      </c>
      <c r="I641">
        <v>1659032372</v>
      </c>
      <c r="J641">
        <f>(K641)/1000</f>
        <v>0</v>
      </c>
      <c r="K641">
        <f>IF(CZ641, AN641, AH641)</f>
        <v>0</v>
      </c>
      <c r="L641">
        <f>IF(CZ641, AI641, AG641)</f>
        <v>0</v>
      </c>
      <c r="M641">
        <f>DB641 - IF(AU641&gt;1, L641*CV641*100.0/(AW641*DP641), 0)</f>
        <v>0</v>
      </c>
      <c r="N641">
        <f>((T641-J641/2)*M641-L641)/(T641+J641/2)</f>
        <v>0</v>
      </c>
      <c r="O641">
        <f>N641*(DI641+DJ641)/1000.0</f>
        <v>0</v>
      </c>
      <c r="P641">
        <f>(DB641 - IF(AU641&gt;1, L641*CV641*100.0/(AW641*DP641), 0))*(DI641+DJ641)/1000.0</f>
        <v>0</v>
      </c>
      <c r="Q641">
        <f>2.0/((1/S641-1/R641)+SIGN(S641)*SQRT((1/S641-1/R641)*(1/S641-1/R641) + 4*CW641/((CW641+1)*(CW641+1))*(2*1/S641*1/R641-1/R641*1/R641)))</f>
        <v>0</v>
      </c>
      <c r="R641">
        <f>IF(LEFT(CX641,1)&lt;&gt;"0",IF(LEFT(CX641,1)="1",3.0,CY641),$D$5+$E$5*(DP641*DI641/($K$5*1000))+$F$5*(DP641*DI641/($K$5*1000))*MAX(MIN(CV641,$J$5),$I$5)*MAX(MIN(CV641,$J$5),$I$5)+$G$5*MAX(MIN(CV641,$J$5),$I$5)*(DP641*DI641/($K$5*1000))+$H$5*(DP641*DI641/($K$5*1000))*(DP641*DI641/($K$5*1000)))</f>
        <v>0</v>
      </c>
      <c r="S641">
        <f>J641*(1000-(1000*0.61365*exp(17.502*W641/(240.97+W641))/(DI641+DJ641)+DD641)/2)/(1000*0.61365*exp(17.502*W641/(240.97+W641))/(DI641+DJ641)-DD641)</f>
        <v>0</v>
      </c>
      <c r="T641">
        <f>1/((CW641+1)/(Q641/1.6)+1/(R641/1.37)) + CW641/((CW641+1)/(Q641/1.6) + CW641/(R641/1.37))</f>
        <v>0</v>
      </c>
      <c r="U641">
        <f>(CR641*CU641)</f>
        <v>0</v>
      </c>
      <c r="V641">
        <f>(DK641+(U641+2*0.95*5.67E-8*(((DK641+$B$7)+273)^4-(DK641+273)^4)-44100*J641)/(1.84*29.3*R641+8*0.95*5.67E-8*(DK641+273)^3))</f>
        <v>0</v>
      </c>
      <c r="W641">
        <f>($C$7*DL641+$D$7*DM641+$E$7*V641)</f>
        <v>0</v>
      </c>
      <c r="X641">
        <f>0.61365*exp(17.502*W641/(240.97+W641))</f>
        <v>0</v>
      </c>
      <c r="Y641">
        <f>(Z641/AA641*100)</f>
        <v>0</v>
      </c>
      <c r="Z641">
        <f>DD641*(DI641+DJ641)/1000</f>
        <v>0</v>
      </c>
      <c r="AA641">
        <f>0.61365*exp(17.502*DK641/(240.97+DK641))</f>
        <v>0</v>
      </c>
      <c r="AB641">
        <f>(X641-DD641*(DI641+DJ641)/1000)</f>
        <v>0</v>
      </c>
      <c r="AC641">
        <f>(-J641*44100)</f>
        <v>0</v>
      </c>
      <c r="AD641">
        <f>2*29.3*R641*0.92*(DK641-W641)</f>
        <v>0</v>
      </c>
      <c r="AE641">
        <f>2*0.95*5.67E-8*(((DK641+$B$7)+273)^4-(W641+273)^4)</f>
        <v>0</v>
      </c>
      <c r="AF641">
        <f>U641+AE641+AC641+AD641</f>
        <v>0</v>
      </c>
      <c r="AG641">
        <f>DH641*AU641*(DC641-DB641*(1000-AU641*DE641)/(1000-AU641*DD641))/(100*CV641)</f>
        <v>0</v>
      </c>
      <c r="AH641">
        <f>1000*DH641*AU641*(DD641-DE641)/(100*CV641*(1000-AU641*DD641))</f>
        <v>0</v>
      </c>
      <c r="AI641">
        <f>(AJ641 - AK641 - DI641*1E3/(8.314*(DK641+273.15)) * AM641/DH641 * AL641) * DH641/(100*CV641) * (1000 - DE641)/1000</f>
        <v>0</v>
      </c>
      <c r="AJ641">
        <v>796.521323998961</v>
      </c>
      <c r="AK641">
        <v>747.223121212121</v>
      </c>
      <c r="AL641">
        <v>3.39052516545788</v>
      </c>
      <c r="AM641">
        <v>66.0504921813524</v>
      </c>
      <c r="AN641">
        <f>(AP641 - AO641 + DI641*1E3/(8.314*(DK641+273.15)) * AR641/DH641 * AQ641) * DH641/(100*CV641) * 1000/(1000 - AP641)</f>
        <v>0</v>
      </c>
      <c r="AO641">
        <v>15.8905326541991</v>
      </c>
      <c r="AP641">
        <v>23.8011545454546</v>
      </c>
      <c r="AQ641">
        <v>0.000216040404044296</v>
      </c>
      <c r="AR641">
        <v>92.47</v>
      </c>
      <c r="AS641">
        <v>2</v>
      </c>
      <c r="AT641">
        <v>0</v>
      </c>
      <c r="AU641">
        <f>IF(AS641*$H$13&gt;=AW641,1.0,(AW641/(AW641-AS641*$H$13)))</f>
        <v>0</v>
      </c>
      <c r="AV641">
        <f>(AU641-1)*100</f>
        <v>0</v>
      </c>
      <c r="AW641">
        <f>MAX(0,($B$13+$C$13*DP641)/(1+$D$13*DP641)*DI641/(DK641+273)*$E$13)</f>
        <v>0</v>
      </c>
      <c r="AX641" t="s">
        <v>418</v>
      </c>
      <c r="AY641" t="s">
        <v>418</v>
      </c>
      <c r="AZ641">
        <v>0</v>
      </c>
      <c r="BA641">
        <v>0</v>
      </c>
      <c r="BB641">
        <f>1-AZ641/BA641</f>
        <v>0</v>
      </c>
      <c r="BC641">
        <v>0</v>
      </c>
      <c r="BD641" t="s">
        <v>418</v>
      </c>
      <c r="BE641" t="s">
        <v>418</v>
      </c>
      <c r="BF641">
        <v>0</v>
      </c>
      <c r="BG641">
        <v>0</v>
      </c>
      <c r="BH641">
        <f>1-BF641/BG641</f>
        <v>0</v>
      </c>
      <c r="BI641">
        <v>0.5</v>
      </c>
      <c r="BJ641">
        <f>CS641</f>
        <v>0</v>
      </c>
      <c r="BK641">
        <f>L641</f>
        <v>0</v>
      </c>
      <c r="BL641">
        <f>BH641*BI641*BJ641</f>
        <v>0</v>
      </c>
      <c r="BM641">
        <f>(BK641-BC641)/BJ641</f>
        <v>0</v>
      </c>
      <c r="BN641">
        <f>(BA641-BG641)/BG641</f>
        <v>0</v>
      </c>
      <c r="BO641">
        <f>AZ641/(BB641+AZ641/BG641)</f>
        <v>0</v>
      </c>
      <c r="BP641" t="s">
        <v>418</v>
      </c>
      <c r="BQ641">
        <v>0</v>
      </c>
      <c r="BR641">
        <f>IF(BQ641&lt;&gt;0, BQ641, BO641)</f>
        <v>0</v>
      </c>
      <c r="BS641">
        <f>1-BR641/BG641</f>
        <v>0</v>
      </c>
      <c r="BT641">
        <f>(BG641-BF641)/(BG641-BR641)</f>
        <v>0</v>
      </c>
      <c r="BU641">
        <f>(BA641-BG641)/(BA641-BR641)</f>
        <v>0</v>
      </c>
      <c r="BV641">
        <f>(BG641-BF641)/(BG641-AZ641)</f>
        <v>0</v>
      </c>
      <c r="BW641">
        <f>(BA641-BG641)/(BA641-AZ641)</f>
        <v>0</v>
      </c>
      <c r="BX641">
        <f>(BT641*BR641/BF641)</f>
        <v>0</v>
      </c>
      <c r="BY641">
        <f>(1-BX641)</f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f>$B$11*DQ641+$C$11*DR641+$F$11*EC641*(1-EF641)</f>
        <v>0</v>
      </c>
      <c r="CS641">
        <f>CR641*CT641</f>
        <v>0</v>
      </c>
      <c r="CT641">
        <f>($B$11*$D$9+$C$11*$D$9+$F$11*((EP641+EH641)/MAX(EP641+EH641+EQ641, 0.1)*$I$9+EQ641/MAX(EP641+EH641+EQ641, 0.1)*$J$9))/($B$11+$C$11+$F$11)</f>
        <v>0</v>
      </c>
      <c r="CU641">
        <f>($B$11*$K$9+$C$11*$K$9+$F$11*((EP641+EH641)/MAX(EP641+EH641+EQ641, 0.1)*$P$9+EQ641/MAX(EP641+EH641+EQ641, 0.1)*$Q$9))/($B$11+$C$11+$F$11)</f>
        <v>0</v>
      </c>
      <c r="CV641">
        <v>6</v>
      </c>
      <c r="CW641">
        <v>0.5</v>
      </c>
      <c r="CX641" t="s">
        <v>419</v>
      </c>
      <c r="CY641">
        <v>2</v>
      </c>
      <c r="CZ641" t="b">
        <v>1</v>
      </c>
      <c r="DA641">
        <v>1659032372</v>
      </c>
      <c r="DB641">
        <v>706.317259259259</v>
      </c>
      <c r="DC641">
        <v>767.769481481481</v>
      </c>
      <c r="DD641">
        <v>23.8027740740741</v>
      </c>
      <c r="DE641">
        <v>15.8994259259259</v>
      </c>
      <c r="DF641">
        <v>698.078851851852</v>
      </c>
      <c r="DG641">
        <v>23.3483703703704</v>
      </c>
      <c r="DH641">
        <v>500.084407407407</v>
      </c>
      <c r="DI641">
        <v>90.3299074074074</v>
      </c>
      <c r="DJ641">
        <v>0.0440739777777778</v>
      </c>
      <c r="DK641">
        <v>27.1395851851852</v>
      </c>
      <c r="DL641">
        <v>26.5718222222222</v>
      </c>
      <c r="DM641">
        <v>999.9</v>
      </c>
      <c r="DN641">
        <v>0</v>
      </c>
      <c r="DO641">
        <v>0</v>
      </c>
      <c r="DP641">
        <v>10004.0740740741</v>
      </c>
      <c r="DQ641">
        <v>0</v>
      </c>
      <c r="DR641">
        <v>17.2789851851852</v>
      </c>
      <c r="DS641">
        <v>-61.4523296296296</v>
      </c>
      <c r="DT641">
        <v>723.539518518519</v>
      </c>
      <c r="DU641">
        <v>780.173629629629</v>
      </c>
      <c r="DV641">
        <v>7.90334</v>
      </c>
      <c r="DW641">
        <v>767.769481481481</v>
      </c>
      <c r="DX641">
        <v>15.8994259259259</v>
      </c>
      <c r="DY641">
        <v>2.15010185185185</v>
      </c>
      <c r="DZ641">
        <v>1.4361937037037</v>
      </c>
      <c r="EA641">
        <v>18.5952888888889</v>
      </c>
      <c r="EB641">
        <v>12.3052555555556</v>
      </c>
      <c r="EC641">
        <v>1999.98222222222</v>
      </c>
      <c r="ED641">
        <v>0.979996333333333</v>
      </c>
      <c r="EE641">
        <v>0.0200039444444444</v>
      </c>
      <c r="EF641">
        <v>0</v>
      </c>
      <c r="EG641">
        <v>837.507333333333</v>
      </c>
      <c r="EH641">
        <v>5.00063</v>
      </c>
      <c r="EI641">
        <v>16479.8814814815</v>
      </c>
      <c r="EJ641">
        <v>17256.7259259259</v>
      </c>
      <c r="EK641">
        <v>38.111</v>
      </c>
      <c r="EL641">
        <v>38.1663333333333</v>
      </c>
      <c r="EM641">
        <v>37.611</v>
      </c>
      <c r="EN641">
        <v>37.5</v>
      </c>
      <c r="EO641">
        <v>39.125</v>
      </c>
      <c r="EP641">
        <v>1955.07222222222</v>
      </c>
      <c r="EQ641">
        <v>39.91</v>
      </c>
      <c r="ER641">
        <v>0</v>
      </c>
      <c r="ES641">
        <v>1659032378.5</v>
      </c>
      <c r="ET641">
        <v>0</v>
      </c>
      <c r="EU641">
        <v>837.480807692308</v>
      </c>
      <c r="EV641">
        <v>11.0459828895604</v>
      </c>
      <c r="EW641">
        <v>237.815384354558</v>
      </c>
      <c r="EX641">
        <v>16479.5653846154</v>
      </c>
      <c r="EY641">
        <v>15</v>
      </c>
      <c r="EZ641">
        <v>0</v>
      </c>
      <c r="FA641" t="s">
        <v>420</v>
      </c>
      <c r="FB641">
        <v>1657551626.5</v>
      </c>
      <c r="FC641">
        <v>1657551629</v>
      </c>
      <c r="FD641">
        <v>0</v>
      </c>
      <c r="FE641">
        <v>0.403</v>
      </c>
      <c r="FF641">
        <v>0.009</v>
      </c>
      <c r="FG641">
        <v>9.41</v>
      </c>
      <c r="FH641">
        <v>0.087</v>
      </c>
      <c r="FI641">
        <v>417</v>
      </c>
      <c r="FJ641">
        <v>17</v>
      </c>
      <c r="FK641">
        <v>1.61</v>
      </c>
      <c r="FL641">
        <v>0.59</v>
      </c>
      <c r="FM641">
        <v>-61.07891</v>
      </c>
      <c r="FN641">
        <v>-7.02135759849905</v>
      </c>
      <c r="FO641">
        <v>0.819413451439504</v>
      </c>
      <c r="FP641">
        <v>0</v>
      </c>
      <c r="FQ641">
        <v>836.699382352941</v>
      </c>
      <c r="FR641">
        <v>12.7344079491336</v>
      </c>
      <c r="FS641">
        <v>1.27663816364115</v>
      </c>
      <c r="FT641">
        <v>0</v>
      </c>
      <c r="FU641">
        <v>7.89298675</v>
      </c>
      <c r="FV641">
        <v>0.161820450281432</v>
      </c>
      <c r="FW641">
        <v>0.0200133569632257</v>
      </c>
      <c r="FX641">
        <v>0</v>
      </c>
      <c r="FY641">
        <v>0</v>
      </c>
      <c r="FZ641">
        <v>3</v>
      </c>
      <c r="GA641" t="s">
        <v>427</v>
      </c>
      <c r="GB641">
        <v>2.97247</v>
      </c>
      <c r="GC641">
        <v>2.69814</v>
      </c>
      <c r="GD641">
        <v>0.135035</v>
      </c>
      <c r="GE641">
        <v>0.143577</v>
      </c>
      <c r="GF641">
        <v>0.102476</v>
      </c>
      <c r="GG641">
        <v>0.0778171</v>
      </c>
      <c r="GH641">
        <v>33675.7</v>
      </c>
      <c r="GI641">
        <v>36461</v>
      </c>
      <c r="GJ641">
        <v>35280.9</v>
      </c>
      <c r="GK641">
        <v>38612</v>
      </c>
      <c r="GL641">
        <v>44898.7</v>
      </c>
      <c r="GM641">
        <v>51430.7</v>
      </c>
      <c r="GN641">
        <v>55152.4</v>
      </c>
      <c r="GO641">
        <v>61933.2</v>
      </c>
      <c r="GP641">
        <v>1.9726</v>
      </c>
      <c r="GQ641">
        <v>1.8422</v>
      </c>
      <c r="GR641">
        <v>0.0925362</v>
      </c>
      <c r="GS641">
        <v>0</v>
      </c>
      <c r="GT641">
        <v>25.0573</v>
      </c>
      <c r="GU641">
        <v>999.9</v>
      </c>
      <c r="GV641">
        <v>56.721</v>
      </c>
      <c r="GW641">
        <v>29.074</v>
      </c>
      <c r="GX641">
        <v>25.3611</v>
      </c>
      <c r="GY641">
        <v>55.7855</v>
      </c>
      <c r="GZ641">
        <v>42.9688</v>
      </c>
      <c r="HA641">
        <v>1</v>
      </c>
      <c r="HB641">
        <v>-0.0419919</v>
      </c>
      <c r="HC641">
        <v>0.0732026</v>
      </c>
      <c r="HD641">
        <v>20.1136</v>
      </c>
      <c r="HE641">
        <v>5.19453</v>
      </c>
      <c r="HF641">
        <v>12.0076</v>
      </c>
      <c r="HG641">
        <v>4.9748</v>
      </c>
      <c r="HH641">
        <v>3.2932</v>
      </c>
      <c r="HI641">
        <v>9999</v>
      </c>
      <c r="HJ641">
        <v>9999</v>
      </c>
      <c r="HK641">
        <v>9999</v>
      </c>
      <c r="HL641">
        <v>630.1</v>
      </c>
      <c r="HM641">
        <v>1.86322</v>
      </c>
      <c r="HN641">
        <v>1.86801</v>
      </c>
      <c r="HO641">
        <v>1.86783</v>
      </c>
      <c r="HP641">
        <v>1.86899</v>
      </c>
      <c r="HQ641">
        <v>1.86981</v>
      </c>
      <c r="HR641">
        <v>1.86584</v>
      </c>
      <c r="HS641">
        <v>1.86691</v>
      </c>
      <c r="HT641">
        <v>1.86832</v>
      </c>
      <c r="HU641">
        <v>5</v>
      </c>
      <c r="HV641">
        <v>0</v>
      </c>
      <c r="HW641">
        <v>0</v>
      </c>
      <c r="HX641">
        <v>0</v>
      </c>
      <c r="HY641" t="s">
        <v>422</v>
      </c>
      <c r="HZ641" t="s">
        <v>423</v>
      </c>
      <c r="IA641" t="s">
        <v>424</v>
      </c>
      <c r="IB641" t="s">
        <v>424</v>
      </c>
      <c r="IC641" t="s">
        <v>424</v>
      </c>
      <c r="ID641" t="s">
        <v>424</v>
      </c>
      <c r="IE641">
        <v>0</v>
      </c>
      <c r="IF641">
        <v>100</v>
      </c>
      <c r="IG641">
        <v>100</v>
      </c>
      <c r="IH641">
        <v>8.383</v>
      </c>
      <c r="II641">
        <v>0.454</v>
      </c>
      <c r="IJ641">
        <v>4.02706509432224</v>
      </c>
      <c r="IK641">
        <v>0.00601174518973114</v>
      </c>
      <c r="IL641">
        <v>2.77886958061485e-07</v>
      </c>
      <c r="IM641">
        <v>-3.54636231360687e-10</v>
      </c>
      <c r="IN641">
        <v>-0.0404303883988718</v>
      </c>
      <c r="IO641">
        <v>-0.0177815531441476</v>
      </c>
      <c r="IP641">
        <v>0.00205572605671414</v>
      </c>
      <c r="IQ641">
        <v>-1.65519735432211e-05</v>
      </c>
      <c r="IR641">
        <v>-4</v>
      </c>
      <c r="IS641">
        <v>1848</v>
      </c>
      <c r="IT641">
        <v>1</v>
      </c>
      <c r="IU641">
        <v>25</v>
      </c>
      <c r="IV641">
        <v>24679.2</v>
      </c>
      <c r="IW641">
        <v>24679.2</v>
      </c>
      <c r="IX641">
        <v>1.72119</v>
      </c>
      <c r="IY641">
        <v>2.6123</v>
      </c>
      <c r="IZ641">
        <v>1.54785</v>
      </c>
      <c r="JA641">
        <v>2.30469</v>
      </c>
      <c r="JB641">
        <v>1.34644</v>
      </c>
      <c r="JC641">
        <v>2.40845</v>
      </c>
      <c r="JD641">
        <v>33.558</v>
      </c>
      <c r="JE641">
        <v>24.2188</v>
      </c>
      <c r="JF641">
        <v>18</v>
      </c>
      <c r="JG641">
        <v>492.462</v>
      </c>
      <c r="JH641">
        <v>408.898</v>
      </c>
      <c r="JI641">
        <v>24.9999</v>
      </c>
      <c r="JJ641">
        <v>26.6891</v>
      </c>
      <c r="JK641">
        <v>30</v>
      </c>
      <c r="JL641">
        <v>26.6546</v>
      </c>
      <c r="JM641">
        <v>26.5975</v>
      </c>
      <c r="JN641">
        <v>34.5878</v>
      </c>
      <c r="JO641">
        <v>43.1873</v>
      </c>
      <c r="JP641">
        <v>76.7823</v>
      </c>
      <c r="JQ641">
        <v>25</v>
      </c>
      <c r="JR641">
        <v>810.199</v>
      </c>
      <c r="JS641">
        <v>15.9426</v>
      </c>
      <c r="JT641">
        <v>102.308</v>
      </c>
      <c r="JU641">
        <v>103.088</v>
      </c>
    </row>
    <row r="642" spans="1:281">
      <c r="A642">
        <v>626</v>
      </c>
      <c r="B642">
        <v>1659032384.5</v>
      </c>
      <c r="C642">
        <v>8701.40000009537</v>
      </c>
      <c r="D642" t="s">
        <v>1682</v>
      </c>
      <c r="E642" t="s">
        <v>1683</v>
      </c>
      <c r="F642">
        <v>5</v>
      </c>
      <c r="G642" t="s">
        <v>1587</v>
      </c>
      <c r="H642" t="s">
        <v>417</v>
      </c>
      <c r="I642">
        <v>1659032376.71429</v>
      </c>
      <c r="J642">
        <f>(K642)/1000</f>
        <v>0</v>
      </c>
      <c r="K642">
        <f>IF(CZ642, AN642, AH642)</f>
        <v>0</v>
      </c>
      <c r="L642">
        <f>IF(CZ642, AI642, AG642)</f>
        <v>0</v>
      </c>
      <c r="M642">
        <f>DB642 - IF(AU642&gt;1, L642*CV642*100.0/(AW642*DP642), 0)</f>
        <v>0</v>
      </c>
      <c r="N642">
        <f>((T642-J642/2)*M642-L642)/(T642+J642/2)</f>
        <v>0</v>
      </c>
      <c r="O642">
        <f>N642*(DI642+DJ642)/1000.0</f>
        <v>0</v>
      </c>
      <c r="P642">
        <f>(DB642 - IF(AU642&gt;1, L642*CV642*100.0/(AW642*DP642), 0))*(DI642+DJ642)/1000.0</f>
        <v>0</v>
      </c>
      <c r="Q642">
        <f>2.0/((1/S642-1/R642)+SIGN(S642)*SQRT((1/S642-1/R642)*(1/S642-1/R642) + 4*CW642/((CW642+1)*(CW642+1))*(2*1/S642*1/R642-1/R642*1/R642)))</f>
        <v>0</v>
      </c>
      <c r="R642">
        <f>IF(LEFT(CX642,1)&lt;&gt;"0",IF(LEFT(CX642,1)="1",3.0,CY642),$D$5+$E$5*(DP642*DI642/($K$5*1000))+$F$5*(DP642*DI642/($K$5*1000))*MAX(MIN(CV642,$J$5),$I$5)*MAX(MIN(CV642,$J$5),$I$5)+$G$5*MAX(MIN(CV642,$J$5),$I$5)*(DP642*DI642/($K$5*1000))+$H$5*(DP642*DI642/($K$5*1000))*(DP642*DI642/($K$5*1000)))</f>
        <v>0</v>
      </c>
      <c r="S642">
        <f>J642*(1000-(1000*0.61365*exp(17.502*W642/(240.97+W642))/(DI642+DJ642)+DD642)/2)/(1000*0.61365*exp(17.502*W642/(240.97+W642))/(DI642+DJ642)-DD642)</f>
        <v>0</v>
      </c>
      <c r="T642">
        <f>1/((CW642+1)/(Q642/1.6)+1/(R642/1.37)) + CW642/((CW642+1)/(Q642/1.6) + CW642/(R642/1.37))</f>
        <v>0</v>
      </c>
      <c r="U642">
        <f>(CR642*CU642)</f>
        <v>0</v>
      </c>
      <c r="V642">
        <f>(DK642+(U642+2*0.95*5.67E-8*(((DK642+$B$7)+273)^4-(DK642+273)^4)-44100*J642)/(1.84*29.3*R642+8*0.95*5.67E-8*(DK642+273)^3))</f>
        <v>0</v>
      </c>
      <c r="W642">
        <f>($C$7*DL642+$D$7*DM642+$E$7*V642)</f>
        <v>0</v>
      </c>
      <c r="X642">
        <f>0.61365*exp(17.502*W642/(240.97+W642))</f>
        <v>0</v>
      </c>
      <c r="Y642">
        <f>(Z642/AA642*100)</f>
        <v>0</v>
      </c>
      <c r="Z642">
        <f>DD642*(DI642+DJ642)/1000</f>
        <v>0</v>
      </c>
      <c r="AA642">
        <f>0.61365*exp(17.502*DK642/(240.97+DK642))</f>
        <v>0</v>
      </c>
      <c r="AB642">
        <f>(X642-DD642*(DI642+DJ642)/1000)</f>
        <v>0</v>
      </c>
      <c r="AC642">
        <f>(-J642*44100)</f>
        <v>0</v>
      </c>
      <c r="AD642">
        <f>2*29.3*R642*0.92*(DK642-W642)</f>
        <v>0</v>
      </c>
      <c r="AE642">
        <f>2*0.95*5.67E-8*(((DK642+$B$7)+273)^4-(W642+273)^4)</f>
        <v>0</v>
      </c>
      <c r="AF642">
        <f>U642+AE642+AC642+AD642</f>
        <v>0</v>
      </c>
      <c r="AG642">
        <f>DH642*AU642*(DC642-DB642*(1000-AU642*DE642)/(1000-AU642*DD642))/(100*CV642)</f>
        <v>0</v>
      </c>
      <c r="AH642">
        <f>1000*DH642*AU642*(DD642-DE642)/(100*CV642*(1000-AU642*DD642))</f>
        <v>0</v>
      </c>
      <c r="AI642">
        <f>(AJ642 - AK642 - DI642*1E3/(8.314*(DK642+273.15)) * AM642/DH642 * AL642) * DH642/(100*CV642) * (1000 - DE642)/1000</f>
        <v>0</v>
      </c>
      <c r="AJ642">
        <v>813.69171270455</v>
      </c>
      <c r="AK642">
        <v>763.984036363636</v>
      </c>
      <c r="AL642">
        <v>3.36411668455752</v>
      </c>
      <c r="AM642">
        <v>66.0504921813524</v>
      </c>
      <c r="AN642">
        <f>(AP642 - AO642 + DI642*1E3/(8.314*(DK642+273.15)) * AR642/DH642 * AQ642) * DH642/(100*CV642) * 1000/(1000 - AP642)</f>
        <v>0</v>
      </c>
      <c r="AO642">
        <v>15.8647466500866</v>
      </c>
      <c r="AP642">
        <v>23.7994797202797</v>
      </c>
      <c r="AQ642">
        <v>-0.00362783030301619</v>
      </c>
      <c r="AR642">
        <v>92.47</v>
      </c>
      <c r="AS642">
        <v>3</v>
      </c>
      <c r="AT642">
        <v>1</v>
      </c>
      <c r="AU642">
        <f>IF(AS642*$H$13&gt;=AW642,1.0,(AW642/(AW642-AS642*$H$13)))</f>
        <v>0</v>
      </c>
      <c r="AV642">
        <f>(AU642-1)*100</f>
        <v>0</v>
      </c>
      <c r="AW642">
        <f>MAX(0,($B$13+$C$13*DP642)/(1+$D$13*DP642)*DI642/(DK642+273)*$E$13)</f>
        <v>0</v>
      </c>
      <c r="AX642" t="s">
        <v>418</v>
      </c>
      <c r="AY642" t="s">
        <v>418</v>
      </c>
      <c r="AZ642">
        <v>0</v>
      </c>
      <c r="BA642">
        <v>0</v>
      </c>
      <c r="BB642">
        <f>1-AZ642/BA642</f>
        <v>0</v>
      </c>
      <c r="BC642">
        <v>0</v>
      </c>
      <c r="BD642" t="s">
        <v>418</v>
      </c>
      <c r="BE642" t="s">
        <v>418</v>
      </c>
      <c r="BF642">
        <v>0</v>
      </c>
      <c r="BG642">
        <v>0</v>
      </c>
      <c r="BH642">
        <f>1-BF642/BG642</f>
        <v>0</v>
      </c>
      <c r="BI642">
        <v>0.5</v>
      </c>
      <c r="BJ642">
        <f>CS642</f>
        <v>0</v>
      </c>
      <c r="BK642">
        <f>L642</f>
        <v>0</v>
      </c>
      <c r="BL642">
        <f>BH642*BI642*BJ642</f>
        <v>0</v>
      </c>
      <c r="BM642">
        <f>(BK642-BC642)/BJ642</f>
        <v>0</v>
      </c>
      <c r="BN642">
        <f>(BA642-BG642)/BG642</f>
        <v>0</v>
      </c>
      <c r="BO642">
        <f>AZ642/(BB642+AZ642/BG642)</f>
        <v>0</v>
      </c>
      <c r="BP642" t="s">
        <v>418</v>
      </c>
      <c r="BQ642">
        <v>0</v>
      </c>
      <c r="BR642">
        <f>IF(BQ642&lt;&gt;0, BQ642, BO642)</f>
        <v>0</v>
      </c>
      <c r="BS642">
        <f>1-BR642/BG642</f>
        <v>0</v>
      </c>
      <c r="BT642">
        <f>(BG642-BF642)/(BG642-BR642)</f>
        <v>0</v>
      </c>
      <c r="BU642">
        <f>(BA642-BG642)/(BA642-BR642)</f>
        <v>0</v>
      </c>
      <c r="BV642">
        <f>(BG642-BF642)/(BG642-AZ642)</f>
        <v>0</v>
      </c>
      <c r="BW642">
        <f>(BA642-BG642)/(BA642-AZ642)</f>
        <v>0</v>
      </c>
      <c r="BX642">
        <f>(BT642*BR642/BF642)</f>
        <v>0</v>
      </c>
      <c r="BY642">
        <f>(1-BX642)</f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f>$B$11*DQ642+$C$11*DR642+$F$11*EC642*(1-EF642)</f>
        <v>0</v>
      </c>
      <c r="CS642">
        <f>CR642*CT642</f>
        <v>0</v>
      </c>
      <c r="CT642">
        <f>($B$11*$D$9+$C$11*$D$9+$F$11*((EP642+EH642)/MAX(EP642+EH642+EQ642, 0.1)*$I$9+EQ642/MAX(EP642+EH642+EQ642, 0.1)*$J$9))/($B$11+$C$11+$F$11)</f>
        <v>0</v>
      </c>
      <c r="CU642">
        <f>($B$11*$K$9+$C$11*$K$9+$F$11*((EP642+EH642)/MAX(EP642+EH642+EQ642, 0.1)*$P$9+EQ642/MAX(EP642+EH642+EQ642, 0.1)*$Q$9))/($B$11+$C$11+$F$11)</f>
        <v>0</v>
      </c>
      <c r="CV642">
        <v>6</v>
      </c>
      <c r="CW642">
        <v>0.5</v>
      </c>
      <c r="CX642" t="s">
        <v>419</v>
      </c>
      <c r="CY642">
        <v>2</v>
      </c>
      <c r="CZ642" t="b">
        <v>1</v>
      </c>
      <c r="DA642">
        <v>1659032376.71429</v>
      </c>
      <c r="DB642">
        <v>721.812928571429</v>
      </c>
      <c r="DC642">
        <v>783.774857142857</v>
      </c>
      <c r="DD642">
        <v>23.8000071428571</v>
      </c>
      <c r="DE642">
        <v>15.8808571428571</v>
      </c>
      <c r="DF642">
        <v>713.484071428571</v>
      </c>
      <c r="DG642">
        <v>23.3457428571429</v>
      </c>
      <c r="DH642">
        <v>500.072821428571</v>
      </c>
      <c r="DI642">
        <v>90.3293535714286</v>
      </c>
      <c r="DJ642">
        <v>0.0441197714285714</v>
      </c>
      <c r="DK642">
        <v>27.1413178571429</v>
      </c>
      <c r="DL642">
        <v>26.5756428571429</v>
      </c>
      <c r="DM642">
        <v>999.9</v>
      </c>
      <c r="DN642">
        <v>0</v>
      </c>
      <c r="DO642">
        <v>0</v>
      </c>
      <c r="DP642">
        <v>9988.75</v>
      </c>
      <c r="DQ642">
        <v>0</v>
      </c>
      <c r="DR642">
        <v>17.2745892857143</v>
      </c>
      <c r="DS642">
        <v>-61.9619107142857</v>
      </c>
      <c r="DT642">
        <v>739.410964285714</v>
      </c>
      <c r="DU642">
        <v>796.422571428571</v>
      </c>
      <c r="DV642">
        <v>7.91913714285714</v>
      </c>
      <c r="DW642">
        <v>783.774857142857</v>
      </c>
      <c r="DX642">
        <v>15.8808571428571</v>
      </c>
      <c r="DY642">
        <v>2.14983857142857</v>
      </c>
      <c r="DZ642">
        <v>1.43450785714286</v>
      </c>
      <c r="EA642">
        <v>18.5933357142857</v>
      </c>
      <c r="EB642">
        <v>12.2873928571429</v>
      </c>
      <c r="EC642">
        <v>1999.995</v>
      </c>
      <c r="ED642">
        <v>0.979996321428572</v>
      </c>
      <c r="EE642">
        <v>0.0200039571428571</v>
      </c>
      <c r="EF642">
        <v>0</v>
      </c>
      <c r="EG642">
        <v>838.37475</v>
      </c>
      <c r="EH642">
        <v>5.00063</v>
      </c>
      <c r="EI642">
        <v>16497.45</v>
      </c>
      <c r="EJ642">
        <v>17256.8428571429</v>
      </c>
      <c r="EK642">
        <v>38.1025</v>
      </c>
      <c r="EL642">
        <v>38.1648571428571</v>
      </c>
      <c r="EM642">
        <v>37.6205</v>
      </c>
      <c r="EN642">
        <v>37.5</v>
      </c>
      <c r="EO642">
        <v>39.125</v>
      </c>
      <c r="EP642">
        <v>1955.085</v>
      </c>
      <c r="EQ642">
        <v>39.91</v>
      </c>
      <c r="ER642">
        <v>0</v>
      </c>
      <c r="ES642">
        <v>1659032383.3</v>
      </c>
      <c r="ET642">
        <v>0</v>
      </c>
      <c r="EU642">
        <v>838.376115384615</v>
      </c>
      <c r="EV642">
        <v>10.7025299288088</v>
      </c>
      <c r="EW642">
        <v>209.323077139759</v>
      </c>
      <c r="EX642">
        <v>16497.55</v>
      </c>
      <c r="EY642">
        <v>15</v>
      </c>
      <c r="EZ642">
        <v>0</v>
      </c>
      <c r="FA642" t="s">
        <v>420</v>
      </c>
      <c r="FB642">
        <v>1657551626.5</v>
      </c>
      <c r="FC642">
        <v>1657551629</v>
      </c>
      <c r="FD642">
        <v>0</v>
      </c>
      <c r="FE642">
        <v>0.403</v>
      </c>
      <c r="FF642">
        <v>0.009</v>
      </c>
      <c r="FG642">
        <v>9.41</v>
      </c>
      <c r="FH642">
        <v>0.087</v>
      </c>
      <c r="FI642">
        <v>417</v>
      </c>
      <c r="FJ642">
        <v>17</v>
      </c>
      <c r="FK642">
        <v>1.61</v>
      </c>
      <c r="FL642">
        <v>0.59</v>
      </c>
      <c r="FM642">
        <v>-61.57872</v>
      </c>
      <c r="FN642">
        <v>-5.65988217636001</v>
      </c>
      <c r="FO642">
        <v>0.6784748997568</v>
      </c>
      <c r="FP642">
        <v>0</v>
      </c>
      <c r="FQ642">
        <v>837.687558823529</v>
      </c>
      <c r="FR642">
        <v>11.5253323230234</v>
      </c>
      <c r="FS642">
        <v>1.15585436165778</v>
      </c>
      <c r="FT642">
        <v>0</v>
      </c>
      <c r="FU642">
        <v>7.9064965</v>
      </c>
      <c r="FV642">
        <v>0.20746784240151</v>
      </c>
      <c r="FW642">
        <v>0.0210681194640148</v>
      </c>
      <c r="FX642">
        <v>0</v>
      </c>
      <c r="FY642">
        <v>0</v>
      </c>
      <c r="FZ642">
        <v>3</v>
      </c>
      <c r="GA642" t="s">
        <v>427</v>
      </c>
      <c r="GB642">
        <v>2.97309</v>
      </c>
      <c r="GC642">
        <v>2.69797</v>
      </c>
      <c r="GD642">
        <v>0.137109</v>
      </c>
      <c r="GE642">
        <v>0.145741</v>
      </c>
      <c r="GF642">
        <v>0.102448</v>
      </c>
      <c r="GG642">
        <v>0.0777844</v>
      </c>
      <c r="GH642">
        <v>33595.3</v>
      </c>
      <c r="GI642">
        <v>36368.9</v>
      </c>
      <c r="GJ642">
        <v>35281.2</v>
      </c>
      <c r="GK642">
        <v>38612</v>
      </c>
      <c r="GL642">
        <v>44899.6</v>
      </c>
      <c r="GM642">
        <v>51432.7</v>
      </c>
      <c r="GN642">
        <v>55151.8</v>
      </c>
      <c r="GO642">
        <v>61933.3</v>
      </c>
      <c r="GP642">
        <v>1.9728</v>
      </c>
      <c r="GQ642">
        <v>1.8418</v>
      </c>
      <c r="GR642">
        <v>0.0923872</v>
      </c>
      <c r="GS642">
        <v>0</v>
      </c>
      <c r="GT642">
        <v>25.0551</v>
      </c>
      <c r="GU642">
        <v>999.9</v>
      </c>
      <c r="GV642">
        <v>56.672</v>
      </c>
      <c r="GW642">
        <v>29.094</v>
      </c>
      <c r="GX642">
        <v>25.3688</v>
      </c>
      <c r="GY642">
        <v>55.9455</v>
      </c>
      <c r="GZ642">
        <v>43.4335</v>
      </c>
      <c r="HA642">
        <v>1</v>
      </c>
      <c r="HB642">
        <v>-0.0420528</v>
      </c>
      <c r="HC642">
        <v>0.0740741</v>
      </c>
      <c r="HD642">
        <v>20.1139</v>
      </c>
      <c r="HE642">
        <v>5.19812</v>
      </c>
      <c r="HF642">
        <v>12.004</v>
      </c>
      <c r="HG642">
        <v>4.976</v>
      </c>
      <c r="HH642">
        <v>3.2938</v>
      </c>
      <c r="HI642">
        <v>9999</v>
      </c>
      <c r="HJ642">
        <v>9999</v>
      </c>
      <c r="HK642">
        <v>9999</v>
      </c>
      <c r="HL642">
        <v>630.1</v>
      </c>
      <c r="HM642">
        <v>1.86322</v>
      </c>
      <c r="HN642">
        <v>1.86801</v>
      </c>
      <c r="HO642">
        <v>1.86783</v>
      </c>
      <c r="HP642">
        <v>1.86899</v>
      </c>
      <c r="HQ642">
        <v>1.86981</v>
      </c>
      <c r="HR642">
        <v>1.86584</v>
      </c>
      <c r="HS642">
        <v>1.86694</v>
      </c>
      <c r="HT642">
        <v>1.86829</v>
      </c>
      <c r="HU642">
        <v>5</v>
      </c>
      <c r="HV642">
        <v>0</v>
      </c>
      <c r="HW642">
        <v>0</v>
      </c>
      <c r="HX642">
        <v>0</v>
      </c>
      <c r="HY642" t="s">
        <v>422</v>
      </c>
      <c r="HZ642" t="s">
        <v>423</v>
      </c>
      <c r="IA642" t="s">
        <v>424</v>
      </c>
      <c r="IB642" t="s">
        <v>424</v>
      </c>
      <c r="IC642" t="s">
        <v>424</v>
      </c>
      <c r="ID642" t="s">
        <v>424</v>
      </c>
      <c r="IE642">
        <v>0</v>
      </c>
      <c r="IF642">
        <v>100</v>
      </c>
      <c r="IG642">
        <v>100</v>
      </c>
      <c r="IH642">
        <v>8.479</v>
      </c>
      <c r="II642">
        <v>0.4537</v>
      </c>
      <c r="IJ642">
        <v>4.02706509432224</v>
      </c>
      <c r="IK642">
        <v>0.00601174518973114</v>
      </c>
      <c r="IL642">
        <v>2.77886958061485e-07</v>
      </c>
      <c r="IM642">
        <v>-3.54636231360687e-10</v>
      </c>
      <c r="IN642">
        <v>-0.0404303883988718</v>
      </c>
      <c r="IO642">
        <v>-0.0177815531441476</v>
      </c>
      <c r="IP642">
        <v>0.00205572605671414</v>
      </c>
      <c r="IQ642">
        <v>-1.65519735432211e-05</v>
      </c>
      <c r="IR642">
        <v>-4</v>
      </c>
      <c r="IS642">
        <v>1848</v>
      </c>
      <c r="IT642">
        <v>1</v>
      </c>
      <c r="IU642">
        <v>25</v>
      </c>
      <c r="IV642">
        <v>24679.3</v>
      </c>
      <c r="IW642">
        <v>24679.3</v>
      </c>
      <c r="IX642">
        <v>1.75537</v>
      </c>
      <c r="IY642">
        <v>2.62085</v>
      </c>
      <c r="IZ642">
        <v>1.54785</v>
      </c>
      <c r="JA642">
        <v>2.30469</v>
      </c>
      <c r="JB642">
        <v>1.34644</v>
      </c>
      <c r="JC642">
        <v>2.32666</v>
      </c>
      <c r="JD642">
        <v>33.558</v>
      </c>
      <c r="JE642">
        <v>24.2188</v>
      </c>
      <c r="JF642">
        <v>18</v>
      </c>
      <c r="JG642">
        <v>492.592</v>
      </c>
      <c r="JH642">
        <v>408.657</v>
      </c>
      <c r="JI642">
        <v>25.0001</v>
      </c>
      <c r="JJ642">
        <v>26.6868</v>
      </c>
      <c r="JK642">
        <v>30</v>
      </c>
      <c r="JL642">
        <v>26.6546</v>
      </c>
      <c r="JM642">
        <v>26.5953</v>
      </c>
      <c r="JN642">
        <v>35.1503</v>
      </c>
      <c r="JO642">
        <v>43.1873</v>
      </c>
      <c r="JP642">
        <v>76.4015</v>
      </c>
      <c r="JQ642">
        <v>25</v>
      </c>
      <c r="JR642">
        <v>823.754</v>
      </c>
      <c r="JS642">
        <v>15.9435</v>
      </c>
      <c r="JT642">
        <v>102.307</v>
      </c>
      <c r="JU642">
        <v>103.088</v>
      </c>
    </row>
    <row r="643" spans="1:281">
      <c r="A643">
        <v>627</v>
      </c>
      <c r="B643">
        <v>1659032389.5</v>
      </c>
      <c r="C643">
        <v>8706.40000009537</v>
      </c>
      <c r="D643" t="s">
        <v>1684</v>
      </c>
      <c r="E643" t="s">
        <v>1685</v>
      </c>
      <c r="F643">
        <v>5</v>
      </c>
      <c r="G643" t="s">
        <v>1587</v>
      </c>
      <c r="H643" t="s">
        <v>417</v>
      </c>
      <c r="I643">
        <v>1659032382</v>
      </c>
      <c r="J643">
        <f>(K643)/1000</f>
        <v>0</v>
      </c>
      <c r="K643">
        <f>IF(CZ643, AN643, AH643)</f>
        <v>0</v>
      </c>
      <c r="L643">
        <f>IF(CZ643, AI643, AG643)</f>
        <v>0</v>
      </c>
      <c r="M643">
        <f>DB643 - IF(AU643&gt;1, L643*CV643*100.0/(AW643*DP643), 0)</f>
        <v>0</v>
      </c>
      <c r="N643">
        <f>((T643-J643/2)*M643-L643)/(T643+J643/2)</f>
        <v>0</v>
      </c>
      <c r="O643">
        <f>N643*(DI643+DJ643)/1000.0</f>
        <v>0</v>
      </c>
      <c r="P643">
        <f>(DB643 - IF(AU643&gt;1, L643*CV643*100.0/(AW643*DP643), 0))*(DI643+DJ643)/1000.0</f>
        <v>0</v>
      </c>
      <c r="Q643">
        <f>2.0/((1/S643-1/R643)+SIGN(S643)*SQRT((1/S643-1/R643)*(1/S643-1/R643) + 4*CW643/((CW643+1)*(CW643+1))*(2*1/S643*1/R643-1/R643*1/R643)))</f>
        <v>0</v>
      </c>
      <c r="R643">
        <f>IF(LEFT(CX643,1)&lt;&gt;"0",IF(LEFT(CX643,1)="1",3.0,CY643),$D$5+$E$5*(DP643*DI643/($K$5*1000))+$F$5*(DP643*DI643/($K$5*1000))*MAX(MIN(CV643,$J$5),$I$5)*MAX(MIN(CV643,$J$5),$I$5)+$G$5*MAX(MIN(CV643,$J$5),$I$5)*(DP643*DI643/($K$5*1000))+$H$5*(DP643*DI643/($K$5*1000))*(DP643*DI643/($K$5*1000)))</f>
        <v>0</v>
      </c>
      <c r="S643">
        <f>J643*(1000-(1000*0.61365*exp(17.502*W643/(240.97+W643))/(DI643+DJ643)+DD643)/2)/(1000*0.61365*exp(17.502*W643/(240.97+W643))/(DI643+DJ643)-DD643)</f>
        <v>0</v>
      </c>
      <c r="T643">
        <f>1/((CW643+1)/(Q643/1.6)+1/(R643/1.37)) + CW643/((CW643+1)/(Q643/1.6) + CW643/(R643/1.37))</f>
        <v>0</v>
      </c>
      <c r="U643">
        <f>(CR643*CU643)</f>
        <v>0</v>
      </c>
      <c r="V643">
        <f>(DK643+(U643+2*0.95*5.67E-8*(((DK643+$B$7)+273)^4-(DK643+273)^4)-44100*J643)/(1.84*29.3*R643+8*0.95*5.67E-8*(DK643+273)^3))</f>
        <v>0</v>
      </c>
      <c r="W643">
        <f>($C$7*DL643+$D$7*DM643+$E$7*V643)</f>
        <v>0</v>
      </c>
      <c r="X643">
        <f>0.61365*exp(17.502*W643/(240.97+W643))</f>
        <v>0</v>
      </c>
      <c r="Y643">
        <f>(Z643/AA643*100)</f>
        <v>0</v>
      </c>
      <c r="Z643">
        <f>DD643*(DI643+DJ643)/1000</f>
        <v>0</v>
      </c>
      <c r="AA643">
        <f>0.61365*exp(17.502*DK643/(240.97+DK643))</f>
        <v>0</v>
      </c>
      <c r="AB643">
        <f>(X643-DD643*(DI643+DJ643)/1000)</f>
        <v>0</v>
      </c>
      <c r="AC643">
        <f>(-J643*44100)</f>
        <v>0</v>
      </c>
      <c r="AD643">
        <f>2*29.3*R643*0.92*(DK643-W643)</f>
        <v>0</v>
      </c>
      <c r="AE643">
        <f>2*0.95*5.67E-8*(((DK643+$B$7)+273)^4-(W643+273)^4)</f>
        <v>0</v>
      </c>
      <c r="AF643">
        <f>U643+AE643+AC643+AD643</f>
        <v>0</v>
      </c>
      <c r="AG643">
        <f>DH643*AU643*(DC643-DB643*(1000-AU643*DE643)/(1000-AU643*DD643))/(100*CV643)</f>
        <v>0</v>
      </c>
      <c r="AH643">
        <f>1000*DH643*AU643*(DD643-DE643)/(100*CV643*(1000-AU643*DD643))</f>
        <v>0</v>
      </c>
      <c r="AI643">
        <f>(AJ643 - AK643 - DI643*1E3/(8.314*(DK643+273.15)) * AM643/DH643 * AL643) * DH643/(100*CV643) * (1000 - DE643)/1000</f>
        <v>0</v>
      </c>
      <c r="AJ643">
        <v>831.116882006177</v>
      </c>
      <c r="AK643">
        <v>781.208448484848</v>
      </c>
      <c r="AL643">
        <v>3.40428160584483</v>
      </c>
      <c r="AM643">
        <v>66.0504921813524</v>
      </c>
      <c r="AN643">
        <f>(AP643 - AO643 + DI643*1E3/(8.314*(DK643+273.15)) * AR643/DH643 * AQ643) * DH643/(100*CV643) * 1000/(1000 - AP643)</f>
        <v>0</v>
      </c>
      <c r="AO643">
        <v>15.8383796298268</v>
      </c>
      <c r="AP643">
        <v>23.7818384615385</v>
      </c>
      <c r="AQ643">
        <v>-0.00338133333332748</v>
      </c>
      <c r="AR643">
        <v>92.47</v>
      </c>
      <c r="AS643">
        <v>3</v>
      </c>
      <c r="AT643">
        <v>1</v>
      </c>
      <c r="AU643">
        <f>IF(AS643*$H$13&gt;=AW643,1.0,(AW643/(AW643-AS643*$H$13)))</f>
        <v>0</v>
      </c>
      <c r="AV643">
        <f>(AU643-1)*100</f>
        <v>0</v>
      </c>
      <c r="AW643">
        <f>MAX(0,($B$13+$C$13*DP643)/(1+$D$13*DP643)*DI643/(DK643+273)*$E$13)</f>
        <v>0</v>
      </c>
      <c r="AX643" t="s">
        <v>418</v>
      </c>
      <c r="AY643" t="s">
        <v>418</v>
      </c>
      <c r="AZ643">
        <v>0</v>
      </c>
      <c r="BA643">
        <v>0</v>
      </c>
      <c r="BB643">
        <f>1-AZ643/BA643</f>
        <v>0</v>
      </c>
      <c r="BC643">
        <v>0</v>
      </c>
      <c r="BD643" t="s">
        <v>418</v>
      </c>
      <c r="BE643" t="s">
        <v>418</v>
      </c>
      <c r="BF643">
        <v>0</v>
      </c>
      <c r="BG643">
        <v>0</v>
      </c>
      <c r="BH643">
        <f>1-BF643/BG643</f>
        <v>0</v>
      </c>
      <c r="BI643">
        <v>0.5</v>
      </c>
      <c r="BJ643">
        <f>CS643</f>
        <v>0</v>
      </c>
      <c r="BK643">
        <f>L643</f>
        <v>0</v>
      </c>
      <c r="BL643">
        <f>BH643*BI643*BJ643</f>
        <v>0</v>
      </c>
      <c r="BM643">
        <f>(BK643-BC643)/BJ643</f>
        <v>0</v>
      </c>
      <c r="BN643">
        <f>(BA643-BG643)/BG643</f>
        <v>0</v>
      </c>
      <c r="BO643">
        <f>AZ643/(BB643+AZ643/BG643)</f>
        <v>0</v>
      </c>
      <c r="BP643" t="s">
        <v>418</v>
      </c>
      <c r="BQ643">
        <v>0</v>
      </c>
      <c r="BR643">
        <f>IF(BQ643&lt;&gt;0, BQ643, BO643)</f>
        <v>0</v>
      </c>
      <c r="BS643">
        <f>1-BR643/BG643</f>
        <v>0</v>
      </c>
      <c r="BT643">
        <f>(BG643-BF643)/(BG643-BR643)</f>
        <v>0</v>
      </c>
      <c r="BU643">
        <f>(BA643-BG643)/(BA643-BR643)</f>
        <v>0</v>
      </c>
      <c r="BV643">
        <f>(BG643-BF643)/(BG643-AZ643)</f>
        <v>0</v>
      </c>
      <c r="BW643">
        <f>(BA643-BG643)/(BA643-AZ643)</f>
        <v>0</v>
      </c>
      <c r="BX643">
        <f>(BT643*BR643/BF643)</f>
        <v>0</v>
      </c>
      <c r="BY643">
        <f>(1-BX643)</f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f>$B$11*DQ643+$C$11*DR643+$F$11*EC643*(1-EF643)</f>
        <v>0</v>
      </c>
      <c r="CS643">
        <f>CR643*CT643</f>
        <v>0</v>
      </c>
      <c r="CT643">
        <f>($B$11*$D$9+$C$11*$D$9+$F$11*((EP643+EH643)/MAX(EP643+EH643+EQ643, 0.1)*$I$9+EQ643/MAX(EP643+EH643+EQ643, 0.1)*$J$9))/($B$11+$C$11+$F$11)</f>
        <v>0</v>
      </c>
      <c r="CU643">
        <f>($B$11*$K$9+$C$11*$K$9+$F$11*((EP643+EH643)/MAX(EP643+EH643+EQ643, 0.1)*$P$9+EQ643/MAX(EP643+EH643+EQ643, 0.1)*$Q$9))/($B$11+$C$11+$F$11)</f>
        <v>0</v>
      </c>
      <c r="CV643">
        <v>6</v>
      </c>
      <c r="CW643">
        <v>0.5</v>
      </c>
      <c r="CX643" t="s">
        <v>419</v>
      </c>
      <c r="CY643">
        <v>2</v>
      </c>
      <c r="CZ643" t="b">
        <v>1</v>
      </c>
      <c r="DA643">
        <v>1659032382</v>
      </c>
      <c r="DB643">
        <v>739.362222222222</v>
      </c>
      <c r="DC643">
        <v>801.737444444444</v>
      </c>
      <c r="DD643">
        <v>23.794162962963</v>
      </c>
      <c r="DE643">
        <v>15.8631333333333</v>
      </c>
      <c r="DF643">
        <v>730.931111111111</v>
      </c>
      <c r="DG643">
        <v>23.3401777777778</v>
      </c>
      <c r="DH643">
        <v>500.080407407407</v>
      </c>
      <c r="DI643">
        <v>90.3289555555556</v>
      </c>
      <c r="DJ643">
        <v>0.0442873111111111</v>
      </c>
      <c r="DK643">
        <v>27.1424407407407</v>
      </c>
      <c r="DL643">
        <v>26.5753185185185</v>
      </c>
      <c r="DM643">
        <v>999.9</v>
      </c>
      <c r="DN643">
        <v>0</v>
      </c>
      <c r="DO643">
        <v>0</v>
      </c>
      <c r="DP643">
        <v>9986.2962962963</v>
      </c>
      <c r="DQ643">
        <v>0</v>
      </c>
      <c r="DR643">
        <v>17.2703925925926</v>
      </c>
      <c r="DS643">
        <v>-62.375237037037</v>
      </c>
      <c r="DT643">
        <v>757.383518518518</v>
      </c>
      <c r="DU643">
        <v>814.660407407407</v>
      </c>
      <c r="DV643">
        <v>7.93101407407407</v>
      </c>
      <c r="DW643">
        <v>801.737444444444</v>
      </c>
      <c r="DX643">
        <v>15.8631333333333</v>
      </c>
      <c r="DY643">
        <v>2.14930111111111</v>
      </c>
      <c r="DZ643">
        <v>1.43290111111111</v>
      </c>
      <c r="EA643">
        <v>18.589337037037</v>
      </c>
      <c r="EB643">
        <v>12.2703444444444</v>
      </c>
      <c r="EC643">
        <v>2000.0237037037</v>
      </c>
      <c r="ED643">
        <v>0.979996444444445</v>
      </c>
      <c r="EE643">
        <v>0.0200038259259259</v>
      </c>
      <c r="EF643">
        <v>0</v>
      </c>
      <c r="EG643">
        <v>839.204</v>
      </c>
      <c r="EH643">
        <v>5.00063</v>
      </c>
      <c r="EI643">
        <v>16514.6333333333</v>
      </c>
      <c r="EJ643">
        <v>17257.0814814815</v>
      </c>
      <c r="EK643">
        <v>38.104</v>
      </c>
      <c r="EL643">
        <v>38.1456666666667</v>
      </c>
      <c r="EM643">
        <v>37.6156666666667</v>
      </c>
      <c r="EN643">
        <v>37.5</v>
      </c>
      <c r="EO643">
        <v>39.125</v>
      </c>
      <c r="EP643">
        <v>1955.1137037037</v>
      </c>
      <c r="EQ643">
        <v>39.91</v>
      </c>
      <c r="ER643">
        <v>0</v>
      </c>
      <c r="ES643">
        <v>1659032388.7</v>
      </c>
      <c r="ET643">
        <v>0</v>
      </c>
      <c r="EU643">
        <v>839.24852</v>
      </c>
      <c r="EV643">
        <v>8.08023074883844</v>
      </c>
      <c r="EW643">
        <v>174.776923124627</v>
      </c>
      <c r="EX643">
        <v>16515.82</v>
      </c>
      <c r="EY643">
        <v>15</v>
      </c>
      <c r="EZ643">
        <v>0</v>
      </c>
      <c r="FA643" t="s">
        <v>420</v>
      </c>
      <c r="FB643">
        <v>1657551626.5</v>
      </c>
      <c r="FC643">
        <v>1657551629</v>
      </c>
      <c r="FD643">
        <v>0</v>
      </c>
      <c r="FE643">
        <v>0.403</v>
      </c>
      <c r="FF643">
        <v>0.009</v>
      </c>
      <c r="FG643">
        <v>9.41</v>
      </c>
      <c r="FH643">
        <v>0.087</v>
      </c>
      <c r="FI643">
        <v>417</v>
      </c>
      <c r="FJ643">
        <v>17</v>
      </c>
      <c r="FK643">
        <v>1.61</v>
      </c>
      <c r="FL643">
        <v>0.59</v>
      </c>
      <c r="FM643">
        <v>-62.0581475</v>
      </c>
      <c r="FN643">
        <v>-6.29571894934327</v>
      </c>
      <c r="FO643">
        <v>0.724701343308918</v>
      </c>
      <c r="FP643">
        <v>0</v>
      </c>
      <c r="FQ643">
        <v>838.535117647059</v>
      </c>
      <c r="FR643">
        <v>9.69928188075293</v>
      </c>
      <c r="FS643">
        <v>0.989286426278049</v>
      </c>
      <c r="FT643">
        <v>0</v>
      </c>
      <c r="FU643">
        <v>7.9230755</v>
      </c>
      <c r="FV643">
        <v>0.15559429643526</v>
      </c>
      <c r="FW643">
        <v>0.016327335966103</v>
      </c>
      <c r="FX643">
        <v>0</v>
      </c>
      <c r="FY643">
        <v>0</v>
      </c>
      <c r="FZ643">
        <v>3</v>
      </c>
      <c r="GA643" t="s">
        <v>427</v>
      </c>
      <c r="GB643">
        <v>2.97348</v>
      </c>
      <c r="GC643">
        <v>2.69802</v>
      </c>
      <c r="GD643">
        <v>0.139165</v>
      </c>
      <c r="GE643">
        <v>0.147594</v>
      </c>
      <c r="GF643">
        <v>0.102424</v>
      </c>
      <c r="GG643">
        <v>0.0778189</v>
      </c>
      <c r="GH643">
        <v>33514.6</v>
      </c>
      <c r="GI643">
        <v>36289.9</v>
      </c>
      <c r="GJ643">
        <v>35280.4</v>
      </c>
      <c r="GK643">
        <v>38611.8</v>
      </c>
      <c r="GL643">
        <v>44900.5</v>
      </c>
      <c r="GM643">
        <v>51430.9</v>
      </c>
      <c r="GN643">
        <v>55151.2</v>
      </c>
      <c r="GO643">
        <v>61933.3</v>
      </c>
      <c r="GP643">
        <v>1.9728</v>
      </c>
      <c r="GQ643">
        <v>1.8418</v>
      </c>
      <c r="GR643">
        <v>0.0925362</v>
      </c>
      <c r="GS643">
        <v>0</v>
      </c>
      <c r="GT643">
        <v>25.0551</v>
      </c>
      <c r="GU643">
        <v>999.9</v>
      </c>
      <c r="GV643">
        <v>56.623</v>
      </c>
      <c r="GW643">
        <v>29.064</v>
      </c>
      <c r="GX643">
        <v>25.3033</v>
      </c>
      <c r="GY643">
        <v>56.1355</v>
      </c>
      <c r="GZ643">
        <v>43.4095</v>
      </c>
      <c r="HA643">
        <v>1</v>
      </c>
      <c r="HB643">
        <v>-0.042622</v>
      </c>
      <c r="HC643">
        <v>0.0729847</v>
      </c>
      <c r="HD643">
        <v>20.114</v>
      </c>
      <c r="HE643">
        <v>5.19692</v>
      </c>
      <c r="HF643">
        <v>12.004</v>
      </c>
      <c r="HG643">
        <v>4.9756</v>
      </c>
      <c r="HH643">
        <v>3.2938</v>
      </c>
      <c r="HI643">
        <v>9999</v>
      </c>
      <c r="HJ643">
        <v>9999</v>
      </c>
      <c r="HK643">
        <v>9999</v>
      </c>
      <c r="HL643">
        <v>630.1</v>
      </c>
      <c r="HM643">
        <v>1.86316</v>
      </c>
      <c r="HN643">
        <v>1.86804</v>
      </c>
      <c r="HO643">
        <v>1.86783</v>
      </c>
      <c r="HP643">
        <v>1.86905</v>
      </c>
      <c r="HQ643">
        <v>1.86981</v>
      </c>
      <c r="HR643">
        <v>1.86584</v>
      </c>
      <c r="HS643">
        <v>1.86691</v>
      </c>
      <c r="HT643">
        <v>1.86829</v>
      </c>
      <c r="HU643">
        <v>5</v>
      </c>
      <c r="HV643">
        <v>0</v>
      </c>
      <c r="HW643">
        <v>0</v>
      </c>
      <c r="HX643">
        <v>0</v>
      </c>
      <c r="HY643" t="s">
        <v>422</v>
      </c>
      <c r="HZ643" t="s">
        <v>423</v>
      </c>
      <c r="IA643" t="s">
        <v>424</v>
      </c>
      <c r="IB643" t="s">
        <v>424</v>
      </c>
      <c r="IC643" t="s">
        <v>424</v>
      </c>
      <c r="ID643" t="s">
        <v>424</v>
      </c>
      <c r="IE643">
        <v>0</v>
      </c>
      <c r="IF643">
        <v>100</v>
      </c>
      <c r="IG643">
        <v>100</v>
      </c>
      <c r="IH643">
        <v>8.576</v>
      </c>
      <c r="II643">
        <v>0.4532</v>
      </c>
      <c r="IJ643">
        <v>4.02706509432224</v>
      </c>
      <c r="IK643">
        <v>0.00601174518973114</v>
      </c>
      <c r="IL643">
        <v>2.77886958061485e-07</v>
      </c>
      <c r="IM643">
        <v>-3.54636231360687e-10</v>
      </c>
      <c r="IN643">
        <v>-0.0404303883988718</v>
      </c>
      <c r="IO643">
        <v>-0.0177815531441476</v>
      </c>
      <c r="IP643">
        <v>0.00205572605671414</v>
      </c>
      <c r="IQ643">
        <v>-1.65519735432211e-05</v>
      </c>
      <c r="IR643">
        <v>-4</v>
      </c>
      <c r="IS643">
        <v>1848</v>
      </c>
      <c r="IT643">
        <v>1</v>
      </c>
      <c r="IU643">
        <v>25</v>
      </c>
      <c r="IV643">
        <v>24679.4</v>
      </c>
      <c r="IW643">
        <v>24679.3</v>
      </c>
      <c r="IX643">
        <v>1.77979</v>
      </c>
      <c r="IY643">
        <v>2.60986</v>
      </c>
      <c r="IZ643">
        <v>1.54785</v>
      </c>
      <c r="JA643">
        <v>2.30469</v>
      </c>
      <c r="JB643">
        <v>1.34644</v>
      </c>
      <c r="JC643">
        <v>2.40112</v>
      </c>
      <c r="JD643">
        <v>33.558</v>
      </c>
      <c r="JE643">
        <v>24.2188</v>
      </c>
      <c r="JF643">
        <v>18</v>
      </c>
      <c r="JG643">
        <v>492.572</v>
      </c>
      <c r="JH643">
        <v>408.657</v>
      </c>
      <c r="JI643">
        <v>24.9999</v>
      </c>
      <c r="JJ643">
        <v>26.6845</v>
      </c>
      <c r="JK643">
        <v>30</v>
      </c>
      <c r="JL643">
        <v>26.6523</v>
      </c>
      <c r="JM643">
        <v>26.5953</v>
      </c>
      <c r="JN643">
        <v>35.754</v>
      </c>
      <c r="JO643">
        <v>42.9132</v>
      </c>
      <c r="JP643">
        <v>76.4015</v>
      </c>
      <c r="JQ643">
        <v>25</v>
      </c>
      <c r="JR643">
        <v>843.805</v>
      </c>
      <c r="JS643">
        <v>15.9463</v>
      </c>
      <c r="JT643">
        <v>102.306</v>
      </c>
      <c r="JU643">
        <v>103.088</v>
      </c>
    </row>
    <row r="644" spans="1:281">
      <c r="A644">
        <v>628</v>
      </c>
      <c r="B644">
        <v>1659032394.5</v>
      </c>
      <c r="C644">
        <v>8711.40000009537</v>
      </c>
      <c r="D644" t="s">
        <v>1686</v>
      </c>
      <c r="E644" t="s">
        <v>1687</v>
      </c>
      <c r="F644">
        <v>5</v>
      </c>
      <c r="G644" t="s">
        <v>1587</v>
      </c>
      <c r="H644" t="s">
        <v>417</v>
      </c>
      <c r="I644">
        <v>1659032386.71429</v>
      </c>
      <c r="J644">
        <f>(K644)/1000</f>
        <v>0</v>
      </c>
      <c r="K644">
        <f>IF(CZ644, AN644, AH644)</f>
        <v>0</v>
      </c>
      <c r="L644">
        <f>IF(CZ644, AI644, AG644)</f>
        <v>0</v>
      </c>
      <c r="M644">
        <f>DB644 - IF(AU644&gt;1, L644*CV644*100.0/(AW644*DP644), 0)</f>
        <v>0</v>
      </c>
      <c r="N644">
        <f>((T644-J644/2)*M644-L644)/(T644+J644/2)</f>
        <v>0</v>
      </c>
      <c r="O644">
        <f>N644*(DI644+DJ644)/1000.0</f>
        <v>0</v>
      </c>
      <c r="P644">
        <f>(DB644 - IF(AU644&gt;1, L644*CV644*100.0/(AW644*DP644), 0))*(DI644+DJ644)/1000.0</f>
        <v>0</v>
      </c>
      <c r="Q644">
        <f>2.0/((1/S644-1/R644)+SIGN(S644)*SQRT((1/S644-1/R644)*(1/S644-1/R644) + 4*CW644/((CW644+1)*(CW644+1))*(2*1/S644*1/R644-1/R644*1/R644)))</f>
        <v>0</v>
      </c>
      <c r="R644">
        <f>IF(LEFT(CX644,1)&lt;&gt;"0",IF(LEFT(CX644,1)="1",3.0,CY644),$D$5+$E$5*(DP644*DI644/($K$5*1000))+$F$5*(DP644*DI644/($K$5*1000))*MAX(MIN(CV644,$J$5),$I$5)*MAX(MIN(CV644,$J$5),$I$5)+$G$5*MAX(MIN(CV644,$J$5),$I$5)*(DP644*DI644/($K$5*1000))+$H$5*(DP644*DI644/($K$5*1000))*(DP644*DI644/($K$5*1000)))</f>
        <v>0</v>
      </c>
      <c r="S644">
        <f>J644*(1000-(1000*0.61365*exp(17.502*W644/(240.97+W644))/(DI644+DJ644)+DD644)/2)/(1000*0.61365*exp(17.502*W644/(240.97+W644))/(DI644+DJ644)-DD644)</f>
        <v>0</v>
      </c>
      <c r="T644">
        <f>1/((CW644+1)/(Q644/1.6)+1/(R644/1.37)) + CW644/((CW644+1)/(Q644/1.6) + CW644/(R644/1.37))</f>
        <v>0</v>
      </c>
      <c r="U644">
        <f>(CR644*CU644)</f>
        <v>0</v>
      </c>
      <c r="V644">
        <f>(DK644+(U644+2*0.95*5.67E-8*(((DK644+$B$7)+273)^4-(DK644+273)^4)-44100*J644)/(1.84*29.3*R644+8*0.95*5.67E-8*(DK644+273)^3))</f>
        <v>0</v>
      </c>
      <c r="W644">
        <f>($C$7*DL644+$D$7*DM644+$E$7*V644)</f>
        <v>0</v>
      </c>
      <c r="X644">
        <f>0.61365*exp(17.502*W644/(240.97+W644))</f>
        <v>0</v>
      </c>
      <c r="Y644">
        <f>(Z644/AA644*100)</f>
        <v>0</v>
      </c>
      <c r="Z644">
        <f>DD644*(DI644+DJ644)/1000</f>
        <v>0</v>
      </c>
      <c r="AA644">
        <f>0.61365*exp(17.502*DK644/(240.97+DK644))</f>
        <v>0</v>
      </c>
      <c r="AB644">
        <f>(X644-DD644*(DI644+DJ644)/1000)</f>
        <v>0</v>
      </c>
      <c r="AC644">
        <f>(-J644*44100)</f>
        <v>0</v>
      </c>
      <c r="AD644">
        <f>2*29.3*R644*0.92*(DK644-W644)</f>
        <v>0</v>
      </c>
      <c r="AE644">
        <f>2*0.95*5.67E-8*(((DK644+$B$7)+273)^4-(W644+273)^4)</f>
        <v>0</v>
      </c>
      <c r="AF644">
        <f>U644+AE644+AC644+AD644</f>
        <v>0</v>
      </c>
      <c r="AG644">
        <f>DH644*AU644*(DC644-DB644*(1000-AU644*DE644)/(1000-AU644*DD644))/(100*CV644)</f>
        <v>0</v>
      </c>
      <c r="AH644">
        <f>1000*DH644*AU644*(DD644-DE644)/(100*CV644*(1000-AU644*DD644))</f>
        <v>0</v>
      </c>
      <c r="AI644">
        <f>(AJ644 - AK644 - DI644*1E3/(8.314*(DK644+273.15)) * AM644/DH644 * AL644) * DH644/(100*CV644) * (1000 - DE644)/1000</f>
        <v>0</v>
      </c>
      <c r="AJ644">
        <v>848.253272252356</v>
      </c>
      <c r="AK644">
        <v>798.132272727272</v>
      </c>
      <c r="AL644">
        <v>3.38947954940086</v>
      </c>
      <c r="AM644">
        <v>66.0504921813524</v>
      </c>
      <c r="AN644">
        <f>(AP644 - AO644 + DI644*1E3/(8.314*(DK644+273.15)) * AR644/DH644 * AQ644) * DH644/(100*CV644) * 1000/(1000 - AP644)</f>
        <v>0</v>
      </c>
      <c r="AO644">
        <v>15.8709665447186</v>
      </c>
      <c r="AP644">
        <v>23.7823097902098</v>
      </c>
      <c r="AQ644">
        <v>0.000507539393942635</v>
      </c>
      <c r="AR644">
        <v>92.47</v>
      </c>
      <c r="AS644">
        <v>2</v>
      </c>
      <c r="AT644">
        <v>0</v>
      </c>
      <c r="AU644">
        <f>IF(AS644*$H$13&gt;=AW644,1.0,(AW644/(AW644-AS644*$H$13)))</f>
        <v>0</v>
      </c>
      <c r="AV644">
        <f>(AU644-1)*100</f>
        <v>0</v>
      </c>
      <c r="AW644">
        <f>MAX(0,($B$13+$C$13*DP644)/(1+$D$13*DP644)*DI644/(DK644+273)*$E$13)</f>
        <v>0</v>
      </c>
      <c r="AX644" t="s">
        <v>418</v>
      </c>
      <c r="AY644" t="s">
        <v>418</v>
      </c>
      <c r="AZ644">
        <v>0</v>
      </c>
      <c r="BA644">
        <v>0</v>
      </c>
      <c r="BB644">
        <f>1-AZ644/BA644</f>
        <v>0</v>
      </c>
      <c r="BC644">
        <v>0</v>
      </c>
      <c r="BD644" t="s">
        <v>418</v>
      </c>
      <c r="BE644" t="s">
        <v>418</v>
      </c>
      <c r="BF644">
        <v>0</v>
      </c>
      <c r="BG644">
        <v>0</v>
      </c>
      <c r="BH644">
        <f>1-BF644/BG644</f>
        <v>0</v>
      </c>
      <c r="BI644">
        <v>0.5</v>
      </c>
      <c r="BJ644">
        <f>CS644</f>
        <v>0</v>
      </c>
      <c r="BK644">
        <f>L644</f>
        <v>0</v>
      </c>
      <c r="BL644">
        <f>BH644*BI644*BJ644</f>
        <v>0</v>
      </c>
      <c r="BM644">
        <f>(BK644-BC644)/BJ644</f>
        <v>0</v>
      </c>
      <c r="BN644">
        <f>(BA644-BG644)/BG644</f>
        <v>0</v>
      </c>
      <c r="BO644">
        <f>AZ644/(BB644+AZ644/BG644)</f>
        <v>0</v>
      </c>
      <c r="BP644" t="s">
        <v>418</v>
      </c>
      <c r="BQ644">
        <v>0</v>
      </c>
      <c r="BR644">
        <f>IF(BQ644&lt;&gt;0, BQ644, BO644)</f>
        <v>0</v>
      </c>
      <c r="BS644">
        <f>1-BR644/BG644</f>
        <v>0</v>
      </c>
      <c r="BT644">
        <f>(BG644-BF644)/(BG644-BR644)</f>
        <v>0</v>
      </c>
      <c r="BU644">
        <f>(BA644-BG644)/(BA644-BR644)</f>
        <v>0</v>
      </c>
      <c r="BV644">
        <f>(BG644-BF644)/(BG644-AZ644)</f>
        <v>0</v>
      </c>
      <c r="BW644">
        <f>(BA644-BG644)/(BA644-AZ644)</f>
        <v>0</v>
      </c>
      <c r="BX644">
        <f>(BT644*BR644/BF644)</f>
        <v>0</v>
      </c>
      <c r="BY644">
        <f>(1-BX644)</f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f>$B$11*DQ644+$C$11*DR644+$F$11*EC644*(1-EF644)</f>
        <v>0</v>
      </c>
      <c r="CS644">
        <f>CR644*CT644</f>
        <v>0</v>
      </c>
      <c r="CT644">
        <f>($B$11*$D$9+$C$11*$D$9+$F$11*((EP644+EH644)/MAX(EP644+EH644+EQ644, 0.1)*$I$9+EQ644/MAX(EP644+EH644+EQ644, 0.1)*$J$9))/($B$11+$C$11+$F$11)</f>
        <v>0</v>
      </c>
      <c r="CU644">
        <f>($B$11*$K$9+$C$11*$K$9+$F$11*((EP644+EH644)/MAX(EP644+EH644+EQ644, 0.1)*$P$9+EQ644/MAX(EP644+EH644+EQ644, 0.1)*$Q$9))/($B$11+$C$11+$F$11)</f>
        <v>0</v>
      </c>
      <c r="CV644">
        <v>6</v>
      </c>
      <c r="CW644">
        <v>0.5</v>
      </c>
      <c r="CX644" t="s">
        <v>419</v>
      </c>
      <c r="CY644">
        <v>2</v>
      </c>
      <c r="CZ644" t="b">
        <v>1</v>
      </c>
      <c r="DA644">
        <v>1659032386.71429</v>
      </c>
      <c r="DB644">
        <v>754.989428571429</v>
      </c>
      <c r="DC644">
        <v>817.696071428571</v>
      </c>
      <c r="DD644">
        <v>23.7880107142857</v>
      </c>
      <c r="DE644">
        <v>15.8574642857143</v>
      </c>
      <c r="DF644">
        <v>746.467571428571</v>
      </c>
      <c r="DG644">
        <v>23.3343285714286</v>
      </c>
      <c r="DH644">
        <v>500.040035714286</v>
      </c>
      <c r="DI644">
        <v>90.3293357142857</v>
      </c>
      <c r="DJ644">
        <v>0.0443881</v>
      </c>
      <c r="DK644">
        <v>27.143125</v>
      </c>
      <c r="DL644">
        <v>26.5775678571429</v>
      </c>
      <c r="DM644">
        <v>999.9</v>
      </c>
      <c r="DN644">
        <v>0</v>
      </c>
      <c r="DO644">
        <v>0</v>
      </c>
      <c r="DP644">
        <v>9989.82142857143</v>
      </c>
      <c r="DQ644">
        <v>0</v>
      </c>
      <c r="DR644">
        <v>17.2741928571429</v>
      </c>
      <c r="DS644">
        <v>-62.7066035714286</v>
      </c>
      <c r="DT644">
        <v>773.386821428571</v>
      </c>
      <c r="DU644">
        <v>830.871607142857</v>
      </c>
      <c r="DV644">
        <v>7.93053857142857</v>
      </c>
      <c r="DW644">
        <v>817.696071428571</v>
      </c>
      <c r="DX644">
        <v>15.8574642857143</v>
      </c>
      <c r="DY644">
        <v>2.14875464285714</v>
      </c>
      <c r="DZ644">
        <v>1.43239464285714</v>
      </c>
      <c r="EA644">
        <v>18.5852785714286</v>
      </c>
      <c r="EB644">
        <v>12.264975</v>
      </c>
      <c r="EC644">
        <v>2000.02357142857</v>
      </c>
      <c r="ED644">
        <v>0.979996428571429</v>
      </c>
      <c r="EE644">
        <v>0.0200038428571429</v>
      </c>
      <c r="EF644">
        <v>0</v>
      </c>
      <c r="EG644">
        <v>839.832178571429</v>
      </c>
      <c r="EH644">
        <v>5.00063</v>
      </c>
      <c r="EI644">
        <v>16527.225</v>
      </c>
      <c r="EJ644">
        <v>17257.0785714286</v>
      </c>
      <c r="EK644">
        <v>38.089</v>
      </c>
      <c r="EL644">
        <v>38.1449285714286</v>
      </c>
      <c r="EM644">
        <v>37.59575</v>
      </c>
      <c r="EN644">
        <v>37.5</v>
      </c>
      <c r="EO644">
        <v>39.125</v>
      </c>
      <c r="EP644">
        <v>1955.11357142857</v>
      </c>
      <c r="EQ644">
        <v>39.91</v>
      </c>
      <c r="ER644">
        <v>0</v>
      </c>
      <c r="ES644">
        <v>1659032393.5</v>
      </c>
      <c r="ET644">
        <v>0</v>
      </c>
      <c r="EU644">
        <v>839.8852</v>
      </c>
      <c r="EV644">
        <v>6.10946151167623</v>
      </c>
      <c r="EW644">
        <v>141.8307690472</v>
      </c>
      <c r="EX644">
        <v>16528.48</v>
      </c>
      <c r="EY644">
        <v>15</v>
      </c>
      <c r="EZ644">
        <v>0</v>
      </c>
      <c r="FA644" t="s">
        <v>420</v>
      </c>
      <c r="FB644">
        <v>1657551626.5</v>
      </c>
      <c r="FC644">
        <v>1657551629</v>
      </c>
      <c r="FD644">
        <v>0</v>
      </c>
      <c r="FE644">
        <v>0.403</v>
      </c>
      <c r="FF644">
        <v>0.009</v>
      </c>
      <c r="FG644">
        <v>9.41</v>
      </c>
      <c r="FH644">
        <v>0.087</v>
      </c>
      <c r="FI644">
        <v>417</v>
      </c>
      <c r="FJ644">
        <v>17</v>
      </c>
      <c r="FK644">
        <v>1.61</v>
      </c>
      <c r="FL644">
        <v>0.59</v>
      </c>
      <c r="FM644">
        <v>-62.478825</v>
      </c>
      <c r="FN644">
        <v>-3.93083076923072</v>
      </c>
      <c r="FO644">
        <v>0.499980347988799</v>
      </c>
      <c r="FP644">
        <v>0</v>
      </c>
      <c r="FQ644">
        <v>839.337352941177</v>
      </c>
      <c r="FR644">
        <v>8.21533994420724</v>
      </c>
      <c r="FS644">
        <v>0.851081453292463</v>
      </c>
      <c r="FT644">
        <v>0</v>
      </c>
      <c r="FU644">
        <v>7.9263115</v>
      </c>
      <c r="FV644">
        <v>0.0231845403376983</v>
      </c>
      <c r="FW644">
        <v>0.013213982092844</v>
      </c>
      <c r="FX644">
        <v>1</v>
      </c>
      <c r="FY644">
        <v>1</v>
      </c>
      <c r="FZ644">
        <v>3</v>
      </c>
      <c r="GA644" t="s">
        <v>421</v>
      </c>
      <c r="GB644">
        <v>2.97304</v>
      </c>
      <c r="GC644">
        <v>2.69817</v>
      </c>
      <c r="GD644">
        <v>0.141196</v>
      </c>
      <c r="GE644">
        <v>0.149626</v>
      </c>
      <c r="GF644">
        <v>0.102437</v>
      </c>
      <c r="GG644">
        <v>0.0777514</v>
      </c>
      <c r="GH644">
        <v>33436</v>
      </c>
      <c r="GI644">
        <v>36204.2</v>
      </c>
      <c r="GJ644">
        <v>35280.9</v>
      </c>
      <c r="GK644">
        <v>38612.6</v>
      </c>
      <c r="GL644">
        <v>44900.4</v>
      </c>
      <c r="GM644">
        <v>51435.5</v>
      </c>
      <c r="GN644">
        <v>55151.9</v>
      </c>
      <c r="GO644">
        <v>61934.2</v>
      </c>
      <c r="GP644">
        <v>1.973</v>
      </c>
      <c r="GQ644">
        <v>1.8422</v>
      </c>
      <c r="GR644">
        <v>0.0928342</v>
      </c>
      <c r="GS644">
        <v>0</v>
      </c>
      <c r="GT644">
        <v>25.0551</v>
      </c>
      <c r="GU644">
        <v>999.9</v>
      </c>
      <c r="GV644">
        <v>56.599</v>
      </c>
      <c r="GW644">
        <v>29.074</v>
      </c>
      <c r="GX644">
        <v>25.3068</v>
      </c>
      <c r="GY644">
        <v>55.7255</v>
      </c>
      <c r="GZ644">
        <v>43.4095</v>
      </c>
      <c r="HA644">
        <v>1</v>
      </c>
      <c r="HB644">
        <v>-0.042439</v>
      </c>
      <c r="HC644">
        <v>0.0734205</v>
      </c>
      <c r="HD644">
        <v>20.114</v>
      </c>
      <c r="HE644">
        <v>5.19812</v>
      </c>
      <c r="HF644">
        <v>12.0052</v>
      </c>
      <c r="HG644">
        <v>4.976</v>
      </c>
      <c r="HH644">
        <v>3.2938</v>
      </c>
      <c r="HI644">
        <v>9999</v>
      </c>
      <c r="HJ644">
        <v>9999</v>
      </c>
      <c r="HK644">
        <v>9999</v>
      </c>
      <c r="HL644">
        <v>630.1</v>
      </c>
      <c r="HM644">
        <v>1.86325</v>
      </c>
      <c r="HN644">
        <v>1.86807</v>
      </c>
      <c r="HO644">
        <v>1.8678</v>
      </c>
      <c r="HP644">
        <v>1.86899</v>
      </c>
      <c r="HQ644">
        <v>1.86981</v>
      </c>
      <c r="HR644">
        <v>1.86584</v>
      </c>
      <c r="HS644">
        <v>1.86691</v>
      </c>
      <c r="HT644">
        <v>1.86829</v>
      </c>
      <c r="HU644">
        <v>5</v>
      </c>
      <c r="HV644">
        <v>0</v>
      </c>
      <c r="HW644">
        <v>0</v>
      </c>
      <c r="HX644">
        <v>0</v>
      </c>
      <c r="HY644" t="s">
        <v>422</v>
      </c>
      <c r="HZ644" t="s">
        <v>423</v>
      </c>
      <c r="IA644" t="s">
        <v>424</v>
      </c>
      <c r="IB644" t="s">
        <v>424</v>
      </c>
      <c r="IC644" t="s">
        <v>424</v>
      </c>
      <c r="ID644" t="s">
        <v>424</v>
      </c>
      <c r="IE644">
        <v>0</v>
      </c>
      <c r="IF644">
        <v>100</v>
      </c>
      <c r="IG644">
        <v>100</v>
      </c>
      <c r="IH644">
        <v>8.671</v>
      </c>
      <c r="II644">
        <v>0.4534</v>
      </c>
      <c r="IJ644">
        <v>4.02706509432224</v>
      </c>
      <c r="IK644">
        <v>0.00601174518973114</v>
      </c>
      <c r="IL644">
        <v>2.77886958061485e-07</v>
      </c>
      <c r="IM644">
        <v>-3.54636231360687e-10</v>
      </c>
      <c r="IN644">
        <v>-0.0404303883988718</v>
      </c>
      <c r="IO644">
        <v>-0.0177815531441476</v>
      </c>
      <c r="IP644">
        <v>0.00205572605671414</v>
      </c>
      <c r="IQ644">
        <v>-1.65519735432211e-05</v>
      </c>
      <c r="IR644">
        <v>-4</v>
      </c>
      <c r="IS644">
        <v>1848</v>
      </c>
      <c r="IT644">
        <v>1</v>
      </c>
      <c r="IU644">
        <v>25</v>
      </c>
      <c r="IV644">
        <v>24679.5</v>
      </c>
      <c r="IW644">
        <v>24679.4</v>
      </c>
      <c r="IX644">
        <v>1.81152</v>
      </c>
      <c r="IY644">
        <v>2.62939</v>
      </c>
      <c r="IZ644">
        <v>1.54785</v>
      </c>
      <c r="JA644">
        <v>2.30469</v>
      </c>
      <c r="JB644">
        <v>1.34644</v>
      </c>
      <c r="JC644">
        <v>2.34131</v>
      </c>
      <c r="JD644">
        <v>33.558</v>
      </c>
      <c r="JE644">
        <v>24.2188</v>
      </c>
      <c r="JF644">
        <v>18</v>
      </c>
      <c r="JG644">
        <v>492.702</v>
      </c>
      <c r="JH644">
        <v>408.865</v>
      </c>
      <c r="JI644">
        <v>25</v>
      </c>
      <c r="JJ644">
        <v>26.6845</v>
      </c>
      <c r="JK644">
        <v>30.0001</v>
      </c>
      <c r="JL644">
        <v>26.6523</v>
      </c>
      <c r="JM644">
        <v>26.593</v>
      </c>
      <c r="JN644">
        <v>36.264</v>
      </c>
      <c r="JO644">
        <v>42.6405</v>
      </c>
      <c r="JP644">
        <v>76.0252</v>
      </c>
      <c r="JQ644">
        <v>25</v>
      </c>
      <c r="JR644">
        <v>857.247</v>
      </c>
      <c r="JS644">
        <v>15.9462</v>
      </c>
      <c r="JT644">
        <v>102.307</v>
      </c>
      <c r="JU644">
        <v>103.09</v>
      </c>
    </row>
    <row r="645" spans="1:281">
      <c r="A645">
        <v>629</v>
      </c>
      <c r="B645">
        <v>1659032399.5</v>
      </c>
      <c r="C645">
        <v>8716.40000009537</v>
      </c>
      <c r="D645" t="s">
        <v>1688</v>
      </c>
      <c r="E645" t="s">
        <v>1689</v>
      </c>
      <c r="F645">
        <v>5</v>
      </c>
      <c r="G645" t="s">
        <v>1587</v>
      </c>
      <c r="H645" t="s">
        <v>417</v>
      </c>
      <c r="I645">
        <v>1659032392</v>
      </c>
      <c r="J645">
        <f>(K645)/1000</f>
        <v>0</v>
      </c>
      <c r="K645">
        <f>IF(CZ645, AN645, AH645)</f>
        <v>0</v>
      </c>
      <c r="L645">
        <f>IF(CZ645, AI645, AG645)</f>
        <v>0</v>
      </c>
      <c r="M645">
        <f>DB645 - IF(AU645&gt;1, L645*CV645*100.0/(AW645*DP645), 0)</f>
        <v>0</v>
      </c>
      <c r="N645">
        <f>((T645-J645/2)*M645-L645)/(T645+J645/2)</f>
        <v>0</v>
      </c>
      <c r="O645">
        <f>N645*(DI645+DJ645)/1000.0</f>
        <v>0</v>
      </c>
      <c r="P645">
        <f>(DB645 - IF(AU645&gt;1, L645*CV645*100.0/(AW645*DP645), 0))*(DI645+DJ645)/1000.0</f>
        <v>0</v>
      </c>
      <c r="Q645">
        <f>2.0/((1/S645-1/R645)+SIGN(S645)*SQRT((1/S645-1/R645)*(1/S645-1/R645) + 4*CW645/((CW645+1)*(CW645+1))*(2*1/S645*1/R645-1/R645*1/R645)))</f>
        <v>0</v>
      </c>
      <c r="R645">
        <f>IF(LEFT(CX645,1)&lt;&gt;"0",IF(LEFT(CX645,1)="1",3.0,CY645),$D$5+$E$5*(DP645*DI645/($K$5*1000))+$F$5*(DP645*DI645/($K$5*1000))*MAX(MIN(CV645,$J$5),$I$5)*MAX(MIN(CV645,$J$5),$I$5)+$G$5*MAX(MIN(CV645,$J$5),$I$5)*(DP645*DI645/($K$5*1000))+$H$5*(DP645*DI645/($K$5*1000))*(DP645*DI645/($K$5*1000)))</f>
        <v>0</v>
      </c>
      <c r="S645">
        <f>J645*(1000-(1000*0.61365*exp(17.502*W645/(240.97+W645))/(DI645+DJ645)+DD645)/2)/(1000*0.61365*exp(17.502*W645/(240.97+W645))/(DI645+DJ645)-DD645)</f>
        <v>0</v>
      </c>
      <c r="T645">
        <f>1/((CW645+1)/(Q645/1.6)+1/(R645/1.37)) + CW645/((CW645+1)/(Q645/1.6) + CW645/(R645/1.37))</f>
        <v>0</v>
      </c>
      <c r="U645">
        <f>(CR645*CU645)</f>
        <v>0</v>
      </c>
      <c r="V645">
        <f>(DK645+(U645+2*0.95*5.67E-8*(((DK645+$B$7)+273)^4-(DK645+273)^4)-44100*J645)/(1.84*29.3*R645+8*0.95*5.67E-8*(DK645+273)^3))</f>
        <v>0</v>
      </c>
      <c r="W645">
        <f>($C$7*DL645+$D$7*DM645+$E$7*V645)</f>
        <v>0</v>
      </c>
      <c r="X645">
        <f>0.61365*exp(17.502*W645/(240.97+W645))</f>
        <v>0</v>
      </c>
      <c r="Y645">
        <f>(Z645/AA645*100)</f>
        <v>0</v>
      </c>
      <c r="Z645">
        <f>DD645*(DI645+DJ645)/1000</f>
        <v>0</v>
      </c>
      <c r="AA645">
        <f>0.61365*exp(17.502*DK645/(240.97+DK645))</f>
        <v>0</v>
      </c>
      <c r="AB645">
        <f>(X645-DD645*(DI645+DJ645)/1000)</f>
        <v>0</v>
      </c>
      <c r="AC645">
        <f>(-J645*44100)</f>
        <v>0</v>
      </c>
      <c r="AD645">
        <f>2*29.3*R645*0.92*(DK645-W645)</f>
        <v>0</v>
      </c>
      <c r="AE645">
        <f>2*0.95*5.67E-8*(((DK645+$B$7)+273)^4-(W645+273)^4)</f>
        <v>0</v>
      </c>
      <c r="AF645">
        <f>U645+AE645+AC645+AD645</f>
        <v>0</v>
      </c>
      <c r="AG645">
        <f>DH645*AU645*(DC645-DB645*(1000-AU645*DE645)/(1000-AU645*DD645))/(100*CV645)</f>
        <v>0</v>
      </c>
      <c r="AH645">
        <f>1000*DH645*AU645*(DD645-DE645)/(100*CV645*(1000-AU645*DD645))</f>
        <v>0</v>
      </c>
      <c r="AI645">
        <f>(AJ645 - AK645 - DI645*1E3/(8.314*(DK645+273.15)) * AM645/DH645 * AL645) * DH645/(100*CV645) * (1000 - DE645)/1000</f>
        <v>0</v>
      </c>
      <c r="AJ645">
        <v>864.279875250937</v>
      </c>
      <c r="AK645">
        <v>814.753515151515</v>
      </c>
      <c r="AL645">
        <v>3.27593704729654</v>
      </c>
      <c r="AM645">
        <v>66.0504921813524</v>
      </c>
      <c r="AN645">
        <f>(AP645 - AO645 + DI645*1E3/(8.314*(DK645+273.15)) * AR645/DH645 * AQ645) * DH645/(100*CV645) * 1000/(1000 - AP645)</f>
        <v>0</v>
      </c>
      <c r="AO645">
        <v>15.8627206817749</v>
      </c>
      <c r="AP645">
        <v>23.7802321678322</v>
      </c>
      <c r="AQ645">
        <v>-0.000621284848483242</v>
      </c>
      <c r="AR645">
        <v>92.47</v>
      </c>
      <c r="AS645">
        <v>3</v>
      </c>
      <c r="AT645">
        <v>1</v>
      </c>
      <c r="AU645">
        <f>IF(AS645*$H$13&gt;=AW645,1.0,(AW645/(AW645-AS645*$H$13)))</f>
        <v>0</v>
      </c>
      <c r="AV645">
        <f>(AU645-1)*100</f>
        <v>0</v>
      </c>
      <c r="AW645">
        <f>MAX(0,($B$13+$C$13*DP645)/(1+$D$13*DP645)*DI645/(DK645+273)*$E$13)</f>
        <v>0</v>
      </c>
      <c r="AX645" t="s">
        <v>418</v>
      </c>
      <c r="AY645" t="s">
        <v>418</v>
      </c>
      <c r="AZ645">
        <v>0</v>
      </c>
      <c r="BA645">
        <v>0</v>
      </c>
      <c r="BB645">
        <f>1-AZ645/BA645</f>
        <v>0</v>
      </c>
      <c r="BC645">
        <v>0</v>
      </c>
      <c r="BD645" t="s">
        <v>418</v>
      </c>
      <c r="BE645" t="s">
        <v>418</v>
      </c>
      <c r="BF645">
        <v>0</v>
      </c>
      <c r="BG645">
        <v>0</v>
      </c>
      <c r="BH645">
        <f>1-BF645/BG645</f>
        <v>0</v>
      </c>
      <c r="BI645">
        <v>0.5</v>
      </c>
      <c r="BJ645">
        <f>CS645</f>
        <v>0</v>
      </c>
      <c r="BK645">
        <f>L645</f>
        <v>0</v>
      </c>
      <c r="BL645">
        <f>BH645*BI645*BJ645</f>
        <v>0</v>
      </c>
      <c r="BM645">
        <f>(BK645-BC645)/BJ645</f>
        <v>0</v>
      </c>
      <c r="BN645">
        <f>(BA645-BG645)/BG645</f>
        <v>0</v>
      </c>
      <c r="BO645">
        <f>AZ645/(BB645+AZ645/BG645)</f>
        <v>0</v>
      </c>
      <c r="BP645" t="s">
        <v>418</v>
      </c>
      <c r="BQ645">
        <v>0</v>
      </c>
      <c r="BR645">
        <f>IF(BQ645&lt;&gt;0, BQ645, BO645)</f>
        <v>0</v>
      </c>
      <c r="BS645">
        <f>1-BR645/BG645</f>
        <v>0</v>
      </c>
      <c r="BT645">
        <f>(BG645-BF645)/(BG645-BR645)</f>
        <v>0</v>
      </c>
      <c r="BU645">
        <f>(BA645-BG645)/(BA645-BR645)</f>
        <v>0</v>
      </c>
      <c r="BV645">
        <f>(BG645-BF645)/(BG645-AZ645)</f>
        <v>0</v>
      </c>
      <c r="BW645">
        <f>(BA645-BG645)/(BA645-AZ645)</f>
        <v>0</v>
      </c>
      <c r="BX645">
        <f>(BT645*BR645/BF645)</f>
        <v>0</v>
      </c>
      <c r="BY645">
        <f>(1-BX645)</f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f>$B$11*DQ645+$C$11*DR645+$F$11*EC645*(1-EF645)</f>
        <v>0</v>
      </c>
      <c r="CS645">
        <f>CR645*CT645</f>
        <v>0</v>
      </c>
      <c r="CT645">
        <f>($B$11*$D$9+$C$11*$D$9+$F$11*((EP645+EH645)/MAX(EP645+EH645+EQ645, 0.1)*$I$9+EQ645/MAX(EP645+EH645+EQ645, 0.1)*$J$9))/($B$11+$C$11+$F$11)</f>
        <v>0</v>
      </c>
      <c r="CU645">
        <f>($B$11*$K$9+$C$11*$K$9+$F$11*((EP645+EH645)/MAX(EP645+EH645+EQ645, 0.1)*$P$9+EQ645/MAX(EP645+EH645+EQ645, 0.1)*$Q$9))/($B$11+$C$11+$F$11)</f>
        <v>0</v>
      </c>
      <c r="CV645">
        <v>6</v>
      </c>
      <c r="CW645">
        <v>0.5</v>
      </c>
      <c r="CX645" t="s">
        <v>419</v>
      </c>
      <c r="CY645">
        <v>2</v>
      </c>
      <c r="CZ645" t="b">
        <v>1</v>
      </c>
      <c r="DA645">
        <v>1659032392</v>
      </c>
      <c r="DB645">
        <v>772.520814814815</v>
      </c>
      <c r="DC645">
        <v>835.246777777778</v>
      </c>
      <c r="DD645">
        <v>23.7822518518519</v>
      </c>
      <c r="DE645">
        <v>15.8657518518519</v>
      </c>
      <c r="DF645">
        <v>763.897481481481</v>
      </c>
      <c r="DG645">
        <v>23.3288555555556</v>
      </c>
      <c r="DH645">
        <v>500.013962962963</v>
      </c>
      <c r="DI645">
        <v>90.3299703703704</v>
      </c>
      <c r="DJ645">
        <v>0.0444064777777778</v>
      </c>
      <c r="DK645">
        <v>27.1424814814815</v>
      </c>
      <c r="DL645">
        <v>26.5752555555556</v>
      </c>
      <c r="DM645">
        <v>999.9</v>
      </c>
      <c r="DN645">
        <v>0</v>
      </c>
      <c r="DO645">
        <v>0</v>
      </c>
      <c r="DP645">
        <v>9994.62962962963</v>
      </c>
      <c r="DQ645">
        <v>0</v>
      </c>
      <c r="DR645">
        <v>17.2744851851852</v>
      </c>
      <c r="DS645">
        <v>-62.7258925925926</v>
      </c>
      <c r="DT645">
        <v>791.340703703704</v>
      </c>
      <c r="DU645">
        <v>848.712518518519</v>
      </c>
      <c r="DV645">
        <v>7.91650148148148</v>
      </c>
      <c r="DW645">
        <v>835.246777777778</v>
      </c>
      <c r="DX645">
        <v>15.8657518518519</v>
      </c>
      <c r="DY645">
        <v>2.14825</v>
      </c>
      <c r="DZ645">
        <v>1.43315259259259</v>
      </c>
      <c r="EA645">
        <v>18.5815296296296</v>
      </c>
      <c r="EB645">
        <v>12.2730148148148</v>
      </c>
      <c r="EC645">
        <v>2000.00592592593</v>
      </c>
      <c r="ED645">
        <v>0.979996333333333</v>
      </c>
      <c r="EE645">
        <v>0.0200039444444444</v>
      </c>
      <c r="EF645">
        <v>0</v>
      </c>
      <c r="EG645">
        <v>840.387296296296</v>
      </c>
      <c r="EH645">
        <v>5.00063</v>
      </c>
      <c r="EI645">
        <v>16538.6666666667</v>
      </c>
      <c r="EJ645">
        <v>17256.9259259259</v>
      </c>
      <c r="EK645">
        <v>38.0853333333333</v>
      </c>
      <c r="EL645">
        <v>38.1525555555556</v>
      </c>
      <c r="EM645">
        <v>37.5876666666667</v>
      </c>
      <c r="EN645">
        <v>37.5</v>
      </c>
      <c r="EO645">
        <v>39.125</v>
      </c>
      <c r="EP645">
        <v>1955.09592592593</v>
      </c>
      <c r="EQ645">
        <v>39.91</v>
      </c>
      <c r="ER645">
        <v>0</v>
      </c>
      <c r="ES645">
        <v>1659032398.9</v>
      </c>
      <c r="ET645">
        <v>0</v>
      </c>
      <c r="EU645">
        <v>840.391769230769</v>
      </c>
      <c r="EV645">
        <v>6.00888886614161</v>
      </c>
      <c r="EW645">
        <v>113.398290594663</v>
      </c>
      <c r="EX645">
        <v>16539.2346153846</v>
      </c>
      <c r="EY645">
        <v>15</v>
      </c>
      <c r="EZ645">
        <v>0</v>
      </c>
      <c r="FA645" t="s">
        <v>420</v>
      </c>
      <c r="FB645">
        <v>1657551626.5</v>
      </c>
      <c r="FC645">
        <v>1657551629</v>
      </c>
      <c r="FD645">
        <v>0</v>
      </c>
      <c r="FE645">
        <v>0.403</v>
      </c>
      <c r="FF645">
        <v>0.009</v>
      </c>
      <c r="FG645">
        <v>9.41</v>
      </c>
      <c r="FH645">
        <v>0.087</v>
      </c>
      <c r="FI645">
        <v>417</v>
      </c>
      <c r="FJ645">
        <v>17</v>
      </c>
      <c r="FK645">
        <v>1.61</v>
      </c>
      <c r="FL645">
        <v>0.59</v>
      </c>
      <c r="FM645">
        <v>-62.66195</v>
      </c>
      <c r="FN645">
        <v>-0.612997373358222</v>
      </c>
      <c r="FO645">
        <v>0.376817492295674</v>
      </c>
      <c r="FP645">
        <v>0</v>
      </c>
      <c r="FQ645">
        <v>840.088647058823</v>
      </c>
      <c r="FR645">
        <v>6.14181817497669</v>
      </c>
      <c r="FS645">
        <v>0.64416425026144</v>
      </c>
      <c r="FT645">
        <v>0</v>
      </c>
      <c r="FU645">
        <v>7.92127875</v>
      </c>
      <c r="FV645">
        <v>-0.164774071294561</v>
      </c>
      <c r="FW645">
        <v>0.0246672877701928</v>
      </c>
      <c r="FX645">
        <v>0</v>
      </c>
      <c r="FY645">
        <v>0</v>
      </c>
      <c r="FZ645">
        <v>3</v>
      </c>
      <c r="GA645" t="s">
        <v>427</v>
      </c>
      <c r="GB645">
        <v>2.97363</v>
      </c>
      <c r="GC645">
        <v>2.69858</v>
      </c>
      <c r="GD645">
        <v>0.143149</v>
      </c>
      <c r="GE645">
        <v>0.151425</v>
      </c>
      <c r="GF645">
        <v>0.102458</v>
      </c>
      <c r="GG645">
        <v>0.0780332</v>
      </c>
      <c r="GH645">
        <v>33359.6</v>
      </c>
      <c r="GI645">
        <v>36127.5</v>
      </c>
      <c r="GJ645">
        <v>35280.4</v>
      </c>
      <c r="GK645">
        <v>38612.5</v>
      </c>
      <c r="GL645">
        <v>44898.9</v>
      </c>
      <c r="GM645">
        <v>51419.8</v>
      </c>
      <c r="GN645">
        <v>55151.3</v>
      </c>
      <c r="GO645">
        <v>61934.2</v>
      </c>
      <c r="GP645">
        <v>1.9722</v>
      </c>
      <c r="GQ645">
        <v>1.8422</v>
      </c>
      <c r="GR645">
        <v>0.0928342</v>
      </c>
      <c r="GS645">
        <v>0</v>
      </c>
      <c r="GT645">
        <v>25.0573</v>
      </c>
      <c r="GU645">
        <v>999.9</v>
      </c>
      <c r="GV645">
        <v>56.55</v>
      </c>
      <c r="GW645">
        <v>29.094</v>
      </c>
      <c r="GX645">
        <v>25.3137</v>
      </c>
      <c r="GY645">
        <v>56.1855</v>
      </c>
      <c r="GZ645">
        <v>43.0449</v>
      </c>
      <c r="HA645">
        <v>1</v>
      </c>
      <c r="HB645">
        <v>-0.0426829</v>
      </c>
      <c r="HC645">
        <v>0.0727669</v>
      </c>
      <c r="HD645">
        <v>20.1141</v>
      </c>
      <c r="HE645">
        <v>5.19573</v>
      </c>
      <c r="HF645">
        <v>12.0076</v>
      </c>
      <c r="HG645">
        <v>4.9756</v>
      </c>
      <c r="HH645">
        <v>3.2934</v>
      </c>
      <c r="HI645">
        <v>9999</v>
      </c>
      <c r="HJ645">
        <v>9999</v>
      </c>
      <c r="HK645">
        <v>9999</v>
      </c>
      <c r="HL645">
        <v>630.1</v>
      </c>
      <c r="HM645">
        <v>1.86316</v>
      </c>
      <c r="HN645">
        <v>1.86801</v>
      </c>
      <c r="HO645">
        <v>1.86783</v>
      </c>
      <c r="HP645">
        <v>1.86899</v>
      </c>
      <c r="HQ645">
        <v>1.86981</v>
      </c>
      <c r="HR645">
        <v>1.86584</v>
      </c>
      <c r="HS645">
        <v>1.86691</v>
      </c>
      <c r="HT645">
        <v>1.86829</v>
      </c>
      <c r="HU645">
        <v>5</v>
      </c>
      <c r="HV645">
        <v>0</v>
      </c>
      <c r="HW645">
        <v>0</v>
      </c>
      <c r="HX645">
        <v>0</v>
      </c>
      <c r="HY645" t="s">
        <v>422</v>
      </c>
      <c r="HZ645" t="s">
        <v>423</v>
      </c>
      <c r="IA645" t="s">
        <v>424</v>
      </c>
      <c r="IB645" t="s">
        <v>424</v>
      </c>
      <c r="IC645" t="s">
        <v>424</v>
      </c>
      <c r="ID645" t="s">
        <v>424</v>
      </c>
      <c r="IE645">
        <v>0</v>
      </c>
      <c r="IF645">
        <v>100</v>
      </c>
      <c r="IG645">
        <v>100</v>
      </c>
      <c r="IH645">
        <v>8.764</v>
      </c>
      <c r="II645">
        <v>0.4537</v>
      </c>
      <c r="IJ645">
        <v>4.02706509432224</v>
      </c>
      <c r="IK645">
        <v>0.00601174518973114</v>
      </c>
      <c r="IL645">
        <v>2.77886958061485e-07</v>
      </c>
      <c r="IM645">
        <v>-3.54636231360687e-10</v>
      </c>
      <c r="IN645">
        <v>-0.0404303883988718</v>
      </c>
      <c r="IO645">
        <v>-0.0177815531441476</v>
      </c>
      <c r="IP645">
        <v>0.00205572605671414</v>
      </c>
      <c r="IQ645">
        <v>-1.65519735432211e-05</v>
      </c>
      <c r="IR645">
        <v>-4</v>
      </c>
      <c r="IS645">
        <v>1848</v>
      </c>
      <c r="IT645">
        <v>1</v>
      </c>
      <c r="IU645">
        <v>25</v>
      </c>
      <c r="IV645">
        <v>24679.5</v>
      </c>
      <c r="IW645">
        <v>24679.5</v>
      </c>
      <c r="IX645">
        <v>1.83838</v>
      </c>
      <c r="IY645">
        <v>2.63306</v>
      </c>
      <c r="IZ645">
        <v>1.54785</v>
      </c>
      <c r="JA645">
        <v>2.30469</v>
      </c>
      <c r="JB645">
        <v>1.34644</v>
      </c>
      <c r="JC645">
        <v>2.40601</v>
      </c>
      <c r="JD645">
        <v>33.558</v>
      </c>
      <c r="JE645">
        <v>24.2188</v>
      </c>
      <c r="JF645">
        <v>18</v>
      </c>
      <c r="JG645">
        <v>492.162</v>
      </c>
      <c r="JH645">
        <v>408.865</v>
      </c>
      <c r="JI645">
        <v>24.9999</v>
      </c>
      <c r="JJ645">
        <v>26.6823</v>
      </c>
      <c r="JK645">
        <v>29.9999</v>
      </c>
      <c r="JL645">
        <v>26.6501</v>
      </c>
      <c r="JM645">
        <v>26.593</v>
      </c>
      <c r="JN645">
        <v>36.7924</v>
      </c>
      <c r="JO645">
        <v>42.6405</v>
      </c>
      <c r="JP645">
        <v>75.6451</v>
      </c>
      <c r="JQ645">
        <v>25</v>
      </c>
      <c r="JR645">
        <v>877.337</v>
      </c>
      <c r="JS645">
        <v>15.9438</v>
      </c>
      <c r="JT645">
        <v>102.306</v>
      </c>
      <c r="JU645">
        <v>103.09</v>
      </c>
    </row>
    <row r="646" spans="1:281">
      <c r="A646">
        <v>630</v>
      </c>
      <c r="B646">
        <v>1659032404.5</v>
      </c>
      <c r="C646">
        <v>8721.40000009537</v>
      </c>
      <c r="D646" t="s">
        <v>1690</v>
      </c>
      <c r="E646" t="s">
        <v>1691</v>
      </c>
      <c r="F646">
        <v>5</v>
      </c>
      <c r="G646" t="s">
        <v>1587</v>
      </c>
      <c r="H646" t="s">
        <v>417</v>
      </c>
      <c r="I646">
        <v>1659032396.71429</v>
      </c>
      <c r="J646">
        <f>(K646)/1000</f>
        <v>0</v>
      </c>
      <c r="K646">
        <f>IF(CZ646, AN646, AH646)</f>
        <v>0</v>
      </c>
      <c r="L646">
        <f>IF(CZ646, AI646, AG646)</f>
        <v>0</v>
      </c>
      <c r="M646">
        <f>DB646 - IF(AU646&gt;1, L646*CV646*100.0/(AW646*DP646), 0)</f>
        <v>0</v>
      </c>
      <c r="N646">
        <f>((T646-J646/2)*M646-L646)/(T646+J646/2)</f>
        <v>0</v>
      </c>
      <c r="O646">
        <f>N646*(DI646+DJ646)/1000.0</f>
        <v>0</v>
      </c>
      <c r="P646">
        <f>(DB646 - IF(AU646&gt;1, L646*CV646*100.0/(AW646*DP646), 0))*(DI646+DJ646)/1000.0</f>
        <v>0</v>
      </c>
      <c r="Q646">
        <f>2.0/((1/S646-1/R646)+SIGN(S646)*SQRT((1/S646-1/R646)*(1/S646-1/R646) + 4*CW646/((CW646+1)*(CW646+1))*(2*1/S646*1/R646-1/R646*1/R646)))</f>
        <v>0</v>
      </c>
      <c r="R646">
        <f>IF(LEFT(CX646,1)&lt;&gt;"0",IF(LEFT(CX646,1)="1",3.0,CY646),$D$5+$E$5*(DP646*DI646/($K$5*1000))+$F$5*(DP646*DI646/($K$5*1000))*MAX(MIN(CV646,$J$5),$I$5)*MAX(MIN(CV646,$J$5),$I$5)+$G$5*MAX(MIN(CV646,$J$5),$I$5)*(DP646*DI646/($K$5*1000))+$H$5*(DP646*DI646/($K$5*1000))*(DP646*DI646/($K$5*1000)))</f>
        <v>0</v>
      </c>
      <c r="S646">
        <f>J646*(1000-(1000*0.61365*exp(17.502*W646/(240.97+W646))/(DI646+DJ646)+DD646)/2)/(1000*0.61365*exp(17.502*W646/(240.97+W646))/(DI646+DJ646)-DD646)</f>
        <v>0</v>
      </c>
      <c r="T646">
        <f>1/((CW646+1)/(Q646/1.6)+1/(R646/1.37)) + CW646/((CW646+1)/(Q646/1.6) + CW646/(R646/1.37))</f>
        <v>0</v>
      </c>
      <c r="U646">
        <f>(CR646*CU646)</f>
        <v>0</v>
      </c>
      <c r="V646">
        <f>(DK646+(U646+2*0.95*5.67E-8*(((DK646+$B$7)+273)^4-(DK646+273)^4)-44100*J646)/(1.84*29.3*R646+8*0.95*5.67E-8*(DK646+273)^3))</f>
        <v>0</v>
      </c>
      <c r="W646">
        <f>($C$7*DL646+$D$7*DM646+$E$7*V646)</f>
        <v>0</v>
      </c>
      <c r="X646">
        <f>0.61365*exp(17.502*W646/(240.97+W646))</f>
        <v>0</v>
      </c>
      <c r="Y646">
        <f>(Z646/AA646*100)</f>
        <v>0</v>
      </c>
      <c r="Z646">
        <f>DD646*(DI646+DJ646)/1000</f>
        <v>0</v>
      </c>
      <c r="AA646">
        <f>0.61365*exp(17.502*DK646/(240.97+DK646))</f>
        <v>0</v>
      </c>
      <c r="AB646">
        <f>(X646-DD646*(DI646+DJ646)/1000)</f>
        <v>0</v>
      </c>
      <c r="AC646">
        <f>(-J646*44100)</f>
        <v>0</v>
      </c>
      <c r="AD646">
        <f>2*29.3*R646*0.92*(DK646-W646)</f>
        <v>0</v>
      </c>
      <c r="AE646">
        <f>2*0.95*5.67E-8*(((DK646+$B$7)+273)^4-(W646+273)^4)</f>
        <v>0</v>
      </c>
      <c r="AF646">
        <f>U646+AE646+AC646+AD646</f>
        <v>0</v>
      </c>
      <c r="AG646">
        <f>DH646*AU646*(DC646-DB646*(1000-AU646*DE646)/(1000-AU646*DD646))/(100*CV646)</f>
        <v>0</v>
      </c>
      <c r="AH646">
        <f>1000*DH646*AU646*(DD646-DE646)/(100*CV646*(1000-AU646*DD646))</f>
        <v>0</v>
      </c>
      <c r="AI646">
        <f>(AJ646 - AK646 - DI646*1E3/(8.314*(DK646+273.15)) * AM646/DH646 * AL646) * DH646/(100*CV646) * (1000 - DE646)/1000</f>
        <v>0</v>
      </c>
      <c r="AJ646">
        <v>881.009579253455</v>
      </c>
      <c r="AK646">
        <v>831.271787878788</v>
      </c>
      <c r="AL646">
        <v>3.31783940181497</v>
      </c>
      <c r="AM646">
        <v>66.0504921813524</v>
      </c>
      <c r="AN646">
        <f>(AP646 - AO646 + DI646*1E3/(8.314*(DK646+273.15)) * AR646/DH646 * AQ646) * DH646/(100*CV646) * 1000/(1000 - AP646)</f>
        <v>0</v>
      </c>
      <c r="AO646">
        <v>15.9150299719481</v>
      </c>
      <c r="AP646">
        <v>23.8039762237762</v>
      </c>
      <c r="AQ646">
        <v>0.00986642424243354</v>
      </c>
      <c r="AR646">
        <v>92.47</v>
      </c>
      <c r="AS646">
        <v>3</v>
      </c>
      <c r="AT646">
        <v>1</v>
      </c>
      <c r="AU646">
        <f>IF(AS646*$H$13&gt;=AW646,1.0,(AW646/(AW646-AS646*$H$13)))</f>
        <v>0</v>
      </c>
      <c r="AV646">
        <f>(AU646-1)*100</f>
        <v>0</v>
      </c>
      <c r="AW646">
        <f>MAX(0,($B$13+$C$13*DP646)/(1+$D$13*DP646)*DI646/(DK646+273)*$E$13)</f>
        <v>0</v>
      </c>
      <c r="AX646" t="s">
        <v>418</v>
      </c>
      <c r="AY646" t="s">
        <v>418</v>
      </c>
      <c r="AZ646">
        <v>0</v>
      </c>
      <c r="BA646">
        <v>0</v>
      </c>
      <c r="BB646">
        <f>1-AZ646/BA646</f>
        <v>0</v>
      </c>
      <c r="BC646">
        <v>0</v>
      </c>
      <c r="BD646" t="s">
        <v>418</v>
      </c>
      <c r="BE646" t="s">
        <v>418</v>
      </c>
      <c r="BF646">
        <v>0</v>
      </c>
      <c r="BG646">
        <v>0</v>
      </c>
      <c r="BH646">
        <f>1-BF646/BG646</f>
        <v>0</v>
      </c>
      <c r="BI646">
        <v>0.5</v>
      </c>
      <c r="BJ646">
        <f>CS646</f>
        <v>0</v>
      </c>
      <c r="BK646">
        <f>L646</f>
        <v>0</v>
      </c>
      <c r="BL646">
        <f>BH646*BI646*BJ646</f>
        <v>0</v>
      </c>
      <c r="BM646">
        <f>(BK646-BC646)/BJ646</f>
        <v>0</v>
      </c>
      <c r="BN646">
        <f>(BA646-BG646)/BG646</f>
        <v>0</v>
      </c>
      <c r="BO646">
        <f>AZ646/(BB646+AZ646/BG646)</f>
        <v>0</v>
      </c>
      <c r="BP646" t="s">
        <v>418</v>
      </c>
      <c r="BQ646">
        <v>0</v>
      </c>
      <c r="BR646">
        <f>IF(BQ646&lt;&gt;0, BQ646, BO646)</f>
        <v>0</v>
      </c>
      <c r="BS646">
        <f>1-BR646/BG646</f>
        <v>0</v>
      </c>
      <c r="BT646">
        <f>(BG646-BF646)/(BG646-BR646)</f>
        <v>0</v>
      </c>
      <c r="BU646">
        <f>(BA646-BG646)/(BA646-BR646)</f>
        <v>0</v>
      </c>
      <c r="BV646">
        <f>(BG646-BF646)/(BG646-AZ646)</f>
        <v>0</v>
      </c>
      <c r="BW646">
        <f>(BA646-BG646)/(BA646-AZ646)</f>
        <v>0</v>
      </c>
      <c r="BX646">
        <f>(BT646*BR646/BF646)</f>
        <v>0</v>
      </c>
      <c r="BY646">
        <f>(1-BX646)</f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f>$B$11*DQ646+$C$11*DR646+$F$11*EC646*(1-EF646)</f>
        <v>0</v>
      </c>
      <c r="CS646">
        <f>CR646*CT646</f>
        <v>0</v>
      </c>
      <c r="CT646">
        <f>($B$11*$D$9+$C$11*$D$9+$F$11*((EP646+EH646)/MAX(EP646+EH646+EQ646, 0.1)*$I$9+EQ646/MAX(EP646+EH646+EQ646, 0.1)*$J$9))/($B$11+$C$11+$F$11)</f>
        <v>0</v>
      </c>
      <c r="CU646">
        <f>($B$11*$K$9+$C$11*$K$9+$F$11*((EP646+EH646)/MAX(EP646+EH646+EQ646, 0.1)*$P$9+EQ646/MAX(EP646+EH646+EQ646, 0.1)*$Q$9))/($B$11+$C$11+$F$11)</f>
        <v>0</v>
      </c>
      <c r="CV646">
        <v>6</v>
      </c>
      <c r="CW646">
        <v>0.5</v>
      </c>
      <c r="CX646" t="s">
        <v>419</v>
      </c>
      <c r="CY646">
        <v>2</v>
      </c>
      <c r="CZ646" t="b">
        <v>1</v>
      </c>
      <c r="DA646">
        <v>1659032396.71429</v>
      </c>
      <c r="DB646">
        <v>787.907714285714</v>
      </c>
      <c r="DC646">
        <v>850.696285714286</v>
      </c>
      <c r="DD646">
        <v>23.7877392857143</v>
      </c>
      <c r="DE646">
        <v>15.8852107142857</v>
      </c>
      <c r="DF646">
        <v>779.195571428571</v>
      </c>
      <c r="DG646">
        <v>23.3340857142857</v>
      </c>
      <c r="DH646">
        <v>499.982321428571</v>
      </c>
      <c r="DI646">
        <v>90.3303571428571</v>
      </c>
      <c r="DJ646">
        <v>0.0444996357142857</v>
      </c>
      <c r="DK646">
        <v>27.1445107142857</v>
      </c>
      <c r="DL646">
        <v>26.5783821428571</v>
      </c>
      <c r="DM646">
        <v>999.9</v>
      </c>
      <c r="DN646">
        <v>0</v>
      </c>
      <c r="DO646">
        <v>0</v>
      </c>
      <c r="DP646">
        <v>10002.1428571429</v>
      </c>
      <c r="DQ646">
        <v>0</v>
      </c>
      <c r="DR646">
        <v>17.2745892857143</v>
      </c>
      <c r="DS646">
        <v>-62.7884071428571</v>
      </c>
      <c r="DT646">
        <v>807.107142857143</v>
      </c>
      <c r="DU646">
        <v>864.428142857143</v>
      </c>
      <c r="DV646">
        <v>7.90253321428571</v>
      </c>
      <c r="DW646">
        <v>850.696285714286</v>
      </c>
      <c r="DX646">
        <v>15.8852107142857</v>
      </c>
      <c r="DY646">
        <v>2.14875535714286</v>
      </c>
      <c r="DZ646">
        <v>1.43491642857143</v>
      </c>
      <c r="EA646">
        <v>18.5852892857143</v>
      </c>
      <c r="EB646">
        <v>12.2917178571429</v>
      </c>
      <c r="EC646">
        <v>1999.98678571429</v>
      </c>
      <c r="ED646">
        <v>0.979996214285714</v>
      </c>
      <c r="EE646">
        <v>0.0200040714285714</v>
      </c>
      <c r="EF646">
        <v>0</v>
      </c>
      <c r="EG646">
        <v>840.749964285714</v>
      </c>
      <c r="EH646">
        <v>5.00063</v>
      </c>
      <c r="EI646">
        <v>16546.4785714286</v>
      </c>
      <c r="EJ646">
        <v>17256.7642857143</v>
      </c>
      <c r="EK646">
        <v>38.07775</v>
      </c>
      <c r="EL646">
        <v>38.1670714285714</v>
      </c>
      <c r="EM646">
        <v>37.58675</v>
      </c>
      <c r="EN646">
        <v>37.5</v>
      </c>
      <c r="EO646">
        <v>39.125</v>
      </c>
      <c r="EP646">
        <v>1955.07678571429</v>
      </c>
      <c r="EQ646">
        <v>39.91</v>
      </c>
      <c r="ER646">
        <v>0</v>
      </c>
      <c r="ES646">
        <v>1659032403.7</v>
      </c>
      <c r="ET646">
        <v>0</v>
      </c>
      <c r="EU646">
        <v>840.774192307692</v>
      </c>
      <c r="EV646">
        <v>4.58977777210637</v>
      </c>
      <c r="EW646">
        <v>87.6000000727957</v>
      </c>
      <c r="EX646">
        <v>16547.0115384615</v>
      </c>
      <c r="EY646">
        <v>15</v>
      </c>
      <c r="EZ646">
        <v>0</v>
      </c>
      <c r="FA646" t="s">
        <v>420</v>
      </c>
      <c r="FB646">
        <v>1657551626.5</v>
      </c>
      <c r="FC646">
        <v>1657551629</v>
      </c>
      <c r="FD646">
        <v>0</v>
      </c>
      <c r="FE646">
        <v>0.403</v>
      </c>
      <c r="FF646">
        <v>0.009</v>
      </c>
      <c r="FG646">
        <v>9.41</v>
      </c>
      <c r="FH646">
        <v>0.087</v>
      </c>
      <c r="FI646">
        <v>417</v>
      </c>
      <c r="FJ646">
        <v>17</v>
      </c>
      <c r="FK646">
        <v>1.61</v>
      </c>
      <c r="FL646">
        <v>0.59</v>
      </c>
      <c r="FM646">
        <v>-62.769125</v>
      </c>
      <c r="FN646">
        <v>0.473049906191377</v>
      </c>
      <c r="FO646">
        <v>0.322110493270555</v>
      </c>
      <c r="FP646">
        <v>1</v>
      </c>
      <c r="FQ646">
        <v>840.406705882353</v>
      </c>
      <c r="FR646">
        <v>5.41955689925404</v>
      </c>
      <c r="FS646">
        <v>0.588620397470512</v>
      </c>
      <c r="FT646">
        <v>0</v>
      </c>
      <c r="FU646">
        <v>7.91300675</v>
      </c>
      <c r="FV646">
        <v>-0.213789455909954</v>
      </c>
      <c r="FW646">
        <v>0.027926290783731</v>
      </c>
      <c r="FX646">
        <v>0</v>
      </c>
      <c r="FY646">
        <v>1</v>
      </c>
      <c r="FZ646">
        <v>3</v>
      </c>
      <c r="GA646" t="s">
        <v>421</v>
      </c>
      <c r="GB646">
        <v>2.97442</v>
      </c>
      <c r="GC646">
        <v>2.6988</v>
      </c>
      <c r="GD646">
        <v>0.14508</v>
      </c>
      <c r="GE646">
        <v>0.153389</v>
      </c>
      <c r="GF646">
        <v>0.102511</v>
      </c>
      <c r="GG646">
        <v>0.0779384</v>
      </c>
      <c r="GH646">
        <v>33285</v>
      </c>
      <c r="GI646">
        <v>36043.5</v>
      </c>
      <c r="GJ646">
        <v>35281.1</v>
      </c>
      <c r="GK646">
        <v>38612</v>
      </c>
      <c r="GL646">
        <v>44897.3</v>
      </c>
      <c r="GM646">
        <v>51424.8</v>
      </c>
      <c r="GN646">
        <v>55152.6</v>
      </c>
      <c r="GO646">
        <v>61933.8</v>
      </c>
      <c r="GP646">
        <v>1.9736</v>
      </c>
      <c r="GQ646">
        <v>1.8418</v>
      </c>
      <c r="GR646">
        <v>0.0926852</v>
      </c>
      <c r="GS646">
        <v>0</v>
      </c>
      <c r="GT646">
        <v>25.0573</v>
      </c>
      <c r="GU646">
        <v>999.9</v>
      </c>
      <c r="GV646">
        <v>56.501</v>
      </c>
      <c r="GW646">
        <v>29.074</v>
      </c>
      <c r="GX646">
        <v>25.2622</v>
      </c>
      <c r="GY646">
        <v>56.3155</v>
      </c>
      <c r="GZ646">
        <v>43.4455</v>
      </c>
      <c r="HA646">
        <v>1</v>
      </c>
      <c r="HB646">
        <v>-0.0426829</v>
      </c>
      <c r="HC646">
        <v>0.0727669</v>
      </c>
      <c r="HD646">
        <v>20.1141</v>
      </c>
      <c r="HE646">
        <v>5.19573</v>
      </c>
      <c r="HF646">
        <v>12.004</v>
      </c>
      <c r="HG646">
        <v>4.9756</v>
      </c>
      <c r="HH646">
        <v>3.2932</v>
      </c>
      <c r="HI646">
        <v>9999</v>
      </c>
      <c r="HJ646">
        <v>9999</v>
      </c>
      <c r="HK646">
        <v>9999</v>
      </c>
      <c r="HL646">
        <v>630.1</v>
      </c>
      <c r="HM646">
        <v>1.86319</v>
      </c>
      <c r="HN646">
        <v>1.86798</v>
      </c>
      <c r="HO646">
        <v>1.86783</v>
      </c>
      <c r="HP646">
        <v>1.86905</v>
      </c>
      <c r="HQ646">
        <v>1.86981</v>
      </c>
      <c r="HR646">
        <v>1.86584</v>
      </c>
      <c r="HS646">
        <v>1.86691</v>
      </c>
      <c r="HT646">
        <v>1.86832</v>
      </c>
      <c r="HU646">
        <v>5</v>
      </c>
      <c r="HV646">
        <v>0</v>
      </c>
      <c r="HW646">
        <v>0</v>
      </c>
      <c r="HX646">
        <v>0</v>
      </c>
      <c r="HY646" t="s">
        <v>422</v>
      </c>
      <c r="HZ646" t="s">
        <v>423</v>
      </c>
      <c r="IA646" t="s">
        <v>424</v>
      </c>
      <c r="IB646" t="s">
        <v>424</v>
      </c>
      <c r="IC646" t="s">
        <v>424</v>
      </c>
      <c r="ID646" t="s">
        <v>424</v>
      </c>
      <c r="IE646">
        <v>0</v>
      </c>
      <c r="IF646">
        <v>100</v>
      </c>
      <c r="IG646">
        <v>100</v>
      </c>
      <c r="IH646">
        <v>8.857</v>
      </c>
      <c r="II646">
        <v>0.4545</v>
      </c>
      <c r="IJ646">
        <v>4.02706509432224</v>
      </c>
      <c r="IK646">
        <v>0.00601174518973114</v>
      </c>
      <c r="IL646">
        <v>2.77886958061485e-07</v>
      </c>
      <c r="IM646">
        <v>-3.54636231360687e-10</v>
      </c>
      <c r="IN646">
        <v>-0.0404303883988718</v>
      </c>
      <c r="IO646">
        <v>-0.0177815531441476</v>
      </c>
      <c r="IP646">
        <v>0.00205572605671414</v>
      </c>
      <c r="IQ646">
        <v>-1.65519735432211e-05</v>
      </c>
      <c r="IR646">
        <v>-4</v>
      </c>
      <c r="IS646">
        <v>1848</v>
      </c>
      <c r="IT646">
        <v>1</v>
      </c>
      <c r="IU646">
        <v>25</v>
      </c>
      <c r="IV646">
        <v>24679.6</v>
      </c>
      <c r="IW646">
        <v>24679.6</v>
      </c>
      <c r="IX646">
        <v>1.86768</v>
      </c>
      <c r="IY646">
        <v>2.63916</v>
      </c>
      <c r="IZ646">
        <v>1.54785</v>
      </c>
      <c r="JA646">
        <v>2.30469</v>
      </c>
      <c r="JB646">
        <v>1.34644</v>
      </c>
      <c r="JC646">
        <v>2.30835</v>
      </c>
      <c r="JD646">
        <v>33.558</v>
      </c>
      <c r="JE646">
        <v>24.2188</v>
      </c>
      <c r="JF646">
        <v>18</v>
      </c>
      <c r="JG646">
        <v>493.054</v>
      </c>
      <c r="JH646">
        <v>408.624</v>
      </c>
      <c r="JI646">
        <v>24.9999</v>
      </c>
      <c r="JJ646">
        <v>26.6823</v>
      </c>
      <c r="JK646">
        <v>29.9999</v>
      </c>
      <c r="JL646">
        <v>26.6479</v>
      </c>
      <c r="JM646">
        <v>26.5908</v>
      </c>
      <c r="JN646">
        <v>37.4035</v>
      </c>
      <c r="JO646">
        <v>42.6405</v>
      </c>
      <c r="JP646">
        <v>75.6451</v>
      </c>
      <c r="JQ646">
        <v>25</v>
      </c>
      <c r="JR646">
        <v>890.781</v>
      </c>
      <c r="JS646">
        <v>15.9231</v>
      </c>
      <c r="JT646">
        <v>102.308</v>
      </c>
      <c r="JU646">
        <v>103.089</v>
      </c>
    </row>
    <row r="647" spans="1:281">
      <c r="A647">
        <v>631</v>
      </c>
      <c r="B647">
        <v>1659032409.5</v>
      </c>
      <c r="C647">
        <v>8726.40000009537</v>
      </c>
      <c r="D647" t="s">
        <v>1692</v>
      </c>
      <c r="E647" t="s">
        <v>1693</v>
      </c>
      <c r="F647">
        <v>5</v>
      </c>
      <c r="G647" t="s">
        <v>1587</v>
      </c>
      <c r="H647" t="s">
        <v>417</v>
      </c>
      <c r="I647">
        <v>1659032402</v>
      </c>
      <c r="J647">
        <f>(K647)/1000</f>
        <v>0</v>
      </c>
      <c r="K647">
        <f>IF(CZ647, AN647, AH647)</f>
        <v>0</v>
      </c>
      <c r="L647">
        <f>IF(CZ647, AI647, AG647)</f>
        <v>0</v>
      </c>
      <c r="M647">
        <f>DB647 - IF(AU647&gt;1, L647*CV647*100.0/(AW647*DP647), 0)</f>
        <v>0</v>
      </c>
      <c r="N647">
        <f>((T647-J647/2)*M647-L647)/(T647+J647/2)</f>
        <v>0</v>
      </c>
      <c r="O647">
        <f>N647*(DI647+DJ647)/1000.0</f>
        <v>0</v>
      </c>
      <c r="P647">
        <f>(DB647 - IF(AU647&gt;1, L647*CV647*100.0/(AW647*DP647), 0))*(DI647+DJ647)/1000.0</f>
        <v>0</v>
      </c>
      <c r="Q647">
        <f>2.0/((1/S647-1/R647)+SIGN(S647)*SQRT((1/S647-1/R647)*(1/S647-1/R647) + 4*CW647/((CW647+1)*(CW647+1))*(2*1/S647*1/R647-1/R647*1/R647)))</f>
        <v>0</v>
      </c>
      <c r="R647">
        <f>IF(LEFT(CX647,1)&lt;&gt;"0",IF(LEFT(CX647,1)="1",3.0,CY647),$D$5+$E$5*(DP647*DI647/($K$5*1000))+$F$5*(DP647*DI647/($K$5*1000))*MAX(MIN(CV647,$J$5),$I$5)*MAX(MIN(CV647,$J$5),$I$5)+$G$5*MAX(MIN(CV647,$J$5),$I$5)*(DP647*DI647/($K$5*1000))+$H$5*(DP647*DI647/($K$5*1000))*(DP647*DI647/($K$5*1000)))</f>
        <v>0</v>
      </c>
      <c r="S647">
        <f>J647*(1000-(1000*0.61365*exp(17.502*W647/(240.97+W647))/(DI647+DJ647)+DD647)/2)/(1000*0.61365*exp(17.502*W647/(240.97+W647))/(DI647+DJ647)-DD647)</f>
        <v>0</v>
      </c>
      <c r="T647">
        <f>1/((CW647+1)/(Q647/1.6)+1/(R647/1.37)) + CW647/((CW647+1)/(Q647/1.6) + CW647/(R647/1.37))</f>
        <v>0</v>
      </c>
      <c r="U647">
        <f>(CR647*CU647)</f>
        <v>0</v>
      </c>
      <c r="V647">
        <f>(DK647+(U647+2*0.95*5.67E-8*(((DK647+$B$7)+273)^4-(DK647+273)^4)-44100*J647)/(1.84*29.3*R647+8*0.95*5.67E-8*(DK647+273)^3))</f>
        <v>0</v>
      </c>
      <c r="W647">
        <f>($C$7*DL647+$D$7*DM647+$E$7*V647)</f>
        <v>0</v>
      </c>
      <c r="X647">
        <f>0.61365*exp(17.502*W647/(240.97+W647))</f>
        <v>0</v>
      </c>
      <c r="Y647">
        <f>(Z647/AA647*100)</f>
        <v>0</v>
      </c>
      <c r="Z647">
        <f>DD647*(DI647+DJ647)/1000</f>
        <v>0</v>
      </c>
      <c r="AA647">
        <f>0.61365*exp(17.502*DK647/(240.97+DK647))</f>
        <v>0</v>
      </c>
      <c r="AB647">
        <f>(X647-DD647*(DI647+DJ647)/1000)</f>
        <v>0</v>
      </c>
      <c r="AC647">
        <f>(-J647*44100)</f>
        <v>0</v>
      </c>
      <c r="AD647">
        <f>2*29.3*R647*0.92*(DK647-W647)</f>
        <v>0</v>
      </c>
      <c r="AE647">
        <f>2*0.95*5.67E-8*(((DK647+$B$7)+273)^4-(W647+273)^4)</f>
        <v>0</v>
      </c>
      <c r="AF647">
        <f>U647+AE647+AC647+AD647</f>
        <v>0</v>
      </c>
      <c r="AG647">
        <f>DH647*AU647*(DC647-DB647*(1000-AU647*DE647)/(1000-AU647*DD647))/(100*CV647)</f>
        <v>0</v>
      </c>
      <c r="AH647">
        <f>1000*DH647*AU647*(DD647-DE647)/(100*CV647*(1000-AU647*DD647))</f>
        <v>0</v>
      </c>
      <c r="AI647">
        <f>(AJ647 - AK647 - DI647*1E3/(8.314*(DK647+273.15)) * AM647/DH647 * AL647) * DH647/(100*CV647) * (1000 - DE647)/1000</f>
        <v>0</v>
      </c>
      <c r="AJ647">
        <v>897.86289580955</v>
      </c>
      <c r="AK647">
        <v>848.071418181818</v>
      </c>
      <c r="AL647">
        <v>3.36930311070479</v>
      </c>
      <c r="AM647">
        <v>66.0504921813524</v>
      </c>
      <c r="AN647">
        <f>(AP647 - AO647 + DI647*1E3/(8.314*(DK647+273.15)) * AR647/DH647 * AQ647) * DH647/(100*CV647) * 1000/(1000 - AP647)</f>
        <v>0</v>
      </c>
      <c r="AO647">
        <v>15.8984219548485</v>
      </c>
      <c r="AP647">
        <v>23.8021839160839</v>
      </c>
      <c r="AQ647">
        <v>-0.00022135537189719</v>
      </c>
      <c r="AR647">
        <v>92.47</v>
      </c>
      <c r="AS647">
        <v>3</v>
      </c>
      <c r="AT647">
        <v>1</v>
      </c>
      <c r="AU647">
        <f>IF(AS647*$H$13&gt;=AW647,1.0,(AW647/(AW647-AS647*$H$13)))</f>
        <v>0</v>
      </c>
      <c r="AV647">
        <f>(AU647-1)*100</f>
        <v>0</v>
      </c>
      <c r="AW647">
        <f>MAX(0,($B$13+$C$13*DP647)/(1+$D$13*DP647)*DI647/(DK647+273)*$E$13)</f>
        <v>0</v>
      </c>
      <c r="AX647" t="s">
        <v>418</v>
      </c>
      <c r="AY647" t="s">
        <v>418</v>
      </c>
      <c r="AZ647">
        <v>0</v>
      </c>
      <c r="BA647">
        <v>0</v>
      </c>
      <c r="BB647">
        <f>1-AZ647/BA647</f>
        <v>0</v>
      </c>
      <c r="BC647">
        <v>0</v>
      </c>
      <c r="BD647" t="s">
        <v>418</v>
      </c>
      <c r="BE647" t="s">
        <v>418</v>
      </c>
      <c r="BF647">
        <v>0</v>
      </c>
      <c r="BG647">
        <v>0</v>
      </c>
      <c r="BH647">
        <f>1-BF647/BG647</f>
        <v>0</v>
      </c>
      <c r="BI647">
        <v>0.5</v>
      </c>
      <c r="BJ647">
        <f>CS647</f>
        <v>0</v>
      </c>
      <c r="BK647">
        <f>L647</f>
        <v>0</v>
      </c>
      <c r="BL647">
        <f>BH647*BI647*BJ647</f>
        <v>0</v>
      </c>
      <c r="BM647">
        <f>(BK647-BC647)/BJ647</f>
        <v>0</v>
      </c>
      <c r="BN647">
        <f>(BA647-BG647)/BG647</f>
        <v>0</v>
      </c>
      <c r="BO647">
        <f>AZ647/(BB647+AZ647/BG647)</f>
        <v>0</v>
      </c>
      <c r="BP647" t="s">
        <v>418</v>
      </c>
      <c r="BQ647">
        <v>0</v>
      </c>
      <c r="BR647">
        <f>IF(BQ647&lt;&gt;0, BQ647, BO647)</f>
        <v>0</v>
      </c>
      <c r="BS647">
        <f>1-BR647/BG647</f>
        <v>0</v>
      </c>
      <c r="BT647">
        <f>(BG647-BF647)/(BG647-BR647)</f>
        <v>0</v>
      </c>
      <c r="BU647">
        <f>(BA647-BG647)/(BA647-BR647)</f>
        <v>0</v>
      </c>
      <c r="BV647">
        <f>(BG647-BF647)/(BG647-AZ647)</f>
        <v>0</v>
      </c>
      <c r="BW647">
        <f>(BA647-BG647)/(BA647-AZ647)</f>
        <v>0</v>
      </c>
      <c r="BX647">
        <f>(BT647*BR647/BF647)</f>
        <v>0</v>
      </c>
      <c r="BY647">
        <f>(1-BX647)</f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f>$B$11*DQ647+$C$11*DR647+$F$11*EC647*(1-EF647)</f>
        <v>0</v>
      </c>
      <c r="CS647">
        <f>CR647*CT647</f>
        <v>0</v>
      </c>
      <c r="CT647">
        <f>($B$11*$D$9+$C$11*$D$9+$F$11*((EP647+EH647)/MAX(EP647+EH647+EQ647, 0.1)*$I$9+EQ647/MAX(EP647+EH647+EQ647, 0.1)*$J$9))/($B$11+$C$11+$F$11)</f>
        <v>0</v>
      </c>
      <c r="CU647">
        <f>($B$11*$K$9+$C$11*$K$9+$F$11*((EP647+EH647)/MAX(EP647+EH647+EQ647, 0.1)*$P$9+EQ647/MAX(EP647+EH647+EQ647, 0.1)*$Q$9))/($B$11+$C$11+$F$11)</f>
        <v>0</v>
      </c>
      <c r="CV647">
        <v>6</v>
      </c>
      <c r="CW647">
        <v>0.5</v>
      </c>
      <c r="CX647" t="s">
        <v>419</v>
      </c>
      <c r="CY647">
        <v>2</v>
      </c>
      <c r="CZ647" t="b">
        <v>1</v>
      </c>
      <c r="DA647">
        <v>1659032402</v>
      </c>
      <c r="DB647">
        <v>805.098555555556</v>
      </c>
      <c r="DC647">
        <v>867.970407407407</v>
      </c>
      <c r="DD647">
        <v>23.7947185185185</v>
      </c>
      <c r="DE647">
        <v>15.8970259259259</v>
      </c>
      <c r="DF647">
        <v>796.287444444444</v>
      </c>
      <c r="DG647">
        <v>23.3407296296296</v>
      </c>
      <c r="DH647">
        <v>500.027148148148</v>
      </c>
      <c r="DI647">
        <v>90.330762962963</v>
      </c>
      <c r="DJ647">
        <v>0.0445907814814815</v>
      </c>
      <c r="DK647">
        <v>27.143262962963</v>
      </c>
      <c r="DL647">
        <v>26.5784407407407</v>
      </c>
      <c r="DM647">
        <v>999.9</v>
      </c>
      <c r="DN647">
        <v>0</v>
      </c>
      <c r="DO647">
        <v>0</v>
      </c>
      <c r="DP647">
        <v>9994.62962962963</v>
      </c>
      <c r="DQ647">
        <v>0</v>
      </c>
      <c r="DR647">
        <v>17.2724407407407</v>
      </c>
      <c r="DS647">
        <v>-62.8716740740741</v>
      </c>
      <c r="DT647">
        <v>824.722703703704</v>
      </c>
      <c r="DU647">
        <v>881.99137037037</v>
      </c>
      <c r="DV647">
        <v>7.89770037037037</v>
      </c>
      <c r="DW647">
        <v>867.970407407407</v>
      </c>
      <c r="DX647">
        <v>15.8970259259259</v>
      </c>
      <c r="DY647">
        <v>2.14939555555556</v>
      </c>
      <c r="DZ647">
        <v>1.43599074074074</v>
      </c>
      <c r="EA647">
        <v>18.5900481481481</v>
      </c>
      <c r="EB647">
        <v>12.3031</v>
      </c>
      <c r="EC647">
        <v>1999.98148148148</v>
      </c>
      <c r="ED647">
        <v>0.979996111111111</v>
      </c>
      <c r="EE647">
        <v>0.0200041814814815</v>
      </c>
      <c r="EF647">
        <v>0</v>
      </c>
      <c r="EG647">
        <v>841.026703703704</v>
      </c>
      <c r="EH647">
        <v>5.00063</v>
      </c>
      <c r="EI647">
        <v>16552.837037037</v>
      </c>
      <c r="EJ647">
        <v>17256.7111111111</v>
      </c>
      <c r="EK647">
        <v>38.0806666666667</v>
      </c>
      <c r="EL647">
        <v>38.1663333333333</v>
      </c>
      <c r="EM647">
        <v>37.5923333333333</v>
      </c>
      <c r="EN647">
        <v>37.5</v>
      </c>
      <c r="EO647">
        <v>39.125</v>
      </c>
      <c r="EP647">
        <v>1955.07148148148</v>
      </c>
      <c r="EQ647">
        <v>39.91</v>
      </c>
      <c r="ER647">
        <v>0</v>
      </c>
      <c r="ES647">
        <v>1659032408.5</v>
      </c>
      <c r="ET647">
        <v>0</v>
      </c>
      <c r="EU647">
        <v>841.030615384615</v>
      </c>
      <c r="EV647">
        <v>2.3708034188786</v>
      </c>
      <c r="EW647">
        <v>59.1076922671869</v>
      </c>
      <c r="EX647">
        <v>16552.7807692308</v>
      </c>
      <c r="EY647">
        <v>15</v>
      </c>
      <c r="EZ647">
        <v>0</v>
      </c>
      <c r="FA647" t="s">
        <v>420</v>
      </c>
      <c r="FB647">
        <v>1657551626.5</v>
      </c>
      <c r="FC647">
        <v>1657551629</v>
      </c>
      <c r="FD647">
        <v>0</v>
      </c>
      <c r="FE647">
        <v>0.403</v>
      </c>
      <c r="FF647">
        <v>0.009</v>
      </c>
      <c r="FG647">
        <v>9.41</v>
      </c>
      <c r="FH647">
        <v>0.087</v>
      </c>
      <c r="FI647">
        <v>417</v>
      </c>
      <c r="FJ647">
        <v>17</v>
      </c>
      <c r="FK647">
        <v>1.61</v>
      </c>
      <c r="FL647">
        <v>0.59</v>
      </c>
      <c r="FM647">
        <v>-62.8963575</v>
      </c>
      <c r="FN647">
        <v>-1.66604015009369</v>
      </c>
      <c r="FO647">
        <v>0.372282064359472</v>
      </c>
      <c r="FP647">
        <v>0</v>
      </c>
      <c r="FQ647">
        <v>840.828470588235</v>
      </c>
      <c r="FR647">
        <v>3.62768525120517</v>
      </c>
      <c r="FS647">
        <v>0.421943628468939</v>
      </c>
      <c r="FT647">
        <v>0</v>
      </c>
      <c r="FU647">
        <v>7.9036825</v>
      </c>
      <c r="FV647">
        <v>-0.0481357598499118</v>
      </c>
      <c r="FW647">
        <v>0.0218276194018038</v>
      </c>
      <c r="FX647">
        <v>1</v>
      </c>
      <c r="FY647">
        <v>1</v>
      </c>
      <c r="FZ647">
        <v>3</v>
      </c>
      <c r="GA647" t="s">
        <v>421</v>
      </c>
      <c r="GB647">
        <v>2.97367</v>
      </c>
      <c r="GC647">
        <v>2.69776</v>
      </c>
      <c r="GD647">
        <v>0.147029</v>
      </c>
      <c r="GE647">
        <v>0.15524</v>
      </c>
      <c r="GF647">
        <v>0.102496</v>
      </c>
      <c r="GG647">
        <v>0.077871</v>
      </c>
      <c r="GH647">
        <v>33209.3</v>
      </c>
      <c r="GI647">
        <v>35965.9</v>
      </c>
      <c r="GJ647">
        <v>35281.2</v>
      </c>
      <c r="GK647">
        <v>38613.2</v>
      </c>
      <c r="GL647">
        <v>44898.1</v>
      </c>
      <c r="GM647">
        <v>51430</v>
      </c>
      <c r="GN647">
        <v>55152.6</v>
      </c>
      <c r="GO647">
        <v>61935.5</v>
      </c>
      <c r="GP647">
        <v>1.973</v>
      </c>
      <c r="GQ647">
        <v>1.8416</v>
      </c>
      <c r="GR647">
        <v>0.0929832</v>
      </c>
      <c r="GS647">
        <v>0</v>
      </c>
      <c r="GT647">
        <v>25.0594</v>
      </c>
      <c r="GU647">
        <v>999.9</v>
      </c>
      <c r="GV647">
        <v>56.477</v>
      </c>
      <c r="GW647">
        <v>29.094</v>
      </c>
      <c r="GX647">
        <v>25.2831</v>
      </c>
      <c r="GY647">
        <v>55.8155</v>
      </c>
      <c r="GZ647">
        <v>43.3734</v>
      </c>
      <c r="HA647">
        <v>1</v>
      </c>
      <c r="HB647">
        <v>-0.042622</v>
      </c>
      <c r="HC647">
        <v>0.0723312</v>
      </c>
      <c r="HD647">
        <v>20.114</v>
      </c>
      <c r="HE647">
        <v>5.19812</v>
      </c>
      <c r="HF647">
        <v>12.0064</v>
      </c>
      <c r="HG647">
        <v>4.9756</v>
      </c>
      <c r="HH647">
        <v>3.2936</v>
      </c>
      <c r="HI647">
        <v>9999</v>
      </c>
      <c r="HJ647">
        <v>9999</v>
      </c>
      <c r="HK647">
        <v>9999</v>
      </c>
      <c r="HL647">
        <v>630.1</v>
      </c>
      <c r="HM647">
        <v>1.86313</v>
      </c>
      <c r="HN647">
        <v>1.86804</v>
      </c>
      <c r="HO647">
        <v>1.86783</v>
      </c>
      <c r="HP647">
        <v>1.86899</v>
      </c>
      <c r="HQ647">
        <v>1.86981</v>
      </c>
      <c r="HR647">
        <v>1.86584</v>
      </c>
      <c r="HS647">
        <v>1.86691</v>
      </c>
      <c r="HT647">
        <v>1.86829</v>
      </c>
      <c r="HU647">
        <v>5</v>
      </c>
      <c r="HV647">
        <v>0</v>
      </c>
      <c r="HW647">
        <v>0</v>
      </c>
      <c r="HX647">
        <v>0</v>
      </c>
      <c r="HY647" t="s">
        <v>422</v>
      </c>
      <c r="HZ647" t="s">
        <v>423</v>
      </c>
      <c r="IA647" t="s">
        <v>424</v>
      </c>
      <c r="IB647" t="s">
        <v>424</v>
      </c>
      <c r="IC647" t="s">
        <v>424</v>
      </c>
      <c r="ID647" t="s">
        <v>424</v>
      </c>
      <c r="IE647">
        <v>0</v>
      </c>
      <c r="IF647">
        <v>100</v>
      </c>
      <c r="IG647">
        <v>100</v>
      </c>
      <c r="IH647">
        <v>8.951</v>
      </c>
      <c r="II647">
        <v>0.4544</v>
      </c>
      <c r="IJ647">
        <v>4.02706509432224</v>
      </c>
      <c r="IK647">
        <v>0.00601174518973114</v>
      </c>
      <c r="IL647">
        <v>2.77886958061485e-07</v>
      </c>
      <c r="IM647">
        <v>-3.54636231360687e-10</v>
      </c>
      <c r="IN647">
        <v>-0.0404303883988718</v>
      </c>
      <c r="IO647">
        <v>-0.0177815531441476</v>
      </c>
      <c r="IP647">
        <v>0.00205572605671414</v>
      </c>
      <c r="IQ647">
        <v>-1.65519735432211e-05</v>
      </c>
      <c r="IR647">
        <v>-4</v>
      </c>
      <c r="IS647">
        <v>1848</v>
      </c>
      <c r="IT647">
        <v>1</v>
      </c>
      <c r="IU647">
        <v>25</v>
      </c>
      <c r="IV647">
        <v>24679.7</v>
      </c>
      <c r="IW647">
        <v>24679.7</v>
      </c>
      <c r="IX647">
        <v>1.89575</v>
      </c>
      <c r="IY647">
        <v>2.63306</v>
      </c>
      <c r="IZ647">
        <v>1.54785</v>
      </c>
      <c r="JA647">
        <v>2.30469</v>
      </c>
      <c r="JB647">
        <v>1.34644</v>
      </c>
      <c r="JC647">
        <v>2.42065</v>
      </c>
      <c r="JD647">
        <v>33.558</v>
      </c>
      <c r="JE647">
        <v>24.2188</v>
      </c>
      <c r="JF647">
        <v>18</v>
      </c>
      <c r="JG647">
        <v>492.663</v>
      </c>
      <c r="JH647">
        <v>408.496</v>
      </c>
      <c r="JI647">
        <v>24.9999</v>
      </c>
      <c r="JJ647">
        <v>26.68</v>
      </c>
      <c r="JK647">
        <v>30</v>
      </c>
      <c r="JL647">
        <v>26.6479</v>
      </c>
      <c r="JM647">
        <v>26.5885</v>
      </c>
      <c r="JN647">
        <v>37.9434</v>
      </c>
      <c r="JO647">
        <v>42.6405</v>
      </c>
      <c r="JP647">
        <v>75.2589</v>
      </c>
      <c r="JQ647">
        <v>25</v>
      </c>
      <c r="JR647">
        <v>910.864</v>
      </c>
      <c r="JS647">
        <v>15.9216</v>
      </c>
      <c r="JT647">
        <v>102.308</v>
      </c>
      <c r="JU647">
        <v>103.092</v>
      </c>
    </row>
    <row r="648" spans="1:281">
      <c r="A648">
        <v>632</v>
      </c>
      <c r="B648">
        <v>1659032414.5</v>
      </c>
      <c r="C648">
        <v>8731.40000009537</v>
      </c>
      <c r="D648" t="s">
        <v>1694</v>
      </c>
      <c r="E648" t="s">
        <v>1695</v>
      </c>
      <c r="F648">
        <v>5</v>
      </c>
      <c r="G648" t="s">
        <v>1587</v>
      </c>
      <c r="H648" t="s">
        <v>417</v>
      </c>
      <c r="I648">
        <v>1659032406.71429</v>
      </c>
      <c r="J648">
        <f>(K648)/1000</f>
        <v>0</v>
      </c>
      <c r="K648">
        <f>IF(CZ648, AN648, AH648)</f>
        <v>0</v>
      </c>
      <c r="L648">
        <f>IF(CZ648, AI648, AG648)</f>
        <v>0</v>
      </c>
      <c r="M648">
        <f>DB648 - IF(AU648&gt;1, L648*CV648*100.0/(AW648*DP648), 0)</f>
        <v>0</v>
      </c>
      <c r="N648">
        <f>((T648-J648/2)*M648-L648)/(T648+J648/2)</f>
        <v>0</v>
      </c>
      <c r="O648">
        <f>N648*(DI648+DJ648)/1000.0</f>
        <v>0</v>
      </c>
      <c r="P648">
        <f>(DB648 - IF(AU648&gt;1, L648*CV648*100.0/(AW648*DP648), 0))*(DI648+DJ648)/1000.0</f>
        <v>0</v>
      </c>
      <c r="Q648">
        <f>2.0/((1/S648-1/R648)+SIGN(S648)*SQRT((1/S648-1/R648)*(1/S648-1/R648) + 4*CW648/((CW648+1)*(CW648+1))*(2*1/S648*1/R648-1/R648*1/R648)))</f>
        <v>0</v>
      </c>
      <c r="R648">
        <f>IF(LEFT(CX648,1)&lt;&gt;"0",IF(LEFT(CX648,1)="1",3.0,CY648),$D$5+$E$5*(DP648*DI648/($K$5*1000))+$F$5*(DP648*DI648/($K$5*1000))*MAX(MIN(CV648,$J$5),$I$5)*MAX(MIN(CV648,$J$5),$I$5)+$G$5*MAX(MIN(CV648,$J$5),$I$5)*(DP648*DI648/($K$5*1000))+$H$5*(DP648*DI648/($K$5*1000))*(DP648*DI648/($K$5*1000)))</f>
        <v>0</v>
      </c>
      <c r="S648">
        <f>J648*(1000-(1000*0.61365*exp(17.502*W648/(240.97+W648))/(DI648+DJ648)+DD648)/2)/(1000*0.61365*exp(17.502*W648/(240.97+W648))/(DI648+DJ648)-DD648)</f>
        <v>0</v>
      </c>
      <c r="T648">
        <f>1/((CW648+1)/(Q648/1.6)+1/(R648/1.37)) + CW648/((CW648+1)/(Q648/1.6) + CW648/(R648/1.37))</f>
        <v>0</v>
      </c>
      <c r="U648">
        <f>(CR648*CU648)</f>
        <v>0</v>
      </c>
      <c r="V648">
        <f>(DK648+(U648+2*0.95*5.67E-8*(((DK648+$B$7)+273)^4-(DK648+273)^4)-44100*J648)/(1.84*29.3*R648+8*0.95*5.67E-8*(DK648+273)^3))</f>
        <v>0</v>
      </c>
      <c r="W648">
        <f>($C$7*DL648+$D$7*DM648+$E$7*V648)</f>
        <v>0</v>
      </c>
      <c r="X648">
        <f>0.61365*exp(17.502*W648/(240.97+W648))</f>
        <v>0</v>
      </c>
      <c r="Y648">
        <f>(Z648/AA648*100)</f>
        <v>0</v>
      </c>
      <c r="Z648">
        <f>DD648*(DI648+DJ648)/1000</f>
        <v>0</v>
      </c>
      <c r="AA648">
        <f>0.61365*exp(17.502*DK648/(240.97+DK648))</f>
        <v>0</v>
      </c>
      <c r="AB648">
        <f>(X648-DD648*(DI648+DJ648)/1000)</f>
        <v>0</v>
      </c>
      <c r="AC648">
        <f>(-J648*44100)</f>
        <v>0</v>
      </c>
      <c r="AD648">
        <f>2*29.3*R648*0.92*(DK648-W648)</f>
        <v>0</v>
      </c>
      <c r="AE648">
        <f>2*0.95*5.67E-8*(((DK648+$B$7)+273)^4-(W648+273)^4)</f>
        <v>0</v>
      </c>
      <c r="AF648">
        <f>U648+AE648+AC648+AD648</f>
        <v>0</v>
      </c>
      <c r="AG648">
        <f>DH648*AU648*(DC648-DB648*(1000-AU648*DE648)/(1000-AU648*DD648))/(100*CV648)</f>
        <v>0</v>
      </c>
      <c r="AH648">
        <f>1000*DH648*AU648*(DD648-DE648)/(100*CV648*(1000-AU648*DD648))</f>
        <v>0</v>
      </c>
      <c r="AI648">
        <f>(AJ648 - AK648 - DI648*1E3/(8.314*(DK648+273.15)) * AM648/DH648 * AL648) * DH648/(100*CV648) * (1000 - DE648)/1000</f>
        <v>0</v>
      </c>
      <c r="AJ648">
        <v>915.404706131178</v>
      </c>
      <c r="AK648">
        <v>864.959812121212</v>
      </c>
      <c r="AL648">
        <v>3.40634915301293</v>
      </c>
      <c r="AM648">
        <v>66.0504921813524</v>
      </c>
      <c r="AN648">
        <f>(AP648 - AO648 + DI648*1E3/(8.314*(DK648+273.15)) * AR648/DH648 * AQ648) * DH648/(100*CV648) * 1000/(1000 - AP648)</f>
        <v>0</v>
      </c>
      <c r="AO648">
        <v>15.8719923396104</v>
      </c>
      <c r="AP648">
        <v>23.7954370629371</v>
      </c>
      <c r="AQ648">
        <v>0.000249997113999424</v>
      </c>
      <c r="AR648">
        <v>92.47</v>
      </c>
      <c r="AS648">
        <v>2</v>
      </c>
      <c r="AT648">
        <v>0</v>
      </c>
      <c r="AU648">
        <f>IF(AS648*$H$13&gt;=AW648,1.0,(AW648/(AW648-AS648*$H$13)))</f>
        <v>0</v>
      </c>
      <c r="AV648">
        <f>(AU648-1)*100</f>
        <v>0</v>
      </c>
      <c r="AW648">
        <f>MAX(0,($B$13+$C$13*DP648)/(1+$D$13*DP648)*DI648/(DK648+273)*$E$13)</f>
        <v>0</v>
      </c>
      <c r="AX648" t="s">
        <v>418</v>
      </c>
      <c r="AY648" t="s">
        <v>418</v>
      </c>
      <c r="AZ648">
        <v>0</v>
      </c>
      <c r="BA648">
        <v>0</v>
      </c>
      <c r="BB648">
        <f>1-AZ648/BA648</f>
        <v>0</v>
      </c>
      <c r="BC648">
        <v>0</v>
      </c>
      <c r="BD648" t="s">
        <v>418</v>
      </c>
      <c r="BE648" t="s">
        <v>418</v>
      </c>
      <c r="BF648">
        <v>0</v>
      </c>
      <c r="BG648">
        <v>0</v>
      </c>
      <c r="BH648">
        <f>1-BF648/BG648</f>
        <v>0</v>
      </c>
      <c r="BI648">
        <v>0.5</v>
      </c>
      <c r="BJ648">
        <f>CS648</f>
        <v>0</v>
      </c>
      <c r="BK648">
        <f>L648</f>
        <v>0</v>
      </c>
      <c r="BL648">
        <f>BH648*BI648*BJ648</f>
        <v>0</v>
      </c>
      <c r="BM648">
        <f>(BK648-BC648)/BJ648</f>
        <v>0</v>
      </c>
      <c r="BN648">
        <f>(BA648-BG648)/BG648</f>
        <v>0</v>
      </c>
      <c r="BO648">
        <f>AZ648/(BB648+AZ648/BG648)</f>
        <v>0</v>
      </c>
      <c r="BP648" t="s">
        <v>418</v>
      </c>
      <c r="BQ648">
        <v>0</v>
      </c>
      <c r="BR648">
        <f>IF(BQ648&lt;&gt;0, BQ648, BO648)</f>
        <v>0</v>
      </c>
      <c r="BS648">
        <f>1-BR648/BG648</f>
        <v>0</v>
      </c>
      <c r="BT648">
        <f>(BG648-BF648)/(BG648-BR648)</f>
        <v>0</v>
      </c>
      <c r="BU648">
        <f>(BA648-BG648)/(BA648-BR648)</f>
        <v>0</v>
      </c>
      <c r="BV648">
        <f>(BG648-BF648)/(BG648-AZ648)</f>
        <v>0</v>
      </c>
      <c r="BW648">
        <f>(BA648-BG648)/(BA648-AZ648)</f>
        <v>0</v>
      </c>
      <c r="BX648">
        <f>(BT648*BR648/BF648)</f>
        <v>0</v>
      </c>
      <c r="BY648">
        <f>(1-BX648)</f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f>$B$11*DQ648+$C$11*DR648+$F$11*EC648*(1-EF648)</f>
        <v>0</v>
      </c>
      <c r="CS648">
        <f>CR648*CT648</f>
        <v>0</v>
      </c>
      <c r="CT648">
        <f>($B$11*$D$9+$C$11*$D$9+$F$11*((EP648+EH648)/MAX(EP648+EH648+EQ648, 0.1)*$I$9+EQ648/MAX(EP648+EH648+EQ648, 0.1)*$J$9))/($B$11+$C$11+$F$11)</f>
        <v>0</v>
      </c>
      <c r="CU648">
        <f>($B$11*$K$9+$C$11*$K$9+$F$11*((EP648+EH648)/MAX(EP648+EH648+EQ648, 0.1)*$P$9+EQ648/MAX(EP648+EH648+EQ648, 0.1)*$Q$9))/($B$11+$C$11+$F$11)</f>
        <v>0</v>
      </c>
      <c r="CV648">
        <v>6</v>
      </c>
      <c r="CW648">
        <v>0.5</v>
      </c>
      <c r="CX648" t="s">
        <v>419</v>
      </c>
      <c r="CY648">
        <v>2</v>
      </c>
      <c r="CZ648" t="b">
        <v>1</v>
      </c>
      <c r="DA648">
        <v>1659032406.71429</v>
      </c>
      <c r="DB648">
        <v>820.415642857143</v>
      </c>
      <c r="DC648">
        <v>883.754035714286</v>
      </c>
      <c r="DD648">
        <v>23.800775</v>
      </c>
      <c r="DE648">
        <v>15.8918892857143</v>
      </c>
      <c r="DF648">
        <v>811.51675</v>
      </c>
      <c r="DG648">
        <v>23.3464821428571</v>
      </c>
      <c r="DH648">
        <v>500.009892857143</v>
      </c>
      <c r="DI648">
        <v>90.33085</v>
      </c>
      <c r="DJ648">
        <v>0.0445291071428571</v>
      </c>
      <c r="DK648">
        <v>27.1431392857143</v>
      </c>
      <c r="DL648">
        <v>26.5851178571429</v>
      </c>
      <c r="DM648">
        <v>999.9</v>
      </c>
      <c r="DN648">
        <v>0</v>
      </c>
      <c r="DO648">
        <v>0</v>
      </c>
      <c r="DP648">
        <v>10001.7857142857</v>
      </c>
      <c r="DQ648">
        <v>0</v>
      </c>
      <c r="DR648">
        <v>17.2722214285714</v>
      </c>
      <c r="DS648">
        <v>-63.3381928571429</v>
      </c>
      <c r="DT648">
        <v>840.418285714286</v>
      </c>
      <c r="DU648">
        <v>898.024964285714</v>
      </c>
      <c r="DV648">
        <v>7.90889285714286</v>
      </c>
      <c r="DW648">
        <v>883.754035714286</v>
      </c>
      <c r="DX648">
        <v>15.8918892857143</v>
      </c>
      <c r="DY648">
        <v>2.14994392857143</v>
      </c>
      <c r="DZ648">
        <v>1.4355275</v>
      </c>
      <c r="EA648">
        <v>18.594125</v>
      </c>
      <c r="EB648">
        <v>12.2981928571429</v>
      </c>
      <c r="EC648">
        <v>1999.98607142857</v>
      </c>
      <c r="ED648">
        <v>0.979996107142857</v>
      </c>
      <c r="EE648">
        <v>0.0200041857142857</v>
      </c>
      <c r="EF648">
        <v>0</v>
      </c>
      <c r="EG648">
        <v>841.190464285714</v>
      </c>
      <c r="EH648">
        <v>5.00063</v>
      </c>
      <c r="EI648">
        <v>16556.0821428571</v>
      </c>
      <c r="EJ648">
        <v>17256.75</v>
      </c>
      <c r="EK648">
        <v>38.08675</v>
      </c>
      <c r="EL648">
        <v>38.1582142857143</v>
      </c>
      <c r="EM648">
        <v>37.58</v>
      </c>
      <c r="EN648">
        <v>37.5</v>
      </c>
      <c r="EO648">
        <v>39.125</v>
      </c>
      <c r="EP648">
        <v>1955.07607142857</v>
      </c>
      <c r="EQ648">
        <v>39.91</v>
      </c>
      <c r="ER648">
        <v>0</v>
      </c>
      <c r="ES648">
        <v>1659032413.3</v>
      </c>
      <c r="ET648">
        <v>0</v>
      </c>
      <c r="EU648">
        <v>841.215846153846</v>
      </c>
      <c r="EV648">
        <v>1.68841025763242</v>
      </c>
      <c r="EW648">
        <v>25.9384616046283</v>
      </c>
      <c r="EX648">
        <v>16556.2038461538</v>
      </c>
      <c r="EY648">
        <v>15</v>
      </c>
      <c r="EZ648">
        <v>0</v>
      </c>
      <c r="FA648" t="s">
        <v>420</v>
      </c>
      <c r="FB648">
        <v>1657551626.5</v>
      </c>
      <c r="FC648">
        <v>1657551629</v>
      </c>
      <c r="FD648">
        <v>0</v>
      </c>
      <c r="FE648">
        <v>0.403</v>
      </c>
      <c r="FF648">
        <v>0.009</v>
      </c>
      <c r="FG648">
        <v>9.41</v>
      </c>
      <c r="FH648">
        <v>0.087</v>
      </c>
      <c r="FI648">
        <v>417</v>
      </c>
      <c r="FJ648">
        <v>17</v>
      </c>
      <c r="FK648">
        <v>1.61</v>
      </c>
      <c r="FL648">
        <v>0.59</v>
      </c>
      <c r="FM648">
        <v>-63.0867</v>
      </c>
      <c r="FN648">
        <v>-4.66840975609723</v>
      </c>
      <c r="FO648">
        <v>0.529888188205776</v>
      </c>
      <c r="FP648">
        <v>0</v>
      </c>
      <c r="FQ648">
        <v>841.051205882353</v>
      </c>
      <c r="FR648">
        <v>2.34971734240572</v>
      </c>
      <c r="FS648">
        <v>0.299234688478674</v>
      </c>
      <c r="FT648">
        <v>0</v>
      </c>
      <c r="FU648">
        <v>7.90625375</v>
      </c>
      <c r="FV648">
        <v>0.0763763977485739</v>
      </c>
      <c r="FW648">
        <v>0.0236599431199126</v>
      </c>
      <c r="FX648">
        <v>1</v>
      </c>
      <c r="FY648">
        <v>1</v>
      </c>
      <c r="FZ648">
        <v>3</v>
      </c>
      <c r="GA648" t="s">
        <v>421</v>
      </c>
      <c r="GB648">
        <v>2.97391</v>
      </c>
      <c r="GC648">
        <v>2.69817</v>
      </c>
      <c r="GD648">
        <v>0.148969</v>
      </c>
      <c r="GE648">
        <v>0.15717</v>
      </c>
      <c r="GF648">
        <v>0.10248</v>
      </c>
      <c r="GG648">
        <v>0.0778356</v>
      </c>
      <c r="GH648">
        <v>33133.1</v>
      </c>
      <c r="GI648">
        <v>35883.5</v>
      </c>
      <c r="GJ648">
        <v>35280.4</v>
      </c>
      <c r="GK648">
        <v>38613</v>
      </c>
      <c r="GL648">
        <v>44898.4</v>
      </c>
      <c r="GM648">
        <v>51431.4</v>
      </c>
      <c r="GN648">
        <v>55151.9</v>
      </c>
      <c r="GO648">
        <v>61934.8</v>
      </c>
      <c r="GP648">
        <v>1.9736</v>
      </c>
      <c r="GQ648">
        <v>1.8424</v>
      </c>
      <c r="GR648">
        <v>0.0932813</v>
      </c>
      <c r="GS648">
        <v>0</v>
      </c>
      <c r="GT648">
        <v>25.0615</v>
      </c>
      <c r="GU648">
        <v>999.9</v>
      </c>
      <c r="GV648">
        <v>56.403</v>
      </c>
      <c r="GW648">
        <v>29.074</v>
      </c>
      <c r="GX648">
        <v>25.2198</v>
      </c>
      <c r="GY648">
        <v>55.9455</v>
      </c>
      <c r="GZ648">
        <v>43.4415</v>
      </c>
      <c r="HA648">
        <v>1</v>
      </c>
      <c r="HB648">
        <v>-0.0427439</v>
      </c>
      <c r="HC648">
        <v>0.072549</v>
      </c>
      <c r="HD648">
        <v>20.1139</v>
      </c>
      <c r="HE648">
        <v>5.19692</v>
      </c>
      <c r="HF648">
        <v>12.004</v>
      </c>
      <c r="HG648">
        <v>4.9752</v>
      </c>
      <c r="HH648">
        <v>3.2938</v>
      </c>
      <c r="HI648">
        <v>9999</v>
      </c>
      <c r="HJ648">
        <v>9999</v>
      </c>
      <c r="HK648">
        <v>9999</v>
      </c>
      <c r="HL648">
        <v>630.1</v>
      </c>
      <c r="HM648">
        <v>1.86319</v>
      </c>
      <c r="HN648">
        <v>1.86807</v>
      </c>
      <c r="HO648">
        <v>1.86783</v>
      </c>
      <c r="HP648">
        <v>1.86902</v>
      </c>
      <c r="HQ648">
        <v>1.86981</v>
      </c>
      <c r="HR648">
        <v>1.86587</v>
      </c>
      <c r="HS648">
        <v>1.86691</v>
      </c>
      <c r="HT648">
        <v>1.86829</v>
      </c>
      <c r="HU648">
        <v>5</v>
      </c>
      <c r="HV648">
        <v>0</v>
      </c>
      <c r="HW648">
        <v>0</v>
      </c>
      <c r="HX648">
        <v>0</v>
      </c>
      <c r="HY648" t="s">
        <v>422</v>
      </c>
      <c r="HZ648" t="s">
        <v>423</v>
      </c>
      <c r="IA648" t="s">
        <v>424</v>
      </c>
      <c r="IB648" t="s">
        <v>424</v>
      </c>
      <c r="IC648" t="s">
        <v>424</v>
      </c>
      <c r="ID648" t="s">
        <v>424</v>
      </c>
      <c r="IE648">
        <v>0</v>
      </c>
      <c r="IF648">
        <v>100</v>
      </c>
      <c r="IG648">
        <v>100</v>
      </c>
      <c r="IH648">
        <v>9.045</v>
      </c>
      <c r="II648">
        <v>0.4541</v>
      </c>
      <c r="IJ648">
        <v>4.02706509432224</v>
      </c>
      <c r="IK648">
        <v>0.00601174518973114</v>
      </c>
      <c r="IL648">
        <v>2.77886958061485e-07</v>
      </c>
      <c r="IM648">
        <v>-3.54636231360687e-10</v>
      </c>
      <c r="IN648">
        <v>-0.0404303883988718</v>
      </c>
      <c r="IO648">
        <v>-0.0177815531441476</v>
      </c>
      <c r="IP648">
        <v>0.00205572605671414</v>
      </c>
      <c r="IQ648">
        <v>-1.65519735432211e-05</v>
      </c>
      <c r="IR648">
        <v>-4</v>
      </c>
      <c r="IS648">
        <v>1848</v>
      </c>
      <c r="IT648">
        <v>1</v>
      </c>
      <c r="IU648">
        <v>25</v>
      </c>
      <c r="IV648">
        <v>24679.8</v>
      </c>
      <c r="IW648">
        <v>24679.8</v>
      </c>
      <c r="IX648">
        <v>1.92505</v>
      </c>
      <c r="IY648">
        <v>2.59399</v>
      </c>
      <c r="IZ648">
        <v>1.54785</v>
      </c>
      <c r="JA648">
        <v>2.30469</v>
      </c>
      <c r="JB648">
        <v>1.34644</v>
      </c>
      <c r="JC648">
        <v>2.41333</v>
      </c>
      <c r="JD648">
        <v>33.558</v>
      </c>
      <c r="JE648">
        <v>24.1926</v>
      </c>
      <c r="JF648">
        <v>18</v>
      </c>
      <c r="JG648">
        <v>493.033</v>
      </c>
      <c r="JH648">
        <v>408.945</v>
      </c>
      <c r="JI648">
        <v>24.9999</v>
      </c>
      <c r="JJ648">
        <v>26.68</v>
      </c>
      <c r="JK648">
        <v>29.9999</v>
      </c>
      <c r="JL648">
        <v>26.6456</v>
      </c>
      <c r="JM648">
        <v>26.5885</v>
      </c>
      <c r="JN648">
        <v>38.5456</v>
      </c>
      <c r="JO648">
        <v>42.6405</v>
      </c>
      <c r="JP648">
        <v>74.8591</v>
      </c>
      <c r="JQ648">
        <v>25</v>
      </c>
      <c r="JR648">
        <v>924.368</v>
      </c>
      <c r="JS648">
        <v>15.92</v>
      </c>
      <c r="JT648">
        <v>102.306</v>
      </c>
      <c r="JU648">
        <v>103.091</v>
      </c>
    </row>
    <row r="649" spans="1:281">
      <c r="A649">
        <v>633</v>
      </c>
      <c r="B649">
        <v>1659032419.5</v>
      </c>
      <c r="C649">
        <v>8736.40000009537</v>
      </c>
      <c r="D649" t="s">
        <v>1696</v>
      </c>
      <c r="E649" t="s">
        <v>1697</v>
      </c>
      <c r="F649">
        <v>5</v>
      </c>
      <c r="G649" t="s">
        <v>1587</v>
      </c>
      <c r="H649" t="s">
        <v>417</v>
      </c>
      <c r="I649">
        <v>1659032412</v>
      </c>
      <c r="J649">
        <f>(K649)/1000</f>
        <v>0</v>
      </c>
      <c r="K649">
        <f>IF(CZ649, AN649, AH649)</f>
        <v>0</v>
      </c>
      <c r="L649">
        <f>IF(CZ649, AI649, AG649)</f>
        <v>0</v>
      </c>
      <c r="M649">
        <f>DB649 - IF(AU649&gt;1, L649*CV649*100.0/(AW649*DP649), 0)</f>
        <v>0</v>
      </c>
      <c r="N649">
        <f>((T649-J649/2)*M649-L649)/(T649+J649/2)</f>
        <v>0</v>
      </c>
      <c r="O649">
        <f>N649*(DI649+DJ649)/1000.0</f>
        <v>0</v>
      </c>
      <c r="P649">
        <f>(DB649 - IF(AU649&gt;1, L649*CV649*100.0/(AW649*DP649), 0))*(DI649+DJ649)/1000.0</f>
        <v>0</v>
      </c>
      <c r="Q649">
        <f>2.0/((1/S649-1/R649)+SIGN(S649)*SQRT((1/S649-1/R649)*(1/S649-1/R649) + 4*CW649/((CW649+1)*(CW649+1))*(2*1/S649*1/R649-1/R649*1/R649)))</f>
        <v>0</v>
      </c>
      <c r="R649">
        <f>IF(LEFT(CX649,1)&lt;&gt;"0",IF(LEFT(CX649,1)="1",3.0,CY649),$D$5+$E$5*(DP649*DI649/($K$5*1000))+$F$5*(DP649*DI649/($K$5*1000))*MAX(MIN(CV649,$J$5),$I$5)*MAX(MIN(CV649,$J$5),$I$5)+$G$5*MAX(MIN(CV649,$J$5),$I$5)*(DP649*DI649/($K$5*1000))+$H$5*(DP649*DI649/($K$5*1000))*(DP649*DI649/($K$5*1000)))</f>
        <v>0</v>
      </c>
      <c r="S649">
        <f>J649*(1000-(1000*0.61365*exp(17.502*W649/(240.97+W649))/(DI649+DJ649)+DD649)/2)/(1000*0.61365*exp(17.502*W649/(240.97+W649))/(DI649+DJ649)-DD649)</f>
        <v>0</v>
      </c>
      <c r="T649">
        <f>1/((CW649+1)/(Q649/1.6)+1/(R649/1.37)) + CW649/((CW649+1)/(Q649/1.6) + CW649/(R649/1.37))</f>
        <v>0</v>
      </c>
      <c r="U649">
        <f>(CR649*CU649)</f>
        <v>0</v>
      </c>
      <c r="V649">
        <f>(DK649+(U649+2*0.95*5.67E-8*(((DK649+$B$7)+273)^4-(DK649+273)^4)-44100*J649)/(1.84*29.3*R649+8*0.95*5.67E-8*(DK649+273)^3))</f>
        <v>0</v>
      </c>
      <c r="W649">
        <f>($C$7*DL649+$D$7*DM649+$E$7*V649)</f>
        <v>0</v>
      </c>
      <c r="X649">
        <f>0.61365*exp(17.502*W649/(240.97+W649))</f>
        <v>0</v>
      </c>
      <c r="Y649">
        <f>(Z649/AA649*100)</f>
        <v>0</v>
      </c>
      <c r="Z649">
        <f>DD649*(DI649+DJ649)/1000</f>
        <v>0</v>
      </c>
      <c r="AA649">
        <f>0.61365*exp(17.502*DK649/(240.97+DK649))</f>
        <v>0</v>
      </c>
      <c r="AB649">
        <f>(X649-DD649*(DI649+DJ649)/1000)</f>
        <v>0</v>
      </c>
      <c r="AC649">
        <f>(-J649*44100)</f>
        <v>0</v>
      </c>
      <c r="AD649">
        <f>2*29.3*R649*0.92*(DK649-W649)</f>
        <v>0</v>
      </c>
      <c r="AE649">
        <f>2*0.95*5.67E-8*(((DK649+$B$7)+273)^4-(W649+273)^4)</f>
        <v>0</v>
      </c>
      <c r="AF649">
        <f>U649+AE649+AC649+AD649</f>
        <v>0</v>
      </c>
      <c r="AG649">
        <f>DH649*AU649*(DC649-DB649*(1000-AU649*DE649)/(1000-AU649*DD649))/(100*CV649)</f>
        <v>0</v>
      </c>
      <c r="AH649">
        <f>1000*DH649*AU649*(DD649-DE649)/(100*CV649*(1000-AU649*DD649))</f>
        <v>0</v>
      </c>
      <c r="AI649">
        <f>(AJ649 - AK649 - DI649*1E3/(8.314*(DK649+273.15)) * AM649/DH649 * AL649) * DH649/(100*CV649) * (1000 - DE649)/1000</f>
        <v>0</v>
      </c>
      <c r="AJ649">
        <v>932.212658379026</v>
      </c>
      <c r="AK649">
        <v>882.086660606061</v>
      </c>
      <c r="AL649">
        <v>3.4144351268703</v>
      </c>
      <c r="AM649">
        <v>66.0504921813524</v>
      </c>
      <c r="AN649">
        <f>(AP649 - AO649 + DI649*1E3/(8.314*(DK649+273.15)) * AR649/DH649 * AQ649) * DH649/(100*CV649) * 1000/(1000 - AP649)</f>
        <v>0</v>
      </c>
      <c r="AO649">
        <v>15.8677408437229</v>
      </c>
      <c r="AP649">
        <v>23.7900237762238</v>
      </c>
      <c r="AQ649">
        <v>-0.00046911436950058</v>
      </c>
      <c r="AR649">
        <v>92.47</v>
      </c>
      <c r="AS649">
        <v>3</v>
      </c>
      <c r="AT649">
        <v>1</v>
      </c>
      <c r="AU649">
        <f>IF(AS649*$H$13&gt;=AW649,1.0,(AW649/(AW649-AS649*$H$13)))</f>
        <v>0</v>
      </c>
      <c r="AV649">
        <f>(AU649-1)*100</f>
        <v>0</v>
      </c>
      <c r="AW649">
        <f>MAX(0,($B$13+$C$13*DP649)/(1+$D$13*DP649)*DI649/(DK649+273)*$E$13)</f>
        <v>0</v>
      </c>
      <c r="AX649" t="s">
        <v>418</v>
      </c>
      <c r="AY649" t="s">
        <v>418</v>
      </c>
      <c r="AZ649">
        <v>0</v>
      </c>
      <c r="BA649">
        <v>0</v>
      </c>
      <c r="BB649">
        <f>1-AZ649/BA649</f>
        <v>0</v>
      </c>
      <c r="BC649">
        <v>0</v>
      </c>
      <c r="BD649" t="s">
        <v>418</v>
      </c>
      <c r="BE649" t="s">
        <v>418</v>
      </c>
      <c r="BF649">
        <v>0</v>
      </c>
      <c r="BG649">
        <v>0</v>
      </c>
      <c r="BH649">
        <f>1-BF649/BG649</f>
        <v>0</v>
      </c>
      <c r="BI649">
        <v>0.5</v>
      </c>
      <c r="BJ649">
        <f>CS649</f>
        <v>0</v>
      </c>
      <c r="BK649">
        <f>L649</f>
        <v>0</v>
      </c>
      <c r="BL649">
        <f>BH649*BI649*BJ649</f>
        <v>0</v>
      </c>
      <c r="BM649">
        <f>(BK649-BC649)/BJ649</f>
        <v>0</v>
      </c>
      <c r="BN649">
        <f>(BA649-BG649)/BG649</f>
        <v>0</v>
      </c>
      <c r="BO649">
        <f>AZ649/(BB649+AZ649/BG649)</f>
        <v>0</v>
      </c>
      <c r="BP649" t="s">
        <v>418</v>
      </c>
      <c r="BQ649">
        <v>0</v>
      </c>
      <c r="BR649">
        <f>IF(BQ649&lt;&gt;0, BQ649, BO649)</f>
        <v>0</v>
      </c>
      <c r="BS649">
        <f>1-BR649/BG649</f>
        <v>0</v>
      </c>
      <c r="BT649">
        <f>(BG649-BF649)/(BG649-BR649)</f>
        <v>0</v>
      </c>
      <c r="BU649">
        <f>(BA649-BG649)/(BA649-BR649)</f>
        <v>0</v>
      </c>
      <c r="BV649">
        <f>(BG649-BF649)/(BG649-AZ649)</f>
        <v>0</v>
      </c>
      <c r="BW649">
        <f>(BA649-BG649)/(BA649-AZ649)</f>
        <v>0</v>
      </c>
      <c r="BX649">
        <f>(BT649*BR649/BF649)</f>
        <v>0</v>
      </c>
      <c r="BY649">
        <f>(1-BX649)</f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f>$B$11*DQ649+$C$11*DR649+$F$11*EC649*(1-EF649)</f>
        <v>0</v>
      </c>
      <c r="CS649">
        <f>CR649*CT649</f>
        <v>0</v>
      </c>
      <c r="CT649">
        <f>($B$11*$D$9+$C$11*$D$9+$F$11*((EP649+EH649)/MAX(EP649+EH649+EQ649, 0.1)*$I$9+EQ649/MAX(EP649+EH649+EQ649, 0.1)*$J$9))/($B$11+$C$11+$F$11)</f>
        <v>0</v>
      </c>
      <c r="CU649">
        <f>($B$11*$K$9+$C$11*$K$9+$F$11*((EP649+EH649)/MAX(EP649+EH649+EQ649, 0.1)*$P$9+EQ649/MAX(EP649+EH649+EQ649, 0.1)*$Q$9))/($B$11+$C$11+$F$11)</f>
        <v>0</v>
      </c>
      <c r="CV649">
        <v>6</v>
      </c>
      <c r="CW649">
        <v>0.5</v>
      </c>
      <c r="CX649" t="s">
        <v>419</v>
      </c>
      <c r="CY649">
        <v>2</v>
      </c>
      <c r="CZ649" t="b">
        <v>1</v>
      </c>
      <c r="DA649">
        <v>1659032412</v>
      </c>
      <c r="DB649">
        <v>837.821851851852</v>
      </c>
      <c r="DC649">
        <v>901.526296296296</v>
      </c>
      <c r="DD649">
        <v>23.7977703703704</v>
      </c>
      <c r="DE649">
        <v>15.8744518518519</v>
      </c>
      <c r="DF649">
        <v>828.823333333333</v>
      </c>
      <c r="DG649">
        <v>23.3436185185185</v>
      </c>
      <c r="DH649">
        <v>500.060814814815</v>
      </c>
      <c r="DI649">
        <v>90.3305777777778</v>
      </c>
      <c r="DJ649">
        <v>0.0443515703703704</v>
      </c>
      <c r="DK649">
        <v>27.1523296296296</v>
      </c>
      <c r="DL649">
        <v>26.590137037037</v>
      </c>
      <c r="DM649">
        <v>999.9</v>
      </c>
      <c r="DN649">
        <v>0</v>
      </c>
      <c r="DO649">
        <v>0</v>
      </c>
      <c r="DP649">
        <v>10001.6666666667</v>
      </c>
      <c r="DQ649">
        <v>0</v>
      </c>
      <c r="DR649">
        <v>17.2720296296296</v>
      </c>
      <c r="DS649">
        <v>-63.7043333333333</v>
      </c>
      <c r="DT649">
        <v>858.246148148148</v>
      </c>
      <c r="DU649">
        <v>916.067962962963</v>
      </c>
      <c r="DV649">
        <v>7.92331962962963</v>
      </c>
      <c r="DW649">
        <v>901.526296296296</v>
      </c>
      <c r="DX649">
        <v>15.8744518518519</v>
      </c>
      <c r="DY649">
        <v>2.14966592592593</v>
      </c>
      <c r="DZ649">
        <v>1.43394777777778</v>
      </c>
      <c r="EA649">
        <v>18.5920592592593</v>
      </c>
      <c r="EB649">
        <v>12.2814592592593</v>
      </c>
      <c r="EC649">
        <v>1999.97407407407</v>
      </c>
      <c r="ED649">
        <v>0.979996</v>
      </c>
      <c r="EE649">
        <v>0.0200043</v>
      </c>
      <c r="EF649">
        <v>0</v>
      </c>
      <c r="EG649">
        <v>841.271037037037</v>
      </c>
      <c r="EH649">
        <v>5.00063</v>
      </c>
      <c r="EI649">
        <v>16557.0592592593</v>
      </c>
      <c r="EJ649">
        <v>17256.6444444444</v>
      </c>
      <c r="EK649">
        <v>38.0853333333333</v>
      </c>
      <c r="EL649">
        <v>38.1410740740741</v>
      </c>
      <c r="EM649">
        <v>37.5713333333333</v>
      </c>
      <c r="EN649">
        <v>37.5</v>
      </c>
      <c r="EO649">
        <v>39.125</v>
      </c>
      <c r="EP649">
        <v>1955.06407407407</v>
      </c>
      <c r="EQ649">
        <v>39.91</v>
      </c>
      <c r="ER649">
        <v>0</v>
      </c>
      <c r="ES649">
        <v>1659032418.7</v>
      </c>
      <c r="ET649">
        <v>0</v>
      </c>
      <c r="EU649">
        <v>841.2872</v>
      </c>
      <c r="EV649">
        <v>0.908692299770889</v>
      </c>
      <c r="EW649">
        <v>-4.31538458966479</v>
      </c>
      <c r="EX649">
        <v>16557.292</v>
      </c>
      <c r="EY649">
        <v>15</v>
      </c>
      <c r="EZ649">
        <v>0</v>
      </c>
      <c r="FA649" t="s">
        <v>420</v>
      </c>
      <c r="FB649">
        <v>1657551626.5</v>
      </c>
      <c r="FC649">
        <v>1657551629</v>
      </c>
      <c r="FD649">
        <v>0</v>
      </c>
      <c r="FE649">
        <v>0.403</v>
      </c>
      <c r="FF649">
        <v>0.009</v>
      </c>
      <c r="FG649">
        <v>9.41</v>
      </c>
      <c r="FH649">
        <v>0.087</v>
      </c>
      <c r="FI649">
        <v>417</v>
      </c>
      <c r="FJ649">
        <v>17</v>
      </c>
      <c r="FK649">
        <v>1.61</v>
      </c>
      <c r="FL649">
        <v>0.59</v>
      </c>
      <c r="FM649">
        <v>-63.4975</v>
      </c>
      <c r="FN649">
        <v>-4.43091557223237</v>
      </c>
      <c r="FO649">
        <v>0.483515766547483</v>
      </c>
      <c r="FP649">
        <v>0</v>
      </c>
      <c r="FQ649">
        <v>841.248764705882</v>
      </c>
      <c r="FR649">
        <v>1.18221542943905</v>
      </c>
      <c r="FS649">
        <v>0.228174089731756</v>
      </c>
      <c r="FT649">
        <v>0</v>
      </c>
      <c r="FU649">
        <v>7.91545975</v>
      </c>
      <c r="FV649">
        <v>0.177145778611626</v>
      </c>
      <c r="FW649">
        <v>0.018876207178284</v>
      </c>
      <c r="FX649">
        <v>0</v>
      </c>
      <c r="FY649">
        <v>0</v>
      </c>
      <c r="FZ649">
        <v>3</v>
      </c>
      <c r="GA649" t="s">
        <v>427</v>
      </c>
      <c r="GB649">
        <v>2.97338</v>
      </c>
      <c r="GC649">
        <v>2.69797</v>
      </c>
      <c r="GD649">
        <v>0.150925</v>
      </c>
      <c r="GE649">
        <v>0.159034</v>
      </c>
      <c r="GF649">
        <v>0.102451</v>
      </c>
      <c r="GG649">
        <v>0.0777374</v>
      </c>
      <c r="GH649">
        <v>33057.5</v>
      </c>
      <c r="GI649">
        <v>35804.3</v>
      </c>
      <c r="GJ649">
        <v>35280.9</v>
      </c>
      <c r="GK649">
        <v>38613.1</v>
      </c>
      <c r="GL649">
        <v>44899.6</v>
      </c>
      <c r="GM649">
        <v>51437.1</v>
      </c>
      <c r="GN649">
        <v>55151.5</v>
      </c>
      <c r="GO649">
        <v>61935</v>
      </c>
      <c r="GP649">
        <v>1.973</v>
      </c>
      <c r="GQ649">
        <v>1.8426</v>
      </c>
      <c r="GR649">
        <v>0.0944734</v>
      </c>
      <c r="GS649">
        <v>0</v>
      </c>
      <c r="GT649">
        <v>25.0636</v>
      </c>
      <c r="GU649">
        <v>999.9</v>
      </c>
      <c r="GV649">
        <v>56.379</v>
      </c>
      <c r="GW649">
        <v>29.094</v>
      </c>
      <c r="GX649">
        <v>25.2374</v>
      </c>
      <c r="GY649">
        <v>55.9855</v>
      </c>
      <c r="GZ649">
        <v>42.8886</v>
      </c>
      <c r="HA649">
        <v>1</v>
      </c>
      <c r="HB649">
        <v>-0.0432724</v>
      </c>
      <c r="HC649">
        <v>0.0714597</v>
      </c>
      <c r="HD649">
        <v>20.1138</v>
      </c>
      <c r="HE649">
        <v>5.19692</v>
      </c>
      <c r="HF649">
        <v>12.004</v>
      </c>
      <c r="HG649">
        <v>4.9752</v>
      </c>
      <c r="HH649">
        <v>3.2938</v>
      </c>
      <c r="HI649">
        <v>9999</v>
      </c>
      <c r="HJ649">
        <v>9999</v>
      </c>
      <c r="HK649">
        <v>9999</v>
      </c>
      <c r="HL649">
        <v>630.1</v>
      </c>
      <c r="HM649">
        <v>1.86319</v>
      </c>
      <c r="HN649">
        <v>1.86801</v>
      </c>
      <c r="HO649">
        <v>1.86783</v>
      </c>
      <c r="HP649">
        <v>1.86902</v>
      </c>
      <c r="HQ649">
        <v>1.86981</v>
      </c>
      <c r="HR649">
        <v>1.86584</v>
      </c>
      <c r="HS649">
        <v>1.86691</v>
      </c>
      <c r="HT649">
        <v>1.86829</v>
      </c>
      <c r="HU649">
        <v>5</v>
      </c>
      <c r="HV649">
        <v>0</v>
      </c>
      <c r="HW649">
        <v>0</v>
      </c>
      <c r="HX649">
        <v>0</v>
      </c>
      <c r="HY649" t="s">
        <v>422</v>
      </c>
      <c r="HZ649" t="s">
        <v>423</v>
      </c>
      <c r="IA649" t="s">
        <v>424</v>
      </c>
      <c r="IB649" t="s">
        <v>424</v>
      </c>
      <c r="IC649" t="s">
        <v>424</v>
      </c>
      <c r="ID649" t="s">
        <v>424</v>
      </c>
      <c r="IE649">
        <v>0</v>
      </c>
      <c r="IF649">
        <v>100</v>
      </c>
      <c r="IG649">
        <v>100</v>
      </c>
      <c r="IH649">
        <v>9.141</v>
      </c>
      <c r="II649">
        <v>0.4536</v>
      </c>
      <c r="IJ649">
        <v>4.02706509432224</v>
      </c>
      <c r="IK649">
        <v>0.00601174518973114</v>
      </c>
      <c r="IL649">
        <v>2.77886958061485e-07</v>
      </c>
      <c r="IM649">
        <v>-3.54636231360687e-10</v>
      </c>
      <c r="IN649">
        <v>-0.0404303883988718</v>
      </c>
      <c r="IO649">
        <v>-0.0177815531441476</v>
      </c>
      <c r="IP649">
        <v>0.00205572605671414</v>
      </c>
      <c r="IQ649">
        <v>-1.65519735432211e-05</v>
      </c>
      <c r="IR649">
        <v>-4</v>
      </c>
      <c r="IS649">
        <v>1848</v>
      </c>
      <c r="IT649">
        <v>1</v>
      </c>
      <c r="IU649">
        <v>25</v>
      </c>
      <c r="IV649">
        <v>24679.9</v>
      </c>
      <c r="IW649">
        <v>24679.8</v>
      </c>
      <c r="IX649">
        <v>1.9519</v>
      </c>
      <c r="IY649">
        <v>2.62451</v>
      </c>
      <c r="IZ649">
        <v>1.54785</v>
      </c>
      <c r="JA649">
        <v>2.30469</v>
      </c>
      <c r="JB649">
        <v>1.34644</v>
      </c>
      <c r="JC649">
        <v>2.40723</v>
      </c>
      <c r="JD649">
        <v>33.558</v>
      </c>
      <c r="JE649">
        <v>24.2188</v>
      </c>
      <c r="JF649">
        <v>18</v>
      </c>
      <c r="JG649">
        <v>492.623</v>
      </c>
      <c r="JH649">
        <v>409.041</v>
      </c>
      <c r="JI649">
        <v>24.9997</v>
      </c>
      <c r="JJ649">
        <v>26.6777</v>
      </c>
      <c r="JK649">
        <v>29.9999</v>
      </c>
      <c r="JL649">
        <v>26.6434</v>
      </c>
      <c r="JM649">
        <v>26.5864</v>
      </c>
      <c r="JN649">
        <v>39.0736</v>
      </c>
      <c r="JO649">
        <v>42.6405</v>
      </c>
      <c r="JP649">
        <v>74.8591</v>
      </c>
      <c r="JQ649">
        <v>25</v>
      </c>
      <c r="JR649">
        <v>944.532</v>
      </c>
      <c r="JS649">
        <v>15.9231</v>
      </c>
      <c r="JT649">
        <v>102.307</v>
      </c>
      <c r="JU649">
        <v>103.091</v>
      </c>
    </row>
    <row r="650" spans="1:281">
      <c r="A650">
        <v>634</v>
      </c>
      <c r="B650">
        <v>1659032424.5</v>
      </c>
      <c r="C650">
        <v>8741.40000009537</v>
      </c>
      <c r="D650" t="s">
        <v>1698</v>
      </c>
      <c r="E650" t="s">
        <v>1699</v>
      </c>
      <c r="F650">
        <v>5</v>
      </c>
      <c r="G650" t="s">
        <v>1587</v>
      </c>
      <c r="H650" t="s">
        <v>417</v>
      </c>
      <c r="I650">
        <v>1659032416.71429</v>
      </c>
      <c r="J650">
        <f>(K650)/1000</f>
        <v>0</v>
      </c>
      <c r="K650">
        <f>IF(CZ650, AN650, AH650)</f>
        <v>0</v>
      </c>
      <c r="L650">
        <f>IF(CZ650, AI650, AG650)</f>
        <v>0</v>
      </c>
      <c r="M650">
        <f>DB650 - IF(AU650&gt;1, L650*CV650*100.0/(AW650*DP650), 0)</f>
        <v>0</v>
      </c>
      <c r="N650">
        <f>((T650-J650/2)*M650-L650)/(T650+J650/2)</f>
        <v>0</v>
      </c>
      <c r="O650">
        <f>N650*(DI650+DJ650)/1000.0</f>
        <v>0</v>
      </c>
      <c r="P650">
        <f>(DB650 - IF(AU650&gt;1, L650*CV650*100.0/(AW650*DP650), 0))*(DI650+DJ650)/1000.0</f>
        <v>0</v>
      </c>
      <c r="Q650">
        <f>2.0/((1/S650-1/R650)+SIGN(S650)*SQRT((1/S650-1/R650)*(1/S650-1/R650) + 4*CW650/((CW650+1)*(CW650+1))*(2*1/S650*1/R650-1/R650*1/R650)))</f>
        <v>0</v>
      </c>
      <c r="R650">
        <f>IF(LEFT(CX650,1)&lt;&gt;"0",IF(LEFT(CX650,1)="1",3.0,CY650),$D$5+$E$5*(DP650*DI650/($K$5*1000))+$F$5*(DP650*DI650/($K$5*1000))*MAX(MIN(CV650,$J$5),$I$5)*MAX(MIN(CV650,$J$5),$I$5)+$G$5*MAX(MIN(CV650,$J$5),$I$5)*(DP650*DI650/($K$5*1000))+$H$5*(DP650*DI650/($K$5*1000))*(DP650*DI650/($K$5*1000)))</f>
        <v>0</v>
      </c>
      <c r="S650">
        <f>J650*(1000-(1000*0.61365*exp(17.502*W650/(240.97+W650))/(DI650+DJ650)+DD650)/2)/(1000*0.61365*exp(17.502*W650/(240.97+W650))/(DI650+DJ650)-DD650)</f>
        <v>0</v>
      </c>
      <c r="T650">
        <f>1/((CW650+1)/(Q650/1.6)+1/(R650/1.37)) + CW650/((CW650+1)/(Q650/1.6) + CW650/(R650/1.37))</f>
        <v>0</v>
      </c>
      <c r="U650">
        <f>(CR650*CU650)</f>
        <v>0</v>
      </c>
      <c r="V650">
        <f>(DK650+(U650+2*0.95*5.67E-8*(((DK650+$B$7)+273)^4-(DK650+273)^4)-44100*J650)/(1.84*29.3*R650+8*0.95*5.67E-8*(DK650+273)^3))</f>
        <v>0</v>
      </c>
      <c r="W650">
        <f>($C$7*DL650+$D$7*DM650+$E$7*V650)</f>
        <v>0</v>
      </c>
      <c r="X650">
        <f>0.61365*exp(17.502*W650/(240.97+W650))</f>
        <v>0</v>
      </c>
      <c r="Y650">
        <f>(Z650/AA650*100)</f>
        <v>0</v>
      </c>
      <c r="Z650">
        <f>DD650*(DI650+DJ650)/1000</f>
        <v>0</v>
      </c>
      <c r="AA650">
        <f>0.61365*exp(17.502*DK650/(240.97+DK650))</f>
        <v>0</v>
      </c>
      <c r="AB650">
        <f>(X650-DD650*(DI650+DJ650)/1000)</f>
        <v>0</v>
      </c>
      <c r="AC650">
        <f>(-J650*44100)</f>
        <v>0</v>
      </c>
      <c r="AD650">
        <f>2*29.3*R650*0.92*(DK650-W650)</f>
        <v>0</v>
      </c>
      <c r="AE650">
        <f>2*0.95*5.67E-8*(((DK650+$B$7)+273)^4-(W650+273)^4)</f>
        <v>0</v>
      </c>
      <c r="AF650">
        <f>U650+AE650+AC650+AD650</f>
        <v>0</v>
      </c>
      <c r="AG650">
        <f>DH650*AU650*(DC650-DB650*(1000-AU650*DE650)/(1000-AU650*DD650))/(100*CV650)</f>
        <v>0</v>
      </c>
      <c r="AH650">
        <f>1000*DH650*AU650*(DD650-DE650)/(100*CV650*(1000-AU650*DD650))</f>
        <v>0</v>
      </c>
      <c r="AI650">
        <f>(AJ650 - AK650 - DI650*1E3/(8.314*(DK650+273.15)) * AM650/DH650 * AL650) * DH650/(100*CV650) * (1000 - DE650)/1000</f>
        <v>0</v>
      </c>
      <c r="AJ650">
        <v>949.375295337652</v>
      </c>
      <c r="AK650">
        <v>899.277824242423</v>
      </c>
      <c r="AL650">
        <v>3.44301638066074</v>
      </c>
      <c r="AM650">
        <v>66.0504921813524</v>
      </c>
      <c r="AN650">
        <f>(AP650 - AO650 + DI650*1E3/(8.314*(DK650+273.15)) * AR650/DH650 * AQ650) * DH650/(100*CV650) * 1000/(1000 - AP650)</f>
        <v>0</v>
      </c>
      <c r="AO650">
        <v>15.8381700643723</v>
      </c>
      <c r="AP650">
        <v>23.7706146853147</v>
      </c>
      <c r="AQ650">
        <v>-0.00808533333332989</v>
      </c>
      <c r="AR650">
        <v>92.47</v>
      </c>
      <c r="AS650">
        <v>2</v>
      </c>
      <c r="AT650">
        <v>0</v>
      </c>
      <c r="AU650">
        <f>IF(AS650*$H$13&gt;=AW650,1.0,(AW650/(AW650-AS650*$H$13)))</f>
        <v>0</v>
      </c>
      <c r="AV650">
        <f>(AU650-1)*100</f>
        <v>0</v>
      </c>
      <c r="AW650">
        <f>MAX(0,($B$13+$C$13*DP650)/(1+$D$13*DP650)*DI650/(DK650+273)*$E$13)</f>
        <v>0</v>
      </c>
      <c r="AX650" t="s">
        <v>418</v>
      </c>
      <c r="AY650" t="s">
        <v>418</v>
      </c>
      <c r="AZ650">
        <v>0</v>
      </c>
      <c r="BA650">
        <v>0</v>
      </c>
      <c r="BB650">
        <f>1-AZ650/BA650</f>
        <v>0</v>
      </c>
      <c r="BC650">
        <v>0</v>
      </c>
      <c r="BD650" t="s">
        <v>418</v>
      </c>
      <c r="BE650" t="s">
        <v>418</v>
      </c>
      <c r="BF650">
        <v>0</v>
      </c>
      <c r="BG650">
        <v>0</v>
      </c>
      <c r="BH650">
        <f>1-BF650/BG650</f>
        <v>0</v>
      </c>
      <c r="BI650">
        <v>0.5</v>
      </c>
      <c r="BJ650">
        <f>CS650</f>
        <v>0</v>
      </c>
      <c r="BK650">
        <f>L650</f>
        <v>0</v>
      </c>
      <c r="BL650">
        <f>BH650*BI650*BJ650</f>
        <v>0</v>
      </c>
      <c r="BM650">
        <f>(BK650-BC650)/BJ650</f>
        <v>0</v>
      </c>
      <c r="BN650">
        <f>(BA650-BG650)/BG650</f>
        <v>0</v>
      </c>
      <c r="BO650">
        <f>AZ650/(BB650+AZ650/BG650)</f>
        <v>0</v>
      </c>
      <c r="BP650" t="s">
        <v>418</v>
      </c>
      <c r="BQ650">
        <v>0</v>
      </c>
      <c r="BR650">
        <f>IF(BQ650&lt;&gt;0, BQ650, BO650)</f>
        <v>0</v>
      </c>
      <c r="BS650">
        <f>1-BR650/BG650</f>
        <v>0</v>
      </c>
      <c r="BT650">
        <f>(BG650-BF650)/(BG650-BR650)</f>
        <v>0</v>
      </c>
      <c r="BU650">
        <f>(BA650-BG650)/(BA650-BR650)</f>
        <v>0</v>
      </c>
      <c r="BV650">
        <f>(BG650-BF650)/(BG650-AZ650)</f>
        <v>0</v>
      </c>
      <c r="BW650">
        <f>(BA650-BG650)/(BA650-AZ650)</f>
        <v>0</v>
      </c>
      <c r="BX650">
        <f>(BT650*BR650/BF650)</f>
        <v>0</v>
      </c>
      <c r="BY650">
        <f>(1-BX650)</f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f>$B$11*DQ650+$C$11*DR650+$F$11*EC650*(1-EF650)</f>
        <v>0</v>
      </c>
      <c r="CS650">
        <f>CR650*CT650</f>
        <v>0</v>
      </c>
      <c r="CT650">
        <f>($B$11*$D$9+$C$11*$D$9+$F$11*((EP650+EH650)/MAX(EP650+EH650+EQ650, 0.1)*$I$9+EQ650/MAX(EP650+EH650+EQ650, 0.1)*$J$9))/($B$11+$C$11+$F$11)</f>
        <v>0</v>
      </c>
      <c r="CU650">
        <f>($B$11*$K$9+$C$11*$K$9+$F$11*((EP650+EH650)/MAX(EP650+EH650+EQ650, 0.1)*$P$9+EQ650/MAX(EP650+EH650+EQ650, 0.1)*$Q$9))/($B$11+$C$11+$F$11)</f>
        <v>0</v>
      </c>
      <c r="CV650">
        <v>6</v>
      </c>
      <c r="CW650">
        <v>0.5</v>
      </c>
      <c r="CX650" t="s">
        <v>419</v>
      </c>
      <c r="CY650">
        <v>2</v>
      </c>
      <c r="CZ650" t="b">
        <v>1</v>
      </c>
      <c r="DA650">
        <v>1659032416.71429</v>
      </c>
      <c r="DB650">
        <v>853.484285714286</v>
      </c>
      <c r="DC650">
        <v>917.454428571429</v>
      </c>
      <c r="DD650">
        <v>23.788475</v>
      </c>
      <c r="DE650">
        <v>15.8561714285714</v>
      </c>
      <c r="DF650">
        <v>844.396535714286</v>
      </c>
      <c r="DG650">
        <v>23.3347714285714</v>
      </c>
      <c r="DH650">
        <v>500.022571428571</v>
      </c>
      <c r="DI650">
        <v>90.3306964285714</v>
      </c>
      <c r="DJ650">
        <v>0.0445319071428571</v>
      </c>
      <c r="DK650">
        <v>27.1565357142857</v>
      </c>
      <c r="DL650">
        <v>26.6049607142857</v>
      </c>
      <c r="DM650">
        <v>999.9</v>
      </c>
      <c r="DN650">
        <v>0</v>
      </c>
      <c r="DO650">
        <v>0</v>
      </c>
      <c r="DP650">
        <v>9985</v>
      </c>
      <c r="DQ650">
        <v>0</v>
      </c>
      <c r="DR650">
        <v>17.2702464285714</v>
      </c>
      <c r="DS650">
        <v>-63.9700785714286</v>
      </c>
      <c r="DT650">
        <v>874.282071428571</v>
      </c>
      <c r="DU650">
        <v>932.235857142857</v>
      </c>
      <c r="DV650">
        <v>7.93230821428571</v>
      </c>
      <c r="DW650">
        <v>917.454428571429</v>
      </c>
      <c r="DX650">
        <v>15.8561714285714</v>
      </c>
      <c r="DY650">
        <v>2.14882928571429</v>
      </c>
      <c r="DZ650">
        <v>1.43229785714286</v>
      </c>
      <c r="EA650">
        <v>18.5858357142857</v>
      </c>
      <c r="EB650">
        <v>12.2639571428571</v>
      </c>
      <c r="EC650">
        <v>1999.97571428571</v>
      </c>
      <c r="ED650">
        <v>0.979996</v>
      </c>
      <c r="EE650">
        <v>0.0200043</v>
      </c>
      <c r="EF650">
        <v>0</v>
      </c>
      <c r="EG650">
        <v>841.306857142857</v>
      </c>
      <c r="EH650">
        <v>5.00063</v>
      </c>
      <c r="EI650">
        <v>16555.975</v>
      </c>
      <c r="EJ650">
        <v>17256.6607142857</v>
      </c>
      <c r="EK650">
        <v>38.08</v>
      </c>
      <c r="EL650">
        <v>38.1471428571429</v>
      </c>
      <c r="EM650">
        <v>37.58</v>
      </c>
      <c r="EN650">
        <v>37.5</v>
      </c>
      <c r="EO650">
        <v>39.125</v>
      </c>
      <c r="EP650">
        <v>1955.06571428571</v>
      </c>
      <c r="EQ650">
        <v>39.91</v>
      </c>
      <c r="ER650">
        <v>0</v>
      </c>
      <c r="ES650">
        <v>1659032423.5</v>
      </c>
      <c r="ET650">
        <v>0</v>
      </c>
      <c r="EU650">
        <v>841.29844</v>
      </c>
      <c r="EV650">
        <v>-0.887692320422384</v>
      </c>
      <c r="EW650">
        <v>-26.7153845472488</v>
      </c>
      <c r="EX650">
        <v>16555.932</v>
      </c>
      <c r="EY650">
        <v>15</v>
      </c>
      <c r="EZ650">
        <v>0</v>
      </c>
      <c r="FA650" t="s">
        <v>420</v>
      </c>
      <c r="FB650">
        <v>1657551626.5</v>
      </c>
      <c r="FC650">
        <v>1657551629</v>
      </c>
      <c r="FD650">
        <v>0</v>
      </c>
      <c r="FE650">
        <v>0.403</v>
      </c>
      <c r="FF650">
        <v>0.009</v>
      </c>
      <c r="FG650">
        <v>9.41</v>
      </c>
      <c r="FH650">
        <v>0.087</v>
      </c>
      <c r="FI650">
        <v>417</v>
      </c>
      <c r="FJ650">
        <v>17</v>
      </c>
      <c r="FK650">
        <v>1.61</v>
      </c>
      <c r="FL650">
        <v>0.59</v>
      </c>
      <c r="FM650">
        <v>-63.7611878048781</v>
      </c>
      <c r="FN650">
        <v>-3.16570662020898</v>
      </c>
      <c r="FO650">
        <v>0.383567074425043</v>
      </c>
      <c r="FP650">
        <v>0</v>
      </c>
      <c r="FQ650">
        <v>841.269235294118</v>
      </c>
      <c r="FR650">
        <v>0.252895336430998</v>
      </c>
      <c r="FS650">
        <v>0.19935116205618</v>
      </c>
      <c r="FT650">
        <v>1</v>
      </c>
      <c r="FU650">
        <v>7.92556756097561</v>
      </c>
      <c r="FV650">
        <v>0.115187665505225</v>
      </c>
      <c r="FW650">
        <v>0.0131943795832826</v>
      </c>
      <c r="FX650">
        <v>0</v>
      </c>
      <c r="FY650">
        <v>1</v>
      </c>
      <c r="FZ650">
        <v>3</v>
      </c>
      <c r="GA650" t="s">
        <v>421</v>
      </c>
      <c r="GB650">
        <v>2.97171</v>
      </c>
      <c r="GC650">
        <v>2.69894</v>
      </c>
      <c r="GD650">
        <v>0.152821</v>
      </c>
      <c r="GE650">
        <v>0.160916</v>
      </c>
      <c r="GF650">
        <v>0.102391</v>
      </c>
      <c r="GG650">
        <v>0.0777124</v>
      </c>
      <c r="GH650">
        <v>32983.7</v>
      </c>
      <c r="GI650">
        <v>35724.9</v>
      </c>
      <c r="GJ650">
        <v>35281</v>
      </c>
      <c r="GK650">
        <v>38613.8</v>
      </c>
      <c r="GL650">
        <v>44902.9</v>
      </c>
      <c r="GM650">
        <v>51439.3</v>
      </c>
      <c r="GN650">
        <v>55151.7</v>
      </c>
      <c r="GO650">
        <v>61935.9</v>
      </c>
      <c r="GP650">
        <v>1.9726</v>
      </c>
      <c r="GQ650">
        <v>1.8434</v>
      </c>
      <c r="GR650">
        <v>0.0952184</v>
      </c>
      <c r="GS650">
        <v>0</v>
      </c>
      <c r="GT650">
        <v>25.0657</v>
      </c>
      <c r="GU650">
        <v>999.9</v>
      </c>
      <c r="GV650">
        <v>56.33</v>
      </c>
      <c r="GW650">
        <v>29.074</v>
      </c>
      <c r="GX650">
        <v>25.1878</v>
      </c>
      <c r="GY650">
        <v>56.4755</v>
      </c>
      <c r="GZ650">
        <v>43.5096</v>
      </c>
      <c r="HA650">
        <v>1</v>
      </c>
      <c r="HB650">
        <v>-0.0432927</v>
      </c>
      <c r="HC650">
        <v>0.0714597</v>
      </c>
      <c r="HD650">
        <v>20.1135</v>
      </c>
      <c r="HE650">
        <v>5.19692</v>
      </c>
      <c r="HF650">
        <v>12.004</v>
      </c>
      <c r="HG650">
        <v>4.976</v>
      </c>
      <c r="HH650">
        <v>3.2936</v>
      </c>
      <c r="HI650">
        <v>9999</v>
      </c>
      <c r="HJ650">
        <v>9999</v>
      </c>
      <c r="HK650">
        <v>9999</v>
      </c>
      <c r="HL650">
        <v>630.1</v>
      </c>
      <c r="HM650">
        <v>1.86316</v>
      </c>
      <c r="HN650">
        <v>1.86801</v>
      </c>
      <c r="HO650">
        <v>1.86783</v>
      </c>
      <c r="HP650">
        <v>1.86896</v>
      </c>
      <c r="HQ650">
        <v>1.86981</v>
      </c>
      <c r="HR650">
        <v>1.86584</v>
      </c>
      <c r="HS650">
        <v>1.86691</v>
      </c>
      <c r="HT650">
        <v>1.86832</v>
      </c>
      <c r="HU650">
        <v>5</v>
      </c>
      <c r="HV650">
        <v>0</v>
      </c>
      <c r="HW650">
        <v>0</v>
      </c>
      <c r="HX650">
        <v>0</v>
      </c>
      <c r="HY650" t="s">
        <v>422</v>
      </c>
      <c r="HZ650" t="s">
        <v>423</v>
      </c>
      <c r="IA650" t="s">
        <v>424</v>
      </c>
      <c r="IB650" t="s">
        <v>424</v>
      </c>
      <c r="IC650" t="s">
        <v>424</v>
      </c>
      <c r="ID650" t="s">
        <v>424</v>
      </c>
      <c r="IE650">
        <v>0</v>
      </c>
      <c r="IF650">
        <v>100</v>
      </c>
      <c r="IG650">
        <v>100</v>
      </c>
      <c r="IH650">
        <v>9.234</v>
      </c>
      <c r="II650">
        <v>0.4526</v>
      </c>
      <c r="IJ650">
        <v>4.02706509432224</v>
      </c>
      <c r="IK650">
        <v>0.00601174518973114</v>
      </c>
      <c r="IL650">
        <v>2.77886958061485e-07</v>
      </c>
      <c r="IM650">
        <v>-3.54636231360687e-10</v>
      </c>
      <c r="IN650">
        <v>-0.0404303883988718</v>
      </c>
      <c r="IO650">
        <v>-0.0177815531441476</v>
      </c>
      <c r="IP650">
        <v>0.00205572605671414</v>
      </c>
      <c r="IQ650">
        <v>-1.65519735432211e-05</v>
      </c>
      <c r="IR650">
        <v>-4</v>
      </c>
      <c r="IS650">
        <v>1848</v>
      </c>
      <c r="IT650">
        <v>1</v>
      </c>
      <c r="IU650">
        <v>25</v>
      </c>
      <c r="IV650">
        <v>24680</v>
      </c>
      <c r="IW650">
        <v>24679.9</v>
      </c>
      <c r="IX650">
        <v>1.98364</v>
      </c>
      <c r="IY650">
        <v>2.6123</v>
      </c>
      <c r="IZ650">
        <v>1.54785</v>
      </c>
      <c r="JA650">
        <v>2.30469</v>
      </c>
      <c r="JB650">
        <v>1.34644</v>
      </c>
      <c r="JC650">
        <v>2.27173</v>
      </c>
      <c r="JD650">
        <v>33.558</v>
      </c>
      <c r="JE650">
        <v>24.2101</v>
      </c>
      <c r="JF650">
        <v>18</v>
      </c>
      <c r="JG650">
        <v>492.362</v>
      </c>
      <c r="JH650">
        <v>409.49</v>
      </c>
      <c r="JI650">
        <v>24.9999</v>
      </c>
      <c r="JJ650">
        <v>26.6777</v>
      </c>
      <c r="JK650">
        <v>29.9999</v>
      </c>
      <c r="JL650">
        <v>26.6434</v>
      </c>
      <c r="JM650">
        <v>26.5864</v>
      </c>
      <c r="JN650">
        <v>39.6842</v>
      </c>
      <c r="JO650">
        <v>42.3587</v>
      </c>
      <c r="JP650">
        <v>74.4883</v>
      </c>
      <c r="JQ650">
        <v>25</v>
      </c>
      <c r="JR650">
        <v>958.121</v>
      </c>
      <c r="JS650">
        <v>15.9261</v>
      </c>
      <c r="JT650">
        <v>102.307</v>
      </c>
      <c r="JU650">
        <v>103.093</v>
      </c>
    </row>
    <row r="651" spans="1:281">
      <c r="A651">
        <v>635</v>
      </c>
      <c r="B651">
        <v>1659032429.5</v>
      </c>
      <c r="C651">
        <v>8746.40000009537</v>
      </c>
      <c r="D651" t="s">
        <v>1700</v>
      </c>
      <c r="E651" t="s">
        <v>1701</v>
      </c>
      <c r="F651">
        <v>5</v>
      </c>
      <c r="G651" t="s">
        <v>1587</v>
      </c>
      <c r="H651" t="s">
        <v>417</v>
      </c>
      <c r="I651">
        <v>1659032422</v>
      </c>
      <c r="J651">
        <f>(K651)/1000</f>
        <v>0</v>
      </c>
      <c r="K651">
        <f>IF(CZ651, AN651, AH651)</f>
        <v>0</v>
      </c>
      <c r="L651">
        <f>IF(CZ651, AI651, AG651)</f>
        <v>0</v>
      </c>
      <c r="M651">
        <f>DB651 - IF(AU651&gt;1, L651*CV651*100.0/(AW651*DP651), 0)</f>
        <v>0</v>
      </c>
      <c r="N651">
        <f>((T651-J651/2)*M651-L651)/(T651+J651/2)</f>
        <v>0</v>
      </c>
      <c r="O651">
        <f>N651*(DI651+DJ651)/1000.0</f>
        <v>0</v>
      </c>
      <c r="P651">
        <f>(DB651 - IF(AU651&gt;1, L651*CV651*100.0/(AW651*DP651), 0))*(DI651+DJ651)/1000.0</f>
        <v>0</v>
      </c>
      <c r="Q651">
        <f>2.0/((1/S651-1/R651)+SIGN(S651)*SQRT((1/S651-1/R651)*(1/S651-1/R651) + 4*CW651/((CW651+1)*(CW651+1))*(2*1/S651*1/R651-1/R651*1/R651)))</f>
        <v>0</v>
      </c>
      <c r="R651">
        <f>IF(LEFT(CX651,1)&lt;&gt;"0",IF(LEFT(CX651,1)="1",3.0,CY651),$D$5+$E$5*(DP651*DI651/($K$5*1000))+$F$5*(DP651*DI651/($K$5*1000))*MAX(MIN(CV651,$J$5),$I$5)*MAX(MIN(CV651,$J$5),$I$5)+$G$5*MAX(MIN(CV651,$J$5),$I$5)*(DP651*DI651/($K$5*1000))+$H$5*(DP651*DI651/($K$5*1000))*(DP651*DI651/($K$5*1000)))</f>
        <v>0</v>
      </c>
      <c r="S651">
        <f>J651*(1000-(1000*0.61365*exp(17.502*W651/(240.97+W651))/(DI651+DJ651)+DD651)/2)/(1000*0.61365*exp(17.502*W651/(240.97+W651))/(DI651+DJ651)-DD651)</f>
        <v>0</v>
      </c>
      <c r="T651">
        <f>1/((CW651+1)/(Q651/1.6)+1/(R651/1.37)) + CW651/((CW651+1)/(Q651/1.6) + CW651/(R651/1.37))</f>
        <v>0</v>
      </c>
      <c r="U651">
        <f>(CR651*CU651)</f>
        <v>0</v>
      </c>
      <c r="V651">
        <f>(DK651+(U651+2*0.95*5.67E-8*(((DK651+$B$7)+273)^4-(DK651+273)^4)-44100*J651)/(1.84*29.3*R651+8*0.95*5.67E-8*(DK651+273)^3))</f>
        <v>0</v>
      </c>
      <c r="W651">
        <f>($C$7*DL651+$D$7*DM651+$E$7*V651)</f>
        <v>0</v>
      </c>
      <c r="X651">
        <f>0.61365*exp(17.502*W651/(240.97+W651))</f>
        <v>0</v>
      </c>
      <c r="Y651">
        <f>(Z651/AA651*100)</f>
        <v>0</v>
      </c>
      <c r="Z651">
        <f>DD651*(DI651+DJ651)/1000</f>
        <v>0</v>
      </c>
      <c r="AA651">
        <f>0.61365*exp(17.502*DK651/(240.97+DK651))</f>
        <v>0</v>
      </c>
      <c r="AB651">
        <f>(X651-DD651*(DI651+DJ651)/1000)</f>
        <v>0</v>
      </c>
      <c r="AC651">
        <f>(-J651*44100)</f>
        <v>0</v>
      </c>
      <c r="AD651">
        <f>2*29.3*R651*0.92*(DK651-W651)</f>
        <v>0</v>
      </c>
      <c r="AE651">
        <f>2*0.95*5.67E-8*(((DK651+$B$7)+273)^4-(W651+273)^4)</f>
        <v>0</v>
      </c>
      <c r="AF651">
        <f>U651+AE651+AC651+AD651</f>
        <v>0</v>
      </c>
      <c r="AG651">
        <f>DH651*AU651*(DC651-DB651*(1000-AU651*DE651)/(1000-AU651*DD651))/(100*CV651)</f>
        <v>0</v>
      </c>
      <c r="AH651">
        <f>1000*DH651*AU651*(DD651-DE651)/(100*CV651*(1000-AU651*DD651))</f>
        <v>0</v>
      </c>
      <c r="AI651">
        <f>(AJ651 - AK651 - DI651*1E3/(8.314*(DK651+273.15)) * AM651/DH651 * AL651) * DH651/(100*CV651) * (1000 - DE651)/1000</f>
        <v>0</v>
      </c>
      <c r="AJ651">
        <v>966.362823954629</v>
      </c>
      <c r="AK651">
        <v>916.117175757575</v>
      </c>
      <c r="AL651">
        <v>3.42739114100615</v>
      </c>
      <c r="AM651">
        <v>66.0504921813524</v>
      </c>
      <c r="AN651">
        <f>(AP651 - AO651 + DI651*1E3/(8.314*(DK651+273.15)) * AR651/DH651 * AQ651) * DH651/(100*CV651) * 1000/(1000 - AP651)</f>
        <v>0</v>
      </c>
      <c r="AO651">
        <v>15.8304806914719</v>
      </c>
      <c r="AP651">
        <v>23.7650440559441</v>
      </c>
      <c r="AQ651">
        <v>-0.000320037296034063</v>
      </c>
      <c r="AR651">
        <v>92.47</v>
      </c>
      <c r="AS651">
        <v>3</v>
      </c>
      <c r="AT651">
        <v>1</v>
      </c>
      <c r="AU651">
        <f>IF(AS651*$H$13&gt;=AW651,1.0,(AW651/(AW651-AS651*$H$13)))</f>
        <v>0</v>
      </c>
      <c r="AV651">
        <f>(AU651-1)*100</f>
        <v>0</v>
      </c>
      <c r="AW651">
        <f>MAX(0,($B$13+$C$13*DP651)/(1+$D$13*DP651)*DI651/(DK651+273)*$E$13)</f>
        <v>0</v>
      </c>
      <c r="AX651" t="s">
        <v>418</v>
      </c>
      <c r="AY651" t="s">
        <v>418</v>
      </c>
      <c r="AZ651">
        <v>0</v>
      </c>
      <c r="BA651">
        <v>0</v>
      </c>
      <c r="BB651">
        <f>1-AZ651/BA651</f>
        <v>0</v>
      </c>
      <c r="BC651">
        <v>0</v>
      </c>
      <c r="BD651" t="s">
        <v>418</v>
      </c>
      <c r="BE651" t="s">
        <v>418</v>
      </c>
      <c r="BF651">
        <v>0</v>
      </c>
      <c r="BG651">
        <v>0</v>
      </c>
      <c r="BH651">
        <f>1-BF651/BG651</f>
        <v>0</v>
      </c>
      <c r="BI651">
        <v>0.5</v>
      </c>
      <c r="BJ651">
        <f>CS651</f>
        <v>0</v>
      </c>
      <c r="BK651">
        <f>L651</f>
        <v>0</v>
      </c>
      <c r="BL651">
        <f>BH651*BI651*BJ651</f>
        <v>0</v>
      </c>
      <c r="BM651">
        <f>(BK651-BC651)/BJ651</f>
        <v>0</v>
      </c>
      <c r="BN651">
        <f>(BA651-BG651)/BG651</f>
        <v>0</v>
      </c>
      <c r="BO651">
        <f>AZ651/(BB651+AZ651/BG651)</f>
        <v>0</v>
      </c>
      <c r="BP651" t="s">
        <v>418</v>
      </c>
      <c r="BQ651">
        <v>0</v>
      </c>
      <c r="BR651">
        <f>IF(BQ651&lt;&gt;0, BQ651, BO651)</f>
        <v>0</v>
      </c>
      <c r="BS651">
        <f>1-BR651/BG651</f>
        <v>0</v>
      </c>
      <c r="BT651">
        <f>(BG651-BF651)/(BG651-BR651)</f>
        <v>0</v>
      </c>
      <c r="BU651">
        <f>(BA651-BG651)/(BA651-BR651)</f>
        <v>0</v>
      </c>
      <c r="BV651">
        <f>(BG651-BF651)/(BG651-AZ651)</f>
        <v>0</v>
      </c>
      <c r="BW651">
        <f>(BA651-BG651)/(BA651-AZ651)</f>
        <v>0</v>
      </c>
      <c r="BX651">
        <f>(BT651*BR651/BF651)</f>
        <v>0</v>
      </c>
      <c r="BY651">
        <f>(1-BX651)</f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f>$B$11*DQ651+$C$11*DR651+$F$11*EC651*(1-EF651)</f>
        <v>0</v>
      </c>
      <c r="CS651">
        <f>CR651*CT651</f>
        <v>0</v>
      </c>
      <c r="CT651">
        <f>($B$11*$D$9+$C$11*$D$9+$F$11*((EP651+EH651)/MAX(EP651+EH651+EQ651, 0.1)*$I$9+EQ651/MAX(EP651+EH651+EQ651, 0.1)*$J$9))/($B$11+$C$11+$F$11)</f>
        <v>0</v>
      </c>
      <c r="CU651">
        <f>($B$11*$K$9+$C$11*$K$9+$F$11*((EP651+EH651)/MAX(EP651+EH651+EQ651, 0.1)*$P$9+EQ651/MAX(EP651+EH651+EQ651, 0.1)*$Q$9))/($B$11+$C$11+$F$11)</f>
        <v>0</v>
      </c>
      <c r="CV651">
        <v>6</v>
      </c>
      <c r="CW651">
        <v>0.5</v>
      </c>
      <c r="CX651" t="s">
        <v>419</v>
      </c>
      <c r="CY651">
        <v>2</v>
      </c>
      <c r="CZ651" t="b">
        <v>1</v>
      </c>
      <c r="DA651">
        <v>1659032422</v>
      </c>
      <c r="DB651">
        <v>871.069296296296</v>
      </c>
      <c r="DC651">
        <v>935.232370370371</v>
      </c>
      <c r="DD651">
        <v>23.7774148148148</v>
      </c>
      <c r="DE651">
        <v>15.8452407407407</v>
      </c>
      <c r="DF651">
        <v>861.881555555555</v>
      </c>
      <c r="DG651">
        <v>23.3242481481481</v>
      </c>
      <c r="DH651">
        <v>500.070407407407</v>
      </c>
      <c r="DI651">
        <v>90.330662962963</v>
      </c>
      <c r="DJ651">
        <v>0.0444523148148148</v>
      </c>
      <c r="DK651">
        <v>27.1607444444444</v>
      </c>
      <c r="DL651">
        <v>26.6199666666667</v>
      </c>
      <c r="DM651">
        <v>999.9</v>
      </c>
      <c r="DN651">
        <v>0</v>
      </c>
      <c r="DO651">
        <v>0</v>
      </c>
      <c r="DP651">
        <v>10000</v>
      </c>
      <c r="DQ651">
        <v>0</v>
      </c>
      <c r="DR651">
        <v>17.2720296296296</v>
      </c>
      <c r="DS651">
        <v>-64.1630925925926</v>
      </c>
      <c r="DT651">
        <v>892.285481481482</v>
      </c>
      <c r="DU651">
        <v>950.289777777778</v>
      </c>
      <c r="DV651">
        <v>7.9321737037037</v>
      </c>
      <c r="DW651">
        <v>935.232370370371</v>
      </c>
      <c r="DX651">
        <v>15.8452407407407</v>
      </c>
      <c r="DY651">
        <v>2.14783</v>
      </c>
      <c r="DZ651">
        <v>1.43131074074074</v>
      </c>
      <c r="EA651">
        <v>18.5784037037037</v>
      </c>
      <c r="EB651">
        <v>12.2534777777778</v>
      </c>
      <c r="EC651">
        <v>1999.97592592593</v>
      </c>
      <c r="ED651">
        <v>0.979996</v>
      </c>
      <c r="EE651">
        <v>0.0200043</v>
      </c>
      <c r="EF651">
        <v>0</v>
      </c>
      <c r="EG651">
        <v>841.158962962963</v>
      </c>
      <c r="EH651">
        <v>5.00063</v>
      </c>
      <c r="EI651">
        <v>16552.9555555556</v>
      </c>
      <c r="EJ651">
        <v>17256.6592592593</v>
      </c>
      <c r="EK651">
        <v>38.076</v>
      </c>
      <c r="EL651">
        <v>38.1571481481481</v>
      </c>
      <c r="EM651">
        <v>37.5876666666667</v>
      </c>
      <c r="EN651">
        <v>37.5</v>
      </c>
      <c r="EO651">
        <v>39.125</v>
      </c>
      <c r="EP651">
        <v>1955.06592592593</v>
      </c>
      <c r="EQ651">
        <v>39.91</v>
      </c>
      <c r="ER651">
        <v>0</v>
      </c>
      <c r="ES651">
        <v>1659032428.3</v>
      </c>
      <c r="ET651">
        <v>0</v>
      </c>
      <c r="EU651">
        <v>841.12708</v>
      </c>
      <c r="EV651">
        <v>-2.75569232449685</v>
      </c>
      <c r="EW651">
        <v>-45.6769231101797</v>
      </c>
      <c r="EX651">
        <v>16553.064</v>
      </c>
      <c r="EY651">
        <v>15</v>
      </c>
      <c r="EZ651">
        <v>0</v>
      </c>
      <c r="FA651" t="s">
        <v>420</v>
      </c>
      <c r="FB651">
        <v>1657551626.5</v>
      </c>
      <c r="FC651">
        <v>1657551629</v>
      </c>
      <c r="FD651">
        <v>0</v>
      </c>
      <c r="FE651">
        <v>0.403</v>
      </c>
      <c r="FF651">
        <v>0.009</v>
      </c>
      <c r="FG651">
        <v>9.41</v>
      </c>
      <c r="FH651">
        <v>0.087</v>
      </c>
      <c r="FI651">
        <v>417</v>
      </c>
      <c r="FJ651">
        <v>17</v>
      </c>
      <c r="FK651">
        <v>1.61</v>
      </c>
      <c r="FL651">
        <v>0.59</v>
      </c>
      <c r="FM651">
        <v>-64.0091425</v>
      </c>
      <c r="FN651">
        <v>-2.19391407129441</v>
      </c>
      <c r="FO651">
        <v>0.314431148176752</v>
      </c>
      <c r="FP651">
        <v>0</v>
      </c>
      <c r="FQ651">
        <v>841.215058823529</v>
      </c>
      <c r="FR651">
        <v>-1.66716578007811</v>
      </c>
      <c r="FS651">
        <v>0.294498071618227</v>
      </c>
      <c r="FT651">
        <v>0</v>
      </c>
      <c r="FU651">
        <v>7.931515</v>
      </c>
      <c r="FV651">
        <v>0.0326012757973703</v>
      </c>
      <c r="FW651">
        <v>0.00960859901338379</v>
      </c>
      <c r="FX651">
        <v>1</v>
      </c>
      <c r="FY651">
        <v>1</v>
      </c>
      <c r="FZ651">
        <v>3</v>
      </c>
      <c r="GA651" t="s">
        <v>421</v>
      </c>
      <c r="GB651">
        <v>2.97249</v>
      </c>
      <c r="GC651">
        <v>2.69855</v>
      </c>
      <c r="GD651">
        <v>0.154719</v>
      </c>
      <c r="GE651">
        <v>0.162758</v>
      </c>
      <c r="GF651">
        <v>0.102403</v>
      </c>
      <c r="GG651">
        <v>0.0777941</v>
      </c>
      <c r="GH651">
        <v>32910.2</v>
      </c>
      <c r="GI651">
        <v>35645.5</v>
      </c>
      <c r="GJ651">
        <v>35281.3</v>
      </c>
      <c r="GK651">
        <v>38612.7</v>
      </c>
      <c r="GL651">
        <v>44902.7</v>
      </c>
      <c r="GM651">
        <v>51434.5</v>
      </c>
      <c r="GN651">
        <v>55152.2</v>
      </c>
      <c r="GO651">
        <v>61935.6</v>
      </c>
      <c r="GP651">
        <v>1.9712</v>
      </c>
      <c r="GQ651">
        <v>1.8436</v>
      </c>
      <c r="GR651">
        <v>0.0968575</v>
      </c>
      <c r="GS651">
        <v>0</v>
      </c>
      <c r="GT651">
        <v>25.0678</v>
      </c>
      <c r="GU651">
        <v>999.9</v>
      </c>
      <c r="GV651">
        <v>56.287</v>
      </c>
      <c r="GW651">
        <v>29.094</v>
      </c>
      <c r="GX651">
        <v>25.2</v>
      </c>
      <c r="GY651">
        <v>55.8255</v>
      </c>
      <c r="GZ651">
        <v>42.9928</v>
      </c>
      <c r="HA651">
        <v>1</v>
      </c>
      <c r="HB651">
        <v>-0.0432927</v>
      </c>
      <c r="HC651">
        <v>0.0732026</v>
      </c>
      <c r="HD651">
        <v>20.114</v>
      </c>
      <c r="HE651">
        <v>5.19692</v>
      </c>
      <c r="HF651">
        <v>12.004</v>
      </c>
      <c r="HG651">
        <v>4.9756</v>
      </c>
      <c r="HH651">
        <v>3.2934</v>
      </c>
      <c r="HI651">
        <v>9999</v>
      </c>
      <c r="HJ651">
        <v>9999</v>
      </c>
      <c r="HK651">
        <v>9999</v>
      </c>
      <c r="HL651">
        <v>630.1</v>
      </c>
      <c r="HM651">
        <v>1.86316</v>
      </c>
      <c r="HN651">
        <v>1.86798</v>
      </c>
      <c r="HO651">
        <v>1.86783</v>
      </c>
      <c r="HP651">
        <v>1.86899</v>
      </c>
      <c r="HQ651">
        <v>1.86981</v>
      </c>
      <c r="HR651">
        <v>1.86584</v>
      </c>
      <c r="HS651">
        <v>1.86691</v>
      </c>
      <c r="HT651">
        <v>1.86829</v>
      </c>
      <c r="HU651">
        <v>5</v>
      </c>
      <c r="HV651">
        <v>0</v>
      </c>
      <c r="HW651">
        <v>0</v>
      </c>
      <c r="HX651">
        <v>0</v>
      </c>
      <c r="HY651" t="s">
        <v>422</v>
      </c>
      <c r="HZ651" t="s">
        <v>423</v>
      </c>
      <c r="IA651" t="s">
        <v>424</v>
      </c>
      <c r="IB651" t="s">
        <v>424</v>
      </c>
      <c r="IC651" t="s">
        <v>424</v>
      </c>
      <c r="ID651" t="s">
        <v>424</v>
      </c>
      <c r="IE651">
        <v>0</v>
      </c>
      <c r="IF651">
        <v>100</v>
      </c>
      <c r="IG651">
        <v>100</v>
      </c>
      <c r="IH651">
        <v>9.329</v>
      </c>
      <c r="II651">
        <v>0.4528</v>
      </c>
      <c r="IJ651">
        <v>4.02706509432224</v>
      </c>
      <c r="IK651">
        <v>0.00601174518973114</v>
      </c>
      <c r="IL651">
        <v>2.77886958061485e-07</v>
      </c>
      <c r="IM651">
        <v>-3.54636231360687e-10</v>
      </c>
      <c r="IN651">
        <v>-0.0404303883988718</v>
      </c>
      <c r="IO651">
        <v>-0.0177815531441476</v>
      </c>
      <c r="IP651">
        <v>0.00205572605671414</v>
      </c>
      <c r="IQ651">
        <v>-1.65519735432211e-05</v>
      </c>
      <c r="IR651">
        <v>-4</v>
      </c>
      <c r="IS651">
        <v>1848</v>
      </c>
      <c r="IT651">
        <v>1</v>
      </c>
      <c r="IU651">
        <v>25</v>
      </c>
      <c r="IV651">
        <v>24680</v>
      </c>
      <c r="IW651">
        <v>24680</v>
      </c>
      <c r="IX651">
        <v>2.00928</v>
      </c>
      <c r="IY651">
        <v>2.61963</v>
      </c>
      <c r="IZ651">
        <v>1.54785</v>
      </c>
      <c r="JA651">
        <v>2.30469</v>
      </c>
      <c r="JB651">
        <v>1.34644</v>
      </c>
      <c r="JC651">
        <v>2.40967</v>
      </c>
      <c r="JD651">
        <v>33.558</v>
      </c>
      <c r="JE651">
        <v>24.2188</v>
      </c>
      <c r="JF651">
        <v>18</v>
      </c>
      <c r="JG651">
        <v>491.431</v>
      </c>
      <c r="JH651">
        <v>409.586</v>
      </c>
      <c r="JI651">
        <v>25.0001</v>
      </c>
      <c r="JJ651">
        <v>26.6755</v>
      </c>
      <c r="JK651">
        <v>29.9999</v>
      </c>
      <c r="JL651">
        <v>26.6411</v>
      </c>
      <c r="JM651">
        <v>26.5841</v>
      </c>
      <c r="JN651">
        <v>40.2126</v>
      </c>
      <c r="JO651">
        <v>42.3587</v>
      </c>
      <c r="JP651">
        <v>74.4883</v>
      </c>
      <c r="JQ651">
        <v>25</v>
      </c>
      <c r="JR651">
        <v>971.616</v>
      </c>
      <c r="JS651">
        <v>15.9261</v>
      </c>
      <c r="JT651">
        <v>102.308</v>
      </c>
      <c r="JU651">
        <v>103.091</v>
      </c>
    </row>
    <row r="652" spans="1:281">
      <c r="A652">
        <v>636</v>
      </c>
      <c r="B652">
        <v>1659032434.5</v>
      </c>
      <c r="C652">
        <v>8751.40000009537</v>
      </c>
      <c r="D652" t="s">
        <v>1702</v>
      </c>
      <c r="E652" t="s">
        <v>1703</v>
      </c>
      <c r="F652">
        <v>5</v>
      </c>
      <c r="G652" t="s">
        <v>1587</v>
      </c>
      <c r="H652" t="s">
        <v>417</v>
      </c>
      <c r="I652">
        <v>1659032426.71429</v>
      </c>
      <c r="J652">
        <f>(K652)/1000</f>
        <v>0</v>
      </c>
      <c r="K652">
        <f>IF(CZ652, AN652, AH652)</f>
        <v>0</v>
      </c>
      <c r="L652">
        <f>IF(CZ652, AI652, AG652)</f>
        <v>0</v>
      </c>
      <c r="M652">
        <f>DB652 - IF(AU652&gt;1, L652*CV652*100.0/(AW652*DP652), 0)</f>
        <v>0</v>
      </c>
      <c r="N652">
        <f>((T652-J652/2)*M652-L652)/(T652+J652/2)</f>
        <v>0</v>
      </c>
      <c r="O652">
        <f>N652*(DI652+DJ652)/1000.0</f>
        <v>0</v>
      </c>
      <c r="P652">
        <f>(DB652 - IF(AU652&gt;1, L652*CV652*100.0/(AW652*DP652), 0))*(DI652+DJ652)/1000.0</f>
        <v>0</v>
      </c>
      <c r="Q652">
        <f>2.0/((1/S652-1/R652)+SIGN(S652)*SQRT((1/S652-1/R652)*(1/S652-1/R652) + 4*CW652/((CW652+1)*(CW652+1))*(2*1/S652*1/R652-1/R652*1/R652)))</f>
        <v>0</v>
      </c>
      <c r="R652">
        <f>IF(LEFT(CX652,1)&lt;&gt;"0",IF(LEFT(CX652,1)="1",3.0,CY652),$D$5+$E$5*(DP652*DI652/($K$5*1000))+$F$5*(DP652*DI652/($K$5*1000))*MAX(MIN(CV652,$J$5),$I$5)*MAX(MIN(CV652,$J$5),$I$5)+$G$5*MAX(MIN(CV652,$J$5),$I$5)*(DP652*DI652/($K$5*1000))+$H$5*(DP652*DI652/($K$5*1000))*(DP652*DI652/($K$5*1000)))</f>
        <v>0</v>
      </c>
      <c r="S652">
        <f>J652*(1000-(1000*0.61365*exp(17.502*W652/(240.97+W652))/(DI652+DJ652)+DD652)/2)/(1000*0.61365*exp(17.502*W652/(240.97+W652))/(DI652+DJ652)-DD652)</f>
        <v>0</v>
      </c>
      <c r="T652">
        <f>1/((CW652+1)/(Q652/1.6)+1/(R652/1.37)) + CW652/((CW652+1)/(Q652/1.6) + CW652/(R652/1.37))</f>
        <v>0</v>
      </c>
      <c r="U652">
        <f>(CR652*CU652)</f>
        <v>0</v>
      </c>
      <c r="V652">
        <f>(DK652+(U652+2*0.95*5.67E-8*(((DK652+$B$7)+273)^4-(DK652+273)^4)-44100*J652)/(1.84*29.3*R652+8*0.95*5.67E-8*(DK652+273)^3))</f>
        <v>0</v>
      </c>
      <c r="W652">
        <f>($C$7*DL652+$D$7*DM652+$E$7*V652)</f>
        <v>0</v>
      </c>
      <c r="X652">
        <f>0.61365*exp(17.502*W652/(240.97+W652))</f>
        <v>0</v>
      </c>
      <c r="Y652">
        <f>(Z652/AA652*100)</f>
        <v>0</v>
      </c>
      <c r="Z652">
        <f>DD652*(DI652+DJ652)/1000</f>
        <v>0</v>
      </c>
      <c r="AA652">
        <f>0.61365*exp(17.502*DK652/(240.97+DK652))</f>
        <v>0</v>
      </c>
      <c r="AB652">
        <f>(X652-DD652*(DI652+DJ652)/1000)</f>
        <v>0</v>
      </c>
      <c r="AC652">
        <f>(-J652*44100)</f>
        <v>0</v>
      </c>
      <c r="AD652">
        <f>2*29.3*R652*0.92*(DK652-W652)</f>
        <v>0</v>
      </c>
      <c r="AE652">
        <f>2*0.95*5.67E-8*(((DK652+$B$7)+273)^4-(W652+273)^4)</f>
        <v>0</v>
      </c>
      <c r="AF652">
        <f>U652+AE652+AC652+AD652</f>
        <v>0</v>
      </c>
      <c r="AG652">
        <f>DH652*AU652*(DC652-DB652*(1000-AU652*DE652)/(1000-AU652*DD652))/(100*CV652)</f>
        <v>0</v>
      </c>
      <c r="AH652">
        <f>1000*DH652*AU652*(DD652-DE652)/(100*CV652*(1000-AU652*DD652))</f>
        <v>0</v>
      </c>
      <c r="AI652">
        <f>(AJ652 - AK652 - DI652*1E3/(8.314*(DK652+273.15)) * AM652/DH652 * AL652) * DH652/(100*CV652) * (1000 - DE652)/1000</f>
        <v>0</v>
      </c>
      <c r="AJ652">
        <v>983.39551909296</v>
      </c>
      <c r="AK652">
        <v>933.274042424242</v>
      </c>
      <c r="AL652">
        <v>3.39984360385009</v>
      </c>
      <c r="AM652">
        <v>66.0504921813524</v>
      </c>
      <c r="AN652">
        <f>(AP652 - AO652 + DI652*1E3/(8.314*(DK652+273.15)) * AR652/DH652 * AQ652) * DH652/(100*CV652) * 1000/(1000 - AP652)</f>
        <v>0</v>
      </c>
      <c r="AO652">
        <v>15.8573631681385</v>
      </c>
      <c r="AP652">
        <v>23.7635587412588</v>
      </c>
      <c r="AQ652">
        <v>0.000278989898994109</v>
      </c>
      <c r="AR652">
        <v>92.47</v>
      </c>
      <c r="AS652">
        <v>3</v>
      </c>
      <c r="AT652">
        <v>1</v>
      </c>
      <c r="AU652">
        <f>IF(AS652*$H$13&gt;=AW652,1.0,(AW652/(AW652-AS652*$H$13)))</f>
        <v>0</v>
      </c>
      <c r="AV652">
        <f>(AU652-1)*100</f>
        <v>0</v>
      </c>
      <c r="AW652">
        <f>MAX(0,($B$13+$C$13*DP652)/(1+$D$13*DP652)*DI652/(DK652+273)*$E$13)</f>
        <v>0</v>
      </c>
      <c r="AX652" t="s">
        <v>418</v>
      </c>
      <c r="AY652" t="s">
        <v>418</v>
      </c>
      <c r="AZ652">
        <v>0</v>
      </c>
      <c r="BA652">
        <v>0</v>
      </c>
      <c r="BB652">
        <f>1-AZ652/BA652</f>
        <v>0</v>
      </c>
      <c r="BC652">
        <v>0</v>
      </c>
      <c r="BD652" t="s">
        <v>418</v>
      </c>
      <c r="BE652" t="s">
        <v>418</v>
      </c>
      <c r="BF652">
        <v>0</v>
      </c>
      <c r="BG652">
        <v>0</v>
      </c>
      <c r="BH652">
        <f>1-BF652/BG652</f>
        <v>0</v>
      </c>
      <c r="BI652">
        <v>0.5</v>
      </c>
      <c r="BJ652">
        <f>CS652</f>
        <v>0</v>
      </c>
      <c r="BK652">
        <f>L652</f>
        <v>0</v>
      </c>
      <c r="BL652">
        <f>BH652*BI652*BJ652</f>
        <v>0</v>
      </c>
      <c r="BM652">
        <f>(BK652-BC652)/BJ652</f>
        <v>0</v>
      </c>
      <c r="BN652">
        <f>(BA652-BG652)/BG652</f>
        <v>0</v>
      </c>
      <c r="BO652">
        <f>AZ652/(BB652+AZ652/BG652)</f>
        <v>0</v>
      </c>
      <c r="BP652" t="s">
        <v>418</v>
      </c>
      <c r="BQ652">
        <v>0</v>
      </c>
      <c r="BR652">
        <f>IF(BQ652&lt;&gt;0, BQ652, BO652)</f>
        <v>0</v>
      </c>
      <c r="BS652">
        <f>1-BR652/BG652</f>
        <v>0</v>
      </c>
      <c r="BT652">
        <f>(BG652-BF652)/(BG652-BR652)</f>
        <v>0</v>
      </c>
      <c r="BU652">
        <f>(BA652-BG652)/(BA652-BR652)</f>
        <v>0</v>
      </c>
      <c r="BV652">
        <f>(BG652-BF652)/(BG652-AZ652)</f>
        <v>0</v>
      </c>
      <c r="BW652">
        <f>(BA652-BG652)/(BA652-AZ652)</f>
        <v>0</v>
      </c>
      <c r="BX652">
        <f>(BT652*BR652/BF652)</f>
        <v>0</v>
      </c>
      <c r="BY652">
        <f>(1-BX652)</f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f>$B$11*DQ652+$C$11*DR652+$F$11*EC652*(1-EF652)</f>
        <v>0</v>
      </c>
      <c r="CS652">
        <f>CR652*CT652</f>
        <v>0</v>
      </c>
      <c r="CT652">
        <f>($B$11*$D$9+$C$11*$D$9+$F$11*((EP652+EH652)/MAX(EP652+EH652+EQ652, 0.1)*$I$9+EQ652/MAX(EP652+EH652+EQ652, 0.1)*$J$9))/($B$11+$C$11+$F$11)</f>
        <v>0</v>
      </c>
      <c r="CU652">
        <f>($B$11*$K$9+$C$11*$K$9+$F$11*((EP652+EH652)/MAX(EP652+EH652+EQ652, 0.1)*$P$9+EQ652/MAX(EP652+EH652+EQ652, 0.1)*$Q$9))/($B$11+$C$11+$F$11)</f>
        <v>0</v>
      </c>
      <c r="CV652">
        <v>6</v>
      </c>
      <c r="CW652">
        <v>0.5</v>
      </c>
      <c r="CX652" t="s">
        <v>419</v>
      </c>
      <c r="CY652">
        <v>2</v>
      </c>
      <c r="CZ652" t="b">
        <v>1</v>
      </c>
      <c r="DA652">
        <v>1659032426.71429</v>
      </c>
      <c r="DB652">
        <v>886.801607142857</v>
      </c>
      <c r="DC652">
        <v>950.958178571429</v>
      </c>
      <c r="DD652">
        <v>23.7697821428571</v>
      </c>
      <c r="DE652">
        <v>15.8432642857143</v>
      </c>
      <c r="DF652">
        <v>877.525</v>
      </c>
      <c r="DG652">
        <v>23.3169821428571</v>
      </c>
      <c r="DH652">
        <v>500.068321428571</v>
      </c>
      <c r="DI652">
        <v>90.3310571428571</v>
      </c>
      <c r="DJ652">
        <v>0.044202875</v>
      </c>
      <c r="DK652">
        <v>27.1539</v>
      </c>
      <c r="DL652">
        <v>26.631125</v>
      </c>
      <c r="DM652">
        <v>999.9</v>
      </c>
      <c r="DN652">
        <v>0</v>
      </c>
      <c r="DO652">
        <v>0</v>
      </c>
      <c r="DP652">
        <v>10016.25</v>
      </c>
      <c r="DQ652">
        <v>0</v>
      </c>
      <c r="DR652">
        <v>17.275375</v>
      </c>
      <c r="DS652">
        <v>-64.1566</v>
      </c>
      <c r="DT652">
        <v>908.394</v>
      </c>
      <c r="DU652">
        <v>966.267071428571</v>
      </c>
      <c r="DV652">
        <v>7.92652142857143</v>
      </c>
      <c r="DW652">
        <v>950.958178571429</v>
      </c>
      <c r="DX652">
        <v>15.8432642857143</v>
      </c>
      <c r="DY652">
        <v>2.14714928571429</v>
      </c>
      <c r="DZ652">
        <v>1.43113857142857</v>
      </c>
      <c r="EA652">
        <v>18.5733428571429</v>
      </c>
      <c r="EB652">
        <v>12.25165</v>
      </c>
      <c r="EC652">
        <v>1999.99107142857</v>
      </c>
      <c r="ED652">
        <v>0.979996107142857</v>
      </c>
      <c r="EE652">
        <v>0.0200041857142857</v>
      </c>
      <c r="EF652">
        <v>0</v>
      </c>
      <c r="EG652">
        <v>840.925285714286</v>
      </c>
      <c r="EH652">
        <v>5.00063</v>
      </c>
      <c r="EI652">
        <v>16548.9178571429</v>
      </c>
      <c r="EJ652">
        <v>17256.7892857143</v>
      </c>
      <c r="EK652">
        <v>38.0845</v>
      </c>
      <c r="EL652">
        <v>38.1670714285714</v>
      </c>
      <c r="EM652">
        <v>37.58225</v>
      </c>
      <c r="EN652">
        <v>37.5044285714286</v>
      </c>
      <c r="EO652">
        <v>39.125</v>
      </c>
      <c r="EP652">
        <v>1955.08107142857</v>
      </c>
      <c r="EQ652">
        <v>39.91</v>
      </c>
      <c r="ER652">
        <v>0</v>
      </c>
      <c r="ES652">
        <v>1659032433.7</v>
      </c>
      <c r="ET652">
        <v>0</v>
      </c>
      <c r="EU652">
        <v>840.853192307692</v>
      </c>
      <c r="EV652">
        <v>-3.51353846801799</v>
      </c>
      <c r="EW652">
        <v>-62.4683760784236</v>
      </c>
      <c r="EX652">
        <v>16548.6230769231</v>
      </c>
      <c r="EY652">
        <v>15</v>
      </c>
      <c r="EZ652">
        <v>0</v>
      </c>
      <c r="FA652" t="s">
        <v>420</v>
      </c>
      <c r="FB652">
        <v>1657551626.5</v>
      </c>
      <c r="FC652">
        <v>1657551629</v>
      </c>
      <c r="FD652">
        <v>0</v>
      </c>
      <c r="FE652">
        <v>0.403</v>
      </c>
      <c r="FF652">
        <v>0.009</v>
      </c>
      <c r="FG652">
        <v>9.41</v>
      </c>
      <c r="FH652">
        <v>0.087</v>
      </c>
      <c r="FI652">
        <v>417</v>
      </c>
      <c r="FJ652">
        <v>17</v>
      </c>
      <c r="FK652">
        <v>1.61</v>
      </c>
      <c r="FL652">
        <v>0.59</v>
      </c>
      <c r="FM652">
        <v>-64.170875</v>
      </c>
      <c r="FN652">
        <v>-1.53908893058165</v>
      </c>
      <c r="FO652">
        <v>0.489233267853895</v>
      </c>
      <c r="FP652">
        <v>0</v>
      </c>
      <c r="FQ652">
        <v>841.064970588235</v>
      </c>
      <c r="FR652">
        <v>-3.0971275811071</v>
      </c>
      <c r="FS652">
        <v>0.372165640328112</v>
      </c>
      <c r="FT652">
        <v>0</v>
      </c>
      <c r="FU652">
        <v>7.9282465</v>
      </c>
      <c r="FV652">
        <v>-0.0733321575984906</v>
      </c>
      <c r="FW652">
        <v>0.0123052806855431</v>
      </c>
      <c r="FX652">
        <v>1</v>
      </c>
      <c r="FY652">
        <v>1</v>
      </c>
      <c r="FZ652">
        <v>3</v>
      </c>
      <c r="GA652" t="s">
        <v>421</v>
      </c>
      <c r="GB652">
        <v>2.9725</v>
      </c>
      <c r="GC652">
        <v>2.69817</v>
      </c>
      <c r="GD652">
        <v>0.156593</v>
      </c>
      <c r="GE652">
        <v>0.164447</v>
      </c>
      <c r="GF652">
        <v>0.102381</v>
      </c>
      <c r="GG652">
        <v>0.0777069</v>
      </c>
      <c r="GH652">
        <v>32837</v>
      </c>
      <c r="GI652">
        <v>35574.5</v>
      </c>
      <c r="GJ652">
        <v>35281</v>
      </c>
      <c r="GK652">
        <v>38613.7</v>
      </c>
      <c r="GL652">
        <v>44903.8</v>
      </c>
      <c r="GM652">
        <v>51439.6</v>
      </c>
      <c r="GN652">
        <v>55152.1</v>
      </c>
      <c r="GO652">
        <v>61935.8</v>
      </c>
      <c r="GP652">
        <v>1.9722</v>
      </c>
      <c r="GQ652">
        <v>1.844</v>
      </c>
      <c r="GR652">
        <v>0.0958145</v>
      </c>
      <c r="GS652">
        <v>0</v>
      </c>
      <c r="GT652">
        <v>25.0678</v>
      </c>
      <c r="GU652">
        <v>999.9</v>
      </c>
      <c r="GV652">
        <v>56.239</v>
      </c>
      <c r="GW652">
        <v>29.094</v>
      </c>
      <c r="GX652">
        <v>25.1777</v>
      </c>
      <c r="GY652">
        <v>55.2355</v>
      </c>
      <c r="GZ652">
        <v>43.4095</v>
      </c>
      <c r="HA652">
        <v>1</v>
      </c>
      <c r="HB652">
        <v>-0.0438415</v>
      </c>
      <c r="HC652">
        <v>0.0740741</v>
      </c>
      <c r="HD652">
        <v>20.1141</v>
      </c>
      <c r="HE652">
        <v>5.19812</v>
      </c>
      <c r="HF652">
        <v>12.004</v>
      </c>
      <c r="HG652">
        <v>4.9756</v>
      </c>
      <c r="HH652">
        <v>3.2936</v>
      </c>
      <c r="HI652">
        <v>9999</v>
      </c>
      <c r="HJ652">
        <v>9999</v>
      </c>
      <c r="HK652">
        <v>9999</v>
      </c>
      <c r="HL652">
        <v>630.1</v>
      </c>
      <c r="HM652">
        <v>1.86316</v>
      </c>
      <c r="HN652">
        <v>1.86804</v>
      </c>
      <c r="HO652">
        <v>1.86783</v>
      </c>
      <c r="HP652">
        <v>1.86899</v>
      </c>
      <c r="HQ652">
        <v>1.86981</v>
      </c>
      <c r="HR652">
        <v>1.86584</v>
      </c>
      <c r="HS652">
        <v>1.86691</v>
      </c>
      <c r="HT652">
        <v>1.86832</v>
      </c>
      <c r="HU652">
        <v>5</v>
      </c>
      <c r="HV652">
        <v>0</v>
      </c>
      <c r="HW652">
        <v>0</v>
      </c>
      <c r="HX652">
        <v>0</v>
      </c>
      <c r="HY652" t="s">
        <v>422</v>
      </c>
      <c r="HZ652" t="s">
        <v>423</v>
      </c>
      <c r="IA652" t="s">
        <v>424</v>
      </c>
      <c r="IB652" t="s">
        <v>424</v>
      </c>
      <c r="IC652" t="s">
        <v>424</v>
      </c>
      <c r="ID652" t="s">
        <v>424</v>
      </c>
      <c r="IE652">
        <v>0</v>
      </c>
      <c r="IF652">
        <v>100</v>
      </c>
      <c r="IG652">
        <v>100</v>
      </c>
      <c r="IH652">
        <v>9.423</v>
      </c>
      <c r="II652">
        <v>0.4524</v>
      </c>
      <c r="IJ652">
        <v>4.02706509432224</v>
      </c>
      <c r="IK652">
        <v>0.00601174518973114</v>
      </c>
      <c r="IL652">
        <v>2.77886958061485e-07</v>
      </c>
      <c r="IM652">
        <v>-3.54636231360687e-10</v>
      </c>
      <c r="IN652">
        <v>-0.0404303883988718</v>
      </c>
      <c r="IO652">
        <v>-0.0177815531441476</v>
      </c>
      <c r="IP652">
        <v>0.00205572605671414</v>
      </c>
      <c r="IQ652">
        <v>-1.65519735432211e-05</v>
      </c>
      <c r="IR652">
        <v>-4</v>
      </c>
      <c r="IS652">
        <v>1848</v>
      </c>
      <c r="IT652">
        <v>1</v>
      </c>
      <c r="IU652">
        <v>25</v>
      </c>
      <c r="IV652">
        <v>24680.1</v>
      </c>
      <c r="IW652">
        <v>24680.1</v>
      </c>
      <c r="IX652">
        <v>2.03979</v>
      </c>
      <c r="IY652">
        <v>2.61597</v>
      </c>
      <c r="IZ652">
        <v>1.54785</v>
      </c>
      <c r="JA652">
        <v>2.30469</v>
      </c>
      <c r="JB652">
        <v>1.34644</v>
      </c>
      <c r="JC652">
        <v>2.29492</v>
      </c>
      <c r="JD652">
        <v>33.558</v>
      </c>
      <c r="JE652">
        <v>24.2188</v>
      </c>
      <c r="JF652">
        <v>18</v>
      </c>
      <c r="JG652">
        <v>492.081</v>
      </c>
      <c r="JH652">
        <v>409.795</v>
      </c>
      <c r="JI652">
        <v>25.0001</v>
      </c>
      <c r="JJ652">
        <v>26.6755</v>
      </c>
      <c r="JK652">
        <v>30</v>
      </c>
      <c r="JL652">
        <v>26.6411</v>
      </c>
      <c r="JM652">
        <v>26.5819</v>
      </c>
      <c r="JN652">
        <v>40.8072</v>
      </c>
      <c r="JO652">
        <v>42.0824</v>
      </c>
      <c r="JP652">
        <v>74.1173</v>
      </c>
      <c r="JQ652">
        <v>25</v>
      </c>
      <c r="JR652">
        <v>991.884</v>
      </c>
      <c r="JS652">
        <v>15.9261</v>
      </c>
      <c r="JT652">
        <v>102.307</v>
      </c>
      <c r="JU652">
        <v>103.092</v>
      </c>
    </row>
    <row r="653" spans="1:281">
      <c r="A653">
        <v>637</v>
      </c>
      <c r="B653">
        <v>1659032439.5</v>
      </c>
      <c r="C653">
        <v>8756.40000009537</v>
      </c>
      <c r="D653" t="s">
        <v>1704</v>
      </c>
      <c r="E653" t="s">
        <v>1705</v>
      </c>
      <c r="F653">
        <v>5</v>
      </c>
      <c r="G653" t="s">
        <v>1587</v>
      </c>
      <c r="H653" t="s">
        <v>417</v>
      </c>
      <c r="I653">
        <v>1659032432</v>
      </c>
      <c r="J653">
        <f>(K653)/1000</f>
        <v>0</v>
      </c>
      <c r="K653">
        <f>IF(CZ653, AN653, AH653)</f>
        <v>0</v>
      </c>
      <c r="L653">
        <f>IF(CZ653, AI653, AG653)</f>
        <v>0</v>
      </c>
      <c r="M653">
        <f>DB653 - IF(AU653&gt;1, L653*CV653*100.0/(AW653*DP653), 0)</f>
        <v>0</v>
      </c>
      <c r="N653">
        <f>((T653-J653/2)*M653-L653)/(T653+J653/2)</f>
        <v>0</v>
      </c>
      <c r="O653">
        <f>N653*(DI653+DJ653)/1000.0</f>
        <v>0</v>
      </c>
      <c r="P653">
        <f>(DB653 - IF(AU653&gt;1, L653*CV653*100.0/(AW653*DP653), 0))*(DI653+DJ653)/1000.0</f>
        <v>0</v>
      </c>
      <c r="Q653">
        <f>2.0/((1/S653-1/R653)+SIGN(S653)*SQRT((1/S653-1/R653)*(1/S653-1/R653) + 4*CW653/((CW653+1)*(CW653+1))*(2*1/S653*1/R653-1/R653*1/R653)))</f>
        <v>0</v>
      </c>
      <c r="R653">
        <f>IF(LEFT(CX653,1)&lt;&gt;"0",IF(LEFT(CX653,1)="1",3.0,CY653),$D$5+$E$5*(DP653*DI653/($K$5*1000))+$F$5*(DP653*DI653/($K$5*1000))*MAX(MIN(CV653,$J$5),$I$5)*MAX(MIN(CV653,$J$5),$I$5)+$G$5*MAX(MIN(CV653,$J$5),$I$5)*(DP653*DI653/($K$5*1000))+$H$5*(DP653*DI653/($K$5*1000))*(DP653*DI653/($K$5*1000)))</f>
        <v>0</v>
      </c>
      <c r="S653">
        <f>J653*(1000-(1000*0.61365*exp(17.502*W653/(240.97+W653))/(DI653+DJ653)+DD653)/2)/(1000*0.61365*exp(17.502*W653/(240.97+W653))/(DI653+DJ653)-DD653)</f>
        <v>0</v>
      </c>
      <c r="T653">
        <f>1/((CW653+1)/(Q653/1.6)+1/(R653/1.37)) + CW653/((CW653+1)/(Q653/1.6) + CW653/(R653/1.37))</f>
        <v>0</v>
      </c>
      <c r="U653">
        <f>(CR653*CU653)</f>
        <v>0</v>
      </c>
      <c r="V653">
        <f>(DK653+(U653+2*0.95*5.67E-8*(((DK653+$B$7)+273)^4-(DK653+273)^4)-44100*J653)/(1.84*29.3*R653+8*0.95*5.67E-8*(DK653+273)^3))</f>
        <v>0</v>
      </c>
      <c r="W653">
        <f>($C$7*DL653+$D$7*DM653+$E$7*V653)</f>
        <v>0</v>
      </c>
      <c r="X653">
        <f>0.61365*exp(17.502*W653/(240.97+W653))</f>
        <v>0</v>
      </c>
      <c r="Y653">
        <f>(Z653/AA653*100)</f>
        <v>0</v>
      </c>
      <c r="Z653">
        <f>DD653*(DI653+DJ653)/1000</f>
        <v>0</v>
      </c>
      <c r="AA653">
        <f>0.61365*exp(17.502*DK653/(240.97+DK653))</f>
        <v>0</v>
      </c>
      <c r="AB653">
        <f>(X653-DD653*(DI653+DJ653)/1000)</f>
        <v>0</v>
      </c>
      <c r="AC653">
        <f>(-J653*44100)</f>
        <v>0</v>
      </c>
      <c r="AD653">
        <f>2*29.3*R653*0.92*(DK653-W653)</f>
        <v>0</v>
      </c>
      <c r="AE653">
        <f>2*0.95*5.67E-8*(((DK653+$B$7)+273)^4-(W653+273)^4)</f>
        <v>0</v>
      </c>
      <c r="AF653">
        <f>U653+AE653+AC653+AD653</f>
        <v>0</v>
      </c>
      <c r="AG653">
        <f>DH653*AU653*(DC653-DB653*(1000-AU653*DE653)/(1000-AU653*DD653))/(100*CV653)</f>
        <v>0</v>
      </c>
      <c r="AH653">
        <f>1000*DH653*AU653*(DD653-DE653)/(100*CV653*(1000-AU653*DD653))</f>
        <v>0</v>
      </c>
      <c r="AI653">
        <f>(AJ653 - AK653 - DI653*1E3/(8.314*(DK653+273.15)) * AM653/DH653 * AL653) * DH653/(100*CV653) * (1000 - DE653)/1000</f>
        <v>0</v>
      </c>
      <c r="AJ653">
        <v>1000.69227267026</v>
      </c>
      <c r="AK653">
        <v>950.381254545454</v>
      </c>
      <c r="AL653">
        <v>3.5292087047778</v>
      </c>
      <c r="AM653">
        <v>66.0504921813524</v>
      </c>
      <c r="AN653">
        <f>(AP653 - AO653 + DI653*1E3/(8.314*(DK653+273.15)) * AR653/DH653 * AQ653) * DH653/(100*CV653) * 1000/(1000 - AP653)</f>
        <v>0</v>
      </c>
      <c r="AO653">
        <v>15.8287176493506</v>
      </c>
      <c r="AP653">
        <v>23.7504580419581</v>
      </c>
      <c r="AQ653">
        <v>-0.000591074380163009</v>
      </c>
      <c r="AR653">
        <v>92.47</v>
      </c>
      <c r="AS653">
        <v>3</v>
      </c>
      <c r="AT653">
        <v>1</v>
      </c>
      <c r="AU653">
        <f>IF(AS653*$H$13&gt;=AW653,1.0,(AW653/(AW653-AS653*$H$13)))</f>
        <v>0</v>
      </c>
      <c r="AV653">
        <f>(AU653-1)*100</f>
        <v>0</v>
      </c>
      <c r="AW653">
        <f>MAX(0,($B$13+$C$13*DP653)/(1+$D$13*DP653)*DI653/(DK653+273)*$E$13)</f>
        <v>0</v>
      </c>
      <c r="AX653" t="s">
        <v>418</v>
      </c>
      <c r="AY653" t="s">
        <v>418</v>
      </c>
      <c r="AZ653">
        <v>0</v>
      </c>
      <c r="BA653">
        <v>0</v>
      </c>
      <c r="BB653">
        <f>1-AZ653/BA653</f>
        <v>0</v>
      </c>
      <c r="BC653">
        <v>0</v>
      </c>
      <c r="BD653" t="s">
        <v>418</v>
      </c>
      <c r="BE653" t="s">
        <v>418</v>
      </c>
      <c r="BF653">
        <v>0</v>
      </c>
      <c r="BG653">
        <v>0</v>
      </c>
      <c r="BH653">
        <f>1-BF653/BG653</f>
        <v>0</v>
      </c>
      <c r="BI653">
        <v>0.5</v>
      </c>
      <c r="BJ653">
        <f>CS653</f>
        <v>0</v>
      </c>
      <c r="BK653">
        <f>L653</f>
        <v>0</v>
      </c>
      <c r="BL653">
        <f>BH653*BI653*BJ653</f>
        <v>0</v>
      </c>
      <c r="BM653">
        <f>(BK653-BC653)/BJ653</f>
        <v>0</v>
      </c>
      <c r="BN653">
        <f>(BA653-BG653)/BG653</f>
        <v>0</v>
      </c>
      <c r="BO653">
        <f>AZ653/(BB653+AZ653/BG653)</f>
        <v>0</v>
      </c>
      <c r="BP653" t="s">
        <v>418</v>
      </c>
      <c r="BQ653">
        <v>0</v>
      </c>
      <c r="BR653">
        <f>IF(BQ653&lt;&gt;0, BQ653, BO653)</f>
        <v>0</v>
      </c>
      <c r="BS653">
        <f>1-BR653/BG653</f>
        <v>0</v>
      </c>
      <c r="BT653">
        <f>(BG653-BF653)/(BG653-BR653)</f>
        <v>0</v>
      </c>
      <c r="BU653">
        <f>(BA653-BG653)/(BA653-BR653)</f>
        <v>0</v>
      </c>
      <c r="BV653">
        <f>(BG653-BF653)/(BG653-AZ653)</f>
        <v>0</v>
      </c>
      <c r="BW653">
        <f>(BA653-BG653)/(BA653-AZ653)</f>
        <v>0</v>
      </c>
      <c r="BX653">
        <f>(BT653*BR653/BF653)</f>
        <v>0</v>
      </c>
      <c r="BY653">
        <f>(1-BX653)</f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f>$B$11*DQ653+$C$11*DR653+$F$11*EC653*(1-EF653)</f>
        <v>0</v>
      </c>
      <c r="CS653">
        <f>CR653*CT653</f>
        <v>0</v>
      </c>
      <c r="CT653">
        <f>($B$11*$D$9+$C$11*$D$9+$F$11*((EP653+EH653)/MAX(EP653+EH653+EQ653, 0.1)*$I$9+EQ653/MAX(EP653+EH653+EQ653, 0.1)*$J$9))/($B$11+$C$11+$F$11)</f>
        <v>0</v>
      </c>
      <c r="CU653">
        <f>($B$11*$K$9+$C$11*$K$9+$F$11*((EP653+EH653)/MAX(EP653+EH653+EQ653, 0.1)*$P$9+EQ653/MAX(EP653+EH653+EQ653, 0.1)*$Q$9))/($B$11+$C$11+$F$11)</f>
        <v>0</v>
      </c>
      <c r="CV653">
        <v>6</v>
      </c>
      <c r="CW653">
        <v>0.5</v>
      </c>
      <c r="CX653" t="s">
        <v>419</v>
      </c>
      <c r="CY653">
        <v>2</v>
      </c>
      <c r="CZ653" t="b">
        <v>1</v>
      </c>
      <c r="DA653">
        <v>1659032432</v>
      </c>
      <c r="DB653">
        <v>904.330666666667</v>
      </c>
      <c r="DC653">
        <v>968.762185185185</v>
      </c>
      <c r="DD653">
        <v>23.7631037037037</v>
      </c>
      <c r="DE653">
        <v>15.8434518518519</v>
      </c>
      <c r="DF653">
        <v>894.955259259259</v>
      </c>
      <c r="DG653">
        <v>23.3106259259259</v>
      </c>
      <c r="DH653">
        <v>500.09862962963</v>
      </c>
      <c r="DI653">
        <v>90.3311074074074</v>
      </c>
      <c r="DJ653">
        <v>0.0439276740740741</v>
      </c>
      <c r="DK653">
        <v>27.1498074074074</v>
      </c>
      <c r="DL653">
        <v>26.6319296296296</v>
      </c>
      <c r="DM653">
        <v>999.9</v>
      </c>
      <c r="DN653">
        <v>0</v>
      </c>
      <c r="DO653">
        <v>0</v>
      </c>
      <c r="DP653">
        <v>10027.5925925926</v>
      </c>
      <c r="DQ653">
        <v>0</v>
      </c>
      <c r="DR653">
        <v>17.2798037037037</v>
      </c>
      <c r="DS653">
        <v>-64.4315703703704</v>
      </c>
      <c r="DT653">
        <v>926.343481481482</v>
      </c>
      <c r="DU653">
        <v>984.358074074074</v>
      </c>
      <c r="DV653">
        <v>7.91964666666667</v>
      </c>
      <c r="DW653">
        <v>968.762185185185</v>
      </c>
      <c r="DX653">
        <v>15.8434518518519</v>
      </c>
      <c r="DY653">
        <v>2.14654703703704</v>
      </c>
      <c r="DZ653">
        <v>1.43115666666667</v>
      </c>
      <c r="EA653">
        <v>18.568862962963</v>
      </c>
      <c r="EB653">
        <v>12.251837037037</v>
      </c>
      <c r="EC653">
        <v>1999.99037037037</v>
      </c>
      <c r="ED653">
        <v>0.979996111111111</v>
      </c>
      <c r="EE653">
        <v>0.0200041814814815</v>
      </c>
      <c r="EF653">
        <v>0</v>
      </c>
      <c r="EG653">
        <v>840.512074074074</v>
      </c>
      <c r="EH653">
        <v>5.00063</v>
      </c>
      <c r="EI653">
        <v>16542.7740740741</v>
      </c>
      <c r="EJ653">
        <v>17256.7814814815</v>
      </c>
      <c r="EK653">
        <v>38.0806666666667</v>
      </c>
      <c r="EL653">
        <v>38.1571481481481</v>
      </c>
      <c r="EM653">
        <v>37.5783333333333</v>
      </c>
      <c r="EN653">
        <v>37.5045925925926</v>
      </c>
      <c r="EO653">
        <v>39.125</v>
      </c>
      <c r="EP653">
        <v>1955.08037037037</v>
      </c>
      <c r="EQ653">
        <v>39.91</v>
      </c>
      <c r="ER653">
        <v>0</v>
      </c>
      <c r="ES653">
        <v>1659032438.5</v>
      </c>
      <c r="ET653">
        <v>0</v>
      </c>
      <c r="EU653">
        <v>840.493307692308</v>
      </c>
      <c r="EV653">
        <v>-4.98488887798832</v>
      </c>
      <c r="EW653">
        <v>-80.8034186707792</v>
      </c>
      <c r="EX653">
        <v>16542.7961538462</v>
      </c>
      <c r="EY653">
        <v>15</v>
      </c>
      <c r="EZ653">
        <v>0</v>
      </c>
      <c r="FA653" t="s">
        <v>420</v>
      </c>
      <c r="FB653">
        <v>1657551626.5</v>
      </c>
      <c r="FC653">
        <v>1657551629</v>
      </c>
      <c r="FD653">
        <v>0</v>
      </c>
      <c r="FE653">
        <v>0.403</v>
      </c>
      <c r="FF653">
        <v>0.009</v>
      </c>
      <c r="FG653">
        <v>9.41</v>
      </c>
      <c r="FH653">
        <v>0.087</v>
      </c>
      <c r="FI653">
        <v>417</v>
      </c>
      <c r="FJ653">
        <v>17</v>
      </c>
      <c r="FK653">
        <v>1.61</v>
      </c>
      <c r="FL653">
        <v>0.59</v>
      </c>
      <c r="FM653">
        <v>-64.260755</v>
      </c>
      <c r="FN653">
        <v>-1.08536735459628</v>
      </c>
      <c r="FO653">
        <v>0.62628737810609</v>
      </c>
      <c r="FP653">
        <v>0</v>
      </c>
      <c r="FQ653">
        <v>840.755147058824</v>
      </c>
      <c r="FR653">
        <v>-4.23888464474213</v>
      </c>
      <c r="FS653">
        <v>0.470595875857094</v>
      </c>
      <c r="FT653">
        <v>0</v>
      </c>
      <c r="FU653">
        <v>7.926916</v>
      </c>
      <c r="FV653">
        <v>-0.0893828893058276</v>
      </c>
      <c r="FW653">
        <v>0.0135389790604758</v>
      </c>
      <c r="FX653">
        <v>1</v>
      </c>
      <c r="FY653">
        <v>1</v>
      </c>
      <c r="FZ653">
        <v>3</v>
      </c>
      <c r="GA653" t="s">
        <v>421</v>
      </c>
      <c r="GB653">
        <v>2.97337</v>
      </c>
      <c r="GC653">
        <v>2.69747</v>
      </c>
      <c r="GD653">
        <v>0.158466</v>
      </c>
      <c r="GE653">
        <v>0.16638</v>
      </c>
      <c r="GF653">
        <v>0.102366</v>
      </c>
      <c r="GG653">
        <v>0.0777947</v>
      </c>
      <c r="GH653">
        <v>32764.6</v>
      </c>
      <c r="GI653">
        <v>35491.9</v>
      </c>
      <c r="GJ653">
        <v>35281.5</v>
      </c>
      <c r="GK653">
        <v>38613.3</v>
      </c>
      <c r="GL653">
        <v>44905</v>
      </c>
      <c r="GM653">
        <v>51435</v>
      </c>
      <c r="GN653">
        <v>55152.6</v>
      </c>
      <c r="GO653">
        <v>61936.1</v>
      </c>
      <c r="GP653">
        <v>1.973</v>
      </c>
      <c r="GQ653">
        <v>1.8426</v>
      </c>
      <c r="GR653">
        <v>0.0944734</v>
      </c>
      <c r="GS653">
        <v>0</v>
      </c>
      <c r="GT653">
        <v>25.0699</v>
      </c>
      <c r="GU653">
        <v>999.9</v>
      </c>
      <c r="GV653">
        <v>56.19</v>
      </c>
      <c r="GW653">
        <v>29.094</v>
      </c>
      <c r="GX653">
        <v>25.1535</v>
      </c>
      <c r="GY653">
        <v>55.4855</v>
      </c>
      <c r="GZ653">
        <v>42.9728</v>
      </c>
      <c r="HA653">
        <v>1</v>
      </c>
      <c r="HB653">
        <v>-0.0435976</v>
      </c>
      <c r="HC653">
        <v>0.0734205</v>
      </c>
      <c r="HD653">
        <v>20.1142</v>
      </c>
      <c r="HE653">
        <v>5.19812</v>
      </c>
      <c r="HF653">
        <v>12.004</v>
      </c>
      <c r="HG653">
        <v>4.976</v>
      </c>
      <c r="HH653">
        <v>3.2938</v>
      </c>
      <c r="HI653">
        <v>9999</v>
      </c>
      <c r="HJ653">
        <v>9999</v>
      </c>
      <c r="HK653">
        <v>9999</v>
      </c>
      <c r="HL653">
        <v>630.1</v>
      </c>
      <c r="HM653">
        <v>1.86322</v>
      </c>
      <c r="HN653">
        <v>1.86804</v>
      </c>
      <c r="HO653">
        <v>1.86783</v>
      </c>
      <c r="HP653">
        <v>1.86902</v>
      </c>
      <c r="HQ653">
        <v>1.86981</v>
      </c>
      <c r="HR653">
        <v>1.86584</v>
      </c>
      <c r="HS653">
        <v>1.86691</v>
      </c>
      <c r="HT653">
        <v>1.86829</v>
      </c>
      <c r="HU653">
        <v>5</v>
      </c>
      <c r="HV653">
        <v>0</v>
      </c>
      <c r="HW653">
        <v>0</v>
      </c>
      <c r="HX653">
        <v>0</v>
      </c>
      <c r="HY653" t="s">
        <v>422</v>
      </c>
      <c r="HZ653" t="s">
        <v>423</v>
      </c>
      <c r="IA653" t="s">
        <v>424</v>
      </c>
      <c r="IB653" t="s">
        <v>424</v>
      </c>
      <c r="IC653" t="s">
        <v>424</v>
      </c>
      <c r="ID653" t="s">
        <v>424</v>
      </c>
      <c r="IE653">
        <v>0</v>
      </c>
      <c r="IF653">
        <v>100</v>
      </c>
      <c r="IG653">
        <v>100</v>
      </c>
      <c r="IH653">
        <v>9.516</v>
      </c>
      <c r="II653">
        <v>0.4522</v>
      </c>
      <c r="IJ653">
        <v>4.02706509432224</v>
      </c>
      <c r="IK653">
        <v>0.00601174518973114</v>
      </c>
      <c r="IL653">
        <v>2.77886958061485e-07</v>
      </c>
      <c r="IM653">
        <v>-3.54636231360687e-10</v>
      </c>
      <c r="IN653">
        <v>-0.0404303883988718</v>
      </c>
      <c r="IO653">
        <v>-0.0177815531441476</v>
      </c>
      <c r="IP653">
        <v>0.00205572605671414</v>
      </c>
      <c r="IQ653">
        <v>-1.65519735432211e-05</v>
      </c>
      <c r="IR653">
        <v>-4</v>
      </c>
      <c r="IS653">
        <v>1848</v>
      </c>
      <c r="IT653">
        <v>1</v>
      </c>
      <c r="IU653">
        <v>25</v>
      </c>
      <c r="IV653">
        <v>24680.2</v>
      </c>
      <c r="IW653">
        <v>24680.2</v>
      </c>
      <c r="IX653">
        <v>2.06543</v>
      </c>
      <c r="IY653">
        <v>2.6062</v>
      </c>
      <c r="IZ653">
        <v>1.54785</v>
      </c>
      <c r="JA653">
        <v>2.30469</v>
      </c>
      <c r="JB653">
        <v>1.34644</v>
      </c>
      <c r="JC653">
        <v>2.41699</v>
      </c>
      <c r="JD653">
        <v>33.558</v>
      </c>
      <c r="JE653">
        <v>24.2188</v>
      </c>
      <c r="JF653">
        <v>18</v>
      </c>
      <c r="JG653">
        <v>492.582</v>
      </c>
      <c r="JH653">
        <v>409.008</v>
      </c>
      <c r="JI653">
        <v>25</v>
      </c>
      <c r="JJ653">
        <v>26.6732</v>
      </c>
      <c r="JK653">
        <v>30.0001</v>
      </c>
      <c r="JL653">
        <v>26.6389</v>
      </c>
      <c r="JM653">
        <v>26.5819</v>
      </c>
      <c r="JN653">
        <v>41.3287</v>
      </c>
      <c r="JO653">
        <v>42.0824</v>
      </c>
      <c r="JP653">
        <v>73.722</v>
      </c>
      <c r="JQ653">
        <v>25</v>
      </c>
      <c r="JR653">
        <v>1005.41</v>
      </c>
      <c r="JS653">
        <v>15.9261</v>
      </c>
      <c r="JT653">
        <v>102.308</v>
      </c>
      <c r="JU653">
        <v>103.092</v>
      </c>
    </row>
    <row r="654" spans="1:281">
      <c r="A654">
        <v>638</v>
      </c>
      <c r="B654">
        <v>1659032444.5</v>
      </c>
      <c r="C654">
        <v>8761.40000009537</v>
      </c>
      <c r="D654" t="s">
        <v>1706</v>
      </c>
      <c r="E654" t="s">
        <v>1707</v>
      </c>
      <c r="F654">
        <v>5</v>
      </c>
      <c r="G654" t="s">
        <v>1587</v>
      </c>
      <c r="H654" t="s">
        <v>417</v>
      </c>
      <c r="I654">
        <v>1659032436.71429</v>
      </c>
      <c r="J654">
        <f>(K654)/1000</f>
        <v>0</v>
      </c>
      <c r="K654">
        <f>IF(CZ654, AN654, AH654)</f>
        <v>0</v>
      </c>
      <c r="L654">
        <f>IF(CZ654, AI654, AG654)</f>
        <v>0</v>
      </c>
      <c r="M654">
        <f>DB654 - IF(AU654&gt;1, L654*CV654*100.0/(AW654*DP654), 0)</f>
        <v>0</v>
      </c>
      <c r="N654">
        <f>((T654-J654/2)*M654-L654)/(T654+J654/2)</f>
        <v>0</v>
      </c>
      <c r="O654">
        <f>N654*(DI654+DJ654)/1000.0</f>
        <v>0</v>
      </c>
      <c r="P654">
        <f>(DB654 - IF(AU654&gt;1, L654*CV654*100.0/(AW654*DP654), 0))*(DI654+DJ654)/1000.0</f>
        <v>0</v>
      </c>
      <c r="Q654">
        <f>2.0/((1/S654-1/R654)+SIGN(S654)*SQRT((1/S654-1/R654)*(1/S654-1/R654) + 4*CW654/((CW654+1)*(CW654+1))*(2*1/S654*1/R654-1/R654*1/R654)))</f>
        <v>0</v>
      </c>
      <c r="R654">
        <f>IF(LEFT(CX654,1)&lt;&gt;"0",IF(LEFT(CX654,1)="1",3.0,CY654),$D$5+$E$5*(DP654*DI654/($K$5*1000))+$F$5*(DP654*DI654/($K$5*1000))*MAX(MIN(CV654,$J$5),$I$5)*MAX(MIN(CV654,$J$5),$I$5)+$G$5*MAX(MIN(CV654,$J$5),$I$5)*(DP654*DI654/($K$5*1000))+$H$5*(DP654*DI654/($K$5*1000))*(DP654*DI654/($K$5*1000)))</f>
        <v>0</v>
      </c>
      <c r="S654">
        <f>J654*(1000-(1000*0.61365*exp(17.502*W654/(240.97+W654))/(DI654+DJ654)+DD654)/2)/(1000*0.61365*exp(17.502*W654/(240.97+W654))/(DI654+DJ654)-DD654)</f>
        <v>0</v>
      </c>
      <c r="T654">
        <f>1/((CW654+1)/(Q654/1.6)+1/(R654/1.37)) + CW654/((CW654+1)/(Q654/1.6) + CW654/(R654/1.37))</f>
        <v>0</v>
      </c>
      <c r="U654">
        <f>(CR654*CU654)</f>
        <v>0</v>
      </c>
      <c r="V654">
        <f>(DK654+(U654+2*0.95*5.67E-8*(((DK654+$B$7)+273)^4-(DK654+273)^4)-44100*J654)/(1.84*29.3*R654+8*0.95*5.67E-8*(DK654+273)^3))</f>
        <v>0</v>
      </c>
      <c r="W654">
        <f>($C$7*DL654+$D$7*DM654+$E$7*V654)</f>
        <v>0</v>
      </c>
      <c r="X654">
        <f>0.61365*exp(17.502*W654/(240.97+W654))</f>
        <v>0</v>
      </c>
      <c r="Y654">
        <f>(Z654/AA654*100)</f>
        <v>0</v>
      </c>
      <c r="Z654">
        <f>DD654*(DI654+DJ654)/1000</f>
        <v>0</v>
      </c>
      <c r="AA654">
        <f>0.61365*exp(17.502*DK654/(240.97+DK654))</f>
        <v>0</v>
      </c>
      <c r="AB654">
        <f>(X654-DD654*(DI654+DJ654)/1000)</f>
        <v>0</v>
      </c>
      <c r="AC654">
        <f>(-J654*44100)</f>
        <v>0</v>
      </c>
      <c r="AD654">
        <f>2*29.3*R654*0.92*(DK654-W654)</f>
        <v>0</v>
      </c>
      <c r="AE654">
        <f>2*0.95*5.67E-8*(((DK654+$B$7)+273)^4-(W654+273)^4)</f>
        <v>0</v>
      </c>
      <c r="AF654">
        <f>U654+AE654+AC654+AD654</f>
        <v>0</v>
      </c>
      <c r="AG654">
        <f>DH654*AU654*(DC654-DB654*(1000-AU654*DE654)/(1000-AU654*DD654))/(100*CV654)</f>
        <v>0</v>
      </c>
      <c r="AH654">
        <f>1000*DH654*AU654*(DD654-DE654)/(100*CV654*(1000-AU654*DD654))</f>
        <v>0</v>
      </c>
      <c r="AI654">
        <f>(AJ654 - AK654 - DI654*1E3/(8.314*(DK654+273.15)) * AM654/DH654 * AL654) * DH654/(100*CV654) * (1000 - DE654)/1000</f>
        <v>0</v>
      </c>
      <c r="AJ654">
        <v>1017.56112893001</v>
      </c>
      <c r="AK654">
        <v>967.472042424242</v>
      </c>
      <c r="AL654">
        <v>3.4130506608513</v>
      </c>
      <c r="AM654">
        <v>66.0504921813524</v>
      </c>
      <c r="AN654">
        <f>(AP654 - AO654 + DI654*1E3/(8.314*(DK654+273.15)) * AR654/DH654 * AQ654) * DH654/(100*CV654) * 1000/(1000 - AP654)</f>
        <v>0</v>
      </c>
      <c r="AO654">
        <v>15.8521474966234</v>
      </c>
      <c r="AP654">
        <v>23.7510258741259</v>
      </c>
      <c r="AQ654">
        <v>-0.000507830303028879</v>
      </c>
      <c r="AR654">
        <v>92.47</v>
      </c>
      <c r="AS654">
        <v>3</v>
      </c>
      <c r="AT654">
        <v>1</v>
      </c>
      <c r="AU654">
        <f>IF(AS654*$H$13&gt;=AW654,1.0,(AW654/(AW654-AS654*$H$13)))</f>
        <v>0</v>
      </c>
      <c r="AV654">
        <f>(AU654-1)*100</f>
        <v>0</v>
      </c>
      <c r="AW654">
        <f>MAX(0,($B$13+$C$13*DP654)/(1+$D$13*DP654)*DI654/(DK654+273)*$E$13)</f>
        <v>0</v>
      </c>
      <c r="AX654" t="s">
        <v>418</v>
      </c>
      <c r="AY654" t="s">
        <v>418</v>
      </c>
      <c r="AZ654">
        <v>0</v>
      </c>
      <c r="BA654">
        <v>0</v>
      </c>
      <c r="BB654">
        <f>1-AZ654/BA654</f>
        <v>0</v>
      </c>
      <c r="BC654">
        <v>0</v>
      </c>
      <c r="BD654" t="s">
        <v>418</v>
      </c>
      <c r="BE654" t="s">
        <v>418</v>
      </c>
      <c r="BF654">
        <v>0</v>
      </c>
      <c r="BG654">
        <v>0</v>
      </c>
      <c r="BH654">
        <f>1-BF654/BG654</f>
        <v>0</v>
      </c>
      <c r="BI654">
        <v>0.5</v>
      </c>
      <c r="BJ654">
        <f>CS654</f>
        <v>0</v>
      </c>
      <c r="BK654">
        <f>L654</f>
        <v>0</v>
      </c>
      <c r="BL654">
        <f>BH654*BI654*BJ654</f>
        <v>0</v>
      </c>
      <c r="BM654">
        <f>(BK654-BC654)/BJ654</f>
        <v>0</v>
      </c>
      <c r="BN654">
        <f>(BA654-BG654)/BG654</f>
        <v>0</v>
      </c>
      <c r="BO654">
        <f>AZ654/(BB654+AZ654/BG654)</f>
        <v>0</v>
      </c>
      <c r="BP654" t="s">
        <v>418</v>
      </c>
      <c r="BQ654">
        <v>0</v>
      </c>
      <c r="BR654">
        <f>IF(BQ654&lt;&gt;0, BQ654, BO654)</f>
        <v>0</v>
      </c>
      <c r="BS654">
        <f>1-BR654/BG654</f>
        <v>0</v>
      </c>
      <c r="BT654">
        <f>(BG654-BF654)/(BG654-BR654)</f>
        <v>0</v>
      </c>
      <c r="BU654">
        <f>(BA654-BG654)/(BA654-BR654)</f>
        <v>0</v>
      </c>
      <c r="BV654">
        <f>(BG654-BF654)/(BG654-AZ654)</f>
        <v>0</v>
      </c>
      <c r="BW654">
        <f>(BA654-BG654)/(BA654-AZ654)</f>
        <v>0</v>
      </c>
      <c r="BX654">
        <f>(BT654*BR654/BF654)</f>
        <v>0</v>
      </c>
      <c r="BY654">
        <f>(1-BX654)</f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f>$B$11*DQ654+$C$11*DR654+$F$11*EC654*(1-EF654)</f>
        <v>0</v>
      </c>
      <c r="CS654">
        <f>CR654*CT654</f>
        <v>0</v>
      </c>
      <c r="CT654">
        <f>($B$11*$D$9+$C$11*$D$9+$F$11*((EP654+EH654)/MAX(EP654+EH654+EQ654, 0.1)*$I$9+EQ654/MAX(EP654+EH654+EQ654, 0.1)*$J$9))/($B$11+$C$11+$F$11)</f>
        <v>0</v>
      </c>
      <c r="CU654">
        <f>($B$11*$K$9+$C$11*$K$9+$F$11*((EP654+EH654)/MAX(EP654+EH654+EQ654, 0.1)*$P$9+EQ654/MAX(EP654+EH654+EQ654, 0.1)*$Q$9))/($B$11+$C$11+$F$11)</f>
        <v>0</v>
      </c>
      <c r="CV654">
        <v>6</v>
      </c>
      <c r="CW654">
        <v>0.5</v>
      </c>
      <c r="CX654" t="s">
        <v>419</v>
      </c>
      <c r="CY654">
        <v>2</v>
      </c>
      <c r="CZ654" t="b">
        <v>1</v>
      </c>
      <c r="DA654">
        <v>1659032436.71429</v>
      </c>
      <c r="DB654">
        <v>920.11675</v>
      </c>
      <c r="DC654">
        <v>984.485964285714</v>
      </c>
      <c r="DD654">
        <v>23.7583607142857</v>
      </c>
      <c r="DE654">
        <v>15.8446142857143</v>
      </c>
      <c r="DF654">
        <v>910.65275</v>
      </c>
      <c r="DG654">
        <v>23.3061178571429</v>
      </c>
      <c r="DH654">
        <v>500.074607142857</v>
      </c>
      <c r="DI654">
        <v>90.33115</v>
      </c>
      <c r="DJ654">
        <v>0.0438867964285714</v>
      </c>
      <c r="DK654">
        <v>27.1489928571429</v>
      </c>
      <c r="DL654">
        <v>26.6291428571429</v>
      </c>
      <c r="DM654">
        <v>999.9</v>
      </c>
      <c r="DN654">
        <v>0</v>
      </c>
      <c r="DO654">
        <v>0</v>
      </c>
      <c r="DP654">
        <v>10013.3928571429</v>
      </c>
      <c r="DQ654">
        <v>0</v>
      </c>
      <c r="DR654">
        <v>17.2773464285714</v>
      </c>
      <c r="DS654">
        <v>-64.3693535714286</v>
      </c>
      <c r="DT654">
        <v>942.509178571428</v>
      </c>
      <c r="DU654">
        <v>1000.3365</v>
      </c>
      <c r="DV654">
        <v>7.91374857142857</v>
      </c>
      <c r="DW654">
        <v>984.485964285714</v>
      </c>
      <c r="DX654">
        <v>15.8446142857143</v>
      </c>
      <c r="DY654">
        <v>2.14612</v>
      </c>
      <c r="DZ654">
        <v>1.43126142857143</v>
      </c>
      <c r="EA654">
        <v>18.5656785714286</v>
      </c>
      <c r="EB654">
        <v>12.2529571428571</v>
      </c>
      <c r="EC654">
        <v>2000.00642857143</v>
      </c>
      <c r="ED654">
        <v>0.979996321428572</v>
      </c>
      <c r="EE654">
        <v>0.0200039571428571</v>
      </c>
      <c r="EF654">
        <v>0</v>
      </c>
      <c r="EG654">
        <v>840.07</v>
      </c>
      <c r="EH654">
        <v>5.00063</v>
      </c>
      <c r="EI654">
        <v>16536.0678571429</v>
      </c>
      <c r="EJ654">
        <v>17256.9392857143</v>
      </c>
      <c r="EK654">
        <v>38.09575</v>
      </c>
      <c r="EL654">
        <v>38.1515714285714</v>
      </c>
      <c r="EM654">
        <v>37.5755</v>
      </c>
      <c r="EN654">
        <v>37.5243571428571</v>
      </c>
      <c r="EO654">
        <v>39.125</v>
      </c>
      <c r="EP654">
        <v>1955.09642857143</v>
      </c>
      <c r="EQ654">
        <v>39.91</v>
      </c>
      <c r="ER654">
        <v>0</v>
      </c>
      <c r="ES654">
        <v>1659032443.3</v>
      </c>
      <c r="ET654">
        <v>0</v>
      </c>
      <c r="EU654">
        <v>840.070807692308</v>
      </c>
      <c r="EV654">
        <v>-6.41008546670887</v>
      </c>
      <c r="EW654">
        <v>-95.5726496328216</v>
      </c>
      <c r="EX654">
        <v>16535.9269230769</v>
      </c>
      <c r="EY654">
        <v>15</v>
      </c>
      <c r="EZ654">
        <v>0</v>
      </c>
      <c r="FA654" t="s">
        <v>420</v>
      </c>
      <c r="FB654">
        <v>1657551626.5</v>
      </c>
      <c r="FC654">
        <v>1657551629</v>
      </c>
      <c r="FD654">
        <v>0</v>
      </c>
      <c r="FE654">
        <v>0.403</v>
      </c>
      <c r="FF654">
        <v>0.009</v>
      </c>
      <c r="FG654">
        <v>9.41</v>
      </c>
      <c r="FH654">
        <v>0.087</v>
      </c>
      <c r="FI654">
        <v>417</v>
      </c>
      <c r="FJ654">
        <v>17</v>
      </c>
      <c r="FK654">
        <v>1.61</v>
      </c>
      <c r="FL654">
        <v>0.59</v>
      </c>
      <c r="FM654">
        <v>-64.38005</v>
      </c>
      <c r="FN654">
        <v>0.263311069418515</v>
      </c>
      <c r="FO654">
        <v>0.757000400924596</v>
      </c>
      <c r="FP654">
        <v>1</v>
      </c>
      <c r="FQ654">
        <v>840.257705882353</v>
      </c>
      <c r="FR654">
        <v>-5.48534758923403</v>
      </c>
      <c r="FS654">
        <v>0.582607300362762</v>
      </c>
      <c r="FT654">
        <v>0</v>
      </c>
      <c r="FU654">
        <v>7.91746925</v>
      </c>
      <c r="FV654">
        <v>-0.0651387242026483</v>
      </c>
      <c r="FW654">
        <v>0.0132575401918116</v>
      </c>
      <c r="FX654">
        <v>1</v>
      </c>
      <c r="FY654">
        <v>2</v>
      </c>
      <c r="FZ654">
        <v>3</v>
      </c>
      <c r="GA654" t="s">
        <v>474</v>
      </c>
      <c r="GB654">
        <v>2.97296</v>
      </c>
      <c r="GC654">
        <v>2.69814</v>
      </c>
      <c r="GD654">
        <v>0.160301</v>
      </c>
      <c r="GE654">
        <v>0.168031</v>
      </c>
      <c r="GF654">
        <v>0.102356</v>
      </c>
      <c r="GG654">
        <v>0.0776875</v>
      </c>
      <c r="GH654">
        <v>32693.3</v>
      </c>
      <c r="GI654">
        <v>35422.1</v>
      </c>
      <c r="GJ654">
        <v>35281.6</v>
      </c>
      <c r="GK654">
        <v>38613.7</v>
      </c>
      <c r="GL654">
        <v>44906.2</v>
      </c>
      <c r="GM654">
        <v>51440.7</v>
      </c>
      <c r="GN654">
        <v>55153.4</v>
      </c>
      <c r="GO654">
        <v>61935.6</v>
      </c>
      <c r="GP654">
        <v>1.9728</v>
      </c>
      <c r="GQ654">
        <v>1.8432</v>
      </c>
      <c r="GR654">
        <v>0.0949204</v>
      </c>
      <c r="GS654">
        <v>0</v>
      </c>
      <c r="GT654">
        <v>25.0699</v>
      </c>
      <c r="GU654">
        <v>999.9</v>
      </c>
      <c r="GV654">
        <v>56.165</v>
      </c>
      <c r="GW654">
        <v>29.094</v>
      </c>
      <c r="GX654">
        <v>25.143</v>
      </c>
      <c r="GY654">
        <v>55.7655</v>
      </c>
      <c r="GZ654">
        <v>43.3974</v>
      </c>
      <c r="HA654">
        <v>1</v>
      </c>
      <c r="HB654">
        <v>-0.0439024</v>
      </c>
      <c r="HC654">
        <v>0.0734205</v>
      </c>
      <c r="HD654">
        <v>20.1139</v>
      </c>
      <c r="HE654">
        <v>5.19812</v>
      </c>
      <c r="HF654">
        <v>12.004</v>
      </c>
      <c r="HG654">
        <v>4.9756</v>
      </c>
      <c r="HH654">
        <v>3.2938</v>
      </c>
      <c r="HI654">
        <v>9999</v>
      </c>
      <c r="HJ654">
        <v>9999</v>
      </c>
      <c r="HK654">
        <v>9999</v>
      </c>
      <c r="HL654">
        <v>630.1</v>
      </c>
      <c r="HM654">
        <v>1.86319</v>
      </c>
      <c r="HN654">
        <v>1.86804</v>
      </c>
      <c r="HO654">
        <v>1.86783</v>
      </c>
      <c r="HP654">
        <v>1.86905</v>
      </c>
      <c r="HQ654">
        <v>1.86981</v>
      </c>
      <c r="HR654">
        <v>1.86587</v>
      </c>
      <c r="HS654">
        <v>1.86691</v>
      </c>
      <c r="HT654">
        <v>1.86829</v>
      </c>
      <c r="HU654">
        <v>5</v>
      </c>
      <c r="HV654">
        <v>0</v>
      </c>
      <c r="HW654">
        <v>0</v>
      </c>
      <c r="HX654">
        <v>0</v>
      </c>
      <c r="HY654" t="s">
        <v>422</v>
      </c>
      <c r="HZ654" t="s">
        <v>423</v>
      </c>
      <c r="IA654" t="s">
        <v>424</v>
      </c>
      <c r="IB654" t="s">
        <v>424</v>
      </c>
      <c r="IC654" t="s">
        <v>424</v>
      </c>
      <c r="ID654" t="s">
        <v>424</v>
      </c>
      <c r="IE654">
        <v>0</v>
      </c>
      <c r="IF654">
        <v>100</v>
      </c>
      <c r="IG654">
        <v>100</v>
      </c>
      <c r="IH654">
        <v>9.609</v>
      </c>
      <c r="II654">
        <v>0.452</v>
      </c>
      <c r="IJ654">
        <v>4.02706509432224</v>
      </c>
      <c r="IK654">
        <v>0.00601174518973114</v>
      </c>
      <c r="IL654">
        <v>2.77886958061485e-07</v>
      </c>
      <c r="IM654">
        <v>-3.54636231360687e-10</v>
      </c>
      <c r="IN654">
        <v>-0.0404303883988718</v>
      </c>
      <c r="IO654">
        <v>-0.0177815531441476</v>
      </c>
      <c r="IP654">
        <v>0.00205572605671414</v>
      </c>
      <c r="IQ654">
        <v>-1.65519735432211e-05</v>
      </c>
      <c r="IR654">
        <v>-4</v>
      </c>
      <c r="IS654">
        <v>1848</v>
      </c>
      <c r="IT654">
        <v>1</v>
      </c>
      <c r="IU654">
        <v>25</v>
      </c>
      <c r="IV654">
        <v>24680.3</v>
      </c>
      <c r="IW654">
        <v>24680.3</v>
      </c>
      <c r="IX654">
        <v>2.09473</v>
      </c>
      <c r="IY654">
        <v>2.60864</v>
      </c>
      <c r="IZ654">
        <v>1.54785</v>
      </c>
      <c r="JA654">
        <v>2.30469</v>
      </c>
      <c r="JB654">
        <v>1.34644</v>
      </c>
      <c r="JC654">
        <v>2.29736</v>
      </c>
      <c r="JD654">
        <v>33.558</v>
      </c>
      <c r="JE654">
        <v>24.2188</v>
      </c>
      <c r="JF654">
        <v>18</v>
      </c>
      <c r="JG654">
        <v>492.432</v>
      </c>
      <c r="JH654">
        <v>409.329</v>
      </c>
      <c r="JI654">
        <v>24.9999</v>
      </c>
      <c r="JJ654">
        <v>26.671</v>
      </c>
      <c r="JK654">
        <v>29.9999</v>
      </c>
      <c r="JL654">
        <v>26.6367</v>
      </c>
      <c r="JM654">
        <v>26.5796</v>
      </c>
      <c r="JN654">
        <v>41.9251</v>
      </c>
      <c r="JO654">
        <v>41.7905</v>
      </c>
      <c r="JP654">
        <v>73.722</v>
      </c>
      <c r="JQ654">
        <v>25</v>
      </c>
      <c r="JR654">
        <v>1025.46</v>
      </c>
      <c r="JS654">
        <v>15.9261</v>
      </c>
      <c r="JT654">
        <v>102.309</v>
      </c>
      <c r="JU654">
        <v>103.092</v>
      </c>
    </row>
    <row r="655" spans="1:281">
      <c r="A655">
        <v>639</v>
      </c>
      <c r="B655">
        <v>1659032449.5</v>
      </c>
      <c r="C655">
        <v>8766.40000009537</v>
      </c>
      <c r="D655" t="s">
        <v>1708</v>
      </c>
      <c r="E655" t="s">
        <v>1709</v>
      </c>
      <c r="F655">
        <v>5</v>
      </c>
      <c r="G655" t="s">
        <v>1587</v>
      </c>
      <c r="H655" t="s">
        <v>417</v>
      </c>
      <c r="I655">
        <v>1659032442</v>
      </c>
      <c r="J655">
        <f>(K655)/1000</f>
        <v>0</v>
      </c>
      <c r="K655">
        <f>IF(CZ655, AN655, AH655)</f>
        <v>0</v>
      </c>
      <c r="L655">
        <f>IF(CZ655, AI655, AG655)</f>
        <v>0</v>
      </c>
      <c r="M655">
        <f>DB655 - IF(AU655&gt;1, L655*CV655*100.0/(AW655*DP655), 0)</f>
        <v>0</v>
      </c>
      <c r="N655">
        <f>((T655-J655/2)*M655-L655)/(T655+J655/2)</f>
        <v>0</v>
      </c>
      <c r="O655">
        <f>N655*(DI655+DJ655)/1000.0</f>
        <v>0</v>
      </c>
      <c r="P655">
        <f>(DB655 - IF(AU655&gt;1, L655*CV655*100.0/(AW655*DP655), 0))*(DI655+DJ655)/1000.0</f>
        <v>0</v>
      </c>
      <c r="Q655">
        <f>2.0/((1/S655-1/R655)+SIGN(S655)*SQRT((1/S655-1/R655)*(1/S655-1/R655) + 4*CW655/((CW655+1)*(CW655+1))*(2*1/S655*1/R655-1/R655*1/R655)))</f>
        <v>0</v>
      </c>
      <c r="R655">
        <f>IF(LEFT(CX655,1)&lt;&gt;"0",IF(LEFT(CX655,1)="1",3.0,CY655),$D$5+$E$5*(DP655*DI655/($K$5*1000))+$F$5*(DP655*DI655/($K$5*1000))*MAX(MIN(CV655,$J$5),$I$5)*MAX(MIN(CV655,$J$5),$I$5)+$G$5*MAX(MIN(CV655,$J$5),$I$5)*(DP655*DI655/($K$5*1000))+$H$5*(DP655*DI655/($K$5*1000))*(DP655*DI655/($K$5*1000)))</f>
        <v>0</v>
      </c>
      <c r="S655">
        <f>J655*(1000-(1000*0.61365*exp(17.502*W655/(240.97+W655))/(DI655+DJ655)+DD655)/2)/(1000*0.61365*exp(17.502*W655/(240.97+W655))/(DI655+DJ655)-DD655)</f>
        <v>0</v>
      </c>
      <c r="T655">
        <f>1/((CW655+1)/(Q655/1.6)+1/(R655/1.37)) + CW655/((CW655+1)/(Q655/1.6) + CW655/(R655/1.37))</f>
        <v>0</v>
      </c>
      <c r="U655">
        <f>(CR655*CU655)</f>
        <v>0</v>
      </c>
      <c r="V655">
        <f>(DK655+(U655+2*0.95*5.67E-8*(((DK655+$B$7)+273)^4-(DK655+273)^4)-44100*J655)/(1.84*29.3*R655+8*0.95*5.67E-8*(DK655+273)^3))</f>
        <v>0</v>
      </c>
      <c r="W655">
        <f>($C$7*DL655+$D$7*DM655+$E$7*V655)</f>
        <v>0</v>
      </c>
      <c r="X655">
        <f>0.61365*exp(17.502*W655/(240.97+W655))</f>
        <v>0</v>
      </c>
      <c r="Y655">
        <f>(Z655/AA655*100)</f>
        <v>0</v>
      </c>
      <c r="Z655">
        <f>DD655*(DI655+DJ655)/1000</f>
        <v>0</v>
      </c>
      <c r="AA655">
        <f>0.61365*exp(17.502*DK655/(240.97+DK655))</f>
        <v>0</v>
      </c>
      <c r="AB655">
        <f>(X655-DD655*(DI655+DJ655)/1000)</f>
        <v>0</v>
      </c>
      <c r="AC655">
        <f>(-J655*44100)</f>
        <v>0</v>
      </c>
      <c r="AD655">
        <f>2*29.3*R655*0.92*(DK655-W655)</f>
        <v>0</v>
      </c>
      <c r="AE655">
        <f>2*0.95*5.67E-8*(((DK655+$B$7)+273)^4-(W655+273)^4)</f>
        <v>0</v>
      </c>
      <c r="AF655">
        <f>U655+AE655+AC655+AD655</f>
        <v>0</v>
      </c>
      <c r="AG655">
        <f>DH655*AU655*(DC655-DB655*(1000-AU655*DE655)/(1000-AU655*DD655))/(100*CV655)</f>
        <v>0</v>
      </c>
      <c r="AH655">
        <f>1000*DH655*AU655*(DD655-DE655)/(100*CV655*(1000-AU655*DD655))</f>
        <v>0</v>
      </c>
      <c r="AI655">
        <f>(AJ655 - AK655 - DI655*1E3/(8.314*(DK655+273.15)) * AM655/DH655 * AL655) * DH655/(100*CV655) * (1000 - DE655)/1000</f>
        <v>0</v>
      </c>
      <c r="AJ655">
        <v>1034.59394358117</v>
      </c>
      <c r="AK655">
        <v>984.559769696969</v>
      </c>
      <c r="AL655">
        <v>3.48477852313906</v>
      </c>
      <c r="AM655">
        <v>66.0504921813524</v>
      </c>
      <c r="AN655">
        <f>(AP655 - AO655 + DI655*1E3/(8.314*(DK655+273.15)) * AR655/DH655 * AQ655) * DH655/(100*CV655) * 1000/(1000 - AP655)</f>
        <v>0</v>
      </c>
      <c r="AO655">
        <v>15.8310754133766</v>
      </c>
      <c r="AP655">
        <v>23.7501314685315</v>
      </c>
      <c r="AQ655">
        <v>-0.000904121212117661</v>
      </c>
      <c r="AR655">
        <v>92.47</v>
      </c>
      <c r="AS655">
        <v>2</v>
      </c>
      <c r="AT655">
        <v>0</v>
      </c>
      <c r="AU655">
        <f>IF(AS655*$H$13&gt;=AW655,1.0,(AW655/(AW655-AS655*$H$13)))</f>
        <v>0</v>
      </c>
      <c r="AV655">
        <f>(AU655-1)*100</f>
        <v>0</v>
      </c>
      <c r="AW655">
        <f>MAX(0,($B$13+$C$13*DP655)/(1+$D$13*DP655)*DI655/(DK655+273)*$E$13)</f>
        <v>0</v>
      </c>
      <c r="AX655" t="s">
        <v>418</v>
      </c>
      <c r="AY655" t="s">
        <v>418</v>
      </c>
      <c r="AZ655">
        <v>0</v>
      </c>
      <c r="BA655">
        <v>0</v>
      </c>
      <c r="BB655">
        <f>1-AZ655/BA655</f>
        <v>0</v>
      </c>
      <c r="BC655">
        <v>0</v>
      </c>
      <c r="BD655" t="s">
        <v>418</v>
      </c>
      <c r="BE655" t="s">
        <v>418</v>
      </c>
      <c r="BF655">
        <v>0</v>
      </c>
      <c r="BG655">
        <v>0</v>
      </c>
      <c r="BH655">
        <f>1-BF655/BG655</f>
        <v>0</v>
      </c>
      <c r="BI655">
        <v>0.5</v>
      </c>
      <c r="BJ655">
        <f>CS655</f>
        <v>0</v>
      </c>
      <c r="BK655">
        <f>L655</f>
        <v>0</v>
      </c>
      <c r="BL655">
        <f>BH655*BI655*BJ655</f>
        <v>0</v>
      </c>
      <c r="BM655">
        <f>(BK655-BC655)/BJ655</f>
        <v>0</v>
      </c>
      <c r="BN655">
        <f>(BA655-BG655)/BG655</f>
        <v>0</v>
      </c>
      <c r="BO655">
        <f>AZ655/(BB655+AZ655/BG655)</f>
        <v>0</v>
      </c>
      <c r="BP655" t="s">
        <v>418</v>
      </c>
      <c r="BQ655">
        <v>0</v>
      </c>
      <c r="BR655">
        <f>IF(BQ655&lt;&gt;0, BQ655, BO655)</f>
        <v>0</v>
      </c>
      <c r="BS655">
        <f>1-BR655/BG655</f>
        <v>0</v>
      </c>
      <c r="BT655">
        <f>(BG655-BF655)/(BG655-BR655)</f>
        <v>0</v>
      </c>
      <c r="BU655">
        <f>(BA655-BG655)/(BA655-BR655)</f>
        <v>0</v>
      </c>
      <c r="BV655">
        <f>(BG655-BF655)/(BG655-AZ655)</f>
        <v>0</v>
      </c>
      <c r="BW655">
        <f>(BA655-BG655)/(BA655-AZ655)</f>
        <v>0</v>
      </c>
      <c r="BX655">
        <f>(BT655*BR655/BF655)</f>
        <v>0</v>
      </c>
      <c r="BY655">
        <f>(1-BX655)</f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f>$B$11*DQ655+$C$11*DR655+$F$11*EC655*(1-EF655)</f>
        <v>0</v>
      </c>
      <c r="CS655">
        <f>CR655*CT655</f>
        <v>0</v>
      </c>
      <c r="CT655">
        <f>($B$11*$D$9+$C$11*$D$9+$F$11*((EP655+EH655)/MAX(EP655+EH655+EQ655, 0.1)*$I$9+EQ655/MAX(EP655+EH655+EQ655, 0.1)*$J$9))/($B$11+$C$11+$F$11)</f>
        <v>0</v>
      </c>
      <c r="CU655">
        <f>($B$11*$K$9+$C$11*$K$9+$F$11*((EP655+EH655)/MAX(EP655+EH655+EQ655, 0.1)*$P$9+EQ655/MAX(EP655+EH655+EQ655, 0.1)*$Q$9))/($B$11+$C$11+$F$11)</f>
        <v>0</v>
      </c>
      <c r="CV655">
        <v>6</v>
      </c>
      <c r="CW655">
        <v>0.5</v>
      </c>
      <c r="CX655" t="s">
        <v>419</v>
      </c>
      <c r="CY655">
        <v>2</v>
      </c>
      <c r="CZ655" t="b">
        <v>1</v>
      </c>
      <c r="DA655">
        <v>1659032442</v>
      </c>
      <c r="DB655">
        <v>937.690592592593</v>
      </c>
      <c r="DC655">
        <v>1002.34551851852</v>
      </c>
      <c r="DD655">
        <v>23.7518777777778</v>
      </c>
      <c r="DE655">
        <v>15.8481222222222</v>
      </c>
      <c r="DF655">
        <v>928.128222222222</v>
      </c>
      <c r="DG655">
        <v>23.2999518518519</v>
      </c>
      <c r="DH655">
        <v>500.073888888889</v>
      </c>
      <c r="DI655">
        <v>90.3306296296296</v>
      </c>
      <c r="DJ655">
        <v>0.044135662962963</v>
      </c>
      <c r="DK655">
        <v>27.1480740740741</v>
      </c>
      <c r="DL655">
        <v>26.6258592592593</v>
      </c>
      <c r="DM655">
        <v>999.9</v>
      </c>
      <c r="DN655">
        <v>0</v>
      </c>
      <c r="DO655">
        <v>0</v>
      </c>
      <c r="DP655">
        <v>9996.85185185185</v>
      </c>
      <c r="DQ655">
        <v>0</v>
      </c>
      <c r="DR655">
        <v>17.2785740740741</v>
      </c>
      <c r="DS655">
        <v>-64.6553111111111</v>
      </c>
      <c r="DT655">
        <v>960.504296296296</v>
      </c>
      <c r="DU655">
        <v>1018.48777777778</v>
      </c>
      <c r="DV655">
        <v>7.90375185185185</v>
      </c>
      <c r="DW655">
        <v>1002.34551851852</v>
      </c>
      <c r="DX655">
        <v>15.8481222222222</v>
      </c>
      <c r="DY655">
        <v>2.14552148148148</v>
      </c>
      <c r="DZ655">
        <v>1.43157037037037</v>
      </c>
      <c r="EA655">
        <v>18.5612222222222</v>
      </c>
      <c r="EB655">
        <v>12.2562185185185</v>
      </c>
      <c r="EC655">
        <v>2000.00185185185</v>
      </c>
      <c r="ED655">
        <v>0.979996333333333</v>
      </c>
      <c r="EE655">
        <v>0.0200039444444444</v>
      </c>
      <c r="EF655">
        <v>0</v>
      </c>
      <c r="EG655">
        <v>839.508592592592</v>
      </c>
      <c r="EH655">
        <v>5.00063</v>
      </c>
      <c r="EI655">
        <v>16527.0925925926</v>
      </c>
      <c r="EJ655">
        <v>17256.9037037037</v>
      </c>
      <c r="EK655">
        <v>38.104</v>
      </c>
      <c r="EL655">
        <v>38.1410740740741</v>
      </c>
      <c r="EM655">
        <v>37.5806666666667</v>
      </c>
      <c r="EN655">
        <v>37.522962962963</v>
      </c>
      <c r="EO655">
        <v>39.125</v>
      </c>
      <c r="EP655">
        <v>1955.09185185185</v>
      </c>
      <c r="EQ655">
        <v>39.91</v>
      </c>
      <c r="ER655">
        <v>0</v>
      </c>
      <c r="ES655">
        <v>1659032448.7</v>
      </c>
      <c r="ET655">
        <v>0</v>
      </c>
      <c r="EU655">
        <v>839.44804</v>
      </c>
      <c r="EV655">
        <v>-6.77338460922167</v>
      </c>
      <c r="EW655">
        <v>-108.546153878539</v>
      </c>
      <c r="EX655">
        <v>16526.148</v>
      </c>
      <c r="EY655">
        <v>15</v>
      </c>
      <c r="EZ655">
        <v>0</v>
      </c>
      <c r="FA655" t="s">
        <v>420</v>
      </c>
      <c r="FB655">
        <v>1657551626.5</v>
      </c>
      <c r="FC655">
        <v>1657551629</v>
      </c>
      <c r="FD655">
        <v>0</v>
      </c>
      <c r="FE655">
        <v>0.403</v>
      </c>
      <c r="FF655">
        <v>0.009</v>
      </c>
      <c r="FG655">
        <v>9.41</v>
      </c>
      <c r="FH655">
        <v>0.087</v>
      </c>
      <c r="FI655">
        <v>417</v>
      </c>
      <c r="FJ655">
        <v>17</v>
      </c>
      <c r="FK655">
        <v>1.61</v>
      </c>
      <c r="FL655">
        <v>0.59</v>
      </c>
      <c r="FM655">
        <v>-64.4360375</v>
      </c>
      <c r="FN655">
        <v>-0.306593245778577</v>
      </c>
      <c r="FO655">
        <v>0.764880522594052</v>
      </c>
      <c r="FP655">
        <v>1</v>
      </c>
      <c r="FQ655">
        <v>839.923147058823</v>
      </c>
      <c r="FR655">
        <v>-6.10473643011345</v>
      </c>
      <c r="FS655">
        <v>0.623222230798883</v>
      </c>
      <c r="FT655">
        <v>0</v>
      </c>
      <c r="FU655">
        <v>7.91129275</v>
      </c>
      <c r="FV655">
        <v>-0.0612541463414799</v>
      </c>
      <c r="FW655">
        <v>0.0168993295706516</v>
      </c>
      <c r="FX655">
        <v>1</v>
      </c>
      <c r="FY655">
        <v>2</v>
      </c>
      <c r="FZ655">
        <v>3</v>
      </c>
      <c r="GA655" t="s">
        <v>474</v>
      </c>
      <c r="GB655">
        <v>2.97315</v>
      </c>
      <c r="GC655">
        <v>2.69785</v>
      </c>
      <c r="GD655">
        <v>0.162141</v>
      </c>
      <c r="GE655">
        <v>0.169904</v>
      </c>
      <c r="GF655">
        <v>0.102359</v>
      </c>
      <c r="GG655">
        <v>0.0780168</v>
      </c>
      <c r="GH655">
        <v>32622.1</v>
      </c>
      <c r="GI655">
        <v>35342.2</v>
      </c>
      <c r="GJ655">
        <v>35282</v>
      </c>
      <c r="GK655">
        <v>38613.5</v>
      </c>
      <c r="GL655">
        <v>44906</v>
      </c>
      <c r="GM655">
        <v>51422.9</v>
      </c>
      <c r="GN655">
        <v>55153.3</v>
      </c>
      <c r="GO655">
        <v>61936.3</v>
      </c>
      <c r="GP655">
        <v>1.9736</v>
      </c>
      <c r="GQ655">
        <v>1.8422</v>
      </c>
      <c r="GR655">
        <v>0.0952184</v>
      </c>
      <c r="GS655">
        <v>0</v>
      </c>
      <c r="GT655">
        <v>25.0699</v>
      </c>
      <c r="GU655">
        <v>999.9</v>
      </c>
      <c r="GV655">
        <v>56.116</v>
      </c>
      <c r="GW655">
        <v>29.094</v>
      </c>
      <c r="GX655">
        <v>25.1219</v>
      </c>
      <c r="GY655">
        <v>55.2955</v>
      </c>
      <c r="GZ655">
        <v>42.9207</v>
      </c>
      <c r="HA655">
        <v>1</v>
      </c>
      <c r="HB655">
        <v>-0.0438415</v>
      </c>
      <c r="HC655">
        <v>0.0746623</v>
      </c>
      <c r="HD655">
        <v>20.1141</v>
      </c>
      <c r="HE655">
        <v>5.19812</v>
      </c>
      <c r="HF655">
        <v>12.004</v>
      </c>
      <c r="HG655">
        <v>4.9756</v>
      </c>
      <c r="HH655">
        <v>3.2938</v>
      </c>
      <c r="HI655">
        <v>9999</v>
      </c>
      <c r="HJ655">
        <v>9999</v>
      </c>
      <c r="HK655">
        <v>9999</v>
      </c>
      <c r="HL655">
        <v>630.1</v>
      </c>
      <c r="HM655">
        <v>1.86316</v>
      </c>
      <c r="HN655">
        <v>1.86804</v>
      </c>
      <c r="HO655">
        <v>1.86783</v>
      </c>
      <c r="HP655">
        <v>1.86902</v>
      </c>
      <c r="HQ655">
        <v>1.86981</v>
      </c>
      <c r="HR655">
        <v>1.86584</v>
      </c>
      <c r="HS655">
        <v>1.86691</v>
      </c>
      <c r="HT655">
        <v>1.86829</v>
      </c>
      <c r="HU655">
        <v>5</v>
      </c>
      <c r="HV655">
        <v>0</v>
      </c>
      <c r="HW655">
        <v>0</v>
      </c>
      <c r="HX655">
        <v>0</v>
      </c>
      <c r="HY655" t="s">
        <v>422</v>
      </c>
      <c r="HZ655" t="s">
        <v>423</v>
      </c>
      <c r="IA655" t="s">
        <v>424</v>
      </c>
      <c r="IB655" t="s">
        <v>424</v>
      </c>
      <c r="IC655" t="s">
        <v>424</v>
      </c>
      <c r="ID655" t="s">
        <v>424</v>
      </c>
      <c r="IE655">
        <v>0</v>
      </c>
      <c r="IF655">
        <v>100</v>
      </c>
      <c r="IG655">
        <v>100</v>
      </c>
      <c r="IH655">
        <v>9.703</v>
      </c>
      <c r="II655">
        <v>0.4521</v>
      </c>
      <c r="IJ655">
        <v>4.02706509432224</v>
      </c>
      <c r="IK655">
        <v>0.00601174518973114</v>
      </c>
      <c r="IL655">
        <v>2.77886958061485e-07</v>
      </c>
      <c r="IM655">
        <v>-3.54636231360687e-10</v>
      </c>
      <c r="IN655">
        <v>-0.0404303883988718</v>
      </c>
      <c r="IO655">
        <v>-0.0177815531441476</v>
      </c>
      <c r="IP655">
        <v>0.00205572605671414</v>
      </c>
      <c r="IQ655">
        <v>-1.65519735432211e-05</v>
      </c>
      <c r="IR655">
        <v>-4</v>
      </c>
      <c r="IS655">
        <v>1848</v>
      </c>
      <c r="IT655">
        <v>1</v>
      </c>
      <c r="IU655">
        <v>25</v>
      </c>
      <c r="IV655">
        <v>24680.4</v>
      </c>
      <c r="IW655">
        <v>24680.3</v>
      </c>
      <c r="IX655">
        <v>2.12158</v>
      </c>
      <c r="IY655">
        <v>2.6001</v>
      </c>
      <c r="IZ655">
        <v>1.54785</v>
      </c>
      <c r="JA655">
        <v>2.30469</v>
      </c>
      <c r="JB655">
        <v>1.34644</v>
      </c>
      <c r="JC655">
        <v>2.41577</v>
      </c>
      <c r="JD655">
        <v>33.558</v>
      </c>
      <c r="JE655">
        <v>24.2188</v>
      </c>
      <c r="JF655">
        <v>18</v>
      </c>
      <c r="JG655">
        <v>492.953</v>
      </c>
      <c r="JH655">
        <v>408.751</v>
      </c>
      <c r="JI655">
        <v>25.0001</v>
      </c>
      <c r="JJ655">
        <v>26.671</v>
      </c>
      <c r="JK655">
        <v>30</v>
      </c>
      <c r="JL655">
        <v>26.6367</v>
      </c>
      <c r="JM655">
        <v>26.5774</v>
      </c>
      <c r="JN655">
        <v>42.4524</v>
      </c>
      <c r="JO655">
        <v>41.7905</v>
      </c>
      <c r="JP655">
        <v>73.335</v>
      </c>
      <c r="JQ655">
        <v>25</v>
      </c>
      <c r="JR655">
        <v>1038.85</v>
      </c>
      <c r="JS655">
        <v>15.9261</v>
      </c>
      <c r="JT655">
        <v>102.31</v>
      </c>
      <c r="JU655">
        <v>103.093</v>
      </c>
    </row>
    <row r="656" spans="1:281">
      <c r="A656">
        <v>640</v>
      </c>
      <c r="B656">
        <v>1659032454</v>
      </c>
      <c r="C656">
        <v>8770.90000009537</v>
      </c>
      <c r="D656" t="s">
        <v>1710</v>
      </c>
      <c r="E656" t="s">
        <v>1711</v>
      </c>
      <c r="F656">
        <v>5</v>
      </c>
      <c r="G656" t="s">
        <v>1587</v>
      </c>
      <c r="H656" t="s">
        <v>417</v>
      </c>
      <c r="I656">
        <v>1659032446.44444</v>
      </c>
      <c r="J656">
        <f>(K656)/1000</f>
        <v>0</v>
      </c>
      <c r="K656">
        <f>IF(CZ656, AN656, AH656)</f>
        <v>0</v>
      </c>
      <c r="L656">
        <f>IF(CZ656, AI656, AG656)</f>
        <v>0</v>
      </c>
      <c r="M656">
        <f>DB656 - IF(AU656&gt;1, L656*CV656*100.0/(AW656*DP656), 0)</f>
        <v>0</v>
      </c>
      <c r="N656">
        <f>((T656-J656/2)*M656-L656)/(T656+J656/2)</f>
        <v>0</v>
      </c>
      <c r="O656">
        <f>N656*(DI656+DJ656)/1000.0</f>
        <v>0</v>
      </c>
      <c r="P656">
        <f>(DB656 - IF(AU656&gt;1, L656*CV656*100.0/(AW656*DP656), 0))*(DI656+DJ656)/1000.0</f>
        <v>0</v>
      </c>
      <c r="Q656">
        <f>2.0/((1/S656-1/R656)+SIGN(S656)*SQRT((1/S656-1/R656)*(1/S656-1/R656) + 4*CW656/((CW656+1)*(CW656+1))*(2*1/S656*1/R656-1/R656*1/R656)))</f>
        <v>0</v>
      </c>
      <c r="R656">
        <f>IF(LEFT(CX656,1)&lt;&gt;"0",IF(LEFT(CX656,1)="1",3.0,CY656),$D$5+$E$5*(DP656*DI656/($K$5*1000))+$F$5*(DP656*DI656/($K$5*1000))*MAX(MIN(CV656,$J$5),$I$5)*MAX(MIN(CV656,$J$5),$I$5)+$G$5*MAX(MIN(CV656,$J$5),$I$5)*(DP656*DI656/($K$5*1000))+$H$5*(DP656*DI656/($K$5*1000))*(DP656*DI656/($K$5*1000)))</f>
        <v>0</v>
      </c>
      <c r="S656">
        <f>J656*(1000-(1000*0.61365*exp(17.502*W656/(240.97+W656))/(DI656+DJ656)+DD656)/2)/(1000*0.61365*exp(17.502*W656/(240.97+W656))/(DI656+DJ656)-DD656)</f>
        <v>0</v>
      </c>
      <c r="T656">
        <f>1/((CW656+1)/(Q656/1.6)+1/(R656/1.37)) + CW656/((CW656+1)/(Q656/1.6) + CW656/(R656/1.37))</f>
        <v>0</v>
      </c>
      <c r="U656">
        <f>(CR656*CU656)</f>
        <v>0</v>
      </c>
      <c r="V656">
        <f>(DK656+(U656+2*0.95*5.67E-8*(((DK656+$B$7)+273)^4-(DK656+273)^4)-44100*J656)/(1.84*29.3*R656+8*0.95*5.67E-8*(DK656+273)^3))</f>
        <v>0</v>
      </c>
      <c r="W656">
        <f>($C$7*DL656+$D$7*DM656+$E$7*V656)</f>
        <v>0</v>
      </c>
      <c r="X656">
        <f>0.61365*exp(17.502*W656/(240.97+W656))</f>
        <v>0</v>
      </c>
      <c r="Y656">
        <f>(Z656/AA656*100)</f>
        <v>0</v>
      </c>
      <c r="Z656">
        <f>DD656*(DI656+DJ656)/1000</f>
        <v>0</v>
      </c>
      <c r="AA656">
        <f>0.61365*exp(17.502*DK656/(240.97+DK656))</f>
        <v>0</v>
      </c>
      <c r="AB656">
        <f>(X656-DD656*(DI656+DJ656)/1000)</f>
        <v>0</v>
      </c>
      <c r="AC656">
        <f>(-J656*44100)</f>
        <v>0</v>
      </c>
      <c r="AD656">
        <f>2*29.3*R656*0.92*(DK656-W656)</f>
        <v>0</v>
      </c>
      <c r="AE656">
        <f>2*0.95*5.67E-8*(((DK656+$B$7)+273)^4-(W656+273)^4)</f>
        <v>0</v>
      </c>
      <c r="AF656">
        <f>U656+AE656+AC656+AD656</f>
        <v>0</v>
      </c>
      <c r="AG656">
        <f>DH656*AU656*(DC656-DB656*(1000-AU656*DE656)/(1000-AU656*DD656))/(100*CV656)</f>
        <v>0</v>
      </c>
      <c r="AH656">
        <f>1000*DH656*AU656*(DD656-DE656)/(100*CV656*(1000-AU656*DD656))</f>
        <v>0</v>
      </c>
      <c r="AI656">
        <f>(AJ656 - AK656 - DI656*1E3/(8.314*(DK656+273.15)) * AM656/DH656 * AL656) * DH656/(100*CV656) * (1000 - DE656)/1000</f>
        <v>0</v>
      </c>
      <c r="AJ656">
        <v>1050.62316984755</v>
      </c>
      <c r="AK656">
        <v>1000.40018181818</v>
      </c>
      <c r="AL656">
        <v>3.53789565477905</v>
      </c>
      <c r="AM656">
        <v>66.0504921813524</v>
      </c>
      <c r="AN656">
        <f>(AP656 - AO656 + DI656*1E3/(8.314*(DK656+273.15)) * AR656/DH656 * AQ656) * DH656/(100*CV656) * 1000/(1000 - AP656)</f>
        <v>0</v>
      </c>
      <c r="AO656">
        <v>15.9125556403463</v>
      </c>
      <c r="AP656">
        <v>23.7594636363636</v>
      </c>
      <c r="AQ656">
        <v>0.00133858585859119</v>
      </c>
      <c r="AR656">
        <v>92.47</v>
      </c>
      <c r="AS656">
        <v>3</v>
      </c>
      <c r="AT656">
        <v>1</v>
      </c>
      <c r="AU656">
        <f>IF(AS656*$H$13&gt;=AW656,1.0,(AW656/(AW656-AS656*$H$13)))</f>
        <v>0</v>
      </c>
      <c r="AV656">
        <f>(AU656-1)*100</f>
        <v>0</v>
      </c>
      <c r="AW656">
        <f>MAX(0,($B$13+$C$13*DP656)/(1+$D$13*DP656)*DI656/(DK656+273)*$E$13)</f>
        <v>0</v>
      </c>
      <c r="AX656" t="s">
        <v>418</v>
      </c>
      <c r="AY656" t="s">
        <v>418</v>
      </c>
      <c r="AZ656">
        <v>0</v>
      </c>
      <c r="BA656">
        <v>0</v>
      </c>
      <c r="BB656">
        <f>1-AZ656/BA656</f>
        <v>0</v>
      </c>
      <c r="BC656">
        <v>0</v>
      </c>
      <c r="BD656" t="s">
        <v>418</v>
      </c>
      <c r="BE656" t="s">
        <v>418</v>
      </c>
      <c r="BF656">
        <v>0</v>
      </c>
      <c r="BG656">
        <v>0</v>
      </c>
      <c r="BH656">
        <f>1-BF656/BG656</f>
        <v>0</v>
      </c>
      <c r="BI656">
        <v>0.5</v>
      </c>
      <c r="BJ656">
        <f>CS656</f>
        <v>0</v>
      </c>
      <c r="BK656">
        <f>L656</f>
        <v>0</v>
      </c>
      <c r="BL656">
        <f>BH656*BI656*BJ656</f>
        <v>0</v>
      </c>
      <c r="BM656">
        <f>(BK656-BC656)/BJ656</f>
        <v>0</v>
      </c>
      <c r="BN656">
        <f>(BA656-BG656)/BG656</f>
        <v>0</v>
      </c>
      <c r="BO656">
        <f>AZ656/(BB656+AZ656/BG656)</f>
        <v>0</v>
      </c>
      <c r="BP656" t="s">
        <v>418</v>
      </c>
      <c r="BQ656">
        <v>0</v>
      </c>
      <c r="BR656">
        <f>IF(BQ656&lt;&gt;0, BQ656, BO656)</f>
        <v>0</v>
      </c>
      <c r="BS656">
        <f>1-BR656/BG656</f>
        <v>0</v>
      </c>
      <c r="BT656">
        <f>(BG656-BF656)/(BG656-BR656)</f>
        <v>0</v>
      </c>
      <c r="BU656">
        <f>(BA656-BG656)/(BA656-BR656)</f>
        <v>0</v>
      </c>
      <c r="BV656">
        <f>(BG656-BF656)/(BG656-AZ656)</f>
        <v>0</v>
      </c>
      <c r="BW656">
        <f>(BA656-BG656)/(BA656-AZ656)</f>
        <v>0</v>
      </c>
      <c r="BX656">
        <f>(BT656*BR656/BF656)</f>
        <v>0</v>
      </c>
      <c r="BY656">
        <f>(1-BX656)</f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f>$B$11*DQ656+$C$11*DR656+$F$11*EC656*(1-EF656)</f>
        <v>0</v>
      </c>
      <c r="CS656">
        <f>CR656*CT656</f>
        <v>0</v>
      </c>
      <c r="CT656">
        <f>($B$11*$D$9+$C$11*$D$9+$F$11*((EP656+EH656)/MAX(EP656+EH656+EQ656, 0.1)*$I$9+EQ656/MAX(EP656+EH656+EQ656, 0.1)*$J$9))/($B$11+$C$11+$F$11)</f>
        <v>0</v>
      </c>
      <c r="CU656">
        <f>($B$11*$K$9+$C$11*$K$9+$F$11*((EP656+EH656)/MAX(EP656+EH656+EQ656, 0.1)*$P$9+EQ656/MAX(EP656+EH656+EQ656, 0.1)*$Q$9))/($B$11+$C$11+$F$11)</f>
        <v>0</v>
      </c>
      <c r="CV656">
        <v>6</v>
      </c>
      <c r="CW656">
        <v>0.5</v>
      </c>
      <c r="CX656" t="s">
        <v>419</v>
      </c>
      <c r="CY656">
        <v>2</v>
      </c>
      <c r="CZ656" t="b">
        <v>1</v>
      </c>
      <c r="DA656">
        <v>1659032446.44444</v>
      </c>
      <c r="DB656">
        <v>952.677666666667</v>
      </c>
      <c r="DC656">
        <v>1017.24159259259</v>
      </c>
      <c r="DD656">
        <v>23.7521925925926</v>
      </c>
      <c r="DE656">
        <v>15.8689851851852</v>
      </c>
      <c r="DF656">
        <v>943.031888888889</v>
      </c>
      <c r="DG656">
        <v>23.3002555555556</v>
      </c>
      <c r="DH656">
        <v>500.048814814815</v>
      </c>
      <c r="DI656">
        <v>90.3300666666667</v>
      </c>
      <c r="DJ656">
        <v>0.0442512962962963</v>
      </c>
      <c r="DK656">
        <v>27.1496259259259</v>
      </c>
      <c r="DL656">
        <v>26.6230740740741</v>
      </c>
      <c r="DM656">
        <v>999.9</v>
      </c>
      <c r="DN656">
        <v>0</v>
      </c>
      <c r="DO656">
        <v>0</v>
      </c>
      <c r="DP656">
        <v>9995.18518518518</v>
      </c>
      <c r="DQ656">
        <v>0</v>
      </c>
      <c r="DR656">
        <v>17.2744814814815</v>
      </c>
      <c r="DS656">
        <v>-64.5640555555556</v>
      </c>
      <c r="DT656">
        <v>975.856333333333</v>
      </c>
      <c r="DU656">
        <v>1033.64592592593</v>
      </c>
      <c r="DV656">
        <v>7.88320518518518</v>
      </c>
      <c r="DW656">
        <v>1017.24159259259</v>
      </c>
      <c r="DX656">
        <v>15.8689851851852</v>
      </c>
      <c r="DY656">
        <v>2.1455362962963</v>
      </c>
      <c r="DZ656">
        <v>1.43344592592593</v>
      </c>
      <c r="EA656">
        <v>18.561337037037</v>
      </c>
      <c r="EB656">
        <v>12.2761185185185</v>
      </c>
      <c r="EC656">
        <v>1999.99851851852</v>
      </c>
      <c r="ED656">
        <v>0.979996333333333</v>
      </c>
      <c r="EE656">
        <v>0.0200039444444444</v>
      </c>
      <c r="EF656">
        <v>0</v>
      </c>
      <c r="EG656">
        <v>839.051222222222</v>
      </c>
      <c r="EH656">
        <v>5.00063</v>
      </c>
      <c r="EI656">
        <v>16518.3</v>
      </c>
      <c r="EJ656">
        <v>17256.8777777778</v>
      </c>
      <c r="EK656">
        <v>38.1156666666667</v>
      </c>
      <c r="EL656">
        <v>38.1410740740741</v>
      </c>
      <c r="EM656">
        <v>37.5736666666667</v>
      </c>
      <c r="EN656">
        <v>37.5321481481482</v>
      </c>
      <c r="EO656">
        <v>39.125</v>
      </c>
      <c r="EP656">
        <v>1955.08851851852</v>
      </c>
      <c r="EQ656">
        <v>39.91</v>
      </c>
      <c r="ER656">
        <v>0</v>
      </c>
      <c r="ES656">
        <v>1659032452.9</v>
      </c>
      <c r="ET656">
        <v>0</v>
      </c>
      <c r="EU656">
        <v>839.052846153846</v>
      </c>
      <c r="EV656">
        <v>-6.0968205157312</v>
      </c>
      <c r="EW656">
        <v>-126.297435943568</v>
      </c>
      <c r="EX656">
        <v>16518.3461538462</v>
      </c>
      <c r="EY656">
        <v>15</v>
      </c>
      <c r="EZ656">
        <v>0</v>
      </c>
      <c r="FA656" t="s">
        <v>420</v>
      </c>
      <c r="FB656">
        <v>1657551626.5</v>
      </c>
      <c r="FC656">
        <v>1657551629</v>
      </c>
      <c r="FD656">
        <v>0</v>
      </c>
      <c r="FE656">
        <v>0.403</v>
      </c>
      <c r="FF656">
        <v>0.009</v>
      </c>
      <c r="FG656">
        <v>9.41</v>
      </c>
      <c r="FH656">
        <v>0.087</v>
      </c>
      <c r="FI656">
        <v>417</v>
      </c>
      <c r="FJ656">
        <v>17</v>
      </c>
      <c r="FK656">
        <v>1.61</v>
      </c>
      <c r="FL656">
        <v>0.59</v>
      </c>
      <c r="FM656">
        <v>-64.5493625</v>
      </c>
      <c r="FN656">
        <v>-1.65445215759855</v>
      </c>
      <c r="FO656">
        <v>0.748383539599682</v>
      </c>
      <c r="FP656">
        <v>0</v>
      </c>
      <c r="FQ656">
        <v>839.383264705882</v>
      </c>
      <c r="FR656">
        <v>-6.42534759282665</v>
      </c>
      <c r="FS656">
        <v>0.65632825847435</v>
      </c>
      <c r="FT656">
        <v>0</v>
      </c>
      <c r="FU656">
        <v>7.89477575</v>
      </c>
      <c r="FV656">
        <v>-0.272489043151992</v>
      </c>
      <c r="FW656">
        <v>0.033097115953471</v>
      </c>
      <c r="FX656">
        <v>0</v>
      </c>
      <c r="FY656">
        <v>0</v>
      </c>
      <c r="FZ656">
        <v>3</v>
      </c>
      <c r="GA656" t="s">
        <v>427</v>
      </c>
      <c r="GB656">
        <v>2.97292</v>
      </c>
      <c r="GC656">
        <v>2.69812</v>
      </c>
      <c r="GD656">
        <v>0.163788</v>
      </c>
      <c r="GE656">
        <v>0.171343</v>
      </c>
      <c r="GF656">
        <v>0.102376</v>
      </c>
      <c r="GG656">
        <v>0.0779418</v>
      </c>
      <c r="GH656">
        <v>32558.1</v>
      </c>
      <c r="GI656">
        <v>35281.2</v>
      </c>
      <c r="GJ656">
        <v>35282.1</v>
      </c>
      <c r="GK656">
        <v>38613.8</v>
      </c>
      <c r="GL656">
        <v>44905</v>
      </c>
      <c r="GM656">
        <v>51427</v>
      </c>
      <c r="GN656">
        <v>55153.1</v>
      </c>
      <c r="GO656">
        <v>61936.1</v>
      </c>
      <c r="GP656">
        <v>1.9726</v>
      </c>
      <c r="GQ656">
        <v>1.8434</v>
      </c>
      <c r="GR656">
        <v>0.0942945</v>
      </c>
      <c r="GS656">
        <v>0</v>
      </c>
      <c r="GT656">
        <v>25.0699</v>
      </c>
      <c r="GU656">
        <v>999.9</v>
      </c>
      <c r="GV656">
        <v>56.092</v>
      </c>
      <c r="GW656">
        <v>29.104</v>
      </c>
      <c r="GX656">
        <v>25.1243</v>
      </c>
      <c r="GY656">
        <v>55.6955</v>
      </c>
      <c r="GZ656">
        <v>43.129</v>
      </c>
      <c r="HA656">
        <v>1</v>
      </c>
      <c r="HB656">
        <v>-0.0438618</v>
      </c>
      <c r="HC656">
        <v>0.0734205</v>
      </c>
      <c r="HD656">
        <v>20.1134</v>
      </c>
      <c r="HE656">
        <v>5.19932</v>
      </c>
      <c r="HF656">
        <v>12.004</v>
      </c>
      <c r="HG656">
        <v>4.9752</v>
      </c>
      <c r="HH656">
        <v>3.294</v>
      </c>
      <c r="HI656">
        <v>9999</v>
      </c>
      <c r="HJ656">
        <v>9999</v>
      </c>
      <c r="HK656">
        <v>9999</v>
      </c>
      <c r="HL656">
        <v>630.1</v>
      </c>
      <c r="HM656">
        <v>1.86313</v>
      </c>
      <c r="HN656">
        <v>1.86801</v>
      </c>
      <c r="HO656">
        <v>1.86783</v>
      </c>
      <c r="HP656">
        <v>1.86902</v>
      </c>
      <c r="HQ656">
        <v>1.86981</v>
      </c>
      <c r="HR656">
        <v>1.86584</v>
      </c>
      <c r="HS656">
        <v>1.86691</v>
      </c>
      <c r="HT656">
        <v>1.86832</v>
      </c>
      <c r="HU656">
        <v>5</v>
      </c>
      <c r="HV656">
        <v>0</v>
      </c>
      <c r="HW656">
        <v>0</v>
      </c>
      <c r="HX656">
        <v>0</v>
      </c>
      <c r="HY656" t="s">
        <v>422</v>
      </c>
      <c r="HZ656" t="s">
        <v>423</v>
      </c>
      <c r="IA656" t="s">
        <v>424</v>
      </c>
      <c r="IB656" t="s">
        <v>424</v>
      </c>
      <c r="IC656" t="s">
        <v>424</v>
      </c>
      <c r="ID656" t="s">
        <v>424</v>
      </c>
      <c r="IE656">
        <v>0</v>
      </c>
      <c r="IF656">
        <v>100</v>
      </c>
      <c r="IG656">
        <v>100</v>
      </c>
      <c r="IH656">
        <v>9.787</v>
      </c>
      <c r="II656">
        <v>0.4524</v>
      </c>
      <c r="IJ656">
        <v>4.02706509432224</v>
      </c>
      <c r="IK656">
        <v>0.00601174518973114</v>
      </c>
      <c r="IL656">
        <v>2.77886958061485e-07</v>
      </c>
      <c r="IM656">
        <v>-3.54636231360687e-10</v>
      </c>
      <c r="IN656">
        <v>-0.0404303883988718</v>
      </c>
      <c r="IO656">
        <v>-0.0177815531441476</v>
      </c>
      <c r="IP656">
        <v>0.00205572605671414</v>
      </c>
      <c r="IQ656">
        <v>-1.65519735432211e-05</v>
      </c>
      <c r="IR656">
        <v>-4</v>
      </c>
      <c r="IS656">
        <v>1848</v>
      </c>
      <c r="IT656">
        <v>1</v>
      </c>
      <c r="IU656">
        <v>25</v>
      </c>
      <c r="IV656">
        <v>24680.5</v>
      </c>
      <c r="IW656">
        <v>24680.4</v>
      </c>
      <c r="IX656">
        <v>2.14233</v>
      </c>
      <c r="IY656">
        <v>2.61475</v>
      </c>
      <c r="IZ656">
        <v>1.54785</v>
      </c>
      <c r="JA656">
        <v>2.30469</v>
      </c>
      <c r="JB656">
        <v>1.34644</v>
      </c>
      <c r="JC656">
        <v>2.39014</v>
      </c>
      <c r="JD656">
        <v>33.558</v>
      </c>
      <c r="JE656">
        <v>24.2276</v>
      </c>
      <c r="JF656">
        <v>18</v>
      </c>
      <c r="JG656">
        <v>492.282</v>
      </c>
      <c r="JH656">
        <v>409.424</v>
      </c>
      <c r="JI656">
        <v>24.9999</v>
      </c>
      <c r="JJ656">
        <v>26.6687</v>
      </c>
      <c r="JK656">
        <v>30</v>
      </c>
      <c r="JL656">
        <v>26.6344</v>
      </c>
      <c r="JM656">
        <v>26.5774</v>
      </c>
      <c r="JN656">
        <v>42.8775</v>
      </c>
      <c r="JO656">
        <v>41.7905</v>
      </c>
      <c r="JP656">
        <v>73.335</v>
      </c>
      <c r="JQ656">
        <v>25</v>
      </c>
      <c r="JR656">
        <v>1059.03</v>
      </c>
      <c r="JS656">
        <v>15.9261</v>
      </c>
      <c r="JT656">
        <v>102.31</v>
      </c>
      <c r="JU656">
        <v>103.093</v>
      </c>
    </row>
    <row r="657" spans="1:281">
      <c r="A657">
        <v>641</v>
      </c>
      <c r="B657">
        <v>1659032459.5</v>
      </c>
      <c r="C657">
        <v>8776.40000009537</v>
      </c>
      <c r="D657" t="s">
        <v>1712</v>
      </c>
      <c r="E657" t="s">
        <v>1713</v>
      </c>
      <c r="F657">
        <v>5</v>
      </c>
      <c r="G657" t="s">
        <v>1587</v>
      </c>
      <c r="H657" t="s">
        <v>417</v>
      </c>
      <c r="I657">
        <v>1659032451.73214</v>
      </c>
      <c r="J657">
        <f>(K657)/1000</f>
        <v>0</v>
      </c>
      <c r="K657">
        <f>IF(CZ657, AN657, AH657)</f>
        <v>0</v>
      </c>
      <c r="L657">
        <f>IF(CZ657, AI657, AG657)</f>
        <v>0</v>
      </c>
      <c r="M657">
        <f>DB657 - IF(AU657&gt;1, L657*CV657*100.0/(AW657*DP657), 0)</f>
        <v>0</v>
      </c>
      <c r="N657">
        <f>((T657-J657/2)*M657-L657)/(T657+J657/2)</f>
        <v>0</v>
      </c>
      <c r="O657">
        <f>N657*(DI657+DJ657)/1000.0</f>
        <v>0</v>
      </c>
      <c r="P657">
        <f>(DB657 - IF(AU657&gt;1, L657*CV657*100.0/(AW657*DP657), 0))*(DI657+DJ657)/1000.0</f>
        <v>0</v>
      </c>
      <c r="Q657">
        <f>2.0/((1/S657-1/R657)+SIGN(S657)*SQRT((1/S657-1/R657)*(1/S657-1/R657) + 4*CW657/((CW657+1)*(CW657+1))*(2*1/S657*1/R657-1/R657*1/R657)))</f>
        <v>0</v>
      </c>
      <c r="R657">
        <f>IF(LEFT(CX657,1)&lt;&gt;"0",IF(LEFT(CX657,1)="1",3.0,CY657),$D$5+$E$5*(DP657*DI657/($K$5*1000))+$F$5*(DP657*DI657/($K$5*1000))*MAX(MIN(CV657,$J$5),$I$5)*MAX(MIN(CV657,$J$5),$I$5)+$G$5*MAX(MIN(CV657,$J$5),$I$5)*(DP657*DI657/($K$5*1000))+$H$5*(DP657*DI657/($K$5*1000))*(DP657*DI657/($K$5*1000)))</f>
        <v>0</v>
      </c>
      <c r="S657">
        <f>J657*(1000-(1000*0.61365*exp(17.502*W657/(240.97+W657))/(DI657+DJ657)+DD657)/2)/(1000*0.61365*exp(17.502*W657/(240.97+W657))/(DI657+DJ657)-DD657)</f>
        <v>0</v>
      </c>
      <c r="T657">
        <f>1/((CW657+1)/(Q657/1.6)+1/(R657/1.37)) + CW657/((CW657+1)/(Q657/1.6) + CW657/(R657/1.37))</f>
        <v>0</v>
      </c>
      <c r="U657">
        <f>(CR657*CU657)</f>
        <v>0</v>
      </c>
      <c r="V657">
        <f>(DK657+(U657+2*0.95*5.67E-8*(((DK657+$B$7)+273)^4-(DK657+273)^4)-44100*J657)/(1.84*29.3*R657+8*0.95*5.67E-8*(DK657+273)^3))</f>
        <v>0</v>
      </c>
      <c r="W657">
        <f>($C$7*DL657+$D$7*DM657+$E$7*V657)</f>
        <v>0</v>
      </c>
      <c r="X657">
        <f>0.61365*exp(17.502*W657/(240.97+W657))</f>
        <v>0</v>
      </c>
      <c r="Y657">
        <f>(Z657/AA657*100)</f>
        <v>0</v>
      </c>
      <c r="Z657">
        <f>DD657*(DI657+DJ657)/1000</f>
        <v>0</v>
      </c>
      <c r="AA657">
        <f>0.61365*exp(17.502*DK657/(240.97+DK657))</f>
        <v>0</v>
      </c>
      <c r="AB657">
        <f>(X657-DD657*(DI657+DJ657)/1000)</f>
        <v>0</v>
      </c>
      <c r="AC657">
        <f>(-J657*44100)</f>
        <v>0</v>
      </c>
      <c r="AD657">
        <f>2*29.3*R657*0.92*(DK657-W657)</f>
        <v>0</v>
      </c>
      <c r="AE657">
        <f>2*0.95*5.67E-8*(((DK657+$B$7)+273)^4-(W657+273)^4)</f>
        <v>0</v>
      </c>
      <c r="AF657">
        <f>U657+AE657+AC657+AD657</f>
        <v>0</v>
      </c>
      <c r="AG657">
        <f>DH657*AU657*(DC657-DB657*(1000-AU657*DE657)/(1000-AU657*DD657))/(100*CV657)</f>
        <v>0</v>
      </c>
      <c r="AH657">
        <f>1000*DH657*AU657*(DD657-DE657)/(100*CV657*(1000-AU657*DD657))</f>
        <v>0</v>
      </c>
      <c r="AI657">
        <f>(AJ657 - AK657 - DI657*1E3/(8.314*(DK657+273.15)) * AM657/DH657 * AL657) * DH657/(100*CV657) * (1000 - DE657)/1000</f>
        <v>0</v>
      </c>
      <c r="AJ657">
        <v>1067.76987667368</v>
      </c>
      <c r="AK657">
        <v>1018.50551515152</v>
      </c>
      <c r="AL657">
        <v>3.35007201474317</v>
      </c>
      <c r="AM657">
        <v>66.0504921813524</v>
      </c>
      <c r="AN657">
        <f>(AP657 - AO657 + DI657*1E3/(8.314*(DK657+273.15)) * AR657/DH657 * AQ657) * DH657/(100*CV657) * 1000/(1000 - AP657)</f>
        <v>0</v>
      </c>
      <c r="AO657">
        <v>15.9041667057143</v>
      </c>
      <c r="AP657">
        <v>23.7648552447553</v>
      </c>
      <c r="AQ657">
        <v>0.000839515151521343</v>
      </c>
      <c r="AR657">
        <v>92.47</v>
      </c>
      <c r="AS657">
        <v>3</v>
      </c>
      <c r="AT657">
        <v>1</v>
      </c>
      <c r="AU657">
        <f>IF(AS657*$H$13&gt;=AW657,1.0,(AW657/(AW657-AS657*$H$13)))</f>
        <v>0</v>
      </c>
      <c r="AV657">
        <f>(AU657-1)*100</f>
        <v>0</v>
      </c>
      <c r="AW657">
        <f>MAX(0,($B$13+$C$13*DP657)/(1+$D$13*DP657)*DI657/(DK657+273)*$E$13)</f>
        <v>0</v>
      </c>
      <c r="AX657" t="s">
        <v>418</v>
      </c>
      <c r="AY657" t="s">
        <v>418</v>
      </c>
      <c r="AZ657">
        <v>0</v>
      </c>
      <c r="BA657">
        <v>0</v>
      </c>
      <c r="BB657">
        <f>1-AZ657/BA657</f>
        <v>0</v>
      </c>
      <c r="BC657">
        <v>0</v>
      </c>
      <c r="BD657" t="s">
        <v>418</v>
      </c>
      <c r="BE657" t="s">
        <v>418</v>
      </c>
      <c r="BF657">
        <v>0</v>
      </c>
      <c r="BG657">
        <v>0</v>
      </c>
      <c r="BH657">
        <f>1-BF657/BG657</f>
        <v>0</v>
      </c>
      <c r="BI657">
        <v>0.5</v>
      </c>
      <c r="BJ657">
        <f>CS657</f>
        <v>0</v>
      </c>
      <c r="BK657">
        <f>L657</f>
        <v>0</v>
      </c>
      <c r="BL657">
        <f>BH657*BI657*BJ657</f>
        <v>0</v>
      </c>
      <c r="BM657">
        <f>(BK657-BC657)/BJ657</f>
        <v>0</v>
      </c>
      <c r="BN657">
        <f>(BA657-BG657)/BG657</f>
        <v>0</v>
      </c>
      <c r="BO657">
        <f>AZ657/(BB657+AZ657/BG657)</f>
        <v>0</v>
      </c>
      <c r="BP657" t="s">
        <v>418</v>
      </c>
      <c r="BQ657">
        <v>0</v>
      </c>
      <c r="BR657">
        <f>IF(BQ657&lt;&gt;0, BQ657, BO657)</f>
        <v>0</v>
      </c>
      <c r="BS657">
        <f>1-BR657/BG657</f>
        <v>0</v>
      </c>
      <c r="BT657">
        <f>(BG657-BF657)/(BG657-BR657)</f>
        <v>0</v>
      </c>
      <c r="BU657">
        <f>(BA657-BG657)/(BA657-BR657)</f>
        <v>0</v>
      </c>
      <c r="BV657">
        <f>(BG657-BF657)/(BG657-AZ657)</f>
        <v>0</v>
      </c>
      <c r="BW657">
        <f>(BA657-BG657)/(BA657-AZ657)</f>
        <v>0</v>
      </c>
      <c r="BX657">
        <f>(BT657*BR657/BF657)</f>
        <v>0</v>
      </c>
      <c r="BY657">
        <f>(1-BX657)</f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f>$B$11*DQ657+$C$11*DR657+$F$11*EC657*(1-EF657)</f>
        <v>0</v>
      </c>
      <c r="CS657">
        <f>CR657*CT657</f>
        <v>0</v>
      </c>
      <c r="CT657">
        <f>($B$11*$D$9+$C$11*$D$9+$F$11*((EP657+EH657)/MAX(EP657+EH657+EQ657, 0.1)*$I$9+EQ657/MAX(EP657+EH657+EQ657, 0.1)*$J$9))/($B$11+$C$11+$F$11)</f>
        <v>0</v>
      </c>
      <c r="CU657">
        <f>($B$11*$K$9+$C$11*$K$9+$F$11*((EP657+EH657)/MAX(EP657+EH657+EQ657, 0.1)*$P$9+EQ657/MAX(EP657+EH657+EQ657, 0.1)*$Q$9))/($B$11+$C$11+$F$11)</f>
        <v>0</v>
      </c>
      <c r="CV657">
        <v>6</v>
      </c>
      <c r="CW657">
        <v>0.5</v>
      </c>
      <c r="CX657" t="s">
        <v>419</v>
      </c>
      <c r="CY657">
        <v>2</v>
      </c>
      <c r="CZ657" t="b">
        <v>1</v>
      </c>
      <c r="DA657">
        <v>1659032451.73214</v>
      </c>
      <c r="DB657">
        <v>970.262464285714</v>
      </c>
      <c r="DC657">
        <v>1034.65928571429</v>
      </c>
      <c r="DD657">
        <v>23.7568642857143</v>
      </c>
      <c r="DE657">
        <v>15.8883178571429</v>
      </c>
      <c r="DF657">
        <v>960.51925</v>
      </c>
      <c r="DG657">
        <v>23.3047071428571</v>
      </c>
      <c r="DH657">
        <v>500.015142857143</v>
      </c>
      <c r="DI657">
        <v>90.3294321428571</v>
      </c>
      <c r="DJ657">
        <v>0.0443275</v>
      </c>
      <c r="DK657">
        <v>27.1505214285714</v>
      </c>
      <c r="DL657">
        <v>26.6256607142857</v>
      </c>
      <c r="DM657">
        <v>999.9</v>
      </c>
      <c r="DN657">
        <v>0</v>
      </c>
      <c r="DO657">
        <v>0</v>
      </c>
      <c r="DP657">
        <v>9998.57142857143</v>
      </c>
      <c r="DQ657">
        <v>0</v>
      </c>
      <c r="DR657">
        <v>17.2706392857143</v>
      </c>
      <c r="DS657">
        <v>-64.3967535714286</v>
      </c>
      <c r="DT657">
        <v>993.873642857143</v>
      </c>
      <c r="DU657">
        <v>1051.36428571429</v>
      </c>
      <c r="DV657">
        <v>7.86854892857143</v>
      </c>
      <c r="DW657">
        <v>1034.65928571429</v>
      </c>
      <c r="DX657">
        <v>15.8883178571429</v>
      </c>
      <c r="DY657">
        <v>2.14594357142857</v>
      </c>
      <c r="DZ657">
        <v>1.43518285714286</v>
      </c>
      <c r="EA657">
        <v>18.564375</v>
      </c>
      <c r="EB657">
        <v>12.2945357142857</v>
      </c>
      <c r="EC657">
        <v>1999.99142857143</v>
      </c>
      <c r="ED657">
        <v>0.979996214285714</v>
      </c>
      <c r="EE657">
        <v>0.0200040714285714</v>
      </c>
      <c r="EF657">
        <v>0</v>
      </c>
      <c r="EG657">
        <v>838.473071428571</v>
      </c>
      <c r="EH657">
        <v>5.00063</v>
      </c>
      <c r="EI657">
        <v>16506.6821428571</v>
      </c>
      <c r="EJ657">
        <v>17256.8</v>
      </c>
      <c r="EK657">
        <v>38.10925</v>
      </c>
      <c r="EL657">
        <v>38.1449285714286</v>
      </c>
      <c r="EM657">
        <v>37.5755</v>
      </c>
      <c r="EN657">
        <v>37.5265714285714</v>
      </c>
      <c r="EO657">
        <v>39.125</v>
      </c>
      <c r="EP657">
        <v>1955.08142857143</v>
      </c>
      <c r="EQ657">
        <v>39.91</v>
      </c>
      <c r="ER657">
        <v>0</v>
      </c>
      <c r="ES657">
        <v>1659032458.3</v>
      </c>
      <c r="ET657">
        <v>0</v>
      </c>
      <c r="EU657">
        <v>838.43172</v>
      </c>
      <c r="EV657">
        <v>-6.48784617946806</v>
      </c>
      <c r="EW657">
        <v>-138.946154060578</v>
      </c>
      <c r="EX657">
        <v>16506.024</v>
      </c>
      <c r="EY657">
        <v>15</v>
      </c>
      <c r="EZ657">
        <v>0</v>
      </c>
      <c r="FA657" t="s">
        <v>420</v>
      </c>
      <c r="FB657">
        <v>1657551626.5</v>
      </c>
      <c r="FC657">
        <v>1657551629</v>
      </c>
      <c r="FD657">
        <v>0</v>
      </c>
      <c r="FE657">
        <v>0.403</v>
      </c>
      <c r="FF657">
        <v>0.009</v>
      </c>
      <c r="FG657">
        <v>9.41</v>
      </c>
      <c r="FH657">
        <v>0.087</v>
      </c>
      <c r="FI657">
        <v>417</v>
      </c>
      <c r="FJ657">
        <v>17</v>
      </c>
      <c r="FK657">
        <v>1.61</v>
      </c>
      <c r="FL657">
        <v>0.59</v>
      </c>
      <c r="FM657">
        <v>-64.36182</v>
      </c>
      <c r="FN657">
        <v>1.8967834896811</v>
      </c>
      <c r="FO657">
        <v>0.685670087651488</v>
      </c>
      <c r="FP657">
        <v>0</v>
      </c>
      <c r="FQ657">
        <v>838.716852941177</v>
      </c>
      <c r="FR657">
        <v>-6.37431627621786</v>
      </c>
      <c r="FS657">
        <v>0.652406140752329</v>
      </c>
      <c r="FT657">
        <v>0</v>
      </c>
      <c r="FU657">
        <v>7.87788875</v>
      </c>
      <c r="FV657">
        <v>-0.203269756097583</v>
      </c>
      <c r="FW657">
        <v>0.029422183483513</v>
      </c>
      <c r="FX657">
        <v>0</v>
      </c>
      <c r="FY657">
        <v>0</v>
      </c>
      <c r="FZ657">
        <v>3</v>
      </c>
      <c r="GA657" t="s">
        <v>427</v>
      </c>
      <c r="GB657">
        <v>2.97365</v>
      </c>
      <c r="GC657">
        <v>2.69796</v>
      </c>
      <c r="GD657">
        <v>0.165716</v>
      </c>
      <c r="GE657">
        <v>0.173279</v>
      </c>
      <c r="GF657">
        <v>0.102381</v>
      </c>
      <c r="GG657">
        <v>0.077904</v>
      </c>
      <c r="GH657">
        <v>32482.8</v>
      </c>
      <c r="GI657">
        <v>35198.9</v>
      </c>
      <c r="GJ657">
        <v>35281.9</v>
      </c>
      <c r="GK657">
        <v>38613.8</v>
      </c>
      <c r="GL657">
        <v>44905.2</v>
      </c>
      <c r="GM657">
        <v>51430.1</v>
      </c>
      <c r="GN657">
        <v>55153.6</v>
      </c>
      <c r="GO657">
        <v>61937.2</v>
      </c>
      <c r="GP657">
        <v>1.973</v>
      </c>
      <c r="GQ657">
        <v>1.8432</v>
      </c>
      <c r="GR657">
        <v>0.0952184</v>
      </c>
      <c r="GS657">
        <v>0</v>
      </c>
      <c r="GT657">
        <v>25.0741</v>
      </c>
      <c r="GU657">
        <v>999.9</v>
      </c>
      <c r="GV657">
        <v>56.019</v>
      </c>
      <c r="GW657">
        <v>29.094</v>
      </c>
      <c r="GX657">
        <v>25.0777</v>
      </c>
      <c r="GY657">
        <v>55.7355</v>
      </c>
      <c r="GZ657">
        <v>42.9567</v>
      </c>
      <c r="HA657">
        <v>1</v>
      </c>
      <c r="HB657">
        <v>-0.0446748</v>
      </c>
      <c r="HC657">
        <v>0.0742919</v>
      </c>
      <c r="HD657">
        <v>20.1141</v>
      </c>
      <c r="HE657">
        <v>5.19692</v>
      </c>
      <c r="HF657">
        <v>12.004</v>
      </c>
      <c r="HG657">
        <v>4.976</v>
      </c>
      <c r="HH657">
        <v>3.2936</v>
      </c>
      <c r="HI657">
        <v>9999</v>
      </c>
      <c r="HJ657">
        <v>9999</v>
      </c>
      <c r="HK657">
        <v>9999</v>
      </c>
      <c r="HL657">
        <v>630.1</v>
      </c>
      <c r="HM657">
        <v>1.86313</v>
      </c>
      <c r="HN657">
        <v>1.86804</v>
      </c>
      <c r="HO657">
        <v>1.86783</v>
      </c>
      <c r="HP657">
        <v>1.86905</v>
      </c>
      <c r="HQ657">
        <v>1.86981</v>
      </c>
      <c r="HR657">
        <v>1.86584</v>
      </c>
      <c r="HS657">
        <v>1.86694</v>
      </c>
      <c r="HT657">
        <v>1.86829</v>
      </c>
      <c r="HU657">
        <v>5</v>
      </c>
      <c r="HV657">
        <v>0</v>
      </c>
      <c r="HW657">
        <v>0</v>
      </c>
      <c r="HX657">
        <v>0</v>
      </c>
      <c r="HY657" t="s">
        <v>422</v>
      </c>
      <c r="HZ657" t="s">
        <v>423</v>
      </c>
      <c r="IA657" t="s">
        <v>424</v>
      </c>
      <c r="IB657" t="s">
        <v>424</v>
      </c>
      <c r="IC657" t="s">
        <v>424</v>
      </c>
      <c r="ID657" t="s">
        <v>424</v>
      </c>
      <c r="IE657">
        <v>0</v>
      </c>
      <c r="IF657">
        <v>100</v>
      </c>
      <c r="IG657">
        <v>100</v>
      </c>
      <c r="IH657">
        <v>9.885</v>
      </c>
      <c r="II657">
        <v>0.4524</v>
      </c>
      <c r="IJ657">
        <v>4.02706509432224</v>
      </c>
      <c r="IK657">
        <v>0.00601174518973114</v>
      </c>
      <c r="IL657">
        <v>2.77886958061485e-07</v>
      </c>
      <c r="IM657">
        <v>-3.54636231360687e-10</v>
      </c>
      <c r="IN657">
        <v>-0.0404303883988718</v>
      </c>
      <c r="IO657">
        <v>-0.0177815531441476</v>
      </c>
      <c r="IP657">
        <v>0.00205572605671414</v>
      </c>
      <c r="IQ657">
        <v>-1.65519735432211e-05</v>
      </c>
      <c r="IR657">
        <v>-4</v>
      </c>
      <c r="IS657">
        <v>1848</v>
      </c>
      <c r="IT657">
        <v>1</v>
      </c>
      <c r="IU657">
        <v>25</v>
      </c>
      <c r="IV657">
        <v>24680.5</v>
      </c>
      <c r="IW657">
        <v>24680.5</v>
      </c>
      <c r="IX657">
        <v>2.17407</v>
      </c>
      <c r="IY657">
        <v>2.59399</v>
      </c>
      <c r="IZ657">
        <v>1.54785</v>
      </c>
      <c r="JA657">
        <v>2.30469</v>
      </c>
      <c r="JB657">
        <v>1.34644</v>
      </c>
      <c r="JC657">
        <v>2.43286</v>
      </c>
      <c r="JD657">
        <v>33.558</v>
      </c>
      <c r="JE657">
        <v>24.2188</v>
      </c>
      <c r="JF657">
        <v>18</v>
      </c>
      <c r="JG657">
        <v>492.522</v>
      </c>
      <c r="JH657">
        <v>409.296</v>
      </c>
      <c r="JI657">
        <v>25</v>
      </c>
      <c r="JJ657">
        <v>26.6665</v>
      </c>
      <c r="JK657">
        <v>29.9997</v>
      </c>
      <c r="JL657">
        <v>26.6321</v>
      </c>
      <c r="JM657">
        <v>26.5752</v>
      </c>
      <c r="JN657">
        <v>43.5093</v>
      </c>
      <c r="JO657">
        <v>41.7905</v>
      </c>
      <c r="JP657">
        <v>72.9467</v>
      </c>
      <c r="JQ657">
        <v>25</v>
      </c>
      <c r="JR657">
        <v>1072.46</v>
      </c>
      <c r="JS657">
        <v>15.9261</v>
      </c>
      <c r="JT657">
        <v>102.31</v>
      </c>
      <c r="JU657">
        <v>103.094</v>
      </c>
    </row>
    <row r="658" spans="1:281">
      <c r="A658">
        <v>642</v>
      </c>
      <c r="B658">
        <v>1659032464</v>
      </c>
      <c r="C658">
        <v>8780.90000009537</v>
      </c>
      <c r="D658" t="s">
        <v>1714</v>
      </c>
      <c r="E658" t="s">
        <v>1715</v>
      </c>
      <c r="F658">
        <v>5</v>
      </c>
      <c r="G658" t="s">
        <v>1587</v>
      </c>
      <c r="H658" t="s">
        <v>417</v>
      </c>
      <c r="I658">
        <v>1659032456.17857</v>
      </c>
      <c r="J658">
        <f>(K658)/1000</f>
        <v>0</v>
      </c>
      <c r="K658">
        <f>IF(CZ658, AN658, AH658)</f>
        <v>0</v>
      </c>
      <c r="L658">
        <f>IF(CZ658, AI658, AG658)</f>
        <v>0</v>
      </c>
      <c r="M658">
        <f>DB658 - IF(AU658&gt;1, L658*CV658*100.0/(AW658*DP658), 0)</f>
        <v>0</v>
      </c>
      <c r="N658">
        <f>((T658-J658/2)*M658-L658)/(T658+J658/2)</f>
        <v>0</v>
      </c>
      <c r="O658">
        <f>N658*(DI658+DJ658)/1000.0</f>
        <v>0</v>
      </c>
      <c r="P658">
        <f>(DB658 - IF(AU658&gt;1, L658*CV658*100.0/(AW658*DP658), 0))*(DI658+DJ658)/1000.0</f>
        <v>0</v>
      </c>
      <c r="Q658">
        <f>2.0/((1/S658-1/R658)+SIGN(S658)*SQRT((1/S658-1/R658)*(1/S658-1/R658) + 4*CW658/((CW658+1)*(CW658+1))*(2*1/S658*1/R658-1/R658*1/R658)))</f>
        <v>0</v>
      </c>
      <c r="R658">
        <f>IF(LEFT(CX658,1)&lt;&gt;"0",IF(LEFT(CX658,1)="1",3.0,CY658),$D$5+$E$5*(DP658*DI658/($K$5*1000))+$F$5*(DP658*DI658/($K$5*1000))*MAX(MIN(CV658,$J$5),$I$5)*MAX(MIN(CV658,$J$5),$I$5)+$G$5*MAX(MIN(CV658,$J$5),$I$5)*(DP658*DI658/($K$5*1000))+$H$5*(DP658*DI658/($K$5*1000))*(DP658*DI658/($K$5*1000)))</f>
        <v>0</v>
      </c>
      <c r="S658">
        <f>J658*(1000-(1000*0.61365*exp(17.502*W658/(240.97+W658))/(DI658+DJ658)+DD658)/2)/(1000*0.61365*exp(17.502*W658/(240.97+W658))/(DI658+DJ658)-DD658)</f>
        <v>0</v>
      </c>
      <c r="T658">
        <f>1/((CW658+1)/(Q658/1.6)+1/(R658/1.37)) + CW658/((CW658+1)/(Q658/1.6) + CW658/(R658/1.37))</f>
        <v>0</v>
      </c>
      <c r="U658">
        <f>(CR658*CU658)</f>
        <v>0</v>
      </c>
      <c r="V658">
        <f>(DK658+(U658+2*0.95*5.67E-8*(((DK658+$B$7)+273)^4-(DK658+273)^4)-44100*J658)/(1.84*29.3*R658+8*0.95*5.67E-8*(DK658+273)^3))</f>
        <v>0</v>
      </c>
      <c r="W658">
        <f>($C$7*DL658+$D$7*DM658+$E$7*V658)</f>
        <v>0</v>
      </c>
      <c r="X658">
        <f>0.61365*exp(17.502*W658/(240.97+W658))</f>
        <v>0</v>
      </c>
      <c r="Y658">
        <f>(Z658/AA658*100)</f>
        <v>0</v>
      </c>
      <c r="Z658">
        <f>DD658*(DI658+DJ658)/1000</f>
        <v>0</v>
      </c>
      <c r="AA658">
        <f>0.61365*exp(17.502*DK658/(240.97+DK658))</f>
        <v>0</v>
      </c>
      <c r="AB658">
        <f>(X658-DD658*(DI658+DJ658)/1000)</f>
        <v>0</v>
      </c>
      <c r="AC658">
        <f>(-J658*44100)</f>
        <v>0</v>
      </c>
      <c r="AD658">
        <f>2*29.3*R658*0.92*(DK658-W658)</f>
        <v>0</v>
      </c>
      <c r="AE658">
        <f>2*0.95*5.67E-8*(((DK658+$B$7)+273)^4-(W658+273)^4)</f>
        <v>0</v>
      </c>
      <c r="AF658">
        <f>U658+AE658+AC658+AD658</f>
        <v>0</v>
      </c>
      <c r="AG658">
        <f>DH658*AU658*(DC658-DB658*(1000-AU658*DE658)/(1000-AU658*DD658))/(100*CV658)</f>
        <v>0</v>
      </c>
      <c r="AH658">
        <f>1000*DH658*AU658*(DD658-DE658)/(100*CV658*(1000-AU658*DD658))</f>
        <v>0</v>
      </c>
      <c r="AI658">
        <f>(AJ658 - AK658 - DI658*1E3/(8.314*(DK658+273.15)) * AM658/DH658 * AL658) * DH658/(100*CV658) * (1000 - DE658)/1000</f>
        <v>0</v>
      </c>
      <c r="AJ658">
        <v>1083.19750213486</v>
      </c>
      <c r="AK658">
        <v>1033.86024242424</v>
      </c>
      <c r="AL658">
        <v>3.43155446659507</v>
      </c>
      <c r="AM658">
        <v>66.0504921813524</v>
      </c>
      <c r="AN658">
        <f>(AP658 - AO658 + DI658*1E3/(8.314*(DK658+273.15)) * AR658/DH658 * AQ658) * DH658/(100*CV658) * 1000/(1000 - AP658)</f>
        <v>0</v>
      </c>
      <c r="AO658">
        <v>15.8801890815584</v>
      </c>
      <c r="AP658">
        <v>23.7528923076923</v>
      </c>
      <c r="AQ658">
        <v>-0.000237575757575132</v>
      </c>
      <c r="AR658">
        <v>92.47</v>
      </c>
      <c r="AS658">
        <v>3</v>
      </c>
      <c r="AT658">
        <v>1</v>
      </c>
      <c r="AU658">
        <f>IF(AS658*$H$13&gt;=AW658,1.0,(AW658/(AW658-AS658*$H$13)))</f>
        <v>0</v>
      </c>
      <c r="AV658">
        <f>(AU658-1)*100</f>
        <v>0</v>
      </c>
      <c r="AW658">
        <f>MAX(0,($B$13+$C$13*DP658)/(1+$D$13*DP658)*DI658/(DK658+273)*$E$13)</f>
        <v>0</v>
      </c>
      <c r="AX658" t="s">
        <v>418</v>
      </c>
      <c r="AY658" t="s">
        <v>418</v>
      </c>
      <c r="AZ658">
        <v>0</v>
      </c>
      <c r="BA658">
        <v>0</v>
      </c>
      <c r="BB658">
        <f>1-AZ658/BA658</f>
        <v>0</v>
      </c>
      <c r="BC658">
        <v>0</v>
      </c>
      <c r="BD658" t="s">
        <v>418</v>
      </c>
      <c r="BE658" t="s">
        <v>418</v>
      </c>
      <c r="BF658">
        <v>0</v>
      </c>
      <c r="BG658">
        <v>0</v>
      </c>
      <c r="BH658">
        <f>1-BF658/BG658</f>
        <v>0</v>
      </c>
      <c r="BI658">
        <v>0.5</v>
      </c>
      <c r="BJ658">
        <f>CS658</f>
        <v>0</v>
      </c>
      <c r="BK658">
        <f>L658</f>
        <v>0</v>
      </c>
      <c r="BL658">
        <f>BH658*BI658*BJ658</f>
        <v>0</v>
      </c>
      <c r="BM658">
        <f>(BK658-BC658)/BJ658</f>
        <v>0</v>
      </c>
      <c r="BN658">
        <f>(BA658-BG658)/BG658</f>
        <v>0</v>
      </c>
      <c r="BO658">
        <f>AZ658/(BB658+AZ658/BG658)</f>
        <v>0</v>
      </c>
      <c r="BP658" t="s">
        <v>418</v>
      </c>
      <c r="BQ658">
        <v>0</v>
      </c>
      <c r="BR658">
        <f>IF(BQ658&lt;&gt;0, BQ658, BO658)</f>
        <v>0</v>
      </c>
      <c r="BS658">
        <f>1-BR658/BG658</f>
        <v>0</v>
      </c>
      <c r="BT658">
        <f>(BG658-BF658)/(BG658-BR658)</f>
        <v>0</v>
      </c>
      <c r="BU658">
        <f>(BA658-BG658)/(BA658-BR658)</f>
        <v>0</v>
      </c>
      <c r="BV658">
        <f>(BG658-BF658)/(BG658-AZ658)</f>
        <v>0</v>
      </c>
      <c r="BW658">
        <f>(BA658-BG658)/(BA658-AZ658)</f>
        <v>0</v>
      </c>
      <c r="BX658">
        <f>(BT658*BR658/BF658)</f>
        <v>0</v>
      </c>
      <c r="BY658">
        <f>(1-BX658)</f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f>$B$11*DQ658+$C$11*DR658+$F$11*EC658*(1-EF658)</f>
        <v>0</v>
      </c>
      <c r="CS658">
        <f>CR658*CT658</f>
        <v>0</v>
      </c>
      <c r="CT658">
        <f>($B$11*$D$9+$C$11*$D$9+$F$11*((EP658+EH658)/MAX(EP658+EH658+EQ658, 0.1)*$I$9+EQ658/MAX(EP658+EH658+EQ658, 0.1)*$J$9))/($B$11+$C$11+$F$11)</f>
        <v>0</v>
      </c>
      <c r="CU658">
        <f>($B$11*$K$9+$C$11*$K$9+$F$11*((EP658+EH658)/MAX(EP658+EH658+EQ658, 0.1)*$P$9+EQ658/MAX(EP658+EH658+EQ658, 0.1)*$Q$9))/($B$11+$C$11+$F$11)</f>
        <v>0</v>
      </c>
      <c r="CV658">
        <v>6</v>
      </c>
      <c r="CW658">
        <v>0.5</v>
      </c>
      <c r="CX658" t="s">
        <v>419</v>
      </c>
      <c r="CY658">
        <v>2</v>
      </c>
      <c r="CZ658" t="b">
        <v>1</v>
      </c>
      <c r="DA658">
        <v>1659032456.17857</v>
      </c>
      <c r="DB658">
        <v>985.060714285714</v>
      </c>
      <c r="DC658">
        <v>1049.30142857143</v>
      </c>
      <c r="DD658">
        <v>23.7602821428571</v>
      </c>
      <c r="DE658">
        <v>15.8966857142857</v>
      </c>
      <c r="DF658">
        <v>975.23575</v>
      </c>
      <c r="DG658">
        <v>23.3079535714286</v>
      </c>
      <c r="DH658">
        <v>500.017142857143</v>
      </c>
      <c r="DI658">
        <v>90.3293428571429</v>
      </c>
      <c r="DJ658">
        <v>0.0444073071428571</v>
      </c>
      <c r="DK658">
        <v>27.1513107142857</v>
      </c>
      <c r="DL658">
        <v>26.6290928571429</v>
      </c>
      <c r="DM658">
        <v>999.9</v>
      </c>
      <c r="DN658">
        <v>0</v>
      </c>
      <c r="DO658">
        <v>0</v>
      </c>
      <c r="DP658">
        <v>9990.35714285714</v>
      </c>
      <c r="DQ658">
        <v>0</v>
      </c>
      <c r="DR658">
        <v>17.2663</v>
      </c>
      <c r="DS658">
        <v>-64.2406892857143</v>
      </c>
      <c r="DT658">
        <v>1009.03564285714</v>
      </c>
      <c r="DU658">
        <v>1066.25107142857</v>
      </c>
      <c r="DV658">
        <v>7.8636</v>
      </c>
      <c r="DW658">
        <v>1049.30142857143</v>
      </c>
      <c r="DX658">
        <v>15.8966857142857</v>
      </c>
      <c r="DY658">
        <v>2.14625071428571</v>
      </c>
      <c r="DZ658">
        <v>1.43593714285714</v>
      </c>
      <c r="EA658">
        <v>18.5666607142857</v>
      </c>
      <c r="EB658">
        <v>12.3025428571429</v>
      </c>
      <c r="EC658">
        <v>1999.99178571429</v>
      </c>
      <c r="ED658">
        <v>0.979996214285714</v>
      </c>
      <c r="EE658">
        <v>0.0200040714285714</v>
      </c>
      <c r="EF658">
        <v>0</v>
      </c>
      <c r="EG658">
        <v>837.962</v>
      </c>
      <c r="EH658">
        <v>5.00063</v>
      </c>
      <c r="EI658">
        <v>16496.1035714286</v>
      </c>
      <c r="EJ658">
        <v>17256.8035714286</v>
      </c>
      <c r="EK658">
        <v>38.10475</v>
      </c>
      <c r="EL658">
        <v>38.1427142857143</v>
      </c>
      <c r="EM658">
        <v>37.5755</v>
      </c>
      <c r="EN658">
        <v>37.5332142857143</v>
      </c>
      <c r="EO658">
        <v>39.125</v>
      </c>
      <c r="EP658">
        <v>1955.08178571429</v>
      </c>
      <c r="EQ658">
        <v>39.91</v>
      </c>
      <c r="ER658">
        <v>0</v>
      </c>
      <c r="ES658">
        <v>1659032463.1</v>
      </c>
      <c r="ET658">
        <v>0</v>
      </c>
      <c r="EU658">
        <v>837.86236</v>
      </c>
      <c r="EV658">
        <v>-7.53592309795901</v>
      </c>
      <c r="EW658">
        <v>-147.276923302724</v>
      </c>
      <c r="EX658">
        <v>16494.38</v>
      </c>
      <c r="EY658">
        <v>15</v>
      </c>
      <c r="EZ658">
        <v>0</v>
      </c>
      <c r="FA658" t="s">
        <v>420</v>
      </c>
      <c r="FB658">
        <v>1657551626.5</v>
      </c>
      <c r="FC658">
        <v>1657551629</v>
      </c>
      <c r="FD658">
        <v>0</v>
      </c>
      <c r="FE658">
        <v>0.403</v>
      </c>
      <c r="FF658">
        <v>0.009</v>
      </c>
      <c r="FG658">
        <v>9.41</v>
      </c>
      <c r="FH658">
        <v>0.087</v>
      </c>
      <c r="FI658">
        <v>417</v>
      </c>
      <c r="FJ658">
        <v>17</v>
      </c>
      <c r="FK658">
        <v>1.61</v>
      </c>
      <c r="FL658">
        <v>0.59</v>
      </c>
      <c r="FM658">
        <v>-64.28706</v>
      </c>
      <c r="FN658">
        <v>1.84651632270177</v>
      </c>
      <c r="FO658">
        <v>0.639123486816124</v>
      </c>
      <c r="FP658">
        <v>0</v>
      </c>
      <c r="FQ658">
        <v>838.312352941177</v>
      </c>
      <c r="FR658">
        <v>-6.54725744713131</v>
      </c>
      <c r="FS658">
        <v>0.667254774622144</v>
      </c>
      <c r="FT658">
        <v>0</v>
      </c>
      <c r="FU658">
        <v>7.87311725</v>
      </c>
      <c r="FV658">
        <v>-0.0728333583489946</v>
      </c>
      <c r="FW658">
        <v>0.0260801847182397</v>
      </c>
      <c r="FX658">
        <v>1</v>
      </c>
      <c r="FY658">
        <v>1</v>
      </c>
      <c r="FZ658">
        <v>3</v>
      </c>
      <c r="GA658" t="s">
        <v>421</v>
      </c>
      <c r="GB658">
        <v>2.97364</v>
      </c>
      <c r="GC658">
        <v>2.69804</v>
      </c>
      <c r="GD658">
        <v>0.167302</v>
      </c>
      <c r="GE658">
        <v>0.174738</v>
      </c>
      <c r="GF658">
        <v>0.102356</v>
      </c>
      <c r="GG658">
        <v>0.0778601</v>
      </c>
      <c r="GH658">
        <v>32421.3</v>
      </c>
      <c r="GI658">
        <v>35136.8</v>
      </c>
      <c r="GJ658">
        <v>35282.1</v>
      </c>
      <c r="GK658">
        <v>38613.8</v>
      </c>
      <c r="GL658">
        <v>44906.2</v>
      </c>
      <c r="GM658">
        <v>51432.5</v>
      </c>
      <c r="GN658">
        <v>55153.2</v>
      </c>
      <c r="GO658">
        <v>61937.1</v>
      </c>
      <c r="GP658">
        <v>1.9728</v>
      </c>
      <c r="GQ658">
        <v>1.843</v>
      </c>
      <c r="GR658">
        <v>0.0952184</v>
      </c>
      <c r="GS658">
        <v>0</v>
      </c>
      <c r="GT658">
        <v>25.0763</v>
      </c>
      <c r="GU658">
        <v>999.9</v>
      </c>
      <c r="GV658">
        <v>55.994</v>
      </c>
      <c r="GW658">
        <v>29.094</v>
      </c>
      <c r="GX658">
        <v>25.0649</v>
      </c>
      <c r="GY658">
        <v>56.3155</v>
      </c>
      <c r="GZ658">
        <v>43.0008</v>
      </c>
      <c r="HA658">
        <v>1</v>
      </c>
      <c r="HB658">
        <v>-0.0445122</v>
      </c>
      <c r="HC658">
        <v>0.075817</v>
      </c>
      <c r="HD658">
        <v>20.1139</v>
      </c>
      <c r="HE658">
        <v>5.19932</v>
      </c>
      <c r="HF658">
        <v>12.0052</v>
      </c>
      <c r="HG658">
        <v>4.9756</v>
      </c>
      <c r="HH658">
        <v>3.294</v>
      </c>
      <c r="HI658">
        <v>9999</v>
      </c>
      <c r="HJ658">
        <v>9999</v>
      </c>
      <c r="HK658">
        <v>9999</v>
      </c>
      <c r="HL658">
        <v>630.1</v>
      </c>
      <c r="HM658">
        <v>1.8631</v>
      </c>
      <c r="HN658">
        <v>1.86798</v>
      </c>
      <c r="HO658">
        <v>1.86783</v>
      </c>
      <c r="HP658">
        <v>1.86899</v>
      </c>
      <c r="HQ658">
        <v>1.86978</v>
      </c>
      <c r="HR658">
        <v>1.86584</v>
      </c>
      <c r="HS658">
        <v>1.86691</v>
      </c>
      <c r="HT658">
        <v>1.86829</v>
      </c>
      <c r="HU658">
        <v>5</v>
      </c>
      <c r="HV658">
        <v>0</v>
      </c>
      <c r="HW658">
        <v>0</v>
      </c>
      <c r="HX658">
        <v>0</v>
      </c>
      <c r="HY658" t="s">
        <v>422</v>
      </c>
      <c r="HZ658" t="s">
        <v>423</v>
      </c>
      <c r="IA658" t="s">
        <v>424</v>
      </c>
      <c r="IB658" t="s">
        <v>424</v>
      </c>
      <c r="IC658" t="s">
        <v>424</v>
      </c>
      <c r="ID658" t="s">
        <v>424</v>
      </c>
      <c r="IE658">
        <v>0</v>
      </c>
      <c r="IF658">
        <v>100</v>
      </c>
      <c r="IG658">
        <v>100</v>
      </c>
      <c r="IH658">
        <v>9.97</v>
      </c>
      <c r="II658">
        <v>0.452</v>
      </c>
      <c r="IJ658">
        <v>4.02706509432224</v>
      </c>
      <c r="IK658">
        <v>0.00601174518973114</v>
      </c>
      <c r="IL658">
        <v>2.77886958061485e-07</v>
      </c>
      <c r="IM658">
        <v>-3.54636231360687e-10</v>
      </c>
      <c r="IN658">
        <v>-0.0404303883988718</v>
      </c>
      <c r="IO658">
        <v>-0.0177815531441476</v>
      </c>
      <c r="IP658">
        <v>0.00205572605671414</v>
      </c>
      <c r="IQ658">
        <v>-1.65519735432211e-05</v>
      </c>
      <c r="IR658">
        <v>-4</v>
      </c>
      <c r="IS658">
        <v>1848</v>
      </c>
      <c r="IT658">
        <v>1</v>
      </c>
      <c r="IU658">
        <v>25</v>
      </c>
      <c r="IV658">
        <v>24680.6</v>
      </c>
      <c r="IW658">
        <v>24680.6</v>
      </c>
      <c r="IX658">
        <v>2.19727</v>
      </c>
      <c r="IY658">
        <v>2.61475</v>
      </c>
      <c r="IZ658">
        <v>1.54785</v>
      </c>
      <c r="JA658">
        <v>2.30469</v>
      </c>
      <c r="JB658">
        <v>1.34644</v>
      </c>
      <c r="JC658">
        <v>2.36816</v>
      </c>
      <c r="JD658">
        <v>33.558</v>
      </c>
      <c r="JE658">
        <v>24.2188</v>
      </c>
      <c r="JF658">
        <v>18</v>
      </c>
      <c r="JG658">
        <v>492.393</v>
      </c>
      <c r="JH658">
        <v>409.167</v>
      </c>
      <c r="JI658">
        <v>25.0002</v>
      </c>
      <c r="JJ658">
        <v>26.6665</v>
      </c>
      <c r="JK658">
        <v>29.9999</v>
      </c>
      <c r="JL658">
        <v>26.6321</v>
      </c>
      <c r="JM658">
        <v>26.5729</v>
      </c>
      <c r="JN658">
        <v>43.974</v>
      </c>
      <c r="JO658">
        <v>41.7905</v>
      </c>
      <c r="JP658">
        <v>72.9467</v>
      </c>
      <c r="JQ658">
        <v>25</v>
      </c>
      <c r="JR658">
        <v>1092.54</v>
      </c>
      <c r="JS658">
        <v>15.9261</v>
      </c>
      <c r="JT658">
        <v>102.31</v>
      </c>
      <c r="JU658">
        <v>103.094</v>
      </c>
    </row>
    <row r="659" spans="1:281">
      <c r="A659">
        <v>643</v>
      </c>
      <c r="B659">
        <v>1659032469.5</v>
      </c>
      <c r="C659">
        <v>8786.40000009537</v>
      </c>
      <c r="D659" t="s">
        <v>1716</v>
      </c>
      <c r="E659" t="s">
        <v>1717</v>
      </c>
      <c r="F659">
        <v>5</v>
      </c>
      <c r="G659" t="s">
        <v>1587</v>
      </c>
      <c r="H659" t="s">
        <v>417</v>
      </c>
      <c r="I659">
        <v>1659032461.75</v>
      </c>
      <c r="J659">
        <f>(K659)/1000</f>
        <v>0</v>
      </c>
      <c r="K659">
        <f>IF(CZ659, AN659, AH659)</f>
        <v>0</v>
      </c>
      <c r="L659">
        <f>IF(CZ659, AI659, AG659)</f>
        <v>0</v>
      </c>
      <c r="M659">
        <f>DB659 - IF(AU659&gt;1, L659*CV659*100.0/(AW659*DP659), 0)</f>
        <v>0</v>
      </c>
      <c r="N659">
        <f>((T659-J659/2)*M659-L659)/(T659+J659/2)</f>
        <v>0</v>
      </c>
      <c r="O659">
        <f>N659*(DI659+DJ659)/1000.0</f>
        <v>0</v>
      </c>
      <c r="P659">
        <f>(DB659 - IF(AU659&gt;1, L659*CV659*100.0/(AW659*DP659), 0))*(DI659+DJ659)/1000.0</f>
        <v>0</v>
      </c>
      <c r="Q659">
        <f>2.0/((1/S659-1/R659)+SIGN(S659)*SQRT((1/S659-1/R659)*(1/S659-1/R659) + 4*CW659/((CW659+1)*(CW659+1))*(2*1/S659*1/R659-1/R659*1/R659)))</f>
        <v>0</v>
      </c>
      <c r="R659">
        <f>IF(LEFT(CX659,1)&lt;&gt;"0",IF(LEFT(CX659,1)="1",3.0,CY659),$D$5+$E$5*(DP659*DI659/($K$5*1000))+$F$5*(DP659*DI659/($K$5*1000))*MAX(MIN(CV659,$J$5),$I$5)*MAX(MIN(CV659,$J$5),$I$5)+$G$5*MAX(MIN(CV659,$J$5),$I$5)*(DP659*DI659/($K$5*1000))+$H$5*(DP659*DI659/($K$5*1000))*(DP659*DI659/($K$5*1000)))</f>
        <v>0</v>
      </c>
      <c r="S659">
        <f>J659*(1000-(1000*0.61365*exp(17.502*W659/(240.97+W659))/(DI659+DJ659)+DD659)/2)/(1000*0.61365*exp(17.502*W659/(240.97+W659))/(DI659+DJ659)-DD659)</f>
        <v>0</v>
      </c>
      <c r="T659">
        <f>1/((CW659+1)/(Q659/1.6)+1/(R659/1.37)) + CW659/((CW659+1)/(Q659/1.6) + CW659/(R659/1.37))</f>
        <v>0</v>
      </c>
      <c r="U659">
        <f>(CR659*CU659)</f>
        <v>0</v>
      </c>
      <c r="V659">
        <f>(DK659+(U659+2*0.95*5.67E-8*(((DK659+$B$7)+273)^4-(DK659+273)^4)-44100*J659)/(1.84*29.3*R659+8*0.95*5.67E-8*(DK659+273)^3))</f>
        <v>0</v>
      </c>
      <c r="W659">
        <f>($C$7*DL659+$D$7*DM659+$E$7*V659)</f>
        <v>0</v>
      </c>
      <c r="X659">
        <f>0.61365*exp(17.502*W659/(240.97+W659))</f>
        <v>0</v>
      </c>
      <c r="Y659">
        <f>(Z659/AA659*100)</f>
        <v>0</v>
      </c>
      <c r="Z659">
        <f>DD659*(DI659+DJ659)/1000</f>
        <v>0</v>
      </c>
      <c r="AA659">
        <f>0.61365*exp(17.502*DK659/(240.97+DK659))</f>
        <v>0</v>
      </c>
      <c r="AB659">
        <f>(X659-DD659*(DI659+DJ659)/1000)</f>
        <v>0</v>
      </c>
      <c r="AC659">
        <f>(-J659*44100)</f>
        <v>0</v>
      </c>
      <c r="AD659">
        <f>2*29.3*R659*0.92*(DK659-W659)</f>
        <v>0</v>
      </c>
      <c r="AE659">
        <f>2*0.95*5.67E-8*(((DK659+$B$7)+273)^4-(W659+273)^4)</f>
        <v>0</v>
      </c>
      <c r="AF659">
        <f>U659+AE659+AC659+AD659</f>
        <v>0</v>
      </c>
      <c r="AG659">
        <f>DH659*AU659*(DC659-DB659*(1000-AU659*DE659)/(1000-AU659*DD659))/(100*CV659)</f>
        <v>0</v>
      </c>
      <c r="AH659">
        <f>1000*DH659*AU659*(DD659-DE659)/(100*CV659*(1000-AU659*DD659))</f>
        <v>0</v>
      </c>
      <c r="AI659">
        <f>(AJ659 - AK659 - DI659*1E3/(8.314*(DK659+273.15)) * AM659/DH659 * AL659) * DH659/(100*CV659) * (1000 - DE659)/1000</f>
        <v>0</v>
      </c>
      <c r="AJ659">
        <v>1101.91962708913</v>
      </c>
      <c r="AK659">
        <v>1052.31951515151</v>
      </c>
      <c r="AL659">
        <v>3.42456975329269</v>
      </c>
      <c r="AM659">
        <v>66.0504921813524</v>
      </c>
      <c r="AN659">
        <f>(AP659 - AO659 + DI659*1E3/(8.314*(DK659+273.15)) * AR659/DH659 * AQ659) * DH659/(100*CV659) * 1000/(1000 - AP659)</f>
        <v>0</v>
      </c>
      <c r="AO659">
        <v>15.8764037561472</v>
      </c>
      <c r="AP659">
        <v>23.7477944055944</v>
      </c>
      <c r="AQ659">
        <v>-0.000575951515146736</v>
      </c>
      <c r="AR659">
        <v>92.47</v>
      </c>
      <c r="AS659">
        <v>3</v>
      </c>
      <c r="AT659">
        <v>1</v>
      </c>
      <c r="AU659">
        <f>IF(AS659*$H$13&gt;=AW659,1.0,(AW659/(AW659-AS659*$H$13)))</f>
        <v>0</v>
      </c>
      <c r="AV659">
        <f>(AU659-1)*100</f>
        <v>0</v>
      </c>
      <c r="AW659">
        <f>MAX(0,($B$13+$C$13*DP659)/(1+$D$13*DP659)*DI659/(DK659+273)*$E$13)</f>
        <v>0</v>
      </c>
      <c r="AX659" t="s">
        <v>418</v>
      </c>
      <c r="AY659" t="s">
        <v>418</v>
      </c>
      <c r="AZ659">
        <v>0</v>
      </c>
      <c r="BA659">
        <v>0</v>
      </c>
      <c r="BB659">
        <f>1-AZ659/BA659</f>
        <v>0</v>
      </c>
      <c r="BC659">
        <v>0</v>
      </c>
      <c r="BD659" t="s">
        <v>418</v>
      </c>
      <c r="BE659" t="s">
        <v>418</v>
      </c>
      <c r="BF659">
        <v>0</v>
      </c>
      <c r="BG659">
        <v>0</v>
      </c>
      <c r="BH659">
        <f>1-BF659/BG659</f>
        <v>0</v>
      </c>
      <c r="BI659">
        <v>0.5</v>
      </c>
      <c r="BJ659">
        <f>CS659</f>
        <v>0</v>
      </c>
      <c r="BK659">
        <f>L659</f>
        <v>0</v>
      </c>
      <c r="BL659">
        <f>BH659*BI659*BJ659</f>
        <v>0</v>
      </c>
      <c r="BM659">
        <f>(BK659-BC659)/BJ659</f>
        <v>0</v>
      </c>
      <c r="BN659">
        <f>(BA659-BG659)/BG659</f>
        <v>0</v>
      </c>
      <c r="BO659">
        <f>AZ659/(BB659+AZ659/BG659)</f>
        <v>0</v>
      </c>
      <c r="BP659" t="s">
        <v>418</v>
      </c>
      <c r="BQ659">
        <v>0</v>
      </c>
      <c r="BR659">
        <f>IF(BQ659&lt;&gt;0, BQ659, BO659)</f>
        <v>0</v>
      </c>
      <c r="BS659">
        <f>1-BR659/BG659</f>
        <v>0</v>
      </c>
      <c r="BT659">
        <f>(BG659-BF659)/(BG659-BR659)</f>
        <v>0</v>
      </c>
      <c r="BU659">
        <f>(BA659-BG659)/(BA659-BR659)</f>
        <v>0</v>
      </c>
      <c r="BV659">
        <f>(BG659-BF659)/(BG659-AZ659)</f>
        <v>0</v>
      </c>
      <c r="BW659">
        <f>(BA659-BG659)/(BA659-AZ659)</f>
        <v>0</v>
      </c>
      <c r="BX659">
        <f>(BT659*BR659/BF659)</f>
        <v>0</v>
      </c>
      <c r="BY659">
        <f>(1-BX659)</f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f>$B$11*DQ659+$C$11*DR659+$F$11*EC659*(1-EF659)</f>
        <v>0</v>
      </c>
      <c r="CS659">
        <f>CR659*CT659</f>
        <v>0</v>
      </c>
      <c r="CT659">
        <f>($B$11*$D$9+$C$11*$D$9+$F$11*((EP659+EH659)/MAX(EP659+EH659+EQ659, 0.1)*$I$9+EQ659/MAX(EP659+EH659+EQ659, 0.1)*$J$9))/($B$11+$C$11+$F$11)</f>
        <v>0</v>
      </c>
      <c r="CU659">
        <f>($B$11*$K$9+$C$11*$K$9+$F$11*((EP659+EH659)/MAX(EP659+EH659+EQ659, 0.1)*$P$9+EQ659/MAX(EP659+EH659+EQ659, 0.1)*$Q$9))/($B$11+$C$11+$F$11)</f>
        <v>0</v>
      </c>
      <c r="CV659">
        <v>6</v>
      </c>
      <c r="CW659">
        <v>0.5</v>
      </c>
      <c r="CX659" t="s">
        <v>419</v>
      </c>
      <c r="CY659">
        <v>2</v>
      </c>
      <c r="CZ659" t="b">
        <v>1</v>
      </c>
      <c r="DA659">
        <v>1659032461.75</v>
      </c>
      <c r="DB659">
        <v>1003.37910714286</v>
      </c>
      <c r="DC659">
        <v>1067.58857142857</v>
      </c>
      <c r="DD659">
        <v>23.7580071428571</v>
      </c>
      <c r="DE659">
        <v>15.8823</v>
      </c>
      <c r="DF659">
        <v>993.453321428571</v>
      </c>
      <c r="DG659">
        <v>23.3057928571429</v>
      </c>
      <c r="DH659">
        <v>500.048428571429</v>
      </c>
      <c r="DI659">
        <v>90.3289428571428</v>
      </c>
      <c r="DJ659">
        <v>0.0443759071428571</v>
      </c>
      <c r="DK659">
        <v>27.15755</v>
      </c>
      <c r="DL659">
        <v>26.6373392857143</v>
      </c>
      <c r="DM659">
        <v>999.9</v>
      </c>
      <c r="DN659">
        <v>0</v>
      </c>
      <c r="DO659">
        <v>0</v>
      </c>
      <c r="DP659">
        <v>10001.6071428571</v>
      </c>
      <c r="DQ659">
        <v>0</v>
      </c>
      <c r="DR659">
        <v>17.2702464285714</v>
      </c>
      <c r="DS659">
        <v>-64.2097178571429</v>
      </c>
      <c r="DT659">
        <v>1027.7975</v>
      </c>
      <c r="DU659">
        <v>1084.8175</v>
      </c>
      <c r="DV659">
        <v>7.87571607142857</v>
      </c>
      <c r="DW659">
        <v>1067.58857142857</v>
      </c>
      <c r="DX659">
        <v>15.8823</v>
      </c>
      <c r="DY659">
        <v>2.14603642857143</v>
      </c>
      <c r="DZ659">
        <v>1.43463107142857</v>
      </c>
      <c r="EA659">
        <v>18.5650607142857</v>
      </c>
      <c r="EB659">
        <v>12.2887035714286</v>
      </c>
      <c r="EC659">
        <v>1999.98857142857</v>
      </c>
      <c r="ED659">
        <v>0.979996214285714</v>
      </c>
      <c r="EE659">
        <v>0.0200040714285714</v>
      </c>
      <c r="EF659">
        <v>0</v>
      </c>
      <c r="EG659">
        <v>837.292357142857</v>
      </c>
      <c r="EH659">
        <v>5.00063</v>
      </c>
      <c r="EI659">
        <v>16482.1785714286</v>
      </c>
      <c r="EJ659">
        <v>17256.7785714286</v>
      </c>
      <c r="EK659">
        <v>38.098</v>
      </c>
      <c r="EL659">
        <v>38.1471428571429</v>
      </c>
      <c r="EM659">
        <v>37.5755</v>
      </c>
      <c r="EN659">
        <v>37.5376428571428</v>
      </c>
      <c r="EO659">
        <v>39.125</v>
      </c>
      <c r="EP659">
        <v>1955.07857142857</v>
      </c>
      <c r="EQ659">
        <v>39.91</v>
      </c>
      <c r="ER659">
        <v>0</v>
      </c>
      <c r="ES659">
        <v>1659032468.5</v>
      </c>
      <c r="ET659">
        <v>0</v>
      </c>
      <c r="EU659">
        <v>837.253153846154</v>
      </c>
      <c r="EV659">
        <v>-7.14468375440714</v>
      </c>
      <c r="EW659">
        <v>-157.370939927572</v>
      </c>
      <c r="EX659">
        <v>16481.75</v>
      </c>
      <c r="EY659">
        <v>15</v>
      </c>
      <c r="EZ659">
        <v>0</v>
      </c>
      <c r="FA659" t="s">
        <v>420</v>
      </c>
      <c r="FB659">
        <v>1657551626.5</v>
      </c>
      <c r="FC659">
        <v>1657551629</v>
      </c>
      <c r="FD659">
        <v>0</v>
      </c>
      <c r="FE659">
        <v>0.403</v>
      </c>
      <c r="FF659">
        <v>0.009</v>
      </c>
      <c r="FG659">
        <v>9.41</v>
      </c>
      <c r="FH659">
        <v>0.087</v>
      </c>
      <c r="FI659">
        <v>417</v>
      </c>
      <c r="FJ659">
        <v>17</v>
      </c>
      <c r="FK659">
        <v>1.61</v>
      </c>
      <c r="FL659">
        <v>0.59</v>
      </c>
      <c r="FM659">
        <v>-64.2625025</v>
      </c>
      <c r="FN659">
        <v>-0.270021388367556</v>
      </c>
      <c r="FO659">
        <v>0.591569610649288</v>
      </c>
      <c r="FP659">
        <v>1</v>
      </c>
      <c r="FQ659">
        <v>837.613</v>
      </c>
      <c r="FR659">
        <v>-7.2951871636334</v>
      </c>
      <c r="FS659">
        <v>0.74079702705539</v>
      </c>
      <c r="FT659">
        <v>0</v>
      </c>
      <c r="FU659">
        <v>7.86948125</v>
      </c>
      <c r="FV659">
        <v>0.136659849906166</v>
      </c>
      <c r="FW659">
        <v>0.0150351069479901</v>
      </c>
      <c r="FX659">
        <v>0</v>
      </c>
      <c r="FY659">
        <v>1</v>
      </c>
      <c r="FZ659">
        <v>3</v>
      </c>
      <c r="GA659" t="s">
        <v>421</v>
      </c>
      <c r="GB659">
        <v>2.97314</v>
      </c>
      <c r="GC659">
        <v>2.69805</v>
      </c>
      <c r="GD659">
        <v>0.169221</v>
      </c>
      <c r="GE659">
        <v>0.176757</v>
      </c>
      <c r="GF659">
        <v>0.102325</v>
      </c>
      <c r="GG659">
        <v>0.0777695</v>
      </c>
      <c r="GH659">
        <v>32346.8</v>
      </c>
      <c r="GI659">
        <v>35051.1</v>
      </c>
      <c r="GJ659">
        <v>35282.3</v>
      </c>
      <c r="GK659">
        <v>38614.1</v>
      </c>
      <c r="GL659">
        <v>44908.2</v>
      </c>
      <c r="GM659">
        <v>51437.8</v>
      </c>
      <c r="GN659">
        <v>55153.7</v>
      </c>
      <c r="GO659">
        <v>61937.4</v>
      </c>
      <c r="GP659">
        <v>1.9728</v>
      </c>
      <c r="GQ659">
        <v>1.843</v>
      </c>
      <c r="GR659">
        <v>0.0970066</v>
      </c>
      <c r="GS659">
        <v>0</v>
      </c>
      <c r="GT659">
        <v>25.0784</v>
      </c>
      <c r="GU659">
        <v>999.9</v>
      </c>
      <c r="GV659">
        <v>55.946</v>
      </c>
      <c r="GW659">
        <v>29.094</v>
      </c>
      <c r="GX659">
        <v>25.0449</v>
      </c>
      <c r="GY659">
        <v>55.8455</v>
      </c>
      <c r="GZ659">
        <v>42.9527</v>
      </c>
      <c r="HA659">
        <v>1</v>
      </c>
      <c r="HB659">
        <v>-0.0445122</v>
      </c>
      <c r="HC659">
        <v>0.0777124</v>
      </c>
      <c r="HD659">
        <v>20.1141</v>
      </c>
      <c r="HE659">
        <v>5.19692</v>
      </c>
      <c r="HF659">
        <v>12.004</v>
      </c>
      <c r="HG659">
        <v>4.9756</v>
      </c>
      <c r="HH659">
        <v>3.2936</v>
      </c>
      <c r="HI659">
        <v>9999</v>
      </c>
      <c r="HJ659">
        <v>9999</v>
      </c>
      <c r="HK659">
        <v>9999</v>
      </c>
      <c r="HL659">
        <v>630.1</v>
      </c>
      <c r="HM659">
        <v>1.86316</v>
      </c>
      <c r="HN659">
        <v>1.86798</v>
      </c>
      <c r="HO659">
        <v>1.86783</v>
      </c>
      <c r="HP659">
        <v>1.86896</v>
      </c>
      <c r="HQ659">
        <v>1.86981</v>
      </c>
      <c r="HR659">
        <v>1.86584</v>
      </c>
      <c r="HS659">
        <v>1.86691</v>
      </c>
      <c r="HT659">
        <v>1.86829</v>
      </c>
      <c r="HU659">
        <v>5</v>
      </c>
      <c r="HV659">
        <v>0</v>
      </c>
      <c r="HW659">
        <v>0</v>
      </c>
      <c r="HX659">
        <v>0</v>
      </c>
      <c r="HY659" t="s">
        <v>422</v>
      </c>
      <c r="HZ659" t="s">
        <v>423</v>
      </c>
      <c r="IA659" t="s">
        <v>424</v>
      </c>
      <c r="IB659" t="s">
        <v>424</v>
      </c>
      <c r="IC659" t="s">
        <v>424</v>
      </c>
      <c r="ID659" t="s">
        <v>424</v>
      </c>
      <c r="IE659">
        <v>0</v>
      </c>
      <c r="IF659">
        <v>100</v>
      </c>
      <c r="IG659">
        <v>100</v>
      </c>
      <c r="IH659">
        <v>10.06</v>
      </c>
      <c r="II659">
        <v>0.4515</v>
      </c>
      <c r="IJ659">
        <v>4.02706509432224</v>
      </c>
      <c r="IK659">
        <v>0.00601174518973114</v>
      </c>
      <c r="IL659">
        <v>2.77886958061485e-07</v>
      </c>
      <c r="IM659">
        <v>-3.54636231360687e-10</v>
      </c>
      <c r="IN659">
        <v>-0.0404303883988718</v>
      </c>
      <c r="IO659">
        <v>-0.0177815531441476</v>
      </c>
      <c r="IP659">
        <v>0.00205572605671414</v>
      </c>
      <c r="IQ659">
        <v>-1.65519735432211e-05</v>
      </c>
      <c r="IR659">
        <v>-4</v>
      </c>
      <c r="IS659">
        <v>1848</v>
      </c>
      <c r="IT659">
        <v>1</v>
      </c>
      <c r="IU659">
        <v>25</v>
      </c>
      <c r="IV659">
        <v>24680.7</v>
      </c>
      <c r="IW659">
        <v>24680.7</v>
      </c>
      <c r="IX659">
        <v>2.22778</v>
      </c>
      <c r="IY659">
        <v>2.59888</v>
      </c>
      <c r="IZ659">
        <v>1.54785</v>
      </c>
      <c r="JA659">
        <v>2.30469</v>
      </c>
      <c r="JB659">
        <v>1.34644</v>
      </c>
      <c r="JC659">
        <v>2.43164</v>
      </c>
      <c r="JD659">
        <v>33.558</v>
      </c>
      <c r="JE659">
        <v>24.2188</v>
      </c>
      <c r="JF659">
        <v>18</v>
      </c>
      <c r="JG659">
        <v>492.372</v>
      </c>
      <c r="JH659">
        <v>409.151</v>
      </c>
      <c r="JI659">
        <v>25.0003</v>
      </c>
      <c r="JJ659">
        <v>26.6642</v>
      </c>
      <c r="JK659">
        <v>29.9999</v>
      </c>
      <c r="JL659">
        <v>26.6299</v>
      </c>
      <c r="JM659">
        <v>26.5707</v>
      </c>
      <c r="JN659">
        <v>44.5943</v>
      </c>
      <c r="JO659">
        <v>41.7905</v>
      </c>
      <c r="JP659">
        <v>72.5611</v>
      </c>
      <c r="JQ659">
        <v>25</v>
      </c>
      <c r="JR659">
        <v>1105.96</v>
      </c>
      <c r="JS659">
        <v>15.9261</v>
      </c>
      <c r="JT659">
        <v>102.311</v>
      </c>
      <c r="JU659">
        <v>103.095</v>
      </c>
    </row>
    <row r="660" spans="1:281">
      <c r="A660">
        <v>644</v>
      </c>
      <c r="B660">
        <v>1659032474</v>
      </c>
      <c r="C660">
        <v>8790.90000009537</v>
      </c>
      <c r="D660" t="s">
        <v>1718</v>
      </c>
      <c r="E660" t="s">
        <v>1719</v>
      </c>
      <c r="F660">
        <v>5</v>
      </c>
      <c r="G660" t="s">
        <v>1587</v>
      </c>
      <c r="H660" t="s">
        <v>417</v>
      </c>
      <c r="I660">
        <v>1659032466.17857</v>
      </c>
      <c r="J660">
        <f>(K660)/1000</f>
        <v>0</v>
      </c>
      <c r="K660">
        <f>IF(CZ660, AN660, AH660)</f>
        <v>0</v>
      </c>
      <c r="L660">
        <f>IF(CZ660, AI660, AG660)</f>
        <v>0</v>
      </c>
      <c r="M660">
        <f>DB660 - IF(AU660&gt;1, L660*CV660*100.0/(AW660*DP660), 0)</f>
        <v>0</v>
      </c>
      <c r="N660">
        <f>((T660-J660/2)*M660-L660)/(T660+J660/2)</f>
        <v>0</v>
      </c>
      <c r="O660">
        <f>N660*(DI660+DJ660)/1000.0</f>
        <v>0</v>
      </c>
      <c r="P660">
        <f>(DB660 - IF(AU660&gt;1, L660*CV660*100.0/(AW660*DP660), 0))*(DI660+DJ660)/1000.0</f>
        <v>0</v>
      </c>
      <c r="Q660">
        <f>2.0/((1/S660-1/R660)+SIGN(S660)*SQRT((1/S660-1/R660)*(1/S660-1/R660) + 4*CW660/((CW660+1)*(CW660+1))*(2*1/S660*1/R660-1/R660*1/R660)))</f>
        <v>0</v>
      </c>
      <c r="R660">
        <f>IF(LEFT(CX660,1)&lt;&gt;"0",IF(LEFT(CX660,1)="1",3.0,CY660),$D$5+$E$5*(DP660*DI660/($K$5*1000))+$F$5*(DP660*DI660/($K$5*1000))*MAX(MIN(CV660,$J$5),$I$5)*MAX(MIN(CV660,$J$5),$I$5)+$G$5*MAX(MIN(CV660,$J$5),$I$5)*(DP660*DI660/($K$5*1000))+$H$5*(DP660*DI660/($K$5*1000))*(DP660*DI660/($K$5*1000)))</f>
        <v>0</v>
      </c>
      <c r="S660">
        <f>J660*(1000-(1000*0.61365*exp(17.502*W660/(240.97+W660))/(DI660+DJ660)+DD660)/2)/(1000*0.61365*exp(17.502*W660/(240.97+W660))/(DI660+DJ660)-DD660)</f>
        <v>0</v>
      </c>
      <c r="T660">
        <f>1/((CW660+1)/(Q660/1.6)+1/(R660/1.37)) + CW660/((CW660+1)/(Q660/1.6) + CW660/(R660/1.37))</f>
        <v>0</v>
      </c>
      <c r="U660">
        <f>(CR660*CU660)</f>
        <v>0</v>
      </c>
      <c r="V660">
        <f>(DK660+(U660+2*0.95*5.67E-8*(((DK660+$B$7)+273)^4-(DK660+273)^4)-44100*J660)/(1.84*29.3*R660+8*0.95*5.67E-8*(DK660+273)^3))</f>
        <v>0</v>
      </c>
      <c r="W660">
        <f>($C$7*DL660+$D$7*DM660+$E$7*V660)</f>
        <v>0</v>
      </c>
      <c r="X660">
        <f>0.61365*exp(17.502*W660/(240.97+W660))</f>
        <v>0</v>
      </c>
      <c r="Y660">
        <f>(Z660/AA660*100)</f>
        <v>0</v>
      </c>
      <c r="Z660">
        <f>DD660*(DI660+DJ660)/1000</f>
        <v>0</v>
      </c>
      <c r="AA660">
        <f>0.61365*exp(17.502*DK660/(240.97+DK660))</f>
        <v>0</v>
      </c>
      <c r="AB660">
        <f>(X660-DD660*(DI660+DJ660)/1000)</f>
        <v>0</v>
      </c>
      <c r="AC660">
        <f>(-J660*44100)</f>
        <v>0</v>
      </c>
      <c r="AD660">
        <f>2*29.3*R660*0.92*(DK660-W660)</f>
        <v>0</v>
      </c>
      <c r="AE660">
        <f>2*0.95*5.67E-8*(((DK660+$B$7)+273)^4-(W660+273)^4)</f>
        <v>0</v>
      </c>
      <c r="AF660">
        <f>U660+AE660+AC660+AD660</f>
        <v>0</v>
      </c>
      <c r="AG660">
        <f>DH660*AU660*(DC660-DB660*(1000-AU660*DE660)/(1000-AU660*DD660))/(100*CV660)</f>
        <v>0</v>
      </c>
      <c r="AH660">
        <f>1000*DH660*AU660*(DD660-DE660)/(100*CV660*(1000-AU660*DD660))</f>
        <v>0</v>
      </c>
      <c r="AI660">
        <f>(AJ660 - AK660 - DI660*1E3/(8.314*(DK660+273.15)) * AM660/DH660 * AL660) * DH660/(100*CV660) * (1000 - DE660)/1000</f>
        <v>0</v>
      </c>
      <c r="AJ660">
        <v>1117.49598109191</v>
      </c>
      <c r="AK660">
        <v>1067.87975757576</v>
      </c>
      <c r="AL660">
        <v>3.44851985187563</v>
      </c>
      <c r="AM660">
        <v>66.0504921813524</v>
      </c>
      <c r="AN660">
        <f>(AP660 - AO660 + DI660*1E3/(8.314*(DK660+273.15)) * AR660/DH660 * AQ660) * DH660/(100*CV660) * 1000/(1000 - AP660)</f>
        <v>0</v>
      </c>
      <c r="AO660">
        <v>15.8477293011255</v>
      </c>
      <c r="AP660">
        <v>23.7262468531469</v>
      </c>
      <c r="AQ660">
        <v>-0.00723066666665224</v>
      </c>
      <c r="AR660">
        <v>92.47</v>
      </c>
      <c r="AS660">
        <v>3</v>
      </c>
      <c r="AT660">
        <v>1</v>
      </c>
      <c r="AU660">
        <f>IF(AS660*$H$13&gt;=AW660,1.0,(AW660/(AW660-AS660*$H$13)))</f>
        <v>0</v>
      </c>
      <c r="AV660">
        <f>(AU660-1)*100</f>
        <v>0</v>
      </c>
      <c r="AW660">
        <f>MAX(0,($B$13+$C$13*DP660)/(1+$D$13*DP660)*DI660/(DK660+273)*$E$13)</f>
        <v>0</v>
      </c>
      <c r="AX660" t="s">
        <v>418</v>
      </c>
      <c r="AY660" t="s">
        <v>418</v>
      </c>
      <c r="AZ660">
        <v>0</v>
      </c>
      <c r="BA660">
        <v>0</v>
      </c>
      <c r="BB660">
        <f>1-AZ660/BA660</f>
        <v>0</v>
      </c>
      <c r="BC660">
        <v>0</v>
      </c>
      <c r="BD660" t="s">
        <v>418</v>
      </c>
      <c r="BE660" t="s">
        <v>418</v>
      </c>
      <c r="BF660">
        <v>0</v>
      </c>
      <c r="BG660">
        <v>0</v>
      </c>
      <c r="BH660">
        <f>1-BF660/BG660</f>
        <v>0</v>
      </c>
      <c r="BI660">
        <v>0.5</v>
      </c>
      <c r="BJ660">
        <f>CS660</f>
        <v>0</v>
      </c>
      <c r="BK660">
        <f>L660</f>
        <v>0</v>
      </c>
      <c r="BL660">
        <f>BH660*BI660*BJ660</f>
        <v>0</v>
      </c>
      <c r="BM660">
        <f>(BK660-BC660)/BJ660</f>
        <v>0</v>
      </c>
      <c r="BN660">
        <f>(BA660-BG660)/BG660</f>
        <v>0</v>
      </c>
      <c r="BO660">
        <f>AZ660/(BB660+AZ660/BG660)</f>
        <v>0</v>
      </c>
      <c r="BP660" t="s">
        <v>418</v>
      </c>
      <c r="BQ660">
        <v>0</v>
      </c>
      <c r="BR660">
        <f>IF(BQ660&lt;&gt;0, BQ660, BO660)</f>
        <v>0</v>
      </c>
      <c r="BS660">
        <f>1-BR660/BG660</f>
        <v>0</v>
      </c>
      <c r="BT660">
        <f>(BG660-BF660)/(BG660-BR660)</f>
        <v>0</v>
      </c>
      <c r="BU660">
        <f>(BA660-BG660)/(BA660-BR660)</f>
        <v>0</v>
      </c>
      <c r="BV660">
        <f>(BG660-BF660)/(BG660-AZ660)</f>
        <v>0</v>
      </c>
      <c r="BW660">
        <f>(BA660-BG660)/(BA660-AZ660)</f>
        <v>0</v>
      </c>
      <c r="BX660">
        <f>(BT660*BR660/BF660)</f>
        <v>0</v>
      </c>
      <c r="BY660">
        <f>(1-BX660)</f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f>$B$11*DQ660+$C$11*DR660+$F$11*EC660*(1-EF660)</f>
        <v>0</v>
      </c>
      <c r="CS660">
        <f>CR660*CT660</f>
        <v>0</v>
      </c>
      <c r="CT660">
        <f>($B$11*$D$9+$C$11*$D$9+$F$11*((EP660+EH660)/MAX(EP660+EH660+EQ660, 0.1)*$I$9+EQ660/MAX(EP660+EH660+EQ660, 0.1)*$J$9))/($B$11+$C$11+$F$11)</f>
        <v>0</v>
      </c>
      <c r="CU660">
        <f>($B$11*$K$9+$C$11*$K$9+$F$11*((EP660+EH660)/MAX(EP660+EH660+EQ660, 0.1)*$P$9+EQ660/MAX(EP660+EH660+EQ660, 0.1)*$Q$9))/($B$11+$C$11+$F$11)</f>
        <v>0</v>
      </c>
      <c r="CV660">
        <v>6</v>
      </c>
      <c r="CW660">
        <v>0.5</v>
      </c>
      <c r="CX660" t="s">
        <v>419</v>
      </c>
      <c r="CY660">
        <v>2</v>
      </c>
      <c r="CZ660" t="b">
        <v>1</v>
      </c>
      <c r="DA660">
        <v>1659032466.17857</v>
      </c>
      <c r="DB660">
        <v>1018.0645</v>
      </c>
      <c r="DC660">
        <v>1082.41892857143</v>
      </c>
      <c r="DD660">
        <v>23.748275</v>
      </c>
      <c r="DE660">
        <v>15.8659571428571</v>
      </c>
      <c r="DF660">
        <v>1008.058</v>
      </c>
      <c r="DG660">
        <v>23.2965357142857</v>
      </c>
      <c r="DH660">
        <v>500.040142857143</v>
      </c>
      <c r="DI660">
        <v>90.3285714285714</v>
      </c>
      <c r="DJ660">
        <v>0.0443871892857143</v>
      </c>
      <c r="DK660">
        <v>27.1584214285714</v>
      </c>
      <c r="DL660">
        <v>26.6406535714286</v>
      </c>
      <c r="DM660">
        <v>999.9</v>
      </c>
      <c r="DN660">
        <v>0</v>
      </c>
      <c r="DO660">
        <v>0</v>
      </c>
      <c r="DP660">
        <v>10001.6071428571</v>
      </c>
      <c r="DQ660">
        <v>0</v>
      </c>
      <c r="DR660">
        <v>17.2702464285714</v>
      </c>
      <c r="DS660">
        <v>-64.3547607142857</v>
      </c>
      <c r="DT660">
        <v>1042.82964285714</v>
      </c>
      <c r="DU660">
        <v>1099.86857142857</v>
      </c>
      <c r="DV660">
        <v>7.88232142857143</v>
      </c>
      <c r="DW660">
        <v>1082.41892857143</v>
      </c>
      <c r="DX660">
        <v>15.8659571428571</v>
      </c>
      <c r="DY660">
        <v>2.14514821428571</v>
      </c>
      <c r="DZ660">
        <v>1.43314892857143</v>
      </c>
      <c r="EA660">
        <v>18.5584464285714</v>
      </c>
      <c r="EB660">
        <v>12.2729821428571</v>
      </c>
      <c r="EC660">
        <v>2000.01</v>
      </c>
      <c r="ED660">
        <v>0.979996321428572</v>
      </c>
      <c r="EE660">
        <v>0.0200039571428571</v>
      </c>
      <c r="EF660">
        <v>0</v>
      </c>
      <c r="EG660">
        <v>836.745107142857</v>
      </c>
      <c r="EH660">
        <v>5.00063</v>
      </c>
      <c r="EI660">
        <v>16470.4178571429</v>
      </c>
      <c r="EJ660">
        <v>17256.9714285714</v>
      </c>
      <c r="EK660">
        <v>38.08675</v>
      </c>
      <c r="EL660">
        <v>38.1382857142857</v>
      </c>
      <c r="EM660">
        <v>37.571</v>
      </c>
      <c r="EN660">
        <v>37.5398571428571</v>
      </c>
      <c r="EO660">
        <v>39.125</v>
      </c>
      <c r="EP660">
        <v>1955.1</v>
      </c>
      <c r="EQ660">
        <v>39.91</v>
      </c>
      <c r="ER660">
        <v>0</v>
      </c>
      <c r="ES660">
        <v>1659032473.3</v>
      </c>
      <c r="ET660">
        <v>0</v>
      </c>
      <c r="EU660">
        <v>836.626923076923</v>
      </c>
      <c r="EV660">
        <v>-7.61141880598507</v>
      </c>
      <c r="EW660">
        <v>-162.447863334752</v>
      </c>
      <c r="EX660">
        <v>16468.9384615385</v>
      </c>
      <c r="EY660">
        <v>15</v>
      </c>
      <c r="EZ660">
        <v>0</v>
      </c>
      <c r="FA660" t="s">
        <v>420</v>
      </c>
      <c r="FB660">
        <v>1657551626.5</v>
      </c>
      <c r="FC660">
        <v>1657551629</v>
      </c>
      <c r="FD660">
        <v>0</v>
      </c>
      <c r="FE660">
        <v>0.403</v>
      </c>
      <c r="FF660">
        <v>0.009</v>
      </c>
      <c r="FG660">
        <v>9.41</v>
      </c>
      <c r="FH660">
        <v>0.087</v>
      </c>
      <c r="FI660">
        <v>417</v>
      </c>
      <c r="FJ660">
        <v>17</v>
      </c>
      <c r="FK660">
        <v>1.61</v>
      </c>
      <c r="FL660">
        <v>0.59</v>
      </c>
      <c r="FM660">
        <v>-64.2326575</v>
      </c>
      <c r="FN660">
        <v>-3.22727392120071</v>
      </c>
      <c r="FO660">
        <v>0.565090442268978</v>
      </c>
      <c r="FP660">
        <v>0</v>
      </c>
      <c r="FQ660">
        <v>837.089764705882</v>
      </c>
      <c r="FR660">
        <v>-7.31669977596867</v>
      </c>
      <c r="FS660">
        <v>0.738518152981863</v>
      </c>
      <c r="FT660">
        <v>0</v>
      </c>
      <c r="FU660">
        <v>7.87732125</v>
      </c>
      <c r="FV660">
        <v>0.0908193996247466</v>
      </c>
      <c r="FW660">
        <v>0.0111407408163686</v>
      </c>
      <c r="FX660">
        <v>1</v>
      </c>
      <c r="FY660">
        <v>1</v>
      </c>
      <c r="FZ660">
        <v>3</v>
      </c>
      <c r="GA660" t="s">
        <v>421</v>
      </c>
      <c r="GB660">
        <v>2.97335</v>
      </c>
      <c r="GC660">
        <v>2.69817</v>
      </c>
      <c r="GD660">
        <v>0.170823</v>
      </c>
      <c r="GE660">
        <v>0.178112</v>
      </c>
      <c r="GF660">
        <v>0.10226</v>
      </c>
      <c r="GG660">
        <v>0.0777579</v>
      </c>
      <c r="GH660">
        <v>32284.3</v>
      </c>
      <c r="GI660">
        <v>34993.6</v>
      </c>
      <c r="GJ660">
        <v>35282.1</v>
      </c>
      <c r="GK660">
        <v>38614.3</v>
      </c>
      <c r="GL660">
        <v>44911.7</v>
      </c>
      <c r="GM660">
        <v>51438.4</v>
      </c>
      <c r="GN660">
        <v>55153.9</v>
      </c>
      <c r="GO660">
        <v>61937.3</v>
      </c>
      <c r="GP660">
        <v>1.9728</v>
      </c>
      <c r="GQ660">
        <v>1.8434</v>
      </c>
      <c r="GR660">
        <v>0.0961721</v>
      </c>
      <c r="GS660">
        <v>0</v>
      </c>
      <c r="GT660">
        <v>25.0804</v>
      </c>
      <c r="GU660">
        <v>999.9</v>
      </c>
      <c r="GV660">
        <v>55.921</v>
      </c>
      <c r="GW660">
        <v>29.094</v>
      </c>
      <c r="GX660">
        <v>25.034</v>
      </c>
      <c r="GY660">
        <v>55.8555</v>
      </c>
      <c r="GZ660">
        <v>43.0088</v>
      </c>
      <c r="HA660">
        <v>1</v>
      </c>
      <c r="HB660">
        <v>-0.0449187</v>
      </c>
      <c r="HC660">
        <v>0.0777778</v>
      </c>
      <c r="HD660">
        <v>20.1142</v>
      </c>
      <c r="HE660">
        <v>5.19932</v>
      </c>
      <c r="HF660">
        <v>12.004</v>
      </c>
      <c r="HG660">
        <v>4.976</v>
      </c>
      <c r="HH660">
        <v>3.2938</v>
      </c>
      <c r="HI660">
        <v>9999</v>
      </c>
      <c r="HJ660">
        <v>9999</v>
      </c>
      <c r="HK660">
        <v>9999</v>
      </c>
      <c r="HL660">
        <v>630.1</v>
      </c>
      <c r="HM660">
        <v>1.86319</v>
      </c>
      <c r="HN660">
        <v>1.86801</v>
      </c>
      <c r="HO660">
        <v>1.86783</v>
      </c>
      <c r="HP660">
        <v>1.86902</v>
      </c>
      <c r="HQ660">
        <v>1.86981</v>
      </c>
      <c r="HR660">
        <v>1.86584</v>
      </c>
      <c r="HS660">
        <v>1.86691</v>
      </c>
      <c r="HT660">
        <v>1.86829</v>
      </c>
      <c r="HU660">
        <v>5</v>
      </c>
      <c r="HV660">
        <v>0</v>
      </c>
      <c r="HW660">
        <v>0</v>
      </c>
      <c r="HX660">
        <v>0</v>
      </c>
      <c r="HY660" t="s">
        <v>422</v>
      </c>
      <c r="HZ660" t="s">
        <v>423</v>
      </c>
      <c r="IA660" t="s">
        <v>424</v>
      </c>
      <c r="IB660" t="s">
        <v>424</v>
      </c>
      <c r="IC660" t="s">
        <v>424</v>
      </c>
      <c r="ID660" t="s">
        <v>424</v>
      </c>
      <c r="IE660">
        <v>0</v>
      </c>
      <c r="IF660">
        <v>100</v>
      </c>
      <c r="IG660">
        <v>100</v>
      </c>
      <c r="IH660">
        <v>10.15</v>
      </c>
      <c r="II660">
        <v>0.4504</v>
      </c>
      <c r="IJ660">
        <v>4.02706509432224</v>
      </c>
      <c r="IK660">
        <v>0.00601174518973114</v>
      </c>
      <c r="IL660">
        <v>2.77886958061485e-07</v>
      </c>
      <c r="IM660">
        <v>-3.54636231360687e-10</v>
      </c>
      <c r="IN660">
        <v>-0.0404303883988718</v>
      </c>
      <c r="IO660">
        <v>-0.0177815531441476</v>
      </c>
      <c r="IP660">
        <v>0.00205572605671414</v>
      </c>
      <c r="IQ660">
        <v>-1.65519735432211e-05</v>
      </c>
      <c r="IR660">
        <v>-4</v>
      </c>
      <c r="IS660">
        <v>1848</v>
      </c>
      <c r="IT660">
        <v>1</v>
      </c>
      <c r="IU660">
        <v>25</v>
      </c>
      <c r="IV660">
        <v>24680.8</v>
      </c>
      <c r="IW660">
        <v>24680.8</v>
      </c>
      <c r="IX660">
        <v>2.24976</v>
      </c>
      <c r="IY660">
        <v>2.60498</v>
      </c>
      <c r="IZ660">
        <v>1.54785</v>
      </c>
      <c r="JA660">
        <v>2.30469</v>
      </c>
      <c r="JB660">
        <v>1.34644</v>
      </c>
      <c r="JC660">
        <v>2.28638</v>
      </c>
      <c r="JD660">
        <v>33.558</v>
      </c>
      <c r="JE660">
        <v>24.2188</v>
      </c>
      <c r="JF660">
        <v>18</v>
      </c>
      <c r="JG660">
        <v>492.353</v>
      </c>
      <c r="JH660">
        <v>409.376</v>
      </c>
      <c r="JI660">
        <v>25.0001</v>
      </c>
      <c r="JJ660">
        <v>26.6642</v>
      </c>
      <c r="JK660">
        <v>29.9999</v>
      </c>
      <c r="JL660">
        <v>26.6277</v>
      </c>
      <c r="JM660">
        <v>26.5707</v>
      </c>
      <c r="JN660">
        <v>45.0632</v>
      </c>
      <c r="JO660">
        <v>41.7905</v>
      </c>
      <c r="JP660">
        <v>72.177</v>
      </c>
      <c r="JQ660">
        <v>25</v>
      </c>
      <c r="JR660">
        <v>1126.13</v>
      </c>
      <c r="JS660">
        <v>15.9267</v>
      </c>
      <c r="JT660">
        <v>102.311</v>
      </c>
      <c r="JU660">
        <v>103.095</v>
      </c>
    </row>
    <row r="661" spans="1:281">
      <c r="A661">
        <v>645</v>
      </c>
      <c r="B661">
        <v>1659032479.5</v>
      </c>
      <c r="C661">
        <v>8796.40000009537</v>
      </c>
      <c r="D661" t="s">
        <v>1720</v>
      </c>
      <c r="E661" t="s">
        <v>1721</v>
      </c>
      <c r="F661">
        <v>5</v>
      </c>
      <c r="G661" t="s">
        <v>1587</v>
      </c>
      <c r="H661" t="s">
        <v>417</v>
      </c>
      <c r="I661">
        <v>1659032471.75</v>
      </c>
      <c r="J661">
        <f>(K661)/1000</f>
        <v>0</v>
      </c>
      <c r="K661">
        <f>IF(CZ661, AN661, AH661)</f>
        <v>0</v>
      </c>
      <c r="L661">
        <f>IF(CZ661, AI661, AG661)</f>
        <v>0</v>
      </c>
      <c r="M661">
        <f>DB661 - IF(AU661&gt;1, L661*CV661*100.0/(AW661*DP661), 0)</f>
        <v>0</v>
      </c>
      <c r="N661">
        <f>((T661-J661/2)*M661-L661)/(T661+J661/2)</f>
        <v>0</v>
      </c>
      <c r="O661">
        <f>N661*(DI661+DJ661)/1000.0</f>
        <v>0</v>
      </c>
      <c r="P661">
        <f>(DB661 - IF(AU661&gt;1, L661*CV661*100.0/(AW661*DP661), 0))*(DI661+DJ661)/1000.0</f>
        <v>0</v>
      </c>
      <c r="Q661">
        <f>2.0/((1/S661-1/R661)+SIGN(S661)*SQRT((1/S661-1/R661)*(1/S661-1/R661) + 4*CW661/((CW661+1)*(CW661+1))*(2*1/S661*1/R661-1/R661*1/R661)))</f>
        <v>0</v>
      </c>
      <c r="R661">
        <f>IF(LEFT(CX661,1)&lt;&gt;"0",IF(LEFT(CX661,1)="1",3.0,CY661),$D$5+$E$5*(DP661*DI661/($K$5*1000))+$F$5*(DP661*DI661/($K$5*1000))*MAX(MIN(CV661,$J$5),$I$5)*MAX(MIN(CV661,$J$5),$I$5)+$G$5*MAX(MIN(CV661,$J$5),$I$5)*(DP661*DI661/($K$5*1000))+$H$5*(DP661*DI661/($K$5*1000))*(DP661*DI661/($K$5*1000)))</f>
        <v>0</v>
      </c>
      <c r="S661">
        <f>J661*(1000-(1000*0.61365*exp(17.502*W661/(240.97+W661))/(DI661+DJ661)+DD661)/2)/(1000*0.61365*exp(17.502*W661/(240.97+W661))/(DI661+DJ661)-DD661)</f>
        <v>0</v>
      </c>
      <c r="T661">
        <f>1/((CW661+1)/(Q661/1.6)+1/(R661/1.37)) + CW661/((CW661+1)/(Q661/1.6) + CW661/(R661/1.37))</f>
        <v>0</v>
      </c>
      <c r="U661">
        <f>(CR661*CU661)</f>
        <v>0</v>
      </c>
      <c r="V661">
        <f>(DK661+(U661+2*0.95*5.67E-8*(((DK661+$B$7)+273)^4-(DK661+273)^4)-44100*J661)/(1.84*29.3*R661+8*0.95*5.67E-8*(DK661+273)^3))</f>
        <v>0</v>
      </c>
      <c r="W661">
        <f>($C$7*DL661+$D$7*DM661+$E$7*V661)</f>
        <v>0</v>
      </c>
      <c r="X661">
        <f>0.61365*exp(17.502*W661/(240.97+W661))</f>
        <v>0</v>
      </c>
      <c r="Y661">
        <f>(Z661/AA661*100)</f>
        <v>0</v>
      </c>
      <c r="Z661">
        <f>DD661*(DI661+DJ661)/1000</f>
        <v>0</v>
      </c>
      <c r="AA661">
        <f>0.61365*exp(17.502*DK661/(240.97+DK661))</f>
        <v>0</v>
      </c>
      <c r="AB661">
        <f>(X661-DD661*(DI661+DJ661)/1000)</f>
        <v>0</v>
      </c>
      <c r="AC661">
        <f>(-J661*44100)</f>
        <v>0</v>
      </c>
      <c r="AD661">
        <f>2*29.3*R661*0.92*(DK661-W661)</f>
        <v>0</v>
      </c>
      <c r="AE661">
        <f>2*0.95*5.67E-8*(((DK661+$B$7)+273)^4-(W661+273)^4)</f>
        <v>0</v>
      </c>
      <c r="AF661">
        <f>U661+AE661+AC661+AD661</f>
        <v>0</v>
      </c>
      <c r="AG661">
        <f>DH661*AU661*(DC661-DB661*(1000-AU661*DE661)/(1000-AU661*DD661))/(100*CV661)</f>
        <v>0</v>
      </c>
      <c r="AH661">
        <f>1000*DH661*AU661*(DD661-DE661)/(100*CV661*(1000-AU661*DD661))</f>
        <v>0</v>
      </c>
      <c r="AI661">
        <f>(AJ661 - AK661 - DI661*1E3/(8.314*(DK661+273.15)) * AM661/DH661 * AL661) * DH661/(100*CV661) * (1000 - DE661)/1000</f>
        <v>0</v>
      </c>
      <c r="AJ661">
        <v>1135.83934000366</v>
      </c>
      <c r="AK661">
        <v>1086.66096969697</v>
      </c>
      <c r="AL661">
        <v>3.45839054295558</v>
      </c>
      <c r="AM661">
        <v>66.0504921813524</v>
      </c>
      <c r="AN661">
        <f>(AP661 - AO661 + DI661*1E3/(8.314*(DK661+273.15)) * AR661/DH661 * AQ661) * DH661/(100*CV661) * 1000/(1000 - AP661)</f>
        <v>0</v>
      </c>
      <c r="AO661">
        <v>15.832421502381</v>
      </c>
      <c r="AP661">
        <v>23.6994265734266</v>
      </c>
      <c r="AQ661">
        <v>-0.000878383838378738</v>
      </c>
      <c r="AR661">
        <v>92.47</v>
      </c>
      <c r="AS661">
        <v>2</v>
      </c>
      <c r="AT661">
        <v>0</v>
      </c>
      <c r="AU661">
        <f>IF(AS661*$H$13&gt;=AW661,1.0,(AW661/(AW661-AS661*$H$13)))</f>
        <v>0</v>
      </c>
      <c r="AV661">
        <f>(AU661-1)*100</f>
        <v>0</v>
      </c>
      <c r="AW661">
        <f>MAX(0,($B$13+$C$13*DP661)/(1+$D$13*DP661)*DI661/(DK661+273)*$E$13)</f>
        <v>0</v>
      </c>
      <c r="AX661" t="s">
        <v>418</v>
      </c>
      <c r="AY661" t="s">
        <v>418</v>
      </c>
      <c r="AZ661">
        <v>0</v>
      </c>
      <c r="BA661">
        <v>0</v>
      </c>
      <c r="BB661">
        <f>1-AZ661/BA661</f>
        <v>0</v>
      </c>
      <c r="BC661">
        <v>0</v>
      </c>
      <c r="BD661" t="s">
        <v>418</v>
      </c>
      <c r="BE661" t="s">
        <v>418</v>
      </c>
      <c r="BF661">
        <v>0</v>
      </c>
      <c r="BG661">
        <v>0</v>
      </c>
      <c r="BH661">
        <f>1-BF661/BG661</f>
        <v>0</v>
      </c>
      <c r="BI661">
        <v>0.5</v>
      </c>
      <c r="BJ661">
        <f>CS661</f>
        <v>0</v>
      </c>
      <c r="BK661">
        <f>L661</f>
        <v>0</v>
      </c>
      <c r="BL661">
        <f>BH661*BI661*BJ661</f>
        <v>0</v>
      </c>
      <c r="BM661">
        <f>(BK661-BC661)/BJ661</f>
        <v>0</v>
      </c>
      <c r="BN661">
        <f>(BA661-BG661)/BG661</f>
        <v>0</v>
      </c>
      <c r="BO661">
        <f>AZ661/(BB661+AZ661/BG661)</f>
        <v>0</v>
      </c>
      <c r="BP661" t="s">
        <v>418</v>
      </c>
      <c r="BQ661">
        <v>0</v>
      </c>
      <c r="BR661">
        <f>IF(BQ661&lt;&gt;0, BQ661, BO661)</f>
        <v>0</v>
      </c>
      <c r="BS661">
        <f>1-BR661/BG661</f>
        <v>0</v>
      </c>
      <c r="BT661">
        <f>(BG661-BF661)/(BG661-BR661)</f>
        <v>0</v>
      </c>
      <c r="BU661">
        <f>(BA661-BG661)/(BA661-BR661)</f>
        <v>0</v>
      </c>
      <c r="BV661">
        <f>(BG661-BF661)/(BG661-AZ661)</f>
        <v>0</v>
      </c>
      <c r="BW661">
        <f>(BA661-BG661)/(BA661-AZ661)</f>
        <v>0</v>
      </c>
      <c r="BX661">
        <f>(BT661*BR661/BF661)</f>
        <v>0</v>
      </c>
      <c r="BY661">
        <f>(1-BX661)</f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f>$B$11*DQ661+$C$11*DR661+$F$11*EC661*(1-EF661)</f>
        <v>0</v>
      </c>
      <c r="CS661">
        <f>CR661*CT661</f>
        <v>0</v>
      </c>
      <c r="CT661">
        <f>($B$11*$D$9+$C$11*$D$9+$F$11*((EP661+EH661)/MAX(EP661+EH661+EQ661, 0.1)*$I$9+EQ661/MAX(EP661+EH661+EQ661, 0.1)*$J$9))/($B$11+$C$11+$F$11)</f>
        <v>0</v>
      </c>
      <c r="CU661">
        <f>($B$11*$K$9+$C$11*$K$9+$F$11*((EP661+EH661)/MAX(EP661+EH661+EQ661, 0.1)*$P$9+EQ661/MAX(EP661+EH661+EQ661, 0.1)*$Q$9))/($B$11+$C$11+$F$11)</f>
        <v>0</v>
      </c>
      <c r="CV661">
        <v>6</v>
      </c>
      <c r="CW661">
        <v>0.5</v>
      </c>
      <c r="CX661" t="s">
        <v>419</v>
      </c>
      <c r="CY661">
        <v>2</v>
      </c>
      <c r="CZ661" t="b">
        <v>1</v>
      </c>
      <c r="DA661">
        <v>1659032471.75</v>
      </c>
      <c r="DB661">
        <v>1036.58107142857</v>
      </c>
      <c r="DC661">
        <v>1101.11571428571</v>
      </c>
      <c r="DD661">
        <v>23.7311035714286</v>
      </c>
      <c r="DE661">
        <v>15.8509035714286</v>
      </c>
      <c r="DF661">
        <v>1026.47428571429</v>
      </c>
      <c r="DG661">
        <v>23.2801928571429</v>
      </c>
      <c r="DH661">
        <v>500.075392857143</v>
      </c>
      <c r="DI661">
        <v>90.3285964285714</v>
      </c>
      <c r="DJ661">
        <v>0.0442249035714286</v>
      </c>
      <c r="DK661">
        <v>27.1605607142857</v>
      </c>
      <c r="DL661">
        <v>26.6502107142857</v>
      </c>
      <c r="DM661">
        <v>999.9</v>
      </c>
      <c r="DN661">
        <v>0</v>
      </c>
      <c r="DO661">
        <v>0</v>
      </c>
      <c r="DP661">
        <v>10005.1785714286</v>
      </c>
      <c r="DQ661">
        <v>0</v>
      </c>
      <c r="DR661">
        <v>17.2741928571429</v>
      </c>
      <c r="DS661">
        <v>-64.5344321428571</v>
      </c>
      <c r="DT661">
        <v>1061.77785714286</v>
      </c>
      <c r="DU661">
        <v>1118.85</v>
      </c>
      <c r="DV661">
        <v>7.8802125</v>
      </c>
      <c r="DW661">
        <v>1101.11571428571</v>
      </c>
      <c r="DX661">
        <v>15.8509035714286</v>
      </c>
      <c r="DY661">
        <v>2.1435975</v>
      </c>
      <c r="DZ661">
        <v>1.43178928571429</v>
      </c>
      <c r="EA661">
        <v>18.5469035714286</v>
      </c>
      <c r="EB661">
        <v>12.2585464285714</v>
      </c>
      <c r="EC661">
        <v>2000.01035714286</v>
      </c>
      <c r="ED661">
        <v>0.979996321428572</v>
      </c>
      <c r="EE661">
        <v>0.0200039571428571</v>
      </c>
      <c r="EF661">
        <v>0</v>
      </c>
      <c r="EG661">
        <v>835.964464285714</v>
      </c>
      <c r="EH661">
        <v>5.00063</v>
      </c>
      <c r="EI661">
        <v>16455.1285714286</v>
      </c>
      <c r="EJ661">
        <v>17256.975</v>
      </c>
      <c r="EK661">
        <v>38.0845</v>
      </c>
      <c r="EL661">
        <v>38.1405</v>
      </c>
      <c r="EM661">
        <v>37.56875</v>
      </c>
      <c r="EN661">
        <v>37.5398571428571</v>
      </c>
      <c r="EO661">
        <v>39.125</v>
      </c>
      <c r="EP661">
        <v>1955.10035714286</v>
      </c>
      <c r="EQ661">
        <v>39.91</v>
      </c>
      <c r="ER661">
        <v>0</v>
      </c>
      <c r="ES661">
        <v>1659032478.7</v>
      </c>
      <c r="ET661">
        <v>0</v>
      </c>
      <c r="EU661">
        <v>835.84208</v>
      </c>
      <c r="EV661">
        <v>-9.42284614734263</v>
      </c>
      <c r="EW661">
        <v>-168.815384583599</v>
      </c>
      <c r="EX661">
        <v>16453.208</v>
      </c>
      <c r="EY661">
        <v>15</v>
      </c>
      <c r="EZ661">
        <v>0</v>
      </c>
      <c r="FA661" t="s">
        <v>420</v>
      </c>
      <c r="FB661">
        <v>1657551626.5</v>
      </c>
      <c r="FC661">
        <v>1657551629</v>
      </c>
      <c r="FD661">
        <v>0</v>
      </c>
      <c r="FE661">
        <v>0.403</v>
      </c>
      <c r="FF661">
        <v>0.009</v>
      </c>
      <c r="FG661">
        <v>9.41</v>
      </c>
      <c r="FH661">
        <v>0.087</v>
      </c>
      <c r="FI661">
        <v>417</v>
      </c>
      <c r="FJ661">
        <v>17</v>
      </c>
      <c r="FK661">
        <v>1.61</v>
      </c>
      <c r="FL661">
        <v>0.59</v>
      </c>
      <c r="FM661">
        <v>-64.391235</v>
      </c>
      <c r="FN661">
        <v>-1.44875347091893</v>
      </c>
      <c r="FO661">
        <v>0.600110551711099</v>
      </c>
      <c r="FP661">
        <v>0</v>
      </c>
      <c r="FQ661">
        <v>836.277441176471</v>
      </c>
      <c r="FR661">
        <v>-8.36728800396076</v>
      </c>
      <c r="FS661">
        <v>0.846657448307806</v>
      </c>
      <c r="FT661">
        <v>0</v>
      </c>
      <c r="FU661">
        <v>7.8806975</v>
      </c>
      <c r="FV661">
        <v>-0.0238606378986955</v>
      </c>
      <c r="FW661">
        <v>0.0111043736315922</v>
      </c>
      <c r="FX661">
        <v>1</v>
      </c>
      <c r="FY661">
        <v>1</v>
      </c>
      <c r="FZ661">
        <v>3</v>
      </c>
      <c r="GA661" t="s">
        <v>421</v>
      </c>
      <c r="GB661">
        <v>2.9729</v>
      </c>
      <c r="GC661">
        <v>2.69823</v>
      </c>
      <c r="GD661">
        <v>0.172728</v>
      </c>
      <c r="GE661">
        <v>0.180113</v>
      </c>
      <c r="GF661">
        <v>0.102199</v>
      </c>
      <c r="GG661">
        <v>0.0779045</v>
      </c>
      <c r="GH661">
        <v>32210.6</v>
      </c>
      <c r="GI661">
        <v>34908.2</v>
      </c>
      <c r="GJ661">
        <v>35282.6</v>
      </c>
      <c r="GK661">
        <v>38613.9</v>
      </c>
      <c r="GL661">
        <v>44915.1</v>
      </c>
      <c r="GM661">
        <v>51430.8</v>
      </c>
      <c r="GN661">
        <v>55154.2</v>
      </c>
      <c r="GO661">
        <v>61937.9</v>
      </c>
      <c r="GP661">
        <v>1.9732</v>
      </c>
      <c r="GQ661">
        <v>1.8438</v>
      </c>
      <c r="GR661">
        <v>0.0974536</v>
      </c>
      <c r="GS661">
        <v>0</v>
      </c>
      <c r="GT661">
        <v>25.0826</v>
      </c>
      <c r="GU661">
        <v>999.9</v>
      </c>
      <c r="GV661">
        <v>55.872</v>
      </c>
      <c r="GW661">
        <v>29.104</v>
      </c>
      <c r="GX661">
        <v>25.0275</v>
      </c>
      <c r="GY661">
        <v>56.0455</v>
      </c>
      <c r="GZ661">
        <v>42.9647</v>
      </c>
      <c r="HA661">
        <v>1</v>
      </c>
      <c r="HB661">
        <v>-0.044939</v>
      </c>
      <c r="HC661">
        <v>0.0788671</v>
      </c>
      <c r="HD661">
        <v>20.1139</v>
      </c>
      <c r="HE661">
        <v>5.19812</v>
      </c>
      <c r="HF661">
        <v>12.0052</v>
      </c>
      <c r="HG661">
        <v>4.9752</v>
      </c>
      <c r="HH661">
        <v>3.2934</v>
      </c>
      <c r="HI661">
        <v>9999</v>
      </c>
      <c r="HJ661">
        <v>9999</v>
      </c>
      <c r="HK661">
        <v>9999</v>
      </c>
      <c r="HL661">
        <v>630.1</v>
      </c>
      <c r="HM661">
        <v>1.86316</v>
      </c>
      <c r="HN661">
        <v>1.86801</v>
      </c>
      <c r="HO661">
        <v>1.86783</v>
      </c>
      <c r="HP661">
        <v>1.86896</v>
      </c>
      <c r="HQ661">
        <v>1.86981</v>
      </c>
      <c r="HR661">
        <v>1.86584</v>
      </c>
      <c r="HS661">
        <v>1.86691</v>
      </c>
      <c r="HT661">
        <v>1.86829</v>
      </c>
      <c r="HU661">
        <v>5</v>
      </c>
      <c r="HV661">
        <v>0</v>
      </c>
      <c r="HW661">
        <v>0</v>
      </c>
      <c r="HX661">
        <v>0</v>
      </c>
      <c r="HY661" t="s">
        <v>422</v>
      </c>
      <c r="HZ661" t="s">
        <v>423</v>
      </c>
      <c r="IA661" t="s">
        <v>424</v>
      </c>
      <c r="IB661" t="s">
        <v>424</v>
      </c>
      <c r="IC661" t="s">
        <v>424</v>
      </c>
      <c r="ID661" t="s">
        <v>424</v>
      </c>
      <c r="IE661">
        <v>0</v>
      </c>
      <c r="IF661">
        <v>100</v>
      </c>
      <c r="IG661">
        <v>100</v>
      </c>
      <c r="IH661">
        <v>10.24</v>
      </c>
      <c r="II661">
        <v>0.4494</v>
      </c>
      <c r="IJ661">
        <v>4.02706509432224</v>
      </c>
      <c r="IK661">
        <v>0.00601174518973114</v>
      </c>
      <c r="IL661">
        <v>2.77886958061485e-07</v>
      </c>
      <c r="IM661">
        <v>-3.54636231360687e-10</v>
      </c>
      <c r="IN661">
        <v>-0.0404303883988718</v>
      </c>
      <c r="IO661">
        <v>-0.0177815531441476</v>
      </c>
      <c r="IP661">
        <v>0.00205572605671414</v>
      </c>
      <c r="IQ661">
        <v>-1.65519735432211e-05</v>
      </c>
      <c r="IR661">
        <v>-4</v>
      </c>
      <c r="IS661">
        <v>1848</v>
      </c>
      <c r="IT661">
        <v>1</v>
      </c>
      <c r="IU661">
        <v>25</v>
      </c>
      <c r="IV661">
        <v>24680.9</v>
      </c>
      <c r="IW661">
        <v>24680.8</v>
      </c>
      <c r="IX661">
        <v>2.28271</v>
      </c>
      <c r="IY661">
        <v>2.59521</v>
      </c>
      <c r="IZ661">
        <v>1.54785</v>
      </c>
      <c r="JA661">
        <v>2.30469</v>
      </c>
      <c r="JB661">
        <v>1.34644</v>
      </c>
      <c r="JC661">
        <v>2.41577</v>
      </c>
      <c r="JD661">
        <v>33.558</v>
      </c>
      <c r="JE661">
        <v>24.2188</v>
      </c>
      <c r="JF661">
        <v>18</v>
      </c>
      <c r="JG661">
        <v>492.592</v>
      </c>
      <c r="JH661">
        <v>409.584</v>
      </c>
      <c r="JI661">
        <v>25.0002</v>
      </c>
      <c r="JJ661">
        <v>26.662</v>
      </c>
      <c r="JK661">
        <v>30.0001</v>
      </c>
      <c r="JL661">
        <v>26.6254</v>
      </c>
      <c r="JM661">
        <v>26.5684</v>
      </c>
      <c r="JN661">
        <v>45.6914</v>
      </c>
      <c r="JO661">
        <v>41.494</v>
      </c>
      <c r="JP661">
        <v>72.177</v>
      </c>
      <c r="JQ661">
        <v>25</v>
      </c>
      <c r="JR661">
        <v>1139.61</v>
      </c>
      <c r="JS661">
        <v>15.9476</v>
      </c>
      <c r="JT661">
        <v>102.311</v>
      </c>
      <c r="JU661">
        <v>103.095</v>
      </c>
    </row>
    <row r="662" spans="1:281">
      <c r="A662">
        <v>646</v>
      </c>
      <c r="B662">
        <v>1659032484.5</v>
      </c>
      <c r="C662">
        <v>8801.40000009537</v>
      </c>
      <c r="D662" t="s">
        <v>1722</v>
      </c>
      <c r="E662" t="s">
        <v>1723</v>
      </c>
      <c r="F662">
        <v>5</v>
      </c>
      <c r="G662" t="s">
        <v>1587</v>
      </c>
      <c r="H662" t="s">
        <v>417</v>
      </c>
      <c r="I662">
        <v>1659032477.01852</v>
      </c>
      <c r="J662">
        <f>(K662)/1000</f>
        <v>0</v>
      </c>
      <c r="K662">
        <f>IF(CZ662, AN662, AH662)</f>
        <v>0</v>
      </c>
      <c r="L662">
        <f>IF(CZ662, AI662, AG662)</f>
        <v>0</v>
      </c>
      <c r="M662">
        <f>DB662 - IF(AU662&gt;1, L662*CV662*100.0/(AW662*DP662), 0)</f>
        <v>0</v>
      </c>
      <c r="N662">
        <f>((T662-J662/2)*M662-L662)/(T662+J662/2)</f>
        <v>0</v>
      </c>
      <c r="O662">
        <f>N662*(DI662+DJ662)/1000.0</f>
        <v>0</v>
      </c>
      <c r="P662">
        <f>(DB662 - IF(AU662&gt;1, L662*CV662*100.0/(AW662*DP662), 0))*(DI662+DJ662)/1000.0</f>
        <v>0</v>
      </c>
      <c r="Q662">
        <f>2.0/((1/S662-1/R662)+SIGN(S662)*SQRT((1/S662-1/R662)*(1/S662-1/R662) + 4*CW662/((CW662+1)*(CW662+1))*(2*1/S662*1/R662-1/R662*1/R662)))</f>
        <v>0</v>
      </c>
      <c r="R662">
        <f>IF(LEFT(CX662,1)&lt;&gt;"0",IF(LEFT(CX662,1)="1",3.0,CY662),$D$5+$E$5*(DP662*DI662/($K$5*1000))+$F$5*(DP662*DI662/($K$5*1000))*MAX(MIN(CV662,$J$5),$I$5)*MAX(MIN(CV662,$J$5),$I$5)+$G$5*MAX(MIN(CV662,$J$5),$I$5)*(DP662*DI662/($K$5*1000))+$H$5*(DP662*DI662/($K$5*1000))*(DP662*DI662/($K$5*1000)))</f>
        <v>0</v>
      </c>
      <c r="S662">
        <f>J662*(1000-(1000*0.61365*exp(17.502*W662/(240.97+W662))/(DI662+DJ662)+DD662)/2)/(1000*0.61365*exp(17.502*W662/(240.97+W662))/(DI662+DJ662)-DD662)</f>
        <v>0</v>
      </c>
      <c r="T662">
        <f>1/((CW662+1)/(Q662/1.6)+1/(R662/1.37)) + CW662/((CW662+1)/(Q662/1.6) + CW662/(R662/1.37))</f>
        <v>0</v>
      </c>
      <c r="U662">
        <f>(CR662*CU662)</f>
        <v>0</v>
      </c>
      <c r="V662">
        <f>(DK662+(U662+2*0.95*5.67E-8*(((DK662+$B$7)+273)^4-(DK662+273)^4)-44100*J662)/(1.84*29.3*R662+8*0.95*5.67E-8*(DK662+273)^3))</f>
        <v>0</v>
      </c>
      <c r="W662">
        <f>($C$7*DL662+$D$7*DM662+$E$7*V662)</f>
        <v>0</v>
      </c>
      <c r="X662">
        <f>0.61365*exp(17.502*W662/(240.97+W662))</f>
        <v>0</v>
      </c>
      <c r="Y662">
        <f>(Z662/AA662*100)</f>
        <v>0</v>
      </c>
      <c r="Z662">
        <f>DD662*(DI662+DJ662)/1000</f>
        <v>0</v>
      </c>
      <c r="AA662">
        <f>0.61365*exp(17.502*DK662/(240.97+DK662))</f>
        <v>0</v>
      </c>
      <c r="AB662">
        <f>(X662-DD662*(DI662+DJ662)/1000)</f>
        <v>0</v>
      </c>
      <c r="AC662">
        <f>(-J662*44100)</f>
        <v>0</v>
      </c>
      <c r="AD662">
        <f>2*29.3*R662*0.92*(DK662-W662)</f>
        <v>0</v>
      </c>
      <c r="AE662">
        <f>2*0.95*5.67E-8*(((DK662+$B$7)+273)^4-(W662+273)^4)</f>
        <v>0</v>
      </c>
      <c r="AF662">
        <f>U662+AE662+AC662+AD662</f>
        <v>0</v>
      </c>
      <c r="AG662">
        <f>DH662*AU662*(DC662-DB662*(1000-AU662*DE662)/(1000-AU662*DD662))/(100*CV662)</f>
        <v>0</v>
      </c>
      <c r="AH662">
        <f>1000*DH662*AU662*(DD662-DE662)/(100*CV662*(1000-AU662*DD662))</f>
        <v>0</v>
      </c>
      <c r="AI662">
        <f>(AJ662 - AK662 - DI662*1E3/(8.314*(DK662+273.15)) * AM662/DH662 * AL662) * DH662/(100*CV662) * (1000 - DE662)/1000</f>
        <v>0</v>
      </c>
      <c r="AJ662">
        <v>1153.2608905299</v>
      </c>
      <c r="AK662">
        <v>1103.93309090909</v>
      </c>
      <c r="AL662">
        <v>3.42132391011062</v>
      </c>
      <c r="AM662">
        <v>66.0504921813524</v>
      </c>
      <c r="AN662">
        <f>(AP662 - AO662 + DI662*1E3/(8.314*(DK662+273.15)) * AR662/DH662 * AQ662) * DH662/(100*CV662) * 1000/(1000 - AP662)</f>
        <v>0</v>
      </c>
      <c r="AO662">
        <v>15.9024303368398</v>
      </c>
      <c r="AP662">
        <v>23.7095321678322</v>
      </c>
      <c r="AQ662">
        <v>-1.30101010043903e-05</v>
      </c>
      <c r="AR662">
        <v>92.47</v>
      </c>
      <c r="AS662">
        <v>3</v>
      </c>
      <c r="AT662">
        <v>1</v>
      </c>
      <c r="AU662">
        <f>IF(AS662*$H$13&gt;=AW662,1.0,(AW662/(AW662-AS662*$H$13)))</f>
        <v>0</v>
      </c>
      <c r="AV662">
        <f>(AU662-1)*100</f>
        <v>0</v>
      </c>
      <c r="AW662">
        <f>MAX(0,($B$13+$C$13*DP662)/(1+$D$13*DP662)*DI662/(DK662+273)*$E$13)</f>
        <v>0</v>
      </c>
      <c r="AX662" t="s">
        <v>418</v>
      </c>
      <c r="AY662" t="s">
        <v>418</v>
      </c>
      <c r="AZ662">
        <v>0</v>
      </c>
      <c r="BA662">
        <v>0</v>
      </c>
      <c r="BB662">
        <f>1-AZ662/BA662</f>
        <v>0</v>
      </c>
      <c r="BC662">
        <v>0</v>
      </c>
      <c r="BD662" t="s">
        <v>418</v>
      </c>
      <c r="BE662" t="s">
        <v>418</v>
      </c>
      <c r="BF662">
        <v>0</v>
      </c>
      <c r="BG662">
        <v>0</v>
      </c>
      <c r="BH662">
        <f>1-BF662/BG662</f>
        <v>0</v>
      </c>
      <c r="BI662">
        <v>0.5</v>
      </c>
      <c r="BJ662">
        <f>CS662</f>
        <v>0</v>
      </c>
      <c r="BK662">
        <f>L662</f>
        <v>0</v>
      </c>
      <c r="BL662">
        <f>BH662*BI662*BJ662</f>
        <v>0</v>
      </c>
      <c r="BM662">
        <f>(BK662-BC662)/BJ662</f>
        <v>0</v>
      </c>
      <c r="BN662">
        <f>(BA662-BG662)/BG662</f>
        <v>0</v>
      </c>
      <c r="BO662">
        <f>AZ662/(BB662+AZ662/BG662)</f>
        <v>0</v>
      </c>
      <c r="BP662" t="s">
        <v>418</v>
      </c>
      <c r="BQ662">
        <v>0</v>
      </c>
      <c r="BR662">
        <f>IF(BQ662&lt;&gt;0, BQ662, BO662)</f>
        <v>0</v>
      </c>
      <c r="BS662">
        <f>1-BR662/BG662</f>
        <v>0</v>
      </c>
      <c r="BT662">
        <f>(BG662-BF662)/(BG662-BR662)</f>
        <v>0</v>
      </c>
      <c r="BU662">
        <f>(BA662-BG662)/(BA662-BR662)</f>
        <v>0</v>
      </c>
      <c r="BV662">
        <f>(BG662-BF662)/(BG662-AZ662)</f>
        <v>0</v>
      </c>
      <c r="BW662">
        <f>(BA662-BG662)/(BA662-AZ662)</f>
        <v>0</v>
      </c>
      <c r="BX662">
        <f>(BT662*BR662/BF662)</f>
        <v>0</v>
      </c>
      <c r="BY662">
        <f>(1-BX662)</f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f>$B$11*DQ662+$C$11*DR662+$F$11*EC662*(1-EF662)</f>
        <v>0</v>
      </c>
      <c r="CS662">
        <f>CR662*CT662</f>
        <v>0</v>
      </c>
      <c r="CT662">
        <f>($B$11*$D$9+$C$11*$D$9+$F$11*((EP662+EH662)/MAX(EP662+EH662+EQ662, 0.1)*$I$9+EQ662/MAX(EP662+EH662+EQ662, 0.1)*$J$9))/($B$11+$C$11+$F$11)</f>
        <v>0</v>
      </c>
      <c r="CU662">
        <f>($B$11*$K$9+$C$11*$K$9+$F$11*((EP662+EH662)/MAX(EP662+EH662+EQ662, 0.1)*$P$9+EQ662/MAX(EP662+EH662+EQ662, 0.1)*$Q$9))/($B$11+$C$11+$F$11)</f>
        <v>0</v>
      </c>
      <c r="CV662">
        <v>6</v>
      </c>
      <c r="CW662">
        <v>0.5</v>
      </c>
      <c r="CX662" t="s">
        <v>419</v>
      </c>
      <c r="CY662">
        <v>2</v>
      </c>
      <c r="CZ662" t="b">
        <v>1</v>
      </c>
      <c r="DA662">
        <v>1659032477.01852</v>
      </c>
      <c r="DB662">
        <v>1054.30074074074</v>
      </c>
      <c r="DC662">
        <v>1118.77185185185</v>
      </c>
      <c r="DD662">
        <v>23.7145777777778</v>
      </c>
      <c r="DE662">
        <v>15.863062962963</v>
      </c>
      <c r="DF662">
        <v>1044.09851851852</v>
      </c>
      <c r="DG662">
        <v>23.2644666666667</v>
      </c>
      <c r="DH662">
        <v>500.036925925926</v>
      </c>
      <c r="DI662">
        <v>90.3285481481481</v>
      </c>
      <c r="DJ662">
        <v>0.0441098296296296</v>
      </c>
      <c r="DK662">
        <v>27.1568222222222</v>
      </c>
      <c r="DL662">
        <v>26.6554444444444</v>
      </c>
      <c r="DM662">
        <v>999.9</v>
      </c>
      <c r="DN662">
        <v>0</v>
      </c>
      <c r="DO662">
        <v>0</v>
      </c>
      <c r="DP662">
        <v>9993.88888888889</v>
      </c>
      <c r="DQ662">
        <v>0</v>
      </c>
      <c r="DR662">
        <v>17.2703925925926</v>
      </c>
      <c r="DS662">
        <v>-64.4696111111111</v>
      </c>
      <c r="DT662">
        <v>1079.91037037037</v>
      </c>
      <c r="DU662">
        <v>1136.80407407407</v>
      </c>
      <c r="DV662">
        <v>7.85152</v>
      </c>
      <c r="DW662">
        <v>1118.77185185185</v>
      </c>
      <c r="DX662">
        <v>15.863062962963</v>
      </c>
      <c r="DY662">
        <v>2.1421037037037</v>
      </c>
      <c r="DZ662">
        <v>1.43288777777778</v>
      </c>
      <c r="EA662">
        <v>18.5357740740741</v>
      </c>
      <c r="EB662">
        <v>12.2701777777778</v>
      </c>
      <c r="EC662">
        <v>2000.00592592593</v>
      </c>
      <c r="ED662">
        <v>0.979996222222222</v>
      </c>
      <c r="EE662">
        <v>0.020004062962963</v>
      </c>
      <c r="EF662">
        <v>0</v>
      </c>
      <c r="EG662">
        <v>835.165962962963</v>
      </c>
      <c r="EH662">
        <v>5.00063</v>
      </c>
      <c r="EI662">
        <v>16439.8814814815</v>
      </c>
      <c r="EJ662">
        <v>17256.9333333333</v>
      </c>
      <c r="EK662">
        <v>38.0876666666667</v>
      </c>
      <c r="EL662">
        <v>38.1341851851852</v>
      </c>
      <c r="EM662">
        <v>37.562</v>
      </c>
      <c r="EN662">
        <v>37.539037037037</v>
      </c>
      <c r="EO662">
        <v>39.125</v>
      </c>
      <c r="EP662">
        <v>1955.09592592593</v>
      </c>
      <c r="EQ662">
        <v>39.91</v>
      </c>
      <c r="ER662">
        <v>0</v>
      </c>
      <c r="ES662">
        <v>1659032483.5</v>
      </c>
      <c r="ET662">
        <v>0</v>
      </c>
      <c r="EU662">
        <v>835.11212</v>
      </c>
      <c r="EV662">
        <v>-9.45038459229896</v>
      </c>
      <c r="EW662">
        <v>-176.653845874352</v>
      </c>
      <c r="EX662">
        <v>16439.304</v>
      </c>
      <c r="EY662">
        <v>15</v>
      </c>
      <c r="EZ662">
        <v>0</v>
      </c>
      <c r="FA662" t="s">
        <v>420</v>
      </c>
      <c r="FB662">
        <v>1657551626.5</v>
      </c>
      <c r="FC662">
        <v>1657551629</v>
      </c>
      <c r="FD662">
        <v>0</v>
      </c>
      <c r="FE662">
        <v>0.403</v>
      </c>
      <c r="FF662">
        <v>0.009</v>
      </c>
      <c r="FG662">
        <v>9.41</v>
      </c>
      <c r="FH662">
        <v>0.087</v>
      </c>
      <c r="FI662">
        <v>417</v>
      </c>
      <c r="FJ662">
        <v>17</v>
      </c>
      <c r="FK662">
        <v>1.61</v>
      </c>
      <c r="FL662">
        <v>0.59</v>
      </c>
      <c r="FM662">
        <v>-64.5005725</v>
      </c>
      <c r="FN662">
        <v>-1.072774108818</v>
      </c>
      <c r="FO662">
        <v>0.59860555793757</v>
      </c>
      <c r="FP662">
        <v>0</v>
      </c>
      <c r="FQ662">
        <v>835.681323529412</v>
      </c>
      <c r="FR662">
        <v>-8.92242933184859</v>
      </c>
      <c r="FS662">
        <v>0.897815083823212</v>
      </c>
      <c r="FT662">
        <v>0</v>
      </c>
      <c r="FU662">
        <v>7.86372825</v>
      </c>
      <c r="FV662">
        <v>-0.260960938086325</v>
      </c>
      <c r="FW662">
        <v>0.0351631977987995</v>
      </c>
      <c r="FX662">
        <v>0</v>
      </c>
      <c r="FY662">
        <v>0</v>
      </c>
      <c r="FZ662">
        <v>3</v>
      </c>
      <c r="GA662" t="s">
        <v>427</v>
      </c>
      <c r="GB662">
        <v>2.97341</v>
      </c>
      <c r="GC662">
        <v>2.69754</v>
      </c>
      <c r="GD662">
        <v>0.174439</v>
      </c>
      <c r="GE662">
        <v>0.181683</v>
      </c>
      <c r="GF662">
        <v>0.102234</v>
      </c>
      <c r="GG662">
        <v>0.0779517</v>
      </c>
      <c r="GH662">
        <v>32143.7</v>
      </c>
      <c r="GI662">
        <v>34841.9</v>
      </c>
      <c r="GJ662">
        <v>35282.2</v>
      </c>
      <c r="GK662">
        <v>38614.5</v>
      </c>
      <c r="GL662">
        <v>44913.5</v>
      </c>
      <c r="GM662">
        <v>51428.6</v>
      </c>
      <c r="GN662">
        <v>55154.3</v>
      </c>
      <c r="GO662">
        <v>61938.4</v>
      </c>
      <c r="GP662">
        <v>1.9732</v>
      </c>
      <c r="GQ662">
        <v>1.8434</v>
      </c>
      <c r="GR662">
        <v>0.0970066</v>
      </c>
      <c r="GS662">
        <v>0</v>
      </c>
      <c r="GT662">
        <v>25.0847</v>
      </c>
      <c r="GU662">
        <v>999.9</v>
      </c>
      <c r="GV662">
        <v>55.823</v>
      </c>
      <c r="GW662">
        <v>29.104</v>
      </c>
      <c r="GX662">
        <v>25.0042</v>
      </c>
      <c r="GY662">
        <v>55.6055</v>
      </c>
      <c r="GZ662">
        <v>43.3894</v>
      </c>
      <c r="HA662">
        <v>1</v>
      </c>
      <c r="HB662">
        <v>-0.045</v>
      </c>
      <c r="HC662">
        <v>0.0775599</v>
      </c>
      <c r="HD662">
        <v>20.1132</v>
      </c>
      <c r="HE662">
        <v>5.19573</v>
      </c>
      <c r="HF662">
        <v>12.004</v>
      </c>
      <c r="HG662">
        <v>4.9756</v>
      </c>
      <c r="HH662">
        <v>3.2936</v>
      </c>
      <c r="HI662">
        <v>9999</v>
      </c>
      <c r="HJ662">
        <v>9999</v>
      </c>
      <c r="HK662">
        <v>9999</v>
      </c>
      <c r="HL662">
        <v>630.1</v>
      </c>
      <c r="HM662">
        <v>1.86319</v>
      </c>
      <c r="HN662">
        <v>1.86801</v>
      </c>
      <c r="HO662">
        <v>1.86783</v>
      </c>
      <c r="HP662">
        <v>1.86893</v>
      </c>
      <c r="HQ662">
        <v>1.86981</v>
      </c>
      <c r="HR662">
        <v>1.86584</v>
      </c>
      <c r="HS662">
        <v>1.86691</v>
      </c>
      <c r="HT662">
        <v>1.86832</v>
      </c>
      <c r="HU662">
        <v>5</v>
      </c>
      <c r="HV662">
        <v>0</v>
      </c>
      <c r="HW662">
        <v>0</v>
      </c>
      <c r="HX662">
        <v>0</v>
      </c>
      <c r="HY662" t="s">
        <v>422</v>
      </c>
      <c r="HZ662" t="s">
        <v>423</v>
      </c>
      <c r="IA662" t="s">
        <v>424</v>
      </c>
      <c r="IB662" t="s">
        <v>424</v>
      </c>
      <c r="IC662" t="s">
        <v>424</v>
      </c>
      <c r="ID662" t="s">
        <v>424</v>
      </c>
      <c r="IE662">
        <v>0</v>
      </c>
      <c r="IF662">
        <v>100</v>
      </c>
      <c r="IG662">
        <v>100</v>
      </c>
      <c r="IH662">
        <v>10.34</v>
      </c>
      <c r="II662">
        <v>0.45</v>
      </c>
      <c r="IJ662">
        <v>4.02706509432224</v>
      </c>
      <c r="IK662">
        <v>0.00601174518973114</v>
      </c>
      <c r="IL662">
        <v>2.77886958061485e-07</v>
      </c>
      <c r="IM662">
        <v>-3.54636231360687e-10</v>
      </c>
      <c r="IN662">
        <v>-0.0404303883988718</v>
      </c>
      <c r="IO662">
        <v>-0.0177815531441476</v>
      </c>
      <c r="IP662">
        <v>0.00205572605671414</v>
      </c>
      <c r="IQ662">
        <v>-1.65519735432211e-05</v>
      </c>
      <c r="IR662">
        <v>-4</v>
      </c>
      <c r="IS662">
        <v>1848</v>
      </c>
      <c r="IT662">
        <v>1</v>
      </c>
      <c r="IU662">
        <v>25</v>
      </c>
      <c r="IV662">
        <v>24681</v>
      </c>
      <c r="IW662">
        <v>24680.9</v>
      </c>
      <c r="IX662">
        <v>2.30591</v>
      </c>
      <c r="IY662">
        <v>2.60986</v>
      </c>
      <c r="IZ662">
        <v>1.54785</v>
      </c>
      <c r="JA662">
        <v>2.30469</v>
      </c>
      <c r="JB662">
        <v>1.34644</v>
      </c>
      <c r="JC662">
        <v>2.31445</v>
      </c>
      <c r="JD662">
        <v>33.558</v>
      </c>
      <c r="JE662">
        <v>24.2101</v>
      </c>
      <c r="JF662">
        <v>18</v>
      </c>
      <c r="JG662">
        <v>492.593</v>
      </c>
      <c r="JH662">
        <v>409.343</v>
      </c>
      <c r="JI662">
        <v>24.9999</v>
      </c>
      <c r="JJ662">
        <v>26.6597</v>
      </c>
      <c r="JK662">
        <v>30</v>
      </c>
      <c r="JL662">
        <v>26.6254</v>
      </c>
      <c r="JM662">
        <v>26.5663</v>
      </c>
      <c r="JN662">
        <v>46.2591</v>
      </c>
      <c r="JO662">
        <v>41.494</v>
      </c>
      <c r="JP662">
        <v>71.803</v>
      </c>
      <c r="JQ662">
        <v>25</v>
      </c>
      <c r="JR662">
        <v>1159.72</v>
      </c>
      <c r="JS662">
        <v>15.9488</v>
      </c>
      <c r="JT662">
        <v>102.311</v>
      </c>
      <c r="JU662">
        <v>103.096</v>
      </c>
    </row>
    <row r="663" spans="1:281">
      <c r="A663">
        <v>647</v>
      </c>
      <c r="B663">
        <v>1659032489.5</v>
      </c>
      <c r="C663">
        <v>8806.40000009537</v>
      </c>
      <c r="D663" t="s">
        <v>1724</v>
      </c>
      <c r="E663" t="s">
        <v>1725</v>
      </c>
      <c r="F663">
        <v>5</v>
      </c>
      <c r="G663" t="s">
        <v>1587</v>
      </c>
      <c r="H663" t="s">
        <v>417</v>
      </c>
      <c r="I663">
        <v>1659032481.73214</v>
      </c>
      <c r="J663">
        <f>(K663)/1000</f>
        <v>0</v>
      </c>
      <c r="K663">
        <f>IF(CZ663, AN663, AH663)</f>
        <v>0</v>
      </c>
      <c r="L663">
        <f>IF(CZ663, AI663, AG663)</f>
        <v>0</v>
      </c>
      <c r="M663">
        <f>DB663 - IF(AU663&gt;1, L663*CV663*100.0/(AW663*DP663), 0)</f>
        <v>0</v>
      </c>
      <c r="N663">
        <f>((T663-J663/2)*M663-L663)/(T663+J663/2)</f>
        <v>0</v>
      </c>
      <c r="O663">
        <f>N663*(DI663+DJ663)/1000.0</f>
        <v>0</v>
      </c>
      <c r="P663">
        <f>(DB663 - IF(AU663&gt;1, L663*CV663*100.0/(AW663*DP663), 0))*(DI663+DJ663)/1000.0</f>
        <v>0</v>
      </c>
      <c r="Q663">
        <f>2.0/((1/S663-1/R663)+SIGN(S663)*SQRT((1/S663-1/R663)*(1/S663-1/R663) + 4*CW663/((CW663+1)*(CW663+1))*(2*1/S663*1/R663-1/R663*1/R663)))</f>
        <v>0</v>
      </c>
      <c r="R663">
        <f>IF(LEFT(CX663,1)&lt;&gt;"0",IF(LEFT(CX663,1)="1",3.0,CY663),$D$5+$E$5*(DP663*DI663/($K$5*1000))+$F$5*(DP663*DI663/($K$5*1000))*MAX(MIN(CV663,$J$5),$I$5)*MAX(MIN(CV663,$J$5),$I$5)+$G$5*MAX(MIN(CV663,$J$5),$I$5)*(DP663*DI663/($K$5*1000))+$H$5*(DP663*DI663/($K$5*1000))*(DP663*DI663/($K$5*1000)))</f>
        <v>0</v>
      </c>
      <c r="S663">
        <f>J663*(1000-(1000*0.61365*exp(17.502*W663/(240.97+W663))/(DI663+DJ663)+DD663)/2)/(1000*0.61365*exp(17.502*W663/(240.97+W663))/(DI663+DJ663)-DD663)</f>
        <v>0</v>
      </c>
      <c r="T663">
        <f>1/((CW663+1)/(Q663/1.6)+1/(R663/1.37)) + CW663/((CW663+1)/(Q663/1.6) + CW663/(R663/1.37))</f>
        <v>0</v>
      </c>
      <c r="U663">
        <f>(CR663*CU663)</f>
        <v>0</v>
      </c>
      <c r="V663">
        <f>(DK663+(U663+2*0.95*5.67E-8*(((DK663+$B$7)+273)^4-(DK663+273)^4)-44100*J663)/(1.84*29.3*R663+8*0.95*5.67E-8*(DK663+273)^3))</f>
        <v>0</v>
      </c>
      <c r="W663">
        <f>($C$7*DL663+$D$7*DM663+$E$7*V663)</f>
        <v>0</v>
      </c>
      <c r="X663">
        <f>0.61365*exp(17.502*W663/(240.97+W663))</f>
        <v>0</v>
      </c>
      <c r="Y663">
        <f>(Z663/AA663*100)</f>
        <v>0</v>
      </c>
      <c r="Z663">
        <f>DD663*(DI663+DJ663)/1000</f>
        <v>0</v>
      </c>
      <c r="AA663">
        <f>0.61365*exp(17.502*DK663/(240.97+DK663))</f>
        <v>0</v>
      </c>
      <c r="AB663">
        <f>(X663-DD663*(DI663+DJ663)/1000)</f>
        <v>0</v>
      </c>
      <c r="AC663">
        <f>(-J663*44100)</f>
        <v>0</v>
      </c>
      <c r="AD663">
        <f>2*29.3*R663*0.92*(DK663-W663)</f>
        <v>0</v>
      </c>
      <c r="AE663">
        <f>2*0.95*5.67E-8*(((DK663+$B$7)+273)^4-(W663+273)^4)</f>
        <v>0</v>
      </c>
      <c r="AF663">
        <f>U663+AE663+AC663+AD663</f>
        <v>0</v>
      </c>
      <c r="AG663">
        <f>DH663*AU663*(DC663-DB663*(1000-AU663*DE663)/(1000-AU663*DD663))/(100*CV663)</f>
        <v>0</v>
      </c>
      <c r="AH663">
        <f>1000*DH663*AU663*(DD663-DE663)/(100*CV663*(1000-AU663*DD663))</f>
        <v>0</v>
      </c>
      <c r="AI663">
        <f>(AJ663 - AK663 - DI663*1E3/(8.314*(DK663+273.15)) * AM663/DH663 * AL663) * DH663/(100*CV663) * (1000 - DE663)/1000</f>
        <v>0</v>
      </c>
      <c r="AJ663">
        <v>1170.17755603667</v>
      </c>
      <c r="AK663">
        <v>1121.21006060606</v>
      </c>
      <c r="AL663">
        <v>3.49734770895545</v>
      </c>
      <c r="AM663">
        <v>66.0504921813524</v>
      </c>
      <c r="AN663">
        <f>(AP663 - AO663 + DI663*1E3/(8.314*(DK663+273.15)) * AR663/DH663 * AQ663) * DH663/(100*CV663) * 1000/(1000 - AP663)</f>
        <v>0</v>
      </c>
      <c r="AO663">
        <v>15.8896762971861</v>
      </c>
      <c r="AP663">
        <v>23.7001496503497</v>
      </c>
      <c r="AQ663">
        <v>-0.000215127272723704</v>
      </c>
      <c r="AR663">
        <v>92.47</v>
      </c>
      <c r="AS663">
        <v>2</v>
      </c>
      <c r="AT663">
        <v>0</v>
      </c>
      <c r="AU663">
        <f>IF(AS663*$H$13&gt;=AW663,1.0,(AW663/(AW663-AS663*$H$13)))</f>
        <v>0</v>
      </c>
      <c r="AV663">
        <f>(AU663-1)*100</f>
        <v>0</v>
      </c>
      <c r="AW663">
        <f>MAX(0,($B$13+$C$13*DP663)/(1+$D$13*DP663)*DI663/(DK663+273)*$E$13)</f>
        <v>0</v>
      </c>
      <c r="AX663" t="s">
        <v>418</v>
      </c>
      <c r="AY663" t="s">
        <v>418</v>
      </c>
      <c r="AZ663">
        <v>0</v>
      </c>
      <c r="BA663">
        <v>0</v>
      </c>
      <c r="BB663">
        <f>1-AZ663/BA663</f>
        <v>0</v>
      </c>
      <c r="BC663">
        <v>0</v>
      </c>
      <c r="BD663" t="s">
        <v>418</v>
      </c>
      <c r="BE663" t="s">
        <v>418</v>
      </c>
      <c r="BF663">
        <v>0</v>
      </c>
      <c r="BG663">
        <v>0</v>
      </c>
      <c r="BH663">
        <f>1-BF663/BG663</f>
        <v>0</v>
      </c>
      <c r="BI663">
        <v>0.5</v>
      </c>
      <c r="BJ663">
        <f>CS663</f>
        <v>0</v>
      </c>
      <c r="BK663">
        <f>L663</f>
        <v>0</v>
      </c>
      <c r="BL663">
        <f>BH663*BI663*BJ663</f>
        <v>0</v>
      </c>
      <c r="BM663">
        <f>(BK663-BC663)/BJ663</f>
        <v>0</v>
      </c>
      <c r="BN663">
        <f>(BA663-BG663)/BG663</f>
        <v>0</v>
      </c>
      <c r="BO663">
        <f>AZ663/(BB663+AZ663/BG663)</f>
        <v>0</v>
      </c>
      <c r="BP663" t="s">
        <v>418</v>
      </c>
      <c r="BQ663">
        <v>0</v>
      </c>
      <c r="BR663">
        <f>IF(BQ663&lt;&gt;0, BQ663, BO663)</f>
        <v>0</v>
      </c>
      <c r="BS663">
        <f>1-BR663/BG663</f>
        <v>0</v>
      </c>
      <c r="BT663">
        <f>(BG663-BF663)/(BG663-BR663)</f>
        <v>0</v>
      </c>
      <c r="BU663">
        <f>(BA663-BG663)/(BA663-BR663)</f>
        <v>0</v>
      </c>
      <c r="BV663">
        <f>(BG663-BF663)/(BG663-AZ663)</f>
        <v>0</v>
      </c>
      <c r="BW663">
        <f>(BA663-BG663)/(BA663-AZ663)</f>
        <v>0</v>
      </c>
      <c r="BX663">
        <f>(BT663*BR663/BF663)</f>
        <v>0</v>
      </c>
      <c r="BY663">
        <f>(1-BX663)</f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f>$B$11*DQ663+$C$11*DR663+$F$11*EC663*(1-EF663)</f>
        <v>0</v>
      </c>
      <c r="CS663">
        <f>CR663*CT663</f>
        <v>0</v>
      </c>
      <c r="CT663">
        <f>($B$11*$D$9+$C$11*$D$9+$F$11*((EP663+EH663)/MAX(EP663+EH663+EQ663, 0.1)*$I$9+EQ663/MAX(EP663+EH663+EQ663, 0.1)*$J$9))/($B$11+$C$11+$F$11)</f>
        <v>0</v>
      </c>
      <c r="CU663">
        <f>($B$11*$K$9+$C$11*$K$9+$F$11*((EP663+EH663)/MAX(EP663+EH663+EQ663, 0.1)*$P$9+EQ663/MAX(EP663+EH663+EQ663, 0.1)*$Q$9))/($B$11+$C$11+$F$11)</f>
        <v>0</v>
      </c>
      <c r="CV663">
        <v>6</v>
      </c>
      <c r="CW663">
        <v>0.5</v>
      </c>
      <c r="CX663" t="s">
        <v>419</v>
      </c>
      <c r="CY663">
        <v>2</v>
      </c>
      <c r="CZ663" t="b">
        <v>1</v>
      </c>
      <c r="DA663">
        <v>1659032481.73214</v>
      </c>
      <c r="DB663">
        <v>1070.09071428571</v>
      </c>
      <c r="DC663">
        <v>1134.70571428571</v>
      </c>
      <c r="DD663">
        <v>23.7071071428571</v>
      </c>
      <c r="DE663">
        <v>15.8760964285714</v>
      </c>
      <c r="DF663">
        <v>1059.80357142857</v>
      </c>
      <c r="DG663">
        <v>23.2573535714286</v>
      </c>
      <c r="DH663">
        <v>500.083928571429</v>
      </c>
      <c r="DI663">
        <v>90.3283178571429</v>
      </c>
      <c r="DJ663">
        <v>0.0440225607142857</v>
      </c>
      <c r="DK663">
        <v>27.1580071428571</v>
      </c>
      <c r="DL663">
        <v>26.66415</v>
      </c>
      <c r="DM663">
        <v>999.9</v>
      </c>
      <c r="DN663">
        <v>0</v>
      </c>
      <c r="DO663">
        <v>0</v>
      </c>
      <c r="DP663">
        <v>9994.64285714286</v>
      </c>
      <c r="DQ663">
        <v>0</v>
      </c>
      <c r="DR663">
        <v>17.2702464285714</v>
      </c>
      <c r="DS663">
        <v>-64.6132785714286</v>
      </c>
      <c r="DT663">
        <v>1096.07571428571</v>
      </c>
      <c r="DU663">
        <v>1153.01071428571</v>
      </c>
      <c r="DV663">
        <v>7.83100785714286</v>
      </c>
      <c r="DW663">
        <v>1134.70571428571</v>
      </c>
      <c r="DX663">
        <v>15.8760964285714</v>
      </c>
      <c r="DY663">
        <v>2.14142285714286</v>
      </c>
      <c r="DZ663">
        <v>1.43406214285714</v>
      </c>
      <c r="EA663">
        <v>18.5307</v>
      </c>
      <c r="EB663">
        <v>12.2826357142857</v>
      </c>
      <c r="EC663">
        <v>1999.99035714286</v>
      </c>
      <c r="ED663">
        <v>0.979996107142857</v>
      </c>
      <c r="EE663">
        <v>0.0200041857142857</v>
      </c>
      <c r="EF663">
        <v>0</v>
      </c>
      <c r="EG663">
        <v>834.383571428571</v>
      </c>
      <c r="EH663">
        <v>5.00063</v>
      </c>
      <c r="EI663">
        <v>16426.1464285714</v>
      </c>
      <c r="EJ663">
        <v>17256.7857142857</v>
      </c>
      <c r="EK663">
        <v>38.0935</v>
      </c>
      <c r="EL663">
        <v>38.1382857142857</v>
      </c>
      <c r="EM663">
        <v>37.562</v>
      </c>
      <c r="EN663">
        <v>37.5442857142857</v>
      </c>
      <c r="EO663">
        <v>39.125</v>
      </c>
      <c r="EP663">
        <v>1955.08035714286</v>
      </c>
      <c r="EQ663">
        <v>39.91</v>
      </c>
      <c r="ER663">
        <v>0</v>
      </c>
      <c r="ES663">
        <v>1659032488.3</v>
      </c>
      <c r="ET663">
        <v>0</v>
      </c>
      <c r="EU663">
        <v>834.34148</v>
      </c>
      <c r="EV663">
        <v>-9.95538461759609</v>
      </c>
      <c r="EW663">
        <v>-173.392307991222</v>
      </c>
      <c r="EX663">
        <v>16425.388</v>
      </c>
      <c r="EY663">
        <v>15</v>
      </c>
      <c r="EZ663">
        <v>0</v>
      </c>
      <c r="FA663" t="s">
        <v>420</v>
      </c>
      <c r="FB663">
        <v>1657551626.5</v>
      </c>
      <c r="FC663">
        <v>1657551629</v>
      </c>
      <c r="FD663">
        <v>0</v>
      </c>
      <c r="FE663">
        <v>0.403</v>
      </c>
      <c r="FF663">
        <v>0.009</v>
      </c>
      <c r="FG663">
        <v>9.41</v>
      </c>
      <c r="FH663">
        <v>0.087</v>
      </c>
      <c r="FI663">
        <v>417</v>
      </c>
      <c r="FJ663">
        <v>17</v>
      </c>
      <c r="FK663">
        <v>1.61</v>
      </c>
      <c r="FL663">
        <v>0.59</v>
      </c>
      <c r="FM663">
        <v>-64.543815</v>
      </c>
      <c r="FN663">
        <v>-0.267879174483778</v>
      </c>
      <c r="FO663">
        <v>0.581000473988619</v>
      </c>
      <c r="FP663">
        <v>1</v>
      </c>
      <c r="FQ663">
        <v>834.956852941177</v>
      </c>
      <c r="FR663">
        <v>-9.7633460660322</v>
      </c>
      <c r="FS663">
        <v>0.975811672173565</v>
      </c>
      <c r="FT663">
        <v>0</v>
      </c>
      <c r="FU663">
        <v>7.84801</v>
      </c>
      <c r="FV663">
        <v>-0.345470994371498</v>
      </c>
      <c r="FW663">
        <v>0.0393541474307347</v>
      </c>
      <c r="FX663">
        <v>0</v>
      </c>
      <c r="FY663">
        <v>1</v>
      </c>
      <c r="FZ663">
        <v>3</v>
      </c>
      <c r="GA663" t="s">
        <v>421</v>
      </c>
      <c r="GB663">
        <v>2.97296</v>
      </c>
      <c r="GC663">
        <v>2.69824</v>
      </c>
      <c r="GD663">
        <v>0.17617</v>
      </c>
      <c r="GE663">
        <v>0.183455</v>
      </c>
      <c r="GF663">
        <v>0.102189</v>
      </c>
      <c r="GG663">
        <v>0.0778953</v>
      </c>
      <c r="GH663">
        <v>32077.1</v>
      </c>
      <c r="GI663">
        <v>34766.7</v>
      </c>
      <c r="GJ663">
        <v>35283</v>
      </c>
      <c r="GK663">
        <v>38614.8</v>
      </c>
      <c r="GL663">
        <v>44916.5</v>
      </c>
      <c r="GM663">
        <v>51431.8</v>
      </c>
      <c r="GN663">
        <v>55155.2</v>
      </c>
      <c r="GO663">
        <v>61938.4</v>
      </c>
      <c r="GP663">
        <v>1.9734</v>
      </c>
      <c r="GQ663">
        <v>1.8434</v>
      </c>
      <c r="GR663">
        <v>0.0980496</v>
      </c>
      <c r="GS663">
        <v>0</v>
      </c>
      <c r="GT663">
        <v>25.0847</v>
      </c>
      <c r="GU663">
        <v>999.9</v>
      </c>
      <c r="GV663">
        <v>55.775</v>
      </c>
      <c r="GW663">
        <v>29.104</v>
      </c>
      <c r="GX663">
        <v>24.9832</v>
      </c>
      <c r="GY663">
        <v>55.7955</v>
      </c>
      <c r="GZ663">
        <v>42.9127</v>
      </c>
      <c r="HA663">
        <v>1</v>
      </c>
      <c r="HB663">
        <v>-0.0451829</v>
      </c>
      <c r="HC663">
        <v>0.0775599</v>
      </c>
      <c r="HD663">
        <v>20.1144</v>
      </c>
      <c r="HE663">
        <v>5.19932</v>
      </c>
      <c r="HF663">
        <v>12.0064</v>
      </c>
      <c r="HG663">
        <v>4.976</v>
      </c>
      <c r="HH663">
        <v>3.2938</v>
      </c>
      <c r="HI663">
        <v>9999</v>
      </c>
      <c r="HJ663">
        <v>9999</v>
      </c>
      <c r="HK663">
        <v>9999</v>
      </c>
      <c r="HL663">
        <v>630.1</v>
      </c>
      <c r="HM663">
        <v>1.86313</v>
      </c>
      <c r="HN663">
        <v>1.86801</v>
      </c>
      <c r="HO663">
        <v>1.86783</v>
      </c>
      <c r="HP663">
        <v>1.86902</v>
      </c>
      <c r="HQ663">
        <v>1.86981</v>
      </c>
      <c r="HR663">
        <v>1.86584</v>
      </c>
      <c r="HS663">
        <v>1.86691</v>
      </c>
      <c r="HT663">
        <v>1.86829</v>
      </c>
      <c r="HU663">
        <v>5</v>
      </c>
      <c r="HV663">
        <v>0</v>
      </c>
      <c r="HW663">
        <v>0</v>
      </c>
      <c r="HX663">
        <v>0</v>
      </c>
      <c r="HY663" t="s">
        <v>422</v>
      </c>
      <c r="HZ663" t="s">
        <v>423</v>
      </c>
      <c r="IA663" t="s">
        <v>424</v>
      </c>
      <c r="IB663" t="s">
        <v>424</v>
      </c>
      <c r="IC663" t="s">
        <v>424</v>
      </c>
      <c r="ID663" t="s">
        <v>424</v>
      </c>
      <c r="IE663">
        <v>0</v>
      </c>
      <c r="IF663">
        <v>100</v>
      </c>
      <c r="IG663">
        <v>100</v>
      </c>
      <c r="IH663">
        <v>10.43</v>
      </c>
      <c r="II663">
        <v>0.4492</v>
      </c>
      <c r="IJ663">
        <v>4.02706509432224</v>
      </c>
      <c r="IK663">
        <v>0.00601174518973114</v>
      </c>
      <c r="IL663">
        <v>2.77886958061485e-07</v>
      </c>
      <c r="IM663">
        <v>-3.54636231360687e-10</v>
      </c>
      <c r="IN663">
        <v>-0.0404303883988718</v>
      </c>
      <c r="IO663">
        <v>-0.0177815531441476</v>
      </c>
      <c r="IP663">
        <v>0.00205572605671414</v>
      </c>
      <c r="IQ663">
        <v>-1.65519735432211e-05</v>
      </c>
      <c r="IR663">
        <v>-4</v>
      </c>
      <c r="IS663">
        <v>1848</v>
      </c>
      <c r="IT663">
        <v>1</v>
      </c>
      <c r="IU663">
        <v>25</v>
      </c>
      <c r="IV663">
        <v>24681</v>
      </c>
      <c r="IW663">
        <v>24681</v>
      </c>
      <c r="IX663">
        <v>2.33521</v>
      </c>
      <c r="IY663">
        <v>2.59155</v>
      </c>
      <c r="IZ663">
        <v>1.54785</v>
      </c>
      <c r="JA663">
        <v>2.30469</v>
      </c>
      <c r="JB663">
        <v>1.34644</v>
      </c>
      <c r="JC663">
        <v>2.40356</v>
      </c>
      <c r="JD663">
        <v>33.558</v>
      </c>
      <c r="JE663">
        <v>24.2188</v>
      </c>
      <c r="JF663">
        <v>18</v>
      </c>
      <c r="JG663">
        <v>492.702</v>
      </c>
      <c r="JH663">
        <v>409.343</v>
      </c>
      <c r="JI663">
        <v>24.9999</v>
      </c>
      <c r="JJ663">
        <v>26.6597</v>
      </c>
      <c r="JK663">
        <v>29.9999</v>
      </c>
      <c r="JL663">
        <v>26.6232</v>
      </c>
      <c r="JM663">
        <v>26.5663</v>
      </c>
      <c r="JN663">
        <v>46.7709</v>
      </c>
      <c r="JO663">
        <v>41.494</v>
      </c>
      <c r="JP663">
        <v>71.803</v>
      </c>
      <c r="JQ663">
        <v>25</v>
      </c>
      <c r="JR663">
        <v>1173.23</v>
      </c>
      <c r="JS663">
        <v>15.9627</v>
      </c>
      <c r="JT663">
        <v>102.313</v>
      </c>
      <c r="JU663">
        <v>103.096</v>
      </c>
    </row>
    <row r="664" spans="1:281">
      <c r="A664">
        <v>648</v>
      </c>
      <c r="B664">
        <v>1659032494.5</v>
      </c>
      <c r="C664">
        <v>8811.40000009537</v>
      </c>
      <c r="D664" t="s">
        <v>1726</v>
      </c>
      <c r="E664" t="s">
        <v>1727</v>
      </c>
      <c r="F664">
        <v>5</v>
      </c>
      <c r="G664" t="s">
        <v>1587</v>
      </c>
      <c r="H664" t="s">
        <v>417</v>
      </c>
      <c r="I664">
        <v>1659032487</v>
      </c>
      <c r="J664">
        <f>(K664)/1000</f>
        <v>0</v>
      </c>
      <c r="K664">
        <f>IF(CZ664, AN664, AH664)</f>
        <v>0</v>
      </c>
      <c r="L664">
        <f>IF(CZ664, AI664, AG664)</f>
        <v>0</v>
      </c>
      <c r="M664">
        <f>DB664 - IF(AU664&gt;1, L664*CV664*100.0/(AW664*DP664), 0)</f>
        <v>0</v>
      </c>
      <c r="N664">
        <f>((T664-J664/2)*M664-L664)/(T664+J664/2)</f>
        <v>0</v>
      </c>
      <c r="O664">
        <f>N664*(DI664+DJ664)/1000.0</f>
        <v>0</v>
      </c>
      <c r="P664">
        <f>(DB664 - IF(AU664&gt;1, L664*CV664*100.0/(AW664*DP664), 0))*(DI664+DJ664)/1000.0</f>
        <v>0</v>
      </c>
      <c r="Q664">
        <f>2.0/((1/S664-1/R664)+SIGN(S664)*SQRT((1/S664-1/R664)*(1/S664-1/R664) + 4*CW664/((CW664+1)*(CW664+1))*(2*1/S664*1/R664-1/R664*1/R664)))</f>
        <v>0</v>
      </c>
      <c r="R664">
        <f>IF(LEFT(CX664,1)&lt;&gt;"0",IF(LEFT(CX664,1)="1",3.0,CY664),$D$5+$E$5*(DP664*DI664/($K$5*1000))+$F$5*(DP664*DI664/($K$5*1000))*MAX(MIN(CV664,$J$5),$I$5)*MAX(MIN(CV664,$J$5),$I$5)+$G$5*MAX(MIN(CV664,$J$5),$I$5)*(DP664*DI664/($K$5*1000))+$H$5*(DP664*DI664/($K$5*1000))*(DP664*DI664/($K$5*1000)))</f>
        <v>0</v>
      </c>
      <c r="S664">
        <f>J664*(1000-(1000*0.61365*exp(17.502*W664/(240.97+W664))/(DI664+DJ664)+DD664)/2)/(1000*0.61365*exp(17.502*W664/(240.97+W664))/(DI664+DJ664)-DD664)</f>
        <v>0</v>
      </c>
      <c r="T664">
        <f>1/((CW664+1)/(Q664/1.6)+1/(R664/1.37)) + CW664/((CW664+1)/(Q664/1.6) + CW664/(R664/1.37))</f>
        <v>0</v>
      </c>
      <c r="U664">
        <f>(CR664*CU664)</f>
        <v>0</v>
      </c>
      <c r="V664">
        <f>(DK664+(U664+2*0.95*5.67E-8*(((DK664+$B$7)+273)^4-(DK664+273)^4)-44100*J664)/(1.84*29.3*R664+8*0.95*5.67E-8*(DK664+273)^3))</f>
        <v>0</v>
      </c>
      <c r="W664">
        <f>($C$7*DL664+$D$7*DM664+$E$7*V664)</f>
        <v>0</v>
      </c>
      <c r="X664">
        <f>0.61365*exp(17.502*W664/(240.97+W664))</f>
        <v>0</v>
      </c>
      <c r="Y664">
        <f>(Z664/AA664*100)</f>
        <v>0</v>
      </c>
      <c r="Z664">
        <f>DD664*(DI664+DJ664)/1000</f>
        <v>0</v>
      </c>
      <c r="AA664">
        <f>0.61365*exp(17.502*DK664/(240.97+DK664))</f>
        <v>0</v>
      </c>
      <c r="AB664">
        <f>(X664-DD664*(DI664+DJ664)/1000)</f>
        <v>0</v>
      </c>
      <c r="AC664">
        <f>(-J664*44100)</f>
        <v>0</v>
      </c>
      <c r="AD664">
        <f>2*29.3*R664*0.92*(DK664-W664)</f>
        <v>0</v>
      </c>
      <c r="AE664">
        <f>2*0.95*5.67E-8*(((DK664+$B$7)+273)^4-(W664+273)^4)</f>
        <v>0</v>
      </c>
      <c r="AF664">
        <f>U664+AE664+AC664+AD664</f>
        <v>0</v>
      </c>
      <c r="AG664">
        <f>DH664*AU664*(DC664-DB664*(1000-AU664*DE664)/(1000-AU664*DD664))/(100*CV664)</f>
        <v>0</v>
      </c>
      <c r="AH664">
        <f>1000*DH664*AU664*(DD664-DE664)/(100*CV664*(1000-AU664*DD664))</f>
        <v>0</v>
      </c>
      <c r="AI664">
        <f>(AJ664 - AK664 - DI664*1E3/(8.314*(DK664+273.15)) * AM664/DH664 * AL664) * DH664/(100*CV664) * (1000 - DE664)/1000</f>
        <v>0</v>
      </c>
      <c r="AJ664">
        <v>1187.18588130673</v>
      </c>
      <c r="AK664">
        <v>1138.51575757576</v>
      </c>
      <c r="AL664">
        <v>3.47795904022865</v>
      </c>
      <c r="AM664">
        <v>66.0504921813524</v>
      </c>
      <c r="AN664">
        <f>(AP664 - AO664 + DI664*1E3/(8.314*(DK664+273.15)) * AR664/DH664 * AQ664) * DH664/(100*CV664) * 1000/(1000 - AP664)</f>
        <v>0</v>
      </c>
      <c r="AO664">
        <v>15.8883682880952</v>
      </c>
      <c r="AP664">
        <v>23.6850923076923</v>
      </c>
      <c r="AQ664">
        <v>-0.000903353535347203</v>
      </c>
      <c r="AR664">
        <v>92.47</v>
      </c>
      <c r="AS664">
        <v>2</v>
      </c>
      <c r="AT664">
        <v>0</v>
      </c>
      <c r="AU664">
        <f>IF(AS664*$H$13&gt;=AW664,1.0,(AW664/(AW664-AS664*$H$13)))</f>
        <v>0</v>
      </c>
      <c r="AV664">
        <f>(AU664-1)*100</f>
        <v>0</v>
      </c>
      <c r="AW664">
        <f>MAX(0,($B$13+$C$13*DP664)/(1+$D$13*DP664)*DI664/(DK664+273)*$E$13)</f>
        <v>0</v>
      </c>
      <c r="AX664" t="s">
        <v>418</v>
      </c>
      <c r="AY664" t="s">
        <v>418</v>
      </c>
      <c r="AZ664">
        <v>0</v>
      </c>
      <c r="BA664">
        <v>0</v>
      </c>
      <c r="BB664">
        <f>1-AZ664/BA664</f>
        <v>0</v>
      </c>
      <c r="BC664">
        <v>0</v>
      </c>
      <c r="BD664" t="s">
        <v>418</v>
      </c>
      <c r="BE664" t="s">
        <v>418</v>
      </c>
      <c r="BF664">
        <v>0</v>
      </c>
      <c r="BG664">
        <v>0</v>
      </c>
      <c r="BH664">
        <f>1-BF664/BG664</f>
        <v>0</v>
      </c>
      <c r="BI664">
        <v>0.5</v>
      </c>
      <c r="BJ664">
        <f>CS664</f>
        <v>0</v>
      </c>
      <c r="BK664">
        <f>L664</f>
        <v>0</v>
      </c>
      <c r="BL664">
        <f>BH664*BI664*BJ664</f>
        <v>0</v>
      </c>
      <c r="BM664">
        <f>(BK664-BC664)/BJ664</f>
        <v>0</v>
      </c>
      <c r="BN664">
        <f>(BA664-BG664)/BG664</f>
        <v>0</v>
      </c>
      <c r="BO664">
        <f>AZ664/(BB664+AZ664/BG664)</f>
        <v>0</v>
      </c>
      <c r="BP664" t="s">
        <v>418</v>
      </c>
      <c r="BQ664">
        <v>0</v>
      </c>
      <c r="BR664">
        <f>IF(BQ664&lt;&gt;0, BQ664, BO664)</f>
        <v>0</v>
      </c>
      <c r="BS664">
        <f>1-BR664/BG664</f>
        <v>0</v>
      </c>
      <c r="BT664">
        <f>(BG664-BF664)/(BG664-BR664)</f>
        <v>0</v>
      </c>
      <c r="BU664">
        <f>(BA664-BG664)/(BA664-BR664)</f>
        <v>0</v>
      </c>
      <c r="BV664">
        <f>(BG664-BF664)/(BG664-AZ664)</f>
        <v>0</v>
      </c>
      <c r="BW664">
        <f>(BA664-BG664)/(BA664-AZ664)</f>
        <v>0</v>
      </c>
      <c r="BX664">
        <f>(BT664*BR664/BF664)</f>
        <v>0</v>
      </c>
      <c r="BY664">
        <f>(1-BX664)</f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f>$B$11*DQ664+$C$11*DR664+$F$11*EC664*(1-EF664)</f>
        <v>0</v>
      </c>
      <c r="CS664">
        <f>CR664*CT664</f>
        <v>0</v>
      </c>
      <c r="CT664">
        <f>($B$11*$D$9+$C$11*$D$9+$F$11*((EP664+EH664)/MAX(EP664+EH664+EQ664, 0.1)*$I$9+EQ664/MAX(EP664+EH664+EQ664, 0.1)*$J$9))/($B$11+$C$11+$F$11)</f>
        <v>0</v>
      </c>
      <c r="CU664">
        <f>($B$11*$K$9+$C$11*$K$9+$F$11*((EP664+EH664)/MAX(EP664+EH664+EQ664, 0.1)*$P$9+EQ664/MAX(EP664+EH664+EQ664, 0.1)*$Q$9))/($B$11+$C$11+$F$11)</f>
        <v>0</v>
      </c>
      <c r="CV664">
        <v>6</v>
      </c>
      <c r="CW664">
        <v>0.5</v>
      </c>
      <c r="CX664" t="s">
        <v>419</v>
      </c>
      <c r="CY664">
        <v>2</v>
      </c>
      <c r="CZ664" t="b">
        <v>1</v>
      </c>
      <c r="DA664">
        <v>1659032487</v>
      </c>
      <c r="DB664">
        <v>1087.88592592593</v>
      </c>
      <c r="DC664">
        <v>1152.39222222222</v>
      </c>
      <c r="DD664">
        <v>23.6999740740741</v>
      </c>
      <c r="DE664">
        <v>15.8915592592593</v>
      </c>
      <c r="DF664">
        <v>1077.5037037037</v>
      </c>
      <c r="DG664">
        <v>23.2505888888889</v>
      </c>
      <c r="DH664">
        <v>500.047481481481</v>
      </c>
      <c r="DI664">
        <v>90.3285222222222</v>
      </c>
      <c r="DJ664">
        <v>0.0442245555555556</v>
      </c>
      <c r="DK664">
        <v>27.1587111111111</v>
      </c>
      <c r="DL664">
        <v>26.667962962963</v>
      </c>
      <c r="DM664">
        <v>999.9</v>
      </c>
      <c r="DN664">
        <v>0</v>
      </c>
      <c r="DO664">
        <v>0</v>
      </c>
      <c r="DP664">
        <v>9988.88888888889</v>
      </c>
      <c r="DQ664">
        <v>0</v>
      </c>
      <c r="DR664">
        <v>17.2703925925926</v>
      </c>
      <c r="DS664">
        <v>-64.5047407407407</v>
      </c>
      <c r="DT664">
        <v>1114.29481481481</v>
      </c>
      <c r="DU664">
        <v>1171.00074074074</v>
      </c>
      <c r="DV664">
        <v>7.80841407407407</v>
      </c>
      <c r="DW664">
        <v>1152.39222222222</v>
      </c>
      <c r="DX664">
        <v>15.8915592592593</v>
      </c>
      <c r="DY664">
        <v>2.14078407407407</v>
      </c>
      <c r="DZ664">
        <v>1.43546296296296</v>
      </c>
      <c r="EA664">
        <v>18.5259296296296</v>
      </c>
      <c r="EB664">
        <v>12.2975074074074</v>
      </c>
      <c r="EC664">
        <v>2000</v>
      </c>
      <c r="ED664">
        <v>0.979996222222222</v>
      </c>
      <c r="EE664">
        <v>0.020004062962963</v>
      </c>
      <c r="EF664">
        <v>0</v>
      </c>
      <c r="EG664">
        <v>833.58937037037</v>
      </c>
      <c r="EH664">
        <v>5.00063</v>
      </c>
      <c r="EI664">
        <v>16410.6296296296</v>
      </c>
      <c r="EJ664">
        <v>17256.8592592593</v>
      </c>
      <c r="EK664">
        <v>38.09</v>
      </c>
      <c r="EL664">
        <v>38.1295925925926</v>
      </c>
      <c r="EM664">
        <v>37.562</v>
      </c>
      <c r="EN664">
        <v>37.5505185185185</v>
      </c>
      <c r="EO664">
        <v>39.125</v>
      </c>
      <c r="EP664">
        <v>1955.09</v>
      </c>
      <c r="EQ664">
        <v>39.91</v>
      </c>
      <c r="ER664">
        <v>0</v>
      </c>
      <c r="ES664">
        <v>1659032493.7</v>
      </c>
      <c r="ET664">
        <v>0</v>
      </c>
      <c r="EU664">
        <v>833.550230769231</v>
      </c>
      <c r="EV664">
        <v>-9.3792820629108</v>
      </c>
      <c r="EW664">
        <v>-177.268376249803</v>
      </c>
      <c r="EX664">
        <v>16410.3730769231</v>
      </c>
      <c r="EY664">
        <v>15</v>
      </c>
      <c r="EZ664">
        <v>0</v>
      </c>
      <c r="FA664" t="s">
        <v>420</v>
      </c>
      <c r="FB664">
        <v>1657551626.5</v>
      </c>
      <c r="FC664">
        <v>1657551629</v>
      </c>
      <c r="FD664">
        <v>0</v>
      </c>
      <c r="FE664">
        <v>0.403</v>
      </c>
      <c r="FF664">
        <v>0.009</v>
      </c>
      <c r="FG664">
        <v>9.41</v>
      </c>
      <c r="FH664">
        <v>0.087</v>
      </c>
      <c r="FI664">
        <v>417</v>
      </c>
      <c r="FJ664">
        <v>17</v>
      </c>
      <c r="FK664">
        <v>1.61</v>
      </c>
      <c r="FL664">
        <v>0.59</v>
      </c>
      <c r="FM664">
        <v>-64.5414475</v>
      </c>
      <c r="FN664">
        <v>-1.24803264540331</v>
      </c>
      <c r="FO664">
        <v>0.550050026355558</v>
      </c>
      <c r="FP664">
        <v>0</v>
      </c>
      <c r="FQ664">
        <v>834.20394117647</v>
      </c>
      <c r="FR664">
        <v>-9.57891519140632</v>
      </c>
      <c r="FS664">
        <v>0.96129205151427</v>
      </c>
      <c r="FT664">
        <v>0</v>
      </c>
      <c r="FU664">
        <v>7.8280975</v>
      </c>
      <c r="FV664">
        <v>-0.236873245778638</v>
      </c>
      <c r="FW664">
        <v>0.0328399991435749</v>
      </c>
      <c r="FX664">
        <v>0</v>
      </c>
      <c r="FY664">
        <v>0</v>
      </c>
      <c r="FZ664">
        <v>3</v>
      </c>
      <c r="GA664" t="s">
        <v>427</v>
      </c>
      <c r="GB664">
        <v>2.97291</v>
      </c>
      <c r="GC664">
        <v>2.6982</v>
      </c>
      <c r="GD664">
        <v>0.177885</v>
      </c>
      <c r="GE664">
        <v>0.184956</v>
      </c>
      <c r="GF664">
        <v>0.102139</v>
      </c>
      <c r="GG664">
        <v>0.0778254</v>
      </c>
      <c r="GH664">
        <v>32010.3</v>
      </c>
      <c r="GI664">
        <v>34702.9</v>
      </c>
      <c r="GJ664">
        <v>35282.9</v>
      </c>
      <c r="GK664">
        <v>38614.8</v>
      </c>
      <c r="GL664">
        <v>44919.1</v>
      </c>
      <c r="GM664">
        <v>51436.1</v>
      </c>
      <c r="GN664">
        <v>55155.1</v>
      </c>
      <c r="GO664">
        <v>61938.8</v>
      </c>
      <c r="GP664">
        <v>1.9736</v>
      </c>
      <c r="GQ664">
        <v>1.8434</v>
      </c>
      <c r="GR664">
        <v>0.0965595</v>
      </c>
      <c r="GS664">
        <v>0</v>
      </c>
      <c r="GT664">
        <v>25.0847</v>
      </c>
      <c r="GU664">
        <v>999.9</v>
      </c>
      <c r="GV664">
        <v>55.701</v>
      </c>
      <c r="GW664">
        <v>29.104</v>
      </c>
      <c r="GX664">
        <v>24.9501</v>
      </c>
      <c r="GY664">
        <v>56.2555</v>
      </c>
      <c r="GZ664">
        <v>43.3854</v>
      </c>
      <c r="HA664">
        <v>1</v>
      </c>
      <c r="HB664">
        <v>-0.0457317</v>
      </c>
      <c r="HC664">
        <v>0.0788671</v>
      </c>
      <c r="HD664">
        <v>20.1134</v>
      </c>
      <c r="HE664">
        <v>5.19573</v>
      </c>
      <c r="HF664">
        <v>12.004</v>
      </c>
      <c r="HG664">
        <v>4.9748</v>
      </c>
      <c r="HH664">
        <v>3.2934</v>
      </c>
      <c r="HI664">
        <v>9999</v>
      </c>
      <c r="HJ664">
        <v>9999</v>
      </c>
      <c r="HK664">
        <v>9999</v>
      </c>
      <c r="HL664">
        <v>630.1</v>
      </c>
      <c r="HM664">
        <v>1.86313</v>
      </c>
      <c r="HN664">
        <v>1.86798</v>
      </c>
      <c r="HO664">
        <v>1.86783</v>
      </c>
      <c r="HP664">
        <v>1.86899</v>
      </c>
      <c r="HQ664">
        <v>1.86981</v>
      </c>
      <c r="HR664">
        <v>1.86584</v>
      </c>
      <c r="HS664">
        <v>1.86691</v>
      </c>
      <c r="HT664">
        <v>1.86829</v>
      </c>
      <c r="HU664">
        <v>5</v>
      </c>
      <c r="HV664">
        <v>0</v>
      </c>
      <c r="HW664">
        <v>0</v>
      </c>
      <c r="HX664">
        <v>0</v>
      </c>
      <c r="HY664" t="s">
        <v>422</v>
      </c>
      <c r="HZ664" t="s">
        <v>423</v>
      </c>
      <c r="IA664" t="s">
        <v>424</v>
      </c>
      <c r="IB664" t="s">
        <v>424</v>
      </c>
      <c r="IC664" t="s">
        <v>424</v>
      </c>
      <c r="ID664" t="s">
        <v>424</v>
      </c>
      <c r="IE664">
        <v>0</v>
      </c>
      <c r="IF664">
        <v>100</v>
      </c>
      <c r="IG664">
        <v>100</v>
      </c>
      <c r="IH664">
        <v>10.52</v>
      </c>
      <c r="II664">
        <v>0.4484</v>
      </c>
      <c r="IJ664">
        <v>4.02706509432224</v>
      </c>
      <c r="IK664">
        <v>0.00601174518973114</v>
      </c>
      <c r="IL664">
        <v>2.77886958061485e-07</v>
      </c>
      <c r="IM664">
        <v>-3.54636231360687e-10</v>
      </c>
      <c r="IN664">
        <v>-0.0404303883988718</v>
      </c>
      <c r="IO664">
        <v>-0.0177815531441476</v>
      </c>
      <c r="IP664">
        <v>0.00205572605671414</v>
      </c>
      <c r="IQ664">
        <v>-1.65519735432211e-05</v>
      </c>
      <c r="IR664">
        <v>-4</v>
      </c>
      <c r="IS664">
        <v>1848</v>
      </c>
      <c r="IT664">
        <v>1</v>
      </c>
      <c r="IU664">
        <v>25</v>
      </c>
      <c r="IV664">
        <v>24681.1</v>
      </c>
      <c r="IW664">
        <v>24681.1</v>
      </c>
      <c r="IX664">
        <v>2.35962</v>
      </c>
      <c r="IY664">
        <v>2.6062</v>
      </c>
      <c r="IZ664">
        <v>1.54785</v>
      </c>
      <c r="JA664">
        <v>2.30469</v>
      </c>
      <c r="JB664">
        <v>1.34644</v>
      </c>
      <c r="JC664">
        <v>2.33154</v>
      </c>
      <c r="JD664">
        <v>33.558</v>
      </c>
      <c r="JE664">
        <v>24.2101</v>
      </c>
      <c r="JF664">
        <v>18</v>
      </c>
      <c r="JG664">
        <v>492.814</v>
      </c>
      <c r="JH664">
        <v>409.327</v>
      </c>
      <c r="JI664">
        <v>25.0002</v>
      </c>
      <c r="JJ664">
        <v>26.6575</v>
      </c>
      <c r="JK664">
        <v>29.9999</v>
      </c>
      <c r="JL664">
        <v>26.6209</v>
      </c>
      <c r="JM664">
        <v>26.564</v>
      </c>
      <c r="JN664">
        <v>47.3513</v>
      </c>
      <c r="JO664">
        <v>41.215</v>
      </c>
      <c r="JP664">
        <v>71.4257</v>
      </c>
      <c r="JQ664">
        <v>25</v>
      </c>
      <c r="JR664">
        <v>1193.5</v>
      </c>
      <c r="JS664">
        <v>15.9849</v>
      </c>
      <c r="JT664">
        <v>102.313</v>
      </c>
      <c r="JU664">
        <v>103.097</v>
      </c>
    </row>
    <row r="665" spans="1:281">
      <c r="A665">
        <v>649</v>
      </c>
      <c r="B665">
        <v>1659032499.5</v>
      </c>
      <c r="C665">
        <v>8816.40000009537</v>
      </c>
      <c r="D665" t="s">
        <v>1728</v>
      </c>
      <c r="E665" t="s">
        <v>1729</v>
      </c>
      <c r="F665">
        <v>5</v>
      </c>
      <c r="G665" t="s">
        <v>1587</v>
      </c>
      <c r="H665" t="s">
        <v>417</v>
      </c>
      <c r="I665">
        <v>1659032491.71429</v>
      </c>
      <c r="J665">
        <f>(K665)/1000</f>
        <v>0</v>
      </c>
      <c r="K665">
        <f>IF(CZ665, AN665, AH665)</f>
        <v>0</v>
      </c>
      <c r="L665">
        <f>IF(CZ665, AI665, AG665)</f>
        <v>0</v>
      </c>
      <c r="M665">
        <f>DB665 - IF(AU665&gt;1, L665*CV665*100.0/(AW665*DP665), 0)</f>
        <v>0</v>
      </c>
      <c r="N665">
        <f>((T665-J665/2)*M665-L665)/(T665+J665/2)</f>
        <v>0</v>
      </c>
      <c r="O665">
        <f>N665*(DI665+DJ665)/1000.0</f>
        <v>0</v>
      </c>
      <c r="P665">
        <f>(DB665 - IF(AU665&gt;1, L665*CV665*100.0/(AW665*DP665), 0))*(DI665+DJ665)/1000.0</f>
        <v>0</v>
      </c>
      <c r="Q665">
        <f>2.0/((1/S665-1/R665)+SIGN(S665)*SQRT((1/S665-1/R665)*(1/S665-1/R665) + 4*CW665/((CW665+1)*(CW665+1))*(2*1/S665*1/R665-1/R665*1/R665)))</f>
        <v>0</v>
      </c>
      <c r="R665">
        <f>IF(LEFT(CX665,1)&lt;&gt;"0",IF(LEFT(CX665,1)="1",3.0,CY665),$D$5+$E$5*(DP665*DI665/($K$5*1000))+$F$5*(DP665*DI665/($K$5*1000))*MAX(MIN(CV665,$J$5),$I$5)*MAX(MIN(CV665,$J$5),$I$5)+$G$5*MAX(MIN(CV665,$J$5),$I$5)*(DP665*DI665/($K$5*1000))+$H$5*(DP665*DI665/($K$5*1000))*(DP665*DI665/($K$5*1000)))</f>
        <v>0</v>
      </c>
      <c r="S665">
        <f>J665*(1000-(1000*0.61365*exp(17.502*W665/(240.97+W665))/(DI665+DJ665)+DD665)/2)/(1000*0.61365*exp(17.502*W665/(240.97+W665))/(DI665+DJ665)-DD665)</f>
        <v>0</v>
      </c>
      <c r="T665">
        <f>1/((CW665+1)/(Q665/1.6)+1/(R665/1.37)) + CW665/((CW665+1)/(Q665/1.6) + CW665/(R665/1.37))</f>
        <v>0</v>
      </c>
      <c r="U665">
        <f>(CR665*CU665)</f>
        <v>0</v>
      </c>
      <c r="V665">
        <f>(DK665+(U665+2*0.95*5.67E-8*(((DK665+$B$7)+273)^4-(DK665+273)^4)-44100*J665)/(1.84*29.3*R665+8*0.95*5.67E-8*(DK665+273)^3))</f>
        <v>0</v>
      </c>
      <c r="W665">
        <f>($C$7*DL665+$D$7*DM665+$E$7*V665)</f>
        <v>0</v>
      </c>
      <c r="X665">
        <f>0.61365*exp(17.502*W665/(240.97+W665))</f>
        <v>0</v>
      </c>
      <c r="Y665">
        <f>(Z665/AA665*100)</f>
        <v>0</v>
      </c>
      <c r="Z665">
        <f>DD665*(DI665+DJ665)/1000</f>
        <v>0</v>
      </c>
      <c r="AA665">
        <f>0.61365*exp(17.502*DK665/(240.97+DK665))</f>
        <v>0</v>
      </c>
      <c r="AB665">
        <f>(X665-DD665*(DI665+DJ665)/1000)</f>
        <v>0</v>
      </c>
      <c r="AC665">
        <f>(-J665*44100)</f>
        <v>0</v>
      </c>
      <c r="AD665">
        <f>2*29.3*R665*0.92*(DK665-W665)</f>
        <v>0</v>
      </c>
      <c r="AE665">
        <f>2*0.95*5.67E-8*(((DK665+$B$7)+273)^4-(W665+273)^4)</f>
        <v>0</v>
      </c>
      <c r="AF665">
        <f>U665+AE665+AC665+AD665</f>
        <v>0</v>
      </c>
      <c r="AG665">
        <f>DH665*AU665*(DC665-DB665*(1000-AU665*DE665)/(1000-AU665*DD665))/(100*CV665)</f>
        <v>0</v>
      </c>
      <c r="AH665">
        <f>1000*DH665*AU665*(DD665-DE665)/(100*CV665*(1000-AU665*DD665))</f>
        <v>0</v>
      </c>
      <c r="AI665">
        <f>(AJ665 - AK665 - DI665*1E3/(8.314*(DK665+273.15)) * AM665/DH665 * AL665) * DH665/(100*CV665) * (1000 - DE665)/1000</f>
        <v>0</v>
      </c>
      <c r="AJ665">
        <v>1204.66782444125</v>
      </c>
      <c r="AK665">
        <v>1155.6383030303</v>
      </c>
      <c r="AL665">
        <v>3.51290217555075</v>
      </c>
      <c r="AM665">
        <v>66.0504921813524</v>
      </c>
      <c r="AN665">
        <f>(AP665 - AO665 + DI665*1E3/(8.314*(DK665+273.15)) * AR665/DH665 * AQ665) * DH665/(100*CV665) * 1000/(1000 - AP665)</f>
        <v>0</v>
      </c>
      <c r="AO665">
        <v>15.8918832850649</v>
      </c>
      <c r="AP665">
        <v>23.6710993006993</v>
      </c>
      <c r="AQ665">
        <v>-0.00197357575756605</v>
      </c>
      <c r="AR665">
        <v>92.47</v>
      </c>
      <c r="AS665">
        <v>2</v>
      </c>
      <c r="AT665">
        <v>0</v>
      </c>
      <c r="AU665">
        <f>IF(AS665*$H$13&gt;=AW665,1.0,(AW665/(AW665-AS665*$H$13)))</f>
        <v>0</v>
      </c>
      <c r="AV665">
        <f>(AU665-1)*100</f>
        <v>0</v>
      </c>
      <c r="AW665">
        <f>MAX(0,($B$13+$C$13*DP665)/(1+$D$13*DP665)*DI665/(DK665+273)*$E$13)</f>
        <v>0</v>
      </c>
      <c r="AX665" t="s">
        <v>418</v>
      </c>
      <c r="AY665" t="s">
        <v>418</v>
      </c>
      <c r="AZ665">
        <v>0</v>
      </c>
      <c r="BA665">
        <v>0</v>
      </c>
      <c r="BB665">
        <f>1-AZ665/BA665</f>
        <v>0</v>
      </c>
      <c r="BC665">
        <v>0</v>
      </c>
      <c r="BD665" t="s">
        <v>418</v>
      </c>
      <c r="BE665" t="s">
        <v>418</v>
      </c>
      <c r="BF665">
        <v>0</v>
      </c>
      <c r="BG665">
        <v>0</v>
      </c>
      <c r="BH665">
        <f>1-BF665/BG665</f>
        <v>0</v>
      </c>
      <c r="BI665">
        <v>0.5</v>
      </c>
      <c r="BJ665">
        <f>CS665</f>
        <v>0</v>
      </c>
      <c r="BK665">
        <f>L665</f>
        <v>0</v>
      </c>
      <c r="BL665">
        <f>BH665*BI665*BJ665</f>
        <v>0</v>
      </c>
      <c r="BM665">
        <f>(BK665-BC665)/BJ665</f>
        <v>0</v>
      </c>
      <c r="BN665">
        <f>(BA665-BG665)/BG665</f>
        <v>0</v>
      </c>
      <c r="BO665">
        <f>AZ665/(BB665+AZ665/BG665)</f>
        <v>0</v>
      </c>
      <c r="BP665" t="s">
        <v>418</v>
      </c>
      <c r="BQ665">
        <v>0</v>
      </c>
      <c r="BR665">
        <f>IF(BQ665&lt;&gt;0, BQ665, BO665)</f>
        <v>0</v>
      </c>
      <c r="BS665">
        <f>1-BR665/BG665</f>
        <v>0</v>
      </c>
      <c r="BT665">
        <f>(BG665-BF665)/(BG665-BR665)</f>
        <v>0</v>
      </c>
      <c r="BU665">
        <f>(BA665-BG665)/(BA665-BR665)</f>
        <v>0</v>
      </c>
      <c r="BV665">
        <f>(BG665-BF665)/(BG665-AZ665)</f>
        <v>0</v>
      </c>
      <c r="BW665">
        <f>(BA665-BG665)/(BA665-AZ665)</f>
        <v>0</v>
      </c>
      <c r="BX665">
        <f>(BT665*BR665/BF665)</f>
        <v>0</v>
      </c>
      <c r="BY665">
        <f>(1-BX665)</f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f>$B$11*DQ665+$C$11*DR665+$F$11*EC665*(1-EF665)</f>
        <v>0</v>
      </c>
      <c r="CS665">
        <f>CR665*CT665</f>
        <v>0</v>
      </c>
      <c r="CT665">
        <f>($B$11*$D$9+$C$11*$D$9+$F$11*((EP665+EH665)/MAX(EP665+EH665+EQ665, 0.1)*$I$9+EQ665/MAX(EP665+EH665+EQ665, 0.1)*$J$9))/($B$11+$C$11+$F$11)</f>
        <v>0</v>
      </c>
      <c r="CU665">
        <f>($B$11*$K$9+$C$11*$K$9+$F$11*((EP665+EH665)/MAX(EP665+EH665+EQ665, 0.1)*$P$9+EQ665/MAX(EP665+EH665+EQ665, 0.1)*$Q$9))/($B$11+$C$11+$F$11)</f>
        <v>0</v>
      </c>
      <c r="CV665">
        <v>6</v>
      </c>
      <c r="CW665">
        <v>0.5</v>
      </c>
      <c r="CX665" t="s">
        <v>419</v>
      </c>
      <c r="CY665">
        <v>2</v>
      </c>
      <c r="CZ665" t="b">
        <v>1</v>
      </c>
      <c r="DA665">
        <v>1659032491.71429</v>
      </c>
      <c r="DB665">
        <v>1103.68428571429</v>
      </c>
      <c r="DC665">
        <v>1168.35464285714</v>
      </c>
      <c r="DD665">
        <v>23.6916928571429</v>
      </c>
      <c r="DE665">
        <v>15.8912071428571</v>
      </c>
      <c r="DF665">
        <v>1093.21785714286</v>
      </c>
      <c r="DG665">
        <v>23.2427035714286</v>
      </c>
      <c r="DH665">
        <v>500.052</v>
      </c>
      <c r="DI665">
        <v>90.3286642857143</v>
      </c>
      <c r="DJ665">
        <v>0.0443372214285714</v>
      </c>
      <c r="DK665">
        <v>27.1609321428571</v>
      </c>
      <c r="DL665">
        <v>26.6728107142857</v>
      </c>
      <c r="DM665">
        <v>999.9</v>
      </c>
      <c r="DN665">
        <v>0</v>
      </c>
      <c r="DO665">
        <v>0</v>
      </c>
      <c r="DP665">
        <v>9997.5</v>
      </c>
      <c r="DQ665">
        <v>0</v>
      </c>
      <c r="DR665">
        <v>17.2738</v>
      </c>
      <c r="DS665">
        <v>-64.669625</v>
      </c>
      <c r="DT665">
        <v>1130.46678571429</v>
      </c>
      <c r="DU665">
        <v>1187.22107142857</v>
      </c>
      <c r="DV665">
        <v>7.80049714285714</v>
      </c>
      <c r="DW665">
        <v>1168.35464285714</v>
      </c>
      <c r="DX665">
        <v>15.8912071428571</v>
      </c>
      <c r="DY665">
        <v>2.14003928571429</v>
      </c>
      <c r="DZ665">
        <v>1.43543214285714</v>
      </c>
      <c r="EA665">
        <v>18.5203785714286</v>
      </c>
      <c r="EB665">
        <v>12.2971857142857</v>
      </c>
      <c r="EC665">
        <v>1999.99357142857</v>
      </c>
      <c r="ED665">
        <v>0.979996214285714</v>
      </c>
      <c r="EE665">
        <v>0.0200040714285714</v>
      </c>
      <c r="EF665">
        <v>0</v>
      </c>
      <c r="EG665">
        <v>832.841678571429</v>
      </c>
      <c r="EH665">
        <v>5.00063</v>
      </c>
      <c r="EI665">
        <v>16396.6964285714</v>
      </c>
      <c r="EJ665">
        <v>17256.8071428571</v>
      </c>
      <c r="EK665">
        <v>38.09125</v>
      </c>
      <c r="EL665">
        <v>38.1294285714286</v>
      </c>
      <c r="EM665">
        <v>37.562</v>
      </c>
      <c r="EN665">
        <v>37.5553571428571</v>
      </c>
      <c r="EO665">
        <v>39.125</v>
      </c>
      <c r="EP665">
        <v>1955.08357142857</v>
      </c>
      <c r="EQ665">
        <v>39.91</v>
      </c>
      <c r="ER665">
        <v>0</v>
      </c>
      <c r="ES665">
        <v>1659032498.5</v>
      </c>
      <c r="ET665">
        <v>0</v>
      </c>
      <c r="EU665">
        <v>832.789615384615</v>
      </c>
      <c r="EV665">
        <v>-9.1361367438214</v>
      </c>
      <c r="EW665">
        <v>-178.86495708162</v>
      </c>
      <c r="EX665">
        <v>16396.1615384615</v>
      </c>
      <c r="EY665">
        <v>15</v>
      </c>
      <c r="EZ665">
        <v>0</v>
      </c>
      <c r="FA665" t="s">
        <v>420</v>
      </c>
      <c r="FB665">
        <v>1657551626.5</v>
      </c>
      <c r="FC665">
        <v>1657551629</v>
      </c>
      <c r="FD665">
        <v>0</v>
      </c>
      <c r="FE665">
        <v>0.403</v>
      </c>
      <c r="FF665">
        <v>0.009</v>
      </c>
      <c r="FG665">
        <v>9.41</v>
      </c>
      <c r="FH665">
        <v>0.087</v>
      </c>
      <c r="FI665">
        <v>417</v>
      </c>
      <c r="FJ665">
        <v>17</v>
      </c>
      <c r="FK665">
        <v>1.61</v>
      </c>
      <c r="FL665">
        <v>0.59</v>
      </c>
      <c r="FM665">
        <v>-64.620625</v>
      </c>
      <c r="FN665">
        <v>0.208428517823609</v>
      </c>
      <c r="FO665">
        <v>0.547896963739534</v>
      </c>
      <c r="FP665">
        <v>1</v>
      </c>
      <c r="FQ665">
        <v>833.350441176471</v>
      </c>
      <c r="FR665">
        <v>-9.19974026054481</v>
      </c>
      <c r="FS665">
        <v>0.920038528322934</v>
      </c>
      <c r="FT665">
        <v>0</v>
      </c>
      <c r="FU665">
        <v>7.805103</v>
      </c>
      <c r="FV665">
        <v>-0.0892617636022617</v>
      </c>
      <c r="FW665">
        <v>0.0193888818914346</v>
      </c>
      <c r="FX665">
        <v>1</v>
      </c>
      <c r="FY665">
        <v>2</v>
      </c>
      <c r="FZ665">
        <v>3</v>
      </c>
      <c r="GA665" t="s">
        <v>474</v>
      </c>
      <c r="GB665">
        <v>2.97305</v>
      </c>
      <c r="GC665">
        <v>2.69916</v>
      </c>
      <c r="GD665">
        <v>0.179588</v>
      </c>
      <c r="GE665">
        <v>0.186761</v>
      </c>
      <c r="GF665">
        <v>0.10211</v>
      </c>
      <c r="GG665">
        <v>0.078016</v>
      </c>
      <c r="GH665">
        <v>31944.3</v>
      </c>
      <c r="GI665">
        <v>34626.6</v>
      </c>
      <c r="GJ665">
        <v>35283.3</v>
      </c>
      <c r="GK665">
        <v>38615.3</v>
      </c>
      <c r="GL665">
        <v>44920</v>
      </c>
      <c r="GM665">
        <v>51426.3</v>
      </c>
      <c r="GN665">
        <v>55154.4</v>
      </c>
      <c r="GO665">
        <v>61939.8</v>
      </c>
      <c r="GP665">
        <v>1.9734</v>
      </c>
      <c r="GQ665">
        <v>1.844</v>
      </c>
      <c r="GR665">
        <v>0.0974536</v>
      </c>
      <c r="GS665">
        <v>0</v>
      </c>
      <c r="GT665">
        <v>25.0847</v>
      </c>
      <c r="GU665">
        <v>999.9</v>
      </c>
      <c r="GV665">
        <v>55.653</v>
      </c>
      <c r="GW665">
        <v>29.094</v>
      </c>
      <c r="GX665">
        <v>24.914</v>
      </c>
      <c r="GY665">
        <v>55.5155</v>
      </c>
      <c r="GZ665">
        <v>42.9728</v>
      </c>
      <c r="HA665">
        <v>1</v>
      </c>
      <c r="HB665">
        <v>-0.0456098</v>
      </c>
      <c r="HC665">
        <v>0.0784096</v>
      </c>
      <c r="HD665">
        <v>20.114</v>
      </c>
      <c r="HE665">
        <v>5.19932</v>
      </c>
      <c r="HF665">
        <v>12.004</v>
      </c>
      <c r="HG665">
        <v>4.9756</v>
      </c>
      <c r="HH665">
        <v>3.2934</v>
      </c>
      <c r="HI665">
        <v>9999</v>
      </c>
      <c r="HJ665">
        <v>9999</v>
      </c>
      <c r="HK665">
        <v>9999</v>
      </c>
      <c r="HL665">
        <v>630.1</v>
      </c>
      <c r="HM665">
        <v>1.86313</v>
      </c>
      <c r="HN665">
        <v>1.86801</v>
      </c>
      <c r="HO665">
        <v>1.86783</v>
      </c>
      <c r="HP665">
        <v>1.86905</v>
      </c>
      <c r="HQ665">
        <v>1.86981</v>
      </c>
      <c r="HR665">
        <v>1.86584</v>
      </c>
      <c r="HS665">
        <v>1.86691</v>
      </c>
      <c r="HT665">
        <v>1.86829</v>
      </c>
      <c r="HU665">
        <v>5</v>
      </c>
      <c r="HV665">
        <v>0</v>
      </c>
      <c r="HW665">
        <v>0</v>
      </c>
      <c r="HX665">
        <v>0</v>
      </c>
      <c r="HY665" t="s">
        <v>422</v>
      </c>
      <c r="HZ665" t="s">
        <v>423</v>
      </c>
      <c r="IA665" t="s">
        <v>424</v>
      </c>
      <c r="IB665" t="s">
        <v>424</v>
      </c>
      <c r="IC665" t="s">
        <v>424</v>
      </c>
      <c r="ID665" t="s">
        <v>424</v>
      </c>
      <c r="IE665">
        <v>0</v>
      </c>
      <c r="IF665">
        <v>100</v>
      </c>
      <c r="IG665">
        <v>100</v>
      </c>
      <c r="IH665">
        <v>10.61</v>
      </c>
      <c r="II665">
        <v>0.4479</v>
      </c>
      <c r="IJ665">
        <v>4.02706509432224</v>
      </c>
      <c r="IK665">
        <v>0.00601174518973114</v>
      </c>
      <c r="IL665">
        <v>2.77886958061485e-07</v>
      </c>
      <c r="IM665">
        <v>-3.54636231360687e-10</v>
      </c>
      <c r="IN665">
        <v>-0.0404303883988718</v>
      </c>
      <c r="IO665">
        <v>-0.0177815531441476</v>
      </c>
      <c r="IP665">
        <v>0.00205572605671414</v>
      </c>
      <c r="IQ665">
        <v>-1.65519735432211e-05</v>
      </c>
      <c r="IR665">
        <v>-4</v>
      </c>
      <c r="IS665">
        <v>1848</v>
      </c>
      <c r="IT665">
        <v>1</v>
      </c>
      <c r="IU665">
        <v>25</v>
      </c>
      <c r="IV665">
        <v>24681.2</v>
      </c>
      <c r="IW665">
        <v>24681.2</v>
      </c>
      <c r="IX665">
        <v>2.38892</v>
      </c>
      <c r="IY665">
        <v>2.59644</v>
      </c>
      <c r="IZ665">
        <v>1.54785</v>
      </c>
      <c r="JA665">
        <v>2.30469</v>
      </c>
      <c r="JB665">
        <v>1.34644</v>
      </c>
      <c r="JC665">
        <v>2.41211</v>
      </c>
      <c r="JD665">
        <v>33.5804</v>
      </c>
      <c r="JE665">
        <v>24.2188</v>
      </c>
      <c r="JF665">
        <v>18</v>
      </c>
      <c r="JG665">
        <v>492.682</v>
      </c>
      <c r="JH665">
        <v>409.647</v>
      </c>
      <c r="JI665">
        <v>25</v>
      </c>
      <c r="JJ665">
        <v>26.6552</v>
      </c>
      <c r="JK665">
        <v>30</v>
      </c>
      <c r="JL665">
        <v>26.6209</v>
      </c>
      <c r="JM665">
        <v>26.5618</v>
      </c>
      <c r="JN665">
        <v>47.8566</v>
      </c>
      <c r="JO665">
        <v>40.9354</v>
      </c>
      <c r="JP665">
        <v>71.043</v>
      </c>
      <c r="JQ665">
        <v>25</v>
      </c>
      <c r="JR665">
        <v>1206.97</v>
      </c>
      <c r="JS665">
        <v>16.0103</v>
      </c>
      <c r="JT665">
        <v>102.312</v>
      </c>
      <c r="JU665">
        <v>103.098</v>
      </c>
    </row>
    <row r="666" spans="1:281">
      <c r="A666">
        <v>650</v>
      </c>
      <c r="B666">
        <v>1659032504.5</v>
      </c>
      <c r="C666">
        <v>8821.40000009537</v>
      </c>
      <c r="D666" t="s">
        <v>1730</v>
      </c>
      <c r="E666" t="s">
        <v>1731</v>
      </c>
      <c r="F666">
        <v>5</v>
      </c>
      <c r="G666" t="s">
        <v>1587</v>
      </c>
      <c r="H666" t="s">
        <v>417</v>
      </c>
      <c r="I666">
        <v>1659032497</v>
      </c>
      <c r="J666">
        <f>(K666)/1000</f>
        <v>0</v>
      </c>
      <c r="K666">
        <f>IF(CZ666, AN666, AH666)</f>
        <v>0</v>
      </c>
      <c r="L666">
        <f>IF(CZ666, AI666, AG666)</f>
        <v>0</v>
      </c>
      <c r="M666">
        <f>DB666 - IF(AU666&gt;1, L666*CV666*100.0/(AW666*DP666), 0)</f>
        <v>0</v>
      </c>
      <c r="N666">
        <f>((T666-J666/2)*M666-L666)/(T666+J666/2)</f>
        <v>0</v>
      </c>
      <c r="O666">
        <f>N666*(DI666+DJ666)/1000.0</f>
        <v>0</v>
      </c>
      <c r="P666">
        <f>(DB666 - IF(AU666&gt;1, L666*CV666*100.0/(AW666*DP666), 0))*(DI666+DJ666)/1000.0</f>
        <v>0</v>
      </c>
      <c r="Q666">
        <f>2.0/((1/S666-1/R666)+SIGN(S666)*SQRT((1/S666-1/R666)*(1/S666-1/R666) + 4*CW666/((CW666+1)*(CW666+1))*(2*1/S666*1/R666-1/R666*1/R666)))</f>
        <v>0</v>
      </c>
      <c r="R666">
        <f>IF(LEFT(CX666,1)&lt;&gt;"0",IF(LEFT(CX666,1)="1",3.0,CY666),$D$5+$E$5*(DP666*DI666/($K$5*1000))+$F$5*(DP666*DI666/($K$5*1000))*MAX(MIN(CV666,$J$5),$I$5)*MAX(MIN(CV666,$J$5),$I$5)+$G$5*MAX(MIN(CV666,$J$5),$I$5)*(DP666*DI666/($K$5*1000))+$H$5*(DP666*DI666/($K$5*1000))*(DP666*DI666/($K$5*1000)))</f>
        <v>0</v>
      </c>
      <c r="S666">
        <f>J666*(1000-(1000*0.61365*exp(17.502*W666/(240.97+W666))/(DI666+DJ666)+DD666)/2)/(1000*0.61365*exp(17.502*W666/(240.97+W666))/(DI666+DJ666)-DD666)</f>
        <v>0</v>
      </c>
      <c r="T666">
        <f>1/((CW666+1)/(Q666/1.6)+1/(R666/1.37)) + CW666/((CW666+1)/(Q666/1.6) + CW666/(R666/1.37))</f>
        <v>0</v>
      </c>
      <c r="U666">
        <f>(CR666*CU666)</f>
        <v>0</v>
      </c>
      <c r="V666">
        <f>(DK666+(U666+2*0.95*5.67E-8*(((DK666+$B$7)+273)^4-(DK666+273)^4)-44100*J666)/(1.84*29.3*R666+8*0.95*5.67E-8*(DK666+273)^3))</f>
        <v>0</v>
      </c>
      <c r="W666">
        <f>($C$7*DL666+$D$7*DM666+$E$7*V666)</f>
        <v>0</v>
      </c>
      <c r="X666">
        <f>0.61365*exp(17.502*W666/(240.97+W666))</f>
        <v>0</v>
      </c>
      <c r="Y666">
        <f>(Z666/AA666*100)</f>
        <v>0</v>
      </c>
      <c r="Z666">
        <f>DD666*(DI666+DJ666)/1000</f>
        <v>0</v>
      </c>
      <c r="AA666">
        <f>0.61365*exp(17.502*DK666/(240.97+DK666))</f>
        <v>0</v>
      </c>
      <c r="AB666">
        <f>(X666-DD666*(DI666+DJ666)/1000)</f>
        <v>0</v>
      </c>
      <c r="AC666">
        <f>(-J666*44100)</f>
        <v>0</v>
      </c>
      <c r="AD666">
        <f>2*29.3*R666*0.92*(DK666-W666)</f>
        <v>0</v>
      </c>
      <c r="AE666">
        <f>2*0.95*5.67E-8*(((DK666+$B$7)+273)^4-(W666+273)^4)</f>
        <v>0</v>
      </c>
      <c r="AF666">
        <f>U666+AE666+AC666+AD666</f>
        <v>0</v>
      </c>
      <c r="AG666">
        <f>DH666*AU666*(DC666-DB666*(1000-AU666*DE666)/(1000-AU666*DD666))/(100*CV666)</f>
        <v>0</v>
      </c>
      <c r="AH666">
        <f>1000*DH666*AU666*(DD666-DE666)/(100*CV666*(1000-AU666*DD666))</f>
        <v>0</v>
      </c>
      <c r="AI666">
        <f>(AJ666 - AK666 - DI666*1E3/(8.314*(DK666+273.15)) * AM666/DH666 * AL666) * DH666/(100*CV666) * (1000 - DE666)/1000</f>
        <v>0</v>
      </c>
      <c r="AJ666">
        <v>1221.96244434724</v>
      </c>
      <c r="AK666">
        <v>1173.01393939394</v>
      </c>
      <c r="AL666">
        <v>3.44086400108357</v>
      </c>
      <c r="AM666">
        <v>66.0504921813524</v>
      </c>
      <c r="AN666">
        <f>(AP666 - AO666 + DI666*1E3/(8.314*(DK666+273.15)) * AR666/DH666 * AQ666) * DH666/(100*CV666) * 1000/(1000 - AP666)</f>
        <v>0</v>
      </c>
      <c r="AO666">
        <v>15.9150461416883</v>
      </c>
      <c r="AP666">
        <v>23.661958041958</v>
      </c>
      <c r="AQ666">
        <v>0.000437606060607359</v>
      </c>
      <c r="AR666">
        <v>92.47</v>
      </c>
      <c r="AS666">
        <v>2</v>
      </c>
      <c r="AT666">
        <v>0</v>
      </c>
      <c r="AU666">
        <f>IF(AS666*$H$13&gt;=AW666,1.0,(AW666/(AW666-AS666*$H$13)))</f>
        <v>0</v>
      </c>
      <c r="AV666">
        <f>(AU666-1)*100</f>
        <v>0</v>
      </c>
      <c r="AW666">
        <f>MAX(0,($B$13+$C$13*DP666)/(1+$D$13*DP666)*DI666/(DK666+273)*$E$13)</f>
        <v>0</v>
      </c>
      <c r="AX666" t="s">
        <v>418</v>
      </c>
      <c r="AY666" t="s">
        <v>418</v>
      </c>
      <c r="AZ666">
        <v>0</v>
      </c>
      <c r="BA666">
        <v>0</v>
      </c>
      <c r="BB666">
        <f>1-AZ666/BA666</f>
        <v>0</v>
      </c>
      <c r="BC666">
        <v>0</v>
      </c>
      <c r="BD666" t="s">
        <v>418</v>
      </c>
      <c r="BE666" t="s">
        <v>418</v>
      </c>
      <c r="BF666">
        <v>0</v>
      </c>
      <c r="BG666">
        <v>0</v>
      </c>
      <c r="BH666">
        <f>1-BF666/BG666</f>
        <v>0</v>
      </c>
      <c r="BI666">
        <v>0.5</v>
      </c>
      <c r="BJ666">
        <f>CS666</f>
        <v>0</v>
      </c>
      <c r="BK666">
        <f>L666</f>
        <v>0</v>
      </c>
      <c r="BL666">
        <f>BH666*BI666*BJ666</f>
        <v>0</v>
      </c>
      <c r="BM666">
        <f>(BK666-BC666)/BJ666</f>
        <v>0</v>
      </c>
      <c r="BN666">
        <f>(BA666-BG666)/BG666</f>
        <v>0</v>
      </c>
      <c r="BO666">
        <f>AZ666/(BB666+AZ666/BG666)</f>
        <v>0</v>
      </c>
      <c r="BP666" t="s">
        <v>418</v>
      </c>
      <c r="BQ666">
        <v>0</v>
      </c>
      <c r="BR666">
        <f>IF(BQ666&lt;&gt;0, BQ666, BO666)</f>
        <v>0</v>
      </c>
      <c r="BS666">
        <f>1-BR666/BG666</f>
        <v>0</v>
      </c>
      <c r="BT666">
        <f>(BG666-BF666)/(BG666-BR666)</f>
        <v>0</v>
      </c>
      <c r="BU666">
        <f>(BA666-BG666)/(BA666-BR666)</f>
        <v>0</v>
      </c>
      <c r="BV666">
        <f>(BG666-BF666)/(BG666-AZ666)</f>
        <v>0</v>
      </c>
      <c r="BW666">
        <f>(BA666-BG666)/(BA666-AZ666)</f>
        <v>0</v>
      </c>
      <c r="BX666">
        <f>(BT666*BR666/BF666)</f>
        <v>0</v>
      </c>
      <c r="BY666">
        <f>(1-BX666)</f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f>$B$11*DQ666+$C$11*DR666+$F$11*EC666*(1-EF666)</f>
        <v>0</v>
      </c>
      <c r="CS666">
        <f>CR666*CT666</f>
        <v>0</v>
      </c>
      <c r="CT666">
        <f>($B$11*$D$9+$C$11*$D$9+$F$11*((EP666+EH666)/MAX(EP666+EH666+EQ666, 0.1)*$I$9+EQ666/MAX(EP666+EH666+EQ666, 0.1)*$J$9))/($B$11+$C$11+$F$11)</f>
        <v>0</v>
      </c>
      <c r="CU666">
        <f>($B$11*$K$9+$C$11*$K$9+$F$11*((EP666+EH666)/MAX(EP666+EH666+EQ666, 0.1)*$P$9+EQ666/MAX(EP666+EH666+EQ666, 0.1)*$Q$9))/($B$11+$C$11+$F$11)</f>
        <v>0</v>
      </c>
      <c r="CV666">
        <v>6</v>
      </c>
      <c r="CW666">
        <v>0.5</v>
      </c>
      <c r="CX666" t="s">
        <v>419</v>
      </c>
      <c r="CY666">
        <v>2</v>
      </c>
      <c r="CZ666" t="b">
        <v>1</v>
      </c>
      <c r="DA666">
        <v>1659032497</v>
      </c>
      <c r="DB666">
        <v>1121.57703703704</v>
      </c>
      <c r="DC666">
        <v>1186.21</v>
      </c>
      <c r="DD666">
        <v>23.6784777777778</v>
      </c>
      <c r="DE666">
        <v>15.8997740740741</v>
      </c>
      <c r="DF666">
        <v>1111.01518518519</v>
      </c>
      <c r="DG666">
        <v>23.2301259259259</v>
      </c>
      <c r="DH666">
        <v>500.04762962963</v>
      </c>
      <c r="DI666">
        <v>90.3292592592593</v>
      </c>
      <c r="DJ666">
        <v>0.0445554703703704</v>
      </c>
      <c r="DK666">
        <v>27.162362962963</v>
      </c>
      <c r="DL666">
        <v>26.6737555555556</v>
      </c>
      <c r="DM666">
        <v>999.9</v>
      </c>
      <c r="DN666">
        <v>0</v>
      </c>
      <c r="DO666">
        <v>0</v>
      </c>
      <c r="DP666">
        <v>9991.2962962963</v>
      </c>
      <c r="DQ666">
        <v>0</v>
      </c>
      <c r="DR666">
        <v>17.277762962963</v>
      </c>
      <c r="DS666">
        <v>-64.6332518518519</v>
      </c>
      <c r="DT666">
        <v>1148.77777777778</v>
      </c>
      <c r="DU666">
        <v>1205.37444444444</v>
      </c>
      <c r="DV666">
        <v>7.77871296296296</v>
      </c>
      <c r="DW666">
        <v>1186.21</v>
      </c>
      <c r="DX666">
        <v>15.8997740740741</v>
      </c>
      <c r="DY666">
        <v>2.13886</v>
      </c>
      <c r="DZ666">
        <v>1.43621481481481</v>
      </c>
      <c r="EA666">
        <v>18.5115777777778</v>
      </c>
      <c r="EB666">
        <v>12.3054814814815</v>
      </c>
      <c r="EC666">
        <v>1999.98740740741</v>
      </c>
      <c r="ED666">
        <v>0.979996222222222</v>
      </c>
      <c r="EE666">
        <v>0.020004062962963</v>
      </c>
      <c r="EF666">
        <v>0</v>
      </c>
      <c r="EG666">
        <v>832.062962962963</v>
      </c>
      <c r="EH666">
        <v>5.00063</v>
      </c>
      <c r="EI666">
        <v>16380.7777777778</v>
      </c>
      <c r="EJ666">
        <v>17256.7666666667</v>
      </c>
      <c r="EK666">
        <v>38.0946666666667</v>
      </c>
      <c r="EL666">
        <v>38.125</v>
      </c>
      <c r="EM666">
        <v>37.562</v>
      </c>
      <c r="EN666">
        <v>37.5505185185185</v>
      </c>
      <c r="EO666">
        <v>39.125</v>
      </c>
      <c r="EP666">
        <v>1955.07740740741</v>
      </c>
      <c r="EQ666">
        <v>39.91</v>
      </c>
      <c r="ER666">
        <v>0</v>
      </c>
      <c r="ES666">
        <v>1659032503.3</v>
      </c>
      <c r="ET666">
        <v>0</v>
      </c>
      <c r="EU666">
        <v>832.096384615385</v>
      </c>
      <c r="EV666">
        <v>-8.58023932541253</v>
      </c>
      <c r="EW666">
        <v>-177.548718129934</v>
      </c>
      <c r="EX666">
        <v>16381.65</v>
      </c>
      <c r="EY666">
        <v>15</v>
      </c>
      <c r="EZ666">
        <v>0</v>
      </c>
      <c r="FA666" t="s">
        <v>420</v>
      </c>
      <c r="FB666">
        <v>1657551626.5</v>
      </c>
      <c r="FC666">
        <v>1657551629</v>
      </c>
      <c r="FD666">
        <v>0</v>
      </c>
      <c r="FE666">
        <v>0.403</v>
      </c>
      <c r="FF666">
        <v>0.009</v>
      </c>
      <c r="FG666">
        <v>9.41</v>
      </c>
      <c r="FH666">
        <v>0.087</v>
      </c>
      <c r="FI666">
        <v>417</v>
      </c>
      <c r="FJ666">
        <v>17</v>
      </c>
      <c r="FK666">
        <v>1.61</v>
      </c>
      <c r="FL666">
        <v>0.59</v>
      </c>
      <c r="FM666">
        <v>-64.65601</v>
      </c>
      <c r="FN666">
        <v>-1.40676697936206</v>
      </c>
      <c r="FO666">
        <v>0.55775626164123</v>
      </c>
      <c r="FP666">
        <v>0</v>
      </c>
      <c r="FQ666">
        <v>832.631088235294</v>
      </c>
      <c r="FR666">
        <v>-9.11292590231791</v>
      </c>
      <c r="FS666">
        <v>0.911561567978013</v>
      </c>
      <c r="FT666">
        <v>0</v>
      </c>
      <c r="FU666">
        <v>7.79233075</v>
      </c>
      <c r="FV666">
        <v>-0.236172270168868</v>
      </c>
      <c r="FW666">
        <v>0.0267075398892803</v>
      </c>
      <c r="FX666">
        <v>0</v>
      </c>
      <c r="FY666">
        <v>0</v>
      </c>
      <c r="FZ666">
        <v>3</v>
      </c>
      <c r="GA666" t="s">
        <v>427</v>
      </c>
      <c r="GB666">
        <v>2.97409</v>
      </c>
      <c r="GC666">
        <v>2.6979</v>
      </c>
      <c r="GD666">
        <v>0.181261</v>
      </c>
      <c r="GE666">
        <v>0.188224</v>
      </c>
      <c r="GF666">
        <v>0.102106</v>
      </c>
      <c r="GG666">
        <v>0.0780217</v>
      </c>
      <c r="GH666">
        <v>31878.7</v>
      </c>
      <c r="GI666">
        <v>34563.9</v>
      </c>
      <c r="GJ666">
        <v>35282.7</v>
      </c>
      <c r="GK666">
        <v>38614.8</v>
      </c>
      <c r="GL666">
        <v>44920.7</v>
      </c>
      <c r="GM666">
        <v>51424.9</v>
      </c>
      <c r="GN666">
        <v>55155</v>
      </c>
      <c r="GO666">
        <v>61938.5</v>
      </c>
      <c r="GP666">
        <v>1.9742</v>
      </c>
      <c r="GQ666">
        <v>1.8438</v>
      </c>
      <c r="GR666">
        <v>0.0970066</v>
      </c>
      <c r="GS666">
        <v>0</v>
      </c>
      <c r="GT666">
        <v>25.0847</v>
      </c>
      <c r="GU666">
        <v>999.9</v>
      </c>
      <c r="GV666">
        <v>55.628</v>
      </c>
      <c r="GW666">
        <v>29.094</v>
      </c>
      <c r="GX666">
        <v>24.9009</v>
      </c>
      <c r="GY666">
        <v>55.6455</v>
      </c>
      <c r="GZ666">
        <v>43.2532</v>
      </c>
      <c r="HA666">
        <v>1</v>
      </c>
      <c r="HB666">
        <v>-0.0456707</v>
      </c>
      <c r="HC666">
        <v>0.077342</v>
      </c>
      <c r="HD666">
        <v>20.114</v>
      </c>
      <c r="HE666">
        <v>5.19692</v>
      </c>
      <c r="HF666">
        <v>12.004</v>
      </c>
      <c r="HG666">
        <v>4.9756</v>
      </c>
      <c r="HH666">
        <v>3.2938</v>
      </c>
      <c r="HI666">
        <v>9999</v>
      </c>
      <c r="HJ666">
        <v>9999</v>
      </c>
      <c r="HK666">
        <v>9999</v>
      </c>
      <c r="HL666">
        <v>630.1</v>
      </c>
      <c r="HM666">
        <v>1.86316</v>
      </c>
      <c r="HN666">
        <v>1.86804</v>
      </c>
      <c r="HO666">
        <v>1.86783</v>
      </c>
      <c r="HP666">
        <v>1.86899</v>
      </c>
      <c r="HQ666">
        <v>1.86981</v>
      </c>
      <c r="HR666">
        <v>1.86584</v>
      </c>
      <c r="HS666">
        <v>1.86691</v>
      </c>
      <c r="HT666">
        <v>1.86829</v>
      </c>
      <c r="HU666">
        <v>5</v>
      </c>
      <c r="HV666">
        <v>0</v>
      </c>
      <c r="HW666">
        <v>0</v>
      </c>
      <c r="HX666">
        <v>0</v>
      </c>
      <c r="HY666" t="s">
        <v>422</v>
      </c>
      <c r="HZ666" t="s">
        <v>423</v>
      </c>
      <c r="IA666" t="s">
        <v>424</v>
      </c>
      <c r="IB666" t="s">
        <v>424</v>
      </c>
      <c r="IC666" t="s">
        <v>424</v>
      </c>
      <c r="ID666" t="s">
        <v>424</v>
      </c>
      <c r="IE666">
        <v>0</v>
      </c>
      <c r="IF666">
        <v>100</v>
      </c>
      <c r="IG666">
        <v>100</v>
      </c>
      <c r="IH666">
        <v>10.7</v>
      </c>
      <c r="II666">
        <v>0.4478</v>
      </c>
      <c r="IJ666">
        <v>4.02706509432224</v>
      </c>
      <c r="IK666">
        <v>0.00601174518973114</v>
      </c>
      <c r="IL666">
        <v>2.77886958061485e-07</v>
      </c>
      <c r="IM666">
        <v>-3.54636231360687e-10</v>
      </c>
      <c r="IN666">
        <v>-0.0404303883988718</v>
      </c>
      <c r="IO666">
        <v>-0.0177815531441476</v>
      </c>
      <c r="IP666">
        <v>0.00205572605671414</v>
      </c>
      <c r="IQ666">
        <v>-1.65519735432211e-05</v>
      </c>
      <c r="IR666">
        <v>-4</v>
      </c>
      <c r="IS666">
        <v>1848</v>
      </c>
      <c r="IT666">
        <v>1</v>
      </c>
      <c r="IU666">
        <v>25</v>
      </c>
      <c r="IV666">
        <v>24681.3</v>
      </c>
      <c r="IW666">
        <v>24681.3</v>
      </c>
      <c r="IX666">
        <v>2.41333</v>
      </c>
      <c r="IY666">
        <v>2.60376</v>
      </c>
      <c r="IZ666">
        <v>1.54785</v>
      </c>
      <c r="JA666">
        <v>2.30469</v>
      </c>
      <c r="JB666">
        <v>1.34644</v>
      </c>
      <c r="JC666">
        <v>2.35352</v>
      </c>
      <c r="JD666">
        <v>33.558</v>
      </c>
      <c r="JE666">
        <v>24.2101</v>
      </c>
      <c r="JF666">
        <v>18</v>
      </c>
      <c r="JG666">
        <v>493.184</v>
      </c>
      <c r="JH666">
        <v>409.535</v>
      </c>
      <c r="JI666">
        <v>24.9999</v>
      </c>
      <c r="JJ666">
        <v>26.6552</v>
      </c>
      <c r="JK666">
        <v>30</v>
      </c>
      <c r="JL666">
        <v>26.6187</v>
      </c>
      <c r="JM666">
        <v>26.5618</v>
      </c>
      <c r="JN666">
        <v>48.4191</v>
      </c>
      <c r="JO666">
        <v>40.9354</v>
      </c>
      <c r="JP666">
        <v>71.043</v>
      </c>
      <c r="JQ666">
        <v>25</v>
      </c>
      <c r="JR666">
        <v>1227.1</v>
      </c>
      <c r="JS666">
        <v>16.0298</v>
      </c>
      <c r="JT666">
        <v>102.313</v>
      </c>
      <c r="JU666">
        <v>103.096</v>
      </c>
    </row>
    <row r="667" spans="1:281">
      <c r="A667">
        <v>651</v>
      </c>
      <c r="B667">
        <v>1659032509.5</v>
      </c>
      <c r="C667">
        <v>8826.40000009537</v>
      </c>
      <c r="D667" t="s">
        <v>1732</v>
      </c>
      <c r="E667" t="s">
        <v>1733</v>
      </c>
      <c r="F667">
        <v>5</v>
      </c>
      <c r="G667" t="s">
        <v>1587</v>
      </c>
      <c r="H667" t="s">
        <v>417</v>
      </c>
      <c r="I667">
        <v>1659032501.71429</v>
      </c>
      <c r="J667">
        <f>(K667)/1000</f>
        <v>0</v>
      </c>
      <c r="K667">
        <f>IF(CZ667, AN667, AH667)</f>
        <v>0</v>
      </c>
      <c r="L667">
        <f>IF(CZ667, AI667, AG667)</f>
        <v>0</v>
      </c>
      <c r="M667">
        <f>DB667 - IF(AU667&gt;1, L667*CV667*100.0/(AW667*DP667), 0)</f>
        <v>0</v>
      </c>
      <c r="N667">
        <f>((T667-J667/2)*M667-L667)/(T667+J667/2)</f>
        <v>0</v>
      </c>
      <c r="O667">
        <f>N667*(DI667+DJ667)/1000.0</f>
        <v>0</v>
      </c>
      <c r="P667">
        <f>(DB667 - IF(AU667&gt;1, L667*CV667*100.0/(AW667*DP667), 0))*(DI667+DJ667)/1000.0</f>
        <v>0</v>
      </c>
      <c r="Q667">
        <f>2.0/((1/S667-1/R667)+SIGN(S667)*SQRT((1/S667-1/R667)*(1/S667-1/R667) + 4*CW667/((CW667+1)*(CW667+1))*(2*1/S667*1/R667-1/R667*1/R667)))</f>
        <v>0</v>
      </c>
      <c r="R667">
        <f>IF(LEFT(CX667,1)&lt;&gt;"0",IF(LEFT(CX667,1)="1",3.0,CY667),$D$5+$E$5*(DP667*DI667/($K$5*1000))+$F$5*(DP667*DI667/($K$5*1000))*MAX(MIN(CV667,$J$5),$I$5)*MAX(MIN(CV667,$J$5),$I$5)+$G$5*MAX(MIN(CV667,$J$5),$I$5)*(DP667*DI667/($K$5*1000))+$H$5*(DP667*DI667/($K$5*1000))*(DP667*DI667/($K$5*1000)))</f>
        <v>0</v>
      </c>
      <c r="S667">
        <f>J667*(1000-(1000*0.61365*exp(17.502*W667/(240.97+W667))/(DI667+DJ667)+DD667)/2)/(1000*0.61365*exp(17.502*W667/(240.97+W667))/(DI667+DJ667)-DD667)</f>
        <v>0</v>
      </c>
      <c r="T667">
        <f>1/((CW667+1)/(Q667/1.6)+1/(R667/1.37)) + CW667/((CW667+1)/(Q667/1.6) + CW667/(R667/1.37))</f>
        <v>0</v>
      </c>
      <c r="U667">
        <f>(CR667*CU667)</f>
        <v>0</v>
      </c>
      <c r="V667">
        <f>(DK667+(U667+2*0.95*5.67E-8*(((DK667+$B$7)+273)^4-(DK667+273)^4)-44100*J667)/(1.84*29.3*R667+8*0.95*5.67E-8*(DK667+273)^3))</f>
        <v>0</v>
      </c>
      <c r="W667">
        <f>($C$7*DL667+$D$7*DM667+$E$7*V667)</f>
        <v>0</v>
      </c>
      <c r="X667">
        <f>0.61365*exp(17.502*W667/(240.97+W667))</f>
        <v>0</v>
      </c>
      <c r="Y667">
        <f>(Z667/AA667*100)</f>
        <v>0</v>
      </c>
      <c r="Z667">
        <f>DD667*(DI667+DJ667)/1000</f>
        <v>0</v>
      </c>
      <c r="AA667">
        <f>0.61365*exp(17.502*DK667/(240.97+DK667))</f>
        <v>0</v>
      </c>
      <c r="AB667">
        <f>(X667-DD667*(DI667+DJ667)/1000)</f>
        <v>0</v>
      </c>
      <c r="AC667">
        <f>(-J667*44100)</f>
        <v>0</v>
      </c>
      <c r="AD667">
        <f>2*29.3*R667*0.92*(DK667-W667)</f>
        <v>0</v>
      </c>
      <c r="AE667">
        <f>2*0.95*5.67E-8*(((DK667+$B$7)+273)^4-(W667+273)^4)</f>
        <v>0</v>
      </c>
      <c r="AF667">
        <f>U667+AE667+AC667+AD667</f>
        <v>0</v>
      </c>
      <c r="AG667">
        <f>DH667*AU667*(DC667-DB667*(1000-AU667*DE667)/(1000-AU667*DD667))/(100*CV667)</f>
        <v>0</v>
      </c>
      <c r="AH667">
        <f>1000*DH667*AU667*(DD667-DE667)/(100*CV667*(1000-AU667*DD667))</f>
        <v>0</v>
      </c>
      <c r="AI667">
        <f>(AJ667 - AK667 - DI667*1E3/(8.314*(DK667+273.15)) * AM667/DH667 * AL667) * DH667/(100*CV667) * (1000 - DE667)/1000</f>
        <v>0</v>
      </c>
      <c r="AJ667">
        <v>1238.79265101485</v>
      </c>
      <c r="AK667">
        <v>1190.29563636364</v>
      </c>
      <c r="AL667">
        <v>3.4881334023222</v>
      </c>
      <c r="AM667">
        <v>66.0504921813524</v>
      </c>
      <c r="AN667">
        <f>(AP667 - AO667 + DI667*1E3/(8.314*(DK667+273.15)) * AR667/DH667 * AQ667) * DH667/(100*CV667) * 1000/(1000 - AP667)</f>
        <v>0</v>
      </c>
      <c r="AO667">
        <v>15.9171630294805</v>
      </c>
      <c r="AP667">
        <v>23.6512237762238</v>
      </c>
      <c r="AQ667">
        <v>-0.000371673659671068</v>
      </c>
      <c r="AR667">
        <v>92.47</v>
      </c>
      <c r="AS667">
        <v>3</v>
      </c>
      <c r="AT667">
        <v>1</v>
      </c>
      <c r="AU667">
        <f>IF(AS667*$H$13&gt;=AW667,1.0,(AW667/(AW667-AS667*$H$13)))</f>
        <v>0</v>
      </c>
      <c r="AV667">
        <f>(AU667-1)*100</f>
        <v>0</v>
      </c>
      <c r="AW667">
        <f>MAX(0,($B$13+$C$13*DP667)/(1+$D$13*DP667)*DI667/(DK667+273)*$E$13)</f>
        <v>0</v>
      </c>
      <c r="AX667" t="s">
        <v>418</v>
      </c>
      <c r="AY667" t="s">
        <v>418</v>
      </c>
      <c r="AZ667">
        <v>0</v>
      </c>
      <c r="BA667">
        <v>0</v>
      </c>
      <c r="BB667">
        <f>1-AZ667/BA667</f>
        <v>0</v>
      </c>
      <c r="BC667">
        <v>0</v>
      </c>
      <c r="BD667" t="s">
        <v>418</v>
      </c>
      <c r="BE667" t="s">
        <v>418</v>
      </c>
      <c r="BF667">
        <v>0</v>
      </c>
      <c r="BG667">
        <v>0</v>
      </c>
      <c r="BH667">
        <f>1-BF667/BG667</f>
        <v>0</v>
      </c>
      <c r="BI667">
        <v>0.5</v>
      </c>
      <c r="BJ667">
        <f>CS667</f>
        <v>0</v>
      </c>
      <c r="BK667">
        <f>L667</f>
        <v>0</v>
      </c>
      <c r="BL667">
        <f>BH667*BI667*BJ667</f>
        <v>0</v>
      </c>
      <c r="BM667">
        <f>(BK667-BC667)/BJ667</f>
        <v>0</v>
      </c>
      <c r="BN667">
        <f>(BA667-BG667)/BG667</f>
        <v>0</v>
      </c>
      <c r="BO667">
        <f>AZ667/(BB667+AZ667/BG667)</f>
        <v>0</v>
      </c>
      <c r="BP667" t="s">
        <v>418</v>
      </c>
      <c r="BQ667">
        <v>0</v>
      </c>
      <c r="BR667">
        <f>IF(BQ667&lt;&gt;0, BQ667, BO667)</f>
        <v>0</v>
      </c>
      <c r="BS667">
        <f>1-BR667/BG667</f>
        <v>0</v>
      </c>
      <c r="BT667">
        <f>(BG667-BF667)/(BG667-BR667)</f>
        <v>0</v>
      </c>
      <c r="BU667">
        <f>(BA667-BG667)/(BA667-BR667)</f>
        <v>0</v>
      </c>
      <c r="BV667">
        <f>(BG667-BF667)/(BG667-AZ667)</f>
        <v>0</v>
      </c>
      <c r="BW667">
        <f>(BA667-BG667)/(BA667-AZ667)</f>
        <v>0</v>
      </c>
      <c r="BX667">
        <f>(BT667*BR667/BF667)</f>
        <v>0</v>
      </c>
      <c r="BY667">
        <f>(1-BX667)</f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f>$B$11*DQ667+$C$11*DR667+$F$11*EC667*(1-EF667)</f>
        <v>0</v>
      </c>
      <c r="CS667">
        <f>CR667*CT667</f>
        <v>0</v>
      </c>
      <c r="CT667">
        <f>($B$11*$D$9+$C$11*$D$9+$F$11*((EP667+EH667)/MAX(EP667+EH667+EQ667, 0.1)*$I$9+EQ667/MAX(EP667+EH667+EQ667, 0.1)*$J$9))/($B$11+$C$11+$F$11)</f>
        <v>0</v>
      </c>
      <c r="CU667">
        <f>($B$11*$K$9+$C$11*$K$9+$F$11*((EP667+EH667)/MAX(EP667+EH667+EQ667, 0.1)*$P$9+EQ667/MAX(EP667+EH667+EQ667, 0.1)*$Q$9))/($B$11+$C$11+$F$11)</f>
        <v>0</v>
      </c>
      <c r="CV667">
        <v>6</v>
      </c>
      <c r="CW667">
        <v>0.5</v>
      </c>
      <c r="CX667" t="s">
        <v>419</v>
      </c>
      <c r="CY667">
        <v>2</v>
      </c>
      <c r="CZ667" t="b">
        <v>1</v>
      </c>
      <c r="DA667">
        <v>1659032501.71429</v>
      </c>
      <c r="DB667">
        <v>1137.45392857143</v>
      </c>
      <c r="DC667">
        <v>1202.20571428571</v>
      </c>
      <c r="DD667">
        <v>23.6680892857143</v>
      </c>
      <c r="DE667">
        <v>15.9153428571429</v>
      </c>
      <c r="DF667">
        <v>1126.8075</v>
      </c>
      <c r="DG667">
        <v>23.220225</v>
      </c>
      <c r="DH667">
        <v>500.083464285714</v>
      </c>
      <c r="DI667">
        <v>90.3284392857143</v>
      </c>
      <c r="DJ667">
        <v>0.0445837607142857</v>
      </c>
      <c r="DK667">
        <v>27.1642571428571</v>
      </c>
      <c r="DL667">
        <v>26.6774928571429</v>
      </c>
      <c r="DM667">
        <v>999.9</v>
      </c>
      <c r="DN667">
        <v>0</v>
      </c>
      <c r="DO667">
        <v>0</v>
      </c>
      <c r="DP667">
        <v>9986.07142857143</v>
      </c>
      <c r="DQ667">
        <v>0</v>
      </c>
      <c r="DR667">
        <v>17.2738035714286</v>
      </c>
      <c r="DS667">
        <v>-64.7526107142857</v>
      </c>
      <c r="DT667">
        <v>1165.0275</v>
      </c>
      <c r="DU667">
        <v>1221.64821428571</v>
      </c>
      <c r="DV667">
        <v>7.75275785714286</v>
      </c>
      <c r="DW667">
        <v>1202.20571428571</v>
      </c>
      <c r="DX667">
        <v>15.9153428571429</v>
      </c>
      <c r="DY667">
        <v>2.1379025</v>
      </c>
      <c r="DZ667">
        <v>1.43760714285714</v>
      </c>
      <c r="EA667">
        <v>18.504425</v>
      </c>
      <c r="EB667">
        <v>12.320225</v>
      </c>
      <c r="EC667">
        <v>1999.99857142857</v>
      </c>
      <c r="ED667">
        <v>0.979996428571429</v>
      </c>
      <c r="EE667">
        <v>0.0200038428571429</v>
      </c>
      <c r="EF667">
        <v>0</v>
      </c>
      <c r="EG667">
        <v>831.331321428571</v>
      </c>
      <c r="EH667">
        <v>5.00063</v>
      </c>
      <c r="EI667">
        <v>16366.7142857143</v>
      </c>
      <c r="EJ667">
        <v>17256.8642857143</v>
      </c>
      <c r="EK667">
        <v>38.107</v>
      </c>
      <c r="EL667">
        <v>38.1272142857143</v>
      </c>
      <c r="EM667">
        <v>37.562</v>
      </c>
      <c r="EN667">
        <v>37.5509285714286</v>
      </c>
      <c r="EO667">
        <v>39.125</v>
      </c>
      <c r="EP667">
        <v>1955.08857142857</v>
      </c>
      <c r="EQ667">
        <v>39.91</v>
      </c>
      <c r="ER667">
        <v>0</v>
      </c>
      <c r="ES667">
        <v>1659032508.7</v>
      </c>
      <c r="ET667">
        <v>0</v>
      </c>
      <c r="EU667">
        <v>831.25224</v>
      </c>
      <c r="EV667">
        <v>-8.83169230546702</v>
      </c>
      <c r="EW667">
        <v>-180.815384583607</v>
      </c>
      <c r="EX667">
        <v>16364.584</v>
      </c>
      <c r="EY667">
        <v>15</v>
      </c>
      <c r="EZ667">
        <v>0</v>
      </c>
      <c r="FA667" t="s">
        <v>420</v>
      </c>
      <c r="FB667">
        <v>1657551626.5</v>
      </c>
      <c r="FC667">
        <v>1657551629</v>
      </c>
      <c r="FD667">
        <v>0</v>
      </c>
      <c r="FE667">
        <v>0.403</v>
      </c>
      <c r="FF667">
        <v>0.009</v>
      </c>
      <c r="FG667">
        <v>9.41</v>
      </c>
      <c r="FH667">
        <v>0.087</v>
      </c>
      <c r="FI667">
        <v>417</v>
      </c>
      <c r="FJ667">
        <v>17</v>
      </c>
      <c r="FK667">
        <v>1.61</v>
      </c>
      <c r="FL667">
        <v>0.59</v>
      </c>
      <c r="FM667">
        <v>-64.65668</v>
      </c>
      <c r="FN667">
        <v>-0.115717823639476</v>
      </c>
      <c r="FO667">
        <v>0.549426091116903</v>
      </c>
      <c r="FP667">
        <v>1</v>
      </c>
      <c r="FQ667">
        <v>831.914647058823</v>
      </c>
      <c r="FR667">
        <v>-8.68525591434427</v>
      </c>
      <c r="FS667">
        <v>0.875752277703634</v>
      </c>
      <c r="FT667">
        <v>0</v>
      </c>
      <c r="FU667">
        <v>7.7732015</v>
      </c>
      <c r="FV667">
        <v>-0.301695534709183</v>
      </c>
      <c r="FW667">
        <v>0.0311762855829555</v>
      </c>
      <c r="FX667">
        <v>0</v>
      </c>
      <c r="FY667">
        <v>1</v>
      </c>
      <c r="FZ667">
        <v>3</v>
      </c>
      <c r="GA667" t="s">
        <v>421</v>
      </c>
      <c r="GB667">
        <v>2.97333</v>
      </c>
      <c r="GC667">
        <v>2.6985</v>
      </c>
      <c r="GD667">
        <v>0.182929</v>
      </c>
      <c r="GE667">
        <v>0.189947</v>
      </c>
      <c r="GF667">
        <v>0.102069</v>
      </c>
      <c r="GG667">
        <v>0.0782311</v>
      </c>
      <c r="GH667">
        <v>31814.7</v>
      </c>
      <c r="GI667">
        <v>34490.3</v>
      </c>
      <c r="GJ667">
        <v>35283.7</v>
      </c>
      <c r="GK667">
        <v>38614.5</v>
      </c>
      <c r="GL667">
        <v>44923.1</v>
      </c>
      <c r="GM667">
        <v>51413.6</v>
      </c>
      <c r="GN667">
        <v>55155.6</v>
      </c>
      <c r="GO667">
        <v>61938.9</v>
      </c>
      <c r="GP667">
        <v>1.973</v>
      </c>
      <c r="GQ667">
        <v>1.8436</v>
      </c>
      <c r="GR667">
        <v>0.0971556</v>
      </c>
      <c r="GS667">
        <v>0</v>
      </c>
      <c r="GT667">
        <v>25.0869</v>
      </c>
      <c r="GU667">
        <v>999.9</v>
      </c>
      <c r="GV667">
        <v>55.579</v>
      </c>
      <c r="GW667">
        <v>29.104</v>
      </c>
      <c r="GX667">
        <v>24.8979</v>
      </c>
      <c r="GY667">
        <v>55.8655</v>
      </c>
      <c r="GZ667">
        <v>42.9567</v>
      </c>
      <c r="HA667">
        <v>1</v>
      </c>
      <c r="HB667">
        <v>-0.0457927</v>
      </c>
      <c r="HC667">
        <v>0.0775599</v>
      </c>
      <c r="HD667">
        <v>20.1142</v>
      </c>
      <c r="HE667">
        <v>5.19932</v>
      </c>
      <c r="HF667">
        <v>12.004</v>
      </c>
      <c r="HG667">
        <v>4.976</v>
      </c>
      <c r="HH667">
        <v>3.2936</v>
      </c>
      <c r="HI667">
        <v>9999</v>
      </c>
      <c r="HJ667">
        <v>9999</v>
      </c>
      <c r="HK667">
        <v>9999</v>
      </c>
      <c r="HL667">
        <v>630.1</v>
      </c>
      <c r="HM667">
        <v>1.86319</v>
      </c>
      <c r="HN667">
        <v>1.86801</v>
      </c>
      <c r="HO667">
        <v>1.86783</v>
      </c>
      <c r="HP667">
        <v>1.86899</v>
      </c>
      <c r="HQ667">
        <v>1.86981</v>
      </c>
      <c r="HR667">
        <v>1.86584</v>
      </c>
      <c r="HS667">
        <v>1.86691</v>
      </c>
      <c r="HT667">
        <v>1.86829</v>
      </c>
      <c r="HU667">
        <v>5</v>
      </c>
      <c r="HV667">
        <v>0</v>
      </c>
      <c r="HW667">
        <v>0</v>
      </c>
      <c r="HX667">
        <v>0</v>
      </c>
      <c r="HY667" t="s">
        <v>422</v>
      </c>
      <c r="HZ667" t="s">
        <v>423</v>
      </c>
      <c r="IA667" t="s">
        <v>424</v>
      </c>
      <c r="IB667" t="s">
        <v>424</v>
      </c>
      <c r="IC667" t="s">
        <v>424</v>
      </c>
      <c r="ID667" t="s">
        <v>424</v>
      </c>
      <c r="IE667">
        <v>0</v>
      </c>
      <c r="IF667">
        <v>100</v>
      </c>
      <c r="IG667">
        <v>100</v>
      </c>
      <c r="IH667">
        <v>10.79</v>
      </c>
      <c r="II667">
        <v>0.4473</v>
      </c>
      <c r="IJ667">
        <v>4.02706509432224</v>
      </c>
      <c r="IK667">
        <v>0.00601174518973114</v>
      </c>
      <c r="IL667">
        <v>2.77886958061485e-07</v>
      </c>
      <c r="IM667">
        <v>-3.54636231360687e-10</v>
      </c>
      <c r="IN667">
        <v>-0.0404303883988718</v>
      </c>
      <c r="IO667">
        <v>-0.0177815531441476</v>
      </c>
      <c r="IP667">
        <v>0.00205572605671414</v>
      </c>
      <c r="IQ667">
        <v>-1.65519735432211e-05</v>
      </c>
      <c r="IR667">
        <v>-4</v>
      </c>
      <c r="IS667">
        <v>1848</v>
      </c>
      <c r="IT667">
        <v>1</v>
      </c>
      <c r="IU667">
        <v>25</v>
      </c>
      <c r="IV667">
        <v>24681.4</v>
      </c>
      <c r="IW667">
        <v>24681.3</v>
      </c>
      <c r="IX667">
        <v>2.44141</v>
      </c>
      <c r="IY667">
        <v>2.59277</v>
      </c>
      <c r="IZ667">
        <v>1.54785</v>
      </c>
      <c r="JA667">
        <v>2.30469</v>
      </c>
      <c r="JB667">
        <v>1.34644</v>
      </c>
      <c r="JC667">
        <v>2.40234</v>
      </c>
      <c r="JD667">
        <v>33.558</v>
      </c>
      <c r="JE667">
        <v>24.2188</v>
      </c>
      <c r="JF667">
        <v>18</v>
      </c>
      <c r="JG667">
        <v>492.382</v>
      </c>
      <c r="JH667">
        <v>409.407</v>
      </c>
      <c r="JI667">
        <v>24.9999</v>
      </c>
      <c r="JJ667">
        <v>26.653</v>
      </c>
      <c r="JK667">
        <v>29.9999</v>
      </c>
      <c r="JL667">
        <v>26.6165</v>
      </c>
      <c r="JM667">
        <v>26.5596</v>
      </c>
      <c r="JN667">
        <v>48.9006</v>
      </c>
      <c r="JO667">
        <v>40.6336</v>
      </c>
      <c r="JP667">
        <v>70.6666</v>
      </c>
      <c r="JQ667">
        <v>25</v>
      </c>
      <c r="JR667">
        <v>1240.56</v>
      </c>
      <c r="JS667">
        <v>16.0598</v>
      </c>
      <c r="JT667">
        <v>102.314</v>
      </c>
      <c r="JU667">
        <v>103.097</v>
      </c>
    </row>
    <row r="668" spans="1:281">
      <c r="A668">
        <v>652</v>
      </c>
      <c r="B668">
        <v>1659032514.5</v>
      </c>
      <c r="C668">
        <v>8831.40000009537</v>
      </c>
      <c r="D668" t="s">
        <v>1734</v>
      </c>
      <c r="E668" t="s">
        <v>1735</v>
      </c>
      <c r="F668">
        <v>5</v>
      </c>
      <c r="G668" t="s">
        <v>1587</v>
      </c>
      <c r="H668" t="s">
        <v>417</v>
      </c>
      <c r="I668">
        <v>1659032507</v>
      </c>
      <c r="J668">
        <f>(K668)/1000</f>
        <v>0</v>
      </c>
      <c r="K668">
        <f>IF(CZ668, AN668, AH668)</f>
        <v>0</v>
      </c>
      <c r="L668">
        <f>IF(CZ668, AI668, AG668)</f>
        <v>0</v>
      </c>
      <c r="M668">
        <f>DB668 - IF(AU668&gt;1, L668*CV668*100.0/(AW668*DP668), 0)</f>
        <v>0</v>
      </c>
      <c r="N668">
        <f>((T668-J668/2)*M668-L668)/(T668+J668/2)</f>
        <v>0</v>
      </c>
      <c r="O668">
        <f>N668*(DI668+DJ668)/1000.0</f>
        <v>0</v>
      </c>
      <c r="P668">
        <f>(DB668 - IF(AU668&gt;1, L668*CV668*100.0/(AW668*DP668), 0))*(DI668+DJ668)/1000.0</f>
        <v>0</v>
      </c>
      <c r="Q668">
        <f>2.0/((1/S668-1/R668)+SIGN(S668)*SQRT((1/S668-1/R668)*(1/S668-1/R668) + 4*CW668/((CW668+1)*(CW668+1))*(2*1/S668*1/R668-1/R668*1/R668)))</f>
        <v>0</v>
      </c>
      <c r="R668">
        <f>IF(LEFT(CX668,1)&lt;&gt;"0",IF(LEFT(CX668,1)="1",3.0,CY668),$D$5+$E$5*(DP668*DI668/($K$5*1000))+$F$5*(DP668*DI668/($K$5*1000))*MAX(MIN(CV668,$J$5),$I$5)*MAX(MIN(CV668,$J$5),$I$5)+$G$5*MAX(MIN(CV668,$J$5),$I$5)*(DP668*DI668/($K$5*1000))+$H$5*(DP668*DI668/($K$5*1000))*(DP668*DI668/($K$5*1000)))</f>
        <v>0</v>
      </c>
      <c r="S668">
        <f>J668*(1000-(1000*0.61365*exp(17.502*W668/(240.97+W668))/(DI668+DJ668)+DD668)/2)/(1000*0.61365*exp(17.502*W668/(240.97+W668))/(DI668+DJ668)-DD668)</f>
        <v>0</v>
      </c>
      <c r="T668">
        <f>1/((CW668+1)/(Q668/1.6)+1/(R668/1.37)) + CW668/((CW668+1)/(Q668/1.6) + CW668/(R668/1.37))</f>
        <v>0</v>
      </c>
      <c r="U668">
        <f>(CR668*CU668)</f>
        <v>0</v>
      </c>
      <c r="V668">
        <f>(DK668+(U668+2*0.95*5.67E-8*(((DK668+$B$7)+273)^4-(DK668+273)^4)-44100*J668)/(1.84*29.3*R668+8*0.95*5.67E-8*(DK668+273)^3))</f>
        <v>0</v>
      </c>
      <c r="W668">
        <f>($C$7*DL668+$D$7*DM668+$E$7*V668)</f>
        <v>0</v>
      </c>
      <c r="X668">
        <f>0.61365*exp(17.502*W668/(240.97+W668))</f>
        <v>0</v>
      </c>
      <c r="Y668">
        <f>(Z668/AA668*100)</f>
        <v>0</v>
      </c>
      <c r="Z668">
        <f>DD668*(DI668+DJ668)/1000</f>
        <v>0</v>
      </c>
      <c r="AA668">
        <f>0.61365*exp(17.502*DK668/(240.97+DK668))</f>
        <v>0</v>
      </c>
      <c r="AB668">
        <f>(X668-DD668*(DI668+DJ668)/1000)</f>
        <v>0</v>
      </c>
      <c r="AC668">
        <f>(-J668*44100)</f>
        <v>0</v>
      </c>
      <c r="AD668">
        <f>2*29.3*R668*0.92*(DK668-W668)</f>
        <v>0</v>
      </c>
      <c r="AE668">
        <f>2*0.95*5.67E-8*(((DK668+$B$7)+273)^4-(W668+273)^4)</f>
        <v>0</v>
      </c>
      <c r="AF668">
        <f>U668+AE668+AC668+AD668</f>
        <v>0</v>
      </c>
      <c r="AG668">
        <f>DH668*AU668*(DC668-DB668*(1000-AU668*DE668)/(1000-AU668*DD668))/(100*CV668)</f>
        <v>0</v>
      </c>
      <c r="AH668">
        <f>1000*DH668*AU668*(DD668-DE668)/(100*CV668*(1000-AU668*DD668))</f>
        <v>0</v>
      </c>
      <c r="AI668">
        <f>(AJ668 - AK668 - DI668*1E3/(8.314*(DK668+273.15)) * AM668/DH668 * AL668) * DH668/(100*CV668) * (1000 - DE668)/1000</f>
        <v>0</v>
      </c>
      <c r="AJ668">
        <v>1255.48012145434</v>
      </c>
      <c r="AK668">
        <v>1207.45763636364</v>
      </c>
      <c r="AL668">
        <v>3.42507595191135</v>
      </c>
      <c r="AM668">
        <v>66.0504921813524</v>
      </c>
      <c r="AN668">
        <f>(AP668 - AO668 + DI668*1E3/(8.314*(DK668+273.15)) * AR668/DH668 * AQ668) * DH668/(100*CV668) * 1000/(1000 - AP668)</f>
        <v>0</v>
      </c>
      <c r="AO668">
        <v>15.973758025671</v>
      </c>
      <c r="AP668">
        <v>23.6593055944056</v>
      </c>
      <c r="AQ668">
        <v>0.000840330578514066</v>
      </c>
      <c r="AR668">
        <v>92.47</v>
      </c>
      <c r="AS668">
        <v>3</v>
      </c>
      <c r="AT668">
        <v>1</v>
      </c>
      <c r="AU668">
        <f>IF(AS668*$H$13&gt;=AW668,1.0,(AW668/(AW668-AS668*$H$13)))</f>
        <v>0</v>
      </c>
      <c r="AV668">
        <f>(AU668-1)*100</f>
        <v>0</v>
      </c>
      <c r="AW668">
        <f>MAX(0,($B$13+$C$13*DP668)/(1+$D$13*DP668)*DI668/(DK668+273)*$E$13)</f>
        <v>0</v>
      </c>
      <c r="AX668" t="s">
        <v>418</v>
      </c>
      <c r="AY668" t="s">
        <v>418</v>
      </c>
      <c r="AZ668">
        <v>0</v>
      </c>
      <c r="BA668">
        <v>0</v>
      </c>
      <c r="BB668">
        <f>1-AZ668/BA668</f>
        <v>0</v>
      </c>
      <c r="BC668">
        <v>0</v>
      </c>
      <c r="BD668" t="s">
        <v>418</v>
      </c>
      <c r="BE668" t="s">
        <v>418</v>
      </c>
      <c r="BF668">
        <v>0</v>
      </c>
      <c r="BG668">
        <v>0</v>
      </c>
      <c r="BH668">
        <f>1-BF668/BG668</f>
        <v>0</v>
      </c>
      <c r="BI668">
        <v>0.5</v>
      </c>
      <c r="BJ668">
        <f>CS668</f>
        <v>0</v>
      </c>
      <c r="BK668">
        <f>L668</f>
        <v>0</v>
      </c>
      <c r="BL668">
        <f>BH668*BI668*BJ668</f>
        <v>0</v>
      </c>
      <c r="BM668">
        <f>(BK668-BC668)/BJ668</f>
        <v>0</v>
      </c>
      <c r="BN668">
        <f>(BA668-BG668)/BG668</f>
        <v>0</v>
      </c>
      <c r="BO668">
        <f>AZ668/(BB668+AZ668/BG668)</f>
        <v>0</v>
      </c>
      <c r="BP668" t="s">
        <v>418</v>
      </c>
      <c r="BQ668">
        <v>0</v>
      </c>
      <c r="BR668">
        <f>IF(BQ668&lt;&gt;0, BQ668, BO668)</f>
        <v>0</v>
      </c>
      <c r="BS668">
        <f>1-BR668/BG668</f>
        <v>0</v>
      </c>
      <c r="BT668">
        <f>(BG668-BF668)/(BG668-BR668)</f>
        <v>0</v>
      </c>
      <c r="BU668">
        <f>(BA668-BG668)/(BA668-BR668)</f>
        <v>0</v>
      </c>
      <c r="BV668">
        <f>(BG668-BF668)/(BG668-AZ668)</f>
        <v>0</v>
      </c>
      <c r="BW668">
        <f>(BA668-BG668)/(BA668-AZ668)</f>
        <v>0</v>
      </c>
      <c r="BX668">
        <f>(BT668*BR668/BF668)</f>
        <v>0</v>
      </c>
      <c r="BY668">
        <f>(1-BX668)</f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f>$B$11*DQ668+$C$11*DR668+$F$11*EC668*(1-EF668)</f>
        <v>0</v>
      </c>
      <c r="CS668">
        <f>CR668*CT668</f>
        <v>0</v>
      </c>
      <c r="CT668">
        <f>($B$11*$D$9+$C$11*$D$9+$F$11*((EP668+EH668)/MAX(EP668+EH668+EQ668, 0.1)*$I$9+EQ668/MAX(EP668+EH668+EQ668, 0.1)*$J$9))/($B$11+$C$11+$F$11)</f>
        <v>0</v>
      </c>
      <c r="CU668">
        <f>($B$11*$K$9+$C$11*$K$9+$F$11*((EP668+EH668)/MAX(EP668+EH668+EQ668, 0.1)*$P$9+EQ668/MAX(EP668+EH668+EQ668, 0.1)*$Q$9))/($B$11+$C$11+$F$11)</f>
        <v>0</v>
      </c>
      <c r="CV668">
        <v>6</v>
      </c>
      <c r="CW668">
        <v>0.5</v>
      </c>
      <c r="CX668" t="s">
        <v>419</v>
      </c>
      <c r="CY668">
        <v>2</v>
      </c>
      <c r="CZ668" t="b">
        <v>1</v>
      </c>
      <c r="DA668">
        <v>1659032507</v>
      </c>
      <c r="DB668">
        <v>1155.36851851852</v>
      </c>
      <c r="DC668">
        <v>1219.69185185185</v>
      </c>
      <c r="DD668">
        <v>23.6621925925926</v>
      </c>
      <c r="DE668">
        <v>15.9392185185185</v>
      </c>
      <c r="DF668">
        <v>1144.62740740741</v>
      </c>
      <c r="DG668">
        <v>23.2146148148148</v>
      </c>
      <c r="DH668">
        <v>500.053148148148</v>
      </c>
      <c r="DI668">
        <v>90.3282407407408</v>
      </c>
      <c r="DJ668">
        <v>0.0445317333333333</v>
      </c>
      <c r="DK668">
        <v>27.1679888888889</v>
      </c>
      <c r="DL668">
        <v>26.6842185185185</v>
      </c>
      <c r="DM668">
        <v>999.9</v>
      </c>
      <c r="DN668">
        <v>0</v>
      </c>
      <c r="DO668">
        <v>0</v>
      </c>
      <c r="DP668">
        <v>9985.55555555555</v>
      </c>
      <c r="DQ668">
        <v>0</v>
      </c>
      <c r="DR668">
        <v>17.2716259259259</v>
      </c>
      <c r="DS668">
        <v>-64.3239777777778</v>
      </c>
      <c r="DT668">
        <v>1183.36851851852</v>
      </c>
      <c r="DU668">
        <v>1239.44740740741</v>
      </c>
      <c r="DV668">
        <v>7.72297555555556</v>
      </c>
      <c r="DW668">
        <v>1219.69185185185</v>
      </c>
      <c r="DX668">
        <v>15.9392185185185</v>
      </c>
      <c r="DY668">
        <v>2.13736444444444</v>
      </c>
      <c r="DZ668">
        <v>1.43976074074074</v>
      </c>
      <c r="EA668">
        <v>18.5004037037037</v>
      </c>
      <c r="EB668">
        <v>12.3429962962963</v>
      </c>
      <c r="EC668">
        <v>2000.01185185185</v>
      </c>
      <c r="ED668">
        <v>0.979996444444445</v>
      </c>
      <c r="EE668">
        <v>0.0200038259259259</v>
      </c>
      <c r="EF668">
        <v>0</v>
      </c>
      <c r="EG668">
        <v>830.562333333333</v>
      </c>
      <c r="EH668">
        <v>5.00063</v>
      </c>
      <c r="EI668">
        <v>16351.0296296296</v>
      </c>
      <c r="EJ668">
        <v>17256.9851851852</v>
      </c>
      <c r="EK668">
        <v>38.118</v>
      </c>
      <c r="EL668">
        <v>38.1272962962963</v>
      </c>
      <c r="EM668">
        <v>37.562</v>
      </c>
      <c r="EN668">
        <v>37.5551111111111</v>
      </c>
      <c r="EO668">
        <v>39.125</v>
      </c>
      <c r="EP668">
        <v>1955.10185185185</v>
      </c>
      <c r="EQ668">
        <v>39.91</v>
      </c>
      <c r="ER668">
        <v>0</v>
      </c>
      <c r="ES668">
        <v>1659032513.5</v>
      </c>
      <c r="ET668">
        <v>0</v>
      </c>
      <c r="EU668">
        <v>830.55412</v>
      </c>
      <c r="EV668">
        <v>-9.25869229848177</v>
      </c>
      <c r="EW668">
        <v>-174.069230474416</v>
      </c>
      <c r="EX668">
        <v>16350.504</v>
      </c>
      <c r="EY668">
        <v>15</v>
      </c>
      <c r="EZ668">
        <v>0</v>
      </c>
      <c r="FA668" t="s">
        <v>420</v>
      </c>
      <c r="FB668">
        <v>1657551626.5</v>
      </c>
      <c r="FC668">
        <v>1657551629</v>
      </c>
      <c r="FD668">
        <v>0</v>
      </c>
      <c r="FE668">
        <v>0.403</v>
      </c>
      <c r="FF668">
        <v>0.009</v>
      </c>
      <c r="FG668">
        <v>9.41</v>
      </c>
      <c r="FH668">
        <v>0.087</v>
      </c>
      <c r="FI668">
        <v>417</v>
      </c>
      <c r="FJ668">
        <v>17</v>
      </c>
      <c r="FK668">
        <v>1.61</v>
      </c>
      <c r="FL668">
        <v>0.59</v>
      </c>
      <c r="FM668">
        <v>-64.56246</v>
      </c>
      <c r="FN668">
        <v>1.34904090056294</v>
      </c>
      <c r="FO668">
        <v>0.611765432089784</v>
      </c>
      <c r="FP668">
        <v>0</v>
      </c>
      <c r="FQ668">
        <v>831.123294117647</v>
      </c>
      <c r="FR668">
        <v>-8.80256684702509</v>
      </c>
      <c r="FS668">
        <v>0.882593055564175</v>
      </c>
      <c r="FT668">
        <v>0</v>
      </c>
      <c r="FU668">
        <v>7.74260875</v>
      </c>
      <c r="FV668">
        <v>-0.380707204502824</v>
      </c>
      <c r="FW668">
        <v>0.0391677882441363</v>
      </c>
      <c r="FX668">
        <v>0</v>
      </c>
      <c r="FY668">
        <v>0</v>
      </c>
      <c r="FZ668">
        <v>3</v>
      </c>
      <c r="GA668" t="s">
        <v>427</v>
      </c>
      <c r="GB668">
        <v>2.97417</v>
      </c>
      <c r="GC668">
        <v>2.69823</v>
      </c>
      <c r="GD668">
        <v>0.184537</v>
      </c>
      <c r="GE668">
        <v>0.191226</v>
      </c>
      <c r="GF668">
        <v>0.102068</v>
      </c>
      <c r="GG668">
        <v>0.0781912</v>
      </c>
      <c r="GH668">
        <v>31751.5</v>
      </c>
      <c r="GI668">
        <v>34436.2</v>
      </c>
      <c r="GJ668">
        <v>35283</v>
      </c>
      <c r="GK668">
        <v>38614.9</v>
      </c>
      <c r="GL668">
        <v>44922.6</v>
      </c>
      <c r="GM668">
        <v>51415.9</v>
      </c>
      <c r="GN668">
        <v>55154.9</v>
      </c>
      <c r="GO668">
        <v>61938.9</v>
      </c>
      <c r="GP668">
        <v>1.9736</v>
      </c>
      <c r="GQ668">
        <v>1.844</v>
      </c>
      <c r="GR668">
        <v>0.0990927</v>
      </c>
      <c r="GS668">
        <v>0</v>
      </c>
      <c r="GT668">
        <v>25.0869</v>
      </c>
      <c r="GU668">
        <v>999.9</v>
      </c>
      <c r="GV668">
        <v>55.53</v>
      </c>
      <c r="GW668">
        <v>29.104</v>
      </c>
      <c r="GX668">
        <v>24.8751</v>
      </c>
      <c r="GY668">
        <v>55.9055</v>
      </c>
      <c r="GZ668">
        <v>43.2572</v>
      </c>
      <c r="HA668">
        <v>1</v>
      </c>
      <c r="HB668">
        <v>-0.0460163</v>
      </c>
      <c r="HC668">
        <v>0.0784314</v>
      </c>
      <c r="HD668">
        <v>20.1138</v>
      </c>
      <c r="HE668">
        <v>5.20052</v>
      </c>
      <c r="HF668">
        <v>12.004</v>
      </c>
      <c r="HG668">
        <v>4.9752</v>
      </c>
      <c r="HH668">
        <v>3.2938</v>
      </c>
      <c r="HI668">
        <v>9999</v>
      </c>
      <c r="HJ668">
        <v>9999</v>
      </c>
      <c r="HK668">
        <v>9999</v>
      </c>
      <c r="HL668">
        <v>630.1</v>
      </c>
      <c r="HM668">
        <v>1.86316</v>
      </c>
      <c r="HN668">
        <v>1.86801</v>
      </c>
      <c r="HO668">
        <v>1.86783</v>
      </c>
      <c r="HP668">
        <v>1.86902</v>
      </c>
      <c r="HQ668">
        <v>1.86981</v>
      </c>
      <c r="HR668">
        <v>1.86584</v>
      </c>
      <c r="HS668">
        <v>1.86694</v>
      </c>
      <c r="HT668">
        <v>1.86829</v>
      </c>
      <c r="HU668">
        <v>5</v>
      </c>
      <c r="HV668">
        <v>0</v>
      </c>
      <c r="HW668">
        <v>0</v>
      </c>
      <c r="HX668">
        <v>0</v>
      </c>
      <c r="HY668" t="s">
        <v>422</v>
      </c>
      <c r="HZ668" t="s">
        <v>423</v>
      </c>
      <c r="IA668" t="s">
        <v>424</v>
      </c>
      <c r="IB668" t="s">
        <v>424</v>
      </c>
      <c r="IC668" t="s">
        <v>424</v>
      </c>
      <c r="ID668" t="s">
        <v>424</v>
      </c>
      <c r="IE668">
        <v>0</v>
      </c>
      <c r="IF668">
        <v>100</v>
      </c>
      <c r="IG668">
        <v>100</v>
      </c>
      <c r="IH668">
        <v>10.87</v>
      </c>
      <c r="II668">
        <v>0.4473</v>
      </c>
      <c r="IJ668">
        <v>4.02706509432224</v>
      </c>
      <c r="IK668">
        <v>0.00601174518973114</v>
      </c>
      <c r="IL668">
        <v>2.77886958061485e-07</v>
      </c>
      <c r="IM668">
        <v>-3.54636231360687e-10</v>
      </c>
      <c r="IN668">
        <v>-0.0404303883988718</v>
      </c>
      <c r="IO668">
        <v>-0.0177815531441476</v>
      </c>
      <c r="IP668">
        <v>0.00205572605671414</v>
      </c>
      <c r="IQ668">
        <v>-1.65519735432211e-05</v>
      </c>
      <c r="IR668">
        <v>-4</v>
      </c>
      <c r="IS668">
        <v>1848</v>
      </c>
      <c r="IT668">
        <v>1</v>
      </c>
      <c r="IU668">
        <v>25</v>
      </c>
      <c r="IV668">
        <v>24681.5</v>
      </c>
      <c r="IW668">
        <v>24681.4</v>
      </c>
      <c r="IX668">
        <v>2.46582</v>
      </c>
      <c r="IY668">
        <v>2.60376</v>
      </c>
      <c r="IZ668">
        <v>1.54785</v>
      </c>
      <c r="JA668">
        <v>2.30469</v>
      </c>
      <c r="JB668">
        <v>1.34644</v>
      </c>
      <c r="JC668">
        <v>2.38403</v>
      </c>
      <c r="JD668">
        <v>33.5804</v>
      </c>
      <c r="JE668">
        <v>24.2188</v>
      </c>
      <c r="JF668">
        <v>18</v>
      </c>
      <c r="JG668">
        <v>492.773</v>
      </c>
      <c r="JH668">
        <v>409.615</v>
      </c>
      <c r="JI668">
        <v>24.9999</v>
      </c>
      <c r="JJ668">
        <v>26.6507</v>
      </c>
      <c r="JK668">
        <v>29.9999</v>
      </c>
      <c r="JL668">
        <v>26.6165</v>
      </c>
      <c r="JM668">
        <v>26.5573</v>
      </c>
      <c r="JN668">
        <v>49.3847</v>
      </c>
      <c r="JO668">
        <v>40.0422</v>
      </c>
      <c r="JP668">
        <v>70.6666</v>
      </c>
      <c r="JQ668">
        <v>25</v>
      </c>
      <c r="JR668">
        <v>1255.87</v>
      </c>
      <c r="JS668">
        <v>16.1943</v>
      </c>
      <c r="JT668">
        <v>102.313</v>
      </c>
      <c r="JU668">
        <v>103.097</v>
      </c>
    </row>
    <row r="669" spans="1:281">
      <c r="A669">
        <v>653</v>
      </c>
      <c r="B669">
        <v>1659032519</v>
      </c>
      <c r="C669">
        <v>8835.90000009537</v>
      </c>
      <c r="D669" t="s">
        <v>1736</v>
      </c>
      <c r="E669" t="s">
        <v>1737</v>
      </c>
      <c r="F669">
        <v>5</v>
      </c>
      <c r="G669" t="s">
        <v>1587</v>
      </c>
      <c r="H669" t="s">
        <v>417</v>
      </c>
      <c r="I669">
        <v>1659032511.44444</v>
      </c>
      <c r="J669">
        <f>(K669)/1000</f>
        <v>0</v>
      </c>
      <c r="K669">
        <f>IF(CZ669, AN669, AH669)</f>
        <v>0</v>
      </c>
      <c r="L669">
        <f>IF(CZ669, AI669, AG669)</f>
        <v>0</v>
      </c>
      <c r="M669">
        <f>DB669 - IF(AU669&gt;1, L669*CV669*100.0/(AW669*DP669), 0)</f>
        <v>0</v>
      </c>
      <c r="N669">
        <f>((T669-J669/2)*M669-L669)/(T669+J669/2)</f>
        <v>0</v>
      </c>
      <c r="O669">
        <f>N669*(DI669+DJ669)/1000.0</f>
        <v>0</v>
      </c>
      <c r="P669">
        <f>(DB669 - IF(AU669&gt;1, L669*CV669*100.0/(AW669*DP669), 0))*(DI669+DJ669)/1000.0</f>
        <v>0</v>
      </c>
      <c r="Q669">
        <f>2.0/((1/S669-1/R669)+SIGN(S669)*SQRT((1/S669-1/R669)*(1/S669-1/R669) + 4*CW669/((CW669+1)*(CW669+1))*(2*1/S669*1/R669-1/R669*1/R669)))</f>
        <v>0</v>
      </c>
      <c r="R669">
        <f>IF(LEFT(CX669,1)&lt;&gt;"0",IF(LEFT(CX669,1)="1",3.0,CY669),$D$5+$E$5*(DP669*DI669/($K$5*1000))+$F$5*(DP669*DI669/($K$5*1000))*MAX(MIN(CV669,$J$5),$I$5)*MAX(MIN(CV669,$J$5),$I$5)+$G$5*MAX(MIN(CV669,$J$5),$I$5)*(DP669*DI669/($K$5*1000))+$H$5*(DP669*DI669/($K$5*1000))*(DP669*DI669/($K$5*1000)))</f>
        <v>0</v>
      </c>
      <c r="S669">
        <f>J669*(1000-(1000*0.61365*exp(17.502*W669/(240.97+W669))/(DI669+DJ669)+DD669)/2)/(1000*0.61365*exp(17.502*W669/(240.97+W669))/(DI669+DJ669)-DD669)</f>
        <v>0</v>
      </c>
      <c r="T669">
        <f>1/((CW669+1)/(Q669/1.6)+1/(R669/1.37)) + CW669/((CW669+1)/(Q669/1.6) + CW669/(R669/1.37))</f>
        <v>0</v>
      </c>
      <c r="U669">
        <f>(CR669*CU669)</f>
        <v>0</v>
      </c>
      <c r="V669">
        <f>(DK669+(U669+2*0.95*5.67E-8*(((DK669+$B$7)+273)^4-(DK669+273)^4)-44100*J669)/(1.84*29.3*R669+8*0.95*5.67E-8*(DK669+273)^3))</f>
        <v>0</v>
      </c>
      <c r="W669">
        <f>($C$7*DL669+$D$7*DM669+$E$7*V669)</f>
        <v>0</v>
      </c>
      <c r="X669">
        <f>0.61365*exp(17.502*W669/(240.97+W669))</f>
        <v>0</v>
      </c>
      <c r="Y669">
        <f>(Z669/AA669*100)</f>
        <v>0</v>
      </c>
      <c r="Z669">
        <f>DD669*(DI669+DJ669)/1000</f>
        <v>0</v>
      </c>
      <c r="AA669">
        <f>0.61365*exp(17.502*DK669/(240.97+DK669))</f>
        <v>0</v>
      </c>
      <c r="AB669">
        <f>(X669-DD669*(DI669+DJ669)/1000)</f>
        <v>0</v>
      </c>
      <c r="AC669">
        <f>(-J669*44100)</f>
        <v>0</v>
      </c>
      <c r="AD669">
        <f>2*29.3*R669*0.92*(DK669-W669)</f>
        <v>0</v>
      </c>
      <c r="AE669">
        <f>2*0.95*5.67E-8*(((DK669+$B$7)+273)^4-(W669+273)^4)</f>
        <v>0</v>
      </c>
      <c r="AF669">
        <f>U669+AE669+AC669+AD669</f>
        <v>0</v>
      </c>
      <c r="AG669">
        <f>DH669*AU669*(DC669-DB669*(1000-AU669*DE669)/(1000-AU669*DD669))/(100*CV669)</f>
        <v>0</v>
      </c>
      <c r="AH669">
        <f>1000*DH669*AU669*(DD669-DE669)/(100*CV669*(1000-AU669*DD669))</f>
        <v>0</v>
      </c>
      <c r="AI669">
        <f>(AJ669 - AK669 - DI669*1E3/(8.314*(DK669+273.15)) * AM669/DH669 * AL669) * DH669/(100*CV669) * (1000 - DE669)/1000</f>
        <v>0</v>
      </c>
      <c r="AJ669">
        <v>1269.1759046482</v>
      </c>
      <c r="AK669">
        <v>1221.73860606061</v>
      </c>
      <c r="AL669">
        <v>3.23809037961178</v>
      </c>
      <c r="AM669">
        <v>66.0504921813524</v>
      </c>
      <c r="AN669">
        <f>(AP669 - AO669 + DI669*1E3/(8.314*(DK669+273.15)) * AR669/DH669 * AQ669) * DH669/(100*CV669) * 1000/(1000 - AP669)</f>
        <v>0</v>
      </c>
      <c r="AO669">
        <v>15.990641221039</v>
      </c>
      <c r="AP669">
        <v>23.6628552447553</v>
      </c>
      <c r="AQ669">
        <v>-0.000965066666663719</v>
      </c>
      <c r="AR669">
        <v>92.47</v>
      </c>
      <c r="AS669">
        <v>2</v>
      </c>
      <c r="AT669">
        <v>0</v>
      </c>
      <c r="AU669">
        <f>IF(AS669*$H$13&gt;=AW669,1.0,(AW669/(AW669-AS669*$H$13)))</f>
        <v>0</v>
      </c>
      <c r="AV669">
        <f>(AU669-1)*100</f>
        <v>0</v>
      </c>
      <c r="AW669">
        <f>MAX(0,($B$13+$C$13*DP669)/(1+$D$13*DP669)*DI669/(DK669+273)*$E$13)</f>
        <v>0</v>
      </c>
      <c r="AX669" t="s">
        <v>418</v>
      </c>
      <c r="AY669" t="s">
        <v>418</v>
      </c>
      <c r="AZ669">
        <v>0</v>
      </c>
      <c r="BA669">
        <v>0</v>
      </c>
      <c r="BB669">
        <f>1-AZ669/BA669</f>
        <v>0</v>
      </c>
      <c r="BC669">
        <v>0</v>
      </c>
      <c r="BD669" t="s">
        <v>418</v>
      </c>
      <c r="BE669" t="s">
        <v>418</v>
      </c>
      <c r="BF669">
        <v>0</v>
      </c>
      <c r="BG669">
        <v>0</v>
      </c>
      <c r="BH669">
        <f>1-BF669/BG669</f>
        <v>0</v>
      </c>
      <c r="BI669">
        <v>0.5</v>
      </c>
      <c r="BJ669">
        <f>CS669</f>
        <v>0</v>
      </c>
      <c r="BK669">
        <f>L669</f>
        <v>0</v>
      </c>
      <c r="BL669">
        <f>BH669*BI669*BJ669</f>
        <v>0</v>
      </c>
      <c r="BM669">
        <f>(BK669-BC669)/BJ669</f>
        <v>0</v>
      </c>
      <c r="BN669">
        <f>(BA669-BG669)/BG669</f>
        <v>0</v>
      </c>
      <c r="BO669">
        <f>AZ669/(BB669+AZ669/BG669)</f>
        <v>0</v>
      </c>
      <c r="BP669" t="s">
        <v>418</v>
      </c>
      <c r="BQ669">
        <v>0</v>
      </c>
      <c r="BR669">
        <f>IF(BQ669&lt;&gt;0, BQ669, BO669)</f>
        <v>0</v>
      </c>
      <c r="BS669">
        <f>1-BR669/BG669</f>
        <v>0</v>
      </c>
      <c r="BT669">
        <f>(BG669-BF669)/(BG669-BR669)</f>
        <v>0</v>
      </c>
      <c r="BU669">
        <f>(BA669-BG669)/(BA669-BR669)</f>
        <v>0</v>
      </c>
      <c r="BV669">
        <f>(BG669-BF669)/(BG669-AZ669)</f>
        <v>0</v>
      </c>
      <c r="BW669">
        <f>(BA669-BG669)/(BA669-AZ669)</f>
        <v>0</v>
      </c>
      <c r="BX669">
        <f>(BT669*BR669/BF669)</f>
        <v>0</v>
      </c>
      <c r="BY669">
        <f>(1-BX669)</f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f>$B$11*DQ669+$C$11*DR669+$F$11*EC669*(1-EF669)</f>
        <v>0</v>
      </c>
      <c r="CS669">
        <f>CR669*CT669</f>
        <v>0</v>
      </c>
      <c r="CT669">
        <f>($B$11*$D$9+$C$11*$D$9+$F$11*((EP669+EH669)/MAX(EP669+EH669+EQ669, 0.1)*$I$9+EQ669/MAX(EP669+EH669+EQ669, 0.1)*$J$9))/($B$11+$C$11+$F$11)</f>
        <v>0</v>
      </c>
      <c r="CU669">
        <f>($B$11*$K$9+$C$11*$K$9+$F$11*((EP669+EH669)/MAX(EP669+EH669+EQ669, 0.1)*$P$9+EQ669/MAX(EP669+EH669+EQ669, 0.1)*$Q$9))/($B$11+$C$11+$F$11)</f>
        <v>0</v>
      </c>
      <c r="CV669">
        <v>6</v>
      </c>
      <c r="CW669">
        <v>0.5</v>
      </c>
      <c r="CX669" t="s">
        <v>419</v>
      </c>
      <c r="CY669">
        <v>2</v>
      </c>
      <c r="CZ669" t="b">
        <v>1</v>
      </c>
      <c r="DA669">
        <v>1659032511.44444</v>
      </c>
      <c r="DB669">
        <v>1170.03259259259</v>
      </c>
      <c r="DC669">
        <v>1233.93666666667</v>
      </c>
      <c r="DD669">
        <v>23.6583851851852</v>
      </c>
      <c r="DE669">
        <v>15.9750222222222</v>
      </c>
      <c r="DF669">
        <v>1159.2162962963</v>
      </c>
      <c r="DG669">
        <v>23.2109925925926</v>
      </c>
      <c r="DH669">
        <v>500.02962962963</v>
      </c>
      <c r="DI669">
        <v>90.3275666666667</v>
      </c>
      <c r="DJ669">
        <v>0.0445814259259259</v>
      </c>
      <c r="DK669">
        <v>27.1704407407407</v>
      </c>
      <c r="DL669">
        <v>26.6904074074074</v>
      </c>
      <c r="DM669">
        <v>999.9</v>
      </c>
      <c r="DN669">
        <v>0</v>
      </c>
      <c r="DO669">
        <v>0</v>
      </c>
      <c r="DP669">
        <v>9979.07407407407</v>
      </c>
      <c r="DQ669">
        <v>0</v>
      </c>
      <c r="DR669">
        <v>17.2516148148148</v>
      </c>
      <c r="DS669">
        <v>-63.9041259259259</v>
      </c>
      <c r="DT669">
        <v>1198.3837037037</v>
      </c>
      <c r="DU669">
        <v>1253.97</v>
      </c>
      <c r="DV669">
        <v>7.68337111111111</v>
      </c>
      <c r="DW669">
        <v>1233.93666666667</v>
      </c>
      <c r="DX669">
        <v>15.9750222222222</v>
      </c>
      <c r="DY669">
        <v>2.13700444444444</v>
      </c>
      <c r="DZ669">
        <v>1.44298444444444</v>
      </c>
      <c r="EA669">
        <v>18.4977185185185</v>
      </c>
      <c r="EB669">
        <v>12.3769777777778</v>
      </c>
      <c r="EC669">
        <v>2000.01037037037</v>
      </c>
      <c r="ED669">
        <v>0.979996444444445</v>
      </c>
      <c r="EE669">
        <v>0.0200038259259259</v>
      </c>
      <c r="EF669">
        <v>0</v>
      </c>
      <c r="EG669">
        <v>829.864407407407</v>
      </c>
      <c r="EH669">
        <v>5.00063</v>
      </c>
      <c r="EI669">
        <v>16337.7888888889</v>
      </c>
      <c r="EJ669">
        <v>17256.962962963</v>
      </c>
      <c r="EK669">
        <v>38.1226666666667</v>
      </c>
      <c r="EL669">
        <v>38.1295925925926</v>
      </c>
      <c r="EM669">
        <v>37.562</v>
      </c>
      <c r="EN669">
        <v>37.562</v>
      </c>
      <c r="EO669">
        <v>39.125</v>
      </c>
      <c r="EP669">
        <v>1955.10037037037</v>
      </c>
      <c r="EQ669">
        <v>39.91</v>
      </c>
      <c r="ER669">
        <v>0</v>
      </c>
      <c r="ES669">
        <v>1659032518.3</v>
      </c>
      <c r="ET669">
        <v>0</v>
      </c>
      <c r="EU669">
        <v>829.78208</v>
      </c>
      <c r="EV669">
        <v>-9.73630772289425</v>
      </c>
      <c r="EW669">
        <v>-176.130769455521</v>
      </c>
      <c r="EX669">
        <v>16336.192</v>
      </c>
      <c r="EY669">
        <v>15</v>
      </c>
      <c r="EZ669">
        <v>0</v>
      </c>
      <c r="FA669" t="s">
        <v>420</v>
      </c>
      <c r="FB669">
        <v>1657551626.5</v>
      </c>
      <c r="FC669">
        <v>1657551629</v>
      </c>
      <c r="FD669">
        <v>0</v>
      </c>
      <c r="FE669">
        <v>0.403</v>
      </c>
      <c r="FF669">
        <v>0.009</v>
      </c>
      <c r="FG669">
        <v>9.41</v>
      </c>
      <c r="FH669">
        <v>0.087</v>
      </c>
      <c r="FI669">
        <v>417</v>
      </c>
      <c r="FJ669">
        <v>17</v>
      </c>
      <c r="FK669">
        <v>1.61</v>
      </c>
      <c r="FL669">
        <v>0.59</v>
      </c>
      <c r="FM669">
        <v>-64.1313775</v>
      </c>
      <c r="FN669">
        <v>7.1159425891183</v>
      </c>
      <c r="FO669">
        <v>0.971285868189046</v>
      </c>
      <c r="FP669">
        <v>0</v>
      </c>
      <c r="FQ669">
        <v>830.387176470588</v>
      </c>
      <c r="FR669">
        <v>-9.11278839458213</v>
      </c>
      <c r="FS669">
        <v>0.913081836116764</v>
      </c>
      <c r="FT669">
        <v>0</v>
      </c>
      <c r="FU669">
        <v>7.707275</v>
      </c>
      <c r="FV669">
        <v>-0.452361726078808</v>
      </c>
      <c r="FW669">
        <v>0.0476859203539158</v>
      </c>
      <c r="FX669">
        <v>0</v>
      </c>
      <c r="FY669">
        <v>0</v>
      </c>
      <c r="FZ669">
        <v>3</v>
      </c>
      <c r="GA669" t="s">
        <v>427</v>
      </c>
      <c r="GB669">
        <v>2.9724</v>
      </c>
      <c r="GC669">
        <v>2.69839</v>
      </c>
      <c r="GD669">
        <v>0.185897</v>
      </c>
      <c r="GE669">
        <v>0.192743</v>
      </c>
      <c r="GF669">
        <v>0.102089</v>
      </c>
      <c r="GG669">
        <v>0.0786612</v>
      </c>
      <c r="GH669">
        <v>31698.5</v>
      </c>
      <c r="GI669">
        <v>34372.3</v>
      </c>
      <c r="GJ669">
        <v>35282.8</v>
      </c>
      <c r="GK669">
        <v>38615.5</v>
      </c>
      <c r="GL669">
        <v>44921.8</v>
      </c>
      <c r="GM669">
        <v>51389.4</v>
      </c>
      <c r="GN669">
        <v>55155.2</v>
      </c>
      <c r="GO669">
        <v>61938.6</v>
      </c>
      <c r="GP669">
        <v>1.9736</v>
      </c>
      <c r="GQ669">
        <v>1.845</v>
      </c>
      <c r="GR669">
        <v>0.0988543</v>
      </c>
      <c r="GS669">
        <v>0</v>
      </c>
      <c r="GT669">
        <v>25.0889</v>
      </c>
      <c r="GU669">
        <v>999.9</v>
      </c>
      <c r="GV669">
        <v>55.488</v>
      </c>
      <c r="GW669">
        <v>29.124</v>
      </c>
      <c r="GX669">
        <v>24.8823</v>
      </c>
      <c r="GY669">
        <v>56.1855</v>
      </c>
      <c r="GZ669">
        <v>43.1891</v>
      </c>
      <c r="HA669">
        <v>1</v>
      </c>
      <c r="HB669">
        <v>-0.0463415</v>
      </c>
      <c r="HC669">
        <v>0.0771242</v>
      </c>
      <c r="HD669">
        <v>20.1132</v>
      </c>
      <c r="HE669">
        <v>5.19812</v>
      </c>
      <c r="HF669">
        <v>12.004</v>
      </c>
      <c r="HG669">
        <v>4.9752</v>
      </c>
      <c r="HH669">
        <v>3.2938</v>
      </c>
      <c r="HI669">
        <v>9999</v>
      </c>
      <c r="HJ669">
        <v>9999</v>
      </c>
      <c r="HK669">
        <v>9999</v>
      </c>
      <c r="HL669">
        <v>630.1</v>
      </c>
      <c r="HM669">
        <v>1.86316</v>
      </c>
      <c r="HN669">
        <v>1.86804</v>
      </c>
      <c r="HO669">
        <v>1.8678</v>
      </c>
      <c r="HP669">
        <v>1.86896</v>
      </c>
      <c r="HQ669">
        <v>1.86981</v>
      </c>
      <c r="HR669">
        <v>1.86584</v>
      </c>
      <c r="HS669">
        <v>1.86691</v>
      </c>
      <c r="HT669">
        <v>1.86829</v>
      </c>
      <c r="HU669">
        <v>5</v>
      </c>
      <c r="HV669">
        <v>0</v>
      </c>
      <c r="HW669">
        <v>0</v>
      </c>
      <c r="HX669">
        <v>0</v>
      </c>
      <c r="HY669" t="s">
        <v>422</v>
      </c>
      <c r="HZ669" t="s">
        <v>423</v>
      </c>
      <c r="IA669" t="s">
        <v>424</v>
      </c>
      <c r="IB669" t="s">
        <v>424</v>
      </c>
      <c r="IC669" t="s">
        <v>424</v>
      </c>
      <c r="ID669" t="s">
        <v>424</v>
      </c>
      <c r="IE669">
        <v>0</v>
      </c>
      <c r="IF669">
        <v>100</v>
      </c>
      <c r="IG669">
        <v>100</v>
      </c>
      <c r="IH669">
        <v>10.94</v>
      </c>
      <c r="II669">
        <v>0.4476</v>
      </c>
      <c r="IJ669">
        <v>4.02706509432224</v>
      </c>
      <c r="IK669">
        <v>0.00601174518973114</v>
      </c>
      <c r="IL669">
        <v>2.77886958061485e-07</v>
      </c>
      <c r="IM669">
        <v>-3.54636231360687e-10</v>
      </c>
      <c r="IN669">
        <v>-0.0404303883988718</v>
      </c>
      <c r="IO669">
        <v>-0.0177815531441476</v>
      </c>
      <c r="IP669">
        <v>0.00205572605671414</v>
      </c>
      <c r="IQ669">
        <v>-1.65519735432211e-05</v>
      </c>
      <c r="IR669">
        <v>-4</v>
      </c>
      <c r="IS669">
        <v>1848</v>
      </c>
      <c r="IT669">
        <v>1</v>
      </c>
      <c r="IU669">
        <v>25</v>
      </c>
      <c r="IV669">
        <v>24681.5</v>
      </c>
      <c r="IW669">
        <v>24681.5</v>
      </c>
      <c r="IX669">
        <v>2.48901</v>
      </c>
      <c r="IY669">
        <v>2.59644</v>
      </c>
      <c r="IZ669">
        <v>1.54785</v>
      </c>
      <c r="JA669">
        <v>2.30469</v>
      </c>
      <c r="JB669">
        <v>1.34644</v>
      </c>
      <c r="JC669">
        <v>2.42432</v>
      </c>
      <c r="JD669">
        <v>33.558</v>
      </c>
      <c r="JE669">
        <v>24.2276</v>
      </c>
      <c r="JF669">
        <v>18</v>
      </c>
      <c r="JG669">
        <v>492.752</v>
      </c>
      <c r="JH669">
        <v>410.177</v>
      </c>
      <c r="JI669">
        <v>24.9998</v>
      </c>
      <c r="JJ669">
        <v>26.6493</v>
      </c>
      <c r="JK669">
        <v>29.9999</v>
      </c>
      <c r="JL669">
        <v>26.6142</v>
      </c>
      <c r="JM669">
        <v>26.5573</v>
      </c>
      <c r="JN669">
        <v>49.849</v>
      </c>
      <c r="JO669">
        <v>39.7505</v>
      </c>
      <c r="JP669">
        <v>70.2703</v>
      </c>
      <c r="JQ669">
        <v>25</v>
      </c>
      <c r="JR669">
        <v>1276.06</v>
      </c>
      <c r="JS669">
        <v>16.2525</v>
      </c>
      <c r="JT669">
        <v>102.313</v>
      </c>
      <c r="JU669">
        <v>103.097</v>
      </c>
    </row>
    <row r="670" spans="1:281">
      <c r="A670">
        <v>654</v>
      </c>
      <c r="B670">
        <v>1659032524.5</v>
      </c>
      <c r="C670">
        <v>8841.40000009537</v>
      </c>
      <c r="D670" t="s">
        <v>1738</v>
      </c>
      <c r="E670" t="s">
        <v>1739</v>
      </c>
      <c r="F670">
        <v>5</v>
      </c>
      <c r="G670" t="s">
        <v>1587</v>
      </c>
      <c r="H670" t="s">
        <v>417</v>
      </c>
      <c r="I670">
        <v>1659032516.73214</v>
      </c>
      <c r="J670">
        <f>(K670)/1000</f>
        <v>0</v>
      </c>
      <c r="K670">
        <f>IF(CZ670, AN670, AH670)</f>
        <v>0</v>
      </c>
      <c r="L670">
        <f>IF(CZ670, AI670, AG670)</f>
        <v>0</v>
      </c>
      <c r="M670">
        <f>DB670 - IF(AU670&gt;1, L670*CV670*100.0/(AW670*DP670), 0)</f>
        <v>0</v>
      </c>
      <c r="N670">
        <f>((T670-J670/2)*M670-L670)/(T670+J670/2)</f>
        <v>0</v>
      </c>
      <c r="O670">
        <f>N670*(DI670+DJ670)/1000.0</f>
        <v>0</v>
      </c>
      <c r="P670">
        <f>(DB670 - IF(AU670&gt;1, L670*CV670*100.0/(AW670*DP670), 0))*(DI670+DJ670)/1000.0</f>
        <v>0</v>
      </c>
      <c r="Q670">
        <f>2.0/((1/S670-1/R670)+SIGN(S670)*SQRT((1/S670-1/R670)*(1/S670-1/R670) + 4*CW670/((CW670+1)*(CW670+1))*(2*1/S670*1/R670-1/R670*1/R670)))</f>
        <v>0</v>
      </c>
      <c r="R670">
        <f>IF(LEFT(CX670,1)&lt;&gt;"0",IF(LEFT(CX670,1)="1",3.0,CY670),$D$5+$E$5*(DP670*DI670/($K$5*1000))+$F$5*(DP670*DI670/($K$5*1000))*MAX(MIN(CV670,$J$5),$I$5)*MAX(MIN(CV670,$J$5),$I$5)+$G$5*MAX(MIN(CV670,$J$5),$I$5)*(DP670*DI670/($K$5*1000))+$H$5*(DP670*DI670/($K$5*1000))*(DP670*DI670/($K$5*1000)))</f>
        <v>0</v>
      </c>
      <c r="S670">
        <f>J670*(1000-(1000*0.61365*exp(17.502*W670/(240.97+W670))/(DI670+DJ670)+DD670)/2)/(1000*0.61365*exp(17.502*W670/(240.97+W670))/(DI670+DJ670)-DD670)</f>
        <v>0</v>
      </c>
      <c r="T670">
        <f>1/((CW670+1)/(Q670/1.6)+1/(R670/1.37)) + CW670/((CW670+1)/(Q670/1.6) + CW670/(R670/1.37))</f>
        <v>0</v>
      </c>
      <c r="U670">
        <f>(CR670*CU670)</f>
        <v>0</v>
      </c>
      <c r="V670">
        <f>(DK670+(U670+2*0.95*5.67E-8*(((DK670+$B$7)+273)^4-(DK670+273)^4)-44100*J670)/(1.84*29.3*R670+8*0.95*5.67E-8*(DK670+273)^3))</f>
        <v>0</v>
      </c>
      <c r="W670">
        <f>($C$7*DL670+$D$7*DM670+$E$7*V670)</f>
        <v>0</v>
      </c>
      <c r="X670">
        <f>0.61365*exp(17.502*W670/(240.97+W670))</f>
        <v>0</v>
      </c>
      <c r="Y670">
        <f>(Z670/AA670*100)</f>
        <v>0</v>
      </c>
      <c r="Z670">
        <f>DD670*(DI670+DJ670)/1000</f>
        <v>0</v>
      </c>
      <c r="AA670">
        <f>0.61365*exp(17.502*DK670/(240.97+DK670))</f>
        <v>0</v>
      </c>
      <c r="AB670">
        <f>(X670-DD670*(DI670+DJ670)/1000)</f>
        <v>0</v>
      </c>
      <c r="AC670">
        <f>(-J670*44100)</f>
        <v>0</v>
      </c>
      <c r="AD670">
        <f>2*29.3*R670*0.92*(DK670-W670)</f>
        <v>0</v>
      </c>
      <c r="AE670">
        <f>2*0.95*5.67E-8*(((DK670+$B$7)+273)^4-(W670+273)^4)</f>
        <v>0</v>
      </c>
      <c r="AF670">
        <f>U670+AE670+AC670+AD670</f>
        <v>0</v>
      </c>
      <c r="AG670">
        <f>DH670*AU670*(DC670-DB670*(1000-AU670*DE670)/(1000-AU670*DD670))/(100*CV670)</f>
        <v>0</v>
      </c>
      <c r="AH670">
        <f>1000*DH670*AU670*(DD670-DE670)/(100*CV670*(1000-AU670*DD670))</f>
        <v>0</v>
      </c>
      <c r="AI670">
        <f>(AJ670 - AK670 - DI670*1E3/(8.314*(DK670+273.15)) * AM670/DH670 * AL670) * DH670/(100*CV670) * (1000 - DE670)/1000</f>
        <v>0</v>
      </c>
      <c r="AJ670">
        <v>1289.09380543124</v>
      </c>
      <c r="AK670">
        <v>1240.71939393939</v>
      </c>
      <c r="AL670">
        <v>3.53129478144535</v>
      </c>
      <c r="AM670">
        <v>66.0504921813524</v>
      </c>
      <c r="AN670">
        <f>(AP670 - AO670 + DI670*1E3/(8.314*(DK670+273.15)) * AR670/DH670 * AQ670) * DH670/(100*CV670) * 1000/(1000 - AP670)</f>
        <v>0</v>
      </c>
      <c r="AO670">
        <v>16.1199097437229</v>
      </c>
      <c r="AP670">
        <v>23.6963181818182</v>
      </c>
      <c r="AQ670">
        <v>0.00967793939395145</v>
      </c>
      <c r="AR670">
        <v>92.47</v>
      </c>
      <c r="AS670">
        <v>2</v>
      </c>
      <c r="AT670">
        <v>0</v>
      </c>
      <c r="AU670">
        <f>IF(AS670*$H$13&gt;=AW670,1.0,(AW670/(AW670-AS670*$H$13)))</f>
        <v>0</v>
      </c>
      <c r="AV670">
        <f>(AU670-1)*100</f>
        <v>0</v>
      </c>
      <c r="AW670">
        <f>MAX(0,($B$13+$C$13*DP670)/(1+$D$13*DP670)*DI670/(DK670+273)*$E$13)</f>
        <v>0</v>
      </c>
      <c r="AX670" t="s">
        <v>418</v>
      </c>
      <c r="AY670" t="s">
        <v>418</v>
      </c>
      <c r="AZ670">
        <v>0</v>
      </c>
      <c r="BA670">
        <v>0</v>
      </c>
      <c r="BB670">
        <f>1-AZ670/BA670</f>
        <v>0</v>
      </c>
      <c r="BC670">
        <v>0</v>
      </c>
      <c r="BD670" t="s">
        <v>418</v>
      </c>
      <c r="BE670" t="s">
        <v>418</v>
      </c>
      <c r="BF670">
        <v>0</v>
      </c>
      <c r="BG670">
        <v>0</v>
      </c>
      <c r="BH670">
        <f>1-BF670/BG670</f>
        <v>0</v>
      </c>
      <c r="BI670">
        <v>0.5</v>
      </c>
      <c r="BJ670">
        <f>CS670</f>
        <v>0</v>
      </c>
      <c r="BK670">
        <f>L670</f>
        <v>0</v>
      </c>
      <c r="BL670">
        <f>BH670*BI670*BJ670</f>
        <v>0</v>
      </c>
      <c r="BM670">
        <f>(BK670-BC670)/BJ670</f>
        <v>0</v>
      </c>
      <c r="BN670">
        <f>(BA670-BG670)/BG670</f>
        <v>0</v>
      </c>
      <c r="BO670">
        <f>AZ670/(BB670+AZ670/BG670)</f>
        <v>0</v>
      </c>
      <c r="BP670" t="s">
        <v>418</v>
      </c>
      <c r="BQ670">
        <v>0</v>
      </c>
      <c r="BR670">
        <f>IF(BQ670&lt;&gt;0, BQ670, BO670)</f>
        <v>0</v>
      </c>
      <c r="BS670">
        <f>1-BR670/BG670</f>
        <v>0</v>
      </c>
      <c r="BT670">
        <f>(BG670-BF670)/(BG670-BR670)</f>
        <v>0</v>
      </c>
      <c r="BU670">
        <f>(BA670-BG670)/(BA670-BR670)</f>
        <v>0</v>
      </c>
      <c r="BV670">
        <f>(BG670-BF670)/(BG670-AZ670)</f>
        <v>0</v>
      </c>
      <c r="BW670">
        <f>(BA670-BG670)/(BA670-AZ670)</f>
        <v>0</v>
      </c>
      <c r="BX670">
        <f>(BT670*BR670/BF670)</f>
        <v>0</v>
      </c>
      <c r="BY670">
        <f>(1-BX670)</f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f>$B$11*DQ670+$C$11*DR670+$F$11*EC670*(1-EF670)</f>
        <v>0</v>
      </c>
      <c r="CS670">
        <f>CR670*CT670</f>
        <v>0</v>
      </c>
      <c r="CT670">
        <f>($B$11*$D$9+$C$11*$D$9+$F$11*((EP670+EH670)/MAX(EP670+EH670+EQ670, 0.1)*$I$9+EQ670/MAX(EP670+EH670+EQ670, 0.1)*$J$9))/($B$11+$C$11+$F$11)</f>
        <v>0</v>
      </c>
      <c r="CU670">
        <f>($B$11*$K$9+$C$11*$K$9+$F$11*((EP670+EH670)/MAX(EP670+EH670+EQ670, 0.1)*$P$9+EQ670/MAX(EP670+EH670+EQ670, 0.1)*$Q$9))/($B$11+$C$11+$F$11)</f>
        <v>0</v>
      </c>
      <c r="CV670">
        <v>6</v>
      </c>
      <c r="CW670">
        <v>0.5</v>
      </c>
      <c r="CX670" t="s">
        <v>419</v>
      </c>
      <c r="CY670">
        <v>2</v>
      </c>
      <c r="CZ670" t="b">
        <v>1</v>
      </c>
      <c r="DA670">
        <v>1659032516.73214</v>
      </c>
      <c r="DB670">
        <v>1187.35464285714</v>
      </c>
      <c r="DC670">
        <v>1251.33428571429</v>
      </c>
      <c r="DD670">
        <v>23.6668178571429</v>
      </c>
      <c r="DE670">
        <v>16.0478428571429</v>
      </c>
      <c r="DF670">
        <v>1176.44857142857</v>
      </c>
      <c r="DG670">
        <v>23.2190178571429</v>
      </c>
      <c r="DH670">
        <v>499.999357142857</v>
      </c>
      <c r="DI670">
        <v>90.3270678571429</v>
      </c>
      <c r="DJ670">
        <v>0.0444496714285714</v>
      </c>
      <c r="DK670">
        <v>27.1766357142857</v>
      </c>
      <c r="DL670">
        <v>26.7037964285714</v>
      </c>
      <c r="DM670">
        <v>999.9</v>
      </c>
      <c r="DN670">
        <v>0</v>
      </c>
      <c r="DO670">
        <v>0</v>
      </c>
      <c r="DP670">
        <v>9998.21428571429</v>
      </c>
      <c r="DQ670">
        <v>0</v>
      </c>
      <c r="DR670">
        <v>17.2363964285714</v>
      </c>
      <c r="DS670">
        <v>-63.9800392857143</v>
      </c>
      <c r="DT670">
        <v>1216.13571428571</v>
      </c>
      <c r="DU670">
        <v>1271.74392857143</v>
      </c>
      <c r="DV670">
        <v>7.61897071428572</v>
      </c>
      <c r="DW670">
        <v>1251.33428571429</v>
      </c>
      <c r="DX670">
        <v>16.0478428571429</v>
      </c>
      <c r="DY670">
        <v>2.13775428571429</v>
      </c>
      <c r="DZ670">
        <v>1.449555</v>
      </c>
      <c r="EA670">
        <v>18.5033071428571</v>
      </c>
      <c r="EB670">
        <v>12.44605</v>
      </c>
      <c r="EC670">
        <v>1999.99857142857</v>
      </c>
      <c r="ED670">
        <v>0.979996321428572</v>
      </c>
      <c r="EE670">
        <v>0.0200039571428571</v>
      </c>
      <c r="EF670">
        <v>0</v>
      </c>
      <c r="EG670">
        <v>829.101285714286</v>
      </c>
      <c r="EH670">
        <v>5.00063</v>
      </c>
      <c r="EI670">
        <v>16321.9642857143</v>
      </c>
      <c r="EJ670">
        <v>17256.8607142857</v>
      </c>
      <c r="EK670">
        <v>38.1205</v>
      </c>
      <c r="EL670">
        <v>38.1294285714286</v>
      </c>
      <c r="EM670">
        <v>37.562</v>
      </c>
      <c r="EN670">
        <v>37.562</v>
      </c>
      <c r="EO670">
        <v>39.125</v>
      </c>
      <c r="EP670">
        <v>1955.08857142857</v>
      </c>
      <c r="EQ670">
        <v>39.91</v>
      </c>
      <c r="ER670">
        <v>0</v>
      </c>
      <c r="ES670">
        <v>1659032523.7</v>
      </c>
      <c r="ET670">
        <v>0</v>
      </c>
      <c r="EU670">
        <v>829.039038461538</v>
      </c>
      <c r="EV670">
        <v>-9.09876924459831</v>
      </c>
      <c r="EW670">
        <v>-182.382906150285</v>
      </c>
      <c r="EX670">
        <v>16321.0038461538</v>
      </c>
      <c r="EY670">
        <v>15</v>
      </c>
      <c r="EZ670">
        <v>0</v>
      </c>
      <c r="FA670" t="s">
        <v>420</v>
      </c>
      <c r="FB670">
        <v>1657551626.5</v>
      </c>
      <c r="FC670">
        <v>1657551629</v>
      </c>
      <c r="FD670">
        <v>0</v>
      </c>
      <c r="FE670">
        <v>0.403</v>
      </c>
      <c r="FF670">
        <v>0.009</v>
      </c>
      <c r="FG670">
        <v>9.41</v>
      </c>
      <c r="FH670">
        <v>0.087</v>
      </c>
      <c r="FI670">
        <v>417</v>
      </c>
      <c r="FJ670">
        <v>17</v>
      </c>
      <c r="FK670">
        <v>1.61</v>
      </c>
      <c r="FL670">
        <v>0.59</v>
      </c>
      <c r="FM670">
        <v>-64.0952825</v>
      </c>
      <c r="FN670">
        <v>0.0797797373360054</v>
      </c>
      <c r="FO670">
        <v>0.9437837890342</v>
      </c>
      <c r="FP670">
        <v>1</v>
      </c>
      <c r="FQ670">
        <v>829.494794117647</v>
      </c>
      <c r="FR670">
        <v>-8.99286478996796</v>
      </c>
      <c r="FS670">
        <v>0.90385659909639</v>
      </c>
      <c r="FT670">
        <v>0</v>
      </c>
      <c r="FU670">
        <v>7.64632225</v>
      </c>
      <c r="FV670">
        <v>-0.727202589118205</v>
      </c>
      <c r="FW670">
        <v>0.0730966151571843</v>
      </c>
      <c r="FX670">
        <v>0</v>
      </c>
      <c r="FY670">
        <v>1</v>
      </c>
      <c r="FZ670">
        <v>3</v>
      </c>
      <c r="GA670" t="s">
        <v>421</v>
      </c>
      <c r="GB670">
        <v>2.97361</v>
      </c>
      <c r="GC670">
        <v>2.69795</v>
      </c>
      <c r="GD670">
        <v>0.187702</v>
      </c>
      <c r="GE670">
        <v>0.194583</v>
      </c>
      <c r="GF670">
        <v>0.102206</v>
      </c>
      <c r="GG670">
        <v>0.0789103</v>
      </c>
      <c r="GH670">
        <v>31628.9</v>
      </c>
      <c r="GI670">
        <v>34293.6</v>
      </c>
      <c r="GJ670">
        <v>35283.6</v>
      </c>
      <c r="GK670">
        <v>38615.1</v>
      </c>
      <c r="GL670">
        <v>44916.6</v>
      </c>
      <c r="GM670">
        <v>51376</v>
      </c>
      <c r="GN670">
        <v>55156.1</v>
      </c>
      <c r="GO670">
        <v>61939.2</v>
      </c>
      <c r="GP670">
        <v>1.9738</v>
      </c>
      <c r="GQ670">
        <v>1.8446</v>
      </c>
      <c r="GR670">
        <v>0.0987947</v>
      </c>
      <c r="GS670">
        <v>0</v>
      </c>
      <c r="GT670">
        <v>25.0911</v>
      </c>
      <c r="GU670">
        <v>999.9</v>
      </c>
      <c r="GV670">
        <v>55.439</v>
      </c>
      <c r="GW670">
        <v>29.104</v>
      </c>
      <c r="GX670">
        <v>24.8323</v>
      </c>
      <c r="GY670">
        <v>55.9555</v>
      </c>
      <c r="GZ670">
        <v>43.2732</v>
      </c>
      <c r="HA670">
        <v>1</v>
      </c>
      <c r="HB670">
        <v>-0.0462805</v>
      </c>
      <c r="HC670">
        <v>0.0777778</v>
      </c>
      <c r="HD670">
        <v>20.1138</v>
      </c>
      <c r="HE670">
        <v>5.19812</v>
      </c>
      <c r="HF670">
        <v>12.004</v>
      </c>
      <c r="HG670">
        <v>4.9756</v>
      </c>
      <c r="HH670">
        <v>3.2934</v>
      </c>
      <c r="HI670">
        <v>9999</v>
      </c>
      <c r="HJ670">
        <v>9999</v>
      </c>
      <c r="HK670">
        <v>9999</v>
      </c>
      <c r="HL670">
        <v>630.1</v>
      </c>
      <c r="HM670">
        <v>1.86319</v>
      </c>
      <c r="HN670">
        <v>1.86804</v>
      </c>
      <c r="HO670">
        <v>1.86783</v>
      </c>
      <c r="HP670">
        <v>1.86896</v>
      </c>
      <c r="HQ670">
        <v>1.86981</v>
      </c>
      <c r="HR670">
        <v>1.86584</v>
      </c>
      <c r="HS670">
        <v>1.86697</v>
      </c>
      <c r="HT670">
        <v>1.86829</v>
      </c>
      <c r="HU670">
        <v>5</v>
      </c>
      <c r="HV670">
        <v>0</v>
      </c>
      <c r="HW670">
        <v>0</v>
      </c>
      <c r="HX670">
        <v>0</v>
      </c>
      <c r="HY670" t="s">
        <v>422</v>
      </c>
      <c r="HZ670" t="s">
        <v>423</v>
      </c>
      <c r="IA670" t="s">
        <v>424</v>
      </c>
      <c r="IB670" t="s">
        <v>424</v>
      </c>
      <c r="IC670" t="s">
        <v>424</v>
      </c>
      <c r="ID670" t="s">
        <v>424</v>
      </c>
      <c r="IE670">
        <v>0</v>
      </c>
      <c r="IF670">
        <v>100</v>
      </c>
      <c r="IG670">
        <v>100</v>
      </c>
      <c r="IH670">
        <v>11.04</v>
      </c>
      <c r="II670">
        <v>0.4495</v>
      </c>
      <c r="IJ670">
        <v>4.02706509432224</v>
      </c>
      <c r="IK670">
        <v>0.00601174518973114</v>
      </c>
      <c r="IL670">
        <v>2.77886958061485e-07</v>
      </c>
      <c r="IM670">
        <v>-3.54636231360687e-10</v>
      </c>
      <c r="IN670">
        <v>-0.0404303883988718</v>
      </c>
      <c r="IO670">
        <v>-0.0177815531441476</v>
      </c>
      <c r="IP670">
        <v>0.00205572605671414</v>
      </c>
      <c r="IQ670">
        <v>-1.65519735432211e-05</v>
      </c>
      <c r="IR670">
        <v>-4</v>
      </c>
      <c r="IS670">
        <v>1848</v>
      </c>
      <c r="IT670">
        <v>1</v>
      </c>
      <c r="IU670">
        <v>25</v>
      </c>
      <c r="IV670">
        <v>24681.6</v>
      </c>
      <c r="IW670">
        <v>24681.6</v>
      </c>
      <c r="IX670">
        <v>2.51953</v>
      </c>
      <c r="IY670">
        <v>2.59888</v>
      </c>
      <c r="IZ670">
        <v>1.54785</v>
      </c>
      <c r="JA670">
        <v>2.30469</v>
      </c>
      <c r="JB670">
        <v>1.34644</v>
      </c>
      <c r="JC670">
        <v>2.3877</v>
      </c>
      <c r="JD670">
        <v>33.558</v>
      </c>
      <c r="JE670">
        <v>24.2188</v>
      </c>
      <c r="JF670">
        <v>18</v>
      </c>
      <c r="JG670">
        <v>492.863</v>
      </c>
      <c r="JH670">
        <v>409.936</v>
      </c>
      <c r="JI670">
        <v>24.9999</v>
      </c>
      <c r="JJ670">
        <v>26.6484</v>
      </c>
      <c r="JK670">
        <v>30</v>
      </c>
      <c r="JL670">
        <v>26.612</v>
      </c>
      <c r="JM670">
        <v>26.5551</v>
      </c>
      <c r="JN670">
        <v>50.4507</v>
      </c>
      <c r="JO670">
        <v>39.1772</v>
      </c>
      <c r="JP670">
        <v>70.2703</v>
      </c>
      <c r="JQ670">
        <v>25</v>
      </c>
      <c r="JR670">
        <v>1289.48</v>
      </c>
      <c r="JS670">
        <v>16.2924</v>
      </c>
      <c r="JT670">
        <v>102.315</v>
      </c>
      <c r="JU670">
        <v>103.098</v>
      </c>
    </row>
    <row r="671" spans="1:281">
      <c r="A671">
        <v>655</v>
      </c>
      <c r="B671">
        <v>1659032529.5</v>
      </c>
      <c r="C671">
        <v>8846.40000009537</v>
      </c>
      <c r="D671" t="s">
        <v>1740</v>
      </c>
      <c r="E671" t="s">
        <v>1741</v>
      </c>
      <c r="F671">
        <v>5</v>
      </c>
      <c r="G671" t="s">
        <v>1587</v>
      </c>
      <c r="H671" t="s">
        <v>417</v>
      </c>
      <c r="I671">
        <v>1659032522.01852</v>
      </c>
      <c r="J671">
        <f>(K671)/1000</f>
        <v>0</v>
      </c>
      <c r="K671">
        <f>IF(CZ671, AN671, AH671)</f>
        <v>0</v>
      </c>
      <c r="L671">
        <f>IF(CZ671, AI671, AG671)</f>
        <v>0</v>
      </c>
      <c r="M671">
        <f>DB671 - IF(AU671&gt;1, L671*CV671*100.0/(AW671*DP671), 0)</f>
        <v>0</v>
      </c>
      <c r="N671">
        <f>((T671-J671/2)*M671-L671)/(T671+J671/2)</f>
        <v>0</v>
      </c>
      <c r="O671">
        <f>N671*(DI671+DJ671)/1000.0</f>
        <v>0</v>
      </c>
      <c r="P671">
        <f>(DB671 - IF(AU671&gt;1, L671*CV671*100.0/(AW671*DP671), 0))*(DI671+DJ671)/1000.0</f>
        <v>0</v>
      </c>
      <c r="Q671">
        <f>2.0/((1/S671-1/R671)+SIGN(S671)*SQRT((1/S671-1/R671)*(1/S671-1/R671) + 4*CW671/((CW671+1)*(CW671+1))*(2*1/S671*1/R671-1/R671*1/R671)))</f>
        <v>0</v>
      </c>
      <c r="R671">
        <f>IF(LEFT(CX671,1)&lt;&gt;"0",IF(LEFT(CX671,1)="1",3.0,CY671),$D$5+$E$5*(DP671*DI671/($K$5*1000))+$F$5*(DP671*DI671/($K$5*1000))*MAX(MIN(CV671,$J$5),$I$5)*MAX(MIN(CV671,$J$5),$I$5)+$G$5*MAX(MIN(CV671,$J$5),$I$5)*(DP671*DI671/($K$5*1000))+$H$5*(DP671*DI671/($K$5*1000))*(DP671*DI671/($K$5*1000)))</f>
        <v>0</v>
      </c>
      <c r="S671">
        <f>J671*(1000-(1000*0.61365*exp(17.502*W671/(240.97+W671))/(DI671+DJ671)+DD671)/2)/(1000*0.61365*exp(17.502*W671/(240.97+W671))/(DI671+DJ671)-DD671)</f>
        <v>0</v>
      </c>
      <c r="T671">
        <f>1/((CW671+1)/(Q671/1.6)+1/(R671/1.37)) + CW671/((CW671+1)/(Q671/1.6) + CW671/(R671/1.37))</f>
        <v>0</v>
      </c>
      <c r="U671">
        <f>(CR671*CU671)</f>
        <v>0</v>
      </c>
      <c r="V671">
        <f>(DK671+(U671+2*0.95*5.67E-8*(((DK671+$B$7)+273)^4-(DK671+273)^4)-44100*J671)/(1.84*29.3*R671+8*0.95*5.67E-8*(DK671+273)^3))</f>
        <v>0</v>
      </c>
      <c r="W671">
        <f>($C$7*DL671+$D$7*DM671+$E$7*V671)</f>
        <v>0</v>
      </c>
      <c r="X671">
        <f>0.61365*exp(17.502*W671/(240.97+W671))</f>
        <v>0</v>
      </c>
      <c r="Y671">
        <f>(Z671/AA671*100)</f>
        <v>0</v>
      </c>
      <c r="Z671">
        <f>DD671*(DI671+DJ671)/1000</f>
        <v>0</v>
      </c>
      <c r="AA671">
        <f>0.61365*exp(17.502*DK671/(240.97+DK671))</f>
        <v>0</v>
      </c>
      <c r="AB671">
        <f>(X671-DD671*(DI671+DJ671)/1000)</f>
        <v>0</v>
      </c>
      <c r="AC671">
        <f>(-J671*44100)</f>
        <v>0</v>
      </c>
      <c r="AD671">
        <f>2*29.3*R671*0.92*(DK671-W671)</f>
        <v>0</v>
      </c>
      <c r="AE671">
        <f>2*0.95*5.67E-8*(((DK671+$B$7)+273)^4-(W671+273)^4)</f>
        <v>0</v>
      </c>
      <c r="AF671">
        <f>U671+AE671+AC671+AD671</f>
        <v>0</v>
      </c>
      <c r="AG671">
        <f>DH671*AU671*(DC671-DB671*(1000-AU671*DE671)/(1000-AU671*DD671))/(100*CV671)</f>
        <v>0</v>
      </c>
      <c r="AH671">
        <f>1000*DH671*AU671*(DD671-DE671)/(100*CV671*(1000-AU671*DD671))</f>
        <v>0</v>
      </c>
      <c r="AI671">
        <f>(AJ671 - AK671 - DI671*1E3/(8.314*(DK671+273.15)) * AM671/DH671 * AL671) * DH671/(100*CV671) * (1000 - DE671)/1000</f>
        <v>0</v>
      </c>
      <c r="AJ671">
        <v>1306.35034476865</v>
      </c>
      <c r="AK671">
        <v>1258.16636363636</v>
      </c>
      <c r="AL671">
        <v>3.52109782444918</v>
      </c>
      <c r="AM671">
        <v>66.0504921813524</v>
      </c>
      <c r="AN671">
        <f>(AP671 - AO671 + DI671*1E3/(8.314*(DK671+273.15)) * AR671/DH671 * AQ671) * DH671/(100*CV671) * 1000/(1000 - AP671)</f>
        <v>0</v>
      </c>
      <c r="AO671">
        <v>16.1852755457143</v>
      </c>
      <c r="AP671">
        <v>23.7234496503497</v>
      </c>
      <c r="AQ671">
        <v>0.00292286060607157</v>
      </c>
      <c r="AR671">
        <v>92.47</v>
      </c>
      <c r="AS671">
        <v>2</v>
      </c>
      <c r="AT671">
        <v>0</v>
      </c>
      <c r="AU671">
        <f>IF(AS671*$H$13&gt;=AW671,1.0,(AW671/(AW671-AS671*$H$13)))</f>
        <v>0</v>
      </c>
      <c r="AV671">
        <f>(AU671-1)*100</f>
        <v>0</v>
      </c>
      <c r="AW671">
        <f>MAX(0,($B$13+$C$13*DP671)/(1+$D$13*DP671)*DI671/(DK671+273)*$E$13)</f>
        <v>0</v>
      </c>
      <c r="AX671" t="s">
        <v>418</v>
      </c>
      <c r="AY671" t="s">
        <v>418</v>
      </c>
      <c r="AZ671">
        <v>0</v>
      </c>
      <c r="BA671">
        <v>0</v>
      </c>
      <c r="BB671">
        <f>1-AZ671/BA671</f>
        <v>0</v>
      </c>
      <c r="BC671">
        <v>0</v>
      </c>
      <c r="BD671" t="s">
        <v>418</v>
      </c>
      <c r="BE671" t="s">
        <v>418</v>
      </c>
      <c r="BF671">
        <v>0</v>
      </c>
      <c r="BG671">
        <v>0</v>
      </c>
      <c r="BH671">
        <f>1-BF671/BG671</f>
        <v>0</v>
      </c>
      <c r="BI671">
        <v>0.5</v>
      </c>
      <c r="BJ671">
        <f>CS671</f>
        <v>0</v>
      </c>
      <c r="BK671">
        <f>L671</f>
        <v>0</v>
      </c>
      <c r="BL671">
        <f>BH671*BI671*BJ671</f>
        <v>0</v>
      </c>
      <c r="BM671">
        <f>(BK671-BC671)/BJ671</f>
        <v>0</v>
      </c>
      <c r="BN671">
        <f>(BA671-BG671)/BG671</f>
        <v>0</v>
      </c>
      <c r="BO671">
        <f>AZ671/(BB671+AZ671/BG671)</f>
        <v>0</v>
      </c>
      <c r="BP671" t="s">
        <v>418</v>
      </c>
      <c r="BQ671">
        <v>0</v>
      </c>
      <c r="BR671">
        <f>IF(BQ671&lt;&gt;0, BQ671, BO671)</f>
        <v>0</v>
      </c>
      <c r="BS671">
        <f>1-BR671/BG671</f>
        <v>0</v>
      </c>
      <c r="BT671">
        <f>(BG671-BF671)/(BG671-BR671)</f>
        <v>0</v>
      </c>
      <c r="BU671">
        <f>(BA671-BG671)/(BA671-BR671)</f>
        <v>0</v>
      </c>
      <c r="BV671">
        <f>(BG671-BF671)/(BG671-AZ671)</f>
        <v>0</v>
      </c>
      <c r="BW671">
        <f>(BA671-BG671)/(BA671-AZ671)</f>
        <v>0</v>
      </c>
      <c r="BX671">
        <f>(BT671*BR671/BF671)</f>
        <v>0</v>
      </c>
      <c r="BY671">
        <f>(1-BX671)</f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f>$B$11*DQ671+$C$11*DR671+$F$11*EC671*(1-EF671)</f>
        <v>0</v>
      </c>
      <c r="CS671">
        <f>CR671*CT671</f>
        <v>0</v>
      </c>
      <c r="CT671">
        <f>($B$11*$D$9+$C$11*$D$9+$F$11*((EP671+EH671)/MAX(EP671+EH671+EQ671, 0.1)*$I$9+EQ671/MAX(EP671+EH671+EQ671, 0.1)*$J$9))/($B$11+$C$11+$F$11)</f>
        <v>0</v>
      </c>
      <c r="CU671">
        <f>($B$11*$K$9+$C$11*$K$9+$F$11*((EP671+EH671)/MAX(EP671+EH671+EQ671, 0.1)*$P$9+EQ671/MAX(EP671+EH671+EQ671, 0.1)*$Q$9))/($B$11+$C$11+$F$11)</f>
        <v>0</v>
      </c>
      <c r="CV671">
        <v>6</v>
      </c>
      <c r="CW671">
        <v>0.5</v>
      </c>
      <c r="CX671" t="s">
        <v>419</v>
      </c>
      <c r="CY671">
        <v>2</v>
      </c>
      <c r="CZ671" t="b">
        <v>1</v>
      </c>
      <c r="DA671">
        <v>1659032522.01852</v>
      </c>
      <c r="DB671">
        <v>1204.71185185185</v>
      </c>
      <c r="DC671">
        <v>1268.89</v>
      </c>
      <c r="DD671">
        <v>23.6849703703704</v>
      </c>
      <c r="DE671">
        <v>16.1306925925926</v>
      </c>
      <c r="DF671">
        <v>1193.7162962963</v>
      </c>
      <c r="DG671">
        <v>23.2362888888889</v>
      </c>
      <c r="DH671">
        <v>500.029333333333</v>
      </c>
      <c r="DI671">
        <v>90.3266185185185</v>
      </c>
      <c r="DJ671">
        <v>0.0443928518518519</v>
      </c>
      <c r="DK671">
        <v>27.1763259259259</v>
      </c>
      <c r="DL671">
        <v>26.7178851851852</v>
      </c>
      <c r="DM671">
        <v>999.9</v>
      </c>
      <c r="DN671">
        <v>0</v>
      </c>
      <c r="DO671">
        <v>0</v>
      </c>
      <c r="DP671">
        <v>10002.2222222222</v>
      </c>
      <c r="DQ671">
        <v>0</v>
      </c>
      <c r="DR671">
        <v>17.2107814814815</v>
      </c>
      <c r="DS671">
        <v>-64.1794777777778</v>
      </c>
      <c r="DT671">
        <v>1233.9362962963</v>
      </c>
      <c r="DU671">
        <v>1289.69555555556</v>
      </c>
      <c r="DV671">
        <v>7.5542737037037</v>
      </c>
      <c r="DW671">
        <v>1268.89</v>
      </c>
      <c r="DX671">
        <v>16.1306925925926</v>
      </c>
      <c r="DY671">
        <v>2.13938333333333</v>
      </c>
      <c r="DZ671">
        <v>1.45703074074074</v>
      </c>
      <c r="EA671">
        <v>18.515462962963</v>
      </c>
      <c r="EB671">
        <v>12.5244148148148</v>
      </c>
      <c r="EC671">
        <v>1999.99666666667</v>
      </c>
      <c r="ED671">
        <v>0.979996444444445</v>
      </c>
      <c r="EE671">
        <v>0.0200038259259259</v>
      </c>
      <c r="EF671">
        <v>0</v>
      </c>
      <c r="EG671">
        <v>828.305481481481</v>
      </c>
      <c r="EH671">
        <v>5.00063</v>
      </c>
      <c r="EI671">
        <v>16306.1888888889</v>
      </c>
      <c r="EJ671">
        <v>17256.8444444444</v>
      </c>
      <c r="EK671">
        <v>38.1203333333333</v>
      </c>
      <c r="EL671">
        <v>38.1318888888889</v>
      </c>
      <c r="EM671">
        <v>37.562</v>
      </c>
      <c r="EN671">
        <v>37.562</v>
      </c>
      <c r="EO671">
        <v>39.125</v>
      </c>
      <c r="EP671">
        <v>1955.08666666667</v>
      </c>
      <c r="EQ671">
        <v>39.91</v>
      </c>
      <c r="ER671">
        <v>0</v>
      </c>
      <c r="ES671">
        <v>1659032528.5</v>
      </c>
      <c r="ET671">
        <v>0</v>
      </c>
      <c r="EU671">
        <v>828.308423076923</v>
      </c>
      <c r="EV671">
        <v>-8.54157264016184</v>
      </c>
      <c r="EW671">
        <v>-182.516239124054</v>
      </c>
      <c r="EX671">
        <v>16306.5230769231</v>
      </c>
      <c r="EY671">
        <v>15</v>
      </c>
      <c r="EZ671">
        <v>0</v>
      </c>
      <c r="FA671" t="s">
        <v>420</v>
      </c>
      <c r="FB671">
        <v>1657551626.5</v>
      </c>
      <c r="FC671">
        <v>1657551629</v>
      </c>
      <c r="FD671">
        <v>0</v>
      </c>
      <c r="FE671">
        <v>0.403</v>
      </c>
      <c r="FF671">
        <v>0.009</v>
      </c>
      <c r="FG671">
        <v>9.41</v>
      </c>
      <c r="FH671">
        <v>0.087</v>
      </c>
      <c r="FI671">
        <v>417</v>
      </c>
      <c r="FJ671">
        <v>17</v>
      </c>
      <c r="FK671">
        <v>1.61</v>
      </c>
      <c r="FL671">
        <v>0.59</v>
      </c>
      <c r="FM671">
        <v>-64.08219</v>
      </c>
      <c r="FN671">
        <v>-3.22763527204504</v>
      </c>
      <c r="FO671">
        <v>0.959734458014299</v>
      </c>
      <c r="FP671">
        <v>0</v>
      </c>
      <c r="FQ671">
        <v>828.861382352941</v>
      </c>
      <c r="FR671">
        <v>-8.82956455418428</v>
      </c>
      <c r="FS671">
        <v>0.889298567434759</v>
      </c>
      <c r="FT671">
        <v>0</v>
      </c>
      <c r="FU671">
        <v>7.6012355</v>
      </c>
      <c r="FV671">
        <v>-0.726035572232643</v>
      </c>
      <c r="FW671">
        <v>0.073020389685005</v>
      </c>
      <c r="FX671">
        <v>0</v>
      </c>
      <c r="FY671">
        <v>0</v>
      </c>
      <c r="FZ671">
        <v>3</v>
      </c>
      <c r="GA671" t="s">
        <v>427</v>
      </c>
      <c r="GB671">
        <v>2.97229</v>
      </c>
      <c r="GC671">
        <v>2.69783</v>
      </c>
      <c r="GD671">
        <v>0.189305</v>
      </c>
      <c r="GE671">
        <v>0.196016</v>
      </c>
      <c r="GF671">
        <v>0.102279</v>
      </c>
      <c r="GG671">
        <v>0.0791522</v>
      </c>
      <c r="GH671">
        <v>31566.6</v>
      </c>
      <c r="GI671">
        <v>34233.3</v>
      </c>
      <c r="GJ671">
        <v>35283.7</v>
      </c>
      <c r="GK671">
        <v>38615.8</v>
      </c>
      <c r="GL671">
        <v>44913.5</v>
      </c>
      <c r="GM671">
        <v>51363.3</v>
      </c>
      <c r="GN671">
        <v>55156.8</v>
      </c>
      <c r="GO671">
        <v>61940.1</v>
      </c>
      <c r="GP671">
        <v>1.9728</v>
      </c>
      <c r="GQ671">
        <v>1.845</v>
      </c>
      <c r="GR671">
        <v>0.0996888</v>
      </c>
      <c r="GS671">
        <v>0</v>
      </c>
      <c r="GT671">
        <v>25.0953</v>
      </c>
      <c r="GU671">
        <v>999.9</v>
      </c>
      <c r="GV671">
        <v>55.39</v>
      </c>
      <c r="GW671">
        <v>29.104</v>
      </c>
      <c r="GX671">
        <v>24.8121</v>
      </c>
      <c r="GY671">
        <v>55.6955</v>
      </c>
      <c r="GZ671">
        <v>43.0809</v>
      </c>
      <c r="HA671">
        <v>1</v>
      </c>
      <c r="HB671">
        <v>-0.0463415</v>
      </c>
      <c r="HC671">
        <v>0.079085</v>
      </c>
      <c r="HD671">
        <v>20.1131</v>
      </c>
      <c r="HE671">
        <v>5.19453</v>
      </c>
      <c r="HF671">
        <v>12.004</v>
      </c>
      <c r="HG671">
        <v>4.9736</v>
      </c>
      <c r="HH671">
        <v>3.2932</v>
      </c>
      <c r="HI671">
        <v>9999</v>
      </c>
      <c r="HJ671">
        <v>9999</v>
      </c>
      <c r="HK671">
        <v>9999</v>
      </c>
      <c r="HL671">
        <v>630.1</v>
      </c>
      <c r="HM671">
        <v>1.86316</v>
      </c>
      <c r="HN671">
        <v>1.86801</v>
      </c>
      <c r="HO671">
        <v>1.86783</v>
      </c>
      <c r="HP671">
        <v>1.86902</v>
      </c>
      <c r="HQ671">
        <v>1.86981</v>
      </c>
      <c r="HR671">
        <v>1.86584</v>
      </c>
      <c r="HS671">
        <v>1.86691</v>
      </c>
      <c r="HT671">
        <v>1.86832</v>
      </c>
      <c r="HU671">
        <v>5</v>
      </c>
      <c r="HV671">
        <v>0</v>
      </c>
      <c r="HW671">
        <v>0</v>
      </c>
      <c r="HX671">
        <v>0</v>
      </c>
      <c r="HY671" t="s">
        <v>422</v>
      </c>
      <c r="HZ671" t="s">
        <v>423</v>
      </c>
      <c r="IA671" t="s">
        <v>424</v>
      </c>
      <c r="IB671" t="s">
        <v>424</v>
      </c>
      <c r="IC671" t="s">
        <v>424</v>
      </c>
      <c r="ID671" t="s">
        <v>424</v>
      </c>
      <c r="IE671">
        <v>0</v>
      </c>
      <c r="IF671">
        <v>100</v>
      </c>
      <c r="IG671">
        <v>100</v>
      </c>
      <c r="IH671">
        <v>11.13</v>
      </c>
      <c r="II671">
        <v>0.4507</v>
      </c>
      <c r="IJ671">
        <v>4.02706509432224</v>
      </c>
      <c r="IK671">
        <v>0.00601174518973114</v>
      </c>
      <c r="IL671">
        <v>2.77886958061485e-07</v>
      </c>
      <c r="IM671">
        <v>-3.54636231360687e-10</v>
      </c>
      <c r="IN671">
        <v>-0.0404303883988718</v>
      </c>
      <c r="IO671">
        <v>-0.0177815531441476</v>
      </c>
      <c r="IP671">
        <v>0.00205572605671414</v>
      </c>
      <c r="IQ671">
        <v>-1.65519735432211e-05</v>
      </c>
      <c r="IR671">
        <v>-4</v>
      </c>
      <c r="IS671">
        <v>1848</v>
      </c>
      <c r="IT671">
        <v>1</v>
      </c>
      <c r="IU671">
        <v>25</v>
      </c>
      <c r="IV671">
        <v>24681.7</v>
      </c>
      <c r="IW671">
        <v>24681.7</v>
      </c>
      <c r="IX671">
        <v>2.54272</v>
      </c>
      <c r="IY671">
        <v>2.59399</v>
      </c>
      <c r="IZ671">
        <v>1.54785</v>
      </c>
      <c r="JA671">
        <v>2.30469</v>
      </c>
      <c r="JB671">
        <v>1.34644</v>
      </c>
      <c r="JC671">
        <v>2.37549</v>
      </c>
      <c r="JD671">
        <v>33.558</v>
      </c>
      <c r="JE671">
        <v>24.2188</v>
      </c>
      <c r="JF671">
        <v>18</v>
      </c>
      <c r="JG671">
        <v>492.212</v>
      </c>
      <c r="JH671">
        <v>410.161</v>
      </c>
      <c r="JI671">
        <v>24.9999</v>
      </c>
      <c r="JJ671">
        <v>26.6462</v>
      </c>
      <c r="JK671">
        <v>29.9999</v>
      </c>
      <c r="JL671">
        <v>26.612</v>
      </c>
      <c r="JM671">
        <v>26.5551</v>
      </c>
      <c r="JN671">
        <v>51.0071</v>
      </c>
      <c r="JO671">
        <v>39.1772</v>
      </c>
      <c r="JP671">
        <v>69.8939</v>
      </c>
      <c r="JQ671">
        <v>25</v>
      </c>
      <c r="JR671">
        <v>1309.63</v>
      </c>
      <c r="JS671">
        <v>16.3258</v>
      </c>
      <c r="JT671">
        <v>102.316</v>
      </c>
      <c r="JU671">
        <v>103.099</v>
      </c>
    </row>
    <row r="672" spans="1:281">
      <c r="A672">
        <v>656</v>
      </c>
      <c r="B672">
        <v>1659032534.5</v>
      </c>
      <c r="C672">
        <v>8851.40000009537</v>
      </c>
      <c r="D672" t="s">
        <v>1742</v>
      </c>
      <c r="E672" t="s">
        <v>1743</v>
      </c>
      <c r="F672">
        <v>5</v>
      </c>
      <c r="G672" t="s">
        <v>1587</v>
      </c>
      <c r="H672" t="s">
        <v>417</v>
      </c>
      <c r="I672">
        <v>1659032526.73214</v>
      </c>
      <c r="J672">
        <f>(K672)/1000</f>
        <v>0</v>
      </c>
      <c r="K672">
        <f>IF(CZ672, AN672, AH672)</f>
        <v>0</v>
      </c>
      <c r="L672">
        <f>IF(CZ672, AI672, AG672)</f>
        <v>0</v>
      </c>
      <c r="M672">
        <f>DB672 - IF(AU672&gt;1, L672*CV672*100.0/(AW672*DP672), 0)</f>
        <v>0</v>
      </c>
      <c r="N672">
        <f>((T672-J672/2)*M672-L672)/(T672+J672/2)</f>
        <v>0</v>
      </c>
      <c r="O672">
        <f>N672*(DI672+DJ672)/1000.0</f>
        <v>0</v>
      </c>
      <c r="P672">
        <f>(DB672 - IF(AU672&gt;1, L672*CV672*100.0/(AW672*DP672), 0))*(DI672+DJ672)/1000.0</f>
        <v>0</v>
      </c>
      <c r="Q672">
        <f>2.0/((1/S672-1/R672)+SIGN(S672)*SQRT((1/S672-1/R672)*(1/S672-1/R672) + 4*CW672/((CW672+1)*(CW672+1))*(2*1/S672*1/R672-1/R672*1/R672)))</f>
        <v>0</v>
      </c>
      <c r="R672">
        <f>IF(LEFT(CX672,1)&lt;&gt;"0",IF(LEFT(CX672,1)="1",3.0,CY672),$D$5+$E$5*(DP672*DI672/($K$5*1000))+$F$5*(DP672*DI672/($K$5*1000))*MAX(MIN(CV672,$J$5),$I$5)*MAX(MIN(CV672,$J$5),$I$5)+$G$5*MAX(MIN(CV672,$J$5),$I$5)*(DP672*DI672/($K$5*1000))+$H$5*(DP672*DI672/($K$5*1000))*(DP672*DI672/($K$5*1000)))</f>
        <v>0</v>
      </c>
      <c r="S672">
        <f>J672*(1000-(1000*0.61365*exp(17.502*W672/(240.97+W672))/(DI672+DJ672)+DD672)/2)/(1000*0.61365*exp(17.502*W672/(240.97+W672))/(DI672+DJ672)-DD672)</f>
        <v>0</v>
      </c>
      <c r="T672">
        <f>1/((CW672+1)/(Q672/1.6)+1/(R672/1.37)) + CW672/((CW672+1)/(Q672/1.6) + CW672/(R672/1.37))</f>
        <v>0</v>
      </c>
      <c r="U672">
        <f>(CR672*CU672)</f>
        <v>0</v>
      </c>
      <c r="V672">
        <f>(DK672+(U672+2*0.95*5.67E-8*(((DK672+$B$7)+273)^4-(DK672+273)^4)-44100*J672)/(1.84*29.3*R672+8*0.95*5.67E-8*(DK672+273)^3))</f>
        <v>0</v>
      </c>
      <c r="W672">
        <f>($C$7*DL672+$D$7*DM672+$E$7*V672)</f>
        <v>0</v>
      </c>
      <c r="X672">
        <f>0.61365*exp(17.502*W672/(240.97+W672))</f>
        <v>0</v>
      </c>
      <c r="Y672">
        <f>(Z672/AA672*100)</f>
        <v>0</v>
      </c>
      <c r="Z672">
        <f>DD672*(DI672+DJ672)/1000</f>
        <v>0</v>
      </c>
      <c r="AA672">
        <f>0.61365*exp(17.502*DK672/(240.97+DK672))</f>
        <v>0</v>
      </c>
      <c r="AB672">
        <f>(X672-DD672*(DI672+DJ672)/1000)</f>
        <v>0</v>
      </c>
      <c r="AC672">
        <f>(-J672*44100)</f>
        <v>0</v>
      </c>
      <c r="AD672">
        <f>2*29.3*R672*0.92*(DK672-W672)</f>
        <v>0</v>
      </c>
      <c r="AE672">
        <f>2*0.95*5.67E-8*(((DK672+$B$7)+273)^4-(W672+273)^4)</f>
        <v>0</v>
      </c>
      <c r="AF672">
        <f>U672+AE672+AC672+AD672</f>
        <v>0</v>
      </c>
      <c r="AG672">
        <f>DH672*AU672*(DC672-DB672*(1000-AU672*DE672)/(1000-AU672*DD672))/(100*CV672)</f>
        <v>0</v>
      </c>
      <c r="AH672">
        <f>1000*DH672*AU672*(DD672-DE672)/(100*CV672*(1000-AU672*DD672))</f>
        <v>0</v>
      </c>
      <c r="AI672">
        <f>(AJ672 - AK672 - DI672*1E3/(8.314*(DK672+273.15)) * AM672/DH672 * AL672) * DH672/(100*CV672) * (1000 - DE672)/1000</f>
        <v>0</v>
      </c>
      <c r="AJ672">
        <v>1323.44884013295</v>
      </c>
      <c r="AK672">
        <v>1275.18775757576</v>
      </c>
      <c r="AL672">
        <v>3.47940462571127</v>
      </c>
      <c r="AM672">
        <v>66.0504921813524</v>
      </c>
      <c r="AN672">
        <f>(AP672 - AO672 + DI672*1E3/(8.314*(DK672+273.15)) * AR672/DH672 * AQ672) * DH672/(100*CV672) * 1000/(1000 - AP672)</f>
        <v>0</v>
      </c>
      <c r="AO672">
        <v>16.2409326150216</v>
      </c>
      <c r="AP672">
        <v>23.7296972027972</v>
      </c>
      <c r="AQ672">
        <v>0.0107775757575824</v>
      </c>
      <c r="AR672">
        <v>92.47</v>
      </c>
      <c r="AS672">
        <v>3</v>
      </c>
      <c r="AT672">
        <v>1</v>
      </c>
      <c r="AU672">
        <f>IF(AS672*$H$13&gt;=AW672,1.0,(AW672/(AW672-AS672*$H$13)))</f>
        <v>0</v>
      </c>
      <c r="AV672">
        <f>(AU672-1)*100</f>
        <v>0</v>
      </c>
      <c r="AW672">
        <f>MAX(0,($B$13+$C$13*DP672)/(1+$D$13*DP672)*DI672/(DK672+273)*$E$13)</f>
        <v>0</v>
      </c>
      <c r="AX672" t="s">
        <v>418</v>
      </c>
      <c r="AY672" t="s">
        <v>418</v>
      </c>
      <c r="AZ672">
        <v>0</v>
      </c>
      <c r="BA672">
        <v>0</v>
      </c>
      <c r="BB672">
        <f>1-AZ672/BA672</f>
        <v>0</v>
      </c>
      <c r="BC672">
        <v>0</v>
      </c>
      <c r="BD672" t="s">
        <v>418</v>
      </c>
      <c r="BE672" t="s">
        <v>418</v>
      </c>
      <c r="BF672">
        <v>0</v>
      </c>
      <c r="BG672">
        <v>0</v>
      </c>
      <c r="BH672">
        <f>1-BF672/BG672</f>
        <v>0</v>
      </c>
      <c r="BI672">
        <v>0.5</v>
      </c>
      <c r="BJ672">
        <f>CS672</f>
        <v>0</v>
      </c>
      <c r="BK672">
        <f>L672</f>
        <v>0</v>
      </c>
      <c r="BL672">
        <f>BH672*BI672*BJ672</f>
        <v>0</v>
      </c>
      <c r="BM672">
        <f>(BK672-BC672)/BJ672</f>
        <v>0</v>
      </c>
      <c r="BN672">
        <f>(BA672-BG672)/BG672</f>
        <v>0</v>
      </c>
      <c r="BO672">
        <f>AZ672/(BB672+AZ672/BG672)</f>
        <v>0</v>
      </c>
      <c r="BP672" t="s">
        <v>418</v>
      </c>
      <c r="BQ672">
        <v>0</v>
      </c>
      <c r="BR672">
        <f>IF(BQ672&lt;&gt;0, BQ672, BO672)</f>
        <v>0</v>
      </c>
      <c r="BS672">
        <f>1-BR672/BG672</f>
        <v>0</v>
      </c>
      <c r="BT672">
        <f>(BG672-BF672)/(BG672-BR672)</f>
        <v>0</v>
      </c>
      <c r="BU672">
        <f>(BA672-BG672)/(BA672-BR672)</f>
        <v>0</v>
      </c>
      <c r="BV672">
        <f>(BG672-BF672)/(BG672-AZ672)</f>
        <v>0</v>
      </c>
      <c r="BW672">
        <f>(BA672-BG672)/(BA672-AZ672)</f>
        <v>0</v>
      </c>
      <c r="BX672">
        <f>(BT672*BR672/BF672)</f>
        <v>0</v>
      </c>
      <c r="BY672">
        <f>(1-BX672)</f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f>$B$11*DQ672+$C$11*DR672+$F$11*EC672*(1-EF672)</f>
        <v>0</v>
      </c>
      <c r="CS672">
        <f>CR672*CT672</f>
        <v>0</v>
      </c>
      <c r="CT672">
        <f>($B$11*$D$9+$C$11*$D$9+$F$11*((EP672+EH672)/MAX(EP672+EH672+EQ672, 0.1)*$I$9+EQ672/MAX(EP672+EH672+EQ672, 0.1)*$J$9))/($B$11+$C$11+$F$11)</f>
        <v>0</v>
      </c>
      <c r="CU672">
        <f>($B$11*$K$9+$C$11*$K$9+$F$11*((EP672+EH672)/MAX(EP672+EH672+EQ672, 0.1)*$P$9+EQ672/MAX(EP672+EH672+EQ672, 0.1)*$Q$9))/($B$11+$C$11+$F$11)</f>
        <v>0</v>
      </c>
      <c r="CV672">
        <v>6</v>
      </c>
      <c r="CW672">
        <v>0.5</v>
      </c>
      <c r="CX672" t="s">
        <v>419</v>
      </c>
      <c r="CY672">
        <v>2</v>
      </c>
      <c r="CZ672" t="b">
        <v>1</v>
      </c>
      <c r="DA672">
        <v>1659032526.73214</v>
      </c>
      <c r="DB672">
        <v>1220.44178571429</v>
      </c>
      <c r="DC672">
        <v>1285.04214285714</v>
      </c>
      <c r="DD672">
        <v>23.7095071428571</v>
      </c>
      <c r="DE672">
        <v>16.1904857142857</v>
      </c>
      <c r="DF672">
        <v>1209.36464285714</v>
      </c>
      <c r="DG672">
        <v>23.2596464285714</v>
      </c>
      <c r="DH672">
        <v>500.043928571428</v>
      </c>
      <c r="DI672">
        <v>90.3267</v>
      </c>
      <c r="DJ672">
        <v>0.0442318892857143</v>
      </c>
      <c r="DK672">
        <v>27.1767071428571</v>
      </c>
      <c r="DL672">
        <v>26.7272857142857</v>
      </c>
      <c r="DM672">
        <v>999.9</v>
      </c>
      <c r="DN672">
        <v>0</v>
      </c>
      <c r="DO672">
        <v>0</v>
      </c>
      <c r="DP672">
        <v>10008.3928571429</v>
      </c>
      <c r="DQ672">
        <v>0</v>
      </c>
      <c r="DR672">
        <v>17.2052785714286</v>
      </c>
      <c r="DS672">
        <v>-64.6020785714286</v>
      </c>
      <c r="DT672">
        <v>1250.07857142857</v>
      </c>
      <c r="DU672">
        <v>1306.19035714286</v>
      </c>
      <c r="DV672">
        <v>7.51902535714286</v>
      </c>
      <c r="DW672">
        <v>1285.04214285714</v>
      </c>
      <c r="DX672">
        <v>16.1904857142857</v>
      </c>
      <c r="DY672">
        <v>2.1416025</v>
      </c>
      <c r="DZ672">
        <v>1.46243178571429</v>
      </c>
      <c r="EA672">
        <v>18.5320142857143</v>
      </c>
      <c r="EB672">
        <v>12.5808928571429</v>
      </c>
      <c r="EC672">
        <v>2000.00785714286</v>
      </c>
      <c r="ED672">
        <v>0.979996535714286</v>
      </c>
      <c r="EE672">
        <v>0.0200037285714286</v>
      </c>
      <c r="EF672">
        <v>0</v>
      </c>
      <c r="EG672">
        <v>827.616428571428</v>
      </c>
      <c r="EH672">
        <v>5.00063</v>
      </c>
      <c r="EI672">
        <v>16292.3035714286</v>
      </c>
      <c r="EJ672">
        <v>17256.9535714286</v>
      </c>
      <c r="EK672">
        <v>38.12275</v>
      </c>
      <c r="EL672">
        <v>38.1338571428571</v>
      </c>
      <c r="EM672">
        <v>37.562</v>
      </c>
      <c r="EN672">
        <v>37.562</v>
      </c>
      <c r="EO672">
        <v>39.125</v>
      </c>
      <c r="EP672">
        <v>1955.09785714286</v>
      </c>
      <c r="EQ672">
        <v>39.91</v>
      </c>
      <c r="ER672">
        <v>0</v>
      </c>
      <c r="ES672">
        <v>1659032533.3</v>
      </c>
      <c r="ET672">
        <v>0</v>
      </c>
      <c r="EU672">
        <v>827.633846153846</v>
      </c>
      <c r="EV672">
        <v>-9.2298803378874</v>
      </c>
      <c r="EW672">
        <v>-176.417094210417</v>
      </c>
      <c r="EX672">
        <v>16292.2461538462</v>
      </c>
      <c r="EY672">
        <v>15</v>
      </c>
      <c r="EZ672">
        <v>0</v>
      </c>
      <c r="FA672" t="s">
        <v>420</v>
      </c>
      <c r="FB672">
        <v>1657551626.5</v>
      </c>
      <c r="FC672">
        <v>1657551629</v>
      </c>
      <c r="FD672">
        <v>0</v>
      </c>
      <c r="FE672">
        <v>0.403</v>
      </c>
      <c r="FF672">
        <v>0.009</v>
      </c>
      <c r="FG672">
        <v>9.41</v>
      </c>
      <c r="FH672">
        <v>0.087</v>
      </c>
      <c r="FI672">
        <v>417</v>
      </c>
      <c r="FJ672">
        <v>17</v>
      </c>
      <c r="FK672">
        <v>1.61</v>
      </c>
      <c r="FL672">
        <v>0.59</v>
      </c>
      <c r="FM672">
        <v>-64.105485</v>
      </c>
      <c r="FN672">
        <v>-5.88695459662291</v>
      </c>
      <c r="FO672">
        <v>0.942493779700959</v>
      </c>
      <c r="FP672">
        <v>0</v>
      </c>
      <c r="FQ672">
        <v>828.131882352941</v>
      </c>
      <c r="FR672">
        <v>-8.72800611293625</v>
      </c>
      <c r="FS672">
        <v>0.88125978558458</v>
      </c>
      <c r="FT672">
        <v>0</v>
      </c>
      <c r="FU672">
        <v>7.55343425</v>
      </c>
      <c r="FV672">
        <v>-0.587423752345228</v>
      </c>
      <c r="FW672">
        <v>0.0628797420433441</v>
      </c>
      <c r="FX672">
        <v>0</v>
      </c>
      <c r="FY672">
        <v>0</v>
      </c>
      <c r="FZ672">
        <v>3</v>
      </c>
      <c r="GA672" t="s">
        <v>427</v>
      </c>
      <c r="GB672">
        <v>2.97418</v>
      </c>
      <c r="GC672">
        <v>2.69769</v>
      </c>
      <c r="GD672">
        <v>0.190916</v>
      </c>
      <c r="GE672">
        <v>0.197685</v>
      </c>
      <c r="GF672">
        <v>0.102296</v>
      </c>
      <c r="GG672">
        <v>0.0791446</v>
      </c>
      <c r="GH672">
        <v>31503.9</v>
      </c>
      <c r="GI672">
        <v>34162.4</v>
      </c>
      <c r="GJ672">
        <v>35283.7</v>
      </c>
      <c r="GK672">
        <v>38616</v>
      </c>
      <c r="GL672">
        <v>44912</v>
      </c>
      <c r="GM672">
        <v>51364</v>
      </c>
      <c r="GN672">
        <v>55155.9</v>
      </c>
      <c r="GO672">
        <v>61940.4</v>
      </c>
      <c r="GP672">
        <v>1.9742</v>
      </c>
      <c r="GQ672">
        <v>1.8442</v>
      </c>
      <c r="GR672">
        <v>0.100583</v>
      </c>
      <c r="GS672">
        <v>0</v>
      </c>
      <c r="GT672">
        <v>25.0974</v>
      </c>
      <c r="GU672">
        <v>999.9</v>
      </c>
      <c r="GV672">
        <v>55.341</v>
      </c>
      <c r="GW672">
        <v>29.104</v>
      </c>
      <c r="GX672">
        <v>24.7909</v>
      </c>
      <c r="GY672">
        <v>55.4055</v>
      </c>
      <c r="GZ672">
        <v>43.121</v>
      </c>
      <c r="HA672">
        <v>1</v>
      </c>
      <c r="HB672">
        <v>-0.0468293</v>
      </c>
      <c r="HC672">
        <v>0.0788671</v>
      </c>
      <c r="HD672">
        <v>20.114</v>
      </c>
      <c r="HE672">
        <v>5.19812</v>
      </c>
      <c r="HF672">
        <v>12.004</v>
      </c>
      <c r="HG672">
        <v>4.9752</v>
      </c>
      <c r="HH672">
        <v>3.2938</v>
      </c>
      <c r="HI672">
        <v>9999</v>
      </c>
      <c r="HJ672">
        <v>9999</v>
      </c>
      <c r="HK672">
        <v>9999</v>
      </c>
      <c r="HL672">
        <v>630.1</v>
      </c>
      <c r="HM672">
        <v>1.86319</v>
      </c>
      <c r="HN672">
        <v>1.86801</v>
      </c>
      <c r="HO672">
        <v>1.86783</v>
      </c>
      <c r="HP672">
        <v>1.86902</v>
      </c>
      <c r="HQ672">
        <v>1.86981</v>
      </c>
      <c r="HR672">
        <v>1.8659</v>
      </c>
      <c r="HS672">
        <v>1.86691</v>
      </c>
      <c r="HT672">
        <v>1.86832</v>
      </c>
      <c r="HU672">
        <v>5</v>
      </c>
      <c r="HV672">
        <v>0</v>
      </c>
      <c r="HW672">
        <v>0</v>
      </c>
      <c r="HX672">
        <v>0</v>
      </c>
      <c r="HY672" t="s">
        <v>422</v>
      </c>
      <c r="HZ672" t="s">
        <v>423</v>
      </c>
      <c r="IA672" t="s">
        <v>424</v>
      </c>
      <c r="IB672" t="s">
        <v>424</v>
      </c>
      <c r="IC672" t="s">
        <v>424</v>
      </c>
      <c r="ID672" t="s">
        <v>424</v>
      </c>
      <c r="IE672">
        <v>0</v>
      </c>
      <c r="IF672">
        <v>100</v>
      </c>
      <c r="IG672">
        <v>100</v>
      </c>
      <c r="IH672">
        <v>11.21</v>
      </c>
      <c r="II672">
        <v>0.451</v>
      </c>
      <c r="IJ672">
        <v>4.02706509432224</v>
      </c>
      <c r="IK672">
        <v>0.00601174518973114</v>
      </c>
      <c r="IL672">
        <v>2.77886958061485e-07</v>
      </c>
      <c r="IM672">
        <v>-3.54636231360687e-10</v>
      </c>
      <c r="IN672">
        <v>-0.0404303883988718</v>
      </c>
      <c r="IO672">
        <v>-0.0177815531441476</v>
      </c>
      <c r="IP672">
        <v>0.00205572605671414</v>
      </c>
      <c r="IQ672">
        <v>-1.65519735432211e-05</v>
      </c>
      <c r="IR672">
        <v>-4</v>
      </c>
      <c r="IS672">
        <v>1848</v>
      </c>
      <c r="IT672">
        <v>1</v>
      </c>
      <c r="IU672">
        <v>25</v>
      </c>
      <c r="IV672">
        <v>24681.8</v>
      </c>
      <c r="IW672">
        <v>24681.8</v>
      </c>
      <c r="IX672">
        <v>2.57202</v>
      </c>
      <c r="IY672">
        <v>2.59888</v>
      </c>
      <c r="IZ672">
        <v>1.54785</v>
      </c>
      <c r="JA672">
        <v>2.30469</v>
      </c>
      <c r="JB672">
        <v>1.34644</v>
      </c>
      <c r="JC672">
        <v>2.3938</v>
      </c>
      <c r="JD672">
        <v>33.558</v>
      </c>
      <c r="JE672">
        <v>24.2188</v>
      </c>
      <c r="JF672">
        <v>18</v>
      </c>
      <c r="JG672">
        <v>493.104</v>
      </c>
      <c r="JH672">
        <v>409.695</v>
      </c>
      <c r="JI672">
        <v>24.9999</v>
      </c>
      <c r="JJ672">
        <v>26.6462</v>
      </c>
      <c r="JK672">
        <v>30</v>
      </c>
      <c r="JL672">
        <v>26.6097</v>
      </c>
      <c r="JM672">
        <v>26.5529</v>
      </c>
      <c r="JN672">
        <v>51.5052</v>
      </c>
      <c r="JO672">
        <v>38.8916</v>
      </c>
      <c r="JP672">
        <v>69.8939</v>
      </c>
      <c r="JQ672">
        <v>25</v>
      </c>
      <c r="JR672">
        <v>1323.04</v>
      </c>
      <c r="JS672">
        <v>16.3597</v>
      </c>
      <c r="JT672">
        <v>102.315</v>
      </c>
      <c r="JU672">
        <v>103.1</v>
      </c>
    </row>
    <row r="673" spans="1:281">
      <c r="A673">
        <v>657</v>
      </c>
      <c r="B673">
        <v>1659032539.5</v>
      </c>
      <c r="C673">
        <v>8856.40000009537</v>
      </c>
      <c r="D673" t="s">
        <v>1744</v>
      </c>
      <c r="E673" t="s">
        <v>1745</v>
      </c>
      <c r="F673">
        <v>5</v>
      </c>
      <c r="G673" t="s">
        <v>1587</v>
      </c>
      <c r="H673" t="s">
        <v>417</v>
      </c>
      <c r="I673">
        <v>1659032532</v>
      </c>
      <c r="J673">
        <f>(K673)/1000</f>
        <v>0</v>
      </c>
      <c r="K673">
        <f>IF(CZ673, AN673, AH673)</f>
        <v>0</v>
      </c>
      <c r="L673">
        <f>IF(CZ673, AI673, AG673)</f>
        <v>0</v>
      </c>
      <c r="M673">
        <f>DB673 - IF(AU673&gt;1, L673*CV673*100.0/(AW673*DP673), 0)</f>
        <v>0</v>
      </c>
      <c r="N673">
        <f>((T673-J673/2)*M673-L673)/(T673+J673/2)</f>
        <v>0</v>
      </c>
      <c r="O673">
        <f>N673*(DI673+DJ673)/1000.0</f>
        <v>0</v>
      </c>
      <c r="P673">
        <f>(DB673 - IF(AU673&gt;1, L673*CV673*100.0/(AW673*DP673), 0))*(DI673+DJ673)/1000.0</f>
        <v>0</v>
      </c>
      <c r="Q673">
        <f>2.0/((1/S673-1/R673)+SIGN(S673)*SQRT((1/S673-1/R673)*(1/S673-1/R673) + 4*CW673/((CW673+1)*(CW673+1))*(2*1/S673*1/R673-1/R673*1/R673)))</f>
        <v>0</v>
      </c>
      <c r="R673">
        <f>IF(LEFT(CX673,1)&lt;&gt;"0",IF(LEFT(CX673,1)="1",3.0,CY673),$D$5+$E$5*(DP673*DI673/($K$5*1000))+$F$5*(DP673*DI673/($K$5*1000))*MAX(MIN(CV673,$J$5),$I$5)*MAX(MIN(CV673,$J$5),$I$5)+$G$5*MAX(MIN(CV673,$J$5),$I$5)*(DP673*DI673/($K$5*1000))+$H$5*(DP673*DI673/($K$5*1000))*(DP673*DI673/($K$5*1000)))</f>
        <v>0</v>
      </c>
      <c r="S673">
        <f>J673*(1000-(1000*0.61365*exp(17.502*W673/(240.97+W673))/(DI673+DJ673)+DD673)/2)/(1000*0.61365*exp(17.502*W673/(240.97+W673))/(DI673+DJ673)-DD673)</f>
        <v>0</v>
      </c>
      <c r="T673">
        <f>1/((CW673+1)/(Q673/1.6)+1/(R673/1.37)) + CW673/((CW673+1)/(Q673/1.6) + CW673/(R673/1.37))</f>
        <v>0</v>
      </c>
      <c r="U673">
        <f>(CR673*CU673)</f>
        <v>0</v>
      </c>
      <c r="V673">
        <f>(DK673+(U673+2*0.95*5.67E-8*(((DK673+$B$7)+273)^4-(DK673+273)^4)-44100*J673)/(1.84*29.3*R673+8*0.95*5.67E-8*(DK673+273)^3))</f>
        <v>0</v>
      </c>
      <c r="W673">
        <f>($C$7*DL673+$D$7*DM673+$E$7*V673)</f>
        <v>0</v>
      </c>
      <c r="X673">
        <f>0.61365*exp(17.502*W673/(240.97+W673))</f>
        <v>0</v>
      </c>
      <c r="Y673">
        <f>(Z673/AA673*100)</f>
        <v>0</v>
      </c>
      <c r="Z673">
        <f>DD673*(DI673+DJ673)/1000</f>
        <v>0</v>
      </c>
      <c r="AA673">
        <f>0.61365*exp(17.502*DK673/(240.97+DK673))</f>
        <v>0</v>
      </c>
      <c r="AB673">
        <f>(X673-DD673*(DI673+DJ673)/1000)</f>
        <v>0</v>
      </c>
      <c r="AC673">
        <f>(-J673*44100)</f>
        <v>0</v>
      </c>
      <c r="AD673">
        <f>2*29.3*R673*0.92*(DK673-W673)</f>
        <v>0</v>
      </c>
      <c r="AE673">
        <f>2*0.95*5.67E-8*(((DK673+$B$7)+273)^4-(W673+273)^4)</f>
        <v>0</v>
      </c>
      <c r="AF673">
        <f>U673+AE673+AC673+AD673</f>
        <v>0</v>
      </c>
      <c r="AG673">
        <f>DH673*AU673*(DC673-DB673*(1000-AU673*DE673)/(1000-AU673*DD673))/(100*CV673)</f>
        <v>0</v>
      </c>
      <c r="AH673">
        <f>1000*DH673*AU673*(DD673-DE673)/(100*CV673*(1000-AU673*DD673))</f>
        <v>0</v>
      </c>
      <c r="AI673">
        <f>(AJ673 - AK673 - DI673*1E3/(8.314*(DK673+273.15)) * AM673/DH673 * AL673) * DH673/(100*CV673) * (1000 - DE673)/1000</f>
        <v>0</v>
      </c>
      <c r="AJ673">
        <v>1340.52572582104</v>
      </c>
      <c r="AK673">
        <v>1292.5903030303</v>
      </c>
      <c r="AL673">
        <v>3.46535073504829</v>
      </c>
      <c r="AM673">
        <v>66.0504921813524</v>
      </c>
      <c r="AN673">
        <f>(AP673 - AO673 + DI673*1E3/(8.314*(DK673+273.15)) * AR673/DH673 * AQ673) * DH673/(100*CV673) * 1000/(1000 - AP673)</f>
        <v>0</v>
      </c>
      <c r="AO673">
        <v>16.2723165749784</v>
      </c>
      <c r="AP673">
        <v>23.7422237762238</v>
      </c>
      <c r="AQ673">
        <v>0.000523272727279405</v>
      </c>
      <c r="AR673">
        <v>92.47</v>
      </c>
      <c r="AS673">
        <v>3</v>
      </c>
      <c r="AT673">
        <v>1</v>
      </c>
      <c r="AU673">
        <f>IF(AS673*$H$13&gt;=AW673,1.0,(AW673/(AW673-AS673*$H$13)))</f>
        <v>0</v>
      </c>
      <c r="AV673">
        <f>(AU673-1)*100</f>
        <v>0</v>
      </c>
      <c r="AW673">
        <f>MAX(0,($B$13+$C$13*DP673)/(1+$D$13*DP673)*DI673/(DK673+273)*$E$13)</f>
        <v>0</v>
      </c>
      <c r="AX673" t="s">
        <v>418</v>
      </c>
      <c r="AY673" t="s">
        <v>418</v>
      </c>
      <c r="AZ673">
        <v>0</v>
      </c>
      <c r="BA673">
        <v>0</v>
      </c>
      <c r="BB673">
        <f>1-AZ673/BA673</f>
        <v>0</v>
      </c>
      <c r="BC673">
        <v>0</v>
      </c>
      <c r="BD673" t="s">
        <v>418</v>
      </c>
      <c r="BE673" t="s">
        <v>418</v>
      </c>
      <c r="BF673">
        <v>0</v>
      </c>
      <c r="BG673">
        <v>0</v>
      </c>
      <c r="BH673">
        <f>1-BF673/BG673</f>
        <v>0</v>
      </c>
      <c r="BI673">
        <v>0.5</v>
      </c>
      <c r="BJ673">
        <f>CS673</f>
        <v>0</v>
      </c>
      <c r="BK673">
        <f>L673</f>
        <v>0</v>
      </c>
      <c r="BL673">
        <f>BH673*BI673*BJ673</f>
        <v>0</v>
      </c>
      <c r="BM673">
        <f>(BK673-BC673)/BJ673</f>
        <v>0</v>
      </c>
      <c r="BN673">
        <f>(BA673-BG673)/BG673</f>
        <v>0</v>
      </c>
      <c r="BO673">
        <f>AZ673/(BB673+AZ673/BG673)</f>
        <v>0</v>
      </c>
      <c r="BP673" t="s">
        <v>418</v>
      </c>
      <c r="BQ673">
        <v>0</v>
      </c>
      <c r="BR673">
        <f>IF(BQ673&lt;&gt;0, BQ673, BO673)</f>
        <v>0</v>
      </c>
      <c r="BS673">
        <f>1-BR673/BG673</f>
        <v>0</v>
      </c>
      <c r="BT673">
        <f>(BG673-BF673)/(BG673-BR673)</f>
        <v>0</v>
      </c>
      <c r="BU673">
        <f>(BA673-BG673)/(BA673-BR673)</f>
        <v>0</v>
      </c>
      <c r="BV673">
        <f>(BG673-BF673)/(BG673-AZ673)</f>
        <v>0</v>
      </c>
      <c r="BW673">
        <f>(BA673-BG673)/(BA673-AZ673)</f>
        <v>0</v>
      </c>
      <c r="BX673">
        <f>(BT673*BR673/BF673)</f>
        <v>0</v>
      </c>
      <c r="BY673">
        <f>(1-BX673)</f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f>$B$11*DQ673+$C$11*DR673+$F$11*EC673*(1-EF673)</f>
        <v>0</v>
      </c>
      <c r="CS673">
        <f>CR673*CT673</f>
        <v>0</v>
      </c>
      <c r="CT673">
        <f>($B$11*$D$9+$C$11*$D$9+$F$11*((EP673+EH673)/MAX(EP673+EH673+EQ673, 0.1)*$I$9+EQ673/MAX(EP673+EH673+EQ673, 0.1)*$J$9))/($B$11+$C$11+$F$11)</f>
        <v>0</v>
      </c>
      <c r="CU673">
        <f>($B$11*$K$9+$C$11*$K$9+$F$11*((EP673+EH673)/MAX(EP673+EH673+EQ673, 0.1)*$P$9+EQ673/MAX(EP673+EH673+EQ673, 0.1)*$Q$9))/($B$11+$C$11+$F$11)</f>
        <v>0</v>
      </c>
      <c r="CV673">
        <v>6</v>
      </c>
      <c r="CW673">
        <v>0.5</v>
      </c>
      <c r="CX673" t="s">
        <v>419</v>
      </c>
      <c r="CY673">
        <v>2</v>
      </c>
      <c r="CZ673" t="b">
        <v>1</v>
      </c>
      <c r="DA673">
        <v>1659032532</v>
      </c>
      <c r="DB673">
        <v>1238.25444444444</v>
      </c>
      <c r="DC673">
        <v>1302.66481481481</v>
      </c>
      <c r="DD673">
        <v>23.7279111111111</v>
      </c>
      <c r="DE673">
        <v>16.2408185185185</v>
      </c>
      <c r="DF673">
        <v>1227.08666666667</v>
      </c>
      <c r="DG673">
        <v>23.2771592592593</v>
      </c>
      <c r="DH673">
        <v>500.054259259259</v>
      </c>
      <c r="DI673">
        <v>90.3275518518519</v>
      </c>
      <c r="DJ673">
        <v>0.0441618037037037</v>
      </c>
      <c r="DK673">
        <v>27.1712148148148</v>
      </c>
      <c r="DL673">
        <v>26.7306037037037</v>
      </c>
      <c r="DM673">
        <v>999.9</v>
      </c>
      <c r="DN673">
        <v>0</v>
      </c>
      <c r="DO673">
        <v>0</v>
      </c>
      <c r="DP673">
        <v>9995.18518518518</v>
      </c>
      <c r="DQ673">
        <v>0</v>
      </c>
      <c r="DR673">
        <v>17.2009777777778</v>
      </c>
      <c r="DS673">
        <v>-64.4120777777778</v>
      </c>
      <c r="DT673">
        <v>1268.34777777778</v>
      </c>
      <c r="DU673">
        <v>1324.17185185185</v>
      </c>
      <c r="DV673">
        <v>7.48710148148148</v>
      </c>
      <c r="DW673">
        <v>1302.66481481481</v>
      </c>
      <c r="DX673">
        <v>16.2408185185185</v>
      </c>
      <c r="DY673">
        <v>2.14328481481481</v>
      </c>
      <c r="DZ673">
        <v>1.46699222222222</v>
      </c>
      <c r="EA673">
        <v>18.5445703703704</v>
      </c>
      <c r="EB673">
        <v>12.6283851851852</v>
      </c>
      <c r="EC673">
        <v>2000</v>
      </c>
      <c r="ED673">
        <v>0.979996555555556</v>
      </c>
      <c r="EE673">
        <v>0.0200037074074074</v>
      </c>
      <c r="EF673">
        <v>0</v>
      </c>
      <c r="EG673">
        <v>826.799185185185</v>
      </c>
      <c r="EH673">
        <v>5.00063</v>
      </c>
      <c r="EI673">
        <v>16276.7703703704</v>
      </c>
      <c r="EJ673">
        <v>17256.8851851852</v>
      </c>
      <c r="EK673">
        <v>38.111</v>
      </c>
      <c r="EL673">
        <v>38.1318888888889</v>
      </c>
      <c r="EM673">
        <v>37.562</v>
      </c>
      <c r="EN673">
        <v>37.5574074074074</v>
      </c>
      <c r="EO673">
        <v>39.125</v>
      </c>
      <c r="EP673">
        <v>1955.09</v>
      </c>
      <c r="EQ673">
        <v>39.91</v>
      </c>
      <c r="ER673">
        <v>0</v>
      </c>
      <c r="ES673">
        <v>1659032538.7</v>
      </c>
      <c r="ET673">
        <v>0</v>
      </c>
      <c r="EU673">
        <v>826.75104</v>
      </c>
      <c r="EV673">
        <v>-9.03176923174059</v>
      </c>
      <c r="EW673">
        <v>-177.038461663779</v>
      </c>
      <c r="EX673">
        <v>16275.368</v>
      </c>
      <c r="EY673">
        <v>15</v>
      </c>
      <c r="EZ673">
        <v>0</v>
      </c>
      <c r="FA673" t="s">
        <v>420</v>
      </c>
      <c r="FB673">
        <v>1657551626.5</v>
      </c>
      <c r="FC673">
        <v>1657551629</v>
      </c>
      <c r="FD673">
        <v>0</v>
      </c>
      <c r="FE673">
        <v>0.403</v>
      </c>
      <c r="FF673">
        <v>0.009</v>
      </c>
      <c r="FG673">
        <v>9.41</v>
      </c>
      <c r="FH673">
        <v>0.087</v>
      </c>
      <c r="FI673">
        <v>417</v>
      </c>
      <c r="FJ673">
        <v>17</v>
      </c>
      <c r="FK673">
        <v>1.61</v>
      </c>
      <c r="FL673">
        <v>0.59</v>
      </c>
      <c r="FM673">
        <v>-64.5395375</v>
      </c>
      <c r="FN673">
        <v>0.259633395872427</v>
      </c>
      <c r="FO673">
        <v>0.519823093796101</v>
      </c>
      <c r="FP673">
        <v>1</v>
      </c>
      <c r="FQ673">
        <v>827.415676470588</v>
      </c>
      <c r="FR673">
        <v>-9.06644765964342</v>
      </c>
      <c r="FS673">
        <v>0.914242525443181</v>
      </c>
      <c r="FT673">
        <v>0</v>
      </c>
      <c r="FU673">
        <v>7.50903475</v>
      </c>
      <c r="FV673">
        <v>-0.328182776735493</v>
      </c>
      <c r="FW673">
        <v>0.0352771821428172</v>
      </c>
      <c r="FX673">
        <v>0</v>
      </c>
      <c r="FY673">
        <v>1</v>
      </c>
      <c r="FZ673">
        <v>3</v>
      </c>
      <c r="GA673" t="s">
        <v>421</v>
      </c>
      <c r="GB673">
        <v>2.97361</v>
      </c>
      <c r="GC673">
        <v>2.69746</v>
      </c>
      <c r="GD673">
        <v>0.192505</v>
      </c>
      <c r="GE673">
        <v>0.199111</v>
      </c>
      <c r="GF673">
        <v>0.102309</v>
      </c>
      <c r="GG673">
        <v>0.0793496</v>
      </c>
      <c r="GH673">
        <v>31442.5</v>
      </c>
      <c r="GI673">
        <v>34101.7</v>
      </c>
      <c r="GJ673">
        <v>35284.1</v>
      </c>
      <c r="GK673">
        <v>38615.8</v>
      </c>
      <c r="GL673">
        <v>44911.6</v>
      </c>
      <c r="GM673">
        <v>51352.9</v>
      </c>
      <c r="GN673">
        <v>55156.2</v>
      </c>
      <c r="GO673">
        <v>61940.9</v>
      </c>
      <c r="GP673">
        <v>1.9728</v>
      </c>
      <c r="GQ673">
        <v>1.8448</v>
      </c>
      <c r="GR673">
        <v>0.0996888</v>
      </c>
      <c r="GS673">
        <v>0</v>
      </c>
      <c r="GT673">
        <v>25.1038</v>
      </c>
      <c r="GU673">
        <v>999.9</v>
      </c>
      <c r="GV673">
        <v>55.317</v>
      </c>
      <c r="GW673">
        <v>29.124</v>
      </c>
      <c r="GX673">
        <v>24.8066</v>
      </c>
      <c r="GY673">
        <v>55.8655</v>
      </c>
      <c r="GZ673">
        <v>43.0128</v>
      </c>
      <c r="HA673">
        <v>1</v>
      </c>
      <c r="HB673">
        <v>-0.0464634</v>
      </c>
      <c r="HC673">
        <v>0.0786492</v>
      </c>
      <c r="HD673">
        <v>20.1131</v>
      </c>
      <c r="HE673">
        <v>5.19692</v>
      </c>
      <c r="HF673">
        <v>12.0052</v>
      </c>
      <c r="HG673">
        <v>4.9748</v>
      </c>
      <c r="HH673">
        <v>3.2932</v>
      </c>
      <c r="HI673">
        <v>9999</v>
      </c>
      <c r="HJ673">
        <v>9999</v>
      </c>
      <c r="HK673">
        <v>9999</v>
      </c>
      <c r="HL673">
        <v>630.1</v>
      </c>
      <c r="HM673">
        <v>1.86316</v>
      </c>
      <c r="HN673">
        <v>1.86801</v>
      </c>
      <c r="HO673">
        <v>1.86783</v>
      </c>
      <c r="HP673">
        <v>1.86899</v>
      </c>
      <c r="HQ673">
        <v>1.86981</v>
      </c>
      <c r="HR673">
        <v>1.86587</v>
      </c>
      <c r="HS673">
        <v>1.86691</v>
      </c>
      <c r="HT673">
        <v>1.86832</v>
      </c>
      <c r="HU673">
        <v>5</v>
      </c>
      <c r="HV673">
        <v>0</v>
      </c>
      <c r="HW673">
        <v>0</v>
      </c>
      <c r="HX673">
        <v>0</v>
      </c>
      <c r="HY673" t="s">
        <v>422</v>
      </c>
      <c r="HZ673" t="s">
        <v>423</v>
      </c>
      <c r="IA673" t="s">
        <v>424</v>
      </c>
      <c r="IB673" t="s">
        <v>424</v>
      </c>
      <c r="IC673" t="s">
        <v>424</v>
      </c>
      <c r="ID673" t="s">
        <v>424</v>
      </c>
      <c r="IE673">
        <v>0</v>
      </c>
      <c r="IF673">
        <v>100</v>
      </c>
      <c r="IG673">
        <v>100</v>
      </c>
      <c r="IH673">
        <v>11.29</v>
      </c>
      <c r="II673">
        <v>0.4511</v>
      </c>
      <c r="IJ673">
        <v>4.02706509432224</v>
      </c>
      <c r="IK673">
        <v>0.00601174518973114</v>
      </c>
      <c r="IL673">
        <v>2.77886958061485e-07</v>
      </c>
      <c r="IM673">
        <v>-3.54636231360687e-10</v>
      </c>
      <c r="IN673">
        <v>-0.0404303883988718</v>
      </c>
      <c r="IO673">
        <v>-0.0177815531441476</v>
      </c>
      <c r="IP673">
        <v>0.00205572605671414</v>
      </c>
      <c r="IQ673">
        <v>-1.65519735432211e-05</v>
      </c>
      <c r="IR673">
        <v>-4</v>
      </c>
      <c r="IS673">
        <v>1848</v>
      </c>
      <c r="IT673">
        <v>1</v>
      </c>
      <c r="IU673">
        <v>25</v>
      </c>
      <c r="IV673">
        <v>24681.9</v>
      </c>
      <c r="IW673">
        <v>24681.8</v>
      </c>
      <c r="IX673">
        <v>2.59521</v>
      </c>
      <c r="IY673">
        <v>2.60498</v>
      </c>
      <c r="IZ673">
        <v>1.54785</v>
      </c>
      <c r="JA673">
        <v>2.30469</v>
      </c>
      <c r="JB673">
        <v>1.34644</v>
      </c>
      <c r="JC673">
        <v>2.31079</v>
      </c>
      <c r="JD673">
        <v>33.558</v>
      </c>
      <c r="JE673">
        <v>24.2188</v>
      </c>
      <c r="JF673">
        <v>18</v>
      </c>
      <c r="JG673">
        <v>492.193</v>
      </c>
      <c r="JH673">
        <v>410.032</v>
      </c>
      <c r="JI673">
        <v>24.9999</v>
      </c>
      <c r="JJ673">
        <v>26.644</v>
      </c>
      <c r="JK673">
        <v>30.0003</v>
      </c>
      <c r="JL673">
        <v>26.6097</v>
      </c>
      <c r="JM673">
        <v>26.5529</v>
      </c>
      <c r="JN673">
        <v>52.0606</v>
      </c>
      <c r="JO673">
        <v>38.6142</v>
      </c>
      <c r="JP673">
        <v>69.5154</v>
      </c>
      <c r="JQ673">
        <v>25</v>
      </c>
      <c r="JR673">
        <v>1343.3</v>
      </c>
      <c r="JS673">
        <v>16.3997</v>
      </c>
      <c r="JT673">
        <v>102.315</v>
      </c>
      <c r="JU673">
        <v>103.1</v>
      </c>
    </row>
    <row r="674" spans="1:281">
      <c r="A674">
        <v>658</v>
      </c>
      <c r="B674">
        <v>1659032544.5</v>
      </c>
      <c r="C674">
        <v>8861.40000009537</v>
      </c>
      <c r="D674" t="s">
        <v>1746</v>
      </c>
      <c r="E674" t="s">
        <v>1747</v>
      </c>
      <c r="F674">
        <v>5</v>
      </c>
      <c r="G674" t="s">
        <v>1587</v>
      </c>
      <c r="H674" t="s">
        <v>417</v>
      </c>
      <c r="I674">
        <v>1659032536.71429</v>
      </c>
      <c r="J674">
        <f>(K674)/1000</f>
        <v>0</v>
      </c>
      <c r="K674">
        <f>IF(CZ674, AN674, AH674)</f>
        <v>0</v>
      </c>
      <c r="L674">
        <f>IF(CZ674, AI674, AG674)</f>
        <v>0</v>
      </c>
      <c r="M674">
        <f>DB674 - IF(AU674&gt;1, L674*CV674*100.0/(AW674*DP674), 0)</f>
        <v>0</v>
      </c>
      <c r="N674">
        <f>((T674-J674/2)*M674-L674)/(T674+J674/2)</f>
        <v>0</v>
      </c>
      <c r="O674">
        <f>N674*(DI674+DJ674)/1000.0</f>
        <v>0</v>
      </c>
      <c r="P674">
        <f>(DB674 - IF(AU674&gt;1, L674*CV674*100.0/(AW674*DP674), 0))*(DI674+DJ674)/1000.0</f>
        <v>0</v>
      </c>
      <c r="Q674">
        <f>2.0/((1/S674-1/R674)+SIGN(S674)*SQRT((1/S674-1/R674)*(1/S674-1/R674) + 4*CW674/((CW674+1)*(CW674+1))*(2*1/S674*1/R674-1/R674*1/R674)))</f>
        <v>0</v>
      </c>
      <c r="R674">
        <f>IF(LEFT(CX674,1)&lt;&gt;"0",IF(LEFT(CX674,1)="1",3.0,CY674),$D$5+$E$5*(DP674*DI674/($K$5*1000))+$F$5*(DP674*DI674/($K$5*1000))*MAX(MIN(CV674,$J$5),$I$5)*MAX(MIN(CV674,$J$5),$I$5)+$G$5*MAX(MIN(CV674,$J$5),$I$5)*(DP674*DI674/($K$5*1000))+$H$5*(DP674*DI674/($K$5*1000))*(DP674*DI674/($K$5*1000)))</f>
        <v>0</v>
      </c>
      <c r="S674">
        <f>J674*(1000-(1000*0.61365*exp(17.502*W674/(240.97+W674))/(DI674+DJ674)+DD674)/2)/(1000*0.61365*exp(17.502*W674/(240.97+W674))/(DI674+DJ674)-DD674)</f>
        <v>0</v>
      </c>
      <c r="T674">
        <f>1/((CW674+1)/(Q674/1.6)+1/(R674/1.37)) + CW674/((CW674+1)/(Q674/1.6) + CW674/(R674/1.37))</f>
        <v>0</v>
      </c>
      <c r="U674">
        <f>(CR674*CU674)</f>
        <v>0</v>
      </c>
      <c r="V674">
        <f>(DK674+(U674+2*0.95*5.67E-8*(((DK674+$B$7)+273)^4-(DK674+273)^4)-44100*J674)/(1.84*29.3*R674+8*0.95*5.67E-8*(DK674+273)^3))</f>
        <v>0</v>
      </c>
      <c r="W674">
        <f>($C$7*DL674+$D$7*DM674+$E$7*V674)</f>
        <v>0</v>
      </c>
      <c r="X674">
        <f>0.61365*exp(17.502*W674/(240.97+W674))</f>
        <v>0</v>
      </c>
      <c r="Y674">
        <f>(Z674/AA674*100)</f>
        <v>0</v>
      </c>
      <c r="Z674">
        <f>DD674*(DI674+DJ674)/1000</f>
        <v>0</v>
      </c>
      <c r="AA674">
        <f>0.61365*exp(17.502*DK674/(240.97+DK674))</f>
        <v>0</v>
      </c>
      <c r="AB674">
        <f>(X674-DD674*(DI674+DJ674)/1000)</f>
        <v>0</v>
      </c>
      <c r="AC674">
        <f>(-J674*44100)</f>
        <v>0</v>
      </c>
      <c r="AD674">
        <f>2*29.3*R674*0.92*(DK674-W674)</f>
        <v>0</v>
      </c>
      <c r="AE674">
        <f>2*0.95*5.67E-8*(((DK674+$B$7)+273)^4-(W674+273)^4)</f>
        <v>0</v>
      </c>
      <c r="AF674">
        <f>U674+AE674+AC674+AD674</f>
        <v>0</v>
      </c>
      <c r="AG674">
        <f>DH674*AU674*(DC674-DB674*(1000-AU674*DE674)/(1000-AU674*DD674))/(100*CV674)</f>
        <v>0</v>
      </c>
      <c r="AH674">
        <f>1000*DH674*AU674*(DD674-DE674)/(100*CV674*(1000-AU674*DD674))</f>
        <v>0</v>
      </c>
      <c r="AI674">
        <f>(AJ674 - AK674 - DI674*1E3/(8.314*(DK674+273.15)) * AM674/DH674 * AL674) * DH674/(100*CV674) * (1000 - DE674)/1000</f>
        <v>0</v>
      </c>
      <c r="AJ674">
        <v>1357.70695580647</v>
      </c>
      <c r="AK674">
        <v>1309.88806060606</v>
      </c>
      <c r="AL674">
        <v>3.52208119717747</v>
      </c>
      <c r="AM674">
        <v>66.0504921813524</v>
      </c>
      <c r="AN674">
        <f>(AP674 - AO674 + DI674*1E3/(8.314*(DK674+273.15)) * AR674/DH674 * AQ674) * DH674/(100*CV674) * 1000/(1000 - AP674)</f>
        <v>0</v>
      </c>
      <c r="AO674">
        <v>16.316913535671</v>
      </c>
      <c r="AP674">
        <v>23.7470251748252</v>
      </c>
      <c r="AQ674">
        <v>0.000137292929295435</v>
      </c>
      <c r="AR674">
        <v>92.47</v>
      </c>
      <c r="AS674">
        <v>3</v>
      </c>
      <c r="AT674">
        <v>1</v>
      </c>
      <c r="AU674">
        <f>IF(AS674*$H$13&gt;=AW674,1.0,(AW674/(AW674-AS674*$H$13)))</f>
        <v>0</v>
      </c>
      <c r="AV674">
        <f>(AU674-1)*100</f>
        <v>0</v>
      </c>
      <c r="AW674">
        <f>MAX(0,($B$13+$C$13*DP674)/(1+$D$13*DP674)*DI674/(DK674+273)*$E$13)</f>
        <v>0</v>
      </c>
      <c r="AX674" t="s">
        <v>418</v>
      </c>
      <c r="AY674" t="s">
        <v>418</v>
      </c>
      <c r="AZ674">
        <v>0</v>
      </c>
      <c r="BA674">
        <v>0</v>
      </c>
      <c r="BB674">
        <f>1-AZ674/BA674</f>
        <v>0</v>
      </c>
      <c r="BC674">
        <v>0</v>
      </c>
      <c r="BD674" t="s">
        <v>418</v>
      </c>
      <c r="BE674" t="s">
        <v>418</v>
      </c>
      <c r="BF674">
        <v>0</v>
      </c>
      <c r="BG674">
        <v>0</v>
      </c>
      <c r="BH674">
        <f>1-BF674/BG674</f>
        <v>0</v>
      </c>
      <c r="BI674">
        <v>0.5</v>
      </c>
      <c r="BJ674">
        <f>CS674</f>
        <v>0</v>
      </c>
      <c r="BK674">
        <f>L674</f>
        <v>0</v>
      </c>
      <c r="BL674">
        <f>BH674*BI674*BJ674</f>
        <v>0</v>
      </c>
      <c r="BM674">
        <f>(BK674-BC674)/BJ674</f>
        <v>0</v>
      </c>
      <c r="BN674">
        <f>(BA674-BG674)/BG674</f>
        <v>0</v>
      </c>
      <c r="BO674">
        <f>AZ674/(BB674+AZ674/BG674)</f>
        <v>0</v>
      </c>
      <c r="BP674" t="s">
        <v>418</v>
      </c>
      <c r="BQ674">
        <v>0</v>
      </c>
      <c r="BR674">
        <f>IF(BQ674&lt;&gt;0, BQ674, BO674)</f>
        <v>0</v>
      </c>
      <c r="BS674">
        <f>1-BR674/BG674</f>
        <v>0</v>
      </c>
      <c r="BT674">
        <f>(BG674-BF674)/(BG674-BR674)</f>
        <v>0</v>
      </c>
      <c r="BU674">
        <f>(BA674-BG674)/(BA674-BR674)</f>
        <v>0</v>
      </c>
      <c r="BV674">
        <f>(BG674-BF674)/(BG674-AZ674)</f>
        <v>0</v>
      </c>
      <c r="BW674">
        <f>(BA674-BG674)/(BA674-AZ674)</f>
        <v>0</v>
      </c>
      <c r="BX674">
        <f>(BT674*BR674/BF674)</f>
        <v>0</v>
      </c>
      <c r="BY674">
        <f>(1-BX674)</f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f>$B$11*DQ674+$C$11*DR674+$F$11*EC674*(1-EF674)</f>
        <v>0</v>
      </c>
      <c r="CS674">
        <f>CR674*CT674</f>
        <v>0</v>
      </c>
      <c r="CT674">
        <f>($B$11*$D$9+$C$11*$D$9+$F$11*((EP674+EH674)/MAX(EP674+EH674+EQ674, 0.1)*$I$9+EQ674/MAX(EP674+EH674+EQ674, 0.1)*$J$9))/($B$11+$C$11+$F$11)</f>
        <v>0</v>
      </c>
      <c r="CU674">
        <f>($B$11*$K$9+$C$11*$K$9+$F$11*((EP674+EH674)/MAX(EP674+EH674+EQ674, 0.1)*$P$9+EQ674/MAX(EP674+EH674+EQ674, 0.1)*$Q$9))/($B$11+$C$11+$F$11)</f>
        <v>0</v>
      </c>
      <c r="CV674">
        <v>6</v>
      </c>
      <c r="CW674">
        <v>0.5</v>
      </c>
      <c r="CX674" t="s">
        <v>419</v>
      </c>
      <c r="CY674">
        <v>2</v>
      </c>
      <c r="CZ674" t="b">
        <v>1</v>
      </c>
      <c r="DA674">
        <v>1659032536.71429</v>
      </c>
      <c r="DB674">
        <v>1254.08821428571</v>
      </c>
      <c r="DC674">
        <v>1318.57357142857</v>
      </c>
      <c r="DD674">
        <v>23.737725</v>
      </c>
      <c r="DE674">
        <v>16.2774178571429</v>
      </c>
      <c r="DF674">
        <v>1242.84035714286</v>
      </c>
      <c r="DG674">
        <v>23.2865035714286</v>
      </c>
      <c r="DH674">
        <v>500.02</v>
      </c>
      <c r="DI674">
        <v>90.3275285714286</v>
      </c>
      <c r="DJ674">
        <v>0.0441839392857143</v>
      </c>
      <c r="DK674">
        <v>27.1698357142857</v>
      </c>
      <c r="DL674">
        <v>26.73155</v>
      </c>
      <c r="DM674">
        <v>999.9</v>
      </c>
      <c r="DN674">
        <v>0</v>
      </c>
      <c r="DO674">
        <v>0</v>
      </c>
      <c r="DP674">
        <v>9996.07142857143</v>
      </c>
      <c r="DQ674">
        <v>0</v>
      </c>
      <c r="DR674">
        <v>17.2037107142857</v>
      </c>
      <c r="DS674">
        <v>-64.486175</v>
      </c>
      <c r="DT674">
        <v>1284.58</v>
      </c>
      <c r="DU674">
        <v>1340.3925</v>
      </c>
      <c r="DV674">
        <v>7.46031535714286</v>
      </c>
      <c r="DW674">
        <v>1318.57357142857</v>
      </c>
      <c r="DX674">
        <v>16.2774178571429</v>
      </c>
      <c r="DY674">
        <v>2.14417071428571</v>
      </c>
      <c r="DZ674">
        <v>1.47029785714286</v>
      </c>
      <c r="EA674">
        <v>18.551175</v>
      </c>
      <c r="EB674">
        <v>12.6627</v>
      </c>
      <c r="EC674">
        <v>2000.00928571429</v>
      </c>
      <c r="ED674">
        <v>0.979996535714286</v>
      </c>
      <c r="EE674">
        <v>0.0200037285714286</v>
      </c>
      <c r="EF674">
        <v>0</v>
      </c>
      <c r="EG674">
        <v>826.131964285714</v>
      </c>
      <c r="EH674">
        <v>5.00063</v>
      </c>
      <c r="EI674">
        <v>16263.3</v>
      </c>
      <c r="EJ674">
        <v>17256.9571428571</v>
      </c>
      <c r="EK674">
        <v>38.107</v>
      </c>
      <c r="EL674">
        <v>38.1338571428571</v>
      </c>
      <c r="EM674">
        <v>37.562</v>
      </c>
      <c r="EN674">
        <v>37.5465</v>
      </c>
      <c r="EO674">
        <v>39.125</v>
      </c>
      <c r="EP674">
        <v>1955.09928571429</v>
      </c>
      <c r="EQ674">
        <v>39.91</v>
      </c>
      <c r="ER674">
        <v>0</v>
      </c>
      <c r="ES674">
        <v>1659032543.5</v>
      </c>
      <c r="ET674">
        <v>0</v>
      </c>
      <c r="EU674">
        <v>826.068</v>
      </c>
      <c r="EV674">
        <v>-8.50761536296808</v>
      </c>
      <c r="EW674">
        <v>-168.699999864603</v>
      </c>
      <c r="EX674">
        <v>16261.696</v>
      </c>
      <c r="EY674">
        <v>15</v>
      </c>
      <c r="EZ674">
        <v>0</v>
      </c>
      <c r="FA674" t="s">
        <v>420</v>
      </c>
      <c r="FB674">
        <v>1657551626.5</v>
      </c>
      <c r="FC674">
        <v>1657551629</v>
      </c>
      <c r="FD674">
        <v>0</v>
      </c>
      <c r="FE674">
        <v>0.403</v>
      </c>
      <c r="FF674">
        <v>0.009</v>
      </c>
      <c r="FG674">
        <v>9.41</v>
      </c>
      <c r="FH674">
        <v>0.087</v>
      </c>
      <c r="FI674">
        <v>417</v>
      </c>
      <c r="FJ674">
        <v>17</v>
      </c>
      <c r="FK674">
        <v>1.61</v>
      </c>
      <c r="FL674">
        <v>0.59</v>
      </c>
      <c r="FM674">
        <v>-64.4454525</v>
      </c>
      <c r="FN674">
        <v>0.997545590994651</v>
      </c>
      <c r="FO674">
        <v>0.593538553923627</v>
      </c>
      <c r="FP674">
        <v>0</v>
      </c>
      <c r="FQ674">
        <v>826.627029411765</v>
      </c>
      <c r="FR674">
        <v>-8.52924369451434</v>
      </c>
      <c r="FS674">
        <v>0.862222998495724</v>
      </c>
      <c r="FT674">
        <v>0</v>
      </c>
      <c r="FU674">
        <v>7.47743675</v>
      </c>
      <c r="FV674">
        <v>-0.342326566604139</v>
      </c>
      <c r="FW674">
        <v>0.0365339755150942</v>
      </c>
      <c r="FX674">
        <v>0</v>
      </c>
      <c r="FY674">
        <v>0</v>
      </c>
      <c r="FZ674">
        <v>3</v>
      </c>
      <c r="GA674" t="s">
        <v>427</v>
      </c>
      <c r="GB674">
        <v>2.97425</v>
      </c>
      <c r="GC674">
        <v>2.69771</v>
      </c>
      <c r="GD674">
        <v>0.194089</v>
      </c>
      <c r="GE674">
        <v>0.200808</v>
      </c>
      <c r="GF674">
        <v>0.102327</v>
      </c>
      <c r="GG674">
        <v>0.0794546</v>
      </c>
      <c r="GH674">
        <v>31380.9</v>
      </c>
      <c r="GI674">
        <v>34029.4</v>
      </c>
      <c r="GJ674">
        <v>35284.2</v>
      </c>
      <c r="GK674">
        <v>38615.8</v>
      </c>
      <c r="GL674">
        <v>44910.9</v>
      </c>
      <c r="GM674">
        <v>51346.5</v>
      </c>
      <c r="GN674">
        <v>55156.4</v>
      </c>
      <c r="GO674">
        <v>61940.2</v>
      </c>
      <c r="GP674">
        <v>1.9732</v>
      </c>
      <c r="GQ674">
        <v>1.8454</v>
      </c>
      <c r="GR674">
        <v>0.0990927</v>
      </c>
      <c r="GS674">
        <v>0</v>
      </c>
      <c r="GT674">
        <v>25.1058</v>
      </c>
      <c r="GU674">
        <v>999.9</v>
      </c>
      <c r="GV674">
        <v>55.292</v>
      </c>
      <c r="GW674">
        <v>29.104</v>
      </c>
      <c r="GX674">
        <v>24.7663</v>
      </c>
      <c r="GY674">
        <v>56.0855</v>
      </c>
      <c r="GZ674">
        <v>43.0849</v>
      </c>
      <c r="HA674">
        <v>1</v>
      </c>
      <c r="HB674">
        <v>-0.0468902</v>
      </c>
      <c r="HC674">
        <v>0.079085</v>
      </c>
      <c r="HD674">
        <v>20.114</v>
      </c>
      <c r="HE674">
        <v>5.19812</v>
      </c>
      <c r="HF674">
        <v>12.0052</v>
      </c>
      <c r="HG674">
        <v>4.9756</v>
      </c>
      <c r="HH674">
        <v>3.2938</v>
      </c>
      <c r="HI674">
        <v>9999</v>
      </c>
      <c r="HJ674">
        <v>9999</v>
      </c>
      <c r="HK674">
        <v>9999</v>
      </c>
      <c r="HL674">
        <v>630.1</v>
      </c>
      <c r="HM674">
        <v>1.86322</v>
      </c>
      <c r="HN674">
        <v>1.86804</v>
      </c>
      <c r="HO674">
        <v>1.86783</v>
      </c>
      <c r="HP674">
        <v>1.86899</v>
      </c>
      <c r="HQ674">
        <v>1.86981</v>
      </c>
      <c r="HR674">
        <v>1.86584</v>
      </c>
      <c r="HS674">
        <v>1.86691</v>
      </c>
      <c r="HT674">
        <v>1.86832</v>
      </c>
      <c r="HU674">
        <v>5</v>
      </c>
      <c r="HV674">
        <v>0</v>
      </c>
      <c r="HW674">
        <v>0</v>
      </c>
      <c r="HX674">
        <v>0</v>
      </c>
      <c r="HY674" t="s">
        <v>422</v>
      </c>
      <c r="HZ674" t="s">
        <v>423</v>
      </c>
      <c r="IA674" t="s">
        <v>424</v>
      </c>
      <c r="IB674" t="s">
        <v>424</v>
      </c>
      <c r="IC674" t="s">
        <v>424</v>
      </c>
      <c r="ID674" t="s">
        <v>424</v>
      </c>
      <c r="IE674">
        <v>0</v>
      </c>
      <c r="IF674">
        <v>100</v>
      </c>
      <c r="IG674">
        <v>100</v>
      </c>
      <c r="IH674">
        <v>11.38</v>
      </c>
      <c r="II674">
        <v>0.4514</v>
      </c>
      <c r="IJ674">
        <v>4.02706509432224</v>
      </c>
      <c r="IK674">
        <v>0.00601174518973114</v>
      </c>
      <c r="IL674">
        <v>2.77886958061485e-07</v>
      </c>
      <c r="IM674">
        <v>-3.54636231360687e-10</v>
      </c>
      <c r="IN674">
        <v>-0.0404303883988718</v>
      </c>
      <c r="IO674">
        <v>-0.0177815531441476</v>
      </c>
      <c r="IP674">
        <v>0.00205572605671414</v>
      </c>
      <c r="IQ674">
        <v>-1.65519735432211e-05</v>
      </c>
      <c r="IR674">
        <v>-4</v>
      </c>
      <c r="IS674">
        <v>1848</v>
      </c>
      <c r="IT674">
        <v>1</v>
      </c>
      <c r="IU674">
        <v>25</v>
      </c>
      <c r="IV674">
        <v>24682</v>
      </c>
      <c r="IW674">
        <v>24681.9</v>
      </c>
      <c r="IX674">
        <v>2.62451</v>
      </c>
      <c r="IY674">
        <v>2.59888</v>
      </c>
      <c r="IZ674">
        <v>1.54785</v>
      </c>
      <c r="JA674">
        <v>2.30469</v>
      </c>
      <c r="JB674">
        <v>1.34644</v>
      </c>
      <c r="JC674">
        <v>2.42065</v>
      </c>
      <c r="JD674">
        <v>33.5804</v>
      </c>
      <c r="JE674">
        <v>24.2188</v>
      </c>
      <c r="JF674">
        <v>18</v>
      </c>
      <c r="JG674">
        <v>492.433</v>
      </c>
      <c r="JH674">
        <v>410.353</v>
      </c>
      <c r="JI674">
        <v>24.9999</v>
      </c>
      <c r="JJ674">
        <v>26.6417</v>
      </c>
      <c r="JK674">
        <v>30</v>
      </c>
      <c r="JL674">
        <v>26.6075</v>
      </c>
      <c r="JM674">
        <v>26.5506</v>
      </c>
      <c r="JN674">
        <v>52.5572</v>
      </c>
      <c r="JO674">
        <v>38.3308</v>
      </c>
      <c r="JP674">
        <v>69.5154</v>
      </c>
      <c r="JQ674">
        <v>25</v>
      </c>
      <c r="JR674">
        <v>1356.87</v>
      </c>
      <c r="JS674">
        <v>16.4365</v>
      </c>
      <c r="JT674">
        <v>102.316</v>
      </c>
      <c r="JU674">
        <v>103.099</v>
      </c>
    </row>
    <row r="675" spans="1:281">
      <c r="A675">
        <v>659</v>
      </c>
      <c r="B675">
        <v>1659032549</v>
      </c>
      <c r="C675">
        <v>8865.90000009537</v>
      </c>
      <c r="D675" t="s">
        <v>1748</v>
      </c>
      <c r="E675" t="s">
        <v>1749</v>
      </c>
      <c r="F675">
        <v>5</v>
      </c>
      <c r="G675" t="s">
        <v>1587</v>
      </c>
      <c r="H675" t="s">
        <v>417</v>
      </c>
      <c r="I675">
        <v>1659032541.16071</v>
      </c>
      <c r="J675">
        <f>(K675)/1000</f>
        <v>0</v>
      </c>
      <c r="K675">
        <f>IF(CZ675, AN675, AH675)</f>
        <v>0</v>
      </c>
      <c r="L675">
        <f>IF(CZ675, AI675, AG675)</f>
        <v>0</v>
      </c>
      <c r="M675">
        <f>DB675 - IF(AU675&gt;1, L675*CV675*100.0/(AW675*DP675), 0)</f>
        <v>0</v>
      </c>
      <c r="N675">
        <f>((T675-J675/2)*M675-L675)/(T675+J675/2)</f>
        <v>0</v>
      </c>
      <c r="O675">
        <f>N675*(DI675+DJ675)/1000.0</f>
        <v>0</v>
      </c>
      <c r="P675">
        <f>(DB675 - IF(AU675&gt;1, L675*CV675*100.0/(AW675*DP675), 0))*(DI675+DJ675)/1000.0</f>
        <v>0</v>
      </c>
      <c r="Q675">
        <f>2.0/((1/S675-1/R675)+SIGN(S675)*SQRT((1/S675-1/R675)*(1/S675-1/R675) + 4*CW675/((CW675+1)*(CW675+1))*(2*1/S675*1/R675-1/R675*1/R675)))</f>
        <v>0</v>
      </c>
      <c r="R675">
        <f>IF(LEFT(CX675,1)&lt;&gt;"0",IF(LEFT(CX675,1)="1",3.0,CY675),$D$5+$E$5*(DP675*DI675/($K$5*1000))+$F$5*(DP675*DI675/($K$5*1000))*MAX(MIN(CV675,$J$5),$I$5)*MAX(MIN(CV675,$J$5),$I$5)+$G$5*MAX(MIN(CV675,$J$5),$I$5)*(DP675*DI675/($K$5*1000))+$H$5*(DP675*DI675/($K$5*1000))*(DP675*DI675/($K$5*1000)))</f>
        <v>0</v>
      </c>
      <c r="S675">
        <f>J675*(1000-(1000*0.61365*exp(17.502*W675/(240.97+W675))/(DI675+DJ675)+DD675)/2)/(1000*0.61365*exp(17.502*W675/(240.97+W675))/(DI675+DJ675)-DD675)</f>
        <v>0</v>
      </c>
      <c r="T675">
        <f>1/((CW675+1)/(Q675/1.6)+1/(R675/1.37)) + CW675/((CW675+1)/(Q675/1.6) + CW675/(R675/1.37))</f>
        <v>0</v>
      </c>
      <c r="U675">
        <f>(CR675*CU675)</f>
        <v>0</v>
      </c>
      <c r="V675">
        <f>(DK675+(U675+2*0.95*5.67E-8*(((DK675+$B$7)+273)^4-(DK675+273)^4)-44100*J675)/(1.84*29.3*R675+8*0.95*5.67E-8*(DK675+273)^3))</f>
        <v>0</v>
      </c>
      <c r="W675">
        <f>($C$7*DL675+$D$7*DM675+$E$7*V675)</f>
        <v>0</v>
      </c>
      <c r="X675">
        <f>0.61365*exp(17.502*W675/(240.97+W675))</f>
        <v>0</v>
      </c>
      <c r="Y675">
        <f>(Z675/AA675*100)</f>
        <v>0</v>
      </c>
      <c r="Z675">
        <f>DD675*(DI675+DJ675)/1000</f>
        <v>0</v>
      </c>
      <c r="AA675">
        <f>0.61365*exp(17.502*DK675/(240.97+DK675))</f>
        <v>0</v>
      </c>
      <c r="AB675">
        <f>(X675-DD675*(DI675+DJ675)/1000)</f>
        <v>0</v>
      </c>
      <c r="AC675">
        <f>(-J675*44100)</f>
        <v>0</v>
      </c>
      <c r="AD675">
        <f>2*29.3*R675*0.92*(DK675-W675)</f>
        <v>0</v>
      </c>
      <c r="AE675">
        <f>2*0.95*5.67E-8*(((DK675+$B$7)+273)^4-(W675+273)^4)</f>
        <v>0</v>
      </c>
      <c r="AF675">
        <f>U675+AE675+AC675+AD675</f>
        <v>0</v>
      </c>
      <c r="AG675">
        <f>DH675*AU675*(DC675-DB675*(1000-AU675*DE675)/(1000-AU675*DD675))/(100*CV675)</f>
        <v>0</v>
      </c>
      <c r="AH675">
        <f>1000*DH675*AU675*(DD675-DE675)/(100*CV675*(1000-AU675*DD675))</f>
        <v>0</v>
      </c>
      <c r="AI675">
        <f>(AJ675 - AK675 - DI675*1E3/(8.314*(DK675+273.15)) * AM675/DH675 * AL675) * DH675/(100*CV675) * (1000 - DE675)/1000</f>
        <v>0</v>
      </c>
      <c r="AJ675">
        <v>1373.69149717815</v>
      </c>
      <c r="AK675">
        <v>1325.60375757576</v>
      </c>
      <c r="AL675">
        <v>3.5215040836012</v>
      </c>
      <c r="AM675">
        <v>66.0504921813524</v>
      </c>
      <c r="AN675">
        <f>(AP675 - AO675 + DI675*1E3/(8.314*(DK675+273.15)) * AR675/DH675 * AQ675) * DH675/(100*CV675) * 1000/(1000 - AP675)</f>
        <v>0</v>
      </c>
      <c r="AO675">
        <v>16.3279965401299</v>
      </c>
      <c r="AP675">
        <v>23.7451391608392</v>
      </c>
      <c r="AQ675">
        <v>-0.000167667788998152</v>
      </c>
      <c r="AR675">
        <v>92.47</v>
      </c>
      <c r="AS675">
        <v>3</v>
      </c>
      <c r="AT675">
        <v>1</v>
      </c>
      <c r="AU675">
        <f>IF(AS675*$H$13&gt;=AW675,1.0,(AW675/(AW675-AS675*$H$13)))</f>
        <v>0</v>
      </c>
      <c r="AV675">
        <f>(AU675-1)*100</f>
        <v>0</v>
      </c>
      <c r="AW675">
        <f>MAX(0,($B$13+$C$13*DP675)/(1+$D$13*DP675)*DI675/(DK675+273)*$E$13)</f>
        <v>0</v>
      </c>
      <c r="AX675" t="s">
        <v>418</v>
      </c>
      <c r="AY675" t="s">
        <v>418</v>
      </c>
      <c r="AZ675">
        <v>0</v>
      </c>
      <c r="BA675">
        <v>0</v>
      </c>
      <c r="BB675">
        <f>1-AZ675/BA675</f>
        <v>0</v>
      </c>
      <c r="BC675">
        <v>0</v>
      </c>
      <c r="BD675" t="s">
        <v>418</v>
      </c>
      <c r="BE675" t="s">
        <v>418</v>
      </c>
      <c r="BF675">
        <v>0</v>
      </c>
      <c r="BG675">
        <v>0</v>
      </c>
      <c r="BH675">
        <f>1-BF675/BG675</f>
        <v>0</v>
      </c>
      <c r="BI675">
        <v>0.5</v>
      </c>
      <c r="BJ675">
        <f>CS675</f>
        <v>0</v>
      </c>
      <c r="BK675">
        <f>L675</f>
        <v>0</v>
      </c>
      <c r="BL675">
        <f>BH675*BI675*BJ675</f>
        <v>0</v>
      </c>
      <c r="BM675">
        <f>(BK675-BC675)/BJ675</f>
        <v>0</v>
      </c>
      <c r="BN675">
        <f>(BA675-BG675)/BG675</f>
        <v>0</v>
      </c>
      <c r="BO675">
        <f>AZ675/(BB675+AZ675/BG675)</f>
        <v>0</v>
      </c>
      <c r="BP675" t="s">
        <v>418</v>
      </c>
      <c r="BQ675">
        <v>0</v>
      </c>
      <c r="BR675">
        <f>IF(BQ675&lt;&gt;0, BQ675, BO675)</f>
        <v>0</v>
      </c>
      <c r="BS675">
        <f>1-BR675/BG675</f>
        <v>0</v>
      </c>
      <c r="BT675">
        <f>(BG675-BF675)/(BG675-BR675)</f>
        <v>0</v>
      </c>
      <c r="BU675">
        <f>(BA675-BG675)/(BA675-BR675)</f>
        <v>0</v>
      </c>
      <c r="BV675">
        <f>(BG675-BF675)/(BG675-AZ675)</f>
        <v>0</v>
      </c>
      <c r="BW675">
        <f>(BA675-BG675)/(BA675-AZ675)</f>
        <v>0</v>
      </c>
      <c r="BX675">
        <f>(BT675*BR675/BF675)</f>
        <v>0</v>
      </c>
      <c r="BY675">
        <f>(1-BX675)</f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f>$B$11*DQ675+$C$11*DR675+$F$11*EC675*(1-EF675)</f>
        <v>0</v>
      </c>
      <c r="CS675">
        <f>CR675*CT675</f>
        <v>0</v>
      </c>
      <c r="CT675">
        <f>($B$11*$D$9+$C$11*$D$9+$F$11*((EP675+EH675)/MAX(EP675+EH675+EQ675, 0.1)*$I$9+EQ675/MAX(EP675+EH675+EQ675, 0.1)*$J$9))/($B$11+$C$11+$F$11)</f>
        <v>0</v>
      </c>
      <c r="CU675">
        <f>($B$11*$K$9+$C$11*$K$9+$F$11*((EP675+EH675)/MAX(EP675+EH675+EQ675, 0.1)*$P$9+EQ675/MAX(EP675+EH675+EQ675, 0.1)*$Q$9))/($B$11+$C$11+$F$11)</f>
        <v>0</v>
      </c>
      <c r="CV675">
        <v>6</v>
      </c>
      <c r="CW675">
        <v>0.5</v>
      </c>
      <c r="CX675" t="s">
        <v>419</v>
      </c>
      <c r="CY675">
        <v>2</v>
      </c>
      <c r="CZ675" t="b">
        <v>1</v>
      </c>
      <c r="DA675">
        <v>1659032541.16071</v>
      </c>
      <c r="DB675">
        <v>1269.16178571429</v>
      </c>
      <c r="DC675">
        <v>1333.65392857143</v>
      </c>
      <c r="DD675">
        <v>23.7401321428571</v>
      </c>
      <c r="DE675">
        <v>16.3107178571429</v>
      </c>
      <c r="DF675">
        <v>1257.83857142857</v>
      </c>
      <c r="DG675">
        <v>23.2887928571429</v>
      </c>
      <c r="DH675">
        <v>500.007321428571</v>
      </c>
      <c r="DI675">
        <v>90.3275535714286</v>
      </c>
      <c r="DJ675">
        <v>0.0443019464285714</v>
      </c>
      <c r="DK675">
        <v>27.1694214285714</v>
      </c>
      <c r="DL675">
        <v>26.7392071428571</v>
      </c>
      <c r="DM675">
        <v>999.9</v>
      </c>
      <c r="DN675">
        <v>0</v>
      </c>
      <c r="DO675">
        <v>0</v>
      </c>
      <c r="DP675">
        <v>9982.5</v>
      </c>
      <c r="DQ675">
        <v>0</v>
      </c>
      <c r="DR675">
        <v>17.2112</v>
      </c>
      <c r="DS675">
        <v>-64.492525</v>
      </c>
      <c r="DT675">
        <v>1300.02428571429</v>
      </c>
      <c r="DU675">
        <v>1355.76821428571</v>
      </c>
      <c r="DV675">
        <v>7.42941964285714</v>
      </c>
      <c r="DW675">
        <v>1333.65392857143</v>
      </c>
      <c r="DX675">
        <v>16.3107178571429</v>
      </c>
      <c r="DY675">
        <v>2.14438785714286</v>
      </c>
      <c r="DZ675">
        <v>1.47330607142857</v>
      </c>
      <c r="EA675">
        <v>18.5527928571429</v>
      </c>
      <c r="EB675">
        <v>12.6938785714286</v>
      </c>
      <c r="EC675">
        <v>2000.00785714286</v>
      </c>
      <c r="ED675">
        <v>0.979996535714286</v>
      </c>
      <c r="EE675">
        <v>0.0200037285714286</v>
      </c>
      <c r="EF675">
        <v>0</v>
      </c>
      <c r="EG675">
        <v>825.546035714286</v>
      </c>
      <c r="EH675">
        <v>5.00063</v>
      </c>
      <c r="EI675">
        <v>16250.7</v>
      </c>
      <c r="EJ675">
        <v>17256.9392857143</v>
      </c>
      <c r="EK675">
        <v>38.10475</v>
      </c>
      <c r="EL675">
        <v>38.1338571428571</v>
      </c>
      <c r="EM675">
        <v>37.562</v>
      </c>
      <c r="EN675">
        <v>37.5442857142857</v>
      </c>
      <c r="EO675">
        <v>39.125</v>
      </c>
      <c r="EP675">
        <v>1955.09785714286</v>
      </c>
      <c r="EQ675">
        <v>39.91</v>
      </c>
      <c r="ER675">
        <v>0</v>
      </c>
      <c r="ES675">
        <v>1659032548.3</v>
      </c>
      <c r="ET675">
        <v>0</v>
      </c>
      <c r="EU675">
        <v>825.39472</v>
      </c>
      <c r="EV675">
        <v>-8.0970000084816</v>
      </c>
      <c r="EW675">
        <v>-162.361538724302</v>
      </c>
      <c r="EX675">
        <v>16248.064</v>
      </c>
      <c r="EY675">
        <v>15</v>
      </c>
      <c r="EZ675">
        <v>0</v>
      </c>
      <c r="FA675" t="s">
        <v>420</v>
      </c>
      <c r="FB675">
        <v>1657551626.5</v>
      </c>
      <c r="FC675">
        <v>1657551629</v>
      </c>
      <c r="FD675">
        <v>0</v>
      </c>
      <c r="FE675">
        <v>0.403</v>
      </c>
      <c r="FF675">
        <v>0.009</v>
      </c>
      <c r="FG675">
        <v>9.41</v>
      </c>
      <c r="FH675">
        <v>0.087</v>
      </c>
      <c r="FI675">
        <v>417</v>
      </c>
      <c r="FJ675">
        <v>17</v>
      </c>
      <c r="FK675">
        <v>1.61</v>
      </c>
      <c r="FL675">
        <v>0.59</v>
      </c>
      <c r="FM675">
        <v>-64.4634975609756</v>
      </c>
      <c r="FN675">
        <v>-2.29175958188161</v>
      </c>
      <c r="FO675">
        <v>0.619603922064696</v>
      </c>
      <c r="FP675">
        <v>0</v>
      </c>
      <c r="FQ675">
        <v>826.071970588235</v>
      </c>
      <c r="FR675">
        <v>-8.39442322037996</v>
      </c>
      <c r="FS675">
        <v>0.851665651231693</v>
      </c>
      <c r="FT675">
        <v>0</v>
      </c>
      <c r="FU675">
        <v>7.45343926829268</v>
      </c>
      <c r="FV675">
        <v>-0.352390243902412</v>
      </c>
      <c r="FW675">
        <v>0.0381064170634793</v>
      </c>
      <c r="FX675">
        <v>0</v>
      </c>
      <c r="FY675">
        <v>0</v>
      </c>
      <c r="FZ675">
        <v>3</v>
      </c>
      <c r="GA675" t="s">
        <v>427</v>
      </c>
      <c r="GB675">
        <v>2.97441</v>
      </c>
      <c r="GC675">
        <v>2.69833</v>
      </c>
      <c r="GD675">
        <v>0.195518</v>
      </c>
      <c r="GE675">
        <v>0.202014</v>
      </c>
      <c r="GF675">
        <v>0.102336</v>
      </c>
      <c r="GG675">
        <v>0.079693</v>
      </c>
      <c r="GH675">
        <v>31325.2</v>
      </c>
      <c r="GI675">
        <v>33977.9</v>
      </c>
      <c r="GJ675">
        <v>35284</v>
      </c>
      <c r="GK675">
        <v>38615.6</v>
      </c>
      <c r="GL675">
        <v>44910.4</v>
      </c>
      <c r="GM675">
        <v>51333.5</v>
      </c>
      <c r="GN675">
        <v>55156.3</v>
      </c>
      <c r="GO675">
        <v>61940.6</v>
      </c>
      <c r="GP675">
        <v>1.9744</v>
      </c>
      <c r="GQ675">
        <v>1.8442</v>
      </c>
      <c r="GR675">
        <v>0.100017</v>
      </c>
      <c r="GS675">
        <v>0</v>
      </c>
      <c r="GT675">
        <v>25.108</v>
      </c>
      <c r="GU675">
        <v>999.9</v>
      </c>
      <c r="GV675">
        <v>55.268</v>
      </c>
      <c r="GW675">
        <v>29.124</v>
      </c>
      <c r="GX675">
        <v>24.7843</v>
      </c>
      <c r="GY675">
        <v>56.0355</v>
      </c>
      <c r="GZ675">
        <v>42.9167</v>
      </c>
      <c r="HA675">
        <v>1</v>
      </c>
      <c r="HB675">
        <v>-0.0467683</v>
      </c>
      <c r="HC675">
        <v>0.0797386</v>
      </c>
      <c r="HD675">
        <v>20.114</v>
      </c>
      <c r="HE675">
        <v>5.19812</v>
      </c>
      <c r="HF675">
        <v>12.004</v>
      </c>
      <c r="HG675">
        <v>4.976</v>
      </c>
      <c r="HH675">
        <v>3.2938</v>
      </c>
      <c r="HI675">
        <v>9999</v>
      </c>
      <c r="HJ675">
        <v>9999</v>
      </c>
      <c r="HK675">
        <v>9999</v>
      </c>
      <c r="HL675">
        <v>630.1</v>
      </c>
      <c r="HM675">
        <v>1.86325</v>
      </c>
      <c r="HN675">
        <v>1.86804</v>
      </c>
      <c r="HO675">
        <v>1.86783</v>
      </c>
      <c r="HP675">
        <v>1.86905</v>
      </c>
      <c r="HQ675">
        <v>1.86981</v>
      </c>
      <c r="HR675">
        <v>1.86587</v>
      </c>
      <c r="HS675">
        <v>1.86691</v>
      </c>
      <c r="HT675">
        <v>1.86829</v>
      </c>
      <c r="HU675">
        <v>5</v>
      </c>
      <c r="HV675">
        <v>0</v>
      </c>
      <c r="HW675">
        <v>0</v>
      </c>
      <c r="HX675">
        <v>0</v>
      </c>
      <c r="HY675" t="s">
        <v>422</v>
      </c>
      <c r="HZ675" t="s">
        <v>423</v>
      </c>
      <c r="IA675" t="s">
        <v>424</v>
      </c>
      <c r="IB675" t="s">
        <v>424</v>
      </c>
      <c r="IC675" t="s">
        <v>424</v>
      </c>
      <c r="ID675" t="s">
        <v>424</v>
      </c>
      <c r="IE675">
        <v>0</v>
      </c>
      <c r="IF675">
        <v>100</v>
      </c>
      <c r="IG675">
        <v>100</v>
      </c>
      <c r="IH675">
        <v>11.46</v>
      </c>
      <c r="II675">
        <v>0.4517</v>
      </c>
      <c r="IJ675">
        <v>4.02706509432224</v>
      </c>
      <c r="IK675">
        <v>0.00601174518973114</v>
      </c>
      <c r="IL675">
        <v>2.77886958061485e-07</v>
      </c>
      <c r="IM675">
        <v>-3.54636231360687e-10</v>
      </c>
      <c r="IN675">
        <v>-0.0404303883988718</v>
      </c>
      <c r="IO675">
        <v>-0.0177815531441476</v>
      </c>
      <c r="IP675">
        <v>0.00205572605671414</v>
      </c>
      <c r="IQ675">
        <v>-1.65519735432211e-05</v>
      </c>
      <c r="IR675">
        <v>-4</v>
      </c>
      <c r="IS675">
        <v>1848</v>
      </c>
      <c r="IT675">
        <v>1</v>
      </c>
      <c r="IU675">
        <v>25</v>
      </c>
      <c r="IV675">
        <v>24682</v>
      </c>
      <c r="IW675">
        <v>24682</v>
      </c>
      <c r="IX675">
        <v>2.64648</v>
      </c>
      <c r="IY675">
        <v>2.59521</v>
      </c>
      <c r="IZ675">
        <v>1.54785</v>
      </c>
      <c r="JA675">
        <v>2.30469</v>
      </c>
      <c r="JB675">
        <v>1.34644</v>
      </c>
      <c r="JC675">
        <v>2.34985</v>
      </c>
      <c r="JD675">
        <v>33.5804</v>
      </c>
      <c r="JE675">
        <v>24.2188</v>
      </c>
      <c r="JF675">
        <v>18</v>
      </c>
      <c r="JG675">
        <v>493.207</v>
      </c>
      <c r="JH675">
        <v>409.679</v>
      </c>
      <c r="JI675">
        <v>25.0001</v>
      </c>
      <c r="JJ675">
        <v>26.6417</v>
      </c>
      <c r="JK675">
        <v>30.0001</v>
      </c>
      <c r="JL675">
        <v>26.6061</v>
      </c>
      <c r="JM675">
        <v>26.5506</v>
      </c>
      <c r="JN675">
        <v>52.999</v>
      </c>
      <c r="JO675">
        <v>38.3308</v>
      </c>
      <c r="JP675">
        <v>69.1299</v>
      </c>
      <c r="JQ675">
        <v>25</v>
      </c>
      <c r="JR675">
        <v>1370.42</v>
      </c>
      <c r="JS675">
        <v>16.4702</v>
      </c>
      <c r="JT675">
        <v>102.315</v>
      </c>
      <c r="JU675">
        <v>103.099</v>
      </c>
    </row>
    <row r="676" spans="1:281">
      <c r="A676">
        <v>660</v>
      </c>
      <c r="B676">
        <v>1659032554</v>
      </c>
      <c r="C676">
        <v>8870.90000009537</v>
      </c>
      <c r="D676" t="s">
        <v>1750</v>
      </c>
      <c r="E676" t="s">
        <v>1751</v>
      </c>
      <c r="F676">
        <v>5</v>
      </c>
      <c r="G676" t="s">
        <v>1587</v>
      </c>
      <c r="H676" t="s">
        <v>417</v>
      </c>
      <c r="I676">
        <v>1659032546.46296</v>
      </c>
      <c r="J676">
        <f>(K676)/1000</f>
        <v>0</v>
      </c>
      <c r="K676">
        <f>IF(CZ676, AN676, AH676)</f>
        <v>0</v>
      </c>
      <c r="L676">
        <f>IF(CZ676, AI676, AG676)</f>
        <v>0</v>
      </c>
      <c r="M676">
        <f>DB676 - IF(AU676&gt;1, L676*CV676*100.0/(AW676*DP676), 0)</f>
        <v>0</v>
      </c>
      <c r="N676">
        <f>((T676-J676/2)*M676-L676)/(T676+J676/2)</f>
        <v>0</v>
      </c>
      <c r="O676">
        <f>N676*(DI676+DJ676)/1000.0</f>
        <v>0</v>
      </c>
      <c r="P676">
        <f>(DB676 - IF(AU676&gt;1, L676*CV676*100.0/(AW676*DP676), 0))*(DI676+DJ676)/1000.0</f>
        <v>0</v>
      </c>
      <c r="Q676">
        <f>2.0/((1/S676-1/R676)+SIGN(S676)*SQRT((1/S676-1/R676)*(1/S676-1/R676) + 4*CW676/((CW676+1)*(CW676+1))*(2*1/S676*1/R676-1/R676*1/R676)))</f>
        <v>0</v>
      </c>
      <c r="R676">
        <f>IF(LEFT(CX676,1)&lt;&gt;"0",IF(LEFT(CX676,1)="1",3.0,CY676),$D$5+$E$5*(DP676*DI676/($K$5*1000))+$F$5*(DP676*DI676/($K$5*1000))*MAX(MIN(CV676,$J$5),$I$5)*MAX(MIN(CV676,$J$5),$I$5)+$G$5*MAX(MIN(CV676,$J$5),$I$5)*(DP676*DI676/($K$5*1000))+$H$5*(DP676*DI676/($K$5*1000))*(DP676*DI676/($K$5*1000)))</f>
        <v>0</v>
      </c>
      <c r="S676">
        <f>J676*(1000-(1000*0.61365*exp(17.502*W676/(240.97+W676))/(DI676+DJ676)+DD676)/2)/(1000*0.61365*exp(17.502*W676/(240.97+W676))/(DI676+DJ676)-DD676)</f>
        <v>0</v>
      </c>
      <c r="T676">
        <f>1/((CW676+1)/(Q676/1.6)+1/(R676/1.37)) + CW676/((CW676+1)/(Q676/1.6) + CW676/(R676/1.37))</f>
        <v>0</v>
      </c>
      <c r="U676">
        <f>(CR676*CU676)</f>
        <v>0</v>
      </c>
      <c r="V676">
        <f>(DK676+(U676+2*0.95*5.67E-8*(((DK676+$B$7)+273)^4-(DK676+273)^4)-44100*J676)/(1.84*29.3*R676+8*0.95*5.67E-8*(DK676+273)^3))</f>
        <v>0</v>
      </c>
      <c r="W676">
        <f>($C$7*DL676+$D$7*DM676+$E$7*V676)</f>
        <v>0</v>
      </c>
      <c r="X676">
        <f>0.61365*exp(17.502*W676/(240.97+W676))</f>
        <v>0</v>
      </c>
      <c r="Y676">
        <f>(Z676/AA676*100)</f>
        <v>0</v>
      </c>
      <c r="Z676">
        <f>DD676*(DI676+DJ676)/1000</f>
        <v>0</v>
      </c>
      <c r="AA676">
        <f>0.61365*exp(17.502*DK676/(240.97+DK676))</f>
        <v>0</v>
      </c>
      <c r="AB676">
        <f>(X676-DD676*(DI676+DJ676)/1000)</f>
        <v>0</v>
      </c>
      <c r="AC676">
        <f>(-J676*44100)</f>
        <v>0</v>
      </c>
      <c r="AD676">
        <f>2*29.3*R676*0.92*(DK676-W676)</f>
        <v>0</v>
      </c>
      <c r="AE676">
        <f>2*0.95*5.67E-8*(((DK676+$B$7)+273)^4-(W676+273)^4)</f>
        <v>0</v>
      </c>
      <c r="AF676">
        <f>U676+AE676+AC676+AD676</f>
        <v>0</v>
      </c>
      <c r="AG676">
        <f>DH676*AU676*(DC676-DB676*(1000-AU676*DE676)/(1000-AU676*DD676))/(100*CV676)</f>
        <v>0</v>
      </c>
      <c r="AH676">
        <f>1000*DH676*AU676*(DD676-DE676)/(100*CV676*(1000-AU676*DD676))</f>
        <v>0</v>
      </c>
      <c r="AI676">
        <f>(AJ676 - AK676 - DI676*1E3/(8.314*(DK676+273.15)) * AM676/DH676 * AL676) * DH676/(100*CV676) * (1000 - DE676)/1000</f>
        <v>0</v>
      </c>
      <c r="AJ676">
        <v>1389.7487071278</v>
      </c>
      <c r="AK676">
        <v>1342.38</v>
      </c>
      <c r="AL676">
        <v>3.38486073420271</v>
      </c>
      <c r="AM676">
        <v>66.0504921813524</v>
      </c>
      <c r="AN676">
        <f>(AP676 - AO676 + DI676*1E3/(8.314*(DK676+273.15)) * AR676/DH676 * AQ676) * DH676/(100*CV676) * 1000/(1000 - AP676)</f>
        <v>0</v>
      </c>
      <c r="AO676">
        <v>16.400605112381</v>
      </c>
      <c r="AP676">
        <v>23.755006993007</v>
      </c>
      <c r="AQ676">
        <v>3.81326781341526e-05</v>
      </c>
      <c r="AR676">
        <v>92.47</v>
      </c>
      <c r="AS676">
        <v>3</v>
      </c>
      <c r="AT676">
        <v>1</v>
      </c>
      <c r="AU676">
        <f>IF(AS676*$H$13&gt;=AW676,1.0,(AW676/(AW676-AS676*$H$13)))</f>
        <v>0</v>
      </c>
      <c r="AV676">
        <f>(AU676-1)*100</f>
        <v>0</v>
      </c>
      <c r="AW676">
        <f>MAX(0,($B$13+$C$13*DP676)/(1+$D$13*DP676)*DI676/(DK676+273)*$E$13)</f>
        <v>0</v>
      </c>
      <c r="AX676" t="s">
        <v>418</v>
      </c>
      <c r="AY676" t="s">
        <v>418</v>
      </c>
      <c r="AZ676">
        <v>0</v>
      </c>
      <c r="BA676">
        <v>0</v>
      </c>
      <c r="BB676">
        <f>1-AZ676/BA676</f>
        <v>0</v>
      </c>
      <c r="BC676">
        <v>0</v>
      </c>
      <c r="BD676" t="s">
        <v>418</v>
      </c>
      <c r="BE676" t="s">
        <v>418</v>
      </c>
      <c r="BF676">
        <v>0</v>
      </c>
      <c r="BG676">
        <v>0</v>
      </c>
      <c r="BH676">
        <f>1-BF676/BG676</f>
        <v>0</v>
      </c>
      <c r="BI676">
        <v>0.5</v>
      </c>
      <c r="BJ676">
        <f>CS676</f>
        <v>0</v>
      </c>
      <c r="BK676">
        <f>L676</f>
        <v>0</v>
      </c>
      <c r="BL676">
        <f>BH676*BI676*BJ676</f>
        <v>0</v>
      </c>
      <c r="BM676">
        <f>(BK676-BC676)/BJ676</f>
        <v>0</v>
      </c>
      <c r="BN676">
        <f>(BA676-BG676)/BG676</f>
        <v>0</v>
      </c>
      <c r="BO676">
        <f>AZ676/(BB676+AZ676/BG676)</f>
        <v>0</v>
      </c>
      <c r="BP676" t="s">
        <v>418</v>
      </c>
      <c r="BQ676">
        <v>0</v>
      </c>
      <c r="BR676">
        <f>IF(BQ676&lt;&gt;0, BQ676, BO676)</f>
        <v>0</v>
      </c>
      <c r="BS676">
        <f>1-BR676/BG676</f>
        <v>0</v>
      </c>
      <c r="BT676">
        <f>(BG676-BF676)/(BG676-BR676)</f>
        <v>0</v>
      </c>
      <c r="BU676">
        <f>(BA676-BG676)/(BA676-BR676)</f>
        <v>0</v>
      </c>
      <c r="BV676">
        <f>(BG676-BF676)/(BG676-AZ676)</f>
        <v>0</v>
      </c>
      <c r="BW676">
        <f>(BA676-BG676)/(BA676-AZ676)</f>
        <v>0</v>
      </c>
      <c r="BX676">
        <f>(BT676*BR676/BF676)</f>
        <v>0</v>
      </c>
      <c r="BY676">
        <f>(1-BX676)</f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f>$B$11*DQ676+$C$11*DR676+$F$11*EC676*(1-EF676)</f>
        <v>0</v>
      </c>
      <c r="CS676">
        <f>CR676*CT676</f>
        <v>0</v>
      </c>
      <c r="CT676">
        <f>($B$11*$D$9+$C$11*$D$9+$F$11*((EP676+EH676)/MAX(EP676+EH676+EQ676, 0.1)*$I$9+EQ676/MAX(EP676+EH676+EQ676, 0.1)*$J$9))/($B$11+$C$11+$F$11)</f>
        <v>0</v>
      </c>
      <c r="CU676">
        <f>($B$11*$K$9+$C$11*$K$9+$F$11*((EP676+EH676)/MAX(EP676+EH676+EQ676, 0.1)*$P$9+EQ676/MAX(EP676+EH676+EQ676, 0.1)*$Q$9))/($B$11+$C$11+$F$11)</f>
        <v>0</v>
      </c>
      <c r="CV676">
        <v>6</v>
      </c>
      <c r="CW676">
        <v>0.5</v>
      </c>
      <c r="CX676" t="s">
        <v>419</v>
      </c>
      <c r="CY676">
        <v>2</v>
      </c>
      <c r="CZ676" t="b">
        <v>1</v>
      </c>
      <c r="DA676">
        <v>1659032546.46296</v>
      </c>
      <c r="DB676">
        <v>1287.00222222222</v>
      </c>
      <c r="DC676">
        <v>1351.24888888889</v>
      </c>
      <c r="DD676">
        <v>23.7447037037037</v>
      </c>
      <c r="DE676">
        <v>16.3538259259259</v>
      </c>
      <c r="DF676">
        <v>1275.59074074074</v>
      </c>
      <c r="DG676">
        <v>23.2931407407407</v>
      </c>
      <c r="DH676">
        <v>499.992592592593</v>
      </c>
      <c r="DI676">
        <v>90.3271851851852</v>
      </c>
      <c r="DJ676">
        <v>0.0443390222222222</v>
      </c>
      <c r="DK676">
        <v>27.1709740740741</v>
      </c>
      <c r="DL676">
        <v>26.7453740740741</v>
      </c>
      <c r="DM676">
        <v>999.9</v>
      </c>
      <c r="DN676">
        <v>0</v>
      </c>
      <c r="DO676">
        <v>0</v>
      </c>
      <c r="DP676">
        <v>9997.40740740741</v>
      </c>
      <c r="DQ676">
        <v>0</v>
      </c>
      <c r="DR676">
        <v>17.2112</v>
      </c>
      <c r="DS676">
        <v>-64.2465518518518</v>
      </c>
      <c r="DT676">
        <v>1318.30481481481</v>
      </c>
      <c r="DU676">
        <v>1373.71481481481</v>
      </c>
      <c r="DV676">
        <v>7.39088148148148</v>
      </c>
      <c r="DW676">
        <v>1351.24888888889</v>
      </c>
      <c r="DX676">
        <v>16.3538259259259</v>
      </c>
      <c r="DY676">
        <v>2.14479185185185</v>
      </c>
      <c r="DZ676">
        <v>1.4771937037037</v>
      </c>
      <c r="EA676">
        <v>18.5558037037037</v>
      </c>
      <c r="EB676">
        <v>12.7340962962963</v>
      </c>
      <c r="EC676">
        <v>2000.00962962963</v>
      </c>
      <c r="ED676">
        <v>0.979996555555556</v>
      </c>
      <c r="EE676">
        <v>0.0200037074074074</v>
      </c>
      <c r="EF676">
        <v>0</v>
      </c>
      <c r="EG676">
        <v>824.797481481481</v>
      </c>
      <c r="EH676">
        <v>5.00063</v>
      </c>
      <c r="EI676">
        <v>16236.2666666667</v>
      </c>
      <c r="EJ676">
        <v>17256.9407407407</v>
      </c>
      <c r="EK676">
        <v>38.097</v>
      </c>
      <c r="EL676">
        <v>38.1387777777778</v>
      </c>
      <c r="EM676">
        <v>37.562</v>
      </c>
      <c r="EN676">
        <v>37.539037037037</v>
      </c>
      <c r="EO676">
        <v>39.125</v>
      </c>
      <c r="EP676">
        <v>1955.09962962963</v>
      </c>
      <c r="EQ676">
        <v>39.91</v>
      </c>
      <c r="ER676">
        <v>0</v>
      </c>
      <c r="ES676">
        <v>1659032553.1</v>
      </c>
      <c r="ET676">
        <v>0</v>
      </c>
      <c r="EU676">
        <v>824.71116</v>
      </c>
      <c r="EV676">
        <v>-8.95869231756846</v>
      </c>
      <c r="EW676">
        <v>-163.638461797797</v>
      </c>
      <c r="EX676">
        <v>16235.036</v>
      </c>
      <c r="EY676">
        <v>15</v>
      </c>
      <c r="EZ676">
        <v>0</v>
      </c>
      <c r="FA676" t="s">
        <v>420</v>
      </c>
      <c r="FB676">
        <v>1657551626.5</v>
      </c>
      <c r="FC676">
        <v>1657551629</v>
      </c>
      <c r="FD676">
        <v>0</v>
      </c>
      <c r="FE676">
        <v>0.403</v>
      </c>
      <c r="FF676">
        <v>0.009</v>
      </c>
      <c r="FG676">
        <v>9.41</v>
      </c>
      <c r="FH676">
        <v>0.087</v>
      </c>
      <c r="FI676">
        <v>417</v>
      </c>
      <c r="FJ676">
        <v>17</v>
      </c>
      <c r="FK676">
        <v>1.61</v>
      </c>
      <c r="FL676">
        <v>0.59</v>
      </c>
      <c r="FM676">
        <v>-64.3076048780488</v>
      </c>
      <c r="FN676">
        <v>2.76801951219504</v>
      </c>
      <c r="FO676">
        <v>0.698759524897329</v>
      </c>
      <c r="FP676">
        <v>0</v>
      </c>
      <c r="FQ676">
        <v>825.157117647059</v>
      </c>
      <c r="FR676">
        <v>-8.7232696718071</v>
      </c>
      <c r="FS676">
        <v>0.880913355047108</v>
      </c>
      <c r="FT676">
        <v>0</v>
      </c>
      <c r="FU676">
        <v>7.41233414634146</v>
      </c>
      <c r="FV676">
        <v>-0.441857142857142</v>
      </c>
      <c r="FW676">
        <v>0.046199278844314</v>
      </c>
      <c r="FX676">
        <v>0</v>
      </c>
      <c r="FY676">
        <v>0</v>
      </c>
      <c r="FZ676">
        <v>3</v>
      </c>
      <c r="GA676" t="s">
        <v>427</v>
      </c>
      <c r="GB676">
        <v>2.9729</v>
      </c>
      <c r="GC676">
        <v>2.69756</v>
      </c>
      <c r="GD676">
        <v>0.197028</v>
      </c>
      <c r="GE676">
        <v>0.20349</v>
      </c>
      <c r="GF676">
        <v>0.102357</v>
      </c>
      <c r="GG676">
        <v>0.0796347</v>
      </c>
      <c r="GH676">
        <v>31266.7</v>
      </c>
      <c r="GI676">
        <v>33914.8</v>
      </c>
      <c r="GJ676">
        <v>35284.3</v>
      </c>
      <c r="GK676">
        <v>38615.2</v>
      </c>
      <c r="GL676">
        <v>44909.6</v>
      </c>
      <c r="GM676">
        <v>51336.5</v>
      </c>
      <c r="GN676">
        <v>55156.6</v>
      </c>
      <c r="GO676">
        <v>61940.2</v>
      </c>
      <c r="GP676">
        <v>1.9732</v>
      </c>
      <c r="GQ676">
        <v>1.8462</v>
      </c>
      <c r="GR676">
        <v>0.100523</v>
      </c>
      <c r="GS676">
        <v>0</v>
      </c>
      <c r="GT676">
        <v>25.1101</v>
      </c>
      <c r="GU676">
        <v>999.9</v>
      </c>
      <c r="GV676">
        <v>55.219</v>
      </c>
      <c r="GW676">
        <v>29.124</v>
      </c>
      <c r="GX676">
        <v>24.7612</v>
      </c>
      <c r="GY676">
        <v>56.1355</v>
      </c>
      <c r="GZ676">
        <v>42.9968</v>
      </c>
      <c r="HA676">
        <v>1</v>
      </c>
      <c r="HB676">
        <v>-0.0468293</v>
      </c>
      <c r="HC676">
        <v>0.0779956</v>
      </c>
      <c r="HD676">
        <v>20.113</v>
      </c>
      <c r="HE676">
        <v>5.19932</v>
      </c>
      <c r="HF676">
        <v>12.004</v>
      </c>
      <c r="HG676">
        <v>4.976</v>
      </c>
      <c r="HH676">
        <v>3.2936</v>
      </c>
      <c r="HI676">
        <v>9999</v>
      </c>
      <c r="HJ676">
        <v>9999</v>
      </c>
      <c r="HK676">
        <v>9999</v>
      </c>
      <c r="HL676">
        <v>630.1</v>
      </c>
      <c r="HM676">
        <v>1.86319</v>
      </c>
      <c r="HN676">
        <v>1.86804</v>
      </c>
      <c r="HO676">
        <v>1.86783</v>
      </c>
      <c r="HP676">
        <v>1.86902</v>
      </c>
      <c r="HQ676">
        <v>1.86981</v>
      </c>
      <c r="HR676">
        <v>1.86587</v>
      </c>
      <c r="HS676">
        <v>1.86694</v>
      </c>
      <c r="HT676">
        <v>1.86832</v>
      </c>
      <c r="HU676">
        <v>5</v>
      </c>
      <c r="HV676">
        <v>0</v>
      </c>
      <c r="HW676">
        <v>0</v>
      </c>
      <c r="HX676">
        <v>0</v>
      </c>
      <c r="HY676" t="s">
        <v>422</v>
      </c>
      <c r="HZ676" t="s">
        <v>423</v>
      </c>
      <c r="IA676" t="s">
        <v>424</v>
      </c>
      <c r="IB676" t="s">
        <v>424</v>
      </c>
      <c r="IC676" t="s">
        <v>424</v>
      </c>
      <c r="ID676" t="s">
        <v>424</v>
      </c>
      <c r="IE676">
        <v>0</v>
      </c>
      <c r="IF676">
        <v>100</v>
      </c>
      <c r="IG676">
        <v>100</v>
      </c>
      <c r="IH676">
        <v>11.53</v>
      </c>
      <c r="II676">
        <v>0.4518</v>
      </c>
      <c r="IJ676">
        <v>4.02706509432224</v>
      </c>
      <c r="IK676">
        <v>0.00601174518973114</v>
      </c>
      <c r="IL676">
        <v>2.77886958061485e-07</v>
      </c>
      <c r="IM676">
        <v>-3.54636231360687e-10</v>
      </c>
      <c r="IN676">
        <v>-0.0404303883988718</v>
      </c>
      <c r="IO676">
        <v>-0.0177815531441476</v>
      </c>
      <c r="IP676">
        <v>0.00205572605671414</v>
      </c>
      <c r="IQ676">
        <v>-1.65519735432211e-05</v>
      </c>
      <c r="IR676">
        <v>-4</v>
      </c>
      <c r="IS676">
        <v>1848</v>
      </c>
      <c r="IT676">
        <v>1</v>
      </c>
      <c r="IU676">
        <v>25</v>
      </c>
      <c r="IV676">
        <v>24682.1</v>
      </c>
      <c r="IW676">
        <v>24682.1</v>
      </c>
      <c r="IX676">
        <v>2.6709</v>
      </c>
      <c r="IY676">
        <v>2.59644</v>
      </c>
      <c r="IZ676">
        <v>1.54785</v>
      </c>
      <c r="JA676">
        <v>2.30469</v>
      </c>
      <c r="JB676">
        <v>1.34644</v>
      </c>
      <c r="JC676">
        <v>2.39014</v>
      </c>
      <c r="JD676">
        <v>33.558</v>
      </c>
      <c r="JE676">
        <v>24.2188</v>
      </c>
      <c r="JF676">
        <v>18</v>
      </c>
      <c r="JG676">
        <v>492.413</v>
      </c>
      <c r="JH676">
        <v>410.787</v>
      </c>
      <c r="JI676">
        <v>24.9997</v>
      </c>
      <c r="JJ676">
        <v>26.6394</v>
      </c>
      <c r="JK676">
        <v>30</v>
      </c>
      <c r="JL676">
        <v>26.6053</v>
      </c>
      <c r="JM676">
        <v>26.5484</v>
      </c>
      <c r="JN676">
        <v>53.544</v>
      </c>
      <c r="JO676">
        <v>37.6882</v>
      </c>
      <c r="JP676">
        <v>69.1299</v>
      </c>
      <c r="JQ676">
        <v>25</v>
      </c>
      <c r="JR676">
        <v>1390.59</v>
      </c>
      <c r="JS676">
        <v>16.6499</v>
      </c>
      <c r="JT676">
        <v>102.316</v>
      </c>
      <c r="JU676">
        <v>103.099</v>
      </c>
    </row>
    <row r="677" spans="1:281">
      <c r="A677">
        <v>661</v>
      </c>
      <c r="B677">
        <v>1659032559.5</v>
      </c>
      <c r="C677">
        <v>8876.40000009537</v>
      </c>
      <c r="D677" t="s">
        <v>1752</v>
      </c>
      <c r="E677" t="s">
        <v>1753</v>
      </c>
      <c r="F677">
        <v>5</v>
      </c>
      <c r="G677" t="s">
        <v>1587</v>
      </c>
      <c r="H677" t="s">
        <v>417</v>
      </c>
      <c r="I677">
        <v>1659032551.75</v>
      </c>
      <c r="J677">
        <f>(K677)/1000</f>
        <v>0</v>
      </c>
      <c r="K677">
        <f>IF(CZ677, AN677, AH677)</f>
        <v>0</v>
      </c>
      <c r="L677">
        <f>IF(CZ677, AI677, AG677)</f>
        <v>0</v>
      </c>
      <c r="M677">
        <f>DB677 - IF(AU677&gt;1, L677*CV677*100.0/(AW677*DP677), 0)</f>
        <v>0</v>
      </c>
      <c r="N677">
        <f>((T677-J677/2)*M677-L677)/(T677+J677/2)</f>
        <v>0</v>
      </c>
      <c r="O677">
        <f>N677*(DI677+DJ677)/1000.0</f>
        <v>0</v>
      </c>
      <c r="P677">
        <f>(DB677 - IF(AU677&gt;1, L677*CV677*100.0/(AW677*DP677), 0))*(DI677+DJ677)/1000.0</f>
        <v>0</v>
      </c>
      <c r="Q677">
        <f>2.0/((1/S677-1/R677)+SIGN(S677)*SQRT((1/S677-1/R677)*(1/S677-1/R677) + 4*CW677/((CW677+1)*(CW677+1))*(2*1/S677*1/R677-1/R677*1/R677)))</f>
        <v>0</v>
      </c>
      <c r="R677">
        <f>IF(LEFT(CX677,1)&lt;&gt;"0",IF(LEFT(CX677,1)="1",3.0,CY677),$D$5+$E$5*(DP677*DI677/($K$5*1000))+$F$5*(DP677*DI677/($K$5*1000))*MAX(MIN(CV677,$J$5),$I$5)*MAX(MIN(CV677,$J$5),$I$5)+$G$5*MAX(MIN(CV677,$J$5),$I$5)*(DP677*DI677/($K$5*1000))+$H$5*(DP677*DI677/($K$5*1000))*(DP677*DI677/($K$5*1000)))</f>
        <v>0</v>
      </c>
      <c r="S677">
        <f>J677*(1000-(1000*0.61365*exp(17.502*W677/(240.97+W677))/(DI677+DJ677)+DD677)/2)/(1000*0.61365*exp(17.502*W677/(240.97+W677))/(DI677+DJ677)-DD677)</f>
        <v>0</v>
      </c>
      <c r="T677">
        <f>1/((CW677+1)/(Q677/1.6)+1/(R677/1.37)) + CW677/((CW677+1)/(Q677/1.6) + CW677/(R677/1.37))</f>
        <v>0</v>
      </c>
      <c r="U677">
        <f>(CR677*CU677)</f>
        <v>0</v>
      </c>
      <c r="V677">
        <f>(DK677+(U677+2*0.95*5.67E-8*(((DK677+$B$7)+273)^4-(DK677+273)^4)-44100*J677)/(1.84*29.3*R677+8*0.95*5.67E-8*(DK677+273)^3))</f>
        <v>0</v>
      </c>
      <c r="W677">
        <f>($C$7*DL677+$D$7*DM677+$E$7*V677)</f>
        <v>0</v>
      </c>
      <c r="X677">
        <f>0.61365*exp(17.502*W677/(240.97+W677))</f>
        <v>0</v>
      </c>
      <c r="Y677">
        <f>(Z677/AA677*100)</f>
        <v>0</v>
      </c>
      <c r="Z677">
        <f>DD677*(DI677+DJ677)/1000</f>
        <v>0</v>
      </c>
      <c r="AA677">
        <f>0.61365*exp(17.502*DK677/(240.97+DK677))</f>
        <v>0</v>
      </c>
      <c r="AB677">
        <f>(X677-DD677*(DI677+DJ677)/1000)</f>
        <v>0</v>
      </c>
      <c r="AC677">
        <f>(-J677*44100)</f>
        <v>0</v>
      </c>
      <c r="AD677">
        <f>2*29.3*R677*0.92*(DK677-W677)</f>
        <v>0</v>
      </c>
      <c r="AE677">
        <f>2*0.95*5.67E-8*(((DK677+$B$7)+273)^4-(W677+273)^4)</f>
        <v>0</v>
      </c>
      <c r="AF677">
        <f>U677+AE677+AC677+AD677</f>
        <v>0</v>
      </c>
      <c r="AG677">
        <f>DH677*AU677*(DC677-DB677*(1000-AU677*DE677)/(1000-AU677*DD677))/(100*CV677)</f>
        <v>0</v>
      </c>
      <c r="AH677">
        <f>1000*DH677*AU677*(DD677-DE677)/(100*CV677*(1000-AU677*DD677))</f>
        <v>0</v>
      </c>
      <c r="AI677">
        <f>(AJ677 - AK677 - DI677*1E3/(8.314*(DK677+273.15)) * AM677/DH677 * AL677) * DH677/(100*CV677) * (1000 - DE677)/1000</f>
        <v>0</v>
      </c>
      <c r="AJ677">
        <v>1408.74134693684</v>
      </c>
      <c r="AK677">
        <v>1360.95848484848</v>
      </c>
      <c r="AL677">
        <v>3.42824180185766</v>
      </c>
      <c r="AM677">
        <v>66.0504921813524</v>
      </c>
      <c r="AN677">
        <f>(AP677 - AO677 + DI677*1E3/(8.314*(DK677+273.15)) * AR677/DH677 * AQ677) * DH677/(100*CV677) * 1000/(1000 - AP677)</f>
        <v>0</v>
      </c>
      <c r="AO677">
        <v>16.4286091890476</v>
      </c>
      <c r="AP677">
        <v>23.7543195804196</v>
      </c>
      <c r="AQ677">
        <v>-0.00549781818181254</v>
      </c>
      <c r="AR677">
        <v>92.47</v>
      </c>
      <c r="AS677">
        <v>3</v>
      </c>
      <c r="AT677">
        <v>1</v>
      </c>
      <c r="AU677">
        <f>IF(AS677*$H$13&gt;=AW677,1.0,(AW677/(AW677-AS677*$H$13)))</f>
        <v>0</v>
      </c>
      <c r="AV677">
        <f>(AU677-1)*100</f>
        <v>0</v>
      </c>
      <c r="AW677">
        <f>MAX(0,($B$13+$C$13*DP677)/(1+$D$13*DP677)*DI677/(DK677+273)*$E$13)</f>
        <v>0</v>
      </c>
      <c r="AX677" t="s">
        <v>418</v>
      </c>
      <c r="AY677" t="s">
        <v>418</v>
      </c>
      <c r="AZ677">
        <v>0</v>
      </c>
      <c r="BA677">
        <v>0</v>
      </c>
      <c r="BB677">
        <f>1-AZ677/BA677</f>
        <v>0</v>
      </c>
      <c r="BC677">
        <v>0</v>
      </c>
      <c r="BD677" t="s">
        <v>418</v>
      </c>
      <c r="BE677" t="s">
        <v>418</v>
      </c>
      <c r="BF677">
        <v>0</v>
      </c>
      <c r="BG677">
        <v>0</v>
      </c>
      <c r="BH677">
        <f>1-BF677/BG677</f>
        <v>0</v>
      </c>
      <c r="BI677">
        <v>0.5</v>
      </c>
      <c r="BJ677">
        <f>CS677</f>
        <v>0</v>
      </c>
      <c r="BK677">
        <f>L677</f>
        <v>0</v>
      </c>
      <c r="BL677">
        <f>BH677*BI677*BJ677</f>
        <v>0</v>
      </c>
      <c r="BM677">
        <f>(BK677-BC677)/BJ677</f>
        <v>0</v>
      </c>
      <c r="BN677">
        <f>(BA677-BG677)/BG677</f>
        <v>0</v>
      </c>
      <c r="BO677">
        <f>AZ677/(BB677+AZ677/BG677)</f>
        <v>0</v>
      </c>
      <c r="BP677" t="s">
        <v>418</v>
      </c>
      <c r="BQ677">
        <v>0</v>
      </c>
      <c r="BR677">
        <f>IF(BQ677&lt;&gt;0, BQ677, BO677)</f>
        <v>0</v>
      </c>
      <c r="BS677">
        <f>1-BR677/BG677</f>
        <v>0</v>
      </c>
      <c r="BT677">
        <f>(BG677-BF677)/(BG677-BR677)</f>
        <v>0</v>
      </c>
      <c r="BU677">
        <f>(BA677-BG677)/(BA677-BR677)</f>
        <v>0</v>
      </c>
      <c r="BV677">
        <f>(BG677-BF677)/(BG677-AZ677)</f>
        <v>0</v>
      </c>
      <c r="BW677">
        <f>(BA677-BG677)/(BA677-AZ677)</f>
        <v>0</v>
      </c>
      <c r="BX677">
        <f>(BT677*BR677/BF677)</f>
        <v>0</v>
      </c>
      <c r="BY677">
        <f>(1-BX677)</f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f>$B$11*DQ677+$C$11*DR677+$F$11*EC677*(1-EF677)</f>
        <v>0</v>
      </c>
      <c r="CS677">
        <f>CR677*CT677</f>
        <v>0</v>
      </c>
      <c r="CT677">
        <f>($B$11*$D$9+$C$11*$D$9+$F$11*((EP677+EH677)/MAX(EP677+EH677+EQ677, 0.1)*$I$9+EQ677/MAX(EP677+EH677+EQ677, 0.1)*$J$9))/($B$11+$C$11+$F$11)</f>
        <v>0</v>
      </c>
      <c r="CU677">
        <f>($B$11*$K$9+$C$11*$K$9+$F$11*((EP677+EH677)/MAX(EP677+EH677+EQ677, 0.1)*$P$9+EQ677/MAX(EP677+EH677+EQ677, 0.1)*$Q$9))/($B$11+$C$11+$F$11)</f>
        <v>0</v>
      </c>
      <c r="CV677">
        <v>6</v>
      </c>
      <c r="CW677">
        <v>0.5</v>
      </c>
      <c r="CX677" t="s">
        <v>419</v>
      </c>
      <c r="CY677">
        <v>2</v>
      </c>
      <c r="CZ677" t="b">
        <v>1</v>
      </c>
      <c r="DA677">
        <v>1659032551.75</v>
      </c>
      <c r="DB677">
        <v>1304.66285714286</v>
      </c>
      <c r="DC677">
        <v>1368.83107142857</v>
      </c>
      <c r="DD677">
        <v>23.7467428571429</v>
      </c>
      <c r="DE677">
        <v>16.4094785714286</v>
      </c>
      <c r="DF677">
        <v>1293.16464285714</v>
      </c>
      <c r="DG677">
        <v>23.2950785714286</v>
      </c>
      <c r="DH677">
        <v>500.024</v>
      </c>
      <c r="DI677">
        <v>90.3270178571429</v>
      </c>
      <c r="DJ677">
        <v>0.04437865</v>
      </c>
      <c r="DK677">
        <v>27.1715392857143</v>
      </c>
      <c r="DL677">
        <v>26.7501142857143</v>
      </c>
      <c r="DM677">
        <v>999.9</v>
      </c>
      <c r="DN677">
        <v>0</v>
      </c>
      <c r="DO677">
        <v>0</v>
      </c>
      <c r="DP677">
        <v>10006.6071428571</v>
      </c>
      <c r="DQ677">
        <v>0</v>
      </c>
      <c r="DR677">
        <v>17.2112</v>
      </c>
      <c r="DS677">
        <v>-64.167575</v>
      </c>
      <c r="DT677">
        <v>1336.39857142857</v>
      </c>
      <c r="DU677">
        <v>1391.66821428571</v>
      </c>
      <c r="DV677">
        <v>7.33727321428571</v>
      </c>
      <c r="DW677">
        <v>1368.83107142857</v>
      </c>
      <c r="DX677">
        <v>16.4094785714286</v>
      </c>
      <c r="DY677">
        <v>2.14497321428571</v>
      </c>
      <c r="DZ677">
        <v>1.48221892857143</v>
      </c>
      <c r="EA677">
        <v>18.5571392857143</v>
      </c>
      <c r="EB677">
        <v>12.7858428571429</v>
      </c>
      <c r="EC677">
        <v>2000.00321428571</v>
      </c>
      <c r="ED677">
        <v>0.979996535714286</v>
      </c>
      <c r="EE677">
        <v>0.0200037285714286</v>
      </c>
      <c r="EF677">
        <v>0</v>
      </c>
      <c r="EG677">
        <v>824.020214285714</v>
      </c>
      <c r="EH677">
        <v>5.00063</v>
      </c>
      <c r="EI677">
        <v>16222.1321428571</v>
      </c>
      <c r="EJ677">
        <v>17256.8892857143</v>
      </c>
      <c r="EK677">
        <v>38.09575</v>
      </c>
      <c r="EL677">
        <v>38.1382857142857</v>
      </c>
      <c r="EM677">
        <v>37.5665</v>
      </c>
      <c r="EN677">
        <v>37.5354285714286</v>
      </c>
      <c r="EO677">
        <v>39.125</v>
      </c>
      <c r="EP677">
        <v>1955.09321428571</v>
      </c>
      <c r="EQ677">
        <v>39.91</v>
      </c>
      <c r="ER677">
        <v>0</v>
      </c>
      <c r="ES677">
        <v>1659032558.5</v>
      </c>
      <c r="ET677">
        <v>0</v>
      </c>
      <c r="EU677">
        <v>823.965307692308</v>
      </c>
      <c r="EV677">
        <v>-8.47870085121203</v>
      </c>
      <c r="EW677">
        <v>-156.454700604536</v>
      </c>
      <c r="EX677">
        <v>16221.5653846154</v>
      </c>
      <c r="EY677">
        <v>15</v>
      </c>
      <c r="EZ677">
        <v>0</v>
      </c>
      <c r="FA677" t="s">
        <v>420</v>
      </c>
      <c r="FB677">
        <v>1657551626.5</v>
      </c>
      <c r="FC677">
        <v>1657551629</v>
      </c>
      <c r="FD677">
        <v>0</v>
      </c>
      <c r="FE677">
        <v>0.403</v>
      </c>
      <c r="FF677">
        <v>0.009</v>
      </c>
      <c r="FG677">
        <v>9.41</v>
      </c>
      <c r="FH677">
        <v>0.087</v>
      </c>
      <c r="FI677">
        <v>417</v>
      </c>
      <c r="FJ677">
        <v>17</v>
      </c>
      <c r="FK677">
        <v>1.61</v>
      </c>
      <c r="FL677">
        <v>0.59</v>
      </c>
      <c r="FM677">
        <v>-64.2390275</v>
      </c>
      <c r="FN677">
        <v>2.4339793621016</v>
      </c>
      <c r="FO677">
        <v>0.658001934262924</v>
      </c>
      <c r="FP677">
        <v>0</v>
      </c>
      <c r="FQ677">
        <v>824.421558823529</v>
      </c>
      <c r="FR677">
        <v>-8.87955690719452</v>
      </c>
      <c r="FS677">
        <v>0.894920804618929</v>
      </c>
      <c r="FT677">
        <v>0</v>
      </c>
      <c r="FU677">
        <v>7.359666</v>
      </c>
      <c r="FV677">
        <v>-0.603727654784249</v>
      </c>
      <c r="FW677">
        <v>0.0674176797212719</v>
      </c>
      <c r="FX677">
        <v>0</v>
      </c>
      <c r="FY677">
        <v>0</v>
      </c>
      <c r="FZ677">
        <v>3</v>
      </c>
      <c r="GA677" t="s">
        <v>427</v>
      </c>
      <c r="GB677">
        <v>2.97335</v>
      </c>
      <c r="GC677">
        <v>2.69842</v>
      </c>
      <c r="GD677">
        <v>0.198692</v>
      </c>
      <c r="GE677">
        <v>0.205073</v>
      </c>
      <c r="GF677">
        <v>0.102374</v>
      </c>
      <c r="GG677">
        <v>0.0803635</v>
      </c>
      <c r="GH677">
        <v>31201.8</v>
      </c>
      <c r="GI677">
        <v>33848.1</v>
      </c>
      <c r="GJ677">
        <v>35284.2</v>
      </c>
      <c r="GK677">
        <v>38615.9</v>
      </c>
      <c r="GL677">
        <v>44908.7</v>
      </c>
      <c r="GM677">
        <v>51296.2</v>
      </c>
      <c r="GN677">
        <v>55156.5</v>
      </c>
      <c r="GO677">
        <v>61940.6</v>
      </c>
      <c r="GP677">
        <v>1.9728</v>
      </c>
      <c r="GQ677">
        <v>1.8458</v>
      </c>
      <c r="GR677">
        <v>0.100881</v>
      </c>
      <c r="GS677">
        <v>0</v>
      </c>
      <c r="GT677">
        <v>25.1122</v>
      </c>
      <c r="GU677">
        <v>999.9</v>
      </c>
      <c r="GV677">
        <v>55.195</v>
      </c>
      <c r="GW677">
        <v>29.124</v>
      </c>
      <c r="GX677">
        <v>24.7538</v>
      </c>
      <c r="GY677">
        <v>55.9055</v>
      </c>
      <c r="GZ677">
        <v>43.145</v>
      </c>
      <c r="HA677">
        <v>1</v>
      </c>
      <c r="HB677">
        <v>-0.0466463</v>
      </c>
      <c r="HC677">
        <v>0.0793028</v>
      </c>
      <c r="HD677">
        <v>20.1139</v>
      </c>
      <c r="HE677">
        <v>5.19812</v>
      </c>
      <c r="HF677">
        <v>12.004</v>
      </c>
      <c r="HG677">
        <v>4.9756</v>
      </c>
      <c r="HH677">
        <v>3.294</v>
      </c>
      <c r="HI677">
        <v>9999</v>
      </c>
      <c r="HJ677">
        <v>9999</v>
      </c>
      <c r="HK677">
        <v>9999</v>
      </c>
      <c r="HL677">
        <v>630.1</v>
      </c>
      <c r="HM677">
        <v>1.86319</v>
      </c>
      <c r="HN677">
        <v>1.8681</v>
      </c>
      <c r="HO677">
        <v>1.86783</v>
      </c>
      <c r="HP677">
        <v>1.86902</v>
      </c>
      <c r="HQ677">
        <v>1.86981</v>
      </c>
      <c r="HR677">
        <v>1.86587</v>
      </c>
      <c r="HS677">
        <v>1.86691</v>
      </c>
      <c r="HT677">
        <v>1.86829</v>
      </c>
      <c r="HU677">
        <v>5</v>
      </c>
      <c r="HV677">
        <v>0</v>
      </c>
      <c r="HW677">
        <v>0</v>
      </c>
      <c r="HX677">
        <v>0</v>
      </c>
      <c r="HY677" t="s">
        <v>422</v>
      </c>
      <c r="HZ677" t="s">
        <v>423</v>
      </c>
      <c r="IA677" t="s">
        <v>424</v>
      </c>
      <c r="IB677" t="s">
        <v>424</v>
      </c>
      <c r="IC677" t="s">
        <v>424</v>
      </c>
      <c r="ID677" t="s">
        <v>424</v>
      </c>
      <c r="IE677">
        <v>0</v>
      </c>
      <c r="IF677">
        <v>100</v>
      </c>
      <c r="IG677">
        <v>100</v>
      </c>
      <c r="IH677">
        <v>11.63</v>
      </c>
      <c r="II677">
        <v>0.4523</v>
      </c>
      <c r="IJ677">
        <v>4.02706509432224</v>
      </c>
      <c r="IK677">
        <v>0.00601174518973114</v>
      </c>
      <c r="IL677">
        <v>2.77886958061485e-07</v>
      </c>
      <c r="IM677">
        <v>-3.54636231360687e-10</v>
      </c>
      <c r="IN677">
        <v>-0.0404303883988718</v>
      </c>
      <c r="IO677">
        <v>-0.0177815531441476</v>
      </c>
      <c r="IP677">
        <v>0.00205572605671414</v>
      </c>
      <c r="IQ677">
        <v>-1.65519735432211e-05</v>
      </c>
      <c r="IR677">
        <v>-4</v>
      </c>
      <c r="IS677">
        <v>1848</v>
      </c>
      <c r="IT677">
        <v>1</v>
      </c>
      <c r="IU677">
        <v>25</v>
      </c>
      <c r="IV677">
        <v>24682.2</v>
      </c>
      <c r="IW677">
        <v>24682.2</v>
      </c>
      <c r="IX677">
        <v>2.7002</v>
      </c>
      <c r="IY677">
        <v>2.60742</v>
      </c>
      <c r="IZ677">
        <v>1.54785</v>
      </c>
      <c r="JA677">
        <v>2.30469</v>
      </c>
      <c r="JB677">
        <v>1.34644</v>
      </c>
      <c r="JC677">
        <v>2.30713</v>
      </c>
      <c r="JD677">
        <v>33.5804</v>
      </c>
      <c r="JE677">
        <v>24.2101</v>
      </c>
      <c r="JF677">
        <v>18</v>
      </c>
      <c r="JG677">
        <v>492.132</v>
      </c>
      <c r="JH677">
        <v>410.562</v>
      </c>
      <c r="JI677">
        <v>25</v>
      </c>
      <c r="JJ677">
        <v>26.6394</v>
      </c>
      <c r="JK677">
        <v>30.0001</v>
      </c>
      <c r="JL677">
        <v>26.603</v>
      </c>
      <c r="JM677">
        <v>26.5484</v>
      </c>
      <c r="JN677">
        <v>54.0598</v>
      </c>
      <c r="JO677">
        <v>37.0789</v>
      </c>
      <c r="JP677">
        <v>69.1299</v>
      </c>
      <c r="JQ677">
        <v>25</v>
      </c>
      <c r="JR677">
        <v>1410.8</v>
      </c>
      <c r="JS677">
        <v>16.7536</v>
      </c>
      <c r="JT677">
        <v>102.316</v>
      </c>
      <c r="JU677">
        <v>103.1</v>
      </c>
    </row>
    <row r="678" spans="1:281">
      <c r="A678">
        <v>662</v>
      </c>
      <c r="B678">
        <v>1659032564.5</v>
      </c>
      <c r="C678">
        <v>8881.40000009537</v>
      </c>
      <c r="D678" t="s">
        <v>1754</v>
      </c>
      <c r="E678" t="s">
        <v>1755</v>
      </c>
      <c r="F678">
        <v>5</v>
      </c>
      <c r="G678" t="s">
        <v>1587</v>
      </c>
      <c r="H678" t="s">
        <v>417</v>
      </c>
      <c r="I678">
        <v>1659032556.75</v>
      </c>
      <c r="J678">
        <f>(K678)/1000</f>
        <v>0</v>
      </c>
      <c r="K678">
        <f>IF(CZ678, AN678, AH678)</f>
        <v>0</v>
      </c>
      <c r="L678">
        <f>IF(CZ678, AI678, AG678)</f>
        <v>0</v>
      </c>
      <c r="M678">
        <f>DB678 - IF(AU678&gt;1, L678*CV678*100.0/(AW678*DP678), 0)</f>
        <v>0</v>
      </c>
      <c r="N678">
        <f>((T678-J678/2)*M678-L678)/(T678+J678/2)</f>
        <v>0</v>
      </c>
      <c r="O678">
        <f>N678*(DI678+DJ678)/1000.0</f>
        <v>0</v>
      </c>
      <c r="P678">
        <f>(DB678 - IF(AU678&gt;1, L678*CV678*100.0/(AW678*DP678), 0))*(DI678+DJ678)/1000.0</f>
        <v>0</v>
      </c>
      <c r="Q678">
        <f>2.0/((1/S678-1/R678)+SIGN(S678)*SQRT((1/S678-1/R678)*(1/S678-1/R678) + 4*CW678/((CW678+1)*(CW678+1))*(2*1/S678*1/R678-1/R678*1/R678)))</f>
        <v>0</v>
      </c>
      <c r="R678">
        <f>IF(LEFT(CX678,1)&lt;&gt;"0",IF(LEFT(CX678,1)="1",3.0,CY678),$D$5+$E$5*(DP678*DI678/($K$5*1000))+$F$5*(DP678*DI678/($K$5*1000))*MAX(MIN(CV678,$J$5),$I$5)*MAX(MIN(CV678,$J$5),$I$5)+$G$5*MAX(MIN(CV678,$J$5),$I$5)*(DP678*DI678/($K$5*1000))+$H$5*(DP678*DI678/($K$5*1000))*(DP678*DI678/($K$5*1000)))</f>
        <v>0</v>
      </c>
      <c r="S678">
        <f>J678*(1000-(1000*0.61365*exp(17.502*W678/(240.97+W678))/(DI678+DJ678)+DD678)/2)/(1000*0.61365*exp(17.502*W678/(240.97+W678))/(DI678+DJ678)-DD678)</f>
        <v>0</v>
      </c>
      <c r="T678">
        <f>1/((CW678+1)/(Q678/1.6)+1/(R678/1.37)) + CW678/((CW678+1)/(Q678/1.6) + CW678/(R678/1.37))</f>
        <v>0</v>
      </c>
      <c r="U678">
        <f>(CR678*CU678)</f>
        <v>0</v>
      </c>
      <c r="V678">
        <f>(DK678+(U678+2*0.95*5.67E-8*(((DK678+$B$7)+273)^4-(DK678+273)^4)-44100*J678)/(1.84*29.3*R678+8*0.95*5.67E-8*(DK678+273)^3))</f>
        <v>0</v>
      </c>
      <c r="W678">
        <f>($C$7*DL678+$D$7*DM678+$E$7*V678)</f>
        <v>0</v>
      </c>
      <c r="X678">
        <f>0.61365*exp(17.502*W678/(240.97+W678))</f>
        <v>0</v>
      </c>
      <c r="Y678">
        <f>(Z678/AA678*100)</f>
        <v>0</v>
      </c>
      <c r="Z678">
        <f>DD678*(DI678+DJ678)/1000</f>
        <v>0</v>
      </c>
      <c r="AA678">
        <f>0.61365*exp(17.502*DK678/(240.97+DK678))</f>
        <v>0</v>
      </c>
      <c r="AB678">
        <f>(X678-DD678*(DI678+DJ678)/1000)</f>
        <v>0</v>
      </c>
      <c r="AC678">
        <f>(-J678*44100)</f>
        <v>0</v>
      </c>
      <c r="AD678">
        <f>2*29.3*R678*0.92*(DK678-W678)</f>
        <v>0</v>
      </c>
      <c r="AE678">
        <f>2*0.95*5.67E-8*(((DK678+$B$7)+273)^4-(W678+273)^4)</f>
        <v>0</v>
      </c>
      <c r="AF678">
        <f>U678+AE678+AC678+AD678</f>
        <v>0</v>
      </c>
      <c r="AG678">
        <f>DH678*AU678*(DC678-DB678*(1000-AU678*DE678)/(1000-AU678*DD678))/(100*CV678)</f>
        <v>0</v>
      </c>
      <c r="AH678">
        <f>1000*DH678*AU678*(DD678-DE678)/(100*CV678*(1000-AU678*DD678))</f>
        <v>0</v>
      </c>
      <c r="AI678">
        <f>(AJ678 - AK678 - DI678*1E3/(8.314*(DK678+273.15)) * AM678/DH678 * AL678) * DH678/(100*CV678) * (1000 - DE678)/1000</f>
        <v>0</v>
      </c>
      <c r="AJ678">
        <v>1426.31804950653</v>
      </c>
      <c r="AK678">
        <v>1378.29987878788</v>
      </c>
      <c r="AL678">
        <v>3.49196640051195</v>
      </c>
      <c r="AM678">
        <v>66.0504921813524</v>
      </c>
      <c r="AN678">
        <f>(AP678 - AO678 + DI678*1E3/(8.314*(DK678+273.15)) * AR678/DH678 * AQ678) * DH678/(100*CV678) * 1000/(1000 - AP678)</f>
        <v>0</v>
      </c>
      <c r="AO678">
        <v>16.6127625991342</v>
      </c>
      <c r="AP678">
        <v>23.7998986013986</v>
      </c>
      <c r="AQ678">
        <v>0.0139807272727253</v>
      </c>
      <c r="AR678">
        <v>92.47</v>
      </c>
      <c r="AS678">
        <v>3</v>
      </c>
      <c r="AT678">
        <v>1</v>
      </c>
      <c r="AU678">
        <f>IF(AS678*$H$13&gt;=AW678,1.0,(AW678/(AW678-AS678*$H$13)))</f>
        <v>0</v>
      </c>
      <c r="AV678">
        <f>(AU678-1)*100</f>
        <v>0</v>
      </c>
      <c r="AW678">
        <f>MAX(0,($B$13+$C$13*DP678)/(1+$D$13*DP678)*DI678/(DK678+273)*$E$13)</f>
        <v>0</v>
      </c>
      <c r="AX678" t="s">
        <v>418</v>
      </c>
      <c r="AY678" t="s">
        <v>418</v>
      </c>
      <c r="AZ678">
        <v>0</v>
      </c>
      <c r="BA678">
        <v>0</v>
      </c>
      <c r="BB678">
        <f>1-AZ678/BA678</f>
        <v>0</v>
      </c>
      <c r="BC678">
        <v>0</v>
      </c>
      <c r="BD678" t="s">
        <v>418</v>
      </c>
      <c r="BE678" t="s">
        <v>418</v>
      </c>
      <c r="BF678">
        <v>0</v>
      </c>
      <c r="BG678">
        <v>0</v>
      </c>
      <c r="BH678">
        <f>1-BF678/BG678</f>
        <v>0</v>
      </c>
      <c r="BI678">
        <v>0.5</v>
      </c>
      <c r="BJ678">
        <f>CS678</f>
        <v>0</v>
      </c>
      <c r="BK678">
        <f>L678</f>
        <v>0</v>
      </c>
      <c r="BL678">
        <f>BH678*BI678*BJ678</f>
        <v>0</v>
      </c>
      <c r="BM678">
        <f>(BK678-BC678)/BJ678</f>
        <v>0</v>
      </c>
      <c r="BN678">
        <f>(BA678-BG678)/BG678</f>
        <v>0</v>
      </c>
      <c r="BO678">
        <f>AZ678/(BB678+AZ678/BG678)</f>
        <v>0</v>
      </c>
      <c r="BP678" t="s">
        <v>418</v>
      </c>
      <c r="BQ678">
        <v>0</v>
      </c>
      <c r="BR678">
        <f>IF(BQ678&lt;&gt;0, BQ678, BO678)</f>
        <v>0</v>
      </c>
      <c r="BS678">
        <f>1-BR678/BG678</f>
        <v>0</v>
      </c>
      <c r="BT678">
        <f>(BG678-BF678)/(BG678-BR678)</f>
        <v>0</v>
      </c>
      <c r="BU678">
        <f>(BA678-BG678)/(BA678-BR678)</f>
        <v>0</v>
      </c>
      <c r="BV678">
        <f>(BG678-BF678)/(BG678-AZ678)</f>
        <v>0</v>
      </c>
      <c r="BW678">
        <f>(BA678-BG678)/(BA678-AZ678)</f>
        <v>0</v>
      </c>
      <c r="BX678">
        <f>(BT678*BR678/BF678)</f>
        <v>0</v>
      </c>
      <c r="BY678">
        <f>(1-BX678)</f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f>$B$11*DQ678+$C$11*DR678+$F$11*EC678*(1-EF678)</f>
        <v>0</v>
      </c>
      <c r="CS678">
        <f>CR678*CT678</f>
        <v>0</v>
      </c>
      <c r="CT678">
        <f>($B$11*$D$9+$C$11*$D$9+$F$11*((EP678+EH678)/MAX(EP678+EH678+EQ678, 0.1)*$I$9+EQ678/MAX(EP678+EH678+EQ678, 0.1)*$J$9))/($B$11+$C$11+$F$11)</f>
        <v>0</v>
      </c>
      <c r="CU678">
        <f>($B$11*$K$9+$C$11*$K$9+$F$11*((EP678+EH678)/MAX(EP678+EH678+EQ678, 0.1)*$P$9+EQ678/MAX(EP678+EH678+EQ678, 0.1)*$Q$9))/($B$11+$C$11+$F$11)</f>
        <v>0</v>
      </c>
      <c r="CV678">
        <v>6</v>
      </c>
      <c r="CW678">
        <v>0.5</v>
      </c>
      <c r="CX678" t="s">
        <v>419</v>
      </c>
      <c r="CY678">
        <v>2</v>
      </c>
      <c r="CZ678" t="b">
        <v>1</v>
      </c>
      <c r="DA678">
        <v>1659032556.75</v>
      </c>
      <c r="DB678">
        <v>1321.22392857143</v>
      </c>
      <c r="DC678">
        <v>1385.33357142857</v>
      </c>
      <c r="DD678">
        <v>23.7600464285714</v>
      </c>
      <c r="DE678">
        <v>16.4982535714286</v>
      </c>
      <c r="DF678">
        <v>1309.64428571429</v>
      </c>
      <c r="DG678">
        <v>23.3077321428571</v>
      </c>
      <c r="DH678">
        <v>500.042642857143</v>
      </c>
      <c r="DI678">
        <v>90.3275285714286</v>
      </c>
      <c r="DJ678">
        <v>0.0441979357142857</v>
      </c>
      <c r="DK678">
        <v>27.1710464285714</v>
      </c>
      <c r="DL678">
        <v>26.7497</v>
      </c>
      <c r="DM678">
        <v>999.9</v>
      </c>
      <c r="DN678">
        <v>0</v>
      </c>
      <c r="DO678">
        <v>0</v>
      </c>
      <c r="DP678">
        <v>10021.0714285714</v>
      </c>
      <c r="DQ678">
        <v>0</v>
      </c>
      <c r="DR678">
        <v>17.2112</v>
      </c>
      <c r="DS678">
        <v>-64.1079107142857</v>
      </c>
      <c r="DT678">
        <v>1353.38178571429</v>
      </c>
      <c r="DU678">
        <v>1408.57392857143</v>
      </c>
      <c r="DV678">
        <v>7.26179928571429</v>
      </c>
      <c r="DW678">
        <v>1385.33357142857</v>
      </c>
      <c r="DX678">
        <v>16.4982535714286</v>
      </c>
      <c r="DY678">
        <v>2.14618678571429</v>
      </c>
      <c r="DZ678">
        <v>1.49024607142857</v>
      </c>
      <c r="EA678">
        <v>18.5661678571429</v>
      </c>
      <c r="EB678">
        <v>12.8681821428571</v>
      </c>
      <c r="EC678">
        <v>2000.02464285714</v>
      </c>
      <c r="ED678">
        <v>0.979996535714286</v>
      </c>
      <c r="EE678">
        <v>0.0200037285714286</v>
      </c>
      <c r="EF678">
        <v>0</v>
      </c>
      <c r="EG678">
        <v>823.275107142857</v>
      </c>
      <c r="EH678">
        <v>5.00063</v>
      </c>
      <c r="EI678">
        <v>16209.1107142857</v>
      </c>
      <c r="EJ678">
        <v>17257.0785714286</v>
      </c>
      <c r="EK678">
        <v>38.08675</v>
      </c>
      <c r="EL678">
        <v>38.1338571428571</v>
      </c>
      <c r="EM678">
        <v>37.5665</v>
      </c>
      <c r="EN678">
        <v>37.5221428571429</v>
      </c>
      <c r="EO678">
        <v>39.125</v>
      </c>
      <c r="EP678">
        <v>1955.11464285714</v>
      </c>
      <c r="EQ678">
        <v>39.91</v>
      </c>
      <c r="ER678">
        <v>0</v>
      </c>
      <c r="ES678">
        <v>1659032563.3</v>
      </c>
      <c r="ET678">
        <v>0</v>
      </c>
      <c r="EU678">
        <v>823.281538461538</v>
      </c>
      <c r="EV678">
        <v>-7.55500856004295</v>
      </c>
      <c r="EW678">
        <v>-154.061538524513</v>
      </c>
      <c r="EX678">
        <v>16209.0346153846</v>
      </c>
      <c r="EY678">
        <v>15</v>
      </c>
      <c r="EZ678">
        <v>0</v>
      </c>
      <c r="FA678" t="s">
        <v>420</v>
      </c>
      <c r="FB678">
        <v>1657551626.5</v>
      </c>
      <c r="FC678">
        <v>1657551629</v>
      </c>
      <c r="FD678">
        <v>0</v>
      </c>
      <c r="FE678">
        <v>0.403</v>
      </c>
      <c r="FF678">
        <v>0.009</v>
      </c>
      <c r="FG678">
        <v>9.41</v>
      </c>
      <c r="FH678">
        <v>0.087</v>
      </c>
      <c r="FI678">
        <v>417</v>
      </c>
      <c r="FJ678">
        <v>17</v>
      </c>
      <c r="FK678">
        <v>1.61</v>
      </c>
      <c r="FL678">
        <v>0.59</v>
      </c>
      <c r="FM678">
        <v>-64.25726</v>
      </c>
      <c r="FN678">
        <v>1.26091857410891</v>
      </c>
      <c r="FO678">
        <v>0.642544362982044</v>
      </c>
      <c r="FP678">
        <v>0</v>
      </c>
      <c r="FQ678">
        <v>823.811970588235</v>
      </c>
      <c r="FR678">
        <v>-8.56945760672251</v>
      </c>
      <c r="FS678">
        <v>0.865280691802097</v>
      </c>
      <c r="FT678">
        <v>0</v>
      </c>
      <c r="FU678">
        <v>7.30757825</v>
      </c>
      <c r="FV678">
        <v>-0.892194033771126</v>
      </c>
      <c r="FW678">
        <v>0.0935358441157052</v>
      </c>
      <c r="FX678">
        <v>0</v>
      </c>
      <c r="FY678">
        <v>0</v>
      </c>
      <c r="FZ678">
        <v>3</v>
      </c>
      <c r="GA678" t="s">
        <v>427</v>
      </c>
      <c r="GB678">
        <v>2.97401</v>
      </c>
      <c r="GC678">
        <v>2.69749</v>
      </c>
      <c r="GD678">
        <v>0.20022</v>
      </c>
      <c r="GE678">
        <v>0.206594</v>
      </c>
      <c r="GF678">
        <v>0.10252</v>
      </c>
      <c r="GG678">
        <v>0.0806601</v>
      </c>
      <c r="GH678">
        <v>31142.1</v>
      </c>
      <c r="GI678">
        <v>33783.9</v>
      </c>
      <c r="GJ678">
        <v>35283.9</v>
      </c>
      <c r="GK678">
        <v>38616.4</v>
      </c>
      <c r="GL678">
        <v>44900.9</v>
      </c>
      <c r="GM678">
        <v>51280.3</v>
      </c>
      <c r="GN678">
        <v>55156</v>
      </c>
      <c r="GO678">
        <v>61941.5</v>
      </c>
      <c r="GP678">
        <v>1.9736</v>
      </c>
      <c r="GQ678">
        <v>1.846</v>
      </c>
      <c r="GR678">
        <v>0.101179</v>
      </c>
      <c r="GS678">
        <v>0</v>
      </c>
      <c r="GT678">
        <v>25.1143</v>
      </c>
      <c r="GU678">
        <v>999.9</v>
      </c>
      <c r="GV678">
        <v>55.146</v>
      </c>
      <c r="GW678">
        <v>29.124</v>
      </c>
      <c r="GX678">
        <v>24.7288</v>
      </c>
      <c r="GY678">
        <v>55.2855</v>
      </c>
      <c r="GZ678">
        <v>42.9327</v>
      </c>
      <c r="HA678">
        <v>1</v>
      </c>
      <c r="HB678">
        <v>-0.0468902</v>
      </c>
      <c r="HC678">
        <v>0.0788671</v>
      </c>
      <c r="HD678">
        <v>20.1141</v>
      </c>
      <c r="HE678">
        <v>5.19812</v>
      </c>
      <c r="HF678">
        <v>12.004</v>
      </c>
      <c r="HG678">
        <v>4.976</v>
      </c>
      <c r="HH678">
        <v>3.2938</v>
      </c>
      <c r="HI678">
        <v>9999</v>
      </c>
      <c r="HJ678">
        <v>9999</v>
      </c>
      <c r="HK678">
        <v>9999</v>
      </c>
      <c r="HL678">
        <v>630.1</v>
      </c>
      <c r="HM678">
        <v>1.86316</v>
      </c>
      <c r="HN678">
        <v>1.86798</v>
      </c>
      <c r="HO678">
        <v>1.86783</v>
      </c>
      <c r="HP678">
        <v>1.86905</v>
      </c>
      <c r="HQ678">
        <v>1.86981</v>
      </c>
      <c r="HR678">
        <v>1.86584</v>
      </c>
      <c r="HS678">
        <v>1.86691</v>
      </c>
      <c r="HT678">
        <v>1.86829</v>
      </c>
      <c r="HU678">
        <v>5</v>
      </c>
      <c r="HV678">
        <v>0</v>
      </c>
      <c r="HW678">
        <v>0</v>
      </c>
      <c r="HX678">
        <v>0</v>
      </c>
      <c r="HY678" t="s">
        <v>422</v>
      </c>
      <c r="HZ678" t="s">
        <v>423</v>
      </c>
      <c r="IA678" t="s">
        <v>424</v>
      </c>
      <c r="IB678" t="s">
        <v>424</v>
      </c>
      <c r="IC678" t="s">
        <v>424</v>
      </c>
      <c r="ID678" t="s">
        <v>424</v>
      </c>
      <c r="IE678">
        <v>0</v>
      </c>
      <c r="IF678">
        <v>100</v>
      </c>
      <c r="IG678">
        <v>100</v>
      </c>
      <c r="IH678">
        <v>11.71</v>
      </c>
      <c r="II678">
        <v>0.4545</v>
      </c>
      <c r="IJ678">
        <v>4.02706509432224</v>
      </c>
      <c r="IK678">
        <v>0.00601174518973114</v>
      </c>
      <c r="IL678">
        <v>2.77886958061485e-07</v>
      </c>
      <c r="IM678">
        <v>-3.54636231360687e-10</v>
      </c>
      <c r="IN678">
        <v>-0.0404303883988718</v>
      </c>
      <c r="IO678">
        <v>-0.0177815531441476</v>
      </c>
      <c r="IP678">
        <v>0.00205572605671414</v>
      </c>
      <c r="IQ678">
        <v>-1.65519735432211e-05</v>
      </c>
      <c r="IR678">
        <v>-4</v>
      </c>
      <c r="IS678">
        <v>1848</v>
      </c>
      <c r="IT678">
        <v>1</v>
      </c>
      <c r="IU678">
        <v>25</v>
      </c>
      <c r="IV678">
        <v>24682.3</v>
      </c>
      <c r="IW678">
        <v>24682.3</v>
      </c>
      <c r="IX678">
        <v>2.72583</v>
      </c>
      <c r="IY678">
        <v>2.58789</v>
      </c>
      <c r="IZ678">
        <v>1.54785</v>
      </c>
      <c r="JA678">
        <v>2.30469</v>
      </c>
      <c r="JB678">
        <v>1.34644</v>
      </c>
      <c r="JC678">
        <v>2.41821</v>
      </c>
      <c r="JD678">
        <v>33.558</v>
      </c>
      <c r="JE678">
        <v>24.2188</v>
      </c>
      <c r="JF678">
        <v>18</v>
      </c>
      <c r="JG678">
        <v>492.654</v>
      </c>
      <c r="JH678">
        <v>410.658</v>
      </c>
      <c r="JI678">
        <v>24.9999</v>
      </c>
      <c r="JJ678">
        <v>26.6372</v>
      </c>
      <c r="JK678">
        <v>30</v>
      </c>
      <c r="JL678">
        <v>26.603</v>
      </c>
      <c r="JM678">
        <v>26.5462</v>
      </c>
      <c r="JN678">
        <v>54.6068</v>
      </c>
      <c r="JO678">
        <v>36.8066</v>
      </c>
      <c r="JP678">
        <v>68.7522</v>
      </c>
      <c r="JQ678">
        <v>25</v>
      </c>
      <c r="JR678">
        <v>1424.29</v>
      </c>
      <c r="JS678">
        <v>16.8093</v>
      </c>
      <c r="JT678">
        <v>102.315</v>
      </c>
      <c r="JU678">
        <v>103.101</v>
      </c>
    </row>
    <row r="679" spans="1:281">
      <c r="A679">
        <v>663</v>
      </c>
      <c r="B679">
        <v>1659032569</v>
      </c>
      <c r="C679">
        <v>8885.90000009537</v>
      </c>
      <c r="D679" t="s">
        <v>1756</v>
      </c>
      <c r="E679" t="s">
        <v>1757</v>
      </c>
      <c r="F679">
        <v>5</v>
      </c>
      <c r="G679" t="s">
        <v>1587</v>
      </c>
      <c r="H679" t="s">
        <v>417</v>
      </c>
      <c r="I679">
        <v>1659032561.17857</v>
      </c>
      <c r="J679">
        <f>(K679)/1000</f>
        <v>0</v>
      </c>
      <c r="K679">
        <f>IF(CZ679, AN679, AH679)</f>
        <v>0</v>
      </c>
      <c r="L679">
        <f>IF(CZ679, AI679, AG679)</f>
        <v>0</v>
      </c>
      <c r="M679">
        <f>DB679 - IF(AU679&gt;1, L679*CV679*100.0/(AW679*DP679), 0)</f>
        <v>0</v>
      </c>
      <c r="N679">
        <f>((T679-J679/2)*M679-L679)/(T679+J679/2)</f>
        <v>0</v>
      </c>
      <c r="O679">
        <f>N679*(DI679+DJ679)/1000.0</f>
        <v>0</v>
      </c>
      <c r="P679">
        <f>(DB679 - IF(AU679&gt;1, L679*CV679*100.0/(AW679*DP679), 0))*(DI679+DJ679)/1000.0</f>
        <v>0</v>
      </c>
      <c r="Q679">
        <f>2.0/((1/S679-1/R679)+SIGN(S679)*SQRT((1/S679-1/R679)*(1/S679-1/R679) + 4*CW679/((CW679+1)*(CW679+1))*(2*1/S679*1/R679-1/R679*1/R679)))</f>
        <v>0</v>
      </c>
      <c r="R679">
        <f>IF(LEFT(CX679,1)&lt;&gt;"0",IF(LEFT(CX679,1)="1",3.0,CY679),$D$5+$E$5*(DP679*DI679/($K$5*1000))+$F$5*(DP679*DI679/($K$5*1000))*MAX(MIN(CV679,$J$5),$I$5)*MAX(MIN(CV679,$J$5),$I$5)+$G$5*MAX(MIN(CV679,$J$5),$I$5)*(DP679*DI679/($K$5*1000))+$H$5*(DP679*DI679/($K$5*1000))*(DP679*DI679/($K$5*1000)))</f>
        <v>0</v>
      </c>
      <c r="S679">
        <f>J679*(1000-(1000*0.61365*exp(17.502*W679/(240.97+W679))/(DI679+DJ679)+DD679)/2)/(1000*0.61365*exp(17.502*W679/(240.97+W679))/(DI679+DJ679)-DD679)</f>
        <v>0</v>
      </c>
      <c r="T679">
        <f>1/((CW679+1)/(Q679/1.6)+1/(R679/1.37)) + CW679/((CW679+1)/(Q679/1.6) + CW679/(R679/1.37))</f>
        <v>0</v>
      </c>
      <c r="U679">
        <f>(CR679*CU679)</f>
        <v>0</v>
      </c>
      <c r="V679">
        <f>(DK679+(U679+2*0.95*5.67E-8*(((DK679+$B$7)+273)^4-(DK679+273)^4)-44100*J679)/(1.84*29.3*R679+8*0.95*5.67E-8*(DK679+273)^3))</f>
        <v>0</v>
      </c>
      <c r="W679">
        <f>($C$7*DL679+$D$7*DM679+$E$7*V679)</f>
        <v>0</v>
      </c>
      <c r="X679">
        <f>0.61365*exp(17.502*W679/(240.97+W679))</f>
        <v>0</v>
      </c>
      <c r="Y679">
        <f>(Z679/AA679*100)</f>
        <v>0</v>
      </c>
      <c r="Z679">
        <f>DD679*(DI679+DJ679)/1000</f>
        <v>0</v>
      </c>
      <c r="AA679">
        <f>0.61365*exp(17.502*DK679/(240.97+DK679))</f>
        <v>0</v>
      </c>
      <c r="AB679">
        <f>(X679-DD679*(DI679+DJ679)/1000)</f>
        <v>0</v>
      </c>
      <c r="AC679">
        <f>(-J679*44100)</f>
        <v>0</v>
      </c>
      <c r="AD679">
        <f>2*29.3*R679*0.92*(DK679-W679)</f>
        <v>0</v>
      </c>
      <c r="AE679">
        <f>2*0.95*5.67E-8*(((DK679+$B$7)+273)^4-(W679+273)^4)</f>
        <v>0</v>
      </c>
      <c r="AF679">
        <f>U679+AE679+AC679+AD679</f>
        <v>0</v>
      </c>
      <c r="AG679">
        <f>DH679*AU679*(DC679-DB679*(1000-AU679*DE679)/(1000-AU679*DD679))/(100*CV679)</f>
        <v>0</v>
      </c>
      <c r="AH679">
        <f>1000*DH679*AU679*(DD679-DE679)/(100*CV679*(1000-AU679*DD679))</f>
        <v>0</v>
      </c>
      <c r="AI679">
        <f>(AJ679 - AK679 - DI679*1E3/(8.314*(DK679+273.15)) * AM679/DH679 * AL679) * DH679/(100*CV679) * (1000 - DE679)/1000</f>
        <v>0</v>
      </c>
      <c r="AJ679">
        <v>1441.3394851509</v>
      </c>
      <c r="AK679">
        <v>1393.46133333333</v>
      </c>
      <c r="AL679">
        <v>3.41517455080364</v>
      </c>
      <c r="AM679">
        <v>66.0504921813524</v>
      </c>
      <c r="AN679">
        <f>(AP679 - AO679 + DI679*1E3/(8.314*(DK679+273.15)) * AR679/DH679 * AQ679) * DH679/(100*CV679) * 1000/(1000 - AP679)</f>
        <v>0</v>
      </c>
      <c r="AO679">
        <v>16.687196945368</v>
      </c>
      <c r="AP679">
        <v>23.8295293706294</v>
      </c>
      <c r="AQ679">
        <v>0.0123435151515202</v>
      </c>
      <c r="AR679">
        <v>92.47</v>
      </c>
      <c r="AS679">
        <v>2</v>
      </c>
      <c r="AT679">
        <v>0</v>
      </c>
      <c r="AU679">
        <f>IF(AS679*$H$13&gt;=AW679,1.0,(AW679/(AW679-AS679*$H$13)))</f>
        <v>0</v>
      </c>
      <c r="AV679">
        <f>(AU679-1)*100</f>
        <v>0</v>
      </c>
      <c r="AW679">
        <f>MAX(0,($B$13+$C$13*DP679)/(1+$D$13*DP679)*DI679/(DK679+273)*$E$13)</f>
        <v>0</v>
      </c>
      <c r="AX679" t="s">
        <v>418</v>
      </c>
      <c r="AY679" t="s">
        <v>418</v>
      </c>
      <c r="AZ679">
        <v>0</v>
      </c>
      <c r="BA679">
        <v>0</v>
      </c>
      <c r="BB679">
        <f>1-AZ679/BA679</f>
        <v>0</v>
      </c>
      <c r="BC679">
        <v>0</v>
      </c>
      <c r="BD679" t="s">
        <v>418</v>
      </c>
      <c r="BE679" t="s">
        <v>418</v>
      </c>
      <c r="BF679">
        <v>0</v>
      </c>
      <c r="BG679">
        <v>0</v>
      </c>
      <c r="BH679">
        <f>1-BF679/BG679</f>
        <v>0</v>
      </c>
      <c r="BI679">
        <v>0.5</v>
      </c>
      <c r="BJ679">
        <f>CS679</f>
        <v>0</v>
      </c>
      <c r="BK679">
        <f>L679</f>
        <v>0</v>
      </c>
      <c r="BL679">
        <f>BH679*BI679*BJ679</f>
        <v>0</v>
      </c>
      <c r="BM679">
        <f>(BK679-BC679)/BJ679</f>
        <v>0</v>
      </c>
      <c r="BN679">
        <f>(BA679-BG679)/BG679</f>
        <v>0</v>
      </c>
      <c r="BO679">
        <f>AZ679/(BB679+AZ679/BG679)</f>
        <v>0</v>
      </c>
      <c r="BP679" t="s">
        <v>418</v>
      </c>
      <c r="BQ679">
        <v>0</v>
      </c>
      <c r="BR679">
        <f>IF(BQ679&lt;&gt;0, BQ679, BO679)</f>
        <v>0</v>
      </c>
      <c r="BS679">
        <f>1-BR679/BG679</f>
        <v>0</v>
      </c>
      <c r="BT679">
        <f>(BG679-BF679)/(BG679-BR679)</f>
        <v>0</v>
      </c>
      <c r="BU679">
        <f>(BA679-BG679)/(BA679-BR679)</f>
        <v>0</v>
      </c>
      <c r="BV679">
        <f>(BG679-BF679)/(BG679-AZ679)</f>
        <v>0</v>
      </c>
      <c r="BW679">
        <f>(BA679-BG679)/(BA679-AZ679)</f>
        <v>0</v>
      </c>
      <c r="BX679">
        <f>(BT679*BR679/BF679)</f>
        <v>0</v>
      </c>
      <c r="BY679">
        <f>(1-BX679)</f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f>$B$11*DQ679+$C$11*DR679+$F$11*EC679*(1-EF679)</f>
        <v>0</v>
      </c>
      <c r="CS679">
        <f>CR679*CT679</f>
        <v>0</v>
      </c>
      <c r="CT679">
        <f>($B$11*$D$9+$C$11*$D$9+$F$11*((EP679+EH679)/MAX(EP679+EH679+EQ679, 0.1)*$I$9+EQ679/MAX(EP679+EH679+EQ679, 0.1)*$J$9))/($B$11+$C$11+$F$11)</f>
        <v>0</v>
      </c>
      <c r="CU679">
        <f>($B$11*$K$9+$C$11*$K$9+$F$11*((EP679+EH679)/MAX(EP679+EH679+EQ679, 0.1)*$P$9+EQ679/MAX(EP679+EH679+EQ679, 0.1)*$Q$9))/($B$11+$C$11+$F$11)</f>
        <v>0</v>
      </c>
      <c r="CV679">
        <v>6</v>
      </c>
      <c r="CW679">
        <v>0.5</v>
      </c>
      <c r="CX679" t="s">
        <v>419</v>
      </c>
      <c r="CY679">
        <v>2</v>
      </c>
      <c r="CZ679" t="b">
        <v>1</v>
      </c>
      <c r="DA679">
        <v>1659032561.17857</v>
      </c>
      <c r="DB679">
        <v>1335.89357142857</v>
      </c>
      <c r="DC679">
        <v>1400.24071428571</v>
      </c>
      <c r="DD679">
        <v>23.7817678571429</v>
      </c>
      <c r="DE679">
        <v>16.5888785714286</v>
      </c>
      <c r="DF679">
        <v>1324.24214285714</v>
      </c>
      <c r="DG679">
        <v>23.3284035714286</v>
      </c>
      <c r="DH679">
        <v>500.06275</v>
      </c>
      <c r="DI679">
        <v>90.3268785714286</v>
      </c>
      <c r="DJ679">
        <v>0.0441903892857143</v>
      </c>
      <c r="DK679">
        <v>27.1699178571429</v>
      </c>
      <c r="DL679">
        <v>26.7572142857143</v>
      </c>
      <c r="DM679">
        <v>999.9</v>
      </c>
      <c r="DN679">
        <v>0</v>
      </c>
      <c r="DO679">
        <v>0</v>
      </c>
      <c r="DP679">
        <v>10004.4642857143</v>
      </c>
      <c r="DQ679">
        <v>0</v>
      </c>
      <c r="DR679">
        <v>17.2151357142857</v>
      </c>
      <c r="DS679">
        <v>-64.3447285714286</v>
      </c>
      <c r="DT679">
        <v>1368.43928571429</v>
      </c>
      <c r="DU679">
        <v>1423.86107142857</v>
      </c>
      <c r="DV679">
        <v>7.19289035714286</v>
      </c>
      <c r="DW679">
        <v>1400.24071428571</v>
      </c>
      <c r="DX679">
        <v>16.5888785714286</v>
      </c>
      <c r="DY679">
        <v>2.14813392857143</v>
      </c>
      <c r="DZ679">
        <v>1.49842142857143</v>
      </c>
      <c r="EA679">
        <v>18.5806357142857</v>
      </c>
      <c r="EB679">
        <v>12.9517535714286</v>
      </c>
      <c r="EC679">
        <v>2000.02392857143</v>
      </c>
      <c r="ED679">
        <v>0.979996535714286</v>
      </c>
      <c r="EE679">
        <v>0.0200037285714286</v>
      </c>
      <c r="EF679">
        <v>0</v>
      </c>
      <c r="EG679">
        <v>822.658428571429</v>
      </c>
      <c r="EH679">
        <v>5.00063</v>
      </c>
      <c r="EI679">
        <v>16197.6571428571</v>
      </c>
      <c r="EJ679">
        <v>17257.0821428571</v>
      </c>
      <c r="EK679">
        <v>38.09575</v>
      </c>
      <c r="EL679">
        <v>38.1294285714286</v>
      </c>
      <c r="EM679">
        <v>37.5665</v>
      </c>
      <c r="EN679">
        <v>37.5177142857143</v>
      </c>
      <c r="EO679">
        <v>39.125</v>
      </c>
      <c r="EP679">
        <v>1955.11392857143</v>
      </c>
      <c r="EQ679">
        <v>39.91</v>
      </c>
      <c r="ER679">
        <v>0</v>
      </c>
      <c r="ES679">
        <v>1659032568.1</v>
      </c>
      <c r="ET679">
        <v>0</v>
      </c>
      <c r="EU679">
        <v>822.634538461538</v>
      </c>
      <c r="EV679">
        <v>-8.65463249582729</v>
      </c>
      <c r="EW679">
        <v>-158.044444398996</v>
      </c>
      <c r="EX679">
        <v>16196.6384615385</v>
      </c>
      <c r="EY679">
        <v>15</v>
      </c>
      <c r="EZ679">
        <v>0</v>
      </c>
      <c r="FA679" t="s">
        <v>420</v>
      </c>
      <c r="FB679">
        <v>1657551626.5</v>
      </c>
      <c r="FC679">
        <v>1657551629</v>
      </c>
      <c r="FD679">
        <v>0</v>
      </c>
      <c r="FE679">
        <v>0.403</v>
      </c>
      <c r="FF679">
        <v>0.009</v>
      </c>
      <c r="FG679">
        <v>9.41</v>
      </c>
      <c r="FH679">
        <v>0.087</v>
      </c>
      <c r="FI679">
        <v>417</v>
      </c>
      <c r="FJ679">
        <v>17</v>
      </c>
      <c r="FK679">
        <v>1.61</v>
      </c>
      <c r="FL679">
        <v>0.59</v>
      </c>
      <c r="FM679">
        <v>-64.1000268292683</v>
      </c>
      <c r="FN679">
        <v>-2.34284738675958</v>
      </c>
      <c r="FO679">
        <v>0.54562361011446</v>
      </c>
      <c r="FP679">
        <v>0</v>
      </c>
      <c r="FQ679">
        <v>823.09844117647</v>
      </c>
      <c r="FR679">
        <v>-7.95500382212972</v>
      </c>
      <c r="FS679">
        <v>0.812770504877369</v>
      </c>
      <c r="FT679">
        <v>0</v>
      </c>
      <c r="FU679">
        <v>7.24784024390244</v>
      </c>
      <c r="FV679">
        <v>-0.949251428571429</v>
      </c>
      <c r="FW679">
        <v>0.100107111744829</v>
      </c>
      <c r="FX679">
        <v>0</v>
      </c>
      <c r="FY679">
        <v>0</v>
      </c>
      <c r="FZ679">
        <v>3</v>
      </c>
      <c r="GA679" t="s">
        <v>427</v>
      </c>
      <c r="GB679">
        <v>2.97287</v>
      </c>
      <c r="GC679">
        <v>2.69814</v>
      </c>
      <c r="GD679">
        <v>0.201572</v>
      </c>
      <c r="GE679">
        <v>0.207984</v>
      </c>
      <c r="GF679">
        <v>0.1026</v>
      </c>
      <c r="GG679">
        <v>0.0809648</v>
      </c>
      <c r="GH679">
        <v>31089.9</v>
      </c>
      <c r="GI679">
        <v>33724.8</v>
      </c>
      <c r="GJ679">
        <v>35284.4</v>
      </c>
      <c r="GK679">
        <v>38616.5</v>
      </c>
      <c r="GL679">
        <v>44897.4</v>
      </c>
      <c r="GM679">
        <v>51263.2</v>
      </c>
      <c r="GN679">
        <v>55156.7</v>
      </c>
      <c r="GO679">
        <v>61941.4</v>
      </c>
      <c r="GP679">
        <v>1.9734</v>
      </c>
      <c r="GQ679">
        <v>1.8466</v>
      </c>
      <c r="GR679">
        <v>0.101477</v>
      </c>
      <c r="GS679">
        <v>0</v>
      </c>
      <c r="GT679">
        <v>25.1164</v>
      </c>
      <c r="GU679">
        <v>999.9</v>
      </c>
      <c r="GV679">
        <v>55.121</v>
      </c>
      <c r="GW679">
        <v>29.124</v>
      </c>
      <c r="GX679">
        <v>24.72</v>
      </c>
      <c r="GY679">
        <v>55.8055</v>
      </c>
      <c r="GZ679">
        <v>42.9808</v>
      </c>
      <c r="HA679">
        <v>1</v>
      </c>
      <c r="HB679">
        <v>-0.0469106</v>
      </c>
      <c r="HC679">
        <v>0.0797386</v>
      </c>
      <c r="HD679">
        <v>20.1139</v>
      </c>
      <c r="HE679">
        <v>5.19812</v>
      </c>
      <c r="HF679">
        <v>12.004</v>
      </c>
      <c r="HG679">
        <v>4.9756</v>
      </c>
      <c r="HH679">
        <v>3.294</v>
      </c>
      <c r="HI679">
        <v>9999</v>
      </c>
      <c r="HJ679">
        <v>9999</v>
      </c>
      <c r="HK679">
        <v>9999</v>
      </c>
      <c r="HL679">
        <v>630.1</v>
      </c>
      <c r="HM679">
        <v>1.86325</v>
      </c>
      <c r="HN679">
        <v>1.86798</v>
      </c>
      <c r="HO679">
        <v>1.86783</v>
      </c>
      <c r="HP679">
        <v>1.86899</v>
      </c>
      <c r="HQ679">
        <v>1.86981</v>
      </c>
      <c r="HR679">
        <v>1.86587</v>
      </c>
      <c r="HS679">
        <v>1.86691</v>
      </c>
      <c r="HT679">
        <v>1.86829</v>
      </c>
      <c r="HU679">
        <v>5</v>
      </c>
      <c r="HV679">
        <v>0</v>
      </c>
      <c r="HW679">
        <v>0</v>
      </c>
      <c r="HX679">
        <v>0</v>
      </c>
      <c r="HY679" t="s">
        <v>422</v>
      </c>
      <c r="HZ679" t="s">
        <v>423</v>
      </c>
      <c r="IA679" t="s">
        <v>424</v>
      </c>
      <c r="IB679" t="s">
        <v>424</v>
      </c>
      <c r="IC679" t="s">
        <v>424</v>
      </c>
      <c r="ID679" t="s">
        <v>424</v>
      </c>
      <c r="IE679">
        <v>0</v>
      </c>
      <c r="IF679">
        <v>100</v>
      </c>
      <c r="IG679">
        <v>100</v>
      </c>
      <c r="IH679">
        <v>11.78</v>
      </c>
      <c r="II679">
        <v>0.4559</v>
      </c>
      <c r="IJ679">
        <v>4.02706509432224</v>
      </c>
      <c r="IK679">
        <v>0.00601174518973114</v>
      </c>
      <c r="IL679">
        <v>2.77886958061485e-07</v>
      </c>
      <c r="IM679">
        <v>-3.54636231360687e-10</v>
      </c>
      <c r="IN679">
        <v>-0.0404303883988718</v>
      </c>
      <c r="IO679">
        <v>-0.0177815531441476</v>
      </c>
      <c r="IP679">
        <v>0.00205572605671414</v>
      </c>
      <c r="IQ679">
        <v>-1.65519735432211e-05</v>
      </c>
      <c r="IR679">
        <v>-4</v>
      </c>
      <c r="IS679">
        <v>1848</v>
      </c>
      <c r="IT679">
        <v>1</v>
      </c>
      <c r="IU679">
        <v>25</v>
      </c>
      <c r="IV679">
        <v>24682.4</v>
      </c>
      <c r="IW679">
        <v>24682.3</v>
      </c>
      <c r="IX679">
        <v>2.74902</v>
      </c>
      <c r="IY679">
        <v>2.60132</v>
      </c>
      <c r="IZ679">
        <v>1.54785</v>
      </c>
      <c r="JA679">
        <v>2.30469</v>
      </c>
      <c r="JB679">
        <v>1.34644</v>
      </c>
      <c r="JC679">
        <v>2.2876</v>
      </c>
      <c r="JD679">
        <v>33.558</v>
      </c>
      <c r="JE679">
        <v>24.2188</v>
      </c>
      <c r="JF679">
        <v>18</v>
      </c>
      <c r="JG679">
        <v>492.502</v>
      </c>
      <c r="JH679">
        <v>410.996</v>
      </c>
      <c r="JI679">
        <v>25.0001</v>
      </c>
      <c r="JJ679">
        <v>26.6372</v>
      </c>
      <c r="JK679">
        <v>30</v>
      </c>
      <c r="JL679">
        <v>26.6008</v>
      </c>
      <c r="JM679">
        <v>26.5462</v>
      </c>
      <c r="JN679">
        <v>55.0363</v>
      </c>
      <c r="JO679">
        <v>36.5277</v>
      </c>
      <c r="JP679">
        <v>68.7522</v>
      </c>
      <c r="JQ679">
        <v>25</v>
      </c>
      <c r="JR679">
        <v>1437.71</v>
      </c>
      <c r="JS679">
        <v>16.8571</v>
      </c>
      <c r="JT679">
        <v>102.316</v>
      </c>
      <c r="JU679">
        <v>103.101</v>
      </c>
    </row>
    <row r="680" spans="1:281">
      <c r="A680">
        <v>664</v>
      </c>
      <c r="B680">
        <v>1659032574</v>
      </c>
      <c r="C680">
        <v>8890.90000009537</v>
      </c>
      <c r="D680" t="s">
        <v>1758</v>
      </c>
      <c r="E680" t="s">
        <v>1759</v>
      </c>
      <c r="F680">
        <v>5</v>
      </c>
      <c r="G680" t="s">
        <v>1587</v>
      </c>
      <c r="H680" t="s">
        <v>417</v>
      </c>
      <c r="I680">
        <v>1659032566.46296</v>
      </c>
      <c r="J680">
        <f>(K680)/1000</f>
        <v>0</v>
      </c>
      <c r="K680">
        <f>IF(CZ680, AN680, AH680)</f>
        <v>0</v>
      </c>
      <c r="L680">
        <f>IF(CZ680, AI680, AG680)</f>
        <v>0</v>
      </c>
      <c r="M680">
        <f>DB680 - IF(AU680&gt;1, L680*CV680*100.0/(AW680*DP680), 0)</f>
        <v>0</v>
      </c>
      <c r="N680">
        <f>((T680-J680/2)*M680-L680)/(T680+J680/2)</f>
        <v>0</v>
      </c>
      <c r="O680">
        <f>N680*(DI680+DJ680)/1000.0</f>
        <v>0</v>
      </c>
      <c r="P680">
        <f>(DB680 - IF(AU680&gt;1, L680*CV680*100.0/(AW680*DP680), 0))*(DI680+DJ680)/1000.0</f>
        <v>0</v>
      </c>
      <c r="Q680">
        <f>2.0/((1/S680-1/R680)+SIGN(S680)*SQRT((1/S680-1/R680)*(1/S680-1/R680) + 4*CW680/((CW680+1)*(CW680+1))*(2*1/S680*1/R680-1/R680*1/R680)))</f>
        <v>0</v>
      </c>
      <c r="R680">
        <f>IF(LEFT(CX680,1)&lt;&gt;"0",IF(LEFT(CX680,1)="1",3.0,CY680),$D$5+$E$5*(DP680*DI680/($K$5*1000))+$F$5*(DP680*DI680/($K$5*1000))*MAX(MIN(CV680,$J$5),$I$5)*MAX(MIN(CV680,$J$5),$I$5)+$G$5*MAX(MIN(CV680,$J$5),$I$5)*(DP680*DI680/($K$5*1000))+$H$5*(DP680*DI680/($K$5*1000))*(DP680*DI680/($K$5*1000)))</f>
        <v>0</v>
      </c>
      <c r="S680">
        <f>J680*(1000-(1000*0.61365*exp(17.502*W680/(240.97+W680))/(DI680+DJ680)+DD680)/2)/(1000*0.61365*exp(17.502*W680/(240.97+W680))/(DI680+DJ680)-DD680)</f>
        <v>0</v>
      </c>
      <c r="T680">
        <f>1/((CW680+1)/(Q680/1.6)+1/(R680/1.37)) + CW680/((CW680+1)/(Q680/1.6) + CW680/(R680/1.37))</f>
        <v>0</v>
      </c>
      <c r="U680">
        <f>(CR680*CU680)</f>
        <v>0</v>
      </c>
      <c r="V680">
        <f>(DK680+(U680+2*0.95*5.67E-8*(((DK680+$B$7)+273)^4-(DK680+273)^4)-44100*J680)/(1.84*29.3*R680+8*0.95*5.67E-8*(DK680+273)^3))</f>
        <v>0</v>
      </c>
      <c r="W680">
        <f>($C$7*DL680+$D$7*DM680+$E$7*V680)</f>
        <v>0</v>
      </c>
      <c r="X680">
        <f>0.61365*exp(17.502*W680/(240.97+W680))</f>
        <v>0</v>
      </c>
      <c r="Y680">
        <f>(Z680/AA680*100)</f>
        <v>0</v>
      </c>
      <c r="Z680">
        <f>DD680*(DI680+DJ680)/1000</f>
        <v>0</v>
      </c>
      <c r="AA680">
        <f>0.61365*exp(17.502*DK680/(240.97+DK680))</f>
        <v>0</v>
      </c>
      <c r="AB680">
        <f>(X680-DD680*(DI680+DJ680)/1000)</f>
        <v>0</v>
      </c>
      <c r="AC680">
        <f>(-J680*44100)</f>
        <v>0</v>
      </c>
      <c r="AD680">
        <f>2*29.3*R680*0.92*(DK680-W680)</f>
        <v>0</v>
      </c>
      <c r="AE680">
        <f>2*0.95*5.67E-8*(((DK680+$B$7)+273)^4-(W680+273)^4)</f>
        <v>0</v>
      </c>
      <c r="AF680">
        <f>U680+AE680+AC680+AD680</f>
        <v>0</v>
      </c>
      <c r="AG680">
        <f>DH680*AU680*(DC680-DB680*(1000-AU680*DE680)/(1000-AU680*DD680))/(100*CV680)</f>
        <v>0</v>
      </c>
      <c r="AH680">
        <f>1000*DH680*AU680*(DD680-DE680)/(100*CV680*(1000-AU680*DD680))</f>
        <v>0</v>
      </c>
      <c r="AI680">
        <f>(AJ680 - AK680 - DI680*1E3/(8.314*(DK680+273.15)) * AM680/DH680 * AL680) * DH680/(100*CV680) * (1000 - DE680)/1000</f>
        <v>0</v>
      </c>
      <c r="AJ680">
        <v>1458.42933498211</v>
      </c>
      <c r="AK680">
        <v>1410.79448484848</v>
      </c>
      <c r="AL680">
        <v>3.43546178325575</v>
      </c>
      <c r="AM680">
        <v>66.0504921813524</v>
      </c>
      <c r="AN680">
        <f>(AP680 - AO680 + DI680*1E3/(8.314*(DK680+273.15)) * AR680/DH680 * AQ680) * DH680/(100*CV680) * 1000/(1000 - AP680)</f>
        <v>0</v>
      </c>
      <c r="AO680">
        <v>16.7777023835931</v>
      </c>
      <c r="AP680">
        <v>23.8633118881119</v>
      </c>
      <c r="AQ680">
        <v>0.00808303030303864</v>
      </c>
      <c r="AR680">
        <v>92.47</v>
      </c>
      <c r="AS680">
        <v>3</v>
      </c>
      <c r="AT680">
        <v>1</v>
      </c>
      <c r="AU680">
        <f>IF(AS680*$H$13&gt;=AW680,1.0,(AW680/(AW680-AS680*$H$13)))</f>
        <v>0</v>
      </c>
      <c r="AV680">
        <f>(AU680-1)*100</f>
        <v>0</v>
      </c>
      <c r="AW680">
        <f>MAX(0,($B$13+$C$13*DP680)/(1+$D$13*DP680)*DI680/(DK680+273)*$E$13)</f>
        <v>0</v>
      </c>
      <c r="AX680" t="s">
        <v>418</v>
      </c>
      <c r="AY680" t="s">
        <v>418</v>
      </c>
      <c r="AZ680">
        <v>0</v>
      </c>
      <c r="BA680">
        <v>0</v>
      </c>
      <c r="BB680">
        <f>1-AZ680/BA680</f>
        <v>0</v>
      </c>
      <c r="BC680">
        <v>0</v>
      </c>
      <c r="BD680" t="s">
        <v>418</v>
      </c>
      <c r="BE680" t="s">
        <v>418</v>
      </c>
      <c r="BF680">
        <v>0</v>
      </c>
      <c r="BG680">
        <v>0</v>
      </c>
      <c r="BH680">
        <f>1-BF680/BG680</f>
        <v>0</v>
      </c>
      <c r="BI680">
        <v>0.5</v>
      </c>
      <c r="BJ680">
        <f>CS680</f>
        <v>0</v>
      </c>
      <c r="BK680">
        <f>L680</f>
        <v>0</v>
      </c>
      <c r="BL680">
        <f>BH680*BI680*BJ680</f>
        <v>0</v>
      </c>
      <c r="BM680">
        <f>(BK680-BC680)/BJ680</f>
        <v>0</v>
      </c>
      <c r="BN680">
        <f>(BA680-BG680)/BG680</f>
        <v>0</v>
      </c>
      <c r="BO680">
        <f>AZ680/(BB680+AZ680/BG680)</f>
        <v>0</v>
      </c>
      <c r="BP680" t="s">
        <v>418</v>
      </c>
      <c r="BQ680">
        <v>0</v>
      </c>
      <c r="BR680">
        <f>IF(BQ680&lt;&gt;0, BQ680, BO680)</f>
        <v>0</v>
      </c>
      <c r="BS680">
        <f>1-BR680/BG680</f>
        <v>0</v>
      </c>
      <c r="BT680">
        <f>(BG680-BF680)/(BG680-BR680)</f>
        <v>0</v>
      </c>
      <c r="BU680">
        <f>(BA680-BG680)/(BA680-BR680)</f>
        <v>0</v>
      </c>
      <c r="BV680">
        <f>(BG680-BF680)/(BG680-AZ680)</f>
        <v>0</v>
      </c>
      <c r="BW680">
        <f>(BA680-BG680)/(BA680-AZ680)</f>
        <v>0</v>
      </c>
      <c r="BX680">
        <f>(BT680*BR680/BF680)</f>
        <v>0</v>
      </c>
      <c r="BY680">
        <f>(1-BX680)</f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f>$B$11*DQ680+$C$11*DR680+$F$11*EC680*(1-EF680)</f>
        <v>0</v>
      </c>
      <c r="CS680">
        <f>CR680*CT680</f>
        <v>0</v>
      </c>
      <c r="CT680">
        <f>($B$11*$D$9+$C$11*$D$9+$F$11*((EP680+EH680)/MAX(EP680+EH680+EQ680, 0.1)*$I$9+EQ680/MAX(EP680+EH680+EQ680, 0.1)*$J$9))/($B$11+$C$11+$F$11)</f>
        <v>0</v>
      </c>
      <c r="CU680">
        <f>($B$11*$K$9+$C$11*$K$9+$F$11*((EP680+EH680)/MAX(EP680+EH680+EQ680, 0.1)*$P$9+EQ680/MAX(EP680+EH680+EQ680, 0.1)*$Q$9))/($B$11+$C$11+$F$11)</f>
        <v>0</v>
      </c>
      <c r="CV680">
        <v>6</v>
      </c>
      <c r="CW680">
        <v>0.5</v>
      </c>
      <c r="CX680" t="s">
        <v>419</v>
      </c>
      <c r="CY680">
        <v>2</v>
      </c>
      <c r="CZ680" t="b">
        <v>1</v>
      </c>
      <c r="DA680">
        <v>1659032566.46296</v>
      </c>
      <c r="DB680">
        <v>1353.54481481481</v>
      </c>
      <c r="DC680">
        <v>1417.84518518519</v>
      </c>
      <c r="DD680">
        <v>23.8173962962963</v>
      </c>
      <c r="DE680">
        <v>16.7029444444444</v>
      </c>
      <c r="DF680">
        <v>1341.80740740741</v>
      </c>
      <c r="DG680">
        <v>23.3622925925926</v>
      </c>
      <c r="DH680">
        <v>500.036592592593</v>
      </c>
      <c r="DI680">
        <v>90.3265074074074</v>
      </c>
      <c r="DJ680">
        <v>0.0440833777777778</v>
      </c>
      <c r="DK680">
        <v>27.1700777777778</v>
      </c>
      <c r="DL680">
        <v>26.7642740740741</v>
      </c>
      <c r="DM680">
        <v>999.9</v>
      </c>
      <c r="DN680">
        <v>0</v>
      </c>
      <c r="DO680">
        <v>0</v>
      </c>
      <c r="DP680">
        <v>9999.81481481482</v>
      </c>
      <c r="DQ680">
        <v>0</v>
      </c>
      <c r="DR680">
        <v>17.2152814814815</v>
      </c>
      <c r="DS680">
        <v>-64.2988666666667</v>
      </c>
      <c r="DT680">
        <v>1386.57</v>
      </c>
      <c r="DU680">
        <v>1441.92962962963</v>
      </c>
      <c r="DV680">
        <v>7.11444481481481</v>
      </c>
      <c r="DW680">
        <v>1417.84518518519</v>
      </c>
      <c r="DX680">
        <v>16.7029444444444</v>
      </c>
      <c r="DY680">
        <v>2.15134185185185</v>
      </c>
      <c r="DZ680">
        <v>1.50871814814815</v>
      </c>
      <c r="EA680">
        <v>18.6044888888889</v>
      </c>
      <c r="EB680">
        <v>13.0566851851852</v>
      </c>
      <c r="EC680">
        <v>2000.0262962963</v>
      </c>
      <c r="ED680">
        <v>0.979996555555556</v>
      </c>
      <c r="EE680">
        <v>0.0200037074074074</v>
      </c>
      <c r="EF680">
        <v>0</v>
      </c>
      <c r="EG680">
        <v>822.043185185185</v>
      </c>
      <c r="EH680">
        <v>5.00063</v>
      </c>
      <c r="EI680">
        <v>16184.0222222222</v>
      </c>
      <c r="EJ680">
        <v>17257.1111111111</v>
      </c>
      <c r="EK680">
        <v>38.0923333333333</v>
      </c>
      <c r="EL680">
        <v>38.1295925925926</v>
      </c>
      <c r="EM680">
        <v>37.562</v>
      </c>
      <c r="EN680">
        <v>37.5068888888889</v>
      </c>
      <c r="EO680">
        <v>39.125</v>
      </c>
      <c r="EP680">
        <v>1955.1162962963</v>
      </c>
      <c r="EQ680">
        <v>39.91</v>
      </c>
      <c r="ER680">
        <v>0</v>
      </c>
      <c r="ES680">
        <v>1659032572.9</v>
      </c>
      <c r="ET680">
        <v>0</v>
      </c>
      <c r="EU680">
        <v>822.067846153846</v>
      </c>
      <c r="EV680">
        <v>-6.50988034977964</v>
      </c>
      <c r="EW680">
        <v>-156.529914476425</v>
      </c>
      <c r="EX680">
        <v>16184.3269230769</v>
      </c>
      <c r="EY680">
        <v>15</v>
      </c>
      <c r="EZ680">
        <v>0</v>
      </c>
      <c r="FA680" t="s">
        <v>420</v>
      </c>
      <c r="FB680">
        <v>1657551626.5</v>
      </c>
      <c r="FC680">
        <v>1657551629</v>
      </c>
      <c r="FD680">
        <v>0</v>
      </c>
      <c r="FE680">
        <v>0.403</v>
      </c>
      <c r="FF680">
        <v>0.009</v>
      </c>
      <c r="FG680">
        <v>9.41</v>
      </c>
      <c r="FH680">
        <v>0.087</v>
      </c>
      <c r="FI680">
        <v>417</v>
      </c>
      <c r="FJ680">
        <v>17</v>
      </c>
      <c r="FK680">
        <v>1.61</v>
      </c>
      <c r="FL680">
        <v>0.59</v>
      </c>
      <c r="FM680">
        <v>-64.2171853658537</v>
      </c>
      <c r="FN680">
        <v>-0.241475958188109</v>
      </c>
      <c r="FO680">
        <v>0.548980041647513</v>
      </c>
      <c r="FP680">
        <v>1</v>
      </c>
      <c r="FQ680">
        <v>822.384264705882</v>
      </c>
      <c r="FR680">
        <v>-7.30947288108971</v>
      </c>
      <c r="FS680">
        <v>0.758762123028395</v>
      </c>
      <c r="FT680">
        <v>0</v>
      </c>
      <c r="FU680">
        <v>7.16442951219512</v>
      </c>
      <c r="FV680">
        <v>-0.891280348432056</v>
      </c>
      <c r="FW680">
        <v>0.0947089585211044</v>
      </c>
      <c r="FX680">
        <v>0</v>
      </c>
      <c r="FY680">
        <v>1</v>
      </c>
      <c r="FZ680">
        <v>3</v>
      </c>
      <c r="GA680" t="s">
        <v>421</v>
      </c>
      <c r="GB680">
        <v>2.97303</v>
      </c>
      <c r="GC680">
        <v>2.69816</v>
      </c>
      <c r="GD680">
        <v>0.203075</v>
      </c>
      <c r="GE680">
        <v>0.209321</v>
      </c>
      <c r="GF680">
        <v>0.102689</v>
      </c>
      <c r="GG680">
        <v>0.0810849</v>
      </c>
      <c r="GH680">
        <v>31031.8</v>
      </c>
      <c r="GI680">
        <v>33666.9</v>
      </c>
      <c r="GJ680">
        <v>35284.7</v>
      </c>
      <c r="GK680">
        <v>38615.3</v>
      </c>
      <c r="GL680">
        <v>44893.2</v>
      </c>
      <c r="GM680">
        <v>51255.7</v>
      </c>
      <c r="GN680">
        <v>55157.1</v>
      </c>
      <c r="GO680">
        <v>61940.4</v>
      </c>
      <c r="GP680">
        <v>1.9732</v>
      </c>
      <c r="GQ680">
        <v>1.8466</v>
      </c>
      <c r="GR680">
        <v>0.101835</v>
      </c>
      <c r="GS680">
        <v>0</v>
      </c>
      <c r="GT680">
        <v>25.1164</v>
      </c>
      <c r="GU680">
        <v>999.9</v>
      </c>
      <c r="GV680">
        <v>55.048</v>
      </c>
      <c r="GW680">
        <v>29.124</v>
      </c>
      <c r="GX680">
        <v>24.6864</v>
      </c>
      <c r="GY680">
        <v>55.6355</v>
      </c>
      <c r="GZ680">
        <v>43.109</v>
      </c>
      <c r="HA680">
        <v>1</v>
      </c>
      <c r="HB680">
        <v>-0.0470528</v>
      </c>
      <c r="HC680">
        <v>0.0788671</v>
      </c>
      <c r="HD680">
        <v>20.113</v>
      </c>
      <c r="HE680">
        <v>5.19573</v>
      </c>
      <c r="HF680">
        <v>12.004</v>
      </c>
      <c r="HG680">
        <v>4.9748</v>
      </c>
      <c r="HH680">
        <v>3.2932</v>
      </c>
      <c r="HI680">
        <v>9999</v>
      </c>
      <c r="HJ680">
        <v>9999</v>
      </c>
      <c r="HK680">
        <v>9999</v>
      </c>
      <c r="HL680">
        <v>630.1</v>
      </c>
      <c r="HM680">
        <v>1.86325</v>
      </c>
      <c r="HN680">
        <v>1.86798</v>
      </c>
      <c r="HO680">
        <v>1.86783</v>
      </c>
      <c r="HP680">
        <v>1.86905</v>
      </c>
      <c r="HQ680">
        <v>1.86981</v>
      </c>
      <c r="HR680">
        <v>1.86584</v>
      </c>
      <c r="HS680">
        <v>1.86691</v>
      </c>
      <c r="HT680">
        <v>1.86832</v>
      </c>
      <c r="HU680">
        <v>5</v>
      </c>
      <c r="HV680">
        <v>0</v>
      </c>
      <c r="HW680">
        <v>0</v>
      </c>
      <c r="HX680">
        <v>0</v>
      </c>
      <c r="HY680" t="s">
        <v>422</v>
      </c>
      <c r="HZ680" t="s">
        <v>423</v>
      </c>
      <c r="IA680" t="s">
        <v>424</v>
      </c>
      <c r="IB680" t="s">
        <v>424</v>
      </c>
      <c r="IC680" t="s">
        <v>424</v>
      </c>
      <c r="ID680" t="s">
        <v>424</v>
      </c>
      <c r="IE680">
        <v>0</v>
      </c>
      <c r="IF680">
        <v>100</v>
      </c>
      <c r="IG680">
        <v>100</v>
      </c>
      <c r="IH680">
        <v>11.85</v>
      </c>
      <c r="II680">
        <v>0.4574</v>
      </c>
      <c r="IJ680">
        <v>4.02706509432224</v>
      </c>
      <c r="IK680">
        <v>0.00601174518973114</v>
      </c>
      <c r="IL680">
        <v>2.77886958061485e-07</v>
      </c>
      <c r="IM680">
        <v>-3.54636231360687e-10</v>
      </c>
      <c r="IN680">
        <v>-0.0404303883988718</v>
      </c>
      <c r="IO680">
        <v>-0.0177815531441476</v>
      </c>
      <c r="IP680">
        <v>0.00205572605671414</v>
      </c>
      <c r="IQ680">
        <v>-1.65519735432211e-05</v>
      </c>
      <c r="IR680">
        <v>-4</v>
      </c>
      <c r="IS680">
        <v>1848</v>
      </c>
      <c r="IT680">
        <v>1</v>
      </c>
      <c r="IU680">
        <v>25</v>
      </c>
      <c r="IV680">
        <v>24682.5</v>
      </c>
      <c r="IW680">
        <v>24682.4</v>
      </c>
      <c r="IX680">
        <v>2.77222</v>
      </c>
      <c r="IY680">
        <v>2.59277</v>
      </c>
      <c r="IZ680">
        <v>1.54785</v>
      </c>
      <c r="JA680">
        <v>2.30469</v>
      </c>
      <c r="JB680">
        <v>1.34644</v>
      </c>
      <c r="JC680">
        <v>2.41333</v>
      </c>
      <c r="JD680">
        <v>33.558</v>
      </c>
      <c r="JE680">
        <v>24.2188</v>
      </c>
      <c r="JF680">
        <v>18</v>
      </c>
      <c r="JG680">
        <v>492.372</v>
      </c>
      <c r="JH680">
        <v>410.979</v>
      </c>
      <c r="JI680">
        <v>24.9999</v>
      </c>
      <c r="JJ680">
        <v>26.635</v>
      </c>
      <c r="JK680">
        <v>29.9999</v>
      </c>
      <c r="JL680">
        <v>26.6008</v>
      </c>
      <c r="JM680">
        <v>26.544</v>
      </c>
      <c r="JN680">
        <v>55.5803</v>
      </c>
      <c r="JO680">
        <v>36.2426</v>
      </c>
      <c r="JP680">
        <v>68.3795</v>
      </c>
      <c r="JQ680">
        <v>25</v>
      </c>
      <c r="JR680">
        <v>1457.77</v>
      </c>
      <c r="JS680">
        <v>16.8999</v>
      </c>
      <c r="JT680">
        <v>102.317</v>
      </c>
      <c r="JU680">
        <v>103.099</v>
      </c>
    </row>
    <row r="681" spans="1:281">
      <c r="A681">
        <v>665</v>
      </c>
      <c r="B681">
        <v>1659032579</v>
      </c>
      <c r="C681">
        <v>8895.90000009537</v>
      </c>
      <c r="D681" t="s">
        <v>1760</v>
      </c>
      <c r="E681" t="s">
        <v>1761</v>
      </c>
      <c r="F681">
        <v>5</v>
      </c>
      <c r="G681" t="s">
        <v>1587</v>
      </c>
      <c r="H681" t="s">
        <v>417</v>
      </c>
      <c r="I681">
        <v>1659032571.48148</v>
      </c>
      <c r="J681">
        <f>(K681)/1000</f>
        <v>0</v>
      </c>
      <c r="K681">
        <f>IF(CZ681, AN681, AH681)</f>
        <v>0</v>
      </c>
      <c r="L681">
        <f>IF(CZ681, AI681, AG681)</f>
        <v>0</v>
      </c>
      <c r="M681">
        <f>DB681 - IF(AU681&gt;1, L681*CV681*100.0/(AW681*DP681), 0)</f>
        <v>0</v>
      </c>
      <c r="N681">
        <f>((T681-J681/2)*M681-L681)/(T681+J681/2)</f>
        <v>0</v>
      </c>
      <c r="O681">
        <f>N681*(DI681+DJ681)/1000.0</f>
        <v>0</v>
      </c>
      <c r="P681">
        <f>(DB681 - IF(AU681&gt;1, L681*CV681*100.0/(AW681*DP681), 0))*(DI681+DJ681)/1000.0</f>
        <v>0</v>
      </c>
      <c r="Q681">
        <f>2.0/((1/S681-1/R681)+SIGN(S681)*SQRT((1/S681-1/R681)*(1/S681-1/R681) + 4*CW681/((CW681+1)*(CW681+1))*(2*1/S681*1/R681-1/R681*1/R681)))</f>
        <v>0</v>
      </c>
      <c r="R681">
        <f>IF(LEFT(CX681,1)&lt;&gt;"0",IF(LEFT(CX681,1)="1",3.0,CY681),$D$5+$E$5*(DP681*DI681/($K$5*1000))+$F$5*(DP681*DI681/($K$5*1000))*MAX(MIN(CV681,$J$5),$I$5)*MAX(MIN(CV681,$J$5),$I$5)+$G$5*MAX(MIN(CV681,$J$5),$I$5)*(DP681*DI681/($K$5*1000))+$H$5*(DP681*DI681/($K$5*1000))*(DP681*DI681/($K$5*1000)))</f>
        <v>0</v>
      </c>
      <c r="S681">
        <f>J681*(1000-(1000*0.61365*exp(17.502*W681/(240.97+W681))/(DI681+DJ681)+DD681)/2)/(1000*0.61365*exp(17.502*W681/(240.97+W681))/(DI681+DJ681)-DD681)</f>
        <v>0</v>
      </c>
      <c r="T681">
        <f>1/((CW681+1)/(Q681/1.6)+1/(R681/1.37)) + CW681/((CW681+1)/(Q681/1.6) + CW681/(R681/1.37))</f>
        <v>0</v>
      </c>
      <c r="U681">
        <f>(CR681*CU681)</f>
        <v>0</v>
      </c>
      <c r="V681">
        <f>(DK681+(U681+2*0.95*5.67E-8*(((DK681+$B$7)+273)^4-(DK681+273)^4)-44100*J681)/(1.84*29.3*R681+8*0.95*5.67E-8*(DK681+273)^3))</f>
        <v>0</v>
      </c>
      <c r="W681">
        <f>($C$7*DL681+$D$7*DM681+$E$7*V681)</f>
        <v>0</v>
      </c>
      <c r="X681">
        <f>0.61365*exp(17.502*W681/(240.97+W681))</f>
        <v>0</v>
      </c>
      <c r="Y681">
        <f>(Z681/AA681*100)</f>
        <v>0</v>
      </c>
      <c r="Z681">
        <f>DD681*(DI681+DJ681)/1000</f>
        <v>0</v>
      </c>
      <c r="AA681">
        <f>0.61365*exp(17.502*DK681/(240.97+DK681))</f>
        <v>0</v>
      </c>
      <c r="AB681">
        <f>(X681-DD681*(DI681+DJ681)/1000)</f>
        <v>0</v>
      </c>
      <c r="AC681">
        <f>(-J681*44100)</f>
        <v>0</v>
      </c>
      <c r="AD681">
        <f>2*29.3*R681*0.92*(DK681-W681)</f>
        <v>0</v>
      </c>
      <c r="AE681">
        <f>2*0.95*5.67E-8*(((DK681+$B$7)+273)^4-(W681+273)^4)</f>
        <v>0</v>
      </c>
      <c r="AF681">
        <f>U681+AE681+AC681+AD681</f>
        <v>0</v>
      </c>
      <c r="AG681">
        <f>DH681*AU681*(DC681-DB681*(1000-AU681*DE681)/(1000-AU681*DD681))/(100*CV681)</f>
        <v>0</v>
      </c>
      <c r="AH681">
        <f>1000*DH681*AU681*(DD681-DE681)/(100*CV681*(1000-AU681*DD681))</f>
        <v>0</v>
      </c>
      <c r="AI681">
        <f>(AJ681 - AK681 - DI681*1E3/(8.314*(DK681+273.15)) * AM681/DH681 * AL681) * DH681/(100*CV681) * (1000 - DE681)/1000</f>
        <v>0</v>
      </c>
      <c r="AJ681">
        <v>1475.2804460275</v>
      </c>
      <c r="AK681">
        <v>1427.53860606061</v>
      </c>
      <c r="AL681">
        <v>3.44938577926629</v>
      </c>
      <c r="AM681">
        <v>66.0504921813524</v>
      </c>
      <c r="AN681">
        <f>(AP681 - AO681 + DI681*1E3/(8.314*(DK681+273.15)) * AR681/DH681 * AQ681) * DH681/(100*CV681) * 1000/(1000 - AP681)</f>
        <v>0</v>
      </c>
      <c r="AO681">
        <v>16.817451335974</v>
      </c>
      <c r="AP681">
        <v>23.8784916083916</v>
      </c>
      <c r="AQ681">
        <v>0.003262060606075</v>
      </c>
      <c r="AR681">
        <v>92.47</v>
      </c>
      <c r="AS681">
        <v>3</v>
      </c>
      <c r="AT681">
        <v>1</v>
      </c>
      <c r="AU681">
        <f>IF(AS681*$H$13&gt;=AW681,1.0,(AW681/(AW681-AS681*$H$13)))</f>
        <v>0</v>
      </c>
      <c r="AV681">
        <f>(AU681-1)*100</f>
        <v>0</v>
      </c>
      <c r="AW681">
        <f>MAX(0,($B$13+$C$13*DP681)/(1+$D$13*DP681)*DI681/(DK681+273)*$E$13)</f>
        <v>0</v>
      </c>
      <c r="AX681" t="s">
        <v>418</v>
      </c>
      <c r="AY681" t="s">
        <v>418</v>
      </c>
      <c r="AZ681">
        <v>0</v>
      </c>
      <c r="BA681">
        <v>0</v>
      </c>
      <c r="BB681">
        <f>1-AZ681/BA681</f>
        <v>0</v>
      </c>
      <c r="BC681">
        <v>0</v>
      </c>
      <c r="BD681" t="s">
        <v>418</v>
      </c>
      <c r="BE681" t="s">
        <v>418</v>
      </c>
      <c r="BF681">
        <v>0</v>
      </c>
      <c r="BG681">
        <v>0</v>
      </c>
      <c r="BH681">
        <f>1-BF681/BG681</f>
        <v>0</v>
      </c>
      <c r="BI681">
        <v>0.5</v>
      </c>
      <c r="BJ681">
        <f>CS681</f>
        <v>0</v>
      </c>
      <c r="BK681">
        <f>L681</f>
        <v>0</v>
      </c>
      <c r="BL681">
        <f>BH681*BI681*BJ681</f>
        <v>0</v>
      </c>
      <c r="BM681">
        <f>(BK681-BC681)/BJ681</f>
        <v>0</v>
      </c>
      <c r="BN681">
        <f>(BA681-BG681)/BG681</f>
        <v>0</v>
      </c>
      <c r="BO681">
        <f>AZ681/(BB681+AZ681/BG681)</f>
        <v>0</v>
      </c>
      <c r="BP681" t="s">
        <v>418</v>
      </c>
      <c r="BQ681">
        <v>0</v>
      </c>
      <c r="BR681">
        <f>IF(BQ681&lt;&gt;0, BQ681, BO681)</f>
        <v>0</v>
      </c>
      <c r="BS681">
        <f>1-BR681/BG681</f>
        <v>0</v>
      </c>
      <c r="BT681">
        <f>(BG681-BF681)/(BG681-BR681)</f>
        <v>0</v>
      </c>
      <c r="BU681">
        <f>(BA681-BG681)/(BA681-BR681)</f>
        <v>0</v>
      </c>
      <c r="BV681">
        <f>(BG681-BF681)/(BG681-AZ681)</f>
        <v>0</v>
      </c>
      <c r="BW681">
        <f>(BA681-BG681)/(BA681-AZ681)</f>
        <v>0</v>
      </c>
      <c r="BX681">
        <f>(BT681*BR681/BF681)</f>
        <v>0</v>
      </c>
      <c r="BY681">
        <f>(1-BX681)</f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f>$B$11*DQ681+$C$11*DR681+$F$11*EC681*(1-EF681)</f>
        <v>0</v>
      </c>
      <c r="CS681">
        <f>CR681*CT681</f>
        <v>0</v>
      </c>
      <c r="CT681">
        <f>($B$11*$D$9+$C$11*$D$9+$F$11*((EP681+EH681)/MAX(EP681+EH681+EQ681, 0.1)*$I$9+EQ681/MAX(EP681+EH681+EQ681, 0.1)*$J$9))/($B$11+$C$11+$F$11)</f>
        <v>0</v>
      </c>
      <c r="CU681">
        <f>($B$11*$K$9+$C$11*$K$9+$F$11*((EP681+EH681)/MAX(EP681+EH681+EQ681, 0.1)*$P$9+EQ681/MAX(EP681+EH681+EQ681, 0.1)*$Q$9))/($B$11+$C$11+$F$11)</f>
        <v>0</v>
      </c>
      <c r="CV681">
        <v>6</v>
      </c>
      <c r="CW681">
        <v>0.5</v>
      </c>
      <c r="CX681" t="s">
        <v>419</v>
      </c>
      <c r="CY681">
        <v>2</v>
      </c>
      <c r="CZ681" t="b">
        <v>1</v>
      </c>
      <c r="DA681">
        <v>1659032571.48148</v>
      </c>
      <c r="DB681">
        <v>1370.19740740741</v>
      </c>
      <c r="DC681">
        <v>1434.53185185185</v>
      </c>
      <c r="DD681">
        <v>23.848262962963</v>
      </c>
      <c r="DE681">
        <v>16.7751481481481</v>
      </c>
      <c r="DF681">
        <v>1358.38</v>
      </c>
      <c r="DG681">
        <v>23.3916555555556</v>
      </c>
      <c r="DH681">
        <v>500.055962962963</v>
      </c>
      <c r="DI681">
        <v>90.3260925925926</v>
      </c>
      <c r="DJ681">
        <v>0.0440190888888889</v>
      </c>
      <c r="DK681">
        <v>27.169837037037</v>
      </c>
      <c r="DL681">
        <v>26.7766222222222</v>
      </c>
      <c r="DM681">
        <v>999.9</v>
      </c>
      <c r="DN681">
        <v>0</v>
      </c>
      <c r="DO681">
        <v>0</v>
      </c>
      <c r="DP681">
        <v>9990.18518518518</v>
      </c>
      <c r="DQ681">
        <v>0</v>
      </c>
      <c r="DR681">
        <v>17.2177296296296</v>
      </c>
      <c r="DS681">
        <v>-64.334037037037</v>
      </c>
      <c r="DT681">
        <v>1403.6737037037</v>
      </c>
      <c r="DU681">
        <v>1459.00703703704</v>
      </c>
      <c r="DV681">
        <v>7.07310925925926</v>
      </c>
      <c r="DW681">
        <v>1434.53185185185</v>
      </c>
      <c r="DX681">
        <v>16.7751481481481</v>
      </c>
      <c r="DY681">
        <v>2.15412037037037</v>
      </c>
      <c r="DZ681">
        <v>1.51523444444444</v>
      </c>
      <c r="EA681">
        <v>18.6251148148148</v>
      </c>
      <c r="EB681">
        <v>13.1226851851852</v>
      </c>
      <c r="EC681">
        <v>2000.00074074074</v>
      </c>
      <c r="ED681">
        <v>0.979996555555556</v>
      </c>
      <c r="EE681">
        <v>0.0200037074074074</v>
      </c>
      <c r="EF681">
        <v>0</v>
      </c>
      <c r="EG681">
        <v>821.428296296296</v>
      </c>
      <c r="EH681">
        <v>5.00063</v>
      </c>
      <c r="EI681">
        <v>16171.0111111111</v>
      </c>
      <c r="EJ681">
        <v>17256.8777777778</v>
      </c>
      <c r="EK681">
        <v>38.083</v>
      </c>
      <c r="EL681">
        <v>38.1295925925926</v>
      </c>
      <c r="EM681">
        <v>37.562</v>
      </c>
      <c r="EN681">
        <v>37.5045925925926</v>
      </c>
      <c r="EO681">
        <v>39.125</v>
      </c>
      <c r="EP681">
        <v>1955.09074074074</v>
      </c>
      <c r="EQ681">
        <v>39.91</v>
      </c>
      <c r="ER681">
        <v>0</v>
      </c>
      <c r="ES681">
        <v>1659032578.3</v>
      </c>
      <c r="ET681">
        <v>0</v>
      </c>
      <c r="EU681">
        <v>821.3516</v>
      </c>
      <c r="EV681">
        <v>-6.40738462933223</v>
      </c>
      <c r="EW681">
        <v>-152.046154079271</v>
      </c>
      <c r="EX681">
        <v>16169.656</v>
      </c>
      <c r="EY681">
        <v>15</v>
      </c>
      <c r="EZ681">
        <v>0</v>
      </c>
      <c r="FA681" t="s">
        <v>420</v>
      </c>
      <c r="FB681">
        <v>1657551626.5</v>
      </c>
      <c r="FC681">
        <v>1657551629</v>
      </c>
      <c r="FD681">
        <v>0</v>
      </c>
      <c r="FE681">
        <v>0.403</v>
      </c>
      <c r="FF681">
        <v>0.009</v>
      </c>
      <c r="FG681">
        <v>9.41</v>
      </c>
      <c r="FH681">
        <v>0.087</v>
      </c>
      <c r="FI681">
        <v>417</v>
      </c>
      <c r="FJ681">
        <v>17</v>
      </c>
      <c r="FK681">
        <v>1.61</v>
      </c>
      <c r="FL681">
        <v>0.59</v>
      </c>
      <c r="FM681">
        <v>-64.2775775</v>
      </c>
      <c r="FN681">
        <v>-0.19793358348966</v>
      </c>
      <c r="FO681">
        <v>0.558299477201752</v>
      </c>
      <c r="FP681">
        <v>1</v>
      </c>
      <c r="FQ681">
        <v>821.837794117647</v>
      </c>
      <c r="FR681">
        <v>-7.21492742955142</v>
      </c>
      <c r="FS681">
        <v>0.75135320195168</v>
      </c>
      <c r="FT681">
        <v>0</v>
      </c>
      <c r="FU681">
        <v>7.10097375</v>
      </c>
      <c r="FV681">
        <v>-0.496536472795501</v>
      </c>
      <c r="FW681">
        <v>0.049343584268246</v>
      </c>
      <c r="FX681">
        <v>0</v>
      </c>
      <c r="FY681">
        <v>1</v>
      </c>
      <c r="FZ681">
        <v>3</v>
      </c>
      <c r="GA681" t="s">
        <v>421</v>
      </c>
      <c r="GB681">
        <v>2.97296</v>
      </c>
      <c r="GC681">
        <v>2.69782</v>
      </c>
      <c r="GD681">
        <v>0.204535</v>
      </c>
      <c r="GE681">
        <v>0.210918</v>
      </c>
      <c r="GF681">
        <v>0.102726</v>
      </c>
      <c r="GG681">
        <v>0.0812831</v>
      </c>
      <c r="GH681">
        <v>30975</v>
      </c>
      <c r="GI681">
        <v>33599.5</v>
      </c>
      <c r="GJ681">
        <v>35284.7</v>
      </c>
      <c r="GK681">
        <v>38616</v>
      </c>
      <c r="GL681">
        <v>44890.9</v>
      </c>
      <c r="GM681">
        <v>51244.9</v>
      </c>
      <c r="GN681">
        <v>55156.4</v>
      </c>
      <c r="GO681">
        <v>61940.7</v>
      </c>
      <c r="GP681">
        <v>1.973</v>
      </c>
      <c r="GQ681">
        <v>1.8466</v>
      </c>
      <c r="GR681">
        <v>0.102311</v>
      </c>
      <c r="GS681">
        <v>0</v>
      </c>
      <c r="GT681">
        <v>25.1164</v>
      </c>
      <c r="GU681">
        <v>999.9</v>
      </c>
      <c r="GV681">
        <v>55.024</v>
      </c>
      <c r="GW681">
        <v>29.124</v>
      </c>
      <c r="GX681">
        <v>24.676</v>
      </c>
      <c r="GY681">
        <v>55.4655</v>
      </c>
      <c r="GZ681">
        <v>42.9688</v>
      </c>
      <c r="HA681">
        <v>1</v>
      </c>
      <c r="HB681">
        <v>-0.0475</v>
      </c>
      <c r="HC681">
        <v>0.0777778</v>
      </c>
      <c r="HD681">
        <v>20.1141</v>
      </c>
      <c r="HE681">
        <v>5.20052</v>
      </c>
      <c r="HF681">
        <v>12.004</v>
      </c>
      <c r="HG681">
        <v>4.976</v>
      </c>
      <c r="HH681">
        <v>3.294</v>
      </c>
      <c r="HI681">
        <v>9999</v>
      </c>
      <c r="HJ681">
        <v>9999</v>
      </c>
      <c r="HK681">
        <v>9999</v>
      </c>
      <c r="HL681">
        <v>630.1</v>
      </c>
      <c r="HM681">
        <v>1.86316</v>
      </c>
      <c r="HN681">
        <v>1.86798</v>
      </c>
      <c r="HO681">
        <v>1.86783</v>
      </c>
      <c r="HP681">
        <v>1.86899</v>
      </c>
      <c r="HQ681">
        <v>1.86981</v>
      </c>
      <c r="HR681">
        <v>1.86584</v>
      </c>
      <c r="HS681">
        <v>1.86691</v>
      </c>
      <c r="HT681">
        <v>1.86829</v>
      </c>
      <c r="HU681">
        <v>5</v>
      </c>
      <c r="HV681">
        <v>0</v>
      </c>
      <c r="HW681">
        <v>0</v>
      </c>
      <c r="HX681">
        <v>0</v>
      </c>
      <c r="HY681" t="s">
        <v>422</v>
      </c>
      <c r="HZ681" t="s">
        <v>423</v>
      </c>
      <c r="IA681" t="s">
        <v>424</v>
      </c>
      <c r="IB681" t="s">
        <v>424</v>
      </c>
      <c r="IC681" t="s">
        <v>424</v>
      </c>
      <c r="ID681" t="s">
        <v>424</v>
      </c>
      <c r="IE681">
        <v>0</v>
      </c>
      <c r="IF681">
        <v>100</v>
      </c>
      <c r="IG681">
        <v>100</v>
      </c>
      <c r="IH681">
        <v>11.94</v>
      </c>
      <c r="II681">
        <v>0.458</v>
      </c>
      <c r="IJ681">
        <v>4.02706509432224</v>
      </c>
      <c r="IK681">
        <v>0.00601174518973114</v>
      </c>
      <c r="IL681">
        <v>2.77886958061485e-07</v>
      </c>
      <c r="IM681">
        <v>-3.54636231360687e-10</v>
      </c>
      <c r="IN681">
        <v>-0.0404303883988718</v>
      </c>
      <c r="IO681">
        <v>-0.0177815531441476</v>
      </c>
      <c r="IP681">
        <v>0.00205572605671414</v>
      </c>
      <c r="IQ681">
        <v>-1.65519735432211e-05</v>
      </c>
      <c r="IR681">
        <v>-4</v>
      </c>
      <c r="IS681">
        <v>1848</v>
      </c>
      <c r="IT681">
        <v>1</v>
      </c>
      <c r="IU681">
        <v>25</v>
      </c>
      <c r="IV681">
        <v>24682.5</v>
      </c>
      <c r="IW681">
        <v>24682.5</v>
      </c>
      <c r="IX681">
        <v>2.80029</v>
      </c>
      <c r="IY681">
        <v>2.6001</v>
      </c>
      <c r="IZ681">
        <v>1.54785</v>
      </c>
      <c r="JA681">
        <v>2.30469</v>
      </c>
      <c r="JB681">
        <v>1.34644</v>
      </c>
      <c r="JC681">
        <v>2.29126</v>
      </c>
      <c r="JD681">
        <v>33.558</v>
      </c>
      <c r="JE681">
        <v>24.2188</v>
      </c>
      <c r="JF681">
        <v>18</v>
      </c>
      <c r="JG681">
        <v>492.222</v>
      </c>
      <c r="JH681">
        <v>410.979</v>
      </c>
      <c r="JI681">
        <v>24.9998</v>
      </c>
      <c r="JJ681">
        <v>26.635</v>
      </c>
      <c r="JK681">
        <v>30</v>
      </c>
      <c r="JL681">
        <v>26.5985</v>
      </c>
      <c r="JM681">
        <v>26.544</v>
      </c>
      <c r="JN681">
        <v>56.0636</v>
      </c>
      <c r="JO681">
        <v>36.2426</v>
      </c>
      <c r="JP681">
        <v>68.3795</v>
      </c>
      <c r="JQ681">
        <v>25</v>
      </c>
      <c r="JR681">
        <v>1471.31</v>
      </c>
      <c r="JS681">
        <v>16.9475</v>
      </c>
      <c r="JT681">
        <v>102.316</v>
      </c>
      <c r="JU681">
        <v>103.1</v>
      </c>
    </row>
    <row r="682" spans="1:281">
      <c r="A682">
        <v>666</v>
      </c>
      <c r="B682">
        <v>1659032584</v>
      </c>
      <c r="C682">
        <v>8900.90000009537</v>
      </c>
      <c r="D682" t="s">
        <v>1762</v>
      </c>
      <c r="E682" t="s">
        <v>1763</v>
      </c>
      <c r="F682">
        <v>5</v>
      </c>
      <c r="G682" t="s">
        <v>1587</v>
      </c>
      <c r="H682" t="s">
        <v>417</v>
      </c>
      <c r="I682">
        <v>1659032576.5</v>
      </c>
      <c r="J682">
        <f>(K682)/1000</f>
        <v>0</v>
      </c>
      <c r="K682">
        <f>IF(CZ682, AN682, AH682)</f>
        <v>0</v>
      </c>
      <c r="L682">
        <f>IF(CZ682, AI682, AG682)</f>
        <v>0</v>
      </c>
      <c r="M682">
        <f>DB682 - IF(AU682&gt;1, L682*CV682*100.0/(AW682*DP682), 0)</f>
        <v>0</v>
      </c>
      <c r="N682">
        <f>((T682-J682/2)*M682-L682)/(T682+J682/2)</f>
        <v>0</v>
      </c>
      <c r="O682">
        <f>N682*(DI682+DJ682)/1000.0</f>
        <v>0</v>
      </c>
      <c r="P682">
        <f>(DB682 - IF(AU682&gt;1, L682*CV682*100.0/(AW682*DP682), 0))*(DI682+DJ682)/1000.0</f>
        <v>0</v>
      </c>
      <c r="Q682">
        <f>2.0/((1/S682-1/R682)+SIGN(S682)*SQRT((1/S682-1/R682)*(1/S682-1/R682) + 4*CW682/((CW682+1)*(CW682+1))*(2*1/S682*1/R682-1/R682*1/R682)))</f>
        <v>0</v>
      </c>
      <c r="R682">
        <f>IF(LEFT(CX682,1)&lt;&gt;"0",IF(LEFT(CX682,1)="1",3.0,CY682),$D$5+$E$5*(DP682*DI682/($K$5*1000))+$F$5*(DP682*DI682/($K$5*1000))*MAX(MIN(CV682,$J$5),$I$5)*MAX(MIN(CV682,$J$5),$I$5)+$G$5*MAX(MIN(CV682,$J$5),$I$5)*(DP682*DI682/($K$5*1000))+$H$5*(DP682*DI682/($K$5*1000))*(DP682*DI682/($K$5*1000)))</f>
        <v>0</v>
      </c>
      <c r="S682">
        <f>J682*(1000-(1000*0.61365*exp(17.502*W682/(240.97+W682))/(DI682+DJ682)+DD682)/2)/(1000*0.61365*exp(17.502*W682/(240.97+W682))/(DI682+DJ682)-DD682)</f>
        <v>0</v>
      </c>
      <c r="T682">
        <f>1/((CW682+1)/(Q682/1.6)+1/(R682/1.37)) + CW682/((CW682+1)/(Q682/1.6) + CW682/(R682/1.37))</f>
        <v>0</v>
      </c>
      <c r="U682">
        <f>(CR682*CU682)</f>
        <v>0</v>
      </c>
      <c r="V682">
        <f>(DK682+(U682+2*0.95*5.67E-8*(((DK682+$B$7)+273)^4-(DK682+273)^4)-44100*J682)/(1.84*29.3*R682+8*0.95*5.67E-8*(DK682+273)^3))</f>
        <v>0</v>
      </c>
      <c r="W682">
        <f>($C$7*DL682+$D$7*DM682+$E$7*V682)</f>
        <v>0</v>
      </c>
      <c r="X682">
        <f>0.61365*exp(17.502*W682/(240.97+W682))</f>
        <v>0</v>
      </c>
      <c r="Y682">
        <f>(Z682/AA682*100)</f>
        <v>0</v>
      </c>
      <c r="Z682">
        <f>DD682*(DI682+DJ682)/1000</f>
        <v>0</v>
      </c>
      <c r="AA682">
        <f>0.61365*exp(17.502*DK682/(240.97+DK682))</f>
        <v>0</v>
      </c>
      <c r="AB682">
        <f>(X682-DD682*(DI682+DJ682)/1000)</f>
        <v>0</v>
      </c>
      <c r="AC682">
        <f>(-J682*44100)</f>
        <v>0</v>
      </c>
      <c r="AD682">
        <f>2*29.3*R682*0.92*(DK682-W682)</f>
        <v>0</v>
      </c>
      <c r="AE682">
        <f>2*0.95*5.67E-8*(((DK682+$B$7)+273)^4-(W682+273)^4)</f>
        <v>0</v>
      </c>
      <c r="AF682">
        <f>U682+AE682+AC682+AD682</f>
        <v>0</v>
      </c>
      <c r="AG682">
        <f>DH682*AU682*(DC682-DB682*(1000-AU682*DE682)/(1000-AU682*DD682))/(100*CV682)</f>
        <v>0</v>
      </c>
      <c r="AH682">
        <f>1000*DH682*AU682*(DD682-DE682)/(100*CV682*(1000-AU682*DD682))</f>
        <v>0</v>
      </c>
      <c r="AI682">
        <f>(AJ682 - AK682 - DI682*1E3/(8.314*(DK682+273.15)) * AM682/DH682 * AL682) * DH682/(100*CV682) * (1000 - DE682)/1000</f>
        <v>0</v>
      </c>
      <c r="AJ682">
        <v>1492.83347416637</v>
      </c>
      <c r="AK682">
        <v>1445.01018181818</v>
      </c>
      <c r="AL682">
        <v>3.47314820744301</v>
      </c>
      <c r="AM682">
        <v>66.0504921813524</v>
      </c>
      <c r="AN682">
        <f>(AP682 - AO682 + DI682*1E3/(8.314*(DK682+273.15)) * AR682/DH682 * AQ682) * DH682/(100*CV682) * 1000/(1000 - AP682)</f>
        <v>0</v>
      </c>
      <c r="AO682">
        <v>16.8579811005628</v>
      </c>
      <c r="AP682">
        <v>23.8837475524476</v>
      </c>
      <c r="AQ682">
        <v>0.000197171717175876</v>
      </c>
      <c r="AR682">
        <v>92.47</v>
      </c>
      <c r="AS682">
        <v>3</v>
      </c>
      <c r="AT682">
        <v>1</v>
      </c>
      <c r="AU682">
        <f>IF(AS682*$H$13&gt;=AW682,1.0,(AW682/(AW682-AS682*$H$13)))</f>
        <v>0</v>
      </c>
      <c r="AV682">
        <f>(AU682-1)*100</f>
        <v>0</v>
      </c>
      <c r="AW682">
        <f>MAX(0,($B$13+$C$13*DP682)/(1+$D$13*DP682)*DI682/(DK682+273)*$E$13)</f>
        <v>0</v>
      </c>
      <c r="AX682" t="s">
        <v>418</v>
      </c>
      <c r="AY682" t="s">
        <v>418</v>
      </c>
      <c r="AZ682">
        <v>0</v>
      </c>
      <c r="BA682">
        <v>0</v>
      </c>
      <c r="BB682">
        <f>1-AZ682/BA682</f>
        <v>0</v>
      </c>
      <c r="BC682">
        <v>0</v>
      </c>
      <c r="BD682" t="s">
        <v>418</v>
      </c>
      <c r="BE682" t="s">
        <v>418</v>
      </c>
      <c r="BF682">
        <v>0</v>
      </c>
      <c r="BG682">
        <v>0</v>
      </c>
      <c r="BH682">
        <f>1-BF682/BG682</f>
        <v>0</v>
      </c>
      <c r="BI682">
        <v>0.5</v>
      </c>
      <c r="BJ682">
        <f>CS682</f>
        <v>0</v>
      </c>
      <c r="BK682">
        <f>L682</f>
        <v>0</v>
      </c>
      <c r="BL682">
        <f>BH682*BI682*BJ682</f>
        <v>0</v>
      </c>
      <c r="BM682">
        <f>(BK682-BC682)/BJ682</f>
        <v>0</v>
      </c>
      <c r="BN682">
        <f>(BA682-BG682)/BG682</f>
        <v>0</v>
      </c>
      <c r="BO682">
        <f>AZ682/(BB682+AZ682/BG682)</f>
        <v>0</v>
      </c>
      <c r="BP682" t="s">
        <v>418</v>
      </c>
      <c r="BQ682">
        <v>0</v>
      </c>
      <c r="BR682">
        <f>IF(BQ682&lt;&gt;0, BQ682, BO682)</f>
        <v>0</v>
      </c>
      <c r="BS682">
        <f>1-BR682/BG682</f>
        <v>0</v>
      </c>
      <c r="BT682">
        <f>(BG682-BF682)/(BG682-BR682)</f>
        <v>0</v>
      </c>
      <c r="BU682">
        <f>(BA682-BG682)/(BA682-BR682)</f>
        <v>0</v>
      </c>
      <c r="BV682">
        <f>(BG682-BF682)/(BG682-AZ682)</f>
        <v>0</v>
      </c>
      <c r="BW682">
        <f>(BA682-BG682)/(BA682-AZ682)</f>
        <v>0</v>
      </c>
      <c r="BX682">
        <f>(BT682*BR682/BF682)</f>
        <v>0</v>
      </c>
      <c r="BY682">
        <f>(1-BX682)</f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f>$B$11*DQ682+$C$11*DR682+$F$11*EC682*(1-EF682)</f>
        <v>0</v>
      </c>
      <c r="CS682">
        <f>CR682*CT682</f>
        <v>0</v>
      </c>
      <c r="CT682">
        <f>($B$11*$D$9+$C$11*$D$9+$F$11*((EP682+EH682)/MAX(EP682+EH682+EQ682, 0.1)*$I$9+EQ682/MAX(EP682+EH682+EQ682, 0.1)*$J$9))/($B$11+$C$11+$F$11)</f>
        <v>0</v>
      </c>
      <c r="CU682">
        <f>($B$11*$K$9+$C$11*$K$9+$F$11*((EP682+EH682)/MAX(EP682+EH682+EQ682, 0.1)*$P$9+EQ682/MAX(EP682+EH682+EQ682, 0.1)*$Q$9))/($B$11+$C$11+$F$11)</f>
        <v>0</v>
      </c>
      <c r="CV682">
        <v>6</v>
      </c>
      <c r="CW682">
        <v>0.5</v>
      </c>
      <c r="CX682" t="s">
        <v>419</v>
      </c>
      <c r="CY682">
        <v>2</v>
      </c>
      <c r="CZ682" t="b">
        <v>1</v>
      </c>
      <c r="DA682">
        <v>1659032576.5</v>
      </c>
      <c r="DB682">
        <v>1386.95851851852</v>
      </c>
      <c r="DC682">
        <v>1451.30555555556</v>
      </c>
      <c r="DD682">
        <v>23.8687148148148</v>
      </c>
      <c r="DE682">
        <v>16.8275148148148</v>
      </c>
      <c r="DF682">
        <v>1375.06148148148</v>
      </c>
      <c r="DG682">
        <v>23.4111</v>
      </c>
      <c r="DH682">
        <v>500.065592592593</v>
      </c>
      <c r="DI682">
        <v>90.3259888888889</v>
      </c>
      <c r="DJ682">
        <v>0.0439527777777778</v>
      </c>
      <c r="DK682">
        <v>27.1718185185185</v>
      </c>
      <c r="DL682">
        <v>26.7860925925926</v>
      </c>
      <c r="DM682">
        <v>999.9</v>
      </c>
      <c r="DN682">
        <v>0</v>
      </c>
      <c r="DO682">
        <v>0</v>
      </c>
      <c r="DP682">
        <v>10000.1851851852</v>
      </c>
      <c r="DQ682">
        <v>0</v>
      </c>
      <c r="DR682">
        <v>17.2201777777778</v>
      </c>
      <c r="DS682">
        <v>-64.3476037037037</v>
      </c>
      <c r="DT682">
        <v>1420.87407407407</v>
      </c>
      <c r="DU682">
        <v>1476.14703703704</v>
      </c>
      <c r="DV682">
        <v>7.04119111111111</v>
      </c>
      <c r="DW682">
        <v>1451.30555555556</v>
      </c>
      <c r="DX682">
        <v>16.8275148148148</v>
      </c>
      <c r="DY682">
        <v>2.15596407407407</v>
      </c>
      <c r="DZ682">
        <v>1.51996296296296</v>
      </c>
      <c r="EA682">
        <v>18.6388</v>
      </c>
      <c r="EB682">
        <v>13.1704407407407</v>
      </c>
      <c r="EC682">
        <v>2000.00888888889</v>
      </c>
      <c r="ED682">
        <v>0.979996555555556</v>
      </c>
      <c r="EE682">
        <v>0.0200037074074074</v>
      </c>
      <c r="EF682">
        <v>0</v>
      </c>
      <c r="EG682">
        <v>820.897296296296</v>
      </c>
      <c r="EH682">
        <v>5.00063</v>
      </c>
      <c r="EI682">
        <v>16158.5481481481</v>
      </c>
      <c r="EJ682">
        <v>17256.9481481481</v>
      </c>
      <c r="EK682">
        <v>38.076</v>
      </c>
      <c r="EL682">
        <v>38.1295925925926</v>
      </c>
      <c r="EM682">
        <v>37.562</v>
      </c>
      <c r="EN682">
        <v>37.5022962962963</v>
      </c>
      <c r="EO682">
        <v>39.125</v>
      </c>
      <c r="EP682">
        <v>1955.09888888889</v>
      </c>
      <c r="EQ682">
        <v>39.91</v>
      </c>
      <c r="ER682">
        <v>0</v>
      </c>
      <c r="ES682">
        <v>1659032583.1</v>
      </c>
      <c r="ET682">
        <v>0</v>
      </c>
      <c r="EU682">
        <v>820.82732</v>
      </c>
      <c r="EV682">
        <v>-7.84900001155271</v>
      </c>
      <c r="EW682">
        <v>-150.246154077368</v>
      </c>
      <c r="EX682">
        <v>16157.708</v>
      </c>
      <c r="EY682">
        <v>15</v>
      </c>
      <c r="EZ682">
        <v>0</v>
      </c>
      <c r="FA682" t="s">
        <v>420</v>
      </c>
      <c r="FB682">
        <v>1657551626.5</v>
      </c>
      <c r="FC682">
        <v>1657551629</v>
      </c>
      <c r="FD682">
        <v>0</v>
      </c>
      <c r="FE682">
        <v>0.403</v>
      </c>
      <c r="FF682">
        <v>0.009</v>
      </c>
      <c r="FG682">
        <v>9.41</v>
      </c>
      <c r="FH682">
        <v>0.087</v>
      </c>
      <c r="FI682">
        <v>417</v>
      </c>
      <c r="FJ682">
        <v>17</v>
      </c>
      <c r="FK682">
        <v>1.61</v>
      </c>
      <c r="FL682">
        <v>0.59</v>
      </c>
      <c r="FM682">
        <v>-64.3936170731707</v>
      </c>
      <c r="FN682">
        <v>-1.52179442508715</v>
      </c>
      <c r="FO682">
        <v>0.56513792139292</v>
      </c>
      <c r="FP682">
        <v>0</v>
      </c>
      <c r="FQ682">
        <v>821.317088235294</v>
      </c>
      <c r="FR682">
        <v>-6.74436975115161</v>
      </c>
      <c r="FS682">
        <v>0.707910528064061</v>
      </c>
      <c r="FT682">
        <v>0</v>
      </c>
      <c r="FU682">
        <v>7.07068951219512</v>
      </c>
      <c r="FV682">
        <v>-0.427939233449498</v>
      </c>
      <c r="FW682">
        <v>0.0444572014496825</v>
      </c>
      <c r="FX682">
        <v>0</v>
      </c>
      <c r="FY682">
        <v>0</v>
      </c>
      <c r="FZ682">
        <v>3</v>
      </c>
      <c r="GA682" t="s">
        <v>427</v>
      </c>
      <c r="GB682">
        <v>2.97389</v>
      </c>
      <c r="GC682">
        <v>2.69808</v>
      </c>
      <c r="GD682">
        <v>0.206027</v>
      </c>
      <c r="GE682">
        <v>0.212246</v>
      </c>
      <c r="GF682">
        <v>0.102722</v>
      </c>
      <c r="GG682">
        <v>0.0813565</v>
      </c>
      <c r="GH682">
        <v>30916.9</v>
      </c>
      <c r="GI682">
        <v>33543.5</v>
      </c>
      <c r="GJ682">
        <v>35284.8</v>
      </c>
      <c r="GK682">
        <v>38616.5</v>
      </c>
      <c r="GL682">
        <v>44891.1</v>
      </c>
      <c r="GM682">
        <v>51240.9</v>
      </c>
      <c r="GN682">
        <v>55156.5</v>
      </c>
      <c r="GO682">
        <v>61940.8</v>
      </c>
      <c r="GP682">
        <v>1.9736</v>
      </c>
      <c r="GQ682">
        <v>1.8466</v>
      </c>
      <c r="GR682">
        <v>0.102669</v>
      </c>
      <c r="GS682">
        <v>0</v>
      </c>
      <c r="GT682">
        <v>25.1143</v>
      </c>
      <c r="GU682">
        <v>999.9</v>
      </c>
      <c r="GV682">
        <v>54.975</v>
      </c>
      <c r="GW682">
        <v>29.124</v>
      </c>
      <c r="GX682">
        <v>24.6544</v>
      </c>
      <c r="GY682">
        <v>55.6255</v>
      </c>
      <c r="GZ682">
        <v>43.0689</v>
      </c>
      <c r="HA682">
        <v>1</v>
      </c>
      <c r="HB682">
        <v>-0.0470732</v>
      </c>
      <c r="HC682">
        <v>0.0779956</v>
      </c>
      <c r="HD682">
        <v>20.1132</v>
      </c>
      <c r="HE682">
        <v>5.19932</v>
      </c>
      <c r="HF682">
        <v>12.004</v>
      </c>
      <c r="HG682">
        <v>4.976</v>
      </c>
      <c r="HH682">
        <v>3.2938</v>
      </c>
      <c r="HI682">
        <v>9999</v>
      </c>
      <c r="HJ682">
        <v>9999</v>
      </c>
      <c r="HK682">
        <v>9999</v>
      </c>
      <c r="HL682">
        <v>630.1</v>
      </c>
      <c r="HM682">
        <v>1.86319</v>
      </c>
      <c r="HN682">
        <v>1.86804</v>
      </c>
      <c r="HO682">
        <v>1.86783</v>
      </c>
      <c r="HP682">
        <v>1.86905</v>
      </c>
      <c r="HQ682">
        <v>1.86981</v>
      </c>
      <c r="HR682">
        <v>1.86584</v>
      </c>
      <c r="HS682">
        <v>1.86691</v>
      </c>
      <c r="HT682">
        <v>1.86829</v>
      </c>
      <c r="HU682">
        <v>5</v>
      </c>
      <c r="HV682">
        <v>0</v>
      </c>
      <c r="HW682">
        <v>0</v>
      </c>
      <c r="HX682">
        <v>0</v>
      </c>
      <c r="HY682" t="s">
        <v>422</v>
      </c>
      <c r="HZ682" t="s">
        <v>423</v>
      </c>
      <c r="IA682" t="s">
        <v>424</v>
      </c>
      <c r="IB682" t="s">
        <v>424</v>
      </c>
      <c r="IC682" t="s">
        <v>424</v>
      </c>
      <c r="ID682" t="s">
        <v>424</v>
      </c>
      <c r="IE682">
        <v>0</v>
      </c>
      <c r="IF682">
        <v>100</v>
      </c>
      <c r="IG682">
        <v>100</v>
      </c>
      <c r="IH682">
        <v>12.02</v>
      </c>
      <c r="II682">
        <v>0.458</v>
      </c>
      <c r="IJ682">
        <v>4.02706509432224</v>
      </c>
      <c r="IK682">
        <v>0.00601174518973114</v>
      </c>
      <c r="IL682">
        <v>2.77886958061485e-07</v>
      </c>
      <c r="IM682">
        <v>-3.54636231360687e-10</v>
      </c>
      <c r="IN682">
        <v>-0.0404303883988718</v>
      </c>
      <c r="IO682">
        <v>-0.0177815531441476</v>
      </c>
      <c r="IP682">
        <v>0.00205572605671414</v>
      </c>
      <c r="IQ682">
        <v>-1.65519735432211e-05</v>
      </c>
      <c r="IR682">
        <v>-4</v>
      </c>
      <c r="IS682">
        <v>1848</v>
      </c>
      <c r="IT682">
        <v>1</v>
      </c>
      <c r="IU682">
        <v>25</v>
      </c>
      <c r="IV682">
        <v>24682.6</v>
      </c>
      <c r="IW682">
        <v>24682.6</v>
      </c>
      <c r="IX682">
        <v>2.82349</v>
      </c>
      <c r="IY682">
        <v>2.59155</v>
      </c>
      <c r="IZ682">
        <v>1.54785</v>
      </c>
      <c r="JA682">
        <v>2.30469</v>
      </c>
      <c r="JB682">
        <v>1.34644</v>
      </c>
      <c r="JC682">
        <v>2.40845</v>
      </c>
      <c r="JD682">
        <v>33.558</v>
      </c>
      <c r="JE682">
        <v>24.2276</v>
      </c>
      <c r="JF682">
        <v>18</v>
      </c>
      <c r="JG682">
        <v>492.613</v>
      </c>
      <c r="JH682">
        <v>410.963</v>
      </c>
      <c r="JI682">
        <v>25</v>
      </c>
      <c r="JJ682">
        <v>26.6327</v>
      </c>
      <c r="JK682">
        <v>30.0003</v>
      </c>
      <c r="JL682">
        <v>26.5985</v>
      </c>
      <c r="JM682">
        <v>26.5418</v>
      </c>
      <c r="JN682">
        <v>56.5987</v>
      </c>
      <c r="JO682">
        <v>35.9526</v>
      </c>
      <c r="JP682">
        <v>68.3795</v>
      </c>
      <c r="JQ682">
        <v>25</v>
      </c>
      <c r="JR682">
        <v>1491.63</v>
      </c>
      <c r="JS682">
        <v>17.0075</v>
      </c>
      <c r="JT682">
        <v>102.316</v>
      </c>
      <c r="JU682">
        <v>103.101</v>
      </c>
    </row>
    <row r="683" spans="1:281">
      <c r="A683">
        <v>667</v>
      </c>
      <c r="B683">
        <v>1659032589</v>
      </c>
      <c r="C683">
        <v>8905.90000009537</v>
      </c>
      <c r="D683" t="s">
        <v>1764</v>
      </c>
      <c r="E683" t="s">
        <v>1765</v>
      </c>
      <c r="F683">
        <v>5</v>
      </c>
      <c r="G683" t="s">
        <v>1587</v>
      </c>
      <c r="H683" t="s">
        <v>417</v>
      </c>
      <c r="I683">
        <v>1659032581.21429</v>
      </c>
      <c r="J683">
        <f>(K683)/1000</f>
        <v>0</v>
      </c>
      <c r="K683">
        <f>IF(CZ683, AN683, AH683)</f>
        <v>0</v>
      </c>
      <c r="L683">
        <f>IF(CZ683, AI683, AG683)</f>
        <v>0</v>
      </c>
      <c r="M683">
        <f>DB683 - IF(AU683&gt;1, L683*CV683*100.0/(AW683*DP683), 0)</f>
        <v>0</v>
      </c>
      <c r="N683">
        <f>((T683-J683/2)*M683-L683)/(T683+J683/2)</f>
        <v>0</v>
      </c>
      <c r="O683">
        <f>N683*(DI683+DJ683)/1000.0</f>
        <v>0</v>
      </c>
      <c r="P683">
        <f>(DB683 - IF(AU683&gt;1, L683*CV683*100.0/(AW683*DP683), 0))*(DI683+DJ683)/1000.0</f>
        <v>0</v>
      </c>
      <c r="Q683">
        <f>2.0/((1/S683-1/R683)+SIGN(S683)*SQRT((1/S683-1/R683)*(1/S683-1/R683) + 4*CW683/((CW683+1)*(CW683+1))*(2*1/S683*1/R683-1/R683*1/R683)))</f>
        <v>0</v>
      </c>
      <c r="R683">
        <f>IF(LEFT(CX683,1)&lt;&gt;"0",IF(LEFT(CX683,1)="1",3.0,CY683),$D$5+$E$5*(DP683*DI683/($K$5*1000))+$F$5*(DP683*DI683/($K$5*1000))*MAX(MIN(CV683,$J$5),$I$5)*MAX(MIN(CV683,$J$5),$I$5)+$G$5*MAX(MIN(CV683,$J$5),$I$5)*(DP683*DI683/($K$5*1000))+$H$5*(DP683*DI683/($K$5*1000))*(DP683*DI683/($K$5*1000)))</f>
        <v>0</v>
      </c>
      <c r="S683">
        <f>J683*(1000-(1000*0.61365*exp(17.502*W683/(240.97+W683))/(DI683+DJ683)+DD683)/2)/(1000*0.61365*exp(17.502*W683/(240.97+W683))/(DI683+DJ683)-DD683)</f>
        <v>0</v>
      </c>
      <c r="T683">
        <f>1/((CW683+1)/(Q683/1.6)+1/(R683/1.37)) + CW683/((CW683+1)/(Q683/1.6) + CW683/(R683/1.37))</f>
        <v>0</v>
      </c>
      <c r="U683">
        <f>(CR683*CU683)</f>
        <v>0</v>
      </c>
      <c r="V683">
        <f>(DK683+(U683+2*0.95*5.67E-8*(((DK683+$B$7)+273)^4-(DK683+273)^4)-44100*J683)/(1.84*29.3*R683+8*0.95*5.67E-8*(DK683+273)^3))</f>
        <v>0</v>
      </c>
      <c r="W683">
        <f>($C$7*DL683+$D$7*DM683+$E$7*V683)</f>
        <v>0</v>
      </c>
      <c r="X683">
        <f>0.61365*exp(17.502*W683/(240.97+W683))</f>
        <v>0</v>
      </c>
      <c r="Y683">
        <f>(Z683/AA683*100)</f>
        <v>0</v>
      </c>
      <c r="Z683">
        <f>DD683*(DI683+DJ683)/1000</f>
        <v>0</v>
      </c>
      <c r="AA683">
        <f>0.61365*exp(17.502*DK683/(240.97+DK683))</f>
        <v>0</v>
      </c>
      <c r="AB683">
        <f>(X683-DD683*(DI683+DJ683)/1000)</f>
        <v>0</v>
      </c>
      <c r="AC683">
        <f>(-J683*44100)</f>
        <v>0</v>
      </c>
      <c r="AD683">
        <f>2*29.3*R683*0.92*(DK683-W683)</f>
        <v>0</v>
      </c>
      <c r="AE683">
        <f>2*0.95*5.67E-8*(((DK683+$B$7)+273)^4-(W683+273)^4)</f>
        <v>0</v>
      </c>
      <c r="AF683">
        <f>U683+AE683+AC683+AD683</f>
        <v>0</v>
      </c>
      <c r="AG683">
        <f>DH683*AU683*(DC683-DB683*(1000-AU683*DE683)/(1000-AU683*DD683))/(100*CV683)</f>
        <v>0</v>
      </c>
      <c r="AH683">
        <f>1000*DH683*AU683*(DD683-DE683)/(100*CV683*(1000-AU683*DD683))</f>
        <v>0</v>
      </c>
      <c r="AI683">
        <f>(AJ683 - AK683 - DI683*1E3/(8.314*(DK683+273.15)) * AM683/DH683 * AL683) * DH683/(100*CV683) * (1000 - DE683)/1000</f>
        <v>0</v>
      </c>
      <c r="AJ683">
        <v>1509.68619767967</v>
      </c>
      <c r="AK683">
        <v>1462.09660606061</v>
      </c>
      <c r="AL683">
        <v>3.49223901655333</v>
      </c>
      <c r="AM683">
        <v>66.0504921813524</v>
      </c>
      <c r="AN683">
        <f>(AP683 - AO683 + DI683*1E3/(8.314*(DK683+273.15)) * AR683/DH683 * AQ683) * DH683/(100*CV683) * 1000/(1000 - AP683)</f>
        <v>0</v>
      </c>
      <c r="AO683">
        <v>16.8829905926407</v>
      </c>
      <c r="AP683">
        <v>23.878872027972</v>
      </c>
      <c r="AQ683">
        <v>-0.000134729696969492</v>
      </c>
      <c r="AR683">
        <v>92.47</v>
      </c>
      <c r="AS683">
        <v>3</v>
      </c>
      <c r="AT683">
        <v>1</v>
      </c>
      <c r="AU683">
        <f>IF(AS683*$H$13&gt;=AW683,1.0,(AW683/(AW683-AS683*$H$13)))</f>
        <v>0</v>
      </c>
      <c r="AV683">
        <f>(AU683-1)*100</f>
        <v>0</v>
      </c>
      <c r="AW683">
        <f>MAX(0,($B$13+$C$13*DP683)/(1+$D$13*DP683)*DI683/(DK683+273)*$E$13)</f>
        <v>0</v>
      </c>
      <c r="AX683" t="s">
        <v>418</v>
      </c>
      <c r="AY683" t="s">
        <v>418</v>
      </c>
      <c r="AZ683">
        <v>0</v>
      </c>
      <c r="BA683">
        <v>0</v>
      </c>
      <c r="BB683">
        <f>1-AZ683/BA683</f>
        <v>0</v>
      </c>
      <c r="BC683">
        <v>0</v>
      </c>
      <c r="BD683" t="s">
        <v>418</v>
      </c>
      <c r="BE683" t="s">
        <v>418</v>
      </c>
      <c r="BF683">
        <v>0</v>
      </c>
      <c r="BG683">
        <v>0</v>
      </c>
      <c r="BH683">
        <f>1-BF683/BG683</f>
        <v>0</v>
      </c>
      <c r="BI683">
        <v>0.5</v>
      </c>
      <c r="BJ683">
        <f>CS683</f>
        <v>0</v>
      </c>
      <c r="BK683">
        <f>L683</f>
        <v>0</v>
      </c>
      <c r="BL683">
        <f>BH683*BI683*BJ683</f>
        <v>0</v>
      </c>
      <c r="BM683">
        <f>(BK683-BC683)/BJ683</f>
        <v>0</v>
      </c>
      <c r="BN683">
        <f>(BA683-BG683)/BG683</f>
        <v>0</v>
      </c>
      <c r="BO683">
        <f>AZ683/(BB683+AZ683/BG683)</f>
        <v>0</v>
      </c>
      <c r="BP683" t="s">
        <v>418</v>
      </c>
      <c r="BQ683">
        <v>0</v>
      </c>
      <c r="BR683">
        <f>IF(BQ683&lt;&gt;0, BQ683, BO683)</f>
        <v>0</v>
      </c>
      <c r="BS683">
        <f>1-BR683/BG683</f>
        <v>0</v>
      </c>
      <c r="BT683">
        <f>(BG683-BF683)/(BG683-BR683)</f>
        <v>0</v>
      </c>
      <c r="BU683">
        <f>(BA683-BG683)/(BA683-BR683)</f>
        <v>0</v>
      </c>
      <c r="BV683">
        <f>(BG683-BF683)/(BG683-AZ683)</f>
        <v>0</v>
      </c>
      <c r="BW683">
        <f>(BA683-BG683)/(BA683-AZ683)</f>
        <v>0</v>
      </c>
      <c r="BX683">
        <f>(BT683*BR683/BF683)</f>
        <v>0</v>
      </c>
      <c r="BY683">
        <f>(1-BX683)</f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f>$B$11*DQ683+$C$11*DR683+$F$11*EC683*(1-EF683)</f>
        <v>0</v>
      </c>
      <c r="CS683">
        <f>CR683*CT683</f>
        <v>0</v>
      </c>
      <c r="CT683">
        <f>($B$11*$D$9+$C$11*$D$9+$F$11*((EP683+EH683)/MAX(EP683+EH683+EQ683, 0.1)*$I$9+EQ683/MAX(EP683+EH683+EQ683, 0.1)*$J$9))/($B$11+$C$11+$F$11)</f>
        <v>0</v>
      </c>
      <c r="CU683">
        <f>($B$11*$K$9+$C$11*$K$9+$F$11*((EP683+EH683)/MAX(EP683+EH683+EQ683, 0.1)*$P$9+EQ683/MAX(EP683+EH683+EQ683, 0.1)*$Q$9))/($B$11+$C$11+$F$11)</f>
        <v>0</v>
      </c>
      <c r="CV683">
        <v>6</v>
      </c>
      <c r="CW683">
        <v>0.5</v>
      </c>
      <c r="CX683" t="s">
        <v>419</v>
      </c>
      <c r="CY683">
        <v>2</v>
      </c>
      <c r="CZ683" t="b">
        <v>1</v>
      </c>
      <c r="DA683">
        <v>1659032581.21429</v>
      </c>
      <c r="DB683">
        <v>1402.65214285714</v>
      </c>
      <c r="DC683">
        <v>1467.17392857143</v>
      </c>
      <c r="DD683">
        <v>23.8775678571429</v>
      </c>
      <c r="DE683">
        <v>16.8657285714286</v>
      </c>
      <c r="DF683">
        <v>1390.68178571429</v>
      </c>
      <c r="DG683">
        <v>23.4195107142857</v>
      </c>
      <c r="DH683">
        <v>500.087857142857</v>
      </c>
      <c r="DI683">
        <v>90.3266607142857</v>
      </c>
      <c r="DJ683">
        <v>0.0439290857142857</v>
      </c>
      <c r="DK683">
        <v>27.1717142857143</v>
      </c>
      <c r="DL683">
        <v>26.793825</v>
      </c>
      <c r="DM683">
        <v>999.9</v>
      </c>
      <c r="DN683">
        <v>0</v>
      </c>
      <c r="DO683">
        <v>0</v>
      </c>
      <c r="DP683">
        <v>9993.39285714286</v>
      </c>
      <c r="DQ683">
        <v>0</v>
      </c>
      <c r="DR683">
        <v>17.2375678571429</v>
      </c>
      <c r="DS683">
        <v>-64.5213678571428</v>
      </c>
      <c r="DT683">
        <v>1436.96464285714</v>
      </c>
      <c r="DU683">
        <v>1492.34392857143</v>
      </c>
      <c r="DV683">
        <v>7.01182071428571</v>
      </c>
      <c r="DW683">
        <v>1467.17392857143</v>
      </c>
      <c r="DX683">
        <v>16.8657285714286</v>
      </c>
      <c r="DY683">
        <v>2.15678035714286</v>
      </c>
      <c r="DZ683">
        <v>1.52342642857143</v>
      </c>
      <c r="EA683">
        <v>18.6448392857143</v>
      </c>
      <c r="EB683">
        <v>13.2052928571429</v>
      </c>
      <c r="EC683">
        <v>2000.00535714286</v>
      </c>
      <c r="ED683">
        <v>0.979996535714286</v>
      </c>
      <c r="EE683">
        <v>0.0200037285714286</v>
      </c>
      <c r="EF683">
        <v>0</v>
      </c>
      <c r="EG683">
        <v>820.274071428571</v>
      </c>
      <c r="EH683">
        <v>5.00063</v>
      </c>
      <c r="EI683">
        <v>16147.1142857143</v>
      </c>
      <c r="EJ683">
        <v>17256.9142857143</v>
      </c>
      <c r="EK683">
        <v>38.071</v>
      </c>
      <c r="EL683">
        <v>38.1294285714286</v>
      </c>
      <c r="EM683">
        <v>37.562</v>
      </c>
      <c r="EN683">
        <v>37.5022142857143</v>
      </c>
      <c r="EO683">
        <v>39.125</v>
      </c>
      <c r="EP683">
        <v>1955.09535714286</v>
      </c>
      <c r="EQ683">
        <v>39.91</v>
      </c>
      <c r="ER683">
        <v>0</v>
      </c>
      <c r="ES683">
        <v>1659032587.9</v>
      </c>
      <c r="ET683">
        <v>0</v>
      </c>
      <c r="EU683">
        <v>820.16852</v>
      </c>
      <c r="EV683">
        <v>-7.43807691909134</v>
      </c>
      <c r="EW683">
        <v>-142.946153613372</v>
      </c>
      <c r="EX683">
        <v>16146.08</v>
      </c>
      <c r="EY683">
        <v>15</v>
      </c>
      <c r="EZ683">
        <v>0</v>
      </c>
      <c r="FA683" t="s">
        <v>420</v>
      </c>
      <c r="FB683">
        <v>1657551626.5</v>
      </c>
      <c r="FC683">
        <v>1657551629</v>
      </c>
      <c r="FD683">
        <v>0</v>
      </c>
      <c r="FE683">
        <v>0.403</v>
      </c>
      <c r="FF683">
        <v>0.009</v>
      </c>
      <c r="FG683">
        <v>9.41</v>
      </c>
      <c r="FH683">
        <v>0.087</v>
      </c>
      <c r="FI683">
        <v>417</v>
      </c>
      <c r="FJ683">
        <v>17</v>
      </c>
      <c r="FK683">
        <v>1.61</v>
      </c>
      <c r="FL683">
        <v>0.59</v>
      </c>
      <c r="FM683">
        <v>-64.410256097561</v>
      </c>
      <c r="FN683">
        <v>-0.990012543554094</v>
      </c>
      <c r="FO683">
        <v>0.574750673855164</v>
      </c>
      <c r="FP683">
        <v>0</v>
      </c>
      <c r="FQ683">
        <v>820.694676470588</v>
      </c>
      <c r="FR683">
        <v>-7.37138274045406</v>
      </c>
      <c r="FS683">
        <v>0.760231300738691</v>
      </c>
      <c r="FT683">
        <v>0</v>
      </c>
      <c r="FU683">
        <v>7.03503585365854</v>
      </c>
      <c r="FV683">
        <v>-0.338363623693359</v>
      </c>
      <c r="FW683">
        <v>0.0352669275028429</v>
      </c>
      <c r="FX683">
        <v>0</v>
      </c>
      <c r="FY683">
        <v>0</v>
      </c>
      <c r="FZ683">
        <v>3</v>
      </c>
      <c r="GA683" t="s">
        <v>427</v>
      </c>
      <c r="GB683">
        <v>2.97317</v>
      </c>
      <c r="GC683">
        <v>2.69781</v>
      </c>
      <c r="GD683">
        <v>0.207504</v>
      </c>
      <c r="GE683">
        <v>0.213792</v>
      </c>
      <c r="GF683">
        <v>0.102739</v>
      </c>
      <c r="GG683">
        <v>0.0815958</v>
      </c>
      <c r="GH683">
        <v>30859.5</v>
      </c>
      <c r="GI683">
        <v>33477.9</v>
      </c>
      <c r="GJ683">
        <v>35284.8</v>
      </c>
      <c r="GK683">
        <v>38616.7</v>
      </c>
      <c r="GL683">
        <v>44890.6</v>
      </c>
      <c r="GM683">
        <v>51227.7</v>
      </c>
      <c r="GN683">
        <v>55156.9</v>
      </c>
      <c r="GO683">
        <v>61940.9</v>
      </c>
      <c r="GP683">
        <v>1.9724</v>
      </c>
      <c r="GQ683">
        <v>1.847</v>
      </c>
      <c r="GR683">
        <v>0.103265</v>
      </c>
      <c r="GS683">
        <v>0</v>
      </c>
      <c r="GT683">
        <v>25.1122</v>
      </c>
      <c r="GU683">
        <v>999.9</v>
      </c>
      <c r="GV683">
        <v>54.926</v>
      </c>
      <c r="GW683">
        <v>29.124</v>
      </c>
      <c r="GX683">
        <v>24.632</v>
      </c>
      <c r="GY683">
        <v>55.9655</v>
      </c>
      <c r="GZ683">
        <v>43.0529</v>
      </c>
      <c r="HA683">
        <v>1</v>
      </c>
      <c r="HB683">
        <v>-0.047561</v>
      </c>
      <c r="HC683">
        <v>0.0777778</v>
      </c>
      <c r="HD683">
        <v>20.1141</v>
      </c>
      <c r="HE683">
        <v>5.19812</v>
      </c>
      <c r="HF683">
        <v>12.004</v>
      </c>
      <c r="HG683">
        <v>4.976</v>
      </c>
      <c r="HH683">
        <v>3.2938</v>
      </c>
      <c r="HI683">
        <v>9999</v>
      </c>
      <c r="HJ683">
        <v>9999</v>
      </c>
      <c r="HK683">
        <v>9999</v>
      </c>
      <c r="HL683">
        <v>630.1</v>
      </c>
      <c r="HM683">
        <v>1.86316</v>
      </c>
      <c r="HN683">
        <v>1.86804</v>
      </c>
      <c r="HO683">
        <v>1.86783</v>
      </c>
      <c r="HP683">
        <v>1.86902</v>
      </c>
      <c r="HQ683">
        <v>1.86981</v>
      </c>
      <c r="HR683">
        <v>1.86584</v>
      </c>
      <c r="HS683">
        <v>1.86691</v>
      </c>
      <c r="HT683">
        <v>1.86829</v>
      </c>
      <c r="HU683">
        <v>5</v>
      </c>
      <c r="HV683">
        <v>0</v>
      </c>
      <c r="HW683">
        <v>0</v>
      </c>
      <c r="HX683">
        <v>0</v>
      </c>
      <c r="HY683" t="s">
        <v>422</v>
      </c>
      <c r="HZ683" t="s">
        <v>423</v>
      </c>
      <c r="IA683" t="s">
        <v>424</v>
      </c>
      <c r="IB683" t="s">
        <v>424</v>
      </c>
      <c r="IC683" t="s">
        <v>424</v>
      </c>
      <c r="ID683" t="s">
        <v>424</v>
      </c>
      <c r="IE683">
        <v>0</v>
      </c>
      <c r="IF683">
        <v>100</v>
      </c>
      <c r="IG683">
        <v>100</v>
      </c>
      <c r="IH683">
        <v>12.1</v>
      </c>
      <c r="II683">
        <v>0.4582</v>
      </c>
      <c r="IJ683">
        <v>4.02706509432224</v>
      </c>
      <c r="IK683">
        <v>0.00601174518973114</v>
      </c>
      <c r="IL683">
        <v>2.77886958061485e-07</v>
      </c>
      <c r="IM683">
        <v>-3.54636231360687e-10</v>
      </c>
      <c r="IN683">
        <v>-0.0404303883988718</v>
      </c>
      <c r="IO683">
        <v>-0.0177815531441476</v>
      </c>
      <c r="IP683">
        <v>0.00205572605671414</v>
      </c>
      <c r="IQ683">
        <v>-1.65519735432211e-05</v>
      </c>
      <c r="IR683">
        <v>-4</v>
      </c>
      <c r="IS683">
        <v>1848</v>
      </c>
      <c r="IT683">
        <v>1</v>
      </c>
      <c r="IU683">
        <v>25</v>
      </c>
      <c r="IV683">
        <v>24682.7</v>
      </c>
      <c r="IW683">
        <v>24682.7</v>
      </c>
      <c r="IX683">
        <v>2.85156</v>
      </c>
      <c r="IY683">
        <v>2.6001</v>
      </c>
      <c r="IZ683">
        <v>1.54785</v>
      </c>
      <c r="JA683">
        <v>2.30469</v>
      </c>
      <c r="JB683">
        <v>1.34644</v>
      </c>
      <c r="JC683">
        <v>2.29614</v>
      </c>
      <c r="JD683">
        <v>33.558</v>
      </c>
      <c r="JE683">
        <v>24.2188</v>
      </c>
      <c r="JF683">
        <v>18</v>
      </c>
      <c r="JG683">
        <v>491.812</v>
      </c>
      <c r="JH683">
        <v>411.188</v>
      </c>
      <c r="JI683">
        <v>24.9999</v>
      </c>
      <c r="JJ683">
        <v>26.6327</v>
      </c>
      <c r="JK683">
        <v>29.9999</v>
      </c>
      <c r="JL683">
        <v>26.5963</v>
      </c>
      <c r="JM683">
        <v>26.5418</v>
      </c>
      <c r="JN683">
        <v>57.0858</v>
      </c>
      <c r="JO683">
        <v>35.668</v>
      </c>
      <c r="JP683">
        <v>68.0074</v>
      </c>
      <c r="JQ683">
        <v>25</v>
      </c>
      <c r="JR683">
        <v>1505.14</v>
      </c>
      <c r="JS683">
        <v>17.0608</v>
      </c>
      <c r="JT683">
        <v>102.317</v>
      </c>
      <c r="JU683">
        <v>103.101</v>
      </c>
    </row>
    <row r="684" spans="1:281">
      <c r="A684">
        <v>668</v>
      </c>
      <c r="B684">
        <v>1659032594.5</v>
      </c>
      <c r="C684">
        <v>8911.40000009537</v>
      </c>
      <c r="D684" t="s">
        <v>1766</v>
      </c>
      <c r="E684" t="s">
        <v>1767</v>
      </c>
      <c r="F684">
        <v>5</v>
      </c>
      <c r="G684" t="s">
        <v>1587</v>
      </c>
      <c r="H684" t="s">
        <v>417</v>
      </c>
      <c r="I684">
        <v>1659032586.76786</v>
      </c>
      <c r="J684">
        <f>(K684)/1000</f>
        <v>0</v>
      </c>
      <c r="K684">
        <f>IF(CZ684, AN684, AH684)</f>
        <v>0</v>
      </c>
      <c r="L684">
        <f>IF(CZ684, AI684, AG684)</f>
        <v>0</v>
      </c>
      <c r="M684">
        <f>DB684 - IF(AU684&gt;1, L684*CV684*100.0/(AW684*DP684), 0)</f>
        <v>0</v>
      </c>
      <c r="N684">
        <f>((T684-J684/2)*M684-L684)/(T684+J684/2)</f>
        <v>0</v>
      </c>
      <c r="O684">
        <f>N684*(DI684+DJ684)/1000.0</f>
        <v>0</v>
      </c>
      <c r="P684">
        <f>(DB684 - IF(AU684&gt;1, L684*CV684*100.0/(AW684*DP684), 0))*(DI684+DJ684)/1000.0</f>
        <v>0</v>
      </c>
      <c r="Q684">
        <f>2.0/((1/S684-1/R684)+SIGN(S684)*SQRT((1/S684-1/R684)*(1/S684-1/R684) + 4*CW684/((CW684+1)*(CW684+1))*(2*1/S684*1/R684-1/R684*1/R684)))</f>
        <v>0</v>
      </c>
      <c r="R684">
        <f>IF(LEFT(CX684,1)&lt;&gt;"0",IF(LEFT(CX684,1)="1",3.0,CY684),$D$5+$E$5*(DP684*DI684/($K$5*1000))+$F$5*(DP684*DI684/($K$5*1000))*MAX(MIN(CV684,$J$5),$I$5)*MAX(MIN(CV684,$J$5),$I$5)+$G$5*MAX(MIN(CV684,$J$5),$I$5)*(DP684*DI684/($K$5*1000))+$H$5*(DP684*DI684/($K$5*1000))*(DP684*DI684/($K$5*1000)))</f>
        <v>0</v>
      </c>
      <c r="S684">
        <f>J684*(1000-(1000*0.61365*exp(17.502*W684/(240.97+W684))/(DI684+DJ684)+DD684)/2)/(1000*0.61365*exp(17.502*W684/(240.97+W684))/(DI684+DJ684)-DD684)</f>
        <v>0</v>
      </c>
      <c r="T684">
        <f>1/((CW684+1)/(Q684/1.6)+1/(R684/1.37)) + CW684/((CW684+1)/(Q684/1.6) + CW684/(R684/1.37))</f>
        <v>0</v>
      </c>
      <c r="U684">
        <f>(CR684*CU684)</f>
        <v>0</v>
      </c>
      <c r="V684">
        <f>(DK684+(U684+2*0.95*5.67E-8*(((DK684+$B$7)+273)^4-(DK684+273)^4)-44100*J684)/(1.84*29.3*R684+8*0.95*5.67E-8*(DK684+273)^3))</f>
        <v>0</v>
      </c>
      <c r="W684">
        <f>($C$7*DL684+$D$7*DM684+$E$7*V684)</f>
        <v>0</v>
      </c>
      <c r="X684">
        <f>0.61365*exp(17.502*W684/(240.97+W684))</f>
        <v>0</v>
      </c>
      <c r="Y684">
        <f>(Z684/AA684*100)</f>
        <v>0</v>
      </c>
      <c r="Z684">
        <f>DD684*(DI684+DJ684)/1000</f>
        <v>0</v>
      </c>
      <c r="AA684">
        <f>0.61365*exp(17.502*DK684/(240.97+DK684))</f>
        <v>0</v>
      </c>
      <c r="AB684">
        <f>(X684-DD684*(DI684+DJ684)/1000)</f>
        <v>0</v>
      </c>
      <c r="AC684">
        <f>(-J684*44100)</f>
        <v>0</v>
      </c>
      <c r="AD684">
        <f>2*29.3*R684*0.92*(DK684-W684)</f>
        <v>0</v>
      </c>
      <c r="AE684">
        <f>2*0.95*5.67E-8*(((DK684+$B$7)+273)^4-(W684+273)^4)</f>
        <v>0</v>
      </c>
      <c r="AF684">
        <f>U684+AE684+AC684+AD684</f>
        <v>0</v>
      </c>
      <c r="AG684">
        <f>DH684*AU684*(DC684-DB684*(1000-AU684*DE684)/(1000-AU684*DD684))/(100*CV684)</f>
        <v>0</v>
      </c>
      <c r="AH684">
        <f>1000*DH684*AU684*(DD684-DE684)/(100*CV684*(1000-AU684*DD684))</f>
        <v>0</v>
      </c>
      <c r="AI684">
        <f>(AJ684 - AK684 - DI684*1E3/(8.314*(DK684+273.15)) * AM684/DH684 * AL684) * DH684/(100*CV684) * (1000 - DE684)/1000</f>
        <v>0</v>
      </c>
      <c r="AJ684">
        <v>1528.61110388798</v>
      </c>
      <c r="AK684">
        <v>1481.00321212121</v>
      </c>
      <c r="AL684">
        <v>3.39514205110144</v>
      </c>
      <c r="AM684">
        <v>66.0504921813524</v>
      </c>
      <c r="AN684">
        <f>(AP684 - AO684 + DI684*1E3/(8.314*(DK684+273.15)) * AR684/DH684 * AQ684) * DH684/(100*CV684) * 1000/(1000 - AP684)</f>
        <v>0</v>
      </c>
      <c r="AO684">
        <v>16.9369138984849</v>
      </c>
      <c r="AP684">
        <v>23.8894335664336</v>
      </c>
      <c r="AQ684">
        <v>0.00174731313132263</v>
      </c>
      <c r="AR684">
        <v>92.47</v>
      </c>
      <c r="AS684">
        <v>3</v>
      </c>
      <c r="AT684">
        <v>1</v>
      </c>
      <c r="AU684">
        <f>IF(AS684*$H$13&gt;=AW684,1.0,(AW684/(AW684-AS684*$H$13)))</f>
        <v>0</v>
      </c>
      <c r="AV684">
        <f>(AU684-1)*100</f>
        <v>0</v>
      </c>
      <c r="AW684">
        <f>MAX(0,($B$13+$C$13*DP684)/(1+$D$13*DP684)*DI684/(DK684+273)*$E$13)</f>
        <v>0</v>
      </c>
      <c r="AX684" t="s">
        <v>418</v>
      </c>
      <c r="AY684" t="s">
        <v>418</v>
      </c>
      <c r="AZ684">
        <v>0</v>
      </c>
      <c r="BA684">
        <v>0</v>
      </c>
      <c r="BB684">
        <f>1-AZ684/BA684</f>
        <v>0</v>
      </c>
      <c r="BC684">
        <v>0</v>
      </c>
      <c r="BD684" t="s">
        <v>418</v>
      </c>
      <c r="BE684" t="s">
        <v>418</v>
      </c>
      <c r="BF684">
        <v>0</v>
      </c>
      <c r="BG684">
        <v>0</v>
      </c>
      <c r="BH684">
        <f>1-BF684/BG684</f>
        <v>0</v>
      </c>
      <c r="BI684">
        <v>0.5</v>
      </c>
      <c r="BJ684">
        <f>CS684</f>
        <v>0</v>
      </c>
      <c r="BK684">
        <f>L684</f>
        <v>0</v>
      </c>
      <c r="BL684">
        <f>BH684*BI684*BJ684</f>
        <v>0</v>
      </c>
      <c r="BM684">
        <f>(BK684-BC684)/BJ684</f>
        <v>0</v>
      </c>
      <c r="BN684">
        <f>(BA684-BG684)/BG684</f>
        <v>0</v>
      </c>
      <c r="BO684">
        <f>AZ684/(BB684+AZ684/BG684)</f>
        <v>0</v>
      </c>
      <c r="BP684" t="s">
        <v>418</v>
      </c>
      <c r="BQ684">
        <v>0</v>
      </c>
      <c r="BR684">
        <f>IF(BQ684&lt;&gt;0, BQ684, BO684)</f>
        <v>0</v>
      </c>
      <c r="BS684">
        <f>1-BR684/BG684</f>
        <v>0</v>
      </c>
      <c r="BT684">
        <f>(BG684-BF684)/(BG684-BR684)</f>
        <v>0</v>
      </c>
      <c r="BU684">
        <f>(BA684-BG684)/(BA684-BR684)</f>
        <v>0</v>
      </c>
      <c r="BV684">
        <f>(BG684-BF684)/(BG684-AZ684)</f>
        <v>0</v>
      </c>
      <c r="BW684">
        <f>(BA684-BG684)/(BA684-AZ684)</f>
        <v>0</v>
      </c>
      <c r="BX684">
        <f>(BT684*BR684/BF684)</f>
        <v>0</v>
      </c>
      <c r="BY684">
        <f>(1-BX684)</f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f>$B$11*DQ684+$C$11*DR684+$F$11*EC684*(1-EF684)</f>
        <v>0</v>
      </c>
      <c r="CS684">
        <f>CR684*CT684</f>
        <v>0</v>
      </c>
      <c r="CT684">
        <f>($B$11*$D$9+$C$11*$D$9+$F$11*((EP684+EH684)/MAX(EP684+EH684+EQ684, 0.1)*$I$9+EQ684/MAX(EP684+EH684+EQ684, 0.1)*$J$9))/($B$11+$C$11+$F$11)</f>
        <v>0</v>
      </c>
      <c r="CU684">
        <f>($B$11*$K$9+$C$11*$K$9+$F$11*((EP684+EH684)/MAX(EP684+EH684+EQ684, 0.1)*$P$9+EQ684/MAX(EP684+EH684+EQ684, 0.1)*$Q$9))/($B$11+$C$11+$F$11)</f>
        <v>0</v>
      </c>
      <c r="CV684">
        <v>6</v>
      </c>
      <c r="CW684">
        <v>0.5</v>
      </c>
      <c r="CX684" t="s">
        <v>419</v>
      </c>
      <c r="CY684">
        <v>2</v>
      </c>
      <c r="CZ684" t="b">
        <v>1</v>
      </c>
      <c r="DA684">
        <v>1659032586.76786</v>
      </c>
      <c r="DB684">
        <v>1421.36607142857</v>
      </c>
      <c r="DC684">
        <v>1485.85107142857</v>
      </c>
      <c r="DD684">
        <v>23.8831214285714</v>
      </c>
      <c r="DE684">
        <v>16.9193535714286</v>
      </c>
      <c r="DF684">
        <v>1409.3075</v>
      </c>
      <c r="DG684">
        <v>23.4247928571429</v>
      </c>
      <c r="DH684">
        <v>500.035321428571</v>
      </c>
      <c r="DI684">
        <v>90.3271928571429</v>
      </c>
      <c r="DJ684">
        <v>0.0440302107142857</v>
      </c>
      <c r="DK684">
        <v>27.1756928571429</v>
      </c>
      <c r="DL684">
        <v>26.7994428571429</v>
      </c>
      <c r="DM684">
        <v>999.9</v>
      </c>
      <c r="DN684">
        <v>0</v>
      </c>
      <c r="DO684">
        <v>0</v>
      </c>
      <c r="DP684">
        <v>9998.21428571429</v>
      </c>
      <c r="DQ684">
        <v>0</v>
      </c>
      <c r="DR684">
        <v>17.2548857142857</v>
      </c>
      <c r="DS684">
        <v>-64.4844857142857</v>
      </c>
      <c r="DT684">
        <v>1456.14357142857</v>
      </c>
      <c r="DU684">
        <v>1511.42464285714</v>
      </c>
      <c r="DV684">
        <v>6.96374892857143</v>
      </c>
      <c r="DW684">
        <v>1485.85107142857</v>
      </c>
      <c r="DX684">
        <v>16.9193535714286</v>
      </c>
      <c r="DY684">
        <v>2.15729464285714</v>
      </c>
      <c r="DZ684">
        <v>1.52827821428571</v>
      </c>
      <c r="EA684">
        <v>18.6486535714286</v>
      </c>
      <c r="EB684">
        <v>13.2539607142857</v>
      </c>
      <c r="EC684">
        <v>2000.01392857143</v>
      </c>
      <c r="ED684">
        <v>0.979996642857143</v>
      </c>
      <c r="EE684">
        <v>0.0200036142857143</v>
      </c>
      <c r="EF684">
        <v>0</v>
      </c>
      <c r="EG684">
        <v>819.555928571428</v>
      </c>
      <c r="EH684">
        <v>5.00063</v>
      </c>
      <c r="EI684">
        <v>16134.2321428571</v>
      </c>
      <c r="EJ684">
        <v>17256.9928571429</v>
      </c>
      <c r="EK684">
        <v>38.08225</v>
      </c>
      <c r="EL684">
        <v>38.1294285714286</v>
      </c>
      <c r="EM684">
        <v>37.562</v>
      </c>
      <c r="EN684">
        <v>37.5022142857143</v>
      </c>
      <c r="EO684">
        <v>39.125</v>
      </c>
      <c r="EP684">
        <v>1955.10392857143</v>
      </c>
      <c r="EQ684">
        <v>39.91</v>
      </c>
      <c r="ER684">
        <v>0</v>
      </c>
      <c r="ES684">
        <v>1659032593.3</v>
      </c>
      <c r="ET684">
        <v>0</v>
      </c>
      <c r="EU684">
        <v>819.524153846154</v>
      </c>
      <c r="EV684">
        <v>-8.44547010644788</v>
      </c>
      <c r="EW684">
        <v>-136.095726581653</v>
      </c>
      <c r="EX684">
        <v>16134.2230769231</v>
      </c>
      <c r="EY684">
        <v>15</v>
      </c>
      <c r="EZ684">
        <v>0</v>
      </c>
      <c r="FA684" t="s">
        <v>420</v>
      </c>
      <c r="FB684">
        <v>1657551626.5</v>
      </c>
      <c r="FC684">
        <v>1657551629</v>
      </c>
      <c r="FD684">
        <v>0</v>
      </c>
      <c r="FE684">
        <v>0.403</v>
      </c>
      <c r="FF684">
        <v>0.009</v>
      </c>
      <c r="FG684">
        <v>9.41</v>
      </c>
      <c r="FH684">
        <v>0.087</v>
      </c>
      <c r="FI684">
        <v>417</v>
      </c>
      <c r="FJ684">
        <v>17</v>
      </c>
      <c r="FK684">
        <v>1.61</v>
      </c>
      <c r="FL684">
        <v>0.59</v>
      </c>
      <c r="FM684">
        <v>-64.519895</v>
      </c>
      <c r="FN684">
        <v>1.39305816135114</v>
      </c>
      <c r="FO684">
        <v>0.694164165003495</v>
      </c>
      <c r="FP684">
        <v>0</v>
      </c>
      <c r="FQ684">
        <v>819.811029411765</v>
      </c>
      <c r="FR684">
        <v>-7.74131398427646</v>
      </c>
      <c r="FS684">
        <v>0.789980583726182</v>
      </c>
      <c r="FT684">
        <v>0</v>
      </c>
      <c r="FU684">
        <v>6.98236375</v>
      </c>
      <c r="FV684">
        <v>-0.555032532833032</v>
      </c>
      <c r="FW684">
        <v>0.0587020839360708</v>
      </c>
      <c r="FX684">
        <v>0</v>
      </c>
      <c r="FY684">
        <v>0</v>
      </c>
      <c r="FZ684">
        <v>3</v>
      </c>
      <c r="GA684" t="s">
        <v>427</v>
      </c>
      <c r="GB684">
        <v>2.97422</v>
      </c>
      <c r="GC684">
        <v>2.69741</v>
      </c>
      <c r="GD684">
        <v>0.20911</v>
      </c>
      <c r="GE684">
        <v>0.215236</v>
      </c>
      <c r="GF684">
        <v>0.102776</v>
      </c>
      <c r="GG684">
        <v>0.0821786</v>
      </c>
      <c r="GH684">
        <v>30797</v>
      </c>
      <c r="GI684">
        <v>33416.1</v>
      </c>
      <c r="GJ684">
        <v>35284.7</v>
      </c>
      <c r="GK684">
        <v>38616.2</v>
      </c>
      <c r="GL684">
        <v>44888.8</v>
      </c>
      <c r="GM684">
        <v>51195.6</v>
      </c>
      <c r="GN684">
        <v>55157</v>
      </c>
      <c r="GO684">
        <v>61941.5</v>
      </c>
      <c r="GP684">
        <v>1.9732</v>
      </c>
      <c r="GQ684">
        <v>1.8474</v>
      </c>
      <c r="GR684">
        <v>0.104755</v>
      </c>
      <c r="GS684">
        <v>0</v>
      </c>
      <c r="GT684">
        <v>25.1122</v>
      </c>
      <c r="GU684">
        <v>999.9</v>
      </c>
      <c r="GV684">
        <v>54.853</v>
      </c>
      <c r="GW684">
        <v>29.124</v>
      </c>
      <c r="GX684">
        <v>24.5988</v>
      </c>
      <c r="GY684">
        <v>55.2855</v>
      </c>
      <c r="GZ684">
        <v>42.7404</v>
      </c>
      <c r="HA684">
        <v>1</v>
      </c>
      <c r="HB684">
        <v>-0.047439</v>
      </c>
      <c r="HC684">
        <v>0.0775599</v>
      </c>
      <c r="HD684">
        <v>20.1141</v>
      </c>
      <c r="HE684">
        <v>5.19812</v>
      </c>
      <c r="HF684">
        <v>12.004</v>
      </c>
      <c r="HG684">
        <v>4.9752</v>
      </c>
      <c r="HH684">
        <v>3.2936</v>
      </c>
      <c r="HI684">
        <v>9999</v>
      </c>
      <c r="HJ684">
        <v>9999</v>
      </c>
      <c r="HK684">
        <v>9999</v>
      </c>
      <c r="HL684">
        <v>630.1</v>
      </c>
      <c r="HM684">
        <v>1.86322</v>
      </c>
      <c r="HN684">
        <v>1.86798</v>
      </c>
      <c r="HO684">
        <v>1.86783</v>
      </c>
      <c r="HP684">
        <v>1.86896</v>
      </c>
      <c r="HQ684">
        <v>1.86981</v>
      </c>
      <c r="HR684">
        <v>1.86584</v>
      </c>
      <c r="HS684">
        <v>1.86691</v>
      </c>
      <c r="HT684">
        <v>1.86829</v>
      </c>
      <c r="HU684">
        <v>5</v>
      </c>
      <c r="HV684">
        <v>0</v>
      </c>
      <c r="HW684">
        <v>0</v>
      </c>
      <c r="HX684">
        <v>0</v>
      </c>
      <c r="HY684" t="s">
        <v>422</v>
      </c>
      <c r="HZ684" t="s">
        <v>423</v>
      </c>
      <c r="IA684" t="s">
        <v>424</v>
      </c>
      <c r="IB684" t="s">
        <v>424</v>
      </c>
      <c r="IC684" t="s">
        <v>424</v>
      </c>
      <c r="ID684" t="s">
        <v>424</v>
      </c>
      <c r="IE684">
        <v>0</v>
      </c>
      <c r="IF684">
        <v>100</v>
      </c>
      <c r="IG684">
        <v>100</v>
      </c>
      <c r="IH684">
        <v>12.18</v>
      </c>
      <c r="II684">
        <v>0.4589</v>
      </c>
      <c r="IJ684">
        <v>4.02706509432224</v>
      </c>
      <c r="IK684">
        <v>0.00601174518973114</v>
      </c>
      <c r="IL684">
        <v>2.77886958061485e-07</v>
      </c>
      <c r="IM684">
        <v>-3.54636231360687e-10</v>
      </c>
      <c r="IN684">
        <v>-0.0404303883988718</v>
      </c>
      <c r="IO684">
        <v>-0.0177815531441476</v>
      </c>
      <c r="IP684">
        <v>0.00205572605671414</v>
      </c>
      <c r="IQ684">
        <v>-1.65519735432211e-05</v>
      </c>
      <c r="IR684">
        <v>-4</v>
      </c>
      <c r="IS684">
        <v>1848</v>
      </c>
      <c r="IT684">
        <v>1</v>
      </c>
      <c r="IU684">
        <v>25</v>
      </c>
      <c r="IV684">
        <v>24682.8</v>
      </c>
      <c r="IW684">
        <v>24682.8</v>
      </c>
      <c r="IX684">
        <v>2.87964</v>
      </c>
      <c r="IY684">
        <v>2.58911</v>
      </c>
      <c r="IZ684">
        <v>1.54785</v>
      </c>
      <c r="JA684">
        <v>2.30469</v>
      </c>
      <c r="JB684">
        <v>1.34644</v>
      </c>
      <c r="JC684">
        <v>2.38159</v>
      </c>
      <c r="JD684">
        <v>33.558</v>
      </c>
      <c r="JE684">
        <v>24.2188</v>
      </c>
      <c r="JF684">
        <v>18</v>
      </c>
      <c r="JG684">
        <v>492.333</v>
      </c>
      <c r="JH684">
        <v>411.397</v>
      </c>
      <c r="JI684">
        <v>24.9999</v>
      </c>
      <c r="JJ684">
        <v>26.6305</v>
      </c>
      <c r="JK684">
        <v>30</v>
      </c>
      <c r="JL684">
        <v>26.5963</v>
      </c>
      <c r="JM684">
        <v>26.5395</v>
      </c>
      <c r="JN684">
        <v>57.6544</v>
      </c>
      <c r="JO684">
        <v>34.6865</v>
      </c>
      <c r="JP684">
        <v>68.0074</v>
      </c>
      <c r="JQ684">
        <v>25</v>
      </c>
      <c r="JR684">
        <v>1525.32</v>
      </c>
      <c r="JS684">
        <v>17.3006</v>
      </c>
      <c r="JT684">
        <v>102.317</v>
      </c>
      <c r="JU684">
        <v>103.101</v>
      </c>
    </row>
    <row r="685" spans="1:281">
      <c r="A685">
        <v>669</v>
      </c>
      <c r="B685">
        <v>1659032599</v>
      </c>
      <c r="C685">
        <v>8915.90000009537</v>
      </c>
      <c r="D685" t="s">
        <v>1768</v>
      </c>
      <c r="E685" t="s">
        <v>1769</v>
      </c>
      <c r="F685">
        <v>5</v>
      </c>
      <c r="G685" t="s">
        <v>1587</v>
      </c>
      <c r="H685" t="s">
        <v>417</v>
      </c>
      <c r="I685">
        <v>1659032591.19643</v>
      </c>
      <c r="J685">
        <f>(K685)/1000</f>
        <v>0</v>
      </c>
      <c r="K685">
        <f>IF(CZ685, AN685, AH685)</f>
        <v>0</v>
      </c>
      <c r="L685">
        <f>IF(CZ685, AI685, AG685)</f>
        <v>0</v>
      </c>
      <c r="M685">
        <f>DB685 - IF(AU685&gt;1, L685*CV685*100.0/(AW685*DP685), 0)</f>
        <v>0</v>
      </c>
      <c r="N685">
        <f>((T685-J685/2)*M685-L685)/(T685+J685/2)</f>
        <v>0</v>
      </c>
      <c r="O685">
        <f>N685*(DI685+DJ685)/1000.0</f>
        <v>0</v>
      </c>
      <c r="P685">
        <f>(DB685 - IF(AU685&gt;1, L685*CV685*100.0/(AW685*DP685), 0))*(DI685+DJ685)/1000.0</f>
        <v>0</v>
      </c>
      <c r="Q685">
        <f>2.0/((1/S685-1/R685)+SIGN(S685)*SQRT((1/S685-1/R685)*(1/S685-1/R685) + 4*CW685/((CW685+1)*(CW685+1))*(2*1/S685*1/R685-1/R685*1/R685)))</f>
        <v>0</v>
      </c>
      <c r="R685">
        <f>IF(LEFT(CX685,1)&lt;&gt;"0",IF(LEFT(CX685,1)="1",3.0,CY685),$D$5+$E$5*(DP685*DI685/($K$5*1000))+$F$5*(DP685*DI685/($K$5*1000))*MAX(MIN(CV685,$J$5),$I$5)*MAX(MIN(CV685,$J$5),$I$5)+$G$5*MAX(MIN(CV685,$J$5),$I$5)*(DP685*DI685/($K$5*1000))+$H$5*(DP685*DI685/($K$5*1000))*(DP685*DI685/($K$5*1000)))</f>
        <v>0</v>
      </c>
      <c r="S685">
        <f>J685*(1000-(1000*0.61365*exp(17.502*W685/(240.97+W685))/(DI685+DJ685)+DD685)/2)/(1000*0.61365*exp(17.502*W685/(240.97+W685))/(DI685+DJ685)-DD685)</f>
        <v>0</v>
      </c>
      <c r="T685">
        <f>1/((CW685+1)/(Q685/1.6)+1/(R685/1.37)) + CW685/((CW685+1)/(Q685/1.6) + CW685/(R685/1.37))</f>
        <v>0</v>
      </c>
      <c r="U685">
        <f>(CR685*CU685)</f>
        <v>0</v>
      </c>
      <c r="V685">
        <f>(DK685+(U685+2*0.95*5.67E-8*(((DK685+$B$7)+273)^4-(DK685+273)^4)-44100*J685)/(1.84*29.3*R685+8*0.95*5.67E-8*(DK685+273)^3))</f>
        <v>0</v>
      </c>
      <c r="W685">
        <f>($C$7*DL685+$D$7*DM685+$E$7*V685)</f>
        <v>0</v>
      </c>
      <c r="X685">
        <f>0.61365*exp(17.502*W685/(240.97+W685))</f>
        <v>0</v>
      </c>
      <c r="Y685">
        <f>(Z685/AA685*100)</f>
        <v>0</v>
      </c>
      <c r="Z685">
        <f>DD685*(DI685+DJ685)/1000</f>
        <v>0</v>
      </c>
      <c r="AA685">
        <f>0.61365*exp(17.502*DK685/(240.97+DK685))</f>
        <v>0</v>
      </c>
      <c r="AB685">
        <f>(X685-DD685*(DI685+DJ685)/1000)</f>
        <v>0</v>
      </c>
      <c r="AC685">
        <f>(-J685*44100)</f>
        <v>0</v>
      </c>
      <c r="AD685">
        <f>2*29.3*R685*0.92*(DK685-W685)</f>
        <v>0</v>
      </c>
      <c r="AE685">
        <f>2*0.95*5.67E-8*(((DK685+$B$7)+273)^4-(W685+273)^4)</f>
        <v>0</v>
      </c>
      <c r="AF685">
        <f>U685+AE685+AC685+AD685</f>
        <v>0</v>
      </c>
      <c r="AG685">
        <f>DH685*AU685*(DC685-DB685*(1000-AU685*DE685)/(1000-AU685*DD685))/(100*CV685)</f>
        <v>0</v>
      </c>
      <c r="AH685">
        <f>1000*DH685*AU685*(DD685-DE685)/(100*CV685*(1000-AU685*DD685))</f>
        <v>0</v>
      </c>
      <c r="AI685">
        <f>(AJ685 - AK685 - DI685*1E3/(8.314*(DK685+273.15)) * AM685/DH685 * AL685) * DH685/(100*CV685) * (1000 - DE685)/1000</f>
        <v>0</v>
      </c>
      <c r="AJ685">
        <v>1544.06621491302</v>
      </c>
      <c r="AK685">
        <v>1496.39866666667</v>
      </c>
      <c r="AL685">
        <v>3.45748087048925</v>
      </c>
      <c r="AM685">
        <v>66.0504921813524</v>
      </c>
      <c r="AN685">
        <f>(AP685 - AO685 + DI685*1E3/(8.314*(DK685+273.15)) * AR685/DH685 * AQ685) * DH685/(100*CV685) * 1000/(1000 - AP685)</f>
        <v>0</v>
      </c>
      <c r="AO685">
        <v>17.1568546074892</v>
      </c>
      <c r="AP685">
        <v>23.9449783216783</v>
      </c>
      <c r="AQ685">
        <v>0.00872133333334413</v>
      </c>
      <c r="AR685">
        <v>92.47</v>
      </c>
      <c r="AS685">
        <v>3</v>
      </c>
      <c r="AT685">
        <v>1</v>
      </c>
      <c r="AU685">
        <f>IF(AS685*$H$13&gt;=AW685,1.0,(AW685/(AW685-AS685*$H$13)))</f>
        <v>0</v>
      </c>
      <c r="AV685">
        <f>(AU685-1)*100</f>
        <v>0</v>
      </c>
      <c r="AW685">
        <f>MAX(0,($B$13+$C$13*DP685)/(1+$D$13*DP685)*DI685/(DK685+273)*$E$13)</f>
        <v>0</v>
      </c>
      <c r="AX685" t="s">
        <v>418</v>
      </c>
      <c r="AY685" t="s">
        <v>418</v>
      </c>
      <c r="AZ685">
        <v>0</v>
      </c>
      <c r="BA685">
        <v>0</v>
      </c>
      <c r="BB685">
        <f>1-AZ685/BA685</f>
        <v>0</v>
      </c>
      <c r="BC685">
        <v>0</v>
      </c>
      <c r="BD685" t="s">
        <v>418</v>
      </c>
      <c r="BE685" t="s">
        <v>418</v>
      </c>
      <c r="BF685">
        <v>0</v>
      </c>
      <c r="BG685">
        <v>0</v>
      </c>
      <c r="BH685">
        <f>1-BF685/BG685</f>
        <v>0</v>
      </c>
      <c r="BI685">
        <v>0.5</v>
      </c>
      <c r="BJ685">
        <f>CS685</f>
        <v>0</v>
      </c>
      <c r="BK685">
        <f>L685</f>
        <v>0</v>
      </c>
      <c r="BL685">
        <f>BH685*BI685*BJ685</f>
        <v>0</v>
      </c>
      <c r="BM685">
        <f>(BK685-BC685)/BJ685</f>
        <v>0</v>
      </c>
      <c r="BN685">
        <f>(BA685-BG685)/BG685</f>
        <v>0</v>
      </c>
      <c r="BO685">
        <f>AZ685/(BB685+AZ685/BG685)</f>
        <v>0</v>
      </c>
      <c r="BP685" t="s">
        <v>418</v>
      </c>
      <c r="BQ685">
        <v>0</v>
      </c>
      <c r="BR685">
        <f>IF(BQ685&lt;&gt;0, BQ685, BO685)</f>
        <v>0</v>
      </c>
      <c r="BS685">
        <f>1-BR685/BG685</f>
        <v>0</v>
      </c>
      <c r="BT685">
        <f>(BG685-BF685)/(BG685-BR685)</f>
        <v>0</v>
      </c>
      <c r="BU685">
        <f>(BA685-BG685)/(BA685-BR685)</f>
        <v>0</v>
      </c>
      <c r="BV685">
        <f>(BG685-BF685)/(BG685-AZ685)</f>
        <v>0</v>
      </c>
      <c r="BW685">
        <f>(BA685-BG685)/(BA685-AZ685)</f>
        <v>0</v>
      </c>
      <c r="BX685">
        <f>(BT685*BR685/BF685)</f>
        <v>0</v>
      </c>
      <c r="BY685">
        <f>(1-BX685)</f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f>$B$11*DQ685+$C$11*DR685+$F$11*EC685*(1-EF685)</f>
        <v>0</v>
      </c>
      <c r="CS685">
        <f>CR685*CT685</f>
        <v>0</v>
      </c>
      <c r="CT685">
        <f>($B$11*$D$9+$C$11*$D$9+$F$11*((EP685+EH685)/MAX(EP685+EH685+EQ685, 0.1)*$I$9+EQ685/MAX(EP685+EH685+EQ685, 0.1)*$J$9))/($B$11+$C$11+$F$11)</f>
        <v>0</v>
      </c>
      <c r="CU685">
        <f>($B$11*$K$9+$C$11*$K$9+$F$11*((EP685+EH685)/MAX(EP685+EH685+EQ685, 0.1)*$P$9+EQ685/MAX(EP685+EH685+EQ685, 0.1)*$Q$9))/($B$11+$C$11+$F$11)</f>
        <v>0</v>
      </c>
      <c r="CV685">
        <v>6</v>
      </c>
      <c r="CW685">
        <v>0.5</v>
      </c>
      <c r="CX685" t="s">
        <v>419</v>
      </c>
      <c r="CY685">
        <v>2</v>
      </c>
      <c r="CZ685" t="b">
        <v>1</v>
      </c>
      <c r="DA685">
        <v>1659032591.19643</v>
      </c>
      <c r="DB685">
        <v>1436.14892857143</v>
      </c>
      <c r="DC685">
        <v>1500.70178571429</v>
      </c>
      <c r="DD685">
        <v>23.8945607142857</v>
      </c>
      <c r="DE685">
        <v>17.0147035714286</v>
      </c>
      <c r="DF685">
        <v>1424.02071428571</v>
      </c>
      <c r="DG685">
        <v>23.435675</v>
      </c>
      <c r="DH685">
        <v>500.037928571429</v>
      </c>
      <c r="DI685">
        <v>90.327675</v>
      </c>
      <c r="DJ685">
        <v>0.0441614321428571</v>
      </c>
      <c r="DK685">
        <v>27.1762607142857</v>
      </c>
      <c r="DL685">
        <v>26.8027035714286</v>
      </c>
      <c r="DM685">
        <v>999.9</v>
      </c>
      <c r="DN685">
        <v>0</v>
      </c>
      <c r="DO685">
        <v>0</v>
      </c>
      <c r="DP685">
        <v>9983.03571428571</v>
      </c>
      <c r="DQ685">
        <v>0</v>
      </c>
      <c r="DR685">
        <v>17.26985</v>
      </c>
      <c r="DS685">
        <v>-64.5521714285714</v>
      </c>
      <c r="DT685">
        <v>1471.30571428571</v>
      </c>
      <c r="DU685">
        <v>1526.67892857143</v>
      </c>
      <c r="DV685">
        <v>6.87984607142857</v>
      </c>
      <c r="DW685">
        <v>1500.70178571429</v>
      </c>
      <c r="DX685">
        <v>17.0147035714286</v>
      </c>
      <c r="DY685">
        <v>2.15833928571429</v>
      </c>
      <c r="DZ685">
        <v>1.53689892857143</v>
      </c>
      <c r="EA685">
        <v>18.6563892857143</v>
      </c>
      <c r="EB685">
        <v>13.3399142857143</v>
      </c>
      <c r="EC685">
        <v>2000.00928571429</v>
      </c>
      <c r="ED685">
        <v>0.97999675</v>
      </c>
      <c r="EE685">
        <v>0.0200035</v>
      </c>
      <c r="EF685">
        <v>0</v>
      </c>
      <c r="EG685">
        <v>819.00925</v>
      </c>
      <c r="EH685">
        <v>5.00063</v>
      </c>
      <c r="EI685">
        <v>16123.8857142857</v>
      </c>
      <c r="EJ685">
        <v>17256.9571428571</v>
      </c>
      <c r="EK685">
        <v>38.08675</v>
      </c>
      <c r="EL685">
        <v>38.1338571428571</v>
      </c>
      <c r="EM685">
        <v>37.562</v>
      </c>
      <c r="EN685">
        <v>37.5022142857143</v>
      </c>
      <c r="EO685">
        <v>39.125</v>
      </c>
      <c r="EP685">
        <v>1955.09928571429</v>
      </c>
      <c r="EQ685">
        <v>39.91</v>
      </c>
      <c r="ER685">
        <v>0</v>
      </c>
      <c r="ES685">
        <v>1659032598.1</v>
      </c>
      <c r="ET685">
        <v>0</v>
      </c>
      <c r="EU685">
        <v>818.932884615385</v>
      </c>
      <c r="EV685">
        <v>-6.78423933276318</v>
      </c>
      <c r="EW685">
        <v>-141.634188028187</v>
      </c>
      <c r="EX685">
        <v>16122.9538461538</v>
      </c>
      <c r="EY685">
        <v>15</v>
      </c>
      <c r="EZ685">
        <v>0</v>
      </c>
      <c r="FA685" t="s">
        <v>420</v>
      </c>
      <c r="FB685">
        <v>1657551626.5</v>
      </c>
      <c r="FC685">
        <v>1657551629</v>
      </c>
      <c r="FD685">
        <v>0</v>
      </c>
      <c r="FE685">
        <v>0.403</v>
      </c>
      <c r="FF685">
        <v>0.009</v>
      </c>
      <c r="FG685">
        <v>9.41</v>
      </c>
      <c r="FH685">
        <v>0.087</v>
      </c>
      <c r="FI685">
        <v>417</v>
      </c>
      <c r="FJ685">
        <v>17</v>
      </c>
      <c r="FK685">
        <v>1.61</v>
      </c>
      <c r="FL685">
        <v>0.59</v>
      </c>
      <c r="FM685">
        <v>-64.5439725</v>
      </c>
      <c r="FN685">
        <v>0.890398874296615</v>
      </c>
      <c r="FO685">
        <v>0.724335632144209</v>
      </c>
      <c r="FP685">
        <v>0</v>
      </c>
      <c r="FQ685">
        <v>819.377823529412</v>
      </c>
      <c r="FR685">
        <v>-7.55095492999755</v>
      </c>
      <c r="FS685">
        <v>0.776618896264187</v>
      </c>
      <c r="FT685">
        <v>0</v>
      </c>
      <c r="FU685">
        <v>6.921154</v>
      </c>
      <c r="FV685">
        <v>-1.01796202626642</v>
      </c>
      <c r="FW685">
        <v>0.106387870286043</v>
      </c>
      <c r="FX685">
        <v>0</v>
      </c>
      <c r="FY685">
        <v>0</v>
      </c>
      <c r="FZ685">
        <v>3</v>
      </c>
      <c r="GA685" t="s">
        <v>427</v>
      </c>
      <c r="GB685">
        <v>2.97379</v>
      </c>
      <c r="GC685">
        <v>2.69798</v>
      </c>
      <c r="GD685">
        <v>0.210415</v>
      </c>
      <c r="GE685">
        <v>0.216674</v>
      </c>
      <c r="GF685">
        <v>0.102942</v>
      </c>
      <c r="GG685">
        <v>0.0825933</v>
      </c>
      <c r="GH685">
        <v>30745.9</v>
      </c>
      <c r="GI685">
        <v>33355.6</v>
      </c>
      <c r="GJ685">
        <v>35284.3</v>
      </c>
      <c r="GK685">
        <v>38616.9</v>
      </c>
      <c r="GL685">
        <v>44880.1</v>
      </c>
      <c r="GM685">
        <v>51172.4</v>
      </c>
      <c r="GN685">
        <v>55156.6</v>
      </c>
      <c r="GO685">
        <v>61941.4</v>
      </c>
      <c r="GP685">
        <v>1.9734</v>
      </c>
      <c r="GQ685">
        <v>1.8468</v>
      </c>
      <c r="GR685">
        <v>0.104815</v>
      </c>
      <c r="GS685">
        <v>0</v>
      </c>
      <c r="GT685">
        <v>25.1101</v>
      </c>
      <c r="GU685">
        <v>999.9</v>
      </c>
      <c r="GV685">
        <v>54.804</v>
      </c>
      <c r="GW685">
        <v>29.124</v>
      </c>
      <c r="GX685">
        <v>24.5749</v>
      </c>
      <c r="GY685">
        <v>56.2555</v>
      </c>
      <c r="GZ685">
        <v>43.2091</v>
      </c>
      <c r="HA685">
        <v>1</v>
      </c>
      <c r="HB685">
        <v>-0.0472561</v>
      </c>
      <c r="HC685">
        <v>0.0786492</v>
      </c>
      <c r="HD685">
        <v>20.1139</v>
      </c>
      <c r="HE685">
        <v>5.19932</v>
      </c>
      <c r="HF685">
        <v>12.004</v>
      </c>
      <c r="HG685">
        <v>4.976</v>
      </c>
      <c r="HH685">
        <v>3.294</v>
      </c>
      <c r="HI685">
        <v>9999</v>
      </c>
      <c r="HJ685">
        <v>9999</v>
      </c>
      <c r="HK685">
        <v>9999</v>
      </c>
      <c r="HL685">
        <v>630.1</v>
      </c>
      <c r="HM685">
        <v>1.86319</v>
      </c>
      <c r="HN685">
        <v>1.86804</v>
      </c>
      <c r="HO685">
        <v>1.86783</v>
      </c>
      <c r="HP685">
        <v>1.86899</v>
      </c>
      <c r="HQ685">
        <v>1.86981</v>
      </c>
      <c r="HR685">
        <v>1.86584</v>
      </c>
      <c r="HS685">
        <v>1.86691</v>
      </c>
      <c r="HT685">
        <v>1.86829</v>
      </c>
      <c r="HU685">
        <v>5</v>
      </c>
      <c r="HV685">
        <v>0</v>
      </c>
      <c r="HW685">
        <v>0</v>
      </c>
      <c r="HX685">
        <v>0</v>
      </c>
      <c r="HY685" t="s">
        <v>422</v>
      </c>
      <c r="HZ685" t="s">
        <v>423</v>
      </c>
      <c r="IA685" t="s">
        <v>424</v>
      </c>
      <c r="IB685" t="s">
        <v>424</v>
      </c>
      <c r="IC685" t="s">
        <v>424</v>
      </c>
      <c r="ID685" t="s">
        <v>424</v>
      </c>
      <c r="IE685">
        <v>0</v>
      </c>
      <c r="IF685">
        <v>100</v>
      </c>
      <c r="IG685">
        <v>100</v>
      </c>
      <c r="IH685">
        <v>12.25</v>
      </c>
      <c r="II685">
        <v>0.4616</v>
      </c>
      <c r="IJ685">
        <v>4.02706509432224</v>
      </c>
      <c r="IK685">
        <v>0.00601174518973114</v>
      </c>
      <c r="IL685">
        <v>2.77886958061485e-07</v>
      </c>
      <c r="IM685">
        <v>-3.54636231360687e-10</v>
      </c>
      <c r="IN685">
        <v>-0.0404303883988718</v>
      </c>
      <c r="IO685">
        <v>-0.0177815531441476</v>
      </c>
      <c r="IP685">
        <v>0.00205572605671414</v>
      </c>
      <c r="IQ685">
        <v>-1.65519735432211e-05</v>
      </c>
      <c r="IR685">
        <v>-4</v>
      </c>
      <c r="IS685">
        <v>1848</v>
      </c>
      <c r="IT685">
        <v>1</v>
      </c>
      <c r="IU685">
        <v>25</v>
      </c>
      <c r="IV685">
        <v>24682.9</v>
      </c>
      <c r="IW685">
        <v>24682.8</v>
      </c>
      <c r="IX685">
        <v>2.90161</v>
      </c>
      <c r="IY685">
        <v>2.60132</v>
      </c>
      <c r="IZ685">
        <v>1.54785</v>
      </c>
      <c r="JA685">
        <v>2.30469</v>
      </c>
      <c r="JB685">
        <v>1.34644</v>
      </c>
      <c r="JC685">
        <v>2.36572</v>
      </c>
      <c r="JD685">
        <v>33.558</v>
      </c>
      <c r="JE685">
        <v>24.2188</v>
      </c>
      <c r="JF685">
        <v>18</v>
      </c>
      <c r="JG685">
        <v>492.442</v>
      </c>
      <c r="JH685">
        <v>411.059</v>
      </c>
      <c r="JI685">
        <v>25</v>
      </c>
      <c r="JJ685">
        <v>26.6305</v>
      </c>
      <c r="JK685">
        <v>30.0001</v>
      </c>
      <c r="JL685">
        <v>26.5941</v>
      </c>
      <c r="JM685">
        <v>26.5395</v>
      </c>
      <c r="JN685">
        <v>58.0968</v>
      </c>
      <c r="JO685">
        <v>34.3983</v>
      </c>
      <c r="JP685">
        <v>68.0074</v>
      </c>
      <c r="JQ685">
        <v>25</v>
      </c>
      <c r="JR685">
        <v>1538.76</v>
      </c>
      <c r="JS685">
        <v>17.3608</v>
      </c>
      <c r="JT685">
        <v>102.316</v>
      </c>
      <c r="JU685">
        <v>103.102</v>
      </c>
    </row>
    <row r="686" spans="1:281">
      <c r="A686">
        <v>670</v>
      </c>
      <c r="B686">
        <v>1659032604.1</v>
      </c>
      <c r="C686">
        <v>8921</v>
      </c>
      <c r="D686" t="s">
        <v>1770</v>
      </c>
      <c r="E686" t="s">
        <v>1771</v>
      </c>
      <c r="F686">
        <v>5</v>
      </c>
      <c r="G686" t="s">
        <v>1587</v>
      </c>
      <c r="H686" t="s">
        <v>417</v>
      </c>
      <c r="I686">
        <v>1659032596.66429</v>
      </c>
      <c r="J686">
        <f>(K686)/1000</f>
        <v>0</v>
      </c>
      <c r="K686">
        <f>IF(CZ686, AN686, AH686)</f>
        <v>0</v>
      </c>
      <c r="L686">
        <f>IF(CZ686, AI686, AG686)</f>
        <v>0</v>
      </c>
      <c r="M686">
        <f>DB686 - IF(AU686&gt;1, L686*CV686*100.0/(AW686*DP686), 0)</f>
        <v>0</v>
      </c>
      <c r="N686">
        <f>((T686-J686/2)*M686-L686)/(T686+J686/2)</f>
        <v>0</v>
      </c>
      <c r="O686">
        <f>N686*(DI686+DJ686)/1000.0</f>
        <v>0</v>
      </c>
      <c r="P686">
        <f>(DB686 - IF(AU686&gt;1, L686*CV686*100.0/(AW686*DP686), 0))*(DI686+DJ686)/1000.0</f>
        <v>0</v>
      </c>
      <c r="Q686">
        <f>2.0/((1/S686-1/R686)+SIGN(S686)*SQRT((1/S686-1/R686)*(1/S686-1/R686) + 4*CW686/((CW686+1)*(CW686+1))*(2*1/S686*1/R686-1/R686*1/R686)))</f>
        <v>0</v>
      </c>
      <c r="R686">
        <f>IF(LEFT(CX686,1)&lt;&gt;"0",IF(LEFT(CX686,1)="1",3.0,CY686),$D$5+$E$5*(DP686*DI686/($K$5*1000))+$F$5*(DP686*DI686/($K$5*1000))*MAX(MIN(CV686,$J$5),$I$5)*MAX(MIN(CV686,$J$5),$I$5)+$G$5*MAX(MIN(CV686,$J$5),$I$5)*(DP686*DI686/($K$5*1000))+$H$5*(DP686*DI686/($K$5*1000))*(DP686*DI686/($K$5*1000)))</f>
        <v>0</v>
      </c>
      <c r="S686">
        <f>J686*(1000-(1000*0.61365*exp(17.502*W686/(240.97+W686))/(DI686+DJ686)+DD686)/2)/(1000*0.61365*exp(17.502*W686/(240.97+W686))/(DI686+DJ686)-DD686)</f>
        <v>0</v>
      </c>
      <c r="T686">
        <f>1/((CW686+1)/(Q686/1.6)+1/(R686/1.37)) + CW686/((CW686+1)/(Q686/1.6) + CW686/(R686/1.37))</f>
        <v>0</v>
      </c>
      <c r="U686">
        <f>(CR686*CU686)</f>
        <v>0</v>
      </c>
      <c r="V686">
        <f>(DK686+(U686+2*0.95*5.67E-8*(((DK686+$B$7)+273)^4-(DK686+273)^4)-44100*J686)/(1.84*29.3*R686+8*0.95*5.67E-8*(DK686+273)^3))</f>
        <v>0</v>
      </c>
      <c r="W686">
        <f>($C$7*DL686+$D$7*DM686+$E$7*V686)</f>
        <v>0</v>
      </c>
      <c r="X686">
        <f>0.61365*exp(17.502*W686/(240.97+W686))</f>
        <v>0</v>
      </c>
      <c r="Y686">
        <f>(Z686/AA686*100)</f>
        <v>0</v>
      </c>
      <c r="Z686">
        <f>DD686*(DI686+DJ686)/1000</f>
        <v>0</v>
      </c>
      <c r="AA686">
        <f>0.61365*exp(17.502*DK686/(240.97+DK686))</f>
        <v>0</v>
      </c>
      <c r="AB686">
        <f>(X686-DD686*(DI686+DJ686)/1000)</f>
        <v>0</v>
      </c>
      <c r="AC686">
        <f>(-J686*44100)</f>
        <v>0</v>
      </c>
      <c r="AD686">
        <f>2*29.3*R686*0.92*(DK686-W686)</f>
        <v>0</v>
      </c>
      <c r="AE686">
        <f>2*0.95*5.67E-8*(((DK686+$B$7)+273)^4-(W686+273)^4)</f>
        <v>0</v>
      </c>
      <c r="AF686">
        <f>U686+AE686+AC686+AD686</f>
        <v>0</v>
      </c>
      <c r="AG686">
        <f>DH686*AU686*(DC686-DB686*(1000-AU686*DE686)/(1000-AU686*DD686))/(100*CV686)</f>
        <v>0</v>
      </c>
      <c r="AH686">
        <f>1000*DH686*AU686*(DD686-DE686)/(100*CV686*(1000-AU686*DD686))</f>
        <v>0</v>
      </c>
      <c r="AI686">
        <f>(AJ686 - AK686 - DI686*1E3/(8.314*(DK686+273.15)) * AM686/DH686 * AL686) * DH686/(100*CV686) * (1000 - DE686)/1000</f>
        <v>0</v>
      </c>
      <c r="AJ686">
        <v>1562.49854713244</v>
      </c>
      <c r="AK686">
        <v>1514.45708953856</v>
      </c>
      <c r="AL686">
        <v>3.54219268515644</v>
      </c>
      <c r="AM686">
        <v>66.0504921813524</v>
      </c>
      <c r="AN686">
        <f>(AP686 - AO686 + DI686*1E3/(8.314*(DK686+273.15)) * AR686/DH686 * AQ686) * DH686/(100*CV686) * 1000/(1000 - AP686)</f>
        <v>0</v>
      </c>
      <c r="AO686">
        <v>17.2569089137877</v>
      </c>
      <c r="AP686">
        <v>23.9929501863102</v>
      </c>
      <c r="AQ686">
        <v>0.0137847319056364</v>
      </c>
      <c r="AR686">
        <v>92.47</v>
      </c>
      <c r="AS686">
        <v>3</v>
      </c>
      <c r="AT686">
        <v>1</v>
      </c>
      <c r="AU686">
        <f>IF(AS686*$H$13&gt;=AW686,1.0,(AW686/(AW686-AS686*$H$13)))</f>
        <v>0</v>
      </c>
      <c r="AV686">
        <f>(AU686-1)*100</f>
        <v>0</v>
      </c>
      <c r="AW686">
        <f>MAX(0,($B$13+$C$13*DP686)/(1+$D$13*DP686)*DI686/(DK686+273)*$E$13)</f>
        <v>0</v>
      </c>
      <c r="AX686" t="s">
        <v>418</v>
      </c>
      <c r="AY686" t="s">
        <v>418</v>
      </c>
      <c r="AZ686">
        <v>0</v>
      </c>
      <c r="BA686">
        <v>0</v>
      </c>
      <c r="BB686">
        <f>1-AZ686/BA686</f>
        <v>0</v>
      </c>
      <c r="BC686">
        <v>0</v>
      </c>
      <c r="BD686" t="s">
        <v>418</v>
      </c>
      <c r="BE686" t="s">
        <v>418</v>
      </c>
      <c r="BF686">
        <v>0</v>
      </c>
      <c r="BG686">
        <v>0</v>
      </c>
      <c r="BH686">
        <f>1-BF686/BG686</f>
        <v>0</v>
      </c>
      <c r="BI686">
        <v>0.5</v>
      </c>
      <c r="BJ686">
        <f>CS686</f>
        <v>0</v>
      </c>
      <c r="BK686">
        <f>L686</f>
        <v>0</v>
      </c>
      <c r="BL686">
        <f>BH686*BI686*BJ686</f>
        <v>0</v>
      </c>
      <c r="BM686">
        <f>(BK686-BC686)/BJ686</f>
        <v>0</v>
      </c>
      <c r="BN686">
        <f>(BA686-BG686)/BG686</f>
        <v>0</v>
      </c>
      <c r="BO686">
        <f>AZ686/(BB686+AZ686/BG686)</f>
        <v>0</v>
      </c>
      <c r="BP686" t="s">
        <v>418</v>
      </c>
      <c r="BQ686">
        <v>0</v>
      </c>
      <c r="BR686">
        <f>IF(BQ686&lt;&gt;0, BQ686, BO686)</f>
        <v>0</v>
      </c>
      <c r="BS686">
        <f>1-BR686/BG686</f>
        <v>0</v>
      </c>
      <c r="BT686">
        <f>(BG686-BF686)/(BG686-BR686)</f>
        <v>0</v>
      </c>
      <c r="BU686">
        <f>(BA686-BG686)/(BA686-BR686)</f>
        <v>0</v>
      </c>
      <c r="BV686">
        <f>(BG686-BF686)/(BG686-AZ686)</f>
        <v>0</v>
      </c>
      <c r="BW686">
        <f>(BA686-BG686)/(BA686-AZ686)</f>
        <v>0</v>
      </c>
      <c r="BX686">
        <f>(BT686*BR686/BF686)</f>
        <v>0</v>
      </c>
      <c r="BY686">
        <f>(1-BX686)</f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f>$B$11*DQ686+$C$11*DR686+$F$11*EC686*(1-EF686)</f>
        <v>0</v>
      </c>
      <c r="CS686">
        <f>CR686*CT686</f>
        <v>0</v>
      </c>
      <c r="CT686">
        <f>($B$11*$D$9+$C$11*$D$9+$F$11*((EP686+EH686)/MAX(EP686+EH686+EQ686, 0.1)*$I$9+EQ686/MAX(EP686+EH686+EQ686, 0.1)*$J$9))/($B$11+$C$11+$F$11)</f>
        <v>0</v>
      </c>
      <c r="CU686">
        <f>($B$11*$K$9+$C$11*$K$9+$F$11*((EP686+EH686)/MAX(EP686+EH686+EQ686, 0.1)*$P$9+EQ686/MAX(EP686+EH686+EQ686, 0.1)*$Q$9))/($B$11+$C$11+$F$11)</f>
        <v>0</v>
      </c>
      <c r="CV686">
        <v>6</v>
      </c>
      <c r="CW686">
        <v>0.5</v>
      </c>
      <c r="CX686" t="s">
        <v>419</v>
      </c>
      <c r="CY686">
        <v>2</v>
      </c>
      <c r="CZ686" t="b">
        <v>1</v>
      </c>
      <c r="DA686">
        <v>1659032596.66429</v>
      </c>
      <c r="DB686">
        <v>1454.57821428571</v>
      </c>
      <c r="DC686">
        <v>1519.26142857143</v>
      </c>
      <c r="DD686">
        <v>23.9299785714286</v>
      </c>
      <c r="DE686">
        <v>17.143775</v>
      </c>
      <c r="DF686">
        <v>1442.365</v>
      </c>
      <c r="DG686">
        <v>23.4693785714286</v>
      </c>
      <c r="DH686">
        <v>500.054571428571</v>
      </c>
      <c r="DI686">
        <v>90.3271035714286</v>
      </c>
      <c r="DJ686">
        <v>0.0442356464285714</v>
      </c>
      <c r="DK686">
        <v>27.1832035714286</v>
      </c>
      <c r="DL686">
        <v>26.8108071428571</v>
      </c>
      <c r="DM686">
        <v>999.9</v>
      </c>
      <c r="DN686">
        <v>0</v>
      </c>
      <c r="DO686">
        <v>0</v>
      </c>
      <c r="DP686">
        <v>9996.42857142857</v>
      </c>
      <c r="DQ686">
        <v>0</v>
      </c>
      <c r="DR686">
        <v>17.2737928571429</v>
      </c>
      <c r="DS686">
        <v>-64.6825392857143</v>
      </c>
      <c r="DT686">
        <v>1490.24035714286</v>
      </c>
      <c r="DU686">
        <v>1545.76321428571</v>
      </c>
      <c r="DV686">
        <v>6.78619821428571</v>
      </c>
      <c r="DW686">
        <v>1519.26142857143</v>
      </c>
      <c r="DX686">
        <v>17.143775</v>
      </c>
      <c r="DY686">
        <v>2.16152535714286</v>
      </c>
      <c r="DZ686">
        <v>1.54854785714286</v>
      </c>
      <c r="EA686">
        <v>18.6799535714286</v>
      </c>
      <c r="EB686">
        <v>13.4557392857143</v>
      </c>
      <c r="EC686">
        <v>2000.00428571429</v>
      </c>
      <c r="ED686">
        <v>0.97999675</v>
      </c>
      <c r="EE686">
        <v>0.0200035</v>
      </c>
      <c r="EF686">
        <v>0</v>
      </c>
      <c r="EG686">
        <v>818.349928571429</v>
      </c>
      <c r="EH686">
        <v>5.00063</v>
      </c>
      <c r="EI686">
        <v>16111.1571428571</v>
      </c>
      <c r="EJ686">
        <v>17256.9142857143</v>
      </c>
      <c r="EK686">
        <v>38.08225</v>
      </c>
      <c r="EL686">
        <v>38.1294285714286</v>
      </c>
      <c r="EM686">
        <v>37.562</v>
      </c>
      <c r="EN686">
        <v>37.5</v>
      </c>
      <c r="EO686">
        <v>39.125</v>
      </c>
      <c r="EP686">
        <v>1955.09428571429</v>
      </c>
      <c r="EQ686">
        <v>39.91</v>
      </c>
      <c r="ER686">
        <v>0</v>
      </c>
      <c r="ES686">
        <v>1659032602.9</v>
      </c>
      <c r="ET686">
        <v>0</v>
      </c>
      <c r="EU686">
        <v>818.377230769231</v>
      </c>
      <c r="EV686">
        <v>-6.20300855461786</v>
      </c>
      <c r="EW686">
        <v>-142.140171005253</v>
      </c>
      <c r="EX686">
        <v>16111.7384615385</v>
      </c>
      <c r="EY686">
        <v>15</v>
      </c>
      <c r="EZ686">
        <v>0</v>
      </c>
      <c r="FA686" t="s">
        <v>420</v>
      </c>
      <c r="FB686">
        <v>1657551626.5</v>
      </c>
      <c r="FC686">
        <v>1657551629</v>
      </c>
      <c r="FD686">
        <v>0</v>
      </c>
      <c r="FE686">
        <v>0.403</v>
      </c>
      <c r="FF686">
        <v>0.009</v>
      </c>
      <c r="FG686">
        <v>9.41</v>
      </c>
      <c r="FH686">
        <v>0.087</v>
      </c>
      <c r="FI686">
        <v>417</v>
      </c>
      <c r="FJ686">
        <v>17</v>
      </c>
      <c r="FK686">
        <v>1.61</v>
      </c>
      <c r="FL686">
        <v>0.59</v>
      </c>
      <c r="FM686">
        <v>-64.6807195121951</v>
      </c>
      <c r="FN686">
        <v>-1.23663602840831</v>
      </c>
      <c r="FO686">
        <v>0.782289135375529</v>
      </c>
      <c r="FP686">
        <v>0</v>
      </c>
      <c r="FQ686">
        <v>818.664823529412</v>
      </c>
      <c r="FR686">
        <v>-6.78814362057387</v>
      </c>
      <c r="FS686">
        <v>0.706355037814815</v>
      </c>
      <c r="FT686">
        <v>0</v>
      </c>
      <c r="FU686">
        <v>6.83390975609756</v>
      </c>
      <c r="FV686">
        <v>-1.12955455713718</v>
      </c>
      <c r="FW686">
        <v>0.115984721039345</v>
      </c>
      <c r="FX686">
        <v>0</v>
      </c>
      <c r="FY686">
        <v>0</v>
      </c>
      <c r="FZ686">
        <v>3</v>
      </c>
      <c r="GA686" t="s">
        <v>427</v>
      </c>
      <c r="GB686">
        <v>2.97282</v>
      </c>
      <c r="GC686">
        <v>2.69756</v>
      </c>
      <c r="GD686">
        <v>0.211926</v>
      </c>
      <c r="GE686">
        <v>0.21794</v>
      </c>
      <c r="GF686">
        <v>0.103077</v>
      </c>
      <c r="GG686">
        <v>0.0828258</v>
      </c>
      <c r="GH686">
        <v>30687.4</v>
      </c>
      <c r="GI686">
        <v>33301.1</v>
      </c>
      <c r="GJ686">
        <v>35284.7</v>
      </c>
      <c r="GK686">
        <v>38616.2</v>
      </c>
      <c r="GL686">
        <v>44873.6</v>
      </c>
      <c r="GM686">
        <v>51158.6</v>
      </c>
      <c r="GN686">
        <v>55157.1</v>
      </c>
      <c r="GO686">
        <v>61940.4</v>
      </c>
      <c r="GP686">
        <v>1.9716</v>
      </c>
      <c r="GQ686">
        <v>1.848</v>
      </c>
      <c r="GR686">
        <v>0.104934</v>
      </c>
      <c r="GS686">
        <v>0</v>
      </c>
      <c r="GT686">
        <v>25.108</v>
      </c>
      <c r="GU686">
        <v>999.9</v>
      </c>
      <c r="GV686">
        <v>54.755</v>
      </c>
      <c r="GW686">
        <v>29.124</v>
      </c>
      <c r="GX686">
        <v>24.5522</v>
      </c>
      <c r="GY686">
        <v>55.8673</v>
      </c>
      <c r="GZ686">
        <v>43.1891</v>
      </c>
      <c r="HA686">
        <v>1</v>
      </c>
      <c r="HB686">
        <v>-0.0475</v>
      </c>
      <c r="HC686">
        <v>0.0779956</v>
      </c>
      <c r="HD686">
        <v>20.1134</v>
      </c>
      <c r="HE686">
        <v>5.19812</v>
      </c>
      <c r="HF686">
        <v>12.004</v>
      </c>
      <c r="HG686">
        <v>4.976</v>
      </c>
      <c r="HH686">
        <v>3.2938</v>
      </c>
      <c r="HI686">
        <v>9999</v>
      </c>
      <c r="HJ686">
        <v>9999</v>
      </c>
      <c r="HK686">
        <v>9999</v>
      </c>
      <c r="HL686">
        <v>630.1</v>
      </c>
      <c r="HM686">
        <v>1.86313</v>
      </c>
      <c r="HN686">
        <v>1.86804</v>
      </c>
      <c r="HO686">
        <v>1.86783</v>
      </c>
      <c r="HP686">
        <v>1.86893</v>
      </c>
      <c r="HQ686">
        <v>1.86981</v>
      </c>
      <c r="HR686">
        <v>1.86587</v>
      </c>
      <c r="HS686">
        <v>1.86691</v>
      </c>
      <c r="HT686">
        <v>1.86829</v>
      </c>
      <c r="HU686">
        <v>5</v>
      </c>
      <c r="HV686">
        <v>0</v>
      </c>
      <c r="HW686">
        <v>0</v>
      </c>
      <c r="HX686">
        <v>0</v>
      </c>
      <c r="HY686" t="s">
        <v>422</v>
      </c>
      <c r="HZ686" t="s">
        <v>423</v>
      </c>
      <c r="IA686" t="s">
        <v>424</v>
      </c>
      <c r="IB686" t="s">
        <v>424</v>
      </c>
      <c r="IC686" t="s">
        <v>424</v>
      </c>
      <c r="ID686" t="s">
        <v>424</v>
      </c>
      <c r="IE686">
        <v>0</v>
      </c>
      <c r="IF686">
        <v>100</v>
      </c>
      <c r="IG686">
        <v>100</v>
      </c>
      <c r="IH686">
        <v>12.33</v>
      </c>
      <c r="II686">
        <v>0.4637</v>
      </c>
      <c r="IJ686">
        <v>4.02706509432224</v>
      </c>
      <c r="IK686">
        <v>0.00601174518973114</v>
      </c>
      <c r="IL686">
        <v>2.77886958061485e-07</v>
      </c>
      <c r="IM686">
        <v>-3.54636231360687e-10</v>
      </c>
      <c r="IN686">
        <v>-0.0404303883988718</v>
      </c>
      <c r="IO686">
        <v>-0.0177815531441476</v>
      </c>
      <c r="IP686">
        <v>0.00205572605671414</v>
      </c>
      <c r="IQ686">
        <v>-1.65519735432211e-05</v>
      </c>
      <c r="IR686">
        <v>-4</v>
      </c>
      <c r="IS686">
        <v>1848</v>
      </c>
      <c r="IT686">
        <v>1</v>
      </c>
      <c r="IU686">
        <v>25</v>
      </c>
      <c r="IV686">
        <v>24683</v>
      </c>
      <c r="IW686">
        <v>24682.9</v>
      </c>
      <c r="IX686">
        <v>2.92236</v>
      </c>
      <c r="IY686">
        <v>2.58911</v>
      </c>
      <c r="IZ686">
        <v>1.54785</v>
      </c>
      <c r="JA686">
        <v>2.30469</v>
      </c>
      <c r="JB686">
        <v>1.34644</v>
      </c>
      <c r="JC686">
        <v>2.40723</v>
      </c>
      <c r="JD686">
        <v>33.558</v>
      </c>
      <c r="JE686">
        <v>24.2188</v>
      </c>
      <c r="JF686">
        <v>18</v>
      </c>
      <c r="JG686">
        <v>491.272</v>
      </c>
      <c r="JH686">
        <v>411.719</v>
      </c>
      <c r="JI686">
        <v>25</v>
      </c>
      <c r="JJ686">
        <v>26.6282</v>
      </c>
      <c r="JK686">
        <v>30</v>
      </c>
      <c r="JL686">
        <v>26.5941</v>
      </c>
      <c r="JM686">
        <v>26.5373</v>
      </c>
      <c r="JN686">
        <v>58.5209</v>
      </c>
      <c r="JO686">
        <v>34.1282</v>
      </c>
      <c r="JP686">
        <v>67.6366</v>
      </c>
      <c r="JQ686">
        <v>25</v>
      </c>
      <c r="JR686">
        <v>1558.9</v>
      </c>
      <c r="JS686">
        <v>17.416</v>
      </c>
      <c r="JT686">
        <v>102.317</v>
      </c>
      <c r="JU686">
        <v>103.1</v>
      </c>
    </row>
    <row r="687" spans="1:281">
      <c r="A687">
        <v>671</v>
      </c>
      <c r="B687">
        <v>1659032609.1</v>
      </c>
      <c r="C687">
        <v>8926</v>
      </c>
      <c r="D687" t="s">
        <v>1772</v>
      </c>
      <c r="E687" t="s">
        <v>1773</v>
      </c>
      <c r="F687">
        <v>5</v>
      </c>
      <c r="G687" t="s">
        <v>1587</v>
      </c>
      <c r="H687" t="s">
        <v>417</v>
      </c>
      <c r="I687">
        <v>1659032601.51786</v>
      </c>
      <c r="J687">
        <f>(K687)/1000</f>
        <v>0</v>
      </c>
      <c r="K687">
        <f>IF(CZ687, AN687, AH687)</f>
        <v>0</v>
      </c>
      <c r="L687">
        <f>IF(CZ687, AI687, AG687)</f>
        <v>0</v>
      </c>
      <c r="M687">
        <f>DB687 - IF(AU687&gt;1, L687*CV687*100.0/(AW687*DP687), 0)</f>
        <v>0</v>
      </c>
      <c r="N687">
        <f>((T687-J687/2)*M687-L687)/(T687+J687/2)</f>
        <v>0</v>
      </c>
      <c r="O687">
        <f>N687*(DI687+DJ687)/1000.0</f>
        <v>0</v>
      </c>
      <c r="P687">
        <f>(DB687 - IF(AU687&gt;1, L687*CV687*100.0/(AW687*DP687), 0))*(DI687+DJ687)/1000.0</f>
        <v>0</v>
      </c>
      <c r="Q687">
        <f>2.0/((1/S687-1/R687)+SIGN(S687)*SQRT((1/S687-1/R687)*(1/S687-1/R687) + 4*CW687/((CW687+1)*(CW687+1))*(2*1/S687*1/R687-1/R687*1/R687)))</f>
        <v>0</v>
      </c>
      <c r="R687">
        <f>IF(LEFT(CX687,1)&lt;&gt;"0",IF(LEFT(CX687,1)="1",3.0,CY687),$D$5+$E$5*(DP687*DI687/($K$5*1000))+$F$5*(DP687*DI687/($K$5*1000))*MAX(MIN(CV687,$J$5),$I$5)*MAX(MIN(CV687,$J$5),$I$5)+$G$5*MAX(MIN(CV687,$J$5),$I$5)*(DP687*DI687/($K$5*1000))+$H$5*(DP687*DI687/($K$5*1000))*(DP687*DI687/($K$5*1000)))</f>
        <v>0</v>
      </c>
      <c r="S687">
        <f>J687*(1000-(1000*0.61365*exp(17.502*W687/(240.97+W687))/(DI687+DJ687)+DD687)/2)/(1000*0.61365*exp(17.502*W687/(240.97+W687))/(DI687+DJ687)-DD687)</f>
        <v>0</v>
      </c>
      <c r="T687">
        <f>1/((CW687+1)/(Q687/1.6)+1/(R687/1.37)) + CW687/((CW687+1)/(Q687/1.6) + CW687/(R687/1.37))</f>
        <v>0</v>
      </c>
      <c r="U687">
        <f>(CR687*CU687)</f>
        <v>0</v>
      </c>
      <c r="V687">
        <f>(DK687+(U687+2*0.95*5.67E-8*(((DK687+$B$7)+273)^4-(DK687+273)^4)-44100*J687)/(1.84*29.3*R687+8*0.95*5.67E-8*(DK687+273)^3))</f>
        <v>0</v>
      </c>
      <c r="W687">
        <f>($C$7*DL687+$D$7*DM687+$E$7*V687)</f>
        <v>0</v>
      </c>
      <c r="X687">
        <f>0.61365*exp(17.502*W687/(240.97+W687))</f>
        <v>0</v>
      </c>
      <c r="Y687">
        <f>(Z687/AA687*100)</f>
        <v>0</v>
      </c>
      <c r="Z687">
        <f>DD687*(DI687+DJ687)/1000</f>
        <v>0</v>
      </c>
      <c r="AA687">
        <f>0.61365*exp(17.502*DK687/(240.97+DK687))</f>
        <v>0</v>
      </c>
      <c r="AB687">
        <f>(X687-DD687*(DI687+DJ687)/1000)</f>
        <v>0</v>
      </c>
      <c r="AC687">
        <f>(-J687*44100)</f>
        <v>0</v>
      </c>
      <c r="AD687">
        <f>2*29.3*R687*0.92*(DK687-W687)</f>
        <v>0</v>
      </c>
      <c r="AE687">
        <f>2*0.95*5.67E-8*(((DK687+$B$7)+273)^4-(W687+273)^4)</f>
        <v>0</v>
      </c>
      <c r="AF687">
        <f>U687+AE687+AC687+AD687</f>
        <v>0</v>
      </c>
      <c r="AG687">
        <f>DH687*AU687*(DC687-DB687*(1000-AU687*DE687)/(1000-AU687*DD687))/(100*CV687)</f>
        <v>0</v>
      </c>
      <c r="AH687">
        <f>1000*DH687*AU687*(DD687-DE687)/(100*CV687*(1000-AU687*DD687))</f>
        <v>0</v>
      </c>
      <c r="AI687">
        <f>(AJ687 - AK687 - DI687*1E3/(8.314*(DK687+273.15)) * AM687/DH687 * AL687) * DH687/(100*CV687) * (1000 - DE687)/1000</f>
        <v>0</v>
      </c>
      <c r="AJ687">
        <v>1577.9665342951</v>
      </c>
      <c r="AK687">
        <v>1531.03539393939</v>
      </c>
      <c r="AL687">
        <v>3.3290905683222</v>
      </c>
      <c r="AM687">
        <v>66.0504921813524</v>
      </c>
      <c r="AN687">
        <f>(AP687 - AO687 + DI687*1E3/(8.314*(DK687+273.15)) * AR687/DH687 * AQ687) * DH687/(100*CV687) * 1000/(1000 - AP687)</f>
        <v>0</v>
      </c>
      <c r="AO687">
        <v>17.2999667260173</v>
      </c>
      <c r="AP687">
        <v>24.014727972028</v>
      </c>
      <c r="AQ687">
        <v>0.0075412121212204</v>
      </c>
      <c r="AR687">
        <v>92.47</v>
      </c>
      <c r="AS687">
        <v>3</v>
      </c>
      <c r="AT687">
        <v>1</v>
      </c>
      <c r="AU687">
        <f>IF(AS687*$H$13&gt;=AW687,1.0,(AW687/(AW687-AS687*$H$13)))</f>
        <v>0</v>
      </c>
      <c r="AV687">
        <f>(AU687-1)*100</f>
        <v>0</v>
      </c>
      <c r="AW687">
        <f>MAX(0,($B$13+$C$13*DP687)/(1+$D$13*DP687)*DI687/(DK687+273)*$E$13)</f>
        <v>0</v>
      </c>
      <c r="AX687" t="s">
        <v>418</v>
      </c>
      <c r="AY687" t="s">
        <v>418</v>
      </c>
      <c r="AZ687">
        <v>0</v>
      </c>
      <c r="BA687">
        <v>0</v>
      </c>
      <c r="BB687">
        <f>1-AZ687/BA687</f>
        <v>0</v>
      </c>
      <c r="BC687">
        <v>0</v>
      </c>
      <c r="BD687" t="s">
        <v>418</v>
      </c>
      <c r="BE687" t="s">
        <v>418</v>
      </c>
      <c r="BF687">
        <v>0</v>
      </c>
      <c r="BG687">
        <v>0</v>
      </c>
      <c r="BH687">
        <f>1-BF687/BG687</f>
        <v>0</v>
      </c>
      <c r="BI687">
        <v>0.5</v>
      </c>
      <c r="BJ687">
        <f>CS687</f>
        <v>0</v>
      </c>
      <c r="BK687">
        <f>L687</f>
        <v>0</v>
      </c>
      <c r="BL687">
        <f>BH687*BI687*BJ687</f>
        <v>0</v>
      </c>
      <c r="BM687">
        <f>(BK687-BC687)/BJ687</f>
        <v>0</v>
      </c>
      <c r="BN687">
        <f>(BA687-BG687)/BG687</f>
        <v>0</v>
      </c>
      <c r="BO687">
        <f>AZ687/(BB687+AZ687/BG687)</f>
        <v>0</v>
      </c>
      <c r="BP687" t="s">
        <v>418</v>
      </c>
      <c r="BQ687">
        <v>0</v>
      </c>
      <c r="BR687">
        <f>IF(BQ687&lt;&gt;0, BQ687, BO687)</f>
        <v>0</v>
      </c>
      <c r="BS687">
        <f>1-BR687/BG687</f>
        <v>0</v>
      </c>
      <c r="BT687">
        <f>(BG687-BF687)/(BG687-BR687)</f>
        <v>0</v>
      </c>
      <c r="BU687">
        <f>(BA687-BG687)/(BA687-BR687)</f>
        <v>0</v>
      </c>
      <c r="BV687">
        <f>(BG687-BF687)/(BG687-AZ687)</f>
        <v>0</v>
      </c>
      <c r="BW687">
        <f>(BA687-BG687)/(BA687-AZ687)</f>
        <v>0</v>
      </c>
      <c r="BX687">
        <f>(BT687*BR687/BF687)</f>
        <v>0</v>
      </c>
      <c r="BY687">
        <f>(1-BX687)</f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f>$B$11*DQ687+$C$11*DR687+$F$11*EC687*(1-EF687)</f>
        <v>0</v>
      </c>
      <c r="CS687">
        <f>CR687*CT687</f>
        <v>0</v>
      </c>
      <c r="CT687">
        <f>($B$11*$D$9+$C$11*$D$9+$F$11*((EP687+EH687)/MAX(EP687+EH687+EQ687, 0.1)*$I$9+EQ687/MAX(EP687+EH687+EQ687, 0.1)*$J$9))/($B$11+$C$11+$F$11)</f>
        <v>0</v>
      </c>
      <c r="CU687">
        <f>($B$11*$K$9+$C$11*$K$9+$F$11*((EP687+EH687)/MAX(EP687+EH687+EQ687, 0.1)*$P$9+EQ687/MAX(EP687+EH687+EQ687, 0.1)*$Q$9))/($B$11+$C$11+$F$11)</f>
        <v>0</v>
      </c>
      <c r="CV687">
        <v>6</v>
      </c>
      <c r="CW687">
        <v>0.5</v>
      </c>
      <c r="CX687" t="s">
        <v>419</v>
      </c>
      <c r="CY687">
        <v>2</v>
      </c>
      <c r="CZ687" t="b">
        <v>1</v>
      </c>
      <c r="DA687">
        <v>1659032601.51786</v>
      </c>
      <c r="DB687">
        <v>1470.79035714286</v>
      </c>
      <c r="DC687">
        <v>1535.22714285714</v>
      </c>
      <c r="DD687">
        <v>23.9695321428571</v>
      </c>
      <c r="DE687">
        <v>17.2544571428571</v>
      </c>
      <c r="DF687">
        <v>1458.50285714286</v>
      </c>
      <c r="DG687">
        <v>23.5069964285714</v>
      </c>
      <c r="DH687">
        <v>500.069214285714</v>
      </c>
      <c r="DI687">
        <v>90.3265607142857</v>
      </c>
      <c r="DJ687">
        <v>0.0443867392857143</v>
      </c>
      <c r="DK687">
        <v>27.185</v>
      </c>
      <c r="DL687">
        <v>26.8215035714286</v>
      </c>
      <c r="DM687">
        <v>999.9</v>
      </c>
      <c r="DN687">
        <v>0</v>
      </c>
      <c r="DO687">
        <v>0</v>
      </c>
      <c r="DP687">
        <v>9977.32142857143</v>
      </c>
      <c r="DQ687">
        <v>0</v>
      </c>
      <c r="DR687">
        <v>17.2737928571429</v>
      </c>
      <c r="DS687">
        <v>-64.4367035714286</v>
      </c>
      <c r="DT687">
        <v>1506.91</v>
      </c>
      <c r="DU687">
        <v>1562.1825</v>
      </c>
      <c r="DV687">
        <v>6.71506392857143</v>
      </c>
      <c r="DW687">
        <v>1535.22714285714</v>
      </c>
      <c r="DX687">
        <v>17.2544571428571</v>
      </c>
      <c r="DY687">
        <v>2.16508535714286</v>
      </c>
      <c r="DZ687">
        <v>1.55853714285714</v>
      </c>
      <c r="EA687">
        <v>18.7062642857143</v>
      </c>
      <c r="EB687">
        <v>13.5547642857143</v>
      </c>
      <c r="EC687">
        <v>2000.01071428571</v>
      </c>
      <c r="ED687">
        <v>0.97999675</v>
      </c>
      <c r="EE687">
        <v>0.0200035</v>
      </c>
      <c r="EF687">
        <v>0</v>
      </c>
      <c r="EG687">
        <v>817.806821428572</v>
      </c>
      <c r="EH687">
        <v>5.00063</v>
      </c>
      <c r="EI687">
        <v>16100.075</v>
      </c>
      <c r="EJ687">
        <v>17256.9785714286</v>
      </c>
      <c r="EK687">
        <v>38.07775</v>
      </c>
      <c r="EL687">
        <v>38.1294285714286</v>
      </c>
      <c r="EM687">
        <v>37.562</v>
      </c>
      <c r="EN687">
        <v>37.5</v>
      </c>
      <c r="EO687">
        <v>39.125</v>
      </c>
      <c r="EP687">
        <v>1955.10071428571</v>
      </c>
      <c r="EQ687">
        <v>39.91</v>
      </c>
      <c r="ER687">
        <v>0</v>
      </c>
      <c r="ES687">
        <v>1659032608.3</v>
      </c>
      <c r="ET687">
        <v>0</v>
      </c>
      <c r="EU687">
        <v>817.76748</v>
      </c>
      <c r="EV687">
        <v>-6.90100002028553</v>
      </c>
      <c r="EW687">
        <v>-130.876923385265</v>
      </c>
      <c r="EX687">
        <v>16098.776</v>
      </c>
      <c r="EY687">
        <v>15</v>
      </c>
      <c r="EZ687">
        <v>0</v>
      </c>
      <c r="FA687" t="s">
        <v>420</v>
      </c>
      <c r="FB687">
        <v>1657551626.5</v>
      </c>
      <c r="FC687">
        <v>1657551629</v>
      </c>
      <c r="FD687">
        <v>0</v>
      </c>
      <c r="FE687">
        <v>0.403</v>
      </c>
      <c r="FF687">
        <v>0.009</v>
      </c>
      <c r="FG687">
        <v>9.41</v>
      </c>
      <c r="FH687">
        <v>0.087</v>
      </c>
      <c r="FI687">
        <v>417</v>
      </c>
      <c r="FJ687">
        <v>17</v>
      </c>
      <c r="FK687">
        <v>1.61</v>
      </c>
      <c r="FL687">
        <v>0.59</v>
      </c>
      <c r="FM687">
        <v>-64.5093146341463</v>
      </c>
      <c r="FN687">
        <v>2.32194713168549</v>
      </c>
      <c r="FO687">
        <v>0.868692863728695</v>
      </c>
      <c r="FP687">
        <v>0</v>
      </c>
      <c r="FQ687">
        <v>818.214147058824</v>
      </c>
      <c r="FR687">
        <v>-6.6235141372251</v>
      </c>
      <c r="FS687">
        <v>0.682229654810696</v>
      </c>
      <c r="FT687">
        <v>0</v>
      </c>
      <c r="FU687">
        <v>6.77869073170732</v>
      </c>
      <c r="FV687">
        <v>-0.87346360024606</v>
      </c>
      <c r="FW687">
        <v>0.0962252756306591</v>
      </c>
      <c r="FX687">
        <v>0</v>
      </c>
      <c r="FY687">
        <v>0</v>
      </c>
      <c r="FZ687">
        <v>3</v>
      </c>
      <c r="GA687" t="s">
        <v>427</v>
      </c>
      <c r="GB687">
        <v>2.97431</v>
      </c>
      <c r="GC687">
        <v>2.6981</v>
      </c>
      <c r="GD687">
        <v>0.213302</v>
      </c>
      <c r="GE687">
        <v>0.219352</v>
      </c>
      <c r="GF687">
        <v>0.103139</v>
      </c>
      <c r="GG687">
        <v>0.083047</v>
      </c>
      <c r="GH687">
        <v>30634.1</v>
      </c>
      <c r="GI687">
        <v>33241.2</v>
      </c>
      <c r="GJ687">
        <v>35285</v>
      </c>
      <c r="GK687">
        <v>38616.4</v>
      </c>
      <c r="GL687">
        <v>44870.4</v>
      </c>
      <c r="GM687">
        <v>51146.8</v>
      </c>
      <c r="GN687">
        <v>55156.9</v>
      </c>
      <c r="GO687">
        <v>61941.1</v>
      </c>
      <c r="GP687">
        <v>1.973</v>
      </c>
      <c r="GQ687">
        <v>1.848</v>
      </c>
      <c r="GR687">
        <v>0.106007</v>
      </c>
      <c r="GS687">
        <v>0</v>
      </c>
      <c r="GT687">
        <v>25.1071</v>
      </c>
      <c r="GU687">
        <v>999.9</v>
      </c>
      <c r="GV687">
        <v>54.682</v>
      </c>
      <c r="GW687">
        <v>29.124</v>
      </c>
      <c r="GX687">
        <v>24.5215</v>
      </c>
      <c r="GY687">
        <v>55.7873</v>
      </c>
      <c r="GZ687">
        <v>42.8045</v>
      </c>
      <c r="HA687">
        <v>1</v>
      </c>
      <c r="HB687">
        <v>-0.0474797</v>
      </c>
      <c r="HC687">
        <v>0.0785839</v>
      </c>
      <c r="HD687">
        <v>20.1139</v>
      </c>
      <c r="HE687">
        <v>5.19932</v>
      </c>
      <c r="HF687">
        <v>12.004</v>
      </c>
      <c r="HG687">
        <v>4.9756</v>
      </c>
      <c r="HH687">
        <v>3.294</v>
      </c>
      <c r="HI687">
        <v>9999</v>
      </c>
      <c r="HJ687">
        <v>9999</v>
      </c>
      <c r="HK687">
        <v>9999</v>
      </c>
      <c r="HL687">
        <v>630.1</v>
      </c>
      <c r="HM687">
        <v>1.86319</v>
      </c>
      <c r="HN687">
        <v>1.86801</v>
      </c>
      <c r="HO687">
        <v>1.86783</v>
      </c>
      <c r="HP687">
        <v>1.86905</v>
      </c>
      <c r="HQ687">
        <v>1.86981</v>
      </c>
      <c r="HR687">
        <v>1.86587</v>
      </c>
      <c r="HS687">
        <v>1.86691</v>
      </c>
      <c r="HT687">
        <v>1.86829</v>
      </c>
      <c r="HU687">
        <v>5</v>
      </c>
      <c r="HV687">
        <v>0</v>
      </c>
      <c r="HW687">
        <v>0</v>
      </c>
      <c r="HX687">
        <v>0</v>
      </c>
      <c r="HY687" t="s">
        <v>422</v>
      </c>
      <c r="HZ687" t="s">
        <v>423</v>
      </c>
      <c r="IA687" t="s">
        <v>424</v>
      </c>
      <c r="IB687" t="s">
        <v>424</v>
      </c>
      <c r="IC687" t="s">
        <v>424</v>
      </c>
      <c r="ID687" t="s">
        <v>424</v>
      </c>
      <c r="IE687">
        <v>0</v>
      </c>
      <c r="IF687">
        <v>100</v>
      </c>
      <c r="IG687">
        <v>100</v>
      </c>
      <c r="IH687">
        <v>12.39</v>
      </c>
      <c r="II687">
        <v>0.4649</v>
      </c>
      <c r="IJ687">
        <v>4.02706509432224</v>
      </c>
      <c r="IK687">
        <v>0.00601174518973114</v>
      </c>
      <c r="IL687">
        <v>2.77886958061485e-07</v>
      </c>
      <c r="IM687">
        <v>-3.54636231360687e-10</v>
      </c>
      <c r="IN687">
        <v>-0.0404303883988718</v>
      </c>
      <c r="IO687">
        <v>-0.0177815531441476</v>
      </c>
      <c r="IP687">
        <v>0.00205572605671414</v>
      </c>
      <c r="IQ687">
        <v>-1.65519735432211e-05</v>
      </c>
      <c r="IR687">
        <v>-4</v>
      </c>
      <c r="IS687">
        <v>1848</v>
      </c>
      <c r="IT687">
        <v>1</v>
      </c>
      <c r="IU687">
        <v>25</v>
      </c>
      <c r="IV687">
        <v>24683</v>
      </c>
      <c r="IW687">
        <v>24683</v>
      </c>
      <c r="IX687">
        <v>2.95044</v>
      </c>
      <c r="IY687">
        <v>2.59644</v>
      </c>
      <c r="IZ687">
        <v>1.54785</v>
      </c>
      <c r="JA687">
        <v>2.30469</v>
      </c>
      <c r="JB687">
        <v>1.34644</v>
      </c>
      <c r="JC687">
        <v>2.39624</v>
      </c>
      <c r="JD687">
        <v>33.558</v>
      </c>
      <c r="JE687">
        <v>24.2188</v>
      </c>
      <c r="JF687">
        <v>18</v>
      </c>
      <c r="JG687">
        <v>492.17</v>
      </c>
      <c r="JH687">
        <v>411.72</v>
      </c>
      <c r="JI687">
        <v>25</v>
      </c>
      <c r="JJ687">
        <v>26.6282</v>
      </c>
      <c r="JK687">
        <v>30</v>
      </c>
      <c r="JL687">
        <v>26.5923</v>
      </c>
      <c r="JM687">
        <v>26.5373</v>
      </c>
      <c r="JN687">
        <v>59.0678</v>
      </c>
      <c r="JO687">
        <v>33.8444</v>
      </c>
      <c r="JP687">
        <v>67.6366</v>
      </c>
      <c r="JQ687">
        <v>25</v>
      </c>
      <c r="JR687">
        <v>1572.35</v>
      </c>
      <c r="JS687">
        <v>17.476</v>
      </c>
      <c r="JT687">
        <v>102.317</v>
      </c>
      <c r="JU687">
        <v>103.101</v>
      </c>
    </row>
    <row r="688" spans="1:281">
      <c r="A688">
        <v>672</v>
      </c>
      <c r="B688">
        <v>1659032614.1</v>
      </c>
      <c r="C688">
        <v>8931</v>
      </c>
      <c r="D688" t="s">
        <v>1774</v>
      </c>
      <c r="E688" t="s">
        <v>1775</v>
      </c>
      <c r="F688">
        <v>5</v>
      </c>
      <c r="G688" t="s">
        <v>1587</v>
      </c>
      <c r="H688" t="s">
        <v>417</v>
      </c>
      <c r="I688">
        <v>1659032606.38929</v>
      </c>
      <c r="J688">
        <f>(K688)/1000</f>
        <v>0</v>
      </c>
      <c r="K688">
        <f>IF(CZ688, AN688, AH688)</f>
        <v>0</v>
      </c>
      <c r="L688">
        <f>IF(CZ688, AI688, AG688)</f>
        <v>0</v>
      </c>
      <c r="M688">
        <f>DB688 - IF(AU688&gt;1, L688*CV688*100.0/(AW688*DP688), 0)</f>
        <v>0</v>
      </c>
      <c r="N688">
        <f>((T688-J688/2)*M688-L688)/(T688+J688/2)</f>
        <v>0</v>
      </c>
      <c r="O688">
        <f>N688*(DI688+DJ688)/1000.0</f>
        <v>0</v>
      </c>
      <c r="P688">
        <f>(DB688 - IF(AU688&gt;1, L688*CV688*100.0/(AW688*DP688), 0))*(DI688+DJ688)/1000.0</f>
        <v>0</v>
      </c>
      <c r="Q688">
        <f>2.0/((1/S688-1/R688)+SIGN(S688)*SQRT((1/S688-1/R688)*(1/S688-1/R688) + 4*CW688/((CW688+1)*(CW688+1))*(2*1/S688*1/R688-1/R688*1/R688)))</f>
        <v>0</v>
      </c>
      <c r="R688">
        <f>IF(LEFT(CX688,1)&lt;&gt;"0",IF(LEFT(CX688,1)="1",3.0,CY688),$D$5+$E$5*(DP688*DI688/($K$5*1000))+$F$5*(DP688*DI688/($K$5*1000))*MAX(MIN(CV688,$J$5),$I$5)*MAX(MIN(CV688,$J$5),$I$5)+$G$5*MAX(MIN(CV688,$J$5),$I$5)*(DP688*DI688/($K$5*1000))+$H$5*(DP688*DI688/($K$5*1000))*(DP688*DI688/($K$5*1000)))</f>
        <v>0</v>
      </c>
      <c r="S688">
        <f>J688*(1000-(1000*0.61365*exp(17.502*W688/(240.97+W688))/(DI688+DJ688)+DD688)/2)/(1000*0.61365*exp(17.502*W688/(240.97+W688))/(DI688+DJ688)-DD688)</f>
        <v>0</v>
      </c>
      <c r="T688">
        <f>1/((CW688+1)/(Q688/1.6)+1/(R688/1.37)) + CW688/((CW688+1)/(Q688/1.6) + CW688/(R688/1.37))</f>
        <v>0</v>
      </c>
      <c r="U688">
        <f>(CR688*CU688)</f>
        <v>0</v>
      </c>
      <c r="V688">
        <f>(DK688+(U688+2*0.95*5.67E-8*(((DK688+$B$7)+273)^4-(DK688+273)^4)-44100*J688)/(1.84*29.3*R688+8*0.95*5.67E-8*(DK688+273)^3))</f>
        <v>0</v>
      </c>
      <c r="W688">
        <f>($C$7*DL688+$D$7*DM688+$E$7*V688)</f>
        <v>0</v>
      </c>
      <c r="X688">
        <f>0.61365*exp(17.502*W688/(240.97+W688))</f>
        <v>0</v>
      </c>
      <c r="Y688">
        <f>(Z688/AA688*100)</f>
        <v>0</v>
      </c>
      <c r="Z688">
        <f>DD688*(DI688+DJ688)/1000</f>
        <v>0</v>
      </c>
      <c r="AA688">
        <f>0.61365*exp(17.502*DK688/(240.97+DK688))</f>
        <v>0</v>
      </c>
      <c r="AB688">
        <f>(X688-DD688*(DI688+DJ688)/1000)</f>
        <v>0</v>
      </c>
      <c r="AC688">
        <f>(-J688*44100)</f>
        <v>0</v>
      </c>
      <c r="AD688">
        <f>2*29.3*R688*0.92*(DK688-W688)</f>
        <v>0</v>
      </c>
      <c r="AE688">
        <f>2*0.95*5.67E-8*(((DK688+$B$7)+273)^4-(W688+273)^4)</f>
        <v>0</v>
      </c>
      <c r="AF688">
        <f>U688+AE688+AC688+AD688</f>
        <v>0</v>
      </c>
      <c r="AG688">
        <f>DH688*AU688*(DC688-DB688*(1000-AU688*DE688)/(1000-AU688*DD688))/(100*CV688)</f>
        <v>0</v>
      </c>
      <c r="AH688">
        <f>1000*DH688*AU688*(DD688-DE688)/(100*CV688*(1000-AU688*DD688))</f>
        <v>0</v>
      </c>
      <c r="AI688">
        <f>(AJ688 - AK688 - DI688*1E3/(8.314*(DK688+273.15)) * AM688/DH688 * AL688) * DH688/(100*CV688) * (1000 - DE688)/1000</f>
        <v>0</v>
      </c>
      <c r="AJ688">
        <v>1595.2991943433</v>
      </c>
      <c r="AK688">
        <v>1547.86436363636</v>
      </c>
      <c r="AL688">
        <v>3.3937746367035</v>
      </c>
      <c r="AM688">
        <v>66.0504921813524</v>
      </c>
      <c r="AN688">
        <f>(AP688 - AO688 + DI688*1E3/(8.314*(DK688+273.15)) * AR688/DH688 * AQ688) * DH688/(100*CV688) * 1000/(1000 - AP688)</f>
        <v>0</v>
      </c>
      <c r="AO688">
        <v>17.3860554562771</v>
      </c>
      <c r="AP688">
        <v>24.0391272727273</v>
      </c>
      <c r="AQ688">
        <v>0.00250201212122012</v>
      </c>
      <c r="AR688">
        <v>92.47</v>
      </c>
      <c r="AS688">
        <v>3</v>
      </c>
      <c r="AT688">
        <v>1</v>
      </c>
      <c r="AU688">
        <f>IF(AS688*$H$13&gt;=AW688,1.0,(AW688/(AW688-AS688*$H$13)))</f>
        <v>0</v>
      </c>
      <c r="AV688">
        <f>(AU688-1)*100</f>
        <v>0</v>
      </c>
      <c r="AW688">
        <f>MAX(0,($B$13+$C$13*DP688)/(1+$D$13*DP688)*DI688/(DK688+273)*$E$13)</f>
        <v>0</v>
      </c>
      <c r="AX688" t="s">
        <v>418</v>
      </c>
      <c r="AY688" t="s">
        <v>418</v>
      </c>
      <c r="AZ688">
        <v>0</v>
      </c>
      <c r="BA688">
        <v>0</v>
      </c>
      <c r="BB688">
        <f>1-AZ688/BA688</f>
        <v>0</v>
      </c>
      <c r="BC688">
        <v>0</v>
      </c>
      <c r="BD688" t="s">
        <v>418</v>
      </c>
      <c r="BE688" t="s">
        <v>418</v>
      </c>
      <c r="BF688">
        <v>0</v>
      </c>
      <c r="BG688">
        <v>0</v>
      </c>
      <c r="BH688">
        <f>1-BF688/BG688</f>
        <v>0</v>
      </c>
      <c r="BI688">
        <v>0.5</v>
      </c>
      <c r="BJ688">
        <f>CS688</f>
        <v>0</v>
      </c>
      <c r="BK688">
        <f>L688</f>
        <v>0</v>
      </c>
      <c r="BL688">
        <f>BH688*BI688*BJ688</f>
        <v>0</v>
      </c>
      <c r="BM688">
        <f>(BK688-BC688)/BJ688</f>
        <v>0</v>
      </c>
      <c r="BN688">
        <f>(BA688-BG688)/BG688</f>
        <v>0</v>
      </c>
      <c r="BO688">
        <f>AZ688/(BB688+AZ688/BG688)</f>
        <v>0</v>
      </c>
      <c r="BP688" t="s">
        <v>418</v>
      </c>
      <c r="BQ688">
        <v>0</v>
      </c>
      <c r="BR688">
        <f>IF(BQ688&lt;&gt;0, BQ688, BO688)</f>
        <v>0</v>
      </c>
      <c r="BS688">
        <f>1-BR688/BG688</f>
        <v>0</v>
      </c>
      <c r="BT688">
        <f>(BG688-BF688)/(BG688-BR688)</f>
        <v>0</v>
      </c>
      <c r="BU688">
        <f>(BA688-BG688)/(BA688-BR688)</f>
        <v>0</v>
      </c>
      <c r="BV688">
        <f>(BG688-BF688)/(BG688-AZ688)</f>
        <v>0</v>
      </c>
      <c r="BW688">
        <f>(BA688-BG688)/(BA688-AZ688)</f>
        <v>0</v>
      </c>
      <c r="BX688">
        <f>(BT688*BR688/BF688)</f>
        <v>0</v>
      </c>
      <c r="BY688">
        <f>(1-BX688)</f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f>$B$11*DQ688+$C$11*DR688+$F$11*EC688*(1-EF688)</f>
        <v>0</v>
      </c>
      <c r="CS688">
        <f>CR688*CT688</f>
        <v>0</v>
      </c>
      <c r="CT688">
        <f>($B$11*$D$9+$C$11*$D$9+$F$11*((EP688+EH688)/MAX(EP688+EH688+EQ688, 0.1)*$I$9+EQ688/MAX(EP688+EH688+EQ688, 0.1)*$J$9))/($B$11+$C$11+$F$11)</f>
        <v>0</v>
      </c>
      <c r="CU688">
        <f>($B$11*$K$9+$C$11*$K$9+$F$11*((EP688+EH688)/MAX(EP688+EH688+EQ688, 0.1)*$P$9+EQ688/MAX(EP688+EH688+EQ688, 0.1)*$Q$9))/($B$11+$C$11+$F$11)</f>
        <v>0</v>
      </c>
      <c r="CV688">
        <v>6</v>
      </c>
      <c r="CW688">
        <v>0.5</v>
      </c>
      <c r="CX688" t="s">
        <v>419</v>
      </c>
      <c r="CY688">
        <v>2</v>
      </c>
      <c r="CZ688" t="b">
        <v>1</v>
      </c>
      <c r="DA688">
        <v>1659032606.38929</v>
      </c>
      <c r="DB688">
        <v>1487.00142857143</v>
      </c>
      <c r="DC688">
        <v>1551.34464285714</v>
      </c>
      <c r="DD688">
        <v>24.0053607142857</v>
      </c>
      <c r="DE688">
        <v>17.3237392857143</v>
      </c>
      <c r="DF688">
        <v>1474.6425</v>
      </c>
      <c r="DG688">
        <v>23.541075</v>
      </c>
      <c r="DH688">
        <v>500.062142857143</v>
      </c>
      <c r="DI688">
        <v>90.3261571428571</v>
      </c>
      <c r="DJ688">
        <v>0.0443615892857143</v>
      </c>
      <c r="DK688">
        <v>27.1872</v>
      </c>
      <c r="DL688">
        <v>26.8307214285714</v>
      </c>
      <c r="DM688">
        <v>999.9</v>
      </c>
      <c r="DN688">
        <v>0</v>
      </c>
      <c r="DO688">
        <v>0</v>
      </c>
      <c r="DP688">
        <v>9994.10714285714</v>
      </c>
      <c r="DQ688">
        <v>0</v>
      </c>
      <c r="DR688">
        <v>17.2702428571429</v>
      </c>
      <c r="DS688">
        <v>-64.3430535714286</v>
      </c>
      <c r="DT688">
        <v>1523.57464285714</v>
      </c>
      <c r="DU688">
        <v>1578.69464285714</v>
      </c>
      <c r="DV688">
        <v>6.68160607142857</v>
      </c>
      <c r="DW688">
        <v>1551.34464285714</v>
      </c>
      <c r="DX688">
        <v>17.3237392857143</v>
      </c>
      <c r="DY688">
        <v>2.1683125</v>
      </c>
      <c r="DZ688">
        <v>1.56478785714286</v>
      </c>
      <c r="EA688">
        <v>18.7300928571429</v>
      </c>
      <c r="EB688">
        <v>13.6162714285714</v>
      </c>
      <c r="EC688">
        <v>1999.99607142857</v>
      </c>
      <c r="ED688">
        <v>0.979996642857143</v>
      </c>
      <c r="EE688">
        <v>0.0200036142857143</v>
      </c>
      <c r="EF688">
        <v>0</v>
      </c>
      <c r="EG688">
        <v>817.305678571429</v>
      </c>
      <c r="EH688">
        <v>5.00063</v>
      </c>
      <c r="EI688">
        <v>16089.1785714286</v>
      </c>
      <c r="EJ688">
        <v>17256.8428571429</v>
      </c>
      <c r="EK688">
        <v>38.06875</v>
      </c>
      <c r="EL688">
        <v>38.125</v>
      </c>
      <c r="EM688">
        <v>37.562</v>
      </c>
      <c r="EN688">
        <v>37.5</v>
      </c>
      <c r="EO688">
        <v>39.125</v>
      </c>
      <c r="EP688">
        <v>1955.08607142857</v>
      </c>
      <c r="EQ688">
        <v>39.91</v>
      </c>
      <c r="ER688">
        <v>0</v>
      </c>
      <c r="ES688">
        <v>1659032613.1</v>
      </c>
      <c r="ET688">
        <v>0</v>
      </c>
      <c r="EU688">
        <v>817.27524</v>
      </c>
      <c r="EV688">
        <v>-5.57984616259888</v>
      </c>
      <c r="EW688">
        <v>-131.253846475561</v>
      </c>
      <c r="EX688">
        <v>16088.268</v>
      </c>
      <c r="EY688">
        <v>15</v>
      </c>
      <c r="EZ688">
        <v>0</v>
      </c>
      <c r="FA688" t="s">
        <v>420</v>
      </c>
      <c r="FB688">
        <v>1657551626.5</v>
      </c>
      <c r="FC688">
        <v>1657551629</v>
      </c>
      <c r="FD688">
        <v>0</v>
      </c>
      <c r="FE688">
        <v>0.403</v>
      </c>
      <c r="FF688">
        <v>0.009</v>
      </c>
      <c r="FG688">
        <v>9.41</v>
      </c>
      <c r="FH688">
        <v>0.087</v>
      </c>
      <c r="FI688">
        <v>417</v>
      </c>
      <c r="FJ688">
        <v>17</v>
      </c>
      <c r="FK688">
        <v>1.61</v>
      </c>
      <c r="FL688">
        <v>0.59</v>
      </c>
      <c r="FM688">
        <v>-64.3450048780488</v>
      </c>
      <c r="FN688">
        <v>0.892730438205681</v>
      </c>
      <c r="FO688">
        <v>0.820974738018175</v>
      </c>
      <c r="FP688">
        <v>0</v>
      </c>
      <c r="FQ688">
        <v>817.685911764706</v>
      </c>
      <c r="FR688">
        <v>-6.16796027169228</v>
      </c>
      <c r="FS688">
        <v>0.643728859968003</v>
      </c>
      <c r="FT688">
        <v>0</v>
      </c>
      <c r="FU688">
        <v>6.7074256097561</v>
      </c>
      <c r="FV688">
        <v>-0.46243307967849</v>
      </c>
      <c r="FW688">
        <v>0.0506093175191106</v>
      </c>
      <c r="FX688">
        <v>0</v>
      </c>
      <c r="FY688">
        <v>0</v>
      </c>
      <c r="FZ688">
        <v>3</v>
      </c>
      <c r="GA688" t="s">
        <v>427</v>
      </c>
      <c r="GB688">
        <v>2.9737</v>
      </c>
      <c r="GC688">
        <v>2.6993</v>
      </c>
      <c r="GD688">
        <v>0.214707</v>
      </c>
      <c r="GE688">
        <v>0.220742</v>
      </c>
      <c r="GF688">
        <v>0.103189</v>
      </c>
      <c r="GG688">
        <v>0.0833061</v>
      </c>
      <c r="GH688">
        <v>30579.5</v>
      </c>
      <c r="GI688">
        <v>33182.2</v>
      </c>
      <c r="GJ688">
        <v>35285.1</v>
      </c>
      <c r="GK688">
        <v>38616.5</v>
      </c>
      <c r="GL688">
        <v>44867.7</v>
      </c>
      <c r="GM688">
        <v>51131.9</v>
      </c>
      <c r="GN688">
        <v>55156.7</v>
      </c>
      <c r="GO688">
        <v>61940.5</v>
      </c>
      <c r="GP688">
        <v>1.973</v>
      </c>
      <c r="GQ688">
        <v>1.8492</v>
      </c>
      <c r="GR688">
        <v>0.106275</v>
      </c>
      <c r="GS688">
        <v>0</v>
      </c>
      <c r="GT688">
        <v>25.1038</v>
      </c>
      <c r="GU688">
        <v>999.9</v>
      </c>
      <c r="GV688">
        <v>54.633</v>
      </c>
      <c r="GW688">
        <v>29.134</v>
      </c>
      <c r="GX688">
        <v>24.5147</v>
      </c>
      <c r="GY688">
        <v>55.5273</v>
      </c>
      <c r="GZ688">
        <v>42.8285</v>
      </c>
      <c r="HA688">
        <v>1</v>
      </c>
      <c r="HB688">
        <v>-0.0475203</v>
      </c>
      <c r="HC688">
        <v>0.0784314</v>
      </c>
      <c r="HD688">
        <v>20.114</v>
      </c>
      <c r="HE688">
        <v>5.19812</v>
      </c>
      <c r="HF688">
        <v>12.004</v>
      </c>
      <c r="HG688">
        <v>4.9756</v>
      </c>
      <c r="HH688">
        <v>3.294</v>
      </c>
      <c r="HI688">
        <v>9999</v>
      </c>
      <c r="HJ688">
        <v>9999</v>
      </c>
      <c r="HK688">
        <v>9999</v>
      </c>
      <c r="HL688">
        <v>630.1</v>
      </c>
      <c r="HM688">
        <v>1.86322</v>
      </c>
      <c r="HN688">
        <v>1.86801</v>
      </c>
      <c r="HO688">
        <v>1.86783</v>
      </c>
      <c r="HP688">
        <v>1.86899</v>
      </c>
      <c r="HQ688">
        <v>1.86981</v>
      </c>
      <c r="HR688">
        <v>1.86584</v>
      </c>
      <c r="HS688">
        <v>1.86691</v>
      </c>
      <c r="HT688">
        <v>1.86829</v>
      </c>
      <c r="HU688">
        <v>5</v>
      </c>
      <c r="HV688">
        <v>0</v>
      </c>
      <c r="HW688">
        <v>0</v>
      </c>
      <c r="HX688">
        <v>0</v>
      </c>
      <c r="HY688" t="s">
        <v>422</v>
      </c>
      <c r="HZ688" t="s">
        <v>423</v>
      </c>
      <c r="IA688" t="s">
        <v>424</v>
      </c>
      <c r="IB688" t="s">
        <v>424</v>
      </c>
      <c r="IC688" t="s">
        <v>424</v>
      </c>
      <c r="ID688" t="s">
        <v>424</v>
      </c>
      <c r="IE688">
        <v>0</v>
      </c>
      <c r="IF688">
        <v>100</v>
      </c>
      <c r="IG688">
        <v>100</v>
      </c>
      <c r="IH688">
        <v>12.47</v>
      </c>
      <c r="II688">
        <v>0.4657</v>
      </c>
      <c r="IJ688">
        <v>4.02706509432224</v>
      </c>
      <c r="IK688">
        <v>0.00601174518973114</v>
      </c>
      <c r="IL688">
        <v>2.77886958061485e-07</v>
      </c>
      <c r="IM688">
        <v>-3.54636231360687e-10</v>
      </c>
      <c r="IN688">
        <v>-0.0404303883988718</v>
      </c>
      <c r="IO688">
        <v>-0.0177815531441476</v>
      </c>
      <c r="IP688">
        <v>0.00205572605671414</v>
      </c>
      <c r="IQ688">
        <v>-1.65519735432211e-05</v>
      </c>
      <c r="IR688">
        <v>-4</v>
      </c>
      <c r="IS688">
        <v>1848</v>
      </c>
      <c r="IT688">
        <v>1</v>
      </c>
      <c r="IU688">
        <v>25</v>
      </c>
      <c r="IV688">
        <v>24683.1</v>
      </c>
      <c r="IW688">
        <v>24683.1</v>
      </c>
      <c r="IX688">
        <v>2.97363</v>
      </c>
      <c r="IY688">
        <v>2.59521</v>
      </c>
      <c r="IZ688">
        <v>1.54785</v>
      </c>
      <c r="JA688">
        <v>2.30469</v>
      </c>
      <c r="JB688">
        <v>1.34644</v>
      </c>
      <c r="JC688">
        <v>2.32788</v>
      </c>
      <c r="JD688">
        <v>33.558</v>
      </c>
      <c r="JE688">
        <v>24.2188</v>
      </c>
      <c r="JF688">
        <v>18</v>
      </c>
      <c r="JG688">
        <v>492.163</v>
      </c>
      <c r="JH688">
        <v>412.38</v>
      </c>
      <c r="JI688">
        <v>24.9999</v>
      </c>
      <c r="JJ688">
        <v>26.6259</v>
      </c>
      <c r="JK688">
        <v>30</v>
      </c>
      <c r="JL688">
        <v>26.5918</v>
      </c>
      <c r="JM688">
        <v>26.5351</v>
      </c>
      <c r="JN688">
        <v>59.5278</v>
      </c>
      <c r="JO688">
        <v>32.9072</v>
      </c>
      <c r="JP688">
        <v>67.6366</v>
      </c>
      <c r="JQ688">
        <v>25</v>
      </c>
      <c r="JR688">
        <v>1592.49</v>
      </c>
      <c r="JS688">
        <v>17.694</v>
      </c>
      <c r="JT688">
        <v>102.317</v>
      </c>
      <c r="JU688">
        <v>103.1</v>
      </c>
    </row>
    <row r="689" spans="1:281">
      <c r="A689">
        <v>673</v>
      </c>
      <c r="B689">
        <v>1659032619.1</v>
      </c>
      <c r="C689">
        <v>8936</v>
      </c>
      <c r="D689" t="s">
        <v>1776</v>
      </c>
      <c r="E689" t="s">
        <v>1777</v>
      </c>
      <c r="F689">
        <v>5</v>
      </c>
      <c r="G689" t="s">
        <v>1587</v>
      </c>
      <c r="H689" t="s">
        <v>417</v>
      </c>
      <c r="I689">
        <v>1659032611.31429</v>
      </c>
      <c r="J689">
        <f>(K689)/1000</f>
        <v>0</v>
      </c>
      <c r="K689">
        <f>IF(CZ689, AN689, AH689)</f>
        <v>0</v>
      </c>
      <c r="L689">
        <f>IF(CZ689, AI689, AG689)</f>
        <v>0</v>
      </c>
      <c r="M689">
        <f>DB689 - IF(AU689&gt;1, L689*CV689*100.0/(AW689*DP689), 0)</f>
        <v>0</v>
      </c>
      <c r="N689">
        <f>((T689-J689/2)*M689-L689)/(T689+J689/2)</f>
        <v>0</v>
      </c>
      <c r="O689">
        <f>N689*(DI689+DJ689)/1000.0</f>
        <v>0</v>
      </c>
      <c r="P689">
        <f>(DB689 - IF(AU689&gt;1, L689*CV689*100.0/(AW689*DP689), 0))*(DI689+DJ689)/1000.0</f>
        <v>0</v>
      </c>
      <c r="Q689">
        <f>2.0/((1/S689-1/R689)+SIGN(S689)*SQRT((1/S689-1/R689)*(1/S689-1/R689) + 4*CW689/((CW689+1)*(CW689+1))*(2*1/S689*1/R689-1/R689*1/R689)))</f>
        <v>0</v>
      </c>
      <c r="R689">
        <f>IF(LEFT(CX689,1)&lt;&gt;"0",IF(LEFT(CX689,1)="1",3.0,CY689),$D$5+$E$5*(DP689*DI689/($K$5*1000))+$F$5*(DP689*DI689/($K$5*1000))*MAX(MIN(CV689,$J$5),$I$5)*MAX(MIN(CV689,$J$5),$I$5)+$G$5*MAX(MIN(CV689,$J$5),$I$5)*(DP689*DI689/($K$5*1000))+$H$5*(DP689*DI689/($K$5*1000))*(DP689*DI689/($K$5*1000)))</f>
        <v>0</v>
      </c>
      <c r="S689">
        <f>J689*(1000-(1000*0.61365*exp(17.502*W689/(240.97+W689))/(DI689+DJ689)+DD689)/2)/(1000*0.61365*exp(17.502*W689/(240.97+W689))/(DI689+DJ689)-DD689)</f>
        <v>0</v>
      </c>
      <c r="T689">
        <f>1/((CW689+1)/(Q689/1.6)+1/(R689/1.37)) + CW689/((CW689+1)/(Q689/1.6) + CW689/(R689/1.37))</f>
        <v>0</v>
      </c>
      <c r="U689">
        <f>(CR689*CU689)</f>
        <v>0</v>
      </c>
      <c r="V689">
        <f>(DK689+(U689+2*0.95*5.67E-8*(((DK689+$B$7)+273)^4-(DK689+273)^4)-44100*J689)/(1.84*29.3*R689+8*0.95*5.67E-8*(DK689+273)^3))</f>
        <v>0</v>
      </c>
      <c r="W689">
        <f>($C$7*DL689+$D$7*DM689+$E$7*V689)</f>
        <v>0</v>
      </c>
      <c r="X689">
        <f>0.61365*exp(17.502*W689/(240.97+W689))</f>
        <v>0</v>
      </c>
      <c r="Y689">
        <f>(Z689/AA689*100)</f>
        <v>0</v>
      </c>
      <c r="Z689">
        <f>DD689*(DI689+DJ689)/1000</f>
        <v>0</v>
      </c>
      <c r="AA689">
        <f>0.61365*exp(17.502*DK689/(240.97+DK689))</f>
        <v>0</v>
      </c>
      <c r="AB689">
        <f>(X689-DD689*(DI689+DJ689)/1000)</f>
        <v>0</v>
      </c>
      <c r="AC689">
        <f>(-J689*44100)</f>
        <v>0</v>
      </c>
      <c r="AD689">
        <f>2*29.3*R689*0.92*(DK689-W689)</f>
        <v>0</v>
      </c>
      <c r="AE689">
        <f>2*0.95*5.67E-8*(((DK689+$B$7)+273)^4-(W689+273)^4)</f>
        <v>0</v>
      </c>
      <c r="AF689">
        <f>U689+AE689+AC689+AD689</f>
        <v>0</v>
      </c>
      <c r="AG689">
        <f>DH689*AU689*(DC689-DB689*(1000-AU689*DE689)/(1000-AU689*DD689))/(100*CV689)</f>
        <v>0</v>
      </c>
      <c r="AH689">
        <f>1000*DH689*AU689*(DD689-DE689)/(100*CV689*(1000-AU689*DD689))</f>
        <v>0</v>
      </c>
      <c r="AI689">
        <f>(AJ689 - AK689 - DI689*1E3/(8.314*(DK689+273.15)) * AM689/DH689 * AL689) * DH689/(100*CV689) * (1000 - DE689)/1000</f>
        <v>0</v>
      </c>
      <c r="AJ689">
        <v>1612.75097054238</v>
      </c>
      <c r="AK689">
        <v>1564.992</v>
      </c>
      <c r="AL689">
        <v>3.40834910160746</v>
      </c>
      <c r="AM689">
        <v>66.0504921813524</v>
      </c>
      <c r="AN689">
        <f>(AP689 - AO689 + DI689*1E3/(8.314*(DK689+273.15)) * AR689/DH689 * AQ689) * DH689/(100*CV689) * 1000/(1000 - AP689)</f>
        <v>0</v>
      </c>
      <c r="AO689">
        <v>17.5170201641991</v>
      </c>
      <c r="AP689">
        <v>24.0811223776224</v>
      </c>
      <c r="AQ689">
        <v>0.0060642424242607</v>
      </c>
      <c r="AR689">
        <v>92.47</v>
      </c>
      <c r="AS689">
        <v>3</v>
      </c>
      <c r="AT689">
        <v>1</v>
      </c>
      <c r="AU689">
        <f>IF(AS689*$H$13&gt;=AW689,1.0,(AW689/(AW689-AS689*$H$13)))</f>
        <v>0</v>
      </c>
      <c r="AV689">
        <f>(AU689-1)*100</f>
        <v>0</v>
      </c>
      <c r="AW689">
        <f>MAX(0,($B$13+$C$13*DP689)/(1+$D$13*DP689)*DI689/(DK689+273)*$E$13)</f>
        <v>0</v>
      </c>
      <c r="AX689" t="s">
        <v>418</v>
      </c>
      <c r="AY689" t="s">
        <v>418</v>
      </c>
      <c r="AZ689">
        <v>0</v>
      </c>
      <c r="BA689">
        <v>0</v>
      </c>
      <c r="BB689">
        <f>1-AZ689/BA689</f>
        <v>0</v>
      </c>
      <c r="BC689">
        <v>0</v>
      </c>
      <c r="BD689" t="s">
        <v>418</v>
      </c>
      <c r="BE689" t="s">
        <v>418</v>
      </c>
      <c r="BF689">
        <v>0</v>
      </c>
      <c r="BG689">
        <v>0</v>
      </c>
      <c r="BH689">
        <f>1-BF689/BG689</f>
        <v>0</v>
      </c>
      <c r="BI689">
        <v>0.5</v>
      </c>
      <c r="BJ689">
        <f>CS689</f>
        <v>0</v>
      </c>
      <c r="BK689">
        <f>L689</f>
        <v>0</v>
      </c>
      <c r="BL689">
        <f>BH689*BI689*BJ689</f>
        <v>0</v>
      </c>
      <c r="BM689">
        <f>(BK689-BC689)/BJ689</f>
        <v>0</v>
      </c>
      <c r="BN689">
        <f>(BA689-BG689)/BG689</f>
        <v>0</v>
      </c>
      <c r="BO689">
        <f>AZ689/(BB689+AZ689/BG689)</f>
        <v>0</v>
      </c>
      <c r="BP689" t="s">
        <v>418</v>
      </c>
      <c r="BQ689">
        <v>0</v>
      </c>
      <c r="BR689">
        <f>IF(BQ689&lt;&gt;0, BQ689, BO689)</f>
        <v>0</v>
      </c>
      <c r="BS689">
        <f>1-BR689/BG689</f>
        <v>0</v>
      </c>
      <c r="BT689">
        <f>(BG689-BF689)/(BG689-BR689)</f>
        <v>0</v>
      </c>
      <c r="BU689">
        <f>(BA689-BG689)/(BA689-BR689)</f>
        <v>0</v>
      </c>
      <c r="BV689">
        <f>(BG689-BF689)/(BG689-AZ689)</f>
        <v>0</v>
      </c>
      <c r="BW689">
        <f>(BA689-BG689)/(BA689-AZ689)</f>
        <v>0</v>
      </c>
      <c r="BX689">
        <f>(BT689*BR689/BF689)</f>
        <v>0</v>
      </c>
      <c r="BY689">
        <f>(1-BX689)</f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f>$B$11*DQ689+$C$11*DR689+$F$11*EC689*(1-EF689)</f>
        <v>0</v>
      </c>
      <c r="CS689">
        <f>CR689*CT689</f>
        <v>0</v>
      </c>
      <c r="CT689">
        <f>($B$11*$D$9+$C$11*$D$9+$F$11*((EP689+EH689)/MAX(EP689+EH689+EQ689, 0.1)*$I$9+EQ689/MAX(EP689+EH689+EQ689, 0.1)*$J$9))/($B$11+$C$11+$F$11)</f>
        <v>0</v>
      </c>
      <c r="CU689">
        <f>($B$11*$K$9+$C$11*$K$9+$F$11*((EP689+EH689)/MAX(EP689+EH689+EQ689, 0.1)*$P$9+EQ689/MAX(EP689+EH689+EQ689, 0.1)*$Q$9))/($B$11+$C$11+$F$11)</f>
        <v>0</v>
      </c>
      <c r="CV689">
        <v>6</v>
      </c>
      <c r="CW689">
        <v>0.5</v>
      </c>
      <c r="CX689" t="s">
        <v>419</v>
      </c>
      <c r="CY689">
        <v>2</v>
      </c>
      <c r="CZ689" t="b">
        <v>1</v>
      </c>
      <c r="DA689">
        <v>1659032611.31429</v>
      </c>
      <c r="DB689">
        <v>1503.23892857143</v>
      </c>
      <c r="DC689">
        <v>1567.45178571429</v>
      </c>
      <c r="DD689">
        <v>24.0317571428571</v>
      </c>
      <c r="DE689">
        <v>17.4218107142857</v>
      </c>
      <c r="DF689">
        <v>1490.80821428571</v>
      </c>
      <c r="DG689">
        <v>23.5661785714286</v>
      </c>
      <c r="DH689">
        <v>500.044964285714</v>
      </c>
      <c r="DI689">
        <v>90.3256071428571</v>
      </c>
      <c r="DJ689">
        <v>0.0444952928571429</v>
      </c>
      <c r="DK689">
        <v>27.1858785714286</v>
      </c>
      <c r="DL689">
        <v>26.8352785714286</v>
      </c>
      <c r="DM689">
        <v>999.9</v>
      </c>
      <c r="DN689">
        <v>0</v>
      </c>
      <c r="DO689">
        <v>0</v>
      </c>
      <c r="DP689">
        <v>9975.35714285714</v>
      </c>
      <c r="DQ689">
        <v>0</v>
      </c>
      <c r="DR689">
        <v>17.2663</v>
      </c>
      <c r="DS689">
        <v>-64.2127857142857</v>
      </c>
      <c r="DT689">
        <v>1540.25357142857</v>
      </c>
      <c r="DU689">
        <v>1595.24607142857</v>
      </c>
      <c r="DV689">
        <v>6.60993392857143</v>
      </c>
      <c r="DW689">
        <v>1567.45178571429</v>
      </c>
      <c r="DX689">
        <v>17.4218107142857</v>
      </c>
      <c r="DY689">
        <v>2.17068285714286</v>
      </c>
      <c r="DZ689">
        <v>1.57363678571429</v>
      </c>
      <c r="EA689">
        <v>18.747575</v>
      </c>
      <c r="EB689">
        <v>13.7027535714286</v>
      </c>
      <c r="EC689">
        <v>1999.99785714286</v>
      </c>
      <c r="ED689">
        <v>0.979996642857143</v>
      </c>
      <c r="EE689">
        <v>0.0200036142857143</v>
      </c>
      <c r="EF689">
        <v>0</v>
      </c>
      <c r="EG689">
        <v>816.765321428571</v>
      </c>
      <c r="EH689">
        <v>5.00063</v>
      </c>
      <c r="EI689">
        <v>16078.4857142857</v>
      </c>
      <c r="EJ689">
        <v>17256.8714285714</v>
      </c>
      <c r="EK689">
        <v>38.0755</v>
      </c>
      <c r="EL689">
        <v>38.125</v>
      </c>
      <c r="EM689">
        <v>37.562</v>
      </c>
      <c r="EN689">
        <v>37.5</v>
      </c>
      <c r="EO689">
        <v>39.125</v>
      </c>
      <c r="EP689">
        <v>1955.08785714286</v>
      </c>
      <c r="EQ689">
        <v>39.91</v>
      </c>
      <c r="ER689">
        <v>0</v>
      </c>
      <c r="ES689">
        <v>1659032617.9</v>
      </c>
      <c r="ET689">
        <v>0</v>
      </c>
      <c r="EU689">
        <v>816.7624</v>
      </c>
      <c r="EV689">
        <v>-6.01846154164284</v>
      </c>
      <c r="EW689">
        <v>-129.461538336584</v>
      </c>
      <c r="EX689">
        <v>16078.028</v>
      </c>
      <c r="EY689">
        <v>15</v>
      </c>
      <c r="EZ689">
        <v>0</v>
      </c>
      <c r="FA689" t="s">
        <v>420</v>
      </c>
      <c r="FB689">
        <v>1657551626.5</v>
      </c>
      <c r="FC689">
        <v>1657551629</v>
      </c>
      <c r="FD689">
        <v>0</v>
      </c>
      <c r="FE689">
        <v>0.403</v>
      </c>
      <c r="FF689">
        <v>0.009</v>
      </c>
      <c r="FG689">
        <v>9.41</v>
      </c>
      <c r="FH689">
        <v>0.087</v>
      </c>
      <c r="FI689">
        <v>417</v>
      </c>
      <c r="FJ689">
        <v>17</v>
      </c>
      <c r="FK689">
        <v>1.61</v>
      </c>
      <c r="FL689">
        <v>0.59</v>
      </c>
      <c r="FM689">
        <v>-64.4672756097561</v>
      </c>
      <c r="FN689">
        <v>1.97379793685377</v>
      </c>
      <c r="FO689">
        <v>0.687579175318702</v>
      </c>
      <c r="FP689">
        <v>0</v>
      </c>
      <c r="FQ689">
        <v>817.200617647059</v>
      </c>
      <c r="FR689">
        <v>-5.98766998145229</v>
      </c>
      <c r="FS689">
        <v>0.617535948689524</v>
      </c>
      <c r="FT689">
        <v>0</v>
      </c>
      <c r="FU689">
        <v>6.65129975609756</v>
      </c>
      <c r="FV689">
        <v>-0.709533647962492</v>
      </c>
      <c r="FW689">
        <v>0.0768946883410191</v>
      </c>
      <c r="FX689">
        <v>0</v>
      </c>
      <c r="FY689">
        <v>0</v>
      </c>
      <c r="FZ689">
        <v>3</v>
      </c>
      <c r="GA689" t="s">
        <v>427</v>
      </c>
      <c r="GB689">
        <v>2.97301</v>
      </c>
      <c r="GC689">
        <v>2.69897</v>
      </c>
      <c r="GD689">
        <v>0.216105</v>
      </c>
      <c r="GE689">
        <v>0.222129</v>
      </c>
      <c r="GF689">
        <v>0.103364</v>
      </c>
      <c r="GG689">
        <v>0.0840205</v>
      </c>
      <c r="GH689">
        <v>30524.6</v>
      </c>
      <c r="GI689">
        <v>33123.5</v>
      </c>
      <c r="GJ689">
        <v>35284.6</v>
      </c>
      <c r="GK689">
        <v>38616.9</v>
      </c>
      <c r="GL689">
        <v>44859.2</v>
      </c>
      <c r="GM689">
        <v>51092.4</v>
      </c>
      <c r="GN689">
        <v>55157.2</v>
      </c>
      <c r="GO689">
        <v>61941</v>
      </c>
      <c r="GP689">
        <v>1.9722</v>
      </c>
      <c r="GQ689">
        <v>1.8486</v>
      </c>
      <c r="GR689">
        <v>0.10547</v>
      </c>
      <c r="GS689">
        <v>0</v>
      </c>
      <c r="GT689">
        <v>25.1029</v>
      </c>
      <c r="GU689">
        <v>999.9</v>
      </c>
      <c r="GV689">
        <v>54.584</v>
      </c>
      <c r="GW689">
        <v>29.124</v>
      </c>
      <c r="GX689">
        <v>24.4798</v>
      </c>
      <c r="GY689">
        <v>56.1373</v>
      </c>
      <c r="GZ689">
        <v>42.8005</v>
      </c>
      <c r="HA689">
        <v>1</v>
      </c>
      <c r="HB689">
        <v>-0.0481098</v>
      </c>
      <c r="HC689">
        <v>0.0799564</v>
      </c>
      <c r="HD689">
        <v>20.114</v>
      </c>
      <c r="HE689">
        <v>5.19932</v>
      </c>
      <c r="HF689">
        <v>12.004</v>
      </c>
      <c r="HG689">
        <v>4.976</v>
      </c>
      <c r="HH689">
        <v>3.2936</v>
      </c>
      <c r="HI689">
        <v>9999</v>
      </c>
      <c r="HJ689">
        <v>9999</v>
      </c>
      <c r="HK689">
        <v>9999</v>
      </c>
      <c r="HL689">
        <v>630.1</v>
      </c>
      <c r="HM689">
        <v>1.86316</v>
      </c>
      <c r="HN689">
        <v>1.86798</v>
      </c>
      <c r="HO689">
        <v>1.86783</v>
      </c>
      <c r="HP689">
        <v>1.86896</v>
      </c>
      <c r="HQ689">
        <v>1.86981</v>
      </c>
      <c r="HR689">
        <v>1.86584</v>
      </c>
      <c r="HS689">
        <v>1.86691</v>
      </c>
      <c r="HT689">
        <v>1.86829</v>
      </c>
      <c r="HU689">
        <v>5</v>
      </c>
      <c r="HV689">
        <v>0</v>
      </c>
      <c r="HW689">
        <v>0</v>
      </c>
      <c r="HX689">
        <v>0</v>
      </c>
      <c r="HY689" t="s">
        <v>422</v>
      </c>
      <c r="HZ689" t="s">
        <v>423</v>
      </c>
      <c r="IA689" t="s">
        <v>424</v>
      </c>
      <c r="IB689" t="s">
        <v>424</v>
      </c>
      <c r="IC689" t="s">
        <v>424</v>
      </c>
      <c r="ID689" t="s">
        <v>424</v>
      </c>
      <c r="IE689">
        <v>0</v>
      </c>
      <c r="IF689">
        <v>100</v>
      </c>
      <c r="IG689">
        <v>100</v>
      </c>
      <c r="IH689">
        <v>12.55</v>
      </c>
      <c r="II689">
        <v>0.4687</v>
      </c>
      <c r="IJ689">
        <v>4.02706509432224</v>
      </c>
      <c r="IK689">
        <v>0.00601174518973114</v>
      </c>
      <c r="IL689">
        <v>2.77886958061485e-07</v>
      </c>
      <c r="IM689">
        <v>-3.54636231360687e-10</v>
      </c>
      <c r="IN689">
        <v>-0.0404303883988718</v>
      </c>
      <c r="IO689">
        <v>-0.0177815531441476</v>
      </c>
      <c r="IP689">
        <v>0.00205572605671414</v>
      </c>
      <c r="IQ689">
        <v>-1.65519735432211e-05</v>
      </c>
      <c r="IR689">
        <v>-4</v>
      </c>
      <c r="IS689">
        <v>1848</v>
      </c>
      <c r="IT689">
        <v>1</v>
      </c>
      <c r="IU689">
        <v>25</v>
      </c>
      <c r="IV689">
        <v>24683.2</v>
      </c>
      <c r="IW689">
        <v>24683.2</v>
      </c>
      <c r="IX689">
        <v>3.00049</v>
      </c>
      <c r="IY689">
        <v>2.58911</v>
      </c>
      <c r="IZ689">
        <v>1.54785</v>
      </c>
      <c r="JA689">
        <v>2.30469</v>
      </c>
      <c r="JB689">
        <v>1.34644</v>
      </c>
      <c r="JC689">
        <v>2.4292</v>
      </c>
      <c r="JD689">
        <v>33.558</v>
      </c>
      <c r="JE689">
        <v>24.2188</v>
      </c>
      <c r="JF689">
        <v>18</v>
      </c>
      <c r="JG689">
        <v>491.642</v>
      </c>
      <c r="JH689">
        <v>412.041</v>
      </c>
      <c r="JI689">
        <v>25.0001</v>
      </c>
      <c r="JJ689">
        <v>26.6259</v>
      </c>
      <c r="JK689">
        <v>30</v>
      </c>
      <c r="JL689">
        <v>26.5918</v>
      </c>
      <c r="JM689">
        <v>26.5351</v>
      </c>
      <c r="JN689">
        <v>60.0656</v>
      </c>
      <c r="JO689">
        <v>32.6368</v>
      </c>
      <c r="JP689">
        <v>67.6366</v>
      </c>
      <c r="JQ689">
        <v>25</v>
      </c>
      <c r="JR689">
        <v>1606.07</v>
      </c>
      <c r="JS689">
        <v>17.7822</v>
      </c>
      <c r="JT689">
        <v>102.317</v>
      </c>
      <c r="JU689">
        <v>103.101</v>
      </c>
    </row>
    <row r="690" spans="1:281">
      <c r="A690">
        <v>674</v>
      </c>
      <c r="B690">
        <v>1659032624.1</v>
      </c>
      <c r="C690">
        <v>8941</v>
      </c>
      <c r="D690" t="s">
        <v>1778</v>
      </c>
      <c r="E690" t="s">
        <v>1779</v>
      </c>
      <c r="F690">
        <v>5</v>
      </c>
      <c r="G690" t="s">
        <v>1587</v>
      </c>
      <c r="H690" t="s">
        <v>417</v>
      </c>
      <c r="I690">
        <v>1659032616.6</v>
      </c>
      <c r="J690">
        <f>(K690)/1000</f>
        <v>0</v>
      </c>
      <c r="K690">
        <f>IF(CZ690, AN690, AH690)</f>
        <v>0</v>
      </c>
      <c r="L690">
        <f>IF(CZ690, AI690, AG690)</f>
        <v>0</v>
      </c>
      <c r="M690">
        <f>DB690 - IF(AU690&gt;1, L690*CV690*100.0/(AW690*DP690), 0)</f>
        <v>0</v>
      </c>
      <c r="N690">
        <f>((T690-J690/2)*M690-L690)/(T690+J690/2)</f>
        <v>0</v>
      </c>
      <c r="O690">
        <f>N690*(DI690+DJ690)/1000.0</f>
        <v>0</v>
      </c>
      <c r="P690">
        <f>(DB690 - IF(AU690&gt;1, L690*CV690*100.0/(AW690*DP690), 0))*(DI690+DJ690)/1000.0</f>
        <v>0</v>
      </c>
      <c r="Q690">
        <f>2.0/((1/S690-1/R690)+SIGN(S690)*SQRT((1/S690-1/R690)*(1/S690-1/R690) + 4*CW690/((CW690+1)*(CW690+1))*(2*1/S690*1/R690-1/R690*1/R690)))</f>
        <v>0</v>
      </c>
      <c r="R690">
        <f>IF(LEFT(CX690,1)&lt;&gt;"0",IF(LEFT(CX690,1)="1",3.0,CY690),$D$5+$E$5*(DP690*DI690/($K$5*1000))+$F$5*(DP690*DI690/($K$5*1000))*MAX(MIN(CV690,$J$5),$I$5)*MAX(MIN(CV690,$J$5),$I$5)+$G$5*MAX(MIN(CV690,$J$5),$I$5)*(DP690*DI690/($K$5*1000))+$H$5*(DP690*DI690/($K$5*1000))*(DP690*DI690/($K$5*1000)))</f>
        <v>0</v>
      </c>
      <c r="S690">
        <f>J690*(1000-(1000*0.61365*exp(17.502*W690/(240.97+W690))/(DI690+DJ690)+DD690)/2)/(1000*0.61365*exp(17.502*W690/(240.97+W690))/(DI690+DJ690)-DD690)</f>
        <v>0</v>
      </c>
      <c r="T690">
        <f>1/((CW690+1)/(Q690/1.6)+1/(R690/1.37)) + CW690/((CW690+1)/(Q690/1.6) + CW690/(R690/1.37))</f>
        <v>0</v>
      </c>
      <c r="U690">
        <f>(CR690*CU690)</f>
        <v>0</v>
      </c>
      <c r="V690">
        <f>(DK690+(U690+2*0.95*5.67E-8*(((DK690+$B$7)+273)^4-(DK690+273)^4)-44100*J690)/(1.84*29.3*R690+8*0.95*5.67E-8*(DK690+273)^3))</f>
        <v>0</v>
      </c>
      <c r="W690">
        <f>($C$7*DL690+$D$7*DM690+$E$7*V690)</f>
        <v>0</v>
      </c>
      <c r="X690">
        <f>0.61365*exp(17.502*W690/(240.97+W690))</f>
        <v>0</v>
      </c>
      <c r="Y690">
        <f>(Z690/AA690*100)</f>
        <v>0</v>
      </c>
      <c r="Z690">
        <f>DD690*(DI690+DJ690)/1000</f>
        <v>0</v>
      </c>
      <c r="AA690">
        <f>0.61365*exp(17.502*DK690/(240.97+DK690))</f>
        <v>0</v>
      </c>
      <c r="AB690">
        <f>(X690-DD690*(DI690+DJ690)/1000)</f>
        <v>0</v>
      </c>
      <c r="AC690">
        <f>(-J690*44100)</f>
        <v>0</v>
      </c>
      <c r="AD690">
        <f>2*29.3*R690*0.92*(DK690-W690)</f>
        <v>0</v>
      </c>
      <c r="AE690">
        <f>2*0.95*5.67E-8*(((DK690+$B$7)+273)^4-(W690+273)^4)</f>
        <v>0</v>
      </c>
      <c r="AF690">
        <f>U690+AE690+AC690+AD690</f>
        <v>0</v>
      </c>
      <c r="AG690">
        <f>DH690*AU690*(DC690-DB690*(1000-AU690*DE690)/(1000-AU690*DD690))/(100*CV690)</f>
        <v>0</v>
      </c>
      <c r="AH690">
        <f>1000*DH690*AU690*(DD690-DE690)/(100*CV690*(1000-AU690*DD690))</f>
        <v>0</v>
      </c>
      <c r="AI690">
        <f>(AJ690 - AK690 - DI690*1E3/(8.314*(DK690+273.15)) * AM690/DH690 * AL690) * DH690/(100*CV690) * (1000 - DE690)/1000</f>
        <v>0</v>
      </c>
      <c r="AJ690">
        <v>1630.25571270039</v>
      </c>
      <c r="AK690">
        <v>1582.3236969697</v>
      </c>
      <c r="AL690">
        <v>3.45742928355363</v>
      </c>
      <c r="AM690">
        <v>66.0504921813524</v>
      </c>
      <c r="AN690">
        <f>(AP690 - AO690 + DI690*1E3/(8.314*(DK690+273.15)) * AR690/DH690 * AQ690) * DH690/(100*CV690) * 1000/(1000 - AP690)</f>
        <v>0</v>
      </c>
      <c r="AO690">
        <v>17.6783550702165</v>
      </c>
      <c r="AP690">
        <v>24.1485454545455</v>
      </c>
      <c r="AQ690">
        <v>0.0154449696969844</v>
      </c>
      <c r="AR690">
        <v>92.47</v>
      </c>
      <c r="AS690">
        <v>3</v>
      </c>
      <c r="AT690">
        <v>1</v>
      </c>
      <c r="AU690">
        <f>IF(AS690*$H$13&gt;=AW690,1.0,(AW690/(AW690-AS690*$H$13)))</f>
        <v>0</v>
      </c>
      <c r="AV690">
        <f>(AU690-1)*100</f>
        <v>0</v>
      </c>
      <c r="AW690">
        <f>MAX(0,($B$13+$C$13*DP690)/(1+$D$13*DP690)*DI690/(DK690+273)*$E$13)</f>
        <v>0</v>
      </c>
      <c r="AX690" t="s">
        <v>418</v>
      </c>
      <c r="AY690" t="s">
        <v>418</v>
      </c>
      <c r="AZ690">
        <v>0</v>
      </c>
      <c r="BA690">
        <v>0</v>
      </c>
      <c r="BB690">
        <f>1-AZ690/BA690</f>
        <v>0</v>
      </c>
      <c r="BC690">
        <v>0</v>
      </c>
      <c r="BD690" t="s">
        <v>418</v>
      </c>
      <c r="BE690" t="s">
        <v>418</v>
      </c>
      <c r="BF690">
        <v>0</v>
      </c>
      <c r="BG690">
        <v>0</v>
      </c>
      <c r="BH690">
        <f>1-BF690/BG690</f>
        <v>0</v>
      </c>
      <c r="BI690">
        <v>0.5</v>
      </c>
      <c r="BJ690">
        <f>CS690</f>
        <v>0</v>
      </c>
      <c r="BK690">
        <f>L690</f>
        <v>0</v>
      </c>
      <c r="BL690">
        <f>BH690*BI690*BJ690</f>
        <v>0</v>
      </c>
      <c r="BM690">
        <f>(BK690-BC690)/BJ690</f>
        <v>0</v>
      </c>
      <c r="BN690">
        <f>(BA690-BG690)/BG690</f>
        <v>0</v>
      </c>
      <c r="BO690">
        <f>AZ690/(BB690+AZ690/BG690)</f>
        <v>0</v>
      </c>
      <c r="BP690" t="s">
        <v>418</v>
      </c>
      <c r="BQ690">
        <v>0</v>
      </c>
      <c r="BR690">
        <f>IF(BQ690&lt;&gt;0, BQ690, BO690)</f>
        <v>0</v>
      </c>
      <c r="BS690">
        <f>1-BR690/BG690</f>
        <v>0</v>
      </c>
      <c r="BT690">
        <f>(BG690-BF690)/(BG690-BR690)</f>
        <v>0</v>
      </c>
      <c r="BU690">
        <f>(BA690-BG690)/(BA690-BR690)</f>
        <v>0</v>
      </c>
      <c r="BV690">
        <f>(BG690-BF690)/(BG690-AZ690)</f>
        <v>0</v>
      </c>
      <c r="BW690">
        <f>(BA690-BG690)/(BA690-AZ690)</f>
        <v>0</v>
      </c>
      <c r="BX690">
        <f>(BT690*BR690/BF690)</f>
        <v>0</v>
      </c>
      <c r="BY690">
        <f>(1-BX690)</f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f>$B$11*DQ690+$C$11*DR690+$F$11*EC690*(1-EF690)</f>
        <v>0</v>
      </c>
      <c r="CS690">
        <f>CR690*CT690</f>
        <v>0</v>
      </c>
      <c r="CT690">
        <f>($B$11*$D$9+$C$11*$D$9+$F$11*((EP690+EH690)/MAX(EP690+EH690+EQ690, 0.1)*$I$9+EQ690/MAX(EP690+EH690+EQ690, 0.1)*$J$9))/($B$11+$C$11+$F$11)</f>
        <v>0</v>
      </c>
      <c r="CU690">
        <f>($B$11*$K$9+$C$11*$K$9+$F$11*((EP690+EH690)/MAX(EP690+EH690+EQ690, 0.1)*$P$9+EQ690/MAX(EP690+EH690+EQ690, 0.1)*$Q$9))/($B$11+$C$11+$F$11)</f>
        <v>0</v>
      </c>
      <c r="CV690">
        <v>6</v>
      </c>
      <c r="CW690">
        <v>0.5</v>
      </c>
      <c r="CX690" t="s">
        <v>419</v>
      </c>
      <c r="CY690">
        <v>2</v>
      </c>
      <c r="CZ690" t="b">
        <v>1</v>
      </c>
      <c r="DA690">
        <v>1659032616.6</v>
      </c>
      <c r="DB690">
        <v>1520.72111111111</v>
      </c>
      <c r="DC690">
        <v>1585.32666666667</v>
      </c>
      <c r="DD690">
        <v>24.0712814814815</v>
      </c>
      <c r="DE690">
        <v>17.5508481481481</v>
      </c>
      <c r="DF690">
        <v>1508.21407407407</v>
      </c>
      <c r="DG690">
        <v>23.6037703703704</v>
      </c>
      <c r="DH690">
        <v>500.031333333333</v>
      </c>
      <c r="DI690">
        <v>90.3253592592593</v>
      </c>
      <c r="DJ690">
        <v>0.0444726962962963</v>
      </c>
      <c r="DK690">
        <v>27.1849888888889</v>
      </c>
      <c r="DL690">
        <v>26.8374444444444</v>
      </c>
      <c r="DM690">
        <v>999.9</v>
      </c>
      <c r="DN690">
        <v>0</v>
      </c>
      <c r="DO690">
        <v>0</v>
      </c>
      <c r="DP690">
        <v>9992.22222222222</v>
      </c>
      <c r="DQ690">
        <v>0</v>
      </c>
      <c r="DR690">
        <v>17.269162962963</v>
      </c>
      <c r="DS690">
        <v>-64.6053074074074</v>
      </c>
      <c r="DT690">
        <v>1558.23</v>
      </c>
      <c r="DU690">
        <v>1613.64962962963</v>
      </c>
      <c r="DV690">
        <v>6.52042259259259</v>
      </c>
      <c r="DW690">
        <v>1585.32666666667</v>
      </c>
      <c r="DX690">
        <v>17.5508481481481</v>
      </c>
      <c r="DY690">
        <v>2.17424666666667</v>
      </c>
      <c r="DZ690">
        <v>1.58528666666667</v>
      </c>
      <c r="EA690">
        <v>18.7737925925926</v>
      </c>
      <c r="EB690">
        <v>13.8161925925926</v>
      </c>
      <c r="EC690">
        <v>2000.01037037037</v>
      </c>
      <c r="ED690">
        <v>0.979996777777778</v>
      </c>
      <c r="EE690">
        <v>0.0200034703703704</v>
      </c>
      <c r="EF690">
        <v>0</v>
      </c>
      <c r="EG690">
        <v>816.191074074074</v>
      </c>
      <c r="EH690">
        <v>5.00063</v>
      </c>
      <c r="EI690">
        <v>16067.3037037037</v>
      </c>
      <c r="EJ690">
        <v>17256.9777777778</v>
      </c>
      <c r="EK690">
        <v>38.0713333333333</v>
      </c>
      <c r="EL690">
        <v>38.1295925925926</v>
      </c>
      <c r="EM690">
        <v>37.562</v>
      </c>
      <c r="EN690">
        <v>37.5</v>
      </c>
      <c r="EO690">
        <v>39.125</v>
      </c>
      <c r="EP690">
        <v>1955.10037037037</v>
      </c>
      <c r="EQ690">
        <v>39.91</v>
      </c>
      <c r="ER690">
        <v>0</v>
      </c>
      <c r="ES690">
        <v>1659032623.3</v>
      </c>
      <c r="ET690">
        <v>0</v>
      </c>
      <c r="EU690">
        <v>816.198038461539</v>
      </c>
      <c r="EV690">
        <v>-7.63176069908674</v>
      </c>
      <c r="EW690">
        <v>-123.514530017411</v>
      </c>
      <c r="EX690">
        <v>16067.1538461538</v>
      </c>
      <c r="EY690">
        <v>15</v>
      </c>
      <c r="EZ690">
        <v>0</v>
      </c>
      <c r="FA690" t="s">
        <v>420</v>
      </c>
      <c r="FB690">
        <v>1657551626.5</v>
      </c>
      <c r="FC690">
        <v>1657551629</v>
      </c>
      <c r="FD690">
        <v>0</v>
      </c>
      <c r="FE690">
        <v>0.403</v>
      </c>
      <c r="FF690">
        <v>0.009</v>
      </c>
      <c r="FG690">
        <v>9.41</v>
      </c>
      <c r="FH690">
        <v>0.087</v>
      </c>
      <c r="FI690">
        <v>417</v>
      </c>
      <c r="FJ690">
        <v>17</v>
      </c>
      <c r="FK690">
        <v>1.61</v>
      </c>
      <c r="FL690">
        <v>0.59</v>
      </c>
      <c r="FM690">
        <v>-64.3555780487805</v>
      </c>
      <c r="FN690">
        <v>-4.1516132404182</v>
      </c>
      <c r="FO690">
        <v>0.522554563617206</v>
      </c>
      <c r="FP690">
        <v>0</v>
      </c>
      <c r="FQ690">
        <v>816.486264705882</v>
      </c>
      <c r="FR690">
        <v>-6.71035906263227</v>
      </c>
      <c r="FS690">
        <v>0.68951608388115</v>
      </c>
      <c r="FT690">
        <v>0</v>
      </c>
      <c r="FU690">
        <v>6.57041317073171</v>
      </c>
      <c r="FV690">
        <v>-1.03726013937282</v>
      </c>
      <c r="FW690">
        <v>0.106570738340476</v>
      </c>
      <c r="FX690">
        <v>0</v>
      </c>
      <c r="FY690">
        <v>0</v>
      </c>
      <c r="FZ690">
        <v>3</v>
      </c>
      <c r="GA690" t="s">
        <v>427</v>
      </c>
      <c r="GB690">
        <v>2.97308</v>
      </c>
      <c r="GC690">
        <v>2.69853</v>
      </c>
      <c r="GD690">
        <v>0.217518</v>
      </c>
      <c r="GE690">
        <v>0.223467</v>
      </c>
      <c r="GF690">
        <v>0.103549</v>
      </c>
      <c r="GG690">
        <v>0.0841908</v>
      </c>
      <c r="GH690">
        <v>30469.3</v>
      </c>
      <c r="GI690">
        <v>33066.8</v>
      </c>
      <c r="GJ690">
        <v>35284.1</v>
      </c>
      <c r="GK690">
        <v>38617.1</v>
      </c>
      <c r="GL690">
        <v>44849.4</v>
      </c>
      <c r="GM690">
        <v>51083.7</v>
      </c>
      <c r="GN690">
        <v>55156.6</v>
      </c>
      <c r="GO690">
        <v>61941.9</v>
      </c>
      <c r="GP690">
        <v>1.9726</v>
      </c>
      <c r="GQ690">
        <v>1.8486</v>
      </c>
      <c r="GR690">
        <v>0.106841</v>
      </c>
      <c r="GS690">
        <v>0</v>
      </c>
      <c r="GT690">
        <v>25.1038</v>
      </c>
      <c r="GU690">
        <v>999.9</v>
      </c>
      <c r="GV690">
        <v>54.56</v>
      </c>
      <c r="GW690">
        <v>29.134</v>
      </c>
      <c r="GX690">
        <v>24.4814</v>
      </c>
      <c r="GY690">
        <v>56.1473</v>
      </c>
      <c r="GZ690">
        <v>43.2933</v>
      </c>
      <c r="HA690">
        <v>1</v>
      </c>
      <c r="HB690">
        <v>-0.047561</v>
      </c>
      <c r="HC690">
        <v>0.0801089</v>
      </c>
      <c r="HD690">
        <v>20.114</v>
      </c>
      <c r="HE690">
        <v>5.19812</v>
      </c>
      <c r="HF690">
        <v>12.004</v>
      </c>
      <c r="HG690">
        <v>4.9756</v>
      </c>
      <c r="HH690">
        <v>3.294</v>
      </c>
      <c r="HI690">
        <v>9999</v>
      </c>
      <c r="HJ690">
        <v>9999</v>
      </c>
      <c r="HK690">
        <v>9999</v>
      </c>
      <c r="HL690">
        <v>630.1</v>
      </c>
      <c r="HM690">
        <v>1.86313</v>
      </c>
      <c r="HN690">
        <v>1.86804</v>
      </c>
      <c r="HO690">
        <v>1.8678</v>
      </c>
      <c r="HP690">
        <v>1.86893</v>
      </c>
      <c r="HQ690">
        <v>1.86981</v>
      </c>
      <c r="HR690">
        <v>1.86584</v>
      </c>
      <c r="HS690">
        <v>1.86691</v>
      </c>
      <c r="HT690">
        <v>1.86829</v>
      </c>
      <c r="HU690">
        <v>5</v>
      </c>
      <c r="HV690">
        <v>0</v>
      </c>
      <c r="HW690">
        <v>0</v>
      </c>
      <c r="HX690">
        <v>0</v>
      </c>
      <c r="HY690" t="s">
        <v>422</v>
      </c>
      <c r="HZ690" t="s">
        <v>423</v>
      </c>
      <c r="IA690" t="s">
        <v>424</v>
      </c>
      <c r="IB690" t="s">
        <v>424</v>
      </c>
      <c r="IC690" t="s">
        <v>424</v>
      </c>
      <c r="ID690" t="s">
        <v>424</v>
      </c>
      <c r="IE690">
        <v>0</v>
      </c>
      <c r="IF690">
        <v>100</v>
      </c>
      <c r="IG690">
        <v>100</v>
      </c>
      <c r="IH690">
        <v>12.62</v>
      </c>
      <c r="II690">
        <v>0.4718</v>
      </c>
      <c r="IJ690">
        <v>4.02706509432224</v>
      </c>
      <c r="IK690">
        <v>0.00601174518973114</v>
      </c>
      <c r="IL690">
        <v>2.77886958061485e-07</v>
      </c>
      <c r="IM690">
        <v>-3.54636231360687e-10</v>
      </c>
      <c r="IN690">
        <v>-0.0404303883988718</v>
      </c>
      <c r="IO690">
        <v>-0.0177815531441476</v>
      </c>
      <c r="IP690">
        <v>0.00205572605671414</v>
      </c>
      <c r="IQ690">
        <v>-1.65519735432211e-05</v>
      </c>
      <c r="IR690">
        <v>-4</v>
      </c>
      <c r="IS690">
        <v>1848</v>
      </c>
      <c r="IT690">
        <v>1</v>
      </c>
      <c r="IU690">
        <v>25</v>
      </c>
      <c r="IV690">
        <v>24683.3</v>
      </c>
      <c r="IW690">
        <v>24683.3</v>
      </c>
      <c r="IX690">
        <v>3.02368</v>
      </c>
      <c r="IY690">
        <v>2.59888</v>
      </c>
      <c r="IZ690">
        <v>1.54785</v>
      </c>
      <c r="JA690">
        <v>2.30469</v>
      </c>
      <c r="JB690">
        <v>1.34644</v>
      </c>
      <c r="JC690">
        <v>2.2937</v>
      </c>
      <c r="JD690">
        <v>33.558</v>
      </c>
      <c r="JE690">
        <v>24.2101</v>
      </c>
      <c r="JF690">
        <v>18</v>
      </c>
      <c r="JG690">
        <v>491.881</v>
      </c>
      <c r="JH690">
        <v>412.042</v>
      </c>
      <c r="JI690">
        <v>24.9999</v>
      </c>
      <c r="JJ690">
        <v>26.6246</v>
      </c>
      <c r="JK690">
        <v>30.0004</v>
      </c>
      <c r="JL690">
        <v>26.5896</v>
      </c>
      <c r="JM690">
        <v>26.5346</v>
      </c>
      <c r="JN690">
        <v>60.5178</v>
      </c>
      <c r="JO690">
        <v>32.3476</v>
      </c>
      <c r="JP690">
        <v>67.2665</v>
      </c>
      <c r="JQ690">
        <v>25</v>
      </c>
      <c r="JR690">
        <v>1626.17</v>
      </c>
      <c r="JS690">
        <v>17.8419</v>
      </c>
      <c r="JT690">
        <v>102.316</v>
      </c>
      <c r="JU690">
        <v>103.102</v>
      </c>
    </row>
    <row r="691" spans="1:281">
      <c r="A691">
        <v>675</v>
      </c>
      <c r="B691">
        <v>1659034176.1</v>
      </c>
      <c r="C691">
        <v>10493</v>
      </c>
      <c r="D691" t="s">
        <v>1780</v>
      </c>
      <c r="E691" t="s">
        <v>1781</v>
      </c>
      <c r="F691">
        <v>5</v>
      </c>
      <c r="G691" t="s">
        <v>1782</v>
      </c>
      <c r="H691" t="s">
        <v>417</v>
      </c>
      <c r="I691">
        <v>1659034168.1</v>
      </c>
      <c r="J691">
        <f>(K691)/1000</f>
        <v>0</v>
      </c>
      <c r="K691">
        <f>IF(CZ691, AN691, AH691)</f>
        <v>0</v>
      </c>
      <c r="L691">
        <f>IF(CZ691, AI691, AG691)</f>
        <v>0</v>
      </c>
      <c r="M691">
        <f>DB691 - IF(AU691&gt;1, L691*CV691*100.0/(AW691*DP691), 0)</f>
        <v>0</v>
      </c>
      <c r="N691">
        <f>((T691-J691/2)*M691-L691)/(T691+J691/2)</f>
        <v>0</v>
      </c>
      <c r="O691">
        <f>N691*(DI691+DJ691)/1000.0</f>
        <v>0</v>
      </c>
      <c r="P691">
        <f>(DB691 - IF(AU691&gt;1, L691*CV691*100.0/(AW691*DP691), 0))*(DI691+DJ691)/1000.0</f>
        <v>0</v>
      </c>
      <c r="Q691">
        <f>2.0/((1/S691-1/R691)+SIGN(S691)*SQRT((1/S691-1/R691)*(1/S691-1/R691) + 4*CW691/((CW691+1)*(CW691+1))*(2*1/S691*1/R691-1/R691*1/R691)))</f>
        <v>0</v>
      </c>
      <c r="R691">
        <f>IF(LEFT(CX691,1)&lt;&gt;"0",IF(LEFT(CX691,1)="1",3.0,CY691),$D$5+$E$5*(DP691*DI691/($K$5*1000))+$F$5*(DP691*DI691/($K$5*1000))*MAX(MIN(CV691,$J$5),$I$5)*MAX(MIN(CV691,$J$5),$I$5)+$G$5*MAX(MIN(CV691,$J$5),$I$5)*(DP691*DI691/($K$5*1000))+$H$5*(DP691*DI691/($K$5*1000))*(DP691*DI691/($K$5*1000)))</f>
        <v>0</v>
      </c>
      <c r="S691">
        <f>J691*(1000-(1000*0.61365*exp(17.502*W691/(240.97+W691))/(DI691+DJ691)+DD691)/2)/(1000*0.61365*exp(17.502*W691/(240.97+W691))/(DI691+DJ691)-DD691)</f>
        <v>0</v>
      </c>
      <c r="T691">
        <f>1/((CW691+1)/(Q691/1.6)+1/(R691/1.37)) + CW691/((CW691+1)/(Q691/1.6) + CW691/(R691/1.37))</f>
        <v>0</v>
      </c>
      <c r="U691">
        <f>(CR691*CU691)</f>
        <v>0</v>
      </c>
      <c r="V691">
        <f>(DK691+(U691+2*0.95*5.67E-8*(((DK691+$B$7)+273)^4-(DK691+273)^4)-44100*J691)/(1.84*29.3*R691+8*0.95*5.67E-8*(DK691+273)^3))</f>
        <v>0</v>
      </c>
      <c r="W691">
        <f>($C$7*DL691+$D$7*DM691+$E$7*V691)</f>
        <v>0</v>
      </c>
      <c r="X691">
        <f>0.61365*exp(17.502*W691/(240.97+W691))</f>
        <v>0</v>
      </c>
      <c r="Y691">
        <f>(Z691/AA691*100)</f>
        <v>0</v>
      </c>
      <c r="Z691">
        <f>DD691*(DI691+DJ691)/1000</f>
        <v>0</v>
      </c>
      <c r="AA691">
        <f>0.61365*exp(17.502*DK691/(240.97+DK691))</f>
        <v>0</v>
      </c>
      <c r="AB691">
        <f>(X691-DD691*(DI691+DJ691)/1000)</f>
        <v>0</v>
      </c>
      <c r="AC691">
        <f>(-J691*44100)</f>
        <v>0</v>
      </c>
      <c r="AD691">
        <f>2*29.3*R691*0.92*(DK691-W691)</f>
        <v>0</v>
      </c>
      <c r="AE691">
        <f>2*0.95*5.67E-8*(((DK691+$B$7)+273)^4-(W691+273)^4)</f>
        <v>0</v>
      </c>
      <c r="AF691">
        <f>U691+AE691+AC691+AD691</f>
        <v>0</v>
      </c>
      <c r="AG691">
        <f>DH691*AU691*(DC691-DB691*(1000-AU691*DE691)/(1000-AU691*DD691))/(100*CV691)</f>
        <v>0</v>
      </c>
      <c r="AH691">
        <f>1000*DH691*AU691*(DD691-DE691)/(100*CV691*(1000-AU691*DD691))</f>
        <v>0</v>
      </c>
      <c r="AI691">
        <f>(AJ691 - AK691 - DI691*1E3/(8.314*(DK691+273.15)) * AM691/DH691 * AL691) * DH691/(100*CV691) * (1000 - DE691)/1000</f>
        <v>0</v>
      </c>
      <c r="AJ691">
        <v>429.774523803851</v>
      </c>
      <c r="AK691">
        <v>407.377872727273</v>
      </c>
      <c r="AL691">
        <v>-0.00438511704275895</v>
      </c>
      <c r="AM691">
        <v>66.0504921813524</v>
      </c>
      <c r="AN691">
        <f>(AP691 - AO691 + DI691*1E3/(8.314*(DK691+273.15)) * AR691/DH691 * AQ691) * DH691/(100*CV691) * 1000/(1000 - AP691)</f>
        <v>0</v>
      </c>
      <c r="AO691">
        <v>22.6747164823377</v>
      </c>
      <c r="AP691">
        <v>26.7340937062937</v>
      </c>
      <c r="AQ691">
        <v>2.546730462605e-05</v>
      </c>
      <c r="AR691">
        <v>92.47</v>
      </c>
      <c r="AS691">
        <v>0</v>
      </c>
      <c r="AT691">
        <v>0</v>
      </c>
      <c r="AU691">
        <f>IF(AS691*$H$13&gt;=AW691,1.0,(AW691/(AW691-AS691*$H$13)))</f>
        <v>0</v>
      </c>
      <c r="AV691">
        <f>(AU691-1)*100</f>
        <v>0</v>
      </c>
      <c r="AW691">
        <f>MAX(0,($B$13+$C$13*DP691)/(1+$D$13*DP691)*DI691/(DK691+273)*$E$13)</f>
        <v>0</v>
      </c>
      <c r="AX691" t="s">
        <v>418</v>
      </c>
      <c r="AY691" t="s">
        <v>418</v>
      </c>
      <c r="AZ691">
        <v>0</v>
      </c>
      <c r="BA691">
        <v>0</v>
      </c>
      <c r="BB691">
        <f>1-AZ691/BA691</f>
        <v>0</v>
      </c>
      <c r="BC691">
        <v>0</v>
      </c>
      <c r="BD691" t="s">
        <v>418</v>
      </c>
      <c r="BE691" t="s">
        <v>418</v>
      </c>
      <c r="BF691">
        <v>0</v>
      </c>
      <c r="BG691">
        <v>0</v>
      </c>
      <c r="BH691">
        <f>1-BF691/BG691</f>
        <v>0</v>
      </c>
      <c r="BI691">
        <v>0.5</v>
      </c>
      <c r="BJ691">
        <f>CS691</f>
        <v>0</v>
      </c>
      <c r="BK691">
        <f>L691</f>
        <v>0</v>
      </c>
      <c r="BL691">
        <f>BH691*BI691*BJ691</f>
        <v>0</v>
      </c>
      <c r="BM691">
        <f>(BK691-BC691)/BJ691</f>
        <v>0</v>
      </c>
      <c r="BN691">
        <f>(BA691-BG691)/BG691</f>
        <v>0</v>
      </c>
      <c r="BO691">
        <f>AZ691/(BB691+AZ691/BG691)</f>
        <v>0</v>
      </c>
      <c r="BP691" t="s">
        <v>418</v>
      </c>
      <c r="BQ691">
        <v>0</v>
      </c>
      <c r="BR691">
        <f>IF(BQ691&lt;&gt;0, BQ691, BO691)</f>
        <v>0</v>
      </c>
      <c r="BS691">
        <f>1-BR691/BG691</f>
        <v>0</v>
      </c>
      <c r="BT691">
        <f>(BG691-BF691)/(BG691-BR691)</f>
        <v>0</v>
      </c>
      <c r="BU691">
        <f>(BA691-BG691)/(BA691-BR691)</f>
        <v>0</v>
      </c>
      <c r="BV691">
        <f>(BG691-BF691)/(BG691-AZ691)</f>
        <v>0</v>
      </c>
      <c r="BW691">
        <f>(BA691-BG691)/(BA691-AZ691)</f>
        <v>0</v>
      </c>
      <c r="BX691">
        <f>(BT691*BR691/BF691)</f>
        <v>0</v>
      </c>
      <c r="BY691">
        <f>(1-BX691)</f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f>$B$11*DQ691+$C$11*DR691+$F$11*EC691*(1-EF691)</f>
        <v>0</v>
      </c>
      <c r="CS691">
        <f>CR691*CT691</f>
        <v>0</v>
      </c>
      <c r="CT691">
        <f>($B$11*$D$9+$C$11*$D$9+$F$11*((EP691+EH691)/MAX(EP691+EH691+EQ691, 0.1)*$I$9+EQ691/MAX(EP691+EH691+EQ691, 0.1)*$J$9))/($B$11+$C$11+$F$11)</f>
        <v>0</v>
      </c>
      <c r="CU691">
        <f>($B$11*$K$9+$C$11*$K$9+$F$11*((EP691+EH691)/MAX(EP691+EH691+EQ691, 0.1)*$P$9+EQ691/MAX(EP691+EH691+EQ691, 0.1)*$Q$9))/($B$11+$C$11+$F$11)</f>
        <v>0</v>
      </c>
      <c r="CV691">
        <v>6</v>
      </c>
      <c r="CW691">
        <v>0.5</v>
      </c>
      <c r="CX691" t="s">
        <v>419</v>
      </c>
      <c r="CY691">
        <v>2</v>
      </c>
      <c r="CZ691" t="b">
        <v>1</v>
      </c>
      <c r="DA691">
        <v>1659034168.1</v>
      </c>
      <c r="DB691">
        <v>396.571935483871</v>
      </c>
      <c r="DC691">
        <v>420.086</v>
      </c>
      <c r="DD691">
        <v>26.7277064516129</v>
      </c>
      <c r="DE691">
        <v>22.6753161290323</v>
      </c>
      <c r="DF691">
        <v>390.177967741935</v>
      </c>
      <c r="DG691">
        <v>26.1247612903226</v>
      </c>
      <c r="DH691">
        <v>500.070225806452</v>
      </c>
      <c r="DI691">
        <v>90.3060290322581</v>
      </c>
      <c r="DJ691">
        <v>0.0444485709677419</v>
      </c>
      <c r="DK691">
        <v>27.4479548387097</v>
      </c>
      <c r="DL691">
        <v>27.8305387096774</v>
      </c>
      <c r="DM691">
        <v>999.9</v>
      </c>
      <c r="DN691">
        <v>0</v>
      </c>
      <c r="DO691">
        <v>0</v>
      </c>
      <c r="DP691">
        <v>10001.935483871</v>
      </c>
      <c r="DQ691">
        <v>0</v>
      </c>
      <c r="DR691">
        <v>17.2314612903226</v>
      </c>
      <c r="DS691">
        <v>-23.5141774193548</v>
      </c>
      <c r="DT691">
        <v>407.462548387097</v>
      </c>
      <c r="DU691">
        <v>429.832806451613</v>
      </c>
      <c r="DV691">
        <v>4.05238451612903</v>
      </c>
      <c r="DW691">
        <v>420.086</v>
      </c>
      <c r="DX691">
        <v>22.6753161290323</v>
      </c>
      <c r="DY691">
        <v>2.41367290322581</v>
      </c>
      <c r="DZ691">
        <v>2.04771741935484</v>
      </c>
      <c r="EA691">
        <v>20.4557870967742</v>
      </c>
      <c r="EB691">
        <v>17.8182161290323</v>
      </c>
      <c r="EC691">
        <v>2000.0164516129</v>
      </c>
      <c r="ED691">
        <v>0.979998935483871</v>
      </c>
      <c r="EE691">
        <v>0.0200011677419355</v>
      </c>
      <c r="EF691">
        <v>0</v>
      </c>
      <c r="EG691">
        <v>738.152258064516</v>
      </c>
      <c r="EH691">
        <v>5.00063</v>
      </c>
      <c r="EI691">
        <v>14525.0870967742</v>
      </c>
      <c r="EJ691">
        <v>17257.0096774194</v>
      </c>
      <c r="EK691">
        <v>38.3282580645161</v>
      </c>
      <c r="EL691">
        <v>38.312</v>
      </c>
      <c r="EM691">
        <v>37.812</v>
      </c>
      <c r="EN691">
        <v>37.6168709677419</v>
      </c>
      <c r="EO691">
        <v>39.312</v>
      </c>
      <c r="EP691">
        <v>1955.11</v>
      </c>
      <c r="EQ691">
        <v>39.9064516129032</v>
      </c>
      <c r="ER691">
        <v>0</v>
      </c>
      <c r="ES691">
        <v>1659034174.9</v>
      </c>
      <c r="ET691">
        <v>0</v>
      </c>
      <c r="EU691">
        <v>738.168461538462</v>
      </c>
      <c r="EV691">
        <v>-0.823726491855898</v>
      </c>
      <c r="EW691">
        <v>-7.59999989887114</v>
      </c>
      <c r="EX691">
        <v>14524.8961538462</v>
      </c>
      <c r="EY691">
        <v>15</v>
      </c>
      <c r="EZ691">
        <v>0</v>
      </c>
      <c r="FA691" t="s">
        <v>420</v>
      </c>
      <c r="FB691">
        <v>1657551626.5</v>
      </c>
      <c r="FC691">
        <v>1657551629</v>
      </c>
      <c r="FD691">
        <v>0</v>
      </c>
      <c r="FE691">
        <v>0.403</v>
      </c>
      <c r="FF691">
        <v>0.009</v>
      </c>
      <c r="FG691">
        <v>9.41</v>
      </c>
      <c r="FH691">
        <v>0.087</v>
      </c>
      <c r="FI691">
        <v>417</v>
      </c>
      <c r="FJ691">
        <v>17</v>
      </c>
      <c r="FK691">
        <v>1.61</v>
      </c>
      <c r="FL691">
        <v>0.59</v>
      </c>
      <c r="FM691">
        <v>-23.4917756097561</v>
      </c>
      <c r="FN691">
        <v>-0.458243205574926</v>
      </c>
      <c r="FO691">
        <v>0.11710813177174</v>
      </c>
      <c r="FP691">
        <v>1</v>
      </c>
      <c r="FQ691">
        <v>738.16094117647</v>
      </c>
      <c r="FR691">
        <v>-0.218090145279494</v>
      </c>
      <c r="FS691">
        <v>0.230129367859814</v>
      </c>
      <c r="FT691">
        <v>1</v>
      </c>
      <c r="FU691">
        <v>4.05026536585366</v>
      </c>
      <c r="FV691">
        <v>0.0460802090592286</v>
      </c>
      <c r="FW691">
        <v>0.00549148613656656</v>
      </c>
      <c r="FX691">
        <v>1</v>
      </c>
      <c r="FY691">
        <v>3</v>
      </c>
      <c r="FZ691">
        <v>3</v>
      </c>
      <c r="GA691" t="s">
        <v>953</v>
      </c>
      <c r="GB691">
        <v>2.9725</v>
      </c>
      <c r="GC691">
        <v>2.69888</v>
      </c>
      <c r="GD691">
        <v>0.086417</v>
      </c>
      <c r="GE691">
        <v>0.0915758</v>
      </c>
      <c r="GF691">
        <v>0.110931</v>
      </c>
      <c r="GG691">
        <v>0.100149</v>
      </c>
      <c r="GH691">
        <v>35566.6</v>
      </c>
      <c r="GI691">
        <v>38677.6</v>
      </c>
      <c r="GJ691">
        <v>35278.8</v>
      </c>
      <c r="GK691">
        <v>38613.4</v>
      </c>
      <c r="GL691">
        <v>44463.9</v>
      </c>
      <c r="GM691">
        <v>50183.2</v>
      </c>
      <c r="GN691">
        <v>55148.8</v>
      </c>
      <c r="GO691">
        <v>61935.9</v>
      </c>
      <c r="GP691">
        <v>1.9872</v>
      </c>
      <c r="GQ691">
        <v>1.856</v>
      </c>
      <c r="GR691">
        <v>0.147343</v>
      </c>
      <c r="GS691">
        <v>0</v>
      </c>
      <c r="GT691">
        <v>25.4037</v>
      </c>
      <c r="GU691">
        <v>999.9</v>
      </c>
      <c r="GV691">
        <v>59.016</v>
      </c>
      <c r="GW691">
        <v>29.104</v>
      </c>
      <c r="GX691">
        <v>26.4413</v>
      </c>
      <c r="GY691">
        <v>56.2873</v>
      </c>
      <c r="GZ691">
        <v>43.137</v>
      </c>
      <c r="HA691">
        <v>1</v>
      </c>
      <c r="HB691">
        <v>-0.0471138</v>
      </c>
      <c r="HC691">
        <v>0.141394</v>
      </c>
      <c r="HD691">
        <v>20.1137</v>
      </c>
      <c r="HE691">
        <v>5.19932</v>
      </c>
      <c r="HF691">
        <v>12.004</v>
      </c>
      <c r="HG691">
        <v>4.976</v>
      </c>
      <c r="HH691">
        <v>3.2934</v>
      </c>
      <c r="HI691">
        <v>9999</v>
      </c>
      <c r="HJ691">
        <v>9999</v>
      </c>
      <c r="HK691">
        <v>9999</v>
      </c>
      <c r="HL691">
        <v>630.6</v>
      </c>
      <c r="HM691">
        <v>1.86313</v>
      </c>
      <c r="HN691">
        <v>1.86798</v>
      </c>
      <c r="HO691">
        <v>1.8678</v>
      </c>
      <c r="HP691">
        <v>1.86896</v>
      </c>
      <c r="HQ691">
        <v>1.86981</v>
      </c>
      <c r="HR691">
        <v>1.86584</v>
      </c>
      <c r="HS691">
        <v>1.86691</v>
      </c>
      <c r="HT691">
        <v>1.86829</v>
      </c>
      <c r="HU691">
        <v>5</v>
      </c>
      <c r="HV691">
        <v>0</v>
      </c>
      <c r="HW691">
        <v>0</v>
      </c>
      <c r="HX691">
        <v>0</v>
      </c>
      <c r="HY691" t="s">
        <v>422</v>
      </c>
      <c r="HZ691" t="s">
        <v>423</v>
      </c>
      <c r="IA691" t="s">
        <v>424</v>
      </c>
      <c r="IB691" t="s">
        <v>424</v>
      </c>
      <c r="IC691" t="s">
        <v>424</v>
      </c>
      <c r="ID691" t="s">
        <v>424</v>
      </c>
      <c r="IE691">
        <v>0</v>
      </c>
      <c r="IF691">
        <v>100</v>
      </c>
      <c r="IG691">
        <v>100</v>
      </c>
      <c r="IH691">
        <v>6.394</v>
      </c>
      <c r="II691">
        <v>0.6035</v>
      </c>
      <c r="IJ691">
        <v>4.02706509432224</v>
      </c>
      <c r="IK691">
        <v>0.00601174518973114</v>
      </c>
      <c r="IL691">
        <v>2.77886958061485e-07</v>
      </c>
      <c r="IM691">
        <v>-3.54636231360687e-10</v>
      </c>
      <c r="IN691">
        <v>-0.0404303883988718</v>
      </c>
      <c r="IO691">
        <v>-0.0177815531441476</v>
      </c>
      <c r="IP691">
        <v>0.00205572605671414</v>
      </c>
      <c r="IQ691">
        <v>-1.65519735432211e-05</v>
      </c>
      <c r="IR691">
        <v>-4</v>
      </c>
      <c r="IS691">
        <v>1848</v>
      </c>
      <c r="IT691">
        <v>1</v>
      </c>
      <c r="IU691">
        <v>25</v>
      </c>
      <c r="IV691">
        <v>24709.2</v>
      </c>
      <c r="IW691">
        <v>24709.1</v>
      </c>
      <c r="IX691">
        <v>1.03149</v>
      </c>
      <c r="IY691">
        <v>2.61597</v>
      </c>
      <c r="IZ691">
        <v>1.54785</v>
      </c>
      <c r="JA691">
        <v>2.30713</v>
      </c>
      <c r="JB691">
        <v>1.34644</v>
      </c>
      <c r="JC691">
        <v>2.43408</v>
      </c>
      <c r="JD691">
        <v>33.5355</v>
      </c>
      <c r="JE691">
        <v>24.2276</v>
      </c>
      <c r="JF691">
        <v>18</v>
      </c>
      <c r="JG691">
        <v>501.04</v>
      </c>
      <c r="JH691">
        <v>415.87</v>
      </c>
      <c r="JI691">
        <v>25.0003</v>
      </c>
      <c r="JJ691">
        <v>26.608</v>
      </c>
      <c r="JK691">
        <v>30.0004</v>
      </c>
      <c r="JL691">
        <v>26.5448</v>
      </c>
      <c r="JM691">
        <v>26.4862</v>
      </c>
      <c r="JN691">
        <v>20.6646</v>
      </c>
      <c r="JO691">
        <v>23.7436</v>
      </c>
      <c r="JP691">
        <v>100</v>
      </c>
      <c r="JQ691">
        <v>25</v>
      </c>
      <c r="JR691">
        <v>413.344</v>
      </c>
      <c r="JS691">
        <v>22.6737</v>
      </c>
      <c r="JT691">
        <v>102.301</v>
      </c>
      <c r="JU691">
        <v>103.092</v>
      </c>
    </row>
    <row r="692" spans="1:281">
      <c r="A692">
        <v>676</v>
      </c>
      <c r="B692">
        <v>1659034181.1</v>
      </c>
      <c r="C692">
        <v>10498</v>
      </c>
      <c r="D692" t="s">
        <v>1783</v>
      </c>
      <c r="E692" t="s">
        <v>1784</v>
      </c>
      <c r="F692">
        <v>5</v>
      </c>
      <c r="G692" t="s">
        <v>1782</v>
      </c>
      <c r="H692" t="s">
        <v>417</v>
      </c>
      <c r="I692">
        <v>1659034173.25517</v>
      </c>
      <c r="J692">
        <f>(K692)/1000</f>
        <v>0</v>
      </c>
      <c r="K692">
        <f>IF(CZ692, AN692, AH692)</f>
        <v>0</v>
      </c>
      <c r="L692">
        <f>IF(CZ692, AI692, AG692)</f>
        <v>0</v>
      </c>
      <c r="M692">
        <f>DB692 - IF(AU692&gt;1, L692*CV692*100.0/(AW692*DP692), 0)</f>
        <v>0</v>
      </c>
      <c r="N692">
        <f>((T692-J692/2)*M692-L692)/(T692+J692/2)</f>
        <v>0</v>
      </c>
      <c r="O692">
        <f>N692*(DI692+DJ692)/1000.0</f>
        <v>0</v>
      </c>
      <c r="P692">
        <f>(DB692 - IF(AU692&gt;1, L692*CV692*100.0/(AW692*DP692), 0))*(DI692+DJ692)/1000.0</f>
        <v>0</v>
      </c>
      <c r="Q692">
        <f>2.0/((1/S692-1/R692)+SIGN(S692)*SQRT((1/S692-1/R692)*(1/S692-1/R692) + 4*CW692/((CW692+1)*(CW692+1))*(2*1/S692*1/R692-1/R692*1/R692)))</f>
        <v>0</v>
      </c>
      <c r="R692">
        <f>IF(LEFT(CX692,1)&lt;&gt;"0",IF(LEFT(CX692,1)="1",3.0,CY692),$D$5+$E$5*(DP692*DI692/($K$5*1000))+$F$5*(DP692*DI692/($K$5*1000))*MAX(MIN(CV692,$J$5),$I$5)*MAX(MIN(CV692,$J$5),$I$5)+$G$5*MAX(MIN(CV692,$J$5),$I$5)*(DP692*DI692/($K$5*1000))+$H$5*(DP692*DI692/($K$5*1000))*(DP692*DI692/($K$5*1000)))</f>
        <v>0</v>
      </c>
      <c r="S692">
        <f>J692*(1000-(1000*0.61365*exp(17.502*W692/(240.97+W692))/(DI692+DJ692)+DD692)/2)/(1000*0.61365*exp(17.502*W692/(240.97+W692))/(DI692+DJ692)-DD692)</f>
        <v>0</v>
      </c>
      <c r="T692">
        <f>1/((CW692+1)/(Q692/1.6)+1/(R692/1.37)) + CW692/((CW692+1)/(Q692/1.6) + CW692/(R692/1.37))</f>
        <v>0</v>
      </c>
      <c r="U692">
        <f>(CR692*CU692)</f>
        <v>0</v>
      </c>
      <c r="V692">
        <f>(DK692+(U692+2*0.95*5.67E-8*(((DK692+$B$7)+273)^4-(DK692+273)^4)-44100*J692)/(1.84*29.3*R692+8*0.95*5.67E-8*(DK692+273)^3))</f>
        <v>0</v>
      </c>
      <c r="W692">
        <f>($C$7*DL692+$D$7*DM692+$E$7*V692)</f>
        <v>0</v>
      </c>
      <c r="X692">
        <f>0.61365*exp(17.502*W692/(240.97+W692))</f>
        <v>0</v>
      </c>
      <c r="Y692">
        <f>(Z692/AA692*100)</f>
        <v>0</v>
      </c>
      <c r="Z692">
        <f>DD692*(DI692+DJ692)/1000</f>
        <v>0</v>
      </c>
      <c r="AA692">
        <f>0.61365*exp(17.502*DK692/(240.97+DK692))</f>
        <v>0</v>
      </c>
      <c r="AB692">
        <f>(X692-DD692*(DI692+DJ692)/1000)</f>
        <v>0</v>
      </c>
      <c r="AC692">
        <f>(-J692*44100)</f>
        <v>0</v>
      </c>
      <c r="AD692">
        <f>2*29.3*R692*0.92*(DK692-W692)</f>
        <v>0</v>
      </c>
      <c r="AE692">
        <f>2*0.95*5.67E-8*(((DK692+$B$7)+273)^4-(W692+273)^4)</f>
        <v>0</v>
      </c>
      <c r="AF692">
        <f>U692+AE692+AC692+AD692</f>
        <v>0</v>
      </c>
      <c r="AG692">
        <f>DH692*AU692*(DC692-DB692*(1000-AU692*DE692)/(1000-AU692*DD692))/(100*CV692)</f>
        <v>0</v>
      </c>
      <c r="AH692">
        <f>1000*DH692*AU692*(DD692-DE692)/(100*CV692*(1000-AU692*DD692))</f>
        <v>0</v>
      </c>
      <c r="AI692">
        <f>(AJ692 - AK692 - DI692*1E3/(8.314*(DK692+273.15)) * AM692/DH692 * AL692) * DH692/(100*CV692) * (1000 - DE692)/1000</f>
        <v>0</v>
      </c>
      <c r="AJ692">
        <v>429.144927842873</v>
      </c>
      <c r="AK692">
        <v>407.00746060606</v>
      </c>
      <c r="AL692">
        <v>-0.125368116604738</v>
      </c>
      <c r="AM692">
        <v>66.0504921813524</v>
      </c>
      <c r="AN692">
        <f>(AP692 - AO692 + DI692*1E3/(8.314*(DK692+273.15)) * AR692/DH692 * AQ692) * DH692/(100*CV692) * 1000/(1000 - AP692)</f>
        <v>0</v>
      </c>
      <c r="AO692">
        <v>22.6783098240693</v>
      </c>
      <c r="AP692">
        <v>26.742172027972</v>
      </c>
      <c r="AQ692">
        <v>5.65194805276627e-06</v>
      </c>
      <c r="AR692">
        <v>92.47</v>
      </c>
      <c r="AS692">
        <v>0</v>
      </c>
      <c r="AT692">
        <v>0</v>
      </c>
      <c r="AU692">
        <f>IF(AS692*$H$13&gt;=AW692,1.0,(AW692/(AW692-AS692*$H$13)))</f>
        <v>0</v>
      </c>
      <c r="AV692">
        <f>(AU692-1)*100</f>
        <v>0</v>
      </c>
      <c r="AW692">
        <f>MAX(0,($B$13+$C$13*DP692)/(1+$D$13*DP692)*DI692/(DK692+273)*$E$13)</f>
        <v>0</v>
      </c>
      <c r="AX692" t="s">
        <v>418</v>
      </c>
      <c r="AY692" t="s">
        <v>418</v>
      </c>
      <c r="AZ692">
        <v>0</v>
      </c>
      <c r="BA692">
        <v>0</v>
      </c>
      <c r="BB692">
        <f>1-AZ692/BA692</f>
        <v>0</v>
      </c>
      <c r="BC692">
        <v>0</v>
      </c>
      <c r="BD692" t="s">
        <v>418</v>
      </c>
      <c r="BE692" t="s">
        <v>418</v>
      </c>
      <c r="BF692">
        <v>0</v>
      </c>
      <c r="BG692">
        <v>0</v>
      </c>
      <c r="BH692">
        <f>1-BF692/BG692</f>
        <v>0</v>
      </c>
      <c r="BI692">
        <v>0.5</v>
      </c>
      <c r="BJ692">
        <f>CS692</f>
        <v>0</v>
      </c>
      <c r="BK692">
        <f>L692</f>
        <v>0</v>
      </c>
      <c r="BL692">
        <f>BH692*BI692*BJ692</f>
        <v>0</v>
      </c>
      <c r="BM692">
        <f>(BK692-BC692)/BJ692</f>
        <v>0</v>
      </c>
      <c r="BN692">
        <f>(BA692-BG692)/BG692</f>
        <v>0</v>
      </c>
      <c r="BO692">
        <f>AZ692/(BB692+AZ692/BG692)</f>
        <v>0</v>
      </c>
      <c r="BP692" t="s">
        <v>418</v>
      </c>
      <c r="BQ692">
        <v>0</v>
      </c>
      <c r="BR692">
        <f>IF(BQ692&lt;&gt;0, BQ692, BO692)</f>
        <v>0</v>
      </c>
      <c r="BS692">
        <f>1-BR692/BG692</f>
        <v>0</v>
      </c>
      <c r="BT692">
        <f>(BG692-BF692)/(BG692-BR692)</f>
        <v>0</v>
      </c>
      <c r="BU692">
        <f>(BA692-BG692)/(BA692-BR692)</f>
        <v>0</v>
      </c>
      <c r="BV692">
        <f>(BG692-BF692)/(BG692-AZ692)</f>
        <v>0</v>
      </c>
      <c r="BW692">
        <f>(BA692-BG692)/(BA692-AZ692)</f>
        <v>0</v>
      </c>
      <c r="BX692">
        <f>(BT692*BR692/BF692)</f>
        <v>0</v>
      </c>
      <c r="BY692">
        <f>(1-BX692)</f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f>$B$11*DQ692+$C$11*DR692+$F$11*EC692*(1-EF692)</f>
        <v>0</v>
      </c>
      <c r="CS692">
        <f>CR692*CT692</f>
        <v>0</v>
      </c>
      <c r="CT692">
        <f>($B$11*$D$9+$C$11*$D$9+$F$11*((EP692+EH692)/MAX(EP692+EH692+EQ692, 0.1)*$I$9+EQ692/MAX(EP692+EH692+EQ692, 0.1)*$J$9))/($B$11+$C$11+$F$11)</f>
        <v>0</v>
      </c>
      <c r="CU692">
        <f>($B$11*$K$9+$C$11*$K$9+$F$11*((EP692+EH692)/MAX(EP692+EH692+EQ692, 0.1)*$P$9+EQ692/MAX(EP692+EH692+EQ692, 0.1)*$Q$9))/($B$11+$C$11+$F$11)</f>
        <v>0</v>
      </c>
      <c r="CV692">
        <v>6</v>
      </c>
      <c r="CW692">
        <v>0.5</v>
      </c>
      <c r="CX692" t="s">
        <v>419</v>
      </c>
      <c r="CY692">
        <v>2</v>
      </c>
      <c r="CZ692" t="b">
        <v>1</v>
      </c>
      <c r="DA692">
        <v>1659034173.25517</v>
      </c>
      <c r="DB692">
        <v>396.512034482759</v>
      </c>
      <c r="DC692">
        <v>419.580862068965</v>
      </c>
      <c r="DD692">
        <v>26.7328965517241</v>
      </c>
      <c r="DE692">
        <v>22.6761689655172</v>
      </c>
      <c r="DF692">
        <v>390.118413793104</v>
      </c>
      <c r="DG692">
        <v>26.1296724137931</v>
      </c>
      <c r="DH692">
        <v>500.073344827586</v>
      </c>
      <c r="DI692">
        <v>90.3065275862069</v>
      </c>
      <c r="DJ692">
        <v>0.0445772413793103</v>
      </c>
      <c r="DK692">
        <v>27.4496137931034</v>
      </c>
      <c r="DL692">
        <v>27.8285827586207</v>
      </c>
      <c r="DM692">
        <v>999.9</v>
      </c>
      <c r="DN692">
        <v>0</v>
      </c>
      <c r="DO692">
        <v>0</v>
      </c>
      <c r="DP692">
        <v>10004.8275862069</v>
      </c>
      <c r="DQ692">
        <v>0</v>
      </c>
      <c r="DR692">
        <v>17.2499586206897</v>
      </c>
      <c r="DS692">
        <v>-23.0688689655172</v>
      </c>
      <c r="DT692">
        <v>407.403137931034</v>
      </c>
      <c r="DU692">
        <v>429.316275862069</v>
      </c>
      <c r="DV692">
        <v>4.05671827586207</v>
      </c>
      <c r="DW692">
        <v>419.580862068965</v>
      </c>
      <c r="DX692">
        <v>22.6761689655172</v>
      </c>
      <c r="DY692">
        <v>2.41415448275862</v>
      </c>
      <c r="DZ692">
        <v>2.04780655172414</v>
      </c>
      <c r="EA692">
        <v>20.459024137931</v>
      </c>
      <c r="EB692">
        <v>17.8189034482759</v>
      </c>
      <c r="EC692">
        <v>2000.00034482759</v>
      </c>
      <c r="ED692">
        <v>0.980000413793103</v>
      </c>
      <c r="EE692">
        <v>0.0199997034482759</v>
      </c>
      <c r="EF692">
        <v>0</v>
      </c>
      <c r="EG692">
        <v>738.113862068966</v>
      </c>
      <c r="EH692">
        <v>5.00063</v>
      </c>
      <c r="EI692">
        <v>14524.4</v>
      </c>
      <c r="EJ692">
        <v>17256.8931034483</v>
      </c>
      <c r="EK692">
        <v>38.3380689655172</v>
      </c>
      <c r="EL692">
        <v>38.307724137931</v>
      </c>
      <c r="EM692">
        <v>37.812</v>
      </c>
      <c r="EN692">
        <v>37.6206551724138</v>
      </c>
      <c r="EO692">
        <v>39.312</v>
      </c>
      <c r="EP692">
        <v>1955.09793103448</v>
      </c>
      <c r="EQ692">
        <v>39.9034482758621</v>
      </c>
      <c r="ER692">
        <v>0</v>
      </c>
      <c r="ES692">
        <v>1659034180.3</v>
      </c>
      <c r="ET692">
        <v>0</v>
      </c>
      <c r="EU692">
        <v>738.14436</v>
      </c>
      <c r="EV692">
        <v>0.718846149086882</v>
      </c>
      <c r="EW692">
        <v>-6.23076910065183</v>
      </c>
      <c r="EX692">
        <v>14524.252</v>
      </c>
      <c r="EY692">
        <v>15</v>
      </c>
      <c r="EZ692">
        <v>0</v>
      </c>
      <c r="FA692" t="s">
        <v>420</v>
      </c>
      <c r="FB692">
        <v>1657551626.5</v>
      </c>
      <c r="FC692">
        <v>1657551629</v>
      </c>
      <c r="FD692">
        <v>0</v>
      </c>
      <c r="FE692">
        <v>0.403</v>
      </c>
      <c r="FF692">
        <v>0.009</v>
      </c>
      <c r="FG692">
        <v>9.41</v>
      </c>
      <c r="FH692">
        <v>0.087</v>
      </c>
      <c r="FI692">
        <v>417</v>
      </c>
      <c r="FJ692">
        <v>17</v>
      </c>
      <c r="FK692">
        <v>1.61</v>
      </c>
      <c r="FL692">
        <v>0.59</v>
      </c>
      <c r="FM692">
        <v>-23.3803804878049</v>
      </c>
      <c r="FN692">
        <v>1.8520620209059</v>
      </c>
      <c r="FO692">
        <v>0.502137168714526</v>
      </c>
      <c r="FP692">
        <v>0</v>
      </c>
      <c r="FQ692">
        <v>738.178823529412</v>
      </c>
      <c r="FR692">
        <v>-0.425454544279045</v>
      </c>
      <c r="FS692">
        <v>0.220684825911399</v>
      </c>
      <c r="FT692">
        <v>1</v>
      </c>
      <c r="FU692">
        <v>4.0535456097561</v>
      </c>
      <c r="FV692">
        <v>0.0483788153310191</v>
      </c>
      <c r="FW692">
        <v>0.00561481405064495</v>
      </c>
      <c r="FX692">
        <v>1</v>
      </c>
      <c r="FY692">
        <v>2</v>
      </c>
      <c r="FZ692">
        <v>3</v>
      </c>
      <c r="GA692" t="s">
        <v>474</v>
      </c>
      <c r="GB692">
        <v>2.97393</v>
      </c>
      <c r="GC692">
        <v>2.69833</v>
      </c>
      <c r="GD692">
        <v>0.0863186</v>
      </c>
      <c r="GE692">
        <v>0.0905381</v>
      </c>
      <c r="GF692">
        <v>0.110941</v>
      </c>
      <c r="GG692">
        <v>0.100159</v>
      </c>
      <c r="GH692">
        <v>35570.4</v>
      </c>
      <c r="GI692">
        <v>38722.1</v>
      </c>
      <c r="GJ692">
        <v>35278.8</v>
      </c>
      <c r="GK692">
        <v>38613.7</v>
      </c>
      <c r="GL692">
        <v>44462.9</v>
      </c>
      <c r="GM692">
        <v>50183.4</v>
      </c>
      <c r="GN692">
        <v>55148.3</v>
      </c>
      <c r="GO692">
        <v>61936.8</v>
      </c>
      <c r="GP692">
        <v>1.988</v>
      </c>
      <c r="GQ692">
        <v>1.855</v>
      </c>
      <c r="GR692">
        <v>0.148535</v>
      </c>
      <c r="GS692">
        <v>0</v>
      </c>
      <c r="GT692">
        <v>25.4037</v>
      </c>
      <c r="GU692">
        <v>999.9</v>
      </c>
      <c r="GV692">
        <v>59.016</v>
      </c>
      <c r="GW692">
        <v>29.104</v>
      </c>
      <c r="GX692">
        <v>26.4421</v>
      </c>
      <c r="GY692">
        <v>56.2373</v>
      </c>
      <c r="GZ692">
        <v>43.101</v>
      </c>
      <c r="HA692">
        <v>1</v>
      </c>
      <c r="HB692">
        <v>-0.0471341</v>
      </c>
      <c r="HC692">
        <v>0.142702</v>
      </c>
      <c r="HD692">
        <v>20.1137</v>
      </c>
      <c r="HE692">
        <v>5.19932</v>
      </c>
      <c r="HF692">
        <v>12.004</v>
      </c>
      <c r="HG692">
        <v>4.976</v>
      </c>
      <c r="HH692">
        <v>3.2932</v>
      </c>
      <c r="HI692">
        <v>9999</v>
      </c>
      <c r="HJ692">
        <v>9999</v>
      </c>
      <c r="HK692">
        <v>9999</v>
      </c>
      <c r="HL692">
        <v>630.6</v>
      </c>
      <c r="HM692">
        <v>1.8631</v>
      </c>
      <c r="HN692">
        <v>1.86801</v>
      </c>
      <c r="HO692">
        <v>1.8678</v>
      </c>
      <c r="HP692">
        <v>1.86896</v>
      </c>
      <c r="HQ692">
        <v>1.86978</v>
      </c>
      <c r="HR692">
        <v>1.86584</v>
      </c>
      <c r="HS692">
        <v>1.86691</v>
      </c>
      <c r="HT692">
        <v>1.86829</v>
      </c>
      <c r="HU692">
        <v>5</v>
      </c>
      <c r="HV692">
        <v>0</v>
      </c>
      <c r="HW692">
        <v>0</v>
      </c>
      <c r="HX692">
        <v>0</v>
      </c>
      <c r="HY692" t="s">
        <v>422</v>
      </c>
      <c r="HZ692" t="s">
        <v>423</v>
      </c>
      <c r="IA692" t="s">
        <v>424</v>
      </c>
      <c r="IB692" t="s">
        <v>424</v>
      </c>
      <c r="IC692" t="s">
        <v>424</v>
      </c>
      <c r="ID692" t="s">
        <v>424</v>
      </c>
      <c r="IE692">
        <v>0</v>
      </c>
      <c r="IF692">
        <v>100</v>
      </c>
      <c r="IG692">
        <v>100</v>
      </c>
      <c r="IH692">
        <v>6.391</v>
      </c>
      <c r="II692">
        <v>0.6037</v>
      </c>
      <c r="IJ692">
        <v>4.02706509432224</v>
      </c>
      <c r="IK692">
        <v>0.00601174518973114</v>
      </c>
      <c r="IL692">
        <v>2.77886958061485e-07</v>
      </c>
      <c r="IM692">
        <v>-3.54636231360687e-10</v>
      </c>
      <c r="IN692">
        <v>-0.0404303883988718</v>
      </c>
      <c r="IO692">
        <v>-0.0177815531441476</v>
      </c>
      <c r="IP692">
        <v>0.00205572605671414</v>
      </c>
      <c r="IQ692">
        <v>-1.65519735432211e-05</v>
      </c>
      <c r="IR692">
        <v>-4</v>
      </c>
      <c r="IS692">
        <v>1848</v>
      </c>
      <c r="IT692">
        <v>1</v>
      </c>
      <c r="IU692">
        <v>25</v>
      </c>
      <c r="IV692">
        <v>24709.2</v>
      </c>
      <c r="IW692">
        <v>24709.2</v>
      </c>
      <c r="IX692">
        <v>1.00708</v>
      </c>
      <c r="IY692">
        <v>2.61841</v>
      </c>
      <c r="IZ692">
        <v>1.54785</v>
      </c>
      <c r="JA692">
        <v>2.30713</v>
      </c>
      <c r="JB692">
        <v>1.34644</v>
      </c>
      <c r="JC692">
        <v>2.29736</v>
      </c>
      <c r="JD692">
        <v>33.5355</v>
      </c>
      <c r="JE692">
        <v>24.2188</v>
      </c>
      <c r="JF692">
        <v>18</v>
      </c>
      <c r="JG692">
        <v>501.59</v>
      </c>
      <c r="JH692">
        <v>415.304</v>
      </c>
      <c r="JI692">
        <v>25.0001</v>
      </c>
      <c r="JJ692">
        <v>26.608</v>
      </c>
      <c r="JK692">
        <v>30.0002</v>
      </c>
      <c r="JL692">
        <v>26.5471</v>
      </c>
      <c r="JM692">
        <v>26.4871</v>
      </c>
      <c r="JN692">
        <v>20.1274</v>
      </c>
      <c r="JO692">
        <v>23.7436</v>
      </c>
      <c r="JP692">
        <v>100</v>
      </c>
      <c r="JQ692">
        <v>25</v>
      </c>
      <c r="JR692">
        <v>399.854</v>
      </c>
      <c r="JS692">
        <v>22.6597</v>
      </c>
      <c r="JT692">
        <v>102.3</v>
      </c>
      <c r="JU692">
        <v>103.094</v>
      </c>
    </row>
    <row r="693" spans="1:281">
      <c r="A693">
        <v>677</v>
      </c>
      <c r="B693">
        <v>1659034186.1</v>
      </c>
      <c r="C693">
        <v>10503</v>
      </c>
      <c r="D693" t="s">
        <v>1785</v>
      </c>
      <c r="E693" t="s">
        <v>1786</v>
      </c>
      <c r="F693">
        <v>5</v>
      </c>
      <c r="G693" t="s">
        <v>1782</v>
      </c>
      <c r="H693" t="s">
        <v>417</v>
      </c>
      <c r="I693">
        <v>1659034178.33214</v>
      </c>
      <c r="J693">
        <f>(K693)/1000</f>
        <v>0</v>
      </c>
      <c r="K693">
        <f>IF(CZ693, AN693, AH693)</f>
        <v>0</v>
      </c>
      <c r="L693">
        <f>IF(CZ693, AI693, AG693)</f>
        <v>0</v>
      </c>
      <c r="M693">
        <f>DB693 - IF(AU693&gt;1, L693*CV693*100.0/(AW693*DP693), 0)</f>
        <v>0</v>
      </c>
      <c r="N693">
        <f>((T693-J693/2)*M693-L693)/(T693+J693/2)</f>
        <v>0</v>
      </c>
      <c r="O693">
        <f>N693*(DI693+DJ693)/1000.0</f>
        <v>0</v>
      </c>
      <c r="P693">
        <f>(DB693 - IF(AU693&gt;1, L693*CV693*100.0/(AW693*DP693), 0))*(DI693+DJ693)/1000.0</f>
        <v>0</v>
      </c>
      <c r="Q693">
        <f>2.0/((1/S693-1/R693)+SIGN(S693)*SQRT((1/S693-1/R693)*(1/S693-1/R693) + 4*CW693/((CW693+1)*(CW693+1))*(2*1/S693*1/R693-1/R693*1/R693)))</f>
        <v>0</v>
      </c>
      <c r="R693">
        <f>IF(LEFT(CX693,1)&lt;&gt;"0",IF(LEFT(CX693,1)="1",3.0,CY693),$D$5+$E$5*(DP693*DI693/($K$5*1000))+$F$5*(DP693*DI693/($K$5*1000))*MAX(MIN(CV693,$J$5),$I$5)*MAX(MIN(CV693,$J$5),$I$5)+$G$5*MAX(MIN(CV693,$J$5),$I$5)*(DP693*DI693/($K$5*1000))+$H$5*(DP693*DI693/($K$5*1000))*(DP693*DI693/($K$5*1000)))</f>
        <v>0</v>
      </c>
      <c r="S693">
        <f>J693*(1000-(1000*0.61365*exp(17.502*W693/(240.97+W693))/(DI693+DJ693)+DD693)/2)/(1000*0.61365*exp(17.502*W693/(240.97+W693))/(DI693+DJ693)-DD693)</f>
        <v>0</v>
      </c>
      <c r="T693">
        <f>1/((CW693+1)/(Q693/1.6)+1/(R693/1.37)) + CW693/((CW693+1)/(Q693/1.6) + CW693/(R693/1.37))</f>
        <v>0</v>
      </c>
      <c r="U693">
        <f>(CR693*CU693)</f>
        <v>0</v>
      </c>
      <c r="V693">
        <f>(DK693+(U693+2*0.95*5.67E-8*(((DK693+$B$7)+273)^4-(DK693+273)^4)-44100*J693)/(1.84*29.3*R693+8*0.95*5.67E-8*(DK693+273)^3))</f>
        <v>0</v>
      </c>
      <c r="W693">
        <f>($C$7*DL693+$D$7*DM693+$E$7*V693)</f>
        <v>0</v>
      </c>
      <c r="X693">
        <f>0.61365*exp(17.502*W693/(240.97+W693))</f>
        <v>0</v>
      </c>
      <c r="Y693">
        <f>(Z693/AA693*100)</f>
        <v>0</v>
      </c>
      <c r="Z693">
        <f>DD693*(DI693+DJ693)/1000</f>
        <v>0</v>
      </c>
      <c r="AA693">
        <f>0.61365*exp(17.502*DK693/(240.97+DK693))</f>
        <v>0</v>
      </c>
      <c r="AB693">
        <f>(X693-DD693*(DI693+DJ693)/1000)</f>
        <v>0</v>
      </c>
      <c r="AC693">
        <f>(-J693*44100)</f>
        <v>0</v>
      </c>
      <c r="AD693">
        <f>2*29.3*R693*0.92*(DK693-W693)</f>
        <v>0</v>
      </c>
      <c r="AE693">
        <f>2*0.95*5.67E-8*(((DK693+$B$7)+273)^4-(W693+273)^4)</f>
        <v>0</v>
      </c>
      <c r="AF693">
        <f>U693+AE693+AC693+AD693</f>
        <v>0</v>
      </c>
      <c r="AG693">
        <f>DH693*AU693*(DC693-DB693*(1000-AU693*DE693)/(1000-AU693*DD693))/(100*CV693)</f>
        <v>0</v>
      </c>
      <c r="AH693">
        <f>1000*DH693*AU693*(DD693-DE693)/(100*CV693*(1000-AU693*DD693))</f>
        <v>0</v>
      </c>
      <c r="AI693">
        <f>(AJ693 - AK693 - DI693*1E3/(8.314*(DK693+273.15)) * AM693/DH693 * AL693) * DH693/(100*CV693) * (1000 - DE693)/1000</f>
        <v>0</v>
      </c>
      <c r="AJ693">
        <v>417.099139618644</v>
      </c>
      <c r="AK693">
        <v>401.421375757576</v>
      </c>
      <c r="AL693">
        <v>-1.34902436699415</v>
      </c>
      <c r="AM693">
        <v>66.0504921813524</v>
      </c>
      <c r="AN693">
        <f>(AP693 - AO693 + DI693*1E3/(8.314*(DK693+273.15)) * AR693/DH693 * AQ693) * DH693/(100*CV693) * 1000/(1000 - AP693)</f>
        <v>0</v>
      </c>
      <c r="AO693">
        <v>22.6785858682251</v>
      </c>
      <c r="AP693">
        <v>26.7458538461539</v>
      </c>
      <c r="AQ693">
        <v>-2.52500658756921e-05</v>
      </c>
      <c r="AR693">
        <v>92.47</v>
      </c>
      <c r="AS693">
        <v>0</v>
      </c>
      <c r="AT693">
        <v>0</v>
      </c>
      <c r="AU693">
        <f>IF(AS693*$H$13&gt;=AW693,1.0,(AW693/(AW693-AS693*$H$13)))</f>
        <v>0</v>
      </c>
      <c r="AV693">
        <f>(AU693-1)*100</f>
        <v>0</v>
      </c>
      <c r="AW693">
        <f>MAX(0,($B$13+$C$13*DP693)/(1+$D$13*DP693)*DI693/(DK693+273)*$E$13)</f>
        <v>0</v>
      </c>
      <c r="AX693" t="s">
        <v>418</v>
      </c>
      <c r="AY693" t="s">
        <v>418</v>
      </c>
      <c r="AZ693">
        <v>0</v>
      </c>
      <c r="BA693">
        <v>0</v>
      </c>
      <c r="BB693">
        <f>1-AZ693/BA693</f>
        <v>0</v>
      </c>
      <c r="BC693">
        <v>0</v>
      </c>
      <c r="BD693" t="s">
        <v>418</v>
      </c>
      <c r="BE693" t="s">
        <v>418</v>
      </c>
      <c r="BF693">
        <v>0</v>
      </c>
      <c r="BG693">
        <v>0</v>
      </c>
      <c r="BH693">
        <f>1-BF693/BG693</f>
        <v>0</v>
      </c>
      <c r="BI693">
        <v>0.5</v>
      </c>
      <c r="BJ693">
        <f>CS693</f>
        <v>0</v>
      </c>
      <c r="BK693">
        <f>L693</f>
        <v>0</v>
      </c>
      <c r="BL693">
        <f>BH693*BI693*BJ693</f>
        <v>0</v>
      </c>
      <c r="BM693">
        <f>(BK693-BC693)/BJ693</f>
        <v>0</v>
      </c>
      <c r="BN693">
        <f>(BA693-BG693)/BG693</f>
        <v>0</v>
      </c>
      <c r="BO693">
        <f>AZ693/(BB693+AZ693/BG693)</f>
        <v>0</v>
      </c>
      <c r="BP693" t="s">
        <v>418</v>
      </c>
      <c r="BQ693">
        <v>0</v>
      </c>
      <c r="BR693">
        <f>IF(BQ693&lt;&gt;0, BQ693, BO693)</f>
        <v>0</v>
      </c>
      <c r="BS693">
        <f>1-BR693/BG693</f>
        <v>0</v>
      </c>
      <c r="BT693">
        <f>(BG693-BF693)/(BG693-BR693)</f>
        <v>0</v>
      </c>
      <c r="BU693">
        <f>(BA693-BG693)/(BA693-BR693)</f>
        <v>0</v>
      </c>
      <c r="BV693">
        <f>(BG693-BF693)/(BG693-AZ693)</f>
        <v>0</v>
      </c>
      <c r="BW693">
        <f>(BA693-BG693)/(BA693-AZ693)</f>
        <v>0</v>
      </c>
      <c r="BX693">
        <f>(BT693*BR693/BF693)</f>
        <v>0</v>
      </c>
      <c r="BY693">
        <f>(1-BX693)</f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f>$B$11*DQ693+$C$11*DR693+$F$11*EC693*(1-EF693)</f>
        <v>0</v>
      </c>
      <c r="CS693">
        <f>CR693*CT693</f>
        <v>0</v>
      </c>
      <c r="CT693">
        <f>($B$11*$D$9+$C$11*$D$9+$F$11*((EP693+EH693)/MAX(EP693+EH693+EQ693, 0.1)*$I$9+EQ693/MAX(EP693+EH693+EQ693, 0.1)*$J$9))/($B$11+$C$11+$F$11)</f>
        <v>0</v>
      </c>
      <c r="CU693">
        <f>($B$11*$K$9+$C$11*$K$9+$F$11*((EP693+EH693)/MAX(EP693+EH693+EQ693, 0.1)*$P$9+EQ693/MAX(EP693+EH693+EQ693, 0.1)*$Q$9))/($B$11+$C$11+$F$11)</f>
        <v>0</v>
      </c>
      <c r="CV693">
        <v>6</v>
      </c>
      <c r="CW693">
        <v>0.5</v>
      </c>
      <c r="CX693" t="s">
        <v>419</v>
      </c>
      <c r="CY693">
        <v>2</v>
      </c>
      <c r="CZ693" t="b">
        <v>1</v>
      </c>
      <c r="DA693">
        <v>1659034178.33214</v>
      </c>
      <c r="DB693">
        <v>395.496892857143</v>
      </c>
      <c r="DC693">
        <v>415.295071428571</v>
      </c>
      <c r="DD693">
        <v>26.7374071428571</v>
      </c>
      <c r="DE693">
        <v>22.6778285714286</v>
      </c>
      <c r="DF693">
        <v>389.109464285714</v>
      </c>
      <c r="DG693">
        <v>26.1339428571429</v>
      </c>
      <c r="DH693">
        <v>500.07175</v>
      </c>
      <c r="DI693">
        <v>90.3070535714286</v>
      </c>
      <c r="DJ693">
        <v>0.0445829464285714</v>
      </c>
      <c r="DK693">
        <v>27.4506357142857</v>
      </c>
      <c r="DL693">
        <v>27.8226142857143</v>
      </c>
      <c r="DM693">
        <v>999.9</v>
      </c>
      <c r="DN693">
        <v>0</v>
      </c>
      <c r="DO693">
        <v>0</v>
      </c>
      <c r="DP693">
        <v>10008.2142857143</v>
      </c>
      <c r="DQ693">
        <v>0</v>
      </c>
      <c r="DR693">
        <v>17.2663</v>
      </c>
      <c r="DS693">
        <v>-19.7981892857143</v>
      </c>
      <c r="DT693">
        <v>406.362035714286</v>
      </c>
      <c r="DU693">
        <v>424.931714285714</v>
      </c>
      <c r="DV693">
        <v>4.05956714285714</v>
      </c>
      <c r="DW693">
        <v>415.295071428571</v>
      </c>
      <c r="DX693">
        <v>22.6778285714286</v>
      </c>
      <c r="DY693">
        <v>2.41457535714286</v>
      </c>
      <c r="DZ693">
        <v>2.04796785714286</v>
      </c>
      <c r="EA693">
        <v>20.4618535714286</v>
      </c>
      <c r="EB693">
        <v>17.8201607142857</v>
      </c>
      <c r="EC693">
        <v>1999.99357142857</v>
      </c>
      <c r="ED693">
        <v>0.980000642857143</v>
      </c>
      <c r="EE693">
        <v>0.0199994785714286</v>
      </c>
      <c r="EF693">
        <v>0</v>
      </c>
      <c r="EG693">
        <v>738.172142857143</v>
      </c>
      <c r="EH693">
        <v>5.00063</v>
      </c>
      <c r="EI693">
        <v>14524.8428571429</v>
      </c>
      <c r="EJ693">
        <v>17256.8357142857</v>
      </c>
      <c r="EK693">
        <v>38.357</v>
      </c>
      <c r="EL693">
        <v>38.3075714285714</v>
      </c>
      <c r="EM693">
        <v>37.812</v>
      </c>
      <c r="EN693">
        <v>37.6205</v>
      </c>
      <c r="EO693">
        <v>39.312</v>
      </c>
      <c r="EP693">
        <v>1955.09178571429</v>
      </c>
      <c r="EQ693">
        <v>39.9028571428572</v>
      </c>
      <c r="ER693">
        <v>0</v>
      </c>
      <c r="ES693">
        <v>1659034185.1</v>
      </c>
      <c r="ET693">
        <v>0</v>
      </c>
      <c r="EU693">
        <v>738.18236</v>
      </c>
      <c r="EV693">
        <v>0.467999996476687</v>
      </c>
      <c r="EW693">
        <v>13.5846155080392</v>
      </c>
      <c r="EX693">
        <v>14524.852</v>
      </c>
      <c r="EY693">
        <v>15</v>
      </c>
      <c r="EZ693">
        <v>0</v>
      </c>
      <c r="FA693" t="s">
        <v>420</v>
      </c>
      <c r="FB693">
        <v>1657551626.5</v>
      </c>
      <c r="FC693">
        <v>1657551629</v>
      </c>
      <c r="FD693">
        <v>0</v>
      </c>
      <c r="FE693">
        <v>0.403</v>
      </c>
      <c r="FF693">
        <v>0.009</v>
      </c>
      <c r="FG693">
        <v>9.41</v>
      </c>
      <c r="FH693">
        <v>0.087</v>
      </c>
      <c r="FI693">
        <v>417</v>
      </c>
      <c r="FJ693">
        <v>17</v>
      </c>
      <c r="FK693">
        <v>1.61</v>
      </c>
      <c r="FL693">
        <v>0.59</v>
      </c>
      <c r="FM693">
        <v>-21.4720634146341</v>
      </c>
      <c r="FN693">
        <v>28.0693818815331</v>
      </c>
      <c r="FO693">
        <v>3.60793752222392</v>
      </c>
      <c r="FP693">
        <v>0</v>
      </c>
      <c r="FQ693">
        <v>738.155117647059</v>
      </c>
      <c r="FR693">
        <v>0.642475170175758</v>
      </c>
      <c r="FS693">
        <v>0.224826569068628</v>
      </c>
      <c r="FT693">
        <v>1</v>
      </c>
      <c r="FU693">
        <v>4.05743829268293</v>
      </c>
      <c r="FV693">
        <v>0.0423869686411229</v>
      </c>
      <c r="FW693">
        <v>0.00505200800572868</v>
      </c>
      <c r="FX693">
        <v>1</v>
      </c>
      <c r="FY693">
        <v>2</v>
      </c>
      <c r="FZ693">
        <v>3</v>
      </c>
      <c r="GA693" t="s">
        <v>474</v>
      </c>
      <c r="GB693">
        <v>2.97336</v>
      </c>
      <c r="GC693">
        <v>2.69871</v>
      </c>
      <c r="GD693">
        <v>0.08527</v>
      </c>
      <c r="GE693">
        <v>0.0880587</v>
      </c>
      <c r="GF693">
        <v>0.110956</v>
      </c>
      <c r="GG693">
        <v>0.100163</v>
      </c>
      <c r="GH693">
        <v>35611.6</v>
      </c>
      <c r="GI693">
        <v>38827</v>
      </c>
      <c r="GJ693">
        <v>35279.1</v>
      </c>
      <c r="GK693">
        <v>38613.1</v>
      </c>
      <c r="GL693">
        <v>44462.9</v>
      </c>
      <c r="GM693">
        <v>50182.5</v>
      </c>
      <c r="GN693">
        <v>55149.3</v>
      </c>
      <c r="GO693">
        <v>61936.1</v>
      </c>
      <c r="GP693">
        <v>1.9886</v>
      </c>
      <c r="GQ693">
        <v>1.8546</v>
      </c>
      <c r="GR693">
        <v>0.147521</v>
      </c>
      <c r="GS693">
        <v>0</v>
      </c>
      <c r="GT693">
        <v>25.4016</v>
      </c>
      <c r="GU693">
        <v>999.9</v>
      </c>
      <c r="GV693">
        <v>59.016</v>
      </c>
      <c r="GW693">
        <v>29.104</v>
      </c>
      <c r="GX693">
        <v>26.4405</v>
      </c>
      <c r="GY693">
        <v>55.5573</v>
      </c>
      <c r="GZ693">
        <v>42.7524</v>
      </c>
      <c r="HA693">
        <v>1</v>
      </c>
      <c r="HB693">
        <v>-0.0472561</v>
      </c>
      <c r="HC693">
        <v>0.143791</v>
      </c>
      <c r="HD693">
        <v>20.1138</v>
      </c>
      <c r="HE693">
        <v>5.19932</v>
      </c>
      <c r="HF693">
        <v>12.004</v>
      </c>
      <c r="HG693">
        <v>4.9756</v>
      </c>
      <c r="HH693">
        <v>3.2936</v>
      </c>
      <c r="HI693">
        <v>9999</v>
      </c>
      <c r="HJ693">
        <v>9999</v>
      </c>
      <c r="HK693">
        <v>9999</v>
      </c>
      <c r="HL693">
        <v>630.6</v>
      </c>
      <c r="HM693">
        <v>1.86319</v>
      </c>
      <c r="HN693">
        <v>1.86798</v>
      </c>
      <c r="HO693">
        <v>1.86783</v>
      </c>
      <c r="HP693">
        <v>1.86899</v>
      </c>
      <c r="HQ693">
        <v>1.86981</v>
      </c>
      <c r="HR693">
        <v>1.86584</v>
      </c>
      <c r="HS693">
        <v>1.86691</v>
      </c>
      <c r="HT693">
        <v>1.86829</v>
      </c>
      <c r="HU693">
        <v>5</v>
      </c>
      <c r="HV693">
        <v>0</v>
      </c>
      <c r="HW693">
        <v>0</v>
      </c>
      <c r="HX693">
        <v>0</v>
      </c>
      <c r="HY693" t="s">
        <v>422</v>
      </c>
      <c r="HZ693" t="s">
        <v>423</v>
      </c>
      <c r="IA693" t="s">
        <v>424</v>
      </c>
      <c r="IB693" t="s">
        <v>424</v>
      </c>
      <c r="IC693" t="s">
        <v>424</v>
      </c>
      <c r="ID693" t="s">
        <v>424</v>
      </c>
      <c r="IE693">
        <v>0</v>
      </c>
      <c r="IF693">
        <v>100</v>
      </c>
      <c r="IG693">
        <v>100</v>
      </c>
      <c r="IH693">
        <v>6.353</v>
      </c>
      <c r="II693">
        <v>0.604</v>
      </c>
      <c r="IJ693">
        <v>4.02706509432224</v>
      </c>
      <c r="IK693">
        <v>0.00601174518973114</v>
      </c>
      <c r="IL693">
        <v>2.77886958061485e-07</v>
      </c>
      <c r="IM693">
        <v>-3.54636231360687e-10</v>
      </c>
      <c r="IN693">
        <v>-0.0404303883988718</v>
      </c>
      <c r="IO693">
        <v>-0.0177815531441476</v>
      </c>
      <c r="IP693">
        <v>0.00205572605671414</v>
      </c>
      <c r="IQ693">
        <v>-1.65519735432211e-05</v>
      </c>
      <c r="IR693">
        <v>-4</v>
      </c>
      <c r="IS693">
        <v>1848</v>
      </c>
      <c r="IT693">
        <v>1</v>
      </c>
      <c r="IU693">
        <v>25</v>
      </c>
      <c r="IV693">
        <v>24709.3</v>
      </c>
      <c r="IW693">
        <v>24709.3</v>
      </c>
      <c r="IX693">
        <v>0.975342</v>
      </c>
      <c r="IY693">
        <v>2.61475</v>
      </c>
      <c r="IZ693">
        <v>1.54785</v>
      </c>
      <c r="JA693">
        <v>2.30713</v>
      </c>
      <c r="JB693">
        <v>1.34644</v>
      </c>
      <c r="JC693">
        <v>2.42798</v>
      </c>
      <c r="JD693">
        <v>33.5355</v>
      </c>
      <c r="JE693">
        <v>24.2188</v>
      </c>
      <c r="JF693">
        <v>18</v>
      </c>
      <c r="JG693">
        <v>501.986</v>
      </c>
      <c r="JH693">
        <v>415.091</v>
      </c>
      <c r="JI693">
        <v>25.0001</v>
      </c>
      <c r="JJ693">
        <v>26.6102</v>
      </c>
      <c r="JK693">
        <v>30.0001</v>
      </c>
      <c r="JL693">
        <v>26.5471</v>
      </c>
      <c r="JM693">
        <v>26.4884</v>
      </c>
      <c r="JN693">
        <v>19.5351</v>
      </c>
      <c r="JO693">
        <v>23.7436</v>
      </c>
      <c r="JP693">
        <v>100</v>
      </c>
      <c r="JQ693">
        <v>25</v>
      </c>
      <c r="JR693">
        <v>379.751</v>
      </c>
      <c r="JS693">
        <v>22.651</v>
      </c>
      <c r="JT693">
        <v>102.302</v>
      </c>
      <c r="JU693">
        <v>103.092</v>
      </c>
    </row>
    <row r="694" spans="1:281">
      <c r="A694">
        <v>678</v>
      </c>
      <c r="B694">
        <v>1659034191.1</v>
      </c>
      <c r="C694">
        <v>10508</v>
      </c>
      <c r="D694" t="s">
        <v>1787</v>
      </c>
      <c r="E694" t="s">
        <v>1788</v>
      </c>
      <c r="F694">
        <v>5</v>
      </c>
      <c r="G694" t="s">
        <v>1782</v>
      </c>
      <c r="H694" t="s">
        <v>417</v>
      </c>
      <c r="I694">
        <v>1659034183.6</v>
      </c>
      <c r="J694">
        <f>(K694)/1000</f>
        <v>0</v>
      </c>
      <c r="K694">
        <f>IF(CZ694, AN694, AH694)</f>
        <v>0</v>
      </c>
      <c r="L694">
        <f>IF(CZ694, AI694, AG694)</f>
        <v>0</v>
      </c>
      <c r="M694">
        <f>DB694 - IF(AU694&gt;1, L694*CV694*100.0/(AW694*DP694), 0)</f>
        <v>0</v>
      </c>
      <c r="N694">
        <f>((T694-J694/2)*M694-L694)/(T694+J694/2)</f>
        <v>0</v>
      </c>
      <c r="O694">
        <f>N694*(DI694+DJ694)/1000.0</f>
        <v>0</v>
      </c>
      <c r="P694">
        <f>(DB694 - IF(AU694&gt;1, L694*CV694*100.0/(AW694*DP694), 0))*(DI694+DJ694)/1000.0</f>
        <v>0</v>
      </c>
      <c r="Q694">
        <f>2.0/((1/S694-1/R694)+SIGN(S694)*SQRT((1/S694-1/R694)*(1/S694-1/R694) + 4*CW694/((CW694+1)*(CW694+1))*(2*1/S694*1/R694-1/R694*1/R694)))</f>
        <v>0</v>
      </c>
      <c r="R694">
        <f>IF(LEFT(CX694,1)&lt;&gt;"0",IF(LEFT(CX694,1)="1",3.0,CY694),$D$5+$E$5*(DP694*DI694/($K$5*1000))+$F$5*(DP694*DI694/($K$5*1000))*MAX(MIN(CV694,$J$5),$I$5)*MAX(MIN(CV694,$J$5),$I$5)+$G$5*MAX(MIN(CV694,$J$5),$I$5)*(DP694*DI694/($K$5*1000))+$H$5*(DP694*DI694/($K$5*1000))*(DP694*DI694/($K$5*1000)))</f>
        <v>0</v>
      </c>
      <c r="S694">
        <f>J694*(1000-(1000*0.61365*exp(17.502*W694/(240.97+W694))/(DI694+DJ694)+DD694)/2)/(1000*0.61365*exp(17.502*W694/(240.97+W694))/(DI694+DJ694)-DD694)</f>
        <v>0</v>
      </c>
      <c r="T694">
        <f>1/((CW694+1)/(Q694/1.6)+1/(R694/1.37)) + CW694/((CW694+1)/(Q694/1.6) + CW694/(R694/1.37))</f>
        <v>0</v>
      </c>
      <c r="U694">
        <f>(CR694*CU694)</f>
        <v>0</v>
      </c>
      <c r="V694">
        <f>(DK694+(U694+2*0.95*5.67E-8*(((DK694+$B$7)+273)^4-(DK694+273)^4)-44100*J694)/(1.84*29.3*R694+8*0.95*5.67E-8*(DK694+273)^3))</f>
        <v>0</v>
      </c>
      <c r="W694">
        <f>($C$7*DL694+$D$7*DM694+$E$7*V694)</f>
        <v>0</v>
      </c>
      <c r="X694">
        <f>0.61365*exp(17.502*W694/(240.97+W694))</f>
        <v>0</v>
      </c>
      <c r="Y694">
        <f>(Z694/AA694*100)</f>
        <v>0</v>
      </c>
      <c r="Z694">
        <f>DD694*(DI694+DJ694)/1000</f>
        <v>0</v>
      </c>
      <c r="AA694">
        <f>0.61365*exp(17.502*DK694/(240.97+DK694))</f>
        <v>0</v>
      </c>
      <c r="AB694">
        <f>(X694-DD694*(DI694+DJ694)/1000)</f>
        <v>0</v>
      </c>
      <c r="AC694">
        <f>(-J694*44100)</f>
        <v>0</v>
      </c>
      <c r="AD694">
        <f>2*29.3*R694*0.92*(DK694-W694)</f>
        <v>0</v>
      </c>
      <c r="AE694">
        <f>2*0.95*5.67E-8*(((DK694+$B$7)+273)^4-(W694+273)^4)</f>
        <v>0</v>
      </c>
      <c r="AF694">
        <f>U694+AE694+AC694+AD694</f>
        <v>0</v>
      </c>
      <c r="AG694">
        <f>DH694*AU694*(DC694-DB694*(1000-AU694*DE694)/(1000-AU694*DD694))/(100*CV694)</f>
        <v>0</v>
      </c>
      <c r="AH694">
        <f>1000*DH694*AU694*(DD694-DE694)/(100*CV694*(1000-AU694*DD694))</f>
        <v>0</v>
      </c>
      <c r="AI694">
        <f>(AJ694 - AK694 - DI694*1E3/(8.314*(DK694+273.15)) * AM694/DH694 * AL694) * DH694/(100*CV694) * (1000 - DE694)/1000</f>
        <v>0</v>
      </c>
      <c r="AJ694">
        <v>400.730390772812</v>
      </c>
      <c r="AK694">
        <v>390.262242424242</v>
      </c>
      <c r="AL694">
        <v>-2.37376616689172</v>
      </c>
      <c r="AM694">
        <v>66.0504921813524</v>
      </c>
      <c r="AN694">
        <f>(AP694 - AO694 + DI694*1E3/(8.314*(DK694+273.15)) * AR694/DH694 * AQ694) * DH694/(100*CV694) * 1000/(1000 - AP694)</f>
        <v>0</v>
      </c>
      <c r="AO694">
        <v>22.6791587076623</v>
      </c>
      <c r="AP694">
        <v>26.7491769230769</v>
      </c>
      <c r="AQ694">
        <v>2.30787878838067e-06</v>
      </c>
      <c r="AR694">
        <v>92.47</v>
      </c>
      <c r="AS694">
        <v>0</v>
      </c>
      <c r="AT694">
        <v>0</v>
      </c>
      <c r="AU694">
        <f>IF(AS694*$H$13&gt;=AW694,1.0,(AW694/(AW694-AS694*$H$13)))</f>
        <v>0</v>
      </c>
      <c r="AV694">
        <f>(AU694-1)*100</f>
        <v>0</v>
      </c>
      <c r="AW694">
        <f>MAX(0,($B$13+$C$13*DP694)/(1+$D$13*DP694)*DI694/(DK694+273)*$E$13)</f>
        <v>0</v>
      </c>
      <c r="AX694" t="s">
        <v>418</v>
      </c>
      <c r="AY694" t="s">
        <v>418</v>
      </c>
      <c r="AZ694">
        <v>0</v>
      </c>
      <c r="BA694">
        <v>0</v>
      </c>
      <c r="BB694">
        <f>1-AZ694/BA694</f>
        <v>0</v>
      </c>
      <c r="BC694">
        <v>0</v>
      </c>
      <c r="BD694" t="s">
        <v>418</v>
      </c>
      <c r="BE694" t="s">
        <v>418</v>
      </c>
      <c r="BF694">
        <v>0</v>
      </c>
      <c r="BG694">
        <v>0</v>
      </c>
      <c r="BH694">
        <f>1-BF694/BG694</f>
        <v>0</v>
      </c>
      <c r="BI694">
        <v>0.5</v>
      </c>
      <c r="BJ694">
        <f>CS694</f>
        <v>0</v>
      </c>
      <c r="BK694">
        <f>L694</f>
        <v>0</v>
      </c>
      <c r="BL694">
        <f>BH694*BI694*BJ694</f>
        <v>0</v>
      </c>
      <c r="BM694">
        <f>(BK694-BC694)/BJ694</f>
        <v>0</v>
      </c>
      <c r="BN694">
        <f>(BA694-BG694)/BG694</f>
        <v>0</v>
      </c>
      <c r="BO694">
        <f>AZ694/(BB694+AZ694/BG694)</f>
        <v>0</v>
      </c>
      <c r="BP694" t="s">
        <v>418</v>
      </c>
      <c r="BQ694">
        <v>0</v>
      </c>
      <c r="BR694">
        <f>IF(BQ694&lt;&gt;0, BQ694, BO694)</f>
        <v>0</v>
      </c>
      <c r="BS694">
        <f>1-BR694/BG694</f>
        <v>0</v>
      </c>
      <c r="BT694">
        <f>(BG694-BF694)/(BG694-BR694)</f>
        <v>0</v>
      </c>
      <c r="BU694">
        <f>(BA694-BG694)/(BA694-BR694)</f>
        <v>0</v>
      </c>
      <c r="BV694">
        <f>(BG694-BF694)/(BG694-AZ694)</f>
        <v>0</v>
      </c>
      <c r="BW694">
        <f>(BA694-BG694)/(BA694-AZ694)</f>
        <v>0</v>
      </c>
      <c r="BX694">
        <f>(BT694*BR694/BF694)</f>
        <v>0</v>
      </c>
      <c r="BY694">
        <f>(1-BX694)</f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f>$B$11*DQ694+$C$11*DR694+$F$11*EC694*(1-EF694)</f>
        <v>0</v>
      </c>
      <c r="CS694">
        <f>CR694*CT694</f>
        <v>0</v>
      </c>
      <c r="CT694">
        <f>($B$11*$D$9+$C$11*$D$9+$F$11*((EP694+EH694)/MAX(EP694+EH694+EQ694, 0.1)*$I$9+EQ694/MAX(EP694+EH694+EQ694, 0.1)*$J$9))/($B$11+$C$11+$F$11)</f>
        <v>0</v>
      </c>
      <c r="CU694">
        <f>($B$11*$K$9+$C$11*$K$9+$F$11*((EP694+EH694)/MAX(EP694+EH694+EQ694, 0.1)*$P$9+EQ694/MAX(EP694+EH694+EQ694, 0.1)*$Q$9))/($B$11+$C$11+$F$11)</f>
        <v>0</v>
      </c>
      <c r="CV694">
        <v>6</v>
      </c>
      <c r="CW694">
        <v>0.5</v>
      </c>
      <c r="CX694" t="s">
        <v>419</v>
      </c>
      <c r="CY694">
        <v>2</v>
      </c>
      <c r="CZ694" t="b">
        <v>1</v>
      </c>
      <c r="DA694">
        <v>1659034183.6</v>
      </c>
      <c r="DB694">
        <v>391.458555555556</v>
      </c>
      <c r="DC694">
        <v>405.344962962963</v>
      </c>
      <c r="DD694">
        <v>26.7431703703704</v>
      </c>
      <c r="DE694">
        <v>22.6789111111111</v>
      </c>
      <c r="DF694">
        <v>385.095555555556</v>
      </c>
      <c r="DG694">
        <v>26.1394</v>
      </c>
      <c r="DH694">
        <v>500.068259259259</v>
      </c>
      <c r="DI694">
        <v>90.3076518518519</v>
      </c>
      <c r="DJ694">
        <v>0.0446071962962963</v>
      </c>
      <c r="DK694">
        <v>27.4498444444444</v>
      </c>
      <c r="DL694">
        <v>27.8192296296296</v>
      </c>
      <c r="DM694">
        <v>999.9</v>
      </c>
      <c r="DN694">
        <v>0</v>
      </c>
      <c r="DO694">
        <v>0</v>
      </c>
      <c r="DP694">
        <v>9993.14814814815</v>
      </c>
      <c r="DQ694">
        <v>0</v>
      </c>
      <c r="DR694">
        <v>17.2663</v>
      </c>
      <c r="DS694">
        <v>-13.8863837037037</v>
      </c>
      <c r="DT694">
        <v>402.215037037037</v>
      </c>
      <c r="DU694">
        <v>414.751074074074</v>
      </c>
      <c r="DV694">
        <v>4.06425111111111</v>
      </c>
      <c r="DW694">
        <v>405.344962962963</v>
      </c>
      <c r="DX694">
        <v>22.6789111111111</v>
      </c>
      <c r="DY694">
        <v>2.41511185185185</v>
      </c>
      <c r="DZ694">
        <v>2.04807925925926</v>
      </c>
      <c r="EA694">
        <v>20.465462962963</v>
      </c>
      <c r="EB694">
        <v>17.8210222222222</v>
      </c>
      <c r="EC694">
        <v>2000.01518518519</v>
      </c>
      <c r="ED694">
        <v>0.98</v>
      </c>
      <c r="EE694">
        <v>0.0200000962962963</v>
      </c>
      <c r="EF694">
        <v>0</v>
      </c>
      <c r="EG694">
        <v>738.208740740741</v>
      </c>
      <c r="EH694">
        <v>5.00063</v>
      </c>
      <c r="EI694">
        <v>14525.6740740741</v>
      </c>
      <c r="EJ694">
        <v>17257.0185185185</v>
      </c>
      <c r="EK694">
        <v>38.3516666666667</v>
      </c>
      <c r="EL694">
        <v>38.3074074074074</v>
      </c>
      <c r="EM694">
        <v>37.812</v>
      </c>
      <c r="EN694">
        <v>37.625</v>
      </c>
      <c r="EO694">
        <v>39.312</v>
      </c>
      <c r="EP694">
        <v>1955.11185185185</v>
      </c>
      <c r="EQ694">
        <v>39.9044444444444</v>
      </c>
      <c r="ER694">
        <v>0</v>
      </c>
      <c r="ES694">
        <v>1659034189.9</v>
      </c>
      <c r="ET694">
        <v>0</v>
      </c>
      <c r="EU694">
        <v>738.2174</v>
      </c>
      <c r="EV694">
        <v>0.105846160145403</v>
      </c>
      <c r="EW694">
        <v>10.7384615521119</v>
      </c>
      <c r="EX694">
        <v>14525.492</v>
      </c>
      <c r="EY694">
        <v>15</v>
      </c>
      <c r="EZ694">
        <v>0</v>
      </c>
      <c r="FA694" t="s">
        <v>420</v>
      </c>
      <c r="FB694">
        <v>1657551626.5</v>
      </c>
      <c r="FC694">
        <v>1657551629</v>
      </c>
      <c r="FD694">
        <v>0</v>
      </c>
      <c r="FE694">
        <v>0.403</v>
      </c>
      <c r="FF694">
        <v>0.009</v>
      </c>
      <c r="FG694">
        <v>9.41</v>
      </c>
      <c r="FH694">
        <v>0.087</v>
      </c>
      <c r="FI694">
        <v>417</v>
      </c>
      <c r="FJ694">
        <v>17</v>
      </c>
      <c r="FK694">
        <v>1.61</v>
      </c>
      <c r="FL694">
        <v>0.59</v>
      </c>
      <c r="FM694">
        <v>-17.6083387804878</v>
      </c>
      <c r="FN694">
        <v>63.0626117770034</v>
      </c>
      <c r="FO694">
        <v>6.66289847239875</v>
      </c>
      <c r="FP694">
        <v>0</v>
      </c>
      <c r="FQ694">
        <v>738.172764705882</v>
      </c>
      <c r="FR694">
        <v>0.283544688440609</v>
      </c>
      <c r="FS694">
        <v>0.213755228188352</v>
      </c>
      <c r="FT694">
        <v>1</v>
      </c>
      <c r="FU694">
        <v>4.06103073170732</v>
      </c>
      <c r="FV694">
        <v>0.0431717770034942</v>
      </c>
      <c r="FW694">
        <v>0.00503306743023454</v>
      </c>
      <c r="FX694">
        <v>1</v>
      </c>
      <c r="FY694">
        <v>2</v>
      </c>
      <c r="FZ694">
        <v>3</v>
      </c>
      <c r="GA694" t="s">
        <v>474</v>
      </c>
      <c r="GB694">
        <v>2.97271</v>
      </c>
      <c r="GC694">
        <v>2.69843</v>
      </c>
      <c r="GD694">
        <v>0.0833492</v>
      </c>
      <c r="GE694">
        <v>0.0852313</v>
      </c>
      <c r="GF694">
        <v>0.110952</v>
      </c>
      <c r="GG694">
        <v>0.10017</v>
      </c>
      <c r="GH694">
        <v>35685.7</v>
      </c>
      <c r="GI694">
        <v>38947.8</v>
      </c>
      <c r="GJ694">
        <v>35278.5</v>
      </c>
      <c r="GK694">
        <v>38613.5</v>
      </c>
      <c r="GL694">
        <v>44461.8</v>
      </c>
      <c r="GM694">
        <v>50182.2</v>
      </c>
      <c r="GN694">
        <v>55147.7</v>
      </c>
      <c r="GO694">
        <v>61936.3</v>
      </c>
      <c r="GP694">
        <v>1.9878</v>
      </c>
      <c r="GQ694">
        <v>1.8554</v>
      </c>
      <c r="GR694">
        <v>0.147462</v>
      </c>
      <c r="GS694">
        <v>0</v>
      </c>
      <c r="GT694">
        <v>25.4016</v>
      </c>
      <c r="GU694">
        <v>999.9</v>
      </c>
      <c r="GV694">
        <v>59.04</v>
      </c>
      <c r="GW694">
        <v>29.104</v>
      </c>
      <c r="GX694">
        <v>26.4511</v>
      </c>
      <c r="GY694">
        <v>56.0173</v>
      </c>
      <c r="GZ694">
        <v>42.8766</v>
      </c>
      <c r="HA694">
        <v>1</v>
      </c>
      <c r="HB694">
        <v>-0.0469106</v>
      </c>
      <c r="HC694">
        <v>0.143137</v>
      </c>
      <c r="HD694">
        <v>20.1138</v>
      </c>
      <c r="HE694">
        <v>5.19812</v>
      </c>
      <c r="HF694">
        <v>12.004</v>
      </c>
      <c r="HG694">
        <v>4.976</v>
      </c>
      <c r="HH694">
        <v>3.2934</v>
      </c>
      <c r="HI694">
        <v>9999</v>
      </c>
      <c r="HJ694">
        <v>9999</v>
      </c>
      <c r="HK694">
        <v>9999</v>
      </c>
      <c r="HL694">
        <v>630.6</v>
      </c>
      <c r="HM694">
        <v>1.8631</v>
      </c>
      <c r="HN694">
        <v>1.86798</v>
      </c>
      <c r="HO694">
        <v>1.8678</v>
      </c>
      <c r="HP694">
        <v>1.86896</v>
      </c>
      <c r="HQ694">
        <v>1.86975</v>
      </c>
      <c r="HR694">
        <v>1.86584</v>
      </c>
      <c r="HS694">
        <v>1.86691</v>
      </c>
      <c r="HT694">
        <v>1.86829</v>
      </c>
      <c r="HU694">
        <v>5</v>
      </c>
      <c r="HV694">
        <v>0</v>
      </c>
      <c r="HW694">
        <v>0</v>
      </c>
      <c r="HX694">
        <v>0</v>
      </c>
      <c r="HY694" t="s">
        <v>422</v>
      </c>
      <c r="HZ694" t="s">
        <v>423</v>
      </c>
      <c r="IA694" t="s">
        <v>424</v>
      </c>
      <c r="IB694" t="s">
        <v>424</v>
      </c>
      <c r="IC694" t="s">
        <v>424</v>
      </c>
      <c r="ID694" t="s">
        <v>424</v>
      </c>
      <c r="IE694">
        <v>0</v>
      </c>
      <c r="IF694">
        <v>100</v>
      </c>
      <c r="IG694">
        <v>100</v>
      </c>
      <c r="IH694">
        <v>6.286</v>
      </c>
      <c r="II694">
        <v>0.6038</v>
      </c>
      <c r="IJ694">
        <v>4.02706509432224</v>
      </c>
      <c r="IK694">
        <v>0.00601174518973114</v>
      </c>
      <c r="IL694">
        <v>2.77886958061485e-07</v>
      </c>
      <c r="IM694">
        <v>-3.54636231360687e-10</v>
      </c>
      <c r="IN694">
        <v>-0.0404303883988718</v>
      </c>
      <c r="IO694">
        <v>-0.0177815531441476</v>
      </c>
      <c r="IP694">
        <v>0.00205572605671414</v>
      </c>
      <c r="IQ694">
        <v>-1.65519735432211e-05</v>
      </c>
      <c r="IR694">
        <v>-4</v>
      </c>
      <c r="IS694">
        <v>1848</v>
      </c>
      <c r="IT694">
        <v>1</v>
      </c>
      <c r="IU694">
        <v>25</v>
      </c>
      <c r="IV694">
        <v>24709.4</v>
      </c>
      <c r="IW694">
        <v>24709.4</v>
      </c>
      <c r="IX694">
        <v>0.942383</v>
      </c>
      <c r="IY694">
        <v>2.61475</v>
      </c>
      <c r="IZ694">
        <v>1.54785</v>
      </c>
      <c r="JA694">
        <v>2.30713</v>
      </c>
      <c r="JB694">
        <v>1.34644</v>
      </c>
      <c r="JC694">
        <v>2.42554</v>
      </c>
      <c r="JD694">
        <v>33.5355</v>
      </c>
      <c r="JE694">
        <v>24.2188</v>
      </c>
      <c r="JF694">
        <v>18</v>
      </c>
      <c r="JG694">
        <v>501.457</v>
      </c>
      <c r="JH694">
        <v>415.544</v>
      </c>
      <c r="JI694">
        <v>24.9999</v>
      </c>
      <c r="JJ694">
        <v>26.6102</v>
      </c>
      <c r="JK694">
        <v>30</v>
      </c>
      <c r="JL694">
        <v>26.5471</v>
      </c>
      <c r="JM694">
        <v>26.4884</v>
      </c>
      <c r="JN694">
        <v>18.8415</v>
      </c>
      <c r="JO694">
        <v>23.7436</v>
      </c>
      <c r="JP694">
        <v>100</v>
      </c>
      <c r="JQ694">
        <v>25</v>
      </c>
      <c r="JR694">
        <v>366.232</v>
      </c>
      <c r="JS694">
        <v>22.6372</v>
      </c>
      <c r="JT694">
        <v>102.299</v>
      </c>
      <c r="JU694">
        <v>103.093</v>
      </c>
    </row>
    <row r="695" spans="1:281">
      <c r="A695">
        <v>679</v>
      </c>
      <c r="B695">
        <v>1659034196.1</v>
      </c>
      <c r="C695">
        <v>10513</v>
      </c>
      <c r="D695" t="s">
        <v>1789</v>
      </c>
      <c r="E695" t="s">
        <v>1790</v>
      </c>
      <c r="F695">
        <v>5</v>
      </c>
      <c r="G695" t="s">
        <v>1782</v>
      </c>
      <c r="H695" t="s">
        <v>417</v>
      </c>
      <c r="I695">
        <v>1659034188.31429</v>
      </c>
      <c r="J695">
        <f>(K695)/1000</f>
        <v>0</v>
      </c>
      <c r="K695">
        <f>IF(CZ695, AN695, AH695)</f>
        <v>0</v>
      </c>
      <c r="L695">
        <f>IF(CZ695, AI695, AG695)</f>
        <v>0</v>
      </c>
      <c r="M695">
        <f>DB695 - IF(AU695&gt;1, L695*CV695*100.0/(AW695*DP695), 0)</f>
        <v>0</v>
      </c>
      <c r="N695">
        <f>((T695-J695/2)*M695-L695)/(T695+J695/2)</f>
        <v>0</v>
      </c>
      <c r="O695">
        <f>N695*(DI695+DJ695)/1000.0</f>
        <v>0</v>
      </c>
      <c r="P695">
        <f>(DB695 - IF(AU695&gt;1, L695*CV695*100.0/(AW695*DP695), 0))*(DI695+DJ695)/1000.0</f>
        <v>0</v>
      </c>
      <c r="Q695">
        <f>2.0/((1/S695-1/R695)+SIGN(S695)*SQRT((1/S695-1/R695)*(1/S695-1/R695) + 4*CW695/((CW695+1)*(CW695+1))*(2*1/S695*1/R695-1/R695*1/R695)))</f>
        <v>0</v>
      </c>
      <c r="R695">
        <f>IF(LEFT(CX695,1)&lt;&gt;"0",IF(LEFT(CX695,1)="1",3.0,CY695),$D$5+$E$5*(DP695*DI695/($K$5*1000))+$F$5*(DP695*DI695/($K$5*1000))*MAX(MIN(CV695,$J$5),$I$5)*MAX(MIN(CV695,$J$5),$I$5)+$G$5*MAX(MIN(CV695,$J$5),$I$5)*(DP695*DI695/($K$5*1000))+$H$5*(DP695*DI695/($K$5*1000))*(DP695*DI695/($K$5*1000)))</f>
        <v>0</v>
      </c>
      <c r="S695">
        <f>J695*(1000-(1000*0.61365*exp(17.502*W695/(240.97+W695))/(DI695+DJ695)+DD695)/2)/(1000*0.61365*exp(17.502*W695/(240.97+W695))/(DI695+DJ695)-DD695)</f>
        <v>0</v>
      </c>
      <c r="T695">
        <f>1/((CW695+1)/(Q695/1.6)+1/(R695/1.37)) + CW695/((CW695+1)/(Q695/1.6) + CW695/(R695/1.37))</f>
        <v>0</v>
      </c>
      <c r="U695">
        <f>(CR695*CU695)</f>
        <v>0</v>
      </c>
      <c r="V695">
        <f>(DK695+(U695+2*0.95*5.67E-8*(((DK695+$B$7)+273)^4-(DK695+273)^4)-44100*J695)/(1.84*29.3*R695+8*0.95*5.67E-8*(DK695+273)^3))</f>
        <v>0</v>
      </c>
      <c r="W695">
        <f>($C$7*DL695+$D$7*DM695+$E$7*V695)</f>
        <v>0</v>
      </c>
      <c r="X695">
        <f>0.61365*exp(17.502*W695/(240.97+W695))</f>
        <v>0</v>
      </c>
      <c r="Y695">
        <f>(Z695/AA695*100)</f>
        <v>0</v>
      </c>
      <c r="Z695">
        <f>DD695*(DI695+DJ695)/1000</f>
        <v>0</v>
      </c>
      <c r="AA695">
        <f>0.61365*exp(17.502*DK695/(240.97+DK695))</f>
        <v>0</v>
      </c>
      <c r="AB695">
        <f>(X695-DD695*(DI695+DJ695)/1000)</f>
        <v>0</v>
      </c>
      <c r="AC695">
        <f>(-J695*44100)</f>
        <v>0</v>
      </c>
      <c r="AD695">
        <f>2*29.3*R695*0.92*(DK695-W695)</f>
        <v>0</v>
      </c>
      <c r="AE695">
        <f>2*0.95*5.67E-8*(((DK695+$B$7)+273)^4-(W695+273)^4)</f>
        <v>0</v>
      </c>
      <c r="AF695">
        <f>U695+AE695+AC695+AD695</f>
        <v>0</v>
      </c>
      <c r="AG695">
        <f>DH695*AU695*(DC695-DB695*(1000-AU695*DE695)/(1000-AU695*DD695))/(100*CV695)</f>
        <v>0</v>
      </c>
      <c r="AH695">
        <f>1000*DH695*AU695*(DD695-DE695)/(100*CV695*(1000-AU695*DD695))</f>
        <v>0</v>
      </c>
      <c r="AI695">
        <f>(AJ695 - AK695 - DI695*1E3/(8.314*(DK695+273.15)) * AM695/DH695 * AL695) * DH695/(100*CV695) * (1000 - DE695)/1000</f>
        <v>0</v>
      </c>
      <c r="AJ695">
        <v>383.976997290869</v>
      </c>
      <c r="AK695">
        <v>376.592133333333</v>
      </c>
      <c r="AL695">
        <v>-2.8060976734811</v>
      </c>
      <c r="AM695">
        <v>66.0504921813524</v>
      </c>
      <c r="AN695">
        <f>(AP695 - AO695 + DI695*1E3/(8.314*(DK695+273.15)) * AR695/DH695 * AQ695) * DH695/(100*CV695) * 1000/(1000 - AP695)</f>
        <v>0</v>
      </c>
      <c r="AO695">
        <v>22.6821230541125</v>
      </c>
      <c r="AP695">
        <v>26.7567615384616</v>
      </c>
      <c r="AQ695">
        <v>2.06617283953315e-05</v>
      </c>
      <c r="AR695">
        <v>92.47</v>
      </c>
      <c r="AS695">
        <v>0</v>
      </c>
      <c r="AT695">
        <v>0</v>
      </c>
      <c r="AU695">
        <f>IF(AS695*$H$13&gt;=AW695,1.0,(AW695/(AW695-AS695*$H$13)))</f>
        <v>0</v>
      </c>
      <c r="AV695">
        <f>(AU695-1)*100</f>
        <v>0</v>
      </c>
      <c r="AW695">
        <f>MAX(0,($B$13+$C$13*DP695)/(1+$D$13*DP695)*DI695/(DK695+273)*$E$13)</f>
        <v>0</v>
      </c>
      <c r="AX695" t="s">
        <v>418</v>
      </c>
      <c r="AY695" t="s">
        <v>418</v>
      </c>
      <c r="AZ695">
        <v>0</v>
      </c>
      <c r="BA695">
        <v>0</v>
      </c>
      <c r="BB695">
        <f>1-AZ695/BA695</f>
        <v>0</v>
      </c>
      <c r="BC695">
        <v>0</v>
      </c>
      <c r="BD695" t="s">
        <v>418</v>
      </c>
      <c r="BE695" t="s">
        <v>418</v>
      </c>
      <c r="BF695">
        <v>0</v>
      </c>
      <c r="BG695">
        <v>0</v>
      </c>
      <c r="BH695">
        <f>1-BF695/BG695</f>
        <v>0</v>
      </c>
      <c r="BI695">
        <v>0.5</v>
      </c>
      <c r="BJ695">
        <f>CS695</f>
        <v>0</v>
      </c>
      <c r="BK695">
        <f>L695</f>
        <v>0</v>
      </c>
      <c r="BL695">
        <f>BH695*BI695*BJ695</f>
        <v>0</v>
      </c>
      <c r="BM695">
        <f>(BK695-BC695)/BJ695</f>
        <v>0</v>
      </c>
      <c r="BN695">
        <f>(BA695-BG695)/BG695</f>
        <v>0</v>
      </c>
      <c r="BO695">
        <f>AZ695/(BB695+AZ695/BG695)</f>
        <v>0</v>
      </c>
      <c r="BP695" t="s">
        <v>418</v>
      </c>
      <c r="BQ695">
        <v>0</v>
      </c>
      <c r="BR695">
        <f>IF(BQ695&lt;&gt;0, BQ695, BO695)</f>
        <v>0</v>
      </c>
      <c r="BS695">
        <f>1-BR695/BG695</f>
        <v>0</v>
      </c>
      <c r="BT695">
        <f>(BG695-BF695)/(BG695-BR695)</f>
        <v>0</v>
      </c>
      <c r="BU695">
        <f>(BA695-BG695)/(BA695-BR695)</f>
        <v>0</v>
      </c>
      <c r="BV695">
        <f>(BG695-BF695)/(BG695-AZ695)</f>
        <v>0</v>
      </c>
      <c r="BW695">
        <f>(BA695-BG695)/(BA695-AZ695)</f>
        <v>0</v>
      </c>
      <c r="BX695">
        <f>(BT695*BR695/BF695)</f>
        <v>0</v>
      </c>
      <c r="BY695">
        <f>(1-BX695)</f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f>$B$11*DQ695+$C$11*DR695+$F$11*EC695*(1-EF695)</f>
        <v>0</v>
      </c>
      <c r="CS695">
        <f>CR695*CT695</f>
        <v>0</v>
      </c>
      <c r="CT695">
        <f>($B$11*$D$9+$C$11*$D$9+$F$11*((EP695+EH695)/MAX(EP695+EH695+EQ695, 0.1)*$I$9+EQ695/MAX(EP695+EH695+EQ695, 0.1)*$J$9))/($B$11+$C$11+$F$11)</f>
        <v>0</v>
      </c>
      <c r="CU695">
        <f>($B$11*$K$9+$C$11*$K$9+$F$11*((EP695+EH695)/MAX(EP695+EH695+EQ695, 0.1)*$P$9+EQ695/MAX(EP695+EH695+EQ695, 0.1)*$Q$9))/($B$11+$C$11+$F$11)</f>
        <v>0</v>
      </c>
      <c r="CV695">
        <v>6</v>
      </c>
      <c r="CW695">
        <v>0.5</v>
      </c>
      <c r="CX695" t="s">
        <v>419</v>
      </c>
      <c r="CY695">
        <v>2</v>
      </c>
      <c r="CZ695" t="b">
        <v>1</v>
      </c>
      <c r="DA695">
        <v>1659034188.31429</v>
      </c>
      <c r="DB695">
        <v>383.770607142857</v>
      </c>
      <c r="DC695">
        <v>391.533785714286</v>
      </c>
      <c r="DD695">
        <v>26.7473857142857</v>
      </c>
      <c r="DE695">
        <v>22.6804964285714</v>
      </c>
      <c r="DF695">
        <v>377.453964285714</v>
      </c>
      <c r="DG695">
        <v>26.1434</v>
      </c>
      <c r="DH695">
        <v>500.065785714286</v>
      </c>
      <c r="DI695">
        <v>90.3074071428572</v>
      </c>
      <c r="DJ695">
        <v>0.0444884107142857</v>
      </c>
      <c r="DK695">
        <v>27.4478642857143</v>
      </c>
      <c r="DL695">
        <v>27.8179214285714</v>
      </c>
      <c r="DM695">
        <v>999.9</v>
      </c>
      <c r="DN695">
        <v>0</v>
      </c>
      <c r="DO695">
        <v>0</v>
      </c>
      <c r="DP695">
        <v>10003.0357142857</v>
      </c>
      <c r="DQ695">
        <v>0</v>
      </c>
      <c r="DR695">
        <v>17.2663</v>
      </c>
      <c r="DS695">
        <v>-7.76322607142857</v>
      </c>
      <c r="DT695">
        <v>394.317428571429</v>
      </c>
      <c r="DU695">
        <v>400.62</v>
      </c>
      <c r="DV695">
        <v>4.06688892857143</v>
      </c>
      <c r="DW695">
        <v>391.533785714286</v>
      </c>
      <c r="DX695">
        <v>22.6804964285714</v>
      </c>
      <c r="DY695">
        <v>2.41548714285714</v>
      </c>
      <c r="DZ695">
        <v>2.04821607142857</v>
      </c>
      <c r="EA695">
        <v>20.467975</v>
      </c>
      <c r="EB695">
        <v>17.8220857142857</v>
      </c>
      <c r="EC695">
        <v>2000.01285714286</v>
      </c>
      <c r="ED695">
        <v>0.979999035714286</v>
      </c>
      <c r="EE695">
        <v>0.0200010571428571</v>
      </c>
      <c r="EF695">
        <v>0</v>
      </c>
      <c r="EG695">
        <v>738.049035714286</v>
      </c>
      <c r="EH695">
        <v>5.00063</v>
      </c>
      <c r="EI695">
        <v>14523.5464285714</v>
      </c>
      <c r="EJ695">
        <v>17256.9892857143</v>
      </c>
      <c r="EK695">
        <v>38.348</v>
      </c>
      <c r="EL695">
        <v>38.3075714285714</v>
      </c>
      <c r="EM695">
        <v>37.812</v>
      </c>
      <c r="EN695">
        <v>37.625</v>
      </c>
      <c r="EO695">
        <v>39.312</v>
      </c>
      <c r="EP695">
        <v>1955.10678571429</v>
      </c>
      <c r="EQ695">
        <v>39.9060714285714</v>
      </c>
      <c r="ER695">
        <v>0</v>
      </c>
      <c r="ES695">
        <v>1659034195.3</v>
      </c>
      <c r="ET695">
        <v>0</v>
      </c>
      <c r="EU695">
        <v>738.035923076923</v>
      </c>
      <c r="EV695">
        <v>-2.97552136403368</v>
      </c>
      <c r="EW695">
        <v>-55.8085470859701</v>
      </c>
      <c r="EX695">
        <v>14523.1076923077</v>
      </c>
      <c r="EY695">
        <v>15</v>
      </c>
      <c r="EZ695">
        <v>0</v>
      </c>
      <c r="FA695" t="s">
        <v>420</v>
      </c>
      <c r="FB695">
        <v>1657551626.5</v>
      </c>
      <c r="FC695">
        <v>1657551629</v>
      </c>
      <c r="FD695">
        <v>0</v>
      </c>
      <c r="FE695">
        <v>0.403</v>
      </c>
      <c r="FF695">
        <v>0.009</v>
      </c>
      <c r="FG695">
        <v>9.41</v>
      </c>
      <c r="FH695">
        <v>0.087</v>
      </c>
      <c r="FI695">
        <v>417</v>
      </c>
      <c r="FJ695">
        <v>17</v>
      </c>
      <c r="FK695">
        <v>1.61</v>
      </c>
      <c r="FL695">
        <v>0.59</v>
      </c>
      <c r="FM695">
        <v>-11.5843965853659</v>
      </c>
      <c r="FN695">
        <v>78.0522524738676</v>
      </c>
      <c r="FO695">
        <v>7.82109888304039</v>
      </c>
      <c r="FP695">
        <v>0</v>
      </c>
      <c r="FQ695">
        <v>738.098088235294</v>
      </c>
      <c r="FR695">
        <v>-1.64355996808797</v>
      </c>
      <c r="FS695">
        <v>0.291438558517916</v>
      </c>
      <c r="FT695">
        <v>0</v>
      </c>
      <c r="FU695">
        <v>4.06510951219512</v>
      </c>
      <c r="FV695">
        <v>0.036862996515687</v>
      </c>
      <c r="FW695">
        <v>0.00460699783268228</v>
      </c>
      <c r="FX695">
        <v>1</v>
      </c>
      <c r="FY695">
        <v>1</v>
      </c>
      <c r="FZ695">
        <v>3</v>
      </c>
      <c r="GA695" t="s">
        <v>421</v>
      </c>
      <c r="GB695">
        <v>2.9733</v>
      </c>
      <c r="GC695">
        <v>2.6979</v>
      </c>
      <c r="GD695">
        <v>0.0809506</v>
      </c>
      <c r="GE695">
        <v>0.0823849</v>
      </c>
      <c r="GF695">
        <v>0.110982</v>
      </c>
      <c r="GG695">
        <v>0.100168</v>
      </c>
      <c r="GH695">
        <v>35779.2</v>
      </c>
      <c r="GI695">
        <v>39068.4</v>
      </c>
      <c r="GJ695">
        <v>35278.6</v>
      </c>
      <c r="GK695">
        <v>38613.1</v>
      </c>
      <c r="GL695">
        <v>44461.3</v>
      </c>
      <c r="GM695">
        <v>50181.5</v>
      </c>
      <c r="GN695">
        <v>55149</v>
      </c>
      <c r="GO695">
        <v>61935.4</v>
      </c>
      <c r="GP695">
        <v>1.9886</v>
      </c>
      <c r="GQ695">
        <v>1.8542</v>
      </c>
      <c r="GR695">
        <v>0.148624</v>
      </c>
      <c r="GS695">
        <v>0</v>
      </c>
      <c r="GT695">
        <v>25.3994</v>
      </c>
      <c r="GU695">
        <v>999.9</v>
      </c>
      <c r="GV695">
        <v>59.04</v>
      </c>
      <c r="GW695">
        <v>29.104</v>
      </c>
      <c r="GX695">
        <v>26.4523</v>
      </c>
      <c r="GY695">
        <v>55.9373</v>
      </c>
      <c r="GZ695">
        <v>43.1691</v>
      </c>
      <c r="HA695">
        <v>1</v>
      </c>
      <c r="HB695">
        <v>-0.0473171</v>
      </c>
      <c r="HC695">
        <v>0.141983</v>
      </c>
      <c r="HD695">
        <v>20.1133</v>
      </c>
      <c r="HE695">
        <v>5.19692</v>
      </c>
      <c r="HF695">
        <v>12.004</v>
      </c>
      <c r="HG695">
        <v>4.9748</v>
      </c>
      <c r="HH695">
        <v>3.2936</v>
      </c>
      <c r="HI695">
        <v>9999</v>
      </c>
      <c r="HJ695">
        <v>9999</v>
      </c>
      <c r="HK695">
        <v>9999</v>
      </c>
      <c r="HL695">
        <v>630.6</v>
      </c>
      <c r="HM695">
        <v>1.86316</v>
      </c>
      <c r="HN695">
        <v>1.86801</v>
      </c>
      <c r="HO695">
        <v>1.86783</v>
      </c>
      <c r="HP695">
        <v>1.86896</v>
      </c>
      <c r="HQ695">
        <v>1.86981</v>
      </c>
      <c r="HR695">
        <v>1.86584</v>
      </c>
      <c r="HS695">
        <v>1.86691</v>
      </c>
      <c r="HT695">
        <v>1.86829</v>
      </c>
      <c r="HU695">
        <v>5</v>
      </c>
      <c r="HV695">
        <v>0</v>
      </c>
      <c r="HW695">
        <v>0</v>
      </c>
      <c r="HX695">
        <v>0</v>
      </c>
      <c r="HY695" t="s">
        <v>422</v>
      </c>
      <c r="HZ695" t="s">
        <v>423</v>
      </c>
      <c r="IA695" t="s">
        <v>424</v>
      </c>
      <c r="IB695" t="s">
        <v>424</v>
      </c>
      <c r="IC695" t="s">
        <v>424</v>
      </c>
      <c r="ID695" t="s">
        <v>424</v>
      </c>
      <c r="IE695">
        <v>0</v>
      </c>
      <c r="IF695">
        <v>100</v>
      </c>
      <c r="IG695">
        <v>100</v>
      </c>
      <c r="IH695">
        <v>6.204</v>
      </c>
      <c r="II695">
        <v>0.6044</v>
      </c>
      <c r="IJ695">
        <v>4.02706509432224</v>
      </c>
      <c r="IK695">
        <v>0.00601174518973114</v>
      </c>
      <c r="IL695">
        <v>2.77886958061485e-07</v>
      </c>
      <c r="IM695">
        <v>-3.54636231360687e-10</v>
      </c>
      <c r="IN695">
        <v>-0.0404303883988718</v>
      </c>
      <c r="IO695">
        <v>-0.0177815531441476</v>
      </c>
      <c r="IP695">
        <v>0.00205572605671414</v>
      </c>
      <c r="IQ695">
        <v>-1.65519735432211e-05</v>
      </c>
      <c r="IR695">
        <v>-4</v>
      </c>
      <c r="IS695">
        <v>1848</v>
      </c>
      <c r="IT695">
        <v>1</v>
      </c>
      <c r="IU695">
        <v>25</v>
      </c>
      <c r="IV695">
        <v>24709.5</v>
      </c>
      <c r="IW695">
        <v>24709.5</v>
      </c>
      <c r="IX695">
        <v>0.908203</v>
      </c>
      <c r="IY695">
        <v>2.62329</v>
      </c>
      <c r="IZ695">
        <v>1.54785</v>
      </c>
      <c r="JA695">
        <v>2.30713</v>
      </c>
      <c r="JB695">
        <v>1.34644</v>
      </c>
      <c r="JC695">
        <v>2.37671</v>
      </c>
      <c r="JD695">
        <v>33.5355</v>
      </c>
      <c r="JE695">
        <v>24.2188</v>
      </c>
      <c r="JF695">
        <v>18</v>
      </c>
      <c r="JG695">
        <v>502.007</v>
      </c>
      <c r="JH695">
        <v>414.88</v>
      </c>
      <c r="JI695">
        <v>24.9997</v>
      </c>
      <c r="JJ695">
        <v>26.6124</v>
      </c>
      <c r="JK695">
        <v>30.0001</v>
      </c>
      <c r="JL695">
        <v>26.5493</v>
      </c>
      <c r="JM695">
        <v>26.4906</v>
      </c>
      <c r="JN695">
        <v>18.2062</v>
      </c>
      <c r="JO695">
        <v>23.7436</v>
      </c>
      <c r="JP695">
        <v>100</v>
      </c>
      <c r="JQ695">
        <v>25</v>
      </c>
      <c r="JR695">
        <v>346.037</v>
      </c>
      <c r="JS695">
        <v>22.6202</v>
      </c>
      <c r="JT695">
        <v>102.301</v>
      </c>
      <c r="JU695">
        <v>103.092</v>
      </c>
    </row>
    <row r="696" spans="1:281">
      <c r="A696">
        <v>680</v>
      </c>
      <c r="B696">
        <v>1659034201.1</v>
      </c>
      <c r="C696">
        <v>10518</v>
      </c>
      <c r="D696" t="s">
        <v>1791</v>
      </c>
      <c r="E696" t="s">
        <v>1792</v>
      </c>
      <c r="F696">
        <v>5</v>
      </c>
      <c r="G696" t="s">
        <v>1782</v>
      </c>
      <c r="H696" t="s">
        <v>417</v>
      </c>
      <c r="I696">
        <v>1659034193.6</v>
      </c>
      <c r="J696">
        <f>(K696)/1000</f>
        <v>0</v>
      </c>
      <c r="K696">
        <f>IF(CZ696, AN696, AH696)</f>
        <v>0</v>
      </c>
      <c r="L696">
        <f>IF(CZ696, AI696, AG696)</f>
        <v>0</v>
      </c>
      <c r="M696">
        <f>DB696 - IF(AU696&gt;1, L696*CV696*100.0/(AW696*DP696), 0)</f>
        <v>0</v>
      </c>
      <c r="N696">
        <f>((T696-J696/2)*M696-L696)/(T696+J696/2)</f>
        <v>0</v>
      </c>
      <c r="O696">
        <f>N696*(DI696+DJ696)/1000.0</f>
        <v>0</v>
      </c>
      <c r="P696">
        <f>(DB696 - IF(AU696&gt;1, L696*CV696*100.0/(AW696*DP696), 0))*(DI696+DJ696)/1000.0</f>
        <v>0</v>
      </c>
      <c r="Q696">
        <f>2.0/((1/S696-1/R696)+SIGN(S696)*SQRT((1/S696-1/R696)*(1/S696-1/R696) + 4*CW696/((CW696+1)*(CW696+1))*(2*1/S696*1/R696-1/R696*1/R696)))</f>
        <v>0</v>
      </c>
      <c r="R696">
        <f>IF(LEFT(CX696,1)&lt;&gt;"0",IF(LEFT(CX696,1)="1",3.0,CY696),$D$5+$E$5*(DP696*DI696/($K$5*1000))+$F$5*(DP696*DI696/($K$5*1000))*MAX(MIN(CV696,$J$5),$I$5)*MAX(MIN(CV696,$J$5),$I$5)+$G$5*MAX(MIN(CV696,$J$5),$I$5)*(DP696*DI696/($K$5*1000))+$H$5*(DP696*DI696/($K$5*1000))*(DP696*DI696/($K$5*1000)))</f>
        <v>0</v>
      </c>
      <c r="S696">
        <f>J696*(1000-(1000*0.61365*exp(17.502*W696/(240.97+W696))/(DI696+DJ696)+DD696)/2)/(1000*0.61365*exp(17.502*W696/(240.97+W696))/(DI696+DJ696)-DD696)</f>
        <v>0</v>
      </c>
      <c r="T696">
        <f>1/((CW696+1)/(Q696/1.6)+1/(R696/1.37)) + CW696/((CW696+1)/(Q696/1.6) + CW696/(R696/1.37))</f>
        <v>0</v>
      </c>
      <c r="U696">
        <f>(CR696*CU696)</f>
        <v>0</v>
      </c>
      <c r="V696">
        <f>(DK696+(U696+2*0.95*5.67E-8*(((DK696+$B$7)+273)^4-(DK696+273)^4)-44100*J696)/(1.84*29.3*R696+8*0.95*5.67E-8*(DK696+273)^3))</f>
        <v>0</v>
      </c>
      <c r="W696">
        <f>($C$7*DL696+$D$7*DM696+$E$7*V696)</f>
        <v>0</v>
      </c>
      <c r="X696">
        <f>0.61365*exp(17.502*W696/(240.97+W696))</f>
        <v>0</v>
      </c>
      <c r="Y696">
        <f>(Z696/AA696*100)</f>
        <v>0</v>
      </c>
      <c r="Z696">
        <f>DD696*(DI696+DJ696)/1000</f>
        <v>0</v>
      </c>
      <c r="AA696">
        <f>0.61365*exp(17.502*DK696/(240.97+DK696))</f>
        <v>0</v>
      </c>
      <c r="AB696">
        <f>(X696-DD696*(DI696+DJ696)/1000)</f>
        <v>0</v>
      </c>
      <c r="AC696">
        <f>(-J696*44100)</f>
        <v>0</v>
      </c>
      <c r="AD696">
        <f>2*29.3*R696*0.92*(DK696-W696)</f>
        <v>0</v>
      </c>
      <c r="AE696">
        <f>2*0.95*5.67E-8*(((DK696+$B$7)+273)^4-(W696+273)^4)</f>
        <v>0</v>
      </c>
      <c r="AF696">
        <f>U696+AE696+AC696+AD696</f>
        <v>0</v>
      </c>
      <c r="AG696">
        <f>DH696*AU696*(DC696-DB696*(1000-AU696*DE696)/(1000-AU696*DD696))/(100*CV696)</f>
        <v>0</v>
      </c>
      <c r="AH696">
        <f>1000*DH696*AU696*(DD696-DE696)/(100*CV696*(1000-AU696*DD696))</f>
        <v>0</v>
      </c>
      <c r="AI696">
        <f>(AJ696 - AK696 - DI696*1E3/(8.314*(DK696+273.15)) * AM696/DH696 * AL696) * DH696/(100*CV696) * (1000 - DE696)/1000</f>
        <v>0</v>
      </c>
      <c r="AJ696">
        <v>366.785057016477</v>
      </c>
      <c r="AK696">
        <v>361.421206060606</v>
      </c>
      <c r="AL696">
        <v>-3.07429237748245</v>
      </c>
      <c r="AM696">
        <v>66.0504921813524</v>
      </c>
      <c r="AN696">
        <f>(AP696 - AO696 + DI696*1E3/(8.314*(DK696+273.15)) * AR696/DH696 * AQ696) * DH696/(100*CV696) * 1000/(1000 - AP696)</f>
        <v>0</v>
      </c>
      <c r="AO696">
        <v>22.6827273051082</v>
      </c>
      <c r="AP696">
        <v>26.7623048951049</v>
      </c>
      <c r="AQ696">
        <v>9.63009404824386e-07</v>
      </c>
      <c r="AR696">
        <v>92.47</v>
      </c>
      <c r="AS696">
        <v>0</v>
      </c>
      <c r="AT696">
        <v>0</v>
      </c>
      <c r="AU696">
        <f>IF(AS696*$H$13&gt;=AW696,1.0,(AW696/(AW696-AS696*$H$13)))</f>
        <v>0</v>
      </c>
      <c r="AV696">
        <f>(AU696-1)*100</f>
        <v>0</v>
      </c>
      <c r="AW696">
        <f>MAX(0,($B$13+$C$13*DP696)/(1+$D$13*DP696)*DI696/(DK696+273)*$E$13)</f>
        <v>0</v>
      </c>
      <c r="AX696" t="s">
        <v>418</v>
      </c>
      <c r="AY696" t="s">
        <v>418</v>
      </c>
      <c r="AZ696">
        <v>0</v>
      </c>
      <c r="BA696">
        <v>0</v>
      </c>
      <c r="BB696">
        <f>1-AZ696/BA696</f>
        <v>0</v>
      </c>
      <c r="BC696">
        <v>0</v>
      </c>
      <c r="BD696" t="s">
        <v>418</v>
      </c>
      <c r="BE696" t="s">
        <v>418</v>
      </c>
      <c r="BF696">
        <v>0</v>
      </c>
      <c r="BG696">
        <v>0</v>
      </c>
      <c r="BH696">
        <f>1-BF696/BG696</f>
        <v>0</v>
      </c>
      <c r="BI696">
        <v>0.5</v>
      </c>
      <c r="BJ696">
        <f>CS696</f>
        <v>0</v>
      </c>
      <c r="BK696">
        <f>L696</f>
        <v>0</v>
      </c>
      <c r="BL696">
        <f>BH696*BI696*BJ696</f>
        <v>0</v>
      </c>
      <c r="BM696">
        <f>(BK696-BC696)/BJ696</f>
        <v>0</v>
      </c>
      <c r="BN696">
        <f>(BA696-BG696)/BG696</f>
        <v>0</v>
      </c>
      <c r="BO696">
        <f>AZ696/(BB696+AZ696/BG696)</f>
        <v>0</v>
      </c>
      <c r="BP696" t="s">
        <v>418</v>
      </c>
      <c r="BQ696">
        <v>0</v>
      </c>
      <c r="BR696">
        <f>IF(BQ696&lt;&gt;0, BQ696, BO696)</f>
        <v>0</v>
      </c>
      <c r="BS696">
        <f>1-BR696/BG696</f>
        <v>0</v>
      </c>
      <c r="BT696">
        <f>(BG696-BF696)/(BG696-BR696)</f>
        <v>0</v>
      </c>
      <c r="BU696">
        <f>(BA696-BG696)/(BA696-BR696)</f>
        <v>0</v>
      </c>
      <c r="BV696">
        <f>(BG696-BF696)/(BG696-AZ696)</f>
        <v>0</v>
      </c>
      <c r="BW696">
        <f>(BA696-BG696)/(BA696-AZ696)</f>
        <v>0</v>
      </c>
      <c r="BX696">
        <f>(BT696*BR696/BF696)</f>
        <v>0</v>
      </c>
      <c r="BY696">
        <f>(1-BX696)</f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f>$B$11*DQ696+$C$11*DR696+$F$11*EC696*(1-EF696)</f>
        <v>0</v>
      </c>
      <c r="CS696">
        <f>CR696*CT696</f>
        <v>0</v>
      </c>
      <c r="CT696">
        <f>($B$11*$D$9+$C$11*$D$9+$F$11*((EP696+EH696)/MAX(EP696+EH696+EQ696, 0.1)*$I$9+EQ696/MAX(EP696+EH696+EQ696, 0.1)*$J$9))/($B$11+$C$11+$F$11)</f>
        <v>0</v>
      </c>
      <c r="CU696">
        <f>($B$11*$K$9+$C$11*$K$9+$F$11*((EP696+EH696)/MAX(EP696+EH696+EQ696, 0.1)*$P$9+EQ696/MAX(EP696+EH696+EQ696, 0.1)*$Q$9))/($B$11+$C$11+$F$11)</f>
        <v>0</v>
      </c>
      <c r="CV696">
        <v>6</v>
      </c>
      <c r="CW696">
        <v>0.5</v>
      </c>
      <c r="CX696" t="s">
        <v>419</v>
      </c>
      <c r="CY696">
        <v>2</v>
      </c>
      <c r="CZ696" t="b">
        <v>1</v>
      </c>
      <c r="DA696">
        <v>1659034193.6</v>
      </c>
      <c r="DB696">
        <v>371.420407407407</v>
      </c>
      <c r="DC696">
        <v>374.265259259259</v>
      </c>
      <c r="DD696">
        <v>26.7532666666667</v>
      </c>
      <c r="DE696">
        <v>22.6819</v>
      </c>
      <c r="DF696">
        <v>365.178333333333</v>
      </c>
      <c r="DG696">
        <v>26.1489703703704</v>
      </c>
      <c r="DH696">
        <v>500.082185185185</v>
      </c>
      <c r="DI696">
        <v>90.307562962963</v>
      </c>
      <c r="DJ696">
        <v>0.0444089296296296</v>
      </c>
      <c r="DK696">
        <v>27.4471074074074</v>
      </c>
      <c r="DL696">
        <v>27.8212</v>
      </c>
      <c r="DM696">
        <v>999.9</v>
      </c>
      <c r="DN696">
        <v>0</v>
      </c>
      <c r="DO696">
        <v>0</v>
      </c>
      <c r="DP696">
        <v>9997.40740740741</v>
      </c>
      <c r="DQ696">
        <v>0</v>
      </c>
      <c r="DR696">
        <v>17.2732518518519</v>
      </c>
      <c r="DS696">
        <v>-2.84491014814815</v>
      </c>
      <c r="DT696">
        <v>381.630185185185</v>
      </c>
      <c r="DU696">
        <v>382.951296296296</v>
      </c>
      <c r="DV696">
        <v>4.07137925925926</v>
      </c>
      <c r="DW696">
        <v>374.265259259259</v>
      </c>
      <c r="DX696">
        <v>22.6819</v>
      </c>
      <c r="DY696">
        <v>2.4160237037037</v>
      </c>
      <c r="DZ696">
        <v>2.04834592592593</v>
      </c>
      <c r="EA696">
        <v>20.4715703703704</v>
      </c>
      <c r="EB696">
        <v>17.8230925925926</v>
      </c>
      <c r="EC696">
        <v>1999.98962962963</v>
      </c>
      <c r="ED696">
        <v>0.979999888888889</v>
      </c>
      <c r="EE696">
        <v>0.0200002296296296</v>
      </c>
      <c r="EF696">
        <v>0</v>
      </c>
      <c r="EG696">
        <v>737.660148148148</v>
      </c>
      <c r="EH696">
        <v>5.00063</v>
      </c>
      <c r="EI696">
        <v>14516.1925925926</v>
      </c>
      <c r="EJ696">
        <v>17256.8</v>
      </c>
      <c r="EK696">
        <v>38.3376666666667</v>
      </c>
      <c r="EL696">
        <v>38.3074074074074</v>
      </c>
      <c r="EM696">
        <v>37.812</v>
      </c>
      <c r="EN696">
        <v>37.625</v>
      </c>
      <c r="EO696">
        <v>39.312</v>
      </c>
      <c r="EP696">
        <v>1955.08592592593</v>
      </c>
      <c r="EQ696">
        <v>39.9044444444444</v>
      </c>
      <c r="ER696">
        <v>0</v>
      </c>
      <c r="ES696">
        <v>1659034200.1</v>
      </c>
      <c r="ET696">
        <v>0</v>
      </c>
      <c r="EU696">
        <v>737.690961538462</v>
      </c>
      <c r="EV696">
        <v>-6.01528204987626</v>
      </c>
      <c r="EW696">
        <v>-125.647863286521</v>
      </c>
      <c r="EX696">
        <v>14516.2461538462</v>
      </c>
      <c r="EY696">
        <v>15</v>
      </c>
      <c r="EZ696">
        <v>0</v>
      </c>
      <c r="FA696" t="s">
        <v>420</v>
      </c>
      <c r="FB696">
        <v>1657551626.5</v>
      </c>
      <c r="FC696">
        <v>1657551629</v>
      </c>
      <c r="FD696">
        <v>0</v>
      </c>
      <c r="FE696">
        <v>0.403</v>
      </c>
      <c r="FF696">
        <v>0.009</v>
      </c>
      <c r="FG696">
        <v>9.41</v>
      </c>
      <c r="FH696">
        <v>0.087</v>
      </c>
      <c r="FI696">
        <v>417</v>
      </c>
      <c r="FJ696">
        <v>17</v>
      </c>
      <c r="FK696">
        <v>1.61</v>
      </c>
      <c r="FL696">
        <v>0.59</v>
      </c>
      <c r="FM696">
        <v>-7.08210809756098</v>
      </c>
      <c r="FN696">
        <v>62.1357603344948</v>
      </c>
      <c r="FO696">
        <v>6.34299313615075</v>
      </c>
      <c r="FP696">
        <v>0</v>
      </c>
      <c r="FQ696">
        <v>737.898058823529</v>
      </c>
      <c r="FR696">
        <v>-3.80305576417305</v>
      </c>
      <c r="FS696">
        <v>0.450793610084185</v>
      </c>
      <c r="FT696">
        <v>0</v>
      </c>
      <c r="FU696">
        <v>4.06802731707317</v>
      </c>
      <c r="FV696">
        <v>0.0411721254355391</v>
      </c>
      <c r="FW696">
        <v>0.00508206460080758</v>
      </c>
      <c r="FX696">
        <v>1</v>
      </c>
      <c r="FY696">
        <v>1</v>
      </c>
      <c r="FZ696">
        <v>3</v>
      </c>
      <c r="GA696" t="s">
        <v>421</v>
      </c>
      <c r="GB696">
        <v>2.97375</v>
      </c>
      <c r="GC696">
        <v>2.69854</v>
      </c>
      <c r="GD696">
        <v>0.0782991</v>
      </c>
      <c r="GE696">
        <v>0.0793658</v>
      </c>
      <c r="GF696">
        <v>0.111004</v>
      </c>
      <c r="GG696">
        <v>0.100162</v>
      </c>
      <c r="GH696">
        <v>35882.1</v>
      </c>
      <c r="GI696">
        <v>39197</v>
      </c>
      <c r="GJ696">
        <v>35278.4</v>
      </c>
      <c r="GK696">
        <v>38613.1</v>
      </c>
      <c r="GL696">
        <v>44459.6</v>
      </c>
      <c r="GM696">
        <v>50181.7</v>
      </c>
      <c r="GN696">
        <v>55148.4</v>
      </c>
      <c r="GO696">
        <v>61935.4</v>
      </c>
      <c r="GP696">
        <v>1.9878</v>
      </c>
      <c r="GQ696">
        <v>1.855</v>
      </c>
      <c r="GR696">
        <v>0.14779</v>
      </c>
      <c r="GS696">
        <v>0</v>
      </c>
      <c r="GT696">
        <v>25.3952</v>
      </c>
      <c r="GU696">
        <v>999.9</v>
      </c>
      <c r="GV696">
        <v>59.04</v>
      </c>
      <c r="GW696">
        <v>29.124</v>
      </c>
      <c r="GX696">
        <v>26.4805</v>
      </c>
      <c r="GY696">
        <v>56.2173</v>
      </c>
      <c r="GZ696">
        <v>42.7364</v>
      </c>
      <c r="HA696">
        <v>1</v>
      </c>
      <c r="HB696">
        <v>-0.0468699</v>
      </c>
      <c r="HC696">
        <v>0.140959</v>
      </c>
      <c r="HD696">
        <v>20.1136</v>
      </c>
      <c r="HE696">
        <v>5.19932</v>
      </c>
      <c r="HF696">
        <v>12.004</v>
      </c>
      <c r="HG696">
        <v>4.976</v>
      </c>
      <c r="HH696">
        <v>3.2932</v>
      </c>
      <c r="HI696">
        <v>9999</v>
      </c>
      <c r="HJ696">
        <v>9999</v>
      </c>
      <c r="HK696">
        <v>9999</v>
      </c>
      <c r="HL696">
        <v>630.6</v>
      </c>
      <c r="HM696">
        <v>1.86316</v>
      </c>
      <c r="HN696">
        <v>1.86801</v>
      </c>
      <c r="HO696">
        <v>1.86783</v>
      </c>
      <c r="HP696">
        <v>1.86893</v>
      </c>
      <c r="HQ696">
        <v>1.86981</v>
      </c>
      <c r="HR696">
        <v>1.86584</v>
      </c>
      <c r="HS696">
        <v>1.86691</v>
      </c>
      <c r="HT696">
        <v>1.86829</v>
      </c>
      <c r="HU696">
        <v>5</v>
      </c>
      <c r="HV696">
        <v>0</v>
      </c>
      <c r="HW696">
        <v>0</v>
      </c>
      <c r="HX696">
        <v>0</v>
      </c>
      <c r="HY696" t="s">
        <v>422</v>
      </c>
      <c r="HZ696" t="s">
        <v>423</v>
      </c>
      <c r="IA696" t="s">
        <v>424</v>
      </c>
      <c r="IB696" t="s">
        <v>424</v>
      </c>
      <c r="IC696" t="s">
        <v>424</v>
      </c>
      <c r="ID696" t="s">
        <v>424</v>
      </c>
      <c r="IE696">
        <v>0</v>
      </c>
      <c r="IF696">
        <v>100</v>
      </c>
      <c r="IG696">
        <v>100</v>
      </c>
      <c r="IH696">
        <v>6.113</v>
      </c>
      <c r="II696">
        <v>0.6047</v>
      </c>
      <c r="IJ696">
        <v>4.02706509432224</v>
      </c>
      <c r="IK696">
        <v>0.00601174518973114</v>
      </c>
      <c r="IL696">
        <v>2.77886958061485e-07</v>
      </c>
      <c r="IM696">
        <v>-3.54636231360687e-10</v>
      </c>
      <c r="IN696">
        <v>-0.0404303883988718</v>
      </c>
      <c r="IO696">
        <v>-0.0177815531441476</v>
      </c>
      <c r="IP696">
        <v>0.00205572605671414</v>
      </c>
      <c r="IQ696">
        <v>-1.65519735432211e-05</v>
      </c>
      <c r="IR696">
        <v>-4</v>
      </c>
      <c r="IS696">
        <v>1848</v>
      </c>
      <c r="IT696">
        <v>1</v>
      </c>
      <c r="IU696">
        <v>25</v>
      </c>
      <c r="IV696">
        <v>24709.6</v>
      </c>
      <c r="IW696">
        <v>24709.5</v>
      </c>
      <c r="IX696">
        <v>0.875244</v>
      </c>
      <c r="IY696">
        <v>2.61963</v>
      </c>
      <c r="IZ696">
        <v>1.54785</v>
      </c>
      <c r="JA696">
        <v>2.30713</v>
      </c>
      <c r="JB696">
        <v>1.34644</v>
      </c>
      <c r="JC696">
        <v>2.39868</v>
      </c>
      <c r="JD696">
        <v>33.5355</v>
      </c>
      <c r="JE696">
        <v>24.2188</v>
      </c>
      <c r="JF696">
        <v>18</v>
      </c>
      <c r="JG696">
        <v>501.477</v>
      </c>
      <c r="JH696">
        <v>415.334</v>
      </c>
      <c r="JI696">
        <v>24.9998</v>
      </c>
      <c r="JJ696">
        <v>26.6124</v>
      </c>
      <c r="JK696">
        <v>30</v>
      </c>
      <c r="JL696">
        <v>26.5493</v>
      </c>
      <c r="JM696">
        <v>26.4906</v>
      </c>
      <c r="JN696">
        <v>17.4979</v>
      </c>
      <c r="JO696">
        <v>23.7436</v>
      </c>
      <c r="JP696">
        <v>100</v>
      </c>
      <c r="JQ696">
        <v>25</v>
      </c>
      <c r="JR696">
        <v>332.646</v>
      </c>
      <c r="JS696">
        <v>22.6004</v>
      </c>
      <c r="JT696">
        <v>102.3</v>
      </c>
      <c r="JU696">
        <v>103.092</v>
      </c>
    </row>
    <row r="697" spans="1:281">
      <c r="A697">
        <v>681</v>
      </c>
      <c r="B697">
        <v>1659034206.1</v>
      </c>
      <c r="C697">
        <v>10523</v>
      </c>
      <c r="D697" t="s">
        <v>1793</v>
      </c>
      <c r="E697" t="s">
        <v>1794</v>
      </c>
      <c r="F697">
        <v>5</v>
      </c>
      <c r="G697" t="s">
        <v>1782</v>
      </c>
      <c r="H697" t="s">
        <v>417</v>
      </c>
      <c r="I697">
        <v>1659034198.31429</v>
      </c>
      <c r="J697">
        <f>(K697)/1000</f>
        <v>0</v>
      </c>
      <c r="K697">
        <f>IF(CZ697, AN697, AH697)</f>
        <v>0</v>
      </c>
      <c r="L697">
        <f>IF(CZ697, AI697, AG697)</f>
        <v>0</v>
      </c>
      <c r="M697">
        <f>DB697 - IF(AU697&gt;1, L697*CV697*100.0/(AW697*DP697), 0)</f>
        <v>0</v>
      </c>
      <c r="N697">
        <f>((T697-J697/2)*M697-L697)/(T697+J697/2)</f>
        <v>0</v>
      </c>
      <c r="O697">
        <f>N697*(DI697+DJ697)/1000.0</f>
        <v>0</v>
      </c>
      <c r="P697">
        <f>(DB697 - IF(AU697&gt;1, L697*CV697*100.0/(AW697*DP697), 0))*(DI697+DJ697)/1000.0</f>
        <v>0</v>
      </c>
      <c r="Q697">
        <f>2.0/((1/S697-1/R697)+SIGN(S697)*SQRT((1/S697-1/R697)*(1/S697-1/R697) + 4*CW697/((CW697+1)*(CW697+1))*(2*1/S697*1/R697-1/R697*1/R697)))</f>
        <v>0</v>
      </c>
      <c r="R697">
        <f>IF(LEFT(CX697,1)&lt;&gt;"0",IF(LEFT(CX697,1)="1",3.0,CY697),$D$5+$E$5*(DP697*DI697/($K$5*1000))+$F$5*(DP697*DI697/($K$5*1000))*MAX(MIN(CV697,$J$5),$I$5)*MAX(MIN(CV697,$J$5),$I$5)+$G$5*MAX(MIN(CV697,$J$5),$I$5)*(DP697*DI697/($K$5*1000))+$H$5*(DP697*DI697/($K$5*1000))*(DP697*DI697/($K$5*1000)))</f>
        <v>0</v>
      </c>
      <c r="S697">
        <f>J697*(1000-(1000*0.61365*exp(17.502*W697/(240.97+W697))/(DI697+DJ697)+DD697)/2)/(1000*0.61365*exp(17.502*W697/(240.97+W697))/(DI697+DJ697)-DD697)</f>
        <v>0</v>
      </c>
      <c r="T697">
        <f>1/((CW697+1)/(Q697/1.6)+1/(R697/1.37)) + CW697/((CW697+1)/(Q697/1.6) + CW697/(R697/1.37))</f>
        <v>0</v>
      </c>
      <c r="U697">
        <f>(CR697*CU697)</f>
        <v>0</v>
      </c>
      <c r="V697">
        <f>(DK697+(U697+2*0.95*5.67E-8*(((DK697+$B$7)+273)^4-(DK697+273)^4)-44100*J697)/(1.84*29.3*R697+8*0.95*5.67E-8*(DK697+273)^3))</f>
        <v>0</v>
      </c>
      <c r="W697">
        <f>($C$7*DL697+$D$7*DM697+$E$7*V697)</f>
        <v>0</v>
      </c>
      <c r="X697">
        <f>0.61365*exp(17.502*W697/(240.97+W697))</f>
        <v>0</v>
      </c>
      <c r="Y697">
        <f>(Z697/AA697*100)</f>
        <v>0</v>
      </c>
      <c r="Z697">
        <f>DD697*(DI697+DJ697)/1000</f>
        <v>0</v>
      </c>
      <c r="AA697">
        <f>0.61365*exp(17.502*DK697/(240.97+DK697))</f>
        <v>0</v>
      </c>
      <c r="AB697">
        <f>(X697-DD697*(DI697+DJ697)/1000)</f>
        <v>0</v>
      </c>
      <c r="AC697">
        <f>(-J697*44100)</f>
        <v>0</v>
      </c>
      <c r="AD697">
        <f>2*29.3*R697*0.92*(DK697-W697)</f>
        <v>0</v>
      </c>
      <c r="AE697">
        <f>2*0.95*5.67E-8*(((DK697+$B$7)+273)^4-(W697+273)^4)</f>
        <v>0</v>
      </c>
      <c r="AF697">
        <f>U697+AE697+AC697+AD697</f>
        <v>0</v>
      </c>
      <c r="AG697">
        <f>DH697*AU697*(DC697-DB697*(1000-AU697*DE697)/(1000-AU697*DD697))/(100*CV697)</f>
        <v>0</v>
      </c>
      <c r="AH697">
        <f>1000*DH697*AU697*(DD697-DE697)/(100*CV697*(1000-AU697*DD697))</f>
        <v>0</v>
      </c>
      <c r="AI697">
        <f>(AJ697 - AK697 - DI697*1E3/(8.314*(DK697+273.15)) * AM697/DH697 * AL697) * DH697/(100*CV697) * (1000 - DE697)/1000</f>
        <v>0</v>
      </c>
      <c r="AJ697">
        <v>349.807903042061</v>
      </c>
      <c r="AK697">
        <v>345.754896969697</v>
      </c>
      <c r="AL697">
        <v>-3.14036725301418</v>
      </c>
      <c r="AM697">
        <v>66.0504921813524</v>
      </c>
      <c r="AN697">
        <f>(AP697 - AO697 + DI697*1E3/(8.314*(DK697+273.15)) * AR697/DH697 * AQ697) * DH697/(100*CV697) * 1000/(1000 - AP697)</f>
        <v>0</v>
      </c>
      <c r="AO697">
        <v>22.6866125679654</v>
      </c>
      <c r="AP697">
        <v>26.7694727272727</v>
      </c>
      <c r="AQ697">
        <v>3.83781036173011e-05</v>
      </c>
      <c r="AR697">
        <v>92.47</v>
      </c>
      <c r="AS697">
        <v>0</v>
      </c>
      <c r="AT697">
        <v>0</v>
      </c>
      <c r="AU697">
        <f>IF(AS697*$H$13&gt;=AW697,1.0,(AW697/(AW697-AS697*$H$13)))</f>
        <v>0</v>
      </c>
      <c r="AV697">
        <f>(AU697-1)*100</f>
        <v>0</v>
      </c>
      <c r="AW697">
        <f>MAX(0,($B$13+$C$13*DP697)/(1+$D$13*DP697)*DI697/(DK697+273)*$E$13)</f>
        <v>0</v>
      </c>
      <c r="AX697" t="s">
        <v>418</v>
      </c>
      <c r="AY697" t="s">
        <v>418</v>
      </c>
      <c r="AZ697">
        <v>0</v>
      </c>
      <c r="BA697">
        <v>0</v>
      </c>
      <c r="BB697">
        <f>1-AZ697/BA697</f>
        <v>0</v>
      </c>
      <c r="BC697">
        <v>0</v>
      </c>
      <c r="BD697" t="s">
        <v>418</v>
      </c>
      <c r="BE697" t="s">
        <v>418</v>
      </c>
      <c r="BF697">
        <v>0</v>
      </c>
      <c r="BG697">
        <v>0</v>
      </c>
      <c r="BH697">
        <f>1-BF697/BG697</f>
        <v>0</v>
      </c>
      <c r="BI697">
        <v>0.5</v>
      </c>
      <c r="BJ697">
        <f>CS697</f>
        <v>0</v>
      </c>
      <c r="BK697">
        <f>L697</f>
        <v>0</v>
      </c>
      <c r="BL697">
        <f>BH697*BI697*BJ697</f>
        <v>0</v>
      </c>
      <c r="BM697">
        <f>(BK697-BC697)/BJ697</f>
        <v>0</v>
      </c>
      <c r="BN697">
        <f>(BA697-BG697)/BG697</f>
        <v>0</v>
      </c>
      <c r="BO697">
        <f>AZ697/(BB697+AZ697/BG697)</f>
        <v>0</v>
      </c>
      <c r="BP697" t="s">
        <v>418</v>
      </c>
      <c r="BQ697">
        <v>0</v>
      </c>
      <c r="BR697">
        <f>IF(BQ697&lt;&gt;0, BQ697, BO697)</f>
        <v>0</v>
      </c>
      <c r="BS697">
        <f>1-BR697/BG697</f>
        <v>0</v>
      </c>
      <c r="BT697">
        <f>(BG697-BF697)/(BG697-BR697)</f>
        <v>0</v>
      </c>
      <c r="BU697">
        <f>(BA697-BG697)/(BA697-BR697)</f>
        <v>0</v>
      </c>
      <c r="BV697">
        <f>(BG697-BF697)/(BG697-AZ697)</f>
        <v>0</v>
      </c>
      <c r="BW697">
        <f>(BA697-BG697)/(BA697-AZ697)</f>
        <v>0</v>
      </c>
      <c r="BX697">
        <f>(BT697*BR697/BF697)</f>
        <v>0</v>
      </c>
      <c r="BY697">
        <f>(1-BX697)</f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f>$B$11*DQ697+$C$11*DR697+$F$11*EC697*(1-EF697)</f>
        <v>0</v>
      </c>
      <c r="CS697">
        <f>CR697*CT697</f>
        <v>0</v>
      </c>
      <c r="CT697">
        <f>($B$11*$D$9+$C$11*$D$9+$F$11*((EP697+EH697)/MAX(EP697+EH697+EQ697, 0.1)*$I$9+EQ697/MAX(EP697+EH697+EQ697, 0.1)*$J$9))/($B$11+$C$11+$F$11)</f>
        <v>0</v>
      </c>
      <c r="CU697">
        <f>($B$11*$K$9+$C$11*$K$9+$F$11*((EP697+EH697)/MAX(EP697+EH697+EQ697, 0.1)*$P$9+EQ697/MAX(EP697+EH697+EQ697, 0.1)*$Q$9))/($B$11+$C$11+$F$11)</f>
        <v>0</v>
      </c>
      <c r="CV697">
        <v>6</v>
      </c>
      <c r="CW697">
        <v>0.5</v>
      </c>
      <c r="CX697" t="s">
        <v>419</v>
      </c>
      <c r="CY697">
        <v>2</v>
      </c>
      <c r="CZ697" t="b">
        <v>1</v>
      </c>
      <c r="DA697">
        <v>1659034198.31429</v>
      </c>
      <c r="DB697">
        <v>358.250428571429</v>
      </c>
      <c r="DC697">
        <v>358.632392857143</v>
      </c>
      <c r="DD697">
        <v>26.7594392857143</v>
      </c>
      <c r="DE697">
        <v>22.6839</v>
      </c>
      <c r="DF697">
        <v>352.087785714286</v>
      </c>
      <c r="DG697">
        <v>26.1548214285714</v>
      </c>
      <c r="DH697">
        <v>500.043571428571</v>
      </c>
      <c r="DI697">
        <v>90.3070107142857</v>
      </c>
      <c r="DJ697">
        <v>0.04447545</v>
      </c>
      <c r="DK697">
        <v>27.4477357142857</v>
      </c>
      <c r="DL697">
        <v>27.8208428571429</v>
      </c>
      <c r="DM697">
        <v>999.9</v>
      </c>
      <c r="DN697">
        <v>0</v>
      </c>
      <c r="DO697">
        <v>0</v>
      </c>
      <c r="DP697">
        <v>10002.3214285714</v>
      </c>
      <c r="DQ697">
        <v>0</v>
      </c>
      <c r="DR697">
        <v>17.2730035714286</v>
      </c>
      <c r="DS697">
        <v>-0.382074071428571</v>
      </c>
      <c r="DT697">
        <v>368.100535714286</v>
      </c>
      <c r="DU697">
        <v>366.956428571429</v>
      </c>
      <c r="DV697">
        <v>4.07555464285714</v>
      </c>
      <c r="DW697">
        <v>358.632392857143</v>
      </c>
      <c r="DX697">
        <v>22.6839</v>
      </c>
      <c r="DY697">
        <v>2.41656714285714</v>
      </c>
      <c r="DZ697">
        <v>2.04851464285714</v>
      </c>
      <c r="EA697">
        <v>20.4752142857143</v>
      </c>
      <c r="EB697">
        <v>17.8244</v>
      </c>
      <c r="EC697">
        <v>1999.97642857143</v>
      </c>
      <c r="ED697">
        <v>0.980000642857143</v>
      </c>
      <c r="EE697">
        <v>0.0199995</v>
      </c>
      <c r="EF697">
        <v>0</v>
      </c>
      <c r="EG697">
        <v>737.091821428572</v>
      </c>
      <c r="EH697">
        <v>5.00063</v>
      </c>
      <c r="EI697">
        <v>14504.9857142857</v>
      </c>
      <c r="EJ697">
        <v>17256.7</v>
      </c>
      <c r="EK697">
        <v>38.348</v>
      </c>
      <c r="EL697">
        <v>38.3075714285714</v>
      </c>
      <c r="EM697">
        <v>37.812</v>
      </c>
      <c r="EN697">
        <v>37.625</v>
      </c>
      <c r="EO697">
        <v>39.312</v>
      </c>
      <c r="EP697">
        <v>1955.07535714286</v>
      </c>
      <c r="EQ697">
        <v>39.9025</v>
      </c>
      <c r="ER697">
        <v>0</v>
      </c>
      <c r="ES697">
        <v>1659034205.5</v>
      </c>
      <c r="ET697">
        <v>0</v>
      </c>
      <c r="EU697">
        <v>736.99636</v>
      </c>
      <c r="EV697">
        <v>-7.90323076815314</v>
      </c>
      <c r="EW697">
        <v>-161.307692191909</v>
      </c>
      <c r="EX697">
        <v>14502.888</v>
      </c>
      <c r="EY697">
        <v>15</v>
      </c>
      <c r="EZ697">
        <v>0</v>
      </c>
      <c r="FA697" t="s">
        <v>420</v>
      </c>
      <c r="FB697">
        <v>1657551626.5</v>
      </c>
      <c r="FC697">
        <v>1657551629</v>
      </c>
      <c r="FD697">
        <v>0</v>
      </c>
      <c r="FE697">
        <v>0.403</v>
      </c>
      <c r="FF697">
        <v>0.009</v>
      </c>
      <c r="FG697">
        <v>9.41</v>
      </c>
      <c r="FH697">
        <v>0.087</v>
      </c>
      <c r="FI697">
        <v>417</v>
      </c>
      <c r="FJ697">
        <v>17</v>
      </c>
      <c r="FK697">
        <v>1.61</v>
      </c>
      <c r="FL697">
        <v>0.59</v>
      </c>
      <c r="FM697">
        <v>-2.08967770731707</v>
      </c>
      <c r="FN697">
        <v>33.2346755121951</v>
      </c>
      <c r="FO697">
        <v>3.38701338079217</v>
      </c>
      <c r="FP697">
        <v>0</v>
      </c>
      <c r="FQ697">
        <v>737.370941176471</v>
      </c>
      <c r="FR697">
        <v>-7.19511076601639</v>
      </c>
      <c r="FS697">
        <v>0.741161605826663</v>
      </c>
      <c r="FT697">
        <v>0</v>
      </c>
      <c r="FU697">
        <v>4.07327902439024</v>
      </c>
      <c r="FV697">
        <v>0.0569151219512271</v>
      </c>
      <c r="FW697">
        <v>0.00640588822305184</v>
      </c>
      <c r="FX697">
        <v>1</v>
      </c>
      <c r="FY697">
        <v>1</v>
      </c>
      <c r="FZ697">
        <v>3</v>
      </c>
      <c r="GA697" t="s">
        <v>421</v>
      </c>
      <c r="GB697">
        <v>2.97347</v>
      </c>
      <c r="GC697">
        <v>2.69895</v>
      </c>
      <c r="GD697">
        <v>0.0755406</v>
      </c>
      <c r="GE697">
        <v>0.0764346</v>
      </c>
      <c r="GF697">
        <v>0.111018</v>
      </c>
      <c r="GG697">
        <v>0.100138</v>
      </c>
      <c r="GH697">
        <v>35990.2</v>
      </c>
      <c r="GI697">
        <v>39322.1</v>
      </c>
      <c r="GJ697">
        <v>35279.2</v>
      </c>
      <c r="GK697">
        <v>38613.5</v>
      </c>
      <c r="GL697">
        <v>44459</v>
      </c>
      <c r="GM697">
        <v>50183.4</v>
      </c>
      <c r="GN697">
        <v>55148.5</v>
      </c>
      <c r="GO697">
        <v>61935.9</v>
      </c>
      <c r="GP697">
        <v>1.988</v>
      </c>
      <c r="GQ697">
        <v>1.8542</v>
      </c>
      <c r="GR697">
        <v>0.148237</v>
      </c>
      <c r="GS697">
        <v>0</v>
      </c>
      <c r="GT697">
        <v>25.393</v>
      </c>
      <c r="GU697">
        <v>999.9</v>
      </c>
      <c r="GV697">
        <v>59.04</v>
      </c>
      <c r="GW697">
        <v>29.094</v>
      </c>
      <c r="GX697">
        <v>26.4359</v>
      </c>
      <c r="GY697">
        <v>56.2273</v>
      </c>
      <c r="GZ697">
        <v>42.7324</v>
      </c>
      <c r="HA697">
        <v>1</v>
      </c>
      <c r="HB697">
        <v>-0.0467073</v>
      </c>
      <c r="HC697">
        <v>0.144662</v>
      </c>
      <c r="HD697">
        <v>20.1136</v>
      </c>
      <c r="HE697">
        <v>5.19932</v>
      </c>
      <c r="HF697">
        <v>12.004</v>
      </c>
      <c r="HG697">
        <v>4.9756</v>
      </c>
      <c r="HH697">
        <v>3.294</v>
      </c>
      <c r="HI697">
        <v>9999</v>
      </c>
      <c r="HJ697">
        <v>9999</v>
      </c>
      <c r="HK697">
        <v>9999</v>
      </c>
      <c r="HL697">
        <v>630.6</v>
      </c>
      <c r="HM697">
        <v>1.86316</v>
      </c>
      <c r="HN697">
        <v>1.86798</v>
      </c>
      <c r="HO697">
        <v>1.86777</v>
      </c>
      <c r="HP697">
        <v>1.86893</v>
      </c>
      <c r="HQ697">
        <v>1.86981</v>
      </c>
      <c r="HR697">
        <v>1.86584</v>
      </c>
      <c r="HS697">
        <v>1.86694</v>
      </c>
      <c r="HT697">
        <v>1.86829</v>
      </c>
      <c r="HU697">
        <v>5</v>
      </c>
      <c r="HV697">
        <v>0</v>
      </c>
      <c r="HW697">
        <v>0</v>
      </c>
      <c r="HX697">
        <v>0</v>
      </c>
      <c r="HY697" t="s">
        <v>422</v>
      </c>
      <c r="HZ697" t="s">
        <v>423</v>
      </c>
      <c r="IA697" t="s">
        <v>424</v>
      </c>
      <c r="IB697" t="s">
        <v>424</v>
      </c>
      <c r="IC697" t="s">
        <v>424</v>
      </c>
      <c r="ID697" t="s">
        <v>424</v>
      </c>
      <c r="IE697">
        <v>0</v>
      </c>
      <c r="IF697">
        <v>100</v>
      </c>
      <c r="IG697">
        <v>100</v>
      </c>
      <c r="IH697">
        <v>6.022</v>
      </c>
      <c r="II697">
        <v>0.6051</v>
      </c>
      <c r="IJ697">
        <v>4.02706509432224</v>
      </c>
      <c r="IK697">
        <v>0.00601174518973114</v>
      </c>
      <c r="IL697">
        <v>2.77886958061485e-07</v>
      </c>
      <c r="IM697">
        <v>-3.54636231360687e-10</v>
      </c>
      <c r="IN697">
        <v>-0.0404303883988718</v>
      </c>
      <c r="IO697">
        <v>-0.0177815531441476</v>
      </c>
      <c r="IP697">
        <v>0.00205572605671414</v>
      </c>
      <c r="IQ697">
        <v>-1.65519735432211e-05</v>
      </c>
      <c r="IR697">
        <v>-4</v>
      </c>
      <c r="IS697">
        <v>1848</v>
      </c>
      <c r="IT697">
        <v>1</v>
      </c>
      <c r="IU697">
        <v>25</v>
      </c>
      <c r="IV697">
        <v>24709.7</v>
      </c>
      <c r="IW697">
        <v>24709.6</v>
      </c>
      <c r="IX697">
        <v>0.841064</v>
      </c>
      <c r="IY697">
        <v>2.61353</v>
      </c>
      <c r="IZ697">
        <v>1.54785</v>
      </c>
      <c r="JA697">
        <v>2.30713</v>
      </c>
      <c r="JB697">
        <v>1.34644</v>
      </c>
      <c r="JC697">
        <v>2.41455</v>
      </c>
      <c r="JD697">
        <v>33.5355</v>
      </c>
      <c r="JE697">
        <v>24.2188</v>
      </c>
      <c r="JF697">
        <v>18</v>
      </c>
      <c r="JG697">
        <v>501.618</v>
      </c>
      <c r="JH697">
        <v>414.88</v>
      </c>
      <c r="JI697">
        <v>25.0003</v>
      </c>
      <c r="JJ697">
        <v>26.6147</v>
      </c>
      <c r="JK697">
        <v>30.0002</v>
      </c>
      <c r="JL697">
        <v>26.5507</v>
      </c>
      <c r="JM697">
        <v>26.4906</v>
      </c>
      <c r="JN697">
        <v>16.8569</v>
      </c>
      <c r="JO697">
        <v>24.0229</v>
      </c>
      <c r="JP697">
        <v>100</v>
      </c>
      <c r="JQ697">
        <v>25</v>
      </c>
      <c r="JR697">
        <v>312.541</v>
      </c>
      <c r="JS697">
        <v>22.5765</v>
      </c>
      <c r="JT697">
        <v>102.301</v>
      </c>
      <c r="JU697">
        <v>103.092</v>
      </c>
    </row>
    <row r="698" spans="1:281">
      <c r="A698">
        <v>682</v>
      </c>
      <c r="B698">
        <v>1659034211.1</v>
      </c>
      <c r="C698">
        <v>10528</v>
      </c>
      <c r="D698" t="s">
        <v>1795</v>
      </c>
      <c r="E698" t="s">
        <v>1796</v>
      </c>
      <c r="F698">
        <v>5</v>
      </c>
      <c r="G698" t="s">
        <v>1782</v>
      </c>
      <c r="H698" t="s">
        <v>417</v>
      </c>
      <c r="I698">
        <v>1659034203.6</v>
      </c>
      <c r="J698">
        <f>(K698)/1000</f>
        <v>0</v>
      </c>
      <c r="K698">
        <f>IF(CZ698, AN698, AH698)</f>
        <v>0</v>
      </c>
      <c r="L698">
        <f>IF(CZ698, AI698, AG698)</f>
        <v>0</v>
      </c>
      <c r="M698">
        <f>DB698 - IF(AU698&gt;1, L698*CV698*100.0/(AW698*DP698), 0)</f>
        <v>0</v>
      </c>
      <c r="N698">
        <f>((T698-J698/2)*M698-L698)/(T698+J698/2)</f>
        <v>0</v>
      </c>
      <c r="O698">
        <f>N698*(DI698+DJ698)/1000.0</f>
        <v>0</v>
      </c>
      <c r="P698">
        <f>(DB698 - IF(AU698&gt;1, L698*CV698*100.0/(AW698*DP698), 0))*(DI698+DJ698)/1000.0</f>
        <v>0</v>
      </c>
      <c r="Q698">
        <f>2.0/((1/S698-1/R698)+SIGN(S698)*SQRT((1/S698-1/R698)*(1/S698-1/R698) + 4*CW698/((CW698+1)*(CW698+1))*(2*1/S698*1/R698-1/R698*1/R698)))</f>
        <v>0</v>
      </c>
      <c r="R698">
        <f>IF(LEFT(CX698,1)&lt;&gt;"0",IF(LEFT(CX698,1)="1",3.0,CY698),$D$5+$E$5*(DP698*DI698/($K$5*1000))+$F$5*(DP698*DI698/($K$5*1000))*MAX(MIN(CV698,$J$5),$I$5)*MAX(MIN(CV698,$J$5),$I$5)+$G$5*MAX(MIN(CV698,$J$5),$I$5)*(DP698*DI698/($K$5*1000))+$H$5*(DP698*DI698/($K$5*1000))*(DP698*DI698/($K$5*1000)))</f>
        <v>0</v>
      </c>
      <c r="S698">
        <f>J698*(1000-(1000*0.61365*exp(17.502*W698/(240.97+W698))/(DI698+DJ698)+DD698)/2)/(1000*0.61365*exp(17.502*W698/(240.97+W698))/(DI698+DJ698)-DD698)</f>
        <v>0</v>
      </c>
      <c r="T698">
        <f>1/((CW698+1)/(Q698/1.6)+1/(R698/1.37)) + CW698/((CW698+1)/(Q698/1.6) + CW698/(R698/1.37))</f>
        <v>0</v>
      </c>
      <c r="U698">
        <f>(CR698*CU698)</f>
        <v>0</v>
      </c>
      <c r="V698">
        <f>(DK698+(U698+2*0.95*5.67E-8*(((DK698+$B$7)+273)^4-(DK698+273)^4)-44100*J698)/(1.84*29.3*R698+8*0.95*5.67E-8*(DK698+273)^3))</f>
        <v>0</v>
      </c>
      <c r="W698">
        <f>($C$7*DL698+$D$7*DM698+$E$7*V698)</f>
        <v>0</v>
      </c>
      <c r="X698">
        <f>0.61365*exp(17.502*W698/(240.97+W698))</f>
        <v>0</v>
      </c>
      <c r="Y698">
        <f>(Z698/AA698*100)</f>
        <v>0</v>
      </c>
      <c r="Z698">
        <f>DD698*(DI698+DJ698)/1000</f>
        <v>0</v>
      </c>
      <c r="AA698">
        <f>0.61365*exp(17.502*DK698/(240.97+DK698))</f>
        <v>0</v>
      </c>
      <c r="AB698">
        <f>(X698-DD698*(DI698+DJ698)/1000)</f>
        <v>0</v>
      </c>
      <c r="AC698">
        <f>(-J698*44100)</f>
        <v>0</v>
      </c>
      <c r="AD698">
        <f>2*29.3*R698*0.92*(DK698-W698)</f>
        <v>0</v>
      </c>
      <c r="AE698">
        <f>2*0.95*5.67E-8*(((DK698+$B$7)+273)^4-(W698+273)^4)</f>
        <v>0</v>
      </c>
      <c r="AF698">
        <f>U698+AE698+AC698+AD698</f>
        <v>0</v>
      </c>
      <c r="AG698">
        <f>DH698*AU698*(DC698-DB698*(1000-AU698*DE698)/(1000-AU698*DD698))/(100*CV698)</f>
        <v>0</v>
      </c>
      <c r="AH698">
        <f>1000*DH698*AU698*(DD698-DE698)/(100*CV698*(1000-AU698*DD698))</f>
        <v>0</v>
      </c>
      <c r="AI698">
        <f>(AJ698 - AK698 - DI698*1E3/(8.314*(DK698+273.15)) * AM698/DH698 * AL698) * DH698/(100*CV698) * (1000 - DE698)/1000</f>
        <v>0</v>
      </c>
      <c r="AJ698">
        <v>332.685867358427</v>
      </c>
      <c r="AK698">
        <v>329.835</v>
      </c>
      <c r="AL698">
        <v>-3.18557519051683</v>
      </c>
      <c r="AM698">
        <v>66.0504921813524</v>
      </c>
      <c r="AN698">
        <f>(AP698 - AO698 + DI698*1E3/(8.314*(DK698+273.15)) * AR698/DH698 * AQ698) * DH698/(100*CV698) * 1000/(1000 - AP698)</f>
        <v>0</v>
      </c>
      <c r="AO698">
        <v>22.6512181169264</v>
      </c>
      <c r="AP698">
        <v>26.769672027972</v>
      </c>
      <c r="AQ698">
        <v>9.30321395821978e-06</v>
      </c>
      <c r="AR698">
        <v>92.47</v>
      </c>
      <c r="AS698">
        <v>0</v>
      </c>
      <c r="AT698">
        <v>0</v>
      </c>
      <c r="AU698">
        <f>IF(AS698*$H$13&gt;=AW698,1.0,(AW698/(AW698-AS698*$H$13)))</f>
        <v>0</v>
      </c>
      <c r="AV698">
        <f>(AU698-1)*100</f>
        <v>0</v>
      </c>
      <c r="AW698">
        <f>MAX(0,($B$13+$C$13*DP698)/(1+$D$13*DP698)*DI698/(DK698+273)*$E$13)</f>
        <v>0</v>
      </c>
      <c r="AX698" t="s">
        <v>418</v>
      </c>
      <c r="AY698" t="s">
        <v>418</v>
      </c>
      <c r="AZ698">
        <v>0</v>
      </c>
      <c r="BA698">
        <v>0</v>
      </c>
      <c r="BB698">
        <f>1-AZ698/BA698</f>
        <v>0</v>
      </c>
      <c r="BC698">
        <v>0</v>
      </c>
      <c r="BD698" t="s">
        <v>418</v>
      </c>
      <c r="BE698" t="s">
        <v>418</v>
      </c>
      <c r="BF698">
        <v>0</v>
      </c>
      <c r="BG698">
        <v>0</v>
      </c>
      <c r="BH698">
        <f>1-BF698/BG698</f>
        <v>0</v>
      </c>
      <c r="BI698">
        <v>0.5</v>
      </c>
      <c r="BJ698">
        <f>CS698</f>
        <v>0</v>
      </c>
      <c r="BK698">
        <f>L698</f>
        <v>0</v>
      </c>
      <c r="BL698">
        <f>BH698*BI698*BJ698</f>
        <v>0</v>
      </c>
      <c r="BM698">
        <f>(BK698-BC698)/BJ698</f>
        <v>0</v>
      </c>
      <c r="BN698">
        <f>(BA698-BG698)/BG698</f>
        <v>0</v>
      </c>
      <c r="BO698">
        <f>AZ698/(BB698+AZ698/BG698)</f>
        <v>0</v>
      </c>
      <c r="BP698" t="s">
        <v>418</v>
      </c>
      <c r="BQ698">
        <v>0</v>
      </c>
      <c r="BR698">
        <f>IF(BQ698&lt;&gt;0, BQ698, BO698)</f>
        <v>0</v>
      </c>
      <c r="BS698">
        <f>1-BR698/BG698</f>
        <v>0</v>
      </c>
      <c r="BT698">
        <f>(BG698-BF698)/(BG698-BR698)</f>
        <v>0</v>
      </c>
      <c r="BU698">
        <f>(BA698-BG698)/(BA698-BR698)</f>
        <v>0</v>
      </c>
      <c r="BV698">
        <f>(BG698-BF698)/(BG698-AZ698)</f>
        <v>0</v>
      </c>
      <c r="BW698">
        <f>(BA698-BG698)/(BA698-AZ698)</f>
        <v>0</v>
      </c>
      <c r="BX698">
        <f>(BT698*BR698/BF698)</f>
        <v>0</v>
      </c>
      <c r="BY698">
        <f>(1-BX698)</f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f>$B$11*DQ698+$C$11*DR698+$F$11*EC698*(1-EF698)</f>
        <v>0</v>
      </c>
      <c r="CS698">
        <f>CR698*CT698</f>
        <v>0</v>
      </c>
      <c r="CT698">
        <f>($B$11*$D$9+$C$11*$D$9+$F$11*((EP698+EH698)/MAX(EP698+EH698+EQ698, 0.1)*$I$9+EQ698/MAX(EP698+EH698+EQ698, 0.1)*$J$9))/($B$11+$C$11+$F$11)</f>
        <v>0</v>
      </c>
      <c r="CU698">
        <f>($B$11*$K$9+$C$11*$K$9+$F$11*((EP698+EH698)/MAX(EP698+EH698+EQ698, 0.1)*$P$9+EQ698/MAX(EP698+EH698+EQ698, 0.1)*$Q$9))/($B$11+$C$11+$F$11)</f>
        <v>0</v>
      </c>
      <c r="CV698">
        <v>6</v>
      </c>
      <c r="CW698">
        <v>0.5</v>
      </c>
      <c r="CX698" t="s">
        <v>419</v>
      </c>
      <c r="CY698">
        <v>2</v>
      </c>
      <c r="CZ698" t="b">
        <v>1</v>
      </c>
      <c r="DA698">
        <v>1659034203.6</v>
      </c>
      <c r="DB698">
        <v>342.528592592593</v>
      </c>
      <c r="DC698">
        <v>340.971</v>
      </c>
      <c r="DD698">
        <v>26.765562962963</v>
      </c>
      <c r="DE698">
        <v>22.6716259259259</v>
      </c>
      <c r="DF698">
        <v>336.460962962963</v>
      </c>
      <c r="DG698">
        <v>26.1606185185185</v>
      </c>
      <c r="DH698">
        <v>500.052</v>
      </c>
      <c r="DI698">
        <v>90.3074111111111</v>
      </c>
      <c r="DJ698">
        <v>0.0447059222222222</v>
      </c>
      <c r="DK698">
        <v>27.4497074074074</v>
      </c>
      <c r="DL698">
        <v>27.8230185185185</v>
      </c>
      <c r="DM698">
        <v>999.9</v>
      </c>
      <c r="DN698">
        <v>0</v>
      </c>
      <c r="DO698">
        <v>0</v>
      </c>
      <c r="DP698">
        <v>9993.51851851852</v>
      </c>
      <c r="DQ698">
        <v>0</v>
      </c>
      <c r="DR698">
        <v>17.2732518518519</v>
      </c>
      <c r="DS698">
        <v>1.55758207407407</v>
      </c>
      <c r="DT698">
        <v>351.948740740741</v>
      </c>
      <c r="DU698">
        <v>348.880962962963</v>
      </c>
      <c r="DV698">
        <v>4.09395185185185</v>
      </c>
      <c r="DW698">
        <v>340.971</v>
      </c>
      <c r="DX698">
        <v>22.6716259259259</v>
      </c>
      <c r="DY698">
        <v>2.41713111111111</v>
      </c>
      <c r="DZ698">
        <v>2.04741555555556</v>
      </c>
      <c r="EA698">
        <v>20.4789888888889</v>
      </c>
      <c r="EB698">
        <v>17.815862962963</v>
      </c>
      <c r="EC698">
        <v>2000.00222222222</v>
      </c>
      <c r="ED698">
        <v>0.980000037037037</v>
      </c>
      <c r="EE698">
        <v>0.0200000962962963</v>
      </c>
      <c r="EF698">
        <v>0</v>
      </c>
      <c r="EG698">
        <v>736.413333333333</v>
      </c>
      <c r="EH698">
        <v>5.00063</v>
      </c>
      <c r="EI698">
        <v>14491.6592592593</v>
      </c>
      <c r="EJ698">
        <v>17256.9259259259</v>
      </c>
      <c r="EK698">
        <v>38.3586666666667</v>
      </c>
      <c r="EL698">
        <v>38.312</v>
      </c>
      <c r="EM698">
        <v>37.812</v>
      </c>
      <c r="EN698">
        <v>37.625</v>
      </c>
      <c r="EO698">
        <v>39.312</v>
      </c>
      <c r="EP698">
        <v>1955.10074074074</v>
      </c>
      <c r="EQ698">
        <v>39.9033333333333</v>
      </c>
      <c r="ER698">
        <v>0</v>
      </c>
      <c r="ES698">
        <v>1659034210.3</v>
      </c>
      <c r="ET698">
        <v>0</v>
      </c>
      <c r="EU698">
        <v>736.3704</v>
      </c>
      <c r="EV698">
        <v>-8.41061540707911</v>
      </c>
      <c r="EW698">
        <v>-153.392307972889</v>
      </c>
      <c r="EX698">
        <v>14490.688</v>
      </c>
      <c r="EY698">
        <v>15</v>
      </c>
      <c r="EZ698">
        <v>0</v>
      </c>
      <c r="FA698" t="s">
        <v>420</v>
      </c>
      <c r="FB698">
        <v>1657551626.5</v>
      </c>
      <c r="FC698">
        <v>1657551629</v>
      </c>
      <c r="FD698">
        <v>0</v>
      </c>
      <c r="FE698">
        <v>0.403</v>
      </c>
      <c r="FF698">
        <v>0.009</v>
      </c>
      <c r="FG698">
        <v>9.41</v>
      </c>
      <c r="FH698">
        <v>0.087</v>
      </c>
      <c r="FI698">
        <v>417</v>
      </c>
      <c r="FJ698">
        <v>17</v>
      </c>
      <c r="FK698">
        <v>1.61</v>
      </c>
      <c r="FL698">
        <v>0.59</v>
      </c>
      <c r="FM698">
        <v>-0.0754123414634147</v>
      </c>
      <c r="FN698">
        <v>23.6364418118467</v>
      </c>
      <c r="FO698">
        <v>2.3888323501273</v>
      </c>
      <c r="FP698">
        <v>0</v>
      </c>
      <c r="FQ698">
        <v>736.975</v>
      </c>
      <c r="FR698">
        <v>-8.11608862024477</v>
      </c>
      <c r="FS698">
        <v>0.816904199149591</v>
      </c>
      <c r="FT698">
        <v>0</v>
      </c>
      <c r="FU698">
        <v>4.08353365853659</v>
      </c>
      <c r="FV698">
        <v>0.163225505226487</v>
      </c>
      <c r="FW698">
        <v>0.0193128530127778</v>
      </c>
      <c r="FX698">
        <v>0</v>
      </c>
      <c r="FY698">
        <v>0</v>
      </c>
      <c r="FZ698">
        <v>3</v>
      </c>
      <c r="GA698" t="s">
        <v>427</v>
      </c>
      <c r="GB698">
        <v>2.97278</v>
      </c>
      <c r="GC698">
        <v>2.69856</v>
      </c>
      <c r="GD698">
        <v>0.0726658</v>
      </c>
      <c r="GE698">
        <v>0.0732532</v>
      </c>
      <c r="GF698">
        <v>0.111015</v>
      </c>
      <c r="GG698">
        <v>0.100032</v>
      </c>
      <c r="GH698">
        <v>36101.9</v>
      </c>
      <c r="GI698">
        <v>39456.5</v>
      </c>
      <c r="GJ698">
        <v>35279</v>
      </c>
      <c r="GK698">
        <v>38612.6</v>
      </c>
      <c r="GL698">
        <v>44459.9</v>
      </c>
      <c r="GM698">
        <v>50188.6</v>
      </c>
      <c r="GN698">
        <v>55149.6</v>
      </c>
      <c r="GO698">
        <v>61935.1</v>
      </c>
      <c r="GP698">
        <v>1.9878</v>
      </c>
      <c r="GQ698">
        <v>1.855</v>
      </c>
      <c r="GR698">
        <v>0.149548</v>
      </c>
      <c r="GS698">
        <v>0</v>
      </c>
      <c r="GT698">
        <v>25.3909</v>
      </c>
      <c r="GU698">
        <v>999.9</v>
      </c>
      <c r="GV698">
        <v>59.065</v>
      </c>
      <c r="GW698">
        <v>29.104</v>
      </c>
      <c r="GX698">
        <v>26.4649</v>
      </c>
      <c r="GY698">
        <v>56.1473</v>
      </c>
      <c r="GZ698">
        <v>43.1971</v>
      </c>
      <c r="HA698">
        <v>1</v>
      </c>
      <c r="HB698">
        <v>-0.0467886</v>
      </c>
      <c r="HC698">
        <v>0.145076</v>
      </c>
      <c r="HD698">
        <v>20.1136</v>
      </c>
      <c r="HE698">
        <v>5.19932</v>
      </c>
      <c r="HF698">
        <v>12.004</v>
      </c>
      <c r="HG698">
        <v>4.9756</v>
      </c>
      <c r="HH698">
        <v>3.2934</v>
      </c>
      <c r="HI698">
        <v>9999</v>
      </c>
      <c r="HJ698">
        <v>9999</v>
      </c>
      <c r="HK698">
        <v>9999</v>
      </c>
      <c r="HL698">
        <v>630.6</v>
      </c>
      <c r="HM698">
        <v>1.8631</v>
      </c>
      <c r="HN698">
        <v>1.86798</v>
      </c>
      <c r="HO698">
        <v>1.86783</v>
      </c>
      <c r="HP698">
        <v>1.86902</v>
      </c>
      <c r="HQ698">
        <v>1.86975</v>
      </c>
      <c r="HR698">
        <v>1.86584</v>
      </c>
      <c r="HS698">
        <v>1.86691</v>
      </c>
      <c r="HT698">
        <v>1.86829</v>
      </c>
      <c r="HU698">
        <v>5</v>
      </c>
      <c r="HV698">
        <v>0</v>
      </c>
      <c r="HW698">
        <v>0</v>
      </c>
      <c r="HX698">
        <v>0</v>
      </c>
      <c r="HY698" t="s">
        <v>422</v>
      </c>
      <c r="HZ698" t="s">
        <v>423</v>
      </c>
      <c r="IA698" t="s">
        <v>424</v>
      </c>
      <c r="IB698" t="s">
        <v>424</v>
      </c>
      <c r="IC698" t="s">
        <v>424</v>
      </c>
      <c r="ID698" t="s">
        <v>424</v>
      </c>
      <c r="IE698">
        <v>0</v>
      </c>
      <c r="IF698">
        <v>100</v>
      </c>
      <c r="IG698">
        <v>100</v>
      </c>
      <c r="IH698">
        <v>5.928</v>
      </c>
      <c r="II698">
        <v>0.6052</v>
      </c>
      <c r="IJ698">
        <v>4.02706509432224</v>
      </c>
      <c r="IK698">
        <v>0.00601174518973114</v>
      </c>
      <c r="IL698">
        <v>2.77886958061485e-07</v>
      </c>
      <c r="IM698">
        <v>-3.54636231360687e-10</v>
      </c>
      <c r="IN698">
        <v>-0.0404303883988718</v>
      </c>
      <c r="IO698">
        <v>-0.0177815531441476</v>
      </c>
      <c r="IP698">
        <v>0.00205572605671414</v>
      </c>
      <c r="IQ698">
        <v>-1.65519735432211e-05</v>
      </c>
      <c r="IR698">
        <v>-4</v>
      </c>
      <c r="IS698">
        <v>1848</v>
      </c>
      <c r="IT698">
        <v>1</v>
      </c>
      <c r="IU698">
        <v>25</v>
      </c>
      <c r="IV698">
        <v>24709.7</v>
      </c>
      <c r="IW698">
        <v>24709.7</v>
      </c>
      <c r="IX698">
        <v>0.808105</v>
      </c>
      <c r="IY698">
        <v>2.63306</v>
      </c>
      <c r="IZ698">
        <v>1.54785</v>
      </c>
      <c r="JA698">
        <v>2.30713</v>
      </c>
      <c r="JB698">
        <v>1.34644</v>
      </c>
      <c r="JC698">
        <v>2.27539</v>
      </c>
      <c r="JD698">
        <v>33.5355</v>
      </c>
      <c r="JE698">
        <v>24.2101</v>
      </c>
      <c r="JF698">
        <v>18</v>
      </c>
      <c r="JG698">
        <v>501.498</v>
      </c>
      <c r="JH698">
        <v>415.351</v>
      </c>
      <c r="JI698">
        <v>25.0001</v>
      </c>
      <c r="JJ698">
        <v>26.6147</v>
      </c>
      <c r="JK698">
        <v>30.0001</v>
      </c>
      <c r="JL698">
        <v>26.5515</v>
      </c>
      <c r="JM698">
        <v>26.4928</v>
      </c>
      <c r="JN698">
        <v>16.1382</v>
      </c>
      <c r="JO698">
        <v>24.0229</v>
      </c>
      <c r="JP698">
        <v>100</v>
      </c>
      <c r="JQ698">
        <v>25</v>
      </c>
      <c r="JR698">
        <v>299.044</v>
      </c>
      <c r="JS698">
        <v>22.5616</v>
      </c>
      <c r="JT698">
        <v>102.302</v>
      </c>
      <c r="JU698">
        <v>103.091</v>
      </c>
    </row>
    <row r="699" spans="1:281">
      <c r="A699">
        <v>683</v>
      </c>
      <c r="B699">
        <v>1659034216</v>
      </c>
      <c r="C699">
        <v>10532.9000000954</v>
      </c>
      <c r="D699" t="s">
        <v>1797</v>
      </c>
      <c r="E699" t="s">
        <v>1798</v>
      </c>
      <c r="F699">
        <v>5</v>
      </c>
      <c r="G699" t="s">
        <v>1782</v>
      </c>
      <c r="H699" t="s">
        <v>417</v>
      </c>
      <c r="I699">
        <v>1659034208.31429</v>
      </c>
      <c r="J699">
        <f>(K699)/1000</f>
        <v>0</v>
      </c>
      <c r="K699">
        <f>IF(CZ699, AN699, AH699)</f>
        <v>0</v>
      </c>
      <c r="L699">
        <f>IF(CZ699, AI699, AG699)</f>
        <v>0</v>
      </c>
      <c r="M699">
        <f>DB699 - IF(AU699&gt;1, L699*CV699*100.0/(AW699*DP699), 0)</f>
        <v>0</v>
      </c>
      <c r="N699">
        <f>((T699-J699/2)*M699-L699)/(T699+J699/2)</f>
        <v>0</v>
      </c>
      <c r="O699">
        <f>N699*(DI699+DJ699)/1000.0</f>
        <v>0</v>
      </c>
      <c r="P699">
        <f>(DB699 - IF(AU699&gt;1, L699*CV699*100.0/(AW699*DP699), 0))*(DI699+DJ699)/1000.0</f>
        <v>0</v>
      </c>
      <c r="Q699">
        <f>2.0/((1/S699-1/R699)+SIGN(S699)*SQRT((1/S699-1/R699)*(1/S699-1/R699) + 4*CW699/((CW699+1)*(CW699+1))*(2*1/S699*1/R699-1/R699*1/R699)))</f>
        <v>0</v>
      </c>
      <c r="R699">
        <f>IF(LEFT(CX699,1)&lt;&gt;"0",IF(LEFT(CX699,1)="1",3.0,CY699),$D$5+$E$5*(DP699*DI699/($K$5*1000))+$F$5*(DP699*DI699/($K$5*1000))*MAX(MIN(CV699,$J$5),$I$5)*MAX(MIN(CV699,$J$5),$I$5)+$G$5*MAX(MIN(CV699,$J$5),$I$5)*(DP699*DI699/($K$5*1000))+$H$5*(DP699*DI699/($K$5*1000))*(DP699*DI699/($K$5*1000)))</f>
        <v>0</v>
      </c>
      <c r="S699">
        <f>J699*(1000-(1000*0.61365*exp(17.502*W699/(240.97+W699))/(DI699+DJ699)+DD699)/2)/(1000*0.61365*exp(17.502*W699/(240.97+W699))/(DI699+DJ699)-DD699)</f>
        <v>0</v>
      </c>
      <c r="T699">
        <f>1/((CW699+1)/(Q699/1.6)+1/(R699/1.37)) + CW699/((CW699+1)/(Q699/1.6) + CW699/(R699/1.37))</f>
        <v>0</v>
      </c>
      <c r="U699">
        <f>(CR699*CU699)</f>
        <v>0</v>
      </c>
      <c r="V699">
        <f>(DK699+(U699+2*0.95*5.67E-8*(((DK699+$B$7)+273)^4-(DK699+273)^4)-44100*J699)/(1.84*29.3*R699+8*0.95*5.67E-8*(DK699+273)^3))</f>
        <v>0</v>
      </c>
      <c r="W699">
        <f>($C$7*DL699+$D$7*DM699+$E$7*V699)</f>
        <v>0</v>
      </c>
      <c r="X699">
        <f>0.61365*exp(17.502*W699/(240.97+W699))</f>
        <v>0</v>
      </c>
      <c r="Y699">
        <f>(Z699/AA699*100)</f>
        <v>0</v>
      </c>
      <c r="Z699">
        <f>DD699*(DI699+DJ699)/1000</f>
        <v>0</v>
      </c>
      <c r="AA699">
        <f>0.61365*exp(17.502*DK699/(240.97+DK699))</f>
        <v>0</v>
      </c>
      <c r="AB699">
        <f>(X699-DD699*(DI699+DJ699)/1000)</f>
        <v>0</v>
      </c>
      <c r="AC699">
        <f>(-J699*44100)</f>
        <v>0</v>
      </c>
      <c r="AD699">
        <f>2*29.3*R699*0.92*(DK699-W699)</f>
        <v>0</v>
      </c>
      <c r="AE699">
        <f>2*0.95*5.67E-8*(((DK699+$B$7)+273)^4-(W699+273)^4)</f>
        <v>0</v>
      </c>
      <c r="AF699">
        <f>U699+AE699+AC699+AD699</f>
        <v>0</v>
      </c>
      <c r="AG699">
        <f>DH699*AU699*(DC699-DB699*(1000-AU699*DE699)/(1000-AU699*DD699))/(100*CV699)</f>
        <v>0</v>
      </c>
      <c r="AH699">
        <f>1000*DH699*AU699*(DD699-DE699)/(100*CV699*(1000-AU699*DD699))</f>
        <v>0</v>
      </c>
      <c r="AI699">
        <f>(AJ699 - AK699 - DI699*1E3/(8.314*(DK699+273.15)) * AM699/DH699 * AL699) * DH699/(100*CV699) * (1000 - DE699)/1000</f>
        <v>0</v>
      </c>
      <c r="AJ699">
        <v>315.774582083507</v>
      </c>
      <c r="AK699">
        <v>313.882424242424</v>
      </c>
      <c r="AL699">
        <v>-3.17798531852091</v>
      </c>
      <c r="AM699">
        <v>66.0504921813524</v>
      </c>
      <c r="AN699">
        <f>(AP699 - AO699 + DI699*1E3/(8.314*(DK699+273.15)) * AR699/DH699 * AQ699) * DH699/(100*CV699) * 1000/(1000 - AP699)</f>
        <v>0</v>
      </c>
      <c r="AO699">
        <v>22.6338896057143</v>
      </c>
      <c r="AP699">
        <v>26.7589923076923</v>
      </c>
      <c r="AQ699">
        <v>-0.00767587878785936</v>
      </c>
      <c r="AR699">
        <v>92.47</v>
      </c>
      <c r="AS699">
        <v>0</v>
      </c>
      <c r="AT699">
        <v>0</v>
      </c>
      <c r="AU699">
        <f>IF(AS699*$H$13&gt;=AW699,1.0,(AW699/(AW699-AS699*$H$13)))</f>
        <v>0</v>
      </c>
      <c r="AV699">
        <f>(AU699-1)*100</f>
        <v>0</v>
      </c>
      <c r="AW699">
        <f>MAX(0,($B$13+$C$13*DP699)/(1+$D$13*DP699)*DI699/(DK699+273)*$E$13)</f>
        <v>0</v>
      </c>
      <c r="AX699" t="s">
        <v>418</v>
      </c>
      <c r="AY699" t="s">
        <v>418</v>
      </c>
      <c r="AZ699">
        <v>0</v>
      </c>
      <c r="BA699">
        <v>0</v>
      </c>
      <c r="BB699">
        <f>1-AZ699/BA699</f>
        <v>0</v>
      </c>
      <c r="BC699">
        <v>0</v>
      </c>
      <c r="BD699" t="s">
        <v>418</v>
      </c>
      <c r="BE699" t="s">
        <v>418</v>
      </c>
      <c r="BF699">
        <v>0</v>
      </c>
      <c r="BG699">
        <v>0</v>
      </c>
      <c r="BH699">
        <f>1-BF699/BG699</f>
        <v>0</v>
      </c>
      <c r="BI699">
        <v>0.5</v>
      </c>
      <c r="BJ699">
        <f>CS699</f>
        <v>0</v>
      </c>
      <c r="BK699">
        <f>L699</f>
        <v>0</v>
      </c>
      <c r="BL699">
        <f>BH699*BI699*BJ699</f>
        <v>0</v>
      </c>
      <c r="BM699">
        <f>(BK699-BC699)/BJ699</f>
        <v>0</v>
      </c>
      <c r="BN699">
        <f>(BA699-BG699)/BG699</f>
        <v>0</v>
      </c>
      <c r="BO699">
        <f>AZ699/(BB699+AZ699/BG699)</f>
        <v>0</v>
      </c>
      <c r="BP699" t="s">
        <v>418</v>
      </c>
      <c r="BQ699">
        <v>0</v>
      </c>
      <c r="BR699">
        <f>IF(BQ699&lt;&gt;0, BQ699, BO699)</f>
        <v>0</v>
      </c>
      <c r="BS699">
        <f>1-BR699/BG699</f>
        <v>0</v>
      </c>
      <c r="BT699">
        <f>(BG699-BF699)/(BG699-BR699)</f>
        <v>0</v>
      </c>
      <c r="BU699">
        <f>(BA699-BG699)/(BA699-BR699)</f>
        <v>0</v>
      </c>
      <c r="BV699">
        <f>(BG699-BF699)/(BG699-AZ699)</f>
        <v>0</v>
      </c>
      <c r="BW699">
        <f>(BA699-BG699)/(BA699-AZ699)</f>
        <v>0</v>
      </c>
      <c r="BX699">
        <f>(BT699*BR699/BF699)</f>
        <v>0</v>
      </c>
      <c r="BY699">
        <f>(1-BX699)</f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f>$B$11*DQ699+$C$11*DR699+$F$11*EC699*(1-EF699)</f>
        <v>0</v>
      </c>
      <c r="CS699">
        <f>CR699*CT699</f>
        <v>0</v>
      </c>
      <c r="CT699">
        <f>($B$11*$D$9+$C$11*$D$9+$F$11*((EP699+EH699)/MAX(EP699+EH699+EQ699, 0.1)*$I$9+EQ699/MAX(EP699+EH699+EQ699, 0.1)*$J$9))/($B$11+$C$11+$F$11)</f>
        <v>0</v>
      </c>
      <c r="CU699">
        <f>($B$11*$K$9+$C$11*$K$9+$F$11*((EP699+EH699)/MAX(EP699+EH699+EQ699, 0.1)*$P$9+EQ699/MAX(EP699+EH699+EQ699, 0.1)*$Q$9))/($B$11+$C$11+$F$11)</f>
        <v>0</v>
      </c>
      <c r="CV699">
        <v>6</v>
      </c>
      <c r="CW699">
        <v>0.5</v>
      </c>
      <c r="CX699" t="s">
        <v>419</v>
      </c>
      <c r="CY699">
        <v>2</v>
      </c>
      <c r="CZ699" t="b">
        <v>1</v>
      </c>
      <c r="DA699">
        <v>1659034208.31429</v>
      </c>
      <c r="DB699">
        <v>328.041142857143</v>
      </c>
      <c r="DC699">
        <v>325.35025</v>
      </c>
      <c r="DD699">
        <v>26.7651035714286</v>
      </c>
      <c r="DE699">
        <v>22.656025</v>
      </c>
      <c r="DF699">
        <v>322.061035714286</v>
      </c>
      <c r="DG699">
        <v>26.1601857142857</v>
      </c>
      <c r="DH699">
        <v>500.08175</v>
      </c>
      <c r="DI699">
        <v>90.3077857142857</v>
      </c>
      <c r="DJ699">
        <v>0.044777525</v>
      </c>
      <c r="DK699">
        <v>27.4487678571429</v>
      </c>
      <c r="DL699">
        <v>27.8201607142857</v>
      </c>
      <c r="DM699">
        <v>999.9</v>
      </c>
      <c r="DN699">
        <v>0</v>
      </c>
      <c r="DO699">
        <v>0</v>
      </c>
      <c r="DP699">
        <v>10002.5</v>
      </c>
      <c r="DQ699">
        <v>0</v>
      </c>
      <c r="DR699">
        <v>17.2663</v>
      </c>
      <c r="DS699">
        <v>2.69096685714286</v>
      </c>
      <c r="DT699">
        <v>337.062857142857</v>
      </c>
      <c r="DU699">
        <v>332.892607142857</v>
      </c>
      <c r="DV699">
        <v>4.10909071428571</v>
      </c>
      <c r="DW699">
        <v>325.35025</v>
      </c>
      <c r="DX699">
        <v>22.656025</v>
      </c>
      <c r="DY699">
        <v>2.41709892857143</v>
      </c>
      <c r="DZ699">
        <v>2.04601571428571</v>
      </c>
      <c r="EA699">
        <v>20.4787785714286</v>
      </c>
      <c r="EB699">
        <v>17.805</v>
      </c>
      <c r="EC699">
        <v>1999.98785714286</v>
      </c>
      <c r="ED699">
        <v>0.980000571428571</v>
      </c>
      <c r="EE699">
        <v>0.0199995785714286</v>
      </c>
      <c r="EF699">
        <v>0</v>
      </c>
      <c r="EG699">
        <v>735.882071428572</v>
      </c>
      <c r="EH699">
        <v>5.00063</v>
      </c>
      <c r="EI699">
        <v>14480.375</v>
      </c>
      <c r="EJ699">
        <v>17256.7928571429</v>
      </c>
      <c r="EK699">
        <v>38.36375</v>
      </c>
      <c r="EL699">
        <v>38.312</v>
      </c>
      <c r="EM699">
        <v>37.812</v>
      </c>
      <c r="EN699">
        <v>37.625</v>
      </c>
      <c r="EO699">
        <v>39.32775</v>
      </c>
      <c r="EP699">
        <v>1955.08714285714</v>
      </c>
      <c r="EQ699">
        <v>39.9017857142857</v>
      </c>
      <c r="ER699">
        <v>0</v>
      </c>
      <c r="ES699">
        <v>1659034215.1</v>
      </c>
      <c r="ET699">
        <v>0</v>
      </c>
      <c r="EU699">
        <v>735.82644</v>
      </c>
      <c r="EV699">
        <v>-5.92446155150743</v>
      </c>
      <c r="EW699">
        <v>-128.853846453534</v>
      </c>
      <c r="EX699">
        <v>14479.404</v>
      </c>
      <c r="EY699">
        <v>15</v>
      </c>
      <c r="EZ699">
        <v>0</v>
      </c>
      <c r="FA699" t="s">
        <v>420</v>
      </c>
      <c r="FB699">
        <v>1657551626.5</v>
      </c>
      <c r="FC699">
        <v>1657551629</v>
      </c>
      <c r="FD699">
        <v>0</v>
      </c>
      <c r="FE699">
        <v>0.403</v>
      </c>
      <c r="FF699">
        <v>0.009</v>
      </c>
      <c r="FG699">
        <v>9.41</v>
      </c>
      <c r="FH699">
        <v>0.087</v>
      </c>
      <c r="FI699">
        <v>417</v>
      </c>
      <c r="FJ699">
        <v>17</v>
      </c>
      <c r="FK699">
        <v>1.61</v>
      </c>
      <c r="FL699">
        <v>0.59</v>
      </c>
      <c r="FM699">
        <v>1.6770852195122</v>
      </c>
      <c r="FN699">
        <v>16.7107275261324</v>
      </c>
      <c r="FO699">
        <v>1.68034086657158</v>
      </c>
      <c r="FP699">
        <v>0</v>
      </c>
      <c r="FQ699">
        <v>736.308970588235</v>
      </c>
      <c r="FR699">
        <v>-7.37944995967544</v>
      </c>
      <c r="FS699">
        <v>0.755491522329281</v>
      </c>
      <c r="FT699">
        <v>0</v>
      </c>
      <c r="FU699">
        <v>4.0976656097561</v>
      </c>
      <c r="FV699">
        <v>0.216553170731711</v>
      </c>
      <c r="FW699">
        <v>0.0236364080520668</v>
      </c>
      <c r="FX699">
        <v>0</v>
      </c>
      <c r="FY699">
        <v>0</v>
      </c>
      <c r="FZ699">
        <v>3</v>
      </c>
      <c r="GA699" t="s">
        <v>427</v>
      </c>
      <c r="GB699">
        <v>2.97294</v>
      </c>
      <c r="GC699">
        <v>2.69834</v>
      </c>
      <c r="GD699">
        <v>0.0697368</v>
      </c>
      <c r="GE699">
        <v>0.0702903</v>
      </c>
      <c r="GF699">
        <v>0.110984</v>
      </c>
      <c r="GG699">
        <v>0.100011</v>
      </c>
      <c r="GH699">
        <v>36215.5</v>
      </c>
      <c r="GI699">
        <v>39582.2</v>
      </c>
      <c r="GJ699">
        <v>35278.6</v>
      </c>
      <c r="GK699">
        <v>38612.2</v>
      </c>
      <c r="GL699">
        <v>44460.8</v>
      </c>
      <c r="GM699">
        <v>50189</v>
      </c>
      <c r="GN699">
        <v>55148.8</v>
      </c>
      <c r="GO699">
        <v>61934.3</v>
      </c>
      <c r="GP699">
        <v>1.9876</v>
      </c>
      <c r="GQ699">
        <v>1.8544</v>
      </c>
      <c r="GR699">
        <v>0.147343</v>
      </c>
      <c r="GS699">
        <v>0</v>
      </c>
      <c r="GT699">
        <v>25.3888</v>
      </c>
      <c r="GU699">
        <v>999.9</v>
      </c>
      <c r="GV699">
        <v>59.065</v>
      </c>
      <c r="GW699">
        <v>29.094</v>
      </c>
      <c r="GX699">
        <v>26.447</v>
      </c>
      <c r="GY699">
        <v>56.0073</v>
      </c>
      <c r="GZ699">
        <v>42.6763</v>
      </c>
      <c r="HA699">
        <v>1</v>
      </c>
      <c r="HB699">
        <v>-0.0467073</v>
      </c>
      <c r="HC699">
        <v>0.144444</v>
      </c>
      <c r="HD699">
        <v>20.1137</v>
      </c>
      <c r="HE699">
        <v>5.19812</v>
      </c>
      <c r="HF699">
        <v>12.004</v>
      </c>
      <c r="HG699">
        <v>4.976</v>
      </c>
      <c r="HH699">
        <v>3.2938</v>
      </c>
      <c r="HI699">
        <v>9999</v>
      </c>
      <c r="HJ699">
        <v>9999</v>
      </c>
      <c r="HK699">
        <v>9999</v>
      </c>
      <c r="HL699">
        <v>630.6</v>
      </c>
      <c r="HM699">
        <v>1.86316</v>
      </c>
      <c r="HN699">
        <v>1.86801</v>
      </c>
      <c r="HO699">
        <v>1.86783</v>
      </c>
      <c r="HP699">
        <v>1.86902</v>
      </c>
      <c r="HQ699">
        <v>1.86981</v>
      </c>
      <c r="HR699">
        <v>1.86584</v>
      </c>
      <c r="HS699">
        <v>1.86691</v>
      </c>
      <c r="HT699">
        <v>1.86829</v>
      </c>
      <c r="HU699">
        <v>5</v>
      </c>
      <c r="HV699">
        <v>0</v>
      </c>
      <c r="HW699">
        <v>0</v>
      </c>
      <c r="HX699">
        <v>0</v>
      </c>
      <c r="HY699" t="s">
        <v>422</v>
      </c>
      <c r="HZ699" t="s">
        <v>423</v>
      </c>
      <c r="IA699" t="s">
        <v>424</v>
      </c>
      <c r="IB699" t="s">
        <v>424</v>
      </c>
      <c r="IC699" t="s">
        <v>424</v>
      </c>
      <c r="ID699" t="s">
        <v>424</v>
      </c>
      <c r="IE699">
        <v>0</v>
      </c>
      <c r="IF699">
        <v>100</v>
      </c>
      <c r="IG699">
        <v>100</v>
      </c>
      <c r="IH699">
        <v>5.834</v>
      </c>
      <c r="II699">
        <v>0.6046</v>
      </c>
      <c r="IJ699">
        <v>4.02706509432224</v>
      </c>
      <c r="IK699">
        <v>0.00601174518973114</v>
      </c>
      <c r="IL699">
        <v>2.77886958061485e-07</v>
      </c>
      <c r="IM699">
        <v>-3.54636231360687e-10</v>
      </c>
      <c r="IN699">
        <v>-0.0404303883988718</v>
      </c>
      <c r="IO699">
        <v>-0.0177815531441476</v>
      </c>
      <c r="IP699">
        <v>0.00205572605671414</v>
      </c>
      <c r="IQ699">
        <v>-1.65519735432211e-05</v>
      </c>
      <c r="IR699">
        <v>-4</v>
      </c>
      <c r="IS699">
        <v>1848</v>
      </c>
      <c r="IT699">
        <v>1</v>
      </c>
      <c r="IU699">
        <v>25</v>
      </c>
      <c r="IV699">
        <v>24709.8</v>
      </c>
      <c r="IW699">
        <v>24709.8</v>
      </c>
      <c r="IX699">
        <v>0.775146</v>
      </c>
      <c r="IY699">
        <v>2.62695</v>
      </c>
      <c r="IZ699">
        <v>1.54785</v>
      </c>
      <c r="JA699">
        <v>2.30713</v>
      </c>
      <c r="JB699">
        <v>1.34644</v>
      </c>
      <c r="JC699">
        <v>2.40112</v>
      </c>
      <c r="JD699">
        <v>33.5355</v>
      </c>
      <c r="JE699">
        <v>24.2188</v>
      </c>
      <c r="JF699">
        <v>18</v>
      </c>
      <c r="JG699">
        <v>501.368</v>
      </c>
      <c r="JH699">
        <v>415.01</v>
      </c>
      <c r="JI699">
        <v>24.9998</v>
      </c>
      <c r="JJ699">
        <v>26.6169</v>
      </c>
      <c r="JK699">
        <v>30.0002</v>
      </c>
      <c r="JL699">
        <v>26.5515</v>
      </c>
      <c r="JM699">
        <v>26.4928</v>
      </c>
      <c r="JN699">
        <v>15.5027</v>
      </c>
      <c r="JO699">
        <v>24.2938</v>
      </c>
      <c r="JP699">
        <v>100</v>
      </c>
      <c r="JQ699">
        <v>25</v>
      </c>
      <c r="JR699">
        <v>285.61</v>
      </c>
      <c r="JS699">
        <v>22.5541</v>
      </c>
      <c r="JT699">
        <v>102.301</v>
      </c>
      <c r="JU699">
        <v>103.089</v>
      </c>
    </row>
    <row r="700" spans="1:281">
      <c r="A700">
        <v>684</v>
      </c>
      <c r="B700">
        <v>1659034221</v>
      </c>
      <c r="C700">
        <v>10537.9000000954</v>
      </c>
      <c r="D700" t="s">
        <v>1799</v>
      </c>
      <c r="E700" t="s">
        <v>1800</v>
      </c>
      <c r="F700">
        <v>5</v>
      </c>
      <c r="G700" t="s">
        <v>1782</v>
      </c>
      <c r="H700" t="s">
        <v>417</v>
      </c>
      <c r="I700">
        <v>1659034213.28214</v>
      </c>
      <c r="J700">
        <f>(K700)/1000</f>
        <v>0</v>
      </c>
      <c r="K700">
        <f>IF(CZ700, AN700, AH700)</f>
        <v>0</v>
      </c>
      <c r="L700">
        <f>IF(CZ700, AI700, AG700)</f>
        <v>0</v>
      </c>
      <c r="M700">
        <f>DB700 - IF(AU700&gt;1, L700*CV700*100.0/(AW700*DP700), 0)</f>
        <v>0</v>
      </c>
      <c r="N700">
        <f>((T700-J700/2)*M700-L700)/(T700+J700/2)</f>
        <v>0</v>
      </c>
      <c r="O700">
        <f>N700*(DI700+DJ700)/1000.0</f>
        <v>0</v>
      </c>
      <c r="P700">
        <f>(DB700 - IF(AU700&gt;1, L700*CV700*100.0/(AW700*DP700), 0))*(DI700+DJ700)/1000.0</f>
        <v>0</v>
      </c>
      <c r="Q700">
        <f>2.0/((1/S700-1/R700)+SIGN(S700)*SQRT((1/S700-1/R700)*(1/S700-1/R700) + 4*CW700/((CW700+1)*(CW700+1))*(2*1/S700*1/R700-1/R700*1/R700)))</f>
        <v>0</v>
      </c>
      <c r="R700">
        <f>IF(LEFT(CX700,1)&lt;&gt;"0",IF(LEFT(CX700,1)="1",3.0,CY700),$D$5+$E$5*(DP700*DI700/($K$5*1000))+$F$5*(DP700*DI700/($K$5*1000))*MAX(MIN(CV700,$J$5),$I$5)*MAX(MIN(CV700,$J$5),$I$5)+$G$5*MAX(MIN(CV700,$J$5),$I$5)*(DP700*DI700/($K$5*1000))+$H$5*(DP700*DI700/($K$5*1000))*(DP700*DI700/($K$5*1000)))</f>
        <v>0</v>
      </c>
      <c r="S700">
        <f>J700*(1000-(1000*0.61365*exp(17.502*W700/(240.97+W700))/(DI700+DJ700)+DD700)/2)/(1000*0.61365*exp(17.502*W700/(240.97+W700))/(DI700+DJ700)-DD700)</f>
        <v>0</v>
      </c>
      <c r="T700">
        <f>1/((CW700+1)/(Q700/1.6)+1/(R700/1.37)) + CW700/((CW700+1)/(Q700/1.6) + CW700/(R700/1.37))</f>
        <v>0</v>
      </c>
      <c r="U700">
        <f>(CR700*CU700)</f>
        <v>0</v>
      </c>
      <c r="V700">
        <f>(DK700+(U700+2*0.95*5.67E-8*(((DK700+$B$7)+273)^4-(DK700+273)^4)-44100*J700)/(1.84*29.3*R700+8*0.95*5.67E-8*(DK700+273)^3))</f>
        <v>0</v>
      </c>
      <c r="W700">
        <f>($C$7*DL700+$D$7*DM700+$E$7*V700)</f>
        <v>0</v>
      </c>
      <c r="X700">
        <f>0.61365*exp(17.502*W700/(240.97+W700))</f>
        <v>0</v>
      </c>
      <c r="Y700">
        <f>(Z700/AA700*100)</f>
        <v>0</v>
      </c>
      <c r="Z700">
        <f>DD700*(DI700+DJ700)/1000</f>
        <v>0</v>
      </c>
      <c r="AA700">
        <f>0.61365*exp(17.502*DK700/(240.97+DK700))</f>
        <v>0</v>
      </c>
      <c r="AB700">
        <f>(X700-DD700*(DI700+DJ700)/1000)</f>
        <v>0</v>
      </c>
      <c r="AC700">
        <f>(-J700*44100)</f>
        <v>0</v>
      </c>
      <c r="AD700">
        <f>2*29.3*R700*0.92*(DK700-W700)</f>
        <v>0</v>
      </c>
      <c r="AE700">
        <f>2*0.95*5.67E-8*(((DK700+$B$7)+273)^4-(W700+273)^4)</f>
        <v>0</v>
      </c>
      <c r="AF700">
        <f>U700+AE700+AC700+AD700</f>
        <v>0</v>
      </c>
      <c r="AG700">
        <f>DH700*AU700*(DC700-DB700*(1000-AU700*DE700)/(1000-AU700*DD700))/(100*CV700)</f>
        <v>0</v>
      </c>
      <c r="AH700">
        <f>1000*DH700*AU700*(DD700-DE700)/(100*CV700*(1000-AU700*DD700))</f>
        <v>0</v>
      </c>
      <c r="AI700">
        <f>(AJ700 - AK700 - DI700*1E3/(8.314*(DK700+273.15)) * AM700/DH700 * AL700) * DH700/(100*CV700) * (1000 - DE700)/1000</f>
        <v>0</v>
      </c>
      <c r="AJ700">
        <v>298.895877532262</v>
      </c>
      <c r="AK700">
        <v>298.151145454545</v>
      </c>
      <c r="AL700">
        <v>-3.16557284512689</v>
      </c>
      <c r="AM700">
        <v>66.0504921813524</v>
      </c>
      <c r="AN700">
        <f>(AP700 - AO700 + DI700*1E3/(8.314*(DK700+273.15)) * AR700/DH700 * AQ700) * DH700/(100*CV700) * 1000/(1000 - AP700)</f>
        <v>0</v>
      </c>
      <c r="AO700">
        <v>22.6294925962771</v>
      </c>
      <c r="AP700">
        <v>26.7508400691418</v>
      </c>
      <c r="AQ700">
        <v>-6.68167740246386e-05</v>
      </c>
      <c r="AR700">
        <v>92.47</v>
      </c>
      <c r="AS700">
        <v>0</v>
      </c>
      <c r="AT700">
        <v>0</v>
      </c>
      <c r="AU700">
        <f>IF(AS700*$H$13&gt;=AW700,1.0,(AW700/(AW700-AS700*$H$13)))</f>
        <v>0</v>
      </c>
      <c r="AV700">
        <f>(AU700-1)*100</f>
        <v>0</v>
      </c>
      <c r="AW700">
        <f>MAX(0,($B$13+$C$13*DP700)/(1+$D$13*DP700)*DI700/(DK700+273)*$E$13)</f>
        <v>0</v>
      </c>
      <c r="AX700" t="s">
        <v>418</v>
      </c>
      <c r="AY700" t="s">
        <v>418</v>
      </c>
      <c r="AZ700">
        <v>0</v>
      </c>
      <c r="BA700">
        <v>0</v>
      </c>
      <c r="BB700">
        <f>1-AZ700/BA700</f>
        <v>0</v>
      </c>
      <c r="BC700">
        <v>0</v>
      </c>
      <c r="BD700" t="s">
        <v>418</v>
      </c>
      <c r="BE700" t="s">
        <v>418</v>
      </c>
      <c r="BF700">
        <v>0</v>
      </c>
      <c r="BG700">
        <v>0</v>
      </c>
      <c r="BH700">
        <f>1-BF700/BG700</f>
        <v>0</v>
      </c>
      <c r="BI700">
        <v>0.5</v>
      </c>
      <c r="BJ700">
        <f>CS700</f>
        <v>0</v>
      </c>
      <c r="BK700">
        <f>L700</f>
        <v>0</v>
      </c>
      <c r="BL700">
        <f>BH700*BI700*BJ700</f>
        <v>0</v>
      </c>
      <c r="BM700">
        <f>(BK700-BC700)/BJ700</f>
        <v>0</v>
      </c>
      <c r="BN700">
        <f>(BA700-BG700)/BG700</f>
        <v>0</v>
      </c>
      <c r="BO700">
        <f>AZ700/(BB700+AZ700/BG700)</f>
        <v>0</v>
      </c>
      <c r="BP700" t="s">
        <v>418</v>
      </c>
      <c r="BQ700">
        <v>0</v>
      </c>
      <c r="BR700">
        <f>IF(BQ700&lt;&gt;0, BQ700, BO700)</f>
        <v>0</v>
      </c>
      <c r="BS700">
        <f>1-BR700/BG700</f>
        <v>0</v>
      </c>
      <c r="BT700">
        <f>(BG700-BF700)/(BG700-BR700)</f>
        <v>0</v>
      </c>
      <c r="BU700">
        <f>(BA700-BG700)/(BA700-BR700)</f>
        <v>0</v>
      </c>
      <c r="BV700">
        <f>(BG700-BF700)/(BG700-AZ700)</f>
        <v>0</v>
      </c>
      <c r="BW700">
        <f>(BA700-BG700)/(BA700-AZ700)</f>
        <v>0</v>
      </c>
      <c r="BX700">
        <f>(BT700*BR700/BF700)</f>
        <v>0</v>
      </c>
      <c r="BY700">
        <f>(1-BX700)</f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f>$B$11*DQ700+$C$11*DR700+$F$11*EC700*(1-EF700)</f>
        <v>0</v>
      </c>
      <c r="CS700">
        <f>CR700*CT700</f>
        <v>0</v>
      </c>
      <c r="CT700">
        <f>($B$11*$D$9+$C$11*$D$9+$F$11*((EP700+EH700)/MAX(EP700+EH700+EQ700, 0.1)*$I$9+EQ700/MAX(EP700+EH700+EQ700, 0.1)*$J$9))/($B$11+$C$11+$F$11)</f>
        <v>0</v>
      </c>
      <c r="CU700">
        <f>($B$11*$K$9+$C$11*$K$9+$F$11*((EP700+EH700)/MAX(EP700+EH700+EQ700, 0.1)*$P$9+EQ700/MAX(EP700+EH700+EQ700, 0.1)*$Q$9))/($B$11+$C$11+$F$11)</f>
        <v>0</v>
      </c>
      <c r="CV700">
        <v>6</v>
      </c>
      <c r="CW700">
        <v>0.5</v>
      </c>
      <c r="CX700" t="s">
        <v>419</v>
      </c>
      <c r="CY700">
        <v>2</v>
      </c>
      <c r="CZ700" t="b">
        <v>1</v>
      </c>
      <c r="DA700">
        <v>1659034213.28214</v>
      </c>
      <c r="DB700">
        <v>312.629035714286</v>
      </c>
      <c r="DC700">
        <v>308.827928571429</v>
      </c>
      <c r="DD700">
        <v>26.7616357142857</v>
      </c>
      <c r="DE700">
        <v>22.6302214285714</v>
      </c>
      <c r="DF700">
        <v>306.742071428571</v>
      </c>
      <c r="DG700">
        <v>26.1568964285714</v>
      </c>
      <c r="DH700">
        <v>500.098428571429</v>
      </c>
      <c r="DI700">
        <v>90.3073428571429</v>
      </c>
      <c r="DJ700">
        <v>0.044723375</v>
      </c>
      <c r="DK700">
        <v>27.4494214285714</v>
      </c>
      <c r="DL700">
        <v>27.8186464285714</v>
      </c>
      <c r="DM700">
        <v>999.9</v>
      </c>
      <c r="DN700">
        <v>0</v>
      </c>
      <c r="DO700">
        <v>0</v>
      </c>
      <c r="DP700">
        <v>10005.3571428571</v>
      </c>
      <c r="DQ700">
        <v>0</v>
      </c>
      <c r="DR700">
        <v>17.2643321428571</v>
      </c>
      <c r="DS700">
        <v>3.80117</v>
      </c>
      <c r="DT700">
        <v>321.225678571429</v>
      </c>
      <c r="DU700">
        <v>315.979</v>
      </c>
      <c r="DV700">
        <v>4.13142392857143</v>
      </c>
      <c r="DW700">
        <v>308.827928571429</v>
      </c>
      <c r="DX700">
        <v>22.6302214285714</v>
      </c>
      <c r="DY700">
        <v>2.41677285714286</v>
      </c>
      <c r="DZ700">
        <v>2.043675</v>
      </c>
      <c r="EA700">
        <v>20.4765928571429</v>
      </c>
      <c r="EB700">
        <v>17.7868285714286</v>
      </c>
      <c r="EC700">
        <v>1999.99607142857</v>
      </c>
      <c r="ED700">
        <v>0.979999964285714</v>
      </c>
      <c r="EE700">
        <v>0.0200001214285714</v>
      </c>
      <c r="EF700">
        <v>0</v>
      </c>
      <c r="EG700">
        <v>735.433321428572</v>
      </c>
      <c r="EH700">
        <v>5.00063</v>
      </c>
      <c r="EI700">
        <v>14470.7464285714</v>
      </c>
      <c r="EJ700">
        <v>17256.85</v>
      </c>
      <c r="EK700">
        <v>38.366</v>
      </c>
      <c r="EL700">
        <v>38.312</v>
      </c>
      <c r="EM700">
        <v>37.812</v>
      </c>
      <c r="EN700">
        <v>37.625</v>
      </c>
      <c r="EO700">
        <v>39.33675</v>
      </c>
      <c r="EP700">
        <v>1955.09321428571</v>
      </c>
      <c r="EQ700">
        <v>39.9032142857143</v>
      </c>
      <c r="ER700">
        <v>0</v>
      </c>
      <c r="ES700">
        <v>1659034219.9</v>
      </c>
      <c r="ET700">
        <v>0</v>
      </c>
      <c r="EU700">
        <v>735.42444</v>
      </c>
      <c r="EV700">
        <v>-4.1479999996435</v>
      </c>
      <c r="EW700">
        <v>-95.9153845477432</v>
      </c>
      <c r="EX700">
        <v>14470.272</v>
      </c>
      <c r="EY700">
        <v>15</v>
      </c>
      <c r="EZ700">
        <v>0</v>
      </c>
      <c r="FA700" t="s">
        <v>420</v>
      </c>
      <c r="FB700">
        <v>1657551626.5</v>
      </c>
      <c r="FC700">
        <v>1657551629</v>
      </c>
      <c r="FD700">
        <v>0</v>
      </c>
      <c r="FE700">
        <v>0.403</v>
      </c>
      <c r="FF700">
        <v>0.009</v>
      </c>
      <c r="FG700">
        <v>9.41</v>
      </c>
      <c r="FH700">
        <v>0.087</v>
      </c>
      <c r="FI700">
        <v>417</v>
      </c>
      <c r="FJ700">
        <v>17</v>
      </c>
      <c r="FK700">
        <v>1.61</v>
      </c>
      <c r="FL700">
        <v>0.59</v>
      </c>
      <c r="FM700">
        <v>3.16439146341463</v>
      </c>
      <c r="FN700">
        <v>13.0945927648541</v>
      </c>
      <c r="FO700">
        <v>1.30871940728034</v>
      </c>
      <c r="FP700">
        <v>0</v>
      </c>
      <c r="FQ700">
        <v>735.686382352941</v>
      </c>
      <c r="FR700">
        <v>-5.32557677632919</v>
      </c>
      <c r="FS700">
        <v>0.58249317161895</v>
      </c>
      <c r="FT700">
        <v>0</v>
      </c>
      <c r="FU700">
        <v>4.11793512195122</v>
      </c>
      <c r="FV700">
        <v>0.246355250814261</v>
      </c>
      <c r="FW700">
        <v>0.0274513241159117</v>
      </c>
      <c r="FX700">
        <v>0</v>
      </c>
      <c r="FY700">
        <v>0</v>
      </c>
      <c r="FZ700">
        <v>3</v>
      </c>
      <c r="GA700" t="s">
        <v>427</v>
      </c>
      <c r="GB700">
        <v>2.97294</v>
      </c>
      <c r="GC700">
        <v>2.69775</v>
      </c>
      <c r="GD700">
        <v>0.0667735</v>
      </c>
      <c r="GE700">
        <v>0.0671683</v>
      </c>
      <c r="GF700">
        <v>0.110956</v>
      </c>
      <c r="GG700">
        <v>0.0997981</v>
      </c>
      <c r="GH700">
        <v>36331.2</v>
      </c>
      <c r="GI700">
        <v>39715.1</v>
      </c>
      <c r="GJ700">
        <v>35279</v>
      </c>
      <c r="GK700">
        <v>38612.3</v>
      </c>
      <c r="GL700">
        <v>44462.1</v>
      </c>
      <c r="GM700">
        <v>50201.1</v>
      </c>
      <c r="GN700">
        <v>55148.8</v>
      </c>
      <c r="GO700">
        <v>61934.6</v>
      </c>
      <c r="GP700">
        <v>1.9888</v>
      </c>
      <c r="GQ700">
        <v>1.8548</v>
      </c>
      <c r="GR700">
        <v>0.150084</v>
      </c>
      <c r="GS700">
        <v>0</v>
      </c>
      <c r="GT700">
        <v>25.3888</v>
      </c>
      <c r="GU700">
        <v>999.9</v>
      </c>
      <c r="GV700">
        <v>59.065</v>
      </c>
      <c r="GW700">
        <v>29.104</v>
      </c>
      <c r="GX700">
        <v>26.4655</v>
      </c>
      <c r="GY700">
        <v>56.0773</v>
      </c>
      <c r="GZ700">
        <v>42.8686</v>
      </c>
      <c r="HA700">
        <v>1</v>
      </c>
      <c r="HB700">
        <v>-0.0466463</v>
      </c>
      <c r="HC700">
        <v>0.146296</v>
      </c>
      <c r="HD700">
        <v>20.1135</v>
      </c>
      <c r="HE700">
        <v>5.20052</v>
      </c>
      <c r="HF700">
        <v>12.004</v>
      </c>
      <c r="HG700">
        <v>4.9756</v>
      </c>
      <c r="HH700">
        <v>3.2938</v>
      </c>
      <c r="HI700">
        <v>9999</v>
      </c>
      <c r="HJ700">
        <v>9999</v>
      </c>
      <c r="HK700">
        <v>9999</v>
      </c>
      <c r="HL700">
        <v>630.6</v>
      </c>
      <c r="HM700">
        <v>1.86316</v>
      </c>
      <c r="HN700">
        <v>1.86798</v>
      </c>
      <c r="HO700">
        <v>1.86783</v>
      </c>
      <c r="HP700">
        <v>1.86896</v>
      </c>
      <c r="HQ700">
        <v>1.86981</v>
      </c>
      <c r="HR700">
        <v>1.86584</v>
      </c>
      <c r="HS700">
        <v>1.86691</v>
      </c>
      <c r="HT700">
        <v>1.86829</v>
      </c>
      <c r="HU700">
        <v>5</v>
      </c>
      <c r="HV700">
        <v>0</v>
      </c>
      <c r="HW700">
        <v>0</v>
      </c>
      <c r="HX700">
        <v>0</v>
      </c>
      <c r="HY700" t="s">
        <v>422</v>
      </c>
      <c r="HZ700" t="s">
        <v>423</v>
      </c>
      <c r="IA700" t="s">
        <v>424</v>
      </c>
      <c r="IB700" t="s">
        <v>424</v>
      </c>
      <c r="IC700" t="s">
        <v>424</v>
      </c>
      <c r="ID700" t="s">
        <v>424</v>
      </c>
      <c r="IE700">
        <v>0</v>
      </c>
      <c r="IF700">
        <v>100</v>
      </c>
      <c r="IG700">
        <v>100</v>
      </c>
      <c r="IH700">
        <v>5.742</v>
      </c>
      <c r="II700">
        <v>0.604</v>
      </c>
      <c r="IJ700">
        <v>4.02706509432224</v>
      </c>
      <c r="IK700">
        <v>0.00601174518973114</v>
      </c>
      <c r="IL700">
        <v>2.77886958061485e-07</v>
      </c>
      <c r="IM700">
        <v>-3.54636231360687e-10</v>
      </c>
      <c r="IN700">
        <v>-0.0404303883988718</v>
      </c>
      <c r="IO700">
        <v>-0.0177815531441476</v>
      </c>
      <c r="IP700">
        <v>0.00205572605671414</v>
      </c>
      <c r="IQ700">
        <v>-1.65519735432211e-05</v>
      </c>
      <c r="IR700">
        <v>-4</v>
      </c>
      <c r="IS700">
        <v>1848</v>
      </c>
      <c r="IT700">
        <v>1</v>
      </c>
      <c r="IU700">
        <v>25</v>
      </c>
      <c r="IV700">
        <v>24709.9</v>
      </c>
      <c r="IW700">
        <v>24709.9</v>
      </c>
      <c r="IX700">
        <v>0.74585</v>
      </c>
      <c r="IY700">
        <v>2.61719</v>
      </c>
      <c r="IZ700">
        <v>1.54785</v>
      </c>
      <c r="JA700">
        <v>2.30713</v>
      </c>
      <c r="JB700">
        <v>1.34644</v>
      </c>
      <c r="JC700">
        <v>2.40356</v>
      </c>
      <c r="JD700">
        <v>33.5355</v>
      </c>
      <c r="JE700">
        <v>24.2188</v>
      </c>
      <c r="JF700">
        <v>18</v>
      </c>
      <c r="JG700">
        <v>502.179</v>
      </c>
      <c r="JH700">
        <v>415.238</v>
      </c>
      <c r="JI700">
        <v>25.0001</v>
      </c>
      <c r="JJ700">
        <v>26.6169</v>
      </c>
      <c r="JK700">
        <v>30.0001</v>
      </c>
      <c r="JL700">
        <v>26.5538</v>
      </c>
      <c r="JM700">
        <v>26.4928</v>
      </c>
      <c r="JN700">
        <v>14.7711</v>
      </c>
      <c r="JO700">
        <v>24.2938</v>
      </c>
      <c r="JP700">
        <v>100</v>
      </c>
      <c r="JQ700">
        <v>25</v>
      </c>
      <c r="JR700">
        <v>265.389</v>
      </c>
      <c r="JS700">
        <v>22.5453</v>
      </c>
      <c r="JT700">
        <v>102.301</v>
      </c>
      <c r="JU700">
        <v>103.09</v>
      </c>
    </row>
    <row r="701" spans="1:281">
      <c r="A701">
        <v>685</v>
      </c>
      <c r="B701">
        <v>1659034226</v>
      </c>
      <c r="C701">
        <v>10542.9000000954</v>
      </c>
      <c r="D701" t="s">
        <v>1801</v>
      </c>
      <c r="E701" t="s">
        <v>1802</v>
      </c>
      <c r="F701">
        <v>5</v>
      </c>
      <c r="G701" t="s">
        <v>1782</v>
      </c>
      <c r="H701" t="s">
        <v>417</v>
      </c>
      <c r="I701">
        <v>1659034218.25</v>
      </c>
      <c r="J701">
        <f>(K701)/1000</f>
        <v>0</v>
      </c>
      <c r="K701">
        <f>IF(CZ701, AN701, AH701)</f>
        <v>0</v>
      </c>
      <c r="L701">
        <f>IF(CZ701, AI701, AG701)</f>
        <v>0</v>
      </c>
      <c r="M701">
        <f>DB701 - IF(AU701&gt;1, L701*CV701*100.0/(AW701*DP701), 0)</f>
        <v>0</v>
      </c>
      <c r="N701">
        <f>((T701-J701/2)*M701-L701)/(T701+J701/2)</f>
        <v>0</v>
      </c>
      <c r="O701">
        <f>N701*(DI701+DJ701)/1000.0</f>
        <v>0</v>
      </c>
      <c r="P701">
        <f>(DB701 - IF(AU701&gt;1, L701*CV701*100.0/(AW701*DP701), 0))*(DI701+DJ701)/1000.0</f>
        <v>0</v>
      </c>
      <c r="Q701">
        <f>2.0/((1/S701-1/R701)+SIGN(S701)*SQRT((1/S701-1/R701)*(1/S701-1/R701) + 4*CW701/((CW701+1)*(CW701+1))*(2*1/S701*1/R701-1/R701*1/R701)))</f>
        <v>0</v>
      </c>
      <c r="R701">
        <f>IF(LEFT(CX701,1)&lt;&gt;"0",IF(LEFT(CX701,1)="1",3.0,CY701),$D$5+$E$5*(DP701*DI701/($K$5*1000))+$F$5*(DP701*DI701/($K$5*1000))*MAX(MIN(CV701,$J$5),$I$5)*MAX(MIN(CV701,$J$5),$I$5)+$G$5*MAX(MIN(CV701,$J$5),$I$5)*(DP701*DI701/($K$5*1000))+$H$5*(DP701*DI701/($K$5*1000))*(DP701*DI701/($K$5*1000)))</f>
        <v>0</v>
      </c>
      <c r="S701">
        <f>J701*(1000-(1000*0.61365*exp(17.502*W701/(240.97+W701))/(DI701+DJ701)+DD701)/2)/(1000*0.61365*exp(17.502*W701/(240.97+W701))/(DI701+DJ701)-DD701)</f>
        <v>0</v>
      </c>
      <c r="T701">
        <f>1/((CW701+1)/(Q701/1.6)+1/(R701/1.37)) + CW701/((CW701+1)/(Q701/1.6) + CW701/(R701/1.37))</f>
        <v>0</v>
      </c>
      <c r="U701">
        <f>(CR701*CU701)</f>
        <v>0</v>
      </c>
      <c r="V701">
        <f>(DK701+(U701+2*0.95*5.67E-8*(((DK701+$B$7)+273)^4-(DK701+273)^4)-44100*J701)/(1.84*29.3*R701+8*0.95*5.67E-8*(DK701+273)^3))</f>
        <v>0</v>
      </c>
      <c r="W701">
        <f>($C$7*DL701+$D$7*DM701+$E$7*V701)</f>
        <v>0</v>
      </c>
      <c r="X701">
        <f>0.61365*exp(17.502*W701/(240.97+W701))</f>
        <v>0</v>
      </c>
      <c r="Y701">
        <f>(Z701/AA701*100)</f>
        <v>0</v>
      </c>
      <c r="Z701">
        <f>DD701*(DI701+DJ701)/1000</f>
        <v>0</v>
      </c>
      <c r="AA701">
        <f>0.61365*exp(17.502*DK701/(240.97+DK701))</f>
        <v>0</v>
      </c>
      <c r="AB701">
        <f>(X701-DD701*(DI701+DJ701)/1000)</f>
        <v>0</v>
      </c>
      <c r="AC701">
        <f>(-J701*44100)</f>
        <v>0</v>
      </c>
      <c r="AD701">
        <f>2*29.3*R701*0.92*(DK701-W701)</f>
        <v>0</v>
      </c>
      <c r="AE701">
        <f>2*0.95*5.67E-8*(((DK701+$B$7)+273)^4-(W701+273)^4)</f>
        <v>0</v>
      </c>
      <c r="AF701">
        <f>U701+AE701+AC701+AD701</f>
        <v>0</v>
      </c>
      <c r="AG701">
        <f>DH701*AU701*(DC701-DB701*(1000-AU701*DE701)/(1000-AU701*DD701))/(100*CV701)</f>
        <v>0</v>
      </c>
      <c r="AH701">
        <f>1000*DH701*AU701*(DD701-DE701)/(100*CV701*(1000-AU701*DD701))</f>
        <v>0</v>
      </c>
      <c r="AI701">
        <f>(AJ701 - AK701 - DI701*1E3/(8.314*(DK701+273.15)) * AM701/DH701 * AL701) * DH701/(100*CV701) * (1000 - DE701)/1000</f>
        <v>0</v>
      </c>
      <c r="AJ701">
        <v>282.269802835589</v>
      </c>
      <c r="AK701">
        <v>282.384503030303</v>
      </c>
      <c r="AL701">
        <v>-3.16594056605458</v>
      </c>
      <c r="AM701">
        <v>66.0504921813524</v>
      </c>
      <c r="AN701">
        <f>(AP701 - AO701 + DI701*1E3/(8.314*(DK701+273.15)) * AR701/DH701 * AQ701) * DH701/(100*CV701) * 1000/(1000 - AP701)</f>
        <v>0</v>
      </c>
      <c r="AO701">
        <v>22.5535738818615</v>
      </c>
      <c r="AP701">
        <v>26.730613986014</v>
      </c>
      <c r="AQ701">
        <v>-0.000702271409746491</v>
      </c>
      <c r="AR701">
        <v>92.47</v>
      </c>
      <c r="AS701">
        <v>0</v>
      </c>
      <c r="AT701">
        <v>0</v>
      </c>
      <c r="AU701">
        <f>IF(AS701*$H$13&gt;=AW701,1.0,(AW701/(AW701-AS701*$H$13)))</f>
        <v>0</v>
      </c>
      <c r="AV701">
        <f>(AU701-1)*100</f>
        <v>0</v>
      </c>
      <c r="AW701">
        <f>MAX(0,($B$13+$C$13*DP701)/(1+$D$13*DP701)*DI701/(DK701+273)*$E$13)</f>
        <v>0</v>
      </c>
      <c r="AX701" t="s">
        <v>418</v>
      </c>
      <c r="AY701" t="s">
        <v>418</v>
      </c>
      <c r="AZ701">
        <v>0</v>
      </c>
      <c r="BA701">
        <v>0</v>
      </c>
      <c r="BB701">
        <f>1-AZ701/BA701</f>
        <v>0</v>
      </c>
      <c r="BC701">
        <v>0</v>
      </c>
      <c r="BD701" t="s">
        <v>418</v>
      </c>
      <c r="BE701" t="s">
        <v>418</v>
      </c>
      <c r="BF701">
        <v>0</v>
      </c>
      <c r="BG701">
        <v>0</v>
      </c>
      <c r="BH701">
        <f>1-BF701/BG701</f>
        <v>0</v>
      </c>
      <c r="BI701">
        <v>0.5</v>
      </c>
      <c r="BJ701">
        <f>CS701</f>
        <v>0</v>
      </c>
      <c r="BK701">
        <f>L701</f>
        <v>0</v>
      </c>
      <c r="BL701">
        <f>BH701*BI701*BJ701</f>
        <v>0</v>
      </c>
      <c r="BM701">
        <f>(BK701-BC701)/BJ701</f>
        <v>0</v>
      </c>
      <c r="BN701">
        <f>(BA701-BG701)/BG701</f>
        <v>0</v>
      </c>
      <c r="BO701">
        <f>AZ701/(BB701+AZ701/BG701)</f>
        <v>0</v>
      </c>
      <c r="BP701" t="s">
        <v>418</v>
      </c>
      <c r="BQ701">
        <v>0</v>
      </c>
      <c r="BR701">
        <f>IF(BQ701&lt;&gt;0, BQ701, BO701)</f>
        <v>0</v>
      </c>
      <c r="BS701">
        <f>1-BR701/BG701</f>
        <v>0</v>
      </c>
      <c r="BT701">
        <f>(BG701-BF701)/(BG701-BR701)</f>
        <v>0</v>
      </c>
      <c r="BU701">
        <f>(BA701-BG701)/(BA701-BR701)</f>
        <v>0</v>
      </c>
      <c r="BV701">
        <f>(BG701-BF701)/(BG701-AZ701)</f>
        <v>0</v>
      </c>
      <c r="BW701">
        <f>(BA701-BG701)/(BA701-AZ701)</f>
        <v>0</v>
      </c>
      <c r="BX701">
        <f>(BT701*BR701/BF701)</f>
        <v>0</v>
      </c>
      <c r="BY701">
        <f>(1-BX701)</f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f>$B$11*DQ701+$C$11*DR701+$F$11*EC701*(1-EF701)</f>
        <v>0</v>
      </c>
      <c r="CS701">
        <f>CR701*CT701</f>
        <v>0</v>
      </c>
      <c r="CT701">
        <f>($B$11*$D$9+$C$11*$D$9+$F$11*((EP701+EH701)/MAX(EP701+EH701+EQ701, 0.1)*$I$9+EQ701/MAX(EP701+EH701+EQ701, 0.1)*$J$9))/($B$11+$C$11+$F$11)</f>
        <v>0</v>
      </c>
      <c r="CU701">
        <f>($B$11*$K$9+$C$11*$K$9+$F$11*((EP701+EH701)/MAX(EP701+EH701+EQ701, 0.1)*$P$9+EQ701/MAX(EP701+EH701+EQ701, 0.1)*$Q$9))/($B$11+$C$11+$F$11)</f>
        <v>0</v>
      </c>
      <c r="CV701">
        <v>6</v>
      </c>
      <c r="CW701">
        <v>0.5</v>
      </c>
      <c r="CX701" t="s">
        <v>419</v>
      </c>
      <c r="CY701">
        <v>2</v>
      </c>
      <c r="CZ701" t="b">
        <v>1</v>
      </c>
      <c r="DA701">
        <v>1659034218.25</v>
      </c>
      <c r="DB701">
        <v>297.234107142857</v>
      </c>
      <c r="DC701">
        <v>292.395535714286</v>
      </c>
      <c r="DD701">
        <v>26.7517321428571</v>
      </c>
      <c r="DE701">
        <v>22.5983357142857</v>
      </c>
      <c r="DF701">
        <v>291.440178571429</v>
      </c>
      <c r="DG701">
        <v>26.1475035714286</v>
      </c>
      <c r="DH701">
        <v>500.076357142857</v>
      </c>
      <c r="DI701">
        <v>90.3063535714286</v>
      </c>
      <c r="DJ701">
        <v>0.0445149642857143</v>
      </c>
      <c r="DK701">
        <v>27.4498357142857</v>
      </c>
      <c r="DL701">
        <v>27.8227821428571</v>
      </c>
      <c r="DM701">
        <v>999.9</v>
      </c>
      <c r="DN701">
        <v>0</v>
      </c>
      <c r="DO701">
        <v>0</v>
      </c>
      <c r="DP701">
        <v>10012.6785714286</v>
      </c>
      <c r="DQ701">
        <v>0</v>
      </c>
      <c r="DR701">
        <v>17.2308571428571</v>
      </c>
      <c r="DS701">
        <v>4.83851214285714</v>
      </c>
      <c r="DT701">
        <v>305.404285714286</v>
      </c>
      <c r="DU701">
        <v>299.156678571429</v>
      </c>
      <c r="DV701">
        <v>4.15340071428571</v>
      </c>
      <c r="DW701">
        <v>292.395535714286</v>
      </c>
      <c r="DX701">
        <v>22.5983357142857</v>
      </c>
      <c r="DY701">
        <v>2.41585142857143</v>
      </c>
      <c r="DZ701">
        <v>2.04077285714286</v>
      </c>
      <c r="EA701">
        <v>20.4704178571429</v>
      </c>
      <c r="EB701">
        <v>17.7642642857143</v>
      </c>
      <c r="EC701">
        <v>1999.99821428571</v>
      </c>
      <c r="ED701">
        <v>0.979999428571429</v>
      </c>
      <c r="EE701">
        <v>0.0200006571428571</v>
      </c>
      <c r="EF701">
        <v>0</v>
      </c>
      <c r="EG701">
        <v>735.125357142857</v>
      </c>
      <c r="EH701">
        <v>5.00063</v>
      </c>
      <c r="EI701">
        <v>14464.1714285714</v>
      </c>
      <c r="EJ701">
        <v>17256.8571428571</v>
      </c>
      <c r="EK701">
        <v>38.366</v>
      </c>
      <c r="EL701">
        <v>38.312</v>
      </c>
      <c r="EM701">
        <v>37.812</v>
      </c>
      <c r="EN701">
        <v>37.625</v>
      </c>
      <c r="EO701">
        <v>39.33675</v>
      </c>
      <c r="EP701">
        <v>1955.09392857143</v>
      </c>
      <c r="EQ701">
        <v>39.9046428571429</v>
      </c>
      <c r="ER701">
        <v>0</v>
      </c>
      <c r="ES701">
        <v>1659034225.3</v>
      </c>
      <c r="ET701">
        <v>0</v>
      </c>
      <c r="EU701">
        <v>735.110307692308</v>
      </c>
      <c r="EV701">
        <v>-2.821948725185</v>
      </c>
      <c r="EW701">
        <v>-56.9777779249013</v>
      </c>
      <c r="EX701">
        <v>14463.7769230769</v>
      </c>
      <c r="EY701">
        <v>15</v>
      </c>
      <c r="EZ701">
        <v>0</v>
      </c>
      <c r="FA701" t="s">
        <v>420</v>
      </c>
      <c r="FB701">
        <v>1657551626.5</v>
      </c>
      <c r="FC701">
        <v>1657551629</v>
      </c>
      <c r="FD701">
        <v>0</v>
      </c>
      <c r="FE701">
        <v>0.403</v>
      </c>
      <c r="FF701">
        <v>0.009</v>
      </c>
      <c r="FG701">
        <v>9.41</v>
      </c>
      <c r="FH701">
        <v>0.087</v>
      </c>
      <c r="FI701">
        <v>417</v>
      </c>
      <c r="FJ701">
        <v>17</v>
      </c>
      <c r="FK701">
        <v>1.61</v>
      </c>
      <c r="FL701">
        <v>0.59</v>
      </c>
      <c r="FM701">
        <v>4.00330487804878</v>
      </c>
      <c r="FN701">
        <v>12.3907050862184</v>
      </c>
      <c r="FO701">
        <v>1.25974235554992</v>
      </c>
      <c r="FP701">
        <v>0</v>
      </c>
      <c r="FQ701">
        <v>735.384029411765</v>
      </c>
      <c r="FR701">
        <v>-3.96374331689191</v>
      </c>
      <c r="FS701">
        <v>0.448100926479101</v>
      </c>
      <c r="FT701">
        <v>0</v>
      </c>
      <c r="FU701">
        <v>4.1390356097561</v>
      </c>
      <c r="FV701">
        <v>0.287719868685538</v>
      </c>
      <c r="FW701">
        <v>0.0317819354311557</v>
      </c>
      <c r="FX701">
        <v>0</v>
      </c>
      <c r="FY701">
        <v>0</v>
      </c>
      <c r="FZ701">
        <v>3</v>
      </c>
      <c r="GA701" t="s">
        <v>427</v>
      </c>
      <c r="GB701">
        <v>2.97404</v>
      </c>
      <c r="GC701">
        <v>2.69855</v>
      </c>
      <c r="GD701">
        <v>0.0637861</v>
      </c>
      <c r="GE701">
        <v>0.0637412</v>
      </c>
      <c r="GF701">
        <v>0.1109</v>
      </c>
      <c r="GG701">
        <v>0.0997426</v>
      </c>
      <c r="GH701">
        <v>36447.4</v>
      </c>
      <c r="GI701">
        <v>39860.7</v>
      </c>
      <c r="GJ701">
        <v>35278.9</v>
      </c>
      <c r="GK701">
        <v>38612</v>
      </c>
      <c r="GL701">
        <v>44465.1</v>
      </c>
      <c r="GM701">
        <v>50204</v>
      </c>
      <c r="GN701">
        <v>55149</v>
      </c>
      <c r="GO701">
        <v>61934.5</v>
      </c>
      <c r="GP701">
        <v>1.9882</v>
      </c>
      <c r="GQ701">
        <v>1.8542</v>
      </c>
      <c r="GR701">
        <v>0.149459</v>
      </c>
      <c r="GS701">
        <v>0</v>
      </c>
      <c r="GT701">
        <v>25.3866</v>
      </c>
      <c r="GU701">
        <v>999.9</v>
      </c>
      <c r="GV701">
        <v>59.065</v>
      </c>
      <c r="GW701">
        <v>29.104</v>
      </c>
      <c r="GX701">
        <v>26.4643</v>
      </c>
      <c r="GY701">
        <v>56.0873</v>
      </c>
      <c r="GZ701">
        <v>42.9647</v>
      </c>
      <c r="HA701">
        <v>1</v>
      </c>
      <c r="HB701">
        <v>-0.0465854</v>
      </c>
      <c r="HC701">
        <v>0.147495</v>
      </c>
      <c r="HD701">
        <v>20.1133</v>
      </c>
      <c r="HE701">
        <v>5.19812</v>
      </c>
      <c r="HF701">
        <v>12.004</v>
      </c>
      <c r="HG701">
        <v>4.976</v>
      </c>
      <c r="HH701">
        <v>3.2934</v>
      </c>
      <c r="HI701">
        <v>9999</v>
      </c>
      <c r="HJ701">
        <v>9999</v>
      </c>
      <c r="HK701">
        <v>9999</v>
      </c>
      <c r="HL701">
        <v>630.6</v>
      </c>
      <c r="HM701">
        <v>1.86316</v>
      </c>
      <c r="HN701">
        <v>1.86798</v>
      </c>
      <c r="HO701">
        <v>1.8678</v>
      </c>
      <c r="HP701">
        <v>1.86899</v>
      </c>
      <c r="HQ701">
        <v>1.86978</v>
      </c>
      <c r="HR701">
        <v>1.86584</v>
      </c>
      <c r="HS701">
        <v>1.86691</v>
      </c>
      <c r="HT701">
        <v>1.86829</v>
      </c>
      <c r="HU701">
        <v>5</v>
      </c>
      <c r="HV701">
        <v>0</v>
      </c>
      <c r="HW701">
        <v>0</v>
      </c>
      <c r="HX701">
        <v>0</v>
      </c>
      <c r="HY701" t="s">
        <v>422</v>
      </c>
      <c r="HZ701" t="s">
        <v>423</v>
      </c>
      <c r="IA701" t="s">
        <v>424</v>
      </c>
      <c r="IB701" t="s">
        <v>424</v>
      </c>
      <c r="IC701" t="s">
        <v>424</v>
      </c>
      <c r="ID701" t="s">
        <v>424</v>
      </c>
      <c r="IE701">
        <v>0</v>
      </c>
      <c r="IF701">
        <v>100</v>
      </c>
      <c r="IG701">
        <v>100</v>
      </c>
      <c r="IH701">
        <v>5.649</v>
      </c>
      <c r="II701">
        <v>0.6031</v>
      </c>
      <c r="IJ701">
        <v>4.02706509432224</v>
      </c>
      <c r="IK701">
        <v>0.00601174518973114</v>
      </c>
      <c r="IL701">
        <v>2.77886958061485e-07</v>
      </c>
      <c r="IM701">
        <v>-3.54636231360687e-10</v>
      </c>
      <c r="IN701">
        <v>-0.0404303883988718</v>
      </c>
      <c r="IO701">
        <v>-0.0177815531441476</v>
      </c>
      <c r="IP701">
        <v>0.00205572605671414</v>
      </c>
      <c r="IQ701">
        <v>-1.65519735432211e-05</v>
      </c>
      <c r="IR701">
        <v>-4</v>
      </c>
      <c r="IS701">
        <v>1848</v>
      </c>
      <c r="IT701">
        <v>1</v>
      </c>
      <c r="IU701">
        <v>25</v>
      </c>
      <c r="IV701">
        <v>24710</v>
      </c>
      <c r="IW701">
        <v>24710</v>
      </c>
      <c r="IX701">
        <v>0.704346</v>
      </c>
      <c r="IY701">
        <v>2.63062</v>
      </c>
      <c r="IZ701">
        <v>1.54785</v>
      </c>
      <c r="JA701">
        <v>2.30713</v>
      </c>
      <c r="JB701">
        <v>1.34644</v>
      </c>
      <c r="JC701">
        <v>2.40967</v>
      </c>
      <c r="JD701">
        <v>33.5355</v>
      </c>
      <c r="JE701">
        <v>24.2188</v>
      </c>
      <c r="JF701">
        <v>18</v>
      </c>
      <c r="JG701">
        <v>501.783</v>
      </c>
      <c r="JH701">
        <v>414.913</v>
      </c>
      <c r="JI701">
        <v>25.0002</v>
      </c>
      <c r="JJ701">
        <v>26.6192</v>
      </c>
      <c r="JK701">
        <v>30.0002</v>
      </c>
      <c r="JL701">
        <v>26.5538</v>
      </c>
      <c r="JM701">
        <v>26.4951</v>
      </c>
      <c r="JN701">
        <v>14.1358</v>
      </c>
      <c r="JO701">
        <v>24.2938</v>
      </c>
      <c r="JP701">
        <v>100</v>
      </c>
      <c r="JQ701">
        <v>25</v>
      </c>
      <c r="JR701">
        <v>251.872</v>
      </c>
      <c r="JS701">
        <v>22.5505</v>
      </c>
      <c r="JT701">
        <v>102.301</v>
      </c>
      <c r="JU701">
        <v>103.09</v>
      </c>
    </row>
    <row r="702" spans="1:281">
      <c r="A702">
        <v>686</v>
      </c>
      <c r="B702">
        <v>1659034231</v>
      </c>
      <c r="C702">
        <v>10547.9000000954</v>
      </c>
      <c r="D702" t="s">
        <v>1803</v>
      </c>
      <c r="E702" t="s">
        <v>1804</v>
      </c>
      <c r="F702">
        <v>5</v>
      </c>
      <c r="G702" t="s">
        <v>1782</v>
      </c>
      <c r="H702" t="s">
        <v>417</v>
      </c>
      <c r="I702">
        <v>1659034223.21786</v>
      </c>
      <c r="J702">
        <f>(K702)/1000</f>
        <v>0</v>
      </c>
      <c r="K702">
        <f>IF(CZ702, AN702, AH702)</f>
        <v>0</v>
      </c>
      <c r="L702">
        <f>IF(CZ702, AI702, AG702)</f>
        <v>0</v>
      </c>
      <c r="M702">
        <f>DB702 - IF(AU702&gt;1, L702*CV702*100.0/(AW702*DP702), 0)</f>
        <v>0</v>
      </c>
      <c r="N702">
        <f>((T702-J702/2)*M702-L702)/(T702+J702/2)</f>
        <v>0</v>
      </c>
      <c r="O702">
        <f>N702*(DI702+DJ702)/1000.0</f>
        <v>0</v>
      </c>
      <c r="P702">
        <f>(DB702 - IF(AU702&gt;1, L702*CV702*100.0/(AW702*DP702), 0))*(DI702+DJ702)/1000.0</f>
        <v>0</v>
      </c>
      <c r="Q702">
        <f>2.0/((1/S702-1/R702)+SIGN(S702)*SQRT((1/S702-1/R702)*(1/S702-1/R702) + 4*CW702/((CW702+1)*(CW702+1))*(2*1/S702*1/R702-1/R702*1/R702)))</f>
        <v>0</v>
      </c>
      <c r="R702">
        <f>IF(LEFT(CX702,1)&lt;&gt;"0",IF(LEFT(CX702,1)="1",3.0,CY702),$D$5+$E$5*(DP702*DI702/($K$5*1000))+$F$5*(DP702*DI702/($K$5*1000))*MAX(MIN(CV702,$J$5),$I$5)*MAX(MIN(CV702,$J$5),$I$5)+$G$5*MAX(MIN(CV702,$J$5),$I$5)*(DP702*DI702/($K$5*1000))+$H$5*(DP702*DI702/($K$5*1000))*(DP702*DI702/($K$5*1000)))</f>
        <v>0</v>
      </c>
      <c r="S702">
        <f>J702*(1000-(1000*0.61365*exp(17.502*W702/(240.97+W702))/(DI702+DJ702)+DD702)/2)/(1000*0.61365*exp(17.502*W702/(240.97+W702))/(DI702+DJ702)-DD702)</f>
        <v>0</v>
      </c>
      <c r="T702">
        <f>1/((CW702+1)/(Q702/1.6)+1/(R702/1.37)) + CW702/((CW702+1)/(Q702/1.6) + CW702/(R702/1.37))</f>
        <v>0</v>
      </c>
      <c r="U702">
        <f>(CR702*CU702)</f>
        <v>0</v>
      </c>
      <c r="V702">
        <f>(DK702+(U702+2*0.95*5.67E-8*(((DK702+$B$7)+273)^4-(DK702+273)^4)-44100*J702)/(1.84*29.3*R702+8*0.95*5.67E-8*(DK702+273)^3))</f>
        <v>0</v>
      </c>
      <c r="W702">
        <f>($C$7*DL702+$D$7*DM702+$E$7*V702)</f>
        <v>0</v>
      </c>
      <c r="X702">
        <f>0.61365*exp(17.502*W702/(240.97+W702))</f>
        <v>0</v>
      </c>
      <c r="Y702">
        <f>(Z702/AA702*100)</f>
        <v>0</v>
      </c>
      <c r="Z702">
        <f>DD702*(DI702+DJ702)/1000</f>
        <v>0</v>
      </c>
      <c r="AA702">
        <f>0.61365*exp(17.502*DK702/(240.97+DK702))</f>
        <v>0</v>
      </c>
      <c r="AB702">
        <f>(X702-DD702*(DI702+DJ702)/1000)</f>
        <v>0</v>
      </c>
      <c r="AC702">
        <f>(-J702*44100)</f>
        <v>0</v>
      </c>
      <c r="AD702">
        <f>2*29.3*R702*0.92*(DK702-W702)</f>
        <v>0</v>
      </c>
      <c r="AE702">
        <f>2*0.95*5.67E-8*(((DK702+$B$7)+273)^4-(W702+273)^4)</f>
        <v>0</v>
      </c>
      <c r="AF702">
        <f>U702+AE702+AC702+AD702</f>
        <v>0</v>
      </c>
      <c r="AG702">
        <f>DH702*AU702*(DC702-DB702*(1000-AU702*DE702)/(1000-AU702*DD702))/(100*CV702)</f>
        <v>0</v>
      </c>
      <c r="AH702">
        <f>1000*DH702*AU702*(DD702-DE702)/(100*CV702*(1000-AU702*DD702))</f>
        <v>0</v>
      </c>
      <c r="AI702">
        <f>(AJ702 - AK702 - DI702*1E3/(8.314*(DK702+273.15)) * AM702/DH702 * AL702) * DH702/(100*CV702) * (1000 - DE702)/1000</f>
        <v>0</v>
      </c>
      <c r="AJ702">
        <v>265.96978089922</v>
      </c>
      <c r="AK702">
        <v>266.700957575758</v>
      </c>
      <c r="AL702">
        <v>-3.13243873085509</v>
      </c>
      <c r="AM702">
        <v>66.0504921813524</v>
      </c>
      <c r="AN702">
        <f>(AP702 - AO702 + DI702*1E3/(8.314*(DK702+273.15)) * AR702/DH702 * AQ702) * DH702/(100*CV702) * 1000/(1000 - AP702)</f>
        <v>0</v>
      </c>
      <c r="AO702">
        <v>22.545611231039</v>
      </c>
      <c r="AP702">
        <v>26.7208314685315</v>
      </c>
      <c r="AQ702">
        <v>-0.00352853333332613</v>
      </c>
      <c r="AR702">
        <v>92.47</v>
      </c>
      <c r="AS702">
        <v>0</v>
      </c>
      <c r="AT702">
        <v>0</v>
      </c>
      <c r="AU702">
        <f>IF(AS702*$H$13&gt;=AW702,1.0,(AW702/(AW702-AS702*$H$13)))</f>
        <v>0</v>
      </c>
      <c r="AV702">
        <f>(AU702-1)*100</f>
        <v>0</v>
      </c>
      <c r="AW702">
        <f>MAX(0,($B$13+$C$13*DP702)/(1+$D$13*DP702)*DI702/(DK702+273)*$E$13)</f>
        <v>0</v>
      </c>
      <c r="AX702" t="s">
        <v>418</v>
      </c>
      <c r="AY702" t="s">
        <v>418</v>
      </c>
      <c r="AZ702">
        <v>0</v>
      </c>
      <c r="BA702">
        <v>0</v>
      </c>
      <c r="BB702">
        <f>1-AZ702/BA702</f>
        <v>0</v>
      </c>
      <c r="BC702">
        <v>0</v>
      </c>
      <c r="BD702" t="s">
        <v>418</v>
      </c>
      <c r="BE702" t="s">
        <v>418</v>
      </c>
      <c r="BF702">
        <v>0</v>
      </c>
      <c r="BG702">
        <v>0</v>
      </c>
      <c r="BH702">
        <f>1-BF702/BG702</f>
        <v>0</v>
      </c>
      <c r="BI702">
        <v>0.5</v>
      </c>
      <c r="BJ702">
        <f>CS702</f>
        <v>0</v>
      </c>
      <c r="BK702">
        <f>L702</f>
        <v>0</v>
      </c>
      <c r="BL702">
        <f>BH702*BI702*BJ702</f>
        <v>0</v>
      </c>
      <c r="BM702">
        <f>(BK702-BC702)/BJ702</f>
        <v>0</v>
      </c>
      <c r="BN702">
        <f>(BA702-BG702)/BG702</f>
        <v>0</v>
      </c>
      <c r="BO702">
        <f>AZ702/(BB702+AZ702/BG702)</f>
        <v>0</v>
      </c>
      <c r="BP702" t="s">
        <v>418</v>
      </c>
      <c r="BQ702">
        <v>0</v>
      </c>
      <c r="BR702">
        <f>IF(BQ702&lt;&gt;0, BQ702, BO702)</f>
        <v>0</v>
      </c>
      <c r="BS702">
        <f>1-BR702/BG702</f>
        <v>0</v>
      </c>
      <c r="BT702">
        <f>(BG702-BF702)/(BG702-BR702)</f>
        <v>0</v>
      </c>
      <c r="BU702">
        <f>(BA702-BG702)/(BA702-BR702)</f>
        <v>0</v>
      </c>
      <c r="BV702">
        <f>(BG702-BF702)/(BG702-AZ702)</f>
        <v>0</v>
      </c>
      <c r="BW702">
        <f>(BA702-BG702)/(BA702-AZ702)</f>
        <v>0</v>
      </c>
      <c r="BX702">
        <f>(BT702*BR702/BF702)</f>
        <v>0</v>
      </c>
      <c r="BY702">
        <f>(1-BX702)</f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f>$B$11*DQ702+$C$11*DR702+$F$11*EC702*(1-EF702)</f>
        <v>0</v>
      </c>
      <c r="CS702">
        <f>CR702*CT702</f>
        <v>0</v>
      </c>
      <c r="CT702">
        <f>($B$11*$D$9+$C$11*$D$9+$F$11*((EP702+EH702)/MAX(EP702+EH702+EQ702, 0.1)*$I$9+EQ702/MAX(EP702+EH702+EQ702, 0.1)*$J$9))/($B$11+$C$11+$F$11)</f>
        <v>0</v>
      </c>
      <c r="CU702">
        <f>($B$11*$K$9+$C$11*$K$9+$F$11*((EP702+EH702)/MAX(EP702+EH702+EQ702, 0.1)*$P$9+EQ702/MAX(EP702+EH702+EQ702, 0.1)*$Q$9))/($B$11+$C$11+$F$11)</f>
        <v>0</v>
      </c>
      <c r="CV702">
        <v>6</v>
      </c>
      <c r="CW702">
        <v>0.5</v>
      </c>
      <c r="CX702" t="s">
        <v>419</v>
      </c>
      <c r="CY702">
        <v>2</v>
      </c>
      <c r="CZ702" t="b">
        <v>1</v>
      </c>
      <c r="DA702">
        <v>1659034223.21786</v>
      </c>
      <c r="DB702">
        <v>281.889607142857</v>
      </c>
      <c r="DC702">
        <v>276.175142857143</v>
      </c>
      <c r="DD702">
        <v>26.7397428571429</v>
      </c>
      <c r="DE702">
        <v>22.5687892857143</v>
      </c>
      <c r="DF702">
        <v>276.188464285714</v>
      </c>
      <c r="DG702">
        <v>26.1361607142857</v>
      </c>
      <c r="DH702">
        <v>500.08575</v>
      </c>
      <c r="DI702">
        <v>90.3054357142857</v>
      </c>
      <c r="DJ702">
        <v>0.04434905</v>
      </c>
      <c r="DK702">
        <v>27.4516321428571</v>
      </c>
      <c r="DL702">
        <v>27.8232321428571</v>
      </c>
      <c r="DM702">
        <v>999.9</v>
      </c>
      <c r="DN702">
        <v>0</v>
      </c>
      <c r="DO702">
        <v>0</v>
      </c>
      <c r="DP702">
        <v>10004.4642857143</v>
      </c>
      <c r="DQ702">
        <v>0</v>
      </c>
      <c r="DR702">
        <v>17.2308571428571</v>
      </c>
      <c r="DS702">
        <v>5.71443785714286</v>
      </c>
      <c r="DT702">
        <v>289.6345</v>
      </c>
      <c r="DU702">
        <v>282.552571428571</v>
      </c>
      <c r="DV702">
        <v>4.17096214285714</v>
      </c>
      <c r="DW702">
        <v>276.175142857143</v>
      </c>
      <c r="DX702">
        <v>22.5687892857143</v>
      </c>
      <c r="DY702">
        <v>2.41474428571429</v>
      </c>
      <c r="DZ702">
        <v>2.03808357142857</v>
      </c>
      <c r="EA702">
        <v>20.4629928571429</v>
      </c>
      <c r="EB702">
        <v>17.7433392857143</v>
      </c>
      <c r="EC702">
        <v>2000.01</v>
      </c>
      <c r="ED702">
        <v>0.979999714285714</v>
      </c>
      <c r="EE702">
        <v>0.0200003428571429</v>
      </c>
      <c r="EF702">
        <v>0</v>
      </c>
      <c r="EG702">
        <v>734.960392857143</v>
      </c>
      <c r="EH702">
        <v>5.00063</v>
      </c>
      <c r="EI702">
        <v>14460.9678571429</v>
      </c>
      <c r="EJ702">
        <v>17256.9714285714</v>
      </c>
      <c r="EK702">
        <v>38.3705</v>
      </c>
      <c r="EL702">
        <v>38.312</v>
      </c>
      <c r="EM702">
        <v>37.812</v>
      </c>
      <c r="EN702">
        <v>37.625</v>
      </c>
      <c r="EO702">
        <v>39.33</v>
      </c>
      <c r="EP702">
        <v>1955.10678571429</v>
      </c>
      <c r="EQ702">
        <v>39.9025</v>
      </c>
      <c r="ER702">
        <v>0</v>
      </c>
      <c r="ES702">
        <v>1659034230.1</v>
      </c>
      <c r="ET702">
        <v>0</v>
      </c>
      <c r="EU702">
        <v>734.970384615385</v>
      </c>
      <c r="EV702">
        <v>-0.680136758716032</v>
      </c>
      <c r="EW702">
        <v>-17.2991454310506</v>
      </c>
      <c r="EX702">
        <v>14460.8153846154</v>
      </c>
      <c r="EY702">
        <v>15</v>
      </c>
      <c r="EZ702">
        <v>0</v>
      </c>
      <c r="FA702" t="s">
        <v>420</v>
      </c>
      <c r="FB702">
        <v>1657551626.5</v>
      </c>
      <c r="FC702">
        <v>1657551629</v>
      </c>
      <c r="FD702">
        <v>0</v>
      </c>
      <c r="FE702">
        <v>0.403</v>
      </c>
      <c r="FF702">
        <v>0.009</v>
      </c>
      <c r="FG702">
        <v>9.41</v>
      </c>
      <c r="FH702">
        <v>0.087</v>
      </c>
      <c r="FI702">
        <v>417</v>
      </c>
      <c r="FJ702">
        <v>17</v>
      </c>
      <c r="FK702">
        <v>1.61</v>
      </c>
      <c r="FL702">
        <v>0.59</v>
      </c>
      <c r="FM702">
        <v>5.0187712195122</v>
      </c>
      <c r="FN702">
        <v>11.7580618423481</v>
      </c>
      <c r="FO702">
        <v>1.22129236736794</v>
      </c>
      <c r="FP702">
        <v>0</v>
      </c>
      <c r="FQ702">
        <v>735.086</v>
      </c>
      <c r="FR702">
        <v>-2.32348357354043</v>
      </c>
      <c r="FS702">
        <v>0.306194959039462</v>
      </c>
      <c r="FT702">
        <v>0</v>
      </c>
      <c r="FU702">
        <v>4.15689365853659</v>
      </c>
      <c r="FV702">
        <v>0.244032557450667</v>
      </c>
      <c r="FW702">
        <v>0.0283343903562264</v>
      </c>
      <c r="FX702">
        <v>0</v>
      </c>
      <c r="FY702">
        <v>0</v>
      </c>
      <c r="FZ702">
        <v>3</v>
      </c>
      <c r="GA702" t="s">
        <v>427</v>
      </c>
      <c r="GB702">
        <v>2.97317</v>
      </c>
      <c r="GC702">
        <v>2.69888</v>
      </c>
      <c r="GD702">
        <v>0.0607407</v>
      </c>
      <c r="GE702">
        <v>0.060608</v>
      </c>
      <c r="GF702">
        <v>0.110863</v>
      </c>
      <c r="GG702">
        <v>0.0997201</v>
      </c>
      <c r="GH702">
        <v>36565.2</v>
      </c>
      <c r="GI702">
        <v>39994.1</v>
      </c>
      <c r="GJ702">
        <v>35278.4</v>
      </c>
      <c r="GK702">
        <v>38612.1</v>
      </c>
      <c r="GL702">
        <v>44466.2</v>
      </c>
      <c r="GM702">
        <v>50204.5</v>
      </c>
      <c r="GN702">
        <v>55148.1</v>
      </c>
      <c r="GO702">
        <v>61933.6</v>
      </c>
      <c r="GP702">
        <v>1.9886</v>
      </c>
      <c r="GQ702">
        <v>1.8544</v>
      </c>
      <c r="GR702">
        <v>0.149488</v>
      </c>
      <c r="GS702">
        <v>0</v>
      </c>
      <c r="GT702">
        <v>25.3823</v>
      </c>
      <c r="GU702">
        <v>999.9</v>
      </c>
      <c r="GV702">
        <v>59.065</v>
      </c>
      <c r="GW702">
        <v>29.104</v>
      </c>
      <c r="GX702">
        <v>26.465</v>
      </c>
      <c r="GY702">
        <v>56.3373</v>
      </c>
      <c r="GZ702">
        <v>42.6162</v>
      </c>
      <c r="HA702">
        <v>1</v>
      </c>
      <c r="HB702">
        <v>-0.0460569</v>
      </c>
      <c r="HC702">
        <v>0.149412</v>
      </c>
      <c r="HD702">
        <v>20.1137</v>
      </c>
      <c r="HE702">
        <v>5.19812</v>
      </c>
      <c r="HF702">
        <v>12.004</v>
      </c>
      <c r="HG702">
        <v>4.976</v>
      </c>
      <c r="HH702">
        <v>3.294</v>
      </c>
      <c r="HI702">
        <v>9999</v>
      </c>
      <c r="HJ702">
        <v>9999</v>
      </c>
      <c r="HK702">
        <v>9999</v>
      </c>
      <c r="HL702">
        <v>630.6</v>
      </c>
      <c r="HM702">
        <v>1.8631</v>
      </c>
      <c r="HN702">
        <v>1.86801</v>
      </c>
      <c r="HO702">
        <v>1.86783</v>
      </c>
      <c r="HP702">
        <v>1.86899</v>
      </c>
      <c r="HQ702">
        <v>1.86981</v>
      </c>
      <c r="HR702">
        <v>1.86584</v>
      </c>
      <c r="HS702">
        <v>1.86691</v>
      </c>
      <c r="HT702">
        <v>1.86829</v>
      </c>
      <c r="HU702">
        <v>5</v>
      </c>
      <c r="HV702">
        <v>0</v>
      </c>
      <c r="HW702">
        <v>0</v>
      </c>
      <c r="HX702">
        <v>0</v>
      </c>
      <c r="HY702" t="s">
        <v>422</v>
      </c>
      <c r="HZ702" t="s">
        <v>423</v>
      </c>
      <c r="IA702" t="s">
        <v>424</v>
      </c>
      <c r="IB702" t="s">
        <v>424</v>
      </c>
      <c r="IC702" t="s">
        <v>424</v>
      </c>
      <c r="ID702" t="s">
        <v>424</v>
      </c>
      <c r="IE702">
        <v>0</v>
      </c>
      <c r="IF702">
        <v>100</v>
      </c>
      <c r="IG702">
        <v>100</v>
      </c>
      <c r="IH702">
        <v>5.558</v>
      </c>
      <c r="II702">
        <v>0.6024</v>
      </c>
      <c r="IJ702">
        <v>4.02706509432224</v>
      </c>
      <c r="IK702">
        <v>0.00601174518973114</v>
      </c>
      <c r="IL702">
        <v>2.77886958061485e-07</v>
      </c>
      <c r="IM702">
        <v>-3.54636231360687e-10</v>
      </c>
      <c r="IN702">
        <v>-0.0404303883988718</v>
      </c>
      <c r="IO702">
        <v>-0.0177815531441476</v>
      </c>
      <c r="IP702">
        <v>0.00205572605671414</v>
      </c>
      <c r="IQ702">
        <v>-1.65519735432211e-05</v>
      </c>
      <c r="IR702">
        <v>-4</v>
      </c>
      <c r="IS702">
        <v>1848</v>
      </c>
      <c r="IT702">
        <v>1</v>
      </c>
      <c r="IU702">
        <v>25</v>
      </c>
      <c r="IV702">
        <v>24710.1</v>
      </c>
      <c r="IW702">
        <v>24710</v>
      </c>
      <c r="IX702">
        <v>0.675049</v>
      </c>
      <c r="IY702">
        <v>2.63794</v>
      </c>
      <c r="IZ702">
        <v>1.54785</v>
      </c>
      <c r="JA702">
        <v>2.30713</v>
      </c>
      <c r="JB702">
        <v>1.34644</v>
      </c>
      <c r="JC702">
        <v>2.33276</v>
      </c>
      <c r="JD702">
        <v>33.5355</v>
      </c>
      <c r="JE702">
        <v>24.2276</v>
      </c>
      <c r="JF702">
        <v>18</v>
      </c>
      <c r="JG702">
        <v>502.047</v>
      </c>
      <c r="JH702">
        <v>415.027</v>
      </c>
      <c r="JI702">
        <v>25.0004</v>
      </c>
      <c r="JJ702">
        <v>26.6192</v>
      </c>
      <c r="JK702">
        <v>30.0002</v>
      </c>
      <c r="JL702">
        <v>26.5538</v>
      </c>
      <c r="JM702">
        <v>26.4951</v>
      </c>
      <c r="JN702">
        <v>13.4143</v>
      </c>
      <c r="JO702">
        <v>24.2938</v>
      </c>
      <c r="JP702">
        <v>100</v>
      </c>
      <c r="JQ702">
        <v>25</v>
      </c>
      <c r="JR702">
        <v>231.563</v>
      </c>
      <c r="JS702">
        <v>22.5576</v>
      </c>
      <c r="JT702">
        <v>102.3</v>
      </c>
      <c r="JU702">
        <v>103.089</v>
      </c>
    </row>
    <row r="703" spans="1:281">
      <c r="A703">
        <v>687</v>
      </c>
      <c r="B703">
        <v>1659034236</v>
      </c>
      <c r="C703">
        <v>10552.9000000954</v>
      </c>
      <c r="D703" t="s">
        <v>1805</v>
      </c>
      <c r="E703" t="s">
        <v>1806</v>
      </c>
      <c r="F703">
        <v>5</v>
      </c>
      <c r="G703" t="s">
        <v>1782</v>
      </c>
      <c r="H703" t="s">
        <v>417</v>
      </c>
      <c r="I703">
        <v>1659034228.5</v>
      </c>
      <c r="J703">
        <f>(K703)/1000</f>
        <v>0</v>
      </c>
      <c r="K703">
        <f>IF(CZ703, AN703, AH703)</f>
        <v>0</v>
      </c>
      <c r="L703">
        <f>IF(CZ703, AI703, AG703)</f>
        <v>0</v>
      </c>
      <c r="M703">
        <f>DB703 - IF(AU703&gt;1, L703*CV703*100.0/(AW703*DP703), 0)</f>
        <v>0</v>
      </c>
      <c r="N703">
        <f>((T703-J703/2)*M703-L703)/(T703+J703/2)</f>
        <v>0</v>
      </c>
      <c r="O703">
        <f>N703*(DI703+DJ703)/1000.0</f>
        <v>0</v>
      </c>
      <c r="P703">
        <f>(DB703 - IF(AU703&gt;1, L703*CV703*100.0/(AW703*DP703), 0))*(DI703+DJ703)/1000.0</f>
        <v>0</v>
      </c>
      <c r="Q703">
        <f>2.0/((1/S703-1/R703)+SIGN(S703)*SQRT((1/S703-1/R703)*(1/S703-1/R703) + 4*CW703/((CW703+1)*(CW703+1))*(2*1/S703*1/R703-1/R703*1/R703)))</f>
        <v>0</v>
      </c>
      <c r="R703">
        <f>IF(LEFT(CX703,1)&lt;&gt;"0",IF(LEFT(CX703,1)="1",3.0,CY703),$D$5+$E$5*(DP703*DI703/($K$5*1000))+$F$5*(DP703*DI703/($K$5*1000))*MAX(MIN(CV703,$J$5),$I$5)*MAX(MIN(CV703,$J$5),$I$5)+$G$5*MAX(MIN(CV703,$J$5),$I$5)*(DP703*DI703/($K$5*1000))+$H$5*(DP703*DI703/($K$5*1000))*(DP703*DI703/($K$5*1000)))</f>
        <v>0</v>
      </c>
      <c r="S703">
        <f>J703*(1000-(1000*0.61365*exp(17.502*W703/(240.97+W703))/(DI703+DJ703)+DD703)/2)/(1000*0.61365*exp(17.502*W703/(240.97+W703))/(DI703+DJ703)-DD703)</f>
        <v>0</v>
      </c>
      <c r="T703">
        <f>1/((CW703+1)/(Q703/1.6)+1/(R703/1.37)) + CW703/((CW703+1)/(Q703/1.6) + CW703/(R703/1.37))</f>
        <v>0</v>
      </c>
      <c r="U703">
        <f>(CR703*CU703)</f>
        <v>0</v>
      </c>
      <c r="V703">
        <f>(DK703+(U703+2*0.95*5.67E-8*(((DK703+$B$7)+273)^4-(DK703+273)^4)-44100*J703)/(1.84*29.3*R703+8*0.95*5.67E-8*(DK703+273)^3))</f>
        <v>0</v>
      </c>
      <c r="W703">
        <f>($C$7*DL703+$D$7*DM703+$E$7*V703)</f>
        <v>0</v>
      </c>
      <c r="X703">
        <f>0.61365*exp(17.502*W703/(240.97+W703))</f>
        <v>0</v>
      </c>
      <c r="Y703">
        <f>(Z703/AA703*100)</f>
        <v>0</v>
      </c>
      <c r="Z703">
        <f>DD703*(DI703+DJ703)/1000</f>
        <v>0</v>
      </c>
      <c r="AA703">
        <f>0.61365*exp(17.502*DK703/(240.97+DK703))</f>
        <v>0</v>
      </c>
      <c r="AB703">
        <f>(X703-DD703*(DI703+DJ703)/1000)</f>
        <v>0</v>
      </c>
      <c r="AC703">
        <f>(-J703*44100)</f>
        <v>0</v>
      </c>
      <c r="AD703">
        <f>2*29.3*R703*0.92*(DK703-W703)</f>
        <v>0</v>
      </c>
      <c r="AE703">
        <f>2*0.95*5.67E-8*(((DK703+$B$7)+273)^4-(W703+273)^4)</f>
        <v>0</v>
      </c>
      <c r="AF703">
        <f>U703+AE703+AC703+AD703</f>
        <v>0</v>
      </c>
      <c r="AG703">
        <f>DH703*AU703*(DC703-DB703*(1000-AU703*DE703)/(1000-AU703*DD703))/(100*CV703)</f>
        <v>0</v>
      </c>
      <c r="AH703">
        <f>1000*DH703*AU703*(DD703-DE703)/(100*CV703*(1000-AU703*DD703))</f>
        <v>0</v>
      </c>
      <c r="AI703">
        <f>(AJ703 - AK703 - DI703*1E3/(8.314*(DK703+273.15)) * AM703/DH703 * AL703) * DH703/(100*CV703) * (1000 - DE703)/1000</f>
        <v>0</v>
      </c>
      <c r="AJ703">
        <v>248.89544782938</v>
      </c>
      <c r="AK703">
        <v>251.099296969697</v>
      </c>
      <c r="AL703">
        <v>-3.17754698659049</v>
      </c>
      <c r="AM703">
        <v>66.0504921813524</v>
      </c>
      <c r="AN703">
        <f>(AP703 - AO703 + DI703*1E3/(8.314*(DK703+273.15)) * AR703/DH703 * AQ703) * DH703/(100*CV703) * 1000/(1000 - AP703)</f>
        <v>0</v>
      </c>
      <c r="AO703">
        <v>22.5383080558009</v>
      </c>
      <c r="AP703">
        <v>26.718434965035</v>
      </c>
      <c r="AQ703">
        <v>-0.000925317171710016</v>
      </c>
      <c r="AR703">
        <v>92.47</v>
      </c>
      <c r="AS703">
        <v>0</v>
      </c>
      <c r="AT703">
        <v>0</v>
      </c>
      <c r="AU703">
        <f>IF(AS703*$H$13&gt;=AW703,1.0,(AW703/(AW703-AS703*$H$13)))</f>
        <v>0</v>
      </c>
      <c r="AV703">
        <f>(AU703-1)*100</f>
        <v>0</v>
      </c>
      <c r="AW703">
        <f>MAX(0,($B$13+$C$13*DP703)/(1+$D$13*DP703)*DI703/(DK703+273)*$E$13)</f>
        <v>0</v>
      </c>
      <c r="AX703" t="s">
        <v>418</v>
      </c>
      <c r="AY703" t="s">
        <v>418</v>
      </c>
      <c r="AZ703">
        <v>0</v>
      </c>
      <c r="BA703">
        <v>0</v>
      </c>
      <c r="BB703">
        <f>1-AZ703/BA703</f>
        <v>0</v>
      </c>
      <c r="BC703">
        <v>0</v>
      </c>
      <c r="BD703" t="s">
        <v>418</v>
      </c>
      <c r="BE703" t="s">
        <v>418</v>
      </c>
      <c r="BF703">
        <v>0</v>
      </c>
      <c r="BG703">
        <v>0</v>
      </c>
      <c r="BH703">
        <f>1-BF703/BG703</f>
        <v>0</v>
      </c>
      <c r="BI703">
        <v>0.5</v>
      </c>
      <c r="BJ703">
        <f>CS703</f>
        <v>0</v>
      </c>
      <c r="BK703">
        <f>L703</f>
        <v>0</v>
      </c>
      <c r="BL703">
        <f>BH703*BI703*BJ703</f>
        <v>0</v>
      </c>
      <c r="BM703">
        <f>(BK703-BC703)/BJ703</f>
        <v>0</v>
      </c>
      <c r="BN703">
        <f>(BA703-BG703)/BG703</f>
        <v>0</v>
      </c>
      <c r="BO703">
        <f>AZ703/(BB703+AZ703/BG703)</f>
        <v>0</v>
      </c>
      <c r="BP703" t="s">
        <v>418</v>
      </c>
      <c r="BQ703">
        <v>0</v>
      </c>
      <c r="BR703">
        <f>IF(BQ703&lt;&gt;0, BQ703, BO703)</f>
        <v>0</v>
      </c>
      <c r="BS703">
        <f>1-BR703/BG703</f>
        <v>0</v>
      </c>
      <c r="BT703">
        <f>(BG703-BF703)/(BG703-BR703)</f>
        <v>0</v>
      </c>
      <c r="BU703">
        <f>(BA703-BG703)/(BA703-BR703)</f>
        <v>0</v>
      </c>
      <c r="BV703">
        <f>(BG703-BF703)/(BG703-AZ703)</f>
        <v>0</v>
      </c>
      <c r="BW703">
        <f>(BA703-BG703)/(BA703-AZ703)</f>
        <v>0</v>
      </c>
      <c r="BX703">
        <f>(BT703*BR703/BF703)</f>
        <v>0</v>
      </c>
      <c r="BY703">
        <f>(1-BX703)</f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f>$B$11*DQ703+$C$11*DR703+$F$11*EC703*(1-EF703)</f>
        <v>0</v>
      </c>
      <c r="CS703">
        <f>CR703*CT703</f>
        <v>0</v>
      </c>
      <c r="CT703">
        <f>($B$11*$D$9+$C$11*$D$9+$F$11*((EP703+EH703)/MAX(EP703+EH703+EQ703, 0.1)*$I$9+EQ703/MAX(EP703+EH703+EQ703, 0.1)*$J$9))/($B$11+$C$11+$F$11)</f>
        <v>0</v>
      </c>
      <c r="CU703">
        <f>($B$11*$K$9+$C$11*$K$9+$F$11*((EP703+EH703)/MAX(EP703+EH703+EQ703, 0.1)*$P$9+EQ703/MAX(EP703+EH703+EQ703, 0.1)*$Q$9))/($B$11+$C$11+$F$11)</f>
        <v>0</v>
      </c>
      <c r="CV703">
        <v>6</v>
      </c>
      <c r="CW703">
        <v>0.5</v>
      </c>
      <c r="CX703" t="s">
        <v>419</v>
      </c>
      <c r="CY703">
        <v>2</v>
      </c>
      <c r="CZ703" t="b">
        <v>1</v>
      </c>
      <c r="DA703">
        <v>1659034228.5</v>
      </c>
      <c r="DB703">
        <v>265.759925925926</v>
      </c>
      <c r="DC703">
        <v>258.869296296296</v>
      </c>
      <c r="DD703">
        <v>26.7256148148148</v>
      </c>
      <c r="DE703">
        <v>22.5437259259259</v>
      </c>
      <c r="DF703">
        <v>260.156333333333</v>
      </c>
      <c r="DG703">
        <v>26.1227777777778</v>
      </c>
      <c r="DH703">
        <v>500.041</v>
      </c>
      <c r="DI703">
        <v>90.3053666666667</v>
      </c>
      <c r="DJ703">
        <v>0.0444291111111111</v>
      </c>
      <c r="DK703">
        <v>27.4532851851852</v>
      </c>
      <c r="DL703">
        <v>27.8300925925926</v>
      </c>
      <c r="DM703">
        <v>999.9</v>
      </c>
      <c r="DN703">
        <v>0</v>
      </c>
      <c r="DO703">
        <v>0</v>
      </c>
      <c r="DP703">
        <v>10013.5185185185</v>
      </c>
      <c r="DQ703">
        <v>0</v>
      </c>
      <c r="DR703">
        <v>17.2315851851852</v>
      </c>
      <c r="DS703">
        <v>6.89068444444445</v>
      </c>
      <c r="DT703">
        <v>273.057740740741</v>
      </c>
      <c r="DU703">
        <v>264.839851851852</v>
      </c>
      <c r="DV703">
        <v>4.18189666666667</v>
      </c>
      <c r="DW703">
        <v>258.869296296296</v>
      </c>
      <c r="DX703">
        <v>22.5437259259259</v>
      </c>
      <c r="DY703">
        <v>2.41346666666667</v>
      </c>
      <c r="DZ703">
        <v>2.03581925925926</v>
      </c>
      <c r="EA703">
        <v>20.4544185185185</v>
      </c>
      <c r="EB703">
        <v>17.7257037037037</v>
      </c>
      <c r="EC703">
        <v>1999.97148148148</v>
      </c>
      <c r="ED703">
        <v>0.980001185185185</v>
      </c>
      <c r="EE703">
        <v>0.0199989259259259</v>
      </c>
      <c r="EF703">
        <v>0</v>
      </c>
      <c r="EG703">
        <v>734.947592592593</v>
      </c>
      <c r="EH703">
        <v>5.00063</v>
      </c>
      <c r="EI703">
        <v>14460.6888888889</v>
      </c>
      <c r="EJ703">
        <v>17256.6518518519</v>
      </c>
      <c r="EK703">
        <v>38.375</v>
      </c>
      <c r="EL703">
        <v>38.312</v>
      </c>
      <c r="EM703">
        <v>37.812</v>
      </c>
      <c r="EN703">
        <v>37.6272962962963</v>
      </c>
      <c r="EO703">
        <v>39.3283333333333</v>
      </c>
      <c r="EP703">
        <v>1955.07333333333</v>
      </c>
      <c r="EQ703">
        <v>39.8962962962963</v>
      </c>
      <c r="ER703">
        <v>0</v>
      </c>
      <c r="ES703">
        <v>1659034234.9</v>
      </c>
      <c r="ET703">
        <v>0</v>
      </c>
      <c r="EU703">
        <v>734.965192307693</v>
      </c>
      <c r="EV703">
        <v>1.07128205676917</v>
      </c>
      <c r="EW703">
        <v>16.0957264960121</v>
      </c>
      <c r="EX703">
        <v>14460.7769230769</v>
      </c>
      <c r="EY703">
        <v>15</v>
      </c>
      <c r="EZ703">
        <v>0</v>
      </c>
      <c r="FA703" t="s">
        <v>420</v>
      </c>
      <c r="FB703">
        <v>1657551626.5</v>
      </c>
      <c r="FC703">
        <v>1657551629</v>
      </c>
      <c r="FD703">
        <v>0</v>
      </c>
      <c r="FE703">
        <v>0.403</v>
      </c>
      <c r="FF703">
        <v>0.009</v>
      </c>
      <c r="FG703">
        <v>9.41</v>
      </c>
      <c r="FH703">
        <v>0.087</v>
      </c>
      <c r="FI703">
        <v>417</v>
      </c>
      <c r="FJ703">
        <v>17</v>
      </c>
      <c r="FK703">
        <v>1.61</v>
      </c>
      <c r="FL703">
        <v>0.59</v>
      </c>
      <c r="FM703">
        <v>5.99805902439024</v>
      </c>
      <c r="FN703">
        <v>12.8126306809877</v>
      </c>
      <c r="FO703">
        <v>1.34139619676901</v>
      </c>
      <c r="FP703">
        <v>0</v>
      </c>
      <c r="FQ703">
        <v>734.999382352941</v>
      </c>
      <c r="FR703">
        <v>-0.252268909676497</v>
      </c>
      <c r="FS703">
        <v>0.232774444562804</v>
      </c>
      <c r="FT703">
        <v>1</v>
      </c>
      <c r="FU703">
        <v>4.16937707317073</v>
      </c>
      <c r="FV703">
        <v>0.152749601521581</v>
      </c>
      <c r="FW703">
        <v>0.0231041782984876</v>
      </c>
      <c r="FX703">
        <v>0</v>
      </c>
      <c r="FY703">
        <v>1</v>
      </c>
      <c r="FZ703">
        <v>3</v>
      </c>
      <c r="GA703" t="s">
        <v>421</v>
      </c>
      <c r="GB703">
        <v>2.9738</v>
      </c>
      <c r="GC703">
        <v>2.69833</v>
      </c>
      <c r="GD703">
        <v>0.0576059</v>
      </c>
      <c r="GE703">
        <v>0.057043</v>
      </c>
      <c r="GF703">
        <v>0.110857</v>
      </c>
      <c r="GG703">
        <v>0.0997153</v>
      </c>
      <c r="GH703">
        <v>36687.3</v>
      </c>
      <c r="GI703">
        <v>40146.2</v>
      </c>
      <c r="GJ703">
        <v>35278.4</v>
      </c>
      <c r="GK703">
        <v>38612.5</v>
      </c>
      <c r="GL703">
        <v>44466.5</v>
      </c>
      <c r="GM703">
        <v>50205.3</v>
      </c>
      <c r="GN703">
        <v>55148.2</v>
      </c>
      <c r="GO703">
        <v>61934.4</v>
      </c>
      <c r="GP703">
        <v>1.9888</v>
      </c>
      <c r="GQ703">
        <v>1.8538</v>
      </c>
      <c r="GR703">
        <v>0.149995</v>
      </c>
      <c r="GS703">
        <v>0</v>
      </c>
      <c r="GT703">
        <v>25.3802</v>
      </c>
      <c r="GU703">
        <v>999.9</v>
      </c>
      <c r="GV703">
        <v>59.065</v>
      </c>
      <c r="GW703">
        <v>29.104</v>
      </c>
      <c r="GX703">
        <v>26.4615</v>
      </c>
      <c r="GY703">
        <v>55.9573</v>
      </c>
      <c r="GZ703">
        <v>43.117</v>
      </c>
      <c r="HA703">
        <v>1</v>
      </c>
      <c r="HB703">
        <v>-0.0459756</v>
      </c>
      <c r="HC703">
        <v>0.149455</v>
      </c>
      <c r="HD703">
        <v>20.1135</v>
      </c>
      <c r="HE703">
        <v>5.20052</v>
      </c>
      <c r="HF703">
        <v>12.004</v>
      </c>
      <c r="HG703">
        <v>4.9756</v>
      </c>
      <c r="HH703">
        <v>3.294</v>
      </c>
      <c r="HI703">
        <v>9999</v>
      </c>
      <c r="HJ703">
        <v>9999</v>
      </c>
      <c r="HK703">
        <v>9999</v>
      </c>
      <c r="HL703">
        <v>630.6</v>
      </c>
      <c r="HM703">
        <v>1.86313</v>
      </c>
      <c r="HN703">
        <v>1.86798</v>
      </c>
      <c r="HO703">
        <v>1.86777</v>
      </c>
      <c r="HP703">
        <v>1.86893</v>
      </c>
      <c r="HQ703">
        <v>1.86981</v>
      </c>
      <c r="HR703">
        <v>1.86584</v>
      </c>
      <c r="HS703">
        <v>1.86691</v>
      </c>
      <c r="HT703">
        <v>1.86829</v>
      </c>
      <c r="HU703">
        <v>5</v>
      </c>
      <c r="HV703">
        <v>0</v>
      </c>
      <c r="HW703">
        <v>0</v>
      </c>
      <c r="HX703">
        <v>0</v>
      </c>
      <c r="HY703" t="s">
        <v>422</v>
      </c>
      <c r="HZ703" t="s">
        <v>423</v>
      </c>
      <c r="IA703" t="s">
        <v>424</v>
      </c>
      <c r="IB703" t="s">
        <v>424</v>
      </c>
      <c r="IC703" t="s">
        <v>424</v>
      </c>
      <c r="ID703" t="s">
        <v>424</v>
      </c>
      <c r="IE703">
        <v>0</v>
      </c>
      <c r="IF703">
        <v>100</v>
      </c>
      <c r="IG703">
        <v>100</v>
      </c>
      <c r="IH703">
        <v>5.465</v>
      </c>
      <c r="II703">
        <v>0.6021</v>
      </c>
      <c r="IJ703">
        <v>4.02706509432224</v>
      </c>
      <c r="IK703">
        <v>0.00601174518973114</v>
      </c>
      <c r="IL703">
        <v>2.77886958061485e-07</v>
      </c>
      <c r="IM703">
        <v>-3.54636231360687e-10</v>
      </c>
      <c r="IN703">
        <v>-0.0404303883988718</v>
      </c>
      <c r="IO703">
        <v>-0.0177815531441476</v>
      </c>
      <c r="IP703">
        <v>0.00205572605671414</v>
      </c>
      <c r="IQ703">
        <v>-1.65519735432211e-05</v>
      </c>
      <c r="IR703">
        <v>-4</v>
      </c>
      <c r="IS703">
        <v>1848</v>
      </c>
      <c r="IT703">
        <v>1</v>
      </c>
      <c r="IU703">
        <v>25</v>
      </c>
      <c r="IV703">
        <v>24710.2</v>
      </c>
      <c r="IW703">
        <v>24710.1</v>
      </c>
      <c r="IX703">
        <v>0.637207</v>
      </c>
      <c r="IY703">
        <v>2.63672</v>
      </c>
      <c r="IZ703">
        <v>1.54785</v>
      </c>
      <c r="JA703">
        <v>2.30713</v>
      </c>
      <c r="JB703">
        <v>1.34644</v>
      </c>
      <c r="JC703">
        <v>2.28027</v>
      </c>
      <c r="JD703">
        <v>33.5355</v>
      </c>
      <c r="JE703">
        <v>24.2188</v>
      </c>
      <c r="JF703">
        <v>18</v>
      </c>
      <c r="JG703">
        <v>502.202</v>
      </c>
      <c r="JH703">
        <v>414.703</v>
      </c>
      <c r="JI703">
        <v>25.0002</v>
      </c>
      <c r="JJ703">
        <v>26.6214</v>
      </c>
      <c r="JK703">
        <v>30.0003</v>
      </c>
      <c r="JL703">
        <v>26.556</v>
      </c>
      <c r="JM703">
        <v>26.4973</v>
      </c>
      <c r="JN703">
        <v>12.7399</v>
      </c>
      <c r="JO703">
        <v>24.2938</v>
      </c>
      <c r="JP703">
        <v>100</v>
      </c>
      <c r="JQ703">
        <v>25</v>
      </c>
      <c r="JR703">
        <v>218.116</v>
      </c>
      <c r="JS703">
        <v>22.5587</v>
      </c>
      <c r="JT703">
        <v>102.3</v>
      </c>
      <c r="JU703">
        <v>103.09</v>
      </c>
    </row>
    <row r="704" spans="1:281">
      <c r="A704">
        <v>688</v>
      </c>
      <c r="B704">
        <v>1659034241</v>
      </c>
      <c r="C704">
        <v>10557.9000000954</v>
      </c>
      <c r="D704" t="s">
        <v>1807</v>
      </c>
      <c r="E704" t="s">
        <v>1808</v>
      </c>
      <c r="F704">
        <v>5</v>
      </c>
      <c r="G704" t="s">
        <v>1782</v>
      </c>
      <c r="H704" t="s">
        <v>417</v>
      </c>
      <c r="I704">
        <v>1659034233.21429</v>
      </c>
      <c r="J704">
        <f>(K704)/1000</f>
        <v>0</v>
      </c>
      <c r="K704">
        <f>IF(CZ704, AN704, AH704)</f>
        <v>0</v>
      </c>
      <c r="L704">
        <f>IF(CZ704, AI704, AG704)</f>
        <v>0</v>
      </c>
      <c r="M704">
        <f>DB704 - IF(AU704&gt;1, L704*CV704*100.0/(AW704*DP704), 0)</f>
        <v>0</v>
      </c>
      <c r="N704">
        <f>((T704-J704/2)*M704-L704)/(T704+J704/2)</f>
        <v>0</v>
      </c>
      <c r="O704">
        <f>N704*(DI704+DJ704)/1000.0</f>
        <v>0</v>
      </c>
      <c r="P704">
        <f>(DB704 - IF(AU704&gt;1, L704*CV704*100.0/(AW704*DP704), 0))*(DI704+DJ704)/1000.0</f>
        <v>0</v>
      </c>
      <c r="Q704">
        <f>2.0/((1/S704-1/R704)+SIGN(S704)*SQRT((1/S704-1/R704)*(1/S704-1/R704) + 4*CW704/((CW704+1)*(CW704+1))*(2*1/S704*1/R704-1/R704*1/R704)))</f>
        <v>0</v>
      </c>
      <c r="R704">
        <f>IF(LEFT(CX704,1)&lt;&gt;"0",IF(LEFT(CX704,1)="1",3.0,CY704),$D$5+$E$5*(DP704*DI704/($K$5*1000))+$F$5*(DP704*DI704/($K$5*1000))*MAX(MIN(CV704,$J$5),$I$5)*MAX(MIN(CV704,$J$5),$I$5)+$G$5*MAX(MIN(CV704,$J$5),$I$5)*(DP704*DI704/($K$5*1000))+$H$5*(DP704*DI704/($K$5*1000))*(DP704*DI704/($K$5*1000)))</f>
        <v>0</v>
      </c>
      <c r="S704">
        <f>J704*(1000-(1000*0.61365*exp(17.502*W704/(240.97+W704))/(DI704+DJ704)+DD704)/2)/(1000*0.61365*exp(17.502*W704/(240.97+W704))/(DI704+DJ704)-DD704)</f>
        <v>0</v>
      </c>
      <c r="T704">
        <f>1/((CW704+1)/(Q704/1.6)+1/(R704/1.37)) + CW704/((CW704+1)/(Q704/1.6) + CW704/(R704/1.37))</f>
        <v>0</v>
      </c>
      <c r="U704">
        <f>(CR704*CU704)</f>
        <v>0</v>
      </c>
      <c r="V704">
        <f>(DK704+(U704+2*0.95*5.67E-8*(((DK704+$B$7)+273)^4-(DK704+273)^4)-44100*J704)/(1.84*29.3*R704+8*0.95*5.67E-8*(DK704+273)^3))</f>
        <v>0</v>
      </c>
      <c r="W704">
        <f>($C$7*DL704+$D$7*DM704+$E$7*V704)</f>
        <v>0</v>
      </c>
      <c r="X704">
        <f>0.61365*exp(17.502*W704/(240.97+W704))</f>
        <v>0</v>
      </c>
      <c r="Y704">
        <f>(Z704/AA704*100)</f>
        <v>0</v>
      </c>
      <c r="Z704">
        <f>DD704*(DI704+DJ704)/1000</f>
        <v>0</v>
      </c>
      <c r="AA704">
        <f>0.61365*exp(17.502*DK704/(240.97+DK704))</f>
        <v>0</v>
      </c>
      <c r="AB704">
        <f>(X704-DD704*(DI704+DJ704)/1000)</f>
        <v>0</v>
      </c>
      <c r="AC704">
        <f>(-J704*44100)</f>
        <v>0</v>
      </c>
      <c r="AD704">
        <f>2*29.3*R704*0.92*(DK704-W704)</f>
        <v>0</v>
      </c>
      <c r="AE704">
        <f>2*0.95*5.67E-8*(((DK704+$B$7)+273)^4-(W704+273)^4)</f>
        <v>0</v>
      </c>
      <c r="AF704">
        <f>U704+AE704+AC704+AD704</f>
        <v>0</v>
      </c>
      <c r="AG704">
        <f>DH704*AU704*(DC704-DB704*(1000-AU704*DE704)/(1000-AU704*DD704))/(100*CV704)</f>
        <v>0</v>
      </c>
      <c r="AH704">
        <f>1000*DH704*AU704*(DD704-DE704)/(100*CV704*(1000-AU704*DD704))</f>
        <v>0</v>
      </c>
      <c r="AI704">
        <f>(AJ704 - AK704 - DI704*1E3/(8.314*(DK704+273.15)) * AM704/DH704 * AL704) * DH704/(100*CV704) * (1000 - DE704)/1000</f>
        <v>0</v>
      </c>
      <c r="AJ704">
        <v>232.01063388346</v>
      </c>
      <c r="AK704">
        <v>235.170303030303</v>
      </c>
      <c r="AL704">
        <v>-3.16427557381799</v>
      </c>
      <c r="AM704">
        <v>66.0504921813524</v>
      </c>
      <c r="AN704">
        <f>(AP704 - AO704 + DI704*1E3/(8.314*(DK704+273.15)) * AR704/DH704 * AQ704) * DH704/(100*CV704) * 1000/(1000 - AP704)</f>
        <v>0</v>
      </c>
      <c r="AO704">
        <v>22.5345497634199</v>
      </c>
      <c r="AP704">
        <v>26.7097832167832</v>
      </c>
      <c r="AQ704">
        <v>-0.000352795151513051</v>
      </c>
      <c r="AR704">
        <v>92.47</v>
      </c>
      <c r="AS704">
        <v>0</v>
      </c>
      <c r="AT704">
        <v>0</v>
      </c>
      <c r="AU704">
        <f>IF(AS704*$H$13&gt;=AW704,1.0,(AW704/(AW704-AS704*$H$13)))</f>
        <v>0</v>
      </c>
      <c r="AV704">
        <f>(AU704-1)*100</f>
        <v>0</v>
      </c>
      <c r="AW704">
        <f>MAX(0,($B$13+$C$13*DP704)/(1+$D$13*DP704)*DI704/(DK704+273)*$E$13)</f>
        <v>0</v>
      </c>
      <c r="AX704" t="s">
        <v>418</v>
      </c>
      <c r="AY704" t="s">
        <v>418</v>
      </c>
      <c r="AZ704">
        <v>0</v>
      </c>
      <c r="BA704">
        <v>0</v>
      </c>
      <c r="BB704">
        <f>1-AZ704/BA704</f>
        <v>0</v>
      </c>
      <c r="BC704">
        <v>0</v>
      </c>
      <c r="BD704" t="s">
        <v>418</v>
      </c>
      <c r="BE704" t="s">
        <v>418</v>
      </c>
      <c r="BF704">
        <v>0</v>
      </c>
      <c r="BG704">
        <v>0</v>
      </c>
      <c r="BH704">
        <f>1-BF704/BG704</f>
        <v>0</v>
      </c>
      <c r="BI704">
        <v>0.5</v>
      </c>
      <c r="BJ704">
        <f>CS704</f>
        <v>0</v>
      </c>
      <c r="BK704">
        <f>L704</f>
        <v>0</v>
      </c>
      <c r="BL704">
        <f>BH704*BI704*BJ704</f>
        <v>0</v>
      </c>
      <c r="BM704">
        <f>(BK704-BC704)/BJ704</f>
        <v>0</v>
      </c>
      <c r="BN704">
        <f>(BA704-BG704)/BG704</f>
        <v>0</v>
      </c>
      <c r="BO704">
        <f>AZ704/(BB704+AZ704/BG704)</f>
        <v>0</v>
      </c>
      <c r="BP704" t="s">
        <v>418</v>
      </c>
      <c r="BQ704">
        <v>0</v>
      </c>
      <c r="BR704">
        <f>IF(BQ704&lt;&gt;0, BQ704, BO704)</f>
        <v>0</v>
      </c>
      <c r="BS704">
        <f>1-BR704/BG704</f>
        <v>0</v>
      </c>
      <c r="BT704">
        <f>(BG704-BF704)/(BG704-BR704)</f>
        <v>0</v>
      </c>
      <c r="BU704">
        <f>(BA704-BG704)/(BA704-BR704)</f>
        <v>0</v>
      </c>
      <c r="BV704">
        <f>(BG704-BF704)/(BG704-AZ704)</f>
        <v>0</v>
      </c>
      <c r="BW704">
        <f>(BA704-BG704)/(BA704-AZ704)</f>
        <v>0</v>
      </c>
      <c r="BX704">
        <f>(BT704*BR704/BF704)</f>
        <v>0</v>
      </c>
      <c r="BY704">
        <f>(1-BX704)</f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f>$B$11*DQ704+$C$11*DR704+$F$11*EC704*(1-EF704)</f>
        <v>0</v>
      </c>
      <c r="CS704">
        <f>CR704*CT704</f>
        <v>0</v>
      </c>
      <c r="CT704">
        <f>($B$11*$D$9+$C$11*$D$9+$F$11*((EP704+EH704)/MAX(EP704+EH704+EQ704, 0.1)*$I$9+EQ704/MAX(EP704+EH704+EQ704, 0.1)*$J$9))/($B$11+$C$11+$F$11)</f>
        <v>0</v>
      </c>
      <c r="CU704">
        <f>($B$11*$K$9+$C$11*$K$9+$F$11*((EP704+EH704)/MAX(EP704+EH704+EQ704, 0.1)*$P$9+EQ704/MAX(EP704+EH704+EQ704, 0.1)*$Q$9))/($B$11+$C$11+$F$11)</f>
        <v>0</v>
      </c>
      <c r="CV704">
        <v>6</v>
      </c>
      <c r="CW704">
        <v>0.5</v>
      </c>
      <c r="CX704" t="s">
        <v>419</v>
      </c>
      <c r="CY704">
        <v>2</v>
      </c>
      <c r="CZ704" t="b">
        <v>1</v>
      </c>
      <c r="DA704">
        <v>1659034233.21429</v>
      </c>
      <c r="DB704">
        <v>251.300535714286</v>
      </c>
      <c r="DC704">
        <v>243.442214285714</v>
      </c>
      <c r="DD704">
        <v>26.7164464285714</v>
      </c>
      <c r="DE704">
        <v>22.5389428571429</v>
      </c>
      <c r="DF704">
        <v>245.784392857143</v>
      </c>
      <c r="DG704">
        <v>26.1141035714286</v>
      </c>
      <c r="DH704">
        <v>500.061678571429</v>
      </c>
      <c r="DI704">
        <v>90.30605</v>
      </c>
      <c r="DJ704">
        <v>0.0443491285714286</v>
      </c>
      <c r="DK704">
        <v>27.4541071428571</v>
      </c>
      <c r="DL704">
        <v>27.8297535714286</v>
      </c>
      <c r="DM704">
        <v>999.9</v>
      </c>
      <c r="DN704">
        <v>0</v>
      </c>
      <c r="DO704">
        <v>0</v>
      </c>
      <c r="DP704">
        <v>10008.3928571429</v>
      </c>
      <c r="DQ704">
        <v>0</v>
      </c>
      <c r="DR704">
        <v>17.2643321428571</v>
      </c>
      <c r="DS704">
        <v>7.85847571428571</v>
      </c>
      <c r="DT704">
        <v>258.198928571429</v>
      </c>
      <c r="DU704">
        <v>249.055678571429</v>
      </c>
      <c r="DV704">
        <v>4.17751357142857</v>
      </c>
      <c r="DW704">
        <v>243.442214285714</v>
      </c>
      <c r="DX704">
        <v>22.5389428571429</v>
      </c>
      <c r="DY704">
        <v>2.4126575</v>
      </c>
      <c r="DZ704">
        <v>2.03540357142857</v>
      </c>
      <c r="EA704">
        <v>20.4489821428571</v>
      </c>
      <c r="EB704">
        <v>17.7224571428571</v>
      </c>
      <c r="EC704">
        <v>1999.96392857143</v>
      </c>
      <c r="ED704">
        <v>0.980001571428571</v>
      </c>
      <c r="EE704">
        <v>0.0199985357142857</v>
      </c>
      <c r="EF704">
        <v>0</v>
      </c>
      <c r="EG704">
        <v>735.11</v>
      </c>
      <c r="EH704">
        <v>5.00063</v>
      </c>
      <c r="EI704">
        <v>14463.6928571429</v>
      </c>
      <c r="EJ704">
        <v>17256.5928571429</v>
      </c>
      <c r="EK704">
        <v>38.375</v>
      </c>
      <c r="EL704">
        <v>38.312</v>
      </c>
      <c r="EM704">
        <v>37.812</v>
      </c>
      <c r="EN704">
        <v>37.6382857142857</v>
      </c>
      <c r="EO704">
        <v>39.339</v>
      </c>
      <c r="EP704">
        <v>1955.0675</v>
      </c>
      <c r="EQ704">
        <v>39.8928571428572</v>
      </c>
      <c r="ER704">
        <v>0</v>
      </c>
      <c r="ES704">
        <v>1659034240.3</v>
      </c>
      <c r="ET704">
        <v>0</v>
      </c>
      <c r="EU704">
        <v>735.1714</v>
      </c>
      <c r="EV704">
        <v>3.09030770249987</v>
      </c>
      <c r="EW704">
        <v>56.5692308510756</v>
      </c>
      <c r="EX704">
        <v>14464.312</v>
      </c>
      <c r="EY704">
        <v>15</v>
      </c>
      <c r="EZ704">
        <v>0</v>
      </c>
      <c r="FA704" t="s">
        <v>420</v>
      </c>
      <c r="FB704">
        <v>1657551626.5</v>
      </c>
      <c r="FC704">
        <v>1657551629</v>
      </c>
      <c r="FD704">
        <v>0</v>
      </c>
      <c r="FE704">
        <v>0.403</v>
      </c>
      <c r="FF704">
        <v>0.009</v>
      </c>
      <c r="FG704">
        <v>9.41</v>
      </c>
      <c r="FH704">
        <v>0.087</v>
      </c>
      <c r="FI704">
        <v>417</v>
      </c>
      <c r="FJ704">
        <v>17</v>
      </c>
      <c r="FK704">
        <v>1.61</v>
      </c>
      <c r="FL704">
        <v>0.59</v>
      </c>
      <c r="FM704">
        <v>7.29611048780488</v>
      </c>
      <c r="FN704">
        <v>13.282285087108</v>
      </c>
      <c r="FO704">
        <v>1.39665843735988</v>
      </c>
      <c r="FP704">
        <v>0</v>
      </c>
      <c r="FQ704">
        <v>735.074441176471</v>
      </c>
      <c r="FR704">
        <v>1.97566081453575</v>
      </c>
      <c r="FS704">
        <v>0.291823293749975</v>
      </c>
      <c r="FT704">
        <v>0</v>
      </c>
      <c r="FU704">
        <v>4.18020097560976</v>
      </c>
      <c r="FV704">
        <v>-0.045239581881531</v>
      </c>
      <c r="FW704">
        <v>0.00567488639829483</v>
      </c>
      <c r="FX704">
        <v>1</v>
      </c>
      <c r="FY704">
        <v>1</v>
      </c>
      <c r="FZ704">
        <v>3</v>
      </c>
      <c r="GA704" t="s">
        <v>421</v>
      </c>
      <c r="GB704">
        <v>2.97391</v>
      </c>
      <c r="GC704">
        <v>2.69835</v>
      </c>
      <c r="GD704">
        <v>0.0543883</v>
      </c>
      <c r="GE704">
        <v>0.0536589</v>
      </c>
      <c r="GF704">
        <v>0.110857</v>
      </c>
      <c r="GG704">
        <v>0.0997187</v>
      </c>
      <c r="GH704">
        <v>36812.7</v>
      </c>
      <c r="GI704">
        <v>40290.3</v>
      </c>
      <c r="GJ704">
        <v>35278.6</v>
      </c>
      <c r="GK704">
        <v>38612.6</v>
      </c>
      <c r="GL704">
        <v>44466.7</v>
      </c>
      <c r="GM704">
        <v>50205.4</v>
      </c>
      <c r="GN704">
        <v>55148.5</v>
      </c>
      <c r="GO704">
        <v>61934.9</v>
      </c>
      <c r="GP704">
        <v>1.988</v>
      </c>
      <c r="GQ704">
        <v>1.8544</v>
      </c>
      <c r="GR704">
        <v>0.150114</v>
      </c>
      <c r="GS704">
        <v>0</v>
      </c>
      <c r="GT704">
        <v>25.3781</v>
      </c>
      <c r="GU704">
        <v>999.9</v>
      </c>
      <c r="GV704">
        <v>59.065</v>
      </c>
      <c r="GW704">
        <v>29.124</v>
      </c>
      <c r="GX704">
        <v>26.4953</v>
      </c>
      <c r="GY704">
        <v>56.2973</v>
      </c>
      <c r="GZ704">
        <v>42.8446</v>
      </c>
      <c r="HA704">
        <v>1</v>
      </c>
      <c r="HB704">
        <v>-0.0462195</v>
      </c>
      <c r="HC704">
        <v>0.153159</v>
      </c>
      <c r="HD704">
        <v>20.1133</v>
      </c>
      <c r="HE704">
        <v>5.19692</v>
      </c>
      <c r="HF704">
        <v>12.004</v>
      </c>
      <c r="HG704">
        <v>4.9752</v>
      </c>
      <c r="HH704">
        <v>3.2934</v>
      </c>
      <c r="HI704">
        <v>9999</v>
      </c>
      <c r="HJ704">
        <v>9999</v>
      </c>
      <c r="HK704">
        <v>9999</v>
      </c>
      <c r="HL704">
        <v>630.6</v>
      </c>
      <c r="HM704">
        <v>1.86316</v>
      </c>
      <c r="HN704">
        <v>1.86798</v>
      </c>
      <c r="HO704">
        <v>1.8678</v>
      </c>
      <c r="HP704">
        <v>1.86899</v>
      </c>
      <c r="HQ704">
        <v>1.86981</v>
      </c>
      <c r="HR704">
        <v>1.86584</v>
      </c>
      <c r="HS704">
        <v>1.86691</v>
      </c>
      <c r="HT704">
        <v>1.86829</v>
      </c>
      <c r="HU704">
        <v>5</v>
      </c>
      <c r="HV704">
        <v>0</v>
      </c>
      <c r="HW704">
        <v>0</v>
      </c>
      <c r="HX704">
        <v>0</v>
      </c>
      <c r="HY704" t="s">
        <v>422</v>
      </c>
      <c r="HZ704" t="s">
        <v>423</v>
      </c>
      <c r="IA704" t="s">
        <v>424</v>
      </c>
      <c r="IB704" t="s">
        <v>424</v>
      </c>
      <c r="IC704" t="s">
        <v>424</v>
      </c>
      <c r="ID704" t="s">
        <v>424</v>
      </c>
      <c r="IE704">
        <v>0</v>
      </c>
      <c r="IF704">
        <v>100</v>
      </c>
      <c r="IG704">
        <v>100</v>
      </c>
      <c r="IH704">
        <v>5.372</v>
      </c>
      <c r="II704">
        <v>0.6022</v>
      </c>
      <c r="IJ704">
        <v>4.02706509432224</v>
      </c>
      <c r="IK704">
        <v>0.00601174518973114</v>
      </c>
      <c r="IL704">
        <v>2.77886958061485e-07</v>
      </c>
      <c r="IM704">
        <v>-3.54636231360687e-10</v>
      </c>
      <c r="IN704">
        <v>-0.0404303883988718</v>
      </c>
      <c r="IO704">
        <v>-0.0177815531441476</v>
      </c>
      <c r="IP704">
        <v>0.00205572605671414</v>
      </c>
      <c r="IQ704">
        <v>-1.65519735432211e-05</v>
      </c>
      <c r="IR704">
        <v>-4</v>
      </c>
      <c r="IS704">
        <v>1848</v>
      </c>
      <c r="IT704">
        <v>1</v>
      </c>
      <c r="IU704">
        <v>25</v>
      </c>
      <c r="IV704">
        <v>24710.2</v>
      </c>
      <c r="IW704">
        <v>24710.2</v>
      </c>
      <c r="IX704">
        <v>0.598145</v>
      </c>
      <c r="IY704">
        <v>2.63306</v>
      </c>
      <c r="IZ704">
        <v>1.54785</v>
      </c>
      <c r="JA704">
        <v>2.30713</v>
      </c>
      <c r="JB704">
        <v>1.34644</v>
      </c>
      <c r="JC704">
        <v>2.42432</v>
      </c>
      <c r="JD704">
        <v>33.5355</v>
      </c>
      <c r="JE704">
        <v>24.2188</v>
      </c>
      <c r="JF704">
        <v>18</v>
      </c>
      <c r="JG704">
        <v>501.67</v>
      </c>
      <c r="JH704">
        <v>415.043</v>
      </c>
      <c r="JI704">
        <v>25.0004</v>
      </c>
      <c r="JJ704">
        <v>26.6214</v>
      </c>
      <c r="JK704">
        <v>30.0001</v>
      </c>
      <c r="JL704">
        <v>26.556</v>
      </c>
      <c r="JM704">
        <v>26.4973</v>
      </c>
      <c r="JN704">
        <v>12.0048</v>
      </c>
      <c r="JO704">
        <v>24.2938</v>
      </c>
      <c r="JP704">
        <v>100</v>
      </c>
      <c r="JQ704">
        <v>25</v>
      </c>
      <c r="JR704">
        <v>197.964</v>
      </c>
      <c r="JS704">
        <v>22.5587</v>
      </c>
      <c r="JT704">
        <v>102.301</v>
      </c>
      <c r="JU704">
        <v>103.091</v>
      </c>
    </row>
    <row r="705" spans="1:281">
      <c r="A705">
        <v>689</v>
      </c>
      <c r="B705">
        <v>1659034246</v>
      </c>
      <c r="C705">
        <v>10562.9000000954</v>
      </c>
      <c r="D705" t="s">
        <v>1809</v>
      </c>
      <c r="E705" t="s">
        <v>1810</v>
      </c>
      <c r="F705">
        <v>5</v>
      </c>
      <c r="G705" t="s">
        <v>1782</v>
      </c>
      <c r="H705" t="s">
        <v>417</v>
      </c>
      <c r="I705">
        <v>1659034238.5</v>
      </c>
      <c r="J705">
        <f>(K705)/1000</f>
        <v>0</v>
      </c>
      <c r="K705">
        <f>IF(CZ705, AN705, AH705)</f>
        <v>0</v>
      </c>
      <c r="L705">
        <f>IF(CZ705, AI705, AG705)</f>
        <v>0</v>
      </c>
      <c r="M705">
        <f>DB705 - IF(AU705&gt;1, L705*CV705*100.0/(AW705*DP705), 0)</f>
        <v>0</v>
      </c>
      <c r="N705">
        <f>((T705-J705/2)*M705-L705)/(T705+J705/2)</f>
        <v>0</v>
      </c>
      <c r="O705">
        <f>N705*(DI705+DJ705)/1000.0</f>
        <v>0</v>
      </c>
      <c r="P705">
        <f>(DB705 - IF(AU705&gt;1, L705*CV705*100.0/(AW705*DP705), 0))*(DI705+DJ705)/1000.0</f>
        <v>0</v>
      </c>
      <c r="Q705">
        <f>2.0/((1/S705-1/R705)+SIGN(S705)*SQRT((1/S705-1/R705)*(1/S705-1/R705) + 4*CW705/((CW705+1)*(CW705+1))*(2*1/S705*1/R705-1/R705*1/R705)))</f>
        <v>0</v>
      </c>
      <c r="R705">
        <f>IF(LEFT(CX705,1)&lt;&gt;"0",IF(LEFT(CX705,1)="1",3.0,CY705),$D$5+$E$5*(DP705*DI705/($K$5*1000))+$F$5*(DP705*DI705/($K$5*1000))*MAX(MIN(CV705,$J$5),$I$5)*MAX(MIN(CV705,$J$5),$I$5)+$G$5*MAX(MIN(CV705,$J$5),$I$5)*(DP705*DI705/($K$5*1000))+$H$5*(DP705*DI705/($K$5*1000))*(DP705*DI705/($K$5*1000)))</f>
        <v>0</v>
      </c>
      <c r="S705">
        <f>J705*(1000-(1000*0.61365*exp(17.502*W705/(240.97+W705))/(DI705+DJ705)+DD705)/2)/(1000*0.61365*exp(17.502*W705/(240.97+W705))/(DI705+DJ705)-DD705)</f>
        <v>0</v>
      </c>
      <c r="T705">
        <f>1/((CW705+1)/(Q705/1.6)+1/(R705/1.37)) + CW705/((CW705+1)/(Q705/1.6) + CW705/(R705/1.37))</f>
        <v>0</v>
      </c>
      <c r="U705">
        <f>(CR705*CU705)</f>
        <v>0</v>
      </c>
      <c r="V705">
        <f>(DK705+(U705+2*0.95*5.67E-8*(((DK705+$B$7)+273)^4-(DK705+273)^4)-44100*J705)/(1.84*29.3*R705+8*0.95*5.67E-8*(DK705+273)^3))</f>
        <v>0</v>
      </c>
      <c r="W705">
        <f>($C$7*DL705+$D$7*DM705+$E$7*V705)</f>
        <v>0</v>
      </c>
      <c r="X705">
        <f>0.61365*exp(17.502*W705/(240.97+W705))</f>
        <v>0</v>
      </c>
      <c r="Y705">
        <f>(Z705/AA705*100)</f>
        <v>0</v>
      </c>
      <c r="Z705">
        <f>DD705*(DI705+DJ705)/1000</f>
        <v>0</v>
      </c>
      <c r="AA705">
        <f>0.61365*exp(17.502*DK705/(240.97+DK705))</f>
        <v>0</v>
      </c>
      <c r="AB705">
        <f>(X705-DD705*(DI705+DJ705)/1000)</f>
        <v>0</v>
      </c>
      <c r="AC705">
        <f>(-J705*44100)</f>
        <v>0</v>
      </c>
      <c r="AD705">
        <f>2*29.3*R705*0.92*(DK705-W705)</f>
        <v>0</v>
      </c>
      <c r="AE705">
        <f>2*0.95*5.67E-8*(((DK705+$B$7)+273)^4-(W705+273)^4)</f>
        <v>0</v>
      </c>
      <c r="AF705">
        <f>U705+AE705+AC705+AD705</f>
        <v>0</v>
      </c>
      <c r="AG705">
        <f>DH705*AU705*(DC705-DB705*(1000-AU705*DE705)/(1000-AU705*DD705))/(100*CV705)</f>
        <v>0</v>
      </c>
      <c r="AH705">
        <f>1000*DH705*AU705*(DD705-DE705)/(100*CV705*(1000-AU705*DD705))</f>
        <v>0</v>
      </c>
      <c r="AI705">
        <f>(AJ705 - AK705 - DI705*1E3/(8.314*(DK705+273.15)) * AM705/DH705 * AL705) * DH705/(100*CV705) * (1000 - DE705)/1000</f>
        <v>0</v>
      </c>
      <c r="AJ705">
        <v>214.891084244018</v>
      </c>
      <c r="AK705">
        <v>219.29383030303</v>
      </c>
      <c r="AL705">
        <v>-3.21982904668574</v>
      </c>
      <c r="AM705">
        <v>66.0504921813524</v>
      </c>
      <c r="AN705">
        <f>(AP705 - AO705 + DI705*1E3/(8.314*(DK705+273.15)) * AR705/DH705 * AQ705) * DH705/(100*CV705) * 1000/(1000 - AP705)</f>
        <v>0</v>
      </c>
      <c r="AO705">
        <v>22.533662092987</v>
      </c>
      <c r="AP705">
        <v>26.7137993006993</v>
      </c>
      <c r="AQ705">
        <v>8.6746320347643e-05</v>
      </c>
      <c r="AR705">
        <v>92.47</v>
      </c>
      <c r="AS705">
        <v>0</v>
      </c>
      <c r="AT705">
        <v>0</v>
      </c>
      <c r="AU705">
        <f>IF(AS705*$H$13&gt;=AW705,1.0,(AW705/(AW705-AS705*$H$13)))</f>
        <v>0</v>
      </c>
      <c r="AV705">
        <f>(AU705-1)*100</f>
        <v>0</v>
      </c>
      <c r="AW705">
        <f>MAX(0,($B$13+$C$13*DP705)/(1+$D$13*DP705)*DI705/(DK705+273)*$E$13)</f>
        <v>0</v>
      </c>
      <c r="AX705" t="s">
        <v>418</v>
      </c>
      <c r="AY705" t="s">
        <v>418</v>
      </c>
      <c r="AZ705">
        <v>0</v>
      </c>
      <c r="BA705">
        <v>0</v>
      </c>
      <c r="BB705">
        <f>1-AZ705/BA705</f>
        <v>0</v>
      </c>
      <c r="BC705">
        <v>0</v>
      </c>
      <c r="BD705" t="s">
        <v>418</v>
      </c>
      <c r="BE705" t="s">
        <v>418</v>
      </c>
      <c r="BF705">
        <v>0</v>
      </c>
      <c r="BG705">
        <v>0</v>
      </c>
      <c r="BH705">
        <f>1-BF705/BG705</f>
        <v>0</v>
      </c>
      <c r="BI705">
        <v>0.5</v>
      </c>
      <c r="BJ705">
        <f>CS705</f>
        <v>0</v>
      </c>
      <c r="BK705">
        <f>L705</f>
        <v>0</v>
      </c>
      <c r="BL705">
        <f>BH705*BI705*BJ705</f>
        <v>0</v>
      </c>
      <c r="BM705">
        <f>(BK705-BC705)/BJ705</f>
        <v>0</v>
      </c>
      <c r="BN705">
        <f>(BA705-BG705)/BG705</f>
        <v>0</v>
      </c>
      <c r="BO705">
        <f>AZ705/(BB705+AZ705/BG705)</f>
        <v>0</v>
      </c>
      <c r="BP705" t="s">
        <v>418</v>
      </c>
      <c r="BQ705">
        <v>0</v>
      </c>
      <c r="BR705">
        <f>IF(BQ705&lt;&gt;0, BQ705, BO705)</f>
        <v>0</v>
      </c>
      <c r="BS705">
        <f>1-BR705/BG705</f>
        <v>0</v>
      </c>
      <c r="BT705">
        <f>(BG705-BF705)/(BG705-BR705)</f>
        <v>0</v>
      </c>
      <c r="BU705">
        <f>(BA705-BG705)/(BA705-BR705)</f>
        <v>0</v>
      </c>
      <c r="BV705">
        <f>(BG705-BF705)/(BG705-AZ705)</f>
        <v>0</v>
      </c>
      <c r="BW705">
        <f>(BA705-BG705)/(BA705-AZ705)</f>
        <v>0</v>
      </c>
      <c r="BX705">
        <f>(BT705*BR705/BF705)</f>
        <v>0</v>
      </c>
      <c r="BY705">
        <f>(1-BX705)</f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f>$B$11*DQ705+$C$11*DR705+$F$11*EC705*(1-EF705)</f>
        <v>0</v>
      </c>
      <c r="CS705">
        <f>CR705*CT705</f>
        <v>0</v>
      </c>
      <c r="CT705">
        <f>($B$11*$D$9+$C$11*$D$9+$F$11*((EP705+EH705)/MAX(EP705+EH705+EQ705, 0.1)*$I$9+EQ705/MAX(EP705+EH705+EQ705, 0.1)*$J$9))/($B$11+$C$11+$F$11)</f>
        <v>0</v>
      </c>
      <c r="CU705">
        <f>($B$11*$K$9+$C$11*$K$9+$F$11*((EP705+EH705)/MAX(EP705+EH705+EQ705, 0.1)*$P$9+EQ705/MAX(EP705+EH705+EQ705, 0.1)*$Q$9))/($B$11+$C$11+$F$11)</f>
        <v>0</v>
      </c>
      <c r="CV705">
        <v>6</v>
      </c>
      <c r="CW705">
        <v>0.5</v>
      </c>
      <c r="CX705" t="s">
        <v>419</v>
      </c>
      <c r="CY705">
        <v>2</v>
      </c>
      <c r="CZ705" t="b">
        <v>1</v>
      </c>
      <c r="DA705">
        <v>1659034238.5</v>
      </c>
      <c r="DB705">
        <v>235.116740740741</v>
      </c>
      <c r="DC705">
        <v>225.847148148148</v>
      </c>
      <c r="DD705">
        <v>26.7124962962963</v>
      </c>
      <c r="DE705">
        <v>22.5353407407407</v>
      </c>
      <c r="DF705">
        <v>229.698444444444</v>
      </c>
      <c r="DG705">
        <v>26.1103481481481</v>
      </c>
      <c r="DH705">
        <v>500.040555555556</v>
      </c>
      <c r="DI705">
        <v>90.3064296296296</v>
      </c>
      <c r="DJ705">
        <v>0.0443318740740741</v>
      </c>
      <c r="DK705">
        <v>27.4558740740741</v>
      </c>
      <c r="DL705">
        <v>27.832437037037</v>
      </c>
      <c r="DM705">
        <v>999.9</v>
      </c>
      <c r="DN705">
        <v>0</v>
      </c>
      <c r="DO705">
        <v>0</v>
      </c>
      <c r="DP705">
        <v>10016.6666666667</v>
      </c>
      <c r="DQ705">
        <v>0</v>
      </c>
      <c r="DR705">
        <v>17.2663</v>
      </c>
      <c r="DS705">
        <v>9.26972259259259</v>
      </c>
      <c r="DT705">
        <v>241.569851851852</v>
      </c>
      <c r="DU705">
        <v>231.053962962963</v>
      </c>
      <c r="DV705">
        <v>4.17716</v>
      </c>
      <c r="DW705">
        <v>225.847148148148</v>
      </c>
      <c r="DX705">
        <v>22.5353407407407</v>
      </c>
      <c r="DY705">
        <v>2.41231</v>
      </c>
      <c r="DZ705">
        <v>2.03508703703704</v>
      </c>
      <c r="EA705">
        <v>20.4466518518519</v>
      </c>
      <c r="EB705">
        <v>17.7199888888889</v>
      </c>
      <c r="EC705">
        <v>1999.9262962963</v>
      </c>
      <c r="ED705">
        <v>0.980001592592593</v>
      </c>
      <c r="EE705">
        <v>0.0199984962962963</v>
      </c>
      <c r="EF705">
        <v>0</v>
      </c>
      <c r="EG705">
        <v>735.479666666667</v>
      </c>
      <c r="EH705">
        <v>5.00063</v>
      </c>
      <c r="EI705">
        <v>14469.4037037037</v>
      </c>
      <c r="EJ705">
        <v>17256.262962963</v>
      </c>
      <c r="EK705">
        <v>38.375</v>
      </c>
      <c r="EL705">
        <v>38.312</v>
      </c>
      <c r="EM705">
        <v>37.812</v>
      </c>
      <c r="EN705">
        <v>37.6594444444444</v>
      </c>
      <c r="EO705">
        <v>39.354</v>
      </c>
      <c r="EP705">
        <v>1955.03185185185</v>
      </c>
      <c r="EQ705">
        <v>39.8911111111111</v>
      </c>
      <c r="ER705">
        <v>0</v>
      </c>
      <c r="ES705">
        <v>1659034245.1</v>
      </c>
      <c r="ET705">
        <v>0</v>
      </c>
      <c r="EU705">
        <v>735.49972</v>
      </c>
      <c r="EV705">
        <v>5.17538463176085</v>
      </c>
      <c r="EW705">
        <v>91.0153847205435</v>
      </c>
      <c r="EX705">
        <v>14470.032</v>
      </c>
      <c r="EY705">
        <v>15</v>
      </c>
      <c r="EZ705">
        <v>0</v>
      </c>
      <c r="FA705" t="s">
        <v>420</v>
      </c>
      <c r="FB705">
        <v>1657551626.5</v>
      </c>
      <c r="FC705">
        <v>1657551629</v>
      </c>
      <c r="FD705">
        <v>0</v>
      </c>
      <c r="FE705">
        <v>0.403</v>
      </c>
      <c r="FF705">
        <v>0.009</v>
      </c>
      <c r="FG705">
        <v>9.41</v>
      </c>
      <c r="FH705">
        <v>0.087</v>
      </c>
      <c r="FI705">
        <v>417</v>
      </c>
      <c r="FJ705">
        <v>17</v>
      </c>
      <c r="FK705">
        <v>1.61</v>
      </c>
      <c r="FL705">
        <v>0.59</v>
      </c>
      <c r="FM705">
        <v>8.25432682926829</v>
      </c>
      <c r="FN705">
        <v>13.8337377700348</v>
      </c>
      <c r="FO705">
        <v>1.43944567987453</v>
      </c>
      <c r="FP705">
        <v>0</v>
      </c>
      <c r="FQ705">
        <v>735.275088235294</v>
      </c>
      <c r="FR705">
        <v>3.77309396199242</v>
      </c>
      <c r="FS705">
        <v>0.432074977674218</v>
      </c>
      <c r="FT705">
        <v>0</v>
      </c>
      <c r="FU705">
        <v>4.1782043902439</v>
      </c>
      <c r="FV705">
        <v>-0.0184789547038295</v>
      </c>
      <c r="FW705">
        <v>0.00401629367353781</v>
      </c>
      <c r="FX705">
        <v>1</v>
      </c>
      <c r="FY705">
        <v>1</v>
      </c>
      <c r="FZ705">
        <v>3</v>
      </c>
      <c r="GA705" t="s">
        <v>421</v>
      </c>
      <c r="GB705">
        <v>2.97285</v>
      </c>
      <c r="GC705">
        <v>2.69712</v>
      </c>
      <c r="GD705">
        <v>0.0510583</v>
      </c>
      <c r="GE705">
        <v>0.0499275</v>
      </c>
      <c r="GF705">
        <v>0.110854</v>
      </c>
      <c r="GG705">
        <v>0.0997023</v>
      </c>
      <c r="GH705">
        <v>36941.7</v>
      </c>
      <c r="GI705">
        <v>40448.7</v>
      </c>
      <c r="GJ705">
        <v>35278.1</v>
      </c>
      <c r="GK705">
        <v>38612.2</v>
      </c>
      <c r="GL705">
        <v>44465.6</v>
      </c>
      <c r="GM705">
        <v>50206.1</v>
      </c>
      <c r="GN705">
        <v>55147.1</v>
      </c>
      <c r="GO705">
        <v>61934.7</v>
      </c>
      <c r="GP705">
        <v>1.9878</v>
      </c>
      <c r="GQ705">
        <v>1.8542</v>
      </c>
      <c r="GR705">
        <v>0.150353</v>
      </c>
      <c r="GS705">
        <v>0</v>
      </c>
      <c r="GT705">
        <v>25.3759</v>
      </c>
      <c r="GU705">
        <v>999.9</v>
      </c>
      <c r="GV705">
        <v>59.065</v>
      </c>
      <c r="GW705">
        <v>29.104</v>
      </c>
      <c r="GX705">
        <v>26.4632</v>
      </c>
      <c r="GY705">
        <v>56.0973</v>
      </c>
      <c r="GZ705">
        <v>42.7925</v>
      </c>
      <c r="HA705">
        <v>1</v>
      </c>
      <c r="HB705">
        <v>-0.0459756</v>
      </c>
      <c r="HC705">
        <v>0.154902</v>
      </c>
      <c r="HD705">
        <v>20.1135</v>
      </c>
      <c r="HE705">
        <v>5.19932</v>
      </c>
      <c r="HF705">
        <v>12.004</v>
      </c>
      <c r="HG705">
        <v>4.9736</v>
      </c>
      <c r="HH705">
        <v>3.2936</v>
      </c>
      <c r="HI705">
        <v>9999</v>
      </c>
      <c r="HJ705">
        <v>9999</v>
      </c>
      <c r="HK705">
        <v>9999</v>
      </c>
      <c r="HL705">
        <v>630.6</v>
      </c>
      <c r="HM705">
        <v>1.86319</v>
      </c>
      <c r="HN705">
        <v>1.86801</v>
      </c>
      <c r="HO705">
        <v>1.86783</v>
      </c>
      <c r="HP705">
        <v>1.86893</v>
      </c>
      <c r="HQ705">
        <v>1.86981</v>
      </c>
      <c r="HR705">
        <v>1.86584</v>
      </c>
      <c r="HS705">
        <v>1.86691</v>
      </c>
      <c r="HT705">
        <v>1.86829</v>
      </c>
      <c r="HU705">
        <v>5</v>
      </c>
      <c r="HV705">
        <v>0</v>
      </c>
      <c r="HW705">
        <v>0</v>
      </c>
      <c r="HX705">
        <v>0</v>
      </c>
      <c r="HY705" t="s">
        <v>422</v>
      </c>
      <c r="HZ705" t="s">
        <v>423</v>
      </c>
      <c r="IA705" t="s">
        <v>424</v>
      </c>
      <c r="IB705" t="s">
        <v>424</v>
      </c>
      <c r="IC705" t="s">
        <v>424</v>
      </c>
      <c r="ID705" t="s">
        <v>424</v>
      </c>
      <c r="IE705">
        <v>0</v>
      </c>
      <c r="IF705">
        <v>100</v>
      </c>
      <c r="IG705">
        <v>100</v>
      </c>
      <c r="IH705">
        <v>5.278</v>
      </c>
      <c r="II705">
        <v>0.6021</v>
      </c>
      <c r="IJ705">
        <v>4.02706509432224</v>
      </c>
      <c r="IK705">
        <v>0.00601174518973114</v>
      </c>
      <c r="IL705">
        <v>2.77886958061485e-07</v>
      </c>
      <c r="IM705">
        <v>-3.54636231360687e-10</v>
      </c>
      <c r="IN705">
        <v>-0.0404303883988718</v>
      </c>
      <c r="IO705">
        <v>-0.0177815531441476</v>
      </c>
      <c r="IP705">
        <v>0.00205572605671414</v>
      </c>
      <c r="IQ705">
        <v>-1.65519735432211e-05</v>
      </c>
      <c r="IR705">
        <v>-4</v>
      </c>
      <c r="IS705">
        <v>1848</v>
      </c>
      <c r="IT705">
        <v>1</v>
      </c>
      <c r="IU705">
        <v>25</v>
      </c>
      <c r="IV705">
        <v>24710.3</v>
      </c>
      <c r="IW705">
        <v>24710.3</v>
      </c>
      <c r="IX705">
        <v>0.566406</v>
      </c>
      <c r="IY705">
        <v>2.62817</v>
      </c>
      <c r="IZ705">
        <v>1.54785</v>
      </c>
      <c r="JA705">
        <v>2.30713</v>
      </c>
      <c r="JB705">
        <v>1.34644</v>
      </c>
      <c r="JC705">
        <v>2.42432</v>
      </c>
      <c r="JD705">
        <v>33.5355</v>
      </c>
      <c r="JE705">
        <v>24.2188</v>
      </c>
      <c r="JF705">
        <v>18</v>
      </c>
      <c r="JG705">
        <v>501.558</v>
      </c>
      <c r="JH705">
        <v>414.946</v>
      </c>
      <c r="JI705">
        <v>25.0004</v>
      </c>
      <c r="JJ705">
        <v>26.6237</v>
      </c>
      <c r="JK705">
        <v>30.0002</v>
      </c>
      <c r="JL705">
        <v>26.5582</v>
      </c>
      <c r="JM705">
        <v>26.4995</v>
      </c>
      <c r="JN705">
        <v>11.3147</v>
      </c>
      <c r="JO705">
        <v>24.2938</v>
      </c>
      <c r="JP705">
        <v>100</v>
      </c>
      <c r="JQ705">
        <v>25</v>
      </c>
      <c r="JR705">
        <v>184.56</v>
      </c>
      <c r="JS705">
        <v>22.5587</v>
      </c>
      <c r="JT705">
        <v>102.298</v>
      </c>
      <c r="JU705">
        <v>103.09</v>
      </c>
    </row>
    <row r="706" spans="1:281">
      <c r="A706">
        <v>690</v>
      </c>
      <c r="B706">
        <v>1659034251</v>
      </c>
      <c r="C706">
        <v>10567.9000000954</v>
      </c>
      <c r="D706" t="s">
        <v>1811</v>
      </c>
      <c r="E706" t="s">
        <v>1812</v>
      </c>
      <c r="F706">
        <v>5</v>
      </c>
      <c r="G706" t="s">
        <v>1782</v>
      </c>
      <c r="H706" t="s">
        <v>417</v>
      </c>
      <c r="I706">
        <v>1659034243.21429</v>
      </c>
      <c r="J706">
        <f>(K706)/1000</f>
        <v>0</v>
      </c>
      <c r="K706">
        <f>IF(CZ706, AN706, AH706)</f>
        <v>0</v>
      </c>
      <c r="L706">
        <f>IF(CZ706, AI706, AG706)</f>
        <v>0</v>
      </c>
      <c r="M706">
        <f>DB706 - IF(AU706&gt;1, L706*CV706*100.0/(AW706*DP706), 0)</f>
        <v>0</v>
      </c>
      <c r="N706">
        <f>((T706-J706/2)*M706-L706)/(T706+J706/2)</f>
        <v>0</v>
      </c>
      <c r="O706">
        <f>N706*(DI706+DJ706)/1000.0</f>
        <v>0</v>
      </c>
      <c r="P706">
        <f>(DB706 - IF(AU706&gt;1, L706*CV706*100.0/(AW706*DP706), 0))*(DI706+DJ706)/1000.0</f>
        <v>0</v>
      </c>
      <c r="Q706">
        <f>2.0/((1/S706-1/R706)+SIGN(S706)*SQRT((1/S706-1/R706)*(1/S706-1/R706) + 4*CW706/((CW706+1)*(CW706+1))*(2*1/S706*1/R706-1/R706*1/R706)))</f>
        <v>0</v>
      </c>
      <c r="R706">
        <f>IF(LEFT(CX706,1)&lt;&gt;"0",IF(LEFT(CX706,1)="1",3.0,CY706),$D$5+$E$5*(DP706*DI706/($K$5*1000))+$F$5*(DP706*DI706/($K$5*1000))*MAX(MIN(CV706,$J$5),$I$5)*MAX(MIN(CV706,$J$5),$I$5)+$G$5*MAX(MIN(CV706,$J$5),$I$5)*(DP706*DI706/($K$5*1000))+$H$5*(DP706*DI706/($K$5*1000))*(DP706*DI706/($K$5*1000)))</f>
        <v>0</v>
      </c>
      <c r="S706">
        <f>J706*(1000-(1000*0.61365*exp(17.502*W706/(240.97+W706))/(DI706+DJ706)+DD706)/2)/(1000*0.61365*exp(17.502*W706/(240.97+W706))/(DI706+DJ706)-DD706)</f>
        <v>0</v>
      </c>
      <c r="T706">
        <f>1/((CW706+1)/(Q706/1.6)+1/(R706/1.37)) + CW706/((CW706+1)/(Q706/1.6) + CW706/(R706/1.37))</f>
        <v>0</v>
      </c>
      <c r="U706">
        <f>(CR706*CU706)</f>
        <v>0</v>
      </c>
      <c r="V706">
        <f>(DK706+(U706+2*0.95*5.67E-8*(((DK706+$B$7)+273)^4-(DK706+273)^4)-44100*J706)/(1.84*29.3*R706+8*0.95*5.67E-8*(DK706+273)^3))</f>
        <v>0</v>
      </c>
      <c r="W706">
        <f>($C$7*DL706+$D$7*DM706+$E$7*V706)</f>
        <v>0</v>
      </c>
      <c r="X706">
        <f>0.61365*exp(17.502*W706/(240.97+W706))</f>
        <v>0</v>
      </c>
      <c r="Y706">
        <f>(Z706/AA706*100)</f>
        <v>0</v>
      </c>
      <c r="Z706">
        <f>DD706*(DI706+DJ706)/1000</f>
        <v>0</v>
      </c>
      <c r="AA706">
        <f>0.61365*exp(17.502*DK706/(240.97+DK706))</f>
        <v>0</v>
      </c>
      <c r="AB706">
        <f>(X706-DD706*(DI706+DJ706)/1000)</f>
        <v>0</v>
      </c>
      <c r="AC706">
        <f>(-J706*44100)</f>
        <v>0</v>
      </c>
      <c r="AD706">
        <f>2*29.3*R706*0.92*(DK706-W706)</f>
        <v>0</v>
      </c>
      <c r="AE706">
        <f>2*0.95*5.67E-8*(((DK706+$B$7)+273)^4-(W706+273)^4)</f>
        <v>0</v>
      </c>
      <c r="AF706">
        <f>U706+AE706+AC706+AD706</f>
        <v>0</v>
      </c>
      <c r="AG706">
        <f>DH706*AU706*(DC706-DB706*(1000-AU706*DE706)/(1000-AU706*DD706))/(100*CV706)</f>
        <v>0</v>
      </c>
      <c r="AH706">
        <f>1000*DH706*AU706*(DD706-DE706)/(100*CV706*(1000-AU706*DD706))</f>
        <v>0</v>
      </c>
      <c r="AI706">
        <f>(AJ706 - AK706 - DI706*1E3/(8.314*(DK706+273.15)) * AM706/DH706 * AL706) * DH706/(100*CV706) * (1000 - DE706)/1000</f>
        <v>0</v>
      </c>
      <c r="AJ706">
        <v>197.964099232164</v>
      </c>
      <c r="AK706">
        <v>203.343296969697</v>
      </c>
      <c r="AL706">
        <v>-3.17117009689175</v>
      </c>
      <c r="AM706">
        <v>66.0504921813524</v>
      </c>
      <c r="AN706">
        <f>(AP706 - AO706 + DI706*1E3/(8.314*(DK706+273.15)) * AR706/DH706 * AQ706) * DH706/(100*CV706) * 1000/(1000 - AP706)</f>
        <v>0</v>
      </c>
      <c r="AO706">
        <v>22.5315082374026</v>
      </c>
      <c r="AP706">
        <v>26.7156167832168</v>
      </c>
      <c r="AQ706">
        <v>-7.3309090907744e-05</v>
      </c>
      <c r="AR706">
        <v>92.47</v>
      </c>
      <c r="AS706">
        <v>0</v>
      </c>
      <c r="AT706">
        <v>0</v>
      </c>
      <c r="AU706">
        <f>IF(AS706*$H$13&gt;=AW706,1.0,(AW706/(AW706-AS706*$H$13)))</f>
        <v>0</v>
      </c>
      <c r="AV706">
        <f>(AU706-1)*100</f>
        <v>0</v>
      </c>
      <c r="AW706">
        <f>MAX(0,($B$13+$C$13*DP706)/(1+$D$13*DP706)*DI706/(DK706+273)*$E$13)</f>
        <v>0</v>
      </c>
      <c r="AX706" t="s">
        <v>418</v>
      </c>
      <c r="AY706" t="s">
        <v>418</v>
      </c>
      <c r="AZ706">
        <v>0</v>
      </c>
      <c r="BA706">
        <v>0</v>
      </c>
      <c r="BB706">
        <f>1-AZ706/BA706</f>
        <v>0</v>
      </c>
      <c r="BC706">
        <v>0</v>
      </c>
      <c r="BD706" t="s">
        <v>418</v>
      </c>
      <c r="BE706" t="s">
        <v>418</v>
      </c>
      <c r="BF706">
        <v>0</v>
      </c>
      <c r="BG706">
        <v>0</v>
      </c>
      <c r="BH706">
        <f>1-BF706/BG706</f>
        <v>0</v>
      </c>
      <c r="BI706">
        <v>0.5</v>
      </c>
      <c r="BJ706">
        <f>CS706</f>
        <v>0</v>
      </c>
      <c r="BK706">
        <f>L706</f>
        <v>0</v>
      </c>
      <c r="BL706">
        <f>BH706*BI706*BJ706</f>
        <v>0</v>
      </c>
      <c r="BM706">
        <f>(BK706-BC706)/BJ706</f>
        <v>0</v>
      </c>
      <c r="BN706">
        <f>(BA706-BG706)/BG706</f>
        <v>0</v>
      </c>
      <c r="BO706">
        <f>AZ706/(BB706+AZ706/BG706)</f>
        <v>0</v>
      </c>
      <c r="BP706" t="s">
        <v>418</v>
      </c>
      <c r="BQ706">
        <v>0</v>
      </c>
      <c r="BR706">
        <f>IF(BQ706&lt;&gt;0, BQ706, BO706)</f>
        <v>0</v>
      </c>
      <c r="BS706">
        <f>1-BR706/BG706</f>
        <v>0</v>
      </c>
      <c r="BT706">
        <f>(BG706-BF706)/(BG706-BR706)</f>
        <v>0</v>
      </c>
      <c r="BU706">
        <f>(BA706-BG706)/(BA706-BR706)</f>
        <v>0</v>
      </c>
      <c r="BV706">
        <f>(BG706-BF706)/(BG706-AZ706)</f>
        <v>0</v>
      </c>
      <c r="BW706">
        <f>(BA706-BG706)/(BA706-AZ706)</f>
        <v>0</v>
      </c>
      <c r="BX706">
        <f>(BT706*BR706/BF706)</f>
        <v>0</v>
      </c>
      <c r="BY706">
        <f>(1-BX706)</f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f>$B$11*DQ706+$C$11*DR706+$F$11*EC706*(1-EF706)</f>
        <v>0</v>
      </c>
      <c r="CS706">
        <f>CR706*CT706</f>
        <v>0</v>
      </c>
      <c r="CT706">
        <f>($B$11*$D$9+$C$11*$D$9+$F$11*((EP706+EH706)/MAX(EP706+EH706+EQ706, 0.1)*$I$9+EQ706/MAX(EP706+EH706+EQ706, 0.1)*$J$9))/($B$11+$C$11+$F$11)</f>
        <v>0</v>
      </c>
      <c r="CU706">
        <f>($B$11*$K$9+$C$11*$K$9+$F$11*((EP706+EH706)/MAX(EP706+EH706+EQ706, 0.1)*$P$9+EQ706/MAX(EP706+EH706+EQ706, 0.1)*$Q$9))/($B$11+$C$11+$F$11)</f>
        <v>0</v>
      </c>
      <c r="CV706">
        <v>6</v>
      </c>
      <c r="CW706">
        <v>0.5</v>
      </c>
      <c r="CX706" t="s">
        <v>419</v>
      </c>
      <c r="CY706">
        <v>2</v>
      </c>
      <c r="CZ706" t="b">
        <v>1</v>
      </c>
      <c r="DA706">
        <v>1659034243.21429</v>
      </c>
      <c r="DB706">
        <v>220.489571428571</v>
      </c>
      <c r="DC706">
        <v>210.242035714286</v>
      </c>
      <c r="DD706">
        <v>26.7120821428571</v>
      </c>
      <c r="DE706">
        <v>22.5331678571429</v>
      </c>
      <c r="DF706">
        <v>215.159678571429</v>
      </c>
      <c r="DG706">
        <v>26.1099607142857</v>
      </c>
      <c r="DH706">
        <v>500.056392857143</v>
      </c>
      <c r="DI706">
        <v>90.3066928571429</v>
      </c>
      <c r="DJ706">
        <v>0.0441119857142857</v>
      </c>
      <c r="DK706">
        <v>27.457625</v>
      </c>
      <c r="DL706">
        <v>27.8352142857143</v>
      </c>
      <c r="DM706">
        <v>999.9</v>
      </c>
      <c r="DN706">
        <v>0</v>
      </c>
      <c r="DO706">
        <v>0</v>
      </c>
      <c r="DP706">
        <v>10012.5</v>
      </c>
      <c r="DQ706">
        <v>0</v>
      </c>
      <c r="DR706">
        <v>17.2663</v>
      </c>
      <c r="DS706">
        <v>10.2475946428571</v>
      </c>
      <c r="DT706">
        <v>226.541</v>
      </c>
      <c r="DU706">
        <v>215.088678571429</v>
      </c>
      <c r="DV706">
        <v>4.17892214285714</v>
      </c>
      <c r="DW706">
        <v>210.242035714286</v>
      </c>
      <c r="DX706">
        <v>22.5331678571429</v>
      </c>
      <c r="DY706">
        <v>2.41228</v>
      </c>
      <c r="DZ706">
        <v>2.03489571428571</v>
      </c>
      <c r="EA706">
        <v>20.44645</v>
      </c>
      <c r="EB706">
        <v>17.7185071428571</v>
      </c>
      <c r="EC706">
        <v>1999.94392857143</v>
      </c>
      <c r="ED706">
        <v>0.980001428571429</v>
      </c>
      <c r="EE706">
        <v>0.0199986571428571</v>
      </c>
      <c r="EF706">
        <v>0</v>
      </c>
      <c r="EG706">
        <v>735.926607142857</v>
      </c>
      <c r="EH706">
        <v>5.00063</v>
      </c>
      <c r="EI706">
        <v>14477.8</v>
      </c>
      <c r="EJ706">
        <v>17256.4142857143</v>
      </c>
      <c r="EK706">
        <v>38.375</v>
      </c>
      <c r="EL706">
        <v>38.312</v>
      </c>
      <c r="EM706">
        <v>37.812</v>
      </c>
      <c r="EN706">
        <v>37.6781428571429</v>
      </c>
      <c r="EO706">
        <v>39.36375</v>
      </c>
      <c r="EP706">
        <v>1955.04964285714</v>
      </c>
      <c r="EQ706">
        <v>39.8921428571429</v>
      </c>
      <c r="ER706">
        <v>0</v>
      </c>
      <c r="ES706">
        <v>1659034249.9</v>
      </c>
      <c r="ET706">
        <v>0</v>
      </c>
      <c r="EU706">
        <v>735.94592</v>
      </c>
      <c r="EV706">
        <v>5.97092307202582</v>
      </c>
      <c r="EW706">
        <v>121.338461344896</v>
      </c>
      <c r="EX706">
        <v>14478.432</v>
      </c>
      <c r="EY706">
        <v>15</v>
      </c>
      <c r="EZ706">
        <v>0</v>
      </c>
      <c r="FA706" t="s">
        <v>420</v>
      </c>
      <c r="FB706">
        <v>1657551626.5</v>
      </c>
      <c r="FC706">
        <v>1657551629</v>
      </c>
      <c r="FD706">
        <v>0</v>
      </c>
      <c r="FE706">
        <v>0.403</v>
      </c>
      <c r="FF706">
        <v>0.009</v>
      </c>
      <c r="FG706">
        <v>9.41</v>
      </c>
      <c r="FH706">
        <v>0.087</v>
      </c>
      <c r="FI706">
        <v>417</v>
      </c>
      <c r="FJ706">
        <v>17</v>
      </c>
      <c r="FK706">
        <v>1.61</v>
      </c>
      <c r="FL706">
        <v>0.59</v>
      </c>
      <c r="FM706">
        <v>9.63814219512195</v>
      </c>
      <c r="FN706">
        <v>13.4971367247387</v>
      </c>
      <c r="FO706">
        <v>1.39126113792138</v>
      </c>
      <c r="FP706">
        <v>0</v>
      </c>
      <c r="FQ706">
        <v>735.726558823529</v>
      </c>
      <c r="FR706">
        <v>5.22430862808146</v>
      </c>
      <c r="FS706">
        <v>0.553673836412763</v>
      </c>
      <c r="FT706">
        <v>0</v>
      </c>
      <c r="FU706">
        <v>4.17857170731707</v>
      </c>
      <c r="FV706">
        <v>0.0198466202090622</v>
      </c>
      <c r="FW706">
        <v>0.00388895490534408</v>
      </c>
      <c r="FX706">
        <v>1</v>
      </c>
      <c r="FY706">
        <v>1</v>
      </c>
      <c r="FZ706">
        <v>3</v>
      </c>
      <c r="GA706" t="s">
        <v>421</v>
      </c>
      <c r="GB706">
        <v>2.97301</v>
      </c>
      <c r="GC706">
        <v>2.69787</v>
      </c>
      <c r="GD706">
        <v>0.0476849</v>
      </c>
      <c r="GE706">
        <v>0.0463581</v>
      </c>
      <c r="GF706">
        <v>0.110861</v>
      </c>
      <c r="GG706">
        <v>0.0996927</v>
      </c>
      <c r="GH706">
        <v>37072.5</v>
      </c>
      <c r="GI706">
        <v>40600.3</v>
      </c>
      <c r="GJ706">
        <v>35277.7</v>
      </c>
      <c r="GK706">
        <v>38611.9</v>
      </c>
      <c r="GL706">
        <v>44465.1</v>
      </c>
      <c r="GM706">
        <v>50205.9</v>
      </c>
      <c r="GN706">
        <v>55147</v>
      </c>
      <c r="GO706">
        <v>61934</v>
      </c>
      <c r="GP706">
        <v>1.9878</v>
      </c>
      <c r="GQ706">
        <v>1.8546</v>
      </c>
      <c r="GR706">
        <v>0.151306</v>
      </c>
      <c r="GS706">
        <v>0</v>
      </c>
      <c r="GT706">
        <v>25.3738</v>
      </c>
      <c r="GU706">
        <v>999.9</v>
      </c>
      <c r="GV706">
        <v>59.065</v>
      </c>
      <c r="GW706">
        <v>29.104</v>
      </c>
      <c r="GX706">
        <v>26.4649</v>
      </c>
      <c r="GY706">
        <v>56.2273</v>
      </c>
      <c r="GZ706">
        <v>43.113</v>
      </c>
      <c r="HA706">
        <v>1</v>
      </c>
      <c r="HB706">
        <v>-0.0457317</v>
      </c>
      <c r="HC706">
        <v>0.155338</v>
      </c>
      <c r="HD706">
        <v>20.1135</v>
      </c>
      <c r="HE706">
        <v>5.19812</v>
      </c>
      <c r="HF706">
        <v>12.0052</v>
      </c>
      <c r="HG706">
        <v>4.9756</v>
      </c>
      <c r="HH706">
        <v>3.2938</v>
      </c>
      <c r="HI706">
        <v>9999</v>
      </c>
      <c r="HJ706">
        <v>9999</v>
      </c>
      <c r="HK706">
        <v>9999</v>
      </c>
      <c r="HL706">
        <v>630.6</v>
      </c>
      <c r="HM706">
        <v>1.86325</v>
      </c>
      <c r="HN706">
        <v>1.86798</v>
      </c>
      <c r="HO706">
        <v>1.86783</v>
      </c>
      <c r="HP706">
        <v>1.86893</v>
      </c>
      <c r="HQ706">
        <v>1.86981</v>
      </c>
      <c r="HR706">
        <v>1.86584</v>
      </c>
      <c r="HS706">
        <v>1.86691</v>
      </c>
      <c r="HT706">
        <v>1.86832</v>
      </c>
      <c r="HU706">
        <v>5</v>
      </c>
      <c r="HV706">
        <v>0</v>
      </c>
      <c r="HW706">
        <v>0</v>
      </c>
      <c r="HX706">
        <v>0</v>
      </c>
      <c r="HY706" t="s">
        <v>422</v>
      </c>
      <c r="HZ706" t="s">
        <v>423</v>
      </c>
      <c r="IA706" t="s">
        <v>424</v>
      </c>
      <c r="IB706" t="s">
        <v>424</v>
      </c>
      <c r="IC706" t="s">
        <v>424</v>
      </c>
      <c r="ID706" t="s">
        <v>424</v>
      </c>
      <c r="IE706">
        <v>0</v>
      </c>
      <c r="IF706">
        <v>100</v>
      </c>
      <c r="IG706">
        <v>100</v>
      </c>
      <c r="IH706">
        <v>5.184</v>
      </c>
      <c r="II706">
        <v>0.6023</v>
      </c>
      <c r="IJ706">
        <v>4.02706509432224</v>
      </c>
      <c r="IK706">
        <v>0.00601174518973114</v>
      </c>
      <c r="IL706">
        <v>2.77886958061485e-07</v>
      </c>
      <c r="IM706">
        <v>-3.54636231360687e-10</v>
      </c>
      <c r="IN706">
        <v>-0.0404303883988718</v>
      </c>
      <c r="IO706">
        <v>-0.0177815531441476</v>
      </c>
      <c r="IP706">
        <v>0.00205572605671414</v>
      </c>
      <c r="IQ706">
        <v>-1.65519735432211e-05</v>
      </c>
      <c r="IR706">
        <v>-4</v>
      </c>
      <c r="IS706">
        <v>1848</v>
      </c>
      <c r="IT706">
        <v>1</v>
      </c>
      <c r="IU706">
        <v>25</v>
      </c>
      <c r="IV706">
        <v>24710.4</v>
      </c>
      <c r="IW706">
        <v>24710.4</v>
      </c>
      <c r="IX706">
        <v>0.533447</v>
      </c>
      <c r="IY706">
        <v>2.64771</v>
      </c>
      <c r="IZ706">
        <v>1.54785</v>
      </c>
      <c r="JA706">
        <v>2.30713</v>
      </c>
      <c r="JB706">
        <v>1.34644</v>
      </c>
      <c r="JC706">
        <v>2.29736</v>
      </c>
      <c r="JD706">
        <v>33.558</v>
      </c>
      <c r="JE706">
        <v>24.2188</v>
      </c>
      <c r="JF706">
        <v>18</v>
      </c>
      <c r="JG706">
        <v>501.56</v>
      </c>
      <c r="JH706">
        <v>415.173</v>
      </c>
      <c r="JI706">
        <v>25.0002</v>
      </c>
      <c r="JJ706">
        <v>26.6237</v>
      </c>
      <c r="JK706">
        <v>30.0004</v>
      </c>
      <c r="JL706">
        <v>26.5582</v>
      </c>
      <c r="JM706">
        <v>26.4995</v>
      </c>
      <c r="JN706">
        <v>10.5706</v>
      </c>
      <c r="JO706">
        <v>24.2938</v>
      </c>
      <c r="JP706">
        <v>100</v>
      </c>
      <c r="JQ706">
        <v>25</v>
      </c>
      <c r="JR706">
        <v>164.466</v>
      </c>
      <c r="JS706">
        <v>22.5583</v>
      </c>
      <c r="JT706">
        <v>102.298</v>
      </c>
      <c r="JU706">
        <v>103.089</v>
      </c>
    </row>
    <row r="707" spans="1:281">
      <c r="A707">
        <v>691</v>
      </c>
      <c r="B707">
        <v>1659034256</v>
      </c>
      <c r="C707">
        <v>10572.9000000954</v>
      </c>
      <c r="D707" t="s">
        <v>1813</v>
      </c>
      <c r="E707" t="s">
        <v>1814</v>
      </c>
      <c r="F707">
        <v>5</v>
      </c>
      <c r="G707" t="s">
        <v>1782</v>
      </c>
      <c r="H707" t="s">
        <v>417</v>
      </c>
      <c r="I707">
        <v>1659034248.5</v>
      </c>
      <c r="J707">
        <f>(K707)/1000</f>
        <v>0</v>
      </c>
      <c r="K707">
        <f>IF(CZ707, AN707, AH707)</f>
        <v>0</v>
      </c>
      <c r="L707">
        <f>IF(CZ707, AI707, AG707)</f>
        <v>0</v>
      </c>
      <c r="M707">
        <f>DB707 - IF(AU707&gt;1, L707*CV707*100.0/(AW707*DP707), 0)</f>
        <v>0</v>
      </c>
      <c r="N707">
        <f>((T707-J707/2)*M707-L707)/(T707+J707/2)</f>
        <v>0</v>
      </c>
      <c r="O707">
        <f>N707*(DI707+DJ707)/1000.0</f>
        <v>0</v>
      </c>
      <c r="P707">
        <f>(DB707 - IF(AU707&gt;1, L707*CV707*100.0/(AW707*DP707), 0))*(DI707+DJ707)/1000.0</f>
        <v>0</v>
      </c>
      <c r="Q707">
        <f>2.0/((1/S707-1/R707)+SIGN(S707)*SQRT((1/S707-1/R707)*(1/S707-1/R707) + 4*CW707/((CW707+1)*(CW707+1))*(2*1/S707*1/R707-1/R707*1/R707)))</f>
        <v>0</v>
      </c>
      <c r="R707">
        <f>IF(LEFT(CX707,1)&lt;&gt;"0",IF(LEFT(CX707,1)="1",3.0,CY707),$D$5+$E$5*(DP707*DI707/($K$5*1000))+$F$5*(DP707*DI707/($K$5*1000))*MAX(MIN(CV707,$J$5),$I$5)*MAX(MIN(CV707,$J$5),$I$5)+$G$5*MAX(MIN(CV707,$J$5),$I$5)*(DP707*DI707/($K$5*1000))+$H$5*(DP707*DI707/($K$5*1000))*(DP707*DI707/($K$5*1000)))</f>
        <v>0</v>
      </c>
      <c r="S707">
        <f>J707*(1000-(1000*0.61365*exp(17.502*W707/(240.97+W707))/(DI707+DJ707)+DD707)/2)/(1000*0.61365*exp(17.502*W707/(240.97+W707))/(DI707+DJ707)-DD707)</f>
        <v>0</v>
      </c>
      <c r="T707">
        <f>1/((CW707+1)/(Q707/1.6)+1/(R707/1.37)) + CW707/((CW707+1)/(Q707/1.6) + CW707/(R707/1.37))</f>
        <v>0</v>
      </c>
      <c r="U707">
        <f>(CR707*CU707)</f>
        <v>0</v>
      </c>
      <c r="V707">
        <f>(DK707+(U707+2*0.95*5.67E-8*(((DK707+$B$7)+273)^4-(DK707+273)^4)-44100*J707)/(1.84*29.3*R707+8*0.95*5.67E-8*(DK707+273)^3))</f>
        <v>0</v>
      </c>
      <c r="W707">
        <f>($C$7*DL707+$D$7*DM707+$E$7*V707)</f>
        <v>0</v>
      </c>
      <c r="X707">
        <f>0.61365*exp(17.502*W707/(240.97+W707))</f>
        <v>0</v>
      </c>
      <c r="Y707">
        <f>(Z707/AA707*100)</f>
        <v>0</v>
      </c>
      <c r="Z707">
        <f>DD707*(DI707+DJ707)/1000</f>
        <v>0</v>
      </c>
      <c r="AA707">
        <f>0.61365*exp(17.502*DK707/(240.97+DK707))</f>
        <v>0</v>
      </c>
      <c r="AB707">
        <f>(X707-DD707*(DI707+DJ707)/1000)</f>
        <v>0</v>
      </c>
      <c r="AC707">
        <f>(-J707*44100)</f>
        <v>0</v>
      </c>
      <c r="AD707">
        <f>2*29.3*R707*0.92*(DK707-W707)</f>
        <v>0</v>
      </c>
      <c r="AE707">
        <f>2*0.95*5.67E-8*(((DK707+$B$7)+273)^4-(W707+273)^4)</f>
        <v>0</v>
      </c>
      <c r="AF707">
        <f>U707+AE707+AC707+AD707</f>
        <v>0</v>
      </c>
      <c r="AG707">
        <f>DH707*AU707*(DC707-DB707*(1000-AU707*DE707)/(1000-AU707*DD707))/(100*CV707)</f>
        <v>0</v>
      </c>
      <c r="AH707">
        <f>1000*DH707*AU707*(DD707-DE707)/(100*CV707*(1000-AU707*DD707))</f>
        <v>0</v>
      </c>
      <c r="AI707">
        <f>(AJ707 - AK707 - DI707*1E3/(8.314*(DK707+273.15)) * AM707/DH707 * AL707) * DH707/(100*CV707) * (1000 - DE707)/1000</f>
        <v>0</v>
      </c>
      <c r="AJ707">
        <v>180.760832940481</v>
      </c>
      <c r="AK707">
        <v>187.3252</v>
      </c>
      <c r="AL707">
        <v>-3.22872263785283</v>
      </c>
      <c r="AM707">
        <v>66.0504921813524</v>
      </c>
      <c r="AN707">
        <f>(AP707 - AO707 + DI707*1E3/(8.314*(DK707+273.15)) * AR707/DH707 * AQ707) * DH707/(100*CV707) * 1000/(1000 - AP707)</f>
        <v>0</v>
      </c>
      <c r="AO707">
        <v>22.5273750985281</v>
      </c>
      <c r="AP707">
        <v>26.7168461538462</v>
      </c>
      <c r="AQ707">
        <v>-0.000165395041321225</v>
      </c>
      <c r="AR707">
        <v>92.47</v>
      </c>
      <c r="AS707">
        <v>0</v>
      </c>
      <c r="AT707">
        <v>0</v>
      </c>
      <c r="AU707">
        <f>IF(AS707*$H$13&gt;=AW707,1.0,(AW707/(AW707-AS707*$H$13)))</f>
        <v>0</v>
      </c>
      <c r="AV707">
        <f>(AU707-1)*100</f>
        <v>0</v>
      </c>
      <c r="AW707">
        <f>MAX(0,($B$13+$C$13*DP707)/(1+$D$13*DP707)*DI707/(DK707+273)*$E$13)</f>
        <v>0</v>
      </c>
      <c r="AX707" t="s">
        <v>418</v>
      </c>
      <c r="AY707" t="s">
        <v>418</v>
      </c>
      <c r="AZ707">
        <v>0</v>
      </c>
      <c r="BA707">
        <v>0</v>
      </c>
      <c r="BB707">
        <f>1-AZ707/BA707</f>
        <v>0</v>
      </c>
      <c r="BC707">
        <v>0</v>
      </c>
      <c r="BD707" t="s">
        <v>418</v>
      </c>
      <c r="BE707" t="s">
        <v>418</v>
      </c>
      <c r="BF707">
        <v>0</v>
      </c>
      <c r="BG707">
        <v>0</v>
      </c>
      <c r="BH707">
        <f>1-BF707/BG707</f>
        <v>0</v>
      </c>
      <c r="BI707">
        <v>0.5</v>
      </c>
      <c r="BJ707">
        <f>CS707</f>
        <v>0</v>
      </c>
      <c r="BK707">
        <f>L707</f>
        <v>0</v>
      </c>
      <c r="BL707">
        <f>BH707*BI707*BJ707</f>
        <v>0</v>
      </c>
      <c r="BM707">
        <f>(BK707-BC707)/BJ707</f>
        <v>0</v>
      </c>
      <c r="BN707">
        <f>(BA707-BG707)/BG707</f>
        <v>0</v>
      </c>
      <c r="BO707">
        <f>AZ707/(BB707+AZ707/BG707)</f>
        <v>0</v>
      </c>
      <c r="BP707" t="s">
        <v>418</v>
      </c>
      <c r="BQ707">
        <v>0</v>
      </c>
      <c r="BR707">
        <f>IF(BQ707&lt;&gt;0, BQ707, BO707)</f>
        <v>0</v>
      </c>
      <c r="BS707">
        <f>1-BR707/BG707</f>
        <v>0</v>
      </c>
      <c r="BT707">
        <f>(BG707-BF707)/(BG707-BR707)</f>
        <v>0</v>
      </c>
      <c r="BU707">
        <f>(BA707-BG707)/(BA707-BR707)</f>
        <v>0</v>
      </c>
      <c r="BV707">
        <f>(BG707-BF707)/(BG707-AZ707)</f>
        <v>0</v>
      </c>
      <c r="BW707">
        <f>(BA707-BG707)/(BA707-AZ707)</f>
        <v>0</v>
      </c>
      <c r="BX707">
        <f>(BT707*BR707/BF707)</f>
        <v>0</v>
      </c>
      <c r="BY707">
        <f>(1-BX707)</f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f>$B$11*DQ707+$C$11*DR707+$F$11*EC707*(1-EF707)</f>
        <v>0</v>
      </c>
      <c r="CS707">
        <f>CR707*CT707</f>
        <v>0</v>
      </c>
      <c r="CT707">
        <f>($B$11*$D$9+$C$11*$D$9+$F$11*((EP707+EH707)/MAX(EP707+EH707+EQ707, 0.1)*$I$9+EQ707/MAX(EP707+EH707+EQ707, 0.1)*$J$9))/($B$11+$C$11+$F$11)</f>
        <v>0</v>
      </c>
      <c r="CU707">
        <f>($B$11*$K$9+$C$11*$K$9+$F$11*((EP707+EH707)/MAX(EP707+EH707+EQ707, 0.1)*$P$9+EQ707/MAX(EP707+EH707+EQ707, 0.1)*$Q$9))/($B$11+$C$11+$F$11)</f>
        <v>0</v>
      </c>
      <c r="CV707">
        <v>6</v>
      </c>
      <c r="CW707">
        <v>0.5</v>
      </c>
      <c r="CX707" t="s">
        <v>419</v>
      </c>
      <c r="CY707">
        <v>2</v>
      </c>
      <c r="CZ707" t="b">
        <v>1</v>
      </c>
      <c r="DA707">
        <v>1659034248.5</v>
      </c>
      <c r="DB707">
        <v>204.130666666667</v>
      </c>
      <c r="DC707">
        <v>192.562592592593</v>
      </c>
      <c r="DD707">
        <v>26.7133925925926</v>
      </c>
      <c r="DE707">
        <v>22.5303518518519</v>
      </c>
      <c r="DF707">
        <v>198.89962962963</v>
      </c>
      <c r="DG707">
        <v>26.1112037037037</v>
      </c>
      <c r="DH707">
        <v>500.074555555555</v>
      </c>
      <c r="DI707">
        <v>90.3059074074074</v>
      </c>
      <c r="DJ707">
        <v>0.0441279481481482</v>
      </c>
      <c r="DK707">
        <v>27.4590666666667</v>
      </c>
      <c r="DL707">
        <v>27.8406555555556</v>
      </c>
      <c r="DM707">
        <v>999.9</v>
      </c>
      <c r="DN707">
        <v>0</v>
      </c>
      <c r="DO707">
        <v>0</v>
      </c>
      <c r="DP707">
        <v>10014.2592592593</v>
      </c>
      <c r="DQ707">
        <v>0</v>
      </c>
      <c r="DR707">
        <v>17.2626259259259</v>
      </c>
      <c r="DS707">
        <v>11.5681144444444</v>
      </c>
      <c r="DT707">
        <v>209.733259259259</v>
      </c>
      <c r="DU707">
        <v>197.001074074074</v>
      </c>
      <c r="DV707">
        <v>4.18304444444444</v>
      </c>
      <c r="DW707">
        <v>192.562592592593</v>
      </c>
      <c r="DX707">
        <v>22.5303518518519</v>
      </c>
      <c r="DY707">
        <v>2.41237666666667</v>
      </c>
      <c r="DZ707">
        <v>2.03462333333333</v>
      </c>
      <c r="EA707">
        <v>20.4471037037037</v>
      </c>
      <c r="EB707">
        <v>17.7163851851852</v>
      </c>
      <c r="EC707">
        <v>1999.94</v>
      </c>
      <c r="ED707">
        <v>0.980001666666667</v>
      </c>
      <c r="EE707">
        <v>0.0199983925925926</v>
      </c>
      <c r="EF707">
        <v>0</v>
      </c>
      <c r="EG707">
        <v>736.542148148148</v>
      </c>
      <c r="EH707">
        <v>5.00063</v>
      </c>
      <c r="EI707">
        <v>14489.3444444444</v>
      </c>
      <c r="EJ707">
        <v>17256.3814814815</v>
      </c>
      <c r="EK707">
        <v>38.375</v>
      </c>
      <c r="EL707">
        <v>38.312</v>
      </c>
      <c r="EM707">
        <v>37.8166666666667</v>
      </c>
      <c r="EN707">
        <v>37.687</v>
      </c>
      <c r="EO707">
        <v>39.375</v>
      </c>
      <c r="EP707">
        <v>1955.04555555556</v>
      </c>
      <c r="EQ707">
        <v>39.8914814814815</v>
      </c>
      <c r="ER707">
        <v>0</v>
      </c>
      <c r="ES707">
        <v>1659034255.3</v>
      </c>
      <c r="ET707">
        <v>0</v>
      </c>
      <c r="EU707">
        <v>736.540653846154</v>
      </c>
      <c r="EV707">
        <v>7.30683761694518</v>
      </c>
      <c r="EW707">
        <v>150.598290649853</v>
      </c>
      <c r="EX707">
        <v>14489.8461538462</v>
      </c>
      <c r="EY707">
        <v>15</v>
      </c>
      <c r="EZ707">
        <v>0</v>
      </c>
      <c r="FA707" t="s">
        <v>420</v>
      </c>
      <c r="FB707">
        <v>1657551626.5</v>
      </c>
      <c r="FC707">
        <v>1657551629</v>
      </c>
      <c r="FD707">
        <v>0</v>
      </c>
      <c r="FE707">
        <v>0.403</v>
      </c>
      <c r="FF707">
        <v>0.009</v>
      </c>
      <c r="FG707">
        <v>9.41</v>
      </c>
      <c r="FH707">
        <v>0.087</v>
      </c>
      <c r="FI707">
        <v>417</v>
      </c>
      <c r="FJ707">
        <v>17</v>
      </c>
      <c r="FK707">
        <v>1.61</v>
      </c>
      <c r="FL707">
        <v>0.59</v>
      </c>
      <c r="FM707">
        <v>10.5960948780488</v>
      </c>
      <c r="FN707">
        <v>13.4768887108014</v>
      </c>
      <c r="FO707">
        <v>1.38063002035589</v>
      </c>
      <c r="FP707">
        <v>0</v>
      </c>
      <c r="FQ707">
        <v>736.137176470588</v>
      </c>
      <c r="FR707">
        <v>6.58270436073872</v>
      </c>
      <c r="FS707">
        <v>0.677786556311756</v>
      </c>
      <c r="FT707">
        <v>0</v>
      </c>
      <c r="FU707">
        <v>4.18032585365854</v>
      </c>
      <c r="FV707">
        <v>0.0361039024390306</v>
      </c>
      <c r="FW707">
        <v>0.00471267516365135</v>
      </c>
      <c r="FX707">
        <v>1</v>
      </c>
      <c r="FY707">
        <v>1</v>
      </c>
      <c r="FZ707">
        <v>3</v>
      </c>
      <c r="GA707" t="s">
        <v>421</v>
      </c>
      <c r="GB707">
        <v>2.97385</v>
      </c>
      <c r="GC707">
        <v>2.69829</v>
      </c>
      <c r="GD707">
        <v>0.0442072</v>
      </c>
      <c r="GE707">
        <v>0.0424642</v>
      </c>
      <c r="GF707">
        <v>0.110863</v>
      </c>
      <c r="GG707">
        <v>0.099687</v>
      </c>
      <c r="GH707">
        <v>37207.7</v>
      </c>
      <c r="GI707">
        <v>40765.6</v>
      </c>
      <c r="GJ707">
        <v>35277.5</v>
      </c>
      <c r="GK707">
        <v>38611.6</v>
      </c>
      <c r="GL707">
        <v>44464.7</v>
      </c>
      <c r="GM707">
        <v>50205.9</v>
      </c>
      <c r="GN707">
        <v>55146.8</v>
      </c>
      <c r="GO707">
        <v>61933.7</v>
      </c>
      <c r="GP707">
        <v>1.988</v>
      </c>
      <c r="GQ707">
        <v>1.8536</v>
      </c>
      <c r="GR707">
        <v>0.150412</v>
      </c>
      <c r="GS707">
        <v>0</v>
      </c>
      <c r="GT707">
        <v>25.3717</v>
      </c>
      <c r="GU707">
        <v>999.9</v>
      </c>
      <c r="GV707">
        <v>59.065</v>
      </c>
      <c r="GW707">
        <v>29.104</v>
      </c>
      <c r="GX707">
        <v>26.4648</v>
      </c>
      <c r="GY707">
        <v>55.8773</v>
      </c>
      <c r="GZ707">
        <v>42.5962</v>
      </c>
      <c r="HA707">
        <v>1</v>
      </c>
      <c r="HB707">
        <v>-0.0456098</v>
      </c>
      <c r="HC707">
        <v>0.15512</v>
      </c>
      <c r="HD707">
        <v>20.1137</v>
      </c>
      <c r="HE707">
        <v>5.19932</v>
      </c>
      <c r="HF707">
        <v>12.004</v>
      </c>
      <c r="HG707">
        <v>4.9752</v>
      </c>
      <c r="HH707">
        <v>3.2938</v>
      </c>
      <c r="HI707">
        <v>9999</v>
      </c>
      <c r="HJ707">
        <v>9999</v>
      </c>
      <c r="HK707">
        <v>9999</v>
      </c>
      <c r="HL707">
        <v>630.6</v>
      </c>
      <c r="HM707">
        <v>1.86316</v>
      </c>
      <c r="HN707">
        <v>1.86801</v>
      </c>
      <c r="HO707">
        <v>1.8678</v>
      </c>
      <c r="HP707">
        <v>1.86899</v>
      </c>
      <c r="HQ707">
        <v>1.86981</v>
      </c>
      <c r="HR707">
        <v>1.86584</v>
      </c>
      <c r="HS707">
        <v>1.86691</v>
      </c>
      <c r="HT707">
        <v>1.86829</v>
      </c>
      <c r="HU707">
        <v>5</v>
      </c>
      <c r="HV707">
        <v>0</v>
      </c>
      <c r="HW707">
        <v>0</v>
      </c>
      <c r="HX707">
        <v>0</v>
      </c>
      <c r="HY707" t="s">
        <v>422</v>
      </c>
      <c r="HZ707" t="s">
        <v>423</v>
      </c>
      <c r="IA707" t="s">
        <v>424</v>
      </c>
      <c r="IB707" t="s">
        <v>424</v>
      </c>
      <c r="IC707" t="s">
        <v>424</v>
      </c>
      <c r="ID707" t="s">
        <v>424</v>
      </c>
      <c r="IE707">
        <v>0</v>
      </c>
      <c r="IF707">
        <v>100</v>
      </c>
      <c r="IG707">
        <v>100</v>
      </c>
      <c r="IH707">
        <v>5.09</v>
      </c>
      <c r="II707">
        <v>0.6024</v>
      </c>
      <c r="IJ707">
        <v>4.02706509432224</v>
      </c>
      <c r="IK707">
        <v>0.00601174518973114</v>
      </c>
      <c r="IL707">
        <v>2.77886958061485e-07</v>
      </c>
      <c r="IM707">
        <v>-3.54636231360687e-10</v>
      </c>
      <c r="IN707">
        <v>-0.0404303883988718</v>
      </c>
      <c r="IO707">
        <v>-0.0177815531441476</v>
      </c>
      <c r="IP707">
        <v>0.00205572605671414</v>
      </c>
      <c r="IQ707">
        <v>-1.65519735432211e-05</v>
      </c>
      <c r="IR707">
        <v>-4</v>
      </c>
      <c r="IS707">
        <v>1848</v>
      </c>
      <c r="IT707">
        <v>1</v>
      </c>
      <c r="IU707">
        <v>25</v>
      </c>
      <c r="IV707">
        <v>24710.5</v>
      </c>
      <c r="IW707">
        <v>24710.5</v>
      </c>
      <c r="IX707">
        <v>0.494385</v>
      </c>
      <c r="IY707">
        <v>2.6416</v>
      </c>
      <c r="IZ707">
        <v>1.54785</v>
      </c>
      <c r="JA707">
        <v>2.30713</v>
      </c>
      <c r="JB707">
        <v>1.34644</v>
      </c>
      <c r="JC707">
        <v>2.42798</v>
      </c>
      <c r="JD707">
        <v>33.5355</v>
      </c>
      <c r="JE707">
        <v>24.2188</v>
      </c>
      <c r="JF707">
        <v>18</v>
      </c>
      <c r="JG707">
        <v>501.712</v>
      </c>
      <c r="JH707">
        <v>414.623</v>
      </c>
      <c r="JI707">
        <v>24.9999</v>
      </c>
      <c r="JJ707">
        <v>26.6259</v>
      </c>
      <c r="JK707">
        <v>30.0001</v>
      </c>
      <c r="JL707">
        <v>26.5605</v>
      </c>
      <c r="JM707">
        <v>26.5017</v>
      </c>
      <c r="JN707">
        <v>9.87205</v>
      </c>
      <c r="JO707">
        <v>24.2938</v>
      </c>
      <c r="JP707">
        <v>100</v>
      </c>
      <c r="JQ707">
        <v>25</v>
      </c>
      <c r="JR707">
        <v>150.996</v>
      </c>
      <c r="JS707">
        <v>22.5578</v>
      </c>
      <c r="JT707">
        <v>102.297</v>
      </c>
      <c r="JU707">
        <v>103.088</v>
      </c>
    </row>
    <row r="708" spans="1:281">
      <c r="A708">
        <v>692</v>
      </c>
      <c r="B708">
        <v>1659034260.5</v>
      </c>
      <c r="C708">
        <v>10577.4000000954</v>
      </c>
      <c r="D708" t="s">
        <v>1815</v>
      </c>
      <c r="E708" t="s">
        <v>1816</v>
      </c>
      <c r="F708">
        <v>5</v>
      </c>
      <c r="G708" t="s">
        <v>1782</v>
      </c>
      <c r="H708" t="s">
        <v>417</v>
      </c>
      <c r="I708">
        <v>1659034252.94444</v>
      </c>
      <c r="J708">
        <f>(K708)/1000</f>
        <v>0</v>
      </c>
      <c r="K708">
        <f>IF(CZ708, AN708, AH708)</f>
        <v>0</v>
      </c>
      <c r="L708">
        <f>IF(CZ708, AI708, AG708)</f>
        <v>0</v>
      </c>
      <c r="M708">
        <f>DB708 - IF(AU708&gt;1, L708*CV708*100.0/(AW708*DP708), 0)</f>
        <v>0</v>
      </c>
      <c r="N708">
        <f>((T708-J708/2)*M708-L708)/(T708+J708/2)</f>
        <v>0</v>
      </c>
      <c r="O708">
        <f>N708*(DI708+DJ708)/1000.0</f>
        <v>0</v>
      </c>
      <c r="P708">
        <f>(DB708 - IF(AU708&gt;1, L708*CV708*100.0/(AW708*DP708), 0))*(DI708+DJ708)/1000.0</f>
        <v>0</v>
      </c>
      <c r="Q708">
        <f>2.0/((1/S708-1/R708)+SIGN(S708)*SQRT((1/S708-1/R708)*(1/S708-1/R708) + 4*CW708/((CW708+1)*(CW708+1))*(2*1/S708*1/R708-1/R708*1/R708)))</f>
        <v>0</v>
      </c>
      <c r="R708">
        <f>IF(LEFT(CX708,1)&lt;&gt;"0",IF(LEFT(CX708,1)="1",3.0,CY708),$D$5+$E$5*(DP708*DI708/($K$5*1000))+$F$5*(DP708*DI708/($K$5*1000))*MAX(MIN(CV708,$J$5),$I$5)*MAX(MIN(CV708,$J$5),$I$5)+$G$5*MAX(MIN(CV708,$J$5),$I$5)*(DP708*DI708/($K$5*1000))+$H$5*(DP708*DI708/($K$5*1000))*(DP708*DI708/($K$5*1000)))</f>
        <v>0</v>
      </c>
      <c r="S708">
        <f>J708*(1000-(1000*0.61365*exp(17.502*W708/(240.97+W708))/(DI708+DJ708)+DD708)/2)/(1000*0.61365*exp(17.502*W708/(240.97+W708))/(DI708+DJ708)-DD708)</f>
        <v>0</v>
      </c>
      <c r="T708">
        <f>1/((CW708+1)/(Q708/1.6)+1/(R708/1.37)) + CW708/((CW708+1)/(Q708/1.6) + CW708/(R708/1.37))</f>
        <v>0</v>
      </c>
      <c r="U708">
        <f>(CR708*CU708)</f>
        <v>0</v>
      </c>
      <c r="V708">
        <f>(DK708+(U708+2*0.95*5.67E-8*(((DK708+$B$7)+273)^4-(DK708+273)^4)-44100*J708)/(1.84*29.3*R708+8*0.95*5.67E-8*(DK708+273)^3))</f>
        <v>0</v>
      </c>
      <c r="W708">
        <f>($C$7*DL708+$D$7*DM708+$E$7*V708)</f>
        <v>0</v>
      </c>
      <c r="X708">
        <f>0.61365*exp(17.502*W708/(240.97+W708))</f>
        <v>0</v>
      </c>
      <c r="Y708">
        <f>(Z708/AA708*100)</f>
        <v>0</v>
      </c>
      <c r="Z708">
        <f>DD708*(DI708+DJ708)/1000</f>
        <v>0</v>
      </c>
      <c r="AA708">
        <f>0.61365*exp(17.502*DK708/(240.97+DK708))</f>
        <v>0</v>
      </c>
      <c r="AB708">
        <f>(X708-DD708*(DI708+DJ708)/1000)</f>
        <v>0</v>
      </c>
      <c r="AC708">
        <f>(-J708*44100)</f>
        <v>0</v>
      </c>
      <c r="AD708">
        <f>2*29.3*R708*0.92*(DK708-W708)</f>
        <v>0</v>
      </c>
      <c r="AE708">
        <f>2*0.95*5.67E-8*(((DK708+$B$7)+273)^4-(W708+273)^4)</f>
        <v>0</v>
      </c>
      <c r="AF708">
        <f>U708+AE708+AC708+AD708</f>
        <v>0</v>
      </c>
      <c r="AG708">
        <f>DH708*AU708*(DC708-DB708*(1000-AU708*DE708)/(1000-AU708*DD708))/(100*CV708)</f>
        <v>0</v>
      </c>
      <c r="AH708">
        <f>1000*DH708*AU708*(DD708-DE708)/(100*CV708*(1000-AU708*DD708))</f>
        <v>0</v>
      </c>
      <c r="AI708">
        <f>(AJ708 - AK708 - DI708*1E3/(8.314*(DK708+273.15)) * AM708/DH708 * AL708) * DH708/(100*CV708) * (1000 - DE708)/1000</f>
        <v>0</v>
      </c>
      <c r="AJ708">
        <v>165.318063302931</v>
      </c>
      <c r="AK708">
        <v>172.85156969697</v>
      </c>
      <c r="AL708">
        <v>-3.22474528416102</v>
      </c>
      <c r="AM708">
        <v>66.0504921813524</v>
      </c>
      <c r="AN708">
        <f>(AP708 - AO708 + DI708*1E3/(8.314*(DK708+273.15)) * AR708/DH708 * AQ708) * DH708/(100*CV708) * 1000/(1000 - AP708)</f>
        <v>0</v>
      </c>
      <c r="AO708">
        <v>22.526908274329</v>
      </c>
      <c r="AP708">
        <v>26.7218335664336</v>
      </c>
      <c r="AQ708">
        <v>-4.11363636266371e-06</v>
      </c>
      <c r="AR708">
        <v>92.47</v>
      </c>
      <c r="AS708">
        <v>0</v>
      </c>
      <c r="AT708">
        <v>0</v>
      </c>
      <c r="AU708">
        <f>IF(AS708*$H$13&gt;=AW708,1.0,(AW708/(AW708-AS708*$H$13)))</f>
        <v>0</v>
      </c>
      <c r="AV708">
        <f>(AU708-1)*100</f>
        <v>0</v>
      </c>
      <c r="AW708">
        <f>MAX(0,($B$13+$C$13*DP708)/(1+$D$13*DP708)*DI708/(DK708+273)*$E$13)</f>
        <v>0</v>
      </c>
      <c r="AX708" t="s">
        <v>418</v>
      </c>
      <c r="AY708" t="s">
        <v>418</v>
      </c>
      <c r="AZ708">
        <v>0</v>
      </c>
      <c r="BA708">
        <v>0</v>
      </c>
      <c r="BB708">
        <f>1-AZ708/BA708</f>
        <v>0</v>
      </c>
      <c r="BC708">
        <v>0</v>
      </c>
      <c r="BD708" t="s">
        <v>418</v>
      </c>
      <c r="BE708" t="s">
        <v>418</v>
      </c>
      <c r="BF708">
        <v>0</v>
      </c>
      <c r="BG708">
        <v>0</v>
      </c>
      <c r="BH708">
        <f>1-BF708/BG708</f>
        <v>0</v>
      </c>
      <c r="BI708">
        <v>0.5</v>
      </c>
      <c r="BJ708">
        <f>CS708</f>
        <v>0</v>
      </c>
      <c r="BK708">
        <f>L708</f>
        <v>0</v>
      </c>
      <c r="BL708">
        <f>BH708*BI708*BJ708</f>
        <v>0</v>
      </c>
      <c r="BM708">
        <f>(BK708-BC708)/BJ708</f>
        <v>0</v>
      </c>
      <c r="BN708">
        <f>(BA708-BG708)/BG708</f>
        <v>0</v>
      </c>
      <c r="BO708">
        <f>AZ708/(BB708+AZ708/BG708)</f>
        <v>0</v>
      </c>
      <c r="BP708" t="s">
        <v>418</v>
      </c>
      <c r="BQ708">
        <v>0</v>
      </c>
      <c r="BR708">
        <f>IF(BQ708&lt;&gt;0, BQ708, BO708)</f>
        <v>0</v>
      </c>
      <c r="BS708">
        <f>1-BR708/BG708</f>
        <v>0</v>
      </c>
      <c r="BT708">
        <f>(BG708-BF708)/(BG708-BR708)</f>
        <v>0</v>
      </c>
      <c r="BU708">
        <f>(BA708-BG708)/(BA708-BR708)</f>
        <v>0</v>
      </c>
      <c r="BV708">
        <f>(BG708-BF708)/(BG708-AZ708)</f>
        <v>0</v>
      </c>
      <c r="BW708">
        <f>(BA708-BG708)/(BA708-AZ708)</f>
        <v>0</v>
      </c>
      <c r="BX708">
        <f>(BT708*BR708/BF708)</f>
        <v>0</v>
      </c>
      <c r="BY708">
        <f>(1-BX708)</f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f>$B$11*DQ708+$C$11*DR708+$F$11*EC708*(1-EF708)</f>
        <v>0</v>
      </c>
      <c r="CS708">
        <f>CR708*CT708</f>
        <v>0</v>
      </c>
      <c r="CT708">
        <f>($B$11*$D$9+$C$11*$D$9+$F$11*((EP708+EH708)/MAX(EP708+EH708+EQ708, 0.1)*$I$9+EQ708/MAX(EP708+EH708+EQ708, 0.1)*$J$9))/($B$11+$C$11+$F$11)</f>
        <v>0</v>
      </c>
      <c r="CU708">
        <f>($B$11*$K$9+$C$11*$K$9+$F$11*((EP708+EH708)/MAX(EP708+EH708+EQ708, 0.1)*$P$9+EQ708/MAX(EP708+EH708+EQ708, 0.1)*$Q$9))/($B$11+$C$11+$F$11)</f>
        <v>0</v>
      </c>
      <c r="CV708">
        <v>6</v>
      </c>
      <c r="CW708">
        <v>0.5</v>
      </c>
      <c r="CX708" t="s">
        <v>419</v>
      </c>
      <c r="CY708">
        <v>2</v>
      </c>
      <c r="CZ708" t="b">
        <v>1</v>
      </c>
      <c r="DA708">
        <v>1659034252.94444</v>
      </c>
      <c r="DB708">
        <v>190.269148148148</v>
      </c>
      <c r="DC708">
        <v>177.783074074074</v>
      </c>
      <c r="DD708">
        <v>26.7149444444444</v>
      </c>
      <c r="DE708">
        <v>22.5283777777778</v>
      </c>
      <c r="DF708">
        <v>185.121888888889</v>
      </c>
      <c r="DG708">
        <v>26.1126703703704</v>
      </c>
      <c r="DH708">
        <v>500.045222222222</v>
      </c>
      <c r="DI708">
        <v>90.3062148148148</v>
      </c>
      <c r="DJ708">
        <v>0.0442046074074074</v>
      </c>
      <c r="DK708">
        <v>27.4586518518519</v>
      </c>
      <c r="DL708">
        <v>27.8428851851852</v>
      </c>
      <c r="DM708">
        <v>999.9</v>
      </c>
      <c r="DN708">
        <v>0</v>
      </c>
      <c r="DO708">
        <v>0</v>
      </c>
      <c r="DP708">
        <v>10018.7037037037</v>
      </c>
      <c r="DQ708">
        <v>0</v>
      </c>
      <c r="DR708">
        <v>17.2789814814815</v>
      </c>
      <c r="DS708">
        <v>12.4861</v>
      </c>
      <c r="DT708">
        <v>195.491592592593</v>
      </c>
      <c r="DU708">
        <v>181.880518518519</v>
      </c>
      <c r="DV708">
        <v>4.18656444444444</v>
      </c>
      <c r="DW708">
        <v>177.783074074074</v>
      </c>
      <c r="DX708">
        <v>22.5283777777778</v>
      </c>
      <c r="DY708">
        <v>2.41252481481482</v>
      </c>
      <c r="DZ708">
        <v>2.03445259259259</v>
      </c>
      <c r="EA708">
        <v>20.4481037037037</v>
      </c>
      <c r="EB708">
        <v>17.7150555555556</v>
      </c>
      <c r="EC708">
        <v>1999.98444444444</v>
      </c>
      <c r="ED708">
        <v>0.980000333333334</v>
      </c>
      <c r="EE708">
        <v>0.0199997592592593</v>
      </c>
      <c r="EF708">
        <v>0</v>
      </c>
      <c r="EG708">
        <v>737.153851851852</v>
      </c>
      <c r="EH708">
        <v>5.00063</v>
      </c>
      <c r="EI708">
        <v>14501.7185185185</v>
      </c>
      <c r="EJ708">
        <v>17256.762962963</v>
      </c>
      <c r="EK708">
        <v>38.375</v>
      </c>
      <c r="EL708">
        <v>38.312</v>
      </c>
      <c r="EM708">
        <v>37.8213333333333</v>
      </c>
      <c r="EN708">
        <v>37.687</v>
      </c>
      <c r="EO708">
        <v>39.375</v>
      </c>
      <c r="EP708">
        <v>1955.08592592593</v>
      </c>
      <c r="EQ708">
        <v>39.8951851851852</v>
      </c>
      <c r="ER708">
        <v>0</v>
      </c>
      <c r="ES708">
        <v>1659034260.1</v>
      </c>
      <c r="ET708">
        <v>0</v>
      </c>
      <c r="EU708">
        <v>737.192307692308</v>
      </c>
      <c r="EV708">
        <v>9.00314530752609</v>
      </c>
      <c r="EW708">
        <v>178.153846144639</v>
      </c>
      <c r="EX708">
        <v>14503.0538461538</v>
      </c>
      <c r="EY708">
        <v>15</v>
      </c>
      <c r="EZ708">
        <v>0</v>
      </c>
      <c r="FA708" t="s">
        <v>420</v>
      </c>
      <c r="FB708">
        <v>1657551626.5</v>
      </c>
      <c r="FC708">
        <v>1657551629</v>
      </c>
      <c r="FD708">
        <v>0</v>
      </c>
      <c r="FE708">
        <v>0.403</v>
      </c>
      <c r="FF708">
        <v>0.009</v>
      </c>
      <c r="FG708">
        <v>9.41</v>
      </c>
      <c r="FH708">
        <v>0.087</v>
      </c>
      <c r="FI708">
        <v>417</v>
      </c>
      <c r="FJ708">
        <v>17</v>
      </c>
      <c r="FK708">
        <v>1.61</v>
      </c>
      <c r="FL708">
        <v>0.59</v>
      </c>
      <c r="FM708">
        <v>11.7094317073171</v>
      </c>
      <c r="FN708">
        <v>14.1480386759582</v>
      </c>
      <c r="FO708">
        <v>1.44479263233796</v>
      </c>
      <c r="FP708">
        <v>0</v>
      </c>
      <c r="FQ708">
        <v>736.721382352941</v>
      </c>
      <c r="FR708">
        <v>8.03213139543838</v>
      </c>
      <c r="FS708">
        <v>0.814703411017698</v>
      </c>
      <c r="FT708">
        <v>0</v>
      </c>
      <c r="FU708">
        <v>4.1834887804878</v>
      </c>
      <c r="FV708">
        <v>0.0504827874564468</v>
      </c>
      <c r="FW708">
        <v>0.00552278570355797</v>
      </c>
      <c r="FX708">
        <v>1</v>
      </c>
      <c r="FY708">
        <v>1</v>
      </c>
      <c r="FZ708">
        <v>3</v>
      </c>
      <c r="GA708" t="s">
        <v>421</v>
      </c>
      <c r="GB708">
        <v>2.97415</v>
      </c>
      <c r="GC708">
        <v>2.69942</v>
      </c>
      <c r="GD708">
        <v>0.0410057</v>
      </c>
      <c r="GE708">
        <v>0.0391435</v>
      </c>
      <c r="GF708">
        <v>0.110868</v>
      </c>
      <c r="GG708">
        <v>0.0996674</v>
      </c>
      <c r="GH708">
        <v>37332</v>
      </c>
      <c r="GI708">
        <v>40907.1</v>
      </c>
      <c r="GJ708">
        <v>35277.3</v>
      </c>
      <c r="GK708">
        <v>38611.8</v>
      </c>
      <c r="GL708">
        <v>44464.2</v>
      </c>
      <c r="GM708">
        <v>50206.9</v>
      </c>
      <c r="GN708">
        <v>55146.5</v>
      </c>
      <c r="GO708">
        <v>61933.7</v>
      </c>
      <c r="GP708">
        <v>1.9884</v>
      </c>
      <c r="GQ708">
        <v>1.8542</v>
      </c>
      <c r="GR708">
        <v>0.150353</v>
      </c>
      <c r="GS708">
        <v>0</v>
      </c>
      <c r="GT708">
        <v>25.3717</v>
      </c>
      <c r="GU708">
        <v>999.9</v>
      </c>
      <c r="GV708">
        <v>59.065</v>
      </c>
      <c r="GW708">
        <v>29.104</v>
      </c>
      <c r="GX708">
        <v>26.4651</v>
      </c>
      <c r="GY708">
        <v>55.2373</v>
      </c>
      <c r="GZ708">
        <v>42.6442</v>
      </c>
      <c r="HA708">
        <v>1</v>
      </c>
      <c r="HB708">
        <v>-0.0454878</v>
      </c>
      <c r="HC708">
        <v>0.155556</v>
      </c>
      <c r="HD708">
        <v>20.1138</v>
      </c>
      <c r="HE708">
        <v>5.19812</v>
      </c>
      <c r="HF708">
        <v>12.004</v>
      </c>
      <c r="HG708">
        <v>4.9756</v>
      </c>
      <c r="HH708">
        <v>3.2936</v>
      </c>
      <c r="HI708">
        <v>9999</v>
      </c>
      <c r="HJ708">
        <v>9999</v>
      </c>
      <c r="HK708">
        <v>9999</v>
      </c>
      <c r="HL708">
        <v>630.6</v>
      </c>
      <c r="HM708">
        <v>1.86316</v>
      </c>
      <c r="HN708">
        <v>1.86801</v>
      </c>
      <c r="HO708">
        <v>1.86783</v>
      </c>
      <c r="HP708">
        <v>1.86896</v>
      </c>
      <c r="HQ708">
        <v>1.86981</v>
      </c>
      <c r="HR708">
        <v>1.86584</v>
      </c>
      <c r="HS708">
        <v>1.86691</v>
      </c>
      <c r="HT708">
        <v>1.86829</v>
      </c>
      <c r="HU708">
        <v>5</v>
      </c>
      <c r="HV708">
        <v>0</v>
      </c>
      <c r="HW708">
        <v>0</v>
      </c>
      <c r="HX708">
        <v>0</v>
      </c>
      <c r="HY708" t="s">
        <v>422</v>
      </c>
      <c r="HZ708" t="s">
        <v>423</v>
      </c>
      <c r="IA708" t="s">
        <v>424</v>
      </c>
      <c r="IB708" t="s">
        <v>424</v>
      </c>
      <c r="IC708" t="s">
        <v>424</v>
      </c>
      <c r="ID708" t="s">
        <v>424</v>
      </c>
      <c r="IE708">
        <v>0</v>
      </c>
      <c r="IF708">
        <v>100</v>
      </c>
      <c r="IG708">
        <v>100</v>
      </c>
      <c r="IH708">
        <v>5.005</v>
      </c>
      <c r="II708">
        <v>0.6026</v>
      </c>
      <c r="IJ708">
        <v>4.02706509432224</v>
      </c>
      <c r="IK708">
        <v>0.00601174518973114</v>
      </c>
      <c r="IL708">
        <v>2.77886958061485e-07</v>
      </c>
      <c r="IM708">
        <v>-3.54636231360687e-10</v>
      </c>
      <c r="IN708">
        <v>-0.0404303883988718</v>
      </c>
      <c r="IO708">
        <v>-0.0177815531441476</v>
      </c>
      <c r="IP708">
        <v>0.00205572605671414</v>
      </c>
      <c r="IQ708">
        <v>-1.65519735432211e-05</v>
      </c>
      <c r="IR708">
        <v>-4</v>
      </c>
      <c r="IS708">
        <v>1848</v>
      </c>
      <c r="IT708">
        <v>1</v>
      </c>
      <c r="IU708">
        <v>25</v>
      </c>
      <c r="IV708">
        <v>24710.6</v>
      </c>
      <c r="IW708">
        <v>24710.5</v>
      </c>
      <c r="IX708">
        <v>0.460205</v>
      </c>
      <c r="IY708">
        <v>2.64282</v>
      </c>
      <c r="IZ708">
        <v>1.54785</v>
      </c>
      <c r="JA708">
        <v>2.30713</v>
      </c>
      <c r="JB708">
        <v>1.34644</v>
      </c>
      <c r="JC708">
        <v>2.34985</v>
      </c>
      <c r="JD708">
        <v>33.558</v>
      </c>
      <c r="JE708">
        <v>24.2188</v>
      </c>
      <c r="JF708">
        <v>18</v>
      </c>
      <c r="JG708">
        <v>501.976</v>
      </c>
      <c r="JH708">
        <v>414.963</v>
      </c>
      <c r="JI708">
        <v>24.9999</v>
      </c>
      <c r="JJ708">
        <v>26.6282</v>
      </c>
      <c r="JK708">
        <v>30.0002</v>
      </c>
      <c r="JL708">
        <v>26.5605</v>
      </c>
      <c r="JM708">
        <v>26.5017</v>
      </c>
      <c r="JN708">
        <v>9.248</v>
      </c>
      <c r="JO708">
        <v>24.2938</v>
      </c>
      <c r="JP708">
        <v>100</v>
      </c>
      <c r="JQ708">
        <v>25</v>
      </c>
      <c r="JR708">
        <v>130.856</v>
      </c>
      <c r="JS708">
        <v>22.5511</v>
      </c>
      <c r="JT708">
        <v>102.297</v>
      </c>
      <c r="JU708">
        <v>103.088</v>
      </c>
    </row>
    <row r="709" spans="1:281">
      <c r="A709">
        <v>693</v>
      </c>
      <c r="B709">
        <v>1659034266</v>
      </c>
      <c r="C709">
        <v>10582.9000000954</v>
      </c>
      <c r="D709" t="s">
        <v>1817</v>
      </c>
      <c r="E709" t="s">
        <v>1818</v>
      </c>
      <c r="F709">
        <v>5</v>
      </c>
      <c r="G709" t="s">
        <v>1782</v>
      </c>
      <c r="H709" t="s">
        <v>417</v>
      </c>
      <c r="I709">
        <v>1659034258.23214</v>
      </c>
      <c r="J709">
        <f>(K709)/1000</f>
        <v>0</v>
      </c>
      <c r="K709">
        <f>IF(CZ709, AN709, AH709)</f>
        <v>0</v>
      </c>
      <c r="L709">
        <f>IF(CZ709, AI709, AG709)</f>
        <v>0</v>
      </c>
      <c r="M709">
        <f>DB709 - IF(AU709&gt;1, L709*CV709*100.0/(AW709*DP709), 0)</f>
        <v>0</v>
      </c>
      <c r="N709">
        <f>((T709-J709/2)*M709-L709)/(T709+J709/2)</f>
        <v>0</v>
      </c>
      <c r="O709">
        <f>N709*(DI709+DJ709)/1000.0</f>
        <v>0</v>
      </c>
      <c r="P709">
        <f>(DB709 - IF(AU709&gt;1, L709*CV709*100.0/(AW709*DP709), 0))*(DI709+DJ709)/1000.0</f>
        <v>0</v>
      </c>
      <c r="Q709">
        <f>2.0/((1/S709-1/R709)+SIGN(S709)*SQRT((1/S709-1/R709)*(1/S709-1/R709) + 4*CW709/((CW709+1)*(CW709+1))*(2*1/S709*1/R709-1/R709*1/R709)))</f>
        <v>0</v>
      </c>
      <c r="R709">
        <f>IF(LEFT(CX709,1)&lt;&gt;"0",IF(LEFT(CX709,1)="1",3.0,CY709),$D$5+$E$5*(DP709*DI709/($K$5*1000))+$F$5*(DP709*DI709/($K$5*1000))*MAX(MIN(CV709,$J$5),$I$5)*MAX(MIN(CV709,$J$5),$I$5)+$G$5*MAX(MIN(CV709,$J$5),$I$5)*(DP709*DI709/($K$5*1000))+$H$5*(DP709*DI709/($K$5*1000))*(DP709*DI709/($K$5*1000)))</f>
        <v>0</v>
      </c>
      <c r="S709">
        <f>J709*(1000-(1000*0.61365*exp(17.502*W709/(240.97+W709))/(DI709+DJ709)+DD709)/2)/(1000*0.61365*exp(17.502*W709/(240.97+W709))/(DI709+DJ709)-DD709)</f>
        <v>0</v>
      </c>
      <c r="T709">
        <f>1/((CW709+1)/(Q709/1.6)+1/(R709/1.37)) + CW709/((CW709+1)/(Q709/1.6) + CW709/(R709/1.37))</f>
        <v>0</v>
      </c>
      <c r="U709">
        <f>(CR709*CU709)</f>
        <v>0</v>
      </c>
      <c r="V709">
        <f>(DK709+(U709+2*0.95*5.67E-8*(((DK709+$B$7)+273)^4-(DK709+273)^4)-44100*J709)/(1.84*29.3*R709+8*0.95*5.67E-8*(DK709+273)^3))</f>
        <v>0</v>
      </c>
      <c r="W709">
        <f>($C$7*DL709+$D$7*DM709+$E$7*V709)</f>
        <v>0</v>
      </c>
      <c r="X709">
        <f>0.61365*exp(17.502*W709/(240.97+W709))</f>
        <v>0</v>
      </c>
      <c r="Y709">
        <f>(Z709/AA709*100)</f>
        <v>0</v>
      </c>
      <c r="Z709">
        <f>DD709*(DI709+DJ709)/1000</f>
        <v>0</v>
      </c>
      <c r="AA709">
        <f>0.61365*exp(17.502*DK709/(240.97+DK709))</f>
        <v>0</v>
      </c>
      <c r="AB709">
        <f>(X709-DD709*(DI709+DJ709)/1000)</f>
        <v>0</v>
      </c>
      <c r="AC709">
        <f>(-J709*44100)</f>
        <v>0</v>
      </c>
      <c r="AD709">
        <f>2*29.3*R709*0.92*(DK709-W709)</f>
        <v>0</v>
      </c>
      <c r="AE709">
        <f>2*0.95*5.67E-8*(((DK709+$B$7)+273)^4-(W709+273)^4)</f>
        <v>0</v>
      </c>
      <c r="AF709">
        <f>U709+AE709+AC709+AD709</f>
        <v>0</v>
      </c>
      <c r="AG709">
        <f>DH709*AU709*(DC709-DB709*(1000-AU709*DE709)/(1000-AU709*DD709))/(100*CV709)</f>
        <v>0</v>
      </c>
      <c r="AH709">
        <f>1000*DH709*AU709*(DD709-DE709)/(100*CV709*(1000-AU709*DD709))</f>
        <v>0</v>
      </c>
      <c r="AI709">
        <f>(AJ709 - AK709 - DI709*1E3/(8.314*(DK709+273.15)) * AM709/DH709 * AL709) * DH709/(100*CV709) * (1000 - DE709)/1000</f>
        <v>0</v>
      </c>
      <c r="AJ709">
        <v>146.753988154647</v>
      </c>
      <c r="AK709">
        <v>155.318060606061</v>
      </c>
      <c r="AL709">
        <v>-3.22891728328093</v>
      </c>
      <c r="AM709">
        <v>66.0504921813524</v>
      </c>
      <c r="AN709">
        <f>(AP709 - AO709 + DI709*1E3/(8.314*(DK709+273.15)) * AR709/DH709 * AQ709) * DH709/(100*CV709) * 1000/(1000 - AP709)</f>
        <v>0</v>
      </c>
      <c r="AO709">
        <v>22.5213349106926</v>
      </c>
      <c r="AP709">
        <v>26.7213580419581</v>
      </c>
      <c r="AQ709">
        <v>4.70626262633564e-05</v>
      </c>
      <c r="AR709">
        <v>92.47</v>
      </c>
      <c r="AS709">
        <v>0</v>
      </c>
      <c r="AT709">
        <v>0</v>
      </c>
      <c r="AU709">
        <f>IF(AS709*$H$13&gt;=AW709,1.0,(AW709/(AW709-AS709*$H$13)))</f>
        <v>0</v>
      </c>
      <c r="AV709">
        <f>(AU709-1)*100</f>
        <v>0</v>
      </c>
      <c r="AW709">
        <f>MAX(0,($B$13+$C$13*DP709)/(1+$D$13*DP709)*DI709/(DK709+273)*$E$13)</f>
        <v>0</v>
      </c>
      <c r="AX709" t="s">
        <v>418</v>
      </c>
      <c r="AY709" t="s">
        <v>418</v>
      </c>
      <c r="AZ709">
        <v>0</v>
      </c>
      <c r="BA709">
        <v>0</v>
      </c>
      <c r="BB709">
        <f>1-AZ709/BA709</f>
        <v>0</v>
      </c>
      <c r="BC709">
        <v>0</v>
      </c>
      <c r="BD709" t="s">
        <v>418</v>
      </c>
      <c r="BE709" t="s">
        <v>418</v>
      </c>
      <c r="BF709">
        <v>0</v>
      </c>
      <c r="BG709">
        <v>0</v>
      </c>
      <c r="BH709">
        <f>1-BF709/BG709</f>
        <v>0</v>
      </c>
      <c r="BI709">
        <v>0.5</v>
      </c>
      <c r="BJ709">
        <f>CS709</f>
        <v>0</v>
      </c>
      <c r="BK709">
        <f>L709</f>
        <v>0</v>
      </c>
      <c r="BL709">
        <f>BH709*BI709*BJ709</f>
        <v>0</v>
      </c>
      <c r="BM709">
        <f>(BK709-BC709)/BJ709</f>
        <v>0</v>
      </c>
      <c r="BN709">
        <f>(BA709-BG709)/BG709</f>
        <v>0</v>
      </c>
      <c r="BO709">
        <f>AZ709/(BB709+AZ709/BG709)</f>
        <v>0</v>
      </c>
      <c r="BP709" t="s">
        <v>418</v>
      </c>
      <c r="BQ709">
        <v>0</v>
      </c>
      <c r="BR709">
        <f>IF(BQ709&lt;&gt;0, BQ709, BO709)</f>
        <v>0</v>
      </c>
      <c r="BS709">
        <f>1-BR709/BG709</f>
        <v>0</v>
      </c>
      <c r="BT709">
        <f>(BG709-BF709)/(BG709-BR709)</f>
        <v>0</v>
      </c>
      <c r="BU709">
        <f>(BA709-BG709)/(BA709-BR709)</f>
        <v>0</v>
      </c>
      <c r="BV709">
        <f>(BG709-BF709)/(BG709-AZ709)</f>
        <v>0</v>
      </c>
      <c r="BW709">
        <f>(BA709-BG709)/(BA709-AZ709)</f>
        <v>0</v>
      </c>
      <c r="BX709">
        <f>(BT709*BR709/BF709)</f>
        <v>0</v>
      </c>
      <c r="BY709">
        <f>(1-BX709)</f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f>$B$11*DQ709+$C$11*DR709+$F$11*EC709*(1-EF709)</f>
        <v>0</v>
      </c>
      <c r="CS709">
        <f>CR709*CT709</f>
        <v>0</v>
      </c>
      <c r="CT709">
        <f>($B$11*$D$9+$C$11*$D$9+$F$11*((EP709+EH709)/MAX(EP709+EH709+EQ709, 0.1)*$I$9+EQ709/MAX(EP709+EH709+EQ709, 0.1)*$J$9))/($B$11+$C$11+$F$11)</f>
        <v>0</v>
      </c>
      <c r="CU709">
        <f>($B$11*$K$9+$C$11*$K$9+$F$11*((EP709+EH709)/MAX(EP709+EH709+EQ709, 0.1)*$P$9+EQ709/MAX(EP709+EH709+EQ709, 0.1)*$Q$9))/($B$11+$C$11+$F$11)</f>
        <v>0</v>
      </c>
      <c r="CV709">
        <v>6</v>
      </c>
      <c r="CW709">
        <v>0.5</v>
      </c>
      <c r="CX709" t="s">
        <v>419</v>
      </c>
      <c r="CY709">
        <v>2</v>
      </c>
      <c r="CZ709" t="b">
        <v>1</v>
      </c>
      <c r="DA709">
        <v>1659034258.23214</v>
      </c>
      <c r="DB709">
        <v>173.850035714286</v>
      </c>
      <c r="DC709">
        <v>160.130357142857</v>
      </c>
      <c r="DD709">
        <v>26.7176571428571</v>
      </c>
      <c r="DE709">
        <v>22.5248142857143</v>
      </c>
      <c r="DF709">
        <v>168.801928571429</v>
      </c>
      <c r="DG709">
        <v>26.1152392857143</v>
      </c>
      <c r="DH709">
        <v>500.039</v>
      </c>
      <c r="DI709">
        <v>90.3052464285714</v>
      </c>
      <c r="DJ709">
        <v>0.0444883178571429</v>
      </c>
      <c r="DK709">
        <v>27.4577035714286</v>
      </c>
      <c r="DL709">
        <v>27.8426142857143</v>
      </c>
      <c r="DM709">
        <v>999.9</v>
      </c>
      <c r="DN709">
        <v>0</v>
      </c>
      <c r="DO709">
        <v>0</v>
      </c>
      <c r="DP709">
        <v>10016.25</v>
      </c>
      <c r="DQ709">
        <v>0</v>
      </c>
      <c r="DR709">
        <v>17.2982428571429</v>
      </c>
      <c r="DS709">
        <v>13.7197571428571</v>
      </c>
      <c r="DT709">
        <v>178.622357142857</v>
      </c>
      <c r="DU709">
        <v>163.820392857143</v>
      </c>
      <c r="DV709">
        <v>4.19283357142857</v>
      </c>
      <c r="DW709">
        <v>160.130357142857</v>
      </c>
      <c r="DX709">
        <v>22.5248142857143</v>
      </c>
      <c r="DY709">
        <v>2.41274321428571</v>
      </c>
      <c r="DZ709">
        <v>2.03410928571429</v>
      </c>
      <c r="EA709">
        <v>20.4495678571429</v>
      </c>
      <c r="EB709">
        <v>17.7123785714286</v>
      </c>
      <c r="EC709">
        <v>2000.0075</v>
      </c>
      <c r="ED709">
        <v>0.980000107142857</v>
      </c>
      <c r="EE709">
        <v>0.019999975</v>
      </c>
      <c r="EF709">
        <v>0</v>
      </c>
      <c r="EG709">
        <v>738.020678571428</v>
      </c>
      <c r="EH709">
        <v>5.00063</v>
      </c>
      <c r="EI709">
        <v>14518.4321428571</v>
      </c>
      <c r="EJ709">
        <v>17256.9535714286</v>
      </c>
      <c r="EK709">
        <v>38.375</v>
      </c>
      <c r="EL709">
        <v>38.312</v>
      </c>
      <c r="EM709">
        <v>37.821</v>
      </c>
      <c r="EN709">
        <v>37.6825714285714</v>
      </c>
      <c r="EO709">
        <v>39.375</v>
      </c>
      <c r="EP709">
        <v>1955.10642857143</v>
      </c>
      <c r="EQ709">
        <v>39.8964285714286</v>
      </c>
      <c r="ER709">
        <v>0</v>
      </c>
      <c r="ES709">
        <v>1659034264.9</v>
      </c>
      <c r="ET709">
        <v>0</v>
      </c>
      <c r="EU709">
        <v>737.990307692308</v>
      </c>
      <c r="EV709">
        <v>10.4949060057536</v>
      </c>
      <c r="EW709">
        <v>203.760683798739</v>
      </c>
      <c r="EX709">
        <v>14518.2</v>
      </c>
      <c r="EY709">
        <v>15</v>
      </c>
      <c r="EZ709">
        <v>0</v>
      </c>
      <c r="FA709" t="s">
        <v>420</v>
      </c>
      <c r="FB709">
        <v>1657551626.5</v>
      </c>
      <c r="FC709">
        <v>1657551629</v>
      </c>
      <c r="FD709">
        <v>0</v>
      </c>
      <c r="FE709">
        <v>0.403</v>
      </c>
      <c r="FF709">
        <v>0.009</v>
      </c>
      <c r="FG709">
        <v>9.41</v>
      </c>
      <c r="FH709">
        <v>0.087</v>
      </c>
      <c r="FI709">
        <v>417</v>
      </c>
      <c r="FJ709">
        <v>17</v>
      </c>
      <c r="FK709">
        <v>1.61</v>
      </c>
      <c r="FL709">
        <v>0.59</v>
      </c>
      <c r="FM709">
        <v>13.0671804878049</v>
      </c>
      <c r="FN709">
        <v>13.3797574912892</v>
      </c>
      <c r="FO709">
        <v>1.362237092508</v>
      </c>
      <c r="FP709">
        <v>0</v>
      </c>
      <c r="FQ709">
        <v>737.614117647059</v>
      </c>
      <c r="FR709">
        <v>9.86212376016289</v>
      </c>
      <c r="FS709">
        <v>0.992797673976566</v>
      </c>
      <c r="FT709">
        <v>0</v>
      </c>
      <c r="FU709">
        <v>4.19006146341463</v>
      </c>
      <c r="FV709">
        <v>0.0687811149825861</v>
      </c>
      <c r="FW709">
        <v>0.00723920139813838</v>
      </c>
      <c r="FX709">
        <v>1</v>
      </c>
      <c r="FY709">
        <v>1</v>
      </c>
      <c r="FZ709">
        <v>3</v>
      </c>
      <c r="GA709" t="s">
        <v>421</v>
      </c>
      <c r="GB709">
        <v>2.9738</v>
      </c>
      <c r="GC709">
        <v>2.69869</v>
      </c>
      <c r="GD709">
        <v>0.037026</v>
      </c>
      <c r="GE709">
        <v>0.0345933</v>
      </c>
      <c r="GF709">
        <v>0.110868</v>
      </c>
      <c r="GG709">
        <v>0.0996493</v>
      </c>
      <c r="GH709">
        <v>37487.2</v>
      </c>
      <c r="GI709">
        <v>41100.3</v>
      </c>
      <c r="GJ709">
        <v>35277.6</v>
      </c>
      <c r="GK709">
        <v>38611.3</v>
      </c>
      <c r="GL709">
        <v>44464.3</v>
      </c>
      <c r="GM709">
        <v>50207.5</v>
      </c>
      <c r="GN709">
        <v>55146.8</v>
      </c>
      <c r="GO709">
        <v>61933.3</v>
      </c>
      <c r="GP709">
        <v>1.9878</v>
      </c>
      <c r="GQ709">
        <v>1.8536</v>
      </c>
      <c r="GR709">
        <v>0.149906</v>
      </c>
      <c r="GS709">
        <v>0</v>
      </c>
      <c r="GT709">
        <v>25.3717</v>
      </c>
      <c r="GU709">
        <v>999.9</v>
      </c>
      <c r="GV709">
        <v>59.065</v>
      </c>
      <c r="GW709">
        <v>29.094</v>
      </c>
      <c r="GX709">
        <v>26.45</v>
      </c>
      <c r="GY709">
        <v>56.0773</v>
      </c>
      <c r="GZ709">
        <v>42.9527</v>
      </c>
      <c r="HA709">
        <v>1</v>
      </c>
      <c r="HB709">
        <v>-0.0453049</v>
      </c>
      <c r="HC709">
        <v>0.154466</v>
      </c>
      <c r="HD709">
        <v>20.1138</v>
      </c>
      <c r="HE709">
        <v>5.19932</v>
      </c>
      <c r="HF709">
        <v>12.004</v>
      </c>
      <c r="HG709">
        <v>4.976</v>
      </c>
      <c r="HH709">
        <v>3.2938</v>
      </c>
      <c r="HI709">
        <v>9999</v>
      </c>
      <c r="HJ709">
        <v>9999</v>
      </c>
      <c r="HK709">
        <v>9999</v>
      </c>
      <c r="HL709">
        <v>630.6</v>
      </c>
      <c r="HM709">
        <v>1.86322</v>
      </c>
      <c r="HN709">
        <v>1.86801</v>
      </c>
      <c r="HO709">
        <v>1.86783</v>
      </c>
      <c r="HP709">
        <v>1.86899</v>
      </c>
      <c r="HQ709">
        <v>1.86981</v>
      </c>
      <c r="HR709">
        <v>1.86584</v>
      </c>
      <c r="HS709">
        <v>1.86691</v>
      </c>
      <c r="HT709">
        <v>1.86829</v>
      </c>
      <c r="HU709">
        <v>5</v>
      </c>
      <c r="HV709">
        <v>0</v>
      </c>
      <c r="HW709">
        <v>0</v>
      </c>
      <c r="HX709">
        <v>0</v>
      </c>
      <c r="HY709" t="s">
        <v>422</v>
      </c>
      <c r="HZ709" t="s">
        <v>423</v>
      </c>
      <c r="IA709" t="s">
        <v>424</v>
      </c>
      <c r="IB709" t="s">
        <v>424</v>
      </c>
      <c r="IC709" t="s">
        <v>424</v>
      </c>
      <c r="ID709" t="s">
        <v>424</v>
      </c>
      <c r="IE709">
        <v>0</v>
      </c>
      <c r="IF709">
        <v>100</v>
      </c>
      <c r="IG709">
        <v>100</v>
      </c>
      <c r="IH709">
        <v>4.902</v>
      </c>
      <c r="II709">
        <v>0.6026</v>
      </c>
      <c r="IJ709">
        <v>4.02706509432224</v>
      </c>
      <c r="IK709">
        <v>0.00601174518973114</v>
      </c>
      <c r="IL709">
        <v>2.77886958061485e-07</v>
      </c>
      <c r="IM709">
        <v>-3.54636231360687e-10</v>
      </c>
      <c r="IN709">
        <v>-0.0404303883988718</v>
      </c>
      <c r="IO709">
        <v>-0.0177815531441476</v>
      </c>
      <c r="IP709">
        <v>0.00205572605671414</v>
      </c>
      <c r="IQ709">
        <v>-1.65519735432211e-05</v>
      </c>
      <c r="IR709">
        <v>-4</v>
      </c>
      <c r="IS709">
        <v>1848</v>
      </c>
      <c r="IT709">
        <v>1</v>
      </c>
      <c r="IU709">
        <v>25</v>
      </c>
      <c r="IV709">
        <v>24710.7</v>
      </c>
      <c r="IW709">
        <v>24710.6</v>
      </c>
      <c r="IX709">
        <v>0.421143</v>
      </c>
      <c r="IY709">
        <v>2.65381</v>
      </c>
      <c r="IZ709">
        <v>1.54785</v>
      </c>
      <c r="JA709">
        <v>2.30713</v>
      </c>
      <c r="JB709">
        <v>1.34644</v>
      </c>
      <c r="JC709">
        <v>2.38159</v>
      </c>
      <c r="JD709">
        <v>33.558</v>
      </c>
      <c r="JE709">
        <v>24.2188</v>
      </c>
      <c r="JF709">
        <v>18</v>
      </c>
      <c r="JG709">
        <v>501.6</v>
      </c>
      <c r="JH709">
        <v>414.64</v>
      </c>
      <c r="JI709">
        <v>24.9999</v>
      </c>
      <c r="JJ709">
        <v>26.6282</v>
      </c>
      <c r="JK709">
        <v>30.0002</v>
      </c>
      <c r="JL709">
        <v>26.5627</v>
      </c>
      <c r="JM709">
        <v>26.504</v>
      </c>
      <c r="JN709">
        <v>8.41138</v>
      </c>
      <c r="JO709">
        <v>24.2938</v>
      </c>
      <c r="JP709">
        <v>100</v>
      </c>
      <c r="JQ709">
        <v>25</v>
      </c>
      <c r="JR709">
        <v>117.409</v>
      </c>
      <c r="JS709">
        <v>22.5512</v>
      </c>
      <c r="JT709">
        <v>102.297</v>
      </c>
      <c r="JU709">
        <v>103.088</v>
      </c>
    </row>
    <row r="710" spans="1:281">
      <c r="A710">
        <v>694</v>
      </c>
      <c r="B710">
        <v>1659034270.5</v>
      </c>
      <c r="C710">
        <v>10587.4000000954</v>
      </c>
      <c r="D710" t="s">
        <v>1819</v>
      </c>
      <c r="E710" t="s">
        <v>1820</v>
      </c>
      <c r="F710">
        <v>5</v>
      </c>
      <c r="G710" t="s">
        <v>1782</v>
      </c>
      <c r="H710" t="s">
        <v>417</v>
      </c>
      <c r="I710">
        <v>1659034262.67857</v>
      </c>
      <c r="J710">
        <f>(K710)/1000</f>
        <v>0</v>
      </c>
      <c r="K710">
        <f>IF(CZ710, AN710, AH710)</f>
        <v>0</v>
      </c>
      <c r="L710">
        <f>IF(CZ710, AI710, AG710)</f>
        <v>0</v>
      </c>
      <c r="M710">
        <f>DB710 - IF(AU710&gt;1, L710*CV710*100.0/(AW710*DP710), 0)</f>
        <v>0</v>
      </c>
      <c r="N710">
        <f>((T710-J710/2)*M710-L710)/(T710+J710/2)</f>
        <v>0</v>
      </c>
      <c r="O710">
        <f>N710*(DI710+DJ710)/1000.0</f>
        <v>0</v>
      </c>
      <c r="P710">
        <f>(DB710 - IF(AU710&gt;1, L710*CV710*100.0/(AW710*DP710), 0))*(DI710+DJ710)/1000.0</f>
        <v>0</v>
      </c>
      <c r="Q710">
        <f>2.0/((1/S710-1/R710)+SIGN(S710)*SQRT((1/S710-1/R710)*(1/S710-1/R710) + 4*CW710/((CW710+1)*(CW710+1))*(2*1/S710*1/R710-1/R710*1/R710)))</f>
        <v>0</v>
      </c>
      <c r="R710">
        <f>IF(LEFT(CX710,1)&lt;&gt;"0",IF(LEFT(CX710,1)="1",3.0,CY710),$D$5+$E$5*(DP710*DI710/($K$5*1000))+$F$5*(DP710*DI710/($K$5*1000))*MAX(MIN(CV710,$J$5),$I$5)*MAX(MIN(CV710,$J$5),$I$5)+$G$5*MAX(MIN(CV710,$J$5),$I$5)*(DP710*DI710/($K$5*1000))+$H$5*(DP710*DI710/($K$5*1000))*(DP710*DI710/($K$5*1000)))</f>
        <v>0</v>
      </c>
      <c r="S710">
        <f>J710*(1000-(1000*0.61365*exp(17.502*W710/(240.97+W710))/(DI710+DJ710)+DD710)/2)/(1000*0.61365*exp(17.502*W710/(240.97+W710))/(DI710+DJ710)-DD710)</f>
        <v>0</v>
      </c>
      <c r="T710">
        <f>1/((CW710+1)/(Q710/1.6)+1/(R710/1.37)) + CW710/((CW710+1)/(Q710/1.6) + CW710/(R710/1.37))</f>
        <v>0</v>
      </c>
      <c r="U710">
        <f>(CR710*CU710)</f>
        <v>0</v>
      </c>
      <c r="V710">
        <f>(DK710+(U710+2*0.95*5.67E-8*(((DK710+$B$7)+273)^4-(DK710+273)^4)-44100*J710)/(1.84*29.3*R710+8*0.95*5.67E-8*(DK710+273)^3))</f>
        <v>0</v>
      </c>
      <c r="W710">
        <f>($C$7*DL710+$D$7*DM710+$E$7*V710)</f>
        <v>0</v>
      </c>
      <c r="X710">
        <f>0.61365*exp(17.502*W710/(240.97+W710))</f>
        <v>0</v>
      </c>
      <c r="Y710">
        <f>(Z710/AA710*100)</f>
        <v>0</v>
      </c>
      <c r="Z710">
        <f>DD710*(DI710+DJ710)/1000</f>
        <v>0</v>
      </c>
      <c r="AA710">
        <f>0.61365*exp(17.502*DK710/(240.97+DK710))</f>
        <v>0</v>
      </c>
      <c r="AB710">
        <f>(X710-DD710*(DI710+DJ710)/1000)</f>
        <v>0</v>
      </c>
      <c r="AC710">
        <f>(-J710*44100)</f>
        <v>0</v>
      </c>
      <c r="AD710">
        <f>2*29.3*R710*0.92*(DK710-W710)</f>
        <v>0</v>
      </c>
      <c r="AE710">
        <f>2*0.95*5.67E-8*(((DK710+$B$7)+273)^4-(W710+273)^4)</f>
        <v>0</v>
      </c>
      <c r="AF710">
        <f>U710+AE710+AC710+AD710</f>
        <v>0</v>
      </c>
      <c r="AG710">
        <f>DH710*AU710*(DC710-DB710*(1000-AU710*DE710)/(1000-AU710*DD710))/(100*CV710)</f>
        <v>0</v>
      </c>
      <c r="AH710">
        <f>1000*DH710*AU710*(DD710-DE710)/(100*CV710*(1000-AU710*DD710))</f>
        <v>0</v>
      </c>
      <c r="AI710">
        <f>(AJ710 - AK710 - DI710*1E3/(8.314*(DK710+273.15)) * AM710/DH710 * AL710) * DH710/(100*CV710) * (1000 - DE710)/1000</f>
        <v>0</v>
      </c>
      <c r="AJ710">
        <v>131.248092944874</v>
      </c>
      <c r="AK710">
        <v>140.790115151515</v>
      </c>
      <c r="AL710">
        <v>-3.23370450010956</v>
      </c>
      <c r="AM710">
        <v>66.0504921813524</v>
      </c>
      <c r="AN710">
        <f>(AP710 - AO710 + DI710*1E3/(8.314*(DK710+273.15)) * AR710/DH710 * AQ710) * DH710/(100*CV710) * 1000/(1000 - AP710)</f>
        <v>0</v>
      </c>
      <c r="AO710">
        <v>22.5209275372727</v>
      </c>
      <c r="AP710">
        <v>26.7292377622378</v>
      </c>
      <c r="AQ710">
        <v>-3.04126984120023e-05</v>
      </c>
      <c r="AR710">
        <v>92.47</v>
      </c>
      <c r="AS710">
        <v>0</v>
      </c>
      <c r="AT710">
        <v>0</v>
      </c>
      <c r="AU710">
        <f>IF(AS710*$H$13&gt;=AW710,1.0,(AW710/(AW710-AS710*$H$13)))</f>
        <v>0</v>
      </c>
      <c r="AV710">
        <f>(AU710-1)*100</f>
        <v>0</v>
      </c>
      <c r="AW710">
        <f>MAX(0,($B$13+$C$13*DP710)/(1+$D$13*DP710)*DI710/(DK710+273)*$E$13)</f>
        <v>0</v>
      </c>
      <c r="AX710" t="s">
        <v>418</v>
      </c>
      <c r="AY710" t="s">
        <v>418</v>
      </c>
      <c r="AZ710">
        <v>0</v>
      </c>
      <c r="BA710">
        <v>0</v>
      </c>
      <c r="BB710">
        <f>1-AZ710/BA710</f>
        <v>0</v>
      </c>
      <c r="BC710">
        <v>0</v>
      </c>
      <c r="BD710" t="s">
        <v>418</v>
      </c>
      <c r="BE710" t="s">
        <v>418</v>
      </c>
      <c r="BF710">
        <v>0</v>
      </c>
      <c r="BG710">
        <v>0</v>
      </c>
      <c r="BH710">
        <f>1-BF710/BG710</f>
        <v>0</v>
      </c>
      <c r="BI710">
        <v>0.5</v>
      </c>
      <c r="BJ710">
        <f>CS710</f>
        <v>0</v>
      </c>
      <c r="BK710">
        <f>L710</f>
        <v>0</v>
      </c>
      <c r="BL710">
        <f>BH710*BI710*BJ710</f>
        <v>0</v>
      </c>
      <c r="BM710">
        <f>(BK710-BC710)/BJ710</f>
        <v>0</v>
      </c>
      <c r="BN710">
        <f>(BA710-BG710)/BG710</f>
        <v>0</v>
      </c>
      <c r="BO710">
        <f>AZ710/(BB710+AZ710/BG710)</f>
        <v>0</v>
      </c>
      <c r="BP710" t="s">
        <v>418</v>
      </c>
      <c r="BQ710">
        <v>0</v>
      </c>
      <c r="BR710">
        <f>IF(BQ710&lt;&gt;0, BQ710, BO710)</f>
        <v>0</v>
      </c>
      <c r="BS710">
        <f>1-BR710/BG710</f>
        <v>0</v>
      </c>
      <c r="BT710">
        <f>(BG710-BF710)/(BG710-BR710)</f>
        <v>0</v>
      </c>
      <c r="BU710">
        <f>(BA710-BG710)/(BA710-BR710)</f>
        <v>0</v>
      </c>
      <c r="BV710">
        <f>(BG710-BF710)/(BG710-AZ710)</f>
        <v>0</v>
      </c>
      <c r="BW710">
        <f>(BA710-BG710)/(BA710-AZ710)</f>
        <v>0</v>
      </c>
      <c r="BX710">
        <f>(BT710*BR710/BF710)</f>
        <v>0</v>
      </c>
      <c r="BY710">
        <f>(1-BX710)</f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f>$B$11*DQ710+$C$11*DR710+$F$11*EC710*(1-EF710)</f>
        <v>0</v>
      </c>
      <c r="CS710">
        <f>CR710*CT710</f>
        <v>0</v>
      </c>
      <c r="CT710">
        <f>($B$11*$D$9+$C$11*$D$9+$F$11*((EP710+EH710)/MAX(EP710+EH710+EQ710, 0.1)*$I$9+EQ710/MAX(EP710+EH710+EQ710, 0.1)*$J$9))/($B$11+$C$11+$F$11)</f>
        <v>0</v>
      </c>
      <c r="CU710">
        <f>($B$11*$K$9+$C$11*$K$9+$F$11*((EP710+EH710)/MAX(EP710+EH710+EQ710, 0.1)*$P$9+EQ710/MAX(EP710+EH710+EQ710, 0.1)*$Q$9))/($B$11+$C$11+$F$11)</f>
        <v>0</v>
      </c>
      <c r="CV710">
        <v>6</v>
      </c>
      <c r="CW710">
        <v>0.5</v>
      </c>
      <c r="CX710" t="s">
        <v>419</v>
      </c>
      <c r="CY710">
        <v>2</v>
      </c>
      <c r="CZ710" t="b">
        <v>1</v>
      </c>
      <c r="DA710">
        <v>1659034262.67857</v>
      </c>
      <c r="DB710">
        <v>159.961642857143</v>
      </c>
      <c r="DC710">
        <v>145.323892857143</v>
      </c>
      <c r="DD710">
        <v>26.7206321428571</v>
      </c>
      <c r="DE710">
        <v>22.5228535714286</v>
      </c>
      <c r="DF710">
        <v>154.997321428571</v>
      </c>
      <c r="DG710">
        <v>26.1180607142857</v>
      </c>
      <c r="DH710">
        <v>500.046</v>
      </c>
      <c r="DI710">
        <v>90.3042071428572</v>
      </c>
      <c r="DJ710">
        <v>0.0445632464285714</v>
      </c>
      <c r="DK710">
        <v>27.4565571428571</v>
      </c>
      <c r="DL710">
        <v>27.8378928571429</v>
      </c>
      <c r="DM710">
        <v>999.9</v>
      </c>
      <c r="DN710">
        <v>0</v>
      </c>
      <c r="DO710">
        <v>0</v>
      </c>
      <c r="DP710">
        <v>10019.1071428571</v>
      </c>
      <c r="DQ710">
        <v>0</v>
      </c>
      <c r="DR710">
        <v>17.3155892857143</v>
      </c>
      <c r="DS710">
        <v>14.6377821428571</v>
      </c>
      <c r="DT710">
        <v>164.35325</v>
      </c>
      <c r="DU710">
        <v>148.672464285714</v>
      </c>
      <c r="DV710">
        <v>4.19777071428572</v>
      </c>
      <c r="DW710">
        <v>145.323892857143</v>
      </c>
      <c r="DX710">
        <v>22.5228535714286</v>
      </c>
      <c r="DY710">
        <v>2.41298464285714</v>
      </c>
      <c r="DZ710">
        <v>2.03390928571429</v>
      </c>
      <c r="EA710">
        <v>20.4511857142857</v>
      </c>
      <c r="EB710">
        <v>17.7108178571429</v>
      </c>
      <c r="EC710">
        <v>1999.99892857143</v>
      </c>
      <c r="ED710">
        <v>0.980000607142857</v>
      </c>
      <c r="EE710">
        <v>0.0199995464285714</v>
      </c>
      <c r="EF710">
        <v>0</v>
      </c>
      <c r="EG710">
        <v>738.853678571429</v>
      </c>
      <c r="EH710">
        <v>5.00063</v>
      </c>
      <c r="EI710">
        <v>14534.2428571429</v>
      </c>
      <c r="EJ710">
        <v>17256.8892857143</v>
      </c>
      <c r="EK710">
        <v>38.375</v>
      </c>
      <c r="EL710">
        <v>38.312</v>
      </c>
      <c r="EM710">
        <v>37.8165</v>
      </c>
      <c r="EN710">
        <v>37.6825714285714</v>
      </c>
      <c r="EO710">
        <v>39.375</v>
      </c>
      <c r="EP710">
        <v>1955.09964285714</v>
      </c>
      <c r="EQ710">
        <v>39.8953571428572</v>
      </c>
      <c r="ER710">
        <v>0</v>
      </c>
      <c r="ES710">
        <v>1659034269.7</v>
      </c>
      <c r="ET710">
        <v>0</v>
      </c>
      <c r="EU710">
        <v>738.923423076923</v>
      </c>
      <c r="EV710">
        <v>12.3765812260313</v>
      </c>
      <c r="EW710">
        <v>228.19487197221</v>
      </c>
      <c r="EX710">
        <v>14535.5115384615</v>
      </c>
      <c r="EY710">
        <v>15</v>
      </c>
      <c r="EZ710">
        <v>0</v>
      </c>
      <c r="FA710" t="s">
        <v>420</v>
      </c>
      <c r="FB710">
        <v>1657551626.5</v>
      </c>
      <c r="FC710">
        <v>1657551629</v>
      </c>
      <c r="FD710">
        <v>0</v>
      </c>
      <c r="FE710">
        <v>0.403</v>
      </c>
      <c r="FF710">
        <v>0.009</v>
      </c>
      <c r="FG710">
        <v>9.41</v>
      </c>
      <c r="FH710">
        <v>0.087</v>
      </c>
      <c r="FI710">
        <v>417</v>
      </c>
      <c r="FJ710">
        <v>17</v>
      </c>
      <c r="FK710">
        <v>1.61</v>
      </c>
      <c r="FL710">
        <v>0.59</v>
      </c>
      <c r="FM710">
        <v>13.9284975609756</v>
      </c>
      <c r="FN710">
        <v>13.6247393728223</v>
      </c>
      <c r="FO710">
        <v>1.38792551963095</v>
      </c>
      <c r="FP710">
        <v>0</v>
      </c>
      <c r="FQ710">
        <v>738.250264705882</v>
      </c>
      <c r="FR710">
        <v>11.1169595213544</v>
      </c>
      <c r="FS710">
        <v>1.11310248217006</v>
      </c>
      <c r="FT710">
        <v>0</v>
      </c>
      <c r="FU710">
        <v>4.19409463414634</v>
      </c>
      <c r="FV710">
        <v>0.0681043902439023</v>
      </c>
      <c r="FW710">
        <v>0.00724146363643837</v>
      </c>
      <c r="FX710">
        <v>1</v>
      </c>
      <c r="FY710">
        <v>1</v>
      </c>
      <c r="FZ710">
        <v>3</v>
      </c>
      <c r="GA710" t="s">
        <v>421</v>
      </c>
      <c r="GB710">
        <v>2.97278</v>
      </c>
      <c r="GC710">
        <v>2.69868</v>
      </c>
      <c r="GD710">
        <v>0.0336993</v>
      </c>
      <c r="GE710">
        <v>0.0311718</v>
      </c>
      <c r="GF710">
        <v>0.11088</v>
      </c>
      <c r="GG710">
        <v>0.0996608</v>
      </c>
      <c r="GH710">
        <v>37616.2</v>
      </c>
      <c r="GI710">
        <v>41245.6</v>
      </c>
      <c r="GJ710">
        <v>35277.2</v>
      </c>
      <c r="GK710">
        <v>38611.1</v>
      </c>
      <c r="GL710">
        <v>44463.2</v>
      </c>
      <c r="GM710">
        <v>50206.6</v>
      </c>
      <c r="GN710">
        <v>55146.2</v>
      </c>
      <c r="GO710">
        <v>61933.1</v>
      </c>
      <c r="GP710">
        <v>1.989</v>
      </c>
      <c r="GQ710">
        <v>1.8526</v>
      </c>
      <c r="GR710">
        <v>0.150502</v>
      </c>
      <c r="GS710">
        <v>0</v>
      </c>
      <c r="GT710">
        <v>25.3717</v>
      </c>
      <c r="GU710">
        <v>999.9</v>
      </c>
      <c r="GV710">
        <v>59.065</v>
      </c>
      <c r="GW710">
        <v>29.104</v>
      </c>
      <c r="GX710">
        <v>26.4629</v>
      </c>
      <c r="GY710">
        <v>55.6173</v>
      </c>
      <c r="GZ710">
        <v>43.0569</v>
      </c>
      <c r="HA710">
        <v>1</v>
      </c>
      <c r="HB710">
        <v>-0.0448781</v>
      </c>
      <c r="HC710">
        <v>0.155054</v>
      </c>
      <c r="HD710">
        <v>20.1135</v>
      </c>
      <c r="HE710">
        <v>5.19692</v>
      </c>
      <c r="HF710">
        <v>12.004</v>
      </c>
      <c r="HG710">
        <v>4.9752</v>
      </c>
      <c r="HH710">
        <v>3.2932</v>
      </c>
      <c r="HI710">
        <v>9999</v>
      </c>
      <c r="HJ710">
        <v>9999</v>
      </c>
      <c r="HK710">
        <v>9999</v>
      </c>
      <c r="HL710">
        <v>630.6</v>
      </c>
      <c r="HM710">
        <v>1.86313</v>
      </c>
      <c r="HN710">
        <v>1.86798</v>
      </c>
      <c r="HO710">
        <v>1.86783</v>
      </c>
      <c r="HP710">
        <v>1.86899</v>
      </c>
      <c r="HQ710">
        <v>1.86981</v>
      </c>
      <c r="HR710">
        <v>1.86584</v>
      </c>
      <c r="HS710">
        <v>1.86691</v>
      </c>
      <c r="HT710">
        <v>1.86829</v>
      </c>
      <c r="HU710">
        <v>5</v>
      </c>
      <c r="HV710">
        <v>0</v>
      </c>
      <c r="HW710">
        <v>0</v>
      </c>
      <c r="HX710">
        <v>0</v>
      </c>
      <c r="HY710" t="s">
        <v>422</v>
      </c>
      <c r="HZ710" t="s">
        <v>423</v>
      </c>
      <c r="IA710" t="s">
        <v>424</v>
      </c>
      <c r="IB710" t="s">
        <v>424</v>
      </c>
      <c r="IC710" t="s">
        <v>424</v>
      </c>
      <c r="ID710" t="s">
        <v>424</v>
      </c>
      <c r="IE710">
        <v>0</v>
      </c>
      <c r="IF710">
        <v>100</v>
      </c>
      <c r="IG710">
        <v>100</v>
      </c>
      <c r="IH710">
        <v>4.817</v>
      </c>
      <c r="II710">
        <v>0.6026</v>
      </c>
      <c r="IJ710">
        <v>4.02706509432224</v>
      </c>
      <c r="IK710">
        <v>0.00601174518973114</v>
      </c>
      <c r="IL710">
        <v>2.77886958061485e-07</v>
      </c>
      <c r="IM710">
        <v>-3.54636231360687e-10</v>
      </c>
      <c r="IN710">
        <v>-0.0404303883988718</v>
      </c>
      <c r="IO710">
        <v>-0.0177815531441476</v>
      </c>
      <c r="IP710">
        <v>0.00205572605671414</v>
      </c>
      <c r="IQ710">
        <v>-1.65519735432211e-05</v>
      </c>
      <c r="IR710">
        <v>-4</v>
      </c>
      <c r="IS710">
        <v>1848</v>
      </c>
      <c r="IT710">
        <v>1</v>
      </c>
      <c r="IU710">
        <v>25</v>
      </c>
      <c r="IV710">
        <v>24710.7</v>
      </c>
      <c r="IW710">
        <v>24710.7</v>
      </c>
      <c r="IX710">
        <v>0.386963</v>
      </c>
      <c r="IY710">
        <v>2.64771</v>
      </c>
      <c r="IZ710">
        <v>1.54785</v>
      </c>
      <c r="JA710">
        <v>2.30713</v>
      </c>
      <c r="JB710">
        <v>1.34644</v>
      </c>
      <c r="JC710">
        <v>2.4292</v>
      </c>
      <c r="JD710">
        <v>33.5355</v>
      </c>
      <c r="JE710">
        <v>24.2276</v>
      </c>
      <c r="JF710">
        <v>18</v>
      </c>
      <c r="JG710">
        <v>502.395</v>
      </c>
      <c r="JH710">
        <v>414.073</v>
      </c>
      <c r="JI710">
        <v>24.9999</v>
      </c>
      <c r="JJ710">
        <v>26.6305</v>
      </c>
      <c r="JK710">
        <v>30.0006</v>
      </c>
      <c r="JL710">
        <v>26.5627</v>
      </c>
      <c r="JM710">
        <v>26.504</v>
      </c>
      <c r="JN710">
        <v>7.77906</v>
      </c>
      <c r="JO710">
        <v>24.2938</v>
      </c>
      <c r="JP710">
        <v>100</v>
      </c>
      <c r="JQ710">
        <v>25</v>
      </c>
      <c r="JR710">
        <v>97.3455</v>
      </c>
      <c r="JS710">
        <v>22.5456</v>
      </c>
      <c r="JT710">
        <v>102.296</v>
      </c>
      <c r="JU710">
        <v>103.087</v>
      </c>
    </row>
    <row r="711" spans="1:281">
      <c r="A711">
        <v>695</v>
      </c>
      <c r="B711">
        <v>1659034276</v>
      </c>
      <c r="C711">
        <v>10592.9000000954</v>
      </c>
      <c r="D711" t="s">
        <v>1821</v>
      </c>
      <c r="E711" t="s">
        <v>1822</v>
      </c>
      <c r="F711">
        <v>5</v>
      </c>
      <c r="G711" t="s">
        <v>1782</v>
      </c>
      <c r="H711" t="s">
        <v>417</v>
      </c>
      <c r="I711">
        <v>1659034268.25</v>
      </c>
      <c r="J711">
        <f>(K711)/1000</f>
        <v>0</v>
      </c>
      <c r="K711">
        <f>IF(CZ711, AN711, AH711)</f>
        <v>0</v>
      </c>
      <c r="L711">
        <f>IF(CZ711, AI711, AG711)</f>
        <v>0</v>
      </c>
      <c r="M711">
        <f>DB711 - IF(AU711&gt;1, L711*CV711*100.0/(AW711*DP711), 0)</f>
        <v>0</v>
      </c>
      <c r="N711">
        <f>((T711-J711/2)*M711-L711)/(T711+J711/2)</f>
        <v>0</v>
      </c>
      <c r="O711">
        <f>N711*(DI711+DJ711)/1000.0</f>
        <v>0</v>
      </c>
      <c r="P711">
        <f>(DB711 - IF(AU711&gt;1, L711*CV711*100.0/(AW711*DP711), 0))*(DI711+DJ711)/1000.0</f>
        <v>0</v>
      </c>
      <c r="Q711">
        <f>2.0/((1/S711-1/R711)+SIGN(S711)*SQRT((1/S711-1/R711)*(1/S711-1/R711) + 4*CW711/((CW711+1)*(CW711+1))*(2*1/S711*1/R711-1/R711*1/R711)))</f>
        <v>0</v>
      </c>
      <c r="R711">
        <f>IF(LEFT(CX711,1)&lt;&gt;"0",IF(LEFT(CX711,1)="1",3.0,CY711),$D$5+$E$5*(DP711*DI711/($K$5*1000))+$F$5*(DP711*DI711/($K$5*1000))*MAX(MIN(CV711,$J$5),$I$5)*MAX(MIN(CV711,$J$5),$I$5)+$G$5*MAX(MIN(CV711,$J$5),$I$5)*(DP711*DI711/($K$5*1000))+$H$5*(DP711*DI711/($K$5*1000))*(DP711*DI711/($K$5*1000)))</f>
        <v>0</v>
      </c>
      <c r="S711">
        <f>J711*(1000-(1000*0.61365*exp(17.502*W711/(240.97+W711))/(DI711+DJ711)+DD711)/2)/(1000*0.61365*exp(17.502*W711/(240.97+W711))/(DI711+DJ711)-DD711)</f>
        <v>0</v>
      </c>
      <c r="T711">
        <f>1/((CW711+1)/(Q711/1.6)+1/(R711/1.37)) + CW711/((CW711+1)/(Q711/1.6) + CW711/(R711/1.37))</f>
        <v>0</v>
      </c>
      <c r="U711">
        <f>(CR711*CU711)</f>
        <v>0</v>
      </c>
      <c r="V711">
        <f>(DK711+(U711+2*0.95*5.67E-8*(((DK711+$B$7)+273)^4-(DK711+273)^4)-44100*J711)/(1.84*29.3*R711+8*0.95*5.67E-8*(DK711+273)^3))</f>
        <v>0</v>
      </c>
      <c r="W711">
        <f>($C$7*DL711+$D$7*DM711+$E$7*V711)</f>
        <v>0</v>
      </c>
      <c r="X711">
        <f>0.61365*exp(17.502*W711/(240.97+W711))</f>
        <v>0</v>
      </c>
      <c r="Y711">
        <f>(Z711/AA711*100)</f>
        <v>0</v>
      </c>
      <c r="Z711">
        <f>DD711*(DI711+DJ711)/1000</f>
        <v>0</v>
      </c>
      <c r="AA711">
        <f>0.61365*exp(17.502*DK711/(240.97+DK711))</f>
        <v>0</v>
      </c>
      <c r="AB711">
        <f>(X711-DD711*(DI711+DJ711)/1000)</f>
        <v>0</v>
      </c>
      <c r="AC711">
        <f>(-J711*44100)</f>
        <v>0</v>
      </c>
      <c r="AD711">
        <f>2*29.3*R711*0.92*(DK711-W711)</f>
        <v>0</v>
      </c>
      <c r="AE711">
        <f>2*0.95*5.67E-8*(((DK711+$B$7)+273)^4-(W711+273)^4)</f>
        <v>0</v>
      </c>
      <c r="AF711">
        <f>U711+AE711+AC711+AD711</f>
        <v>0</v>
      </c>
      <c r="AG711">
        <f>DH711*AU711*(DC711-DB711*(1000-AU711*DE711)/(1000-AU711*DD711))/(100*CV711)</f>
        <v>0</v>
      </c>
      <c r="AH711">
        <f>1000*DH711*AU711*(DD711-DE711)/(100*CV711*(1000-AU711*DD711))</f>
        <v>0</v>
      </c>
      <c r="AI711">
        <f>(AJ711 - AK711 - DI711*1E3/(8.314*(DK711+273.15)) * AM711/DH711 * AL711) * DH711/(100*CV711) * (1000 - DE711)/1000</f>
        <v>0</v>
      </c>
      <c r="AJ711">
        <v>112.526035160333</v>
      </c>
      <c r="AK711">
        <v>123.282581818182</v>
      </c>
      <c r="AL711">
        <v>-3.23134673213888</v>
      </c>
      <c r="AM711">
        <v>66.0504921813524</v>
      </c>
      <c r="AN711">
        <f>(AP711 - AO711 + DI711*1E3/(8.314*(DK711+273.15)) * AR711/DH711 * AQ711) * DH711/(100*CV711) * 1000/(1000 - AP711)</f>
        <v>0</v>
      </c>
      <c r="AO711">
        <v>22.5166020133333</v>
      </c>
      <c r="AP711">
        <v>26.731834965035</v>
      </c>
      <c r="AQ711">
        <v>9.79496012764954e-05</v>
      </c>
      <c r="AR711">
        <v>92.47</v>
      </c>
      <c r="AS711">
        <v>0</v>
      </c>
      <c r="AT711">
        <v>0</v>
      </c>
      <c r="AU711">
        <f>IF(AS711*$H$13&gt;=AW711,1.0,(AW711/(AW711-AS711*$H$13)))</f>
        <v>0</v>
      </c>
      <c r="AV711">
        <f>(AU711-1)*100</f>
        <v>0</v>
      </c>
      <c r="AW711">
        <f>MAX(0,($B$13+$C$13*DP711)/(1+$D$13*DP711)*DI711/(DK711+273)*$E$13)</f>
        <v>0</v>
      </c>
      <c r="AX711" t="s">
        <v>418</v>
      </c>
      <c r="AY711" t="s">
        <v>418</v>
      </c>
      <c r="AZ711">
        <v>0</v>
      </c>
      <c r="BA711">
        <v>0</v>
      </c>
      <c r="BB711">
        <f>1-AZ711/BA711</f>
        <v>0</v>
      </c>
      <c r="BC711">
        <v>0</v>
      </c>
      <c r="BD711" t="s">
        <v>418</v>
      </c>
      <c r="BE711" t="s">
        <v>418</v>
      </c>
      <c r="BF711">
        <v>0</v>
      </c>
      <c r="BG711">
        <v>0</v>
      </c>
      <c r="BH711">
        <f>1-BF711/BG711</f>
        <v>0</v>
      </c>
      <c r="BI711">
        <v>0.5</v>
      </c>
      <c r="BJ711">
        <f>CS711</f>
        <v>0</v>
      </c>
      <c r="BK711">
        <f>L711</f>
        <v>0</v>
      </c>
      <c r="BL711">
        <f>BH711*BI711*BJ711</f>
        <v>0</v>
      </c>
      <c r="BM711">
        <f>(BK711-BC711)/BJ711</f>
        <v>0</v>
      </c>
      <c r="BN711">
        <f>(BA711-BG711)/BG711</f>
        <v>0</v>
      </c>
      <c r="BO711">
        <f>AZ711/(BB711+AZ711/BG711)</f>
        <v>0</v>
      </c>
      <c r="BP711" t="s">
        <v>418</v>
      </c>
      <c r="BQ711">
        <v>0</v>
      </c>
      <c r="BR711">
        <f>IF(BQ711&lt;&gt;0, BQ711, BO711)</f>
        <v>0</v>
      </c>
      <c r="BS711">
        <f>1-BR711/BG711</f>
        <v>0</v>
      </c>
      <c r="BT711">
        <f>(BG711-BF711)/(BG711-BR711)</f>
        <v>0</v>
      </c>
      <c r="BU711">
        <f>(BA711-BG711)/(BA711-BR711)</f>
        <v>0</v>
      </c>
      <c r="BV711">
        <f>(BG711-BF711)/(BG711-AZ711)</f>
        <v>0</v>
      </c>
      <c r="BW711">
        <f>(BA711-BG711)/(BA711-AZ711)</f>
        <v>0</v>
      </c>
      <c r="BX711">
        <f>(BT711*BR711/BF711)</f>
        <v>0</v>
      </c>
      <c r="BY711">
        <f>(1-BX711)</f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f>$B$11*DQ711+$C$11*DR711+$F$11*EC711*(1-EF711)</f>
        <v>0</v>
      </c>
      <c r="CS711">
        <f>CR711*CT711</f>
        <v>0</v>
      </c>
      <c r="CT711">
        <f>($B$11*$D$9+$C$11*$D$9+$F$11*((EP711+EH711)/MAX(EP711+EH711+EQ711, 0.1)*$I$9+EQ711/MAX(EP711+EH711+EQ711, 0.1)*$J$9))/($B$11+$C$11+$F$11)</f>
        <v>0</v>
      </c>
      <c r="CU711">
        <f>($B$11*$K$9+$C$11*$K$9+$F$11*((EP711+EH711)/MAX(EP711+EH711+EQ711, 0.1)*$P$9+EQ711/MAX(EP711+EH711+EQ711, 0.1)*$Q$9))/($B$11+$C$11+$F$11)</f>
        <v>0</v>
      </c>
      <c r="CV711">
        <v>6</v>
      </c>
      <c r="CW711">
        <v>0.5</v>
      </c>
      <c r="CX711" t="s">
        <v>419</v>
      </c>
      <c r="CY711">
        <v>2</v>
      </c>
      <c r="CZ711" t="b">
        <v>1</v>
      </c>
      <c r="DA711">
        <v>1659034268.25</v>
      </c>
      <c r="DB711">
        <v>142.628392857143</v>
      </c>
      <c r="DC711">
        <v>126.716321428571</v>
      </c>
      <c r="DD711">
        <v>26.7252357142857</v>
      </c>
      <c r="DE711">
        <v>22.5188107142857</v>
      </c>
      <c r="DF711">
        <v>137.768678571429</v>
      </c>
      <c r="DG711">
        <v>26.1224178571429</v>
      </c>
      <c r="DH711">
        <v>500.046928571429</v>
      </c>
      <c r="DI711">
        <v>90.3031178571429</v>
      </c>
      <c r="DJ711">
        <v>0.0446726107142857</v>
      </c>
      <c r="DK711">
        <v>27.4562535714286</v>
      </c>
      <c r="DL711">
        <v>27.836025</v>
      </c>
      <c r="DM711">
        <v>999.9</v>
      </c>
      <c r="DN711">
        <v>0</v>
      </c>
      <c r="DO711">
        <v>0</v>
      </c>
      <c r="DP711">
        <v>9992.67857142857</v>
      </c>
      <c r="DQ711">
        <v>0</v>
      </c>
      <c r="DR711">
        <v>17.3215</v>
      </c>
      <c r="DS711">
        <v>15.91215</v>
      </c>
      <c r="DT711">
        <v>146.544857142857</v>
      </c>
      <c r="DU711">
        <v>129.635642857143</v>
      </c>
      <c r="DV711">
        <v>4.20641642857143</v>
      </c>
      <c r="DW711">
        <v>126.716321428571</v>
      </c>
      <c r="DX711">
        <v>22.5188107142857</v>
      </c>
      <c r="DY711">
        <v>2.41337178571429</v>
      </c>
      <c r="DZ711">
        <v>2.03351928571429</v>
      </c>
      <c r="EA711">
        <v>20.4537821428571</v>
      </c>
      <c r="EB711">
        <v>17.707775</v>
      </c>
      <c r="EC711">
        <v>2000.01357142857</v>
      </c>
      <c r="ED711">
        <v>0.979999642857143</v>
      </c>
      <c r="EE711">
        <v>0.0200005</v>
      </c>
      <c r="EF711">
        <v>0</v>
      </c>
      <c r="EG711">
        <v>740.089857142857</v>
      </c>
      <c r="EH711">
        <v>5.00063</v>
      </c>
      <c r="EI711">
        <v>14556.6464285714</v>
      </c>
      <c r="EJ711">
        <v>17257.0142857143</v>
      </c>
      <c r="EK711">
        <v>38.375</v>
      </c>
      <c r="EL711">
        <v>38.312</v>
      </c>
      <c r="EM711">
        <v>37.812</v>
      </c>
      <c r="EN711">
        <v>37.6825714285714</v>
      </c>
      <c r="EO711">
        <v>39.375</v>
      </c>
      <c r="EP711">
        <v>1955.11142857143</v>
      </c>
      <c r="EQ711">
        <v>39.8975</v>
      </c>
      <c r="ER711">
        <v>0</v>
      </c>
      <c r="ES711">
        <v>1659034275.1</v>
      </c>
      <c r="ET711">
        <v>0</v>
      </c>
      <c r="EU711">
        <v>740.19088</v>
      </c>
      <c r="EV711">
        <v>14.3205385032632</v>
      </c>
      <c r="EW711">
        <v>262.938461941754</v>
      </c>
      <c r="EX711">
        <v>14558.728</v>
      </c>
      <c r="EY711">
        <v>15</v>
      </c>
      <c r="EZ711">
        <v>0</v>
      </c>
      <c r="FA711" t="s">
        <v>420</v>
      </c>
      <c r="FB711">
        <v>1657551626.5</v>
      </c>
      <c r="FC711">
        <v>1657551629</v>
      </c>
      <c r="FD711">
        <v>0</v>
      </c>
      <c r="FE711">
        <v>0.403</v>
      </c>
      <c r="FF711">
        <v>0.009</v>
      </c>
      <c r="FG711">
        <v>9.41</v>
      </c>
      <c r="FH711">
        <v>0.087</v>
      </c>
      <c r="FI711">
        <v>417</v>
      </c>
      <c r="FJ711">
        <v>17</v>
      </c>
      <c r="FK711">
        <v>1.61</v>
      </c>
      <c r="FL711">
        <v>0.59</v>
      </c>
      <c r="FM711">
        <v>15.0413317073171</v>
      </c>
      <c r="FN711">
        <v>12.9829756097561</v>
      </c>
      <c r="FO711">
        <v>1.32215537230192</v>
      </c>
      <c r="FP711">
        <v>0</v>
      </c>
      <c r="FQ711">
        <v>739.346617647059</v>
      </c>
      <c r="FR711">
        <v>13.1695798309922</v>
      </c>
      <c r="FS711">
        <v>1.30650465465292</v>
      </c>
      <c r="FT711">
        <v>0</v>
      </c>
      <c r="FU711">
        <v>4.20071902439024</v>
      </c>
      <c r="FV711">
        <v>0.0840892682926787</v>
      </c>
      <c r="FW711">
        <v>0.0088726380724821</v>
      </c>
      <c r="FX711">
        <v>1</v>
      </c>
      <c r="FY711">
        <v>1</v>
      </c>
      <c r="FZ711">
        <v>3</v>
      </c>
      <c r="GA711" t="s">
        <v>421</v>
      </c>
      <c r="GB711">
        <v>2.97333</v>
      </c>
      <c r="GC711">
        <v>2.69835</v>
      </c>
      <c r="GD711">
        <v>0.0295539</v>
      </c>
      <c r="GE711">
        <v>0.0263668</v>
      </c>
      <c r="GF711">
        <v>0.110905</v>
      </c>
      <c r="GG711">
        <v>0.0996383</v>
      </c>
      <c r="GH711">
        <v>37777.3</v>
      </c>
      <c r="GI711">
        <v>41449</v>
      </c>
      <c r="GJ711">
        <v>35277</v>
      </c>
      <c r="GK711">
        <v>38610.1</v>
      </c>
      <c r="GL711">
        <v>44462.1</v>
      </c>
      <c r="GM711">
        <v>50206.6</v>
      </c>
      <c r="GN711">
        <v>55146.6</v>
      </c>
      <c r="GO711">
        <v>61931.7</v>
      </c>
      <c r="GP711">
        <v>1.9878</v>
      </c>
      <c r="GQ711">
        <v>1.8538</v>
      </c>
      <c r="GR711">
        <v>0.15077</v>
      </c>
      <c r="GS711">
        <v>0</v>
      </c>
      <c r="GT711">
        <v>25.3717</v>
      </c>
      <c r="GU711">
        <v>999.9</v>
      </c>
      <c r="GV711">
        <v>59.065</v>
      </c>
      <c r="GW711">
        <v>29.104</v>
      </c>
      <c r="GX711">
        <v>26.4625</v>
      </c>
      <c r="GY711">
        <v>55.8873</v>
      </c>
      <c r="GZ711">
        <v>43.105</v>
      </c>
      <c r="HA711">
        <v>1</v>
      </c>
      <c r="HB711">
        <v>-0.045</v>
      </c>
      <c r="HC711">
        <v>0.155556</v>
      </c>
      <c r="HD711">
        <v>20.1136</v>
      </c>
      <c r="HE711">
        <v>5.19932</v>
      </c>
      <c r="HF711">
        <v>12.004</v>
      </c>
      <c r="HG711">
        <v>4.976</v>
      </c>
      <c r="HH711">
        <v>3.2936</v>
      </c>
      <c r="HI711">
        <v>9999</v>
      </c>
      <c r="HJ711">
        <v>9999</v>
      </c>
      <c r="HK711">
        <v>9999</v>
      </c>
      <c r="HL711">
        <v>630.6</v>
      </c>
      <c r="HM711">
        <v>1.86313</v>
      </c>
      <c r="HN711">
        <v>1.86801</v>
      </c>
      <c r="HO711">
        <v>1.86783</v>
      </c>
      <c r="HP711">
        <v>1.86893</v>
      </c>
      <c r="HQ711">
        <v>1.86981</v>
      </c>
      <c r="HR711">
        <v>1.86584</v>
      </c>
      <c r="HS711">
        <v>1.86691</v>
      </c>
      <c r="HT711">
        <v>1.86829</v>
      </c>
      <c r="HU711">
        <v>5</v>
      </c>
      <c r="HV711">
        <v>0</v>
      </c>
      <c r="HW711">
        <v>0</v>
      </c>
      <c r="HX711">
        <v>0</v>
      </c>
      <c r="HY711" t="s">
        <v>422</v>
      </c>
      <c r="HZ711" t="s">
        <v>423</v>
      </c>
      <c r="IA711" t="s">
        <v>424</v>
      </c>
      <c r="IB711" t="s">
        <v>424</v>
      </c>
      <c r="IC711" t="s">
        <v>424</v>
      </c>
      <c r="ID711" t="s">
        <v>424</v>
      </c>
      <c r="IE711">
        <v>0</v>
      </c>
      <c r="IF711">
        <v>100</v>
      </c>
      <c r="IG711">
        <v>100</v>
      </c>
      <c r="IH711">
        <v>4.714</v>
      </c>
      <c r="II711">
        <v>0.6032</v>
      </c>
      <c r="IJ711">
        <v>4.02706509432224</v>
      </c>
      <c r="IK711">
        <v>0.00601174518973114</v>
      </c>
      <c r="IL711">
        <v>2.77886958061485e-07</v>
      </c>
      <c r="IM711">
        <v>-3.54636231360687e-10</v>
      </c>
      <c r="IN711">
        <v>-0.0404303883988718</v>
      </c>
      <c r="IO711">
        <v>-0.0177815531441476</v>
      </c>
      <c r="IP711">
        <v>0.00205572605671414</v>
      </c>
      <c r="IQ711">
        <v>-1.65519735432211e-05</v>
      </c>
      <c r="IR711">
        <v>-4</v>
      </c>
      <c r="IS711">
        <v>1848</v>
      </c>
      <c r="IT711">
        <v>1</v>
      </c>
      <c r="IU711">
        <v>25</v>
      </c>
      <c r="IV711">
        <v>24710.8</v>
      </c>
      <c r="IW711">
        <v>24710.8</v>
      </c>
      <c r="IX711">
        <v>0.3479</v>
      </c>
      <c r="IY711">
        <v>2.66724</v>
      </c>
      <c r="IZ711">
        <v>1.54785</v>
      </c>
      <c r="JA711">
        <v>2.30713</v>
      </c>
      <c r="JB711">
        <v>1.34644</v>
      </c>
      <c r="JC711">
        <v>2.30469</v>
      </c>
      <c r="JD711">
        <v>33.5355</v>
      </c>
      <c r="JE711">
        <v>24.2188</v>
      </c>
      <c r="JF711">
        <v>18</v>
      </c>
      <c r="JG711">
        <v>501.62</v>
      </c>
      <c r="JH711">
        <v>414.769</v>
      </c>
      <c r="JI711">
        <v>24.9999</v>
      </c>
      <c r="JJ711">
        <v>26.6305</v>
      </c>
      <c r="JK711">
        <v>30.0001</v>
      </c>
      <c r="JL711">
        <v>26.5649</v>
      </c>
      <c r="JM711">
        <v>26.5062</v>
      </c>
      <c r="JN711">
        <v>6.94001</v>
      </c>
      <c r="JO711">
        <v>24.2938</v>
      </c>
      <c r="JP711">
        <v>100</v>
      </c>
      <c r="JQ711">
        <v>25</v>
      </c>
      <c r="JR711">
        <v>83.9161</v>
      </c>
      <c r="JS711">
        <v>22.5345</v>
      </c>
      <c r="JT711">
        <v>102.297</v>
      </c>
      <c r="JU711">
        <v>103.085</v>
      </c>
    </row>
    <row r="712" spans="1:281">
      <c r="A712">
        <v>696</v>
      </c>
      <c r="B712">
        <v>1659034281</v>
      </c>
      <c r="C712">
        <v>10597.9000000954</v>
      </c>
      <c r="D712" t="s">
        <v>1823</v>
      </c>
      <c r="E712" t="s">
        <v>1824</v>
      </c>
      <c r="F712">
        <v>5</v>
      </c>
      <c r="G712" t="s">
        <v>1782</v>
      </c>
      <c r="H712" t="s">
        <v>417</v>
      </c>
      <c r="I712">
        <v>1659034273.51852</v>
      </c>
      <c r="J712">
        <f>(K712)/1000</f>
        <v>0</v>
      </c>
      <c r="K712">
        <f>IF(CZ712, AN712, AH712)</f>
        <v>0</v>
      </c>
      <c r="L712">
        <f>IF(CZ712, AI712, AG712)</f>
        <v>0</v>
      </c>
      <c r="M712">
        <f>DB712 - IF(AU712&gt;1, L712*CV712*100.0/(AW712*DP712), 0)</f>
        <v>0</v>
      </c>
      <c r="N712">
        <f>((T712-J712/2)*M712-L712)/(T712+J712/2)</f>
        <v>0</v>
      </c>
      <c r="O712">
        <f>N712*(DI712+DJ712)/1000.0</f>
        <v>0</v>
      </c>
      <c r="P712">
        <f>(DB712 - IF(AU712&gt;1, L712*CV712*100.0/(AW712*DP712), 0))*(DI712+DJ712)/1000.0</f>
        <v>0</v>
      </c>
      <c r="Q712">
        <f>2.0/((1/S712-1/R712)+SIGN(S712)*SQRT((1/S712-1/R712)*(1/S712-1/R712) + 4*CW712/((CW712+1)*(CW712+1))*(2*1/S712*1/R712-1/R712*1/R712)))</f>
        <v>0</v>
      </c>
      <c r="R712">
        <f>IF(LEFT(CX712,1)&lt;&gt;"0",IF(LEFT(CX712,1)="1",3.0,CY712),$D$5+$E$5*(DP712*DI712/($K$5*1000))+$F$5*(DP712*DI712/($K$5*1000))*MAX(MIN(CV712,$J$5),$I$5)*MAX(MIN(CV712,$J$5),$I$5)+$G$5*MAX(MIN(CV712,$J$5),$I$5)*(DP712*DI712/($K$5*1000))+$H$5*(DP712*DI712/($K$5*1000))*(DP712*DI712/($K$5*1000)))</f>
        <v>0</v>
      </c>
      <c r="S712">
        <f>J712*(1000-(1000*0.61365*exp(17.502*W712/(240.97+W712))/(DI712+DJ712)+DD712)/2)/(1000*0.61365*exp(17.502*W712/(240.97+W712))/(DI712+DJ712)-DD712)</f>
        <v>0</v>
      </c>
      <c r="T712">
        <f>1/((CW712+1)/(Q712/1.6)+1/(R712/1.37)) + CW712/((CW712+1)/(Q712/1.6) + CW712/(R712/1.37))</f>
        <v>0</v>
      </c>
      <c r="U712">
        <f>(CR712*CU712)</f>
        <v>0</v>
      </c>
      <c r="V712">
        <f>(DK712+(U712+2*0.95*5.67E-8*(((DK712+$B$7)+273)^4-(DK712+273)^4)-44100*J712)/(1.84*29.3*R712+8*0.95*5.67E-8*(DK712+273)^3))</f>
        <v>0</v>
      </c>
      <c r="W712">
        <f>($C$7*DL712+$D$7*DM712+$E$7*V712)</f>
        <v>0</v>
      </c>
      <c r="X712">
        <f>0.61365*exp(17.502*W712/(240.97+W712))</f>
        <v>0</v>
      </c>
      <c r="Y712">
        <f>(Z712/AA712*100)</f>
        <v>0</v>
      </c>
      <c r="Z712">
        <f>DD712*(DI712+DJ712)/1000</f>
        <v>0</v>
      </c>
      <c r="AA712">
        <f>0.61365*exp(17.502*DK712/(240.97+DK712))</f>
        <v>0</v>
      </c>
      <c r="AB712">
        <f>(X712-DD712*(DI712+DJ712)/1000)</f>
        <v>0</v>
      </c>
      <c r="AC712">
        <f>(-J712*44100)</f>
        <v>0</v>
      </c>
      <c r="AD712">
        <f>2*29.3*R712*0.92*(DK712-W712)</f>
        <v>0</v>
      </c>
      <c r="AE712">
        <f>2*0.95*5.67E-8*(((DK712+$B$7)+273)^4-(W712+273)^4)</f>
        <v>0</v>
      </c>
      <c r="AF712">
        <f>U712+AE712+AC712+AD712</f>
        <v>0</v>
      </c>
      <c r="AG712">
        <f>DH712*AU712*(DC712-DB712*(1000-AU712*DE712)/(1000-AU712*DD712))/(100*CV712)</f>
        <v>0</v>
      </c>
      <c r="AH712">
        <f>1000*DH712*AU712*(DD712-DE712)/(100*CV712*(1000-AU712*DD712))</f>
        <v>0</v>
      </c>
      <c r="AI712">
        <f>(AJ712 - AK712 - DI712*1E3/(8.314*(DK712+273.15)) * AM712/DH712 * AL712) * DH712/(100*CV712) * (1000 - DE712)/1000</f>
        <v>0</v>
      </c>
      <c r="AJ712">
        <v>95.3615918148093</v>
      </c>
      <c r="AK712">
        <v>107.154642424242</v>
      </c>
      <c r="AL712">
        <v>-3.23152732863285</v>
      </c>
      <c r="AM712">
        <v>66.0504921813524</v>
      </c>
      <c r="AN712">
        <f>(AP712 - AO712 + DI712*1E3/(8.314*(DK712+273.15)) * AR712/DH712 * AQ712) * DH712/(100*CV712) * 1000/(1000 - AP712)</f>
        <v>0</v>
      </c>
      <c r="AO712">
        <v>22.5141394933766</v>
      </c>
      <c r="AP712">
        <v>26.732548951049</v>
      </c>
      <c r="AQ712">
        <v>8.49177489210601e-06</v>
      </c>
      <c r="AR712">
        <v>92.47</v>
      </c>
      <c r="AS712">
        <v>0</v>
      </c>
      <c r="AT712">
        <v>0</v>
      </c>
      <c r="AU712">
        <f>IF(AS712*$H$13&gt;=AW712,1.0,(AW712/(AW712-AS712*$H$13)))</f>
        <v>0</v>
      </c>
      <c r="AV712">
        <f>(AU712-1)*100</f>
        <v>0</v>
      </c>
      <c r="AW712">
        <f>MAX(0,($B$13+$C$13*DP712)/(1+$D$13*DP712)*DI712/(DK712+273)*$E$13)</f>
        <v>0</v>
      </c>
      <c r="AX712" t="s">
        <v>418</v>
      </c>
      <c r="AY712" t="s">
        <v>418</v>
      </c>
      <c r="AZ712">
        <v>0</v>
      </c>
      <c r="BA712">
        <v>0</v>
      </c>
      <c r="BB712">
        <f>1-AZ712/BA712</f>
        <v>0</v>
      </c>
      <c r="BC712">
        <v>0</v>
      </c>
      <c r="BD712" t="s">
        <v>418</v>
      </c>
      <c r="BE712" t="s">
        <v>418</v>
      </c>
      <c r="BF712">
        <v>0</v>
      </c>
      <c r="BG712">
        <v>0</v>
      </c>
      <c r="BH712">
        <f>1-BF712/BG712</f>
        <v>0</v>
      </c>
      <c r="BI712">
        <v>0.5</v>
      </c>
      <c r="BJ712">
        <f>CS712</f>
        <v>0</v>
      </c>
      <c r="BK712">
        <f>L712</f>
        <v>0</v>
      </c>
      <c r="BL712">
        <f>BH712*BI712*BJ712</f>
        <v>0</v>
      </c>
      <c r="BM712">
        <f>(BK712-BC712)/BJ712</f>
        <v>0</v>
      </c>
      <c r="BN712">
        <f>(BA712-BG712)/BG712</f>
        <v>0</v>
      </c>
      <c r="BO712">
        <f>AZ712/(BB712+AZ712/BG712)</f>
        <v>0</v>
      </c>
      <c r="BP712" t="s">
        <v>418</v>
      </c>
      <c r="BQ712">
        <v>0</v>
      </c>
      <c r="BR712">
        <f>IF(BQ712&lt;&gt;0, BQ712, BO712)</f>
        <v>0</v>
      </c>
      <c r="BS712">
        <f>1-BR712/BG712</f>
        <v>0</v>
      </c>
      <c r="BT712">
        <f>(BG712-BF712)/(BG712-BR712)</f>
        <v>0</v>
      </c>
      <c r="BU712">
        <f>(BA712-BG712)/(BA712-BR712)</f>
        <v>0</v>
      </c>
      <c r="BV712">
        <f>(BG712-BF712)/(BG712-AZ712)</f>
        <v>0</v>
      </c>
      <c r="BW712">
        <f>(BA712-BG712)/(BA712-AZ712)</f>
        <v>0</v>
      </c>
      <c r="BX712">
        <f>(BT712*BR712/BF712)</f>
        <v>0</v>
      </c>
      <c r="BY712">
        <f>(1-BX712)</f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f>$B$11*DQ712+$C$11*DR712+$F$11*EC712*(1-EF712)</f>
        <v>0</v>
      </c>
      <c r="CS712">
        <f>CR712*CT712</f>
        <v>0</v>
      </c>
      <c r="CT712">
        <f>($B$11*$D$9+$C$11*$D$9+$F$11*((EP712+EH712)/MAX(EP712+EH712+EQ712, 0.1)*$I$9+EQ712/MAX(EP712+EH712+EQ712, 0.1)*$J$9))/($B$11+$C$11+$F$11)</f>
        <v>0</v>
      </c>
      <c r="CU712">
        <f>($B$11*$K$9+$C$11*$K$9+$F$11*((EP712+EH712)/MAX(EP712+EH712+EQ712, 0.1)*$P$9+EQ712/MAX(EP712+EH712+EQ712, 0.1)*$Q$9))/($B$11+$C$11+$F$11)</f>
        <v>0</v>
      </c>
      <c r="CV712">
        <v>6</v>
      </c>
      <c r="CW712">
        <v>0.5</v>
      </c>
      <c r="CX712" t="s">
        <v>419</v>
      </c>
      <c r="CY712">
        <v>2</v>
      </c>
      <c r="CZ712" t="b">
        <v>1</v>
      </c>
      <c r="DA712">
        <v>1659034273.51852</v>
      </c>
      <c r="DB712">
        <v>126.156962962963</v>
      </c>
      <c r="DC712">
        <v>109.143133333333</v>
      </c>
      <c r="DD712">
        <v>26.7293888888889</v>
      </c>
      <c r="DE712">
        <v>22.5161074074074</v>
      </c>
      <c r="DF712">
        <v>121.39657037037</v>
      </c>
      <c r="DG712">
        <v>26.1263518518519</v>
      </c>
      <c r="DH712">
        <v>500.033518518519</v>
      </c>
      <c r="DI712">
        <v>90.3024370370371</v>
      </c>
      <c r="DJ712">
        <v>0.0447642111111111</v>
      </c>
      <c r="DK712">
        <v>27.4550407407407</v>
      </c>
      <c r="DL712">
        <v>27.8344296296296</v>
      </c>
      <c r="DM712">
        <v>999.9</v>
      </c>
      <c r="DN712">
        <v>0</v>
      </c>
      <c r="DO712">
        <v>0</v>
      </c>
      <c r="DP712">
        <v>9985.92592592593</v>
      </c>
      <c r="DQ712">
        <v>0</v>
      </c>
      <c r="DR712">
        <v>17.3215</v>
      </c>
      <c r="DS712">
        <v>17.0138740740741</v>
      </c>
      <c r="DT712">
        <v>129.621666666667</v>
      </c>
      <c r="DU712">
        <v>111.657292592593</v>
      </c>
      <c r="DV712">
        <v>4.21327925925926</v>
      </c>
      <c r="DW712">
        <v>109.143133333333</v>
      </c>
      <c r="DX712">
        <v>22.5161074074074</v>
      </c>
      <c r="DY712">
        <v>2.41372925925926</v>
      </c>
      <c r="DZ712">
        <v>2.03326037037037</v>
      </c>
      <c r="EA712">
        <v>20.4561851851852</v>
      </c>
      <c r="EB712">
        <v>17.7057481481481</v>
      </c>
      <c r="EC712">
        <v>1999.97185185185</v>
      </c>
      <c r="ED712">
        <v>0.980000703703704</v>
      </c>
      <c r="EE712">
        <v>0.0199994444444444</v>
      </c>
      <c r="EF712">
        <v>0</v>
      </c>
      <c r="EG712">
        <v>741.346814814815</v>
      </c>
      <c r="EH712">
        <v>5.00063</v>
      </c>
      <c r="EI712">
        <v>14580.1</v>
      </c>
      <c r="EJ712">
        <v>17256.6703703704</v>
      </c>
      <c r="EK712">
        <v>38.375</v>
      </c>
      <c r="EL712">
        <v>38.312</v>
      </c>
      <c r="EM712">
        <v>37.8213333333333</v>
      </c>
      <c r="EN712">
        <v>37.687</v>
      </c>
      <c r="EO712">
        <v>39.375</v>
      </c>
      <c r="EP712">
        <v>1955.07333333333</v>
      </c>
      <c r="EQ712">
        <v>39.8944444444444</v>
      </c>
      <c r="ER712">
        <v>0</v>
      </c>
      <c r="ES712">
        <v>1659034279.9</v>
      </c>
      <c r="ET712">
        <v>0</v>
      </c>
      <c r="EU712">
        <v>741.34076</v>
      </c>
      <c r="EV712">
        <v>14.8153076840799</v>
      </c>
      <c r="EW712">
        <v>282.153845670466</v>
      </c>
      <c r="EX712">
        <v>14580.32</v>
      </c>
      <c r="EY712">
        <v>15</v>
      </c>
      <c r="EZ712">
        <v>0</v>
      </c>
      <c r="FA712" t="s">
        <v>420</v>
      </c>
      <c r="FB712">
        <v>1657551626.5</v>
      </c>
      <c r="FC712">
        <v>1657551629</v>
      </c>
      <c r="FD712">
        <v>0</v>
      </c>
      <c r="FE712">
        <v>0.403</v>
      </c>
      <c r="FF712">
        <v>0.009</v>
      </c>
      <c r="FG712">
        <v>9.41</v>
      </c>
      <c r="FH712">
        <v>0.087</v>
      </c>
      <c r="FI712">
        <v>417</v>
      </c>
      <c r="FJ712">
        <v>17</v>
      </c>
      <c r="FK712">
        <v>1.61</v>
      </c>
      <c r="FL712">
        <v>0.59</v>
      </c>
      <c r="FM712">
        <v>16.1425634146341</v>
      </c>
      <c r="FN712">
        <v>14.0683693379791</v>
      </c>
      <c r="FO712">
        <v>1.42751111699675</v>
      </c>
      <c r="FP712">
        <v>0</v>
      </c>
      <c r="FQ712">
        <v>740.413588235294</v>
      </c>
      <c r="FR712">
        <v>14.2284797716044</v>
      </c>
      <c r="FS712">
        <v>1.40752877136297</v>
      </c>
      <c r="FT712">
        <v>0</v>
      </c>
      <c r="FU712">
        <v>4.20792292682927</v>
      </c>
      <c r="FV712">
        <v>0.0855928222996472</v>
      </c>
      <c r="FW712">
        <v>0.0090545025166441</v>
      </c>
      <c r="FX712">
        <v>1</v>
      </c>
      <c r="FY712">
        <v>1</v>
      </c>
      <c r="FZ712">
        <v>3</v>
      </c>
      <c r="GA712" t="s">
        <v>421</v>
      </c>
      <c r="GB712">
        <v>2.97456</v>
      </c>
      <c r="GC712">
        <v>2.69821</v>
      </c>
      <c r="GD712">
        <v>0.0257069</v>
      </c>
      <c r="GE712">
        <v>0.0223968</v>
      </c>
      <c r="GF712">
        <v>0.110912</v>
      </c>
      <c r="GG712">
        <v>0.0996378</v>
      </c>
      <c r="GH712">
        <v>37927</v>
      </c>
      <c r="GI712">
        <v>41617.8</v>
      </c>
      <c r="GJ712">
        <v>35277</v>
      </c>
      <c r="GK712">
        <v>38610</v>
      </c>
      <c r="GL712">
        <v>44462</v>
      </c>
      <c r="GM712">
        <v>50206.4</v>
      </c>
      <c r="GN712">
        <v>55147.1</v>
      </c>
      <c r="GO712">
        <v>61931.6</v>
      </c>
      <c r="GP712">
        <v>1.988</v>
      </c>
      <c r="GQ712">
        <v>1.853</v>
      </c>
      <c r="GR712">
        <v>0.150502</v>
      </c>
      <c r="GS712">
        <v>0</v>
      </c>
      <c r="GT712">
        <v>25.3673</v>
      </c>
      <c r="GU712">
        <v>999.9</v>
      </c>
      <c r="GV712">
        <v>59.065</v>
      </c>
      <c r="GW712">
        <v>29.124</v>
      </c>
      <c r="GX712">
        <v>26.4948</v>
      </c>
      <c r="GY712">
        <v>56.4373</v>
      </c>
      <c r="GZ712">
        <v>42.7284</v>
      </c>
      <c r="HA712">
        <v>1</v>
      </c>
      <c r="HB712">
        <v>-0.045</v>
      </c>
      <c r="HC712">
        <v>0.15817</v>
      </c>
      <c r="HD712">
        <v>20.1129</v>
      </c>
      <c r="HE712">
        <v>5.19573</v>
      </c>
      <c r="HF712">
        <v>12.004</v>
      </c>
      <c r="HG712">
        <v>4.9744</v>
      </c>
      <c r="HH712">
        <v>3.2932</v>
      </c>
      <c r="HI712">
        <v>9999</v>
      </c>
      <c r="HJ712">
        <v>9999</v>
      </c>
      <c r="HK712">
        <v>9999</v>
      </c>
      <c r="HL712">
        <v>630.6</v>
      </c>
      <c r="HM712">
        <v>1.86316</v>
      </c>
      <c r="HN712">
        <v>1.86804</v>
      </c>
      <c r="HO712">
        <v>1.86783</v>
      </c>
      <c r="HP712">
        <v>1.8689</v>
      </c>
      <c r="HQ712">
        <v>1.86981</v>
      </c>
      <c r="HR712">
        <v>1.86584</v>
      </c>
      <c r="HS712">
        <v>1.86691</v>
      </c>
      <c r="HT712">
        <v>1.86829</v>
      </c>
      <c r="HU712">
        <v>5</v>
      </c>
      <c r="HV712">
        <v>0</v>
      </c>
      <c r="HW712">
        <v>0</v>
      </c>
      <c r="HX712">
        <v>0</v>
      </c>
      <c r="HY712" t="s">
        <v>422</v>
      </c>
      <c r="HZ712" t="s">
        <v>423</v>
      </c>
      <c r="IA712" t="s">
        <v>424</v>
      </c>
      <c r="IB712" t="s">
        <v>424</v>
      </c>
      <c r="IC712" t="s">
        <v>424</v>
      </c>
      <c r="ID712" t="s">
        <v>424</v>
      </c>
      <c r="IE712">
        <v>0</v>
      </c>
      <c r="IF712">
        <v>100</v>
      </c>
      <c r="IG712">
        <v>100</v>
      </c>
      <c r="IH712">
        <v>4.62</v>
      </c>
      <c r="II712">
        <v>0.6033</v>
      </c>
      <c r="IJ712">
        <v>4.02706509432224</v>
      </c>
      <c r="IK712">
        <v>0.00601174518973114</v>
      </c>
      <c r="IL712">
        <v>2.77886958061485e-07</v>
      </c>
      <c r="IM712">
        <v>-3.54636231360687e-10</v>
      </c>
      <c r="IN712">
        <v>-0.0404303883988718</v>
      </c>
      <c r="IO712">
        <v>-0.0177815531441476</v>
      </c>
      <c r="IP712">
        <v>0.00205572605671414</v>
      </c>
      <c r="IQ712">
        <v>-1.65519735432211e-05</v>
      </c>
      <c r="IR712">
        <v>-4</v>
      </c>
      <c r="IS712">
        <v>1848</v>
      </c>
      <c r="IT712">
        <v>1</v>
      </c>
      <c r="IU712">
        <v>25</v>
      </c>
      <c r="IV712">
        <v>24710.9</v>
      </c>
      <c r="IW712">
        <v>24710.9</v>
      </c>
      <c r="IX712">
        <v>0.313721</v>
      </c>
      <c r="IY712">
        <v>2.66602</v>
      </c>
      <c r="IZ712">
        <v>1.54785</v>
      </c>
      <c r="JA712">
        <v>2.30713</v>
      </c>
      <c r="JB712">
        <v>1.34644</v>
      </c>
      <c r="JC712">
        <v>2.43286</v>
      </c>
      <c r="JD712">
        <v>33.558</v>
      </c>
      <c r="JE712">
        <v>24.2276</v>
      </c>
      <c r="JF712">
        <v>18</v>
      </c>
      <c r="JG712">
        <v>501.757</v>
      </c>
      <c r="JH712">
        <v>414.315</v>
      </c>
      <c r="JI712">
        <v>25.0004</v>
      </c>
      <c r="JJ712">
        <v>26.6327</v>
      </c>
      <c r="JK712">
        <v>30.0001</v>
      </c>
      <c r="JL712">
        <v>26.5658</v>
      </c>
      <c r="JM712">
        <v>26.5062</v>
      </c>
      <c r="JN712">
        <v>6.254</v>
      </c>
      <c r="JO712">
        <v>24.2938</v>
      </c>
      <c r="JP712">
        <v>100</v>
      </c>
      <c r="JQ712">
        <v>25</v>
      </c>
      <c r="JR712">
        <v>63.6801</v>
      </c>
      <c r="JS712">
        <v>22.5282</v>
      </c>
      <c r="JT712">
        <v>102.297</v>
      </c>
      <c r="JU712">
        <v>103.085</v>
      </c>
    </row>
    <row r="713" spans="1:281">
      <c r="A713">
        <v>697</v>
      </c>
      <c r="B713">
        <v>1659034286</v>
      </c>
      <c r="C713">
        <v>10602.9000000954</v>
      </c>
      <c r="D713" t="s">
        <v>1825</v>
      </c>
      <c r="E713" t="s">
        <v>1826</v>
      </c>
      <c r="F713">
        <v>5</v>
      </c>
      <c r="G713" t="s">
        <v>1782</v>
      </c>
      <c r="H713" t="s">
        <v>417</v>
      </c>
      <c r="I713">
        <v>1659034278.23214</v>
      </c>
      <c r="J713">
        <f>(K713)/1000</f>
        <v>0</v>
      </c>
      <c r="K713">
        <f>IF(CZ713, AN713, AH713)</f>
        <v>0</v>
      </c>
      <c r="L713">
        <f>IF(CZ713, AI713, AG713)</f>
        <v>0</v>
      </c>
      <c r="M713">
        <f>DB713 - IF(AU713&gt;1, L713*CV713*100.0/(AW713*DP713), 0)</f>
        <v>0</v>
      </c>
      <c r="N713">
        <f>((T713-J713/2)*M713-L713)/(T713+J713/2)</f>
        <v>0</v>
      </c>
      <c r="O713">
        <f>N713*(DI713+DJ713)/1000.0</f>
        <v>0</v>
      </c>
      <c r="P713">
        <f>(DB713 - IF(AU713&gt;1, L713*CV713*100.0/(AW713*DP713), 0))*(DI713+DJ713)/1000.0</f>
        <v>0</v>
      </c>
      <c r="Q713">
        <f>2.0/((1/S713-1/R713)+SIGN(S713)*SQRT((1/S713-1/R713)*(1/S713-1/R713) + 4*CW713/((CW713+1)*(CW713+1))*(2*1/S713*1/R713-1/R713*1/R713)))</f>
        <v>0</v>
      </c>
      <c r="R713">
        <f>IF(LEFT(CX713,1)&lt;&gt;"0",IF(LEFT(CX713,1)="1",3.0,CY713),$D$5+$E$5*(DP713*DI713/($K$5*1000))+$F$5*(DP713*DI713/($K$5*1000))*MAX(MIN(CV713,$J$5),$I$5)*MAX(MIN(CV713,$J$5),$I$5)+$G$5*MAX(MIN(CV713,$J$5),$I$5)*(DP713*DI713/($K$5*1000))+$H$5*(DP713*DI713/($K$5*1000))*(DP713*DI713/($K$5*1000)))</f>
        <v>0</v>
      </c>
      <c r="S713">
        <f>J713*(1000-(1000*0.61365*exp(17.502*W713/(240.97+W713))/(DI713+DJ713)+DD713)/2)/(1000*0.61365*exp(17.502*W713/(240.97+W713))/(DI713+DJ713)-DD713)</f>
        <v>0</v>
      </c>
      <c r="T713">
        <f>1/((CW713+1)/(Q713/1.6)+1/(R713/1.37)) + CW713/((CW713+1)/(Q713/1.6) + CW713/(R713/1.37))</f>
        <v>0</v>
      </c>
      <c r="U713">
        <f>(CR713*CU713)</f>
        <v>0</v>
      </c>
      <c r="V713">
        <f>(DK713+(U713+2*0.95*5.67E-8*(((DK713+$B$7)+273)^4-(DK713+273)^4)-44100*J713)/(1.84*29.3*R713+8*0.95*5.67E-8*(DK713+273)^3))</f>
        <v>0</v>
      </c>
      <c r="W713">
        <f>($C$7*DL713+$D$7*DM713+$E$7*V713)</f>
        <v>0</v>
      </c>
      <c r="X713">
        <f>0.61365*exp(17.502*W713/(240.97+W713))</f>
        <v>0</v>
      </c>
      <c r="Y713">
        <f>(Z713/AA713*100)</f>
        <v>0</v>
      </c>
      <c r="Z713">
        <f>DD713*(DI713+DJ713)/1000</f>
        <v>0</v>
      </c>
      <c r="AA713">
        <f>0.61365*exp(17.502*DK713/(240.97+DK713))</f>
        <v>0</v>
      </c>
      <c r="AB713">
        <f>(X713-DD713*(DI713+DJ713)/1000)</f>
        <v>0</v>
      </c>
      <c r="AC713">
        <f>(-J713*44100)</f>
        <v>0</v>
      </c>
      <c r="AD713">
        <f>2*29.3*R713*0.92*(DK713-W713)</f>
        <v>0</v>
      </c>
      <c r="AE713">
        <f>2*0.95*5.67E-8*(((DK713+$B$7)+273)^4-(W713+273)^4)</f>
        <v>0</v>
      </c>
      <c r="AF713">
        <f>U713+AE713+AC713+AD713</f>
        <v>0</v>
      </c>
      <c r="AG713">
        <f>DH713*AU713*(DC713-DB713*(1000-AU713*DE713)/(1000-AU713*DD713))/(100*CV713)</f>
        <v>0</v>
      </c>
      <c r="AH713">
        <f>1000*DH713*AU713*(DD713-DE713)/(100*CV713*(1000-AU713*DD713))</f>
        <v>0</v>
      </c>
      <c r="AI713">
        <f>(AJ713 - AK713 - DI713*1E3/(8.314*(DK713+273.15)) * AM713/DH713 * AL713) * DH713/(100*CV713) * (1000 - DE713)/1000</f>
        <v>0</v>
      </c>
      <c r="AJ713">
        <v>78.6944611693462</v>
      </c>
      <c r="AK713">
        <v>91.4312096969697</v>
      </c>
      <c r="AL713">
        <v>-3.15722158125118</v>
      </c>
      <c r="AM713">
        <v>66.0504921813524</v>
      </c>
      <c r="AN713">
        <f>(AP713 - AO713 + DI713*1E3/(8.314*(DK713+273.15)) * AR713/DH713 * AQ713) * DH713/(100*CV713) * 1000/(1000 - AP713)</f>
        <v>0</v>
      </c>
      <c r="AO713">
        <v>22.5090431090043</v>
      </c>
      <c r="AP713">
        <v>26.7406181818182</v>
      </c>
      <c r="AQ713">
        <v>7.10703557314697e-05</v>
      </c>
      <c r="AR713">
        <v>92.47</v>
      </c>
      <c r="AS713">
        <v>0</v>
      </c>
      <c r="AT713">
        <v>0</v>
      </c>
      <c r="AU713">
        <f>IF(AS713*$H$13&gt;=AW713,1.0,(AW713/(AW713-AS713*$H$13)))</f>
        <v>0</v>
      </c>
      <c r="AV713">
        <f>(AU713-1)*100</f>
        <v>0</v>
      </c>
      <c r="AW713">
        <f>MAX(0,($B$13+$C$13*DP713)/(1+$D$13*DP713)*DI713/(DK713+273)*$E$13)</f>
        <v>0</v>
      </c>
      <c r="AX713" t="s">
        <v>418</v>
      </c>
      <c r="AY713" t="s">
        <v>418</v>
      </c>
      <c r="AZ713">
        <v>0</v>
      </c>
      <c r="BA713">
        <v>0</v>
      </c>
      <c r="BB713">
        <f>1-AZ713/BA713</f>
        <v>0</v>
      </c>
      <c r="BC713">
        <v>0</v>
      </c>
      <c r="BD713" t="s">
        <v>418</v>
      </c>
      <c r="BE713" t="s">
        <v>418</v>
      </c>
      <c r="BF713">
        <v>0</v>
      </c>
      <c r="BG713">
        <v>0</v>
      </c>
      <c r="BH713">
        <f>1-BF713/BG713</f>
        <v>0</v>
      </c>
      <c r="BI713">
        <v>0.5</v>
      </c>
      <c r="BJ713">
        <f>CS713</f>
        <v>0</v>
      </c>
      <c r="BK713">
        <f>L713</f>
        <v>0</v>
      </c>
      <c r="BL713">
        <f>BH713*BI713*BJ713</f>
        <v>0</v>
      </c>
      <c r="BM713">
        <f>(BK713-BC713)/BJ713</f>
        <v>0</v>
      </c>
      <c r="BN713">
        <f>(BA713-BG713)/BG713</f>
        <v>0</v>
      </c>
      <c r="BO713">
        <f>AZ713/(BB713+AZ713/BG713)</f>
        <v>0</v>
      </c>
      <c r="BP713" t="s">
        <v>418</v>
      </c>
      <c r="BQ713">
        <v>0</v>
      </c>
      <c r="BR713">
        <f>IF(BQ713&lt;&gt;0, BQ713, BO713)</f>
        <v>0</v>
      </c>
      <c r="BS713">
        <f>1-BR713/BG713</f>
        <v>0</v>
      </c>
      <c r="BT713">
        <f>(BG713-BF713)/(BG713-BR713)</f>
        <v>0</v>
      </c>
      <c r="BU713">
        <f>(BA713-BG713)/(BA713-BR713)</f>
        <v>0</v>
      </c>
      <c r="BV713">
        <f>(BG713-BF713)/(BG713-AZ713)</f>
        <v>0</v>
      </c>
      <c r="BW713">
        <f>(BA713-BG713)/(BA713-AZ713)</f>
        <v>0</v>
      </c>
      <c r="BX713">
        <f>(BT713*BR713/BF713)</f>
        <v>0</v>
      </c>
      <c r="BY713">
        <f>(1-BX713)</f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f>$B$11*DQ713+$C$11*DR713+$F$11*EC713*(1-EF713)</f>
        <v>0</v>
      </c>
      <c r="CS713">
        <f>CR713*CT713</f>
        <v>0</v>
      </c>
      <c r="CT713">
        <f>($B$11*$D$9+$C$11*$D$9+$F$11*((EP713+EH713)/MAX(EP713+EH713+EQ713, 0.1)*$I$9+EQ713/MAX(EP713+EH713+EQ713, 0.1)*$J$9))/($B$11+$C$11+$F$11)</f>
        <v>0</v>
      </c>
      <c r="CU713">
        <f>($B$11*$K$9+$C$11*$K$9+$F$11*((EP713+EH713)/MAX(EP713+EH713+EQ713, 0.1)*$P$9+EQ713/MAX(EP713+EH713+EQ713, 0.1)*$Q$9))/($B$11+$C$11+$F$11)</f>
        <v>0</v>
      </c>
      <c r="CV713">
        <v>6</v>
      </c>
      <c r="CW713">
        <v>0.5</v>
      </c>
      <c r="CX713" t="s">
        <v>419</v>
      </c>
      <c r="CY713">
        <v>2</v>
      </c>
      <c r="CZ713" t="b">
        <v>1</v>
      </c>
      <c r="DA713">
        <v>1659034278.23214</v>
      </c>
      <c r="DB713">
        <v>111.500182142857</v>
      </c>
      <c r="DC713">
        <v>93.47975</v>
      </c>
      <c r="DD713">
        <v>26.7336428571429</v>
      </c>
      <c r="DE713">
        <v>22.5123142857143</v>
      </c>
      <c r="DF713">
        <v>106.828160714286</v>
      </c>
      <c r="DG713">
        <v>26.1303785714286</v>
      </c>
      <c r="DH713">
        <v>500.025607142857</v>
      </c>
      <c r="DI713">
        <v>90.3032678571429</v>
      </c>
      <c r="DJ713">
        <v>0.0447694285714286</v>
      </c>
      <c r="DK713">
        <v>27.4546785714286</v>
      </c>
      <c r="DL713">
        <v>27.8352285714286</v>
      </c>
      <c r="DM713">
        <v>999.9</v>
      </c>
      <c r="DN713">
        <v>0</v>
      </c>
      <c r="DO713">
        <v>0</v>
      </c>
      <c r="DP713">
        <v>9991.42857142857</v>
      </c>
      <c r="DQ713">
        <v>0</v>
      </c>
      <c r="DR713">
        <v>17.3215</v>
      </c>
      <c r="DS713">
        <v>18.0204821428571</v>
      </c>
      <c r="DT713">
        <v>114.562871428571</v>
      </c>
      <c r="DU713">
        <v>95.6327392857143</v>
      </c>
      <c r="DV713">
        <v>4.22131964285714</v>
      </c>
      <c r="DW713">
        <v>93.47975</v>
      </c>
      <c r="DX713">
        <v>22.5123142857143</v>
      </c>
      <c r="DY713">
        <v>2.414135</v>
      </c>
      <c r="DZ713">
        <v>2.03293607142857</v>
      </c>
      <c r="EA713">
        <v>20.4589071428571</v>
      </c>
      <c r="EB713">
        <v>17.7032214285714</v>
      </c>
      <c r="EC713">
        <v>2000.01571428571</v>
      </c>
      <c r="ED713">
        <v>0.979998428571428</v>
      </c>
      <c r="EE713">
        <v>0.0200016571428571</v>
      </c>
      <c r="EF713">
        <v>0</v>
      </c>
      <c r="EG713">
        <v>742.589464285714</v>
      </c>
      <c r="EH713">
        <v>5.00063</v>
      </c>
      <c r="EI713">
        <v>14603.3821428571</v>
      </c>
      <c r="EJ713">
        <v>17257.0285714286</v>
      </c>
      <c r="EK713">
        <v>38.375</v>
      </c>
      <c r="EL713">
        <v>38.312</v>
      </c>
      <c r="EM713">
        <v>37.82775</v>
      </c>
      <c r="EN713">
        <v>37.687</v>
      </c>
      <c r="EO713">
        <v>39.375</v>
      </c>
      <c r="EP713">
        <v>1955.11071428571</v>
      </c>
      <c r="EQ713">
        <v>39.9</v>
      </c>
      <c r="ER713">
        <v>0</v>
      </c>
      <c r="ES713">
        <v>1659034285.3</v>
      </c>
      <c r="ET713">
        <v>0</v>
      </c>
      <c r="EU713">
        <v>742.689653846154</v>
      </c>
      <c r="EV713">
        <v>16.2441367745982</v>
      </c>
      <c r="EW713">
        <v>304.252991628947</v>
      </c>
      <c r="EX713">
        <v>14605.4307692308</v>
      </c>
      <c r="EY713">
        <v>15</v>
      </c>
      <c r="EZ713">
        <v>0</v>
      </c>
      <c r="FA713" t="s">
        <v>420</v>
      </c>
      <c r="FB713">
        <v>1657551626.5</v>
      </c>
      <c r="FC713">
        <v>1657551629</v>
      </c>
      <c r="FD713">
        <v>0</v>
      </c>
      <c r="FE713">
        <v>0.403</v>
      </c>
      <c r="FF713">
        <v>0.009</v>
      </c>
      <c r="FG713">
        <v>9.41</v>
      </c>
      <c r="FH713">
        <v>0.087</v>
      </c>
      <c r="FI713">
        <v>417</v>
      </c>
      <c r="FJ713">
        <v>17</v>
      </c>
      <c r="FK713">
        <v>1.61</v>
      </c>
      <c r="FL713">
        <v>0.59</v>
      </c>
      <c r="FM713">
        <v>17.2093585365854</v>
      </c>
      <c r="FN713">
        <v>12.3609240418119</v>
      </c>
      <c r="FO713">
        <v>1.26368413272668</v>
      </c>
      <c r="FP713">
        <v>0</v>
      </c>
      <c r="FQ713">
        <v>741.607970588235</v>
      </c>
      <c r="FR713">
        <v>15.349350658949</v>
      </c>
      <c r="FS713">
        <v>1.51747395530114</v>
      </c>
      <c r="FT713">
        <v>0</v>
      </c>
      <c r="FU713">
        <v>4.21500780487805</v>
      </c>
      <c r="FV713">
        <v>0.0945760975609894</v>
      </c>
      <c r="FW713">
        <v>0.00986395841785862</v>
      </c>
      <c r="FX713">
        <v>1</v>
      </c>
      <c r="FY713">
        <v>1</v>
      </c>
      <c r="FZ713">
        <v>3</v>
      </c>
      <c r="GA713" t="s">
        <v>421</v>
      </c>
      <c r="GB713">
        <v>2.97333</v>
      </c>
      <c r="GC713">
        <v>2.6983</v>
      </c>
      <c r="GD713">
        <v>0.0218411</v>
      </c>
      <c r="GE713">
        <v>0.0180438</v>
      </c>
      <c r="GF713">
        <v>0.110917</v>
      </c>
      <c r="GG713">
        <v>0.0996193</v>
      </c>
      <c r="GH713">
        <v>38076.7</v>
      </c>
      <c r="GI713">
        <v>41802.8</v>
      </c>
      <c r="GJ713">
        <v>35276.4</v>
      </c>
      <c r="GK713">
        <v>38609.8</v>
      </c>
      <c r="GL713">
        <v>44460.5</v>
      </c>
      <c r="GM713">
        <v>50206.6</v>
      </c>
      <c r="GN713">
        <v>55145.5</v>
      </c>
      <c r="GO713">
        <v>61930.7</v>
      </c>
      <c r="GP713">
        <v>1.9886</v>
      </c>
      <c r="GQ713">
        <v>1.853</v>
      </c>
      <c r="GR713">
        <v>0.150919</v>
      </c>
      <c r="GS713">
        <v>0</v>
      </c>
      <c r="GT713">
        <v>25.3652</v>
      </c>
      <c r="GU713">
        <v>999.9</v>
      </c>
      <c r="GV713">
        <v>59.065</v>
      </c>
      <c r="GW713">
        <v>29.094</v>
      </c>
      <c r="GX713">
        <v>26.4478</v>
      </c>
      <c r="GY713">
        <v>55.9073</v>
      </c>
      <c r="GZ713">
        <v>42.8245</v>
      </c>
      <c r="HA713">
        <v>1</v>
      </c>
      <c r="HB713">
        <v>-0.0446951</v>
      </c>
      <c r="HC713">
        <v>0.156645</v>
      </c>
      <c r="HD713">
        <v>20.1134</v>
      </c>
      <c r="HE713">
        <v>5.19932</v>
      </c>
      <c r="HF713">
        <v>12.0064</v>
      </c>
      <c r="HG713">
        <v>4.976</v>
      </c>
      <c r="HH713">
        <v>3.2938</v>
      </c>
      <c r="HI713">
        <v>9999</v>
      </c>
      <c r="HJ713">
        <v>9999</v>
      </c>
      <c r="HK713">
        <v>9999</v>
      </c>
      <c r="HL713">
        <v>630.6</v>
      </c>
      <c r="HM713">
        <v>1.86319</v>
      </c>
      <c r="HN713">
        <v>1.86798</v>
      </c>
      <c r="HO713">
        <v>1.86783</v>
      </c>
      <c r="HP713">
        <v>1.86893</v>
      </c>
      <c r="HQ713">
        <v>1.86981</v>
      </c>
      <c r="HR713">
        <v>1.86584</v>
      </c>
      <c r="HS713">
        <v>1.86691</v>
      </c>
      <c r="HT713">
        <v>1.86829</v>
      </c>
      <c r="HU713">
        <v>5</v>
      </c>
      <c r="HV713">
        <v>0</v>
      </c>
      <c r="HW713">
        <v>0</v>
      </c>
      <c r="HX713">
        <v>0</v>
      </c>
      <c r="HY713" t="s">
        <v>422</v>
      </c>
      <c r="HZ713" t="s">
        <v>423</v>
      </c>
      <c r="IA713" t="s">
        <v>424</v>
      </c>
      <c r="IB713" t="s">
        <v>424</v>
      </c>
      <c r="IC713" t="s">
        <v>424</v>
      </c>
      <c r="ID713" t="s">
        <v>424</v>
      </c>
      <c r="IE713">
        <v>0</v>
      </c>
      <c r="IF713">
        <v>100</v>
      </c>
      <c r="IG713">
        <v>100</v>
      </c>
      <c r="IH713">
        <v>4.527</v>
      </c>
      <c r="II713">
        <v>0.6034</v>
      </c>
      <c r="IJ713">
        <v>4.02706509432224</v>
      </c>
      <c r="IK713">
        <v>0.00601174518973114</v>
      </c>
      <c r="IL713">
        <v>2.77886958061485e-07</v>
      </c>
      <c r="IM713">
        <v>-3.54636231360687e-10</v>
      </c>
      <c r="IN713">
        <v>-0.0404303883988718</v>
      </c>
      <c r="IO713">
        <v>-0.0177815531441476</v>
      </c>
      <c r="IP713">
        <v>0.00205572605671414</v>
      </c>
      <c r="IQ713">
        <v>-1.65519735432211e-05</v>
      </c>
      <c r="IR713">
        <v>-4</v>
      </c>
      <c r="IS713">
        <v>1848</v>
      </c>
      <c r="IT713">
        <v>1</v>
      </c>
      <c r="IU713">
        <v>25</v>
      </c>
      <c r="IV713">
        <v>24711</v>
      </c>
      <c r="IW713">
        <v>24711</v>
      </c>
      <c r="IX713">
        <v>0.275879</v>
      </c>
      <c r="IY713">
        <v>2.67944</v>
      </c>
      <c r="IZ713">
        <v>1.54785</v>
      </c>
      <c r="JA713">
        <v>2.30713</v>
      </c>
      <c r="JB713">
        <v>1.34644</v>
      </c>
      <c r="JC713">
        <v>2.31567</v>
      </c>
      <c r="JD713">
        <v>33.558</v>
      </c>
      <c r="JE713">
        <v>24.2188</v>
      </c>
      <c r="JF713">
        <v>18</v>
      </c>
      <c r="JG713">
        <v>502.169</v>
      </c>
      <c r="JH713">
        <v>414.332</v>
      </c>
      <c r="JI713">
        <v>25</v>
      </c>
      <c r="JJ713">
        <v>26.635</v>
      </c>
      <c r="JK713">
        <v>30.0002</v>
      </c>
      <c r="JL713">
        <v>26.5672</v>
      </c>
      <c r="JM713">
        <v>26.5084</v>
      </c>
      <c r="JN713">
        <v>5.50465</v>
      </c>
      <c r="JO713">
        <v>24.2938</v>
      </c>
      <c r="JP713">
        <v>100</v>
      </c>
      <c r="JQ713">
        <v>25</v>
      </c>
      <c r="JR713">
        <v>50.0821</v>
      </c>
      <c r="JS713">
        <v>22.5173</v>
      </c>
      <c r="JT713">
        <v>102.295</v>
      </c>
      <c r="JU713">
        <v>103.083</v>
      </c>
    </row>
    <row r="714" spans="1:281">
      <c r="A714">
        <v>698</v>
      </c>
      <c r="B714">
        <v>1659034291</v>
      </c>
      <c r="C714">
        <v>10607.9000000954</v>
      </c>
      <c r="D714" t="s">
        <v>1827</v>
      </c>
      <c r="E714" t="s">
        <v>1828</v>
      </c>
      <c r="F714">
        <v>5</v>
      </c>
      <c r="G714" t="s">
        <v>1782</v>
      </c>
      <c r="H714" t="s">
        <v>417</v>
      </c>
      <c r="I714">
        <v>1659034283.5</v>
      </c>
      <c r="J714">
        <f>(K714)/1000</f>
        <v>0</v>
      </c>
      <c r="K714">
        <f>IF(CZ714, AN714, AH714)</f>
        <v>0</v>
      </c>
      <c r="L714">
        <f>IF(CZ714, AI714, AG714)</f>
        <v>0</v>
      </c>
      <c r="M714">
        <f>DB714 - IF(AU714&gt;1, L714*CV714*100.0/(AW714*DP714), 0)</f>
        <v>0</v>
      </c>
      <c r="N714">
        <f>((T714-J714/2)*M714-L714)/(T714+J714/2)</f>
        <v>0</v>
      </c>
      <c r="O714">
        <f>N714*(DI714+DJ714)/1000.0</f>
        <v>0</v>
      </c>
      <c r="P714">
        <f>(DB714 - IF(AU714&gt;1, L714*CV714*100.0/(AW714*DP714), 0))*(DI714+DJ714)/1000.0</f>
        <v>0</v>
      </c>
      <c r="Q714">
        <f>2.0/((1/S714-1/R714)+SIGN(S714)*SQRT((1/S714-1/R714)*(1/S714-1/R714) + 4*CW714/((CW714+1)*(CW714+1))*(2*1/S714*1/R714-1/R714*1/R714)))</f>
        <v>0</v>
      </c>
      <c r="R714">
        <f>IF(LEFT(CX714,1)&lt;&gt;"0",IF(LEFT(CX714,1)="1",3.0,CY714),$D$5+$E$5*(DP714*DI714/($K$5*1000))+$F$5*(DP714*DI714/($K$5*1000))*MAX(MIN(CV714,$J$5),$I$5)*MAX(MIN(CV714,$J$5),$I$5)+$G$5*MAX(MIN(CV714,$J$5),$I$5)*(DP714*DI714/($K$5*1000))+$H$5*(DP714*DI714/($K$5*1000))*(DP714*DI714/($K$5*1000)))</f>
        <v>0</v>
      </c>
      <c r="S714">
        <f>J714*(1000-(1000*0.61365*exp(17.502*W714/(240.97+W714))/(DI714+DJ714)+DD714)/2)/(1000*0.61365*exp(17.502*W714/(240.97+W714))/(DI714+DJ714)-DD714)</f>
        <v>0</v>
      </c>
      <c r="T714">
        <f>1/((CW714+1)/(Q714/1.6)+1/(R714/1.37)) + CW714/((CW714+1)/(Q714/1.6) + CW714/(R714/1.37))</f>
        <v>0</v>
      </c>
      <c r="U714">
        <f>(CR714*CU714)</f>
        <v>0</v>
      </c>
      <c r="V714">
        <f>(DK714+(U714+2*0.95*5.67E-8*(((DK714+$B$7)+273)^4-(DK714+273)^4)-44100*J714)/(1.84*29.3*R714+8*0.95*5.67E-8*(DK714+273)^3))</f>
        <v>0</v>
      </c>
      <c r="W714">
        <f>($C$7*DL714+$D$7*DM714+$E$7*V714)</f>
        <v>0</v>
      </c>
      <c r="X714">
        <f>0.61365*exp(17.502*W714/(240.97+W714))</f>
        <v>0</v>
      </c>
      <c r="Y714">
        <f>(Z714/AA714*100)</f>
        <v>0</v>
      </c>
      <c r="Z714">
        <f>DD714*(DI714+DJ714)/1000</f>
        <v>0</v>
      </c>
      <c r="AA714">
        <f>0.61365*exp(17.502*DK714/(240.97+DK714))</f>
        <v>0</v>
      </c>
      <c r="AB714">
        <f>(X714-DD714*(DI714+DJ714)/1000)</f>
        <v>0</v>
      </c>
      <c r="AC714">
        <f>(-J714*44100)</f>
        <v>0</v>
      </c>
      <c r="AD714">
        <f>2*29.3*R714*0.92*(DK714-W714)</f>
        <v>0</v>
      </c>
      <c r="AE714">
        <f>2*0.95*5.67E-8*(((DK714+$B$7)+273)^4-(W714+273)^4)</f>
        <v>0</v>
      </c>
      <c r="AF714">
        <f>U714+AE714+AC714+AD714</f>
        <v>0</v>
      </c>
      <c r="AG714">
        <f>DH714*AU714*(DC714-DB714*(1000-AU714*DE714)/(1000-AU714*DD714))/(100*CV714)</f>
        <v>0</v>
      </c>
      <c r="AH714">
        <f>1000*DH714*AU714*(DD714-DE714)/(100*CV714*(1000-AU714*DD714))</f>
        <v>0</v>
      </c>
      <c r="AI714">
        <f>(AJ714 - AK714 - DI714*1E3/(8.314*(DK714+273.15)) * AM714/DH714 * AL714) * DH714/(100*CV714) * (1000 - DE714)/1000</f>
        <v>0</v>
      </c>
      <c r="AJ714">
        <v>61.9940877301331</v>
      </c>
      <c r="AK714">
        <v>75.6169339393939</v>
      </c>
      <c r="AL714">
        <v>-3.17213690146898</v>
      </c>
      <c r="AM714">
        <v>66.0504921813524</v>
      </c>
      <c r="AN714">
        <f>(AP714 - AO714 + DI714*1E3/(8.314*(DK714+273.15)) * AR714/DH714 * AQ714) * DH714/(100*CV714) * 1000/(1000 - AP714)</f>
        <v>0</v>
      </c>
      <c r="AO714">
        <v>22.5064546919913</v>
      </c>
      <c r="AP714">
        <v>26.7425454545455</v>
      </c>
      <c r="AQ714">
        <v>2.89202424245071e-05</v>
      </c>
      <c r="AR714">
        <v>92.47</v>
      </c>
      <c r="AS714">
        <v>0</v>
      </c>
      <c r="AT714">
        <v>0</v>
      </c>
      <c r="AU714">
        <f>IF(AS714*$H$13&gt;=AW714,1.0,(AW714/(AW714-AS714*$H$13)))</f>
        <v>0</v>
      </c>
      <c r="AV714">
        <f>(AU714-1)*100</f>
        <v>0</v>
      </c>
      <c r="AW714">
        <f>MAX(0,($B$13+$C$13*DP714)/(1+$D$13*DP714)*DI714/(DK714+273)*$E$13)</f>
        <v>0</v>
      </c>
      <c r="AX714" t="s">
        <v>418</v>
      </c>
      <c r="AY714" t="s">
        <v>418</v>
      </c>
      <c r="AZ714">
        <v>0</v>
      </c>
      <c r="BA714">
        <v>0</v>
      </c>
      <c r="BB714">
        <f>1-AZ714/BA714</f>
        <v>0</v>
      </c>
      <c r="BC714">
        <v>0</v>
      </c>
      <c r="BD714" t="s">
        <v>418</v>
      </c>
      <c r="BE714" t="s">
        <v>418</v>
      </c>
      <c r="BF714">
        <v>0</v>
      </c>
      <c r="BG714">
        <v>0</v>
      </c>
      <c r="BH714">
        <f>1-BF714/BG714</f>
        <v>0</v>
      </c>
      <c r="BI714">
        <v>0.5</v>
      </c>
      <c r="BJ714">
        <f>CS714</f>
        <v>0</v>
      </c>
      <c r="BK714">
        <f>L714</f>
        <v>0</v>
      </c>
      <c r="BL714">
        <f>BH714*BI714*BJ714</f>
        <v>0</v>
      </c>
      <c r="BM714">
        <f>(BK714-BC714)/BJ714</f>
        <v>0</v>
      </c>
      <c r="BN714">
        <f>(BA714-BG714)/BG714</f>
        <v>0</v>
      </c>
      <c r="BO714">
        <f>AZ714/(BB714+AZ714/BG714)</f>
        <v>0</v>
      </c>
      <c r="BP714" t="s">
        <v>418</v>
      </c>
      <c r="BQ714">
        <v>0</v>
      </c>
      <c r="BR714">
        <f>IF(BQ714&lt;&gt;0, BQ714, BO714)</f>
        <v>0</v>
      </c>
      <c r="BS714">
        <f>1-BR714/BG714</f>
        <v>0</v>
      </c>
      <c r="BT714">
        <f>(BG714-BF714)/(BG714-BR714)</f>
        <v>0</v>
      </c>
      <c r="BU714">
        <f>(BA714-BG714)/(BA714-BR714)</f>
        <v>0</v>
      </c>
      <c r="BV714">
        <f>(BG714-BF714)/(BG714-AZ714)</f>
        <v>0</v>
      </c>
      <c r="BW714">
        <f>(BA714-BG714)/(BA714-AZ714)</f>
        <v>0</v>
      </c>
      <c r="BX714">
        <f>(BT714*BR714/BF714)</f>
        <v>0</v>
      </c>
      <c r="BY714">
        <f>(1-BX714)</f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f>$B$11*DQ714+$C$11*DR714+$F$11*EC714*(1-EF714)</f>
        <v>0</v>
      </c>
      <c r="CS714">
        <f>CR714*CT714</f>
        <v>0</v>
      </c>
      <c r="CT714">
        <f>($B$11*$D$9+$C$11*$D$9+$F$11*((EP714+EH714)/MAX(EP714+EH714+EQ714, 0.1)*$I$9+EQ714/MAX(EP714+EH714+EQ714, 0.1)*$J$9))/($B$11+$C$11+$F$11)</f>
        <v>0</v>
      </c>
      <c r="CU714">
        <f>($B$11*$K$9+$C$11*$K$9+$F$11*((EP714+EH714)/MAX(EP714+EH714+EQ714, 0.1)*$P$9+EQ714/MAX(EP714+EH714+EQ714, 0.1)*$Q$9))/($B$11+$C$11+$F$11)</f>
        <v>0</v>
      </c>
      <c r="CV714">
        <v>6</v>
      </c>
      <c r="CW714">
        <v>0.5</v>
      </c>
      <c r="CX714" t="s">
        <v>419</v>
      </c>
      <c r="CY714">
        <v>2</v>
      </c>
      <c r="CZ714" t="b">
        <v>1</v>
      </c>
      <c r="DA714">
        <v>1659034283.5</v>
      </c>
      <c r="DB714">
        <v>95.1600851851852</v>
      </c>
      <c r="DC714">
        <v>76.1181814814815</v>
      </c>
      <c r="DD714">
        <v>26.7375222222222</v>
      </c>
      <c r="DE714">
        <v>22.5086925925926</v>
      </c>
      <c r="DF714">
        <v>90.5864185185185</v>
      </c>
      <c r="DG714">
        <v>26.134062962963</v>
      </c>
      <c r="DH714">
        <v>500.018925925926</v>
      </c>
      <c r="DI714">
        <v>90.3037814814815</v>
      </c>
      <c r="DJ714">
        <v>0.0448510148148148</v>
      </c>
      <c r="DK714">
        <v>27.4544814814815</v>
      </c>
      <c r="DL714">
        <v>27.8380444444444</v>
      </c>
      <c r="DM714">
        <v>999.9</v>
      </c>
      <c r="DN714">
        <v>0</v>
      </c>
      <c r="DO714">
        <v>0</v>
      </c>
      <c r="DP714">
        <v>9999.81481481482</v>
      </c>
      <c r="DQ714">
        <v>0</v>
      </c>
      <c r="DR714">
        <v>17.3215</v>
      </c>
      <c r="DS714">
        <v>19.041937037037</v>
      </c>
      <c r="DT714">
        <v>97.7743</v>
      </c>
      <c r="DU714">
        <v>77.8710037037037</v>
      </c>
      <c r="DV714">
        <v>4.22882111111111</v>
      </c>
      <c r="DW714">
        <v>76.1181814814815</v>
      </c>
      <c r="DX714">
        <v>22.5086925925926</v>
      </c>
      <c r="DY714">
        <v>2.41449925925926</v>
      </c>
      <c r="DZ714">
        <v>2.03262</v>
      </c>
      <c r="EA714">
        <v>20.4613481481482</v>
      </c>
      <c r="EB714">
        <v>17.700762962963</v>
      </c>
      <c r="EC714">
        <v>1999.98592592593</v>
      </c>
      <c r="ED714">
        <v>0.979999518518518</v>
      </c>
      <c r="EE714">
        <v>0.0200005407407407</v>
      </c>
      <c r="EF714">
        <v>0</v>
      </c>
      <c r="EG714">
        <v>744.005703703704</v>
      </c>
      <c r="EH714">
        <v>5.00063</v>
      </c>
      <c r="EI714">
        <v>14630.7666666667</v>
      </c>
      <c r="EJ714">
        <v>17256.762962963</v>
      </c>
      <c r="EK714">
        <v>38.375</v>
      </c>
      <c r="EL714">
        <v>38.312</v>
      </c>
      <c r="EM714">
        <v>37.8493333333333</v>
      </c>
      <c r="EN714">
        <v>37.687</v>
      </c>
      <c r="EO714">
        <v>39.375</v>
      </c>
      <c r="EP714">
        <v>1955.0837037037</v>
      </c>
      <c r="EQ714">
        <v>39.8977777777778</v>
      </c>
      <c r="ER714">
        <v>0</v>
      </c>
      <c r="ES714">
        <v>1659034290.1</v>
      </c>
      <c r="ET714">
        <v>0</v>
      </c>
      <c r="EU714">
        <v>744.008307692308</v>
      </c>
      <c r="EV714">
        <v>17.9660854747926</v>
      </c>
      <c r="EW714">
        <v>325.394871677432</v>
      </c>
      <c r="EX714">
        <v>14630.6461538462</v>
      </c>
      <c r="EY714">
        <v>15</v>
      </c>
      <c r="EZ714">
        <v>0</v>
      </c>
      <c r="FA714" t="s">
        <v>420</v>
      </c>
      <c r="FB714">
        <v>1657551626.5</v>
      </c>
      <c r="FC714">
        <v>1657551629</v>
      </c>
      <c r="FD714">
        <v>0</v>
      </c>
      <c r="FE714">
        <v>0.403</v>
      </c>
      <c r="FF714">
        <v>0.009</v>
      </c>
      <c r="FG714">
        <v>9.41</v>
      </c>
      <c r="FH714">
        <v>0.087</v>
      </c>
      <c r="FI714">
        <v>417</v>
      </c>
      <c r="FJ714">
        <v>17</v>
      </c>
      <c r="FK714">
        <v>1.61</v>
      </c>
      <c r="FL714">
        <v>0.59</v>
      </c>
      <c r="FM714">
        <v>18.2127365853659</v>
      </c>
      <c r="FN714">
        <v>12.4575282229965</v>
      </c>
      <c r="FO714">
        <v>1.26950056278263</v>
      </c>
      <c r="FP714">
        <v>0</v>
      </c>
      <c r="FQ714">
        <v>743.032764705882</v>
      </c>
      <c r="FR714">
        <v>16.2650572872837</v>
      </c>
      <c r="FS714">
        <v>1.60443757891564</v>
      </c>
      <c r="FT714">
        <v>0</v>
      </c>
      <c r="FU714">
        <v>4.22290146341463</v>
      </c>
      <c r="FV714">
        <v>0.0891919860627253</v>
      </c>
      <c r="FW714">
        <v>0.00926419295077283</v>
      </c>
      <c r="FX714">
        <v>1</v>
      </c>
      <c r="FY714">
        <v>1</v>
      </c>
      <c r="FZ714">
        <v>3</v>
      </c>
      <c r="GA714" t="s">
        <v>421</v>
      </c>
      <c r="GB714">
        <v>2.97291</v>
      </c>
      <c r="GC714">
        <v>2.69875</v>
      </c>
      <c r="GD714">
        <v>0.0179185</v>
      </c>
      <c r="GE714">
        <v>0.0137625</v>
      </c>
      <c r="GF714">
        <v>0.11095</v>
      </c>
      <c r="GG714">
        <v>0.0996084</v>
      </c>
      <c r="GH714">
        <v>38229.2</v>
      </c>
      <c r="GI714">
        <v>41984.9</v>
      </c>
      <c r="GJ714">
        <v>35276.2</v>
      </c>
      <c r="GK714">
        <v>38609.7</v>
      </c>
      <c r="GL714">
        <v>44458.8</v>
      </c>
      <c r="GM714">
        <v>50207.6</v>
      </c>
      <c r="GN714">
        <v>55145.7</v>
      </c>
      <c r="GO714">
        <v>61931.4</v>
      </c>
      <c r="GP714">
        <v>1.988</v>
      </c>
      <c r="GQ714">
        <v>1.8536</v>
      </c>
      <c r="GR714">
        <v>0.151098</v>
      </c>
      <c r="GS714">
        <v>0</v>
      </c>
      <c r="GT714">
        <v>25.3652</v>
      </c>
      <c r="GU714">
        <v>999.9</v>
      </c>
      <c r="GV714">
        <v>59.065</v>
      </c>
      <c r="GW714">
        <v>29.104</v>
      </c>
      <c r="GX714">
        <v>26.4635</v>
      </c>
      <c r="GY714">
        <v>55.7673</v>
      </c>
      <c r="GZ714">
        <v>42.7845</v>
      </c>
      <c r="HA714">
        <v>1</v>
      </c>
      <c r="HB714">
        <v>-0.0443902</v>
      </c>
      <c r="HC714">
        <v>0.15817</v>
      </c>
      <c r="HD714">
        <v>20.1134</v>
      </c>
      <c r="HE714">
        <v>5.19932</v>
      </c>
      <c r="HF714">
        <v>12.004</v>
      </c>
      <c r="HG714">
        <v>4.9752</v>
      </c>
      <c r="HH714">
        <v>3.2934</v>
      </c>
      <c r="HI714">
        <v>9999</v>
      </c>
      <c r="HJ714">
        <v>9999</v>
      </c>
      <c r="HK714">
        <v>9999</v>
      </c>
      <c r="HL714">
        <v>630.6</v>
      </c>
      <c r="HM714">
        <v>1.86319</v>
      </c>
      <c r="HN714">
        <v>1.86798</v>
      </c>
      <c r="HO714">
        <v>1.8678</v>
      </c>
      <c r="HP714">
        <v>1.86893</v>
      </c>
      <c r="HQ714">
        <v>1.86981</v>
      </c>
      <c r="HR714">
        <v>1.86587</v>
      </c>
      <c r="HS714">
        <v>1.86691</v>
      </c>
      <c r="HT714">
        <v>1.86829</v>
      </c>
      <c r="HU714">
        <v>5</v>
      </c>
      <c r="HV714">
        <v>0</v>
      </c>
      <c r="HW714">
        <v>0</v>
      </c>
      <c r="HX714">
        <v>0</v>
      </c>
      <c r="HY714" t="s">
        <v>422</v>
      </c>
      <c r="HZ714" t="s">
        <v>423</v>
      </c>
      <c r="IA714" t="s">
        <v>424</v>
      </c>
      <c r="IB714" t="s">
        <v>424</v>
      </c>
      <c r="IC714" t="s">
        <v>424</v>
      </c>
      <c r="ID714" t="s">
        <v>424</v>
      </c>
      <c r="IE714">
        <v>0</v>
      </c>
      <c r="IF714">
        <v>100</v>
      </c>
      <c r="IG714">
        <v>100</v>
      </c>
      <c r="IH714">
        <v>4.435</v>
      </c>
      <c r="II714">
        <v>0.6041</v>
      </c>
      <c r="IJ714">
        <v>4.02706509432224</v>
      </c>
      <c r="IK714">
        <v>0.00601174518973114</v>
      </c>
      <c r="IL714">
        <v>2.77886958061485e-07</v>
      </c>
      <c r="IM714">
        <v>-3.54636231360687e-10</v>
      </c>
      <c r="IN714">
        <v>-0.0404303883988718</v>
      </c>
      <c r="IO714">
        <v>-0.0177815531441476</v>
      </c>
      <c r="IP714">
        <v>0.00205572605671414</v>
      </c>
      <c r="IQ714">
        <v>-1.65519735432211e-05</v>
      </c>
      <c r="IR714">
        <v>-4</v>
      </c>
      <c r="IS714">
        <v>1848</v>
      </c>
      <c r="IT714">
        <v>1</v>
      </c>
      <c r="IU714">
        <v>25</v>
      </c>
      <c r="IV714">
        <v>24711.1</v>
      </c>
      <c r="IW714">
        <v>24711</v>
      </c>
      <c r="IX714">
        <v>0.239258</v>
      </c>
      <c r="IY714">
        <v>2.68188</v>
      </c>
      <c r="IZ714">
        <v>1.54785</v>
      </c>
      <c r="JA714">
        <v>2.30713</v>
      </c>
      <c r="JB714">
        <v>1.34644</v>
      </c>
      <c r="JC714">
        <v>2.40601</v>
      </c>
      <c r="JD714">
        <v>33.558</v>
      </c>
      <c r="JE714">
        <v>24.2188</v>
      </c>
      <c r="JF714">
        <v>18</v>
      </c>
      <c r="JG714">
        <v>501.792</v>
      </c>
      <c r="JH714">
        <v>414.672</v>
      </c>
      <c r="JI714">
        <v>25.0001</v>
      </c>
      <c r="JJ714">
        <v>26.635</v>
      </c>
      <c r="JK714">
        <v>30.0005</v>
      </c>
      <c r="JL714">
        <v>26.5694</v>
      </c>
      <c r="JM714">
        <v>26.5084</v>
      </c>
      <c r="JN714">
        <v>4.81215</v>
      </c>
      <c r="JO714">
        <v>24.2938</v>
      </c>
      <c r="JP714">
        <v>100</v>
      </c>
      <c r="JQ714">
        <v>25</v>
      </c>
      <c r="JR714">
        <v>29.8858</v>
      </c>
      <c r="JS714">
        <v>22.5044</v>
      </c>
      <c r="JT714">
        <v>102.295</v>
      </c>
      <c r="JU714">
        <v>103.084</v>
      </c>
    </row>
    <row r="715" spans="1:281">
      <c r="A715">
        <v>699</v>
      </c>
      <c r="B715">
        <v>1659034388</v>
      </c>
      <c r="C715">
        <v>10704.9000000954</v>
      </c>
      <c r="D715" t="s">
        <v>1829</v>
      </c>
      <c r="E715" t="s">
        <v>1830</v>
      </c>
      <c r="F715">
        <v>5</v>
      </c>
      <c r="G715" t="s">
        <v>1782</v>
      </c>
      <c r="H715" t="s">
        <v>417</v>
      </c>
      <c r="I715">
        <v>1659034380</v>
      </c>
      <c r="J715">
        <f>(K715)/1000</f>
        <v>0</v>
      </c>
      <c r="K715">
        <f>IF(CZ715, AN715, AH715)</f>
        <v>0</v>
      </c>
      <c r="L715">
        <f>IF(CZ715, AI715, AG715)</f>
        <v>0</v>
      </c>
      <c r="M715">
        <f>DB715 - IF(AU715&gt;1, L715*CV715*100.0/(AW715*DP715), 0)</f>
        <v>0</v>
      </c>
      <c r="N715">
        <f>((T715-J715/2)*M715-L715)/(T715+J715/2)</f>
        <v>0</v>
      </c>
      <c r="O715">
        <f>N715*(DI715+DJ715)/1000.0</f>
        <v>0</v>
      </c>
      <c r="P715">
        <f>(DB715 - IF(AU715&gt;1, L715*CV715*100.0/(AW715*DP715), 0))*(DI715+DJ715)/1000.0</f>
        <v>0</v>
      </c>
      <c r="Q715">
        <f>2.0/((1/S715-1/R715)+SIGN(S715)*SQRT((1/S715-1/R715)*(1/S715-1/R715) + 4*CW715/((CW715+1)*(CW715+1))*(2*1/S715*1/R715-1/R715*1/R715)))</f>
        <v>0</v>
      </c>
      <c r="R715">
        <f>IF(LEFT(CX715,1)&lt;&gt;"0",IF(LEFT(CX715,1)="1",3.0,CY715),$D$5+$E$5*(DP715*DI715/($K$5*1000))+$F$5*(DP715*DI715/($K$5*1000))*MAX(MIN(CV715,$J$5),$I$5)*MAX(MIN(CV715,$J$5),$I$5)+$G$5*MAX(MIN(CV715,$J$5),$I$5)*(DP715*DI715/($K$5*1000))+$H$5*(DP715*DI715/($K$5*1000))*(DP715*DI715/($K$5*1000)))</f>
        <v>0</v>
      </c>
      <c r="S715">
        <f>J715*(1000-(1000*0.61365*exp(17.502*W715/(240.97+W715))/(DI715+DJ715)+DD715)/2)/(1000*0.61365*exp(17.502*W715/(240.97+W715))/(DI715+DJ715)-DD715)</f>
        <v>0</v>
      </c>
      <c r="T715">
        <f>1/((CW715+1)/(Q715/1.6)+1/(R715/1.37)) + CW715/((CW715+1)/(Q715/1.6) + CW715/(R715/1.37))</f>
        <v>0</v>
      </c>
      <c r="U715">
        <f>(CR715*CU715)</f>
        <v>0</v>
      </c>
      <c r="V715">
        <f>(DK715+(U715+2*0.95*5.67E-8*(((DK715+$B$7)+273)^4-(DK715+273)^4)-44100*J715)/(1.84*29.3*R715+8*0.95*5.67E-8*(DK715+273)^3))</f>
        <v>0</v>
      </c>
      <c r="W715">
        <f>($C$7*DL715+$D$7*DM715+$E$7*V715)</f>
        <v>0</v>
      </c>
      <c r="X715">
        <f>0.61365*exp(17.502*W715/(240.97+W715))</f>
        <v>0</v>
      </c>
      <c r="Y715">
        <f>(Z715/AA715*100)</f>
        <v>0</v>
      </c>
      <c r="Z715">
        <f>DD715*(DI715+DJ715)/1000</f>
        <v>0</v>
      </c>
      <c r="AA715">
        <f>0.61365*exp(17.502*DK715/(240.97+DK715))</f>
        <v>0</v>
      </c>
      <c r="AB715">
        <f>(X715-DD715*(DI715+DJ715)/1000)</f>
        <v>0</v>
      </c>
      <c r="AC715">
        <f>(-J715*44100)</f>
        <v>0</v>
      </c>
      <c r="AD715">
        <f>2*29.3*R715*0.92*(DK715-W715)</f>
        <v>0</v>
      </c>
      <c r="AE715">
        <f>2*0.95*5.67E-8*(((DK715+$B$7)+273)^4-(W715+273)^4)</f>
        <v>0</v>
      </c>
      <c r="AF715">
        <f>U715+AE715+AC715+AD715</f>
        <v>0</v>
      </c>
      <c r="AG715">
        <f>DH715*AU715*(DC715-DB715*(1000-AU715*DE715)/(1000-AU715*DD715))/(100*CV715)</f>
        <v>0</v>
      </c>
      <c r="AH715">
        <f>1000*DH715*AU715*(DD715-DE715)/(100*CV715*(1000-AU715*DD715))</f>
        <v>0</v>
      </c>
      <c r="AI715">
        <f>(AJ715 - AK715 - DI715*1E3/(8.314*(DK715+273.15)) * AM715/DH715 * AL715) * DH715/(100*CV715) * (1000 - DE715)/1000</f>
        <v>0</v>
      </c>
      <c r="AJ715">
        <v>429.680969716496</v>
      </c>
      <c r="AK715">
        <v>406.742793939394</v>
      </c>
      <c r="AL715">
        <v>0.00367089038158738</v>
      </c>
      <c r="AM715">
        <v>66.0504921813524</v>
      </c>
      <c r="AN715">
        <f>(AP715 - AO715 + DI715*1E3/(8.314*(DK715+273.15)) * AR715/DH715 * AQ715) * DH715/(100*CV715) * 1000/(1000 - AP715)</f>
        <v>0</v>
      </c>
      <c r="AO715">
        <v>22.2128350000433</v>
      </c>
      <c r="AP715">
        <v>26.6092160839161</v>
      </c>
      <c r="AQ715">
        <v>-0.000664550964181934</v>
      </c>
      <c r="AR715">
        <v>92.47</v>
      </c>
      <c r="AS715">
        <v>0</v>
      </c>
      <c r="AT715">
        <v>0</v>
      </c>
      <c r="AU715">
        <f>IF(AS715*$H$13&gt;=AW715,1.0,(AW715/(AW715-AS715*$H$13)))</f>
        <v>0</v>
      </c>
      <c r="AV715">
        <f>(AU715-1)*100</f>
        <v>0</v>
      </c>
      <c r="AW715">
        <f>MAX(0,($B$13+$C$13*DP715)/(1+$D$13*DP715)*DI715/(DK715+273)*$E$13)</f>
        <v>0</v>
      </c>
      <c r="AX715" t="s">
        <v>418</v>
      </c>
      <c r="AY715" t="s">
        <v>418</v>
      </c>
      <c r="AZ715">
        <v>0</v>
      </c>
      <c r="BA715">
        <v>0</v>
      </c>
      <c r="BB715">
        <f>1-AZ715/BA715</f>
        <v>0</v>
      </c>
      <c r="BC715">
        <v>0</v>
      </c>
      <c r="BD715" t="s">
        <v>418</v>
      </c>
      <c r="BE715" t="s">
        <v>418</v>
      </c>
      <c r="BF715">
        <v>0</v>
      </c>
      <c r="BG715">
        <v>0</v>
      </c>
      <c r="BH715">
        <f>1-BF715/BG715</f>
        <v>0</v>
      </c>
      <c r="BI715">
        <v>0.5</v>
      </c>
      <c r="BJ715">
        <f>CS715</f>
        <v>0</v>
      </c>
      <c r="BK715">
        <f>L715</f>
        <v>0</v>
      </c>
      <c r="BL715">
        <f>BH715*BI715*BJ715</f>
        <v>0</v>
      </c>
      <c r="BM715">
        <f>(BK715-BC715)/BJ715</f>
        <v>0</v>
      </c>
      <c r="BN715">
        <f>(BA715-BG715)/BG715</f>
        <v>0</v>
      </c>
      <c r="BO715">
        <f>AZ715/(BB715+AZ715/BG715)</f>
        <v>0</v>
      </c>
      <c r="BP715" t="s">
        <v>418</v>
      </c>
      <c r="BQ715">
        <v>0</v>
      </c>
      <c r="BR715">
        <f>IF(BQ715&lt;&gt;0, BQ715, BO715)</f>
        <v>0</v>
      </c>
      <c r="BS715">
        <f>1-BR715/BG715</f>
        <v>0</v>
      </c>
      <c r="BT715">
        <f>(BG715-BF715)/(BG715-BR715)</f>
        <v>0</v>
      </c>
      <c r="BU715">
        <f>(BA715-BG715)/(BA715-BR715)</f>
        <v>0</v>
      </c>
      <c r="BV715">
        <f>(BG715-BF715)/(BG715-AZ715)</f>
        <v>0</v>
      </c>
      <c r="BW715">
        <f>(BA715-BG715)/(BA715-AZ715)</f>
        <v>0</v>
      </c>
      <c r="BX715">
        <f>(BT715*BR715/BF715)</f>
        <v>0</v>
      </c>
      <c r="BY715">
        <f>(1-BX715)</f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f>$B$11*DQ715+$C$11*DR715+$F$11*EC715*(1-EF715)</f>
        <v>0</v>
      </c>
      <c r="CS715">
        <f>CR715*CT715</f>
        <v>0</v>
      </c>
      <c r="CT715">
        <f>($B$11*$D$9+$C$11*$D$9+$F$11*((EP715+EH715)/MAX(EP715+EH715+EQ715, 0.1)*$I$9+EQ715/MAX(EP715+EH715+EQ715, 0.1)*$J$9))/($B$11+$C$11+$F$11)</f>
        <v>0</v>
      </c>
      <c r="CU715">
        <f>($B$11*$K$9+$C$11*$K$9+$F$11*((EP715+EH715)/MAX(EP715+EH715+EQ715, 0.1)*$P$9+EQ715/MAX(EP715+EH715+EQ715, 0.1)*$Q$9))/($B$11+$C$11+$F$11)</f>
        <v>0</v>
      </c>
      <c r="CV715">
        <v>6</v>
      </c>
      <c r="CW715">
        <v>0.5</v>
      </c>
      <c r="CX715" t="s">
        <v>419</v>
      </c>
      <c r="CY715">
        <v>2</v>
      </c>
      <c r="CZ715" t="b">
        <v>1</v>
      </c>
      <c r="DA715">
        <v>1659034380</v>
      </c>
      <c r="DB715">
        <v>395.909290322581</v>
      </c>
      <c r="DC715">
        <v>420.087258064516</v>
      </c>
      <c r="DD715">
        <v>26.6415677419355</v>
      </c>
      <c r="DE715">
        <v>22.2298935483871</v>
      </c>
      <c r="DF715">
        <v>389.519225806452</v>
      </c>
      <c r="DG715">
        <v>26.043164516129</v>
      </c>
      <c r="DH715">
        <v>500.028322580645</v>
      </c>
      <c r="DI715">
        <v>90.3036064516129</v>
      </c>
      <c r="DJ715">
        <v>0.0448831258064516</v>
      </c>
      <c r="DK715">
        <v>27.4751548387097</v>
      </c>
      <c r="DL715">
        <v>27.8227806451613</v>
      </c>
      <c r="DM715">
        <v>999.9</v>
      </c>
      <c r="DN715">
        <v>0</v>
      </c>
      <c r="DO715">
        <v>0</v>
      </c>
      <c r="DP715">
        <v>9993.38709677419</v>
      </c>
      <c r="DQ715">
        <v>0</v>
      </c>
      <c r="DR715">
        <v>17.3215</v>
      </c>
      <c r="DS715">
        <v>-24.1780387096774</v>
      </c>
      <c r="DT715">
        <v>406.745516129032</v>
      </c>
      <c r="DU715">
        <v>429.638064516129</v>
      </c>
      <c r="DV715">
        <v>4.41167064516129</v>
      </c>
      <c r="DW715">
        <v>420.087258064516</v>
      </c>
      <c r="DX715">
        <v>22.2298935483871</v>
      </c>
      <c r="DY715">
        <v>2.40582903225807</v>
      </c>
      <c r="DZ715">
        <v>2.00744096774194</v>
      </c>
      <c r="EA715">
        <v>20.4030741935484</v>
      </c>
      <c r="EB715">
        <v>17.5031387096774</v>
      </c>
      <c r="EC715">
        <v>2000.0264516129</v>
      </c>
      <c r="ED715">
        <v>0.979999225806451</v>
      </c>
      <c r="EE715">
        <v>0.0200009096774193</v>
      </c>
      <c r="EF715">
        <v>0</v>
      </c>
      <c r="EG715">
        <v>736.671225806452</v>
      </c>
      <c r="EH715">
        <v>5.00063</v>
      </c>
      <c r="EI715">
        <v>14499.8741935484</v>
      </c>
      <c r="EJ715">
        <v>17257.1161290323</v>
      </c>
      <c r="EK715">
        <v>38.399</v>
      </c>
      <c r="EL715">
        <v>38.3628064516129</v>
      </c>
      <c r="EM715">
        <v>37.870935483871</v>
      </c>
      <c r="EN715">
        <v>37.75</v>
      </c>
      <c r="EO715">
        <v>39.413</v>
      </c>
      <c r="EP715">
        <v>1955.12709677419</v>
      </c>
      <c r="EQ715">
        <v>39.8990322580645</v>
      </c>
      <c r="ER715">
        <v>0</v>
      </c>
      <c r="ES715">
        <v>1659034387.3</v>
      </c>
      <c r="ET715">
        <v>0</v>
      </c>
      <c r="EU715">
        <v>736.651653846154</v>
      </c>
      <c r="EV715">
        <v>-0.597504282112399</v>
      </c>
      <c r="EW715">
        <v>-37.2615385055733</v>
      </c>
      <c r="EX715">
        <v>14499.4269230769</v>
      </c>
      <c r="EY715">
        <v>15</v>
      </c>
      <c r="EZ715">
        <v>0</v>
      </c>
      <c r="FA715" t="s">
        <v>420</v>
      </c>
      <c r="FB715">
        <v>1657551626.5</v>
      </c>
      <c r="FC715">
        <v>1657551629</v>
      </c>
      <c r="FD715">
        <v>0</v>
      </c>
      <c r="FE715">
        <v>0.403</v>
      </c>
      <c r="FF715">
        <v>0.009</v>
      </c>
      <c r="FG715">
        <v>9.41</v>
      </c>
      <c r="FH715">
        <v>0.087</v>
      </c>
      <c r="FI715">
        <v>417</v>
      </c>
      <c r="FJ715">
        <v>17</v>
      </c>
      <c r="FK715">
        <v>1.61</v>
      </c>
      <c r="FL715">
        <v>0.59</v>
      </c>
      <c r="FM715">
        <v>-24.1848609756098</v>
      </c>
      <c r="FN715">
        <v>-0.171648083623671</v>
      </c>
      <c r="FO715">
        <v>0.0963886160620913</v>
      </c>
      <c r="FP715">
        <v>1</v>
      </c>
      <c r="FQ715">
        <v>736.800382352941</v>
      </c>
      <c r="FR715">
        <v>-2.04744079963471</v>
      </c>
      <c r="FS715">
        <v>0.30090393373242</v>
      </c>
      <c r="FT715">
        <v>0</v>
      </c>
      <c r="FU715">
        <v>4.40926219512195</v>
      </c>
      <c r="FV715">
        <v>0.038078675958185</v>
      </c>
      <c r="FW715">
        <v>0.0106992968796096</v>
      </c>
      <c r="FX715">
        <v>1</v>
      </c>
      <c r="FY715">
        <v>2</v>
      </c>
      <c r="FZ715">
        <v>3</v>
      </c>
      <c r="GA715" t="s">
        <v>474</v>
      </c>
      <c r="GB715">
        <v>2.97406</v>
      </c>
      <c r="GC715">
        <v>2.69753</v>
      </c>
      <c r="GD715">
        <v>0.0862828</v>
      </c>
      <c r="GE715">
        <v>0.0915879</v>
      </c>
      <c r="GF715">
        <v>0.110549</v>
      </c>
      <c r="GG715">
        <v>0.0986931</v>
      </c>
      <c r="GH715">
        <v>35567</v>
      </c>
      <c r="GI715">
        <v>38670.3</v>
      </c>
      <c r="GJ715">
        <v>35274.3</v>
      </c>
      <c r="GK715">
        <v>38607.1</v>
      </c>
      <c r="GL715">
        <v>44478.4</v>
      </c>
      <c r="GM715">
        <v>50257.1</v>
      </c>
      <c r="GN715">
        <v>55142.5</v>
      </c>
      <c r="GO715">
        <v>61926.8</v>
      </c>
      <c r="GP715">
        <v>1.9888</v>
      </c>
      <c r="GQ715">
        <v>1.8532</v>
      </c>
      <c r="GR715">
        <v>0.152588</v>
      </c>
      <c r="GS715">
        <v>0</v>
      </c>
      <c r="GT715">
        <v>25.361</v>
      </c>
      <c r="GU715">
        <v>999.9</v>
      </c>
      <c r="GV715">
        <v>59.016</v>
      </c>
      <c r="GW715">
        <v>29.094</v>
      </c>
      <c r="GX715">
        <v>26.4274</v>
      </c>
      <c r="GY715">
        <v>56.3273</v>
      </c>
      <c r="GZ715">
        <v>42.9848</v>
      </c>
      <c r="HA715">
        <v>1</v>
      </c>
      <c r="HB715">
        <v>-0.0417683</v>
      </c>
      <c r="HC715">
        <v>0.173791</v>
      </c>
      <c r="HD715">
        <v>20.113</v>
      </c>
      <c r="HE715">
        <v>5.19932</v>
      </c>
      <c r="HF715">
        <v>12.004</v>
      </c>
      <c r="HG715">
        <v>4.976</v>
      </c>
      <c r="HH715">
        <v>3.2938</v>
      </c>
      <c r="HI715">
        <v>9999</v>
      </c>
      <c r="HJ715">
        <v>9999</v>
      </c>
      <c r="HK715">
        <v>9999</v>
      </c>
      <c r="HL715">
        <v>630.6</v>
      </c>
      <c r="HM715">
        <v>1.86325</v>
      </c>
      <c r="HN715">
        <v>1.86798</v>
      </c>
      <c r="HO715">
        <v>1.86783</v>
      </c>
      <c r="HP715">
        <v>1.86902</v>
      </c>
      <c r="HQ715">
        <v>1.86978</v>
      </c>
      <c r="HR715">
        <v>1.86584</v>
      </c>
      <c r="HS715">
        <v>1.86691</v>
      </c>
      <c r="HT715">
        <v>1.86829</v>
      </c>
      <c r="HU715">
        <v>5</v>
      </c>
      <c r="HV715">
        <v>0</v>
      </c>
      <c r="HW715">
        <v>0</v>
      </c>
      <c r="HX715">
        <v>0</v>
      </c>
      <c r="HY715" t="s">
        <v>422</v>
      </c>
      <c r="HZ715" t="s">
        <v>423</v>
      </c>
      <c r="IA715" t="s">
        <v>424</v>
      </c>
      <c r="IB715" t="s">
        <v>424</v>
      </c>
      <c r="IC715" t="s">
        <v>424</v>
      </c>
      <c r="ID715" t="s">
        <v>424</v>
      </c>
      <c r="IE715">
        <v>0</v>
      </c>
      <c r="IF715">
        <v>100</v>
      </c>
      <c r="IG715">
        <v>100</v>
      </c>
      <c r="IH715">
        <v>6.39</v>
      </c>
      <c r="II715">
        <v>0.5967</v>
      </c>
      <c r="IJ715">
        <v>4.02706509432224</v>
      </c>
      <c r="IK715">
        <v>0.00601174518973114</v>
      </c>
      <c r="IL715">
        <v>2.77886958061485e-07</v>
      </c>
      <c r="IM715">
        <v>-3.54636231360687e-10</v>
      </c>
      <c r="IN715">
        <v>-0.0404303883988718</v>
      </c>
      <c r="IO715">
        <v>-0.0177815531441476</v>
      </c>
      <c r="IP715">
        <v>0.00205572605671414</v>
      </c>
      <c r="IQ715">
        <v>-1.65519735432211e-05</v>
      </c>
      <c r="IR715">
        <v>-4</v>
      </c>
      <c r="IS715">
        <v>1848</v>
      </c>
      <c r="IT715">
        <v>1</v>
      </c>
      <c r="IU715">
        <v>25</v>
      </c>
      <c r="IV715">
        <v>24712.7</v>
      </c>
      <c r="IW715">
        <v>24712.7</v>
      </c>
      <c r="IX715">
        <v>1.03027</v>
      </c>
      <c r="IY715">
        <v>2.6355</v>
      </c>
      <c r="IZ715">
        <v>1.54785</v>
      </c>
      <c r="JA715">
        <v>2.30713</v>
      </c>
      <c r="JB715">
        <v>1.34644</v>
      </c>
      <c r="JC715">
        <v>2.38892</v>
      </c>
      <c r="JD715">
        <v>33.558</v>
      </c>
      <c r="JE715">
        <v>24.2188</v>
      </c>
      <c r="JF715">
        <v>18</v>
      </c>
      <c r="JG715">
        <v>502.548</v>
      </c>
      <c r="JH715">
        <v>414.627</v>
      </c>
      <c r="JI715">
        <v>24.9998</v>
      </c>
      <c r="JJ715">
        <v>26.6665</v>
      </c>
      <c r="JK715">
        <v>30.0001</v>
      </c>
      <c r="JL715">
        <v>26.5941</v>
      </c>
      <c r="JM715">
        <v>26.5329</v>
      </c>
      <c r="JN715">
        <v>20.6526</v>
      </c>
      <c r="JO715">
        <v>25.42</v>
      </c>
      <c r="JP715">
        <v>100</v>
      </c>
      <c r="JQ715">
        <v>25</v>
      </c>
      <c r="JR715">
        <v>426.863</v>
      </c>
      <c r="JS715">
        <v>22.1515</v>
      </c>
      <c r="JT715">
        <v>102.289</v>
      </c>
      <c r="JU715">
        <v>103.077</v>
      </c>
    </row>
    <row r="716" spans="1:281">
      <c r="A716">
        <v>700</v>
      </c>
      <c r="B716">
        <v>1659034393</v>
      </c>
      <c r="C716">
        <v>10709.9000000954</v>
      </c>
      <c r="D716" t="s">
        <v>1831</v>
      </c>
      <c r="E716" t="s">
        <v>1832</v>
      </c>
      <c r="F716">
        <v>5</v>
      </c>
      <c r="G716" t="s">
        <v>1782</v>
      </c>
      <c r="H716" t="s">
        <v>417</v>
      </c>
      <c r="I716">
        <v>1659034385.15517</v>
      </c>
      <c r="J716">
        <f>(K716)/1000</f>
        <v>0</v>
      </c>
      <c r="K716">
        <f>IF(CZ716, AN716, AH716)</f>
        <v>0</v>
      </c>
      <c r="L716">
        <f>IF(CZ716, AI716, AG716)</f>
        <v>0</v>
      </c>
      <c r="M716">
        <f>DB716 - IF(AU716&gt;1, L716*CV716*100.0/(AW716*DP716), 0)</f>
        <v>0</v>
      </c>
      <c r="N716">
        <f>((T716-J716/2)*M716-L716)/(T716+J716/2)</f>
        <v>0</v>
      </c>
      <c r="O716">
        <f>N716*(DI716+DJ716)/1000.0</f>
        <v>0</v>
      </c>
      <c r="P716">
        <f>(DB716 - IF(AU716&gt;1, L716*CV716*100.0/(AW716*DP716), 0))*(DI716+DJ716)/1000.0</f>
        <v>0</v>
      </c>
      <c r="Q716">
        <f>2.0/((1/S716-1/R716)+SIGN(S716)*SQRT((1/S716-1/R716)*(1/S716-1/R716) + 4*CW716/((CW716+1)*(CW716+1))*(2*1/S716*1/R716-1/R716*1/R716)))</f>
        <v>0</v>
      </c>
      <c r="R716">
        <f>IF(LEFT(CX716,1)&lt;&gt;"0",IF(LEFT(CX716,1)="1",3.0,CY716),$D$5+$E$5*(DP716*DI716/($K$5*1000))+$F$5*(DP716*DI716/($K$5*1000))*MAX(MIN(CV716,$J$5),$I$5)*MAX(MIN(CV716,$J$5),$I$5)+$G$5*MAX(MIN(CV716,$J$5),$I$5)*(DP716*DI716/($K$5*1000))+$H$5*(DP716*DI716/($K$5*1000))*(DP716*DI716/($K$5*1000)))</f>
        <v>0</v>
      </c>
      <c r="S716">
        <f>J716*(1000-(1000*0.61365*exp(17.502*W716/(240.97+W716))/(DI716+DJ716)+DD716)/2)/(1000*0.61365*exp(17.502*W716/(240.97+W716))/(DI716+DJ716)-DD716)</f>
        <v>0</v>
      </c>
      <c r="T716">
        <f>1/((CW716+1)/(Q716/1.6)+1/(R716/1.37)) + CW716/((CW716+1)/(Q716/1.6) + CW716/(R716/1.37))</f>
        <v>0</v>
      </c>
      <c r="U716">
        <f>(CR716*CU716)</f>
        <v>0</v>
      </c>
      <c r="V716">
        <f>(DK716+(U716+2*0.95*5.67E-8*(((DK716+$B$7)+273)^4-(DK716+273)^4)-44100*J716)/(1.84*29.3*R716+8*0.95*5.67E-8*(DK716+273)^3))</f>
        <v>0</v>
      </c>
      <c r="W716">
        <f>($C$7*DL716+$D$7*DM716+$E$7*V716)</f>
        <v>0</v>
      </c>
      <c r="X716">
        <f>0.61365*exp(17.502*W716/(240.97+W716))</f>
        <v>0</v>
      </c>
      <c r="Y716">
        <f>(Z716/AA716*100)</f>
        <v>0</v>
      </c>
      <c r="Z716">
        <f>DD716*(DI716+DJ716)/1000</f>
        <v>0</v>
      </c>
      <c r="AA716">
        <f>0.61365*exp(17.502*DK716/(240.97+DK716))</f>
        <v>0</v>
      </c>
      <c r="AB716">
        <f>(X716-DD716*(DI716+DJ716)/1000)</f>
        <v>0</v>
      </c>
      <c r="AC716">
        <f>(-J716*44100)</f>
        <v>0</v>
      </c>
      <c r="AD716">
        <f>2*29.3*R716*0.92*(DK716-W716)</f>
        <v>0</v>
      </c>
      <c r="AE716">
        <f>2*0.95*5.67E-8*(((DK716+$B$7)+273)^4-(W716+273)^4)</f>
        <v>0</v>
      </c>
      <c r="AF716">
        <f>U716+AE716+AC716+AD716</f>
        <v>0</v>
      </c>
      <c r="AG716">
        <f>DH716*AU716*(DC716-DB716*(1000-AU716*DE716)/(1000-AU716*DD716))/(100*CV716)</f>
        <v>0</v>
      </c>
      <c r="AH716">
        <f>1000*DH716*AU716*(DD716-DE716)/(100*CV716*(1000-AU716*DD716))</f>
        <v>0</v>
      </c>
      <c r="AI716">
        <f>(AJ716 - AK716 - DI716*1E3/(8.314*(DK716+273.15)) * AM716/DH716 * AL716) * DH716/(100*CV716) * (1000 - DE716)/1000</f>
        <v>0</v>
      </c>
      <c r="AJ716">
        <v>430.209479580406</v>
      </c>
      <c r="AK716">
        <v>406.945060606061</v>
      </c>
      <c r="AL716">
        <v>0.0886508300761991</v>
      </c>
      <c r="AM716">
        <v>66.0504921813524</v>
      </c>
      <c r="AN716">
        <f>(AP716 - AO716 + DI716*1E3/(8.314*(DK716+273.15)) * AR716/DH716 * AQ716) * DH716/(100*CV716) * 1000/(1000 - AP716)</f>
        <v>0</v>
      </c>
      <c r="AO716">
        <v>22.207174068052</v>
      </c>
      <c r="AP716">
        <v>26.6000097902098</v>
      </c>
      <c r="AQ716">
        <v>-0.00113777777776923</v>
      </c>
      <c r="AR716">
        <v>92.47</v>
      </c>
      <c r="AS716">
        <v>0</v>
      </c>
      <c r="AT716">
        <v>0</v>
      </c>
      <c r="AU716">
        <f>IF(AS716*$H$13&gt;=AW716,1.0,(AW716/(AW716-AS716*$H$13)))</f>
        <v>0</v>
      </c>
      <c r="AV716">
        <f>(AU716-1)*100</f>
        <v>0</v>
      </c>
      <c r="AW716">
        <f>MAX(0,($B$13+$C$13*DP716)/(1+$D$13*DP716)*DI716/(DK716+273)*$E$13)</f>
        <v>0</v>
      </c>
      <c r="AX716" t="s">
        <v>418</v>
      </c>
      <c r="AY716" t="s">
        <v>418</v>
      </c>
      <c r="AZ716">
        <v>0</v>
      </c>
      <c r="BA716">
        <v>0</v>
      </c>
      <c r="BB716">
        <f>1-AZ716/BA716</f>
        <v>0</v>
      </c>
      <c r="BC716">
        <v>0</v>
      </c>
      <c r="BD716" t="s">
        <v>418</v>
      </c>
      <c r="BE716" t="s">
        <v>418</v>
      </c>
      <c r="BF716">
        <v>0</v>
      </c>
      <c r="BG716">
        <v>0</v>
      </c>
      <c r="BH716">
        <f>1-BF716/BG716</f>
        <v>0</v>
      </c>
      <c r="BI716">
        <v>0.5</v>
      </c>
      <c r="BJ716">
        <f>CS716</f>
        <v>0</v>
      </c>
      <c r="BK716">
        <f>L716</f>
        <v>0</v>
      </c>
      <c r="BL716">
        <f>BH716*BI716*BJ716</f>
        <v>0</v>
      </c>
      <c r="BM716">
        <f>(BK716-BC716)/BJ716</f>
        <v>0</v>
      </c>
      <c r="BN716">
        <f>(BA716-BG716)/BG716</f>
        <v>0</v>
      </c>
      <c r="BO716">
        <f>AZ716/(BB716+AZ716/BG716)</f>
        <v>0</v>
      </c>
      <c r="BP716" t="s">
        <v>418</v>
      </c>
      <c r="BQ716">
        <v>0</v>
      </c>
      <c r="BR716">
        <f>IF(BQ716&lt;&gt;0, BQ716, BO716)</f>
        <v>0</v>
      </c>
      <c r="BS716">
        <f>1-BR716/BG716</f>
        <v>0</v>
      </c>
      <c r="BT716">
        <f>(BG716-BF716)/(BG716-BR716)</f>
        <v>0</v>
      </c>
      <c r="BU716">
        <f>(BA716-BG716)/(BA716-BR716)</f>
        <v>0</v>
      </c>
      <c r="BV716">
        <f>(BG716-BF716)/(BG716-AZ716)</f>
        <v>0</v>
      </c>
      <c r="BW716">
        <f>(BA716-BG716)/(BA716-AZ716)</f>
        <v>0</v>
      </c>
      <c r="BX716">
        <f>(BT716*BR716/BF716)</f>
        <v>0</v>
      </c>
      <c r="BY716">
        <f>(1-BX716)</f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f>$B$11*DQ716+$C$11*DR716+$F$11*EC716*(1-EF716)</f>
        <v>0</v>
      </c>
      <c r="CS716">
        <f>CR716*CT716</f>
        <v>0</v>
      </c>
      <c r="CT716">
        <f>($B$11*$D$9+$C$11*$D$9+$F$11*((EP716+EH716)/MAX(EP716+EH716+EQ716, 0.1)*$I$9+EQ716/MAX(EP716+EH716+EQ716, 0.1)*$J$9))/($B$11+$C$11+$F$11)</f>
        <v>0</v>
      </c>
      <c r="CU716">
        <f>($B$11*$K$9+$C$11*$K$9+$F$11*((EP716+EH716)/MAX(EP716+EH716+EQ716, 0.1)*$P$9+EQ716/MAX(EP716+EH716+EQ716, 0.1)*$Q$9))/($B$11+$C$11+$F$11)</f>
        <v>0</v>
      </c>
      <c r="CV716">
        <v>6</v>
      </c>
      <c r="CW716">
        <v>0.5</v>
      </c>
      <c r="CX716" t="s">
        <v>419</v>
      </c>
      <c r="CY716">
        <v>2</v>
      </c>
      <c r="CZ716" t="b">
        <v>1</v>
      </c>
      <c r="DA716">
        <v>1659034385.15517</v>
      </c>
      <c r="DB716">
        <v>395.896862068965</v>
      </c>
      <c r="DC716">
        <v>420.571862068965</v>
      </c>
      <c r="DD716">
        <v>26.6220103448276</v>
      </c>
      <c r="DE716">
        <v>22.2124034482759</v>
      </c>
      <c r="DF716">
        <v>389.506896551724</v>
      </c>
      <c r="DG716">
        <v>26.0246413793103</v>
      </c>
      <c r="DH716">
        <v>500.01224137931</v>
      </c>
      <c r="DI716">
        <v>90.3028793103448</v>
      </c>
      <c r="DJ716">
        <v>0.0447519482758621</v>
      </c>
      <c r="DK716">
        <v>27.4762689655172</v>
      </c>
      <c r="DL716">
        <v>27.8372793103448</v>
      </c>
      <c r="DM716">
        <v>999.9</v>
      </c>
      <c r="DN716">
        <v>0</v>
      </c>
      <c r="DO716">
        <v>0</v>
      </c>
      <c r="DP716">
        <v>10000.5172413793</v>
      </c>
      <c r="DQ716">
        <v>0</v>
      </c>
      <c r="DR716">
        <v>17.3215</v>
      </c>
      <c r="DS716">
        <v>-24.6750103448276</v>
      </c>
      <c r="DT716">
        <v>406.724620689655</v>
      </c>
      <c r="DU716">
        <v>430.125931034483</v>
      </c>
      <c r="DV716">
        <v>4.40960655172414</v>
      </c>
      <c r="DW716">
        <v>420.571862068965</v>
      </c>
      <c r="DX716">
        <v>22.2124034482759</v>
      </c>
      <c r="DY716">
        <v>2.40404448275862</v>
      </c>
      <c r="DZ716">
        <v>2.00584517241379</v>
      </c>
      <c r="EA716">
        <v>20.3910448275862</v>
      </c>
      <c r="EB716">
        <v>17.4905551724138</v>
      </c>
      <c r="EC716">
        <v>2000.01931034483</v>
      </c>
      <c r="ED716">
        <v>0.97999875862069</v>
      </c>
      <c r="EE716">
        <v>0.0200013655172414</v>
      </c>
      <c r="EF716">
        <v>0</v>
      </c>
      <c r="EG716">
        <v>736.483068965517</v>
      </c>
      <c r="EH716">
        <v>5.00063</v>
      </c>
      <c r="EI716">
        <v>14496.1448275862</v>
      </c>
      <c r="EJ716">
        <v>17257.0482758621</v>
      </c>
      <c r="EK716">
        <v>38.4070689655172</v>
      </c>
      <c r="EL716">
        <v>38.3728275862069</v>
      </c>
      <c r="EM716">
        <v>37.8706551724138</v>
      </c>
      <c r="EN716">
        <v>37.75</v>
      </c>
      <c r="EO716">
        <v>39.4070689655172</v>
      </c>
      <c r="EP716">
        <v>1955.11965517241</v>
      </c>
      <c r="EQ716">
        <v>39.8996551724138</v>
      </c>
      <c r="ER716">
        <v>0</v>
      </c>
      <c r="ES716">
        <v>1659034392.1</v>
      </c>
      <c r="ET716">
        <v>0</v>
      </c>
      <c r="EU716">
        <v>736.485692307692</v>
      </c>
      <c r="EV716">
        <v>-2.48834188844394</v>
      </c>
      <c r="EW716">
        <v>-34.1299145116267</v>
      </c>
      <c r="EX716">
        <v>14495.9884615385</v>
      </c>
      <c r="EY716">
        <v>15</v>
      </c>
      <c r="EZ716">
        <v>0</v>
      </c>
      <c r="FA716" t="s">
        <v>420</v>
      </c>
      <c r="FB716">
        <v>1657551626.5</v>
      </c>
      <c r="FC716">
        <v>1657551629</v>
      </c>
      <c r="FD716">
        <v>0</v>
      </c>
      <c r="FE716">
        <v>0.403</v>
      </c>
      <c r="FF716">
        <v>0.009</v>
      </c>
      <c r="FG716">
        <v>9.41</v>
      </c>
      <c r="FH716">
        <v>0.087</v>
      </c>
      <c r="FI716">
        <v>417</v>
      </c>
      <c r="FJ716">
        <v>17</v>
      </c>
      <c r="FK716">
        <v>1.61</v>
      </c>
      <c r="FL716">
        <v>0.59</v>
      </c>
      <c r="FM716">
        <v>-24.3235975609756</v>
      </c>
      <c r="FN716">
        <v>-2.5685268292683</v>
      </c>
      <c r="FO716">
        <v>0.511435939048234</v>
      </c>
      <c r="FP716">
        <v>0</v>
      </c>
      <c r="FQ716">
        <v>736.600852941177</v>
      </c>
      <c r="FR716">
        <v>-1.75222307443507</v>
      </c>
      <c r="FS716">
        <v>0.279307771669325</v>
      </c>
      <c r="FT716">
        <v>0</v>
      </c>
      <c r="FU716">
        <v>4.40848317073171</v>
      </c>
      <c r="FV716">
        <v>-0.0147117073170736</v>
      </c>
      <c r="FW716">
        <v>0.0112549968174626</v>
      </c>
      <c r="FX716">
        <v>1</v>
      </c>
      <c r="FY716">
        <v>1</v>
      </c>
      <c r="FZ716">
        <v>3</v>
      </c>
      <c r="GA716" t="s">
        <v>421</v>
      </c>
      <c r="GB716">
        <v>2.97437</v>
      </c>
      <c r="GC716">
        <v>2.69836</v>
      </c>
      <c r="GD716">
        <v>0.0863767</v>
      </c>
      <c r="GE716">
        <v>0.0925984</v>
      </c>
      <c r="GF716">
        <v>0.110533</v>
      </c>
      <c r="GG716">
        <v>0.0986813</v>
      </c>
      <c r="GH716">
        <v>35563.2</v>
      </c>
      <c r="GI716">
        <v>38626.7</v>
      </c>
      <c r="GJ716">
        <v>35274.2</v>
      </c>
      <c r="GK716">
        <v>38606.4</v>
      </c>
      <c r="GL716">
        <v>44479.6</v>
      </c>
      <c r="GM716">
        <v>50257.2</v>
      </c>
      <c r="GN716">
        <v>55142.9</v>
      </c>
      <c r="GO716">
        <v>61926</v>
      </c>
      <c r="GP716">
        <v>1.9878</v>
      </c>
      <c r="GQ716">
        <v>1.8532</v>
      </c>
      <c r="GR716">
        <v>0.150859</v>
      </c>
      <c r="GS716">
        <v>0</v>
      </c>
      <c r="GT716">
        <v>25.361</v>
      </c>
      <c r="GU716">
        <v>999.9</v>
      </c>
      <c r="GV716">
        <v>59.016</v>
      </c>
      <c r="GW716">
        <v>29.104</v>
      </c>
      <c r="GX716">
        <v>26.4411</v>
      </c>
      <c r="GY716">
        <v>55.7673</v>
      </c>
      <c r="GZ716">
        <v>42.8966</v>
      </c>
      <c r="HA716">
        <v>1</v>
      </c>
      <c r="HB716">
        <v>-0.0417073</v>
      </c>
      <c r="HC716">
        <v>0.17634</v>
      </c>
      <c r="HD716">
        <v>20.1133</v>
      </c>
      <c r="HE716">
        <v>5.19812</v>
      </c>
      <c r="HF716">
        <v>12.004</v>
      </c>
      <c r="HG716">
        <v>4.976</v>
      </c>
      <c r="HH716">
        <v>3.2934</v>
      </c>
      <c r="HI716">
        <v>9999</v>
      </c>
      <c r="HJ716">
        <v>9999</v>
      </c>
      <c r="HK716">
        <v>9999</v>
      </c>
      <c r="HL716">
        <v>630.6</v>
      </c>
      <c r="HM716">
        <v>1.86319</v>
      </c>
      <c r="HN716">
        <v>1.86801</v>
      </c>
      <c r="HO716">
        <v>1.86783</v>
      </c>
      <c r="HP716">
        <v>1.86893</v>
      </c>
      <c r="HQ716">
        <v>1.86978</v>
      </c>
      <c r="HR716">
        <v>1.86587</v>
      </c>
      <c r="HS716">
        <v>1.86691</v>
      </c>
      <c r="HT716">
        <v>1.86829</v>
      </c>
      <c r="HU716">
        <v>5</v>
      </c>
      <c r="HV716">
        <v>0</v>
      </c>
      <c r="HW716">
        <v>0</v>
      </c>
      <c r="HX716">
        <v>0</v>
      </c>
      <c r="HY716" t="s">
        <v>422</v>
      </c>
      <c r="HZ716" t="s">
        <v>423</v>
      </c>
      <c r="IA716" t="s">
        <v>424</v>
      </c>
      <c r="IB716" t="s">
        <v>424</v>
      </c>
      <c r="IC716" t="s">
        <v>424</v>
      </c>
      <c r="ID716" t="s">
        <v>424</v>
      </c>
      <c r="IE716">
        <v>0</v>
      </c>
      <c r="IF716">
        <v>100</v>
      </c>
      <c r="IG716">
        <v>100</v>
      </c>
      <c r="IH716">
        <v>6.393</v>
      </c>
      <c r="II716">
        <v>0.5964</v>
      </c>
      <c r="IJ716">
        <v>4.02706509432224</v>
      </c>
      <c r="IK716">
        <v>0.00601174518973114</v>
      </c>
      <c r="IL716">
        <v>2.77886958061485e-07</v>
      </c>
      <c r="IM716">
        <v>-3.54636231360687e-10</v>
      </c>
      <c r="IN716">
        <v>-0.0404303883988718</v>
      </c>
      <c r="IO716">
        <v>-0.0177815531441476</v>
      </c>
      <c r="IP716">
        <v>0.00205572605671414</v>
      </c>
      <c r="IQ716">
        <v>-1.65519735432211e-05</v>
      </c>
      <c r="IR716">
        <v>-4</v>
      </c>
      <c r="IS716">
        <v>1848</v>
      </c>
      <c r="IT716">
        <v>1</v>
      </c>
      <c r="IU716">
        <v>25</v>
      </c>
      <c r="IV716">
        <v>24712.8</v>
      </c>
      <c r="IW716">
        <v>24712.7</v>
      </c>
      <c r="IX716">
        <v>1.05469</v>
      </c>
      <c r="IY716">
        <v>2.62939</v>
      </c>
      <c r="IZ716">
        <v>1.54785</v>
      </c>
      <c r="JA716">
        <v>2.30713</v>
      </c>
      <c r="JB716">
        <v>1.34644</v>
      </c>
      <c r="JC716">
        <v>2.4231</v>
      </c>
      <c r="JD716">
        <v>33.558</v>
      </c>
      <c r="JE716">
        <v>24.2188</v>
      </c>
      <c r="JF716">
        <v>18</v>
      </c>
      <c r="JG716">
        <v>501.886</v>
      </c>
      <c r="JH716">
        <v>414.643</v>
      </c>
      <c r="JI716">
        <v>25.0002</v>
      </c>
      <c r="JJ716">
        <v>26.6665</v>
      </c>
      <c r="JK716">
        <v>30.0002</v>
      </c>
      <c r="JL716">
        <v>26.5941</v>
      </c>
      <c r="JM716">
        <v>26.5351</v>
      </c>
      <c r="JN716">
        <v>21.1934</v>
      </c>
      <c r="JO716">
        <v>25.42</v>
      </c>
      <c r="JP716">
        <v>100</v>
      </c>
      <c r="JQ716">
        <v>25</v>
      </c>
      <c r="JR716">
        <v>440.315</v>
      </c>
      <c r="JS716">
        <v>22.142</v>
      </c>
      <c r="JT716">
        <v>102.289</v>
      </c>
      <c r="JU716">
        <v>103.075</v>
      </c>
    </row>
    <row r="717" spans="1:281">
      <c r="A717">
        <v>701</v>
      </c>
      <c r="B717">
        <v>1659034398</v>
      </c>
      <c r="C717">
        <v>10714.9000000954</v>
      </c>
      <c r="D717" t="s">
        <v>1833</v>
      </c>
      <c r="E717" t="s">
        <v>1834</v>
      </c>
      <c r="F717">
        <v>5</v>
      </c>
      <c r="G717" t="s">
        <v>1782</v>
      </c>
      <c r="H717" t="s">
        <v>417</v>
      </c>
      <c r="I717">
        <v>1659034390.23214</v>
      </c>
      <c r="J717">
        <f>(K717)/1000</f>
        <v>0</v>
      </c>
      <c r="K717">
        <f>IF(CZ717, AN717, AH717)</f>
        <v>0</v>
      </c>
      <c r="L717">
        <f>IF(CZ717, AI717, AG717)</f>
        <v>0</v>
      </c>
      <c r="M717">
        <f>DB717 - IF(AU717&gt;1, L717*CV717*100.0/(AW717*DP717), 0)</f>
        <v>0</v>
      </c>
      <c r="N717">
        <f>((T717-J717/2)*M717-L717)/(T717+J717/2)</f>
        <v>0</v>
      </c>
      <c r="O717">
        <f>N717*(DI717+DJ717)/1000.0</f>
        <v>0</v>
      </c>
      <c r="P717">
        <f>(DB717 - IF(AU717&gt;1, L717*CV717*100.0/(AW717*DP717), 0))*(DI717+DJ717)/1000.0</f>
        <v>0</v>
      </c>
      <c r="Q717">
        <f>2.0/((1/S717-1/R717)+SIGN(S717)*SQRT((1/S717-1/R717)*(1/S717-1/R717) + 4*CW717/((CW717+1)*(CW717+1))*(2*1/S717*1/R717-1/R717*1/R717)))</f>
        <v>0</v>
      </c>
      <c r="R717">
        <f>IF(LEFT(CX717,1)&lt;&gt;"0",IF(LEFT(CX717,1)="1",3.0,CY717),$D$5+$E$5*(DP717*DI717/($K$5*1000))+$F$5*(DP717*DI717/($K$5*1000))*MAX(MIN(CV717,$J$5),$I$5)*MAX(MIN(CV717,$J$5),$I$5)+$G$5*MAX(MIN(CV717,$J$5),$I$5)*(DP717*DI717/($K$5*1000))+$H$5*(DP717*DI717/($K$5*1000))*(DP717*DI717/($K$5*1000)))</f>
        <v>0</v>
      </c>
      <c r="S717">
        <f>J717*(1000-(1000*0.61365*exp(17.502*W717/(240.97+W717))/(DI717+DJ717)+DD717)/2)/(1000*0.61365*exp(17.502*W717/(240.97+W717))/(DI717+DJ717)-DD717)</f>
        <v>0</v>
      </c>
      <c r="T717">
        <f>1/((CW717+1)/(Q717/1.6)+1/(R717/1.37)) + CW717/((CW717+1)/(Q717/1.6) + CW717/(R717/1.37))</f>
        <v>0</v>
      </c>
      <c r="U717">
        <f>(CR717*CU717)</f>
        <v>0</v>
      </c>
      <c r="V717">
        <f>(DK717+(U717+2*0.95*5.67E-8*(((DK717+$B$7)+273)^4-(DK717+273)^4)-44100*J717)/(1.84*29.3*R717+8*0.95*5.67E-8*(DK717+273)^3))</f>
        <v>0</v>
      </c>
      <c r="W717">
        <f>($C$7*DL717+$D$7*DM717+$E$7*V717)</f>
        <v>0</v>
      </c>
      <c r="X717">
        <f>0.61365*exp(17.502*W717/(240.97+W717))</f>
        <v>0</v>
      </c>
      <c r="Y717">
        <f>(Z717/AA717*100)</f>
        <v>0</v>
      </c>
      <c r="Z717">
        <f>DD717*(DI717+DJ717)/1000</f>
        <v>0</v>
      </c>
      <c r="AA717">
        <f>0.61365*exp(17.502*DK717/(240.97+DK717))</f>
        <v>0</v>
      </c>
      <c r="AB717">
        <f>(X717-DD717*(DI717+DJ717)/1000)</f>
        <v>0</v>
      </c>
      <c r="AC717">
        <f>(-J717*44100)</f>
        <v>0</v>
      </c>
      <c r="AD717">
        <f>2*29.3*R717*0.92*(DK717-W717)</f>
        <v>0</v>
      </c>
      <c r="AE717">
        <f>2*0.95*5.67E-8*(((DK717+$B$7)+273)^4-(W717+273)^4)</f>
        <v>0</v>
      </c>
      <c r="AF717">
        <f>U717+AE717+AC717+AD717</f>
        <v>0</v>
      </c>
      <c r="AG717">
        <f>DH717*AU717*(DC717-DB717*(1000-AU717*DE717)/(1000-AU717*DD717))/(100*CV717)</f>
        <v>0</v>
      </c>
      <c r="AH717">
        <f>1000*DH717*AU717*(DD717-DE717)/(100*CV717*(1000-AU717*DD717))</f>
        <v>0</v>
      </c>
      <c r="AI717">
        <f>(AJ717 - AK717 - DI717*1E3/(8.314*(DK717+273.15)) * AM717/DH717 * AL717) * DH717/(100*CV717) * (1000 - DE717)/1000</f>
        <v>0</v>
      </c>
      <c r="AJ717">
        <v>442.265530976383</v>
      </c>
      <c r="AK717">
        <v>412.508981818182</v>
      </c>
      <c r="AL717">
        <v>1.32255169562698</v>
      </c>
      <c r="AM717">
        <v>66.0504921813524</v>
      </c>
      <c r="AN717">
        <f>(AP717 - AO717 + DI717*1E3/(8.314*(DK717+273.15)) * AR717/DH717 * AQ717) * DH717/(100*CV717) * 1000/(1000 - AP717)</f>
        <v>0</v>
      </c>
      <c r="AO717">
        <v>22.2042863649351</v>
      </c>
      <c r="AP717">
        <v>26.5988405594406</v>
      </c>
      <c r="AQ717">
        <v>-0.000315434343431064</v>
      </c>
      <c r="AR717">
        <v>92.47</v>
      </c>
      <c r="AS717">
        <v>0</v>
      </c>
      <c r="AT717">
        <v>0</v>
      </c>
      <c r="AU717">
        <f>IF(AS717*$H$13&gt;=AW717,1.0,(AW717/(AW717-AS717*$H$13)))</f>
        <v>0</v>
      </c>
      <c r="AV717">
        <f>(AU717-1)*100</f>
        <v>0</v>
      </c>
      <c r="AW717">
        <f>MAX(0,($B$13+$C$13*DP717)/(1+$D$13*DP717)*DI717/(DK717+273)*$E$13)</f>
        <v>0</v>
      </c>
      <c r="AX717" t="s">
        <v>418</v>
      </c>
      <c r="AY717" t="s">
        <v>418</v>
      </c>
      <c r="AZ717">
        <v>0</v>
      </c>
      <c r="BA717">
        <v>0</v>
      </c>
      <c r="BB717">
        <f>1-AZ717/BA717</f>
        <v>0</v>
      </c>
      <c r="BC717">
        <v>0</v>
      </c>
      <c r="BD717" t="s">
        <v>418</v>
      </c>
      <c r="BE717" t="s">
        <v>418</v>
      </c>
      <c r="BF717">
        <v>0</v>
      </c>
      <c r="BG717">
        <v>0</v>
      </c>
      <c r="BH717">
        <f>1-BF717/BG717</f>
        <v>0</v>
      </c>
      <c r="BI717">
        <v>0.5</v>
      </c>
      <c r="BJ717">
        <f>CS717</f>
        <v>0</v>
      </c>
      <c r="BK717">
        <f>L717</f>
        <v>0</v>
      </c>
      <c r="BL717">
        <f>BH717*BI717*BJ717</f>
        <v>0</v>
      </c>
      <c r="BM717">
        <f>(BK717-BC717)/BJ717</f>
        <v>0</v>
      </c>
      <c r="BN717">
        <f>(BA717-BG717)/BG717</f>
        <v>0</v>
      </c>
      <c r="BO717">
        <f>AZ717/(BB717+AZ717/BG717)</f>
        <v>0</v>
      </c>
      <c r="BP717" t="s">
        <v>418</v>
      </c>
      <c r="BQ717">
        <v>0</v>
      </c>
      <c r="BR717">
        <f>IF(BQ717&lt;&gt;0, BQ717, BO717)</f>
        <v>0</v>
      </c>
      <c r="BS717">
        <f>1-BR717/BG717</f>
        <v>0</v>
      </c>
      <c r="BT717">
        <f>(BG717-BF717)/(BG717-BR717)</f>
        <v>0</v>
      </c>
      <c r="BU717">
        <f>(BA717-BG717)/(BA717-BR717)</f>
        <v>0</v>
      </c>
      <c r="BV717">
        <f>(BG717-BF717)/(BG717-AZ717)</f>
        <v>0</v>
      </c>
      <c r="BW717">
        <f>(BA717-BG717)/(BA717-AZ717)</f>
        <v>0</v>
      </c>
      <c r="BX717">
        <f>(BT717*BR717/BF717)</f>
        <v>0</v>
      </c>
      <c r="BY717">
        <f>(1-BX717)</f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f>$B$11*DQ717+$C$11*DR717+$F$11*EC717*(1-EF717)</f>
        <v>0</v>
      </c>
      <c r="CS717">
        <f>CR717*CT717</f>
        <v>0</v>
      </c>
      <c r="CT717">
        <f>($B$11*$D$9+$C$11*$D$9+$F$11*((EP717+EH717)/MAX(EP717+EH717+EQ717, 0.1)*$I$9+EQ717/MAX(EP717+EH717+EQ717, 0.1)*$J$9))/($B$11+$C$11+$F$11)</f>
        <v>0</v>
      </c>
      <c r="CU717">
        <f>($B$11*$K$9+$C$11*$K$9+$F$11*((EP717+EH717)/MAX(EP717+EH717+EQ717, 0.1)*$P$9+EQ717/MAX(EP717+EH717+EQ717, 0.1)*$Q$9))/($B$11+$C$11+$F$11)</f>
        <v>0</v>
      </c>
      <c r="CV717">
        <v>6</v>
      </c>
      <c r="CW717">
        <v>0.5</v>
      </c>
      <c r="CX717" t="s">
        <v>419</v>
      </c>
      <c r="CY717">
        <v>2</v>
      </c>
      <c r="CZ717" t="b">
        <v>1</v>
      </c>
      <c r="DA717">
        <v>1659034390.23214</v>
      </c>
      <c r="DB717">
        <v>396.837964285714</v>
      </c>
      <c r="DC717">
        <v>424.848714285714</v>
      </c>
      <c r="DD717">
        <v>26.6087607142857</v>
      </c>
      <c r="DE717">
        <v>22.2071071428571</v>
      </c>
      <c r="DF717">
        <v>390.442357142857</v>
      </c>
      <c r="DG717">
        <v>26.0121</v>
      </c>
      <c r="DH717">
        <v>500.012892857143</v>
      </c>
      <c r="DI717">
        <v>90.30305</v>
      </c>
      <c r="DJ717">
        <v>0.0447151607142857</v>
      </c>
      <c r="DK717">
        <v>27.477825</v>
      </c>
      <c r="DL717">
        <v>27.8363607142857</v>
      </c>
      <c r="DM717">
        <v>999.9</v>
      </c>
      <c r="DN717">
        <v>0</v>
      </c>
      <c r="DO717">
        <v>0</v>
      </c>
      <c r="DP717">
        <v>10003.2142857143</v>
      </c>
      <c r="DQ717">
        <v>0</v>
      </c>
      <c r="DR717">
        <v>17.3215</v>
      </c>
      <c r="DS717">
        <v>-28.0107642857143</v>
      </c>
      <c r="DT717">
        <v>407.685892857143</v>
      </c>
      <c r="DU717">
        <v>434.497535714286</v>
      </c>
      <c r="DV717">
        <v>4.40166214285714</v>
      </c>
      <c r="DW717">
        <v>424.848714285714</v>
      </c>
      <c r="DX717">
        <v>22.2071071428571</v>
      </c>
      <c r="DY717">
        <v>2.40285285714286</v>
      </c>
      <c r="DZ717">
        <v>2.00536857142857</v>
      </c>
      <c r="EA717">
        <v>20.3830214285714</v>
      </c>
      <c r="EB717">
        <v>17.4868071428571</v>
      </c>
      <c r="EC717">
        <v>2000.015</v>
      </c>
      <c r="ED717">
        <v>0.979997857142857</v>
      </c>
      <c r="EE717">
        <v>0.0200022642857143</v>
      </c>
      <c r="EF717">
        <v>0</v>
      </c>
      <c r="EG717">
        <v>736.227285714286</v>
      </c>
      <c r="EH717">
        <v>5.00063</v>
      </c>
      <c r="EI717">
        <v>14492.2035714286</v>
      </c>
      <c r="EJ717">
        <v>17257.0142857143</v>
      </c>
      <c r="EK717">
        <v>38.406</v>
      </c>
      <c r="EL717">
        <v>38.375</v>
      </c>
      <c r="EM717">
        <v>37.875</v>
      </c>
      <c r="EN717">
        <v>37.75</v>
      </c>
      <c r="EO717">
        <v>39.4170714285714</v>
      </c>
      <c r="EP717">
        <v>1955.11357142857</v>
      </c>
      <c r="EQ717">
        <v>39.9014285714286</v>
      </c>
      <c r="ER717">
        <v>0</v>
      </c>
      <c r="ES717">
        <v>1659034397.5</v>
      </c>
      <c r="ET717">
        <v>0</v>
      </c>
      <c r="EU717">
        <v>736.19088</v>
      </c>
      <c r="EV717">
        <v>-4.31346154855326</v>
      </c>
      <c r="EW717">
        <v>-64.5846152489853</v>
      </c>
      <c r="EX717">
        <v>14491.592</v>
      </c>
      <c r="EY717">
        <v>15</v>
      </c>
      <c r="EZ717">
        <v>0</v>
      </c>
      <c r="FA717" t="s">
        <v>420</v>
      </c>
      <c r="FB717">
        <v>1657551626.5</v>
      </c>
      <c r="FC717">
        <v>1657551629</v>
      </c>
      <c r="FD717">
        <v>0</v>
      </c>
      <c r="FE717">
        <v>0.403</v>
      </c>
      <c r="FF717">
        <v>0.009</v>
      </c>
      <c r="FG717">
        <v>9.41</v>
      </c>
      <c r="FH717">
        <v>0.087</v>
      </c>
      <c r="FI717">
        <v>417</v>
      </c>
      <c r="FJ717">
        <v>17</v>
      </c>
      <c r="FK717">
        <v>1.61</v>
      </c>
      <c r="FL717">
        <v>0.59</v>
      </c>
      <c r="FM717">
        <v>-26.9520658536585</v>
      </c>
      <c r="FN717">
        <v>-35.981974912892</v>
      </c>
      <c r="FO717">
        <v>4.35414679831457</v>
      </c>
      <c r="FP717">
        <v>0</v>
      </c>
      <c r="FQ717">
        <v>736.343235294118</v>
      </c>
      <c r="FR717">
        <v>-3.09387319130853</v>
      </c>
      <c r="FS717">
        <v>0.380725318525171</v>
      </c>
      <c r="FT717">
        <v>0</v>
      </c>
      <c r="FU717">
        <v>4.40703512195122</v>
      </c>
      <c r="FV717">
        <v>-0.0985501045296082</v>
      </c>
      <c r="FW717">
        <v>0.010734861631778</v>
      </c>
      <c r="FX717">
        <v>1</v>
      </c>
      <c r="FY717">
        <v>1</v>
      </c>
      <c r="FZ717">
        <v>3</v>
      </c>
      <c r="GA717" t="s">
        <v>421</v>
      </c>
      <c r="GB717">
        <v>2.97224</v>
      </c>
      <c r="GC717">
        <v>2.69905</v>
      </c>
      <c r="GD717">
        <v>0.087405</v>
      </c>
      <c r="GE717">
        <v>0.0949958</v>
      </c>
      <c r="GF717">
        <v>0.110526</v>
      </c>
      <c r="GG717">
        <v>0.0986625</v>
      </c>
      <c r="GH717">
        <v>35523.2</v>
      </c>
      <c r="GI717">
        <v>38524.9</v>
      </c>
      <c r="GJ717">
        <v>35274.2</v>
      </c>
      <c r="GK717">
        <v>38606.6</v>
      </c>
      <c r="GL717">
        <v>44479.5</v>
      </c>
      <c r="GM717">
        <v>50259.1</v>
      </c>
      <c r="GN717">
        <v>55142.4</v>
      </c>
      <c r="GO717">
        <v>61926.9</v>
      </c>
      <c r="GP717">
        <v>1.9864</v>
      </c>
      <c r="GQ717">
        <v>1.8542</v>
      </c>
      <c r="GR717">
        <v>0.149608</v>
      </c>
      <c r="GS717">
        <v>0</v>
      </c>
      <c r="GT717">
        <v>25.361</v>
      </c>
      <c r="GU717">
        <v>999.9</v>
      </c>
      <c r="GV717">
        <v>59.016</v>
      </c>
      <c r="GW717">
        <v>29.094</v>
      </c>
      <c r="GX717">
        <v>26.4287</v>
      </c>
      <c r="GY717">
        <v>56.0773</v>
      </c>
      <c r="GZ717">
        <v>43.0769</v>
      </c>
      <c r="HA717">
        <v>1</v>
      </c>
      <c r="HB717">
        <v>-0.0414634</v>
      </c>
      <c r="HC717">
        <v>0.176688</v>
      </c>
      <c r="HD717">
        <v>20.1134</v>
      </c>
      <c r="HE717">
        <v>5.19932</v>
      </c>
      <c r="HF717">
        <v>12.0052</v>
      </c>
      <c r="HG717">
        <v>4.9756</v>
      </c>
      <c r="HH717">
        <v>3.2936</v>
      </c>
      <c r="HI717">
        <v>9999</v>
      </c>
      <c r="HJ717">
        <v>9999</v>
      </c>
      <c r="HK717">
        <v>9999</v>
      </c>
      <c r="HL717">
        <v>630.6</v>
      </c>
      <c r="HM717">
        <v>1.86322</v>
      </c>
      <c r="HN717">
        <v>1.86798</v>
      </c>
      <c r="HO717">
        <v>1.8678</v>
      </c>
      <c r="HP717">
        <v>1.86899</v>
      </c>
      <c r="HQ717">
        <v>1.86978</v>
      </c>
      <c r="HR717">
        <v>1.86584</v>
      </c>
      <c r="HS717">
        <v>1.86691</v>
      </c>
      <c r="HT717">
        <v>1.86829</v>
      </c>
      <c r="HU717">
        <v>5</v>
      </c>
      <c r="HV717">
        <v>0</v>
      </c>
      <c r="HW717">
        <v>0</v>
      </c>
      <c r="HX717">
        <v>0</v>
      </c>
      <c r="HY717" t="s">
        <v>422</v>
      </c>
      <c r="HZ717" t="s">
        <v>423</v>
      </c>
      <c r="IA717" t="s">
        <v>424</v>
      </c>
      <c r="IB717" t="s">
        <v>424</v>
      </c>
      <c r="IC717" t="s">
        <v>424</v>
      </c>
      <c r="ID717" t="s">
        <v>424</v>
      </c>
      <c r="IE717">
        <v>0</v>
      </c>
      <c r="IF717">
        <v>100</v>
      </c>
      <c r="IG717">
        <v>100</v>
      </c>
      <c r="IH717">
        <v>6.43</v>
      </c>
      <c r="II717">
        <v>0.5964</v>
      </c>
      <c r="IJ717">
        <v>4.02706509432224</v>
      </c>
      <c r="IK717">
        <v>0.00601174518973114</v>
      </c>
      <c r="IL717">
        <v>2.77886958061485e-07</v>
      </c>
      <c r="IM717">
        <v>-3.54636231360687e-10</v>
      </c>
      <c r="IN717">
        <v>-0.0404303883988718</v>
      </c>
      <c r="IO717">
        <v>-0.0177815531441476</v>
      </c>
      <c r="IP717">
        <v>0.00205572605671414</v>
      </c>
      <c r="IQ717">
        <v>-1.65519735432211e-05</v>
      </c>
      <c r="IR717">
        <v>-4</v>
      </c>
      <c r="IS717">
        <v>1848</v>
      </c>
      <c r="IT717">
        <v>1</v>
      </c>
      <c r="IU717">
        <v>25</v>
      </c>
      <c r="IV717">
        <v>24712.9</v>
      </c>
      <c r="IW717">
        <v>24712.8</v>
      </c>
      <c r="IX717">
        <v>1.08765</v>
      </c>
      <c r="IY717">
        <v>2.63306</v>
      </c>
      <c r="IZ717">
        <v>1.54785</v>
      </c>
      <c r="JA717">
        <v>2.30713</v>
      </c>
      <c r="JB717">
        <v>1.34644</v>
      </c>
      <c r="JC717">
        <v>2.33398</v>
      </c>
      <c r="JD717">
        <v>33.558</v>
      </c>
      <c r="JE717">
        <v>24.2188</v>
      </c>
      <c r="JF717">
        <v>18</v>
      </c>
      <c r="JG717">
        <v>500.983</v>
      </c>
      <c r="JH717">
        <v>415.211</v>
      </c>
      <c r="JI717">
        <v>25.0001</v>
      </c>
      <c r="JJ717">
        <v>26.6687</v>
      </c>
      <c r="JK717">
        <v>29.9999</v>
      </c>
      <c r="JL717">
        <v>26.5963</v>
      </c>
      <c r="JM717">
        <v>26.5351</v>
      </c>
      <c r="JN717">
        <v>21.7868</v>
      </c>
      <c r="JO717">
        <v>25.42</v>
      </c>
      <c r="JP717">
        <v>100</v>
      </c>
      <c r="JQ717">
        <v>25</v>
      </c>
      <c r="JR717">
        <v>460.427</v>
      </c>
      <c r="JS717">
        <v>22.1315</v>
      </c>
      <c r="JT717">
        <v>102.289</v>
      </c>
      <c r="JU717">
        <v>103.076</v>
      </c>
    </row>
    <row r="718" spans="1:281">
      <c r="A718">
        <v>702</v>
      </c>
      <c r="B718">
        <v>1659034403</v>
      </c>
      <c r="C718">
        <v>10719.9000000954</v>
      </c>
      <c r="D718" t="s">
        <v>1835</v>
      </c>
      <c r="E718" t="s">
        <v>1836</v>
      </c>
      <c r="F718">
        <v>5</v>
      </c>
      <c r="G718" t="s">
        <v>1782</v>
      </c>
      <c r="H718" t="s">
        <v>417</v>
      </c>
      <c r="I718">
        <v>1659034395.5</v>
      </c>
      <c r="J718">
        <f>(K718)/1000</f>
        <v>0</v>
      </c>
      <c r="K718">
        <f>IF(CZ718, AN718, AH718)</f>
        <v>0</v>
      </c>
      <c r="L718">
        <f>IF(CZ718, AI718, AG718)</f>
        <v>0</v>
      </c>
      <c r="M718">
        <f>DB718 - IF(AU718&gt;1, L718*CV718*100.0/(AW718*DP718), 0)</f>
        <v>0</v>
      </c>
      <c r="N718">
        <f>((T718-J718/2)*M718-L718)/(T718+J718/2)</f>
        <v>0</v>
      </c>
      <c r="O718">
        <f>N718*(DI718+DJ718)/1000.0</f>
        <v>0</v>
      </c>
      <c r="P718">
        <f>(DB718 - IF(AU718&gt;1, L718*CV718*100.0/(AW718*DP718), 0))*(DI718+DJ718)/1000.0</f>
        <v>0</v>
      </c>
      <c r="Q718">
        <f>2.0/((1/S718-1/R718)+SIGN(S718)*SQRT((1/S718-1/R718)*(1/S718-1/R718) + 4*CW718/((CW718+1)*(CW718+1))*(2*1/S718*1/R718-1/R718*1/R718)))</f>
        <v>0</v>
      </c>
      <c r="R718">
        <f>IF(LEFT(CX718,1)&lt;&gt;"0",IF(LEFT(CX718,1)="1",3.0,CY718),$D$5+$E$5*(DP718*DI718/($K$5*1000))+$F$5*(DP718*DI718/($K$5*1000))*MAX(MIN(CV718,$J$5),$I$5)*MAX(MIN(CV718,$J$5),$I$5)+$G$5*MAX(MIN(CV718,$J$5),$I$5)*(DP718*DI718/($K$5*1000))+$H$5*(DP718*DI718/($K$5*1000))*(DP718*DI718/($K$5*1000)))</f>
        <v>0</v>
      </c>
      <c r="S718">
        <f>J718*(1000-(1000*0.61365*exp(17.502*W718/(240.97+W718))/(DI718+DJ718)+DD718)/2)/(1000*0.61365*exp(17.502*W718/(240.97+W718))/(DI718+DJ718)-DD718)</f>
        <v>0</v>
      </c>
      <c r="T718">
        <f>1/((CW718+1)/(Q718/1.6)+1/(R718/1.37)) + CW718/((CW718+1)/(Q718/1.6) + CW718/(R718/1.37))</f>
        <v>0</v>
      </c>
      <c r="U718">
        <f>(CR718*CU718)</f>
        <v>0</v>
      </c>
      <c r="V718">
        <f>(DK718+(U718+2*0.95*5.67E-8*(((DK718+$B$7)+273)^4-(DK718+273)^4)-44100*J718)/(1.84*29.3*R718+8*0.95*5.67E-8*(DK718+273)^3))</f>
        <v>0</v>
      </c>
      <c r="W718">
        <f>($C$7*DL718+$D$7*DM718+$E$7*V718)</f>
        <v>0</v>
      </c>
      <c r="X718">
        <f>0.61365*exp(17.502*W718/(240.97+W718))</f>
        <v>0</v>
      </c>
      <c r="Y718">
        <f>(Z718/AA718*100)</f>
        <v>0</v>
      </c>
      <c r="Z718">
        <f>DD718*(DI718+DJ718)/1000</f>
        <v>0</v>
      </c>
      <c r="AA718">
        <f>0.61365*exp(17.502*DK718/(240.97+DK718))</f>
        <v>0</v>
      </c>
      <c r="AB718">
        <f>(X718-DD718*(DI718+DJ718)/1000)</f>
        <v>0</v>
      </c>
      <c r="AC718">
        <f>(-J718*44100)</f>
        <v>0</v>
      </c>
      <c r="AD718">
        <f>2*29.3*R718*0.92*(DK718-W718)</f>
        <v>0</v>
      </c>
      <c r="AE718">
        <f>2*0.95*5.67E-8*(((DK718+$B$7)+273)^4-(W718+273)^4)</f>
        <v>0</v>
      </c>
      <c r="AF718">
        <f>U718+AE718+AC718+AD718</f>
        <v>0</v>
      </c>
      <c r="AG718">
        <f>DH718*AU718*(DC718-DB718*(1000-AU718*DE718)/(1000-AU718*DD718))/(100*CV718)</f>
        <v>0</v>
      </c>
      <c r="AH718">
        <f>1000*DH718*AU718*(DD718-DE718)/(100*CV718*(1000-AU718*DD718))</f>
        <v>0</v>
      </c>
      <c r="AI718">
        <f>(AJ718 - AK718 - DI718*1E3/(8.314*(DK718+273.15)) * AM718/DH718 * AL718) * DH718/(100*CV718) * (1000 - DE718)/1000</f>
        <v>0</v>
      </c>
      <c r="AJ718">
        <v>458.739698508901</v>
      </c>
      <c r="AK718">
        <v>423.598660606061</v>
      </c>
      <c r="AL718">
        <v>2.34300511445626</v>
      </c>
      <c r="AM718">
        <v>66.0504921813524</v>
      </c>
      <c r="AN718">
        <f>(AP718 - AO718 + DI718*1E3/(8.314*(DK718+273.15)) * AR718/DH718 * AQ718) * DH718/(100*CV718) * 1000/(1000 - AP718)</f>
        <v>0</v>
      </c>
      <c r="AO718">
        <v>22.2017912048485</v>
      </c>
      <c r="AP718">
        <v>26.6012111888112</v>
      </c>
      <c r="AQ718">
        <v>0.000169873278238309</v>
      </c>
      <c r="AR718">
        <v>92.47</v>
      </c>
      <c r="AS718">
        <v>0</v>
      </c>
      <c r="AT718">
        <v>0</v>
      </c>
      <c r="AU718">
        <f>IF(AS718*$H$13&gt;=AW718,1.0,(AW718/(AW718-AS718*$H$13)))</f>
        <v>0</v>
      </c>
      <c r="AV718">
        <f>(AU718-1)*100</f>
        <v>0</v>
      </c>
      <c r="AW718">
        <f>MAX(0,($B$13+$C$13*DP718)/(1+$D$13*DP718)*DI718/(DK718+273)*$E$13)</f>
        <v>0</v>
      </c>
      <c r="AX718" t="s">
        <v>418</v>
      </c>
      <c r="AY718" t="s">
        <v>418</v>
      </c>
      <c r="AZ718">
        <v>0</v>
      </c>
      <c r="BA718">
        <v>0</v>
      </c>
      <c r="BB718">
        <f>1-AZ718/BA718</f>
        <v>0</v>
      </c>
      <c r="BC718">
        <v>0</v>
      </c>
      <c r="BD718" t="s">
        <v>418</v>
      </c>
      <c r="BE718" t="s">
        <v>418</v>
      </c>
      <c r="BF718">
        <v>0</v>
      </c>
      <c r="BG718">
        <v>0</v>
      </c>
      <c r="BH718">
        <f>1-BF718/BG718</f>
        <v>0</v>
      </c>
      <c r="BI718">
        <v>0.5</v>
      </c>
      <c r="BJ718">
        <f>CS718</f>
        <v>0</v>
      </c>
      <c r="BK718">
        <f>L718</f>
        <v>0</v>
      </c>
      <c r="BL718">
        <f>BH718*BI718*BJ718</f>
        <v>0</v>
      </c>
      <c r="BM718">
        <f>(BK718-BC718)/BJ718</f>
        <v>0</v>
      </c>
      <c r="BN718">
        <f>(BA718-BG718)/BG718</f>
        <v>0</v>
      </c>
      <c r="BO718">
        <f>AZ718/(BB718+AZ718/BG718)</f>
        <v>0</v>
      </c>
      <c r="BP718" t="s">
        <v>418</v>
      </c>
      <c r="BQ718">
        <v>0</v>
      </c>
      <c r="BR718">
        <f>IF(BQ718&lt;&gt;0, BQ718, BO718)</f>
        <v>0</v>
      </c>
      <c r="BS718">
        <f>1-BR718/BG718</f>
        <v>0</v>
      </c>
      <c r="BT718">
        <f>(BG718-BF718)/(BG718-BR718)</f>
        <v>0</v>
      </c>
      <c r="BU718">
        <f>(BA718-BG718)/(BA718-BR718)</f>
        <v>0</v>
      </c>
      <c r="BV718">
        <f>(BG718-BF718)/(BG718-AZ718)</f>
        <v>0</v>
      </c>
      <c r="BW718">
        <f>(BA718-BG718)/(BA718-AZ718)</f>
        <v>0</v>
      </c>
      <c r="BX718">
        <f>(BT718*BR718/BF718)</f>
        <v>0</v>
      </c>
      <c r="BY718">
        <f>(1-BX718)</f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f>$B$11*DQ718+$C$11*DR718+$F$11*EC718*(1-EF718)</f>
        <v>0</v>
      </c>
      <c r="CS718">
        <f>CR718*CT718</f>
        <v>0</v>
      </c>
      <c r="CT718">
        <f>($B$11*$D$9+$C$11*$D$9+$F$11*((EP718+EH718)/MAX(EP718+EH718+EQ718, 0.1)*$I$9+EQ718/MAX(EP718+EH718+EQ718, 0.1)*$J$9))/($B$11+$C$11+$F$11)</f>
        <v>0</v>
      </c>
      <c r="CU718">
        <f>($B$11*$K$9+$C$11*$K$9+$F$11*((EP718+EH718)/MAX(EP718+EH718+EQ718, 0.1)*$P$9+EQ718/MAX(EP718+EH718+EQ718, 0.1)*$Q$9))/($B$11+$C$11+$F$11)</f>
        <v>0</v>
      </c>
      <c r="CV718">
        <v>6</v>
      </c>
      <c r="CW718">
        <v>0.5</v>
      </c>
      <c r="CX718" t="s">
        <v>419</v>
      </c>
      <c r="CY718">
        <v>2</v>
      </c>
      <c r="CZ718" t="b">
        <v>1</v>
      </c>
      <c r="DA718">
        <v>1659034395.5</v>
      </c>
      <c r="DB718">
        <v>400.812814814815</v>
      </c>
      <c r="DC718">
        <v>434.82562962963</v>
      </c>
      <c r="DD718">
        <v>26.6017925925926</v>
      </c>
      <c r="DE718">
        <v>22.1969888888889</v>
      </c>
      <c r="DF718">
        <v>394.393222222222</v>
      </c>
      <c r="DG718">
        <v>26.0055074074074</v>
      </c>
      <c r="DH718">
        <v>500.011407407407</v>
      </c>
      <c r="DI718">
        <v>90.3032851851852</v>
      </c>
      <c r="DJ718">
        <v>0.044686337037037</v>
      </c>
      <c r="DK718">
        <v>27.4761148148148</v>
      </c>
      <c r="DL718">
        <v>27.8278259259259</v>
      </c>
      <c r="DM718">
        <v>999.9</v>
      </c>
      <c r="DN718">
        <v>0</v>
      </c>
      <c r="DO718">
        <v>0</v>
      </c>
      <c r="DP718">
        <v>10003.5185185185</v>
      </c>
      <c r="DQ718">
        <v>0</v>
      </c>
      <c r="DR718">
        <v>17.3215</v>
      </c>
      <c r="DS718">
        <v>-34.0129814814815</v>
      </c>
      <c r="DT718">
        <v>411.76637037037</v>
      </c>
      <c r="DU718">
        <v>444.696481481481</v>
      </c>
      <c r="DV718">
        <v>4.40481851851852</v>
      </c>
      <c r="DW718">
        <v>434.82562962963</v>
      </c>
      <c r="DX718">
        <v>22.1969888888889</v>
      </c>
      <c r="DY718">
        <v>2.40223</v>
      </c>
      <c r="DZ718">
        <v>2.00445962962963</v>
      </c>
      <c r="EA718">
        <v>20.3788185185185</v>
      </c>
      <c r="EB718">
        <v>17.4796185185185</v>
      </c>
      <c r="EC718">
        <v>2000.01962962963</v>
      </c>
      <c r="ED718">
        <v>0.979997222222222</v>
      </c>
      <c r="EE718">
        <v>0.0200028814814815</v>
      </c>
      <c r="EF718">
        <v>0</v>
      </c>
      <c r="EG718">
        <v>735.963814814815</v>
      </c>
      <c r="EH718">
        <v>5.00063</v>
      </c>
      <c r="EI718">
        <v>14487.637037037</v>
      </c>
      <c r="EJ718">
        <v>17257.0555555556</v>
      </c>
      <c r="EK718">
        <v>38.4094444444444</v>
      </c>
      <c r="EL718">
        <v>38.375</v>
      </c>
      <c r="EM718">
        <v>37.8703333333333</v>
      </c>
      <c r="EN718">
        <v>37.75</v>
      </c>
      <c r="EO718">
        <v>39.4278148148148</v>
      </c>
      <c r="EP718">
        <v>1955.11703703704</v>
      </c>
      <c r="EQ718">
        <v>39.9025925925926</v>
      </c>
      <c r="ER718">
        <v>0</v>
      </c>
      <c r="ES718">
        <v>1659034402.3</v>
      </c>
      <c r="ET718">
        <v>0</v>
      </c>
      <c r="EU718">
        <v>735.97364</v>
      </c>
      <c r="EV718">
        <v>-1.82076924704652</v>
      </c>
      <c r="EW718">
        <v>-49.6538462457031</v>
      </c>
      <c r="EX718">
        <v>14487.364</v>
      </c>
      <c r="EY718">
        <v>15</v>
      </c>
      <c r="EZ718">
        <v>0</v>
      </c>
      <c r="FA718" t="s">
        <v>420</v>
      </c>
      <c r="FB718">
        <v>1657551626.5</v>
      </c>
      <c r="FC718">
        <v>1657551629</v>
      </c>
      <c r="FD718">
        <v>0</v>
      </c>
      <c r="FE718">
        <v>0.403</v>
      </c>
      <c r="FF718">
        <v>0.009</v>
      </c>
      <c r="FG718">
        <v>9.41</v>
      </c>
      <c r="FH718">
        <v>0.087</v>
      </c>
      <c r="FI718">
        <v>417</v>
      </c>
      <c r="FJ718">
        <v>17</v>
      </c>
      <c r="FK718">
        <v>1.61</v>
      </c>
      <c r="FL718">
        <v>0.59</v>
      </c>
      <c r="FM718">
        <v>-30.2171609756098</v>
      </c>
      <c r="FN718">
        <v>-63.8102926829268</v>
      </c>
      <c r="FO718">
        <v>6.73145061849293</v>
      </c>
      <c r="FP718">
        <v>0</v>
      </c>
      <c r="FQ718">
        <v>736.202529411765</v>
      </c>
      <c r="FR718">
        <v>-3.61787624830659</v>
      </c>
      <c r="FS718">
        <v>0.409855299809594</v>
      </c>
      <c r="FT718">
        <v>0</v>
      </c>
      <c r="FU718">
        <v>4.40379512195122</v>
      </c>
      <c r="FV718">
        <v>-0.0202904529616776</v>
      </c>
      <c r="FW718">
        <v>0.00917881790623719</v>
      </c>
      <c r="FX718">
        <v>1</v>
      </c>
      <c r="FY718">
        <v>1</v>
      </c>
      <c r="FZ718">
        <v>3</v>
      </c>
      <c r="GA718" t="s">
        <v>421</v>
      </c>
      <c r="GB718">
        <v>2.97387</v>
      </c>
      <c r="GC718">
        <v>2.69861</v>
      </c>
      <c r="GD718">
        <v>0.0892725</v>
      </c>
      <c r="GE718">
        <v>0.0977427</v>
      </c>
      <c r="GF718">
        <v>0.110527</v>
      </c>
      <c r="GG718">
        <v>0.0984705</v>
      </c>
      <c r="GH718">
        <v>35450.4</v>
      </c>
      <c r="GI718">
        <v>38408.2</v>
      </c>
      <c r="GJ718">
        <v>35274.1</v>
      </c>
      <c r="GK718">
        <v>38606.9</v>
      </c>
      <c r="GL718">
        <v>44479.9</v>
      </c>
      <c r="GM718">
        <v>50269.5</v>
      </c>
      <c r="GN718">
        <v>55142.8</v>
      </c>
      <c r="GO718">
        <v>61926.5</v>
      </c>
      <c r="GP718">
        <v>1.9876</v>
      </c>
      <c r="GQ718">
        <v>1.853</v>
      </c>
      <c r="GR718">
        <v>0.150561</v>
      </c>
      <c r="GS718">
        <v>0</v>
      </c>
      <c r="GT718">
        <v>25.3588</v>
      </c>
      <c r="GU718">
        <v>999.9</v>
      </c>
      <c r="GV718">
        <v>59.016</v>
      </c>
      <c r="GW718">
        <v>29.104</v>
      </c>
      <c r="GX718">
        <v>26.443</v>
      </c>
      <c r="GY718">
        <v>55.8473</v>
      </c>
      <c r="GZ718">
        <v>43.1611</v>
      </c>
      <c r="HA718">
        <v>1</v>
      </c>
      <c r="HB718">
        <v>-0.0410569</v>
      </c>
      <c r="HC718">
        <v>0.1761</v>
      </c>
      <c r="HD718">
        <v>20.1133</v>
      </c>
      <c r="HE718">
        <v>5.19932</v>
      </c>
      <c r="HF718">
        <v>12.004</v>
      </c>
      <c r="HG718">
        <v>4.9752</v>
      </c>
      <c r="HH718">
        <v>3.294</v>
      </c>
      <c r="HI718">
        <v>9999</v>
      </c>
      <c r="HJ718">
        <v>9999</v>
      </c>
      <c r="HK718">
        <v>9999</v>
      </c>
      <c r="HL718">
        <v>630.6</v>
      </c>
      <c r="HM718">
        <v>1.86316</v>
      </c>
      <c r="HN718">
        <v>1.86804</v>
      </c>
      <c r="HO718">
        <v>1.86783</v>
      </c>
      <c r="HP718">
        <v>1.86893</v>
      </c>
      <c r="HQ718">
        <v>1.86981</v>
      </c>
      <c r="HR718">
        <v>1.86584</v>
      </c>
      <c r="HS718">
        <v>1.86691</v>
      </c>
      <c r="HT718">
        <v>1.86829</v>
      </c>
      <c r="HU718">
        <v>5</v>
      </c>
      <c r="HV718">
        <v>0</v>
      </c>
      <c r="HW718">
        <v>0</v>
      </c>
      <c r="HX718">
        <v>0</v>
      </c>
      <c r="HY718" t="s">
        <v>422</v>
      </c>
      <c r="HZ718" t="s">
        <v>423</v>
      </c>
      <c r="IA718" t="s">
        <v>424</v>
      </c>
      <c r="IB718" t="s">
        <v>424</v>
      </c>
      <c r="IC718" t="s">
        <v>424</v>
      </c>
      <c r="ID718" t="s">
        <v>424</v>
      </c>
      <c r="IE718">
        <v>0</v>
      </c>
      <c r="IF718">
        <v>100</v>
      </c>
      <c r="IG718">
        <v>100</v>
      </c>
      <c r="IH718">
        <v>6.496</v>
      </c>
      <c r="II718">
        <v>0.5962</v>
      </c>
      <c r="IJ718">
        <v>4.02706509432224</v>
      </c>
      <c r="IK718">
        <v>0.00601174518973114</v>
      </c>
      <c r="IL718">
        <v>2.77886958061485e-07</v>
      </c>
      <c r="IM718">
        <v>-3.54636231360687e-10</v>
      </c>
      <c r="IN718">
        <v>-0.0404303883988718</v>
      </c>
      <c r="IO718">
        <v>-0.0177815531441476</v>
      </c>
      <c r="IP718">
        <v>0.00205572605671414</v>
      </c>
      <c r="IQ718">
        <v>-1.65519735432211e-05</v>
      </c>
      <c r="IR718">
        <v>-4</v>
      </c>
      <c r="IS718">
        <v>1848</v>
      </c>
      <c r="IT718">
        <v>1</v>
      </c>
      <c r="IU718">
        <v>25</v>
      </c>
      <c r="IV718">
        <v>24712.9</v>
      </c>
      <c r="IW718">
        <v>24712.9</v>
      </c>
      <c r="IX718">
        <v>1.12183</v>
      </c>
      <c r="IY718">
        <v>2.62573</v>
      </c>
      <c r="IZ718">
        <v>1.54785</v>
      </c>
      <c r="JA718">
        <v>2.30713</v>
      </c>
      <c r="JB718">
        <v>1.34644</v>
      </c>
      <c r="JC718">
        <v>2.42554</v>
      </c>
      <c r="JD718">
        <v>33.558</v>
      </c>
      <c r="JE718">
        <v>24.2276</v>
      </c>
      <c r="JF718">
        <v>18</v>
      </c>
      <c r="JG718">
        <v>501.775</v>
      </c>
      <c r="JH718">
        <v>414.547</v>
      </c>
      <c r="JI718">
        <v>24.9999</v>
      </c>
      <c r="JJ718">
        <v>26.671</v>
      </c>
      <c r="JK718">
        <v>30.0004</v>
      </c>
      <c r="JL718">
        <v>26.5963</v>
      </c>
      <c r="JM718">
        <v>26.5373</v>
      </c>
      <c r="JN718">
        <v>22.4774</v>
      </c>
      <c r="JO718">
        <v>25.7008</v>
      </c>
      <c r="JP718">
        <v>100</v>
      </c>
      <c r="JQ718">
        <v>25</v>
      </c>
      <c r="JR718">
        <v>473.997</v>
      </c>
      <c r="JS718">
        <v>22.1174</v>
      </c>
      <c r="JT718">
        <v>102.289</v>
      </c>
      <c r="JU718">
        <v>103.076</v>
      </c>
    </row>
    <row r="719" spans="1:281">
      <c r="A719">
        <v>703</v>
      </c>
      <c r="B719">
        <v>1659034408</v>
      </c>
      <c r="C719">
        <v>10724.9000000954</v>
      </c>
      <c r="D719" t="s">
        <v>1837</v>
      </c>
      <c r="E719" t="s">
        <v>1838</v>
      </c>
      <c r="F719">
        <v>5</v>
      </c>
      <c r="G719" t="s">
        <v>1782</v>
      </c>
      <c r="H719" t="s">
        <v>417</v>
      </c>
      <c r="I719">
        <v>1659034400.21429</v>
      </c>
      <c r="J719">
        <f>(K719)/1000</f>
        <v>0</v>
      </c>
      <c r="K719">
        <f>IF(CZ719, AN719, AH719)</f>
        <v>0</v>
      </c>
      <c r="L719">
        <f>IF(CZ719, AI719, AG719)</f>
        <v>0</v>
      </c>
      <c r="M719">
        <f>DB719 - IF(AU719&gt;1, L719*CV719*100.0/(AW719*DP719), 0)</f>
        <v>0</v>
      </c>
      <c r="N719">
        <f>((T719-J719/2)*M719-L719)/(T719+J719/2)</f>
        <v>0</v>
      </c>
      <c r="O719">
        <f>N719*(DI719+DJ719)/1000.0</f>
        <v>0</v>
      </c>
      <c r="P719">
        <f>(DB719 - IF(AU719&gt;1, L719*CV719*100.0/(AW719*DP719), 0))*(DI719+DJ719)/1000.0</f>
        <v>0</v>
      </c>
      <c r="Q719">
        <f>2.0/((1/S719-1/R719)+SIGN(S719)*SQRT((1/S719-1/R719)*(1/S719-1/R719) + 4*CW719/((CW719+1)*(CW719+1))*(2*1/S719*1/R719-1/R719*1/R719)))</f>
        <v>0</v>
      </c>
      <c r="R719">
        <f>IF(LEFT(CX719,1)&lt;&gt;"0",IF(LEFT(CX719,1)="1",3.0,CY719),$D$5+$E$5*(DP719*DI719/($K$5*1000))+$F$5*(DP719*DI719/($K$5*1000))*MAX(MIN(CV719,$J$5),$I$5)*MAX(MIN(CV719,$J$5),$I$5)+$G$5*MAX(MIN(CV719,$J$5),$I$5)*(DP719*DI719/($K$5*1000))+$H$5*(DP719*DI719/($K$5*1000))*(DP719*DI719/($K$5*1000)))</f>
        <v>0</v>
      </c>
      <c r="S719">
        <f>J719*(1000-(1000*0.61365*exp(17.502*W719/(240.97+W719))/(DI719+DJ719)+DD719)/2)/(1000*0.61365*exp(17.502*W719/(240.97+W719))/(DI719+DJ719)-DD719)</f>
        <v>0</v>
      </c>
      <c r="T719">
        <f>1/((CW719+1)/(Q719/1.6)+1/(R719/1.37)) + CW719/((CW719+1)/(Q719/1.6) + CW719/(R719/1.37))</f>
        <v>0</v>
      </c>
      <c r="U719">
        <f>(CR719*CU719)</f>
        <v>0</v>
      </c>
      <c r="V719">
        <f>(DK719+(U719+2*0.95*5.67E-8*(((DK719+$B$7)+273)^4-(DK719+273)^4)-44100*J719)/(1.84*29.3*R719+8*0.95*5.67E-8*(DK719+273)^3))</f>
        <v>0</v>
      </c>
      <c r="W719">
        <f>($C$7*DL719+$D$7*DM719+$E$7*V719)</f>
        <v>0</v>
      </c>
      <c r="X719">
        <f>0.61365*exp(17.502*W719/(240.97+W719))</f>
        <v>0</v>
      </c>
      <c r="Y719">
        <f>(Z719/AA719*100)</f>
        <v>0</v>
      </c>
      <c r="Z719">
        <f>DD719*(DI719+DJ719)/1000</f>
        <v>0</v>
      </c>
      <c r="AA719">
        <f>0.61365*exp(17.502*DK719/(240.97+DK719))</f>
        <v>0</v>
      </c>
      <c r="AB719">
        <f>(X719-DD719*(DI719+DJ719)/1000)</f>
        <v>0</v>
      </c>
      <c r="AC719">
        <f>(-J719*44100)</f>
        <v>0</v>
      </c>
      <c r="AD719">
        <f>2*29.3*R719*0.92*(DK719-W719)</f>
        <v>0</v>
      </c>
      <c r="AE719">
        <f>2*0.95*5.67E-8*(((DK719+$B$7)+273)^4-(W719+273)^4)</f>
        <v>0</v>
      </c>
      <c r="AF719">
        <f>U719+AE719+AC719+AD719</f>
        <v>0</v>
      </c>
      <c r="AG719">
        <f>DH719*AU719*(DC719-DB719*(1000-AU719*DE719)/(1000-AU719*DD719))/(100*CV719)</f>
        <v>0</v>
      </c>
      <c r="AH719">
        <f>1000*DH719*AU719*(DD719-DE719)/(100*CV719*(1000-AU719*DD719))</f>
        <v>0</v>
      </c>
      <c r="AI719">
        <f>(AJ719 - AK719 - DI719*1E3/(8.314*(DK719+273.15)) * AM719/DH719 * AL719) * DH719/(100*CV719) * (1000 - DE719)/1000</f>
        <v>0</v>
      </c>
      <c r="AJ719">
        <v>476.040011536726</v>
      </c>
      <c r="AK719">
        <v>437.620503030303</v>
      </c>
      <c r="AL719">
        <v>2.8586424109967</v>
      </c>
      <c r="AM719">
        <v>66.0504921813524</v>
      </c>
      <c r="AN719">
        <f>(AP719 - AO719 + DI719*1E3/(8.314*(DK719+273.15)) * AR719/DH719 * AQ719) * DH719/(100*CV719) * 1000/(1000 - AP719)</f>
        <v>0</v>
      </c>
      <c r="AO719">
        <v>22.13080738671</v>
      </c>
      <c r="AP719">
        <v>26.5803412587413</v>
      </c>
      <c r="AQ719">
        <v>-0.00712727272726593</v>
      </c>
      <c r="AR719">
        <v>92.47</v>
      </c>
      <c r="AS719">
        <v>0</v>
      </c>
      <c r="AT719">
        <v>0</v>
      </c>
      <c r="AU719">
        <f>IF(AS719*$H$13&gt;=AW719,1.0,(AW719/(AW719-AS719*$H$13)))</f>
        <v>0</v>
      </c>
      <c r="AV719">
        <f>(AU719-1)*100</f>
        <v>0</v>
      </c>
      <c r="AW719">
        <f>MAX(0,($B$13+$C$13*DP719)/(1+$D$13*DP719)*DI719/(DK719+273)*$E$13)</f>
        <v>0</v>
      </c>
      <c r="AX719" t="s">
        <v>418</v>
      </c>
      <c r="AY719" t="s">
        <v>418</v>
      </c>
      <c r="AZ719">
        <v>0</v>
      </c>
      <c r="BA719">
        <v>0</v>
      </c>
      <c r="BB719">
        <f>1-AZ719/BA719</f>
        <v>0</v>
      </c>
      <c r="BC719">
        <v>0</v>
      </c>
      <c r="BD719" t="s">
        <v>418</v>
      </c>
      <c r="BE719" t="s">
        <v>418</v>
      </c>
      <c r="BF719">
        <v>0</v>
      </c>
      <c r="BG719">
        <v>0</v>
      </c>
      <c r="BH719">
        <f>1-BF719/BG719</f>
        <v>0</v>
      </c>
      <c r="BI719">
        <v>0.5</v>
      </c>
      <c r="BJ719">
        <f>CS719</f>
        <v>0</v>
      </c>
      <c r="BK719">
        <f>L719</f>
        <v>0</v>
      </c>
      <c r="BL719">
        <f>BH719*BI719*BJ719</f>
        <v>0</v>
      </c>
      <c r="BM719">
        <f>(BK719-BC719)/BJ719</f>
        <v>0</v>
      </c>
      <c r="BN719">
        <f>(BA719-BG719)/BG719</f>
        <v>0</v>
      </c>
      <c r="BO719">
        <f>AZ719/(BB719+AZ719/BG719)</f>
        <v>0</v>
      </c>
      <c r="BP719" t="s">
        <v>418</v>
      </c>
      <c r="BQ719">
        <v>0</v>
      </c>
      <c r="BR719">
        <f>IF(BQ719&lt;&gt;0, BQ719, BO719)</f>
        <v>0</v>
      </c>
      <c r="BS719">
        <f>1-BR719/BG719</f>
        <v>0</v>
      </c>
      <c r="BT719">
        <f>(BG719-BF719)/(BG719-BR719)</f>
        <v>0</v>
      </c>
      <c r="BU719">
        <f>(BA719-BG719)/(BA719-BR719)</f>
        <v>0</v>
      </c>
      <c r="BV719">
        <f>(BG719-BF719)/(BG719-AZ719)</f>
        <v>0</v>
      </c>
      <c r="BW719">
        <f>(BA719-BG719)/(BA719-AZ719)</f>
        <v>0</v>
      </c>
      <c r="BX719">
        <f>(BT719*BR719/BF719)</f>
        <v>0</v>
      </c>
      <c r="BY719">
        <f>(1-BX719)</f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f>$B$11*DQ719+$C$11*DR719+$F$11*EC719*(1-EF719)</f>
        <v>0</v>
      </c>
      <c r="CS719">
        <f>CR719*CT719</f>
        <v>0</v>
      </c>
      <c r="CT719">
        <f>($B$11*$D$9+$C$11*$D$9+$F$11*((EP719+EH719)/MAX(EP719+EH719+EQ719, 0.1)*$I$9+EQ719/MAX(EP719+EH719+EQ719, 0.1)*$J$9))/($B$11+$C$11+$F$11)</f>
        <v>0</v>
      </c>
      <c r="CU719">
        <f>($B$11*$K$9+$C$11*$K$9+$F$11*((EP719+EH719)/MAX(EP719+EH719+EQ719, 0.1)*$P$9+EQ719/MAX(EP719+EH719+EQ719, 0.1)*$Q$9))/($B$11+$C$11+$F$11)</f>
        <v>0</v>
      </c>
      <c r="CV719">
        <v>6</v>
      </c>
      <c r="CW719">
        <v>0.5</v>
      </c>
      <c r="CX719" t="s">
        <v>419</v>
      </c>
      <c r="CY719">
        <v>2</v>
      </c>
      <c r="CZ719" t="b">
        <v>1</v>
      </c>
      <c r="DA719">
        <v>1659034400.21429</v>
      </c>
      <c r="DB719">
        <v>408.523892857143</v>
      </c>
      <c r="DC719">
        <v>448.862464285714</v>
      </c>
      <c r="DD719">
        <v>26.5957107142857</v>
      </c>
      <c r="DE719">
        <v>22.1715892857143</v>
      </c>
      <c r="DF719">
        <v>402.057785714286</v>
      </c>
      <c r="DG719">
        <v>25.9997428571429</v>
      </c>
      <c r="DH719">
        <v>500.057535714286</v>
      </c>
      <c r="DI719">
        <v>90.3035178571429</v>
      </c>
      <c r="DJ719">
        <v>0.0445079785714286</v>
      </c>
      <c r="DK719">
        <v>27.4743928571429</v>
      </c>
      <c r="DL719">
        <v>27.813525</v>
      </c>
      <c r="DM719">
        <v>999.9</v>
      </c>
      <c r="DN719">
        <v>0</v>
      </c>
      <c r="DO719">
        <v>0</v>
      </c>
      <c r="DP719">
        <v>10021.25</v>
      </c>
      <c r="DQ719">
        <v>0</v>
      </c>
      <c r="DR719">
        <v>17.3215</v>
      </c>
      <c r="DS719">
        <v>-40.3386964285714</v>
      </c>
      <c r="DT719">
        <v>419.685464285714</v>
      </c>
      <c r="DU719">
        <v>459.039678571429</v>
      </c>
      <c r="DV719">
        <v>4.42413214285714</v>
      </c>
      <c r="DW719">
        <v>448.862464285714</v>
      </c>
      <c r="DX719">
        <v>22.1715892857143</v>
      </c>
      <c r="DY719">
        <v>2.40168678571429</v>
      </c>
      <c r="DZ719">
        <v>2.00217142857143</v>
      </c>
      <c r="EA719">
        <v>20.3751571428571</v>
      </c>
      <c r="EB719">
        <v>17.4615107142857</v>
      </c>
      <c r="EC719">
        <v>2000.00535714286</v>
      </c>
      <c r="ED719">
        <v>0.979998142857143</v>
      </c>
      <c r="EE719">
        <v>0.0200019607142857</v>
      </c>
      <c r="EF719">
        <v>0</v>
      </c>
      <c r="EG719">
        <v>735.935</v>
      </c>
      <c r="EH719">
        <v>5.00063</v>
      </c>
      <c r="EI719">
        <v>14487.4928571429</v>
      </c>
      <c r="EJ719">
        <v>17256.9321428571</v>
      </c>
      <c r="EK719">
        <v>38.4192857142857</v>
      </c>
      <c r="EL719">
        <v>38.375</v>
      </c>
      <c r="EM719">
        <v>37.8705</v>
      </c>
      <c r="EN719">
        <v>37.75</v>
      </c>
      <c r="EO719">
        <v>39.437</v>
      </c>
      <c r="EP719">
        <v>1955.10464285714</v>
      </c>
      <c r="EQ719">
        <v>39.9003571428571</v>
      </c>
      <c r="ER719">
        <v>0</v>
      </c>
      <c r="ES719">
        <v>1659034407.1</v>
      </c>
      <c r="ET719">
        <v>0</v>
      </c>
      <c r="EU719">
        <v>735.96408</v>
      </c>
      <c r="EV719">
        <v>1.7126153731979</v>
      </c>
      <c r="EW719">
        <v>41.1769231031503</v>
      </c>
      <c r="EX719">
        <v>14487.696</v>
      </c>
      <c r="EY719">
        <v>15</v>
      </c>
      <c r="EZ719">
        <v>0</v>
      </c>
      <c r="FA719" t="s">
        <v>420</v>
      </c>
      <c r="FB719">
        <v>1657551626.5</v>
      </c>
      <c r="FC719">
        <v>1657551629</v>
      </c>
      <c r="FD719">
        <v>0</v>
      </c>
      <c r="FE719">
        <v>0.403</v>
      </c>
      <c r="FF719">
        <v>0.009</v>
      </c>
      <c r="FG719">
        <v>9.41</v>
      </c>
      <c r="FH719">
        <v>0.087</v>
      </c>
      <c r="FI719">
        <v>417</v>
      </c>
      <c r="FJ719">
        <v>17</v>
      </c>
      <c r="FK719">
        <v>1.61</v>
      </c>
      <c r="FL719">
        <v>0.59</v>
      </c>
      <c r="FM719">
        <v>-36.4356902439024</v>
      </c>
      <c r="FN719">
        <v>-80.3966278745645</v>
      </c>
      <c r="FO719">
        <v>8.0369530901378</v>
      </c>
      <c r="FP719">
        <v>0</v>
      </c>
      <c r="FQ719">
        <v>736.0425</v>
      </c>
      <c r="FR719">
        <v>-0.574041258216072</v>
      </c>
      <c r="FS719">
        <v>0.306516120869594</v>
      </c>
      <c r="FT719">
        <v>1</v>
      </c>
      <c r="FU719">
        <v>4.41777975609756</v>
      </c>
      <c r="FV719">
        <v>0.229986271777007</v>
      </c>
      <c r="FW719">
        <v>0.0273672711319344</v>
      </c>
      <c r="FX719">
        <v>0</v>
      </c>
      <c r="FY719">
        <v>1</v>
      </c>
      <c r="FZ719">
        <v>3</v>
      </c>
      <c r="GA719" t="s">
        <v>421</v>
      </c>
      <c r="GB719">
        <v>2.97304</v>
      </c>
      <c r="GC719">
        <v>2.69843</v>
      </c>
      <c r="GD719">
        <v>0.0915948</v>
      </c>
      <c r="GE719">
        <v>0.100347</v>
      </c>
      <c r="GF719">
        <v>0.110454</v>
      </c>
      <c r="GG719">
        <v>0.0984211</v>
      </c>
      <c r="GH719">
        <v>35360.1</v>
      </c>
      <c r="GI719">
        <v>38297.9</v>
      </c>
      <c r="GJ719">
        <v>35274.1</v>
      </c>
      <c r="GK719">
        <v>38607.4</v>
      </c>
      <c r="GL719">
        <v>44483.1</v>
      </c>
      <c r="GM719">
        <v>50272.7</v>
      </c>
      <c r="GN719">
        <v>55142.2</v>
      </c>
      <c r="GO719">
        <v>61927</v>
      </c>
      <c r="GP719">
        <v>1.9876</v>
      </c>
      <c r="GQ719">
        <v>1.8534</v>
      </c>
      <c r="GR719">
        <v>0.150055</v>
      </c>
      <c r="GS719">
        <v>0</v>
      </c>
      <c r="GT719">
        <v>25.3567</v>
      </c>
      <c r="GU719">
        <v>999.9</v>
      </c>
      <c r="GV719">
        <v>59.016</v>
      </c>
      <c r="GW719">
        <v>29.104</v>
      </c>
      <c r="GX719">
        <v>26.4408</v>
      </c>
      <c r="GY719">
        <v>55.8873</v>
      </c>
      <c r="GZ719">
        <v>42.6482</v>
      </c>
      <c r="HA719">
        <v>1</v>
      </c>
      <c r="HB719">
        <v>-0.0412195</v>
      </c>
      <c r="HC719">
        <v>0.176688</v>
      </c>
      <c r="HD719">
        <v>20.1132</v>
      </c>
      <c r="HE719">
        <v>5.19932</v>
      </c>
      <c r="HF719">
        <v>12.004</v>
      </c>
      <c r="HG719">
        <v>4.9756</v>
      </c>
      <c r="HH719">
        <v>3.2936</v>
      </c>
      <c r="HI719">
        <v>9999</v>
      </c>
      <c r="HJ719">
        <v>9999</v>
      </c>
      <c r="HK719">
        <v>9999</v>
      </c>
      <c r="HL719">
        <v>630.6</v>
      </c>
      <c r="HM719">
        <v>1.86322</v>
      </c>
      <c r="HN719">
        <v>1.86798</v>
      </c>
      <c r="HO719">
        <v>1.86783</v>
      </c>
      <c r="HP719">
        <v>1.86893</v>
      </c>
      <c r="HQ719">
        <v>1.86981</v>
      </c>
      <c r="HR719">
        <v>1.86584</v>
      </c>
      <c r="HS719">
        <v>1.86691</v>
      </c>
      <c r="HT719">
        <v>1.86829</v>
      </c>
      <c r="HU719">
        <v>5</v>
      </c>
      <c r="HV719">
        <v>0</v>
      </c>
      <c r="HW719">
        <v>0</v>
      </c>
      <c r="HX719">
        <v>0</v>
      </c>
      <c r="HY719" t="s">
        <v>422</v>
      </c>
      <c r="HZ719" t="s">
        <v>423</v>
      </c>
      <c r="IA719" t="s">
        <v>424</v>
      </c>
      <c r="IB719" t="s">
        <v>424</v>
      </c>
      <c r="IC719" t="s">
        <v>424</v>
      </c>
      <c r="ID719" t="s">
        <v>424</v>
      </c>
      <c r="IE719">
        <v>0</v>
      </c>
      <c r="IF719">
        <v>100</v>
      </c>
      <c r="IG719">
        <v>100</v>
      </c>
      <c r="IH719">
        <v>6.58</v>
      </c>
      <c r="II719">
        <v>0.5948</v>
      </c>
      <c r="IJ719">
        <v>4.02706509432224</v>
      </c>
      <c r="IK719">
        <v>0.00601174518973114</v>
      </c>
      <c r="IL719">
        <v>2.77886958061485e-07</v>
      </c>
      <c r="IM719">
        <v>-3.54636231360687e-10</v>
      </c>
      <c r="IN719">
        <v>-0.0404303883988718</v>
      </c>
      <c r="IO719">
        <v>-0.0177815531441476</v>
      </c>
      <c r="IP719">
        <v>0.00205572605671414</v>
      </c>
      <c r="IQ719">
        <v>-1.65519735432211e-05</v>
      </c>
      <c r="IR719">
        <v>-4</v>
      </c>
      <c r="IS719">
        <v>1848</v>
      </c>
      <c r="IT719">
        <v>1</v>
      </c>
      <c r="IU719">
        <v>25</v>
      </c>
      <c r="IV719">
        <v>24713</v>
      </c>
      <c r="IW719">
        <v>24713</v>
      </c>
      <c r="IX719">
        <v>1.15234</v>
      </c>
      <c r="IY719">
        <v>2.63184</v>
      </c>
      <c r="IZ719">
        <v>1.54785</v>
      </c>
      <c r="JA719">
        <v>2.30591</v>
      </c>
      <c r="JB719">
        <v>1.34644</v>
      </c>
      <c r="JC719">
        <v>2.27783</v>
      </c>
      <c r="JD719">
        <v>33.558</v>
      </c>
      <c r="JE719">
        <v>24.2188</v>
      </c>
      <c r="JF719">
        <v>18</v>
      </c>
      <c r="JG719">
        <v>501.795</v>
      </c>
      <c r="JH719">
        <v>414.774</v>
      </c>
      <c r="JI719">
        <v>24.9999</v>
      </c>
      <c r="JJ719">
        <v>26.671</v>
      </c>
      <c r="JK719">
        <v>30.0002</v>
      </c>
      <c r="JL719">
        <v>26.5985</v>
      </c>
      <c r="JM719">
        <v>26.5373</v>
      </c>
      <c r="JN719">
        <v>23.0848</v>
      </c>
      <c r="JO719">
        <v>25.7008</v>
      </c>
      <c r="JP719">
        <v>100</v>
      </c>
      <c r="JQ719">
        <v>25</v>
      </c>
      <c r="JR719">
        <v>494.111</v>
      </c>
      <c r="JS719">
        <v>22.1263</v>
      </c>
      <c r="JT719">
        <v>102.288</v>
      </c>
      <c r="JU719">
        <v>103.077</v>
      </c>
    </row>
    <row r="720" spans="1:281">
      <c r="A720">
        <v>704</v>
      </c>
      <c r="B720">
        <v>1659034413</v>
      </c>
      <c r="C720">
        <v>10729.9000000954</v>
      </c>
      <c r="D720" t="s">
        <v>1839</v>
      </c>
      <c r="E720" t="s">
        <v>1840</v>
      </c>
      <c r="F720">
        <v>5</v>
      </c>
      <c r="G720" t="s">
        <v>1782</v>
      </c>
      <c r="H720" t="s">
        <v>417</v>
      </c>
      <c r="I720">
        <v>1659034405.5</v>
      </c>
      <c r="J720">
        <f>(K720)/1000</f>
        <v>0</v>
      </c>
      <c r="K720">
        <f>IF(CZ720, AN720, AH720)</f>
        <v>0</v>
      </c>
      <c r="L720">
        <f>IF(CZ720, AI720, AG720)</f>
        <v>0</v>
      </c>
      <c r="M720">
        <f>DB720 - IF(AU720&gt;1, L720*CV720*100.0/(AW720*DP720), 0)</f>
        <v>0</v>
      </c>
      <c r="N720">
        <f>((T720-J720/2)*M720-L720)/(T720+J720/2)</f>
        <v>0</v>
      </c>
      <c r="O720">
        <f>N720*(DI720+DJ720)/1000.0</f>
        <v>0</v>
      </c>
      <c r="P720">
        <f>(DB720 - IF(AU720&gt;1, L720*CV720*100.0/(AW720*DP720), 0))*(DI720+DJ720)/1000.0</f>
        <v>0</v>
      </c>
      <c r="Q720">
        <f>2.0/((1/S720-1/R720)+SIGN(S720)*SQRT((1/S720-1/R720)*(1/S720-1/R720) + 4*CW720/((CW720+1)*(CW720+1))*(2*1/S720*1/R720-1/R720*1/R720)))</f>
        <v>0</v>
      </c>
      <c r="R720">
        <f>IF(LEFT(CX720,1)&lt;&gt;"0",IF(LEFT(CX720,1)="1",3.0,CY720),$D$5+$E$5*(DP720*DI720/($K$5*1000))+$F$5*(DP720*DI720/($K$5*1000))*MAX(MIN(CV720,$J$5),$I$5)*MAX(MIN(CV720,$J$5),$I$5)+$G$5*MAX(MIN(CV720,$J$5),$I$5)*(DP720*DI720/($K$5*1000))+$H$5*(DP720*DI720/($K$5*1000))*(DP720*DI720/($K$5*1000)))</f>
        <v>0</v>
      </c>
      <c r="S720">
        <f>J720*(1000-(1000*0.61365*exp(17.502*W720/(240.97+W720))/(DI720+DJ720)+DD720)/2)/(1000*0.61365*exp(17.502*W720/(240.97+W720))/(DI720+DJ720)-DD720)</f>
        <v>0</v>
      </c>
      <c r="T720">
        <f>1/((CW720+1)/(Q720/1.6)+1/(R720/1.37)) + CW720/((CW720+1)/(Q720/1.6) + CW720/(R720/1.37))</f>
        <v>0</v>
      </c>
      <c r="U720">
        <f>(CR720*CU720)</f>
        <v>0</v>
      </c>
      <c r="V720">
        <f>(DK720+(U720+2*0.95*5.67E-8*(((DK720+$B$7)+273)^4-(DK720+273)^4)-44100*J720)/(1.84*29.3*R720+8*0.95*5.67E-8*(DK720+273)^3))</f>
        <v>0</v>
      </c>
      <c r="W720">
        <f>($C$7*DL720+$D$7*DM720+$E$7*V720)</f>
        <v>0</v>
      </c>
      <c r="X720">
        <f>0.61365*exp(17.502*W720/(240.97+W720))</f>
        <v>0</v>
      </c>
      <c r="Y720">
        <f>(Z720/AA720*100)</f>
        <v>0</v>
      </c>
      <c r="Z720">
        <f>DD720*(DI720+DJ720)/1000</f>
        <v>0</v>
      </c>
      <c r="AA720">
        <f>0.61365*exp(17.502*DK720/(240.97+DK720))</f>
        <v>0</v>
      </c>
      <c r="AB720">
        <f>(X720-DD720*(DI720+DJ720)/1000)</f>
        <v>0</v>
      </c>
      <c r="AC720">
        <f>(-J720*44100)</f>
        <v>0</v>
      </c>
      <c r="AD720">
        <f>2*29.3*R720*0.92*(DK720-W720)</f>
        <v>0</v>
      </c>
      <c r="AE720">
        <f>2*0.95*5.67E-8*(((DK720+$B$7)+273)^4-(W720+273)^4)</f>
        <v>0</v>
      </c>
      <c r="AF720">
        <f>U720+AE720+AC720+AD720</f>
        <v>0</v>
      </c>
      <c r="AG720">
        <f>DH720*AU720*(DC720-DB720*(1000-AU720*DE720)/(1000-AU720*DD720))/(100*CV720)</f>
        <v>0</v>
      </c>
      <c r="AH720">
        <f>1000*DH720*AU720*(DD720-DE720)/(100*CV720*(1000-AU720*DD720))</f>
        <v>0</v>
      </c>
      <c r="AI720">
        <f>(AJ720 - AK720 - DI720*1E3/(8.314*(DK720+273.15)) * AM720/DH720 * AL720) * DH720/(100*CV720) * (1000 - DE720)/1000</f>
        <v>0</v>
      </c>
      <c r="AJ720">
        <v>493.307610244878</v>
      </c>
      <c r="AK720">
        <v>453.029581818182</v>
      </c>
      <c r="AL720">
        <v>3.11970842428722</v>
      </c>
      <c r="AM720">
        <v>66.0504921813524</v>
      </c>
      <c r="AN720">
        <f>(AP720 - AO720 + DI720*1E3/(8.314*(DK720+273.15)) * AR720/DH720 * AQ720) * DH720/(100*CV720) * 1000/(1000 - AP720)</f>
        <v>0</v>
      </c>
      <c r="AO720">
        <v>22.1176000915152</v>
      </c>
      <c r="AP720">
        <v>26.5663265734266</v>
      </c>
      <c r="AQ720">
        <v>-0.000738181818176217</v>
      </c>
      <c r="AR720">
        <v>92.47</v>
      </c>
      <c r="AS720">
        <v>0</v>
      </c>
      <c r="AT720">
        <v>0</v>
      </c>
      <c r="AU720">
        <f>IF(AS720*$H$13&gt;=AW720,1.0,(AW720/(AW720-AS720*$H$13)))</f>
        <v>0</v>
      </c>
      <c r="AV720">
        <f>(AU720-1)*100</f>
        <v>0</v>
      </c>
      <c r="AW720">
        <f>MAX(0,($B$13+$C$13*DP720)/(1+$D$13*DP720)*DI720/(DK720+273)*$E$13)</f>
        <v>0</v>
      </c>
      <c r="AX720" t="s">
        <v>418</v>
      </c>
      <c r="AY720" t="s">
        <v>418</v>
      </c>
      <c r="AZ720">
        <v>0</v>
      </c>
      <c r="BA720">
        <v>0</v>
      </c>
      <c r="BB720">
        <f>1-AZ720/BA720</f>
        <v>0</v>
      </c>
      <c r="BC720">
        <v>0</v>
      </c>
      <c r="BD720" t="s">
        <v>418</v>
      </c>
      <c r="BE720" t="s">
        <v>418</v>
      </c>
      <c r="BF720">
        <v>0</v>
      </c>
      <c r="BG720">
        <v>0</v>
      </c>
      <c r="BH720">
        <f>1-BF720/BG720</f>
        <v>0</v>
      </c>
      <c r="BI720">
        <v>0.5</v>
      </c>
      <c r="BJ720">
        <f>CS720</f>
        <v>0</v>
      </c>
      <c r="BK720">
        <f>L720</f>
        <v>0</v>
      </c>
      <c r="BL720">
        <f>BH720*BI720*BJ720</f>
        <v>0</v>
      </c>
      <c r="BM720">
        <f>(BK720-BC720)/BJ720</f>
        <v>0</v>
      </c>
      <c r="BN720">
        <f>(BA720-BG720)/BG720</f>
        <v>0</v>
      </c>
      <c r="BO720">
        <f>AZ720/(BB720+AZ720/BG720)</f>
        <v>0</v>
      </c>
      <c r="BP720" t="s">
        <v>418</v>
      </c>
      <c r="BQ720">
        <v>0</v>
      </c>
      <c r="BR720">
        <f>IF(BQ720&lt;&gt;0, BQ720, BO720)</f>
        <v>0</v>
      </c>
      <c r="BS720">
        <f>1-BR720/BG720</f>
        <v>0</v>
      </c>
      <c r="BT720">
        <f>(BG720-BF720)/(BG720-BR720)</f>
        <v>0</v>
      </c>
      <c r="BU720">
        <f>(BA720-BG720)/(BA720-BR720)</f>
        <v>0</v>
      </c>
      <c r="BV720">
        <f>(BG720-BF720)/(BG720-AZ720)</f>
        <v>0</v>
      </c>
      <c r="BW720">
        <f>(BA720-BG720)/(BA720-AZ720)</f>
        <v>0</v>
      </c>
      <c r="BX720">
        <f>(BT720*BR720/BF720)</f>
        <v>0</v>
      </c>
      <c r="BY720">
        <f>(1-BX720)</f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f>$B$11*DQ720+$C$11*DR720+$F$11*EC720*(1-EF720)</f>
        <v>0</v>
      </c>
      <c r="CS720">
        <f>CR720*CT720</f>
        <v>0</v>
      </c>
      <c r="CT720">
        <f>($B$11*$D$9+$C$11*$D$9+$F$11*((EP720+EH720)/MAX(EP720+EH720+EQ720, 0.1)*$I$9+EQ720/MAX(EP720+EH720+EQ720, 0.1)*$J$9))/($B$11+$C$11+$F$11)</f>
        <v>0</v>
      </c>
      <c r="CU720">
        <f>($B$11*$K$9+$C$11*$K$9+$F$11*((EP720+EH720)/MAX(EP720+EH720+EQ720, 0.1)*$P$9+EQ720/MAX(EP720+EH720+EQ720, 0.1)*$Q$9))/($B$11+$C$11+$F$11)</f>
        <v>0</v>
      </c>
      <c r="CV720">
        <v>6</v>
      </c>
      <c r="CW720">
        <v>0.5</v>
      </c>
      <c r="CX720" t="s">
        <v>419</v>
      </c>
      <c r="CY720">
        <v>2</v>
      </c>
      <c r="CZ720" t="b">
        <v>1</v>
      </c>
      <c r="DA720">
        <v>1659034405.5</v>
      </c>
      <c r="DB720">
        <v>420.996185185185</v>
      </c>
      <c r="DC720">
        <v>466.372185185185</v>
      </c>
      <c r="DD720">
        <v>26.5859740740741</v>
      </c>
      <c r="DE720">
        <v>22.1416444444444</v>
      </c>
      <c r="DF720">
        <v>414.455</v>
      </c>
      <c r="DG720">
        <v>25.9905037037037</v>
      </c>
      <c r="DH720">
        <v>500.056222222222</v>
      </c>
      <c r="DI720">
        <v>90.3040777777778</v>
      </c>
      <c r="DJ720">
        <v>0.0444295851851852</v>
      </c>
      <c r="DK720">
        <v>27.4744148148148</v>
      </c>
      <c r="DL720">
        <v>27.8097148148148</v>
      </c>
      <c r="DM720">
        <v>999.9</v>
      </c>
      <c r="DN720">
        <v>0</v>
      </c>
      <c r="DO720">
        <v>0</v>
      </c>
      <c r="DP720">
        <v>10015.7407407407</v>
      </c>
      <c r="DQ720">
        <v>0</v>
      </c>
      <c r="DR720">
        <v>17.3215</v>
      </c>
      <c r="DS720">
        <v>-45.3761</v>
      </c>
      <c r="DT720">
        <v>432.494185185185</v>
      </c>
      <c r="DU720">
        <v>476.931851851852</v>
      </c>
      <c r="DV720">
        <v>4.44433037037037</v>
      </c>
      <c r="DW720">
        <v>466.372185185185</v>
      </c>
      <c r="DX720">
        <v>22.1416444444444</v>
      </c>
      <c r="DY720">
        <v>2.40082222222222</v>
      </c>
      <c r="DZ720">
        <v>1.99948111111111</v>
      </c>
      <c r="EA720">
        <v>20.3693259259259</v>
      </c>
      <c r="EB720">
        <v>17.4402074074074</v>
      </c>
      <c r="EC720">
        <v>2000.02185185185</v>
      </c>
      <c r="ED720">
        <v>0.979998074074074</v>
      </c>
      <c r="EE720">
        <v>0.0200020111111111</v>
      </c>
      <c r="EF720">
        <v>0</v>
      </c>
      <c r="EG720">
        <v>736.362407407407</v>
      </c>
      <c r="EH720">
        <v>5.00063</v>
      </c>
      <c r="EI720">
        <v>14495.5222222222</v>
      </c>
      <c r="EJ720">
        <v>17257.0703703704</v>
      </c>
      <c r="EK720">
        <v>38.4324074074074</v>
      </c>
      <c r="EL720">
        <v>38.375</v>
      </c>
      <c r="EM720">
        <v>37.8703333333333</v>
      </c>
      <c r="EN720">
        <v>37.7545925925926</v>
      </c>
      <c r="EO720">
        <v>39.437</v>
      </c>
      <c r="EP720">
        <v>1955.12074074074</v>
      </c>
      <c r="EQ720">
        <v>39.9007407407407</v>
      </c>
      <c r="ER720">
        <v>0</v>
      </c>
      <c r="ES720">
        <v>1659034411.9</v>
      </c>
      <c r="ET720">
        <v>0</v>
      </c>
      <c r="EU720">
        <v>736.37108</v>
      </c>
      <c r="EV720">
        <v>7.8243846028268</v>
      </c>
      <c r="EW720">
        <v>158.092307416975</v>
      </c>
      <c r="EX720">
        <v>14495.436</v>
      </c>
      <c r="EY720">
        <v>15</v>
      </c>
      <c r="EZ720">
        <v>0</v>
      </c>
      <c r="FA720" t="s">
        <v>420</v>
      </c>
      <c r="FB720">
        <v>1657551626.5</v>
      </c>
      <c r="FC720">
        <v>1657551629</v>
      </c>
      <c r="FD720">
        <v>0</v>
      </c>
      <c r="FE720">
        <v>0.403</v>
      </c>
      <c r="FF720">
        <v>0.009</v>
      </c>
      <c r="FG720">
        <v>9.41</v>
      </c>
      <c r="FH720">
        <v>0.087</v>
      </c>
      <c r="FI720">
        <v>417</v>
      </c>
      <c r="FJ720">
        <v>17</v>
      </c>
      <c r="FK720">
        <v>1.61</v>
      </c>
      <c r="FL720">
        <v>0.59</v>
      </c>
      <c r="FM720">
        <v>-41.0247902439024</v>
      </c>
      <c r="FN720">
        <v>-64.0644773519164</v>
      </c>
      <c r="FO720">
        <v>6.53389792524078</v>
      </c>
      <c r="FP720">
        <v>0</v>
      </c>
      <c r="FQ720">
        <v>736.145323529412</v>
      </c>
      <c r="FR720">
        <v>3.32236821606148</v>
      </c>
      <c r="FS720">
        <v>0.482246868717196</v>
      </c>
      <c r="FT720">
        <v>0</v>
      </c>
      <c r="FU720">
        <v>4.42876268292683</v>
      </c>
      <c r="FV720">
        <v>0.262501254355399</v>
      </c>
      <c r="FW720">
        <v>0.0292241123318125</v>
      </c>
      <c r="FX720">
        <v>0</v>
      </c>
      <c r="FY720">
        <v>0</v>
      </c>
      <c r="FZ720">
        <v>3</v>
      </c>
      <c r="GA720" t="s">
        <v>427</v>
      </c>
      <c r="GB720">
        <v>2.97298</v>
      </c>
      <c r="GC720">
        <v>2.69825</v>
      </c>
      <c r="GD720">
        <v>0.0940459</v>
      </c>
      <c r="GE720">
        <v>0.102995</v>
      </c>
      <c r="GF720">
        <v>0.110424</v>
      </c>
      <c r="GG720">
        <v>0.098405</v>
      </c>
      <c r="GH720">
        <v>35265.2</v>
      </c>
      <c r="GI720">
        <v>38184.4</v>
      </c>
      <c r="GJ720">
        <v>35274.6</v>
      </c>
      <c r="GK720">
        <v>38606.6</v>
      </c>
      <c r="GL720">
        <v>44485.1</v>
      </c>
      <c r="GM720">
        <v>50273.2</v>
      </c>
      <c r="GN720">
        <v>55142.6</v>
      </c>
      <c r="GO720">
        <v>61926.3</v>
      </c>
      <c r="GP720">
        <v>1.988</v>
      </c>
      <c r="GQ720">
        <v>1.8534</v>
      </c>
      <c r="GR720">
        <v>0.149101</v>
      </c>
      <c r="GS720">
        <v>0</v>
      </c>
      <c r="GT720">
        <v>25.3567</v>
      </c>
      <c r="GU720">
        <v>999.9</v>
      </c>
      <c r="GV720">
        <v>59.016</v>
      </c>
      <c r="GW720">
        <v>29.094</v>
      </c>
      <c r="GX720">
        <v>26.4274</v>
      </c>
      <c r="GY720">
        <v>56.0173</v>
      </c>
      <c r="GZ720">
        <v>42.9207</v>
      </c>
      <c r="HA720">
        <v>1</v>
      </c>
      <c r="HB720">
        <v>-0.0410976</v>
      </c>
      <c r="HC720">
        <v>0.180174</v>
      </c>
      <c r="HD720">
        <v>20.1132</v>
      </c>
      <c r="HE720">
        <v>5.19932</v>
      </c>
      <c r="HF720">
        <v>12.004</v>
      </c>
      <c r="HG720">
        <v>4.9756</v>
      </c>
      <c r="HH720">
        <v>3.2938</v>
      </c>
      <c r="HI720">
        <v>9999</v>
      </c>
      <c r="HJ720">
        <v>9999</v>
      </c>
      <c r="HK720">
        <v>9999</v>
      </c>
      <c r="HL720">
        <v>630.6</v>
      </c>
      <c r="HM720">
        <v>1.86313</v>
      </c>
      <c r="HN720">
        <v>1.86798</v>
      </c>
      <c r="HO720">
        <v>1.86783</v>
      </c>
      <c r="HP720">
        <v>1.86902</v>
      </c>
      <c r="HQ720">
        <v>1.86981</v>
      </c>
      <c r="HR720">
        <v>1.86584</v>
      </c>
      <c r="HS720">
        <v>1.86691</v>
      </c>
      <c r="HT720">
        <v>1.86829</v>
      </c>
      <c r="HU720">
        <v>5</v>
      </c>
      <c r="HV720">
        <v>0</v>
      </c>
      <c r="HW720">
        <v>0</v>
      </c>
      <c r="HX720">
        <v>0</v>
      </c>
      <c r="HY720" t="s">
        <v>422</v>
      </c>
      <c r="HZ720" t="s">
        <v>423</v>
      </c>
      <c r="IA720" t="s">
        <v>424</v>
      </c>
      <c r="IB720" t="s">
        <v>424</v>
      </c>
      <c r="IC720" t="s">
        <v>424</v>
      </c>
      <c r="ID720" t="s">
        <v>424</v>
      </c>
      <c r="IE720">
        <v>0</v>
      </c>
      <c r="IF720">
        <v>100</v>
      </c>
      <c r="IG720">
        <v>100</v>
      </c>
      <c r="IH720">
        <v>6.671</v>
      </c>
      <c r="II720">
        <v>0.5942</v>
      </c>
      <c r="IJ720">
        <v>4.02706509432224</v>
      </c>
      <c r="IK720">
        <v>0.00601174518973114</v>
      </c>
      <c r="IL720">
        <v>2.77886958061485e-07</v>
      </c>
      <c r="IM720">
        <v>-3.54636231360687e-10</v>
      </c>
      <c r="IN720">
        <v>-0.0404303883988718</v>
      </c>
      <c r="IO720">
        <v>-0.0177815531441476</v>
      </c>
      <c r="IP720">
        <v>0.00205572605671414</v>
      </c>
      <c r="IQ720">
        <v>-1.65519735432211e-05</v>
      </c>
      <c r="IR720">
        <v>-4</v>
      </c>
      <c r="IS720">
        <v>1848</v>
      </c>
      <c r="IT720">
        <v>1</v>
      </c>
      <c r="IU720">
        <v>25</v>
      </c>
      <c r="IV720">
        <v>24713.1</v>
      </c>
      <c r="IW720">
        <v>24713.1</v>
      </c>
      <c r="IX720">
        <v>1.18652</v>
      </c>
      <c r="IY720">
        <v>2.62573</v>
      </c>
      <c r="IZ720">
        <v>1.54785</v>
      </c>
      <c r="JA720">
        <v>2.30713</v>
      </c>
      <c r="JB720">
        <v>1.34644</v>
      </c>
      <c r="JC720">
        <v>2.42188</v>
      </c>
      <c r="JD720">
        <v>33.558</v>
      </c>
      <c r="JE720">
        <v>24.2188</v>
      </c>
      <c r="JF720">
        <v>18</v>
      </c>
      <c r="JG720">
        <v>502.064</v>
      </c>
      <c r="JH720">
        <v>414.789</v>
      </c>
      <c r="JI720">
        <v>25.0005</v>
      </c>
      <c r="JJ720">
        <v>26.6732</v>
      </c>
      <c r="JK720">
        <v>30.0003</v>
      </c>
      <c r="JL720">
        <v>26.5994</v>
      </c>
      <c r="JM720">
        <v>26.5395</v>
      </c>
      <c r="JN720">
        <v>23.7662</v>
      </c>
      <c r="JO720">
        <v>25.7008</v>
      </c>
      <c r="JP720">
        <v>100</v>
      </c>
      <c r="JQ720">
        <v>25</v>
      </c>
      <c r="JR720">
        <v>507.592</v>
      </c>
      <c r="JS720">
        <v>22.1322</v>
      </c>
      <c r="JT720">
        <v>102.289</v>
      </c>
      <c r="JU720">
        <v>103.076</v>
      </c>
    </row>
    <row r="721" spans="1:281">
      <c r="A721">
        <v>705</v>
      </c>
      <c r="B721">
        <v>1659034418</v>
      </c>
      <c r="C721">
        <v>10734.9000000954</v>
      </c>
      <c r="D721" t="s">
        <v>1841</v>
      </c>
      <c r="E721" t="s">
        <v>1842</v>
      </c>
      <c r="F721">
        <v>5</v>
      </c>
      <c r="G721" t="s">
        <v>1782</v>
      </c>
      <c r="H721" t="s">
        <v>417</v>
      </c>
      <c r="I721">
        <v>1659034410.21429</v>
      </c>
      <c r="J721">
        <f>(K721)/1000</f>
        <v>0</v>
      </c>
      <c r="K721">
        <f>IF(CZ721, AN721, AH721)</f>
        <v>0</v>
      </c>
      <c r="L721">
        <f>IF(CZ721, AI721, AG721)</f>
        <v>0</v>
      </c>
      <c r="M721">
        <f>DB721 - IF(AU721&gt;1, L721*CV721*100.0/(AW721*DP721), 0)</f>
        <v>0</v>
      </c>
      <c r="N721">
        <f>((T721-J721/2)*M721-L721)/(T721+J721/2)</f>
        <v>0</v>
      </c>
      <c r="O721">
        <f>N721*(DI721+DJ721)/1000.0</f>
        <v>0</v>
      </c>
      <c r="P721">
        <f>(DB721 - IF(AU721&gt;1, L721*CV721*100.0/(AW721*DP721), 0))*(DI721+DJ721)/1000.0</f>
        <v>0</v>
      </c>
      <c r="Q721">
        <f>2.0/((1/S721-1/R721)+SIGN(S721)*SQRT((1/S721-1/R721)*(1/S721-1/R721) + 4*CW721/((CW721+1)*(CW721+1))*(2*1/S721*1/R721-1/R721*1/R721)))</f>
        <v>0</v>
      </c>
      <c r="R721">
        <f>IF(LEFT(CX721,1)&lt;&gt;"0",IF(LEFT(CX721,1)="1",3.0,CY721),$D$5+$E$5*(DP721*DI721/($K$5*1000))+$F$5*(DP721*DI721/($K$5*1000))*MAX(MIN(CV721,$J$5),$I$5)*MAX(MIN(CV721,$J$5),$I$5)+$G$5*MAX(MIN(CV721,$J$5),$I$5)*(DP721*DI721/($K$5*1000))+$H$5*(DP721*DI721/($K$5*1000))*(DP721*DI721/($K$5*1000)))</f>
        <v>0</v>
      </c>
      <c r="S721">
        <f>J721*(1000-(1000*0.61365*exp(17.502*W721/(240.97+W721))/(DI721+DJ721)+DD721)/2)/(1000*0.61365*exp(17.502*W721/(240.97+W721))/(DI721+DJ721)-DD721)</f>
        <v>0</v>
      </c>
      <c r="T721">
        <f>1/((CW721+1)/(Q721/1.6)+1/(R721/1.37)) + CW721/((CW721+1)/(Q721/1.6) + CW721/(R721/1.37))</f>
        <v>0</v>
      </c>
      <c r="U721">
        <f>(CR721*CU721)</f>
        <v>0</v>
      </c>
      <c r="V721">
        <f>(DK721+(U721+2*0.95*5.67E-8*(((DK721+$B$7)+273)^4-(DK721+273)^4)-44100*J721)/(1.84*29.3*R721+8*0.95*5.67E-8*(DK721+273)^3))</f>
        <v>0</v>
      </c>
      <c r="W721">
        <f>($C$7*DL721+$D$7*DM721+$E$7*V721)</f>
        <v>0</v>
      </c>
      <c r="X721">
        <f>0.61365*exp(17.502*W721/(240.97+W721))</f>
        <v>0</v>
      </c>
      <c r="Y721">
        <f>(Z721/AA721*100)</f>
        <v>0</v>
      </c>
      <c r="Z721">
        <f>DD721*(DI721+DJ721)/1000</f>
        <v>0</v>
      </c>
      <c r="AA721">
        <f>0.61365*exp(17.502*DK721/(240.97+DK721))</f>
        <v>0</v>
      </c>
      <c r="AB721">
        <f>(X721-DD721*(DI721+DJ721)/1000)</f>
        <v>0</v>
      </c>
      <c r="AC721">
        <f>(-J721*44100)</f>
        <v>0</v>
      </c>
      <c r="AD721">
        <f>2*29.3*R721*0.92*(DK721-W721)</f>
        <v>0</v>
      </c>
      <c r="AE721">
        <f>2*0.95*5.67E-8*(((DK721+$B$7)+273)^4-(W721+273)^4)</f>
        <v>0</v>
      </c>
      <c r="AF721">
        <f>U721+AE721+AC721+AD721</f>
        <v>0</v>
      </c>
      <c r="AG721">
        <f>DH721*AU721*(DC721-DB721*(1000-AU721*DE721)/(1000-AU721*DD721))/(100*CV721)</f>
        <v>0</v>
      </c>
      <c r="AH721">
        <f>1000*DH721*AU721*(DD721-DE721)/(100*CV721*(1000-AU721*DD721))</f>
        <v>0</v>
      </c>
      <c r="AI721">
        <f>(AJ721 - AK721 - DI721*1E3/(8.314*(DK721+273.15)) * AM721/DH721 * AL721) * DH721/(100*CV721) * (1000 - DE721)/1000</f>
        <v>0</v>
      </c>
      <c r="AJ721">
        <v>510.367436969176</v>
      </c>
      <c r="AK721">
        <v>468.804527272727</v>
      </c>
      <c r="AL721">
        <v>3.16472082544475</v>
      </c>
      <c r="AM721">
        <v>66.0504921813524</v>
      </c>
      <c r="AN721">
        <f>(AP721 - AO721 + DI721*1E3/(8.314*(DK721+273.15)) * AR721/DH721 * AQ721) * DH721/(100*CV721) * 1000/(1000 - AP721)</f>
        <v>0</v>
      </c>
      <c r="AO721">
        <v>22.1123939010823</v>
      </c>
      <c r="AP721">
        <v>26.5581321678322</v>
      </c>
      <c r="AQ721">
        <v>-0.000174109090906064</v>
      </c>
      <c r="AR721">
        <v>92.47</v>
      </c>
      <c r="AS721">
        <v>0</v>
      </c>
      <c r="AT721">
        <v>0</v>
      </c>
      <c r="AU721">
        <f>IF(AS721*$H$13&gt;=AW721,1.0,(AW721/(AW721-AS721*$H$13)))</f>
        <v>0</v>
      </c>
      <c r="AV721">
        <f>(AU721-1)*100</f>
        <v>0</v>
      </c>
      <c r="AW721">
        <f>MAX(0,($B$13+$C$13*DP721)/(1+$D$13*DP721)*DI721/(DK721+273)*$E$13)</f>
        <v>0</v>
      </c>
      <c r="AX721" t="s">
        <v>418</v>
      </c>
      <c r="AY721" t="s">
        <v>418</v>
      </c>
      <c r="AZ721">
        <v>0</v>
      </c>
      <c r="BA721">
        <v>0</v>
      </c>
      <c r="BB721">
        <f>1-AZ721/BA721</f>
        <v>0</v>
      </c>
      <c r="BC721">
        <v>0</v>
      </c>
      <c r="BD721" t="s">
        <v>418</v>
      </c>
      <c r="BE721" t="s">
        <v>418</v>
      </c>
      <c r="BF721">
        <v>0</v>
      </c>
      <c r="BG721">
        <v>0</v>
      </c>
      <c r="BH721">
        <f>1-BF721/BG721</f>
        <v>0</v>
      </c>
      <c r="BI721">
        <v>0.5</v>
      </c>
      <c r="BJ721">
        <f>CS721</f>
        <v>0</v>
      </c>
      <c r="BK721">
        <f>L721</f>
        <v>0</v>
      </c>
      <c r="BL721">
        <f>BH721*BI721*BJ721</f>
        <v>0</v>
      </c>
      <c r="BM721">
        <f>(BK721-BC721)/BJ721</f>
        <v>0</v>
      </c>
      <c r="BN721">
        <f>(BA721-BG721)/BG721</f>
        <v>0</v>
      </c>
      <c r="BO721">
        <f>AZ721/(BB721+AZ721/BG721)</f>
        <v>0</v>
      </c>
      <c r="BP721" t="s">
        <v>418</v>
      </c>
      <c r="BQ721">
        <v>0</v>
      </c>
      <c r="BR721">
        <f>IF(BQ721&lt;&gt;0, BQ721, BO721)</f>
        <v>0</v>
      </c>
      <c r="BS721">
        <f>1-BR721/BG721</f>
        <v>0</v>
      </c>
      <c r="BT721">
        <f>(BG721-BF721)/(BG721-BR721)</f>
        <v>0</v>
      </c>
      <c r="BU721">
        <f>(BA721-BG721)/(BA721-BR721)</f>
        <v>0</v>
      </c>
      <c r="BV721">
        <f>(BG721-BF721)/(BG721-AZ721)</f>
        <v>0</v>
      </c>
      <c r="BW721">
        <f>(BA721-BG721)/(BA721-AZ721)</f>
        <v>0</v>
      </c>
      <c r="BX721">
        <f>(BT721*BR721/BF721)</f>
        <v>0</v>
      </c>
      <c r="BY721">
        <f>(1-BX721)</f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f>$B$11*DQ721+$C$11*DR721+$F$11*EC721*(1-EF721)</f>
        <v>0</v>
      </c>
      <c r="CS721">
        <f>CR721*CT721</f>
        <v>0</v>
      </c>
      <c r="CT721">
        <f>($B$11*$D$9+$C$11*$D$9+$F$11*((EP721+EH721)/MAX(EP721+EH721+EQ721, 0.1)*$I$9+EQ721/MAX(EP721+EH721+EQ721, 0.1)*$J$9))/($B$11+$C$11+$F$11)</f>
        <v>0</v>
      </c>
      <c r="CU721">
        <f>($B$11*$K$9+$C$11*$K$9+$F$11*((EP721+EH721)/MAX(EP721+EH721+EQ721, 0.1)*$P$9+EQ721/MAX(EP721+EH721+EQ721, 0.1)*$Q$9))/($B$11+$C$11+$F$11)</f>
        <v>0</v>
      </c>
      <c r="CV721">
        <v>6</v>
      </c>
      <c r="CW721">
        <v>0.5</v>
      </c>
      <c r="CX721" t="s">
        <v>419</v>
      </c>
      <c r="CY721">
        <v>2</v>
      </c>
      <c r="CZ721" t="b">
        <v>1</v>
      </c>
      <c r="DA721">
        <v>1659034410.21429</v>
      </c>
      <c r="DB721">
        <v>434.340928571429</v>
      </c>
      <c r="DC721">
        <v>482.251785714286</v>
      </c>
      <c r="DD721">
        <v>26.5748178571429</v>
      </c>
      <c r="DE721">
        <v>22.118675</v>
      </c>
      <c r="DF721">
        <v>427.719428571429</v>
      </c>
      <c r="DG721">
        <v>25.9799392857143</v>
      </c>
      <c r="DH721">
        <v>500.01575</v>
      </c>
      <c r="DI721">
        <v>90.3040535714286</v>
      </c>
      <c r="DJ721">
        <v>0.0444191964285714</v>
      </c>
      <c r="DK721">
        <v>27.4767928571429</v>
      </c>
      <c r="DL721">
        <v>27.8091</v>
      </c>
      <c r="DM721">
        <v>999.9</v>
      </c>
      <c r="DN721">
        <v>0</v>
      </c>
      <c r="DO721">
        <v>0</v>
      </c>
      <c r="DP721">
        <v>10006.6071428571</v>
      </c>
      <c r="DQ721">
        <v>0</v>
      </c>
      <c r="DR721">
        <v>17.3215</v>
      </c>
      <c r="DS721">
        <v>-47.9108107142857</v>
      </c>
      <c r="DT721">
        <v>446.198392857143</v>
      </c>
      <c r="DU721">
        <v>493.159571428571</v>
      </c>
      <c r="DV721">
        <v>4.45614607142857</v>
      </c>
      <c r="DW721">
        <v>482.251785714286</v>
      </c>
      <c r="DX721">
        <v>22.118675</v>
      </c>
      <c r="DY721">
        <v>2.39981464285714</v>
      </c>
      <c r="DZ721">
        <v>1.99740678571429</v>
      </c>
      <c r="EA721">
        <v>20.362525</v>
      </c>
      <c r="EB721">
        <v>17.4237857142857</v>
      </c>
      <c r="EC721">
        <v>2000.00428571429</v>
      </c>
      <c r="ED721">
        <v>0.979998142857143</v>
      </c>
      <c r="EE721">
        <v>0.0200019535714286</v>
      </c>
      <c r="EF721">
        <v>0</v>
      </c>
      <c r="EG721">
        <v>737.156892857143</v>
      </c>
      <c r="EH721">
        <v>5.00063</v>
      </c>
      <c r="EI721">
        <v>14510.7107142857</v>
      </c>
      <c r="EJ721">
        <v>17256.9107142857</v>
      </c>
      <c r="EK721">
        <v>38.4347857142857</v>
      </c>
      <c r="EL721">
        <v>38.375</v>
      </c>
      <c r="EM721">
        <v>37.87275</v>
      </c>
      <c r="EN721">
        <v>37.7588571428571</v>
      </c>
      <c r="EO721">
        <v>39.437</v>
      </c>
      <c r="EP721">
        <v>1955.10357142857</v>
      </c>
      <c r="EQ721">
        <v>39.9003571428571</v>
      </c>
      <c r="ER721">
        <v>0</v>
      </c>
      <c r="ES721">
        <v>1659034417.3</v>
      </c>
      <c r="ET721">
        <v>0</v>
      </c>
      <c r="EU721">
        <v>737.218461538461</v>
      </c>
      <c r="EV721">
        <v>12.607521380398</v>
      </c>
      <c r="EW721">
        <v>243.35042753529</v>
      </c>
      <c r="EX721">
        <v>14512.2923076923</v>
      </c>
      <c r="EY721">
        <v>15</v>
      </c>
      <c r="EZ721">
        <v>0</v>
      </c>
      <c r="FA721" t="s">
        <v>420</v>
      </c>
      <c r="FB721">
        <v>1657551626.5</v>
      </c>
      <c r="FC721">
        <v>1657551629</v>
      </c>
      <c r="FD721">
        <v>0</v>
      </c>
      <c r="FE721">
        <v>0.403</v>
      </c>
      <c r="FF721">
        <v>0.009</v>
      </c>
      <c r="FG721">
        <v>9.41</v>
      </c>
      <c r="FH721">
        <v>0.087</v>
      </c>
      <c r="FI721">
        <v>417</v>
      </c>
      <c r="FJ721">
        <v>17</v>
      </c>
      <c r="FK721">
        <v>1.61</v>
      </c>
      <c r="FL721">
        <v>0.59</v>
      </c>
      <c r="FM721">
        <v>-46.1368048780488</v>
      </c>
      <c r="FN721">
        <v>-34.039787456446</v>
      </c>
      <c r="FO721">
        <v>3.48723550212676</v>
      </c>
      <c r="FP721">
        <v>0</v>
      </c>
      <c r="FQ721">
        <v>736.806794117647</v>
      </c>
      <c r="FR721">
        <v>9.77627197025896</v>
      </c>
      <c r="FS721">
        <v>1.01796870341964</v>
      </c>
      <c r="FT721">
        <v>0</v>
      </c>
      <c r="FU721">
        <v>4.44495585365854</v>
      </c>
      <c r="FV721">
        <v>0.140218118466898</v>
      </c>
      <c r="FW721">
        <v>0.0217615019181739</v>
      </c>
      <c r="FX721">
        <v>0</v>
      </c>
      <c r="FY721">
        <v>0</v>
      </c>
      <c r="FZ721">
        <v>3</v>
      </c>
      <c r="GA721" t="s">
        <v>427</v>
      </c>
      <c r="GB721">
        <v>2.97375</v>
      </c>
      <c r="GC721">
        <v>2.69887</v>
      </c>
      <c r="GD721">
        <v>0.0965224</v>
      </c>
      <c r="GE721">
        <v>0.105518</v>
      </c>
      <c r="GF721">
        <v>0.110415</v>
      </c>
      <c r="GG721">
        <v>0.0983843</v>
      </c>
      <c r="GH721">
        <v>35169.2</v>
      </c>
      <c r="GI721">
        <v>38077.1</v>
      </c>
      <c r="GJ721">
        <v>35274.9</v>
      </c>
      <c r="GK721">
        <v>38606.6</v>
      </c>
      <c r="GL721">
        <v>44485.9</v>
      </c>
      <c r="GM721">
        <v>50274.5</v>
      </c>
      <c r="GN721">
        <v>55143</v>
      </c>
      <c r="GO721">
        <v>61926.5</v>
      </c>
      <c r="GP721">
        <v>1.9874</v>
      </c>
      <c r="GQ721">
        <v>1.854</v>
      </c>
      <c r="GR721">
        <v>0.150174</v>
      </c>
      <c r="GS721">
        <v>0</v>
      </c>
      <c r="GT721">
        <v>25.3588</v>
      </c>
      <c r="GU721">
        <v>999.9</v>
      </c>
      <c r="GV721">
        <v>59.016</v>
      </c>
      <c r="GW721">
        <v>29.104</v>
      </c>
      <c r="GX721">
        <v>26.4425</v>
      </c>
      <c r="GY721">
        <v>55.4873</v>
      </c>
      <c r="GZ721">
        <v>43.0008</v>
      </c>
      <c r="HA721">
        <v>1</v>
      </c>
      <c r="HB721">
        <v>-0.0408537</v>
      </c>
      <c r="HC721">
        <v>0.181046</v>
      </c>
      <c r="HD721">
        <v>20.1135</v>
      </c>
      <c r="HE721">
        <v>5.20052</v>
      </c>
      <c r="HF721">
        <v>12.004</v>
      </c>
      <c r="HG721">
        <v>4.976</v>
      </c>
      <c r="HH721">
        <v>3.2932</v>
      </c>
      <c r="HI721">
        <v>9999</v>
      </c>
      <c r="HJ721">
        <v>9999</v>
      </c>
      <c r="HK721">
        <v>9999</v>
      </c>
      <c r="HL721">
        <v>630.6</v>
      </c>
      <c r="HM721">
        <v>1.86316</v>
      </c>
      <c r="HN721">
        <v>1.86807</v>
      </c>
      <c r="HO721">
        <v>1.86783</v>
      </c>
      <c r="HP721">
        <v>1.86896</v>
      </c>
      <c r="HQ721">
        <v>1.86981</v>
      </c>
      <c r="HR721">
        <v>1.86584</v>
      </c>
      <c r="HS721">
        <v>1.86691</v>
      </c>
      <c r="HT721">
        <v>1.86829</v>
      </c>
      <c r="HU721">
        <v>5</v>
      </c>
      <c r="HV721">
        <v>0</v>
      </c>
      <c r="HW721">
        <v>0</v>
      </c>
      <c r="HX721">
        <v>0</v>
      </c>
      <c r="HY721" t="s">
        <v>422</v>
      </c>
      <c r="HZ721" t="s">
        <v>423</v>
      </c>
      <c r="IA721" t="s">
        <v>424</v>
      </c>
      <c r="IB721" t="s">
        <v>424</v>
      </c>
      <c r="IC721" t="s">
        <v>424</v>
      </c>
      <c r="ID721" t="s">
        <v>424</v>
      </c>
      <c r="IE721">
        <v>0</v>
      </c>
      <c r="IF721">
        <v>100</v>
      </c>
      <c r="IG721">
        <v>100</v>
      </c>
      <c r="IH721">
        <v>6.763</v>
      </c>
      <c r="II721">
        <v>0.5943</v>
      </c>
      <c r="IJ721">
        <v>4.02706509432224</v>
      </c>
      <c r="IK721">
        <v>0.00601174518973114</v>
      </c>
      <c r="IL721">
        <v>2.77886958061485e-07</v>
      </c>
      <c r="IM721">
        <v>-3.54636231360687e-10</v>
      </c>
      <c r="IN721">
        <v>-0.0404303883988718</v>
      </c>
      <c r="IO721">
        <v>-0.0177815531441476</v>
      </c>
      <c r="IP721">
        <v>0.00205572605671414</v>
      </c>
      <c r="IQ721">
        <v>-1.65519735432211e-05</v>
      </c>
      <c r="IR721">
        <v>-4</v>
      </c>
      <c r="IS721">
        <v>1848</v>
      </c>
      <c r="IT721">
        <v>1</v>
      </c>
      <c r="IU721">
        <v>25</v>
      </c>
      <c r="IV721">
        <v>24713.2</v>
      </c>
      <c r="IW721">
        <v>24713.2</v>
      </c>
      <c r="IX721">
        <v>1.21582</v>
      </c>
      <c r="IY721">
        <v>2.61963</v>
      </c>
      <c r="IZ721">
        <v>1.54785</v>
      </c>
      <c r="JA721">
        <v>2.30713</v>
      </c>
      <c r="JB721">
        <v>1.34644</v>
      </c>
      <c r="JC721">
        <v>2.42798</v>
      </c>
      <c r="JD721">
        <v>33.558</v>
      </c>
      <c r="JE721">
        <v>24.2188</v>
      </c>
      <c r="JF721">
        <v>18</v>
      </c>
      <c r="JG721">
        <v>501.683</v>
      </c>
      <c r="JH721">
        <v>415.13</v>
      </c>
      <c r="JI721">
        <v>25.0004</v>
      </c>
      <c r="JJ721">
        <v>26.6741</v>
      </c>
      <c r="JK721">
        <v>30.0004</v>
      </c>
      <c r="JL721">
        <v>26.6008</v>
      </c>
      <c r="JM721">
        <v>26.5395</v>
      </c>
      <c r="JN721">
        <v>24.3727</v>
      </c>
      <c r="JO721">
        <v>25.7008</v>
      </c>
      <c r="JP721">
        <v>100</v>
      </c>
      <c r="JQ721">
        <v>25</v>
      </c>
      <c r="JR721">
        <v>521.058</v>
      </c>
      <c r="JS721">
        <v>22.1325</v>
      </c>
      <c r="JT721">
        <v>102.29</v>
      </c>
      <c r="JU721">
        <v>103.076</v>
      </c>
    </row>
    <row r="722" spans="1:281">
      <c r="A722">
        <v>706</v>
      </c>
      <c r="B722">
        <v>1659034423</v>
      </c>
      <c r="C722">
        <v>10739.9000000954</v>
      </c>
      <c r="D722" t="s">
        <v>1843</v>
      </c>
      <c r="E722" t="s">
        <v>1844</v>
      </c>
      <c r="F722">
        <v>5</v>
      </c>
      <c r="G722" t="s">
        <v>1782</v>
      </c>
      <c r="H722" t="s">
        <v>417</v>
      </c>
      <c r="I722">
        <v>1659034415.5</v>
      </c>
      <c r="J722">
        <f>(K722)/1000</f>
        <v>0</v>
      </c>
      <c r="K722">
        <f>IF(CZ722, AN722, AH722)</f>
        <v>0</v>
      </c>
      <c r="L722">
        <f>IF(CZ722, AI722, AG722)</f>
        <v>0</v>
      </c>
      <c r="M722">
        <f>DB722 - IF(AU722&gt;1, L722*CV722*100.0/(AW722*DP722), 0)</f>
        <v>0</v>
      </c>
      <c r="N722">
        <f>((T722-J722/2)*M722-L722)/(T722+J722/2)</f>
        <v>0</v>
      </c>
      <c r="O722">
        <f>N722*(DI722+DJ722)/1000.0</f>
        <v>0</v>
      </c>
      <c r="P722">
        <f>(DB722 - IF(AU722&gt;1, L722*CV722*100.0/(AW722*DP722), 0))*(DI722+DJ722)/1000.0</f>
        <v>0</v>
      </c>
      <c r="Q722">
        <f>2.0/((1/S722-1/R722)+SIGN(S722)*SQRT((1/S722-1/R722)*(1/S722-1/R722) + 4*CW722/((CW722+1)*(CW722+1))*(2*1/S722*1/R722-1/R722*1/R722)))</f>
        <v>0</v>
      </c>
      <c r="R722">
        <f>IF(LEFT(CX722,1)&lt;&gt;"0",IF(LEFT(CX722,1)="1",3.0,CY722),$D$5+$E$5*(DP722*DI722/($K$5*1000))+$F$5*(DP722*DI722/($K$5*1000))*MAX(MIN(CV722,$J$5),$I$5)*MAX(MIN(CV722,$J$5),$I$5)+$G$5*MAX(MIN(CV722,$J$5),$I$5)*(DP722*DI722/($K$5*1000))+$H$5*(DP722*DI722/($K$5*1000))*(DP722*DI722/($K$5*1000)))</f>
        <v>0</v>
      </c>
      <c r="S722">
        <f>J722*(1000-(1000*0.61365*exp(17.502*W722/(240.97+W722))/(DI722+DJ722)+DD722)/2)/(1000*0.61365*exp(17.502*W722/(240.97+W722))/(DI722+DJ722)-DD722)</f>
        <v>0</v>
      </c>
      <c r="T722">
        <f>1/((CW722+1)/(Q722/1.6)+1/(R722/1.37)) + CW722/((CW722+1)/(Q722/1.6) + CW722/(R722/1.37))</f>
        <v>0</v>
      </c>
      <c r="U722">
        <f>(CR722*CU722)</f>
        <v>0</v>
      </c>
      <c r="V722">
        <f>(DK722+(U722+2*0.95*5.67E-8*(((DK722+$B$7)+273)^4-(DK722+273)^4)-44100*J722)/(1.84*29.3*R722+8*0.95*5.67E-8*(DK722+273)^3))</f>
        <v>0</v>
      </c>
      <c r="W722">
        <f>($C$7*DL722+$D$7*DM722+$E$7*V722)</f>
        <v>0</v>
      </c>
      <c r="X722">
        <f>0.61365*exp(17.502*W722/(240.97+W722))</f>
        <v>0</v>
      </c>
      <c r="Y722">
        <f>(Z722/AA722*100)</f>
        <v>0</v>
      </c>
      <c r="Z722">
        <f>DD722*(DI722+DJ722)/1000</f>
        <v>0</v>
      </c>
      <c r="AA722">
        <f>0.61365*exp(17.502*DK722/(240.97+DK722))</f>
        <v>0</v>
      </c>
      <c r="AB722">
        <f>(X722-DD722*(DI722+DJ722)/1000)</f>
        <v>0</v>
      </c>
      <c r="AC722">
        <f>(-J722*44100)</f>
        <v>0</v>
      </c>
      <c r="AD722">
        <f>2*29.3*R722*0.92*(DK722-W722)</f>
        <v>0</v>
      </c>
      <c r="AE722">
        <f>2*0.95*5.67E-8*(((DK722+$B$7)+273)^4-(W722+273)^4)</f>
        <v>0</v>
      </c>
      <c r="AF722">
        <f>U722+AE722+AC722+AD722</f>
        <v>0</v>
      </c>
      <c r="AG722">
        <f>DH722*AU722*(DC722-DB722*(1000-AU722*DE722)/(1000-AU722*DD722))/(100*CV722)</f>
        <v>0</v>
      </c>
      <c r="AH722">
        <f>1000*DH722*AU722*(DD722-DE722)/(100*CV722*(1000-AU722*DD722))</f>
        <v>0</v>
      </c>
      <c r="AI722">
        <f>(AJ722 - AK722 - DI722*1E3/(8.314*(DK722+273.15)) * AM722/DH722 * AL722) * DH722/(100*CV722) * (1000 - DE722)/1000</f>
        <v>0</v>
      </c>
      <c r="AJ722">
        <v>527.926395591543</v>
      </c>
      <c r="AK722">
        <v>484.855496969697</v>
      </c>
      <c r="AL722">
        <v>3.20841697871136</v>
      </c>
      <c r="AM722">
        <v>66.0504921813524</v>
      </c>
      <c r="AN722">
        <f>(AP722 - AO722 + DI722*1E3/(8.314*(DK722+273.15)) * AR722/DH722 * AQ722) * DH722/(100*CV722) * 1000/(1000 - AP722)</f>
        <v>0</v>
      </c>
      <c r="AO722">
        <v>22.1086712246753</v>
      </c>
      <c r="AP722">
        <v>26.5543951048951</v>
      </c>
      <c r="AQ722">
        <v>0.000287757575762334</v>
      </c>
      <c r="AR722">
        <v>92.47</v>
      </c>
      <c r="AS722">
        <v>0</v>
      </c>
      <c r="AT722">
        <v>0</v>
      </c>
      <c r="AU722">
        <f>IF(AS722*$H$13&gt;=AW722,1.0,(AW722/(AW722-AS722*$H$13)))</f>
        <v>0</v>
      </c>
      <c r="AV722">
        <f>(AU722-1)*100</f>
        <v>0</v>
      </c>
      <c r="AW722">
        <f>MAX(0,($B$13+$C$13*DP722)/(1+$D$13*DP722)*DI722/(DK722+273)*$E$13)</f>
        <v>0</v>
      </c>
      <c r="AX722" t="s">
        <v>418</v>
      </c>
      <c r="AY722" t="s">
        <v>418</v>
      </c>
      <c r="AZ722">
        <v>0</v>
      </c>
      <c r="BA722">
        <v>0</v>
      </c>
      <c r="BB722">
        <f>1-AZ722/BA722</f>
        <v>0</v>
      </c>
      <c r="BC722">
        <v>0</v>
      </c>
      <c r="BD722" t="s">
        <v>418</v>
      </c>
      <c r="BE722" t="s">
        <v>418</v>
      </c>
      <c r="BF722">
        <v>0</v>
      </c>
      <c r="BG722">
        <v>0</v>
      </c>
      <c r="BH722">
        <f>1-BF722/BG722</f>
        <v>0</v>
      </c>
      <c r="BI722">
        <v>0.5</v>
      </c>
      <c r="BJ722">
        <f>CS722</f>
        <v>0</v>
      </c>
      <c r="BK722">
        <f>L722</f>
        <v>0</v>
      </c>
      <c r="BL722">
        <f>BH722*BI722*BJ722</f>
        <v>0</v>
      </c>
      <c r="BM722">
        <f>(BK722-BC722)/BJ722</f>
        <v>0</v>
      </c>
      <c r="BN722">
        <f>(BA722-BG722)/BG722</f>
        <v>0</v>
      </c>
      <c r="BO722">
        <f>AZ722/(BB722+AZ722/BG722)</f>
        <v>0</v>
      </c>
      <c r="BP722" t="s">
        <v>418</v>
      </c>
      <c r="BQ722">
        <v>0</v>
      </c>
      <c r="BR722">
        <f>IF(BQ722&lt;&gt;0, BQ722, BO722)</f>
        <v>0</v>
      </c>
      <c r="BS722">
        <f>1-BR722/BG722</f>
        <v>0</v>
      </c>
      <c r="BT722">
        <f>(BG722-BF722)/(BG722-BR722)</f>
        <v>0</v>
      </c>
      <c r="BU722">
        <f>(BA722-BG722)/(BA722-BR722)</f>
        <v>0</v>
      </c>
      <c r="BV722">
        <f>(BG722-BF722)/(BG722-AZ722)</f>
        <v>0</v>
      </c>
      <c r="BW722">
        <f>(BA722-BG722)/(BA722-AZ722)</f>
        <v>0</v>
      </c>
      <c r="BX722">
        <f>(BT722*BR722/BF722)</f>
        <v>0</v>
      </c>
      <c r="BY722">
        <f>(1-BX722)</f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f>$B$11*DQ722+$C$11*DR722+$F$11*EC722*(1-EF722)</f>
        <v>0</v>
      </c>
      <c r="CS722">
        <f>CR722*CT722</f>
        <v>0</v>
      </c>
      <c r="CT722">
        <f>($B$11*$D$9+$C$11*$D$9+$F$11*((EP722+EH722)/MAX(EP722+EH722+EQ722, 0.1)*$I$9+EQ722/MAX(EP722+EH722+EQ722, 0.1)*$J$9))/($B$11+$C$11+$F$11)</f>
        <v>0</v>
      </c>
      <c r="CU722">
        <f>($B$11*$K$9+$C$11*$K$9+$F$11*((EP722+EH722)/MAX(EP722+EH722+EQ722, 0.1)*$P$9+EQ722/MAX(EP722+EH722+EQ722, 0.1)*$Q$9))/($B$11+$C$11+$F$11)</f>
        <v>0</v>
      </c>
      <c r="CV722">
        <v>6</v>
      </c>
      <c r="CW722">
        <v>0.5</v>
      </c>
      <c r="CX722" t="s">
        <v>419</v>
      </c>
      <c r="CY722">
        <v>2</v>
      </c>
      <c r="CZ722" t="b">
        <v>1</v>
      </c>
      <c r="DA722">
        <v>1659034415.5</v>
      </c>
      <c r="DB722">
        <v>450.269222222222</v>
      </c>
      <c r="DC722">
        <v>500.118518518519</v>
      </c>
      <c r="DD722">
        <v>26.5651666666667</v>
      </c>
      <c r="DE722">
        <v>22.1114333333333</v>
      </c>
      <c r="DF722">
        <v>443.551888888889</v>
      </c>
      <c r="DG722">
        <v>25.9707851851852</v>
      </c>
      <c r="DH722">
        <v>500.024518518519</v>
      </c>
      <c r="DI722">
        <v>90.3037925925926</v>
      </c>
      <c r="DJ722">
        <v>0.0446350148148148</v>
      </c>
      <c r="DK722">
        <v>27.4797703703704</v>
      </c>
      <c r="DL722">
        <v>27.8073777777778</v>
      </c>
      <c r="DM722">
        <v>999.9</v>
      </c>
      <c r="DN722">
        <v>0</v>
      </c>
      <c r="DO722">
        <v>0</v>
      </c>
      <c r="DP722">
        <v>9975.92592592593</v>
      </c>
      <c r="DQ722">
        <v>0</v>
      </c>
      <c r="DR722">
        <v>17.3215</v>
      </c>
      <c r="DS722">
        <v>-49.8492962962963</v>
      </c>
      <c r="DT722">
        <v>462.557074074074</v>
      </c>
      <c r="DU722">
        <v>511.426703703704</v>
      </c>
      <c r="DV722">
        <v>4.45373296296296</v>
      </c>
      <c r="DW722">
        <v>500.118518518519</v>
      </c>
      <c r="DX722">
        <v>22.1114333333333</v>
      </c>
      <c r="DY722">
        <v>2.39893555555556</v>
      </c>
      <c r="DZ722">
        <v>1.99674666666667</v>
      </c>
      <c r="EA722">
        <v>20.3566</v>
      </c>
      <c r="EB722">
        <v>17.4185518518519</v>
      </c>
      <c r="EC722">
        <v>1999.97740740741</v>
      </c>
      <c r="ED722">
        <v>0.979999111111111</v>
      </c>
      <c r="EE722">
        <v>0.0200010444444444</v>
      </c>
      <c r="EF722">
        <v>0</v>
      </c>
      <c r="EG722">
        <v>738.326444444444</v>
      </c>
      <c r="EH722">
        <v>5.00063</v>
      </c>
      <c r="EI722">
        <v>14532.962962963</v>
      </c>
      <c r="EJ722">
        <v>17256.6777777778</v>
      </c>
      <c r="EK722">
        <v>38.437</v>
      </c>
      <c r="EL722">
        <v>38.375</v>
      </c>
      <c r="EM722">
        <v>37.875</v>
      </c>
      <c r="EN722">
        <v>37.7637777777778</v>
      </c>
      <c r="EO722">
        <v>39.437</v>
      </c>
      <c r="EP722">
        <v>1955.07925925926</v>
      </c>
      <c r="EQ722">
        <v>39.8981481481482</v>
      </c>
      <c r="ER722">
        <v>0</v>
      </c>
      <c r="ES722">
        <v>1659034422.1</v>
      </c>
      <c r="ET722">
        <v>0</v>
      </c>
      <c r="EU722">
        <v>738.279230769231</v>
      </c>
      <c r="EV722">
        <v>14.9820854747967</v>
      </c>
      <c r="EW722">
        <v>279.196581119434</v>
      </c>
      <c r="EX722">
        <v>14532.9038461538</v>
      </c>
      <c r="EY722">
        <v>15</v>
      </c>
      <c r="EZ722">
        <v>0</v>
      </c>
      <c r="FA722" t="s">
        <v>420</v>
      </c>
      <c r="FB722">
        <v>1657551626.5</v>
      </c>
      <c r="FC722">
        <v>1657551629</v>
      </c>
      <c r="FD722">
        <v>0</v>
      </c>
      <c r="FE722">
        <v>0.403</v>
      </c>
      <c r="FF722">
        <v>0.009</v>
      </c>
      <c r="FG722">
        <v>9.41</v>
      </c>
      <c r="FH722">
        <v>0.087</v>
      </c>
      <c r="FI722">
        <v>417</v>
      </c>
      <c r="FJ722">
        <v>17</v>
      </c>
      <c r="FK722">
        <v>1.61</v>
      </c>
      <c r="FL722">
        <v>0.59</v>
      </c>
      <c r="FM722">
        <v>-48.2482829268293</v>
      </c>
      <c r="FN722">
        <v>-23.7786397212543</v>
      </c>
      <c r="FO722">
        <v>2.39168823136503</v>
      </c>
      <c r="FP722">
        <v>0</v>
      </c>
      <c r="FQ722">
        <v>737.534470588235</v>
      </c>
      <c r="FR722">
        <v>12.6994652287548</v>
      </c>
      <c r="FS722">
        <v>1.27230615616576</v>
      </c>
      <c r="FT722">
        <v>0</v>
      </c>
      <c r="FU722">
        <v>4.45479292682927</v>
      </c>
      <c r="FV722">
        <v>-0.012759930313583</v>
      </c>
      <c r="FW722">
        <v>0.0049995713201124</v>
      </c>
      <c r="FX722">
        <v>1</v>
      </c>
      <c r="FY722">
        <v>1</v>
      </c>
      <c r="FZ722">
        <v>3</v>
      </c>
      <c r="GA722" t="s">
        <v>421</v>
      </c>
      <c r="GB722">
        <v>2.97293</v>
      </c>
      <c r="GC722">
        <v>2.69967</v>
      </c>
      <c r="GD722">
        <v>0.0990023</v>
      </c>
      <c r="GE722">
        <v>0.108081</v>
      </c>
      <c r="GF722">
        <v>0.110399</v>
      </c>
      <c r="GG722">
        <v>0.0983655</v>
      </c>
      <c r="GH722">
        <v>35071.8</v>
      </c>
      <c r="GI722">
        <v>37967.4</v>
      </c>
      <c r="GJ722">
        <v>35274.1</v>
      </c>
      <c r="GK722">
        <v>38606</v>
      </c>
      <c r="GL722">
        <v>44486.3</v>
      </c>
      <c r="GM722">
        <v>50274.4</v>
      </c>
      <c r="GN722">
        <v>55142.3</v>
      </c>
      <c r="GO722">
        <v>61925</v>
      </c>
      <c r="GP722">
        <v>1.9872</v>
      </c>
      <c r="GQ722">
        <v>1.8542</v>
      </c>
      <c r="GR722">
        <v>0.149101</v>
      </c>
      <c r="GS722">
        <v>0</v>
      </c>
      <c r="GT722">
        <v>25.3588</v>
      </c>
      <c r="GU722">
        <v>999.9</v>
      </c>
      <c r="GV722">
        <v>59.016</v>
      </c>
      <c r="GW722">
        <v>29.104</v>
      </c>
      <c r="GX722">
        <v>26.4435</v>
      </c>
      <c r="GY722">
        <v>56.5773</v>
      </c>
      <c r="GZ722">
        <v>42.6643</v>
      </c>
      <c r="HA722">
        <v>1</v>
      </c>
      <c r="HB722">
        <v>-0.0410366</v>
      </c>
      <c r="HC722">
        <v>0.179303</v>
      </c>
      <c r="HD722">
        <v>20.1137</v>
      </c>
      <c r="HE722">
        <v>5.19932</v>
      </c>
      <c r="HF722">
        <v>12.004</v>
      </c>
      <c r="HG722">
        <v>4.976</v>
      </c>
      <c r="HH722">
        <v>3.2938</v>
      </c>
      <c r="HI722">
        <v>9999</v>
      </c>
      <c r="HJ722">
        <v>9999</v>
      </c>
      <c r="HK722">
        <v>9999</v>
      </c>
      <c r="HL722">
        <v>630.6</v>
      </c>
      <c r="HM722">
        <v>1.86316</v>
      </c>
      <c r="HN722">
        <v>1.86801</v>
      </c>
      <c r="HO722">
        <v>1.8678</v>
      </c>
      <c r="HP722">
        <v>1.86896</v>
      </c>
      <c r="HQ722">
        <v>1.86978</v>
      </c>
      <c r="HR722">
        <v>1.86584</v>
      </c>
      <c r="HS722">
        <v>1.86694</v>
      </c>
      <c r="HT722">
        <v>1.86829</v>
      </c>
      <c r="HU722">
        <v>5</v>
      </c>
      <c r="HV722">
        <v>0</v>
      </c>
      <c r="HW722">
        <v>0</v>
      </c>
      <c r="HX722">
        <v>0</v>
      </c>
      <c r="HY722" t="s">
        <v>422</v>
      </c>
      <c r="HZ722" t="s">
        <v>423</v>
      </c>
      <c r="IA722" t="s">
        <v>424</v>
      </c>
      <c r="IB722" t="s">
        <v>424</v>
      </c>
      <c r="IC722" t="s">
        <v>424</v>
      </c>
      <c r="ID722" t="s">
        <v>424</v>
      </c>
      <c r="IE722">
        <v>0</v>
      </c>
      <c r="IF722">
        <v>100</v>
      </c>
      <c r="IG722">
        <v>100</v>
      </c>
      <c r="IH722">
        <v>6.857</v>
      </c>
      <c r="II722">
        <v>0.5938</v>
      </c>
      <c r="IJ722">
        <v>4.02706509432224</v>
      </c>
      <c r="IK722">
        <v>0.00601174518973114</v>
      </c>
      <c r="IL722">
        <v>2.77886958061485e-07</v>
      </c>
      <c r="IM722">
        <v>-3.54636231360687e-10</v>
      </c>
      <c r="IN722">
        <v>-0.0404303883988718</v>
      </c>
      <c r="IO722">
        <v>-0.0177815531441476</v>
      </c>
      <c r="IP722">
        <v>0.00205572605671414</v>
      </c>
      <c r="IQ722">
        <v>-1.65519735432211e-05</v>
      </c>
      <c r="IR722">
        <v>-4</v>
      </c>
      <c r="IS722">
        <v>1848</v>
      </c>
      <c r="IT722">
        <v>1</v>
      </c>
      <c r="IU722">
        <v>25</v>
      </c>
      <c r="IV722">
        <v>24713.3</v>
      </c>
      <c r="IW722">
        <v>24713.2</v>
      </c>
      <c r="IX722">
        <v>1.25</v>
      </c>
      <c r="IY722">
        <v>2.62573</v>
      </c>
      <c r="IZ722">
        <v>1.54785</v>
      </c>
      <c r="JA722">
        <v>2.30713</v>
      </c>
      <c r="JB722">
        <v>1.34644</v>
      </c>
      <c r="JC722">
        <v>2.33276</v>
      </c>
      <c r="JD722">
        <v>33.558</v>
      </c>
      <c r="JE722">
        <v>24.2101</v>
      </c>
      <c r="JF722">
        <v>18</v>
      </c>
      <c r="JG722">
        <v>501.555</v>
      </c>
      <c r="JH722">
        <v>415.26</v>
      </c>
      <c r="JI722">
        <v>24.9999</v>
      </c>
      <c r="JJ722">
        <v>26.6755</v>
      </c>
      <c r="JK722">
        <v>30.0002</v>
      </c>
      <c r="JL722">
        <v>26.6017</v>
      </c>
      <c r="JM722">
        <v>26.5418</v>
      </c>
      <c r="JN722">
        <v>25.0476</v>
      </c>
      <c r="JO722">
        <v>25.7008</v>
      </c>
      <c r="JP722">
        <v>100</v>
      </c>
      <c r="JQ722">
        <v>25</v>
      </c>
      <c r="JR722">
        <v>541.212</v>
      </c>
      <c r="JS722">
        <v>22.1324</v>
      </c>
      <c r="JT722">
        <v>102.288</v>
      </c>
      <c r="JU722">
        <v>103.074</v>
      </c>
    </row>
    <row r="723" spans="1:281">
      <c r="A723">
        <v>707</v>
      </c>
      <c r="B723">
        <v>1659034428</v>
      </c>
      <c r="C723">
        <v>10744.9000000954</v>
      </c>
      <c r="D723" t="s">
        <v>1845</v>
      </c>
      <c r="E723" t="s">
        <v>1846</v>
      </c>
      <c r="F723">
        <v>5</v>
      </c>
      <c r="G723" t="s">
        <v>1782</v>
      </c>
      <c r="H723" t="s">
        <v>417</v>
      </c>
      <c r="I723">
        <v>1659034420.21429</v>
      </c>
      <c r="J723">
        <f>(K723)/1000</f>
        <v>0</v>
      </c>
      <c r="K723">
        <f>IF(CZ723, AN723, AH723)</f>
        <v>0</v>
      </c>
      <c r="L723">
        <f>IF(CZ723, AI723, AG723)</f>
        <v>0</v>
      </c>
      <c r="M723">
        <f>DB723 - IF(AU723&gt;1, L723*CV723*100.0/(AW723*DP723), 0)</f>
        <v>0</v>
      </c>
      <c r="N723">
        <f>((T723-J723/2)*M723-L723)/(T723+J723/2)</f>
        <v>0</v>
      </c>
      <c r="O723">
        <f>N723*(DI723+DJ723)/1000.0</f>
        <v>0</v>
      </c>
      <c r="P723">
        <f>(DB723 - IF(AU723&gt;1, L723*CV723*100.0/(AW723*DP723), 0))*(DI723+DJ723)/1000.0</f>
        <v>0</v>
      </c>
      <c r="Q723">
        <f>2.0/((1/S723-1/R723)+SIGN(S723)*SQRT((1/S723-1/R723)*(1/S723-1/R723) + 4*CW723/((CW723+1)*(CW723+1))*(2*1/S723*1/R723-1/R723*1/R723)))</f>
        <v>0</v>
      </c>
      <c r="R723">
        <f>IF(LEFT(CX723,1)&lt;&gt;"0",IF(LEFT(CX723,1)="1",3.0,CY723),$D$5+$E$5*(DP723*DI723/($K$5*1000))+$F$5*(DP723*DI723/($K$5*1000))*MAX(MIN(CV723,$J$5),$I$5)*MAX(MIN(CV723,$J$5),$I$5)+$G$5*MAX(MIN(CV723,$J$5),$I$5)*(DP723*DI723/($K$5*1000))+$H$5*(DP723*DI723/($K$5*1000))*(DP723*DI723/($K$5*1000)))</f>
        <v>0</v>
      </c>
      <c r="S723">
        <f>J723*(1000-(1000*0.61365*exp(17.502*W723/(240.97+W723))/(DI723+DJ723)+DD723)/2)/(1000*0.61365*exp(17.502*W723/(240.97+W723))/(DI723+DJ723)-DD723)</f>
        <v>0</v>
      </c>
      <c r="T723">
        <f>1/((CW723+1)/(Q723/1.6)+1/(R723/1.37)) + CW723/((CW723+1)/(Q723/1.6) + CW723/(R723/1.37))</f>
        <v>0</v>
      </c>
      <c r="U723">
        <f>(CR723*CU723)</f>
        <v>0</v>
      </c>
      <c r="V723">
        <f>(DK723+(U723+2*0.95*5.67E-8*(((DK723+$B$7)+273)^4-(DK723+273)^4)-44100*J723)/(1.84*29.3*R723+8*0.95*5.67E-8*(DK723+273)^3))</f>
        <v>0</v>
      </c>
      <c r="W723">
        <f>($C$7*DL723+$D$7*DM723+$E$7*V723)</f>
        <v>0</v>
      </c>
      <c r="X723">
        <f>0.61365*exp(17.502*W723/(240.97+W723))</f>
        <v>0</v>
      </c>
      <c r="Y723">
        <f>(Z723/AA723*100)</f>
        <v>0</v>
      </c>
      <c r="Z723">
        <f>DD723*(DI723+DJ723)/1000</f>
        <v>0</v>
      </c>
      <c r="AA723">
        <f>0.61365*exp(17.502*DK723/(240.97+DK723))</f>
        <v>0</v>
      </c>
      <c r="AB723">
        <f>(X723-DD723*(DI723+DJ723)/1000)</f>
        <v>0</v>
      </c>
      <c r="AC723">
        <f>(-J723*44100)</f>
        <v>0</v>
      </c>
      <c r="AD723">
        <f>2*29.3*R723*0.92*(DK723-W723)</f>
        <v>0</v>
      </c>
      <c r="AE723">
        <f>2*0.95*5.67E-8*(((DK723+$B$7)+273)^4-(W723+273)^4)</f>
        <v>0</v>
      </c>
      <c r="AF723">
        <f>U723+AE723+AC723+AD723</f>
        <v>0</v>
      </c>
      <c r="AG723">
        <f>DH723*AU723*(DC723-DB723*(1000-AU723*DE723)/(1000-AU723*DD723))/(100*CV723)</f>
        <v>0</v>
      </c>
      <c r="AH723">
        <f>1000*DH723*AU723*(DD723-DE723)/(100*CV723*(1000-AU723*DD723))</f>
        <v>0</v>
      </c>
      <c r="AI723">
        <f>(AJ723 - AK723 - DI723*1E3/(8.314*(DK723+273.15)) * AM723/DH723 * AL723) * DH723/(100*CV723) * (1000 - DE723)/1000</f>
        <v>0</v>
      </c>
      <c r="AJ723">
        <v>544.720329048863</v>
      </c>
      <c r="AK723">
        <v>501.021490909091</v>
      </c>
      <c r="AL723">
        <v>3.2403929156722</v>
      </c>
      <c r="AM723">
        <v>66.0504921813524</v>
      </c>
      <c r="AN723">
        <f>(AP723 - AO723 + DI723*1E3/(8.314*(DK723+273.15)) * AR723/DH723 * AQ723) * DH723/(100*CV723) * 1000/(1000 - AP723)</f>
        <v>0</v>
      </c>
      <c r="AO723">
        <v>22.1035930374892</v>
      </c>
      <c r="AP723">
        <v>26.5524153846154</v>
      </c>
      <c r="AQ723">
        <v>0.000254303030304492</v>
      </c>
      <c r="AR723">
        <v>92.47</v>
      </c>
      <c r="AS723">
        <v>0</v>
      </c>
      <c r="AT723">
        <v>0</v>
      </c>
      <c r="AU723">
        <f>IF(AS723*$H$13&gt;=AW723,1.0,(AW723/(AW723-AS723*$H$13)))</f>
        <v>0</v>
      </c>
      <c r="AV723">
        <f>(AU723-1)*100</f>
        <v>0</v>
      </c>
      <c r="AW723">
        <f>MAX(0,($B$13+$C$13*DP723)/(1+$D$13*DP723)*DI723/(DK723+273)*$E$13)</f>
        <v>0</v>
      </c>
      <c r="AX723" t="s">
        <v>418</v>
      </c>
      <c r="AY723" t="s">
        <v>418</v>
      </c>
      <c r="AZ723">
        <v>0</v>
      </c>
      <c r="BA723">
        <v>0</v>
      </c>
      <c r="BB723">
        <f>1-AZ723/BA723</f>
        <v>0</v>
      </c>
      <c r="BC723">
        <v>0</v>
      </c>
      <c r="BD723" t="s">
        <v>418</v>
      </c>
      <c r="BE723" t="s">
        <v>418</v>
      </c>
      <c r="BF723">
        <v>0</v>
      </c>
      <c r="BG723">
        <v>0</v>
      </c>
      <c r="BH723">
        <f>1-BF723/BG723</f>
        <v>0</v>
      </c>
      <c r="BI723">
        <v>0.5</v>
      </c>
      <c r="BJ723">
        <f>CS723</f>
        <v>0</v>
      </c>
      <c r="BK723">
        <f>L723</f>
        <v>0</v>
      </c>
      <c r="BL723">
        <f>BH723*BI723*BJ723</f>
        <v>0</v>
      </c>
      <c r="BM723">
        <f>(BK723-BC723)/BJ723</f>
        <v>0</v>
      </c>
      <c r="BN723">
        <f>(BA723-BG723)/BG723</f>
        <v>0</v>
      </c>
      <c r="BO723">
        <f>AZ723/(BB723+AZ723/BG723)</f>
        <v>0</v>
      </c>
      <c r="BP723" t="s">
        <v>418</v>
      </c>
      <c r="BQ723">
        <v>0</v>
      </c>
      <c r="BR723">
        <f>IF(BQ723&lt;&gt;0, BQ723, BO723)</f>
        <v>0</v>
      </c>
      <c r="BS723">
        <f>1-BR723/BG723</f>
        <v>0</v>
      </c>
      <c r="BT723">
        <f>(BG723-BF723)/(BG723-BR723)</f>
        <v>0</v>
      </c>
      <c r="BU723">
        <f>(BA723-BG723)/(BA723-BR723)</f>
        <v>0</v>
      </c>
      <c r="BV723">
        <f>(BG723-BF723)/(BG723-AZ723)</f>
        <v>0</v>
      </c>
      <c r="BW723">
        <f>(BA723-BG723)/(BA723-AZ723)</f>
        <v>0</v>
      </c>
      <c r="BX723">
        <f>(BT723*BR723/BF723)</f>
        <v>0</v>
      </c>
      <c r="BY723">
        <f>(1-BX723)</f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f>$B$11*DQ723+$C$11*DR723+$F$11*EC723*(1-EF723)</f>
        <v>0</v>
      </c>
      <c r="CS723">
        <f>CR723*CT723</f>
        <v>0</v>
      </c>
      <c r="CT723">
        <f>($B$11*$D$9+$C$11*$D$9+$F$11*((EP723+EH723)/MAX(EP723+EH723+EQ723, 0.1)*$I$9+EQ723/MAX(EP723+EH723+EQ723, 0.1)*$J$9))/($B$11+$C$11+$F$11)</f>
        <v>0</v>
      </c>
      <c r="CU723">
        <f>($B$11*$K$9+$C$11*$K$9+$F$11*((EP723+EH723)/MAX(EP723+EH723+EQ723, 0.1)*$P$9+EQ723/MAX(EP723+EH723+EQ723, 0.1)*$Q$9))/($B$11+$C$11+$F$11)</f>
        <v>0</v>
      </c>
      <c r="CV723">
        <v>6</v>
      </c>
      <c r="CW723">
        <v>0.5</v>
      </c>
      <c r="CX723" t="s">
        <v>419</v>
      </c>
      <c r="CY723">
        <v>2</v>
      </c>
      <c r="CZ723" t="b">
        <v>1</v>
      </c>
      <c r="DA723">
        <v>1659034420.21429</v>
      </c>
      <c r="DB723">
        <v>464.883142857143</v>
      </c>
      <c r="DC723">
        <v>515.914857142857</v>
      </c>
      <c r="DD723">
        <v>26.5600642857143</v>
      </c>
      <c r="DE723">
        <v>22.107475</v>
      </c>
      <c r="DF723">
        <v>458.078035714286</v>
      </c>
      <c r="DG723">
        <v>25.9659607142857</v>
      </c>
      <c r="DH723">
        <v>500.017285714286</v>
      </c>
      <c r="DI723">
        <v>90.3035285714286</v>
      </c>
      <c r="DJ723">
        <v>0.0447198785714286</v>
      </c>
      <c r="DK723">
        <v>27.4811</v>
      </c>
      <c r="DL723">
        <v>27.8050607142857</v>
      </c>
      <c r="DM723">
        <v>999.9</v>
      </c>
      <c r="DN723">
        <v>0</v>
      </c>
      <c r="DO723">
        <v>0</v>
      </c>
      <c r="DP723">
        <v>9992.67857142857</v>
      </c>
      <c r="DQ723">
        <v>0</v>
      </c>
      <c r="DR723">
        <v>17.3215</v>
      </c>
      <c r="DS723">
        <v>-51.0317071428571</v>
      </c>
      <c r="DT723">
        <v>477.567321428571</v>
      </c>
      <c r="DU723">
        <v>527.578142857143</v>
      </c>
      <c r="DV723">
        <v>4.45259142857143</v>
      </c>
      <c r="DW723">
        <v>515.914857142857</v>
      </c>
      <c r="DX723">
        <v>22.107475</v>
      </c>
      <c r="DY723">
        <v>2.39846857142857</v>
      </c>
      <c r="DZ723">
        <v>1.99638321428571</v>
      </c>
      <c r="EA723">
        <v>20.3534392857143</v>
      </c>
      <c r="EB723">
        <v>17.4156714285714</v>
      </c>
      <c r="EC723">
        <v>1999.95071428571</v>
      </c>
      <c r="ED723">
        <v>0.979999714285714</v>
      </c>
      <c r="EE723">
        <v>0.0200004214285714</v>
      </c>
      <c r="EF723">
        <v>0</v>
      </c>
      <c r="EG723">
        <v>739.480357142857</v>
      </c>
      <c r="EH723">
        <v>5.00063</v>
      </c>
      <c r="EI723">
        <v>14555.8571428571</v>
      </c>
      <c r="EJ723">
        <v>17256.4607142857</v>
      </c>
      <c r="EK723">
        <v>38.437</v>
      </c>
      <c r="EL723">
        <v>38.375</v>
      </c>
      <c r="EM723">
        <v>37.875</v>
      </c>
      <c r="EN723">
        <v>37.7655</v>
      </c>
      <c r="EO723">
        <v>39.437</v>
      </c>
      <c r="EP723">
        <v>1955.05392857143</v>
      </c>
      <c r="EQ723">
        <v>39.8964285714286</v>
      </c>
      <c r="ER723">
        <v>0</v>
      </c>
      <c r="ES723">
        <v>1659034426.9</v>
      </c>
      <c r="ET723">
        <v>0</v>
      </c>
      <c r="EU723">
        <v>739.472115384615</v>
      </c>
      <c r="EV723">
        <v>15.0069401739173</v>
      </c>
      <c r="EW723">
        <v>300.43760683848</v>
      </c>
      <c r="EX723">
        <v>14556.1692307692</v>
      </c>
      <c r="EY723">
        <v>15</v>
      </c>
      <c r="EZ723">
        <v>0</v>
      </c>
      <c r="FA723" t="s">
        <v>420</v>
      </c>
      <c r="FB723">
        <v>1657551626.5</v>
      </c>
      <c r="FC723">
        <v>1657551629</v>
      </c>
      <c r="FD723">
        <v>0</v>
      </c>
      <c r="FE723">
        <v>0.403</v>
      </c>
      <c r="FF723">
        <v>0.009</v>
      </c>
      <c r="FG723">
        <v>9.41</v>
      </c>
      <c r="FH723">
        <v>0.087</v>
      </c>
      <c r="FI723">
        <v>417</v>
      </c>
      <c r="FJ723">
        <v>17</v>
      </c>
      <c r="FK723">
        <v>1.61</v>
      </c>
      <c r="FL723">
        <v>0.59</v>
      </c>
      <c r="FM723">
        <v>-49.9939243902439</v>
      </c>
      <c r="FN723">
        <v>-17.1040160278747</v>
      </c>
      <c r="FO723">
        <v>1.71158473234324</v>
      </c>
      <c r="FP723">
        <v>0</v>
      </c>
      <c r="FQ723">
        <v>738.576235294118</v>
      </c>
      <c r="FR723">
        <v>14.7269060408482</v>
      </c>
      <c r="FS723">
        <v>1.4582729724862</v>
      </c>
      <c r="FT723">
        <v>0</v>
      </c>
      <c r="FU723">
        <v>4.45389048780488</v>
      </c>
      <c r="FV723">
        <v>-0.019022926829272</v>
      </c>
      <c r="FW723">
        <v>0.00346215141855081</v>
      </c>
      <c r="FX723">
        <v>1</v>
      </c>
      <c r="FY723">
        <v>1</v>
      </c>
      <c r="FZ723">
        <v>3</v>
      </c>
      <c r="GA723" t="s">
        <v>421</v>
      </c>
      <c r="GB723">
        <v>2.97358</v>
      </c>
      <c r="GC723">
        <v>2.69887</v>
      </c>
      <c r="GD723">
        <v>0.101443</v>
      </c>
      <c r="GE723">
        <v>0.110409</v>
      </c>
      <c r="GF723">
        <v>0.110399</v>
      </c>
      <c r="GG723">
        <v>0.0983692</v>
      </c>
      <c r="GH723">
        <v>34977.1</v>
      </c>
      <c r="GI723">
        <v>37868.5</v>
      </c>
      <c r="GJ723">
        <v>35274.3</v>
      </c>
      <c r="GK723">
        <v>38606.1</v>
      </c>
      <c r="GL723">
        <v>44486.4</v>
      </c>
      <c r="GM723">
        <v>50275.2</v>
      </c>
      <c r="GN723">
        <v>55142.4</v>
      </c>
      <c r="GO723">
        <v>61926.2</v>
      </c>
      <c r="GP723">
        <v>1.9878</v>
      </c>
      <c r="GQ723">
        <v>1.8532</v>
      </c>
      <c r="GR723">
        <v>0.149399</v>
      </c>
      <c r="GS723">
        <v>0</v>
      </c>
      <c r="GT723">
        <v>25.361</v>
      </c>
      <c r="GU723">
        <v>999.9</v>
      </c>
      <c r="GV723">
        <v>59.016</v>
      </c>
      <c r="GW723">
        <v>29.094</v>
      </c>
      <c r="GX723">
        <v>26.4248</v>
      </c>
      <c r="GY723">
        <v>55.9573</v>
      </c>
      <c r="GZ723">
        <v>43.125</v>
      </c>
      <c r="HA723">
        <v>1</v>
      </c>
      <c r="HB723">
        <v>-0.0407317</v>
      </c>
      <c r="HC723">
        <v>0.179303</v>
      </c>
      <c r="HD723">
        <v>20.1138</v>
      </c>
      <c r="HE723">
        <v>5.19932</v>
      </c>
      <c r="HF723">
        <v>12.0052</v>
      </c>
      <c r="HG723">
        <v>4.976</v>
      </c>
      <c r="HH723">
        <v>3.2938</v>
      </c>
      <c r="HI723">
        <v>9999</v>
      </c>
      <c r="HJ723">
        <v>9999</v>
      </c>
      <c r="HK723">
        <v>9999</v>
      </c>
      <c r="HL723">
        <v>630.6</v>
      </c>
      <c r="HM723">
        <v>1.86316</v>
      </c>
      <c r="HN723">
        <v>1.86798</v>
      </c>
      <c r="HO723">
        <v>1.86783</v>
      </c>
      <c r="HP723">
        <v>1.86896</v>
      </c>
      <c r="HQ723">
        <v>1.86981</v>
      </c>
      <c r="HR723">
        <v>1.86584</v>
      </c>
      <c r="HS723">
        <v>1.86691</v>
      </c>
      <c r="HT723">
        <v>1.86829</v>
      </c>
      <c r="HU723">
        <v>5</v>
      </c>
      <c r="HV723">
        <v>0</v>
      </c>
      <c r="HW723">
        <v>0</v>
      </c>
      <c r="HX723">
        <v>0</v>
      </c>
      <c r="HY723" t="s">
        <v>422</v>
      </c>
      <c r="HZ723" t="s">
        <v>423</v>
      </c>
      <c r="IA723" t="s">
        <v>424</v>
      </c>
      <c r="IB723" t="s">
        <v>424</v>
      </c>
      <c r="IC723" t="s">
        <v>424</v>
      </c>
      <c r="ID723" t="s">
        <v>424</v>
      </c>
      <c r="IE723">
        <v>0</v>
      </c>
      <c r="IF723">
        <v>100</v>
      </c>
      <c r="IG723">
        <v>100</v>
      </c>
      <c r="IH723">
        <v>6.952</v>
      </c>
      <c r="II723">
        <v>0.5939</v>
      </c>
      <c r="IJ723">
        <v>4.02706509432224</v>
      </c>
      <c r="IK723">
        <v>0.00601174518973114</v>
      </c>
      <c r="IL723">
        <v>2.77886958061485e-07</v>
      </c>
      <c r="IM723">
        <v>-3.54636231360687e-10</v>
      </c>
      <c r="IN723">
        <v>-0.0404303883988718</v>
      </c>
      <c r="IO723">
        <v>-0.0177815531441476</v>
      </c>
      <c r="IP723">
        <v>0.00205572605671414</v>
      </c>
      <c r="IQ723">
        <v>-1.65519735432211e-05</v>
      </c>
      <c r="IR723">
        <v>-4</v>
      </c>
      <c r="IS723">
        <v>1848</v>
      </c>
      <c r="IT723">
        <v>1</v>
      </c>
      <c r="IU723">
        <v>25</v>
      </c>
      <c r="IV723">
        <v>24713.4</v>
      </c>
      <c r="IW723">
        <v>24713.3</v>
      </c>
      <c r="IX723">
        <v>1.2793</v>
      </c>
      <c r="IY723">
        <v>2.62817</v>
      </c>
      <c r="IZ723">
        <v>1.54785</v>
      </c>
      <c r="JA723">
        <v>2.30713</v>
      </c>
      <c r="JB723">
        <v>1.34644</v>
      </c>
      <c r="JC723">
        <v>2.41943</v>
      </c>
      <c r="JD723">
        <v>33.558</v>
      </c>
      <c r="JE723">
        <v>24.2188</v>
      </c>
      <c r="JF723">
        <v>18</v>
      </c>
      <c r="JG723">
        <v>501.967</v>
      </c>
      <c r="JH723">
        <v>414.709</v>
      </c>
      <c r="JI723">
        <v>24.9997</v>
      </c>
      <c r="JJ723">
        <v>26.6777</v>
      </c>
      <c r="JK723">
        <v>30.0001</v>
      </c>
      <c r="JL723">
        <v>26.603</v>
      </c>
      <c r="JM723">
        <v>26.544</v>
      </c>
      <c r="JN723">
        <v>25.636</v>
      </c>
      <c r="JO723">
        <v>25.7008</v>
      </c>
      <c r="JP723">
        <v>100</v>
      </c>
      <c r="JQ723">
        <v>25</v>
      </c>
      <c r="JR723">
        <v>554.695</v>
      </c>
      <c r="JS723">
        <v>22.1324</v>
      </c>
      <c r="JT723">
        <v>102.289</v>
      </c>
      <c r="JU723">
        <v>103.075</v>
      </c>
    </row>
    <row r="724" spans="1:281">
      <c r="A724">
        <v>708</v>
      </c>
      <c r="B724">
        <v>1659034433</v>
      </c>
      <c r="C724">
        <v>10749.9000000954</v>
      </c>
      <c r="D724" t="s">
        <v>1847</v>
      </c>
      <c r="E724" t="s">
        <v>1848</v>
      </c>
      <c r="F724">
        <v>5</v>
      </c>
      <c r="G724" t="s">
        <v>1782</v>
      </c>
      <c r="H724" t="s">
        <v>417</v>
      </c>
      <c r="I724">
        <v>1659034425.5</v>
      </c>
      <c r="J724">
        <f>(K724)/1000</f>
        <v>0</v>
      </c>
      <c r="K724">
        <f>IF(CZ724, AN724, AH724)</f>
        <v>0</v>
      </c>
      <c r="L724">
        <f>IF(CZ724, AI724, AG724)</f>
        <v>0</v>
      </c>
      <c r="M724">
        <f>DB724 - IF(AU724&gt;1, L724*CV724*100.0/(AW724*DP724), 0)</f>
        <v>0</v>
      </c>
      <c r="N724">
        <f>((T724-J724/2)*M724-L724)/(T724+J724/2)</f>
        <v>0</v>
      </c>
      <c r="O724">
        <f>N724*(DI724+DJ724)/1000.0</f>
        <v>0</v>
      </c>
      <c r="P724">
        <f>(DB724 - IF(AU724&gt;1, L724*CV724*100.0/(AW724*DP724), 0))*(DI724+DJ724)/1000.0</f>
        <v>0</v>
      </c>
      <c r="Q724">
        <f>2.0/((1/S724-1/R724)+SIGN(S724)*SQRT((1/S724-1/R724)*(1/S724-1/R724) + 4*CW724/((CW724+1)*(CW724+1))*(2*1/S724*1/R724-1/R724*1/R724)))</f>
        <v>0</v>
      </c>
      <c r="R724">
        <f>IF(LEFT(CX724,1)&lt;&gt;"0",IF(LEFT(CX724,1)="1",3.0,CY724),$D$5+$E$5*(DP724*DI724/($K$5*1000))+$F$5*(DP724*DI724/($K$5*1000))*MAX(MIN(CV724,$J$5),$I$5)*MAX(MIN(CV724,$J$5),$I$5)+$G$5*MAX(MIN(CV724,$J$5),$I$5)*(DP724*DI724/($K$5*1000))+$H$5*(DP724*DI724/($K$5*1000))*(DP724*DI724/($K$5*1000)))</f>
        <v>0</v>
      </c>
      <c r="S724">
        <f>J724*(1000-(1000*0.61365*exp(17.502*W724/(240.97+W724))/(DI724+DJ724)+DD724)/2)/(1000*0.61365*exp(17.502*W724/(240.97+W724))/(DI724+DJ724)-DD724)</f>
        <v>0</v>
      </c>
      <c r="T724">
        <f>1/((CW724+1)/(Q724/1.6)+1/(R724/1.37)) + CW724/((CW724+1)/(Q724/1.6) + CW724/(R724/1.37))</f>
        <v>0</v>
      </c>
      <c r="U724">
        <f>(CR724*CU724)</f>
        <v>0</v>
      </c>
      <c r="V724">
        <f>(DK724+(U724+2*0.95*5.67E-8*(((DK724+$B$7)+273)^4-(DK724+273)^4)-44100*J724)/(1.84*29.3*R724+8*0.95*5.67E-8*(DK724+273)^3))</f>
        <v>0</v>
      </c>
      <c r="W724">
        <f>($C$7*DL724+$D$7*DM724+$E$7*V724)</f>
        <v>0</v>
      </c>
      <c r="X724">
        <f>0.61365*exp(17.502*W724/(240.97+W724))</f>
        <v>0</v>
      </c>
      <c r="Y724">
        <f>(Z724/AA724*100)</f>
        <v>0</v>
      </c>
      <c r="Z724">
        <f>DD724*(DI724+DJ724)/1000</f>
        <v>0</v>
      </c>
      <c r="AA724">
        <f>0.61365*exp(17.502*DK724/(240.97+DK724))</f>
        <v>0</v>
      </c>
      <c r="AB724">
        <f>(X724-DD724*(DI724+DJ724)/1000)</f>
        <v>0</v>
      </c>
      <c r="AC724">
        <f>(-J724*44100)</f>
        <v>0</v>
      </c>
      <c r="AD724">
        <f>2*29.3*R724*0.92*(DK724-W724)</f>
        <v>0</v>
      </c>
      <c r="AE724">
        <f>2*0.95*5.67E-8*(((DK724+$B$7)+273)^4-(W724+273)^4)</f>
        <v>0</v>
      </c>
      <c r="AF724">
        <f>U724+AE724+AC724+AD724</f>
        <v>0</v>
      </c>
      <c r="AG724">
        <f>DH724*AU724*(DC724-DB724*(1000-AU724*DE724)/(1000-AU724*DD724))/(100*CV724)</f>
        <v>0</v>
      </c>
      <c r="AH724">
        <f>1000*DH724*AU724*(DD724-DE724)/(100*CV724*(1000-AU724*DD724))</f>
        <v>0</v>
      </c>
      <c r="AI724">
        <f>(AJ724 - AK724 - DI724*1E3/(8.314*(DK724+273.15)) * AM724/DH724 * AL724) * DH724/(100*CV724) * (1000 - DE724)/1000</f>
        <v>0</v>
      </c>
      <c r="AJ724">
        <v>561.41246793226</v>
      </c>
      <c r="AK724">
        <v>516.783018181818</v>
      </c>
      <c r="AL724">
        <v>3.1602122293581</v>
      </c>
      <c r="AM724">
        <v>66.0504921813524</v>
      </c>
      <c r="AN724">
        <f>(AP724 - AO724 + DI724*1E3/(8.314*(DK724+273.15)) * AR724/DH724 * AQ724) * DH724/(100*CV724) * 1000/(1000 - AP724)</f>
        <v>0</v>
      </c>
      <c r="AO724">
        <v>22.1029826020779</v>
      </c>
      <c r="AP724">
        <v>26.5546615384616</v>
      </c>
      <c r="AQ724">
        <v>0.000259000000000942</v>
      </c>
      <c r="AR724">
        <v>92.47</v>
      </c>
      <c r="AS724">
        <v>0</v>
      </c>
      <c r="AT724">
        <v>0</v>
      </c>
      <c r="AU724">
        <f>IF(AS724*$H$13&gt;=AW724,1.0,(AW724/(AW724-AS724*$H$13)))</f>
        <v>0</v>
      </c>
      <c r="AV724">
        <f>(AU724-1)*100</f>
        <v>0</v>
      </c>
      <c r="AW724">
        <f>MAX(0,($B$13+$C$13*DP724)/(1+$D$13*DP724)*DI724/(DK724+273)*$E$13)</f>
        <v>0</v>
      </c>
      <c r="AX724" t="s">
        <v>418</v>
      </c>
      <c r="AY724" t="s">
        <v>418</v>
      </c>
      <c r="AZ724">
        <v>0</v>
      </c>
      <c r="BA724">
        <v>0</v>
      </c>
      <c r="BB724">
        <f>1-AZ724/BA724</f>
        <v>0</v>
      </c>
      <c r="BC724">
        <v>0</v>
      </c>
      <c r="BD724" t="s">
        <v>418</v>
      </c>
      <c r="BE724" t="s">
        <v>418</v>
      </c>
      <c r="BF724">
        <v>0</v>
      </c>
      <c r="BG724">
        <v>0</v>
      </c>
      <c r="BH724">
        <f>1-BF724/BG724</f>
        <v>0</v>
      </c>
      <c r="BI724">
        <v>0.5</v>
      </c>
      <c r="BJ724">
        <f>CS724</f>
        <v>0</v>
      </c>
      <c r="BK724">
        <f>L724</f>
        <v>0</v>
      </c>
      <c r="BL724">
        <f>BH724*BI724*BJ724</f>
        <v>0</v>
      </c>
      <c r="BM724">
        <f>(BK724-BC724)/BJ724</f>
        <v>0</v>
      </c>
      <c r="BN724">
        <f>(BA724-BG724)/BG724</f>
        <v>0</v>
      </c>
      <c r="BO724">
        <f>AZ724/(BB724+AZ724/BG724)</f>
        <v>0</v>
      </c>
      <c r="BP724" t="s">
        <v>418</v>
      </c>
      <c r="BQ724">
        <v>0</v>
      </c>
      <c r="BR724">
        <f>IF(BQ724&lt;&gt;0, BQ724, BO724)</f>
        <v>0</v>
      </c>
      <c r="BS724">
        <f>1-BR724/BG724</f>
        <v>0</v>
      </c>
      <c r="BT724">
        <f>(BG724-BF724)/(BG724-BR724)</f>
        <v>0</v>
      </c>
      <c r="BU724">
        <f>(BA724-BG724)/(BA724-BR724)</f>
        <v>0</v>
      </c>
      <c r="BV724">
        <f>(BG724-BF724)/(BG724-AZ724)</f>
        <v>0</v>
      </c>
      <c r="BW724">
        <f>(BA724-BG724)/(BA724-AZ724)</f>
        <v>0</v>
      </c>
      <c r="BX724">
        <f>(BT724*BR724/BF724)</f>
        <v>0</v>
      </c>
      <c r="BY724">
        <f>(1-BX724)</f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f>$B$11*DQ724+$C$11*DR724+$F$11*EC724*(1-EF724)</f>
        <v>0</v>
      </c>
      <c r="CS724">
        <f>CR724*CT724</f>
        <v>0</v>
      </c>
      <c r="CT724">
        <f>($B$11*$D$9+$C$11*$D$9+$F$11*((EP724+EH724)/MAX(EP724+EH724+EQ724, 0.1)*$I$9+EQ724/MAX(EP724+EH724+EQ724, 0.1)*$J$9))/($B$11+$C$11+$F$11)</f>
        <v>0</v>
      </c>
      <c r="CU724">
        <f>($B$11*$K$9+$C$11*$K$9+$F$11*((EP724+EH724)/MAX(EP724+EH724+EQ724, 0.1)*$P$9+EQ724/MAX(EP724+EH724+EQ724, 0.1)*$Q$9))/($B$11+$C$11+$F$11)</f>
        <v>0</v>
      </c>
      <c r="CV724">
        <v>6</v>
      </c>
      <c r="CW724">
        <v>0.5</v>
      </c>
      <c r="CX724" t="s">
        <v>419</v>
      </c>
      <c r="CY724">
        <v>2</v>
      </c>
      <c r="CZ724" t="b">
        <v>1</v>
      </c>
      <c r="DA724">
        <v>1659034425.5</v>
      </c>
      <c r="DB724">
        <v>481.344555555556</v>
      </c>
      <c r="DC724">
        <v>533.406074074074</v>
      </c>
      <c r="DD724">
        <v>26.5568666666667</v>
      </c>
      <c r="DE724">
        <v>22.1041555555556</v>
      </c>
      <c r="DF724">
        <v>474.440592592593</v>
      </c>
      <c r="DG724">
        <v>25.9629222222222</v>
      </c>
      <c r="DH724">
        <v>500.08562962963</v>
      </c>
      <c r="DI724">
        <v>90.3033259259259</v>
      </c>
      <c r="DJ724">
        <v>0.0449134814814815</v>
      </c>
      <c r="DK724">
        <v>27.4801111111111</v>
      </c>
      <c r="DL724">
        <v>27.8005185185185</v>
      </c>
      <c r="DM724">
        <v>999.9</v>
      </c>
      <c r="DN724">
        <v>0</v>
      </c>
      <c r="DO724">
        <v>0</v>
      </c>
      <c r="DP724">
        <v>9995.74074074074</v>
      </c>
      <c r="DQ724">
        <v>0</v>
      </c>
      <c r="DR724">
        <v>17.3215</v>
      </c>
      <c r="DS724">
        <v>-52.0615703703704</v>
      </c>
      <c r="DT724">
        <v>494.476185185185</v>
      </c>
      <c r="DU724">
        <v>545.463037037037</v>
      </c>
      <c r="DV724">
        <v>4.45270740740741</v>
      </c>
      <c r="DW724">
        <v>533.406074074074</v>
      </c>
      <c r="DX724">
        <v>22.1041555555556</v>
      </c>
      <c r="DY724">
        <v>2.39817444444444</v>
      </c>
      <c r="DZ724">
        <v>1.99607851851852</v>
      </c>
      <c r="EA724">
        <v>20.3514518518519</v>
      </c>
      <c r="EB724">
        <v>17.4132592592593</v>
      </c>
      <c r="EC724">
        <v>1999.93296296296</v>
      </c>
      <c r="ED724">
        <v>0.980000518518519</v>
      </c>
      <c r="EE724">
        <v>0.0199995851851852</v>
      </c>
      <c r="EF724">
        <v>0</v>
      </c>
      <c r="EG724">
        <v>740.841555555555</v>
      </c>
      <c r="EH724">
        <v>5.00063</v>
      </c>
      <c r="EI724">
        <v>14582.6407407407</v>
      </c>
      <c r="EJ724">
        <v>17256.3148148148</v>
      </c>
      <c r="EK724">
        <v>38.437</v>
      </c>
      <c r="EL724">
        <v>38.375</v>
      </c>
      <c r="EM724">
        <v>37.875</v>
      </c>
      <c r="EN724">
        <v>37.7637777777778</v>
      </c>
      <c r="EO724">
        <v>39.437</v>
      </c>
      <c r="EP724">
        <v>1955.03777777778</v>
      </c>
      <c r="EQ724">
        <v>39.8940740740741</v>
      </c>
      <c r="ER724">
        <v>0</v>
      </c>
      <c r="ES724">
        <v>1659034432.3</v>
      </c>
      <c r="ET724">
        <v>0</v>
      </c>
      <c r="EU724">
        <v>740.97808</v>
      </c>
      <c r="EV724">
        <v>16.6727692542146</v>
      </c>
      <c r="EW724">
        <v>313.038462011765</v>
      </c>
      <c r="EX724">
        <v>14585.092</v>
      </c>
      <c r="EY724">
        <v>15</v>
      </c>
      <c r="EZ724">
        <v>0</v>
      </c>
      <c r="FA724" t="s">
        <v>420</v>
      </c>
      <c r="FB724">
        <v>1657551626.5</v>
      </c>
      <c r="FC724">
        <v>1657551629</v>
      </c>
      <c r="FD724">
        <v>0</v>
      </c>
      <c r="FE724">
        <v>0.403</v>
      </c>
      <c r="FF724">
        <v>0.009</v>
      </c>
      <c r="FG724">
        <v>9.41</v>
      </c>
      <c r="FH724">
        <v>0.087</v>
      </c>
      <c r="FI724">
        <v>417</v>
      </c>
      <c r="FJ724">
        <v>17</v>
      </c>
      <c r="FK724">
        <v>1.61</v>
      </c>
      <c r="FL724">
        <v>0.59</v>
      </c>
      <c r="FM724">
        <v>-51.2083853658537</v>
      </c>
      <c r="FN724">
        <v>-12.6063156794426</v>
      </c>
      <c r="FO724">
        <v>1.29046125419027</v>
      </c>
      <c r="FP724">
        <v>0</v>
      </c>
      <c r="FQ724">
        <v>739.814029411765</v>
      </c>
      <c r="FR724">
        <v>15.3177234569736</v>
      </c>
      <c r="FS724">
        <v>1.51780110851762</v>
      </c>
      <c r="FT724">
        <v>0</v>
      </c>
      <c r="FU724">
        <v>4.45259219512195</v>
      </c>
      <c r="FV724">
        <v>-0.000914006968633112</v>
      </c>
      <c r="FW724">
        <v>0.00289249534619864</v>
      </c>
      <c r="FX724">
        <v>1</v>
      </c>
      <c r="FY724">
        <v>1</v>
      </c>
      <c r="FZ724">
        <v>3</v>
      </c>
      <c r="GA724" t="s">
        <v>421</v>
      </c>
      <c r="GB724">
        <v>2.97318</v>
      </c>
      <c r="GC724">
        <v>2.69894</v>
      </c>
      <c r="GD724">
        <v>0.103797</v>
      </c>
      <c r="GE724">
        <v>0.112751</v>
      </c>
      <c r="GF724">
        <v>0.110395</v>
      </c>
      <c r="GG724">
        <v>0.0983566</v>
      </c>
      <c r="GH724">
        <v>34886</v>
      </c>
      <c r="GI724">
        <v>37769.2</v>
      </c>
      <c r="GJ724">
        <v>35274.8</v>
      </c>
      <c r="GK724">
        <v>38606.5</v>
      </c>
      <c r="GL724">
        <v>44487.4</v>
      </c>
      <c r="GM724">
        <v>50275.5</v>
      </c>
      <c r="GN724">
        <v>55143.2</v>
      </c>
      <c r="GO724">
        <v>61925.6</v>
      </c>
      <c r="GP724">
        <v>1.9872</v>
      </c>
      <c r="GQ724">
        <v>1.854</v>
      </c>
      <c r="GR724">
        <v>0.148565</v>
      </c>
      <c r="GS724">
        <v>0</v>
      </c>
      <c r="GT724">
        <v>25.361</v>
      </c>
      <c r="GU724">
        <v>999.9</v>
      </c>
      <c r="GV724">
        <v>59.016</v>
      </c>
      <c r="GW724">
        <v>29.104</v>
      </c>
      <c r="GX724">
        <v>26.4436</v>
      </c>
      <c r="GY724">
        <v>55.9973</v>
      </c>
      <c r="GZ724">
        <v>42.6362</v>
      </c>
      <c r="HA724">
        <v>1</v>
      </c>
      <c r="HB724">
        <v>-0.0404878</v>
      </c>
      <c r="HC724">
        <v>0.180392</v>
      </c>
      <c r="HD724">
        <v>20.1138</v>
      </c>
      <c r="HE724">
        <v>5.19932</v>
      </c>
      <c r="HF724">
        <v>12.004</v>
      </c>
      <c r="HG724">
        <v>4.976</v>
      </c>
      <c r="HH724">
        <v>3.294</v>
      </c>
      <c r="HI724">
        <v>9999</v>
      </c>
      <c r="HJ724">
        <v>9999</v>
      </c>
      <c r="HK724">
        <v>9999</v>
      </c>
      <c r="HL724">
        <v>630.6</v>
      </c>
      <c r="HM724">
        <v>1.86313</v>
      </c>
      <c r="HN724">
        <v>1.86801</v>
      </c>
      <c r="HO724">
        <v>1.86783</v>
      </c>
      <c r="HP724">
        <v>1.86893</v>
      </c>
      <c r="HQ724">
        <v>1.86981</v>
      </c>
      <c r="HR724">
        <v>1.86584</v>
      </c>
      <c r="HS724">
        <v>1.86691</v>
      </c>
      <c r="HT724">
        <v>1.86829</v>
      </c>
      <c r="HU724">
        <v>5</v>
      </c>
      <c r="HV724">
        <v>0</v>
      </c>
      <c r="HW724">
        <v>0</v>
      </c>
      <c r="HX724">
        <v>0</v>
      </c>
      <c r="HY724" t="s">
        <v>422</v>
      </c>
      <c r="HZ724" t="s">
        <v>423</v>
      </c>
      <c r="IA724" t="s">
        <v>424</v>
      </c>
      <c r="IB724" t="s">
        <v>424</v>
      </c>
      <c r="IC724" t="s">
        <v>424</v>
      </c>
      <c r="ID724" t="s">
        <v>424</v>
      </c>
      <c r="IE724">
        <v>0</v>
      </c>
      <c r="IF724">
        <v>100</v>
      </c>
      <c r="IG724">
        <v>100</v>
      </c>
      <c r="IH724">
        <v>7.044</v>
      </c>
      <c r="II724">
        <v>0.5938</v>
      </c>
      <c r="IJ724">
        <v>4.02706509432224</v>
      </c>
      <c r="IK724">
        <v>0.00601174518973114</v>
      </c>
      <c r="IL724">
        <v>2.77886958061485e-07</v>
      </c>
      <c r="IM724">
        <v>-3.54636231360687e-10</v>
      </c>
      <c r="IN724">
        <v>-0.0404303883988718</v>
      </c>
      <c r="IO724">
        <v>-0.0177815531441476</v>
      </c>
      <c r="IP724">
        <v>0.00205572605671414</v>
      </c>
      <c r="IQ724">
        <v>-1.65519735432211e-05</v>
      </c>
      <c r="IR724">
        <v>-4</v>
      </c>
      <c r="IS724">
        <v>1848</v>
      </c>
      <c r="IT724">
        <v>1</v>
      </c>
      <c r="IU724">
        <v>25</v>
      </c>
      <c r="IV724">
        <v>24713.4</v>
      </c>
      <c r="IW724">
        <v>24713.4</v>
      </c>
      <c r="IX724">
        <v>1.30249</v>
      </c>
      <c r="IY724">
        <v>2.61719</v>
      </c>
      <c r="IZ724">
        <v>1.54785</v>
      </c>
      <c r="JA724">
        <v>2.30713</v>
      </c>
      <c r="JB724">
        <v>1.34644</v>
      </c>
      <c r="JC724">
        <v>2.40479</v>
      </c>
      <c r="JD724">
        <v>33.558</v>
      </c>
      <c r="JE724">
        <v>24.2188</v>
      </c>
      <c r="JF724">
        <v>18</v>
      </c>
      <c r="JG724">
        <v>501.593</v>
      </c>
      <c r="JH724">
        <v>415.163</v>
      </c>
      <c r="JI724">
        <v>24.9999</v>
      </c>
      <c r="JJ724">
        <v>26.6777</v>
      </c>
      <c r="JK724">
        <v>30.0003</v>
      </c>
      <c r="JL724">
        <v>26.6053</v>
      </c>
      <c r="JM724">
        <v>26.544</v>
      </c>
      <c r="JN724">
        <v>26.263</v>
      </c>
      <c r="JO724">
        <v>25.7008</v>
      </c>
      <c r="JP724">
        <v>100</v>
      </c>
      <c r="JQ724">
        <v>25</v>
      </c>
      <c r="JR724">
        <v>574.951</v>
      </c>
      <c r="JS724">
        <v>22.1324</v>
      </c>
      <c r="JT724">
        <v>102.29</v>
      </c>
      <c r="JU724">
        <v>103.075</v>
      </c>
    </row>
    <row r="725" spans="1:281">
      <c r="A725">
        <v>709</v>
      </c>
      <c r="B725">
        <v>1659034438</v>
      </c>
      <c r="C725">
        <v>10754.9000000954</v>
      </c>
      <c r="D725" t="s">
        <v>1849</v>
      </c>
      <c r="E725" t="s">
        <v>1850</v>
      </c>
      <c r="F725">
        <v>5</v>
      </c>
      <c r="G725" t="s">
        <v>1782</v>
      </c>
      <c r="H725" t="s">
        <v>417</v>
      </c>
      <c r="I725">
        <v>1659034430.21429</v>
      </c>
      <c r="J725">
        <f>(K725)/1000</f>
        <v>0</v>
      </c>
      <c r="K725">
        <f>IF(CZ725, AN725, AH725)</f>
        <v>0</v>
      </c>
      <c r="L725">
        <f>IF(CZ725, AI725, AG725)</f>
        <v>0</v>
      </c>
      <c r="M725">
        <f>DB725 - IF(AU725&gt;1, L725*CV725*100.0/(AW725*DP725), 0)</f>
        <v>0</v>
      </c>
      <c r="N725">
        <f>((T725-J725/2)*M725-L725)/(T725+J725/2)</f>
        <v>0</v>
      </c>
      <c r="O725">
        <f>N725*(DI725+DJ725)/1000.0</f>
        <v>0</v>
      </c>
      <c r="P725">
        <f>(DB725 - IF(AU725&gt;1, L725*CV725*100.0/(AW725*DP725), 0))*(DI725+DJ725)/1000.0</f>
        <v>0</v>
      </c>
      <c r="Q725">
        <f>2.0/((1/S725-1/R725)+SIGN(S725)*SQRT((1/S725-1/R725)*(1/S725-1/R725) + 4*CW725/((CW725+1)*(CW725+1))*(2*1/S725*1/R725-1/R725*1/R725)))</f>
        <v>0</v>
      </c>
      <c r="R725">
        <f>IF(LEFT(CX725,1)&lt;&gt;"0",IF(LEFT(CX725,1)="1",3.0,CY725),$D$5+$E$5*(DP725*DI725/($K$5*1000))+$F$5*(DP725*DI725/($K$5*1000))*MAX(MIN(CV725,$J$5),$I$5)*MAX(MIN(CV725,$J$5),$I$5)+$G$5*MAX(MIN(CV725,$J$5),$I$5)*(DP725*DI725/($K$5*1000))+$H$5*(DP725*DI725/($K$5*1000))*(DP725*DI725/($K$5*1000)))</f>
        <v>0</v>
      </c>
      <c r="S725">
        <f>J725*(1000-(1000*0.61365*exp(17.502*W725/(240.97+W725))/(DI725+DJ725)+DD725)/2)/(1000*0.61365*exp(17.502*W725/(240.97+W725))/(DI725+DJ725)-DD725)</f>
        <v>0</v>
      </c>
      <c r="T725">
        <f>1/((CW725+1)/(Q725/1.6)+1/(R725/1.37)) + CW725/((CW725+1)/(Q725/1.6) + CW725/(R725/1.37))</f>
        <v>0</v>
      </c>
      <c r="U725">
        <f>(CR725*CU725)</f>
        <v>0</v>
      </c>
      <c r="V725">
        <f>(DK725+(U725+2*0.95*5.67E-8*(((DK725+$B$7)+273)^4-(DK725+273)^4)-44100*J725)/(1.84*29.3*R725+8*0.95*5.67E-8*(DK725+273)^3))</f>
        <v>0</v>
      </c>
      <c r="W725">
        <f>($C$7*DL725+$D$7*DM725+$E$7*V725)</f>
        <v>0</v>
      </c>
      <c r="X725">
        <f>0.61365*exp(17.502*W725/(240.97+W725))</f>
        <v>0</v>
      </c>
      <c r="Y725">
        <f>(Z725/AA725*100)</f>
        <v>0</v>
      </c>
      <c r="Z725">
        <f>DD725*(DI725+DJ725)/1000</f>
        <v>0</v>
      </c>
      <c r="AA725">
        <f>0.61365*exp(17.502*DK725/(240.97+DK725))</f>
        <v>0</v>
      </c>
      <c r="AB725">
        <f>(X725-DD725*(DI725+DJ725)/1000)</f>
        <v>0</v>
      </c>
      <c r="AC725">
        <f>(-J725*44100)</f>
        <v>0</v>
      </c>
      <c r="AD725">
        <f>2*29.3*R725*0.92*(DK725-W725)</f>
        <v>0</v>
      </c>
      <c r="AE725">
        <f>2*0.95*5.67E-8*(((DK725+$B$7)+273)^4-(W725+273)^4)</f>
        <v>0</v>
      </c>
      <c r="AF725">
        <f>U725+AE725+AC725+AD725</f>
        <v>0</v>
      </c>
      <c r="AG725">
        <f>DH725*AU725*(DC725-DB725*(1000-AU725*DE725)/(1000-AU725*DD725))/(100*CV725)</f>
        <v>0</v>
      </c>
      <c r="AH725">
        <f>1000*DH725*AU725*(DD725-DE725)/(100*CV725*(1000-AU725*DD725))</f>
        <v>0</v>
      </c>
      <c r="AI725">
        <f>(AJ725 - AK725 - DI725*1E3/(8.314*(DK725+273.15)) * AM725/DH725 * AL725) * DH725/(100*CV725) * (1000 - DE725)/1000</f>
        <v>0</v>
      </c>
      <c r="AJ725">
        <v>577.854529122497</v>
      </c>
      <c r="AK725">
        <v>532.577472727273</v>
      </c>
      <c r="AL725">
        <v>3.17351721821239</v>
      </c>
      <c r="AM725">
        <v>66.0504921813524</v>
      </c>
      <c r="AN725">
        <f>(AP725 - AO725 + DI725*1E3/(8.314*(DK725+273.15)) * AR725/DH725 * AQ725) * DH725/(100*CV725) * 1000/(1000 - AP725)</f>
        <v>0</v>
      </c>
      <c r="AO725">
        <v>22.0994603114286</v>
      </c>
      <c r="AP725">
        <v>26.5521986013986</v>
      </c>
      <c r="AQ725">
        <v>-8.88080808065225e-05</v>
      </c>
      <c r="AR725">
        <v>92.47</v>
      </c>
      <c r="AS725">
        <v>0</v>
      </c>
      <c r="AT725">
        <v>0</v>
      </c>
      <c r="AU725">
        <f>IF(AS725*$H$13&gt;=AW725,1.0,(AW725/(AW725-AS725*$H$13)))</f>
        <v>0</v>
      </c>
      <c r="AV725">
        <f>(AU725-1)*100</f>
        <v>0</v>
      </c>
      <c r="AW725">
        <f>MAX(0,($B$13+$C$13*DP725)/(1+$D$13*DP725)*DI725/(DK725+273)*$E$13)</f>
        <v>0</v>
      </c>
      <c r="AX725" t="s">
        <v>418</v>
      </c>
      <c r="AY725" t="s">
        <v>418</v>
      </c>
      <c r="AZ725">
        <v>0</v>
      </c>
      <c r="BA725">
        <v>0</v>
      </c>
      <c r="BB725">
        <f>1-AZ725/BA725</f>
        <v>0</v>
      </c>
      <c r="BC725">
        <v>0</v>
      </c>
      <c r="BD725" t="s">
        <v>418</v>
      </c>
      <c r="BE725" t="s">
        <v>418</v>
      </c>
      <c r="BF725">
        <v>0</v>
      </c>
      <c r="BG725">
        <v>0</v>
      </c>
      <c r="BH725">
        <f>1-BF725/BG725</f>
        <v>0</v>
      </c>
      <c r="BI725">
        <v>0.5</v>
      </c>
      <c r="BJ725">
        <f>CS725</f>
        <v>0</v>
      </c>
      <c r="BK725">
        <f>L725</f>
        <v>0</v>
      </c>
      <c r="BL725">
        <f>BH725*BI725*BJ725</f>
        <v>0</v>
      </c>
      <c r="BM725">
        <f>(BK725-BC725)/BJ725</f>
        <v>0</v>
      </c>
      <c r="BN725">
        <f>(BA725-BG725)/BG725</f>
        <v>0</v>
      </c>
      <c r="BO725">
        <f>AZ725/(BB725+AZ725/BG725)</f>
        <v>0</v>
      </c>
      <c r="BP725" t="s">
        <v>418</v>
      </c>
      <c r="BQ725">
        <v>0</v>
      </c>
      <c r="BR725">
        <f>IF(BQ725&lt;&gt;0, BQ725, BO725)</f>
        <v>0</v>
      </c>
      <c r="BS725">
        <f>1-BR725/BG725</f>
        <v>0</v>
      </c>
      <c r="BT725">
        <f>(BG725-BF725)/(BG725-BR725)</f>
        <v>0</v>
      </c>
      <c r="BU725">
        <f>(BA725-BG725)/(BA725-BR725)</f>
        <v>0</v>
      </c>
      <c r="BV725">
        <f>(BG725-BF725)/(BG725-AZ725)</f>
        <v>0</v>
      </c>
      <c r="BW725">
        <f>(BA725-BG725)/(BA725-AZ725)</f>
        <v>0</v>
      </c>
      <c r="BX725">
        <f>(BT725*BR725/BF725)</f>
        <v>0</v>
      </c>
      <c r="BY725">
        <f>(1-BX725)</f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f>$B$11*DQ725+$C$11*DR725+$F$11*EC725*(1-EF725)</f>
        <v>0</v>
      </c>
      <c r="CS725">
        <f>CR725*CT725</f>
        <v>0</v>
      </c>
      <c r="CT725">
        <f>($B$11*$D$9+$C$11*$D$9+$F$11*((EP725+EH725)/MAX(EP725+EH725+EQ725, 0.1)*$I$9+EQ725/MAX(EP725+EH725+EQ725, 0.1)*$J$9))/($B$11+$C$11+$F$11)</f>
        <v>0</v>
      </c>
      <c r="CU725">
        <f>($B$11*$K$9+$C$11*$K$9+$F$11*((EP725+EH725)/MAX(EP725+EH725+EQ725, 0.1)*$P$9+EQ725/MAX(EP725+EH725+EQ725, 0.1)*$Q$9))/($B$11+$C$11+$F$11)</f>
        <v>0</v>
      </c>
      <c r="CV725">
        <v>6</v>
      </c>
      <c r="CW725">
        <v>0.5</v>
      </c>
      <c r="CX725" t="s">
        <v>419</v>
      </c>
      <c r="CY725">
        <v>2</v>
      </c>
      <c r="CZ725" t="b">
        <v>1</v>
      </c>
      <c r="DA725">
        <v>1659034430.21429</v>
      </c>
      <c r="DB725">
        <v>495.944892857143</v>
      </c>
      <c r="DC725">
        <v>548.823357142857</v>
      </c>
      <c r="DD725">
        <v>26.5546107142857</v>
      </c>
      <c r="DE725">
        <v>22.1012892857143</v>
      </c>
      <c r="DF725">
        <v>488.953464285714</v>
      </c>
      <c r="DG725">
        <v>25.9607821428571</v>
      </c>
      <c r="DH725">
        <v>500.053607142857</v>
      </c>
      <c r="DI725">
        <v>90.3034214285714</v>
      </c>
      <c r="DJ725">
        <v>0.0449986071428571</v>
      </c>
      <c r="DK725">
        <v>27.4797714285714</v>
      </c>
      <c r="DL725">
        <v>27.7962714285714</v>
      </c>
      <c r="DM725">
        <v>999.9</v>
      </c>
      <c r="DN725">
        <v>0</v>
      </c>
      <c r="DO725">
        <v>0</v>
      </c>
      <c r="DP725">
        <v>9999.10714285714</v>
      </c>
      <c r="DQ725">
        <v>0</v>
      </c>
      <c r="DR725">
        <v>17.3215</v>
      </c>
      <c r="DS725">
        <v>-52.8784714285714</v>
      </c>
      <c r="DT725">
        <v>509.473714285714</v>
      </c>
      <c r="DU725">
        <v>561.227178571429</v>
      </c>
      <c r="DV725">
        <v>4.45330964285714</v>
      </c>
      <c r="DW725">
        <v>548.823357142857</v>
      </c>
      <c r="DX725">
        <v>22.1012892857143</v>
      </c>
      <c r="DY725">
        <v>2.3979725</v>
      </c>
      <c r="DZ725">
        <v>1.9958225</v>
      </c>
      <c r="EA725">
        <v>20.3500857142857</v>
      </c>
      <c r="EB725">
        <v>17.4112321428571</v>
      </c>
      <c r="EC725">
        <v>1999.9175</v>
      </c>
      <c r="ED725">
        <v>0.980000607142857</v>
      </c>
      <c r="EE725">
        <v>0.0199994285714286</v>
      </c>
      <c r="EF725">
        <v>0</v>
      </c>
      <c r="EG725">
        <v>742.056035714286</v>
      </c>
      <c r="EH725">
        <v>5.00063</v>
      </c>
      <c r="EI725">
        <v>14606.6035714286</v>
      </c>
      <c r="EJ725">
        <v>17256.1821428571</v>
      </c>
      <c r="EK725">
        <v>38.437</v>
      </c>
      <c r="EL725">
        <v>38.375</v>
      </c>
      <c r="EM725">
        <v>37.875</v>
      </c>
      <c r="EN725">
        <v>37.7588571428571</v>
      </c>
      <c r="EO725">
        <v>39.437</v>
      </c>
      <c r="EP725">
        <v>1955.02214285714</v>
      </c>
      <c r="EQ725">
        <v>39.8932142857143</v>
      </c>
      <c r="ER725">
        <v>0</v>
      </c>
      <c r="ES725">
        <v>1659034437.1</v>
      </c>
      <c r="ET725">
        <v>0</v>
      </c>
      <c r="EU725">
        <v>742.19888</v>
      </c>
      <c r="EV725">
        <v>15.7142307938141</v>
      </c>
      <c r="EW725">
        <v>301.376923542655</v>
      </c>
      <c r="EX725">
        <v>14609.556</v>
      </c>
      <c r="EY725">
        <v>15</v>
      </c>
      <c r="EZ725">
        <v>0</v>
      </c>
      <c r="FA725" t="s">
        <v>420</v>
      </c>
      <c r="FB725">
        <v>1657551626.5</v>
      </c>
      <c r="FC725">
        <v>1657551629</v>
      </c>
      <c r="FD725">
        <v>0</v>
      </c>
      <c r="FE725">
        <v>0.403</v>
      </c>
      <c r="FF725">
        <v>0.009</v>
      </c>
      <c r="FG725">
        <v>9.41</v>
      </c>
      <c r="FH725">
        <v>0.087</v>
      </c>
      <c r="FI725">
        <v>417</v>
      </c>
      <c r="FJ725">
        <v>17</v>
      </c>
      <c r="FK725">
        <v>1.61</v>
      </c>
      <c r="FL725">
        <v>0.59</v>
      </c>
      <c r="FM725">
        <v>-52.1844341463415</v>
      </c>
      <c r="FN725">
        <v>-9.7629219512195</v>
      </c>
      <c r="FO725">
        <v>1.02373454105122</v>
      </c>
      <c r="FP725">
        <v>0</v>
      </c>
      <c r="FQ725">
        <v>741.173441176471</v>
      </c>
      <c r="FR725">
        <v>15.8163330641024</v>
      </c>
      <c r="FS725">
        <v>1.56759081153921</v>
      </c>
      <c r="FT725">
        <v>0</v>
      </c>
      <c r="FU725">
        <v>4.45303048780488</v>
      </c>
      <c r="FV725">
        <v>0.0113979094076576</v>
      </c>
      <c r="FW725">
        <v>0.0033253710236563</v>
      </c>
      <c r="FX725">
        <v>1</v>
      </c>
      <c r="FY725">
        <v>1</v>
      </c>
      <c r="FZ725">
        <v>3</v>
      </c>
      <c r="GA725" t="s">
        <v>421</v>
      </c>
      <c r="GB725">
        <v>2.97236</v>
      </c>
      <c r="GC725">
        <v>2.69924</v>
      </c>
      <c r="GD725">
        <v>0.106107</v>
      </c>
      <c r="GE725">
        <v>0.115265</v>
      </c>
      <c r="GF725">
        <v>0.11039</v>
      </c>
      <c r="GG725">
        <v>0.0983487</v>
      </c>
      <c r="GH725">
        <v>34795.9</v>
      </c>
      <c r="GI725">
        <v>37662.4</v>
      </c>
      <c r="GJ725">
        <v>35274.7</v>
      </c>
      <c r="GK725">
        <v>38606.7</v>
      </c>
      <c r="GL725">
        <v>44487.2</v>
      </c>
      <c r="GM725">
        <v>50276.3</v>
      </c>
      <c r="GN725">
        <v>55142.8</v>
      </c>
      <c r="GO725">
        <v>61925.9</v>
      </c>
      <c r="GP725">
        <v>1.987</v>
      </c>
      <c r="GQ725">
        <v>1.854</v>
      </c>
      <c r="GR725">
        <v>0.14922</v>
      </c>
      <c r="GS725">
        <v>0</v>
      </c>
      <c r="GT725">
        <v>25.3631</v>
      </c>
      <c r="GU725">
        <v>999.9</v>
      </c>
      <c r="GV725">
        <v>59.016</v>
      </c>
      <c r="GW725">
        <v>29.094</v>
      </c>
      <c r="GX725">
        <v>26.4286</v>
      </c>
      <c r="GY725">
        <v>56.0373</v>
      </c>
      <c r="GZ725">
        <v>42.9527</v>
      </c>
      <c r="HA725">
        <v>1</v>
      </c>
      <c r="HB725">
        <v>-0.0406911</v>
      </c>
      <c r="HC725">
        <v>0.181264</v>
      </c>
      <c r="HD725">
        <v>20.1135</v>
      </c>
      <c r="HE725">
        <v>5.19812</v>
      </c>
      <c r="HF725">
        <v>12.004</v>
      </c>
      <c r="HG725">
        <v>4.976</v>
      </c>
      <c r="HH725">
        <v>3.2936</v>
      </c>
      <c r="HI725">
        <v>9999</v>
      </c>
      <c r="HJ725">
        <v>9999</v>
      </c>
      <c r="HK725">
        <v>9999</v>
      </c>
      <c r="HL725">
        <v>630.6</v>
      </c>
      <c r="HM725">
        <v>1.86316</v>
      </c>
      <c r="HN725">
        <v>1.86804</v>
      </c>
      <c r="HO725">
        <v>1.8678</v>
      </c>
      <c r="HP725">
        <v>1.8689</v>
      </c>
      <c r="HQ725">
        <v>1.86981</v>
      </c>
      <c r="HR725">
        <v>1.86584</v>
      </c>
      <c r="HS725">
        <v>1.86691</v>
      </c>
      <c r="HT725">
        <v>1.86829</v>
      </c>
      <c r="HU725">
        <v>5</v>
      </c>
      <c r="HV725">
        <v>0</v>
      </c>
      <c r="HW725">
        <v>0</v>
      </c>
      <c r="HX725">
        <v>0</v>
      </c>
      <c r="HY725" t="s">
        <v>422</v>
      </c>
      <c r="HZ725" t="s">
        <v>423</v>
      </c>
      <c r="IA725" t="s">
        <v>424</v>
      </c>
      <c r="IB725" t="s">
        <v>424</v>
      </c>
      <c r="IC725" t="s">
        <v>424</v>
      </c>
      <c r="ID725" t="s">
        <v>424</v>
      </c>
      <c r="IE725">
        <v>0</v>
      </c>
      <c r="IF725">
        <v>100</v>
      </c>
      <c r="IG725">
        <v>100</v>
      </c>
      <c r="IH725">
        <v>7.135</v>
      </c>
      <c r="II725">
        <v>0.5938</v>
      </c>
      <c r="IJ725">
        <v>4.02706509432224</v>
      </c>
      <c r="IK725">
        <v>0.00601174518973114</v>
      </c>
      <c r="IL725">
        <v>2.77886958061485e-07</v>
      </c>
      <c r="IM725">
        <v>-3.54636231360687e-10</v>
      </c>
      <c r="IN725">
        <v>-0.0404303883988718</v>
      </c>
      <c r="IO725">
        <v>-0.0177815531441476</v>
      </c>
      <c r="IP725">
        <v>0.00205572605671414</v>
      </c>
      <c r="IQ725">
        <v>-1.65519735432211e-05</v>
      </c>
      <c r="IR725">
        <v>-4</v>
      </c>
      <c r="IS725">
        <v>1848</v>
      </c>
      <c r="IT725">
        <v>1</v>
      </c>
      <c r="IU725">
        <v>25</v>
      </c>
      <c r="IV725">
        <v>24713.5</v>
      </c>
      <c r="IW725">
        <v>24713.5</v>
      </c>
      <c r="IX725">
        <v>1.33911</v>
      </c>
      <c r="IY725">
        <v>2.62695</v>
      </c>
      <c r="IZ725">
        <v>1.54785</v>
      </c>
      <c r="JA725">
        <v>2.30713</v>
      </c>
      <c r="JB725">
        <v>1.34644</v>
      </c>
      <c r="JC725">
        <v>2.35596</v>
      </c>
      <c r="JD725">
        <v>33.558</v>
      </c>
      <c r="JE725">
        <v>24.2188</v>
      </c>
      <c r="JF725">
        <v>18</v>
      </c>
      <c r="JG725">
        <v>501.459</v>
      </c>
      <c r="JH725">
        <v>415.18</v>
      </c>
      <c r="JI725">
        <v>25</v>
      </c>
      <c r="JJ725">
        <v>26.68</v>
      </c>
      <c r="JK725">
        <v>30.0001</v>
      </c>
      <c r="JL725">
        <v>26.6053</v>
      </c>
      <c r="JM725">
        <v>26.5462</v>
      </c>
      <c r="JN725">
        <v>26.8604</v>
      </c>
      <c r="JO725">
        <v>25.7008</v>
      </c>
      <c r="JP725">
        <v>100</v>
      </c>
      <c r="JQ725">
        <v>25</v>
      </c>
      <c r="JR725">
        <v>588.496</v>
      </c>
      <c r="JS725">
        <v>22.1324</v>
      </c>
      <c r="JT725">
        <v>102.29</v>
      </c>
      <c r="JU725">
        <v>103.075</v>
      </c>
    </row>
    <row r="726" spans="1:281">
      <c r="A726">
        <v>710</v>
      </c>
      <c r="B726">
        <v>1659034443</v>
      </c>
      <c r="C726">
        <v>10759.9000000954</v>
      </c>
      <c r="D726" t="s">
        <v>1851</v>
      </c>
      <c r="E726" t="s">
        <v>1852</v>
      </c>
      <c r="F726">
        <v>5</v>
      </c>
      <c r="G726" t="s">
        <v>1782</v>
      </c>
      <c r="H726" t="s">
        <v>417</v>
      </c>
      <c r="I726">
        <v>1659034435.5</v>
      </c>
      <c r="J726">
        <f>(K726)/1000</f>
        <v>0</v>
      </c>
      <c r="K726">
        <f>IF(CZ726, AN726, AH726)</f>
        <v>0</v>
      </c>
      <c r="L726">
        <f>IF(CZ726, AI726, AG726)</f>
        <v>0</v>
      </c>
      <c r="M726">
        <f>DB726 - IF(AU726&gt;1, L726*CV726*100.0/(AW726*DP726), 0)</f>
        <v>0</v>
      </c>
      <c r="N726">
        <f>((T726-J726/2)*M726-L726)/(T726+J726/2)</f>
        <v>0</v>
      </c>
      <c r="O726">
        <f>N726*(DI726+DJ726)/1000.0</f>
        <v>0</v>
      </c>
      <c r="P726">
        <f>(DB726 - IF(AU726&gt;1, L726*CV726*100.0/(AW726*DP726), 0))*(DI726+DJ726)/1000.0</f>
        <v>0</v>
      </c>
      <c r="Q726">
        <f>2.0/((1/S726-1/R726)+SIGN(S726)*SQRT((1/S726-1/R726)*(1/S726-1/R726) + 4*CW726/((CW726+1)*(CW726+1))*(2*1/S726*1/R726-1/R726*1/R726)))</f>
        <v>0</v>
      </c>
      <c r="R726">
        <f>IF(LEFT(CX726,1)&lt;&gt;"0",IF(LEFT(CX726,1)="1",3.0,CY726),$D$5+$E$5*(DP726*DI726/($K$5*1000))+$F$5*(DP726*DI726/($K$5*1000))*MAX(MIN(CV726,$J$5),$I$5)*MAX(MIN(CV726,$J$5),$I$5)+$G$5*MAX(MIN(CV726,$J$5),$I$5)*(DP726*DI726/($K$5*1000))+$H$5*(DP726*DI726/($K$5*1000))*(DP726*DI726/($K$5*1000)))</f>
        <v>0</v>
      </c>
      <c r="S726">
        <f>J726*(1000-(1000*0.61365*exp(17.502*W726/(240.97+W726))/(DI726+DJ726)+DD726)/2)/(1000*0.61365*exp(17.502*W726/(240.97+W726))/(DI726+DJ726)-DD726)</f>
        <v>0</v>
      </c>
      <c r="T726">
        <f>1/((CW726+1)/(Q726/1.6)+1/(R726/1.37)) + CW726/((CW726+1)/(Q726/1.6) + CW726/(R726/1.37))</f>
        <v>0</v>
      </c>
      <c r="U726">
        <f>(CR726*CU726)</f>
        <v>0</v>
      </c>
      <c r="V726">
        <f>(DK726+(U726+2*0.95*5.67E-8*(((DK726+$B$7)+273)^4-(DK726+273)^4)-44100*J726)/(1.84*29.3*R726+8*0.95*5.67E-8*(DK726+273)^3))</f>
        <v>0</v>
      </c>
      <c r="W726">
        <f>($C$7*DL726+$D$7*DM726+$E$7*V726)</f>
        <v>0</v>
      </c>
      <c r="X726">
        <f>0.61365*exp(17.502*W726/(240.97+W726))</f>
        <v>0</v>
      </c>
      <c r="Y726">
        <f>(Z726/AA726*100)</f>
        <v>0</v>
      </c>
      <c r="Z726">
        <f>DD726*(DI726+DJ726)/1000</f>
        <v>0</v>
      </c>
      <c r="AA726">
        <f>0.61365*exp(17.502*DK726/(240.97+DK726))</f>
        <v>0</v>
      </c>
      <c r="AB726">
        <f>(X726-DD726*(DI726+DJ726)/1000)</f>
        <v>0</v>
      </c>
      <c r="AC726">
        <f>(-J726*44100)</f>
        <v>0</v>
      </c>
      <c r="AD726">
        <f>2*29.3*R726*0.92*(DK726-W726)</f>
        <v>0</v>
      </c>
      <c r="AE726">
        <f>2*0.95*5.67E-8*(((DK726+$B$7)+273)^4-(W726+273)^4)</f>
        <v>0</v>
      </c>
      <c r="AF726">
        <f>U726+AE726+AC726+AD726</f>
        <v>0</v>
      </c>
      <c r="AG726">
        <f>DH726*AU726*(DC726-DB726*(1000-AU726*DE726)/(1000-AU726*DD726))/(100*CV726)</f>
        <v>0</v>
      </c>
      <c r="AH726">
        <f>1000*DH726*AU726*(DD726-DE726)/(100*CV726*(1000-AU726*DD726))</f>
        <v>0</v>
      </c>
      <c r="AI726">
        <f>(AJ726 - AK726 - DI726*1E3/(8.314*(DK726+273.15)) * AM726/DH726 * AL726) * DH726/(100*CV726) * (1000 - DE726)/1000</f>
        <v>0</v>
      </c>
      <c r="AJ726">
        <v>595.121443413807</v>
      </c>
      <c r="AK726">
        <v>548.798327272727</v>
      </c>
      <c r="AL726">
        <v>3.23168955376319</v>
      </c>
      <c r="AM726">
        <v>66.0504921813524</v>
      </c>
      <c r="AN726">
        <f>(AP726 - AO726 + DI726*1E3/(8.314*(DK726+273.15)) * AR726/DH726 * AQ726) * DH726/(100*CV726) * 1000/(1000 - AP726)</f>
        <v>0</v>
      </c>
      <c r="AO726">
        <v>22.0971869324675</v>
      </c>
      <c r="AP726">
        <v>26.5551195804196</v>
      </c>
      <c r="AQ726">
        <v>0.000118946386947585</v>
      </c>
      <c r="AR726">
        <v>92.47</v>
      </c>
      <c r="AS726">
        <v>0</v>
      </c>
      <c r="AT726">
        <v>0</v>
      </c>
      <c r="AU726">
        <f>IF(AS726*$H$13&gt;=AW726,1.0,(AW726/(AW726-AS726*$H$13)))</f>
        <v>0</v>
      </c>
      <c r="AV726">
        <f>(AU726-1)*100</f>
        <v>0</v>
      </c>
      <c r="AW726">
        <f>MAX(0,($B$13+$C$13*DP726)/(1+$D$13*DP726)*DI726/(DK726+273)*$E$13)</f>
        <v>0</v>
      </c>
      <c r="AX726" t="s">
        <v>418</v>
      </c>
      <c r="AY726" t="s">
        <v>418</v>
      </c>
      <c r="AZ726">
        <v>0</v>
      </c>
      <c r="BA726">
        <v>0</v>
      </c>
      <c r="BB726">
        <f>1-AZ726/BA726</f>
        <v>0</v>
      </c>
      <c r="BC726">
        <v>0</v>
      </c>
      <c r="BD726" t="s">
        <v>418</v>
      </c>
      <c r="BE726" t="s">
        <v>418</v>
      </c>
      <c r="BF726">
        <v>0</v>
      </c>
      <c r="BG726">
        <v>0</v>
      </c>
      <c r="BH726">
        <f>1-BF726/BG726</f>
        <v>0</v>
      </c>
      <c r="BI726">
        <v>0.5</v>
      </c>
      <c r="BJ726">
        <f>CS726</f>
        <v>0</v>
      </c>
      <c r="BK726">
        <f>L726</f>
        <v>0</v>
      </c>
      <c r="BL726">
        <f>BH726*BI726*BJ726</f>
        <v>0</v>
      </c>
      <c r="BM726">
        <f>(BK726-BC726)/BJ726</f>
        <v>0</v>
      </c>
      <c r="BN726">
        <f>(BA726-BG726)/BG726</f>
        <v>0</v>
      </c>
      <c r="BO726">
        <f>AZ726/(BB726+AZ726/BG726)</f>
        <v>0</v>
      </c>
      <c r="BP726" t="s">
        <v>418</v>
      </c>
      <c r="BQ726">
        <v>0</v>
      </c>
      <c r="BR726">
        <f>IF(BQ726&lt;&gt;0, BQ726, BO726)</f>
        <v>0</v>
      </c>
      <c r="BS726">
        <f>1-BR726/BG726</f>
        <v>0</v>
      </c>
      <c r="BT726">
        <f>(BG726-BF726)/(BG726-BR726)</f>
        <v>0</v>
      </c>
      <c r="BU726">
        <f>(BA726-BG726)/(BA726-BR726)</f>
        <v>0</v>
      </c>
      <c r="BV726">
        <f>(BG726-BF726)/(BG726-AZ726)</f>
        <v>0</v>
      </c>
      <c r="BW726">
        <f>(BA726-BG726)/(BA726-AZ726)</f>
        <v>0</v>
      </c>
      <c r="BX726">
        <f>(BT726*BR726/BF726)</f>
        <v>0</v>
      </c>
      <c r="BY726">
        <f>(1-BX726)</f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f>$B$11*DQ726+$C$11*DR726+$F$11*EC726*(1-EF726)</f>
        <v>0</v>
      </c>
      <c r="CS726">
        <f>CR726*CT726</f>
        <v>0</v>
      </c>
      <c r="CT726">
        <f>($B$11*$D$9+$C$11*$D$9+$F$11*((EP726+EH726)/MAX(EP726+EH726+EQ726, 0.1)*$I$9+EQ726/MAX(EP726+EH726+EQ726, 0.1)*$J$9))/($B$11+$C$11+$F$11)</f>
        <v>0</v>
      </c>
      <c r="CU726">
        <f>($B$11*$K$9+$C$11*$K$9+$F$11*((EP726+EH726)/MAX(EP726+EH726+EQ726, 0.1)*$P$9+EQ726/MAX(EP726+EH726+EQ726, 0.1)*$Q$9))/($B$11+$C$11+$F$11)</f>
        <v>0</v>
      </c>
      <c r="CV726">
        <v>6</v>
      </c>
      <c r="CW726">
        <v>0.5</v>
      </c>
      <c r="CX726" t="s">
        <v>419</v>
      </c>
      <c r="CY726">
        <v>2</v>
      </c>
      <c r="CZ726" t="b">
        <v>1</v>
      </c>
      <c r="DA726">
        <v>1659034435.5</v>
      </c>
      <c r="DB726">
        <v>512.349925925926</v>
      </c>
      <c r="DC726">
        <v>566.149518518519</v>
      </c>
      <c r="DD726">
        <v>26.5548037037037</v>
      </c>
      <c r="DE726">
        <v>22.0990592592593</v>
      </c>
      <c r="DF726">
        <v>505.260222222222</v>
      </c>
      <c r="DG726">
        <v>25.9609666666667</v>
      </c>
      <c r="DH726">
        <v>500.081333333333</v>
      </c>
      <c r="DI726">
        <v>90.3024296296296</v>
      </c>
      <c r="DJ726">
        <v>0.0449847814814815</v>
      </c>
      <c r="DK726">
        <v>27.4788777777778</v>
      </c>
      <c r="DL726">
        <v>27.7971814814815</v>
      </c>
      <c r="DM726">
        <v>999.9</v>
      </c>
      <c r="DN726">
        <v>0</v>
      </c>
      <c r="DO726">
        <v>0</v>
      </c>
      <c r="DP726">
        <v>9990.37037037037</v>
      </c>
      <c r="DQ726">
        <v>0</v>
      </c>
      <c r="DR726">
        <v>17.3215</v>
      </c>
      <c r="DS726">
        <v>-53.7996</v>
      </c>
      <c r="DT726">
        <v>526.326407407407</v>
      </c>
      <c r="DU726">
        <v>578.943555555556</v>
      </c>
      <c r="DV726">
        <v>4.45574</v>
      </c>
      <c r="DW726">
        <v>566.149518518519</v>
      </c>
      <c r="DX726">
        <v>22.0990592592593</v>
      </c>
      <c r="DY726">
        <v>2.3979637037037</v>
      </c>
      <c r="DZ726">
        <v>1.99559851851852</v>
      </c>
      <c r="EA726">
        <v>20.3500222222222</v>
      </c>
      <c r="EB726">
        <v>17.409462962963</v>
      </c>
      <c r="EC726">
        <v>1999.93851851852</v>
      </c>
      <c r="ED726">
        <v>0.980000518518519</v>
      </c>
      <c r="EE726">
        <v>0.0199994962962963</v>
      </c>
      <c r="EF726">
        <v>0</v>
      </c>
      <c r="EG726">
        <v>743.384</v>
      </c>
      <c r="EH726">
        <v>5.00063</v>
      </c>
      <c r="EI726">
        <v>14632.5111111111</v>
      </c>
      <c r="EJ726">
        <v>17256.362962963</v>
      </c>
      <c r="EK726">
        <v>38.437</v>
      </c>
      <c r="EL726">
        <v>38.375</v>
      </c>
      <c r="EM726">
        <v>37.875</v>
      </c>
      <c r="EN726">
        <v>37.7637777777778</v>
      </c>
      <c r="EO726">
        <v>39.437</v>
      </c>
      <c r="EP726">
        <v>1955.04148148148</v>
      </c>
      <c r="EQ726">
        <v>39.8940740740741</v>
      </c>
      <c r="ER726">
        <v>0</v>
      </c>
      <c r="ES726">
        <v>1659034441.9</v>
      </c>
      <c r="ET726">
        <v>0</v>
      </c>
      <c r="EU726">
        <v>743.41472</v>
      </c>
      <c r="EV726">
        <v>14.0047692066345</v>
      </c>
      <c r="EW726">
        <v>282.999999597194</v>
      </c>
      <c r="EX726">
        <v>14632.804</v>
      </c>
      <c r="EY726">
        <v>15</v>
      </c>
      <c r="EZ726">
        <v>0</v>
      </c>
      <c r="FA726" t="s">
        <v>420</v>
      </c>
      <c r="FB726">
        <v>1657551626.5</v>
      </c>
      <c r="FC726">
        <v>1657551629</v>
      </c>
      <c r="FD726">
        <v>0</v>
      </c>
      <c r="FE726">
        <v>0.403</v>
      </c>
      <c r="FF726">
        <v>0.009</v>
      </c>
      <c r="FG726">
        <v>9.41</v>
      </c>
      <c r="FH726">
        <v>0.087</v>
      </c>
      <c r="FI726">
        <v>417</v>
      </c>
      <c r="FJ726">
        <v>17</v>
      </c>
      <c r="FK726">
        <v>1.61</v>
      </c>
      <c r="FL726">
        <v>0.59</v>
      </c>
      <c r="FM726">
        <v>-53.3035365853659</v>
      </c>
      <c r="FN726">
        <v>-10.7133135888504</v>
      </c>
      <c r="FO726">
        <v>1.142344656196</v>
      </c>
      <c r="FP726">
        <v>0</v>
      </c>
      <c r="FQ726">
        <v>742.7075</v>
      </c>
      <c r="FR726">
        <v>15.1053781365561</v>
      </c>
      <c r="FS726">
        <v>1.49812074927616</v>
      </c>
      <c r="FT726">
        <v>0</v>
      </c>
      <c r="FU726">
        <v>4.45453536585366</v>
      </c>
      <c r="FV726">
        <v>0.0244346341463377</v>
      </c>
      <c r="FW726">
        <v>0.0041339676197069</v>
      </c>
      <c r="FX726">
        <v>1</v>
      </c>
      <c r="FY726">
        <v>1</v>
      </c>
      <c r="FZ726">
        <v>3</v>
      </c>
      <c r="GA726" t="s">
        <v>421</v>
      </c>
      <c r="GB726">
        <v>2.97302</v>
      </c>
      <c r="GC726">
        <v>2.69833</v>
      </c>
      <c r="GD726">
        <v>0.108434</v>
      </c>
      <c r="GE726">
        <v>0.117527</v>
      </c>
      <c r="GF726">
        <v>0.110402</v>
      </c>
      <c r="GG726">
        <v>0.0983368</v>
      </c>
      <c r="GH726">
        <v>34705.4</v>
      </c>
      <c r="GI726">
        <v>37566.1</v>
      </c>
      <c r="GJ726">
        <v>35274.7</v>
      </c>
      <c r="GK726">
        <v>38606.6</v>
      </c>
      <c r="GL726">
        <v>44487.4</v>
      </c>
      <c r="GM726">
        <v>50276.4</v>
      </c>
      <c r="GN726">
        <v>55143.6</v>
      </c>
      <c r="GO726">
        <v>61925.1</v>
      </c>
      <c r="GP726">
        <v>1.9866</v>
      </c>
      <c r="GQ726">
        <v>1.854</v>
      </c>
      <c r="GR726">
        <v>0.148892</v>
      </c>
      <c r="GS726">
        <v>0</v>
      </c>
      <c r="GT726">
        <v>25.3631</v>
      </c>
      <c r="GU726">
        <v>999.9</v>
      </c>
      <c r="GV726">
        <v>59.016</v>
      </c>
      <c r="GW726">
        <v>29.094</v>
      </c>
      <c r="GX726">
        <v>26.431</v>
      </c>
      <c r="GY726">
        <v>56.2273</v>
      </c>
      <c r="GZ726">
        <v>43.0369</v>
      </c>
      <c r="HA726">
        <v>1</v>
      </c>
      <c r="HB726">
        <v>-0.0404065</v>
      </c>
      <c r="HC726">
        <v>0.180828</v>
      </c>
      <c r="HD726">
        <v>20.1137</v>
      </c>
      <c r="HE726">
        <v>5.19932</v>
      </c>
      <c r="HF726">
        <v>12.0052</v>
      </c>
      <c r="HG726">
        <v>4.9756</v>
      </c>
      <c r="HH726">
        <v>3.2938</v>
      </c>
      <c r="HI726">
        <v>9999</v>
      </c>
      <c r="HJ726">
        <v>9999</v>
      </c>
      <c r="HK726">
        <v>9999</v>
      </c>
      <c r="HL726">
        <v>630.6</v>
      </c>
      <c r="HM726">
        <v>1.86313</v>
      </c>
      <c r="HN726">
        <v>1.8681</v>
      </c>
      <c r="HO726">
        <v>1.86783</v>
      </c>
      <c r="HP726">
        <v>1.86896</v>
      </c>
      <c r="HQ726">
        <v>1.86978</v>
      </c>
      <c r="HR726">
        <v>1.86584</v>
      </c>
      <c r="HS726">
        <v>1.86691</v>
      </c>
      <c r="HT726">
        <v>1.86829</v>
      </c>
      <c r="HU726">
        <v>5</v>
      </c>
      <c r="HV726">
        <v>0</v>
      </c>
      <c r="HW726">
        <v>0</v>
      </c>
      <c r="HX726">
        <v>0</v>
      </c>
      <c r="HY726" t="s">
        <v>422</v>
      </c>
      <c r="HZ726" t="s">
        <v>423</v>
      </c>
      <c r="IA726" t="s">
        <v>424</v>
      </c>
      <c r="IB726" t="s">
        <v>424</v>
      </c>
      <c r="IC726" t="s">
        <v>424</v>
      </c>
      <c r="ID726" t="s">
        <v>424</v>
      </c>
      <c r="IE726">
        <v>0</v>
      </c>
      <c r="IF726">
        <v>100</v>
      </c>
      <c r="IG726">
        <v>100</v>
      </c>
      <c r="IH726">
        <v>7.229</v>
      </c>
      <c r="II726">
        <v>0.594</v>
      </c>
      <c r="IJ726">
        <v>4.02706509432224</v>
      </c>
      <c r="IK726">
        <v>0.00601174518973114</v>
      </c>
      <c r="IL726">
        <v>2.77886958061485e-07</v>
      </c>
      <c r="IM726">
        <v>-3.54636231360687e-10</v>
      </c>
      <c r="IN726">
        <v>-0.0404303883988718</v>
      </c>
      <c r="IO726">
        <v>-0.0177815531441476</v>
      </c>
      <c r="IP726">
        <v>0.00205572605671414</v>
      </c>
      <c r="IQ726">
        <v>-1.65519735432211e-05</v>
      </c>
      <c r="IR726">
        <v>-4</v>
      </c>
      <c r="IS726">
        <v>1848</v>
      </c>
      <c r="IT726">
        <v>1</v>
      </c>
      <c r="IU726">
        <v>25</v>
      </c>
      <c r="IV726">
        <v>24713.6</v>
      </c>
      <c r="IW726">
        <v>24713.6</v>
      </c>
      <c r="IX726">
        <v>1.37329</v>
      </c>
      <c r="IY726">
        <v>2.61841</v>
      </c>
      <c r="IZ726">
        <v>1.54785</v>
      </c>
      <c r="JA726">
        <v>2.30713</v>
      </c>
      <c r="JB726">
        <v>1.34644</v>
      </c>
      <c r="JC726">
        <v>2.38037</v>
      </c>
      <c r="JD726">
        <v>33.558</v>
      </c>
      <c r="JE726">
        <v>24.2188</v>
      </c>
      <c r="JF726">
        <v>18</v>
      </c>
      <c r="JG726">
        <v>501.216</v>
      </c>
      <c r="JH726">
        <v>415.18</v>
      </c>
      <c r="JI726">
        <v>25</v>
      </c>
      <c r="JJ726">
        <v>26.6809</v>
      </c>
      <c r="JK726">
        <v>30.0004</v>
      </c>
      <c r="JL726">
        <v>26.6075</v>
      </c>
      <c r="JM726">
        <v>26.5462</v>
      </c>
      <c r="JN726">
        <v>27.5082</v>
      </c>
      <c r="JO726">
        <v>25.7008</v>
      </c>
      <c r="JP726">
        <v>100</v>
      </c>
      <c r="JQ726">
        <v>25</v>
      </c>
      <c r="JR726">
        <v>608.625</v>
      </c>
      <c r="JS726">
        <v>22.1324</v>
      </c>
      <c r="JT726">
        <v>102.29</v>
      </c>
      <c r="JU726">
        <v>103.074</v>
      </c>
    </row>
    <row r="727" spans="1:281">
      <c r="A727">
        <v>711</v>
      </c>
      <c r="B727">
        <v>1659034448</v>
      </c>
      <c r="C727">
        <v>10764.9000000954</v>
      </c>
      <c r="D727" t="s">
        <v>1853</v>
      </c>
      <c r="E727" t="s">
        <v>1854</v>
      </c>
      <c r="F727">
        <v>5</v>
      </c>
      <c r="G727" t="s">
        <v>1782</v>
      </c>
      <c r="H727" t="s">
        <v>417</v>
      </c>
      <c r="I727">
        <v>1659034440.21429</v>
      </c>
      <c r="J727">
        <f>(K727)/1000</f>
        <v>0</v>
      </c>
      <c r="K727">
        <f>IF(CZ727, AN727, AH727)</f>
        <v>0</v>
      </c>
      <c r="L727">
        <f>IF(CZ727, AI727, AG727)</f>
        <v>0</v>
      </c>
      <c r="M727">
        <f>DB727 - IF(AU727&gt;1, L727*CV727*100.0/(AW727*DP727), 0)</f>
        <v>0</v>
      </c>
      <c r="N727">
        <f>((T727-J727/2)*M727-L727)/(T727+J727/2)</f>
        <v>0</v>
      </c>
      <c r="O727">
        <f>N727*(DI727+DJ727)/1000.0</f>
        <v>0</v>
      </c>
      <c r="P727">
        <f>(DB727 - IF(AU727&gt;1, L727*CV727*100.0/(AW727*DP727), 0))*(DI727+DJ727)/1000.0</f>
        <v>0</v>
      </c>
      <c r="Q727">
        <f>2.0/((1/S727-1/R727)+SIGN(S727)*SQRT((1/S727-1/R727)*(1/S727-1/R727) + 4*CW727/((CW727+1)*(CW727+1))*(2*1/S727*1/R727-1/R727*1/R727)))</f>
        <v>0</v>
      </c>
      <c r="R727">
        <f>IF(LEFT(CX727,1)&lt;&gt;"0",IF(LEFT(CX727,1)="1",3.0,CY727),$D$5+$E$5*(DP727*DI727/($K$5*1000))+$F$5*(DP727*DI727/($K$5*1000))*MAX(MIN(CV727,$J$5),$I$5)*MAX(MIN(CV727,$J$5),$I$5)+$G$5*MAX(MIN(CV727,$J$5),$I$5)*(DP727*DI727/($K$5*1000))+$H$5*(DP727*DI727/($K$5*1000))*(DP727*DI727/($K$5*1000)))</f>
        <v>0</v>
      </c>
      <c r="S727">
        <f>J727*(1000-(1000*0.61365*exp(17.502*W727/(240.97+W727))/(DI727+DJ727)+DD727)/2)/(1000*0.61365*exp(17.502*W727/(240.97+W727))/(DI727+DJ727)-DD727)</f>
        <v>0</v>
      </c>
      <c r="T727">
        <f>1/((CW727+1)/(Q727/1.6)+1/(R727/1.37)) + CW727/((CW727+1)/(Q727/1.6) + CW727/(R727/1.37))</f>
        <v>0</v>
      </c>
      <c r="U727">
        <f>(CR727*CU727)</f>
        <v>0</v>
      </c>
      <c r="V727">
        <f>(DK727+(U727+2*0.95*5.67E-8*(((DK727+$B$7)+273)^4-(DK727+273)^4)-44100*J727)/(1.84*29.3*R727+8*0.95*5.67E-8*(DK727+273)^3))</f>
        <v>0</v>
      </c>
      <c r="W727">
        <f>($C$7*DL727+$D$7*DM727+$E$7*V727)</f>
        <v>0</v>
      </c>
      <c r="X727">
        <f>0.61365*exp(17.502*W727/(240.97+W727))</f>
        <v>0</v>
      </c>
      <c r="Y727">
        <f>(Z727/AA727*100)</f>
        <v>0</v>
      </c>
      <c r="Z727">
        <f>DD727*(DI727+DJ727)/1000</f>
        <v>0</v>
      </c>
      <c r="AA727">
        <f>0.61365*exp(17.502*DK727/(240.97+DK727))</f>
        <v>0</v>
      </c>
      <c r="AB727">
        <f>(X727-DD727*(DI727+DJ727)/1000)</f>
        <v>0</v>
      </c>
      <c r="AC727">
        <f>(-J727*44100)</f>
        <v>0</v>
      </c>
      <c r="AD727">
        <f>2*29.3*R727*0.92*(DK727-W727)</f>
        <v>0</v>
      </c>
      <c r="AE727">
        <f>2*0.95*5.67E-8*(((DK727+$B$7)+273)^4-(W727+273)^4)</f>
        <v>0</v>
      </c>
      <c r="AF727">
        <f>U727+AE727+AC727+AD727</f>
        <v>0</v>
      </c>
      <c r="AG727">
        <f>DH727*AU727*(DC727-DB727*(1000-AU727*DE727)/(1000-AU727*DD727))/(100*CV727)</f>
        <v>0</v>
      </c>
      <c r="AH727">
        <f>1000*DH727*AU727*(DD727-DE727)/(100*CV727*(1000-AU727*DD727))</f>
        <v>0</v>
      </c>
      <c r="AI727">
        <f>(AJ727 - AK727 - DI727*1E3/(8.314*(DK727+273.15)) * AM727/DH727 * AL727) * DH727/(100*CV727) * (1000 - DE727)/1000</f>
        <v>0</v>
      </c>
      <c r="AJ727">
        <v>612.464008505362</v>
      </c>
      <c r="AK727">
        <v>564.930139393939</v>
      </c>
      <c r="AL727">
        <v>3.29146067238179</v>
      </c>
      <c r="AM727">
        <v>66.0504921813524</v>
      </c>
      <c r="AN727">
        <f>(AP727 - AO727 + DI727*1E3/(8.314*(DK727+273.15)) * AR727/DH727 * AQ727) * DH727/(100*CV727) * 1000/(1000 - AP727)</f>
        <v>0</v>
      </c>
      <c r="AO727">
        <v>22.0952251620779</v>
      </c>
      <c r="AP727">
        <v>26.5595972027972</v>
      </c>
      <c r="AQ727">
        <v>-5.33958944270532e-05</v>
      </c>
      <c r="AR727">
        <v>92.47</v>
      </c>
      <c r="AS727">
        <v>0</v>
      </c>
      <c r="AT727">
        <v>0</v>
      </c>
      <c r="AU727">
        <f>IF(AS727*$H$13&gt;=AW727,1.0,(AW727/(AW727-AS727*$H$13)))</f>
        <v>0</v>
      </c>
      <c r="AV727">
        <f>(AU727-1)*100</f>
        <v>0</v>
      </c>
      <c r="AW727">
        <f>MAX(0,($B$13+$C$13*DP727)/(1+$D$13*DP727)*DI727/(DK727+273)*$E$13)</f>
        <v>0</v>
      </c>
      <c r="AX727" t="s">
        <v>418</v>
      </c>
      <c r="AY727" t="s">
        <v>418</v>
      </c>
      <c r="AZ727">
        <v>0</v>
      </c>
      <c r="BA727">
        <v>0</v>
      </c>
      <c r="BB727">
        <f>1-AZ727/BA727</f>
        <v>0</v>
      </c>
      <c r="BC727">
        <v>0</v>
      </c>
      <c r="BD727" t="s">
        <v>418</v>
      </c>
      <c r="BE727" t="s">
        <v>418</v>
      </c>
      <c r="BF727">
        <v>0</v>
      </c>
      <c r="BG727">
        <v>0</v>
      </c>
      <c r="BH727">
        <f>1-BF727/BG727</f>
        <v>0</v>
      </c>
      <c r="BI727">
        <v>0.5</v>
      </c>
      <c r="BJ727">
        <f>CS727</f>
        <v>0</v>
      </c>
      <c r="BK727">
        <f>L727</f>
        <v>0</v>
      </c>
      <c r="BL727">
        <f>BH727*BI727*BJ727</f>
        <v>0</v>
      </c>
      <c r="BM727">
        <f>(BK727-BC727)/BJ727</f>
        <v>0</v>
      </c>
      <c r="BN727">
        <f>(BA727-BG727)/BG727</f>
        <v>0</v>
      </c>
      <c r="BO727">
        <f>AZ727/(BB727+AZ727/BG727)</f>
        <v>0</v>
      </c>
      <c r="BP727" t="s">
        <v>418</v>
      </c>
      <c r="BQ727">
        <v>0</v>
      </c>
      <c r="BR727">
        <f>IF(BQ727&lt;&gt;0, BQ727, BO727)</f>
        <v>0</v>
      </c>
      <c r="BS727">
        <f>1-BR727/BG727</f>
        <v>0</v>
      </c>
      <c r="BT727">
        <f>(BG727-BF727)/(BG727-BR727)</f>
        <v>0</v>
      </c>
      <c r="BU727">
        <f>(BA727-BG727)/(BA727-BR727)</f>
        <v>0</v>
      </c>
      <c r="BV727">
        <f>(BG727-BF727)/(BG727-AZ727)</f>
        <v>0</v>
      </c>
      <c r="BW727">
        <f>(BA727-BG727)/(BA727-AZ727)</f>
        <v>0</v>
      </c>
      <c r="BX727">
        <f>(BT727*BR727/BF727)</f>
        <v>0</v>
      </c>
      <c r="BY727">
        <f>(1-BX727)</f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f>$B$11*DQ727+$C$11*DR727+$F$11*EC727*(1-EF727)</f>
        <v>0</v>
      </c>
      <c r="CS727">
        <f>CR727*CT727</f>
        <v>0</v>
      </c>
      <c r="CT727">
        <f>($B$11*$D$9+$C$11*$D$9+$F$11*((EP727+EH727)/MAX(EP727+EH727+EQ727, 0.1)*$I$9+EQ727/MAX(EP727+EH727+EQ727, 0.1)*$J$9))/($B$11+$C$11+$F$11)</f>
        <v>0</v>
      </c>
      <c r="CU727">
        <f>($B$11*$K$9+$C$11*$K$9+$F$11*((EP727+EH727)/MAX(EP727+EH727+EQ727, 0.1)*$P$9+EQ727/MAX(EP727+EH727+EQ727, 0.1)*$Q$9))/($B$11+$C$11+$F$11)</f>
        <v>0</v>
      </c>
      <c r="CV727">
        <v>6</v>
      </c>
      <c r="CW727">
        <v>0.5</v>
      </c>
      <c r="CX727" t="s">
        <v>419</v>
      </c>
      <c r="CY727">
        <v>2</v>
      </c>
      <c r="CZ727" t="b">
        <v>1</v>
      </c>
      <c r="DA727">
        <v>1659034440.21429</v>
      </c>
      <c r="DB727">
        <v>526.996321428571</v>
      </c>
      <c r="DC727">
        <v>581.924857142857</v>
      </c>
      <c r="DD727">
        <v>26.5558035714286</v>
      </c>
      <c r="DE727">
        <v>22.0972857142857</v>
      </c>
      <c r="DF727">
        <v>519.819035714286</v>
      </c>
      <c r="DG727">
        <v>25.9619071428571</v>
      </c>
      <c r="DH727">
        <v>500.090642857143</v>
      </c>
      <c r="DI727">
        <v>90.3013928571429</v>
      </c>
      <c r="DJ727">
        <v>0.0449734107142857</v>
      </c>
      <c r="DK727">
        <v>27.4785142857143</v>
      </c>
      <c r="DL727">
        <v>27.7978321428571</v>
      </c>
      <c r="DM727">
        <v>999.9</v>
      </c>
      <c r="DN727">
        <v>0</v>
      </c>
      <c r="DO727">
        <v>0</v>
      </c>
      <c r="DP727">
        <v>9986.60714285714</v>
      </c>
      <c r="DQ727">
        <v>0</v>
      </c>
      <c r="DR727">
        <v>17.3215</v>
      </c>
      <c r="DS727">
        <v>-54.9285857142857</v>
      </c>
      <c r="DT727">
        <v>541.372928571429</v>
      </c>
      <c r="DU727">
        <v>595.074285714286</v>
      </c>
      <c r="DV727">
        <v>4.45851107142857</v>
      </c>
      <c r="DW727">
        <v>581.924857142857</v>
      </c>
      <c r="DX727">
        <v>22.0972857142857</v>
      </c>
      <c r="DY727">
        <v>2.39802535714286</v>
      </c>
      <c r="DZ727">
        <v>1.99541535714286</v>
      </c>
      <c r="EA727">
        <v>20.3504428571429</v>
      </c>
      <c r="EB727">
        <v>17.4080107142857</v>
      </c>
      <c r="EC727">
        <v>1999.93392857143</v>
      </c>
      <c r="ED727">
        <v>0.980001857142857</v>
      </c>
      <c r="EE727">
        <v>0.0199982428571429</v>
      </c>
      <c r="EF727">
        <v>0</v>
      </c>
      <c r="EG727">
        <v>744.455571428571</v>
      </c>
      <c r="EH727">
        <v>5.00063</v>
      </c>
      <c r="EI727">
        <v>14654.0714285714</v>
      </c>
      <c r="EJ727">
        <v>17256.3285714286</v>
      </c>
      <c r="EK727">
        <v>38.437</v>
      </c>
      <c r="EL727">
        <v>38.375</v>
      </c>
      <c r="EM727">
        <v>37.875</v>
      </c>
      <c r="EN727">
        <v>37.7632857142857</v>
      </c>
      <c r="EO727">
        <v>39.437</v>
      </c>
      <c r="EP727">
        <v>1955.03964285714</v>
      </c>
      <c r="EQ727">
        <v>39.8914285714286</v>
      </c>
      <c r="ER727">
        <v>0</v>
      </c>
      <c r="ES727">
        <v>1659034447.3</v>
      </c>
      <c r="ET727">
        <v>0</v>
      </c>
      <c r="EU727">
        <v>744.569961538461</v>
      </c>
      <c r="EV727">
        <v>13.5550427405256</v>
      </c>
      <c r="EW727">
        <v>264.820512977059</v>
      </c>
      <c r="EX727">
        <v>14656.0153846154</v>
      </c>
      <c r="EY727">
        <v>15</v>
      </c>
      <c r="EZ727">
        <v>0</v>
      </c>
      <c r="FA727" t="s">
        <v>420</v>
      </c>
      <c r="FB727">
        <v>1657551626.5</v>
      </c>
      <c r="FC727">
        <v>1657551629</v>
      </c>
      <c r="FD727">
        <v>0</v>
      </c>
      <c r="FE727">
        <v>0.403</v>
      </c>
      <c r="FF727">
        <v>0.009</v>
      </c>
      <c r="FG727">
        <v>9.41</v>
      </c>
      <c r="FH727">
        <v>0.087</v>
      </c>
      <c r="FI727">
        <v>417</v>
      </c>
      <c r="FJ727">
        <v>17</v>
      </c>
      <c r="FK727">
        <v>1.61</v>
      </c>
      <c r="FL727">
        <v>0.59</v>
      </c>
      <c r="FM727">
        <v>-54.0988951219512</v>
      </c>
      <c r="FN727">
        <v>-13.2091902439025</v>
      </c>
      <c r="FO727">
        <v>1.37247991978757</v>
      </c>
      <c r="FP727">
        <v>0</v>
      </c>
      <c r="FQ727">
        <v>743.607294117647</v>
      </c>
      <c r="FR727">
        <v>14.2231321616663</v>
      </c>
      <c r="FS727">
        <v>1.40630570539419</v>
      </c>
      <c r="FT727">
        <v>0</v>
      </c>
      <c r="FU727">
        <v>4.45650707317073</v>
      </c>
      <c r="FV727">
        <v>0.0367043205574983</v>
      </c>
      <c r="FW727">
        <v>0.00492626571275797</v>
      </c>
      <c r="FX727">
        <v>1</v>
      </c>
      <c r="FY727">
        <v>1</v>
      </c>
      <c r="FZ727">
        <v>3</v>
      </c>
      <c r="GA727" t="s">
        <v>421</v>
      </c>
      <c r="GB727">
        <v>2.97313</v>
      </c>
      <c r="GC727">
        <v>2.69873</v>
      </c>
      <c r="GD727">
        <v>0.11077</v>
      </c>
      <c r="GE727">
        <v>0.119942</v>
      </c>
      <c r="GF727">
        <v>0.110397</v>
      </c>
      <c r="GG727">
        <v>0.0983357</v>
      </c>
      <c r="GH727">
        <v>34614.5</v>
      </c>
      <c r="GI727">
        <v>37462.8</v>
      </c>
      <c r="GJ727">
        <v>35274.6</v>
      </c>
      <c r="GK727">
        <v>38606.1</v>
      </c>
      <c r="GL727">
        <v>44486.8</v>
      </c>
      <c r="GM727">
        <v>50276.7</v>
      </c>
      <c r="GN727">
        <v>55142.6</v>
      </c>
      <c r="GO727">
        <v>61925.3</v>
      </c>
      <c r="GP727">
        <v>1.987</v>
      </c>
      <c r="GQ727">
        <v>1.8534</v>
      </c>
      <c r="GR727">
        <v>0.149399</v>
      </c>
      <c r="GS727">
        <v>0</v>
      </c>
      <c r="GT727">
        <v>25.3631</v>
      </c>
      <c r="GU727">
        <v>999.9</v>
      </c>
      <c r="GV727">
        <v>58.992</v>
      </c>
      <c r="GW727">
        <v>29.104</v>
      </c>
      <c r="GX727">
        <v>26.4306</v>
      </c>
      <c r="GY727">
        <v>56.4473</v>
      </c>
      <c r="GZ727">
        <v>42.6482</v>
      </c>
      <c r="HA727">
        <v>1</v>
      </c>
      <c r="HB727">
        <v>-0.0403252</v>
      </c>
      <c r="HC727">
        <v>0.179739</v>
      </c>
      <c r="HD727">
        <v>20.1136</v>
      </c>
      <c r="HE727">
        <v>5.20052</v>
      </c>
      <c r="HF727">
        <v>12.004</v>
      </c>
      <c r="HG727">
        <v>4.9756</v>
      </c>
      <c r="HH727">
        <v>3.2938</v>
      </c>
      <c r="HI727">
        <v>9999</v>
      </c>
      <c r="HJ727">
        <v>9999</v>
      </c>
      <c r="HK727">
        <v>9999</v>
      </c>
      <c r="HL727">
        <v>630.6</v>
      </c>
      <c r="HM727">
        <v>1.86313</v>
      </c>
      <c r="HN727">
        <v>1.86801</v>
      </c>
      <c r="HO727">
        <v>1.8678</v>
      </c>
      <c r="HP727">
        <v>1.86896</v>
      </c>
      <c r="HQ727">
        <v>1.86981</v>
      </c>
      <c r="HR727">
        <v>1.86587</v>
      </c>
      <c r="HS727">
        <v>1.86691</v>
      </c>
      <c r="HT727">
        <v>1.86829</v>
      </c>
      <c r="HU727">
        <v>5</v>
      </c>
      <c r="HV727">
        <v>0</v>
      </c>
      <c r="HW727">
        <v>0</v>
      </c>
      <c r="HX727">
        <v>0</v>
      </c>
      <c r="HY727" t="s">
        <v>422</v>
      </c>
      <c r="HZ727" t="s">
        <v>423</v>
      </c>
      <c r="IA727" t="s">
        <v>424</v>
      </c>
      <c r="IB727" t="s">
        <v>424</v>
      </c>
      <c r="IC727" t="s">
        <v>424</v>
      </c>
      <c r="ID727" t="s">
        <v>424</v>
      </c>
      <c r="IE727">
        <v>0</v>
      </c>
      <c r="IF727">
        <v>100</v>
      </c>
      <c r="IG727">
        <v>100</v>
      </c>
      <c r="IH727">
        <v>7.324</v>
      </c>
      <c r="II727">
        <v>0.5939</v>
      </c>
      <c r="IJ727">
        <v>4.02706509432224</v>
      </c>
      <c r="IK727">
        <v>0.00601174518973114</v>
      </c>
      <c r="IL727">
        <v>2.77886958061485e-07</v>
      </c>
      <c r="IM727">
        <v>-3.54636231360687e-10</v>
      </c>
      <c r="IN727">
        <v>-0.0404303883988718</v>
      </c>
      <c r="IO727">
        <v>-0.0177815531441476</v>
      </c>
      <c r="IP727">
        <v>0.00205572605671414</v>
      </c>
      <c r="IQ727">
        <v>-1.65519735432211e-05</v>
      </c>
      <c r="IR727">
        <v>-4</v>
      </c>
      <c r="IS727">
        <v>1848</v>
      </c>
      <c r="IT727">
        <v>1</v>
      </c>
      <c r="IU727">
        <v>25</v>
      </c>
      <c r="IV727">
        <v>24713.7</v>
      </c>
      <c r="IW727">
        <v>24713.7</v>
      </c>
      <c r="IX727">
        <v>1.40015</v>
      </c>
      <c r="IY727">
        <v>2.63062</v>
      </c>
      <c r="IZ727">
        <v>1.54785</v>
      </c>
      <c r="JA727">
        <v>2.30591</v>
      </c>
      <c r="JB727">
        <v>1.34644</v>
      </c>
      <c r="JC727">
        <v>2.28638</v>
      </c>
      <c r="JD727">
        <v>33.558</v>
      </c>
      <c r="JE727">
        <v>24.2188</v>
      </c>
      <c r="JF727">
        <v>18</v>
      </c>
      <c r="JG727">
        <v>501.48</v>
      </c>
      <c r="JH727">
        <v>414.855</v>
      </c>
      <c r="JI727">
        <v>24.9998</v>
      </c>
      <c r="JJ727">
        <v>26.6823</v>
      </c>
      <c r="JK727">
        <v>30.0005</v>
      </c>
      <c r="JL727">
        <v>26.6075</v>
      </c>
      <c r="JM727">
        <v>26.5484</v>
      </c>
      <c r="JN727">
        <v>28.0988</v>
      </c>
      <c r="JO727">
        <v>25.7008</v>
      </c>
      <c r="JP727">
        <v>100</v>
      </c>
      <c r="JQ727">
        <v>25</v>
      </c>
      <c r="JR727">
        <v>622.073</v>
      </c>
      <c r="JS727">
        <v>22.1324</v>
      </c>
      <c r="JT727">
        <v>102.289</v>
      </c>
      <c r="JU727">
        <v>103.074</v>
      </c>
    </row>
    <row r="728" spans="1:281">
      <c r="A728">
        <v>712</v>
      </c>
      <c r="B728">
        <v>1659034453</v>
      </c>
      <c r="C728">
        <v>10769.9000000954</v>
      </c>
      <c r="D728" t="s">
        <v>1855</v>
      </c>
      <c r="E728" t="s">
        <v>1856</v>
      </c>
      <c r="F728">
        <v>5</v>
      </c>
      <c r="G728" t="s">
        <v>1782</v>
      </c>
      <c r="H728" t="s">
        <v>417</v>
      </c>
      <c r="I728">
        <v>1659034445.5</v>
      </c>
      <c r="J728">
        <f>(K728)/1000</f>
        <v>0</v>
      </c>
      <c r="K728">
        <f>IF(CZ728, AN728, AH728)</f>
        <v>0</v>
      </c>
      <c r="L728">
        <f>IF(CZ728, AI728, AG728)</f>
        <v>0</v>
      </c>
      <c r="M728">
        <f>DB728 - IF(AU728&gt;1, L728*CV728*100.0/(AW728*DP728), 0)</f>
        <v>0</v>
      </c>
      <c r="N728">
        <f>((T728-J728/2)*M728-L728)/(T728+J728/2)</f>
        <v>0</v>
      </c>
      <c r="O728">
        <f>N728*(DI728+DJ728)/1000.0</f>
        <v>0</v>
      </c>
      <c r="P728">
        <f>(DB728 - IF(AU728&gt;1, L728*CV728*100.0/(AW728*DP728), 0))*(DI728+DJ728)/1000.0</f>
        <v>0</v>
      </c>
      <c r="Q728">
        <f>2.0/((1/S728-1/R728)+SIGN(S728)*SQRT((1/S728-1/R728)*(1/S728-1/R728) + 4*CW728/((CW728+1)*(CW728+1))*(2*1/S728*1/R728-1/R728*1/R728)))</f>
        <v>0</v>
      </c>
      <c r="R728">
        <f>IF(LEFT(CX728,1)&lt;&gt;"0",IF(LEFT(CX728,1)="1",3.0,CY728),$D$5+$E$5*(DP728*DI728/($K$5*1000))+$F$5*(DP728*DI728/($K$5*1000))*MAX(MIN(CV728,$J$5),$I$5)*MAX(MIN(CV728,$J$5),$I$5)+$G$5*MAX(MIN(CV728,$J$5),$I$5)*(DP728*DI728/($K$5*1000))+$H$5*(DP728*DI728/($K$5*1000))*(DP728*DI728/($K$5*1000)))</f>
        <v>0</v>
      </c>
      <c r="S728">
        <f>J728*(1000-(1000*0.61365*exp(17.502*W728/(240.97+W728))/(DI728+DJ728)+DD728)/2)/(1000*0.61365*exp(17.502*W728/(240.97+W728))/(DI728+DJ728)-DD728)</f>
        <v>0</v>
      </c>
      <c r="T728">
        <f>1/((CW728+1)/(Q728/1.6)+1/(R728/1.37)) + CW728/((CW728+1)/(Q728/1.6) + CW728/(R728/1.37))</f>
        <v>0</v>
      </c>
      <c r="U728">
        <f>(CR728*CU728)</f>
        <v>0</v>
      </c>
      <c r="V728">
        <f>(DK728+(U728+2*0.95*5.67E-8*(((DK728+$B$7)+273)^4-(DK728+273)^4)-44100*J728)/(1.84*29.3*R728+8*0.95*5.67E-8*(DK728+273)^3))</f>
        <v>0</v>
      </c>
      <c r="W728">
        <f>($C$7*DL728+$D$7*DM728+$E$7*V728)</f>
        <v>0</v>
      </c>
      <c r="X728">
        <f>0.61365*exp(17.502*W728/(240.97+W728))</f>
        <v>0</v>
      </c>
      <c r="Y728">
        <f>(Z728/AA728*100)</f>
        <v>0</v>
      </c>
      <c r="Z728">
        <f>DD728*(DI728+DJ728)/1000</f>
        <v>0</v>
      </c>
      <c r="AA728">
        <f>0.61365*exp(17.502*DK728/(240.97+DK728))</f>
        <v>0</v>
      </c>
      <c r="AB728">
        <f>(X728-DD728*(DI728+DJ728)/1000)</f>
        <v>0</v>
      </c>
      <c r="AC728">
        <f>(-J728*44100)</f>
        <v>0</v>
      </c>
      <c r="AD728">
        <f>2*29.3*R728*0.92*(DK728-W728)</f>
        <v>0</v>
      </c>
      <c r="AE728">
        <f>2*0.95*5.67E-8*(((DK728+$B$7)+273)^4-(W728+273)^4)</f>
        <v>0</v>
      </c>
      <c r="AF728">
        <f>U728+AE728+AC728+AD728</f>
        <v>0</v>
      </c>
      <c r="AG728">
        <f>DH728*AU728*(DC728-DB728*(1000-AU728*DE728)/(1000-AU728*DD728))/(100*CV728)</f>
        <v>0</v>
      </c>
      <c r="AH728">
        <f>1000*DH728*AU728*(DD728-DE728)/(100*CV728*(1000-AU728*DD728))</f>
        <v>0</v>
      </c>
      <c r="AI728">
        <f>(AJ728 - AK728 - DI728*1E3/(8.314*(DK728+273.15)) * AM728/DH728 * AL728) * DH728/(100*CV728) * (1000 - DE728)/1000</f>
        <v>0</v>
      </c>
      <c r="AJ728">
        <v>629.545445609891</v>
      </c>
      <c r="AK728">
        <v>581.417490909091</v>
      </c>
      <c r="AL728">
        <v>3.30739575954983</v>
      </c>
      <c r="AM728">
        <v>66.0504921813524</v>
      </c>
      <c r="AN728">
        <f>(AP728 - AO728 + DI728*1E3/(8.314*(DK728+273.15)) * AR728/DH728 * AQ728) * DH728/(100*CV728) * 1000/(1000 - AP728)</f>
        <v>0</v>
      </c>
      <c r="AO728">
        <v>22.0947528368831</v>
      </c>
      <c r="AP728">
        <v>26.5603615384615</v>
      </c>
      <c r="AQ728">
        <v>-4.82424242415337e-05</v>
      </c>
      <c r="AR728">
        <v>92.47</v>
      </c>
      <c r="AS728">
        <v>0</v>
      </c>
      <c r="AT728">
        <v>0</v>
      </c>
      <c r="AU728">
        <f>IF(AS728*$H$13&gt;=AW728,1.0,(AW728/(AW728-AS728*$H$13)))</f>
        <v>0</v>
      </c>
      <c r="AV728">
        <f>(AU728-1)*100</f>
        <v>0</v>
      </c>
      <c r="AW728">
        <f>MAX(0,($B$13+$C$13*DP728)/(1+$D$13*DP728)*DI728/(DK728+273)*$E$13)</f>
        <v>0</v>
      </c>
      <c r="AX728" t="s">
        <v>418</v>
      </c>
      <c r="AY728" t="s">
        <v>418</v>
      </c>
      <c r="AZ728">
        <v>0</v>
      </c>
      <c r="BA728">
        <v>0</v>
      </c>
      <c r="BB728">
        <f>1-AZ728/BA728</f>
        <v>0</v>
      </c>
      <c r="BC728">
        <v>0</v>
      </c>
      <c r="BD728" t="s">
        <v>418</v>
      </c>
      <c r="BE728" t="s">
        <v>418</v>
      </c>
      <c r="BF728">
        <v>0</v>
      </c>
      <c r="BG728">
        <v>0</v>
      </c>
      <c r="BH728">
        <f>1-BF728/BG728</f>
        <v>0</v>
      </c>
      <c r="BI728">
        <v>0.5</v>
      </c>
      <c r="BJ728">
        <f>CS728</f>
        <v>0</v>
      </c>
      <c r="BK728">
        <f>L728</f>
        <v>0</v>
      </c>
      <c r="BL728">
        <f>BH728*BI728*BJ728</f>
        <v>0</v>
      </c>
      <c r="BM728">
        <f>(BK728-BC728)/BJ728</f>
        <v>0</v>
      </c>
      <c r="BN728">
        <f>(BA728-BG728)/BG728</f>
        <v>0</v>
      </c>
      <c r="BO728">
        <f>AZ728/(BB728+AZ728/BG728)</f>
        <v>0</v>
      </c>
      <c r="BP728" t="s">
        <v>418</v>
      </c>
      <c r="BQ728">
        <v>0</v>
      </c>
      <c r="BR728">
        <f>IF(BQ728&lt;&gt;0, BQ728, BO728)</f>
        <v>0</v>
      </c>
      <c r="BS728">
        <f>1-BR728/BG728</f>
        <v>0</v>
      </c>
      <c r="BT728">
        <f>(BG728-BF728)/(BG728-BR728)</f>
        <v>0</v>
      </c>
      <c r="BU728">
        <f>(BA728-BG728)/(BA728-BR728)</f>
        <v>0</v>
      </c>
      <c r="BV728">
        <f>(BG728-BF728)/(BG728-AZ728)</f>
        <v>0</v>
      </c>
      <c r="BW728">
        <f>(BA728-BG728)/(BA728-AZ728)</f>
        <v>0</v>
      </c>
      <c r="BX728">
        <f>(BT728*BR728/BF728)</f>
        <v>0</v>
      </c>
      <c r="BY728">
        <f>(1-BX728)</f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f>$B$11*DQ728+$C$11*DR728+$F$11*EC728*(1-EF728)</f>
        <v>0</v>
      </c>
      <c r="CS728">
        <f>CR728*CT728</f>
        <v>0</v>
      </c>
      <c r="CT728">
        <f>($B$11*$D$9+$C$11*$D$9+$F$11*((EP728+EH728)/MAX(EP728+EH728+EQ728, 0.1)*$I$9+EQ728/MAX(EP728+EH728+EQ728, 0.1)*$J$9))/($B$11+$C$11+$F$11)</f>
        <v>0</v>
      </c>
      <c r="CU728">
        <f>($B$11*$K$9+$C$11*$K$9+$F$11*((EP728+EH728)/MAX(EP728+EH728+EQ728, 0.1)*$P$9+EQ728/MAX(EP728+EH728+EQ728, 0.1)*$Q$9))/($B$11+$C$11+$F$11)</f>
        <v>0</v>
      </c>
      <c r="CV728">
        <v>6</v>
      </c>
      <c r="CW728">
        <v>0.5</v>
      </c>
      <c r="CX728" t="s">
        <v>419</v>
      </c>
      <c r="CY728">
        <v>2</v>
      </c>
      <c r="CZ728" t="b">
        <v>1</v>
      </c>
      <c r="DA728">
        <v>1659034445.5</v>
      </c>
      <c r="DB728">
        <v>543.663925925926</v>
      </c>
      <c r="DC728">
        <v>599.669148148148</v>
      </c>
      <c r="DD728">
        <v>26.5577222222222</v>
      </c>
      <c r="DE728">
        <v>22.0957444444444</v>
      </c>
      <c r="DF728">
        <v>536.387148148148</v>
      </c>
      <c r="DG728">
        <v>25.9637333333333</v>
      </c>
      <c r="DH728">
        <v>500.112222222222</v>
      </c>
      <c r="DI728">
        <v>90.3005962962963</v>
      </c>
      <c r="DJ728">
        <v>0.0448257740740741</v>
      </c>
      <c r="DK728">
        <v>27.4774888888889</v>
      </c>
      <c r="DL728">
        <v>27.7938</v>
      </c>
      <c r="DM728">
        <v>999.9</v>
      </c>
      <c r="DN728">
        <v>0</v>
      </c>
      <c r="DO728">
        <v>0</v>
      </c>
      <c r="DP728">
        <v>9997.96296296296</v>
      </c>
      <c r="DQ728">
        <v>0</v>
      </c>
      <c r="DR728">
        <v>17.3215</v>
      </c>
      <c r="DS728">
        <v>-56.005262962963</v>
      </c>
      <c r="DT728">
        <v>558.496333333333</v>
      </c>
      <c r="DU728">
        <v>613.218592592592</v>
      </c>
      <c r="DV728">
        <v>4.46198407407407</v>
      </c>
      <c r="DW728">
        <v>599.669148148148</v>
      </c>
      <c r="DX728">
        <v>22.0957444444444</v>
      </c>
      <c r="DY728">
        <v>2.39817814814815</v>
      </c>
      <c r="DZ728">
        <v>1.99525851851852</v>
      </c>
      <c r="EA728">
        <v>20.3514814814815</v>
      </c>
      <c r="EB728">
        <v>17.406762962963</v>
      </c>
      <c r="EC728">
        <v>1999.95407407407</v>
      </c>
      <c r="ED728">
        <v>0.980002481481482</v>
      </c>
      <c r="EE728">
        <v>0.0199976962962963</v>
      </c>
      <c r="EF728">
        <v>0</v>
      </c>
      <c r="EG728">
        <v>745.60837037037</v>
      </c>
      <c r="EH728">
        <v>5.00063</v>
      </c>
      <c r="EI728">
        <v>14676.7481481481</v>
      </c>
      <c r="EJ728">
        <v>17256.5148148148</v>
      </c>
      <c r="EK728">
        <v>38.437</v>
      </c>
      <c r="EL728">
        <v>38.375</v>
      </c>
      <c r="EM728">
        <v>37.875</v>
      </c>
      <c r="EN728">
        <v>37.7798518518519</v>
      </c>
      <c r="EO728">
        <v>39.437</v>
      </c>
      <c r="EP728">
        <v>1955.06148148148</v>
      </c>
      <c r="EQ728">
        <v>39.8907407407407</v>
      </c>
      <c r="ER728">
        <v>0</v>
      </c>
      <c r="ES728">
        <v>1659034452.1</v>
      </c>
      <c r="ET728">
        <v>0</v>
      </c>
      <c r="EU728">
        <v>745.620923076923</v>
      </c>
      <c r="EV728">
        <v>12.5715555562642</v>
      </c>
      <c r="EW728">
        <v>247.945299162692</v>
      </c>
      <c r="EX728">
        <v>14676.4076923077</v>
      </c>
      <c r="EY728">
        <v>15</v>
      </c>
      <c r="EZ728">
        <v>0</v>
      </c>
      <c r="FA728" t="s">
        <v>420</v>
      </c>
      <c r="FB728">
        <v>1657551626.5</v>
      </c>
      <c r="FC728">
        <v>1657551629</v>
      </c>
      <c r="FD728">
        <v>0</v>
      </c>
      <c r="FE728">
        <v>0.403</v>
      </c>
      <c r="FF728">
        <v>0.009</v>
      </c>
      <c r="FG728">
        <v>9.41</v>
      </c>
      <c r="FH728">
        <v>0.087</v>
      </c>
      <c r="FI728">
        <v>417</v>
      </c>
      <c r="FJ728">
        <v>17</v>
      </c>
      <c r="FK728">
        <v>1.61</v>
      </c>
      <c r="FL728">
        <v>0.59</v>
      </c>
      <c r="FM728">
        <v>-55.3668902439024</v>
      </c>
      <c r="FN728">
        <v>-12.8383756097561</v>
      </c>
      <c r="FO728">
        <v>1.34703106068175</v>
      </c>
      <c r="FP728">
        <v>0</v>
      </c>
      <c r="FQ728">
        <v>744.940558823529</v>
      </c>
      <c r="FR728">
        <v>12.9449503440639</v>
      </c>
      <c r="FS728">
        <v>1.28148836241707</v>
      </c>
      <c r="FT728">
        <v>0</v>
      </c>
      <c r="FU728">
        <v>4.45997487804878</v>
      </c>
      <c r="FV728">
        <v>0.0373927526132359</v>
      </c>
      <c r="FW728">
        <v>0.00481161152556323</v>
      </c>
      <c r="FX728">
        <v>1</v>
      </c>
      <c r="FY728">
        <v>1</v>
      </c>
      <c r="FZ728">
        <v>3</v>
      </c>
      <c r="GA728" t="s">
        <v>421</v>
      </c>
      <c r="GB728">
        <v>2.97256</v>
      </c>
      <c r="GC728">
        <v>2.69894</v>
      </c>
      <c r="GD728">
        <v>0.113068</v>
      </c>
      <c r="GE728">
        <v>0.122187</v>
      </c>
      <c r="GF728">
        <v>0.110398</v>
      </c>
      <c r="GG728">
        <v>0.0983394</v>
      </c>
      <c r="GH728">
        <v>34525</v>
      </c>
      <c r="GI728">
        <v>37367.9</v>
      </c>
      <c r="GJ728">
        <v>35274.6</v>
      </c>
      <c r="GK728">
        <v>38606.7</v>
      </c>
      <c r="GL728">
        <v>44486.8</v>
      </c>
      <c r="GM728">
        <v>50277.1</v>
      </c>
      <c r="GN728">
        <v>55142.4</v>
      </c>
      <c r="GO728">
        <v>61926</v>
      </c>
      <c r="GP728">
        <v>1.9874</v>
      </c>
      <c r="GQ728">
        <v>1.8542</v>
      </c>
      <c r="GR728">
        <v>0.148594</v>
      </c>
      <c r="GS728">
        <v>0</v>
      </c>
      <c r="GT728">
        <v>25.3631</v>
      </c>
      <c r="GU728">
        <v>999.9</v>
      </c>
      <c r="GV728">
        <v>58.992</v>
      </c>
      <c r="GW728">
        <v>29.094</v>
      </c>
      <c r="GX728">
        <v>26.4168</v>
      </c>
      <c r="GY728">
        <v>55.7673</v>
      </c>
      <c r="GZ728">
        <v>43.1811</v>
      </c>
      <c r="HA728">
        <v>1</v>
      </c>
      <c r="HB728">
        <v>-0.0406707</v>
      </c>
      <c r="HC728">
        <v>0.180392</v>
      </c>
      <c r="HD728">
        <v>20.1132</v>
      </c>
      <c r="HE728">
        <v>5.19932</v>
      </c>
      <c r="HF728">
        <v>12.004</v>
      </c>
      <c r="HG728">
        <v>4.9756</v>
      </c>
      <c r="HH728">
        <v>3.294</v>
      </c>
      <c r="HI728">
        <v>9999</v>
      </c>
      <c r="HJ728">
        <v>9999</v>
      </c>
      <c r="HK728">
        <v>9999</v>
      </c>
      <c r="HL728">
        <v>630.6</v>
      </c>
      <c r="HM728">
        <v>1.86313</v>
      </c>
      <c r="HN728">
        <v>1.86804</v>
      </c>
      <c r="HO728">
        <v>1.86783</v>
      </c>
      <c r="HP728">
        <v>1.86896</v>
      </c>
      <c r="HQ728">
        <v>1.86981</v>
      </c>
      <c r="HR728">
        <v>1.86584</v>
      </c>
      <c r="HS728">
        <v>1.86691</v>
      </c>
      <c r="HT728">
        <v>1.86829</v>
      </c>
      <c r="HU728">
        <v>5</v>
      </c>
      <c r="HV728">
        <v>0</v>
      </c>
      <c r="HW728">
        <v>0</v>
      </c>
      <c r="HX728">
        <v>0</v>
      </c>
      <c r="HY728" t="s">
        <v>422</v>
      </c>
      <c r="HZ728" t="s">
        <v>423</v>
      </c>
      <c r="IA728" t="s">
        <v>424</v>
      </c>
      <c r="IB728" t="s">
        <v>424</v>
      </c>
      <c r="IC728" t="s">
        <v>424</v>
      </c>
      <c r="ID728" t="s">
        <v>424</v>
      </c>
      <c r="IE728">
        <v>0</v>
      </c>
      <c r="IF728">
        <v>100</v>
      </c>
      <c r="IG728">
        <v>100</v>
      </c>
      <c r="IH728">
        <v>7.419</v>
      </c>
      <c r="II728">
        <v>0.5941</v>
      </c>
      <c r="IJ728">
        <v>4.02706509432224</v>
      </c>
      <c r="IK728">
        <v>0.00601174518973114</v>
      </c>
      <c r="IL728">
        <v>2.77886958061485e-07</v>
      </c>
      <c r="IM728">
        <v>-3.54636231360687e-10</v>
      </c>
      <c r="IN728">
        <v>-0.0404303883988718</v>
      </c>
      <c r="IO728">
        <v>-0.0177815531441476</v>
      </c>
      <c r="IP728">
        <v>0.00205572605671414</v>
      </c>
      <c r="IQ728">
        <v>-1.65519735432211e-05</v>
      </c>
      <c r="IR728">
        <v>-4</v>
      </c>
      <c r="IS728">
        <v>1848</v>
      </c>
      <c r="IT728">
        <v>1</v>
      </c>
      <c r="IU728">
        <v>25</v>
      </c>
      <c r="IV728">
        <v>24713.8</v>
      </c>
      <c r="IW728">
        <v>24713.7</v>
      </c>
      <c r="IX728">
        <v>1.43555</v>
      </c>
      <c r="IY728">
        <v>2.61719</v>
      </c>
      <c r="IZ728">
        <v>1.54785</v>
      </c>
      <c r="JA728">
        <v>2.30713</v>
      </c>
      <c r="JB728">
        <v>1.34644</v>
      </c>
      <c r="JC728">
        <v>2.43286</v>
      </c>
      <c r="JD728">
        <v>33.558</v>
      </c>
      <c r="JE728">
        <v>24.2276</v>
      </c>
      <c r="JF728">
        <v>18</v>
      </c>
      <c r="JG728">
        <v>501.766</v>
      </c>
      <c r="JH728">
        <v>415.31</v>
      </c>
      <c r="JI728">
        <v>24.9999</v>
      </c>
      <c r="JJ728">
        <v>26.6845</v>
      </c>
      <c r="JK728">
        <v>30.0001</v>
      </c>
      <c r="JL728">
        <v>26.6097</v>
      </c>
      <c r="JM728">
        <v>26.5484</v>
      </c>
      <c r="JN728">
        <v>28.7429</v>
      </c>
      <c r="JO728">
        <v>25.7008</v>
      </c>
      <c r="JP728">
        <v>100</v>
      </c>
      <c r="JQ728">
        <v>25</v>
      </c>
      <c r="JR728">
        <v>642.27</v>
      </c>
      <c r="JS728">
        <v>22.1324</v>
      </c>
      <c r="JT728">
        <v>102.289</v>
      </c>
      <c r="JU728">
        <v>103.075</v>
      </c>
    </row>
    <row r="729" spans="1:281">
      <c r="A729">
        <v>713</v>
      </c>
      <c r="B729">
        <v>1659034458</v>
      </c>
      <c r="C729">
        <v>10774.9000000954</v>
      </c>
      <c r="D729" t="s">
        <v>1857</v>
      </c>
      <c r="E729" t="s">
        <v>1858</v>
      </c>
      <c r="F729">
        <v>5</v>
      </c>
      <c r="G729" t="s">
        <v>1782</v>
      </c>
      <c r="H729" t="s">
        <v>417</v>
      </c>
      <c r="I729">
        <v>1659034450.21429</v>
      </c>
      <c r="J729">
        <f>(K729)/1000</f>
        <v>0</v>
      </c>
      <c r="K729">
        <f>IF(CZ729, AN729, AH729)</f>
        <v>0</v>
      </c>
      <c r="L729">
        <f>IF(CZ729, AI729, AG729)</f>
        <v>0</v>
      </c>
      <c r="M729">
        <f>DB729 - IF(AU729&gt;1, L729*CV729*100.0/(AW729*DP729), 0)</f>
        <v>0</v>
      </c>
      <c r="N729">
        <f>((T729-J729/2)*M729-L729)/(T729+J729/2)</f>
        <v>0</v>
      </c>
      <c r="O729">
        <f>N729*(DI729+DJ729)/1000.0</f>
        <v>0</v>
      </c>
      <c r="P729">
        <f>(DB729 - IF(AU729&gt;1, L729*CV729*100.0/(AW729*DP729), 0))*(DI729+DJ729)/1000.0</f>
        <v>0</v>
      </c>
      <c r="Q729">
        <f>2.0/((1/S729-1/R729)+SIGN(S729)*SQRT((1/S729-1/R729)*(1/S729-1/R729) + 4*CW729/((CW729+1)*(CW729+1))*(2*1/S729*1/R729-1/R729*1/R729)))</f>
        <v>0</v>
      </c>
      <c r="R729">
        <f>IF(LEFT(CX729,1)&lt;&gt;"0",IF(LEFT(CX729,1)="1",3.0,CY729),$D$5+$E$5*(DP729*DI729/($K$5*1000))+$F$5*(DP729*DI729/($K$5*1000))*MAX(MIN(CV729,$J$5),$I$5)*MAX(MIN(CV729,$J$5),$I$5)+$G$5*MAX(MIN(CV729,$J$5),$I$5)*(DP729*DI729/($K$5*1000))+$H$5*(DP729*DI729/($K$5*1000))*(DP729*DI729/($K$5*1000)))</f>
        <v>0</v>
      </c>
      <c r="S729">
        <f>J729*(1000-(1000*0.61365*exp(17.502*W729/(240.97+W729))/(DI729+DJ729)+DD729)/2)/(1000*0.61365*exp(17.502*W729/(240.97+W729))/(DI729+DJ729)-DD729)</f>
        <v>0</v>
      </c>
      <c r="T729">
        <f>1/((CW729+1)/(Q729/1.6)+1/(R729/1.37)) + CW729/((CW729+1)/(Q729/1.6) + CW729/(R729/1.37))</f>
        <v>0</v>
      </c>
      <c r="U729">
        <f>(CR729*CU729)</f>
        <v>0</v>
      </c>
      <c r="V729">
        <f>(DK729+(U729+2*0.95*5.67E-8*(((DK729+$B$7)+273)^4-(DK729+273)^4)-44100*J729)/(1.84*29.3*R729+8*0.95*5.67E-8*(DK729+273)^3))</f>
        <v>0</v>
      </c>
      <c r="W729">
        <f>($C$7*DL729+$D$7*DM729+$E$7*V729)</f>
        <v>0</v>
      </c>
      <c r="X729">
        <f>0.61365*exp(17.502*W729/(240.97+W729))</f>
        <v>0</v>
      </c>
      <c r="Y729">
        <f>(Z729/AA729*100)</f>
        <v>0</v>
      </c>
      <c r="Z729">
        <f>DD729*(DI729+DJ729)/1000</f>
        <v>0</v>
      </c>
      <c r="AA729">
        <f>0.61365*exp(17.502*DK729/(240.97+DK729))</f>
        <v>0</v>
      </c>
      <c r="AB729">
        <f>(X729-DD729*(DI729+DJ729)/1000)</f>
        <v>0</v>
      </c>
      <c r="AC729">
        <f>(-J729*44100)</f>
        <v>0</v>
      </c>
      <c r="AD729">
        <f>2*29.3*R729*0.92*(DK729-W729)</f>
        <v>0</v>
      </c>
      <c r="AE729">
        <f>2*0.95*5.67E-8*(((DK729+$B$7)+273)^4-(W729+273)^4)</f>
        <v>0</v>
      </c>
      <c r="AF729">
        <f>U729+AE729+AC729+AD729</f>
        <v>0</v>
      </c>
      <c r="AG729">
        <f>DH729*AU729*(DC729-DB729*(1000-AU729*DE729)/(1000-AU729*DD729))/(100*CV729)</f>
        <v>0</v>
      </c>
      <c r="AH729">
        <f>1000*DH729*AU729*(DD729-DE729)/(100*CV729*(1000-AU729*DD729))</f>
        <v>0</v>
      </c>
      <c r="AI729">
        <f>(AJ729 - AK729 - DI729*1E3/(8.314*(DK729+273.15)) * AM729/DH729 * AL729) * DH729/(100*CV729) * (1000 - DE729)/1000</f>
        <v>0</v>
      </c>
      <c r="AJ729">
        <v>647.10880117701</v>
      </c>
      <c r="AK729">
        <v>597.668218181818</v>
      </c>
      <c r="AL729">
        <v>3.32637019712751</v>
      </c>
      <c r="AM729">
        <v>66.0504921813524</v>
      </c>
      <c r="AN729">
        <f>(AP729 - AO729 + DI729*1E3/(8.314*(DK729+273.15)) * AR729/DH729 * AQ729) * DH729/(100*CV729) * 1000/(1000 - AP729)</f>
        <v>0</v>
      </c>
      <c r="AO729">
        <v>22.0916024663204</v>
      </c>
      <c r="AP729">
        <v>26.5585447552448</v>
      </c>
      <c r="AQ729">
        <v>-9.9246119732979e-05</v>
      </c>
      <c r="AR729">
        <v>92.47</v>
      </c>
      <c r="AS729">
        <v>0</v>
      </c>
      <c r="AT729">
        <v>0</v>
      </c>
      <c r="AU729">
        <f>IF(AS729*$H$13&gt;=AW729,1.0,(AW729/(AW729-AS729*$H$13)))</f>
        <v>0</v>
      </c>
      <c r="AV729">
        <f>(AU729-1)*100</f>
        <v>0</v>
      </c>
      <c r="AW729">
        <f>MAX(0,($B$13+$C$13*DP729)/(1+$D$13*DP729)*DI729/(DK729+273)*$E$13)</f>
        <v>0</v>
      </c>
      <c r="AX729" t="s">
        <v>418</v>
      </c>
      <c r="AY729" t="s">
        <v>418</v>
      </c>
      <c r="AZ729">
        <v>0</v>
      </c>
      <c r="BA729">
        <v>0</v>
      </c>
      <c r="BB729">
        <f>1-AZ729/BA729</f>
        <v>0</v>
      </c>
      <c r="BC729">
        <v>0</v>
      </c>
      <c r="BD729" t="s">
        <v>418</v>
      </c>
      <c r="BE729" t="s">
        <v>418</v>
      </c>
      <c r="BF729">
        <v>0</v>
      </c>
      <c r="BG729">
        <v>0</v>
      </c>
      <c r="BH729">
        <f>1-BF729/BG729</f>
        <v>0</v>
      </c>
      <c r="BI729">
        <v>0.5</v>
      </c>
      <c r="BJ729">
        <f>CS729</f>
        <v>0</v>
      </c>
      <c r="BK729">
        <f>L729</f>
        <v>0</v>
      </c>
      <c r="BL729">
        <f>BH729*BI729*BJ729</f>
        <v>0</v>
      </c>
      <c r="BM729">
        <f>(BK729-BC729)/BJ729</f>
        <v>0</v>
      </c>
      <c r="BN729">
        <f>(BA729-BG729)/BG729</f>
        <v>0</v>
      </c>
      <c r="BO729">
        <f>AZ729/(BB729+AZ729/BG729)</f>
        <v>0</v>
      </c>
      <c r="BP729" t="s">
        <v>418</v>
      </c>
      <c r="BQ729">
        <v>0</v>
      </c>
      <c r="BR729">
        <f>IF(BQ729&lt;&gt;0, BQ729, BO729)</f>
        <v>0</v>
      </c>
      <c r="BS729">
        <f>1-BR729/BG729</f>
        <v>0</v>
      </c>
      <c r="BT729">
        <f>(BG729-BF729)/(BG729-BR729)</f>
        <v>0</v>
      </c>
      <c r="BU729">
        <f>(BA729-BG729)/(BA729-BR729)</f>
        <v>0</v>
      </c>
      <c r="BV729">
        <f>(BG729-BF729)/(BG729-AZ729)</f>
        <v>0</v>
      </c>
      <c r="BW729">
        <f>(BA729-BG729)/(BA729-AZ729)</f>
        <v>0</v>
      </c>
      <c r="BX729">
        <f>(BT729*BR729/BF729)</f>
        <v>0</v>
      </c>
      <c r="BY729">
        <f>(1-BX729)</f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f>$B$11*DQ729+$C$11*DR729+$F$11*EC729*(1-EF729)</f>
        <v>0</v>
      </c>
      <c r="CS729">
        <f>CR729*CT729</f>
        <v>0</v>
      </c>
      <c r="CT729">
        <f>($B$11*$D$9+$C$11*$D$9+$F$11*((EP729+EH729)/MAX(EP729+EH729+EQ729, 0.1)*$I$9+EQ729/MAX(EP729+EH729+EQ729, 0.1)*$J$9))/($B$11+$C$11+$F$11)</f>
        <v>0</v>
      </c>
      <c r="CU729">
        <f>($B$11*$K$9+$C$11*$K$9+$F$11*((EP729+EH729)/MAX(EP729+EH729+EQ729, 0.1)*$P$9+EQ729/MAX(EP729+EH729+EQ729, 0.1)*$Q$9))/($B$11+$C$11+$F$11)</f>
        <v>0</v>
      </c>
      <c r="CV729">
        <v>6</v>
      </c>
      <c r="CW729">
        <v>0.5</v>
      </c>
      <c r="CX729" t="s">
        <v>419</v>
      </c>
      <c r="CY729">
        <v>2</v>
      </c>
      <c r="CZ729" t="b">
        <v>1</v>
      </c>
      <c r="DA729">
        <v>1659034450.21429</v>
      </c>
      <c r="DB729">
        <v>558.54625</v>
      </c>
      <c r="DC729">
        <v>615.666035714286</v>
      </c>
      <c r="DD729">
        <v>26.5583357142857</v>
      </c>
      <c r="DE729">
        <v>22.0936821428571</v>
      </c>
      <c r="DF729">
        <v>551.180678571429</v>
      </c>
      <c r="DG729">
        <v>25.9643071428571</v>
      </c>
      <c r="DH729">
        <v>500.134107142857</v>
      </c>
      <c r="DI729">
        <v>90.3008785714286</v>
      </c>
      <c r="DJ729">
        <v>0.0446876285714286</v>
      </c>
      <c r="DK729">
        <v>27.4787892857143</v>
      </c>
      <c r="DL729">
        <v>27.7907285714286</v>
      </c>
      <c r="DM729">
        <v>999.9</v>
      </c>
      <c r="DN729">
        <v>0</v>
      </c>
      <c r="DO729">
        <v>0</v>
      </c>
      <c r="DP729">
        <v>10000.3571428571</v>
      </c>
      <c r="DQ729">
        <v>0</v>
      </c>
      <c r="DR729">
        <v>17.3215</v>
      </c>
      <c r="DS729">
        <v>-57.1199</v>
      </c>
      <c r="DT729">
        <v>573.784964285714</v>
      </c>
      <c r="DU729">
        <v>629.575642857143</v>
      </c>
      <c r="DV729">
        <v>4.464655</v>
      </c>
      <c r="DW729">
        <v>615.666035714286</v>
      </c>
      <c r="DX729">
        <v>22.0936821428571</v>
      </c>
      <c r="DY729">
        <v>2.39824035714286</v>
      </c>
      <c r="DZ729">
        <v>1.99507892857143</v>
      </c>
      <c r="EA729">
        <v>20.3519035714286</v>
      </c>
      <c r="EB729">
        <v>17.4053285714286</v>
      </c>
      <c r="EC729">
        <v>1999.95928571429</v>
      </c>
      <c r="ED729">
        <v>0.980003214285714</v>
      </c>
      <c r="EE729">
        <v>0.0199970214285714</v>
      </c>
      <c r="EF729">
        <v>0</v>
      </c>
      <c r="EG729">
        <v>746.526821428572</v>
      </c>
      <c r="EH729">
        <v>5.00063</v>
      </c>
      <c r="EI729">
        <v>14695.4821428571</v>
      </c>
      <c r="EJ729">
        <v>17256.5607142857</v>
      </c>
      <c r="EK729">
        <v>38.437</v>
      </c>
      <c r="EL729">
        <v>38.375</v>
      </c>
      <c r="EM729">
        <v>37.875</v>
      </c>
      <c r="EN729">
        <v>37.7765714285714</v>
      </c>
      <c r="EO729">
        <v>39.437</v>
      </c>
      <c r="EP729">
        <v>1955.06892857143</v>
      </c>
      <c r="EQ729">
        <v>39.8889285714286</v>
      </c>
      <c r="ER729">
        <v>0</v>
      </c>
      <c r="ES729">
        <v>1659034456.9</v>
      </c>
      <c r="ET729">
        <v>0</v>
      </c>
      <c r="EU729">
        <v>746.557346153846</v>
      </c>
      <c r="EV729">
        <v>11.2073504305974</v>
      </c>
      <c r="EW729">
        <v>226.252991468611</v>
      </c>
      <c r="EX729">
        <v>14695.4653846154</v>
      </c>
      <c r="EY729">
        <v>15</v>
      </c>
      <c r="EZ729">
        <v>0</v>
      </c>
      <c r="FA729" t="s">
        <v>420</v>
      </c>
      <c r="FB729">
        <v>1657551626.5</v>
      </c>
      <c r="FC729">
        <v>1657551629</v>
      </c>
      <c r="FD729">
        <v>0</v>
      </c>
      <c r="FE729">
        <v>0.403</v>
      </c>
      <c r="FF729">
        <v>0.009</v>
      </c>
      <c r="FG729">
        <v>9.41</v>
      </c>
      <c r="FH729">
        <v>0.087</v>
      </c>
      <c r="FI729">
        <v>417</v>
      </c>
      <c r="FJ729">
        <v>17</v>
      </c>
      <c r="FK729">
        <v>1.61</v>
      </c>
      <c r="FL729">
        <v>0.59</v>
      </c>
      <c r="FM729">
        <v>-56.3022536585366</v>
      </c>
      <c r="FN729">
        <v>-12.3748703832754</v>
      </c>
      <c r="FO729">
        <v>1.29636940103893</v>
      </c>
      <c r="FP729">
        <v>0</v>
      </c>
      <c r="FQ729">
        <v>745.841911764706</v>
      </c>
      <c r="FR729">
        <v>12.138441562741</v>
      </c>
      <c r="FS729">
        <v>1.20193788054338</v>
      </c>
      <c r="FT729">
        <v>0</v>
      </c>
      <c r="FU729">
        <v>4.46203756097561</v>
      </c>
      <c r="FV729">
        <v>0.0367185365853748</v>
      </c>
      <c r="FW729">
        <v>0.00459525724776226</v>
      </c>
      <c r="FX729">
        <v>1</v>
      </c>
      <c r="FY729">
        <v>1</v>
      </c>
      <c r="FZ729">
        <v>3</v>
      </c>
      <c r="GA729" t="s">
        <v>421</v>
      </c>
      <c r="GB729">
        <v>2.97345</v>
      </c>
      <c r="GC729">
        <v>2.69876</v>
      </c>
      <c r="GD729">
        <v>0.11535</v>
      </c>
      <c r="GE729">
        <v>0.124553</v>
      </c>
      <c r="GF729">
        <v>0.110403</v>
      </c>
      <c r="GG729">
        <v>0.0983246</v>
      </c>
      <c r="GH729">
        <v>34435.7</v>
      </c>
      <c r="GI729">
        <v>37267</v>
      </c>
      <c r="GJ729">
        <v>35274.1</v>
      </c>
      <c r="GK729">
        <v>38606.5</v>
      </c>
      <c r="GL729">
        <v>44486.4</v>
      </c>
      <c r="GM729">
        <v>50277.7</v>
      </c>
      <c r="GN729">
        <v>55142.2</v>
      </c>
      <c r="GO729">
        <v>61925.7</v>
      </c>
      <c r="GP729">
        <v>1.9872</v>
      </c>
      <c r="GQ729">
        <v>1.8542</v>
      </c>
      <c r="GR729">
        <v>0.148386</v>
      </c>
      <c r="GS729">
        <v>0</v>
      </c>
      <c r="GT729">
        <v>25.3631</v>
      </c>
      <c r="GU729">
        <v>999.9</v>
      </c>
      <c r="GV729">
        <v>58.992</v>
      </c>
      <c r="GW729">
        <v>29.094</v>
      </c>
      <c r="GX729">
        <v>26.4184</v>
      </c>
      <c r="GY729">
        <v>55.6873</v>
      </c>
      <c r="GZ729">
        <v>42.6402</v>
      </c>
      <c r="HA729">
        <v>1</v>
      </c>
      <c r="HB729">
        <v>-0.0402642</v>
      </c>
      <c r="HC729">
        <v>0.181547</v>
      </c>
      <c r="HD729">
        <v>20.1138</v>
      </c>
      <c r="HE729">
        <v>5.20052</v>
      </c>
      <c r="HF729">
        <v>12.0052</v>
      </c>
      <c r="HG729">
        <v>4.976</v>
      </c>
      <c r="HH729">
        <v>3.294</v>
      </c>
      <c r="HI729">
        <v>9999</v>
      </c>
      <c r="HJ729">
        <v>9999</v>
      </c>
      <c r="HK729">
        <v>9999</v>
      </c>
      <c r="HL729">
        <v>630.6</v>
      </c>
      <c r="HM729">
        <v>1.86319</v>
      </c>
      <c r="HN729">
        <v>1.8681</v>
      </c>
      <c r="HO729">
        <v>1.86783</v>
      </c>
      <c r="HP729">
        <v>1.86896</v>
      </c>
      <c r="HQ729">
        <v>1.86981</v>
      </c>
      <c r="HR729">
        <v>1.86587</v>
      </c>
      <c r="HS729">
        <v>1.86691</v>
      </c>
      <c r="HT729">
        <v>1.86832</v>
      </c>
      <c r="HU729">
        <v>5</v>
      </c>
      <c r="HV729">
        <v>0</v>
      </c>
      <c r="HW729">
        <v>0</v>
      </c>
      <c r="HX729">
        <v>0</v>
      </c>
      <c r="HY729" t="s">
        <v>422</v>
      </c>
      <c r="HZ729" t="s">
        <v>423</v>
      </c>
      <c r="IA729" t="s">
        <v>424</v>
      </c>
      <c r="IB729" t="s">
        <v>424</v>
      </c>
      <c r="IC729" t="s">
        <v>424</v>
      </c>
      <c r="ID729" t="s">
        <v>424</v>
      </c>
      <c r="IE729">
        <v>0</v>
      </c>
      <c r="IF729">
        <v>100</v>
      </c>
      <c r="IG729">
        <v>100</v>
      </c>
      <c r="IH729">
        <v>7.514</v>
      </c>
      <c r="II729">
        <v>0.5941</v>
      </c>
      <c r="IJ729">
        <v>4.02706509432224</v>
      </c>
      <c r="IK729">
        <v>0.00601174518973114</v>
      </c>
      <c r="IL729">
        <v>2.77886958061485e-07</v>
      </c>
      <c r="IM729">
        <v>-3.54636231360687e-10</v>
      </c>
      <c r="IN729">
        <v>-0.0404303883988718</v>
      </c>
      <c r="IO729">
        <v>-0.0177815531441476</v>
      </c>
      <c r="IP729">
        <v>0.00205572605671414</v>
      </c>
      <c r="IQ729">
        <v>-1.65519735432211e-05</v>
      </c>
      <c r="IR729">
        <v>-4</v>
      </c>
      <c r="IS729">
        <v>1848</v>
      </c>
      <c r="IT729">
        <v>1</v>
      </c>
      <c r="IU729">
        <v>25</v>
      </c>
      <c r="IV729">
        <v>24713.9</v>
      </c>
      <c r="IW729">
        <v>24713.8</v>
      </c>
      <c r="IX729">
        <v>1.4624</v>
      </c>
      <c r="IY729">
        <v>2.61597</v>
      </c>
      <c r="IZ729">
        <v>1.54785</v>
      </c>
      <c r="JA729">
        <v>2.30713</v>
      </c>
      <c r="JB729">
        <v>1.34644</v>
      </c>
      <c r="JC729">
        <v>2.36816</v>
      </c>
      <c r="JD729">
        <v>33.558</v>
      </c>
      <c r="JE729">
        <v>24.2188</v>
      </c>
      <c r="JF729">
        <v>18</v>
      </c>
      <c r="JG729">
        <v>501.632</v>
      </c>
      <c r="JH729">
        <v>415.326</v>
      </c>
      <c r="JI729">
        <v>25.0001</v>
      </c>
      <c r="JJ729">
        <v>26.6845</v>
      </c>
      <c r="JK729">
        <v>30.0001</v>
      </c>
      <c r="JL729">
        <v>26.6097</v>
      </c>
      <c r="JM729">
        <v>26.5506</v>
      </c>
      <c r="JN729">
        <v>29.3276</v>
      </c>
      <c r="JO729">
        <v>25.7008</v>
      </c>
      <c r="JP729">
        <v>100</v>
      </c>
      <c r="JQ729">
        <v>25</v>
      </c>
      <c r="JR729">
        <v>655.708</v>
      </c>
      <c r="JS729">
        <v>22.1324</v>
      </c>
      <c r="JT729">
        <v>102.288</v>
      </c>
      <c r="JU729">
        <v>103.075</v>
      </c>
    </row>
    <row r="730" spans="1:281">
      <c r="A730">
        <v>714</v>
      </c>
      <c r="B730">
        <v>1659034462.5</v>
      </c>
      <c r="C730">
        <v>10779.4000000954</v>
      </c>
      <c r="D730" t="s">
        <v>1859</v>
      </c>
      <c r="E730" t="s">
        <v>1860</v>
      </c>
      <c r="F730">
        <v>5</v>
      </c>
      <c r="G730" t="s">
        <v>1782</v>
      </c>
      <c r="H730" t="s">
        <v>417</v>
      </c>
      <c r="I730">
        <v>1659034454.66071</v>
      </c>
      <c r="J730">
        <f>(K730)/1000</f>
        <v>0</v>
      </c>
      <c r="K730">
        <f>IF(CZ730, AN730, AH730)</f>
        <v>0</v>
      </c>
      <c r="L730">
        <f>IF(CZ730, AI730, AG730)</f>
        <v>0</v>
      </c>
      <c r="M730">
        <f>DB730 - IF(AU730&gt;1, L730*CV730*100.0/(AW730*DP730), 0)</f>
        <v>0</v>
      </c>
      <c r="N730">
        <f>((T730-J730/2)*M730-L730)/(T730+J730/2)</f>
        <v>0</v>
      </c>
      <c r="O730">
        <f>N730*(DI730+DJ730)/1000.0</f>
        <v>0</v>
      </c>
      <c r="P730">
        <f>(DB730 - IF(AU730&gt;1, L730*CV730*100.0/(AW730*DP730), 0))*(DI730+DJ730)/1000.0</f>
        <v>0</v>
      </c>
      <c r="Q730">
        <f>2.0/((1/S730-1/R730)+SIGN(S730)*SQRT((1/S730-1/R730)*(1/S730-1/R730) + 4*CW730/((CW730+1)*(CW730+1))*(2*1/S730*1/R730-1/R730*1/R730)))</f>
        <v>0</v>
      </c>
      <c r="R730">
        <f>IF(LEFT(CX730,1)&lt;&gt;"0",IF(LEFT(CX730,1)="1",3.0,CY730),$D$5+$E$5*(DP730*DI730/($K$5*1000))+$F$5*(DP730*DI730/($K$5*1000))*MAX(MIN(CV730,$J$5),$I$5)*MAX(MIN(CV730,$J$5),$I$5)+$G$5*MAX(MIN(CV730,$J$5),$I$5)*(DP730*DI730/($K$5*1000))+$H$5*(DP730*DI730/($K$5*1000))*(DP730*DI730/($K$5*1000)))</f>
        <v>0</v>
      </c>
      <c r="S730">
        <f>J730*(1000-(1000*0.61365*exp(17.502*W730/(240.97+W730))/(DI730+DJ730)+DD730)/2)/(1000*0.61365*exp(17.502*W730/(240.97+W730))/(DI730+DJ730)-DD730)</f>
        <v>0</v>
      </c>
      <c r="T730">
        <f>1/((CW730+1)/(Q730/1.6)+1/(R730/1.37)) + CW730/((CW730+1)/(Q730/1.6) + CW730/(R730/1.37))</f>
        <v>0</v>
      </c>
      <c r="U730">
        <f>(CR730*CU730)</f>
        <v>0</v>
      </c>
      <c r="V730">
        <f>(DK730+(U730+2*0.95*5.67E-8*(((DK730+$B$7)+273)^4-(DK730+273)^4)-44100*J730)/(1.84*29.3*R730+8*0.95*5.67E-8*(DK730+273)^3))</f>
        <v>0</v>
      </c>
      <c r="W730">
        <f>($C$7*DL730+$D$7*DM730+$E$7*V730)</f>
        <v>0</v>
      </c>
      <c r="X730">
        <f>0.61365*exp(17.502*W730/(240.97+W730))</f>
        <v>0</v>
      </c>
      <c r="Y730">
        <f>(Z730/AA730*100)</f>
        <v>0</v>
      </c>
      <c r="Z730">
        <f>DD730*(DI730+DJ730)/1000</f>
        <v>0</v>
      </c>
      <c r="AA730">
        <f>0.61365*exp(17.502*DK730/(240.97+DK730))</f>
        <v>0</v>
      </c>
      <c r="AB730">
        <f>(X730-DD730*(DI730+DJ730)/1000)</f>
        <v>0</v>
      </c>
      <c r="AC730">
        <f>(-J730*44100)</f>
        <v>0</v>
      </c>
      <c r="AD730">
        <f>2*29.3*R730*0.92*(DK730-W730)</f>
        <v>0</v>
      </c>
      <c r="AE730">
        <f>2*0.95*5.67E-8*(((DK730+$B$7)+273)^4-(W730+273)^4)</f>
        <v>0</v>
      </c>
      <c r="AF730">
        <f>U730+AE730+AC730+AD730</f>
        <v>0</v>
      </c>
      <c r="AG730">
        <f>DH730*AU730*(DC730-DB730*(1000-AU730*DE730)/(1000-AU730*DD730))/(100*CV730)</f>
        <v>0</v>
      </c>
      <c r="AH730">
        <f>1000*DH730*AU730*(DD730-DE730)/(100*CV730*(1000-AU730*DD730))</f>
        <v>0</v>
      </c>
      <c r="AI730">
        <f>(AJ730 - AK730 - DI730*1E3/(8.314*(DK730+273.15)) * AM730/DH730 * AL730) * DH730/(100*CV730) * (1000 - DE730)/1000</f>
        <v>0</v>
      </c>
      <c r="AJ730">
        <v>662.617969155493</v>
      </c>
      <c r="AK730">
        <v>612.499387878788</v>
      </c>
      <c r="AL730">
        <v>3.28005358088599</v>
      </c>
      <c r="AM730">
        <v>66.0504921813524</v>
      </c>
      <c r="AN730">
        <f>(AP730 - AO730 + DI730*1E3/(8.314*(DK730+273.15)) * AR730/DH730 * AQ730) * DH730/(100*CV730) * 1000/(1000 - AP730)</f>
        <v>0</v>
      </c>
      <c r="AO730">
        <v>22.0893504033333</v>
      </c>
      <c r="AP730">
        <v>26.5641321678322</v>
      </c>
      <c r="AQ730">
        <v>2.6528138528595e-05</v>
      </c>
      <c r="AR730">
        <v>92.47</v>
      </c>
      <c r="AS730">
        <v>0</v>
      </c>
      <c r="AT730">
        <v>0</v>
      </c>
      <c r="AU730">
        <f>IF(AS730*$H$13&gt;=AW730,1.0,(AW730/(AW730-AS730*$H$13)))</f>
        <v>0</v>
      </c>
      <c r="AV730">
        <f>(AU730-1)*100</f>
        <v>0</v>
      </c>
      <c r="AW730">
        <f>MAX(0,($B$13+$C$13*DP730)/(1+$D$13*DP730)*DI730/(DK730+273)*$E$13)</f>
        <v>0</v>
      </c>
      <c r="AX730" t="s">
        <v>418</v>
      </c>
      <c r="AY730" t="s">
        <v>418</v>
      </c>
      <c r="AZ730">
        <v>0</v>
      </c>
      <c r="BA730">
        <v>0</v>
      </c>
      <c r="BB730">
        <f>1-AZ730/BA730</f>
        <v>0</v>
      </c>
      <c r="BC730">
        <v>0</v>
      </c>
      <c r="BD730" t="s">
        <v>418</v>
      </c>
      <c r="BE730" t="s">
        <v>418</v>
      </c>
      <c r="BF730">
        <v>0</v>
      </c>
      <c r="BG730">
        <v>0</v>
      </c>
      <c r="BH730">
        <f>1-BF730/BG730</f>
        <v>0</v>
      </c>
      <c r="BI730">
        <v>0.5</v>
      </c>
      <c r="BJ730">
        <f>CS730</f>
        <v>0</v>
      </c>
      <c r="BK730">
        <f>L730</f>
        <v>0</v>
      </c>
      <c r="BL730">
        <f>BH730*BI730*BJ730</f>
        <v>0</v>
      </c>
      <c r="BM730">
        <f>(BK730-BC730)/BJ730</f>
        <v>0</v>
      </c>
      <c r="BN730">
        <f>(BA730-BG730)/BG730</f>
        <v>0</v>
      </c>
      <c r="BO730">
        <f>AZ730/(BB730+AZ730/BG730)</f>
        <v>0</v>
      </c>
      <c r="BP730" t="s">
        <v>418</v>
      </c>
      <c r="BQ730">
        <v>0</v>
      </c>
      <c r="BR730">
        <f>IF(BQ730&lt;&gt;0, BQ730, BO730)</f>
        <v>0</v>
      </c>
      <c r="BS730">
        <f>1-BR730/BG730</f>
        <v>0</v>
      </c>
      <c r="BT730">
        <f>(BG730-BF730)/(BG730-BR730)</f>
        <v>0</v>
      </c>
      <c r="BU730">
        <f>(BA730-BG730)/(BA730-BR730)</f>
        <v>0</v>
      </c>
      <c r="BV730">
        <f>(BG730-BF730)/(BG730-AZ730)</f>
        <v>0</v>
      </c>
      <c r="BW730">
        <f>(BA730-BG730)/(BA730-AZ730)</f>
        <v>0</v>
      </c>
      <c r="BX730">
        <f>(BT730*BR730/BF730)</f>
        <v>0</v>
      </c>
      <c r="BY730">
        <f>(1-BX730)</f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f>$B$11*DQ730+$C$11*DR730+$F$11*EC730*(1-EF730)</f>
        <v>0</v>
      </c>
      <c r="CS730">
        <f>CR730*CT730</f>
        <v>0</v>
      </c>
      <c r="CT730">
        <f>($B$11*$D$9+$C$11*$D$9+$F$11*((EP730+EH730)/MAX(EP730+EH730+EQ730, 0.1)*$I$9+EQ730/MAX(EP730+EH730+EQ730, 0.1)*$J$9))/($B$11+$C$11+$F$11)</f>
        <v>0</v>
      </c>
      <c r="CU730">
        <f>($B$11*$K$9+$C$11*$K$9+$F$11*((EP730+EH730)/MAX(EP730+EH730+EQ730, 0.1)*$P$9+EQ730/MAX(EP730+EH730+EQ730, 0.1)*$Q$9))/($B$11+$C$11+$F$11)</f>
        <v>0</v>
      </c>
      <c r="CV730">
        <v>6</v>
      </c>
      <c r="CW730">
        <v>0.5</v>
      </c>
      <c r="CX730" t="s">
        <v>419</v>
      </c>
      <c r="CY730">
        <v>2</v>
      </c>
      <c r="CZ730" t="b">
        <v>1</v>
      </c>
      <c r="DA730">
        <v>1659034454.66071</v>
      </c>
      <c r="DB730">
        <v>572.747678571429</v>
      </c>
      <c r="DC730">
        <v>630.646571428571</v>
      </c>
      <c r="DD730">
        <v>26.559325</v>
      </c>
      <c r="DE730">
        <v>22.0913678571429</v>
      </c>
      <c r="DF730">
        <v>565.297535714286</v>
      </c>
      <c r="DG730">
        <v>25.9652464285714</v>
      </c>
      <c r="DH730">
        <v>500.109464285714</v>
      </c>
      <c r="DI730">
        <v>90.3004892857143</v>
      </c>
      <c r="DJ730">
        <v>0.0446137821428571</v>
      </c>
      <c r="DK730">
        <v>27.4799392857143</v>
      </c>
      <c r="DL730">
        <v>27.7887642857143</v>
      </c>
      <c r="DM730">
        <v>999.9</v>
      </c>
      <c r="DN730">
        <v>0</v>
      </c>
      <c r="DO730">
        <v>0</v>
      </c>
      <c r="DP730">
        <v>9997.85714285714</v>
      </c>
      <c r="DQ730">
        <v>0</v>
      </c>
      <c r="DR730">
        <v>17.3215</v>
      </c>
      <c r="DS730">
        <v>-57.89905</v>
      </c>
      <c r="DT730">
        <v>588.374428571428</v>
      </c>
      <c r="DU730">
        <v>644.893214285714</v>
      </c>
      <c r="DV730">
        <v>4.46795214285714</v>
      </c>
      <c r="DW730">
        <v>630.646571428571</v>
      </c>
      <c r="DX730">
        <v>22.0913678571429</v>
      </c>
      <c r="DY730">
        <v>2.39832035714286</v>
      </c>
      <c r="DZ730">
        <v>1.9948625</v>
      </c>
      <c r="EA730">
        <v>20.3524464285714</v>
      </c>
      <c r="EB730">
        <v>17.4036107142857</v>
      </c>
      <c r="EC730">
        <v>1999.99678571429</v>
      </c>
      <c r="ED730">
        <v>0.980001285714286</v>
      </c>
      <c r="EE730">
        <v>0.0199989</v>
      </c>
      <c r="EF730">
        <v>0</v>
      </c>
      <c r="EG730">
        <v>747.313464285714</v>
      </c>
      <c r="EH730">
        <v>5.00063</v>
      </c>
      <c r="EI730">
        <v>14711.6357142857</v>
      </c>
      <c r="EJ730">
        <v>17256.875</v>
      </c>
      <c r="EK730">
        <v>38.4325714285714</v>
      </c>
      <c r="EL730">
        <v>38.375</v>
      </c>
      <c r="EM730">
        <v>37.875</v>
      </c>
      <c r="EN730">
        <v>37.7920714285714</v>
      </c>
      <c r="EO730">
        <v>39.437</v>
      </c>
      <c r="EP730">
        <v>1955.10107142857</v>
      </c>
      <c r="EQ730">
        <v>39.8935714285714</v>
      </c>
      <c r="ER730">
        <v>0</v>
      </c>
      <c r="ES730">
        <v>1659034461.7</v>
      </c>
      <c r="ET730">
        <v>0</v>
      </c>
      <c r="EU730">
        <v>747.406884615385</v>
      </c>
      <c r="EV730">
        <v>9.88297436528281</v>
      </c>
      <c r="EW730">
        <v>208.129914719873</v>
      </c>
      <c r="EX730">
        <v>14712.7692307692</v>
      </c>
      <c r="EY730">
        <v>15</v>
      </c>
      <c r="EZ730">
        <v>0</v>
      </c>
      <c r="FA730" t="s">
        <v>420</v>
      </c>
      <c r="FB730">
        <v>1657551626.5</v>
      </c>
      <c r="FC730">
        <v>1657551629</v>
      </c>
      <c r="FD730">
        <v>0</v>
      </c>
      <c r="FE730">
        <v>0.403</v>
      </c>
      <c r="FF730">
        <v>0.009</v>
      </c>
      <c r="FG730">
        <v>9.41</v>
      </c>
      <c r="FH730">
        <v>0.087</v>
      </c>
      <c r="FI730">
        <v>417</v>
      </c>
      <c r="FJ730">
        <v>17</v>
      </c>
      <c r="FK730">
        <v>1.61</v>
      </c>
      <c r="FL730">
        <v>0.59</v>
      </c>
      <c r="FM730">
        <v>-57.273787804878</v>
      </c>
      <c r="FN730">
        <v>-12.2470411149825</v>
      </c>
      <c r="FO730">
        <v>1.29940868074958</v>
      </c>
      <c r="FP730">
        <v>0</v>
      </c>
      <c r="FQ730">
        <v>746.742705882353</v>
      </c>
      <c r="FR730">
        <v>10.7273338450744</v>
      </c>
      <c r="FS730">
        <v>1.06994223399352</v>
      </c>
      <c r="FT730">
        <v>0</v>
      </c>
      <c r="FU730">
        <v>4.46558682926829</v>
      </c>
      <c r="FV730">
        <v>0.0440427177700443</v>
      </c>
      <c r="FW730">
        <v>0.0052471006809682</v>
      </c>
      <c r="FX730">
        <v>1</v>
      </c>
      <c r="FY730">
        <v>1</v>
      </c>
      <c r="FZ730">
        <v>3</v>
      </c>
      <c r="GA730" t="s">
        <v>421</v>
      </c>
      <c r="GB730">
        <v>2.97292</v>
      </c>
      <c r="GC730">
        <v>2.69824</v>
      </c>
      <c r="GD730">
        <v>0.11735</v>
      </c>
      <c r="GE730">
        <v>0.12643</v>
      </c>
      <c r="GF730">
        <v>0.110402</v>
      </c>
      <c r="GG730">
        <v>0.0983055</v>
      </c>
      <c r="GH730">
        <v>34357.6</v>
      </c>
      <c r="GI730">
        <v>37187.2</v>
      </c>
      <c r="GJ730">
        <v>35273.8</v>
      </c>
      <c r="GK730">
        <v>38606.6</v>
      </c>
      <c r="GL730">
        <v>44486.4</v>
      </c>
      <c r="GM730">
        <v>50279</v>
      </c>
      <c r="GN730">
        <v>55142.1</v>
      </c>
      <c r="GO730">
        <v>61925.9</v>
      </c>
      <c r="GP730">
        <v>1.9868</v>
      </c>
      <c r="GQ730">
        <v>1.854</v>
      </c>
      <c r="GR730">
        <v>0.148565</v>
      </c>
      <c r="GS730">
        <v>0</v>
      </c>
      <c r="GT730">
        <v>25.3631</v>
      </c>
      <c r="GU730">
        <v>999.9</v>
      </c>
      <c r="GV730">
        <v>58.992</v>
      </c>
      <c r="GW730">
        <v>29.104</v>
      </c>
      <c r="GX730">
        <v>26.4329</v>
      </c>
      <c r="GY730">
        <v>55.4973</v>
      </c>
      <c r="GZ730">
        <v>42.7324</v>
      </c>
      <c r="HA730">
        <v>1</v>
      </c>
      <c r="HB730">
        <v>-0.0402439</v>
      </c>
      <c r="HC730">
        <v>0.179586</v>
      </c>
      <c r="HD730">
        <v>20.1135</v>
      </c>
      <c r="HE730">
        <v>5.19932</v>
      </c>
      <c r="HF730">
        <v>12.004</v>
      </c>
      <c r="HG730">
        <v>4.976</v>
      </c>
      <c r="HH730">
        <v>3.2934</v>
      </c>
      <c r="HI730">
        <v>9999</v>
      </c>
      <c r="HJ730">
        <v>9999</v>
      </c>
      <c r="HK730">
        <v>9999</v>
      </c>
      <c r="HL730">
        <v>630.6</v>
      </c>
      <c r="HM730">
        <v>1.86319</v>
      </c>
      <c r="HN730">
        <v>1.86798</v>
      </c>
      <c r="HO730">
        <v>1.86783</v>
      </c>
      <c r="HP730">
        <v>1.86896</v>
      </c>
      <c r="HQ730">
        <v>1.86981</v>
      </c>
      <c r="HR730">
        <v>1.86584</v>
      </c>
      <c r="HS730">
        <v>1.86691</v>
      </c>
      <c r="HT730">
        <v>1.86829</v>
      </c>
      <c r="HU730">
        <v>5</v>
      </c>
      <c r="HV730">
        <v>0</v>
      </c>
      <c r="HW730">
        <v>0</v>
      </c>
      <c r="HX730">
        <v>0</v>
      </c>
      <c r="HY730" t="s">
        <v>422</v>
      </c>
      <c r="HZ730" t="s">
        <v>423</v>
      </c>
      <c r="IA730" t="s">
        <v>424</v>
      </c>
      <c r="IB730" t="s">
        <v>424</v>
      </c>
      <c r="IC730" t="s">
        <v>424</v>
      </c>
      <c r="ID730" t="s">
        <v>424</v>
      </c>
      <c r="IE730">
        <v>0</v>
      </c>
      <c r="IF730">
        <v>100</v>
      </c>
      <c r="IG730">
        <v>100</v>
      </c>
      <c r="IH730">
        <v>7.599</v>
      </c>
      <c r="II730">
        <v>0.5941</v>
      </c>
      <c r="IJ730">
        <v>4.02706509432224</v>
      </c>
      <c r="IK730">
        <v>0.00601174518973114</v>
      </c>
      <c r="IL730">
        <v>2.77886958061485e-07</v>
      </c>
      <c r="IM730">
        <v>-3.54636231360687e-10</v>
      </c>
      <c r="IN730">
        <v>-0.0404303883988718</v>
      </c>
      <c r="IO730">
        <v>-0.0177815531441476</v>
      </c>
      <c r="IP730">
        <v>0.00205572605671414</v>
      </c>
      <c r="IQ730">
        <v>-1.65519735432211e-05</v>
      </c>
      <c r="IR730">
        <v>-4</v>
      </c>
      <c r="IS730">
        <v>1848</v>
      </c>
      <c r="IT730">
        <v>1</v>
      </c>
      <c r="IU730">
        <v>25</v>
      </c>
      <c r="IV730">
        <v>24713.9</v>
      </c>
      <c r="IW730">
        <v>24713.9</v>
      </c>
      <c r="IX730">
        <v>1.49048</v>
      </c>
      <c r="IY730">
        <v>2.62329</v>
      </c>
      <c r="IZ730">
        <v>1.54785</v>
      </c>
      <c r="JA730">
        <v>2.30713</v>
      </c>
      <c r="JB730">
        <v>1.34644</v>
      </c>
      <c r="JC730">
        <v>2.34985</v>
      </c>
      <c r="JD730">
        <v>33.558</v>
      </c>
      <c r="JE730">
        <v>24.2188</v>
      </c>
      <c r="JF730">
        <v>18</v>
      </c>
      <c r="JG730">
        <v>501.389</v>
      </c>
      <c r="JH730">
        <v>415.213</v>
      </c>
      <c r="JI730">
        <v>24.9998</v>
      </c>
      <c r="JJ730">
        <v>26.6868</v>
      </c>
      <c r="JK730">
        <v>29.9999</v>
      </c>
      <c r="JL730">
        <v>26.612</v>
      </c>
      <c r="JM730">
        <v>26.5506</v>
      </c>
      <c r="JN730">
        <v>29.8535</v>
      </c>
      <c r="JO730">
        <v>25.7008</v>
      </c>
      <c r="JP730">
        <v>100</v>
      </c>
      <c r="JQ730">
        <v>25</v>
      </c>
      <c r="JR730">
        <v>675.794</v>
      </c>
      <c r="JS730">
        <v>22.1319</v>
      </c>
      <c r="JT730">
        <v>102.288</v>
      </c>
      <c r="JU730">
        <v>103.075</v>
      </c>
    </row>
    <row r="731" spans="1:281">
      <c r="A731">
        <v>715</v>
      </c>
      <c r="B731">
        <v>1659034468</v>
      </c>
      <c r="C731">
        <v>10784.9000000954</v>
      </c>
      <c r="D731" t="s">
        <v>1861</v>
      </c>
      <c r="E731" t="s">
        <v>1862</v>
      </c>
      <c r="F731">
        <v>5</v>
      </c>
      <c r="G731" t="s">
        <v>1782</v>
      </c>
      <c r="H731" t="s">
        <v>417</v>
      </c>
      <c r="I731">
        <v>1659034460.23214</v>
      </c>
      <c r="J731">
        <f>(K731)/1000</f>
        <v>0</v>
      </c>
      <c r="K731">
        <f>IF(CZ731, AN731, AH731)</f>
        <v>0</v>
      </c>
      <c r="L731">
        <f>IF(CZ731, AI731, AG731)</f>
        <v>0</v>
      </c>
      <c r="M731">
        <f>DB731 - IF(AU731&gt;1, L731*CV731*100.0/(AW731*DP731), 0)</f>
        <v>0</v>
      </c>
      <c r="N731">
        <f>((T731-J731/2)*M731-L731)/(T731+J731/2)</f>
        <v>0</v>
      </c>
      <c r="O731">
        <f>N731*(DI731+DJ731)/1000.0</f>
        <v>0</v>
      </c>
      <c r="P731">
        <f>(DB731 - IF(AU731&gt;1, L731*CV731*100.0/(AW731*DP731), 0))*(DI731+DJ731)/1000.0</f>
        <v>0</v>
      </c>
      <c r="Q731">
        <f>2.0/((1/S731-1/R731)+SIGN(S731)*SQRT((1/S731-1/R731)*(1/S731-1/R731) + 4*CW731/((CW731+1)*(CW731+1))*(2*1/S731*1/R731-1/R731*1/R731)))</f>
        <v>0</v>
      </c>
      <c r="R731">
        <f>IF(LEFT(CX731,1)&lt;&gt;"0",IF(LEFT(CX731,1)="1",3.0,CY731),$D$5+$E$5*(DP731*DI731/($K$5*1000))+$F$5*(DP731*DI731/($K$5*1000))*MAX(MIN(CV731,$J$5),$I$5)*MAX(MIN(CV731,$J$5),$I$5)+$G$5*MAX(MIN(CV731,$J$5),$I$5)*(DP731*DI731/($K$5*1000))+$H$5*(DP731*DI731/($K$5*1000))*(DP731*DI731/($K$5*1000)))</f>
        <v>0</v>
      </c>
      <c r="S731">
        <f>J731*(1000-(1000*0.61365*exp(17.502*W731/(240.97+W731))/(DI731+DJ731)+DD731)/2)/(1000*0.61365*exp(17.502*W731/(240.97+W731))/(DI731+DJ731)-DD731)</f>
        <v>0</v>
      </c>
      <c r="T731">
        <f>1/((CW731+1)/(Q731/1.6)+1/(R731/1.37)) + CW731/((CW731+1)/(Q731/1.6) + CW731/(R731/1.37))</f>
        <v>0</v>
      </c>
      <c r="U731">
        <f>(CR731*CU731)</f>
        <v>0</v>
      </c>
      <c r="V731">
        <f>(DK731+(U731+2*0.95*5.67E-8*(((DK731+$B$7)+273)^4-(DK731+273)^4)-44100*J731)/(1.84*29.3*R731+8*0.95*5.67E-8*(DK731+273)^3))</f>
        <v>0</v>
      </c>
      <c r="W731">
        <f>($C$7*DL731+$D$7*DM731+$E$7*V731)</f>
        <v>0</v>
      </c>
      <c r="X731">
        <f>0.61365*exp(17.502*W731/(240.97+W731))</f>
        <v>0</v>
      </c>
      <c r="Y731">
        <f>(Z731/AA731*100)</f>
        <v>0</v>
      </c>
      <c r="Z731">
        <f>DD731*(DI731+DJ731)/1000</f>
        <v>0</v>
      </c>
      <c r="AA731">
        <f>0.61365*exp(17.502*DK731/(240.97+DK731))</f>
        <v>0</v>
      </c>
      <c r="AB731">
        <f>(X731-DD731*(DI731+DJ731)/1000)</f>
        <v>0</v>
      </c>
      <c r="AC731">
        <f>(-J731*44100)</f>
        <v>0</v>
      </c>
      <c r="AD731">
        <f>2*29.3*R731*0.92*(DK731-W731)</f>
        <v>0</v>
      </c>
      <c r="AE731">
        <f>2*0.95*5.67E-8*(((DK731+$B$7)+273)^4-(W731+273)^4)</f>
        <v>0</v>
      </c>
      <c r="AF731">
        <f>U731+AE731+AC731+AD731</f>
        <v>0</v>
      </c>
      <c r="AG731">
        <f>DH731*AU731*(DC731-DB731*(1000-AU731*DE731)/(1000-AU731*DD731))/(100*CV731)</f>
        <v>0</v>
      </c>
      <c r="AH731">
        <f>1000*DH731*AU731*(DD731-DE731)/(100*CV731*(1000-AU731*DD731))</f>
        <v>0</v>
      </c>
      <c r="AI731">
        <f>(AJ731 - AK731 - DI731*1E3/(8.314*(DK731+273.15)) * AM731/DH731 * AL731) * DH731/(100*CV731) * (1000 - DE731)/1000</f>
        <v>0</v>
      </c>
      <c r="AJ731">
        <v>681.612330987807</v>
      </c>
      <c r="AK731">
        <v>630.556109090909</v>
      </c>
      <c r="AL731">
        <v>3.33905042073593</v>
      </c>
      <c r="AM731">
        <v>66.0504921813524</v>
      </c>
      <c r="AN731">
        <f>(AP731 - AO731 + DI731*1E3/(8.314*(DK731+273.15)) * AR731/DH731 * AQ731) * DH731/(100*CV731) * 1000/(1000 - AP731)</f>
        <v>0</v>
      </c>
      <c r="AO731">
        <v>22.0860069105195</v>
      </c>
      <c r="AP731">
        <v>26.5659678321678</v>
      </c>
      <c r="AQ731">
        <v>2.69471182414289e-05</v>
      </c>
      <c r="AR731">
        <v>92.47</v>
      </c>
      <c r="AS731">
        <v>0</v>
      </c>
      <c r="AT731">
        <v>0</v>
      </c>
      <c r="AU731">
        <f>IF(AS731*$H$13&gt;=AW731,1.0,(AW731/(AW731-AS731*$H$13)))</f>
        <v>0</v>
      </c>
      <c r="AV731">
        <f>(AU731-1)*100</f>
        <v>0</v>
      </c>
      <c r="AW731">
        <f>MAX(0,($B$13+$C$13*DP731)/(1+$D$13*DP731)*DI731/(DK731+273)*$E$13)</f>
        <v>0</v>
      </c>
      <c r="AX731" t="s">
        <v>418</v>
      </c>
      <c r="AY731" t="s">
        <v>418</v>
      </c>
      <c r="AZ731">
        <v>0</v>
      </c>
      <c r="BA731">
        <v>0</v>
      </c>
      <c r="BB731">
        <f>1-AZ731/BA731</f>
        <v>0</v>
      </c>
      <c r="BC731">
        <v>0</v>
      </c>
      <c r="BD731" t="s">
        <v>418</v>
      </c>
      <c r="BE731" t="s">
        <v>418</v>
      </c>
      <c r="BF731">
        <v>0</v>
      </c>
      <c r="BG731">
        <v>0</v>
      </c>
      <c r="BH731">
        <f>1-BF731/BG731</f>
        <v>0</v>
      </c>
      <c r="BI731">
        <v>0.5</v>
      </c>
      <c r="BJ731">
        <f>CS731</f>
        <v>0</v>
      </c>
      <c r="BK731">
        <f>L731</f>
        <v>0</v>
      </c>
      <c r="BL731">
        <f>BH731*BI731*BJ731</f>
        <v>0</v>
      </c>
      <c r="BM731">
        <f>(BK731-BC731)/BJ731</f>
        <v>0</v>
      </c>
      <c r="BN731">
        <f>(BA731-BG731)/BG731</f>
        <v>0</v>
      </c>
      <c r="BO731">
        <f>AZ731/(BB731+AZ731/BG731)</f>
        <v>0</v>
      </c>
      <c r="BP731" t="s">
        <v>418</v>
      </c>
      <c r="BQ731">
        <v>0</v>
      </c>
      <c r="BR731">
        <f>IF(BQ731&lt;&gt;0, BQ731, BO731)</f>
        <v>0</v>
      </c>
      <c r="BS731">
        <f>1-BR731/BG731</f>
        <v>0</v>
      </c>
      <c r="BT731">
        <f>(BG731-BF731)/(BG731-BR731)</f>
        <v>0</v>
      </c>
      <c r="BU731">
        <f>(BA731-BG731)/(BA731-BR731)</f>
        <v>0</v>
      </c>
      <c r="BV731">
        <f>(BG731-BF731)/(BG731-AZ731)</f>
        <v>0</v>
      </c>
      <c r="BW731">
        <f>(BA731-BG731)/(BA731-AZ731)</f>
        <v>0</v>
      </c>
      <c r="BX731">
        <f>(BT731*BR731/BF731)</f>
        <v>0</v>
      </c>
      <c r="BY731">
        <f>(1-BX731)</f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f>$B$11*DQ731+$C$11*DR731+$F$11*EC731*(1-EF731)</f>
        <v>0</v>
      </c>
      <c r="CS731">
        <f>CR731*CT731</f>
        <v>0</v>
      </c>
      <c r="CT731">
        <f>($B$11*$D$9+$C$11*$D$9+$F$11*((EP731+EH731)/MAX(EP731+EH731+EQ731, 0.1)*$I$9+EQ731/MAX(EP731+EH731+EQ731, 0.1)*$J$9))/($B$11+$C$11+$F$11)</f>
        <v>0</v>
      </c>
      <c r="CU731">
        <f>($B$11*$K$9+$C$11*$K$9+$F$11*((EP731+EH731)/MAX(EP731+EH731+EQ731, 0.1)*$P$9+EQ731/MAX(EP731+EH731+EQ731, 0.1)*$Q$9))/($B$11+$C$11+$F$11)</f>
        <v>0</v>
      </c>
      <c r="CV731">
        <v>6</v>
      </c>
      <c r="CW731">
        <v>0.5</v>
      </c>
      <c r="CX731" t="s">
        <v>419</v>
      </c>
      <c r="CY731">
        <v>2</v>
      </c>
      <c r="CZ731" t="b">
        <v>1</v>
      </c>
      <c r="DA731">
        <v>1659034460.23214</v>
      </c>
      <c r="DB731">
        <v>590.483285714286</v>
      </c>
      <c r="DC731">
        <v>649.540928571429</v>
      </c>
      <c r="DD731">
        <v>26.5609035714286</v>
      </c>
      <c r="DE731">
        <v>22.0882285714286</v>
      </c>
      <c r="DF731">
        <v>582.927678571428</v>
      </c>
      <c r="DG731">
        <v>25.9667428571429</v>
      </c>
      <c r="DH731">
        <v>500.055071428571</v>
      </c>
      <c r="DI731">
        <v>90.2999178571429</v>
      </c>
      <c r="DJ731">
        <v>0.0442982785714286</v>
      </c>
      <c r="DK731">
        <v>27.4813571428571</v>
      </c>
      <c r="DL731">
        <v>27.7859</v>
      </c>
      <c r="DM731">
        <v>999.9</v>
      </c>
      <c r="DN731">
        <v>0</v>
      </c>
      <c r="DO731">
        <v>0</v>
      </c>
      <c r="DP731">
        <v>9999.10714285714</v>
      </c>
      <c r="DQ731">
        <v>0</v>
      </c>
      <c r="DR731">
        <v>17.3215</v>
      </c>
      <c r="DS731">
        <v>-59.0577392857143</v>
      </c>
      <c r="DT731">
        <v>606.595</v>
      </c>
      <c r="DU731">
        <v>664.212178571429</v>
      </c>
      <c r="DV731">
        <v>4.47266857142857</v>
      </c>
      <c r="DW731">
        <v>649.540928571429</v>
      </c>
      <c r="DX731">
        <v>22.0882285714286</v>
      </c>
      <c r="DY731">
        <v>2.3984475</v>
      </c>
      <c r="DZ731">
        <v>1.99456642857143</v>
      </c>
      <c r="EA731">
        <v>20.3533</v>
      </c>
      <c r="EB731">
        <v>17.4012642857143</v>
      </c>
      <c r="EC731">
        <v>2000.02321428571</v>
      </c>
      <c r="ED731">
        <v>0.979999571428571</v>
      </c>
      <c r="EE731">
        <v>0.0200005785714286</v>
      </c>
      <c r="EF731">
        <v>0</v>
      </c>
      <c r="EG731">
        <v>748.222142857143</v>
      </c>
      <c r="EH731">
        <v>5.00063</v>
      </c>
      <c r="EI731">
        <v>14730.0642857143</v>
      </c>
      <c r="EJ731">
        <v>17257.0964285714</v>
      </c>
      <c r="EK731">
        <v>38.4281428571429</v>
      </c>
      <c r="EL731">
        <v>38.375</v>
      </c>
      <c r="EM731">
        <v>37.875</v>
      </c>
      <c r="EN731">
        <v>37.7942857142857</v>
      </c>
      <c r="EO731">
        <v>39.437</v>
      </c>
      <c r="EP731">
        <v>1955.12214285714</v>
      </c>
      <c r="EQ731">
        <v>39.8978571428572</v>
      </c>
      <c r="ER731">
        <v>0</v>
      </c>
      <c r="ES731">
        <v>1659034467.1</v>
      </c>
      <c r="ET731">
        <v>0</v>
      </c>
      <c r="EU731">
        <v>748.2768</v>
      </c>
      <c r="EV731">
        <v>8.55415386241231</v>
      </c>
      <c r="EW731">
        <v>183.992307988788</v>
      </c>
      <c r="EX731">
        <v>14731.536</v>
      </c>
      <c r="EY731">
        <v>15</v>
      </c>
      <c r="EZ731">
        <v>0</v>
      </c>
      <c r="FA731" t="s">
        <v>420</v>
      </c>
      <c r="FB731">
        <v>1657551626.5</v>
      </c>
      <c r="FC731">
        <v>1657551629</v>
      </c>
      <c r="FD731">
        <v>0</v>
      </c>
      <c r="FE731">
        <v>0.403</v>
      </c>
      <c r="FF731">
        <v>0.009</v>
      </c>
      <c r="FG731">
        <v>9.41</v>
      </c>
      <c r="FH731">
        <v>0.087</v>
      </c>
      <c r="FI731">
        <v>417</v>
      </c>
      <c r="FJ731">
        <v>17</v>
      </c>
      <c r="FK731">
        <v>1.61</v>
      </c>
      <c r="FL731">
        <v>0.59</v>
      </c>
      <c r="FM731">
        <v>-58.4758365853659</v>
      </c>
      <c r="FN731">
        <v>-11.6240822299651</v>
      </c>
      <c r="FO731">
        <v>1.23568616008373</v>
      </c>
      <c r="FP731">
        <v>0</v>
      </c>
      <c r="FQ731">
        <v>747.763647058823</v>
      </c>
      <c r="FR731">
        <v>9.28598930485484</v>
      </c>
      <c r="FS731">
        <v>0.931042485994403</v>
      </c>
      <c r="FT731">
        <v>0</v>
      </c>
      <c r="FU731">
        <v>4.47025731707317</v>
      </c>
      <c r="FV731">
        <v>0.0527121951219701</v>
      </c>
      <c r="FW731">
        <v>0.00582229232552391</v>
      </c>
      <c r="FX731">
        <v>1</v>
      </c>
      <c r="FY731">
        <v>1</v>
      </c>
      <c r="FZ731">
        <v>3</v>
      </c>
      <c r="GA731" t="s">
        <v>421</v>
      </c>
      <c r="GB731">
        <v>2.97395</v>
      </c>
      <c r="GC731">
        <v>2.69724</v>
      </c>
      <c r="GD731">
        <v>0.119811</v>
      </c>
      <c r="GE731">
        <v>0.129011</v>
      </c>
      <c r="GF731">
        <v>0.110418</v>
      </c>
      <c r="GG731">
        <v>0.0983064</v>
      </c>
      <c r="GH731">
        <v>34262.1</v>
      </c>
      <c r="GI731">
        <v>37077.1</v>
      </c>
      <c r="GJ731">
        <v>35274</v>
      </c>
      <c r="GK731">
        <v>38606.2</v>
      </c>
      <c r="GL731">
        <v>44485.6</v>
      </c>
      <c r="GM731">
        <v>50278.9</v>
      </c>
      <c r="GN731">
        <v>55142.1</v>
      </c>
      <c r="GO731">
        <v>61925.7</v>
      </c>
      <c r="GP731">
        <v>1.9876</v>
      </c>
      <c r="GQ731">
        <v>1.8534</v>
      </c>
      <c r="GR731">
        <v>0.147134</v>
      </c>
      <c r="GS731">
        <v>0</v>
      </c>
      <c r="GT731">
        <v>25.3631</v>
      </c>
      <c r="GU731">
        <v>999.9</v>
      </c>
      <c r="GV731">
        <v>58.992</v>
      </c>
      <c r="GW731">
        <v>29.104</v>
      </c>
      <c r="GX731">
        <v>26.4341</v>
      </c>
      <c r="GY731">
        <v>56.0973</v>
      </c>
      <c r="GZ731">
        <v>43.0208</v>
      </c>
      <c r="HA731">
        <v>1</v>
      </c>
      <c r="HB731">
        <v>-0.040122</v>
      </c>
      <c r="HC731">
        <v>0.181264</v>
      </c>
      <c r="HD731">
        <v>20.1127</v>
      </c>
      <c r="HE731">
        <v>5.19812</v>
      </c>
      <c r="HF731">
        <v>12.004</v>
      </c>
      <c r="HG731">
        <v>4.9736</v>
      </c>
      <c r="HH731">
        <v>3.2934</v>
      </c>
      <c r="HI731">
        <v>9999</v>
      </c>
      <c r="HJ731">
        <v>9999</v>
      </c>
      <c r="HK731">
        <v>9999</v>
      </c>
      <c r="HL731">
        <v>630.6</v>
      </c>
      <c r="HM731">
        <v>1.86319</v>
      </c>
      <c r="HN731">
        <v>1.86801</v>
      </c>
      <c r="HO731">
        <v>1.86783</v>
      </c>
      <c r="HP731">
        <v>1.86896</v>
      </c>
      <c r="HQ731">
        <v>1.86981</v>
      </c>
      <c r="HR731">
        <v>1.86584</v>
      </c>
      <c r="HS731">
        <v>1.86694</v>
      </c>
      <c r="HT731">
        <v>1.86829</v>
      </c>
      <c r="HU731">
        <v>5</v>
      </c>
      <c r="HV731">
        <v>0</v>
      </c>
      <c r="HW731">
        <v>0</v>
      </c>
      <c r="HX731">
        <v>0</v>
      </c>
      <c r="HY731" t="s">
        <v>422</v>
      </c>
      <c r="HZ731" t="s">
        <v>423</v>
      </c>
      <c r="IA731" t="s">
        <v>424</v>
      </c>
      <c r="IB731" t="s">
        <v>424</v>
      </c>
      <c r="IC731" t="s">
        <v>424</v>
      </c>
      <c r="ID731" t="s">
        <v>424</v>
      </c>
      <c r="IE731">
        <v>0</v>
      </c>
      <c r="IF731">
        <v>100</v>
      </c>
      <c r="IG731">
        <v>100</v>
      </c>
      <c r="IH731">
        <v>7.703</v>
      </c>
      <c r="II731">
        <v>0.5945</v>
      </c>
      <c r="IJ731">
        <v>4.02706509432224</v>
      </c>
      <c r="IK731">
        <v>0.00601174518973114</v>
      </c>
      <c r="IL731">
        <v>2.77886958061485e-07</v>
      </c>
      <c r="IM731">
        <v>-3.54636231360687e-10</v>
      </c>
      <c r="IN731">
        <v>-0.0404303883988718</v>
      </c>
      <c r="IO731">
        <v>-0.0177815531441476</v>
      </c>
      <c r="IP731">
        <v>0.00205572605671414</v>
      </c>
      <c r="IQ731">
        <v>-1.65519735432211e-05</v>
      </c>
      <c r="IR731">
        <v>-4</v>
      </c>
      <c r="IS731">
        <v>1848</v>
      </c>
      <c r="IT731">
        <v>1</v>
      </c>
      <c r="IU731">
        <v>25</v>
      </c>
      <c r="IV731">
        <v>24714</v>
      </c>
      <c r="IW731">
        <v>24714</v>
      </c>
      <c r="IX731">
        <v>1.52466</v>
      </c>
      <c r="IY731">
        <v>2.6123</v>
      </c>
      <c r="IZ731">
        <v>1.54785</v>
      </c>
      <c r="JA731">
        <v>2.30713</v>
      </c>
      <c r="JB731">
        <v>1.34644</v>
      </c>
      <c r="JC731">
        <v>2.3999</v>
      </c>
      <c r="JD731">
        <v>33.558</v>
      </c>
      <c r="JE731">
        <v>24.2188</v>
      </c>
      <c r="JF731">
        <v>18</v>
      </c>
      <c r="JG731">
        <v>501.921</v>
      </c>
      <c r="JH731">
        <v>414.888</v>
      </c>
      <c r="JI731">
        <v>25</v>
      </c>
      <c r="JJ731">
        <v>26.6868</v>
      </c>
      <c r="JK731">
        <v>30.0001</v>
      </c>
      <c r="JL731">
        <v>26.6129</v>
      </c>
      <c r="JM731">
        <v>26.5529</v>
      </c>
      <c r="JN731">
        <v>30.5371</v>
      </c>
      <c r="JO731">
        <v>25.7008</v>
      </c>
      <c r="JP731">
        <v>100</v>
      </c>
      <c r="JQ731">
        <v>25</v>
      </c>
      <c r="JR731">
        <v>689.232</v>
      </c>
      <c r="JS731">
        <v>22.1313</v>
      </c>
      <c r="JT731">
        <v>102.288</v>
      </c>
      <c r="JU731">
        <v>103.075</v>
      </c>
    </row>
    <row r="732" spans="1:281">
      <c r="A732">
        <v>716</v>
      </c>
      <c r="B732">
        <v>1659034472.5</v>
      </c>
      <c r="C732">
        <v>10789.4000000954</v>
      </c>
      <c r="D732" t="s">
        <v>1863</v>
      </c>
      <c r="E732" t="s">
        <v>1864</v>
      </c>
      <c r="F732">
        <v>5</v>
      </c>
      <c r="G732" t="s">
        <v>1782</v>
      </c>
      <c r="H732" t="s">
        <v>417</v>
      </c>
      <c r="I732">
        <v>1659034464.67857</v>
      </c>
      <c r="J732">
        <f>(K732)/1000</f>
        <v>0</v>
      </c>
      <c r="K732">
        <f>IF(CZ732, AN732, AH732)</f>
        <v>0</v>
      </c>
      <c r="L732">
        <f>IF(CZ732, AI732, AG732)</f>
        <v>0</v>
      </c>
      <c r="M732">
        <f>DB732 - IF(AU732&gt;1, L732*CV732*100.0/(AW732*DP732), 0)</f>
        <v>0</v>
      </c>
      <c r="N732">
        <f>((T732-J732/2)*M732-L732)/(T732+J732/2)</f>
        <v>0</v>
      </c>
      <c r="O732">
        <f>N732*(DI732+DJ732)/1000.0</f>
        <v>0</v>
      </c>
      <c r="P732">
        <f>(DB732 - IF(AU732&gt;1, L732*CV732*100.0/(AW732*DP732), 0))*(DI732+DJ732)/1000.0</f>
        <v>0</v>
      </c>
      <c r="Q732">
        <f>2.0/((1/S732-1/R732)+SIGN(S732)*SQRT((1/S732-1/R732)*(1/S732-1/R732) + 4*CW732/((CW732+1)*(CW732+1))*(2*1/S732*1/R732-1/R732*1/R732)))</f>
        <v>0</v>
      </c>
      <c r="R732">
        <f>IF(LEFT(CX732,1)&lt;&gt;"0",IF(LEFT(CX732,1)="1",3.0,CY732),$D$5+$E$5*(DP732*DI732/($K$5*1000))+$F$5*(DP732*DI732/($K$5*1000))*MAX(MIN(CV732,$J$5),$I$5)*MAX(MIN(CV732,$J$5),$I$5)+$G$5*MAX(MIN(CV732,$J$5),$I$5)*(DP732*DI732/($K$5*1000))+$H$5*(DP732*DI732/($K$5*1000))*(DP732*DI732/($K$5*1000)))</f>
        <v>0</v>
      </c>
      <c r="S732">
        <f>J732*(1000-(1000*0.61365*exp(17.502*W732/(240.97+W732))/(DI732+DJ732)+DD732)/2)/(1000*0.61365*exp(17.502*W732/(240.97+W732))/(DI732+DJ732)-DD732)</f>
        <v>0</v>
      </c>
      <c r="T732">
        <f>1/((CW732+1)/(Q732/1.6)+1/(R732/1.37)) + CW732/((CW732+1)/(Q732/1.6) + CW732/(R732/1.37))</f>
        <v>0</v>
      </c>
      <c r="U732">
        <f>(CR732*CU732)</f>
        <v>0</v>
      </c>
      <c r="V732">
        <f>(DK732+(U732+2*0.95*5.67E-8*(((DK732+$B$7)+273)^4-(DK732+273)^4)-44100*J732)/(1.84*29.3*R732+8*0.95*5.67E-8*(DK732+273)^3))</f>
        <v>0</v>
      </c>
      <c r="W732">
        <f>($C$7*DL732+$D$7*DM732+$E$7*V732)</f>
        <v>0</v>
      </c>
      <c r="X732">
        <f>0.61365*exp(17.502*W732/(240.97+W732))</f>
        <v>0</v>
      </c>
      <c r="Y732">
        <f>(Z732/AA732*100)</f>
        <v>0</v>
      </c>
      <c r="Z732">
        <f>DD732*(DI732+DJ732)/1000</f>
        <v>0</v>
      </c>
      <c r="AA732">
        <f>0.61365*exp(17.502*DK732/(240.97+DK732))</f>
        <v>0</v>
      </c>
      <c r="AB732">
        <f>(X732-DD732*(DI732+DJ732)/1000)</f>
        <v>0</v>
      </c>
      <c r="AC732">
        <f>(-J732*44100)</f>
        <v>0</v>
      </c>
      <c r="AD732">
        <f>2*29.3*R732*0.92*(DK732-W732)</f>
        <v>0</v>
      </c>
      <c r="AE732">
        <f>2*0.95*5.67E-8*(((DK732+$B$7)+273)^4-(W732+273)^4)</f>
        <v>0</v>
      </c>
      <c r="AF732">
        <f>U732+AE732+AC732+AD732</f>
        <v>0</v>
      </c>
      <c r="AG732">
        <f>DH732*AU732*(DC732-DB732*(1000-AU732*DE732)/(1000-AU732*DD732))/(100*CV732)</f>
        <v>0</v>
      </c>
      <c r="AH732">
        <f>1000*DH732*AU732*(DD732-DE732)/(100*CV732*(1000-AU732*DD732))</f>
        <v>0</v>
      </c>
      <c r="AI732">
        <f>(AJ732 - AK732 - DI732*1E3/(8.314*(DK732+273.15)) * AM732/DH732 * AL732) * DH732/(100*CV732) * (1000 - DE732)/1000</f>
        <v>0</v>
      </c>
      <c r="AJ732">
        <v>697.02460818426</v>
      </c>
      <c r="AK732">
        <v>645.458593939393</v>
      </c>
      <c r="AL732">
        <v>3.30145475358086</v>
      </c>
      <c r="AM732">
        <v>66.0504921813524</v>
      </c>
      <c r="AN732">
        <f>(AP732 - AO732 + DI732*1E3/(8.314*(DK732+273.15)) * AR732/DH732 * AQ732) * DH732/(100*CV732) * 1000/(1000 - AP732)</f>
        <v>0</v>
      </c>
      <c r="AO732">
        <v>22.0848444563203</v>
      </c>
      <c r="AP732">
        <v>26.567134965035</v>
      </c>
      <c r="AQ732">
        <v>8.41976521981392e-05</v>
      </c>
      <c r="AR732">
        <v>92.47</v>
      </c>
      <c r="AS732">
        <v>0</v>
      </c>
      <c r="AT732">
        <v>0</v>
      </c>
      <c r="AU732">
        <f>IF(AS732*$H$13&gt;=AW732,1.0,(AW732/(AW732-AS732*$H$13)))</f>
        <v>0</v>
      </c>
      <c r="AV732">
        <f>(AU732-1)*100</f>
        <v>0</v>
      </c>
      <c r="AW732">
        <f>MAX(0,($B$13+$C$13*DP732)/(1+$D$13*DP732)*DI732/(DK732+273)*$E$13)</f>
        <v>0</v>
      </c>
      <c r="AX732" t="s">
        <v>418</v>
      </c>
      <c r="AY732" t="s">
        <v>418</v>
      </c>
      <c r="AZ732">
        <v>0</v>
      </c>
      <c r="BA732">
        <v>0</v>
      </c>
      <c r="BB732">
        <f>1-AZ732/BA732</f>
        <v>0</v>
      </c>
      <c r="BC732">
        <v>0</v>
      </c>
      <c r="BD732" t="s">
        <v>418</v>
      </c>
      <c r="BE732" t="s">
        <v>418</v>
      </c>
      <c r="BF732">
        <v>0</v>
      </c>
      <c r="BG732">
        <v>0</v>
      </c>
      <c r="BH732">
        <f>1-BF732/BG732</f>
        <v>0</v>
      </c>
      <c r="BI732">
        <v>0.5</v>
      </c>
      <c r="BJ732">
        <f>CS732</f>
        <v>0</v>
      </c>
      <c r="BK732">
        <f>L732</f>
        <v>0</v>
      </c>
      <c r="BL732">
        <f>BH732*BI732*BJ732</f>
        <v>0</v>
      </c>
      <c r="BM732">
        <f>(BK732-BC732)/BJ732</f>
        <v>0</v>
      </c>
      <c r="BN732">
        <f>(BA732-BG732)/BG732</f>
        <v>0</v>
      </c>
      <c r="BO732">
        <f>AZ732/(BB732+AZ732/BG732)</f>
        <v>0</v>
      </c>
      <c r="BP732" t="s">
        <v>418</v>
      </c>
      <c r="BQ732">
        <v>0</v>
      </c>
      <c r="BR732">
        <f>IF(BQ732&lt;&gt;0, BQ732, BO732)</f>
        <v>0</v>
      </c>
      <c r="BS732">
        <f>1-BR732/BG732</f>
        <v>0</v>
      </c>
      <c r="BT732">
        <f>(BG732-BF732)/(BG732-BR732)</f>
        <v>0</v>
      </c>
      <c r="BU732">
        <f>(BA732-BG732)/(BA732-BR732)</f>
        <v>0</v>
      </c>
      <c r="BV732">
        <f>(BG732-BF732)/(BG732-AZ732)</f>
        <v>0</v>
      </c>
      <c r="BW732">
        <f>(BA732-BG732)/(BA732-AZ732)</f>
        <v>0</v>
      </c>
      <c r="BX732">
        <f>(BT732*BR732/BF732)</f>
        <v>0</v>
      </c>
      <c r="BY732">
        <f>(1-BX732)</f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f>$B$11*DQ732+$C$11*DR732+$F$11*EC732*(1-EF732)</f>
        <v>0</v>
      </c>
      <c r="CS732">
        <f>CR732*CT732</f>
        <v>0</v>
      </c>
      <c r="CT732">
        <f>($B$11*$D$9+$C$11*$D$9+$F$11*((EP732+EH732)/MAX(EP732+EH732+EQ732, 0.1)*$I$9+EQ732/MAX(EP732+EH732+EQ732, 0.1)*$J$9))/($B$11+$C$11+$F$11)</f>
        <v>0</v>
      </c>
      <c r="CU732">
        <f>($B$11*$K$9+$C$11*$K$9+$F$11*((EP732+EH732)/MAX(EP732+EH732+EQ732, 0.1)*$P$9+EQ732/MAX(EP732+EH732+EQ732, 0.1)*$Q$9))/($B$11+$C$11+$F$11)</f>
        <v>0</v>
      </c>
      <c r="CV732">
        <v>6</v>
      </c>
      <c r="CW732">
        <v>0.5</v>
      </c>
      <c r="CX732" t="s">
        <v>419</v>
      </c>
      <c r="CY732">
        <v>2</v>
      </c>
      <c r="CZ732" t="b">
        <v>1</v>
      </c>
      <c r="DA732">
        <v>1659034464.67857</v>
      </c>
      <c r="DB732">
        <v>604.769392857143</v>
      </c>
      <c r="DC732">
        <v>664.474107142857</v>
      </c>
      <c r="DD732">
        <v>26.5638071428571</v>
      </c>
      <c r="DE732">
        <v>22.0859321428571</v>
      </c>
      <c r="DF732">
        <v>597.129071428571</v>
      </c>
      <c r="DG732">
        <v>25.9694928571429</v>
      </c>
      <c r="DH732">
        <v>500.018464285714</v>
      </c>
      <c r="DI732">
        <v>90.2996928571429</v>
      </c>
      <c r="DJ732">
        <v>0.0444582071428571</v>
      </c>
      <c r="DK732">
        <v>27.4807607142857</v>
      </c>
      <c r="DL732">
        <v>27.7800821428571</v>
      </c>
      <c r="DM732">
        <v>999.9</v>
      </c>
      <c r="DN732">
        <v>0</v>
      </c>
      <c r="DO732">
        <v>0</v>
      </c>
      <c r="DP732">
        <v>9984.64285714286</v>
      </c>
      <c r="DQ732">
        <v>0</v>
      </c>
      <c r="DR732">
        <v>17.3215</v>
      </c>
      <c r="DS732">
        <v>-59.7047142857143</v>
      </c>
      <c r="DT732">
        <v>621.272821428571</v>
      </c>
      <c r="DU732">
        <v>679.481</v>
      </c>
      <c r="DV732">
        <v>4.47787214285714</v>
      </c>
      <c r="DW732">
        <v>664.474107142857</v>
      </c>
      <c r="DX732">
        <v>22.0859321428571</v>
      </c>
      <c r="DY732">
        <v>2.39870428571429</v>
      </c>
      <c r="DZ732">
        <v>1.99435392857143</v>
      </c>
      <c r="EA732">
        <v>20.3550321428571</v>
      </c>
      <c r="EB732">
        <v>17.3995785714286</v>
      </c>
      <c r="EC732">
        <v>2000.03357142857</v>
      </c>
      <c r="ED732">
        <v>0.97999775</v>
      </c>
      <c r="EE732">
        <v>0.0200023714285714</v>
      </c>
      <c r="EF732">
        <v>0</v>
      </c>
      <c r="EG732">
        <v>748.8365</v>
      </c>
      <c r="EH732">
        <v>5.00063</v>
      </c>
      <c r="EI732">
        <v>14743.0678571429</v>
      </c>
      <c r="EJ732">
        <v>17257.1857142857</v>
      </c>
      <c r="EK732">
        <v>38.4281428571429</v>
      </c>
      <c r="EL732">
        <v>38.375</v>
      </c>
      <c r="EM732">
        <v>37.875</v>
      </c>
      <c r="EN732">
        <v>37.8053571428571</v>
      </c>
      <c r="EO732">
        <v>39.437</v>
      </c>
      <c r="EP732">
        <v>1955.12892857143</v>
      </c>
      <c r="EQ732">
        <v>39.9021428571429</v>
      </c>
      <c r="ER732">
        <v>0</v>
      </c>
      <c r="ES732">
        <v>1659034471.9</v>
      </c>
      <c r="ET732">
        <v>0</v>
      </c>
      <c r="EU732">
        <v>748.95084</v>
      </c>
      <c r="EV732">
        <v>8.13546153226768</v>
      </c>
      <c r="EW732">
        <v>163.546153572493</v>
      </c>
      <c r="EX732">
        <v>14745.448</v>
      </c>
      <c r="EY732">
        <v>15</v>
      </c>
      <c r="EZ732">
        <v>0</v>
      </c>
      <c r="FA732" t="s">
        <v>420</v>
      </c>
      <c r="FB732">
        <v>1657551626.5</v>
      </c>
      <c r="FC732">
        <v>1657551629</v>
      </c>
      <c r="FD732">
        <v>0</v>
      </c>
      <c r="FE732">
        <v>0.403</v>
      </c>
      <c r="FF732">
        <v>0.009</v>
      </c>
      <c r="FG732">
        <v>9.41</v>
      </c>
      <c r="FH732">
        <v>0.087</v>
      </c>
      <c r="FI732">
        <v>417</v>
      </c>
      <c r="FJ732">
        <v>17</v>
      </c>
      <c r="FK732">
        <v>1.61</v>
      </c>
      <c r="FL732">
        <v>0.59</v>
      </c>
      <c r="FM732">
        <v>-59.1412097560976</v>
      </c>
      <c r="FN732">
        <v>-10.907579790941</v>
      </c>
      <c r="FO732">
        <v>1.1912579646917</v>
      </c>
      <c r="FP732">
        <v>0</v>
      </c>
      <c r="FQ732">
        <v>748.387911764706</v>
      </c>
      <c r="FR732">
        <v>8.33315508311579</v>
      </c>
      <c r="FS732">
        <v>0.84078466039511</v>
      </c>
      <c r="FT732">
        <v>0</v>
      </c>
      <c r="FU732">
        <v>4.47428902439024</v>
      </c>
      <c r="FV732">
        <v>0.0696754703832766</v>
      </c>
      <c r="FW732">
        <v>0.00733974871799488</v>
      </c>
      <c r="FX732">
        <v>1</v>
      </c>
      <c r="FY732">
        <v>1</v>
      </c>
      <c r="FZ732">
        <v>3</v>
      </c>
      <c r="GA732" t="s">
        <v>421</v>
      </c>
      <c r="GB732">
        <v>2.97237</v>
      </c>
      <c r="GC732">
        <v>2.69941</v>
      </c>
      <c r="GD732">
        <v>0.121802</v>
      </c>
      <c r="GE732">
        <v>0.130842</v>
      </c>
      <c r="GF732">
        <v>0.110423</v>
      </c>
      <c r="GG732">
        <v>0.0983115</v>
      </c>
      <c r="GH732">
        <v>34185.1</v>
      </c>
      <c r="GI732">
        <v>36998.7</v>
      </c>
      <c r="GJ732">
        <v>35274.5</v>
      </c>
      <c r="GK732">
        <v>38605.7</v>
      </c>
      <c r="GL732">
        <v>44485.5</v>
      </c>
      <c r="GM732">
        <v>50278.4</v>
      </c>
      <c r="GN732">
        <v>55142.2</v>
      </c>
      <c r="GO732">
        <v>61925.4</v>
      </c>
      <c r="GP732">
        <v>1.987</v>
      </c>
      <c r="GQ732">
        <v>1.8544</v>
      </c>
      <c r="GR732">
        <v>0.148118</v>
      </c>
      <c r="GS732">
        <v>0</v>
      </c>
      <c r="GT732">
        <v>25.3652</v>
      </c>
      <c r="GU732">
        <v>999.9</v>
      </c>
      <c r="GV732">
        <v>58.992</v>
      </c>
      <c r="GW732">
        <v>29.094</v>
      </c>
      <c r="GX732">
        <v>26.4165</v>
      </c>
      <c r="GY732">
        <v>56.3873</v>
      </c>
      <c r="GZ732">
        <v>42.9167</v>
      </c>
      <c r="HA732">
        <v>1</v>
      </c>
      <c r="HB732">
        <v>-0.0399593</v>
      </c>
      <c r="HC732">
        <v>0.182331</v>
      </c>
      <c r="HD732">
        <v>20.1135</v>
      </c>
      <c r="HE732">
        <v>5.19812</v>
      </c>
      <c r="HF732">
        <v>12.004</v>
      </c>
      <c r="HG732">
        <v>4.976</v>
      </c>
      <c r="HH732">
        <v>3.2938</v>
      </c>
      <c r="HI732">
        <v>9999</v>
      </c>
      <c r="HJ732">
        <v>9999</v>
      </c>
      <c r="HK732">
        <v>9999</v>
      </c>
      <c r="HL732">
        <v>630.6</v>
      </c>
      <c r="HM732">
        <v>1.86322</v>
      </c>
      <c r="HN732">
        <v>1.86798</v>
      </c>
      <c r="HO732">
        <v>1.86783</v>
      </c>
      <c r="HP732">
        <v>1.86896</v>
      </c>
      <c r="HQ732">
        <v>1.86981</v>
      </c>
      <c r="HR732">
        <v>1.86584</v>
      </c>
      <c r="HS732">
        <v>1.86691</v>
      </c>
      <c r="HT732">
        <v>1.86829</v>
      </c>
      <c r="HU732">
        <v>5</v>
      </c>
      <c r="HV732">
        <v>0</v>
      </c>
      <c r="HW732">
        <v>0</v>
      </c>
      <c r="HX732">
        <v>0</v>
      </c>
      <c r="HY732" t="s">
        <v>422</v>
      </c>
      <c r="HZ732" t="s">
        <v>423</v>
      </c>
      <c r="IA732" t="s">
        <v>424</v>
      </c>
      <c r="IB732" t="s">
        <v>424</v>
      </c>
      <c r="IC732" t="s">
        <v>424</v>
      </c>
      <c r="ID732" t="s">
        <v>424</v>
      </c>
      <c r="IE732">
        <v>0</v>
      </c>
      <c r="IF732">
        <v>100</v>
      </c>
      <c r="IG732">
        <v>100</v>
      </c>
      <c r="IH732">
        <v>7.789</v>
      </c>
      <c r="II732">
        <v>0.5944</v>
      </c>
      <c r="IJ732">
        <v>4.02706509432224</v>
      </c>
      <c r="IK732">
        <v>0.00601174518973114</v>
      </c>
      <c r="IL732">
        <v>2.77886958061485e-07</v>
      </c>
      <c r="IM732">
        <v>-3.54636231360687e-10</v>
      </c>
      <c r="IN732">
        <v>-0.0404303883988718</v>
      </c>
      <c r="IO732">
        <v>-0.0177815531441476</v>
      </c>
      <c r="IP732">
        <v>0.00205572605671414</v>
      </c>
      <c r="IQ732">
        <v>-1.65519735432211e-05</v>
      </c>
      <c r="IR732">
        <v>-4</v>
      </c>
      <c r="IS732">
        <v>1848</v>
      </c>
      <c r="IT732">
        <v>1</v>
      </c>
      <c r="IU732">
        <v>25</v>
      </c>
      <c r="IV732">
        <v>24714.1</v>
      </c>
      <c r="IW732">
        <v>24714.1</v>
      </c>
      <c r="IX732">
        <v>1.55029</v>
      </c>
      <c r="IY732">
        <v>2.62573</v>
      </c>
      <c r="IZ732">
        <v>1.54785</v>
      </c>
      <c r="JA732">
        <v>2.30713</v>
      </c>
      <c r="JB732">
        <v>1.34644</v>
      </c>
      <c r="JC732">
        <v>2.32178</v>
      </c>
      <c r="JD732">
        <v>33.558</v>
      </c>
      <c r="JE732">
        <v>24.2188</v>
      </c>
      <c r="JF732">
        <v>18</v>
      </c>
      <c r="JG732">
        <v>501.542</v>
      </c>
      <c r="JH732">
        <v>415.456</v>
      </c>
      <c r="JI732">
        <v>25.0001</v>
      </c>
      <c r="JJ732">
        <v>26.6891</v>
      </c>
      <c r="JK732">
        <v>30.0002</v>
      </c>
      <c r="JL732">
        <v>26.6142</v>
      </c>
      <c r="JM732">
        <v>26.5529</v>
      </c>
      <c r="JN732">
        <v>31.0555</v>
      </c>
      <c r="JO732">
        <v>25.7008</v>
      </c>
      <c r="JP732">
        <v>100</v>
      </c>
      <c r="JQ732">
        <v>25</v>
      </c>
      <c r="JR732">
        <v>709.319</v>
      </c>
      <c r="JS732">
        <v>22.1282</v>
      </c>
      <c r="JT732">
        <v>102.289</v>
      </c>
      <c r="JU732">
        <v>103.074</v>
      </c>
    </row>
    <row r="733" spans="1:281">
      <c r="A733">
        <v>717</v>
      </c>
      <c r="B733">
        <v>1659034478</v>
      </c>
      <c r="C733">
        <v>10794.9000000954</v>
      </c>
      <c r="D733" t="s">
        <v>1865</v>
      </c>
      <c r="E733" t="s">
        <v>1866</v>
      </c>
      <c r="F733">
        <v>5</v>
      </c>
      <c r="G733" t="s">
        <v>1782</v>
      </c>
      <c r="H733" t="s">
        <v>417</v>
      </c>
      <c r="I733">
        <v>1659034470.25</v>
      </c>
      <c r="J733">
        <f>(K733)/1000</f>
        <v>0</v>
      </c>
      <c r="K733">
        <f>IF(CZ733, AN733, AH733)</f>
        <v>0</v>
      </c>
      <c r="L733">
        <f>IF(CZ733, AI733, AG733)</f>
        <v>0</v>
      </c>
      <c r="M733">
        <f>DB733 - IF(AU733&gt;1, L733*CV733*100.0/(AW733*DP733), 0)</f>
        <v>0</v>
      </c>
      <c r="N733">
        <f>((T733-J733/2)*M733-L733)/(T733+J733/2)</f>
        <v>0</v>
      </c>
      <c r="O733">
        <f>N733*(DI733+DJ733)/1000.0</f>
        <v>0</v>
      </c>
      <c r="P733">
        <f>(DB733 - IF(AU733&gt;1, L733*CV733*100.0/(AW733*DP733), 0))*(DI733+DJ733)/1000.0</f>
        <v>0</v>
      </c>
      <c r="Q733">
        <f>2.0/((1/S733-1/R733)+SIGN(S733)*SQRT((1/S733-1/R733)*(1/S733-1/R733) + 4*CW733/((CW733+1)*(CW733+1))*(2*1/S733*1/R733-1/R733*1/R733)))</f>
        <v>0</v>
      </c>
      <c r="R733">
        <f>IF(LEFT(CX733,1)&lt;&gt;"0",IF(LEFT(CX733,1)="1",3.0,CY733),$D$5+$E$5*(DP733*DI733/($K$5*1000))+$F$5*(DP733*DI733/($K$5*1000))*MAX(MIN(CV733,$J$5),$I$5)*MAX(MIN(CV733,$J$5),$I$5)+$G$5*MAX(MIN(CV733,$J$5),$I$5)*(DP733*DI733/($K$5*1000))+$H$5*(DP733*DI733/($K$5*1000))*(DP733*DI733/($K$5*1000)))</f>
        <v>0</v>
      </c>
      <c r="S733">
        <f>J733*(1000-(1000*0.61365*exp(17.502*W733/(240.97+W733))/(DI733+DJ733)+DD733)/2)/(1000*0.61365*exp(17.502*W733/(240.97+W733))/(DI733+DJ733)-DD733)</f>
        <v>0</v>
      </c>
      <c r="T733">
        <f>1/((CW733+1)/(Q733/1.6)+1/(R733/1.37)) + CW733/((CW733+1)/(Q733/1.6) + CW733/(R733/1.37))</f>
        <v>0</v>
      </c>
      <c r="U733">
        <f>(CR733*CU733)</f>
        <v>0</v>
      </c>
      <c r="V733">
        <f>(DK733+(U733+2*0.95*5.67E-8*(((DK733+$B$7)+273)^4-(DK733+273)^4)-44100*J733)/(1.84*29.3*R733+8*0.95*5.67E-8*(DK733+273)^3))</f>
        <v>0</v>
      </c>
      <c r="W733">
        <f>($C$7*DL733+$D$7*DM733+$E$7*V733)</f>
        <v>0</v>
      </c>
      <c r="X733">
        <f>0.61365*exp(17.502*W733/(240.97+W733))</f>
        <v>0</v>
      </c>
      <c r="Y733">
        <f>(Z733/AA733*100)</f>
        <v>0</v>
      </c>
      <c r="Z733">
        <f>DD733*(DI733+DJ733)/1000</f>
        <v>0</v>
      </c>
      <c r="AA733">
        <f>0.61365*exp(17.502*DK733/(240.97+DK733))</f>
        <v>0</v>
      </c>
      <c r="AB733">
        <f>(X733-DD733*(DI733+DJ733)/1000)</f>
        <v>0</v>
      </c>
      <c r="AC733">
        <f>(-J733*44100)</f>
        <v>0</v>
      </c>
      <c r="AD733">
        <f>2*29.3*R733*0.92*(DK733-W733)</f>
        <v>0</v>
      </c>
      <c r="AE733">
        <f>2*0.95*5.67E-8*(((DK733+$B$7)+273)^4-(W733+273)^4)</f>
        <v>0</v>
      </c>
      <c r="AF733">
        <f>U733+AE733+AC733+AD733</f>
        <v>0</v>
      </c>
      <c r="AG733">
        <f>DH733*AU733*(DC733-DB733*(1000-AU733*DE733)/(1000-AU733*DD733))/(100*CV733)</f>
        <v>0</v>
      </c>
      <c r="AH733">
        <f>1000*DH733*AU733*(DD733-DE733)/(100*CV733*(1000-AU733*DD733))</f>
        <v>0</v>
      </c>
      <c r="AI733">
        <f>(AJ733 - AK733 - DI733*1E3/(8.314*(DK733+273.15)) * AM733/DH733 * AL733) * DH733/(100*CV733) * (1000 - DE733)/1000</f>
        <v>0</v>
      </c>
      <c r="AJ733">
        <v>715.875908245441</v>
      </c>
      <c r="AK733">
        <v>663.589484848485</v>
      </c>
      <c r="AL733">
        <v>3.39042510884477</v>
      </c>
      <c r="AM733">
        <v>66.0504921813524</v>
      </c>
      <c r="AN733">
        <f>(AP733 - AO733 + DI733*1E3/(8.314*(DK733+273.15)) * AR733/DH733 * AQ733) * DH733/(100*CV733) * 1000/(1000 - AP733)</f>
        <v>0</v>
      </c>
      <c r="AO733">
        <v>22.0795256466234</v>
      </c>
      <c r="AP733">
        <v>26.5691776223776</v>
      </c>
      <c r="AQ733">
        <v>9.05394932943071e-05</v>
      </c>
      <c r="AR733">
        <v>92.47</v>
      </c>
      <c r="AS733">
        <v>0</v>
      </c>
      <c r="AT733">
        <v>0</v>
      </c>
      <c r="AU733">
        <f>IF(AS733*$H$13&gt;=AW733,1.0,(AW733/(AW733-AS733*$H$13)))</f>
        <v>0</v>
      </c>
      <c r="AV733">
        <f>(AU733-1)*100</f>
        <v>0</v>
      </c>
      <c r="AW733">
        <f>MAX(0,($B$13+$C$13*DP733)/(1+$D$13*DP733)*DI733/(DK733+273)*$E$13)</f>
        <v>0</v>
      </c>
      <c r="AX733" t="s">
        <v>418</v>
      </c>
      <c r="AY733" t="s">
        <v>418</v>
      </c>
      <c r="AZ733">
        <v>0</v>
      </c>
      <c r="BA733">
        <v>0</v>
      </c>
      <c r="BB733">
        <f>1-AZ733/BA733</f>
        <v>0</v>
      </c>
      <c r="BC733">
        <v>0</v>
      </c>
      <c r="BD733" t="s">
        <v>418</v>
      </c>
      <c r="BE733" t="s">
        <v>418</v>
      </c>
      <c r="BF733">
        <v>0</v>
      </c>
      <c r="BG733">
        <v>0</v>
      </c>
      <c r="BH733">
        <f>1-BF733/BG733</f>
        <v>0</v>
      </c>
      <c r="BI733">
        <v>0.5</v>
      </c>
      <c r="BJ733">
        <f>CS733</f>
        <v>0</v>
      </c>
      <c r="BK733">
        <f>L733</f>
        <v>0</v>
      </c>
      <c r="BL733">
        <f>BH733*BI733*BJ733</f>
        <v>0</v>
      </c>
      <c r="BM733">
        <f>(BK733-BC733)/BJ733</f>
        <v>0</v>
      </c>
      <c r="BN733">
        <f>(BA733-BG733)/BG733</f>
        <v>0</v>
      </c>
      <c r="BO733">
        <f>AZ733/(BB733+AZ733/BG733)</f>
        <v>0</v>
      </c>
      <c r="BP733" t="s">
        <v>418</v>
      </c>
      <c r="BQ733">
        <v>0</v>
      </c>
      <c r="BR733">
        <f>IF(BQ733&lt;&gt;0, BQ733, BO733)</f>
        <v>0</v>
      </c>
      <c r="BS733">
        <f>1-BR733/BG733</f>
        <v>0</v>
      </c>
      <c r="BT733">
        <f>(BG733-BF733)/(BG733-BR733)</f>
        <v>0</v>
      </c>
      <c r="BU733">
        <f>(BA733-BG733)/(BA733-BR733)</f>
        <v>0</v>
      </c>
      <c r="BV733">
        <f>(BG733-BF733)/(BG733-AZ733)</f>
        <v>0</v>
      </c>
      <c r="BW733">
        <f>(BA733-BG733)/(BA733-AZ733)</f>
        <v>0</v>
      </c>
      <c r="BX733">
        <f>(BT733*BR733/BF733)</f>
        <v>0</v>
      </c>
      <c r="BY733">
        <f>(1-BX733)</f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f>$B$11*DQ733+$C$11*DR733+$F$11*EC733*(1-EF733)</f>
        <v>0</v>
      </c>
      <c r="CS733">
        <f>CR733*CT733</f>
        <v>0</v>
      </c>
      <c r="CT733">
        <f>($B$11*$D$9+$C$11*$D$9+$F$11*((EP733+EH733)/MAX(EP733+EH733+EQ733, 0.1)*$I$9+EQ733/MAX(EP733+EH733+EQ733, 0.1)*$J$9))/($B$11+$C$11+$F$11)</f>
        <v>0</v>
      </c>
      <c r="CU733">
        <f>($B$11*$K$9+$C$11*$K$9+$F$11*((EP733+EH733)/MAX(EP733+EH733+EQ733, 0.1)*$P$9+EQ733/MAX(EP733+EH733+EQ733, 0.1)*$Q$9))/($B$11+$C$11+$F$11)</f>
        <v>0</v>
      </c>
      <c r="CV733">
        <v>6</v>
      </c>
      <c r="CW733">
        <v>0.5</v>
      </c>
      <c r="CX733" t="s">
        <v>419</v>
      </c>
      <c r="CY733">
        <v>2</v>
      </c>
      <c r="CZ733" t="b">
        <v>1</v>
      </c>
      <c r="DA733">
        <v>1659034470.25</v>
      </c>
      <c r="DB733">
        <v>622.567857142857</v>
      </c>
      <c r="DC733">
        <v>683.284</v>
      </c>
      <c r="DD733">
        <v>26.5670678571429</v>
      </c>
      <c r="DE733">
        <v>22.0828178571429</v>
      </c>
      <c r="DF733">
        <v>614.822107142857</v>
      </c>
      <c r="DG733">
        <v>25.9725821428571</v>
      </c>
      <c r="DH733">
        <v>500.037928571429</v>
      </c>
      <c r="DI733">
        <v>90.2999035714286</v>
      </c>
      <c r="DJ733">
        <v>0.044348925</v>
      </c>
      <c r="DK733">
        <v>27.4817714285714</v>
      </c>
      <c r="DL733">
        <v>27.776925</v>
      </c>
      <c r="DM733">
        <v>999.9</v>
      </c>
      <c r="DN733">
        <v>0</v>
      </c>
      <c r="DO733">
        <v>0</v>
      </c>
      <c r="DP733">
        <v>10008.0357142857</v>
      </c>
      <c r="DQ733">
        <v>0</v>
      </c>
      <c r="DR733">
        <v>17.3215</v>
      </c>
      <c r="DS733">
        <v>-60.71615</v>
      </c>
      <c r="DT733">
        <v>639.559107142857</v>
      </c>
      <c r="DU733">
        <v>698.713428571428</v>
      </c>
      <c r="DV733">
        <v>4.48425357142857</v>
      </c>
      <c r="DW733">
        <v>683.284</v>
      </c>
      <c r="DX733">
        <v>22.0828178571429</v>
      </c>
      <c r="DY733">
        <v>2.39900428571429</v>
      </c>
      <c r="DZ733">
        <v>1.99407571428571</v>
      </c>
      <c r="EA733">
        <v>20.3570464285714</v>
      </c>
      <c r="EB733">
        <v>17.397375</v>
      </c>
      <c r="EC733">
        <v>2000.05321428571</v>
      </c>
      <c r="ED733">
        <v>0.979996785714286</v>
      </c>
      <c r="EE733">
        <v>0.0200033</v>
      </c>
      <c r="EF733">
        <v>0</v>
      </c>
      <c r="EG733">
        <v>749.511678571429</v>
      </c>
      <c r="EH733">
        <v>5.00063</v>
      </c>
      <c r="EI733">
        <v>14757.7071428571</v>
      </c>
      <c r="EJ733">
        <v>17257.3428571429</v>
      </c>
      <c r="EK733">
        <v>38.4325714285714</v>
      </c>
      <c r="EL733">
        <v>38.375</v>
      </c>
      <c r="EM733">
        <v>37.875</v>
      </c>
      <c r="EN733">
        <v>37.8075714285714</v>
      </c>
      <c r="EO733">
        <v>39.437</v>
      </c>
      <c r="EP733">
        <v>1955.14714285714</v>
      </c>
      <c r="EQ733">
        <v>39.9046428571429</v>
      </c>
      <c r="ER733">
        <v>0</v>
      </c>
      <c r="ES733">
        <v>1659034477.3</v>
      </c>
      <c r="ET733">
        <v>0</v>
      </c>
      <c r="EU733">
        <v>749.547653846154</v>
      </c>
      <c r="EV733">
        <v>6.73070087025826</v>
      </c>
      <c r="EW733">
        <v>140.092307785067</v>
      </c>
      <c r="EX733">
        <v>14758.35</v>
      </c>
      <c r="EY733">
        <v>15</v>
      </c>
      <c r="EZ733">
        <v>0</v>
      </c>
      <c r="FA733" t="s">
        <v>420</v>
      </c>
      <c r="FB733">
        <v>1657551626.5</v>
      </c>
      <c r="FC733">
        <v>1657551629</v>
      </c>
      <c r="FD733">
        <v>0</v>
      </c>
      <c r="FE733">
        <v>0.403</v>
      </c>
      <c r="FF733">
        <v>0.009</v>
      </c>
      <c r="FG733">
        <v>9.41</v>
      </c>
      <c r="FH733">
        <v>0.087</v>
      </c>
      <c r="FI733">
        <v>417</v>
      </c>
      <c r="FJ733">
        <v>17</v>
      </c>
      <c r="FK733">
        <v>1.61</v>
      </c>
      <c r="FL733">
        <v>0.59</v>
      </c>
      <c r="FM733">
        <v>-60.1715073170732</v>
      </c>
      <c r="FN733">
        <v>-9.90491498257836</v>
      </c>
      <c r="FO733">
        <v>1.08683704937662</v>
      </c>
      <c r="FP733">
        <v>0</v>
      </c>
      <c r="FQ733">
        <v>749.176911764706</v>
      </c>
      <c r="FR733">
        <v>7.27619557678111</v>
      </c>
      <c r="FS733">
        <v>0.73772700863758</v>
      </c>
      <c r="FT733">
        <v>0</v>
      </c>
      <c r="FU733">
        <v>4.48089853658537</v>
      </c>
      <c r="FV733">
        <v>0.0716811846689939</v>
      </c>
      <c r="FW733">
        <v>0.00767233533976031</v>
      </c>
      <c r="FX733">
        <v>1</v>
      </c>
      <c r="FY733">
        <v>1</v>
      </c>
      <c r="FZ733">
        <v>3</v>
      </c>
      <c r="GA733" t="s">
        <v>421</v>
      </c>
      <c r="GB733">
        <v>2.97343</v>
      </c>
      <c r="GC733">
        <v>2.69819</v>
      </c>
      <c r="GD733">
        <v>0.124163</v>
      </c>
      <c r="GE733">
        <v>0.133361</v>
      </c>
      <c r="GF733">
        <v>0.110431</v>
      </c>
      <c r="GG733">
        <v>0.0982839</v>
      </c>
      <c r="GH733">
        <v>34092.7</v>
      </c>
      <c r="GI733">
        <v>36891.7</v>
      </c>
      <c r="GJ733">
        <v>35273.9</v>
      </c>
      <c r="GK733">
        <v>38605.9</v>
      </c>
      <c r="GL733">
        <v>44485</v>
      </c>
      <c r="GM733">
        <v>50279.5</v>
      </c>
      <c r="GN733">
        <v>55141.9</v>
      </c>
      <c r="GO733">
        <v>61924.7</v>
      </c>
      <c r="GP733">
        <v>1.9884</v>
      </c>
      <c r="GQ733">
        <v>1.8534</v>
      </c>
      <c r="GR733">
        <v>0.147581</v>
      </c>
      <c r="GS733">
        <v>0</v>
      </c>
      <c r="GT733">
        <v>25.3673</v>
      </c>
      <c r="GU733">
        <v>999.9</v>
      </c>
      <c r="GV733">
        <v>58.992</v>
      </c>
      <c r="GW733">
        <v>29.094</v>
      </c>
      <c r="GX733">
        <v>26.4173</v>
      </c>
      <c r="GY733">
        <v>55.7273</v>
      </c>
      <c r="GZ733">
        <v>43.0088</v>
      </c>
      <c r="HA733">
        <v>1</v>
      </c>
      <c r="HB733">
        <v>-0.0400813</v>
      </c>
      <c r="HC733">
        <v>0.184314</v>
      </c>
      <c r="HD733">
        <v>20.1137</v>
      </c>
      <c r="HE733">
        <v>5.19932</v>
      </c>
      <c r="HF733">
        <v>12.004</v>
      </c>
      <c r="HG733">
        <v>4.976</v>
      </c>
      <c r="HH733">
        <v>3.2934</v>
      </c>
      <c r="HI733">
        <v>9999</v>
      </c>
      <c r="HJ733">
        <v>9999</v>
      </c>
      <c r="HK733">
        <v>9999</v>
      </c>
      <c r="HL733">
        <v>630.6</v>
      </c>
      <c r="HM733">
        <v>1.86322</v>
      </c>
      <c r="HN733">
        <v>1.86801</v>
      </c>
      <c r="HO733">
        <v>1.86783</v>
      </c>
      <c r="HP733">
        <v>1.86896</v>
      </c>
      <c r="HQ733">
        <v>1.86981</v>
      </c>
      <c r="HR733">
        <v>1.86584</v>
      </c>
      <c r="HS733">
        <v>1.86691</v>
      </c>
      <c r="HT733">
        <v>1.86832</v>
      </c>
      <c r="HU733">
        <v>5</v>
      </c>
      <c r="HV733">
        <v>0</v>
      </c>
      <c r="HW733">
        <v>0</v>
      </c>
      <c r="HX733">
        <v>0</v>
      </c>
      <c r="HY733" t="s">
        <v>422</v>
      </c>
      <c r="HZ733" t="s">
        <v>423</v>
      </c>
      <c r="IA733" t="s">
        <v>424</v>
      </c>
      <c r="IB733" t="s">
        <v>424</v>
      </c>
      <c r="IC733" t="s">
        <v>424</v>
      </c>
      <c r="ID733" t="s">
        <v>424</v>
      </c>
      <c r="IE733">
        <v>0</v>
      </c>
      <c r="IF733">
        <v>100</v>
      </c>
      <c r="IG733">
        <v>100</v>
      </c>
      <c r="IH733">
        <v>7.892</v>
      </c>
      <c r="II733">
        <v>0.5945</v>
      </c>
      <c r="IJ733">
        <v>4.02706509432224</v>
      </c>
      <c r="IK733">
        <v>0.00601174518973114</v>
      </c>
      <c r="IL733">
        <v>2.77886958061485e-07</v>
      </c>
      <c r="IM733">
        <v>-3.54636231360687e-10</v>
      </c>
      <c r="IN733">
        <v>-0.0404303883988718</v>
      </c>
      <c r="IO733">
        <v>-0.0177815531441476</v>
      </c>
      <c r="IP733">
        <v>0.00205572605671414</v>
      </c>
      <c r="IQ733">
        <v>-1.65519735432211e-05</v>
      </c>
      <c r="IR733">
        <v>-4</v>
      </c>
      <c r="IS733">
        <v>1848</v>
      </c>
      <c r="IT733">
        <v>1</v>
      </c>
      <c r="IU733">
        <v>25</v>
      </c>
      <c r="IV733">
        <v>24714.2</v>
      </c>
      <c r="IW733">
        <v>24714.2</v>
      </c>
      <c r="IX733">
        <v>1.58447</v>
      </c>
      <c r="IY733">
        <v>2.61841</v>
      </c>
      <c r="IZ733">
        <v>1.54785</v>
      </c>
      <c r="JA733">
        <v>2.30713</v>
      </c>
      <c r="JB733">
        <v>1.34644</v>
      </c>
      <c r="JC733">
        <v>2.42554</v>
      </c>
      <c r="JD733">
        <v>33.558</v>
      </c>
      <c r="JE733">
        <v>24.2276</v>
      </c>
      <c r="JF733">
        <v>18</v>
      </c>
      <c r="JG733">
        <v>502.487</v>
      </c>
      <c r="JH733">
        <v>414.905</v>
      </c>
      <c r="JI733">
        <v>25.0001</v>
      </c>
      <c r="JJ733">
        <v>26.6899</v>
      </c>
      <c r="JK733">
        <v>30.0001</v>
      </c>
      <c r="JL733">
        <v>26.6165</v>
      </c>
      <c r="JM733">
        <v>26.5551</v>
      </c>
      <c r="JN733">
        <v>31.74</v>
      </c>
      <c r="JO733">
        <v>25.7008</v>
      </c>
      <c r="JP733">
        <v>100</v>
      </c>
      <c r="JQ733">
        <v>25</v>
      </c>
      <c r="JR733">
        <v>722.754</v>
      </c>
      <c r="JS733">
        <v>22.1233</v>
      </c>
      <c r="JT733">
        <v>102.288</v>
      </c>
      <c r="JU733">
        <v>103.073</v>
      </c>
    </row>
    <row r="734" spans="1:281">
      <c r="A734">
        <v>718</v>
      </c>
      <c r="B734">
        <v>1659034483</v>
      </c>
      <c r="C734">
        <v>10799.9000000954</v>
      </c>
      <c r="D734" t="s">
        <v>1867</v>
      </c>
      <c r="E734" t="s">
        <v>1868</v>
      </c>
      <c r="F734">
        <v>5</v>
      </c>
      <c r="G734" t="s">
        <v>1782</v>
      </c>
      <c r="H734" t="s">
        <v>417</v>
      </c>
      <c r="I734">
        <v>1659034475.51852</v>
      </c>
      <c r="J734">
        <f>(K734)/1000</f>
        <v>0</v>
      </c>
      <c r="K734">
        <f>IF(CZ734, AN734, AH734)</f>
        <v>0</v>
      </c>
      <c r="L734">
        <f>IF(CZ734, AI734, AG734)</f>
        <v>0</v>
      </c>
      <c r="M734">
        <f>DB734 - IF(AU734&gt;1, L734*CV734*100.0/(AW734*DP734), 0)</f>
        <v>0</v>
      </c>
      <c r="N734">
        <f>((T734-J734/2)*M734-L734)/(T734+J734/2)</f>
        <v>0</v>
      </c>
      <c r="O734">
        <f>N734*(DI734+DJ734)/1000.0</f>
        <v>0</v>
      </c>
      <c r="P734">
        <f>(DB734 - IF(AU734&gt;1, L734*CV734*100.0/(AW734*DP734), 0))*(DI734+DJ734)/1000.0</f>
        <v>0</v>
      </c>
      <c r="Q734">
        <f>2.0/((1/S734-1/R734)+SIGN(S734)*SQRT((1/S734-1/R734)*(1/S734-1/R734) + 4*CW734/((CW734+1)*(CW734+1))*(2*1/S734*1/R734-1/R734*1/R734)))</f>
        <v>0</v>
      </c>
      <c r="R734">
        <f>IF(LEFT(CX734,1)&lt;&gt;"0",IF(LEFT(CX734,1)="1",3.0,CY734),$D$5+$E$5*(DP734*DI734/($K$5*1000))+$F$5*(DP734*DI734/($K$5*1000))*MAX(MIN(CV734,$J$5),$I$5)*MAX(MIN(CV734,$J$5),$I$5)+$G$5*MAX(MIN(CV734,$J$5),$I$5)*(DP734*DI734/($K$5*1000))+$H$5*(DP734*DI734/($K$5*1000))*(DP734*DI734/($K$5*1000)))</f>
        <v>0</v>
      </c>
      <c r="S734">
        <f>J734*(1000-(1000*0.61365*exp(17.502*W734/(240.97+W734))/(DI734+DJ734)+DD734)/2)/(1000*0.61365*exp(17.502*W734/(240.97+W734))/(DI734+DJ734)-DD734)</f>
        <v>0</v>
      </c>
      <c r="T734">
        <f>1/((CW734+1)/(Q734/1.6)+1/(R734/1.37)) + CW734/((CW734+1)/(Q734/1.6) + CW734/(R734/1.37))</f>
        <v>0</v>
      </c>
      <c r="U734">
        <f>(CR734*CU734)</f>
        <v>0</v>
      </c>
      <c r="V734">
        <f>(DK734+(U734+2*0.95*5.67E-8*(((DK734+$B$7)+273)^4-(DK734+273)^4)-44100*J734)/(1.84*29.3*R734+8*0.95*5.67E-8*(DK734+273)^3))</f>
        <v>0</v>
      </c>
      <c r="W734">
        <f>($C$7*DL734+$D$7*DM734+$E$7*V734)</f>
        <v>0</v>
      </c>
      <c r="X734">
        <f>0.61365*exp(17.502*W734/(240.97+W734))</f>
        <v>0</v>
      </c>
      <c r="Y734">
        <f>(Z734/AA734*100)</f>
        <v>0</v>
      </c>
      <c r="Z734">
        <f>DD734*(DI734+DJ734)/1000</f>
        <v>0</v>
      </c>
      <c r="AA734">
        <f>0.61365*exp(17.502*DK734/(240.97+DK734))</f>
        <v>0</v>
      </c>
      <c r="AB734">
        <f>(X734-DD734*(DI734+DJ734)/1000)</f>
        <v>0</v>
      </c>
      <c r="AC734">
        <f>(-J734*44100)</f>
        <v>0</v>
      </c>
      <c r="AD734">
        <f>2*29.3*R734*0.92*(DK734-W734)</f>
        <v>0</v>
      </c>
      <c r="AE734">
        <f>2*0.95*5.67E-8*(((DK734+$B$7)+273)^4-(W734+273)^4)</f>
        <v>0</v>
      </c>
      <c r="AF734">
        <f>U734+AE734+AC734+AD734</f>
        <v>0</v>
      </c>
      <c r="AG734">
        <f>DH734*AU734*(DC734-DB734*(1000-AU734*DE734)/(1000-AU734*DD734))/(100*CV734)</f>
        <v>0</v>
      </c>
      <c r="AH734">
        <f>1000*DH734*AU734*(DD734-DE734)/(100*CV734*(1000-AU734*DD734))</f>
        <v>0</v>
      </c>
      <c r="AI734">
        <f>(AJ734 - AK734 - DI734*1E3/(8.314*(DK734+273.15)) * AM734/DH734 * AL734) * DH734/(100*CV734) * (1000 - DE734)/1000</f>
        <v>0</v>
      </c>
      <c r="AJ734">
        <v>733.114808951862</v>
      </c>
      <c r="AK734">
        <v>679.967848484848</v>
      </c>
      <c r="AL734">
        <v>3.27280333911741</v>
      </c>
      <c r="AM734">
        <v>66.0504921813524</v>
      </c>
      <c r="AN734">
        <f>(AP734 - AO734 + DI734*1E3/(8.314*(DK734+273.15)) * AR734/DH734 * AQ734) * DH734/(100*CV734) * 1000/(1000 - AP734)</f>
        <v>0</v>
      </c>
      <c r="AO734">
        <v>22.0785103882684</v>
      </c>
      <c r="AP734">
        <v>26.5744426573427</v>
      </c>
      <c r="AQ734">
        <v>2.29605142336683e-05</v>
      </c>
      <c r="AR734">
        <v>92.47</v>
      </c>
      <c r="AS734">
        <v>0</v>
      </c>
      <c r="AT734">
        <v>0</v>
      </c>
      <c r="AU734">
        <f>IF(AS734*$H$13&gt;=AW734,1.0,(AW734/(AW734-AS734*$H$13)))</f>
        <v>0</v>
      </c>
      <c r="AV734">
        <f>(AU734-1)*100</f>
        <v>0</v>
      </c>
      <c r="AW734">
        <f>MAX(0,($B$13+$C$13*DP734)/(1+$D$13*DP734)*DI734/(DK734+273)*$E$13)</f>
        <v>0</v>
      </c>
      <c r="AX734" t="s">
        <v>418</v>
      </c>
      <c r="AY734" t="s">
        <v>418</v>
      </c>
      <c r="AZ734">
        <v>0</v>
      </c>
      <c r="BA734">
        <v>0</v>
      </c>
      <c r="BB734">
        <f>1-AZ734/BA734</f>
        <v>0</v>
      </c>
      <c r="BC734">
        <v>0</v>
      </c>
      <c r="BD734" t="s">
        <v>418</v>
      </c>
      <c r="BE734" t="s">
        <v>418</v>
      </c>
      <c r="BF734">
        <v>0</v>
      </c>
      <c r="BG734">
        <v>0</v>
      </c>
      <c r="BH734">
        <f>1-BF734/BG734</f>
        <v>0</v>
      </c>
      <c r="BI734">
        <v>0.5</v>
      </c>
      <c r="BJ734">
        <f>CS734</f>
        <v>0</v>
      </c>
      <c r="BK734">
        <f>L734</f>
        <v>0</v>
      </c>
      <c r="BL734">
        <f>BH734*BI734*BJ734</f>
        <v>0</v>
      </c>
      <c r="BM734">
        <f>(BK734-BC734)/BJ734</f>
        <v>0</v>
      </c>
      <c r="BN734">
        <f>(BA734-BG734)/BG734</f>
        <v>0</v>
      </c>
      <c r="BO734">
        <f>AZ734/(BB734+AZ734/BG734)</f>
        <v>0</v>
      </c>
      <c r="BP734" t="s">
        <v>418</v>
      </c>
      <c r="BQ734">
        <v>0</v>
      </c>
      <c r="BR734">
        <f>IF(BQ734&lt;&gt;0, BQ734, BO734)</f>
        <v>0</v>
      </c>
      <c r="BS734">
        <f>1-BR734/BG734</f>
        <v>0</v>
      </c>
      <c r="BT734">
        <f>(BG734-BF734)/(BG734-BR734)</f>
        <v>0</v>
      </c>
      <c r="BU734">
        <f>(BA734-BG734)/(BA734-BR734)</f>
        <v>0</v>
      </c>
      <c r="BV734">
        <f>(BG734-BF734)/(BG734-AZ734)</f>
        <v>0</v>
      </c>
      <c r="BW734">
        <f>(BA734-BG734)/(BA734-AZ734)</f>
        <v>0</v>
      </c>
      <c r="BX734">
        <f>(BT734*BR734/BF734)</f>
        <v>0</v>
      </c>
      <c r="BY734">
        <f>(1-BX734)</f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f>$B$11*DQ734+$C$11*DR734+$F$11*EC734*(1-EF734)</f>
        <v>0</v>
      </c>
      <c r="CS734">
        <f>CR734*CT734</f>
        <v>0</v>
      </c>
      <c r="CT734">
        <f>($B$11*$D$9+$C$11*$D$9+$F$11*((EP734+EH734)/MAX(EP734+EH734+EQ734, 0.1)*$I$9+EQ734/MAX(EP734+EH734+EQ734, 0.1)*$J$9))/($B$11+$C$11+$F$11)</f>
        <v>0</v>
      </c>
      <c r="CU734">
        <f>($B$11*$K$9+$C$11*$K$9+$F$11*((EP734+EH734)/MAX(EP734+EH734+EQ734, 0.1)*$P$9+EQ734/MAX(EP734+EH734+EQ734, 0.1)*$Q$9))/($B$11+$C$11+$F$11)</f>
        <v>0</v>
      </c>
      <c r="CV734">
        <v>6</v>
      </c>
      <c r="CW734">
        <v>0.5</v>
      </c>
      <c r="CX734" t="s">
        <v>419</v>
      </c>
      <c r="CY734">
        <v>2</v>
      </c>
      <c r="CZ734" t="b">
        <v>1</v>
      </c>
      <c r="DA734">
        <v>1659034475.51852</v>
      </c>
      <c r="DB734">
        <v>639.524</v>
      </c>
      <c r="DC734">
        <v>700.881222222222</v>
      </c>
      <c r="DD734">
        <v>26.570337037037</v>
      </c>
      <c r="DE734">
        <v>22.0799333333333</v>
      </c>
      <c r="DF734">
        <v>631.678</v>
      </c>
      <c r="DG734">
        <v>25.9756777777778</v>
      </c>
      <c r="DH734">
        <v>500.08562962963</v>
      </c>
      <c r="DI734">
        <v>90.2994814814815</v>
      </c>
      <c r="DJ734">
        <v>0.0444096111111111</v>
      </c>
      <c r="DK734">
        <v>27.4833925925926</v>
      </c>
      <c r="DL734">
        <v>27.775337037037</v>
      </c>
      <c r="DM734">
        <v>999.9</v>
      </c>
      <c r="DN734">
        <v>0</v>
      </c>
      <c r="DO734">
        <v>0</v>
      </c>
      <c r="DP734">
        <v>10008.1481481481</v>
      </c>
      <c r="DQ734">
        <v>0</v>
      </c>
      <c r="DR734">
        <v>17.3215</v>
      </c>
      <c r="DS734">
        <v>-61.3572777777778</v>
      </c>
      <c r="DT734">
        <v>656.980148148148</v>
      </c>
      <c r="DU734">
        <v>716.705962962963</v>
      </c>
      <c r="DV734">
        <v>4.49040740740741</v>
      </c>
      <c r="DW734">
        <v>700.881222222222</v>
      </c>
      <c r="DX734">
        <v>22.0799333333333</v>
      </c>
      <c r="DY734">
        <v>2.39928962962963</v>
      </c>
      <c r="DZ734">
        <v>1.99380518518519</v>
      </c>
      <c r="EA734">
        <v>20.358962962963</v>
      </c>
      <c r="EB734">
        <v>17.3952296296296</v>
      </c>
      <c r="EC734">
        <v>2000.00555555556</v>
      </c>
      <c r="ED734">
        <v>0.979999037037037</v>
      </c>
      <c r="EE734">
        <v>0.0200010444444444</v>
      </c>
      <c r="EF734">
        <v>0</v>
      </c>
      <c r="EG734">
        <v>750.067814814815</v>
      </c>
      <c r="EH734">
        <v>5.00063</v>
      </c>
      <c r="EI734">
        <v>14768.6555555556</v>
      </c>
      <c r="EJ734">
        <v>17256.9444444444</v>
      </c>
      <c r="EK734">
        <v>38.437</v>
      </c>
      <c r="EL734">
        <v>38.375</v>
      </c>
      <c r="EM734">
        <v>37.875</v>
      </c>
      <c r="EN734">
        <v>37.812</v>
      </c>
      <c r="EO734">
        <v>39.437</v>
      </c>
      <c r="EP734">
        <v>1955.10592592593</v>
      </c>
      <c r="EQ734">
        <v>39.8988888888889</v>
      </c>
      <c r="ER734">
        <v>0</v>
      </c>
      <c r="ES734">
        <v>1659034482.1</v>
      </c>
      <c r="ET734">
        <v>0</v>
      </c>
      <c r="EU734">
        <v>750.064461538462</v>
      </c>
      <c r="EV734">
        <v>6.20157265759036</v>
      </c>
      <c r="EW734">
        <v>113.001709435384</v>
      </c>
      <c r="EX734">
        <v>14768.35</v>
      </c>
      <c r="EY734">
        <v>15</v>
      </c>
      <c r="EZ734">
        <v>0</v>
      </c>
      <c r="FA734" t="s">
        <v>420</v>
      </c>
      <c r="FB734">
        <v>1657551626.5</v>
      </c>
      <c r="FC734">
        <v>1657551629</v>
      </c>
      <c r="FD734">
        <v>0</v>
      </c>
      <c r="FE734">
        <v>0.403</v>
      </c>
      <c r="FF734">
        <v>0.009</v>
      </c>
      <c r="FG734">
        <v>9.41</v>
      </c>
      <c r="FH734">
        <v>0.087</v>
      </c>
      <c r="FI734">
        <v>417</v>
      </c>
      <c r="FJ734">
        <v>17</v>
      </c>
      <c r="FK734">
        <v>1.61</v>
      </c>
      <c r="FL734">
        <v>0.59</v>
      </c>
      <c r="FM734">
        <v>-60.797356097561</v>
      </c>
      <c r="FN734">
        <v>-9.94926062717785</v>
      </c>
      <c r="FO734">
        <v>1.09501122414312</v>
      </c>
      <c r="FP734">
        <v>0</v>
      </c>
      <c r="FQ734">
        <v>749.666794117647</v>
      </c>
      <c r="FR734">
        <v>6.43515660543987</v>
      </c>
      <c r="FS734">
        <v>0.655598952885235</v>
      </c>
      <c r="FT734">
        <v>0</v>
      </c>
      <c r="FU734">
        <v>4.48528</v>
      </c>
      <c r="FV734">
        <v>0.0670789547038261</v>
      </c>
      <c r="FW734">
        <v>0.00732742259946974</v>
      </c>
      <c r="FX734">
        <v>1</v>
      </c>
      <c r="FY734">
        <v>1</v>
      </c>
      <c r="FZ734">
        <v>3</v>
      </c>
      <c r="GA734" t="s">
        <v>421</v>
      </c>
      <c r="GB734">
        <v>2.97364</v>
      </c>
      <c r="GC734">
        <v>2.69768</v>
      </c>
      <c r="GD734">
        <v>0.126324</v>
      </c>
      <c r="GE734">
        <v>0.135318</v>
      </c>
      <c r="GF734">
        <v>0.11044</v>
      </c>
      <c r="GG734">
        <v>0.0982739</v>
      </c>
      <c r="GH734">
        <v>34008.8</v>
      </c>
      <c r="GI734">
        <v>36808.1</v>
      </c>
      <c r="GJ734">
        <v>35274.2</v>
      </c>
      <c r="GK734">
        <v>38605.6</v>
      </c>
      <c r="GL734">
        <v>44484.9</v>
      </c>
      <c r="GM734">
        <v>50280.5</v>
      </c>
      <c r="GN734">
        <v>55142.3</v>
      </c>
      <c r="GO734">
        <v>61925.2</v>
      </c>
      <c r="GP734">
        <v>1.987</v>
      </c>
      <c r="GQ734">
        <v>1.8542</v>
      </c>
      <c r="GR734">
        <v>0.146627</v>
      </c>
      <c r="GS734">
        <v>0</v>
      </c>
      <c r="GT734">
        <v>25.3695</v>
      </c>
      <c r="GU734">
        <v>999.9</v>
      </c>
      <c r="GV734">
        <v>58.992</v>
      </c>
      <c r="GW734">
        <v>29.094</v>
      </c>
      <c r="GX734">
        <v>26.4171</v>
      </c>
      <c r="GY734">
        <v>56.0073</v>
      </c>
      <c r="GZ734">
        <v>42.8045</v>
      </c>
      <c r="HA734">
        <v>1</v>
      </c>
      <c r="HB734">
        <v>-0.0398171</v>
      </c>
      <c r="HC734">
        <v>0.184314</v>
      </c>
      <c r="HD734">
        <v>20.113</v>
      </c>
      <c r="HE734">
        <v>5.19573</v>
      </c>
      <c r="HF734">
        <v>12.004</v>
      </c>
      <c r="HG734">
        <v>4.9744</v>
      </c>
      <c r="HH734">
        <v>3.293</v>
      </c>
      <c r="HI734">
        <v>9999</v>
      </c>
      <c r="HJ734">
        <v>9999</v>
      </c>
      <c r="HK734">
        <v>9999</v>
      </c>
      <c r="HL734">
        <v>630.6</v>
      </c>
      <c r="HM734">
        <v>1.86316</v>
      </c>
      <c r="HN734">
        <v>1.86798</v>
      </c>
      <c r="HO734">
        <v>1.8678</v>
      </c>
      <c r="HP734">
        <v>1.86893</v>
      </c>
      <c r="HQ734">
        <v>1.86981</v>
      </c>
      <c r="HR734">
        <v>1.86584</v>
      </c>
      <c r="HS734">
        <v>1.86691</v>
      </c>
      <c r="HT734">
        <v>1.86829</v>
      </c>
      <c r="HU734">
        <v>5</v>
      </c>
      <c r="HV734">
        <v>0</v>
      </c>
      <c r="HW734">
        <v>0</v>
      </c>
      <c r="HX734">
        <v>0</v>
      </c>
      <c r="HY734" t="s">
        <v>422</v>
      </c>
      <c r="HZ734" t="s">
        <v>423</v>
      </c>
      <c r="IA734" t="s">
        <v>424</v>
      </c>
      <c r="IB734" t="s">
        <v>424</v>
      </c>
      <c r="IC734" t="s">
        <v>424</v>
      </c>
      <c r="ID734" t="s">
        <v>424</v>
      </c>
      <c r="IE734">
        <v>0</v>
      </c>
      <c r="IF734">
        <v>100</v>
      </c>
      <c r="IG734">
        <v>100</v>
      </c>
      <c r="IH734">
        <v>7.988</v>
      </c>
      <c r="II734">
        <v>0.5948</v>
      </c>
      <c r="IJ734">
        <v>4.02706509432224</v>
      </c>
      <c r="IK734">
        <v>0.00601174518973114</v>
      </c>
      <c r="IL734">
        <v>2.77886958061485e-07</v>
      </c>
      <c r="IM734">
        <v>-3.54636231360687e-10</v>
      </c>
      <c r="IN734">
        <v>-0.0404303883988718</v>
      </c>
      <c r="IO734">
        <v>-0.0177815531441476</v>
      </c>
      <c r="IP734">
        <v>0.00205572605671414</v>
      </c>
      <c r="IQ734">
        <v>-1.65519735432211e-05</v>
      </c>
      <c r="IR734">
        <v>-4</v>
      </c>
      <c r="IS734">
        <v>1848</v>
      </c>
      <c r="IT734">
        <v>1</v>
      </c>
      <c r="IU734">
        <v>25</v>
      </c>
      <c r="IV734">
        <v>24714.3</v>
      </c>
      <c r="IW734">
        <v>24714.2</v>
      </c>
      <c r="IX734">
        <v>1.61011</v>
      </c>
      <c r="IY734">
        <v>2.61963</v>
      </c>
      <c r="IZ734">
        <v>1.54785</v>
      </c>
      <c r="JA734">
        <v>2.30591</v>
      </c>
      <c r="JB734">
        <v>1.34644</v>
      </c>
      <c r="JC734">
        <v>2.27783</v>
      </c>
      <c r="JD734">
        <v>33.558</v>
      </c>
      <c r="JE734">
        <v>24.2188</v>
      </c>
      <c r="JF734">
        <v>18</v>
      </c>
      <c r="JG734">
        <v>501.561</v>
      </c>
      <c r="JH734">
        <v>415.376</v>
      </c>
      <c r="JI734">
        <v>24.9999</v>
      </c>
      <c r="JJ734">
        <v>26.6913</v>
      </c>
      <c r="JK734">
        <v>30.0002</v>
      </c>
      <c r="JL734">
        <v>26.6165</v>
      </c>
      <c r="JM734">
        <v>26.5573</v>
      </c>
      <c r="JN734">
        <v>32.3715</v>
      </c>
      <c r="JO734">
        <v>25.7008</v>
      </c>
      <c r="JP734">
        <v>100</v>
      </c>
      <c r="JQ734">
        <v>25</v>
      </c>
      <c r="JR734">
        <v>742.995</v>
      </c>
      <c r="JS734">
        <v>22.1177</v>
      </c>
      <c r="JT734">
        <v>102.288</v>
      </c>
      <c r="JU734">
        <v>103.073</v>
      </c>
    </row>
    <row r="735" spans="1:281">
      <c r="A735">
        <v>719</v>
      </c>
      <c r="B735">
        <v>1659034488</v>
      </c>
      <c r="C735">
        <v>10804.9000000954</v>
      </c>
      <c r="D735" t="s">
        <v>1869</v>
      </c>
      <c r="E735" t="s">
        <v>1870</v>
      </c>
      <c r="F735">
        <v>5</v>
      </c>
      <c r="G735" t="s">
        <v>1782</v>
      </c>
      <c r="H735" t="s">
        <v>417</v>
      </c>
      <c r="I735">
        <v>1659034480.23214</v>
      </c>
      <c r="J735">
        <f>(K735)/1000</f>
        <v>0</v>
      </c>
      <c r="K735">
        <f>IF(CZ735, AN735, AH735)</f>
        <v>0</v>
      </c>
      <c r="L735">
        <f>IF(CZ735, AI735, AG735)</f>
        <v>0</v>
      </c>
      <c r="M735">
        <f>DB735 - IF(AU735&gt;1, L735*CV735*100.0/(AW735*DP735), 0)</f>
        <v>0</v>
      </c>
      <c r="N735">
        <f>((T735-J735/2)*M735-L735)/(T735+J735/2)</f>
        <v>0</v>
      </c>
      <c r="O735">
        <f>N735*(DI735+DJ735)/1000.0</f>
        <v>0</v>
      </c>
      <c r="P735">
        <f>(DB735 - IF(AU735&gt;1, L735*CV735*100.0/(AW735*DP735), 0))*(DI735+DJ735)/1000.0</f>
        <v>0</v>
      </c>
      <c r="Q735">
        <f>2.0/((1/S735-1/R735)+SIGN(S735)*SQRT((1/S735-1/R735)*(1/S735-1/R735) + 4*CW735/((CW735+1)*(CW735+1))*(2*1/S735*1/R735-1/R735*1/R735)))</f>
        <v>0</v>
      </c>
      <c r="R735">
        <f>IF(LEFT(CX735,1)&lt;&gt;"0",IF(LEFT(CX735,1)="1",3.0,CY735),$D$5+$E$5*(DP735*DI735/($K$5*1000))+$F$5*(DP735*DI735/($K$5*1000))*MAX(MIN(CV735,$J$5),$I$5)*MAX(MIN(CV735,$J$5),$I$5)+$G$5*MAX(MIN(CV735,$J$5),$I$5)*(DP735*DI735/($K$5*1000))+$H$5*(DP735*DI735/($K$5*1000))*(DP735*DI735/($K$5*1000)))</f>
        <v>0</v>
      </c>
      <c r="S735">
        <f>J735*(1000-(1000*0.61365*exp(17.502*W735/(240.97+W735))/(DI735+DJ735)+DD735)/2)/(1000*0.61365*exp(17.502*W735/(240.97+W735))/(DI735+DJ735)-DD735)</f>
        <v>0</v>
      </c>
      <c r="T735">
        <f>1/((CW735+1)/(Q735/1.6)+1/(R735/1.37)) + CW735/((CW735+1)/(Q735/1.6) + CW735/(R735/1.37))</f>
        <v>0</v>
      </c>
      <c r="U735">
        <f>(CR735*CU735)</f>
        <v>0</v>
      </c>
      <c r="V735">
        <f>(DK735+(U735+2*0.95*5.67E-8*(((DK735+$B$7)+273)^4-(DK735+273)^4)-44100*J735)/(1.84*29.3*R735+8*0.95*5.67E-8*(DK735+273)^3))</f>
        <v>0</v>
      </c>
      <c r="W735">
        <f>($C$7*DL735+$D$7*DM735+$E$7*V735)</f>
        <v>0</v>
      </c>
      <c r="X735">
        <f>0.61365*exp(17.502*W735/(240.97+W735))</f>
        <v>0</v>
      </c>
      <c r="Y735">
        <f>(Z735/AA735*100)</f>
        <v>0</v>
      </c>
      <c r="Z735">
        <f>DD735*(DI735+DJ735)/1000</f>
        <v>0</v>
      </c>
      <c r="AA735">
        <f>0.61365*exp(17.502*DK735/(240.97+DK735))</f>
        <v>0</v>
      </c>
      <c r="AB735">
        <f>(X735-DD735*(DI735+DJ735)/1000)</f>
        <v>0</v>
      </c>
      <c r="AC735">
        <f>(-J735*44100)</f>
        <v>0</v>
      </c>
      <c r="AD735">
        <f>2*29.3*R735*0.92*(DK735-W735)</f>
        <v>0</v>
      </c>
      <c r="AE735">
        <f>2*0.95*5.67E-8*(((DK735+$B$7)+273)^4-(W735+273)^4)</f>
        <v>0</v>
      </c>
      <c r="AF735">
        <f>U735+AE735+AC735+AD735</f>
        <v>0</v>
      </c>
      <c r="AG735">
        <f>DH735*AU735*(DC735-DB735*(1000-AU735*DE735)/(1000-AU735*DD735))/(100*CV735)</f>
        <v>0</v>
      </c>
      <c r="AH735">
        <f>1000*DH735*AU735*(DD735-DE735)/(100*CV735*(1000-AU735*DD735))</f>
        <v>0</v>
      </c>
      <c r="AI735">
        <f>(AJ735 - AK735 - DI735*1E3/(8.314*(DK735+273.15)) * AM735/DH735 * AL735) * DH735/(100*CV735) * (1000 - DE735)/1000</f>
        <v>0</v>
      </c>
      <c r="AJ735">
        <v>750.351377122259</v>
      </c>
      <c r="AK735">
        <v>696.527206060606</v>
      </c>
      <c r="AL735">
        <v>3.34295309802178</v>
      </c>
      <c r="AM735">
        <v>66.0504921813524</v>
      </c>
      <c r="AN735">
        <f>(AP735 - AO735 + DI735*1E3/(8.314*(DK735+273.15)) * AR735/DH735 * AQ735) * DH735/(100*CV735) * 1000/(1000 - AP735)</f>
        <v>0</v>
      </c>
      <c r="AO735">
        <v>22.0758484232035</v>
      </c>
      <c r="AP735">
        <v>26.5737314685315</v>
      </c>
      <c r="AQ735">
        <v>-1.07315407597271e-05</v>
      </c>
      <c r="AR735">
        <v>92.47</v>
      </c>
      <c r="AS735">
        <v>0</v>
      </c>
      <c r="AT735">
        <v>0</v>
      </c>
      <c r="AU735">
        <f>IF(AS735*$H$13&gt;=AW735,1.0,(AW735/(AW735-AS735*$H$13)))</f>
        <v>0</v>
      </c>
      <c r="AV735">
        <f>(AU735-1)*100</f>
        <v>0</v>
      </c>
      <c r="AW735">
        <f>MAX(0,($B$13+$C$13*DP735)/(1+$D$13*DP735)*DI735/(DK735+273)*$E$13)</f>
        <v>0</v>
      </c>
      <c r="AX735" t="s">
        <v>418</v>
      </c>
      <c r="AY735" t="s">
        <v>418</v>
      </c>
      <c r="AZ735">
        <v>0</v>
      </c>
      <c r="BA735">
        <v>0</v>
      </c>
      <c r="BB735">
        <f>1-AZ735/BA735</f>
        <v>0</v>
      </c>
      <c r="BC735">
        <v>0</v>
      </c>
      <c r="BD735" t="s">
        <v>418</v>
      </c>
      <c r="BE735" t="s">
        <v>418</v>
      </c>
      <c r="BF735">
        <v>0</v>
      </c>
      <c r="BG735">
        <v>0</v>
      </c>
      <c r="BH735">
        <f>1-BF735/BG735</f>
        <v>0</v>
      </c>
      <c r="BI735">
        <v>0.5</v>
      </c>
      <c r="BJ735">
        <f>CS735</f>
        <v>0</v>
      </c>
      <c r="BK735">
        <f>L735</f>
        <v>0</v>
      </c>
      <c r="BL735">
        <f>BH735*BI735*BJ735</f>
        <v>0</v>
      </c>
      <c r="BM735">
        <f>(BK735-BC735)/BJ735</f>
        <v>0</v>
      </c>
      <c r="BN735">
        <f>(BA735-BG735)/BG735</f>
        <v>0</v>
      </c>
      <c r="BO735">
        <f>AZ735/(BB735+AZ735/BG735)</f>
        <v>0</v>
      </c>
      <c r="BP735" t="s">
        <v>418</v>
      </c>
      <c r="BQ735">
        <v>0</v>
      </c>
      <c r="BR735">
        <f>IF(BQ735&lt;&gt;0, BQ735, BO735)</f>
        <v>0</v>
      </c>
      <c r="BS735">
        <f>1-BR735/BG735</f>
        <v>0</v>
      </c>
      <c r="BT735">
        <f>(BG735-BF735)/(BG735-BR735)</f>
        <v>0</v>
      </c>
      <c r="BU735">
        <f>(BA735-BG735)/(BA735-BR735)</f>
        <v>0</v>
      </c>
      <c r="BV735">
        <f>(BG735-BF735)/(BG735-AZ735)</f>
        <v>0</v>
      </c>
      <c r="BW735">
        <f>(BA735-BG735)/(BA735-AZ735)</f>
        <v>0</v>
      </c>
      <c r="BX735">
        <f>(BT735*BR735/BF735)</f>
        <v>0</v>
      </c>
      <c r="BY735">
        <f>(1-BX735)</f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f>$B$11*DQ735+$C$11*DR735+$F$11*EC735*(1-EF735)</f>
        <v>0</v>
      </c>
      <c r="CS735">
        <f>CR735*CT735</f>
        <v>0</v>
      </c>
      <c r="CT735">
        <f>($B$11*$D$9+$C$11*$D$9+$F$11*((EP735+EH735)/MAX(EP735+EH735+EQ735, 0.1)*$I$9+EQ735/MAX(EP735+EH735+EQ735, 0.1)*$J$9))/($B$11+$C$11+$F$11)</f>
        <v>0</v>
      </c>
      <c r="CU735">
        <f>($B$11*$K$9+$C$11*$K$9+$F$11*((EP735+EH735)/MAX(EP735+EH735+EQ735, 0.1)*$P$9+EQ735/MAX(EP735+EH735+EQ735, 0.1)*$Q$9))/($B$11+$C$11+$F$11)</f>
        <v>0</v>
      </c>
      <c r="CV735">
        <v>6</v>
      </c>
      <c r="CW735">
        <v>0.5</v>
      </c>
      <c r="CX735" t="s">
        <v>419</v>
      </c>
      <c r="CY735">
        <v>2</v>
      </c>
      <c r="CZ735" t="b">
        <v>1</v>
      </c>
      <c r="DA735">
        <v>1659034480.23214</v>
      </c>
      <c r="DB735">
        <v>654.600607142857</v>
      </c>
      <c r="DC735">
        <v>716.815964285714</v>
      </c>
      <c r="DD735">
        <v>26.5718071428571</v>
      </c>
      <c r="DE735">
        <v>22.077275</v>
      </c>
      <c r="DF735">
        <v>646.665642857143</v>
      </c>
      <c r="DG735">
        <v>25.9770821428571</v>
      </c>
      <c r="DH735">
        <v>500.090535714286</v>
      </c>
      <c r="DI735">
        <v>90.2994714285714</v>
      </c>
      <c r="DJ735">
        <v>0.0443318035714286</v>
      </c>
      <c r="DK735">
        <v>27.4856035714286</v>
      </c>
      <c r="DL735">
        <v>27.7771285714286</v>
      </c>
      <c r="DM735">
        <v>999.9</v>
      </c>
      <c r="DN735">
        <v>0</v>
      </c>
      <c r="DO735">
        <v>0</v>
      </c>
      <c r="DP735">
        <v>10018.5714285714</v>
      </c>
      <c r="DQ735">
        <v>0</v>
      </c>
      <c r="DR735">
        <v>17.3215</v>
      </c>
      <c r="DS735">
        <v>-62.2154607142857</v>
      </c>
      <c r="DT735">
        <v>672.46925</v>
      </c>
      <c r="DU735">
        <v>732.998464285714</v>
      </c>
      <c r="DV735">
        <v>4.49453714285714</v>
      </c>
      <c r="DW735">
        <v>716.815964285714</v>
      </c>
      <c r="DX735">
        <v>22.077275</v>
      </c>
      <c r="DY735">
        <v>2.39942142857143</v>
      </c>
      <c r="DZ735">
        <v>1.99356535714286</v>
      </c>
      <c r="EA735">
        <v>20.3598607142857</v>
      </c>
      <c r="EB735">
        <v>17.3933214285714</v>
      </c>
      <c r="EC735">
        <v>1999.97535714286</v>
      </c>
      <c r="ED735">
        <v>0.980000428571429</v>
      </c>
      <c r="EE735">
        <v>0.0199996642857143</v>
      </c>
      <c r="EF735">
        <v>0</v>
      </c>
      <c r="EG735">
        <v>750.484285714286</v>
      </c>
      <c r="EH735">
        <v>5.00063</v>
      </c>
      <c r="EI735">
        <v>14776.5928571429</v>
      </c>
      <c r="EJ735">
        <v>17256.6785714286</v>
      </c>
      <c r="EK735">
        <v>38.437</v>
      </c>
      <c r="EL735">
        <v>38.375</v>
      </c>
      <c r="EM735">
        <v>37.875</v>
      </c>
      <c r="EN735">
        <v>37.812</v>
      </c>
      <c r="EO735">
        <v>39.437</v>
      </c>
      <c r="EP735">
        <v>1955.07892857143</v>
      </c>
      <c r="EQ735">
        <v>39.895</v>
      </c>
      <c r="ER735">
        <v>0</v>
      </c>
      <c r="ES735">
        <v>1659034486.9</v>
      </c>
      <c r="ET735">
        <v>0</v>
      </c>
      <c r="EU735">
        <v>750.495769230769</v>
      </c>
      <c r="EV735">
        <v>5.05606837654991</v>
      </c>
      <c r="EW735">
        <v>89.3264957338446</v>
      </c>
      <c r="EX735">
        <v>14776.6230769231</v>
      </c>
      <c r="EY735">
        <v>15</v>
      </c>
      <c r="EZ735">
        <v>0</v>
      </c>
      <c r="FA735" t="s">
        <v>420</v>
      </c>
      <c r="FB735">
        <v>1657551626.5</v>
      </c>
      <c r="FC735">
        <v>1657551629</v>
      </c>
      <c r="FD735">
        <v>0</v>
      </c>
      <c r="FE735">
        <v>0.403</v>
      </c>
      <c r="FF735">
        <v>0.009</v>
      </c>
      <c r="FG735">
        <v>9.41</v>
      </c>
      <c r="FH735">
        <v>0.087</v>
      </c>
      <c r="FI735">
        <v>417</v>
      </c>
      <c r="FJ735">
        <v>17</v>
      </c>
      <c r="FK735">
        <v>1.61</v>
      </c>
      <c r="FL735">
        <v>0.59</v>
      </c>
      <c r="FM735">
        <v>-61.5612390243902</v>
      </c>
      <c r="FN735">
        <v>-8.71334425087118</v>
      </c>
      <c r="FO735">
        <v>0.992192550126173</v>
      </c>
      <c r="FP735">
        <v>0</v>
      </c>
      <c r="FQ735">
        <v>750.15</v>
      </c>
      <c r="FR735">
        <v>5.86753247274955</v>
      </c>
      <c r="FS735">
        <v>0.6074731657109</v>
      </c>
      <c r="FT735">
        <v>0</v>
      </c>
      <c r="FU735">
        <v>4.49047414634146</v>
      </c>
      <c r="FV735">
        <v>0.0604283623693374</v>
      </c>
      <c r="FW735">
        <v>0.0066832619374768</v>
      </c>
      <c r="FX735">
        <v>1</v>
      </c>
      <c r="FY735">
        <v>1</v>
      </c>
      <c r="FZ735">
        <v>3</v>
      </c>
      <c r="GA735" t="s">
        <v>421</v>
      </c>
      <c r="GB735">
        <v>2.9732</v>
      </c>
      <c r="GC735">
        <v>2.69867</v>
      </c>
      <c r="GD735">
        <v>0.128438</v>
      </c>
      <c r="GE735">
        <v>0.137638</v>
      </c>
      <c r="GF735">
        <v>0.110437</v>
      </c>
      <c r="GG735">
        <v>0.0982593</v>
      </c>
      <c r="GH735">
        <v>33926.4</v>
      </c>
      <c r="GI735">
        <v>36709.5</v>
      </c>
      <c r="GJ735">
        <v>35274</v>
      </c>
      <c r="GK735">
        <v>38605.8</v>
      </c>
      <c r="GL735">
        <v>44484.7</v>
      </c>
      <c r="GM735">
        <v>50280.7</v>
      </c>
      <c r="GN735">
        <v>55141.9</v>
      </c>
      <c r="GO735">
        <v>61924.5</v>
      </c>
      <c r="GP735">
        <v>1.9874</v>
      </c>
      <c r="GQ735">
        <v>1.8536</v>
      </c>
      <c r="GR735">
        <v>0.146687</v>
      </c>
      <c r="GS735">
        <v>0</v>
      </c>
      <c r="GT735">
        <v>25.3695</v>
      </c>
      <c r="GU735">
        <v>999.9</v>
      </c>
      <c r="GV735">
        <v>58.992</v>
      </c>
      <c r="GW735">
        <v>29.094</v>
      </c>
      <c r="GX735">
        <v>26.4151</v>
      </c>
      <c r="GY735">
        <v>55.7773</v>
      </c>
      <c r="GZ735">
        <v>42.5681</v>
      </c>
      <c r="HA735">
        <v>1</v>
      </c>
      <c r="HB735">
        <v>-0.0398171</v>
      </c>
      <c r="HC735">
        <v>0.185185</v>
      </c>
      <c r="HD735">
        <v>20.1138</v>
      </c>
      <c r="HE735">
        <v>5.19932</v>
      </c>
      <c r="HF735">
        <v>12.004</v>
      </c>
      <c r="HG735">
        <v>4.976</v>
      </c>
      <c r="HH735">
        <v>3.2936</v>
      </c>
      <c r="HI735">
        <v>9999</v>
      </c>
      <c r="HJ735">
        <v>9999</v>
      </c>
      <c r="HK735">
        <v>9999</v>
      </c>
      <c r="HL735">
        <v>630.6</v>
      </c>
      <c r="HM735">
        <v>1.86316</v>
      </c>
      <c r="HN735">
        <v>1.86804</v>
      </c>
      <c r="HO735">
        <v>1.86783</v>
      </c>
      <c r="HP735">
        <v>1.86902</v>
      </c>
      <c r="HQ735">
        <v>1.86981</v>
      </c>
      <c r="HR735">
        <v>1.86584</v>
      </c>
      <c r="HS735">
        <v>1.86691</v>
      </c>
      <c r="HT735">
        <v>1.86829</v>
      </c>
      <c r="HU735">
        <v>5</v>
      </c>
      <c r="HV735">
        <v>0</v>
      </c>
      <c r="HW735">
        <v>0</v>
      </c>
      <c r="HX735">
        <v>0</v>
      </c>
      <c r="HY735" t="s">
        <v>422</v>
      </c>
      <c r="HZ735" t="s">
        <v>423</v>
      </c>
      <c r="IA735" t="s">
        <v>424</v>
      </c>
      <c r="IB735" t="s">
        <v>424</v>
      </c>
      <c r="IC735" t="s">
        <v>424</v>
      </c>
      <c r="ID735" t="s">
        <v>424</v>
      </c>
      <c r="IE735">
        <v>0</v>
      </c>
      <c r="IF735">
        <v>100</v>
      </c>
      <c r="IG735">
        <v>100</v>
      </c>
      <c r="IH735">
        <v>8.082</v>
      </c>
      <c r="II735">
        <v>0.5947</v>
      </c>
      <c r="IJ735">
        <v>4.02706509432224</v>
      </c>
      <c r="IK735">
        <v>0.00601174518973114</v>
      </c>
      <c r="IL735">
        <v>2.77886958061485e-07</v>
      </c>
      <c r="IM735">
        <v>-3.54636231360687e-10</v>
      </c>
      <c r="IN735">
        <v>-0.0404303883988718</v>
      </c>
      <c r="IO735">
        <v>-0.0177815531441476</v>
      </c>
      <c r="IP735">
        <v>0.00205572605671414</v>
      </c>
      <c r="IQ735">
        <v>-1.65519735432211e-05</v>
      </c>
      <c r="IR735">
        <v>-4</v>
      </c>
      <c r="IS735">
        <v>1848</v>
      </c>
      <c r="IT735">
        <v>1</v>
      </c>
      <c r="IU735">
        <v>25</v>
      </c>
      <c r="IV735">
        <v>24714.4</v>
      </c>
      <c r="IW735">
        <v>24714.3</v>
      </c>
      <c r="IX735">
        <v>1.64429</v>
      </c>
      <c r="IY735">
        <v>2.61475</v>
      </c>
      <c r="IZ735">
        <v>1.54785</v>
      </c>
      <c r="JA735">
        <v>2.30713</v>
      </c>
      <c r="JB735">
        <v>1.34644</v>
      </c>
      <c r="JC735">
        <v>2.41211</v>
      </c>
      <c r="JD735">
        <v>33.558</v>
      </c>
      <c r="JE735">
        <v>24.2188</v>
      </c>
      <c r="JF735">
        <v>18</v>
      </c>
      <c r="JG735">
        <v>501.847</v>
      </c>
      <c r="JH735">
        <v>415.035</v>
      </c>
      <c r="JI735">
        <v>25</v>
      </c>
      <c r="JJ735">
        <v>26.6935</v>
      </c>
      <c r="JK735">
        <v>30.0002</v>
      </c>
      <c r="JL735">
        <v>26.6187</v>
      </c>
      <c r="JM735">
        <v>26.5573</v>
      </c>
      <c r="JN735">
        <v>32.9231</v>
      </c>
      <c r="JO735">
        <v>25.7008</v>
      </c>
      <c r="JP735">
        <v>100</v>
      </c>
      <c r="JQ735">
        <v>25</v>
      </c>
      <c r="JR735">
        <v>756.705</v>
      </c>
      <c r="JS735">
        <v>22.1149</v>
      </c>
      <c r="JT735">
        <v>102.288</v>
      </c>
      <c r="JU735">
        <v>103.073</v>
      </c>
    </row>
    <row r="736" spans="1:281">
      <c r="A736">
        <v>720</v>
      </c>
      <c r="B736">
        <v>1659034493</v>
      </c>
      <c r="C736">
        <v>10809.9000000954</v>
      </c>
      <c r="D736" t="s">
        <v>1871</v>
      </c>
      <c r="E736" t="s">
        <v>1872</v>
      </c>
      <c r="F736">
        <v>5</v>
      </c>
      <c r="G736" t="s">
        <v>1782</v>
      </c>
      <c r="H736" t="s">
        <v>417</v>
      </c>
      <c r="I736">
        <v>1659034485.5</v>
      </c>
      <c r="J736">
        <f>(K736)/1000</f>
        <v>0</v>
      </c>
      <c r="K736">
        <f>IF(CZ736, AN736, AH736)</f>
        <v>0</v>
      </c>
      <c r="L736">
        <f>IF(CZ736, AI736, AG736)</f>
        <v>0</v>
      </c>
      <c r="M736">
        <f>DB736 - IF(AU736&gt;1, L736*CV736*100.0/(AW736*DP736), 0)</f>
        <v>0</v>
      </c>
      <c r="N736">
        <f>((T736-J736/2)*M736-L736)/(T736+J736/2)</f>
        <v>0</v>
      </c>
      <c r="O736">
        <f>N736*(DI736+DJ736)/1000.0</f>
        <v>0</v>
      </c>
      <c r="P736">
        <f>(DB736 - IF(AU736&gt;1, L736*CV736*100.0/(AW736*DP736), 0))*(DI736+DJ736)/1000.0</f>
        <v>0</v>
      </c>
      <c r="Q736">
        <f>2.0/((1/S736-1/R736)+SIGN(S736)*SQRT((1/S736-1/R736)*(1/S736-1/R736) + 4*CW736/((CW736+1)*(CW736+1))*(2*1/S736*1/R736-1/R736*1/R736)))</f>
        <v>0</v>
      </c>
      <c r="R736">
        <f>IF(LEFT(CX736,1)&lt;&gt;"0",IF(LEFT(CX736,1)="1",3.0,CY736),$D$5+$E$5*(DP736*DI736/($K$5*1000))+$F$5*(DP736*DI736/($K$5*1000))*MAX(MIN(CV736,$J$5),$I$5)*MAX(MIN(CV736,$J$5),$I$5)+$G$5*MAX(MIN(CV736,$J$5),$I$5)*(DP736*DI736/($K$5*1000))+$H$5*(DP736*DI736/($K$5*1000))*(DP736*DI736/($K$5*1000)))</f>
        <v>0</v>
      </c>
      <c r="S736">
        <f>J736*(1000-(1000*0.61365*exp(17.502*W736/(240.97+W736))/(DI736+DJ736)+DD736)/2)/(1000*0.61365*exp(17.502*W736/(240.97+W736))/(DI736+DJ736)-DD736)</f>
        <v>0</v>
      </c>
      <c r="T736">
        <f>1/((CW736+1)/(Q736/1.6)+1/(R736/1.37)) + CW736/((CW736+1)/(Q736/1.6) + CW736/(R736/1.37))</f>
        <v>0</v>
      </c>
      <c r="U736">
        <f>(CR736*CU736)</f>
        <v>0</v>
      </c>
      <c r="V736">
        <f>(DK736+(U736+2*0.95*5.67E-8*(((DK736+$B$7)+273)^4-(DK736+273)^4)-44100*J736)/(1.84*29.3*R736+8*0.95*5.67E-8*(DK736+273)^3))</f>
        <v>0</v>
      </c>
      <c r="W736">
        <f>($C$7*DL736+$D$7*DM736+$E$7*V736)</f>
        <v>0</v>
      </c>
      <c r="X736">
        <f>0.61365*exp(17.502*W736/(240.97+W736))</f>
        <v>0</v>
      </c>
      <c r="Y736">
        <f>(Z736/AA736*100)</f>
        <v>0</v>
      </c>
      <c r="Z736">
        <f>DD736*(DI736+DJ736)/1000</f>
        <v>0</v>
      </c>
      <c r="AA736">
        <f>0.61365*exp(17.502*DK736/(240.97+DK736))</f>
        <v>0</v>
      </c>
      <c r="AB736">
        <f>(X736-DD736*(DI736+DJ736)/1000)</f>
        <v>0</v>
      </c>
      <c r="AC736">
        <f>(-J736*44100)</f>
        <v>0</v>
      </c>
      <c r="AD736">
        <f>2*29.3*R736*0.92*(DK736-W736)</f>
        <v>0</v>
      </c>
      <c r="AE736">
        <f>2*0.95*5.67E-8*(((DK736+$B$7)+273)^4-(W736+273)^4)</f>
        <v>0</v>
      </c>
      <c r="AF736">
        <f>U736+AE736+AC736+AD736</f>
        <v>0</v>
      </c>
      <c r="AG736">
        <f>DH736*AU736*(DC736-DB736*(1000-AU736*DE736)/(1000-AU736*DD736))/(100*CV736)</f>
        <v>0</v>
      </c>
      <c r="AH736">
        <f>1000*DH736*AU736*(DD736-DE736)/(100*CV736*(1000-AU736*DD736))</f>
        <v>0</v>
      </c>
      <c r="AI736">
        <f>(AJ736 - AK736 - DI736*1E3/(8.314*(DK736+273.15)) * AM736/DH736 * AL736) * DH736/(100*CV736) * (1000 - DE736)/1000</f>
        <v>0</v>
      </c>
      <c r="AJ736">
        <v>767.259447049027</v>
      </c>
      <c r="AK736">
        <v>713.061709090909</v>
      </c>
      <c r="AL736">
        <v>3.2922261162355</v>
      </c>
      <c r="AM736">
        <v>66.0504921813524</v>
      </c>
      <c r="AN736">
        <f>(AP736 - AO736 + DI736*1E3/(8.314*(DK736+273.15)) * AR736/DH736 * AQ736) * DH736/(100*CV736) * 1000/(1000 - AP736)</f>
        <v>0</v>
      </c>
      <c r="AO736">
        <v>22.0727390690476</v>
      </c>
      <c r="AP736">
        <v>26.5769874125874</v>
      </c>
      <c r="AQ736">
        <v>5.2251993620535e-05</v>
      </c>
      <c r="AR736">
        <v>92.47</v>
      </c>
      <c r="AS736">
        <v>0</v>
      </c>
      <c r="AT736">
        <v>0</v>
      </c>
      <c r="AU736">
        <f>IF(AS736*$H$13&gt;=AW736,1.0,(AW736/(AW736-AS736*$H$13)))</f>
        <v>0</v>
      </c>
      <c r="AV736">
        <f>(AU736-1)*100</f>
        <v>0</v>
      </c>
      <c r="AW736">
        <f>MAX(0,($B$13+$C$13*DP736)/(1+$D$13*DP736)*DI736/(DK736+273)*$E$13)</f>
        <v>0</v>
      </c>
      <c r="AX736" t="s">
        <v>418</v>
      </c>
      <c r="AY736" t="s">
        <v>418</v>
      </c>
      <c r="AZ736">
        <v>0</v>
      </c>
      <c r="BA736">
        <v>0</v>
      </c>
      <c r="BB736">
        <f>1-AZ736/BA736</f>
        <v>0</v>
      </c>
      <c r="BC736">
        <v>0</v>
      </c>
      <c r="BD736" t="s">
        <v>418</v>
      </c>
      <c r="BE736" t="s">
        <v>418</v>
      </c>
      <c r="BF736">
        <v>0</v>
      </c>
      <c r="BG736">
        <v>0</v>
      </c>
      <c r="BH736">
        <f>1-BF736/BG736</f>
        <v>0</v>
      </c>
      <c r="BI736">
        <v>0.5</v>
      </c>
      <c r="BJ736">
        <f>CS736</f>
        <v>0</v>
      </c>
      <c r="BK736">
        <f>L736</f>
        <v>0</v>
      </c>
      <c r="BL736">
        <f>BH736*BI736*BJ736</f>
        <v>0</v>
      </c>
      <c r="BM736">
        <f>(BK736-BC736)/BJ736</f>
        <v>0</v>
      </c>
      <c r="BN736">
        <f>(BA736-BG736)/BG736</f>
        <v>0</v>
      </c>
      <c r="BO736">
        <f>AZ736/(BB736+AZ736/BG736)</f>
        <v>0</v>
      </c>
      <c r="BP736" t="s">
        <v>418</v>
      </c>
      <c r="BQ736">
        <v>0</v>
      </c>
      <c r="BR736">
        <f>IF(BQ736&lt;&gt;0, BQ736, BO736)</f>
        <v>0</v>
      </c>
      <c r="BS736">
        <f>1-BR736/BG736</f>
        <v>0</v>
      </c>
      <c r="BT736">
        <f>(BG736-BF736)/(BG736-BR736)</f>
        <v>0</v>
      </c>
      <c r="BU736">
        <f>(BA736-BG736)/(BA736-BR736)</f>
        <v>0</v>
      </c>
      <c r="BV736">
        <f>(BG736-BF736)/(BG736-AZ736)</f>
        <v>0</v>
      </c>
      <c r="BW736">
        <f>(BA736-BG736)/(BA736-AZ736)</f>
        <v>0</v>
      </c>
      <c r="BX736">
        <f>(BT736*BR736/BF736)</f>
        <v>0</v>
      </c>
      <c r="BY736">
        <f>(1-BX736)</f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f>$B$11*DQ736+$C$11*DR736+$F$11*EC736*(1-EF736)</f>
        <v>0</v>
      </c>
      <c r="CS736">
        <f>CR736*CT736</f>
        <v>0</v>
      </c>
      <c r="CT736">
        <f>($B$11*$D$9+$C$11*$D$9+$F$11*((EP736+EH736)/MAX(EP736+EH736+EQ736, 0.1)*$I$9+EQ736/MAX(EP736+EH736+EQ736, 0.1)*$J$9))/($B$11+$C$11+$F$11)</f>
        <v>0</v>
      </c>
      <c r="CU736">
        <f>($B$11*$K$9+$C$11*$K$9+$F$11*((EP736+EH736)/MAX(EP736+EH736+EQ736, 0.1)*$P$9+EQ736/MAX(EP736+EH736+EQ736, 0.1)*$Q$9))/($B$11+$C$11+$F$11)</f>
        <v>0</v>
      </c>
      <c r="CV736">
        <v>6</v>
      </c>
      <c r="CW736">
        <v>0.5</v>
      </c>
      <c r="CX736" t="s">
        <v>419</v>
      </c>
      <c r="CY736">
        <v>2</v>
      </c>
      <c r="CZ736" t="b">
        <v>1</v>
      </c>
      <c r="DA736">
        <v>1659034485.5</v>
      </c>
      <c r="DB736">
        <v>671.585888888889</v>
      </c>
      <c r="DC736">
        <v>734.432703703704</v>
      </c>
      <c r="DD736">
        <v>26.5739222222222</v>
      </c>
      <c r="DE736">
        <v>22.0747037037037</v>
      </c>
      <c r="DF736">
        <v>663.551</v>
      </c>
      <c r="DG736">
        <v>25.9790814814815</v>
      </c>
      <c r="DH736">
        <v>500.051740740741</v>
      </c>
      <c r="DI736">
        <v>90.299437037037</v>
      </c>
      <c r="DJ736">
        <v>0.0443995925925926</v>
      </c>
      <c r="DK736">
        <v>27.4857444444444</v>
      </c>
      <c r="DL736">
        <v>27.7746259259259</v>
      </c>
      <c r="DM736">
        <v>999.9</v>
      </c>
      <c r="DN736">
        <v>0</v>
      </c>
      <c r="DO736">
        <v>0</v>
      </c>
      <c r="DP736">
        <v>9994.62962962963</v>
      </c>
      <c r="DQ736">
        <v>0</v>
      </c>
      <c r="DR736">
        <v>17.3215</v>
      </c>
      <c r="DS736">
        <v>-62.8468444444444</v>
      </c>
      <c r="DT736">
        <v>689.919703703704</v>
      </c>
      <c r="DU736">
        <v>751.010925925926</v>
      </c>
      <c r="DV736">
        <v>4.49921962962963</v>
      </c>
      <c r="DW736">
        <v>734.432703703704</v>
      </c>
      <c r="DX736">
        <v>22.0747037037037</v>
      </c>
      <c r="DY736">
        <v>2.39961074074074</v>
      </c>
      <c r="DZ736">
        <v>1.99333333333333</v>
      </c>
      <c r="EA736">
        <v>20.3611518518519</v>
      </c>
      <c r="EB736">
        <v>17.3914740740741</v>
      </c>
      <c r="EC736">
        <v>1999.9362962963</v>
      </c>
      <c r="ED736">
        <v>0.980002296296296</v>
      </c>
      <c r="EE736">
        <v>0.0199978222222222</v>
      </c>
      <c r="EF736">
        <v>0</v>
      </c>
      <c r="EG736">
        <v>750.863703703704</v>
      </c>
      <c r="EH736">
        <v>5.00063</v>
      </c>
      <c r="EI736">
        <v>14783.462962963</v>
      </c>
      <c r="EJ736">
        <v>17256.3592592593</v>
      </c>
      <c r="EK736">
        <v>38.437</v>
      </c>
      <c r="EL736">
        <v>38.375</v>
      </c>
      <c r="EM736">
        <v>37.875</v>
      </c>
      <c r="EN736">
        <v>37.812</v>
      </c>
      <c r="EO736">
        <v>39.437</v>
      </c>
      <c r="EP736">
        <v>1955.0437037037</v>
      </c>
      <c r="EQ736">
        <v>39.89</v>
      </c>
      <c r="ER736">
        <v>0</v>
      </c>
      <c r="ES736">
        <v>1659034492.3</v>
      </c>
      <c r="ET736">
        <v>0</v>
      </c>
      <c r="EU736">
        <v>750.89472</v>
      </c>
      <c r="EV736">
        <v>3.54753846121322</v>
      </c>
      <c r="EW736">
        <v>71.0384616914173</v>
      </c>
      <c r="EX736">
        <v>14784.1</v>
      </c>
      <c r="EY736">
        <v>15</v>
      </c>
      <c r="EZ736">
        <v>0</v>
      </c>
      <c r="FA736" t="s">
        <v>420</v>
      </c>
      <c r="FB736">
        <v>1657551626.5</v>
      </c>
      <c r="FC736">
        <v>1657551629</v>
      </c>
      <c r="FD736">
        <v>0</v>
      </c>
      <c r="FE736">
        <v>0.403</v>
      </c>
      <c r="FF736">
        <v>0.009</v>
      </c>
      <c r="FG736">
        <v>9.41</v>
      </c>
      <c r="FH736">
        <v>0.087</v>
      </c>
      <c r="FI736">
        <v>417</v>
      </c>
      <c r="FJ736">
        <v>17</v>
      </c>
      <c r="FK736">
        <v>1.61</v>
      </c>
      <c r="FL736">
        <v>0.59</v>
      </c>
      <c r="FM736">
        <v>-62.2859024390244</v>
      </c>
      <c r="FN736">
        <v>-9.55759442508713</v>
      </c>
      <c r="FO736">
        <v>1.07080580086437</v>
      </c>
      <c r="FP736">
        <v>0</v>
      </c>
      <c r="FQ736">
        <v>750.564617647059</v>
      </c>
      <c r="FR736">
        <v>4.08875477618655</v>
      </c>
      <c r="FS736">
        <v>0.445637482232967</v>
      </c>
      <c r="FT736">
        <v>0</v>
      </c>
      <c r="FU736">
        <v>4.4953887804878</v>
      </c>
      <c r="FV736">
        <v>0.0601998606271798</v>
      </c>
      <c r="FW736">
        <v>0.00666505784474276</v>
      </c>
      <c r="FX736">
        <v>1</v>
      </c>
      <c r="FY736">
        <v>1</v>
      </c>
      <c r="FZ736">
        <v>3</v>
      </c>
      <c r="GA736" t="s">
        <v>421</v>
      </c>
      <c r="GB736">
        <v>2.97313</v>
      </c>
      <c r="GC736">
        <v>2.69878</v>
      </c>
      <c r="GD736">
        <v>0.130521</v>
      </c>
      <c r="GE736">
        <v>0.139541</v>
      </c>
      <c r="GF736">
        <v>0.110456</v>
      </c>
      <c r="GG736">
        <v>0.098262</v>
      </c>
      <c r="GH736">
        <v>33845.5</v>
      </c>
      <c r="GI736">
        <v>36628.4</v>
      </c>
      <c r="GJ736">
        <v>35274.2</v>
      </c>
      <c r="GK736">
        <v>38605.6</v>
      </c>
      <c r="GL736">
        <v>44484.3</v>
      </c>
      <c r="GM736">
        <v>50280.8</v>
      </c>
      <c r="GN736">
        <v>55142.4</v>
      </c>
      <c r="GO736">
        <v>61924.6</v>
      </c>
      <c r="GP736">
        <v>1.9862</v>
      </c>
      <c r="GQ736">
        <v>1.8546</v>
      </c>
      <c r="GR736">
        <v>0.147372</v>
      </c>
      <c r="GS736">
        <v>0</v>
      </c>
      <c r="GT736">
        <v>25.3695</v>
      </c>
      <c r="GU736">
        <v>999.9</v>
      </c>
      <c r="GV736">
        <v>58.992</v>
      </c>
      <c r="GW736">
        <v>29.094</v>
      </c>
      <c r="GX736">
        <v>26.4172</v>
      </c>
      <c r="GY736">
        <v>55.9373</v>
      </c>
      <c r="GZ736">
        <v>42.5601</v>
      </c>
      <c r="HA736">
        <v>1</v>
      </c>
      <c r="HB736">
        <v>-0.0394309</v>
      </c>
      <c r="HC736">
        <v>0.185621</v>
      </c>
      <c r="HD736">
        <v>20.1136</v>
      </c>
      <c r="HE736">
        <v>5.19932</v>
      </c>
      <c r="HF736">
        <v>12.004</v>
      </c>
      <c r="HG736">
        <v>4.9752</v>
      </c>
      <c r="HH736">
        <v>3.294</v>
      </c>
      <c r="HI736">
        <v>9999</v>
      </c>
      <c r="HJ736">
        <v>9999</v>
      </c>
      <c r="HK736">
        <v>9999</v>
      </c>
      <c r="HL736">
        <v>630.6</v>
      </c>
      <c r="HM736">
        <v>1.86316</v>
      </c>
      <c r="HN736">
        <v>1.86798</v>
      </c>
      <c r="HO736">
        <v>1.86783</v>
      </c>
      <c r="HP736">
        <v>1.86896</v>
      </c>
      <c r="HQ736">
        <v>1.86981</v>
      </c>
      <c r="HR736">
        <v>1.86584</v>
      </c>
      <c r="HS736">
        <v>1.86691</v>
      </c>
      <c r="HT736">
        <v>1.86829</v>
      </c>
      <c r="HU736">
        <v>5</v>
      </c>
      <c r="HV736">
        <v>0</v>
      </c>
      <c r="HW736">
        <v>0</v>
      </c>
      <c r="HX736">
        <v>0</v>
      </c>
      <c r="HY736" t="s">
        <v>422</v>
      </c>
      <c r="HZ736" t="s">
        <v>423</v>
      </c>
      <c r="IA736" t="s">
        <v>424</v>
      </c>
      <c r="IB736" t="s">
        <v>424</v>
      </c>
      <c r="IC736" t="s">
        <v>424</v>
      </c>
      <c r="ID736" t="s">
        <v>424</v>
      </c>
      <c r="IE736">
        <v>0</v>
      </c>
      <c r="IF736">
        <v>100</v>
      </c>
      <c r="IG736">
        <v>100</v>
      </c>
      <c r="IH736">
        <v>8.176</v>
      </c>
      <c r="II736">
        <v>0.5951</v>
      </c>
      <c r="IJ736">
        <v>4.02706509432224</v>
      </c>
      <c r="IK736">
        <v>0.00601174518973114</v>
      </c>
      <c r="IL736">
        <v>2.77886958061485e-07</v>
      </c>
      <c r="IM736">
        <v>-3.54636231360687e-10</v>
      </c>
      <c r="IN736">
        <v>-0.0404303883988718</v>
      </c>
      <c r="IO736">
        <v>-0.0177815531441476</v>
      </c>
      <c r="IP736">
        <v>0.00205572605671414</v>
      </c>
      <c r="IQ736">
        <v>-1.65519735432211e-05</v>
      </c>
      <c r="IR736">
        <v>-4</v>
      </c>
      <c r="IS736">
        <v>1848</v>
      </c>
      <c r="IT736">
        <v>1</v>
      </c>
      <c r="IU736">
        <v>25</v>
      </c>
      <c r="IV736">
        <v>24714.4</v>
      </c>
      <c r="IW736">
        <v>24714.4</v>
      </c>
      <c r="IX736">
        <v>1.67114</v>
      </c>
      <c r="IY736">
        <v>2.6123</v>
      </c>
      <c r="IZ736">
        <v>1.54785</v>
      </c>
      <c r="JA736">
        <v>2.30713</v>
      </c>
      <c r="JB736">
        <v>1.34644</v>
      </c>
      <c r="JC736">
        <v>2.40967</v>
      </c>
      <c r="JD736">
        <v>33.558</v>
      </c>
      <c r="JE736">
        <v>24.2188</v>
      </c>
      <c r="JF736">
        <v>18</v>
      </c>
      <c r="JG736">
        <v>501.054</v>
      </c>
      <c r="JH736">
        <v>415.62</v>
      </c>
      <c r="JI736">
        <v>25.0001</v>
      </c>
      <c r="JJ736">
        <v>26.6935</v>
      </c>
      <c r="JK736">
        <v>30.0001</v>
      </c>
      <c r="JL736">
        <v>26.6187</v>
      </c>
      <c r="JM736">
        <v>26.5596</v>
      </c>
      <c r="JN736">
        <v>33.4598</v>
      </c>
      <c r="JO736">
        <v>25.7008</v>
      </c>
      <c r="JP736">
        <v>100</v>
      </c>
      <c r="JQ736">
        <v>25</v>
      </c>
      <c r="JR736">
        <v>776.887</v>
      </c>
      <c r="JS736">
        <v>22.106</v>
      </c>
      <c r="JT736">
        <v>102.289</v>
      </c>
      <c r="JU736">
        <v>103.073</v>
      </c>
    </row>
    <row r="737" spans="1:281">
      <c r="A737">
        <v>721</v>
      </c>
      <c r="B737">
        <v>1659034498</v>
      </c>
      <c r="C737">
        <v>10814.9000000954</v>
      </c>
      <c r="D737" t="s">
        <v>1873</v>
      </c>
      <c r="E737" t="s">
        <v>1874</v>
      </c>
      <c r="F737">
        <v>5</v>
      </c>
      <c r="G737" t="s">
        <v>1782</v>
      </c>
      <c r="H737" t="s">
        <v>417</v>
      </c>
      <c r="I737">
        <v>1659034490.21429</v>
      </c>
      <c r="J737">
        <f>(K737)/1000</f>
        <v>0</v>
      </c>
      <c r="K737">
        <f>IF(CZ737, AN737, AH737)</f>
        <v>0</v>
      </c>
      <c r="L737">
        <f>IF(CZ737, AI737, AG737)</f>
        <v>0</v>
      </c>
      <c r="M737">
        <f>DB737 - IF(AU737&gt;1, L737*CV737*100.0/(AW737*DP737), 0)</f>
        <v>0</v>
      </c>
      <c r="N737">
        <f>((T737-J737/2)*M737-L737)/(T737+J737/2)</f>
        <v>0</v>
      </c>
      <c r="O737">
        <f>N737*(DI737+DJ737)/1000.0</f>
        <v>0</v>
      </c>
      <c r="P737">
        <f>(DB737 - IF(AU737&gt;1, L737*CV737*100.0/(AW737*DP737), 0))*(DI737+DJ737)/1000.0</f>
        <v>0</v>
      </c>
      <c r="Q737">
        <f>2.0/((1/S737-1/R737)+SIGN(S737)*SQRT((1/S737-1/R737)*(1/S737-1/R737) + 4*CW737/((CW737+1)*(CW737+1))*(2*1/S737*1/R737-1/R737*1/R737)))</f>
        <v>0</v>
      </c>
      <c r="R737">
        <f>IF(LEFT(CX737,1)&lt;&gt;"0",IF(LEFT(CX737,1)="1",3.0,CY737),$D$5+$E$5*(DP737*DI737/($K$5*1000))+$F$5*(DP737*DI737/($K$5*1000))*MAX(MIN(CV737,$J$5),$I$5)*MAX(MIN(CV737,$J$5),$I$5)+$G$5*MAX(MIN(CV737,$J$5),$I$5)*(DP737*DI737/($K$5*1000))+$H$5*(DP737*DI737/($K$5*1000))*(DP737*DI737/($K$5*1000)))</f>
        <v>0</v>
      </c>
      <c r="S737">
        <f>J737*(1000-(1000*0.61365*exp(17.502*W737/(240.97+W737))/(DI737+DJ737)+DD737)/2)/(1000*0.61365*exp(17.502*W737/(240.97+W737))/(DI737+DJ737)-DD737)</f>
        <v>0</v>
      </c>
      <c r="T737">
        <f>1/((CW737+1)/(Q737/1.6)+1/(R737/1.37)) + CW737/((CW737+1)/(Q737/1.6) + CW737/(R737/1.37))</f>
        <v>0</v>
      </c>
      <c r="U737">
        <f>(CR737*CU737)</f>
        <v>0</v>
      </c>
      <c r="V737">
        <f>(DK737+(U737+2*0.95*5.67E-8*(((DK737+$B$7)+273)^4-(DK737+273)^4)-44100*J737)/(1.84*29.3*R737+8*0.95*5.67E-8*(DK737+273)^3))</f>
        <v>0</v>
      </c>
      <c r="W737">
        <f>($C$7*DL737+$D$7*DM737+$E$7*V737)</f>
        <v>0</v>
      </c>
      <c r="X737">
        <f>0.61365*exp(17.502*W737/(240.97+W737))</f>
        <v>0</v>
      </c>
      <c r="Y737">
        <f>(Z737/AA737*100)</f>
        <v>0</v>
      </c>
      <c r="Z737">
        <f>DD737*(DI737+DJ737)/1000</f>
        <v>0</v>
      </c>
      <c r="AA737">
        <f>0.61365*exp(17.502*DK737/(240.97+DK737))</f>
        <v>0</v>
      </c>
      <c r="AB737">
        <f>(X737-DD737*(DI737+DJ737)/1000)</f>
        <v>0</v>
      </c>
      <c r="AC737">
        <f>(-J737*44100)</f>
        <v>0</v>
      </c>
      <c r="AD737">
        <f>2*29.3*R737*0.92*(DK737-W737)</f>
        <v>0</v>
      </c>
      <c r="AE737">
        <f>2*0.95*5.67E-8*(((DK737+$B$7)+273)^4-(W737+273)^4)</f>
        <v>0</v>
      </c>
      <c r="AF737">
        <f>U737+AE737+AC737+AD737</f>
        <v>0</v>
      </c>
      <c r="AG737">
        <f>DH737*AU737*(DC737-DB737*(1000-AU737*DE737)/(1000-AU737*DD737))/(100*CV737)</f>
        <v>0</v>
      </c>
      <c r="AH737">
        <f>1000*DH737*AU737*(DD737-DE737)/(100*CV737*(1000-AU737*DD737))</f>
        <v>0</v>
      </c>
      <c r="AI737">
        <f>(AJ737 - AK737 - DI737*1E3/(8.314*(DK737+273.15)) * AM737/DH737 * AL737) * DH737/(100*CV737) * (1000 - DE737)/1000</f>
        <v>0</v>
      </c>
      <c r="AJ737">
        <v>783.897234642596</v>
      </c>
      <c r="AK737">
        <v>729.348563636364</v>
      </c>
      <c r="AL737">
        <v>3.28210764010114</v>
      </c>
      <c r="AM737">
        <v>66.0504921813524</v>
      </c>
      <c r="AN737">
        <f>(AP737 - AO737 + DI737*1E3/(8.314*(DK737+273.15)) * AR737/DH737 * AQ737) * DH737/(100*CV737) * 1000/(1000 - AP737)</f>
        <v>0</v>
      </c>
      <c r="AO737">
        <v>22.0697694225108</v>
      </c>
      <c r="AP737">
        <v>26.577886013986</v>
      </c>
      <c r="AQ737">
        <v>1.86247661806956e-05</v>
      </c>
      <c r="AR737">
        <v>92.47</v>
      </c>
      <c r="AS737">
        <v>0</v>
      </c>
      <c r="AT737">
        <v>0</v>
      </c>
      <c r="AU737">
        <f>IF(AS737*$H$13&gt;=AW737,1.0,(AW737/(AW737-AS737*$H$13)))</f>
        <v>0</v>
      </c>
      <c r="AV737">
        <f>(AU737-1)*100</f>
        <v>0</v>
      </c>
      <c r="AW737">
        <f>MAX(0,($B$13+$C$13*DP737)/(1+$D$13*DP737)*DI737/(DK737+273)*$E$13)</f>
        <v>0</v>
      </c>
      <c r="AX737" t="s">
        <v>418</v>
      </c>
      <c r="AY737" t="s">
        <v>418</v>
      </c>
      <c r="AZ737">
        <v>0</v>
      </c>
      <c r="BA737">
        <v>0</v>
      </c>
      <c r="BB737">
        <f>1-AZ737/BA737</f>
        <v>0</v>
      </c>
      <c r="BC737">
        <v>0</v>
      </c>
      <c r="BD737" t="s">
        <v>418</v>
      </c>
      <c r="BE737" t="s">
        <v>418</v>
      </c>
      <c r="BF737">
        <v>0</v>
      </c>
      <c r="BG737">
        <v>0</v>
      </c>
      <c r="BH737">
        <f>1-BF737/BG737</f>
        <v>0</v>
      </c>
      <c r="BI737">
        <v>0.5</v>
      </c>
      <c r="BJ737">
        <f>CS737</f>
        <v>0</v>
      </c>
      <c r="BK737">
        <f>L737</f>
        <v>0</v>
      </c>
      <c r="BL737">
        <f>BH737*BI737*BJ737</f>
        <v>0</v>
      </c>
      <c r="BM737">
        <f>(BK737-BC737)/BJ737</f>
        <v>0</v>
      </c>
      <c r="BN737">
        <f>(BA737-BG737)/BG737</f>
        <v>0</v>
      </c>
      <c r="BO737">
        <f>AZ737/(BB737+AZ737/BG737)</f>
        <v>0</v>
      </c>
      <c r="BP737" t="s">
        <v>418</v>
      </c>
      <c r="BQ737">
        <v>0</v>
      </c>
      <c r="BR737">
        <f>IF(BQ737&lt;&gt;0, BQ737, BO737)</f>
        <v>0</v>
      </c>
      <c r="BS737">
        <f>1-BR737/BG737</f>
        <v>0</v>
      </c>
      <c r="BT737">
        <f>(BG737-BF737)/(BG737-BR737)</f>
        <v>0</v>
      </c>
      <c r="BU737">
        <f>(BA737-BG737)/(BA737-BR737)</f>
        <v>0</v>
      </c>
      <c r="BV737">
        <f>(BG737-BF737)/(BG737-AZ737)</f>
        <v>0</v>
      </c>
      <c r="BW737">
        <f>(BA737-BG737)/(BA737-AZ737)</f>
        <v>0</v>
      </c>
      <c r="BX737">
        <f>(BT737*BR737/BF737)</f>
        <v>0</v>
      </c>
      <c r="BY737">
        <f>(1-BX737)</f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f>$B$11*DQ737+$C$11*DR737+$F$11*EC737*(1-EF737)</f>
        <v>0</v>
      </c>
      <c r="CS737">
        <f>CR737*CT737</f>
        <v>0</v>
      </c>
      <c r="CT737">
        <f>($B$11*$D$9+$C$11*$D$9+$F$11*((EP737+EH737)/MAX(EP737+EH737+EQ737, 0.1)*$I$9+EQ737/MAX(EP737+EH737+EQ737, 0.1)*$J$9))/($B$11+$C$11+$F$11)</f>
        <v>0</v>
      </c>
      <c r="CU737">
        <f>($B$11*$K$9+$C$11*$K$9+$F$11*((EP737+EH737)/MAX(EP737+EH737+EQ737, 0.1)*$P$9+EQ737/MAX(EP737+EH737+EQ737, 0.1)*$Q$9))/($B$11+$C$11+$F$11)</f>
        <v>0</v>
      </c>
      <c r="CV737">
        <v>6</v>
      </c>
      <c r="CW737">
        <v>0.5</v>
      </c>
      <c r="CX737" t="s">
        <v>419</v>
      </c>
      <c r="CY737">
        <v>2</v>
      </c>
      <c r="CZ737" t="b">
        <v>1</v>
      </c>
      <c r="DA737">
        <v>1659034490.21429</v>
      </c>
      <c r="DB737">
        <v>686.667428571429</v>
      </c>
      <c r="DC737">
        <v>750.100678571429</v>
      </c>
      <c r="DD737">
        <v>26.57595</v>
      </c>
      <c r="DE737">
        <v>22.0721571428571</v>
      </c>
      <c r="DF737">
        <v>678.544142857143</v>
      </c>
      <c r="DG737">
        <v>25.9809964285714</v>
      </c>
      <c r="DH737">
        <v>500.011535714286</v>
      </c>
      <c r="DI737">
        <v>90.3004285714286</v>
      </c>
      <c r="DJ737">
        <v>0.0446781857142857</v>
      </c>
      <c r="DK737">
        <v>27.4852</v>
      </c>
      <c r="DL737">
        <v>27.7740357142857</v>
      </c>
      <c r="DM737">
        <v>999.9</v>
      </c>
      <c r="DN737">
        <v>0</v>
      </c>
      <c r="DO737">
        <v>0</v>
      </c>
      <c r="DP737">
        <v>9984.46428571429</v>
      </c>
      <c r="DQ737">
        <v>0</v>
      </c>
      <c r="DR737">
        <v>17.3215</v>
      </c>
      <c r="DS737">
        <v>-63.4332214285714</v>
      </c>
      <c r="DT737">
        <v>705.414535714286</v>
      </c>
      <c r="DU737">
        <v>767.030607142857</v>
      </c>
      <c r="DV737">
        <v>4.50379285714286</v>
      </c>
      <c r="DW737">
        <v>750.100678571429</v>
      </c>
      <c r="DX737">
        <v>22.0721571428571</v>
      </c>
      <c r="DY737">
        <v>2.39981892857143</v>
      </c>
      <c r="DZ737">
        <v>1.99312535714286</v>
      </c>
      <c r="EA737">
        <v>20.3625678571429</v>
      </c>
      <c r="EB737">
        <v>17.3898178571429</v>
      </c>
      <c r="EC737">
        <v>1999.92321428571</v>
      </c>
      <c r="ED737">
        <v>0.980001821428571</v>
      </c>
      <c r="EE737">
        <v>0.0199983357142857</v>
      </c>
      <c r="EF737">
        <v>0</v>
      </c>
      <c r="EG737">
        <v>751.010357142857</v>
      </c>
      <c r="EH737">
        <v>5.00063</v>
      </c>
      <c r="EI737">
        <v>14788.425</v>
      </c>
      <c r="EJ737">
        <v>17256.2392857143</v>
      </c>
      <c r="EK737">
        <v>38.437</v>
      </c>
      <c r="EL737">
        <v>38.3772142857143</v>
      </c>
      <c r="EM737">
        <v>37.875</v>
      </c>
      <c r="EN737">
        <v>37.812</v>
      </c>
      <c r="EO737">
        <v>39.437</v>
      </c>
      <c r="EP737">
        <v>1955.03035714286</v>
      </c>
      <c r="EQ737">
        <v>39.8907142857143</v>
      </c>
      <c r="ER737">
        <v>0</v>
      </c>
      <c r="ES737">
        <v>1659034497.1</v>
      </c>
      <c r="ET737">
        <v>0</v>
      </c>
      <c r="EU737">
        <v>751.04588</v>
      </c>
      <c r="EV737">
        <v>1.46030769014351</v>
      </c>
      <c r="EW737">
        <v>55.5230770065939</v>
      </c>
      <c r="EX737">
        <v>14789.18</v>
      </c>
      <c r="EY737">
        <v>15</v>
      </c>
      <c r="EZ737">
        <v>0</v>
      </c>
      <c r="FA737" t="s">
        <v>420</v>
      </c>
      <c r="FB737">
        <v>1657551626.5</v>
      </c>
      <c r="FC737">
        <v>1657551629</v>
      </c>
      <c r="FD737">
        <v>0</v>
      </c>
      <c r="FE737">
        <v>0.403</v>
      </c>
      <c r="FF737">
        <v>0.009</v>
      </c>
      <c r="FG737">
        <v>9.41</v>
      </c>
      <c r="FH737">
        <v>0.087</v>
      </c>
      <c r="FI737">
        <v>417</v>
      </c>
      <c r="FJ737">
        <v>17</v>
      </c>
      <c r="FK737">
        <v>1.61</v>
      </c>
      <c r="FL737">
        <v>0.59</v>
      </c>
      <c r="FM737">
        <v>-62.9471951219512</v>
      </c>
      <c r="FN737">
        <v>-7.08107665505232</v>
      </c>
      <c r="FO737">
        <v>0.836138497091042</v>
      </c>
      <c r="FP737">
        <v>0</v>
      </c>
      <c r="FQ737">
        <v>750.861617647059</v>
      </c>
      <c r="FR737">
        <v>2.71940412235301</v>
      </c>
      <c r="FS737">
        <v>0.349568642986142</v>
      </c>
      <c r="FT737">
        <v>0</v>
      </c>
      <c r="FU737">
        <v>4.50043707317073</v>
      </c>
      <c r="FV737">
        <v>0.0575661324041947</v>
      </c>
      <c r="FW737">
        <v>0.00627860721074674</v>
      </c>
      <c r="FX737">
        <v>1</v>
      </c>
      <c r="FY737">
        <v>1</v>
      </c>
      <c r="FZ737">
        <v>3</v>
      </c>
      <c r="GA737" t="s">
        <v>421</v>
      </c>
      <c r="GB737">
        <v>2.97375</v>
      </c>
      <c r="GC737">
        <v>2.69872</v>
      </c>
      <c r="GD737">
        <v>0.13257</v>
      </c>
      <c r="GE737">
        <v>0.14164</v>
      </c>
      <c r="GF737">
        <v>0.110455</v>
      </c>
      <c r="GG737">
        <v>0.0982476</v>
      </c>
      <c r="GH737">
        <v>33765.7</v>
      </c>
      <c r="GI737">
        <v>36538.9</v>
      </c>
      <c r="GJ737">
        <v>35274.1</v>
      </c>
      <c r="GK737">
        <v>38605.4</v>
      </c>
      <c r="GL737">
        <v>44484.1</v>
      </c>
      <c r="GM737">
        <v>50281.4</v>
      </c>
      <c r="GN737">
        <v>55142</v>
      </c>
      <c r="GO737">
        <v>61924.3</v>
      </c>
      <c r="GP737">
        <v>1.987</v>
      </c>
      <c r="GQ737">
        <v>1.8544</v>
      </c>
      <c r="GR737">
        <v>0.147253</v>
      </c>
      <c r="GS737">
        <v>0</v>
      </c>
      <c r="GT737">
        <v>25.3695</v>
      </c>
      <c r="GU737">
        <v>999.9</v>
      </c>
      <c r="GV737">
        <v>58.967</v>
      </c>
      <c r="GW737">
        <v>29.094</v>
      </c>
      <c r="GX737">
        <v>26.4018</v>
      </c>
      <c r="GY737">
        <v>56.1273</v>
      </c>
      <c r="GZ737">
        <v>42.6242</v>
      </c>
      <c r="HA737">
        <v>1</v>
      </c>
      <c r="HB737">
        <v>-0.0394309</v>
      </c>
      <c r="HC737">
        <v>0.186492</v>
      </c>
      <c r="HD737">
        <v>20.1136</v>
      </c>
      <c r="HE737">
        <v>5.19932</v>
      </c>
      <c r="HF737">
        <v>12.0052</v>
      </c>
      <c r="HG737">
        <v>4.976</v>
      </c>
      <c r="HH737">
        <v>3.2936</v>
      </c>
      <c r="HI737">
        <v>9999</v>
      </c>
      <c r="HJ737">
        <v>9999</v>
      </c>
      <c r="HK737">
        <v>9999</v>
      </c>
      <c r="HL737">
        <v>630.6</v>
      </c>
      <c r="HM737">
        <v>1.86319</v>
      </c>
      <c r="HN737">
        <v>1.86801</v>
      </c>
      <c r="HO737">
        <v>1.86783</v>
      </c>
      <c r="HP737">
        <v>1.86899</v>
      </c>
      <c r="HQ737">
        <v>1.86981</v>
      </c>
      <c r="HR737">
        <v>1.86584</v>
      </c>
      <c r="HS737">
        <v>1.86691</v>
      </c>
      <c r="HT737">
        <v>1.86829</v>
      </c>
      <c r="HU737">
        <v>5</v>
      </c>
      <c r="HV737">
        <v>0</v>
      </c>
      <c r="HW737">
        <v>0</v>
      </c>
      <c r="HX737">
        <v>0</v>
      </c>
      <c r="HY737" t="s">
        <v>422</v>
      </c>
      <c r="HZ737" t="s">
        <v>423</v>
      </c>
      <c r="IA737" t="s">
        <v>424</v>
      </c>
      <c r="IB737" t="s">
        <v>424</v>
      </c>
      <c r="IC737" t="s">
        <v>424</v>
      </c>
      <c r="ID737" t="s">
        <v>424</v>
      </c>
      <c r="IE737">
        <v>0</v>
      </c>
      <c r="IF737">
        <v>100</v>
      </c>
      <c r="IG737">
        <v>100</v>
      </c>
      <c r="IH737">
        <v>8.269</v>
      </c>
      <c r="II737">
        <v>0.595</v>
      </c>
      <c r="IJ737">
        <v>4.02706509432224</v>
      </c>
      <c r="IK737">
        <v>0.00601174518973114</v>
      </c>
      <c r="IL737">
        <v>2.77886958061485e-07</v>
      </c>
      <c r="IM737">
        <v>-3.54636231360687e-10</v>
      </c>
      <c r="IN737">
        <v>-0.0404303883988718</v>
      </c>
      <c r="IO737">
        <v>-0.0177815531441476</v>
      </c>
      <c r="IP737">
        <v>0.00205572605671414</v>
      </c>
      <c r="IQ737">
        <v>-1.65519735432211e-05</v>
      </c>
      <c r="IR737">
        <v>-4</v>
      </c>
      <c r="IS737">
        <v>1848</v>
      </c>
      <c r="IT737">
        <v>1</v>
      </c>
      <c r="IU737">
        <v>25</v>
      </c>
      <c r="IV737">
        <v>24714.5</v>
      </c>
      <c r="IW737">
        <v>24714.5</v>
      </c>
      <c r="IX737">
        <v>1.70288</v>
      </c>
      <c r="IY737">
        <v>2.62329</v>
      </c>
      <c r="IZ737">
        <v>1.54785</v>
      </c>
      <c r="JA737">
        <v>2.30713</v>
      </c>
      <c r="JB737">
        <v>1.34644</v>
      </c>
      <c r="JC737">
        <v>2.32788</v>
      </c>
      <c r="JD737">
        <v>33.558</v>
      </c>
      <c r="JE737">
        <v>24.2101</v>
      </c>
      <c r="JF737">
        <v>18</v>
      </c>
      <c r="JG737">
        <v>501.602</v>
      </c>
      <c r="JH737">
        <v>415.506</v>
      </c>
      <c r="JI737">
        <v>25.0001</v>
      </c>
      <c r="JJ737">
        <v>26.6958</v>
      </c>
      <c r="JK737">
        <v>30.0001</v>
      </c>
      <c r="JL737">
        <v>26.6209</v>
      </c>
      <c r="JM737">
        <v>26.5596</v>
      </c>
      <c r="JN737">
        <v>34.082</v>
      </c>
      <c r="JO737">
        <v>25.7008</v>
      </c>
      <c r="JP737">
        <v>100</v>
      </c>
      <c r="JQ737">
        <v>25</v>
      </c>
      <c r="JR737">
        <v>790.334</v>
      </c>
      <c r="JS737">
        <v>22.1017</v>
      </c>
      <c r="JT737">
        <v>102.288</v>
      </c>
      <c r="JU737">
        <v>103.072</v>
      </c>
    </row>
    <row r="738" spans="1:281">
      <c r="A738">
        <v>722</v>
      </c>
      <c r="B738">
        <v>1659034503</v>
      </c>
      <c r="C738">
        <v>10819.9000000954</v>
      </c>
      <c r="D738" t="s">
        <v>1875</v>
      </c>
      <c r="E738" t="s">
        <v>1876</v>
      </c>
      <c r="F738">
        <v>5</v>
      </c>
      <c r="G738" t="s">
        <v>1782</v>
      </c>
      <c r="H738" t="s">
        <v>417</v>
      </c>
      <c r="I738">
        <v>1659034495.5</v>
      </c>
      <c r="J738">
        <f>(K738)/1000</f>
        <v>0</v>
      </c>
      <c r="K738">
        <f>IF(CZ738, AN738, AH738)</f>
        <v>0</v>
      </c>
      <c r="L738">
        <f>IF(CZ738, AI738, AG738)</f>
        <v>0</v>
      </c>
      <c r="M738">
        <f>DB738 - IF(AU738&gt;1, L738*CV738*100.0/(AW738*DP738), 0)</f>
        <v>0</v>
      </c>
      <c r="N738">
        <f>((T738-J738/2)*M738-L738)/(T738+J738/2)</f>
        <v>0</v>
      </c>
      <c r="O738">
        <f>N738*(DI738+DJ738)/1000.0</f>
        <v>0</v>
      </c>
      <c r="P738">
        <f>(DB738 - IF(AU738&gt;1, L738*CV738*100.0/(AW738*DP738), 0))*(DI738+DJ738)/1000.0</f>
        <v>0</v>
      </c>
      <c r="Q738">
        <f>2.0/((1/S738-1/R738)+SIGN(S738)*SQRT((1/S738-1/R738)*(1/S738-1/R738) + 4*CW738/((CW738+1)*(CW738+1))*(2*1/S738*1/R738-1/R738*1/R738)))</f>
        <v>0</v>
      </c>
      <c r="R738">
        <f>IF(LEFT(CX738,1)&lt;&gt;"0",IF(LEFT(CX738,1)="1",3.0,CY738),$D$5+$E$5*(DP738*DI738/($K$5*1000))+$F$5*(DP738*DI738/($K$5*1000))*MAX(MIN(CV738,$J$5),$I$5)*MAX(MIN(CV738,$J$5),$I$5)+$G$5*MAX(MIN(CV738,$J$5),$I$5)*(DP738*DI738/($K$5*1000))+$H$5*(DP738*DI738/($K$5*1000))*(DP738*DI738/($K$5*1000)))</f>
        <v>0</v>
      </c>
      <c r="S738">
        <f>J738*(1000-(1000*0.61365*exp(17.502*W738/(240.97+W738))/(DI738+DJ738)+DD738)/2)/(1000*0.61365*exp(17.502*W738/(240.97+W738))/(DI738+DJ738)-DD738)</f>
        <v>0</v>
      </c>
      <c r="T738">
        <f>1/((CW738+1)/(Q738/1.6)+1/(R738/1.37)) + CW738/((CW738+1)/(Q738/1.6) + CW738/(R738/1.37))</f>
        <v>0</v>
      </c>
      <c r="U738">
        <f>(CR738*CU738)</f>
        <v>0</v>
      </c>
      <c r="V738">
        <f>(DK738+(U738+2*0.95*5.67E-8*(((DK738+$B$7)+273)^4-(DK738+273)^4)-44100*J738)/(1.84*29.3*R738+8*0.95*5.67E-8*(DK738+273)^3))</f>
        <v>0</v>
      </c>
      <c r="W738">
        <f>($C$7*DL738+$D$7*DM738+$E$7*V738)</f>
        <v>0</v>
      </c>
      <c r="X738">
        <f>0.61365*exp(17.502*W738/(240.97+W738))</f>
        <v>0</v>
      </c>
      <c r="Y738">
        <f>(Z738/AA738*100)</f>
        <v>0</v>
      </c>
      <c r="Z738">
        <f>DD738*(DI738+DJ738)/1000</f>
        <v>0</v>
      </c>
      <c r="AA738">
        <f>0.61365*exp(17.502*DK738/(240.97+DK738))</f>
        <v>0</v>
      </c>
      <c r="AB738">
        <f>(X738-DD738*(DI738+DJ738)/1000)</f>
        <v>0</v>
      </c>
      <c r="AC738">
        <f>(-J738*44100)</f>
        <v>0</v>
      </c>
      <c r="AD738">
        <f>2*29.3*R738*0.92*(DK738-W738)</f>
        <v>0</v>
      </c>
      <c r="AE738">
        <f>2*0.95*5.67E-8*(((DK738+$B$7)+273)^4-(W738+273)^4)</f>
        <v>0</v>
      </c>
      <c r="AF738">
        <f>U738+AE738+AC738+AD738</f>
        <v>0</v>
      </c>
      <c r="AG738">
        <f>DH738*AU738*(DC738-DB738*(1000-AU738*DE738)/(1000-AU738*DD738))/(100*CV738)</f>
        <v>0</v>
      </c>
      <c r="AH738">
        <f>1000*DH738*AU738*(DD738-DE738)/(100*CV738*(1000-AU738*DD738))</f>
        <v>0</v>
      </c>
      <c r="AI738">
        <f>(AJ738 - AK738 - DI738*1E3/(8.314*(DK738+273.15)) * AM738/DH738 * AL738) * DH738/(100*CV738) * (1000 - DE738)/1000</f>
        <v>0</v>
      </c>
      <c r="AJ738">
        <v>800.755227934769</v>
      </c>
      <c r="AK738">
        <v>745.803278787879</v>
      </c>
      <c r="AL738">
        <v>3.28398629209009</v>
      </c>
      <c r="AM738">
        <v>66.0504921813524</v>
      </c>
      <c r="AN738">
        <f>(AP738 - AO738 + DI738*1E3/(8.314*(DK738+273.15)) * AR738/DH738 * AQ738) * DH738/(100*CV738) * 1000/(1000 - AP738)</f>
        <v>0</v>
      </c>
      <c r="AO738">
        <v>22.0675060758009</v>
      </c>
      <c r="AP738">
        <v>26.5827398601399</v>
      </c>
      <c r="AQ738">
        <v>2.80761099368085e-05</v>
      </c>
      <c r="AR738">
        <v>92.47</v>
      </c>
      <c r="AS738">
        <v>0</v>
      </c>
      <c r="AT738">
        <v>0</v>
      </c>
      <c r="AU738">
        <f>IF(AS738*$H$13&gt;=AW738,1.0,(AW738/(AW738-AS738*$H$13)))</f>
        <v>0</v>
      </c>
      <c r="AV738">
        <f>(AU738-1)*100</f>
        <v>0</v>
      </c>
      <c r="AW738">
        <f>MAX(0,($B$13+$C$13*DP738)/(1+$D$13*DP738)*DI738/(DK738+273)*$E$13)</f>
        <v>0</v>
      </c>
      <c r="AX738" t="s">
        <v>418</v>
      </c>
      <c r="AY738" t="s">
        <v>418</v>
      </c>
      <c r="AZ738">
        <v>0</v>
      </c>
      <c r="BA738">
        <v>0</v>
      </c>
      <c r="BB738">
        <f>1-AZ738/BA738</f>
        <v>0</v>
      </c>
      <c r="BC738">
        <v>0</v>
      </c>
      <c r="BD738" t="s">
        <v>418</v>
      </c>
      <c r="BE738" t="s">
        <v>418</v>
      </c>
      <c r="BF738">
        <v>0</v>
      </c>
      <c r="BG738">
        <v>0</v>
      </c>
      <c r="BH738">
        <f>1-BF738/BG738</f>
        <v>0</v>
      </c>
      <c r="BI738">
        <v>0.5</v>
      </c>
      <c r="BJ738">
        <f>CS738</f>
        <v>0</v>
      </c>
      <c r="BK738">
        <f>L738</f>
        <v>0</v>
      </c>
      <c r="BL738">
        <f>BH738*BI738*BJ738</f>
        <v>0</v>
      </c>
      <c r="BM738">
        <f>(BK738-BC738)/BJ738</f>
        <v>0</v>
      </c>
      <c r="BN738">
        <f>(BA738-BG738)/BG738</f>
        <v>0</v>
      </c>
      <c r="BO738">
        <f>AZ738/(BB738+AZ738/BG738)</f>
        <v>0</v>
      </c>
      <c r="BP738" t="s">
        <v>418</v>
      </c>
      <c r="BQ738">
        <v>0</v>
      </c>
      <c r="BR738">
        <f>IF(BQ738&lt;&gt;0, BQ738, BO738)</f>
        <v>0</v>
      </c>
      <c r="BS738">
        <f>1-BR738/BG738</f>
        <v>0</v>
      </c>
      <c r="BT738">
        <f>(BG738-BF738)/(BG738-BR738)</f>
        <v>0</v>
      </c>
      <c r="BU738">
        <f>(BA738-BG738)/(BA738-BR738)</f>
        <v>0</v>
      </c>
      <c r="BV738">
        <f>(BG738-BF738)/(BG738-AZ738)</f>
        <v>0</v>
      </c>
      <c r="BW738">
        <f>(BA738-BG738)/(BA738-AZ738)</f>
        <v>0</v>
      </c>
      <c r="BX738">
        <f>(BT738*BR738/BF738)</f>
        <v>0</v>
      </c>
      <c r="BY738">
        <f>(1-BX738)</f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f>$B$11*DQ738+$C$11*DR738+$F$11*EC738*(1-EF738)</f>
        <v>0</v>
      </c>
      <c r="CS738">
        <f>CR738*CT738</f>
        <v>0</v>
      </c>
      <c r="CT738">
        <f>($B$11*$D$9+$C$11*$D$9+$F$11*((EP738+EH738)/MAX(EP738+EH738+EQ738, 0.1)*$I$9+EQ738/MAX(EP738+EH738+EQ738, 0.1)*$J$9))/($B$11+$C$11+$F$11)</f>
        <v>0</v>
      </c>
      <c r="CU738">
        <f>($B$11*$K$9+$C$11*$K$9+$F$11*((EP738+EH738)/MAX(EP738+EH738+EQ738, 0.1)*$P$9+EQ738/MAX(EP738+EH738+EQ738, 0.1)*$Q$9))/($B$11+$C$11+$F$11)</f>
        <v>0</v>
      </c>
      <c r="CV738">
        <v>6</v>
      </c>
      <c r="CW738">
        <v>0.5</v>
      </c>
      <c r="CX738" t="s">
        <v>419</v>
      </c>
      <c r="CY738">
        <v>2</v>
      </c>
      <c r="CZ738" t="b">
        <v>1</v>
      </c>
      <c r="DA738">
        <v>1659034495.5</v>
      </c>
      <c r="DB738">
        <v>703.608888888889</v>
      </c>
      <c r="DC738">
        <v>767.564592592592</v>
      </c>
      <c r="DD738">
        <v>26.578637037037</v>
      </c>
      <c r="DE738">
        <v>22.0692111111111</v>
      </c>
      <c r="DF738">
        <v>695.386481481482</v>
      </c>
      <c r="DG738">
        <v>25.9835333333333</v>
      </c>
      <c r="DH738">
        <v>500.005888888889</v>
      </c>
      <c r="DI738">
        <v>90.3007555555556</v>
      </c>
      <c r="DJ738">
        <v>0.0447610888888889</v>
      </c>
      <c r="DK738">
        <v>27.4856148148148</v>
      </c>
      <c r="DL738">
        <v>27.7743444444444</v>
      </c>
      <c r="DM738">
        <v>999.9</v>
      </c>
      <c r="DN738">
        <v>0</v>
      </c>
      <c r="DO738">
        <v>0</v>
      </c>
      <c r="DP738">
        <v>9989.81481481482</v>
      </c>
      <c r="DQ738">
        <v>0</v>
      </c>
      <c r="DR738">
        <v>17.3215</v>
      </c>
      <c r="DS738">
        <v>-63.9556444444444</v>
      </c>
      <c r="DT738">
        <v>722.820592592593</v>
      </c>
      <c r="DU738">
        <v>784.886407407407</v>
      </c>
      <c r="DV738">
        <v>4.50942703703704</v>
      </c>
      <c r="DW738">
        <v>767.564592592592</v>
      </c>
      <c r="DX738">
        <v>22.0692111111111</v>
      </c>
      <c r="DY738">
        <v>2.40007</v>
      </c>
      <c r="DZ738">
        <v>1.9928662962963</v>
      </c>
      <c r="EA738">
        <v>20.3642555555556</v>
      </c>
      <c r="EB738">
        <v>17.387762962963</v>
      </c>
      <c r="EC738">
        <v>1999.94037037037</v>
      </c>
      <c r="ED738">
        <v>0.980001222222222</v>
      </c>
      <c r="EE738">
        <v>0.0199989111111111</v>
      </c>
      <c r="EF738">
        <v>0</v>
      </c>
      <c r="EG738">
        <v>751.114962962963</v>
      </c>
      <c r="EH738">
        <v>5.00063</v>
      </c>
      <c r="EI738">
        <v>14792.6814814815</v>
      </c>
      <c r="EJ738">
        <v>17256.3925925926</v>
      </c>
      <c r="EK738">
        <v>38.437</v>
      </c>
      <c r="EL738">
        <v>38.3772962962963</v>
      </c>
      <c r="EM738">
        <v>37.875</v>
      </c>
      <c r="EN738">
        <v>37.812</v>
      </c>
      <c r="EO738">
        <v>39.437</v>
      </c>
      <c r="EP738">
        <v>1955.04555555556</v>
      </c>
      <c r="EQ738">
        <v>39.8922222222222</v>
      </c>
      <c r="ER738">
        <v>0</v>
      </c>
      <c r="ES738">
        <v>1659034502.5</v>
      </c>
      <c r="ET738">
        <v>0</v>
      </c>
      <c r="EU738">
        <v>751.134307692308</v>
      </c>
      <c r="EV738">
        <v>0.688410251085291</v>
      </c>
      <c r="EW738">
        <v>37.3914529621559</v>
      </c>
      <c r="EX738">
        <v>14792.8576923077</v>
      </c>
      <c r="EY738">
        <v>15</v>
      </c>
      <c r="EZ738">
        <v>0</v>
      </c>
      <c r="FA738" t="s">
        <v>420</v>
      </c>
      <c r="FB738">
        <v>1657551626.5</v>
      </c>
      <c r="FC738">
        <v>1657551629</v>
      </c>
      <c r="FD738">
        <v>0</v>
      </c>
      <c r="FE738">
        <v>0.403</v>
      </c>
      <c r="FF738">
        <v>0.009</v>
      </c>
      <c r="FG738">
        <v>9.41</v>
      </c>
      <c r="FH738">
        <v>0.087</v>
      </c>
      <c r="FI738">
        <v>417</v>
      </c>
      <c r="FJ738">
        <v>17</v>
      </c>
      <c r="FK738">
        <v>1.61</v>
      </c>
      <c r="FL738">
        <v>0.59</v>
      </c>
      <c r="FM738">
        <v>-63.6573073170732</v>
      </c>
      <c r="FN738">
        <v>-6.66054146341468</v>
      </c>
      <c r="FO738">
        <v>0.781268601071124</v>
      </c>
      <c r="FP738">
        <v>0</v>
      </c>
      <c r="FQ738">
        <v>751.070705882353</v>
      </c>
      <c r="FR738">
        <v>1.07379678668022</v>
      </c>
      <c r="FS738">
        <v>0.23219737159831</v>
      </c>
      <c r="FT738">
        <v>0</v>
      </c>
      <c r="FU738">
        <v>4.50629</v>
      </c>
      <c r="FV738">
        <v>0.0629420905923345</v>
      </c>
      <c r="FW738">
        <v>0.00669132966479201</v>
      </c>
      <c r="FX738">
        <v>1</v>
      </c>
      <c r="FY738">
        <v>1</v>
      </c>
      <c r="FZ738">
        <v>3</v>
      </c>
      <c r="GA738" t="s">
        <v>421</v>
      </c>
      <c r="GB738">
        <v>2.97371</v>
      </c>
      <c r="GC738">
        <v>2.69825</v>
      </c>
      <c r="GD738">
        <v>0.134599</v>
      </c>
      <c r="GE738">
        <v>0.143614</v>
      </c>
      <c r="GF738">
        <v>0.110472</v>
      </c>
      <c r="GG738">
        <v>0.0982454</v>
      </c>
      <c r="GH738">
        <v>33686.6</v>
      </c>
      <c r="GI738">
        <v>36454.5</v>
      </c>
      <c r="GJ738">
        <v>35273.8</v>
      </c>
      <c r="GK738">
        <v>38604.9</v>
      </c>
      <c r="GL738">
        <v>44483.7</v>
      </c>
      <c r="GM738">
        <v>50281.2</v>
      </c>
      <c r="GN738">
        <v>55142.6</v>
      </c>
      <c r="GO738">
        <v>61923.9</v>
      </c>
      <c r="GP738">
        <v>1.9876</v>
      </c>
      <c r="GQ738">
        <v>1.854</v>
      </c>
      <c r="GR738">
        <v>0.147969</v>
      </c>
      <c r="GS738">
        <v>0</v>
      </c>
      <c r="GT738">
        <v>25.3695</v>
      </c>
      <c r="GU738">
        <v>999.9</v>
      </c>
      <c r="GV738">
        <v>58.967</v>
      </c>
      <c r="GW738">
        <v>29.094</v>
      </c>
      <c r="GX738">
        <v>26.4057</v>
      </c>
      <c r="GY738">
        <v>56.1673</v>
      </c>
      <c r="GZ738">
        <v>42.5801</v>
      </c>
      <c r="HA738">
        <v>1</v>
      </c>
      <c r="HB738">
        <v>-0.0396138</v>
      </c>
      <c r="HC738">
        <v>0.186928</v>
      </c>
      <c r="HD738">
        <v>20.1136</v>
      </c>
      <c r="HE738">
        <v>5.19932</v>
      </c>
      <c r="HF738">
        <v>12.0052</v>
      </c>
      <c r="HG738">
        <v>4.9752</v>
      </c>
      <c r="HH738">
        <v>3.294</v>
      </c>
      <c r="HI738">
        <v>9999</v>
      </c>
      <c r="HJ738">
        <v>9999</v>
      </c>
      <c r="HK738">
        <v>9999</v>
      </c>
      <c r="HL738">
        <v>630.7</v>
      </c>
      <c r="HM738">
        <v>1.86316</v>
      </c>
      <c r="HN738">
        <v>1.86798</v>
      </c>
      <c r="HO738">
        <v>1.86783</v>
      </c>
      <c r="HP738">
        <v>1.86899</v>
      </c>
      <c r="HQ738">
        <v>1.86981</v>
      </c>
      <c r="HR738">
        <v>1.86584</v>
      </c>
      <c r="HS738">
        <v>1.86691</v>
      </c>
      <c r="HT738">
        <v>1.86829</v>
      </c>
      <c r="HU738">
        <v>5</v>
      </c>
      <c r="HV738">
        <v>0</v>
      </c>
      <c r="HW738">
        <v>0</v>
      </c>
      <c r="HX738">
        <v>0</v>
      </c>
      <c r="HY738" t="s">
        <v>422</v>
      </c>
      <c r="HZ738" t="s">
        <v>423</v>
      </c>
      <c r="IA738" t="s">
        <v>424</v>
      </c>
      <c r="IB738" t="s">
        <v>424</v>
      </c>
      <c r="IC738" t="s">
        <v>424</v>
      </c>
      <c r="ID738" t="s">
        <v>424</v>
      </c>
      <c r="IE738">
        <v>0</v>
      </c>
      <c r="IF738">
        <v>100</v>
      </c>
      <c r="IG738">
        <v>100</v>
      </c>
      <c r="IH738">
        <v>8.363</v>
      </c>
      <c r="II738">
        <v>0.5955</v>
      </c>
      <c r="IJ738">
        <v>4.02706509432224</v>
      </c>
      <c r="IK738">
        <v>0.00601174518973114</v>
      </c>
      <c r="IL738">
        <v>2.77886958061485e-07</v>
      </c>
      <c r="IM738">
        <v>-3.54636231360687e-10</v>
      </c>
      <c r="IN738">
        <v>-0.0404303883988718</v>
      </c>
      <c r="IO738">
        <v>-0.0177815531441476</v>
      </c>
      <c r="IP738">
        <v>0.00205572605671414</v>
      </c>
      <c r="IQ738">
        <v>-1.65519735432211e-05</v>
      </c>
      <c r="IR738">
        <v>-4</v>
      </c>
      <c r="IS738">
        <v>1848</v>
      </c>
      <c r="IT738">
        <v>1</v>
      </c>
      <c r="IU738">
        <v>25</v>
      </c>
      <c r="IV738">
        <v>24714.6</v>
      </c>
      <c r="IW738">
        <v>24714.6</v>
      </c>
      <c r="IX738">
        <v>1.72974</v>
      </c>
      <c r="IY738">
        <v>2.6123</v>
      </c>
      <c r="IZ738">
        <v>1.54785</v>
      </c>
      <c r="JA738">
        <v>2.30713</v>
      </c>
      <c r="JB738">
        <v>1.34644</v>
      </c>
      <c r="JC738">
        <v>2.43042</v>
      </c>
      <c r="JD738">
        <v>33.558</v>
      </c>
      <c r="JE738">
        <v>24.2188</v>
      </c>
      <c r="JF738">
        <v>18</v>
      </c>
      <c r="JG738">
        <v>502.019</v>
      </c>
      <c r="JH738">
        <v>415.295</v>
      </c>
      <c r="JI738">
        <v>24.9999</v>
      </c>
      <c r="JJ738">
        <v>26.6958</v>
      </c>
      <c r="JK738">
        <v>30</v>
      </c>
      <c r="JL738">
        <v>26.6232</v>
      </c>
      <c r="JM738">
        <v>26.5618</v>
      </c>
      <c r="JN738">
        <v>34.6358</v>
      </c>
      <c r="JO738">
        <v>25.7008</v>
      </c>
      <c r="JP738">
        <v>100</v>
      </c>
      <c r="JQ738">
        <v>25</v>
      </c>
      <c r="JR738">
        <v>810.464</v>
      </c>
      <c r="JS738">
        <v>22.0892</v>
      </c>
      <c r="JT738">
        <v>102.288</v>
      </c>
      <c r="JU738">
        <v>103.071</v>
      </c>
    </row>
    <row r="739" spans="1:281">
      <c r="A739">
        <v>723</v>
      </c>
      <c r="B739">
        <v>1659034508</v>
      </c>
      <c r="C739">
        <v>10824.9000000954</v>
      </c>
      <c r="D739" t="s">
        <v>1877</v>
      </c>
      <c r="E739" t="s">
        <v>1878</v>
      </c>
      <c r="F739">
        <v>5</v>
      </c>
      <c r="G739" t="s">
        <v>1782</v>
      </c>
      <c r="H739" t="s">
        <v>417</v>
      </c>
      <c r="I739">
        <v>1659034500.21429</v>
      </c>
      <c r="J739">
        <f>(K739)/1000</f>
        <v>0</v>
      </c>
      <c r="K739">
        <f>IF(CZ739, AN739, AH739)</f>
        <v>0</v>
      </c>
      <c r="L739">
        <f>IF(CZ739, AI739, AG739)</f>
        <v>0</v>
      </c>
      <c r="M739">
        <f>DB739 - IF(AU739&gt;1, L739*CV739*100.0/(AW739*DP739), 0)</f>
        <v>0</v>
      </c>
      <c r="N739">
        <f>((T739-J739/2)*M739-L739)/(T739+J739/2)</f>
        <v>0</v>
      </c>
      <c r="O739">
        <f>N739*(DI739+DJ739)/1000.0</f>
        <v>0</v>
      </c>
      <c r="P739">
        <f>(DB739 - IF(AU739&gt;1, L739*CV739*100.0/(AW739*DP739), 0))*(DI739+DJ739)/1000.0</f>
        <v>0</v>
      </c>
      <c r="Q739">
        <f>2.0/((1/S739-1/R739)+SIGN(S739)*SQRT((1/S739-1/R739)*(1/S739-1/R739) + 4*CW739/((CW739+1)*(CW739+1))*(2*1/S739*1/R739-1/R739*1/R739)))</f>
        <v>0</v>
      </c>
      <c r="R739">
        <f>IF(LEFT(CX739,1)&lt;&gt;"0",IF(LEFT(CX739,1)="1",3.0,CY739),$D$5+$E$5*(DP739*DI739/($K$5*1000))+$F$5*(DP739*DI739/($K$5*1000))*MAX(MIN(CV739,$J$5),$I$5)*MAX(MIN(CV739,$J$5),$I$5)+$G$5*MAX(MIN(CV739,$J$5),$I$5)*(DP739*DI739/($K$5*1000))+$H$5*(DP739*DI739/($K$5*1000))*(DP739*DI739/($K$5*1000)))</f>
        <v>0</v>
      </c>
      <c r="S739">
        <f>J739*(1000-(1000*0.61365*exp(17.502*W739/(240.97+W739))/(DI739+DJ739)+DD739)/2)/(1000*0.61365*exp(17.502*W739/(240.97+W739))/(DI739+DJ739)-DD739)</f>
        <v>0</v>
      </c>
      <c r="T739">
        <f>1/((CW739+1)/(Q739/1.6)+1/(R739/1.37)) + CW739/((CW739+1)/(Q739/1.6) + CW739/(R739/1.37))</f>
        <v>0</v>
      </c>
      <c r="U739">
        <f>(CR739*CU739)</f>
        <v>0</v>
      </c>
      <c r="V739">
        <f>(DK739+(U739+2*0.95*5.67E-8*(((DK739+$B$7)+273)^4-(DK739+273)^4)-44100*J739)/(1.84*29.3*R739+8*0.95*5.67E-8*(DK739+273)^3))</f>
        <v>0</v>
      </c>
      <c r="W739">
        <f>($C$7*DL739+$D$7*DM739+$E$7*V739)</f>
        <v>0</v>
      </c>
      <c r="X739">
        <f>0.61365*exp(17.502*W739/(240.97+W739))</f>
        <v>0</v>
      </c>
      <c r="Y739">
        <f>(Z739/AA739*100)</f>
        <v>0</v>
      </c>
      <c r="Z739">
        <f>DD739*(DI739+DJ739)/1000</f>
        <v>0</v>
      </c>
      <c r="AA739">
        <f>0.61365*exp(17.502*DK739/(240.97+DK739))</f>
        <v>0</v>
      </c>
      <c r="AB739">
        <f>(X739-DD739*(DI739+DJ739)/1000)</f>
        <v>0</v>
      </c>
      <c r="AC739">
        <f>(-J739*44100)</f>
        <v>0</v>
      </c>
      <c r="AD739">
        <f>2*29.3*R739*0.92*(DK739-W739)</f>
        <v>0</v>
      </c>
      <c r="AE739">
        <f>2*0.95*5.67E-8*(((DK739+$B$7)+273)^4-(W739+273)^4)</f>
        <v>0</v>
      </c>
      <c r="AF739">
        <f>U739+AE739+AC739+AD739</f>
        <v>0</v>
      </c>
      <c r="AG739">
        <f>DH739*AU739*(DC739-DB739*(1000-AU739*DE739)/(1000-AU739*DD739))/(100*CV739)</f>
        <v>0</v>
      </c>
      <c r="AH739">
        <f>1000*DH739*AU739*(DD739-DE739)/(100*CV739*(1000-AU739*DD739))</f>
        <v>0</v>
      </c>
      <c r="AI739">
        <f>(AJ739 - AK739 - DI739*1E3/(8.314*(DK739+273.15)) * AM739/DH739 * AL739) * DH739/(100*CV739) * (1000 - DE739)/1000</f>
        <v>0</v>
      </c>
      <c r="AJ739">
        <v>818.282990141743</v>
      </c>
      <c r="AK739">
        <v>762.548418181818</v>
      </c>
      <c r="AL739">
        <v>3.37897116677619</v>
      </c>
      <c r="AM739">
        <v>66.0504921813524</v>
      </c>
      <c r="AN739">
        <f>(AP739 - AO739 + DI739*1E3/(8.314*(DK739+273.15)) * AR739/DH739 * AQ739) * DH739/(100*CV739) * 1000/(1000 - AP739)</f>
        <v>0</v>
      </c>
      <c r="AO739">
        <v>22.065290578052</v>
      </c>
      <c r="AP739">
        <v>26.5807412587413</v>
      </c>
      <c r="AQ739">
        <v>1.12953712958498e-05</v>
      </c>
      <c r="AR739">
        <v>92.47</v>
      </c>
      <c r="AS739">
        <v>0</v>
      </c>
      <c r="AT739">
        <v>0</v>
      </c>
      <c r="AU739">
        <f>IF(AS739*$H$13&gt;=AW739,1.0,(AW739/(AW739-AS739*$H$13)))</f>
        <v>0</v>
      </c>
      <c r="AV739">
        <f>(AU739-1)*100</f>
        <v>0</v>
      </c>
      <c r="AW739">
        <f>MAX(0,($B$13+$C$13*DP739)/(1+$D$13*DP739)*DI739/(DK739+273)*$E$13)</f>
        <v>0</v>
      </c>
      <c r="AX739" t="s">
        <v>418</v>
      </c>
      <c r="AY739" t="s">
        <v>418</v>
      </c>
      <c r="AZ739">
        <v>0</v>
      </c>
      <c r="BA739">
        <v>0</v>
      </c>
      <c r="BB739">
        <f>1-AZ739/BA739</f>
        <v>0</v>
      </c>
      <c r="BC739">
        <v>0</v>
      </c>
      <c r="BD739" t="s">
        <v>418</v>
      </c>
      <c r="BE739" t="s">
        <v>418</v>
      </c>
      <c r="BF739">
        <v>0</v>
      </c>
      <c r="BG739">
        <v>0</v>
      </c>
      <c r="BH739">
        <f>1-BF739/BG739</f>
        <v>0</v>
      </c>
      <c r="BI739">
        <v>0.5</v>
      </c>
      <c r="BJ739">
        <f>CS739</f>
        <v>0</v>
      </c>
      <c r="BK739">
        <f>L739</f>
        <v>0</v>
      </c>
      <c r="BL739">
        <f>BH739*BI739*BJ739</f>
        <v>0</v>
      </c>
      <c r="BM739">
        <f>(BK739-BC739)/BJ739</f>
        <v>0</v>
      </c>
      <c r="BN739">
        <f>(BA739-BG739)/BG739</f>
        <v>0</v>
      </c>
      <c r="BO739">
        <f>AZ739/(BB739+AZ739/BG739)</f>
        <v>0</v>
      </c>
      <c r="BP739" t="s">
        <v>418</v>
      </c>
      <c r="BQ739">
        <v>0</v>
      </c>
      <c r="BR739">
        <f>IF(BQ739&lt;&gt;0, BQ739, BO739)</f>
        <v>0</v>
      </c>
      <c r="BS739">
        <f>1-BR739/BG739</f>
        <v>0</v>
      </c>
      <c r="BT739">
        <f>(BG739-BF739)/(BG739-BR739)</f>
        <v>0</v>
      </c>
      <c r="BU739">
        <f>(BA739-BG739)/(BA739-BR739)</f>
        <v>0</v>
      </c>
      <c r="BV739">
        <f>(BG739-BF739)/(BG739-AZ739)</f>
        <v>0</v>
      </c>
      <c r="BW739">
        <f>(BA739-BG739)/(BA739-AZ739)</f>
        <v>0</v>
      </c>
      <c r="BX739">
        <f>(BT739*BR739/BF739)</f>
        <v>0</v>
      </c>
      <c r="BY739">
        <f>(1-BX739)</f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f>$B$11*DQ739+$C$11*DR739+$F$11*EC739*(1-EF739)</f>
        <v>0</v>
      </c>
      <c r="CS739">
        <f>CR739*CT739</f>
        <v>0</v>
      </c>
      <c r="CT739">
        <f>($B$11*$D$9+$C$11*$D$9+$F$11*((EP739+EH739)/MAX(EP739+EH739+EQ739, 0.1)*$I$9+EQ739/MAX(EP739+EH739+EQ739, 0.1)*$J$9))/($B$11+$C$11+$F$11)</f>
        <v>0</v>
      </c>
      <c r="CU739">
        <f>($B$11*$K$9+$C$11*$K$9+$F$11*((EP739+EH739)/MAX(EP739+EH739+EQ739, 0.1)*$P$9+EQ739/MAX(EP739+EH739+EQ739, 0.1)*$Q$9))/($B$11+$C$11+$F$11)</f>
        <v>0</v>
      </c>
      <c r="CV739">
        <v>6</v>
      </c>
      <c r="CW739">
        <v>0.5</v>
      </c>
      <c r="CX739" t="s">
        <v>419</v>
      </c>
      <c r="CY739">
        <v>2</v>
      </c>
      <c r="CZ739" t="b">
        <v>1</v>
      </c>
      <c r="DA739">
        <v>1659034500.21429</v>
      </c>
      <c r="DB739">
        <v>718.687714285714</v>
      </c>
      <c r="DC739">
        <v>783.274892857143</v>
      </c>
      <c r="DD739">
        <v>26.5807785714286</v>
      </c>
      <c r="DE739">
        <v>22.0670321428571</v>
      </c>
      <c r="DF739">
        <v>710.377214285714</v>
      </c>
      <c r="DG739">
        <v>25.9855821428571</v>
      </c>
      <c r="DH739">
        <v>499.9995</v>
      </c>
      <c r="DI739">
        <v>90.3005357142857</v>
      </c>
      <c r="DJ739">
        <v>0.0449121857142857</v>
      </c>
      <c r="DK739">
        <v>27.4859964285714</v>
      </c>
      <c r="DL739">
        <v>27.7739357142857</v>
      </c>
      <c r="DM739">
        <v>999.9</v>
      </c>
      <c r="DN739">
        <v>0</v>
      </c>
      <c r="DO739">
        <v>0</v>
      </c>
      <c r="DP739">
        <v>9992.14285714286</v>
      </c>
      <c r="DQ739">
        <v>0</v>
      </c>
      <c r="DR739">
        <v>17.3215</v>
      </c>
      <c r="DS739">
        <v>-64.5871321428571</v>
      </c>
      <c r="DT739">
        <v>738.312785714286</v>
      </c>
      <c r="DU739">
        <v>800.9495</v>
      </c>
      <c r="DV739">
        <v>4.513755</v>
      </c>
      <c r="DW739">
        <v>783.274892857143</v>
      </c>
      <c r="DX739">
        <v>22.0670321428571</v>
      </c>
      <c r="DY739">
        <v>2.40025857142857</v>
      </c>
      <c r="DZ739">
        <v>1.992665</v>
      </c>
      <c r="EA739">
        <v>20.365525</v>
      </c>
      <c r="EB739">
        <v>17.3861607142857</v>
      </c>
      <c r="EC739">
        <v>1999.93285714286</v>
      </c>
      <c r="ED739">
        <v>0.980000821428571</v>
      </c>
      <c r="EE739">
        <v>0.0199992857142857</v>
      </c>
      <c r="EF739">
        <v>0</v>
      </c>
      <c r="EG739">
        <v>751.17625</v>
      </c>
      <c r="EH739">
        <v>5.00063</v>
      </c>
      <c r="EI739">
        <v>14794.8928571429</v>
      </c>
      <c r="EJ739">
        <v>17256.3285714286</v>
      </c>
      <c r="EK739">
        <v>38.437</v>
      </c>
      <c r="EL739">
        <v>38.3860714285714</v>
      </c>
      <c r="EM739">
        <v>37.875</v>
      </c>
      <c r="EN739">
        <v>37.812</v>
      </c>
      <c r="EO739">
        <v>39.437</v>
      </c>
      <c r="EP739">
        <v>1955.03785714286</v>
      </c>
      <c r="EQ739">
        <v>39.8928571428572</v>
      </c>
      <c r="ER739">
        <v>0</v>
      </c>
      <c r="ES739">
        <v>1659034507.3</v>
      </c>
      <c r="ET739">
        <v>0</v>
      </c>
      <c r="EU739">
        <v>751.191615384615</v>
      </c>
      <c r="EV739">
        <v>1.08854700659851</v>
      </c>
      <c r="EW739">
        <v>17.5555555506135</v>
      </c>
      <c r="EX739">
        <v>14795.1115384615</v>
      </c>
      <c r="EY739">
        <v>15</v>
      </c>
      <c r="EZ739">
        <v>0</v>
      </c>
      <c r="FA739" t="s">
        <v>420</v>
      </c>
      <c r="FB739">
        <v>1657551626.5</v>
      </c>
      <c r="FC739">
        <v>1657551629</v>
      </c>
      <c r="FD739">
        <v>0</v>
      </c>
      <c r="FE739">
        <v>0.403</v>
      </c>
      <c r="FF739">
        <v>0.009</v>
      </c>
      <c r="FG739">
        <v>9.41</v>
      </c>
      <c r="FH739">
        <v>0.087</v>
      </c>
      <c r="FI739">
        <v>417</v>
      </c>
      <c r="FJ739">
        <v>17</v>
      </c>
      <c r="FK739">
        <v>1.61</v>
      </c>
      <c r="FL739">
        <v>0.59</v>
      </c>
      <c r="FM739">
        <v>-64.1947682926829</v>
      </c>
      <c r="FN739">
        <v>-6.69543972125435</v>
      </c>
      <c r="FO739">
        <v>0.741694755582146</v>
      </c>
      <c r="FP739">
        <v>0</v>
      </c>
      <c r="FQ739">
        <v>751.171029411765</v>
      </c>
      <c r="FR739">
        <v>0.748128338138047</v>
      </c>
      <c r="FS739">
        <v>0.210704628120558</v>
      </c>
      <c r="FT739">
        <v>1</v>
      </c>
      <c r="FU739">
        <v>4.51037243902439</v>
      </c>
      <c r="FV739">
        <v>0.0619739372822322</v>
      </c>
      <c r="FW739">
        <v>0.00658736032128035</v>
      </c>
      <c r="FX739">
        <v>1</v>
      </c>
      <c r="FY739">
        <v>2</v>
      </c>
      <c r="FZ739">
        <v>3</v>
      </c>
      <c r="GA739" t="s">
        <v>474</v>
      </c>
      <c r="GB739">
        <v>2.97406</v>
      </c>
      <c r="GC739">
        <v>2.69842</v>
      </c>
      <c r="GD739">
        <v>0.136656</v>
      </c>
      <c r="GE739">
        <v>0.145671</v>
      </c>
      <c r="GF739">
        <v>0.110468</v>
      </c>
      <c r="GG739">
        <v>0.0982369</v>
      </c>
      <c r="GH739">
        <v>33606.5</v>
      </c>
      <c r="GI739">
        <v>36366.7</v>
      </c>
      <c r="GJ739">
        <v>35273.9</v>
      </c>
      <c r="GK739">
        <v>38604.7</v>
      </c>
      <c r="GL739">
        <v>44483.6</v>
      </c>
      <c r="GM739">
        <v>50281.3</v>
      </c>
      <c r="GN739">
        <v>55142.2</v>
      </c>
      <c r="GO739">
        <v>61923.3</v>
      </c>
      <c r="GP739">
        <v>1.9874</v>
      </c>
      <c r="GQ739">
        <v>1.8536</v>
      </c>
      <c r="GR739">
        <v>0.146896</v>
      </c>
      <c r="GS739">
        <v>0</v>
      </c>
      <c r="GT739">
        <v>25.3695</v>
      </c>
      <c r="GU739">
        <v>999.9</v>
      </c>
      <c r="GV739">
        <v>58.967</v>
      </c>
      <c r="GW739">
        <v>29.104</v>
      </c>
      <c r="GX739">
        <v>26.4208</v>
      </c>
      <c r="GY739">
        <v>56.1173</v>
      </c>
      <c r="GZ739">
        <v>43.0168</v>
      </c>
      <c r="HA739">
        <v>1</v>
      </c>
      <c r="HB739">
        <v>-0.039187</v>
      </c>
      <c r="HC739">
        <v>0.189325</v>
      </c>
      <c r="HD739">
        <v>20.1135</v>
      </c>
      <c r="HE739">
        <v>5.19932</v>
      </c>
      <c r="HF739">
        <v>12.004</v>
      </c>
      <c r="HG739">
        <v>4.9756</v>
      </c>
      <c r="HH739">
        <v>3.2938</v>
      </c>
      <c r="HI739">
        <v>9999</v>
      </c>
      <c r="HJ739">
        <v>9999</v>
      </c>
      <c r="HK739">
        <v>9999</v>
      </c>
      <c r="HL739">
        <v>630.7</v>
      </c>
      <c r="HM739">
        <v>1.86322</v>
      </c>
      <c r="HN739">
        <v>1.86798</v>
      </c>
      <c r="HO739">
        <v>1.86783</v>
      </c>
      <c r="HP739">
        <v>1.86902</v>
      </c>
      <c r="HQ739">
        <v>1.86981</v>
      </c>
      <c r="HR739">
        <v>1.86584</v>
      </c>
      <c r="HS739">
        <v>1.86691</v>
      </c>
      <c r="HT739">
        <v>1.86829</v>
      </c>
      <c r="HU739">
        <v>5</v>
      </c>
      <c r="HV739">
        <v>0</v>
      </c>
      <c r="HW739">
        <v>0</v>
      </c>
      <c r="HX739">
        <v>0</v>
      </c>
      <c r="HY739" t="s">
        <v>422</v>
      </c>
      <c r="HZ739" t="s">
        <v>423</v>
      </c>
      <c r="IA739" t="s">
        <v>424</v>
      </c>
      <c r="IB739" t="s">
        <v>424</v>
      </c>
      <c r="IC739" t="s">
        <v>424</v>
      </c>
      <c r="ID739" t="s">
        <v>424</v>
      </c>
      <c r="IE739">
        <v>0</v>
      </c>
      <c r="IF739">
        <v>100</v>
      </c>
      <c r="IG739">
        <v>100</v>
      </c>
      <c r="IH739">
        <v>8.457</v>
      </c>
      <c r="II739">
        <v>0.5952</v>
      </c>
      <c r="IJ739">
        <v>4.02706509432224</v>
      </c>
      <c r="IK739">
        <v>0.00601174518973114</v>
      </c>
      <c r="IL739">
        <v>2.77886958061485e-07</v>
      </c>
      <c r="IM739">
        <v>-3.54636231360687e-10</v>
      </c>
      <c r="IN739">
        <v>-0.0404303883988718</v>
      </c>
      <c r="IO739">
        <v>-0.0177815531441476</v>
      </c>
      <c r="IP739">
        <v>0.00205572605671414</v>
      </c>
      <c r="IQ739">
        <v>-1.65519735432211e-05</v>
      </c>
      <c r="IR739">
        <v>-4</v>
      </c>
      <c r="IS739">
        <v>1848</v>
      </c>
      <c r="IT739">
        <v>1</v>
      </c>
      <c r="IU739">
        <v>25</v>
      </c>
      <c r="IV739">
        <v>24714.7</v>
      </c>
      <c r="IW739">
        <v>24714.7</v>
      </c>
      <c r="IX739">
        <v>1.76025</v>
      </c>
      <c r="IY739">
        <v>2.61475</v>
      </c>
      <c r="IZ739">
        <v>1.54785</v>
      </c>
      <c r="JA739">
        <v>2.30713</v>
      </c>
      <c r="JB739">
        <v>1.34644</v>
      </c>
      <c r="JC739">
        <v>2.29248</v>
      </c>
      <c r="JD739">
        <v>33.558</v>
      </c>
      <c r="JE739">
        <v>24.2188</v>
      </c>
      <c r="JF739">
        <v>18</v>
      </c>
      <c r="JG739">
        <v>501.887</v>
      </c>
      <c r="JH739">
        <v>415.085</v>
      </c>
      <c r="JI739">
        <v>25.0003</v>
      </c>
      <c r="JJ739">
        <v>26.6981</v>
      </c>
      <c r="JK739">
        <v>30.0004</v>
      </c>
      <c r="JL739">
        <v>26.6232</v>
      </c>
      <c r="JM739">
        <v>26.564</v>
      </c>
      <c r="JN739">
        <v>35.2535</v>
      </c>
      <c r="JO739">
        <v>25.7008</v>
      </c>
      <c r="JP739">
        <v>100</v>
      </c>
      <c r="JQ739">
        <v>25</v>
      </c>
      <c r="JR739">
        <v>823.862</v>
      </c>
      <c r="JS739">
        <v>22.0863</v>
      </c>
      <c r="JT739">
        <v>102.288</v>
      </c>
      <c r="JU739">
        <v>103.071</v>
      </c>
    </row>
    <row r="740" spans="1:281">
      <c r="A740">
        <v>724</v>
      </c>
      <c r="B740">
        <v>1659034513</v>
      </c>
      <c r="C740">
        <v>10829.9000000954</v>
      </c>
      <c r="D740" t="s">
        <v>1879</v>
      </c>
      <c r="E740" t="s">
        <v>1880</v>
      </c>
      <c r="F740">
        <v>5</v>
      </c>
      <c r="G740" t="s">
        <v>1782</v>
      </c>
      <c r="H740" t="s">
        <v>417</v>
      </c>
      <c r="I740">
        <v>1659034505.5</v>
      </c>
      <c r="J740">
        <f>(K740)/1000</f>
        <v>0</v>
      </c>
      <c r="K740">
        <f>IF(CZ740, AN740, AH740)</f>
        <v>0</v>
      </c>
      <c r="L740">
        <f>IF(CZ740, AI740, AG740)</f>
        <v>0</v>
      </c>
      <c r="M740">
        <f>DB740 - IF(AU740&gt;1, L740*CV740*100.0/(AW740*DP740), 0)</f>
        <v>0</v>
      </c>
      <c r="N740">
        <f>((T740-J740/2)*M740-L740)/(T740+J740/2)</f>
        <v>0</v>
      </c>
      <c r="O740">
        <f>N740*(DI740+DJ740)/1000.0</f>
        <v>0</v>
      </c>
      <c r="P740">
        <f>(DB740 - IF(AU740&gt;1, L740*CV740*100.0/(AW740*DP740), 0))*(DI740+DJ740)/1000.0</f>
        <v>0</v>
      </c>
      <c r="Q740">
        <f>2.0/((1/S740-1/R740)+SIGN(S740)*SQRT((1/S740-1/R740)*(1/S740-1/R740) + 4*CW740/((CW740+1)*(CW740+1))*(2*1/S740*1/R740-1/R740*1/R740)))</f>
        <v>0</v>
      </c>
      <c r="R740">
        <f>IF(LEFT(CX740,1)&lt;&gt;"0",IF(LEFT(CX740,1)="1",3.0,CY740),$D$5+$E$5*(DP740*DI740/($K$5*1000))+$F$5*(DP740*DI740/($K$5*1000))*MAX(MIN(CV740,$J$5),$I$5)*MAX(MIN(CV740,$J$5),$I$5)+$G$5*MAX(MIN(CV740,$J$5),$I$5)*(DP740*DI740/($K$5*1000))+$H$5*(DP740*DI740/($K$5*1000))*(DP740*DI740/($K$5*1000)))</f>
        <v>0</v>
      </c>
      <c r="S740">
        <f>J740*(1000-(1000*0.61365*exp(17.502*W740/(240.97+W740))/(DI740+DJ740)+DD740)/2)/(1000*0.61365*exp(17.502*W740/(240.97+W740))/(DI740+DJ740)-DD740)</f>
        <v>0</v>
      </c>
      <c r="T740">
        <f>1/((CW740+1)/(Q740/1.6)+1/(R740/1.37)) + CW740/((CW740+1)/(Q740/1.6) + CW740/(R740/1.37))</f>
        <v>0</v>
      </c>
      <c r="U740">
        <f>(CR740*CU740)</f>
        <v>0</v>
      </c>
      <c r="V740">
        <f>(DK740+(U740+2*0.95*5.67E-8*(((DK740+$B$7)+273)^4-(DK740+273)^4)-44100*J740)/(1.84*29.3*R740+8*0.95*5.67E-8*(DK740+273)^3))</f>
        <v>0</v>
      </c>
      <c r="W740">
        <f>($C$7*DL740+$D$7*DM740+$E$7*V740)</f>
        <v>0</v>
      </c>
      <c r="X740">
        <f>0.61365*exp(17.502*W740/(240.97+W740))</f>
        <v>0</v>
      </c>
      <c r="Y740">
        <f>(Z740/AA740*100)</f>
        <v>0</v>
      </c>
      <c r="Z740">
        <f>DD740*(DI740+DJ740)/1000</f>
        <v>0</v>
      </c>
      <c r="AA740">
        <f>0.61365*exp(17.502*DK740/(240.97+DK740))</f>
        <v>0</v>
      </c>
      <c r="AB740">
        <f>(X740-DD740*(DI740+DJ740)/1000)</f>
        <v>0</v>
      </c>
      <c r="AC740">
        <f>(-J740*44100)</f>
        <v>0</v>
      </c>
      <c r="AD740">
        <f>2*29.3*R740*0.92*(DK740-W740)</f>
        <v>0</v>
      </c>
      <c r="AE740">
        <f>2*0.95*5.67E-8*(((DK740+$B$7)+273)^4-(W740+273)^4)</f>
        <v>0</v>
      </c>
      <c r="AF740">
        <f>U740+AE740+AC740+AD740</f>
        <v>0</v>
      </c>
      <c r="AG740">
        <f>DH740*AU740*(DC740-DB740*(1000-AU740*DE740)/(1000-AU740*DD740))/(100*CV740)</f>
        <v>0</v>
      </c>
      <c r="AH740">
        <f>1000*DH740*AU740*(DD740-DE740)/(100*CV740*(1000-AU740*DD740))</f>
        <v>0</v>
      </c>
      <c r="AI740">
        <f>(AJ740 - AK740 - DI740*1E3/(8.314*(DK740+273.15)) * AM740/DH740 * AL740) * DH740/(100*CV740) * (1000 - DE740)/1000</f>
        <v>0</v>
      </c>
      <c r="AJ740">
        <v>835.314712800333</v>
      </c>
      <c r="AK740">
        <v>779.197163636364</v>
      </c>
      <c r="AL740">
        <v>3.3397531559222</v>
      </c>
      <c r="AM740">
        <v>66.0504921813524</v>
      </c>
      <c r="AN740">
        <f>(AP740 - AO740 + DI740*1E3/(8.314*(DK740+273.15)) * AR740/DH740 * AQ740) * DH740/(100*CV740) * 1000/(1000 - AP740)</f>
        <v>0</v>
      </c>
      <c r="AO740">
        <v>22.0624360348052</v>
      </c>
      <c r="AP740">
        <v>26.5885755244755</v>
      </c>
      <c r="AQ740">
        <v>3.25126262628476e-05</v>
      </c>
      <c r="AR740">
        <v>92.47</v>
      </c>
      <c r="AS740">
        <v>0</v>
      </c>
      <c r="AT740">
        <v>0</v>
      </c>
      <c r="AU740">
        <f>IF(AS740*$H$13&gt;=AW740,1.0,(AW740/(AW740-AS740*$H$13)))</f>
        <v>0</v>
      </c>
      <c r="AV740">
        <f>(AU740-1)*100</f>
        <v>0</v>
      </c>
      <c r="AW740">
        <f>MAX(0,($B$13+$C$13*DP740)/(1+$D$13*DP740)*DI740/(DK740+273)*$E$13)</f>
        <v>0</v>
      </c>
      <c r="AX740" t="s">
        <v>418</v>
      </c>
      <c r="AY740" t="s">
        <v>418</v>
      </c>
      <c r="AZ740">
        <v>0</v>
      </c>
      <c r="BA740">
        <v>0</v>
      </c>
      <c r="BB740">
        <f>1-AZ740/BA740</f>
        <v>0</v>
      </c>
      <c r="BC740">
        <v>0</v>
      </c>
      <c r="BD740" t="s">
        <v>418</v>
      </c>
      <c r="BE740" t="s">
        <v>418</v>
      </c>
      <c r="BF740">
        <v>0</v>
      </c>
      <c r="BG740">
        <v>0</v>
      </c>
      <c r="BH740">
        <f>1-BF740/BG740</f>
        <v>0</v>
      </c>
      <c r="BI740">
        <v>0.5</v>
      </c>
      <c r="BJ740">
        <f>CS740</f>
        <v>0</v>
      </c>
      <c r="BK740">
        <f>L740</f>
        <v>0</v>
      </c>
      <c r="BL740">
        <f>BH740*BI740*BJ740</f>
        <v>0</v>
      </c>
      <c r="BM740">
        <f>(BK740-BC740)/BJ740</f>
        <v>0</v>
      </c>
      <c r="BN740">
        <f>(BA740-BG740)/BG740</f>
        <v>0</v>
      </c>
      <c r="BO740">
        <f>AZ740/(BB740+AZ740/BG740)</f>
        <v>0</v>
      </c>
      <c r="BP740" t="s">
        <v>418</v>
      </c>
      <c r="BQ740">
        <v>0</v>
      </c>
      <c r="BR740">
        <f>IF(BQ740&lt;&gt;0, BQ740, BO740)</f>
        <v>0</v>
      </c>
      <c r="BS740">
        <f>1-BR740/BG740</f>
        <v>0</v>
      </c>
      <c r="BT740">
        <f>(BG740-BF740)/(BG740-BR740)</f>
        <v>0</v>
      </c>
      <c r="BU740">
        <f>(BA740-BG740)/(BA740-BR740)</f>
        <v>0</v>
      </c>
      <c r="BV740">
        <f>(BG740-BF740)/(BG740-AZ740)</f>
        <v>0</v>
      </c>
      <c r="BW740">
        <f>(BA740-BG740)/(BA740-AZ740)</f>
        <v>0</v>
      </c>
      <c r="BX740">
        <f>(BT740*BR740/BF740)</f>
        <v>0</v>
      </c>
      <c r="BY740">
        <f>(1-BX740)</f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f>$B$11*DQ740+$C$11*DR740+$F$11*EC740*(1-EF740)</f>
        <v>0</v>
      </c>
      <c r="CS740">
        <f>CR740*CT740</f>
        <v>0</v>
      </c>
      <c r="CT740">
        <f>($B$11*$D$9+$C$11*$D$9+$F$11*((EP740+EH740)/MAX(EP740+EH740+EQ740, 0.1)*$I$9+EQ740/MAX(EP740+EH740+EQ740, 0.1)*$J$9))/($B$11+$C$11+$F$11)</f>
        <v>0</v>
      </c>
      <c r="CU740">
        <f>($B$11*$K$9+$C$11*$K$9+$F$11*((EP740+EH740)/MAX(EP740+EH740+EQ740, 0.1)*$P$9+EQ740/MAX(EP740+EH740+EQ740, 0.1)*$Q$9))/($B$11+$C$11+$F$11)</f>
        <v>0</v>
      </c>
      <c r="CV740">
        <v>6</v>
      </c>
      <c r="CW740">
        <v>0.5</v>
      </c>
      <c r="CX740" t="s">
        <v>419</v>
      </c>
      <c r="CY740">
        <v>2</v>
      </c>
      <c r="CZ740" t="b">
        <v>1</v>
      </c>
      <c r="DA740">
        <v>1659034505.5</v>
      </c>
      <c r="DB740">
        <v>735.752333333333</v>
      </c>
      <c r="DC740">
        <v>800.999481481482</v>
      </c>
      <c r="DD740">
        <v>26.5836814814815</v>
      </c>
      <c r="DE740">
        <v>22.0644851851852</v>
      </c>
      <c r="DF740">
        <v>727.342444444445</v>
      </c>
      <c r="DG740">
        <v>25.9883333333333</v>
      </c>
      <c r="DH740">
        <v>500.043074074074</v>
      </c>
      <c r="DI740">
        <v>90.3000814814815</v>
      </c>
      <c r="DJ740">
        <v>0.0448629111111111</v>
      </c>
      <c r="DK740">
        <v>27.4876333333333</v>
      </c>
      <c r="DL740">
        <v>27.7735740740741</v>
      </c>
      <c r="DM740">
        <v>999.9</v>
      </c>
      <c r="DN740">
        <v>0</v>
      </c>
      <c r="DO740">
        <v>0</v>
      </c>
      <c r="DP740">
        <v>9988.88888888889</v>
      </c>
      <c r="DQ740">
        <v>0</v>
      </c>
      <c r="DR740">
        <v>17.3215</v>
      </c>
      <c r="DS740">
        <v>-65.2470814814815</v>
      </c>
      <c r="DT740">
        <v>755.84562962963</v>
      </c>
      <c r="DU740">
        <v>819.071925925926</v>
      </c>
      <c r="DV740">
        <v>4.51920185185185</v>
      </c>
      <c r="DW740">
        <v>800.999481481482</v>
      </c>
      <c r="DX740">
        <v>22.0644851851852</v>
      </c>
      <c r="DY740">
        <v>2.40050777777778</v>
      </c>
      <c r="DZ740">
        <v>1.99242518518519</v>
      </c>
      <c r="EA740">
        <v>20.3672074074074</v>
      </c>
      <c r="EB740">
        <v>17.3842518518519</v>
      </c>
      <c r="EC740">
        <v>1999.95037037037</v>
      </c>
      <c r="ED740">
        <v>0.980000185185185</v>
      </c>
      <c r="EE740">
        <v>0.0199999037037037</v>
      </c>
      <c r="EF740">
        <v>0</v>
      </c>
      <c r="EG740">
        <v>751.17462962963</v>
      </c>
      <c r="EH740">
        <v>5.00063</v>
      </c>
      <c r="EI740">
        <v>14795.9666666667</v>
      </c>
      <c r="EJ740">
        <v>17256.4740740741</v>
      </c>
      <c r="EK740">
        <v>38.437</v>
      </c>
      <c r="EL740">
        <v>38.3864814814815</v>
      </c>
      <c r="EM740">
        <v>37.875</v>
      </c>
      <c r="EN740">
        <v>37.812</v>
      </c>
      <c r="EO740">
        <v>39.437</v>
      </c>
      <c r="EP740">
        <v>1955.05333333333</v>
      </c>
      <c r="EQ740">
        <v>39.8948148148148</v>
      </c>
      <c r="ER740">
        <v>0</v>
      </c>
      <c r="ES740">
        <v>1659034512.1</v>
      </c>
      <c r="ET740">
        <v>0</v>
      </c>
      <c r="EU740">
        <v>751.179846153846</v>
      </c>
      <c r="EV740">
        <v>-0.710700857876972</v>
      </c>
      <c r="EW740">
        <v>1.19316242481277</v>
      </c>
      <c r="EX740">
        <v>14795.8653846154</v>
      </c>
      <c r="EY740">
        <v>15</v>
      </c>
      <c r="EZ740">
        <v>0</v>
      </c>
      <c r="FA740" t="s">
        <v>420</v>
      </c>
      <c r="FB740">
        <v>1657551626.5</v>
      </c>
      <c r="FC740">
        <v>1657551629</v>
      </c>
      <c r="FD740">
        <v>0</v>
      </c>
      <c r="FE740">
        <v>0.403</v>
      </c>
      <c r="FF740">
        <v>0.009</v>
      </c>
      <c r="FG740">
        <v>9.41</v>
      </c>
      <c r="FH740">
        <v>0.087</v>
      </c>
      <c r="FI740">
        <v>417</v>
      </c>
      <c r="FJ740">
        <v>17</v>
      </c>
      <c r="FK740">
        <v>1.61</v>
      </c>
      <c r="FL740">
        <v>0.59</v>
      </c>
      <c r="FM740">
        <v>-64.8443341463415</v>
      </c>
      <c r="FN740">
        <v>-8.01736306620218</v>
      </c>
      <c r="FO740">
        <v>0.819246419824342</v>
      </c>
      <c r="FP740">
        <v>0</v>
      </c>
      <c r="FQ740">
        <v>751.166676470588</v>
      </c>
      <c r="FR740">
        <v>0.0255309378440476</v>
      </c>
      <c r="FS740">
        <v>0.213609831315431</v>
      </c>
      <c r="FT740">
        <v>1</v>
      </c>
      <c r="FU740">
        <v>4.51614756097561</v>
      </c>
      <c r="FV740">
        <v>0.058396515679456</v>
      </c>
      <c r="FW740">
        <v>0.006313053368351</v>
      </c>
      <c r="FX740">
        <v>1</v>
      </c>
      <c r="FY740">
        <v>2</v>
      </c>
      <c r="FZ740">
        <v>3</v>
      </c>
      <c r="GA740" t="s">
        <v>474</v>
      </c>
      <c r="GB740">
        <v>2.97322</v>
      </c>
      <c r="GC740">
        <v>2.69817</v>
      </c>
      <c r="GD740">
        <v>0.13868</v>
      </c>
      <c r="GE740">
        <v>0.147623</v>
      </c>
      <c r="GF740">
        <v>0.110492</v>
      </c>
      <c r="GG740">
        <v>0.0982313</v>
      </c>
      <c r="GH740">
        <v>33527.6</v>
      </c>
      <c r="GI740">
        <v>36283.4</v>
      </c>
      <c r="GJ740">
        <v>35273.7</v>
      </c>
      <c r="GK740">
        <v>38604.4</v>
      </c>
      <c r="GL740">
        <v>44482</v>
      </c>
      <c r="GM740">
        <v>50281.2</v>
      </c>
      <c r="GN740">
        <v>55141.6</v>
      </c>
      <c r="GO740">
        <v>61922.8</v>
      </c>
      <c r="GP740">
        <v>1.9878</v>
      </c>
      <c r="GQ740">
        <v>1.854</v>
      </c>
      <c r="GR740">
        <v>0.147521</v>
      </c>
      <c r="GS740">
        <v>0</v>
      </c>
      <c r="GT740">
        <v>25.3695</v>
      </c>
      <c r="GU740">
        <v>999.9</v>
      </c>
      <c r="GV740">
        <v>58.967</v>
      </c>
      <c r="GW740">
        <v>29.094</v>
      </c>
      <c r="GX740">
        <v>26.4057</v>
      </c>
      <c r="GY740">
        <v>55.9173</v>
      </c>
      <c r="GZ740">
        <v>43.121</v>
      </c>
      <c r="HA740">
        <v>1</v>
      </c>
      <c r="HB740">
        <v>-0.0390854</v>
      </c>
      <c r="HC740">
        <v>0.191416</v>
      </c>
      <c r="HD740">
        <v>20.1137</v>
      </c>
      <c r="HE740">
        <v>5.19932</v>
      </c>
      <c r="HF740">
        <v>12.0052</v>
      </c>
      <c r="HG740">
        <v>4.976</v>
      </c>
      <c r="HH740">
        <v>3.2936</v>
      </c>
      <c r="HI740">
        <v>9999</v>
      </c>
      <c r="HJ740">
        <v>9999</v>
      </c>
      <c r="HK740">
        <v>9999</v>
      </c>
      <c r="HL740">
        <v>630.7</v>
      </c>
      <c r="HM740">
        <v>1.86316</v>
      </c>
      <c r="HN740">
        <v>1.86798</v>
      </c>
      <c r="HO740">
        <v>1.86783</v>
      </c>
      <c r="HP740">
        <v>1.86899</v>
      </c>
      <c r="HQ740">
        <v>1.86981</v>
      </c>
      <c r="HR740">
        <v>1.86584</v>
      </c>
      <c r="HS740">
        <v>1.86691</v>
      </c>
      <c r="HT740">
        <v>1.86829</v>
      </c>
      <c r="HU740">
        <v>5</v>
      </c>
      <c r="HV740">
        <v>0</v>
      </c>
      <c r="HW740">
        <v>0</v>
      </c>
      <c r="HX740">
        <v>0</v>
      </c>
      <c r="HY740" t="s">
        <v>422</v>
      </c>
      <c r="HZ740" t="s">
        <v>423</v>
      </c>
      <c r="IA740" t="s">
        <v>424</v>
      </c>
      <c r="IB740" t="s">
        <v>424</v>
      </c>
      <c r="IC740" t="s">
        <v>424</v>
      </c>
      <c r="ID740" t="s">
        <v>424</v>
      </c>
      <c r="IE740">
        <v>0</v>
      </c>
      <c r="IF740">
        <v>100</v>
      </c>
      <c r="IG740">
        <v>100</v>
      </c>
      <c r="IH740">
        <v>8.552</v>
      </c>
      <c r="II740">
        <v>0.5958</v>
      </c>
      <c r="IJ740">
        <v>4.02706509432224</v>
      </c>
      <c r="IK740">
        <v>0.00601174518973114</v>
      </c>
      <c r="IL740">
        <v>2.77886958061485e-07</v>
      </c>
      <c r="IM740">
        <v>-3.54636231360687e-10</v>
      </c>
      <c r="IN740">
        <v>-0.0404303883988718</v>
      </c>
      <c r="IO740">
        <v>-0.0177815531441476</v>
      </c>
      <c r="IP740">
        <v>0.00205572605671414</v>
      </c>
      <c r="IQ740">
        <v>-1.65519735432211e-05</v>
      </c>
      <c r="IR740">
        <v>-4</v>
      </c>
      <c r="IS740">
        <v>1848</v>
      </c>
      <c r="IT740">
        <v>1</v>
      </c>
      <c r="IU740">
        <v>25</v>
      </c>
      <c r="IV740">
        <v>24714.8</v>
      </c>
      <c r="IW740">
        <v>24714.7</v>
      </c>
      <c r="IX740">
        <v>1.78833</v>
      </c>
      <c r="IY740">
        <v>2.61597</v>
      </c>
      <c r="IZ740">
        <v>1.54785</v>
      </c>
      <c r="JA740">
        <v>2.30713</v>
      </c>
      <c r="JB740">
        <v>1.34644</v>
      </c>
      <c r="JC740">
        <v>2.39136</v>
      </c>
      <c r="JD740">
        <v>33.558</v>
      </c>
      <c r="JE740">
        <v>24.2188</v>
      </c>
      <c r="JF740">
        <v>18</v>
      </c>
      <c r="JG740">
        <v>502.172</v>
      </c>
      <c r="JH740">
        <v>415.312</v>
      </c>
      <c r="JI740">
        <v>25.0005</v>
      </c>
      <c r="JJ740">
        <v>26.7003</v>
      </c>
      <c r="JK740">
        <v>30.0003</v>
      </c>
      <c r="JL740">
        <v>26.6254</v>
      </c>
      <c r="JM740">
        <v>26.564</v>
      </c>
      <c r="JN740">
        <v>35.8016</v>
      </c>
      <c r="JO740">
        <v>25.7008</v>
      </c>
      <c r="JP740">
        <v>100</v>
      </c>
      <c r="JQ740">
        <v>25</v>
      </c>
      <c r="JR740">
        <v>843.997</v>
      </c>
      <c r="JS740">
        <v>22.072</v>
      </c>
      <c r="JT740">
        <v>102.287</v>
      </c>
      <c r="JU740">
        <v>103.07</v>
      </c>
    </row>
    <row r="741" spans="1:281">
      <c r="A741">
        <v>725</v>
      </c>
      <c r="B741">
        <v>1659034518</v>
      </c>
      <c r="C741">
        <v>10834.9000000954</v>
      </c>
      <c r="D741" t="s">
        <v>1881</v>
      </c>
      <c r="E741" t="s">
        <v>1882</v>
      </c>
      <c r="F741">
        <v>5</v>
      </c>
      <c r="G741" t="s">
        <v>1782</v>
      </c>
      <c r="H741" t="s">
        <v>417</v>
      </c>
      <c r="I741">
        <v>1659034510.21429</v>
      </c>
      <c r="J741">
        <f>(K741)/1000</f>
        <v>0</v>
      </c>
      <c r="K741">
        <f>IF(CZ741, AN741, AH741)</f>
        <v>0</v>
      </c>
      <c r="L741">
        <f>IF(CZ741, AI741, AG741)</f>
        <v>0</v>
      </c>
      <c r="M741">
        <f>DB741 - IF(AU741&gt;1, L741*CV741*100.0/(AW741*DP741), 0)</f>
        <v>0</v>
      </c>
      <c r="N741">
        <f>((T741-J741/2)*M741-L741)/(T741+J741/2)</f>
        <v>0</v>
      </c>
      <c r="O741">
        <f>N741*(DI741+DJ741)/1000.0</f>
        <v>0</v>
      </c>
      <c r="P741">
        <f>(DB741 - IF(AU741&gt;1, L741*CV741*100.0/(AW741*DP741), 0))*(DI741+DJ741)/1000.0</f>
        <v>0</v>
      </c>
      <c r="Q741">
        <f>2.0/((1/S741-1/R741)+SIGN(S741)*SQRT((1/S741-1/R741)*(1/S741-1/R741) + 4*CW741/((CW741+1)*(CW741+1))*(2*1/S741*1/R741-1/R741*1/R741)))</f>
        <v>0</v>
      </c>
      <c r="R741">
        <f>IF(LEFT(CX741,1)&lt;&gt;"0",IF(LEFT(CX741,1)="1",3.0,CY741),$D$5+$E$5*(DP741*DI741/($K$5*1000))+$F$5*(DP741*DI741/($K$5*1000))*MAX(MIN(CV741,$J$5),$I$5)*MAX(MIN(CV741,$J$5),$I$5)+$G$5*MAX(MIN(CV741,$J$5),$I$5)*(DP741*DI741/($K$5*1000))+$H$5*(DP741*DI741/($K$5*1000))*(DP741*DI741/($K$5*1000)))</f>
        <v>0</v>
      </c>
      <c r="S741">
        <f>J741*(1000-(1000*0.61365*exp(17.502*W741/(240.97+W741))/(DI741+DJ741)+DD741)/2)/(1000*0.61365*exp(17.502*W741/(240.97+W741))/(DI741+DJ741)-DD741)</f>
        <v>0</v>
      </c>
      <c r="T741">
        <f>1/((CW741+1)/(Q741/1.6)+1/(R741/1.37)) + CW741/((CW741+1)/(Q741/1.6) + CW741/(R741/1.37))</f>
        <v>0</v>
      </c>
      <c r="U741">
        <f>(CR741*CU741)</f>
        <v>0</v>
      </c>
      <c r="V741">
        <f>(DK741+(U741+2*0.95*5.67E-8*(((DK741+$B$7)+273)^4-(DK741+273)^4)-44100*J741)/(1.84*29.3*R741+8*0.95*5.67E-8*(DK741+273)^3))</f>
        <v>0</v>
      </c>
      <c r="W741">
        <f>($C$7*DL741+$D$7*DM741+$E$7*V741)</f>
        <v>0</v>
      </c>
      <c r="X741">
        <f>0.61365*exp(17.502*W741/(240.97+W741))</f>
        <v>0</v>
      </c>
      <c r="Y741">
        <f>(Z741/AA741*100)</f>
        <v>0</v>
      </c>
      <c r="Z741">
        <f>DD741*(DI741+DJ741)/1000</f>
        <v>0</v>
      </c>
      <c r="AA741">
        <f>0.61365*exp(17.502*DK741/(240.97+DK741))</f>
        <v>0</v>
      </c>
      <c r="AB741">
        <f>(X741-DD741*(DI741+DJ741)/1000)</f>
        <v>0</v>
      </c>
      <c r="AC741">
        <f>(-J741*44100)</f>
        <v>0</v>
      </c>
      <c r="AD741">
        <f>2*29.3*R741*0.92*(DK741-W741)</f>
        <v>0</v>
      </c>
      <c r="AE741">
        <f>2*0.95*5.67E-8*(((DK741+$B$7)+273)^4-(W741+273)^4)</f>
        <v>0</v>
      </c>
      <c r="AF741">
        <f>U741+AE741+AC741+AD741</f>
        <v>0</v>
      </c>
      <c r="AG741">
        <f>DH741*AU741*(DC741-DB741*(1000-AU741*DE741)/(1000-AU741*DD741))/(100*CV741)</f>
        <v>0</v>
      </c>
      <c r="AH741">
        <f>1000*DH741*AU741*(DD741-DE741)/(100*CV741*(1000-AU741*DD741))</f>
        <v>0</v>
      </c>
      <c r="AI741">
        <f>(AJ741 - AK741 - DI741*1E3/(8.314*(DK741+273.15)) * AM741/DH741 * AL741) * DH741/(100*CV741) * (1000 - DE741)/1000</f>
        <v>0</v>
      </c>
      <c r="AJ741">
        <v>852.73183067681</v>
      </c>
      <c r="AK741">
        <v>796.219927272727</v>
      </c>
      <c r="AL741">
        <v>3.39927506491476</v>
      </c>
      <c r="AM741">
        <v>66.0504921813524</v>
      </c>
      <c r="AN741">
        <f>(AP741 - AO741 + DI741*1E3/(8.314*(DK741+273.15)) * AR741/DH741 * AQ741) * DH741/(100*CV741) * 1000/(1000 - AP741)</f>
        <v>0</v>
      </c>
      <c r="AO741">
        <v>22.0596135084416</v>
      </c>
      <c r="AP741">
        <v>26.5912405594406</v>
      </c>
      <c r="AQ741">
        <v>-6.74587458744373e-05</v>
      </c>
      <c r="AR741">
        <v>92.47</v>
      </c>
      <c r="AS741">
        <v>0</v>
      </c>
      <c r="AT741">
        <v>0</v>
      </c>
      <c r="AU741">
        <f>IF(AS741*$H$13&gt;=AW741,1.0,(AW741/(AW741-AS741*$H$13)))</f>
        <v>0</v>
      </c>
      <c r="AV741">
        <f>(AU741-1)*100</f>
        <v>0</v>
      </c>
      <c r="AW741">
        <f>MAX(0,($B$13+$C$13*DP741)/(1+$D$13*DP741)*DI741/(DK741+273)*$E$13)</f>
        <v>0</v>
      </c>
      <c r="AX741" t="s">
        <v>418</v>
      </c>
      <c r="AY741" t="s">
        <v>418</v>
      </c>
      <c r="AZ741">
        <v>0</v>
      </c>
      <c r="BA741">
        <v>0</v>
      </c>
      <c r="BB741">
        <f>1-AZ741/BA741</f>
        <v>0</v>
      </c>
      <c r="BC741">
        <v>0</v>
      </c>
      <c r="BD741" t="s">
        <v>418</v>
      </c>
      <c r="BE741" t="s">
        <v>418</v>
      </c>
      <c r="BF741">
        <v>0</v>
      </c>
      <c r="BG741">
        <v>0</v>
      </c>
      <c r="BH741">
        <f>1-BF741/BG741</f>
        <v>0</v>
      </c>
      <c r="BI741">
        <v>0.5</v>
      </c>
      <c r="BJ741">
        <f>CS741</f>
        <v>0</v>
      </c>
      <c r="BK741">
        <f>L741</f>
        <v>0</v>
      </c>
      <c r="BL741">
        <f>BH741*BI741*BJ741</f>
        <v>0</v>
      </c>
      <c r="BM741">
        <f>(BK741-BC741)/BJ741</f>
        <v>0</v>
      </c>
      <c r="BN741">
        <f>(BA741-BG741)/BG741</f>
        <v>0</v>
      </c>
      <c r="BO741">
        <f>AZ741/(BB741+AZ741/BG741)</f>
        <v>0</v>
      </c>
      <c r="BP741" t="s">
        <v>418</v>
      </c>
      <c r="BQ741">
        <v>0</v>
      </c>
      <c r="BR741">
        <f>IF(BQ741&lt;&gt;0, BQ741, BO741)</f>
        <v>0</v>
      </c>
      <c r="BS741">
        <f>1-BR741/BG741</f>
        <v>0</v>
      </c>
      <c r="BT741">
        <f>(BG741-BF741)/(BG741-BR741)</f>
        <v>0</v>
      </c>
      <c r="BU741">
        <f>(BA741-BG741)/(BA741-BR741)</f>
        <v>0</v>
      </c>
      <c r="BV741">
        <f>(BG741-BF741)/(BG741-AZ741)</f>
        <v>0</v>
      </c>
      <c r="BW741">
        <f>(BA741-BG741)/(BA741-AZ741)</f>
        <v>0</v>
      </c>
      <c r="BX741">
        <f>(BT741*BR741/BF741)</f>
        <v>0</v>
      </c>
      <c r="BY741">
        <f>(1-BX741)</f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f>$B$11*DQ741+$C$11*DR741+$F$11*EC741*(1-EF741)</f>
        <v>0</v>
      </c>
      <c r="CS741">
        <f>CR741*CT741</f>
        <v>0</v>
      </c>
      <c r="CT741">
        <f>($B$11*$D$9+$C$11*$D$9+$F$11*((EP741+EH741)/MAX(EP741+EH741+EQ741, 0.1)*$I$9+EQ741/MAX(EP741+EH741+EQ741, 0.1)*$J$9))/($B$11+$C$11+$F$11)</f>
        <v>0</v>
      </c>
      <c r="CU741">
        <f>($B$11*$K$9+$C$11*$K$9+$F$11*((EP741+EH741)/MAX(EP741+EH741+EQ741, 0.1)*$P$9+EQ741/MAX(EP741+EH741+EQ741, 0.1)*$Q$9))/($B$11+$C$11+$F$11)</f>
        <v>0</v>
      </c>
      <c r="CV741">
        <v>6</v>
      </c>
      <c r="CW741">
        <v>0.5</v>
      </c>
      <c r="CX741" t="s">
        <v>419</v>
      </c>
      <c r="CY741">
        <v>2</v>
      </c>
      <c r="CZ741" t="b">
        <v>1</v>
      </c>
      <c r="DA741">
        <v>1659034510.21429</v>
      </c>
      <c r="DB741">
        <v>751.114285714286</v>
      </c>
      <c r="DC741">
        <v>816.923678571428</v>
      </c>
      <c r="DD741">
        <v>26.5856</v>
      </c>
      <c r="DE741">
        <v>22.0621142857143</v>
      </c>
      <c r="DF741">
        <v>742.615</v>
      </c>
      <c r="DG741">
        <v>25.99015</v>
      </c>
      <c r="DH741">
        <v>500.043821428571</v>
      </c>
      <c r="DI741">
        <v>90.3004285714286</v>
      </c>
      <c r="DJ741">
        <v>0.0447292964285714</v>
      </c>
      <c r="DK741">
        <v>27.4863357142857</v>
      </c>
      <c r="DL741">
        <v>27.771675</v>
      </c>
      <c r="DM741">
        <v>999.9</v>
      </c>
      <c r="DN741">
        <v>0</v>
      </c>
      <c r="DO741">
        <v>0</v>
      </c>
      <c r="DP741">
        <v>9996.96428571429</v>
      </c>
      <c r="DQ741">
        <v>0</v>
      </c>
      <c r="DR741">
        <v>17.3215</v>
      </c>
      <c r="DS741">
        <v>-65.8093571428571</v>
      </c>
      <c r="DT741">
        <v>771.628571428571</v>
      </c>
      <c r="DU741">
        <v>835.353392857143</v>
      </c>
      <c r="DV741">
        <v>4.52348857142857</v>
      </c>
      <c r="DW741">
        <v>816.923678571428</v>
      </c>
      <c r="DX741">
        <v>22.0621142857143</v>
      </c>
      <c r="DY741">
        <v>2.40069035714286</v>
      </c>
      <c r="DZ741">
        <v>1.99221928571429</v>
      </c>
      <c r="EA741">
        <v>20.3684357142857</v>
      </c>
      <c r="EB741">
        <v>17.3826107142857</v>
      </c>
      <c r="EC741">
        <v>1999.9425</v>
      </c>
      <c r="ED741">
        <v>0.980000321428571</v>
      </c>
      <c r="EE741">
        <v>0.0199997214285714</v>
      </c>
      <c r="EF741">
        <v>0</v>
      </c>
      <c r="EG741">
        <v>751.104928571429</v>
      </c>
      <c r="EH741">
        <v>5.00063</v>
      </c>
      <c r="EI741">
        <v>14795.3107142857</v>
      </c>
      <c r="EJ741">
        <v>17256.4035714286</v>
      </c>
      <c r="EK741">
        <v>38.437</v>
      </c>
      <c r="EL741">
        <v>38.3949285714286</v>
      </c>
      <c r="EM741">
        <v>37.8772142857143</v>
      </c>
      <c r="EN741">
        <v>37.812</v>
      </c>
      <c r="EO741">
        <v>39.437</v>
      </c>
      <c r="EP741">
        <v>1955.04571428571</v>
      </c>
      <c r="EQ741">
        <v>39.8942857142857</v>
      </c>
      <c r="ER741">
        <v>0</v>
      </c>
      <c r="ES741">
        <v>1659034516.9</v>
      </c>
      <c r="ET741">
        <v>0</v>
      </c>
      <c r="EU741">
        <v>751.116384615385</v>
      </c>
      <c r="EV741">
        <v>-1.85435897229872</v>
      </c>
      <c r="EW741">
        <v>-14.9709401697896</v>
      </c>
      <c r="EX741">
        <v>14795.2961538462</v>
      </c>
      <c r="EY741">
        <v>15</v>
      </c>
      <c r="EZ741">
        <v>0</v>
      </c>
      <c r="FA741" t="s">
        <v>420</v>
      </c>
      <c r="FB741">
        <v>1657551626.5</v>
      </c>
      <c r="FC741">
        <v>1657551629</v>
      </c>
      <c r="FD741">
        <v>0</v>
      </c>
      <c r="FE741">
        <v>0.403</v>
      </c>
      <c r="FF741">
        <v>0.009</v>
      </c>
      <c r="FG741">
        <v>9.41</v>
      </c>
      <c r="FH741">
        <v>0.087</v>
      </c>
      <c r="FI741">
        <v>417</v>
      </c>
      <c r="FJ741">
        <v>17</v>
      </c>
      <c r="FK741">
        <v>1.61</v>
      </c>
      <c r="FL741">
        <v>0.59</v>
      </c>
      <c r="FM741">
        <v>-65.3409780487805</v>
      </c>
      <c r="FN741">
        <v>-7.21350313588852</v>
      </c>
      <c r="FO741">
        <v>0.739377091325313</v>
      </c>
      <c r="FP741">
        <v>0</v>
      </c>
      <c r="FQ741">
        <v>751.132058823529</v>
      </c>
      <c r="FR741">
        <v>-0.91413292881592</v>
      </c>
      <c r="FS741">
        <v>0.232241373065454</v>
      </c>
      <c r="FT741">
        <v>1</v>
      </c>
      <c r="FU741">
        <v>4.51988097560976</v>
      </c>
      <c r="FV741">
        <v>0.0565457142857168</v>
      </c>
      <c r="FW741">
        <v>0.00629457559927712</v>
      </c>
      <c r="FX741">
        <v>1</v>
      </c>
      <c r="FY741">
        <v>2</v>
      </c>
      <c r="FZ741">
        <v>3</v>
      </c>
      <c r="GA741" t="s">
        <v>474</v>
      </c>
      <c r="GB741">
        <v>2.97251</v>
      </c>
      <c r="GC741">
        <v>2.69922</v>
      </c>
      <c r="GD741">
        <v>0.140692</v>
      </c>
      <c r="GE741">
        <v>0.149661</v>
      </c>
      <c r="GF741">
        <v>0.110479</v>
      </c>
      <c r="GG741">
        <v>0.0982132</v>
      </c>
      <c r="GH741">
        <v>33449.1</v>
      </c>
      <c r="GI741">
        <v>36197.5</v>
      </c>
      <c r="GJ741">
        <v>35273.4</v>
      </c>
      <c r="GK741">
        <v>38605.3</v>
      </c>
      <c r="GL741">
        <v>44482.5</v>
      </c>
      <c r="GM741">
        <v>50283.3</v>
      </c>
      <c r="GN741">
        <v>55141.4</v>
      </c>
      <c r="GO741">
        <v>61924.1</v>
      </c>
      <c r="GP741">
        <v>1.9876</v>
      </c>
      <c r="GQ741">
        <v>1.8544</v>
      </c>
      <c r="GR741">
        <v>0.146449</v>
      </c>
      <c r="GS741">
        <v>0</v>
      </c>
      <c r="GT741">
        <v>25.3673</v>
      </c>
      <c r="GU741">
        <v>999.9</v>
      </c>
      <c r="GV741">
        <v>58.967</v>
      </c>
      <c r="GW741">
        <v>29.094</v>
      </c>
      <c r="GX741">
        <v>26.4056</v>
      </c>
      <c r="GY741">
        <v>55.7773</v>
      </c>
      <c r="GZ741">
        <v>43.113</v>
      </c>
      <c r="HA741">
        <v>1</v>
      </c>
      <c r="HB741">
        <v>-0.0390854</v>
      </c>
      <c r="HC741">
        <v>0.191939</v>
      </c>
      <c r="HD741">
        <v>20.1137</v>
      </c>
      <c r="HE741">
        <v>5.19932</v>
      </c>
      <c r="HF741">
        <v>12.004</v>
      </c>
      <c r="HG741">
        <v>4.9756</v>
      </c>
      <c r="HH741">
        <v>3.2938</v>
      </c>
      <c r="HI741">
        <v>9999</v>
      </c>
      <c r="HJ741">
        <v>9999</v>
      </c>
      <c r="HK741">
        <v>9999</v>
      </c>
      <c r="HL741">
        <v>630.7</v>
      </c>
      <c r="HM741">
        <v>1.86316</v>
      </c>
      <c r="HN741">
        <v>1.86798</v>
      </c>
      <c r="HO741">
        <v>1.86783</v>
      </c>
      <c r="HP741">
        <v>1.86899</v>
      </c>
      <c r="HQ741">
        <v>1.86981</v>
      </c>
      <c r="HR741">
        <v>1.86584</v>
      </c>
      <c r="HS741">
        <v>1.86691</v>
      </c>
      <c r="HT741">
        <v>1.86829</v>
      </c>
      <c r="HU741">
        <v>5</v>
      </c>
      <c r="HV741">
        <v>0</v>
      </c>
      <c r="HW741">
        <v>0</v>
      </c>
      <c r="HX741">
        <v>0</v>
      </c>
      <c r="HY741" t="s">
        <v>422</v>
      </c>
      <c r="HZ741" t="s">
        <v>423</v>
      </c>
      <c r="IA741" t="s">
        <v>424</v>
      </c>
      <c r="IB741" t="s">
        <v>424</v>
      </c>
      <c r="IC741" t="s">
        <v>424</v>
      </c>
      <c r="ID741" t="s">
        <v>424</v>
      </c>
      <c r="IE741">
        <v>0</v>
      </c>
      <c r="IF741">
        <v>100</v>
      </c>
      <c r="IG741">
        <v>100</v>
      </c>
      <c r="IH741">
        <v>8.647</v>
      </c>
      <c r="II741">
        <v>0.5957</v>
      </c>
      <c r="IJ741">
        <v>4.02706509432224</v>
      </c>
      <c r="IK741">
        <v>0.00601174518973114</v>
      </c>
      <c r="IL741">
        <v>2.77886958061485e-07</v>
      </c>
      <c r="IM741">
        <v>-3.54636231360687e-10</v>
      </c>
      <c r="IN741">
        <v>-0.0404303883988718</v>
      </c>
      <c r="IO741">
        <v>-0.0177815531441476</v>
      </c>
      <c r="IP741">
        <v>0.00205572605671414</v>
      </c>
      <c r="IQ741">
        <v>-1.65519735432211e-05</v>
      </c>
      <c r="IR741">
        <v>-4</v>
      </c>
      <c r="IS741">
        <v>1848</v>
      </c>
      <c r="IT741">
        <v>1</v>
      </c>
      <c r="IU741">
        <v>25</v>
      </c>
      <c r="IV741">
        <v>24714.9</v>
      </c>
      <c r="IW741">
        <v>24714.8</v>
      </c>
      <c r="IX741">
        <v>1.81885</v>
      </c>
      <c r="IY741">
        <v>2.60376</v>
      </c>
      <c r="IZ741">
        <v>1.54785</v>
      </c>
      <c r="JA741">
        <v>2.30713</v>
      </c>
      <c r="JB741">
        <v>1.34644</v>
      </c>
      <c r="JC741">
        <v>2.42188</v>
      </c>
      <c r="JD741">
        <v>33.558</v>
      </c>
      <c r="JE741">
        <v>24.2188</v>
      </c>
      <c r="JF741">
        <v>18</v>
      </c>
      <c r="JG741">
        <v>502.04</v>
      </c>
      <c r="JH741">
        <v>415.556</v>
      </c>
      <c r="JI741">
        <v>25.0002</v>
      </c>
      <c r="JJ741">
        <v>26.7003</v>
      </c>
      <c r="JK741">
        <v>30.0003</v>
      </c>
      <c r="JL741">
        <v>26.6254</v>
      </c>
      <c r="JM741">
        <v>26.5663</v>
      </c>
      <c r="JN741">
        <v>36.4193</v>
      </c>
      <c r="JO741">
        <v>25.7008</v>
      </c>
      <c r="JP741">
        <v>100</v>
      </c>
      <c r="JQ741">
        <v>25</v>
      </c>
      <c r="JR741">
        <v>857.447</v>
      </c>
      <c r="JS741">
        <v>22.0626</v>
      </c>
      <c r="JT741">
        <v>102.287</v>
      </c>
      <c r="JU741">
        <v>103.072</v>
      </c>
    </row>
    <row r="742" spans="1:281">
      <c r="A742">
        <v>726</v>
      </c>
      <c r="B742">
        <v>1659034523</v>
      </c>
      <c r="C742">
        <v>10839.9000000954</v>
      </c>
      <c r="D742" t="s">
        <v>1883</v>
      </c>
      <c r="E742" t="s">
        <v>1884</v>
      </c>
      <c r="F742">
        <v>5</v>
      </c>
      <c r="G742" t="s">
        <v>1782</v>
      </c>
      <c r="H742" t="s">
        <v>417</v>
      </c>
      <c r="I742">
        <v>1659034515.5</v>
      </c>
      <c r="J742">
        <f>(K742)/1000</f>
        <v>0</v>
      </c>
      <c r="K742">
        <f>IF(CZ742, AN742, AH742)</f>
        <v>0</v>
      </c>
      <c r="L742">
        <f>IF(CZ742, AI742, AG742)</f>
        <v>0</v>
      </c>
      <c r="M742">
        <f>DB742 - IF(AU742&gt;1, L742*CV742*100.0/(AW742*DP742), 0)</f>
        <v>0</v>
      </c>
      <c r="N742">
        <f>((T742-J742/2)*M742-L742)/(T742+J742/2)</f>
        <v>0</v>
      </c>
      <c r="O742">
        <f>N742*(DI742+DJ742)/1000.0</f>
        <v>0</v>
      </c>
      <c r="P742">
        <f>(DB742 - IF(AU742&gt;1, L742*CV742*100.0/(AW742*DP742), 0))*(DI742+DJ742)/1000.0</f>
        <v>0</v>
      </c>
      <c r="Q742">
        <f>2.0/((1/S742-1/R742)+SIGN(S742)*SQRT((1/S742-1/R742)*(1/S742-1/R742) + 4*CW742/((CW742+1)*(CW742+1))*(2*1/S742*1/R742-1/R742*1/R742)))</f>
        <v>0</v>
      </c>
      <c r="R742">
        <f>IF(LEFT(CX742,1)&lt;&gt;"0",IF(LEFT(CX742,1)="1",3.0,CY742),$D$5+$E$5*(DP742*DI742/($K$5*1000))+$F$5*(DP742*DI742/($K$5*1000))*MAX(MIN(CV742,$J$5),$I$5)*MAX(MIN(CV742,$J$5),$I$5)+$G$5*MAX(MIN(CV742,$J$5),$I$5)*(DP742*DI742/($K$5*1000))+$H$5*(DP742*DI742/($K$5*1000))*(DP742*DI742/($K$5*1000)))</f>
        <v>0</v>
      </c>
      <c r="S742">
        <f>J742*(1000-(1000*0.61365*exp(17.502*W742/(240.97+W742))/(DI742+DJ742)+DD742)/2)/(1000*0.61365*exp(17.502*W742/(240.97+W742))/(DI742+DJ742)-DD742)</f>
        <v>0</v>
      </c>
      <c r="T742">
        <f>1/((CW742+1)/(Q742/1.6)+1/(R742/1.37)) + CW742/((CW742+1)/(Q742/1.6) + CW742/(R742/1.37))</f>
        <v>0</v>
      </c>
      <c r="U742">
        <f>(CR742*CU742)</f>
        <v>0</v>
      </c>
      <c r="V742">
        <f>(DK742+(U742+2*0.95*5.67E-8*(((DK742+$B$7)+273)^4-(DK742+273)^4)-44100*J742)/(1.84*29.3*R742+8*0.95*5.67E-8*(DK742+273)^3))</f>
        <v>0</v>
      </c>
      <c r="W742">
        <f>($C$7*DL742+$D$7*DM742+$E$7*V742)</f>
        <v>0</v>
      </c>
      <c r="X742">
        <f>0.61365*exp(17.502*W742/(240.97+W742))</f>
        <v>0</v>
      </c>
      <c r="Y742">
        <f>(Z742/AA742*100)</f>
        <v>0</v>
      </c>
      <c r="Z742">
        <f>DD742*(DI742+DJ742)/1000</f>
        <v>0</v>
      </c>
      <c r="AA742">
        <f>0.61365*exp(17.502*DK742/(240.97+DK742))</f>
        <v>0</v>
      </c>
      <c r="AB742">
        <f>(X742-DD742*(DI742+DJ742)/1000)</f>
        <v>0</v>
      </c>
      <c r="AC742">
        <f>(-J742*44100)</f>
        <v>0</v>
      </c>
      <c r="AD742">
        <f>2*29.3*R742*0.92*(DK742-W742)</f>
        <v>0</v>
      </c>
      <c r="AE742">
        <f>2*0.95*5.67E-8*(((DK742+$B$7)+273)^4-(W742+273)^4)</f>
        <v>0</v>
      </c>
      <c r="AF742">
        <f>U742+AE742+AC742+AD742</f>
        <v>0</v>
      </c>
      <c r="AG742">
        <f>DH742*AU742*(DC742-DB742*(1000-AU742*DE742)/(1000-AU742*DD742))/(100*CV742)</f>
        <v>0</v>
      </c>
      <c r="AH742">
        <f>1000*DH742*AU742*(DD742-DE742)/(100*CV742*(1000-AU742*DD742))</f>
        <v>0</v>
      </c>
      <c r="AI742">
        <f>(AJ742 - AK742 - DI742*1E3/(8.314*(DK742+273.15)) * AM742/DH742 * AL742) * DH742/(100*CV742) * (1000 - DE742)/1000</f>
        <v>0</v>
      </c>
      <c r="AJ742">
        <v>869.789950569946</v>
      </c>
      <c r="AK742">
        <v>813.013715151515</v>
      </c>
      <c r="AL742">
        <v>3.34633971612723</v>
      </c>
      <c r="AM742">
        <v>66.0504921813524</v>
      </c>
      <c r="AN742">
        <f>(AP742 - AO742 + DI742*1E3/(8.314*(DK742+273.15)) * AR742/DH742 * AQ742) * DH742/(100*CV742) * 1000/(1000 - AP742)</f>
        <v>0</v>
      </c>
      <c r="AO742">
        <v>22.0559286680952</v>
      </c>
      <c r="AP742">
        <v>26.5940608391609</v>
      </c>
      <c r="AQ742">
        <v>1.42824471126802e-05</v>
      </c>
      <c r="AR742">
        <v>92.47</v>
      </c>
      <c r="AS742">
        <v>0</v>
      </c>
      <c r="AT742">
        <v>0</v>
      </c>
      <c r="AU742">
        <f>IF(AS742*$H$13&gt;=AW742,1.0,(AW742/(AW742-AS742*$H$13)))</f>
        <v>0</v>
      </c>
      <c r="AV742">
        <f>(AU742-1)*100</f>
        <v>0</v>
      </c>
      <c r="AW742">
        <f>MAX(0,($B$13+$C$13*DP742)/(1+$D$13*DP742)*DI742/(DK742+273)*$E$13)</f>
        <v>0</v>
      </c>
      <c r="AX742" t="s">
        <v>418</v>
      </c>
      <c r="AY742" t="s">
        <v>418</v>
      </c>
      <c r="AZ742">
        <v>0</v>
      </c>
      <c r="BA742">
        <v>0</v>
      </c>
      <c r="BB742">
        <f>1-AZ742/BA742</f>
        <v>0</v>
      </c>
      <c r="BC742">
        <v>0</v>
      </c>
      <c r="BD742" t="s">
        <v>418</v>
      </c>
      <c r="BE742" t="s">
        <v>418</v>
      </c>
      <c r="BF742">
        <v>0</v>
      </c>
      <c r="BG742">
        <v>0</v>
      </c>
      <c r="BH742">
        <f>1-BF742/BG742</f>
        <v>0</v>
      </c>
      <c r="BI742">
        <v>0.5</v>
      </c>
      <c r="BJ742">
        <f>CS742</f>
        <v>0</v>
      </c>
      <c r="BK742">
        <f>L742</f>
        <v>0</v>
      </c>
      <c r="BL742">
        <f>BH742*BI742*BJ742</f>
        <v>0</v>
      </c>
      <c r="BM742">
        <f>(BK742-BC742)/BJ742</f>
        <v>0</v>
      </c>
      <c r="BN742">
        <f>(BA742-BG742)/BG742</f>
        <v>0</v>
      </c>
      <c r="BO742">
        <f>AZ742/(BB742+AZ742/BG742)</f>
        <v>0</v>
      </c>
      <c r="BP742" t="s">
        <v>418</v>
      </c>
      <c r="BQ742">
        <v>0</v>
      </c>
      <c r="BR742">
        <f>IF(BQ742&lt;&gt;0, BQ742, BO742)</f>
        <v>0</v>
      </c>
      <c r="BS742">
        <f>1-BR742/BG742</f>
        <v>0</v>
      </c>
      <c r="BT742">
        <f>(BG742-BF742)/(BG742-BR742)</f>
        <v>0</v>
      </c>
      <c r="BU742">
        <f>(BA742-BG742)/(BA742-BR742)</f>
        <v>0</v>
      </c>
      <c r="BV742">
        <f>(BG742-BF742)/(BG742-AZ742)</f>
        <v>0</v>
      </c>
      <c r="BW742">
        <f>(BA742-BG742)/(BA742-AZ742)</f>
        <v>0</v>
      </c>
      <c r="BX742">
        <f>(BT742*BR742/BF742)</f>
        <v>0</v>
      </c>
      <c r="BY742">
        <f>(1-BX742)</f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f>$B$11*DQ742+$C$11*DR742+$F$11*EC742*(1-EF742)</f>
        <v>0</v>
      </c>
      <c r="CS742">
        <f>CR742*CT742</f>
        <v>0</v>
      </c>
      <c r="CT742">
        <f>($B$11*$D$9+$C$11*$D$9+$F$11*((EP742+EH742)/MAX(EP742+EH742+EQ742, 0.1)*$I$9+EQ742/MAX(EP742+EH742+EQ742, 0.1)*$J$9))/($B$11+$C$11+$F$11)</f>
        <v>0</v>
      </c>
      <c r="CU742">
        <f>($B$11*$K$9+$C$11*$K$9+$F$11*((EP742+EH742)/MAX(EP742+EH742+EQ742, 0.1)*$P$9+EQ742/MAX(EP742+EH742+EQ742, 0.1)*$Q$9))/($B$11+$C$11+$F$11)</f>
        <v>0</v>
      </c>
      <c r="CV742">
        <v>6</v>
      </c>
      <c r="CW742">
        <v>0.5</v>
      </c>
      <c r="CX742" t="s">
        <v>419</v>
      </c>
      <c r="CY742">
        <v>2</v>
      </c>
      <c r="CZ742" t="b">
        <v>1</v>
      </c>
      <c r="DA742">
        <v>1659034515.5</v>
      </c>
      <c r="DB742">
        <v>768.448185185185</v>
      </c>
      <c r="DC742">
        <v>834.667111111111</v>
      </c>
      <c r="DD742">
        <v>26.5889592592593</v>
      </c>
      <c r="DE742">
        <v>22.0591444444444</v>
      </c>
      <c r="DF742">
        <v>759.848518518519</v>
      </c>
      <c r="DG742">
        <v>25.9933259259259</v>
      </c>
      <c r="DH742">
        <v>500.075851851852</v>
      </c>
      <c r="DI742">
        <v>90.3007814814815</v>
      </c>
      <c r="DJ742">
        <v>0.0446133925925926</v>
      </c>
      <c r="DK742">
        <v>27.4869296296296</v>
      </c>
      <c r="DL742">
        <v>27.7685185185185</v>
      </c>
      <c r="DM742">
        <v>999.9</v>
      </c>
      <c r="DN742">
        <v>0</v>
      </c>
      <c r="DO742">
        <v>0</v>
      </c>
      <c r="DP742">
        <v>9999.07407407407</v>
      </c>
      <c r="DQ742">
        <v>0</v>
      </c>
      <c r="DR742">
        <v>17.3215</v>
      </c>
      <c r="DS742">
        <v>-66.2188888888889</v>
      </c>
      <c r="DT742">
        <v>789.43862962963</v>
      </c>
      <c r="DU742">
        <v>853.494518518519</v>
      </c>
      <c r="DV742">
        <v>4.52981444444444</v>
      </c>
      <c r="DW742">
        <v>834.667111111111</v>
      </c>
      <c r="DX742">
        <v>22.0591444444444</v>
      </c>
      <c r="DY742">
        <v>2.40100259259259</v>
      </c>
      <c r="DZ742">
        <v>1.99195814814815</v>
      </c>
      <c r="EA742">
        <v>20.370537037037</v>
      </c>
      <c r="EB742">
        <v>17.3805407407407</v>
      </c>
      <c r="EC742">
        <v>1999.95</v>
      </c>
      <c r="ED742">
        <v>0.980000148148148</v>
      </c>
      <c r="EE742">
        <v>0.0199999111111111</v>
      </c>
      <c r="EF742">
        <v>0</v>
      </c>
      <c r="EG742">
        <v>750.928851851852</v>
      </c>
      <c r="EH742">
        <v>5.00063</v>
      </c>
      <c r="EI742">
        <v>14793.5703703704</v>
      </c>
      <c r="EJ742">
        <v>17256.4592592593</v>
      </c>
      <c r="EK742">
        <v>38.437</v>
      </c>
      <c r="EL742">
        <v>38.3933703703704</v>
      </c>
      <c r="EM742">
        <v>37.8772962962963</v>
      </c>
      <c r="EN742">
        <v>37.812</v>
      </c>
      <c r="EO742">
        <v>39.437</v>
      </c>
      <c r="EP742">
        <v>1955.05296296296</v>
      </c>
      <c r="EQ742">
        <v>39.8948148148148</v>
      </c>
      <c r="ER742">
        <v>0</v>
      </c>
      <c r="ES742">
        <v>1659034522.3</v>
      </c>
      <c r="ET742">
        <v>0</v>
      </c>
      <c r="EU742">
        <v>750.93148</v>
      </c>
      <c r="EV742">
        <v>-1.09661538385313</v>
      </c>
      <c r="EW742">
        <v>-30.0846154649757</v>
      </c>
      <c r="EX742">
        <v>14793.256</v>
      </c>
      <c r="EY742">
        <v>15</v>
      </c>
      <c r="EZ742">
        <v>0</v>
      </c>
      <c r="FA742" t="s">
        <v>420</v>
      </c>
      <c r="FB742">
        <v>1657551626.5</v>
      </c>
      <c r="FC742">
        <v>1657551629</v>
      </c>
      <c r="FD742">
        <v>0</v>
      </c>
      <c r="FE742">
        <v>0.403</v>
      </c>
      <c r="FF742">
        <v>0.009</v>
      </c>
      <c r="FG742">
        <v>9.41</v>
      </c>
      <c r="FH742">
        <v>0.087</v>
      </c>
      <c r="FI742">
        <v>417</v>
      </c>
      <c r="FJ742">
        <v>17</v>
      </c>
      <c r="FK742">
        <v>1.61</v>
      </c>
      <c r="FL742">
        <v>0.59</v>
      </c>
      <c r="FM742">
        <v>-65.9771512195122</v>
      </c>
      <c r="FN742">
        <v>-5.0496062717773</v>
      </c>
      <c r="FO742">
        <v>0.529325459900158</v>
      </c>
      <c r="FP742">
        <v>0</v>
      </c>
      <c r="FQ742">
        <v>751.038294117647</v>
      </c>
      <c r="FR742">
        <v>-1.87914438405123</v>
      </c>
      <c r="FS742">
        <v>0.265281817896702</v>
      </c>
      <c r="FT742">
        <v>0</v>
      </c>
      <c r="FU742">
        <v>4.52649902439024</v>
      </c>
      <c r="FV742">
        <v>0.0669035540069668</v>
      </c>
      <c r="FW742">
        <v>0.00735121188113606</v>
      </c>
      <c r="FX742">
        <v>1</v>
      </c>
      <c r="FY742">
        <v>1</v>
      </c>
      <c r="FZ742">
        <v>3</v>
      </c>
      <c r="GA742" t="s">
        <v>421</v>
      </c>
      <c r="GB742">
        <v>2.9736</v>
      </c>
      <c r="GC742">
        <v>2.69856</v>
      </c>
      <c r="GD742">
        <v>0.142688</v>
      </c>
      <c r="GE742">
        <v>0.151563</v>
      </c>
      <c r="GF742">
        <v>0.110495</v>
      </c>
      <c r="GG742">
        <v>0.0982106</v>
      </c>
      <c r="GH742">
        <v>33371.5</v>
      </c>
      <c r="GI742">
        <v>36116.1</v>
      </c>
      <c r="GJ742">
        <v>35273.5</v>
      </c>
      <c r="GK742">
        <v>38604.8</v>
      </c>
      <c r="GL742">
        <v>44482</v>
      </c>
      <c r="GM742">
        <v>50283.1</v>
      </c>
      <c r="GN742">
        <v>55141.7</v>
      </c>
      <c r="GO742">
        <v>61923.5</v>
      </c>
      <c r="GP742">
        <v>1.988</v>
      </c>
      <c r="GQ742">
        <v>1.8546</v>
      </c>
      <c r="GR742">
        <v>0.147432</v>
      </c>
      <c r="GS742">
        <v>0</v>
      </c>
      <c r="GT742">
        <v>25.3673</v>
      </c>
      <c r="GU742">
        <v>999.9</v>
      </c>
      <c r="GV742">
        <v>58.967</v>
      </c>
      <c r="GW742">
        <v>29.094</v>
      </c>
      <c r="GX742">
        <v>26.4051</v>
      </c>
      <c r="GY742">
        <v>56.2073</v>
      </c>
      <c r="GZ742">
        <v>42.5881</v>
      </c>
      <c r="HA742">
        <v>1</v>
      </c>
      <c r="HB742">
        <v>-0.0389024</v>
      </c>
      <c r="HC742">
        <v>0.192593</v>
      </c>
      <c r="HD742">
        <v>20.1136</v>
      </c>
      <c r="HE742">
        <v>5.19932</v>
      </c>
      <c r="HF742">
        <v>12.004</v>
      </c>
      <c r="HG742">
        <v>4.976</v>
      </c>
      <c r="HH742">
        <v>3.2938</v>
      </c>
      <c r="HI742">
        <v>9999</v>
      </c>
      <c r="HJ742">
        <v>9999</v>
      </c>
      <c r="HK742">
        <v>9999</v>
      </c>
      <c r="HL742">
        <v>630.7</v>
      </c>
      <c r="HM742">
        <v>1.8631</v>
      </c>
      <c r="HN742">
        <v>1.86798</v>
      </c>
      <c r="HO742">
        <v>1.86783</v>
      </c>
      <c r="HP742">
        <v>1.86905</v>
      </c>
      <c r="HQ742">
        <v>1.86981</v>
      </c>
      <c r="HR742">
        <v>1.86584</v>
      </c>
      <c r="HS742">
        <v>1.86691</v>
      </c>
      <c r="HT742">
        <v>1.86829</v>
      </c>
      <c r="HU742">
        <v>5</v>
      </c>
      <c r="HV742">
        <v>0</v>
      </c>
      <c r="HW742">
        <v>0</v>
      </c>
      <c r="HX742">
        <v>0</v>
      </c>
      <c r="HY742" t="s">
        <v>422</v>
      </c>
      <c r="HZ742" t="s">
        <v>423</v>
      </c>
      <c r="IA742" t="s">
        <v>424</v>
      </c>
      <c r="IB742" t="s">
        <v>424</v>
      </c>
      <c r="IC742" t="s">
        <v>424</v>
      </c>
      <c r="ID742" t="s">
        <v>424</v>
      </c>
      <c r="IE742">
        <v>0</v>
      </c>
      <c r="IF742">
        <v>100</v>
      </c>
      <c r="IG742">
        <v>100</v>
      </c>
      <c r="IH742">
        <v>8.742</v>
      </c>
      <c r="II742">
        <v>0.5958</v>
      </c>
      <c r="IJ742">
        <v>4.02706509432224</v>
      </c>
      <c r="IK742">
        <v>0.00601174518973114</v>
      </c>
      <c r="IL742">
        <v>2.77886958061485e-07</v>
      </c>
      <c r="IM742">
        <v>-3.54636231360687e-10</v>
      </c>
      <c r="IN742">
        <v>-0.0404303883988718</v>
      </c>
      <c r="IO742">
        <v>-0.0177815531441476</v>
      </c>
      <c r="IP742">
        <v>0.00205572605671414</v>
      </c>
      <c r="IQ742">
        <v>-1.65519735432211e-05</v>
      </c>
      <c r="IR742">
        <v>-4</v>
      </c>
      <c r="IS742">
        <v>1848</v>
      </c>
      <c r="IT742">
        <v>1</v>
      </c>
      <c r="IU742">
        <v>25</v>
      </c>
      <c r="IV742">
        <v>24714.9</v>
      </c>
      <c r="IW742">
        <v>24714.9</v>
      </c>
      <c r="IX742">
        <v>1.8457</v>
      </c>
      <c r="IY742">
        <v>2.61963</v>
      </c>
      <c r="IZ742">
        <v>1.54785</v>
      </c>
      <c r="JA742">
        <v>2.30713</v>
      </c>
      <c r="JB742">
        <v>1.34644</v>
      </c>
      <c r="JC742">
        <v>2.30835</v>
      </c>
      <c r="JD742">
        <v>33.558</v>
      </c>
      <c r="JE742">
        <v>24.2101</v>
      </c>
      <c r="JF742">
        <v>18</v>
      </c>
      <c r="JG742">
        <v>502.326</v>
      </c>
      <c r="JH742">
        <v>415.669</v>
      </c>
      <c r="JI742">
        <v>25</v>
      </c>
      <c r="JJ742">
        <v>26.7026</v>
      </c>
      <c r="JK742">
        <v>30.0001</v>
      </c>
      <c r="JL742">
        <v>26.6277</v>
      </c>
      <c r="JM742">
        <v>26.5663</v>
      </c>
      <c r="JN742">
        <v>36.9604</v>
      </c>
      <c r="JO742">
        <v>25.7008</v>
      </c>
      <c r="JP742">
        <v>100</v>
      </c>
      <c r="JQ742">
        <v>25</v>
      </c>
      <c r="JR742">
        <v>877.566</v>
      </c>
      <c r="JS742">
        <v>22.0527</v>
      </c>
      <c r="JT742">
        <v>102.287</v>
      </c>
      <c r="JU742">
        <v>103.071</v>
      </c>
    </row>
    <row r="743" spans="1:281">
      <c r="A743">
        <v>727</v>
      </c>
      <c r="B743">
        <v>1659034528</v>
      </c>
      <c r="C743">
        <v>10844.9000000954</v>
      </c>
      <c r="D743" t="s">
        <v>1885</v>
      </c>
      <c r="E743" t="s">
        <v>1886</v>
      </c>
      <c r="F743">
        <v>5</v>
      </c>
      <c r="G743" t="s">
        <v>1782</v>
      </c>
      <c r="H743" t="s">
        <v>417</v>
      </c>
      <c r="I743">
        <v>1659034520.21429</v>
      </c>
      <c r="J743">
        <f>(K743)/1000</f>
        <v>0</v>
      </c>
      <c r="K743">
        <f>IF(CZ743, AN743, AH743)</f>
        <v>0</v>
      </c>
      <c r="L743">
        <f>IF(CZ743, AI743, AG743)</f>
        <v>0</v>
      </c>
      <c r="M743">
        <f>DB743 - IF(AU743&gt;1, L743*CV743*100.0/(AW743*DP743), 0)</f>
        <v>0</v>
      </c>
      <c r="N743">
        <f>((T743-J743/2)*M743-L743)/(T743+J743/2)</f>
        <v>0</v>
      </c>
      <c r="O743">
        <f>N743*(DI743+DJ743)/1000.0</f>
        <v>0</v>
      </c>
      <c r="P743">
        <f>(DB743 - IF(AU743&gt;1, L743*CV743*100.0/(AW743*DP743), 0))*(DI743+DJ743)/1000.0</f>
        <v>0</v>
      </c>
      <c r="Q743">
        <f>2.0/((1/S743-1/R743)+SIGN(S743)*SQRT((1/S743-1/R743)*(1/S743-1/R743) + 4*CW743/((CW743+1)*(CW743+1))*(2*1/S743*1/R743-1/R743*1/R743)))</f>
        <v>0</v>
      </c>
      <c r="R743">
        <f>IF(LEFT(CX743,1)&lt;&gt;"0",IF(LEFT(CX743,1)="1",3.0,CY743),$D$5+$E$5*(DP743*DI743/($K$5*1000))+$F$5*(DP743*DI743/($K$5*1000))*MAX(MIN(CV743,$J$5),$I$5)*MAX(MIN(CV743,$J$5),$I$5)+$G$5*MAX(MIN(CV743,$J$5),$I$5)*(DP743*DI743/($K$5*1000))+$H$5*(DP743*DI743/($K$5*1000))*(DP743*DI743/($K$5*1000)))</f>
        <v>0</v>
      </c>
      <c r="S743">
        <f>J743*(1000-(1000*0.61365*exp(17.502*W743/(240.97+W743))/(DI743+DJ743)+DD743)/2)/(1000*0.61365*exp(17.502*W743/(240.97+W743))/(DI743+DJ743)-DD743)</f>
        <v>0</v>
      </c>
      <c r="T743">
        <f>1/((CW743+1)/(Q743/1.6)+1/(R743/1.37)) + CW743/((CW743+1)/(Q743/1.6) + CW743/(R743/1.37))</f>
        <v>0</v>
      </c>
      <c r="U743">
        <f>(CR743*CU743)</f>
        <v>0</v>
      </c>
      <c r="V743">
        <f>(DK743+(U743+2*0.95*5.67E-8*(((DK743+$B$7)+273)^4-(DK743+273)^4)-44100*J743)/(1.84*29.3*R743+8*0.95*5.67E-8*(DK743+273)^3))</f>
        <v>0</v>
      </c>
      <c r="W743">
        <f>($C$7*DL743+$D$7*DM743+$E$7*V743)</f>
        <v>0</v>
      </c>
      <c r="X743">
        <f>0.61365*exp(17.502*W743/(240.97+W743))</f>
        <v>0</v>
      </c>
      <c r="Y743">
        <f>(Z743/AA743*100)</f>
        <v>0</v>
      </c>
      <c r="Z743">
        <f>DD743*(DI743+DJ743)/1000</f>
        <v>0</v>
      </c>
      <c r="AA743">
        <f>0.61365*exp(17.502*DK743/(240.97+DK743))</f>
        <v>0</v>
      </c>
      <c r="AB743">
        <f>(X743-DD743*(DI743+DJ743)/1000)</f>
        <v>0</v>
      </c>
      <c r="AC743">
        <f>(-J743*44100)</f>
        <v>0</v>
      </c>
      <c r="AD743">
        <f>2*29.3*R743*0.92*(DK743-W743)</f>
        <v>0</v>
      </c>
      <c r="AE743">
        <f>2*0.95*5.67E-8*(((DK743+$B$7)+273)^4-(W743+273)^4)</f>
        <v>0</v>
      </c>
      <c r="AF743">
        <f>U743+AE743+AC743+AD743</f>
        <v>0</v>
      </c>
      <c r="AG743">
        <f>DH743*AU743*(DC743-DB743*(1000-AU743*DE743)/(1000-AU743*DD743))/(100*CV743)</f>
        <v>0</v>
      </c>
      <c r="AH743">
        <f>1000*DH743*AU743*(DD743-DE743)/(100*CV743*(1000-AU743*DD743))</f>
        <v>0</v>
      </c>
      <c r="AI743">
        <f>(AJ743 - AK743 - DI743*1E3/(8.314*(DK743+273.15)) * AM743/DH743 * AL743) * DH743/(100*CV743) * (1000 - DE743)/1000</f>
        <v>0</v>
      </c>
      <c r="AJ743">
        <v>887.245052500891</v>
      </c>
      <c r="AK743">
        <v>829.847351515151</v>
      </c>
      <c r="AL743">
        <v>3.38760042949861</v>
      </c>
      <c r="AM743">
        <v>66.0504921813524</v>
      </c>
      <c r="AN743">
        <f>(AP743 - AO743 + DI743*1E3/(8.314*(DK743+273.15)) * AR743/DH743 * AQ743) * DH743/(100*CV743) * 1000/(1000 - AP743)</f>
        <v>0</v>
      </c>
      <c r="AO743">
        <v>22.0543057576623</v>
      </c>
      <c r="AP743">
        <v>26.6003062937063</v>
      </c>
      <c r="AQ743">
        <v>4.3564291564502e-05</v>
      </c>
      <c r="AR743">
        <v>92.47</v>
      </c>
      <c r="AS743">
        <v>0</v>
      </c>
      <c r="AT743">
        <v>0</v>
      </c>
      <c r="AU743">
        <f>IF(AS743*$H$13&gt;=AW743,1.0,(AW743/(AW743-AS743*$H$13)))</f>
        <v>0</v>
      </c>
      <c r="AV743">
        <f>(AU743-1)*100</f>
        <v>0</v>
      </c>
      <c r="AW743">
        <f>MAX(0,($B$13+$C$13*DP743)/(1+$D$13*DP743)*DI743/(DK743+273)*$E$13)</f>
        <v>0</v>
      </c>
      <c r="AX743" t="s">
        <v>418</v>
      </c>
      <c r="AY743" t="s">
        <v>418</v>
      </c>
      <c r="AZ743">
        <v>0</v>
      </c>
      <c r="BA743">
        <v>0</v>
      </c>
      <c r="BB743">
        <f>1-AZ743/BA743</f>
        <v>0</v>
      </c>
      <c r="BC743">
        <v>0</v>
      </c>
      <c r="BD743" t="s">
        <v>418</v>
      </c>
      <c r="BE743" t="s">
        <v>418</v>
      </c>
      <c r="BF743">
        <v>0</v>
      </c>
      <c r="BG743">
        <v>0</v>
      </c>
      <c r="BH743">
        <f>1-BF743/BG743</f>
        <v>0</v>
      </c>
      <c r="BI743">
        <v>0.5</v>
      </c>
      <c r="BJ743">
        <f>CS743</f>
        <v>0</v>
      </c>
      <c r="BK743">
        <f>L743</f>
        <v>0</v>
      </c>
      <c r="BL743">
        <f>BH743*BI743*BJ743</f>
        <v>0</v>
      </c>
      <c r="BM743">
        <f>(BK743-BC743)/BJ743</f>
        <v>0</v>
      </c>
      <c r="BN743">
        <f>(BA743-BG743)/BG743</f>
        <v>0</v>
      </c>
      <c r="BO743">
        <f>AZ743/(BB743+AZ743/BG743)</f>
        <v>0</v>
      </c>
      <c r="BP743" t="s">
        <v>418</v>
      </c>
      <c r="BQ743">
        <v>0</v>
      </c>
      <c r="BR743">
        <f>IF(BQ743&lt;&gt;0, BQ743, BO743)</f>
        <v>0</v>
      </c>
      <c r="BS743">
        <f>1-BR743/BG743</f>
        <v>0</v>
      </c>
      <c r="BT743">
        <f>(BG743-BF743)/(BG743-BR743)</f>
        <v>0</v>
      </c>
      <c r="BU743">
        <f>(BA743-BG743)/(BA743-BR743)</f>
        <v>0</v>
      </c>
      <c r="BV743">
        <f>(BG743-BF743)/(BG743-AZ743)</f>
        <v>0</v>
      </c>
      <c r="BW743">
        <f>(BA743-BG743)/(BA743-AZ743)</f>
        <v>0</v>
      </c>
      <c r="BX743">
        <f>(BT743*BR743/BF743)</f>
        <v>0</v>
      </c>
      <c r="BY743">
        <f>(1-BX743)</f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f>$B$11*DQ743+$C$11*DR743+$F$11*EC743*(1-EF743)</f>
        <v>0</v>
      </c>
      <c r="CS743">
        <f>CR743*CT743</f>
        <v>0</v>
      </c>
      <c r="CT743">
        <f>($B$11*$D$9+$C$11*$D$9+$F$11*((EP743+EH743)/MAX(EP743+EH743+EQ743, 0.1)*$I$9+EQ743/MAX(EP743+EH743+EQ743, 0.1)*$J$9))/($B$11+$C$11+$F$11)</f>
        <v>0</v>
      </c>
      <c r="CU743">
        <f>($B$11*$K$9+$C$11*$K$9+$F$11*((EP743+EH743)/MAX(EP743+EH743+EQ743, 0.1)*$P$9+EQ743/MAX(EP743+EH743+EQ743, 0.1)*$Q$9))/($B$11+$C$11+$F$11)</f>
        <v>0</v>
      </c>
      <c r="CV743">
        <v>6</v>
      </c>
      <c r="CW743">
        <v>0.5</v>
      </c>
      <c r="CX743" t="s">
        <v>419</v>
      </c>
      <c r="CY743">
        <v>2</v>
      </c>
      <c r="CZ743" t="b">
        <v>1</v>
      </c>
      <c r="DA743">
        <v>1659034520.21429</v>
      </c>
      <c r="DB743">
        <v>783.909714285714</v>
      </c>
      <c r="DC743">
        <v>850.615928571429</v>
      </c>
      <c r="DD743">
        <v>26.5923321428571</v>
      </c>
      <c r="DE743">
        <v>22.0564178571429</v>
      </c>
      <c r="DF743">
        <v>775.220607142857</v>
      </c>
      <c r="DG743">
        <v>25.996525</v>
      </c>
      <c r="DH743">
        <v>500.093464285714</v>
      </c>
      <c r="DI743">
        <v>90.3003214285714</v>
      </c>
      <c r="DJ743">
        <v>0.0445978821428571</v>
      </c>
      <c r="DK743">
        <v>27.4876178571429</v>
      </c>
      <c r="DL743">
        <v>27.7678178571429</v>
      </c>
      <c r="DM743">
        <v>999.9</v>
      </c>
      <c r="DN743">
        <v>0</v>
      </c>
      <c r="DO743">
        <v>0</v>
      </c>
      <c r="DP743">
        <v>10007.8571428571</v>
      </c>
      <c r="DQ743">
        <v>0</v>
      </c>
      <c r="DR743">
        <v>17.3215</v>
      </c>
      <c r="DS743">
        <v>-66.7062857142857</v>
      </c>
      <c r="DT743">
        <v>805.32525</v>
      </c>
      <c r="DU743">
        <v>869.800678571429</v>
      </c>
      <c r="DV743">
        <v>4.53592392857143</v>
      </c>
      <c r="DW743">
        <v>850.615928571429</v>
      </c>
      <c r="DX743">
        <v>22.0564178571429</v>
      </c>
      <c r="DY743">
        <v>2.40129571428571</v>
      </c>
      <c r="DZ743">
        <v>1.99170035714286</v>
      </c>
      <c r="EA743">
        <v>20.3725178571429</v>
      </c>
      <c r="EB743">
        <v>17.3785071428571</v>
      </c>
      <c r="EC743">
        <v>1999.95642857143</v>
      </c>
      <c r="ED743">
        <v>0.980000428571429</v>
      </c>
      <c r="EE743">
        <v>0.0199996</v>
      </c>
      <c r="EF743">
        <v>0</v>
      </c>
      <c r="EG743">
        <v>750.807857142857</v>
      </c>
      <c r="EH743">
        <v>5.00063</v>
      </c>
      <c r="EI743">
        <v>14791.0392857143</v>
      </c>
      <c r="EJ743">
        <v>17256.5178571429</v>
      </c>
      <c r="EK743">
        <v>38.437</v>
      </c>
      <c r="EL743">
        <v>38.4126428571428</v>
      </c>
      <c r="EM743">
        <v>37.8772142857143</v>
      </c>
      <c r="EN743">
        <v>37.812</v>
      </c>
      <c r="EO743">
        <v>39.43925</v>
      </c>
      <c r="EP743">
        <v>1955.06</v>
      </c>
      <c r="EQ743">
        <v>39.8939285714286</v>
      </c>
      <c r="ER743">
        <v>0</v>
      </c>
      <c r="ES743">
        <v>1659034527.1</v>
      </c>
      <c r="ET743">
        <v>0</v>
      </c>
      <c r="EU743">
        <v>750.8028</v>
      </c>
      <c r="EV743">
        <v>-1.87469230723421</v>
      </c>
      <c r="EW743">
        <v>-39.9692307905035</v>
      </c>
      <c r="EX743">
        <v>14790.516</v>
      </c>
      <c r="EY743">
        <v>15</v>
      </c>
      <c r="EZ743">
        <v>0</v>
      </c>
      <c r="FA743" t="s">
        <v>420</v>
      </c>
      <c r="FB743">
        <v>1657551626.5</v>
      </c>
      <c r="FC743">
        <v>1657551629</v>
      </c>
      <c r="FD743">
        <v>0</v>
      </c>
      <c r="FE743">
        <v>0.403</v>
      </c>
      <c r="FF743">
        <v>0.009</v>
      </c>
      <c r="FG743">
        <v>9.41</v>
      </c>
      <c r="FH743">
        <v>0.087</v>
      </c>
      <c r="FI743">
        <v>417</v>
      </c>
      <c r="FJ743">
        <v>17</v>
      </c>
      <c r="FK743">
        <v>1.61</v>
      </c>
      <c r="FL743">
        <v>0.59</v>
      </c>
      <c r="FM743">
        <v>-66.3616975609756</v>
      </c>
      <c r="FN743">
        <v>-5.60821254355386</v>
      </c>
      <c r="FO743">
        <v>0.588045123325772</v>
      </c>
      <c r="FP743">
        <v>0</v>
      </c>
      <c r="FQ743">
        <v>750.904441176471</v>
      </c>
      <c r="FR743">
        <v>-1.57486630573416</v>
      </c>
      <c r="FS743">
        <v>0.246526718654149</v>
      </c>
      <c r="FT743">
        <v>0</v>
      </c>
      <c r="FU743">
        <v>4.53099243902439</v>
      </c>
      <c r="FV743">
        <v>0.0769898257839776</v>
      </c>
      <c r="FW743">
        <v>0.00818526480358567</v>
      </c>
      <c r="FX743">
        <v>1</v>
      </c>
      <c r="FY743">
        <v>1</v>
      </c>
      <c r="FZ743">
        <v>3</v>
      </c>
      <c r="GA743" t="s">
        <v>421</v>
      </c>
      <c r="GB743">
        <v>2.97316</v>
      </c>
      <c r="GC743">
        <v>2.69825</v>
      </c>
      <c r="GD743">
        <v>0.144666</v>
      </c>
      <c r="GE743">
        <v>0.153518</v>
      </c>
      <c r="GF743">
        <v>0.110508</v>
      </c>
      <c r="GG743">
        <v>0.0982083</v>
      </c>
      <c r="GH743">
        <v>33294.5</v>
      </c>
      <c r="GI743">
        <v>36032.9</v>
      </c>
      <c r="GJ743">
        <v>35273.4</v>
      </c>
      <c r="GK743">
        <v>38604.7</v>
      </c>
      <c r="GL743">
        <v>44481.2</v>
      </c>
      <c r="GM743">
        <v>50283.5</v>
      </c>
      <c r="GN743">
        <v>55141.5</v>
      </c>
      <c r="GO743">
        <v>61923.9</v>
      </c>
      <c r="GP743">
        <v>1.9874</v>
      </c>
      <c r="GQ743">
        <v>1.8546</v>
      </c>
      <c r="GR743">
        <v>0.146925</v>
      </c>
      <c r="GS743">
        <v>0</v>
      </c>
      <c r="GT743">
        <v>25.3695</v>
      </c>
      <c r="GU743">
        <v>999.9</v>
      </c>
      <c r="GV743">
        <v>58.943</v>
      </c>
      <c r="GW743">
        <v>29.094</v>
      </c>
      <c r="GX743">
        <v>26.3942</v>
      </c>
      <c r="GY743">
        <v>55.7673</v>
      </c>
      <c r="GZ743">
        <v>42.6522</v>
      </c>
      <c r="HA743">
        <v>1</v>
      </c>
      <c r="HB743">
        <v>-0.0387805</v>
      </c>
      <c r="HC743">
        <v>0.193246</v>
      </c>
      <c r="HD743">
        <v>20.1136</v>
      </c>
      <c r="HE743">
        <v>5.19932</v>
      </c>
      <c r="HF743">
        <v>12.004</v>
      </c>
      <c r="HG743">
        <v>4.9752</v>
      </c>
      <c r="HH743">
        <v>3.2938</v>
      </c>
      <c r="HI743">
        <v>9999</v>
      </c>
      <c r="HJ743">
        <v>9999</v>
      </c>
      <c r="HK743">
        <v>9999</v>
      </c>
      <c r="HL743">
        <v>630.7</v>
      </c>
      <c r="HM743">
        <v>1.86316</v>
      </c>
      <c r="HN743">
        <v>1.86798</v>
      </c>
      <c r="HO743">
        <v>1.86783</v>
      </c>
      <c r="HP743">
        <v>1.86896</v>
      </c>
      <c r="HQ743">
        <v>1.86981</v>
      </c>
      <c r="HR743">
        <v>1.86584</v>
      </c>
      <c r="HS743">
        <v>1.86691</v>
      </c>
      <c r="HT743">
        <v>1.86829</v>
      </c>
      <c r="HU743">
        <v>5</v>
      </c>
      <c r="HV743">
        <v>0</v>
      </c>
      <c r="HW743">
        <v>0</v>
      </c>
      <c r="HX743">
        <v>0</v>
      </c>
      <c r="HY743" t="s">
        <v>422</v>
      </c>
      <c r="HZ743" t="s">
        <v>423</v>
      </c>
      <c r="IA743" t="s">
        <v>424</v>
      </c>
      <c r="IB743" t="s">
        <v>424</v>
      </c>
      <c r="IC743" t="s">
        <v>424</v>
      </c>
      <c r="ID743" t="s">
        <v>424</v>
      </c>
      <c r="IE743">
        <v>0</v>
      </c>
      <c r="IF743">
        <v>100</v>
      </c>
      <c r="IG743">
        <v>100</v>
      </c>
      <c r="IH743">
        <v>8.836</v>
      </c>
      <c r="II743">
        <v>0.5961</v>
      </c>
      <c r="IJ743">
        <v>4.02706509432224</v>
      </c>
      <c r="IK743">
        <v>0.00601174518973114</v>
      </c>
      <c r="IL743">
        <v>2.77886958061485e-07</v>
      </c>
      <c r="IM743">
        <v>-3.54636231360687e-10</v>
      </c>
      <c r="IN743">
        <v>-0.0404303883988718</v>
      </c>
      <c r="IO743">
        <v>-0.0177815531441476</v>
      </c>
      <c r="IP743">
        <v>0.00205572605671414</v>
      </c>
      <c r="IQ743">
        <v>-1.65519735432211e-05</v>
      </c>
      <c r="IR743">
        <v>-4</v>
      </c>
      <c r="IS743">
        <v>1848</v>
      </c>
      <c r="IT743">
        <v>1</v>
      </c>
      <c r="IU743">
        <v>25</v>
      </c>
      <c r="IV743">
        <v>24715</v>
      </c>
      <c r="IW743">
        <v>24715</v>
      </c>
      <c r="IX743">
        <v>1.87622</v>
      </c>
      <c r="IY743">
        <v>2.6123</v>
      </c>
      <c r="IZ743">
        <v>1.54785</v>
      </c>
      <c r="JA743">
        <v>2.30713</v>
      </c>
      <c r="JB743">
        <v>1.34644</v>
      </c>
      <c r="JC743">
        <v>2.42065</v>
      </c>
      <c r="JD743">
        <v>33.558</v>
      </c>
      <c r="JE743">
        <v>24.2188</v>
      </c>
      <c r="JF743">
        <v>18</v>
      </c>
      <c r="JG743">
        <v>501.948</v>
      </c>
      <c r="JH743">
        <v>415.685</v>
      </c>
      <c r="JI743">
        <v>25</v>
      </c>
      <c r="JJ743">
        <v>26.7048</v>
      </c>
      <c r="JK743">
        <v>30.0002</v>
      </c>
      <c r="JL743">
        <v>26.6299</v>
      </c>
      <c r="JM743">
        <v>26.5684</v>
      </c>
      <c r="JN743">
        <v>37.5724</v>
      </c>
      <c r="JO743">
        <v>25.7008</v>
      </c>
      <c r="JP743">
        <v>100</v>
      </c>
      <c r="JQ743">
        <v>25</v>
      </c>
      <c r="JR743">
        <v>891.095</v>
      </c>
      <c r="JS743">
        <v>22.0377</v>
      </c>
      <c r="JT743">
        <v>102.287</v>
      </c>
      <c r="JU743">
        <v>103.071</v>
      </c>
    </row>
    <row r="744" spans="1:281">
      <c r="A744">
        <v>728</v>
      </c>
      <c r="B744">
        <v>1659034533</v>
      </c>
      <c r="C744">
        <v>10849.9000000954</v>
      </c>
      <c r="D744" t="s">
        <v>1887</v>
      </c>
      <c r="E744" t="s">
        <v>1888</v>
      </c>
      <c r="F744">
        <v>5</v>
      </c>
      <c r="G744" t="s">
        <v>1782</v>
      </c>
      <c r="H744" t="s">
        <v>417</v>
      </c>
      <c r="I744">
        <v>1659034525.5</v>
      </c>
      <c r="J744">
        <f>(K744)/1000</f>
        <v>0</v>
      </c>
      <c r="K744">
        <f>IF(CZ744, AN744, AH744)</f>
        <v>0</v>
      </c>
      <c r="L744">
        <f>IF(CZ744, AI744, AG744)</f>
        <v>0</v>
      </c>
      <c r="M744">
        <f>DB744 - IF(AU744&gt;1, L744*CV744*100.0/(AW744*DP744), 0)</f>
        <v>0</v>
      </c>
      <c r="N744">
        <f>((T744-J744/2)*M744-L744)/(T744+J744/2)</f>
        <v>0</v>
      </c>
      <c r="O744">
        <f>N744*(DI744+DJ744)/1000.0</f>
        <v>0</v>
      </c>
      <c r="P744">
        <f>(DB744 - IF(AU744&gt;1, L744*CV744*100.0/(AW744*DP744), 0))*(DI744+DJ744)/1000.0</f>
        <v>0</v>
      </c>
      <c r="Q744">
        <f>2.0/((1/S744-1/R744)+SIGN(S744)*SQRT((1/S744-1/R744)*(1/S744-1/R744) + 4*CW744/((CW744+1)*(CW744+1))*(2*1/S744*1/R744-1/R744*1/R744)))</f>
        <v>0</v>
      </c>
      <c r="R744">
        <f>IF(LEFT(CX744,1)&lt;&gt;"0",IF(LEFT(CX744,1)="1",3.0,CY744),$D$5+$E$5*(DP744*DI744/($K$5*1000))+$F$5*(DP744*DI744/($K$5*1000))*MAX(MIN(CV744,$J$5),$I$5)*MAX(MIN(CV744,$J$5),$I$5)+$G$5*MAX(MIN(CV744,$J$5),$I$5)*(DP744*DI744/($K$5*1000))+$H$5*(DP744*DI744/($K$5*1000))*(DP744*DI744/($K$5*1000)))</f>
        <v>0</v>
      </c>
      <c r="S744">
        <f>J744*(1000-(1000*0.61365*exp(17.502*W744/(240.97+W744))/(DI744+DJ744)+DD744)/2)/(1000*0.61365*exp(17.502*W744/(240.97+W744))/(DI744+DJ744)-DD744)</f>
        <v>0</v>
      </c>
      <c r="T744">
        <f>1/((CW744+1)/(Q744/1.6)+1/(R744/1.37)) + CW744/((CW744+1)/(Q744/1.6) + CW744/(R744/1.37))</f>
        <v>0</v>
      </c>
      <c r="U744">
        <f>(CR744*CU744)</f>
        <v>0</v>
      </c>
      <c r="V744">
        <f>(DK744+(U744+2*0.95*5.67E-8*(((DK744+$B$7)+273)^4-(DK744+273)^4)-44100*J744)/(1.84*29.3*R744+8*0.95*5.67E-8*(DK744+273)^3))</f>
        <v>0</v>
      </c>
      <c r="W744">
        <f>($C$7*DL744+$D$7*DM744+$E$7*V744)</f>
        <v>0</v>
      </c>
      <c r="X744">
        <f>0.61365*exp(17.502*W744/(240.97+W744))</f>
        <v>0</v>
      </c>
      <c r="Y744">
        <f>(Z744/AA744*100)</f>
        <v>0</v>
      </c>
      <c r="Z744">
        <f>DD744*(DI744+DJ744)/1000</f>
        <v>0</v>
      </c>
      <c r="AA744">
        <f>0.61365*exp(17.502*DK744/(240.97+DK744))</f>
        <v>0</v>
      </c>
      <c r="AB744">
        <f>(X744-DD744*(DI744+DJ744)/1000)</f>
        <v>0</v>
      </c>
      <c r="AC744">
        <f>(-J744*44100)</f>
        <v>0</v>
      </c>
      <c r="AD744">
        <f>2*29.3*R744*0.92*(DK744-W744)</f>
        <v>0</v>
      </c>
      <c r="AE744">
        <f>2*0.95*5.67E-8*(((DK744+$B$7)+273)^4-(W744+273)^4)</f>
        <v>0</v>
      </c>
      <c r="AF744">
        <f>U744+AE744+AC744+AD744</f>
        <v>0</v>
      </c>
      <c r="AG744">
        <f>DH744*AU744*(DC744-DB744*(1000-AU744*DE744)/(1000-AU744*DD744))/(100*CV744)</f>
        <v>0</v>
      </c>
      <c r="AH744">
        <f>1000*DH744*AU744*(DD744-DE744)/(100*CV744*(1000-AU744*DD744))</f>
        <v>0</v>
      </c>
      <c r="AI744">
        <f>(AJ744 - AK744 - DI744*1E3/(8.314*(DK744+273.15)) * AM744/DH744 * AL744) * DH744/(100*CV744) * (1000 - DE744)/1000</f>
        <v>0</v>
      </c>
      <c r="AJ744">
        <v>904.287495704948</v>
      </c>
      <c r="AK744">
        <v>846.769515151515</v>
      </c>
      <c r="AL744">
        <v>3.36306700701796</v>
      </c>
      <c r="AM744">
        <v>66.0504921813524</v>
      </c>
      <c r="AN744">
        <f>(AP744 - AO744 + DI744*1E3/(8.314*(DK744+273.15)) * AR744/DH744 * AQ744) * DH744/(100*CV744) * 1000/(1000 - AP744)</f>
        <v>0</v>
      </c>
      <c r="AO744">
        <v>22.0544015864935</v>
      </c>
      <c r="AP744">
        <v>26.5986713286714</v>
      </c>
      <c r="AQ744">
        <v>9.96447230939951e-06</v>
      </c>
      <c r="AR744">
        <v>92.47</v>
      </c>
      <c r="AS744">
        <v>0</v>
      </c>
      <c r="AT744">
        <v>0</v>
      </c>
      <c r="AU744">
        <f>IF(AS744*$H$13&gt;=AW744,1.0,(AW744/(AW744-AS744*$H$13)))</f>
        <v>0</v>
      </c>
      <c r="AV744">
        <f>(AU744-1)*100</f>
        <v>0</v>
      </c>
      <c r="AW744">
        <f>MAX(0,($B$13+$C$13*DP744)/(1+$D$13*DP744)*DI744/(DK744+273)*$E$13)</f>
        <v>0</v>
      </c>
      <c r="AX744" t="s">
        <v>418</v>
      </c>
      <c r="AY744" t="s">
        <v>418</v>
      </c>
      <c r="AZ744">
        <v>0</v>
      </c>
      <c r="BA744">
        <v>0</v>
      </c>
      <c r="BB744">
        <f>1-AZ744/BA744</f>
        <v>0</v>
      </c>
      <c r="BC744">
        <v>0</v>
      </c>
      <c r="BD744" t="s">
        <v>418</v>
      </c>
      <c r="BE744" t="s">
        <v>418</v>
      </c>
      <c r="BF744">
        <v>0</v>
      </c>
      <c r="BG744">
        <v>0</v>
      </c>
      <c r="BH744">
        <f>1-BF744/BG744</f>
        <v>0</v>
      </c>
      <c r="BI744">
        <v>0.5</v>
      </c>
      <c r="BJ744">
        <f>CS744</f>
        <v>0</v>
      </c>
      <c r="BK744">
        <f>L744</f>
        <v>0</v>
      </c>
      <c r="BL744">
        <f>BH744*BI744*BJ744</f>
        <v>0</v>
      </c>
      <c r="BM744">
        <f>(BK744-BC744)/BJ744</f>
        <v>0</v>
      </c>
      <c r="BN744">
        <f>(BA744-BG744)/BG744</f>
        <v>0</v>
      </c>
      <c r="BO744">
        <f>AZ744/(BB744+AZ744/BG744)</f>
        <v>0</v>
      </c>
      <c r="BP744" t="s">
        <v>418</v>
      </c>
      <c r="BQ744">
        <v>0</v>
      </c>
      <c r="BR744">
        <f>IF(BQ744&lt;&gt;0, BQ744, BO744)</f>
        <v>0</v>
      </c>
      <c r="BS744">
        <f>1-BR744/BG744</f>
        <v>0</v>
      </c>
      <c r="BT744">
        <f>(BG744-BF744)/(BG744-BR744)</f>
        <v>0</v>
      </c>
      <c r="BU744">
        <f>(BA744-BG744)/(BA744-BR744)</f>
        <v>0</v>
      </c>
      <c r="BV744">
        <f>(BG744-BF744)/(BG744-AZ744)</f>
        <v>0</v>
      </c>
      <c r="BW744">
        <f>(BA744-BG744)/(BA744-AZ744)</f>
        <v>0</v>
      </c>
      <c r="BX744">
        <f>(BT744*BR744/BF744)</f>
        <v>0</v>
      </c>
      <c r="BY744">
        <f>(1-BX744)</f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f>$B$11*DQ744+$C$11*DR744+$F$11*EC744*(1-EF744)</f>
        <v>0</v>
      </c>
      <c r="CS744">
        <f>CR744*CT744</f>
        <v>0</v>
      </c>
      <c r="CT744">
        <f>($B$11*$D$9+$C$11*$D$9+$F$11*((EP744+EH744)/MAX(EP744+EH744+EQ744, 0.1)*$I$9+EQ744/MAX(EP744+EH744+EQ744, 0.1)*$J$9))/($B$11+$C$11+$F$11)</f>
        <v>0</v>
      </c>
      <c r="CU744">
        <f>($B$11*$K$9+$C$11*$K$9+$F$11*((EP744+EH744)/MAX(EP744+EH744+EQ744, 0.1)*$P$9+EQ744/MAX(EP744+EH744+EQ744, 0.1)*$Q$9))/($B$11+$C$11+$F$11)</f>
        <v>0</v>
      </c>
      <c r="CV744">
        <v>6</v>
      </c>
      <c r="CW744">
        <v>0.5</v>
      </c>
      <c r="CX744" t="s">
        <v>419</v>
      </c>
      <c r="CY744">
        <v>2</v>
      </c>
      <c r="CZ744" t="b">
        <v>1</v>
      </c>
      <c r="DA744">
        <v>1659034525.5</v>
      </c>
      <c r="DB744">
        <v>801.279296296296</v>
      </c>
      <c r="DC744">
        <v>868.235074074074</v>
      </c>
      <c r="DD744">
        <v>26.5966259259259</v>
      </c>
      <c r="DE744">
        <v>22.0542481481481</v>
      </c>
      <c r="DF744">
        <v>792.490148148148</v>
      </c>
      <c r="DG744">
        <v>26.0005962962963</v>
      </c>
      <c r="DH744">
        <v>500.026</v>
      </c>
      <c r="DI744">
        <v>90.3001074074074</v>
      </c>
      <c r="DJ744">
        <v>0.0445637</v>
      </c>
      <c r="DK744">
        <v>27.4886814814815</v>
      </c>
      <c r="DL744">
        <v>27.7663481481481</v>
      </c>
      <c r="DM744">
        <v>999.9</v>
      </c>
      <c r="DN744">
        <v>0</v>
      </c>
      <c r="DO744">
        <v>0</v>
      </c>
      <c r="DP744">
        <v>9998.33333333333</v>
      </c>
      <c r="DQ744">
        <v>0</v>
      </c>
      <c r="DR744">
        <v>17.3215</v>
      </c>
      <c r="DS744">
        <v>-66.9559296296296</v>
      </c>
      <c r="DT744">
        <v>823.172888888889</v>
      </c>
      <c r="DU744">
        <v>887.815185185185</v>
      </c>
      <c r="DV744">
        <v>4.5423862962963</v>
      </c>
      <c r="DW744">
        <v>868.235074074074</v>
      </c>
      <c r="DX744">
        <v>22.0542481481481</v>
      </c>
      <c r="DY744">
        <v>2.40167777777778</v>
      </c>
      <c r="DZ744">
        <v>1.99149962962963</v>
      </c>
      <c r="EA744">
        <v>20.3751</v>
      </c>
      <c r="EB744">
        <v>17.3769222222222</v>
      </c>
      <c r="EC744">
        <v>1999.94851851852</v>
      </c>
      <c r="ED744">
        <v>0.980000740740741</v>
      </c>
      <c r="EE744">
        <v>0.0199993481481481</v>
      </c>
      <c r="EF744">
        <v>0</v>
      </c>
      <c r="EG744">
        <v>750.586222222222</v>
      </c>
      <c r="EH744">
        <v>5.00063</v>
      </c>
      <c r="EI744">
        <v>14787.1185185185</v>
      </c>
      <c r="EJ744">
        <v>17256.4518518519</v>
      </c>
      <c r="EK744">
        <v>38.437</v>
      </c>
      <c r="EL744">
        <v>38.4232222222222</v>
      </c>
      <c r="EM744">
        <v>37.875</v>
      </c>
      <c r="EN744">
        <v>37.812</v>
      </c>
      <c r="EO744">
        <v>39.4393333333333</v>
      </c>
      <c r="EP744">
        <v>1955.0537037037</v>
      </c>
      <c r="EQ744">
        <v>39.8933333333333</v>
      </c>
      <c r="ER744">
        <v>0</v>
      </c>
      <c r="ES744">
        <v>1659034531.9</v>
      </c>
      <c r="ET744">
        <v>0</v>
      </c>
      <c r="EU744">
        <v>750.59828</v>
      </c>
      <c r="EV744">
        <v>-2.78846154034816</v>
      </c>
      <c r="EW744">
        <v>-51.9923076018084</v>
      </c>
      <c r="EX744">
        <v>14786.98</v>
      </c>
      <c r="EY744">
        <v>15</v>
      </c>
      <c r="EZ744">
        <v>0</v>
      </c>
      <c r="FA744" t="s">
        <v>420</v>
      </c>
      <c r="FB744">
        <v>1657551626.5</v>
      </c>
      <c r="FC744">
        <v>1657551629</v>
      </c>
      <c r="FD744">
        <v>0</v>
      </c>
      <c r="FE744">
        <v>0.403</v>
      </c>
      <c r="FF744">
        <v>0.009</v>
      </c>
      <c r="FG744">
        <v>9.41</v>
      </c>
      <c r="FH744">
        <v>0.087</v>
      </c>
      <c r="FI744">
        <v>417</v>
      </c>
      <c r="FJ744">
        <v>17</v>
      </c>
      <c r="FK744">
        <v>1.61</v>
      </c>
      <c r="FL744">
        <v>0.59</v>
      </c>
      <c r="FM744">
        <v>-66.7617121951219</v>
      </c>
      <c r="FN744">
        <v>-4.57750871080123</v>
      </c>
      <c r="FO744">
        <v>0.520086753642788</v>
      </c>
      <c r="FP744">
        <v>0</v>
      </c>
      <c r="FQ744">
        <v>750.763441176471</v>
      </c>
      <c r="FR744">
        <v>-2.2063712775941</v>
      </c>
      <c r="FS744">
        <v>0.277630646636061</v>
      </c>
      <c r="FT744">
        <v>0</v>
      </c>
      <c r="FU744">
        <v>4.53712609756098</v>
      </c>
      <c r="FV744">
        <v>0.0733494773519247</v>
      </c>
      <c r="FW744">
        <v>0.00793962979970325</v>
      </c>
      <c r="FX744">
        <v>1</v>
      </c>
      <c r="FY744">
        <v>1</v>
      </c>
      <c r="FZ744">
        <v>3</v>
      </c>
      <c r="GA744" t="s">
        <v>421</v>
      </c>
      <c r="GB744">
        <v>2.97412</v>
      </c>
      <c r="GC744">
        <v>2.69823</v>
      </c>
      <c r="GD744">
        <v>0.146599</v>
      </c>
      <c r="GE744">
        <v>0.155236</v>
      </c>
      <c r="GF744">
        <v>0.11052</v>
      </c>
      <c r="GG744">
        <v>0.0981958</v>
      </c>
      <c r="GH744">
        <v>33219.4</v>
      </c>
      <c r="GI744">
        <v>35959.1</v>
      </c>
      <c r="GJ744">
        <v>35273.6</v>
      </c>
      <c r="GK744">
        <v>38604</v>
      </c>
      <c r="GL744">
        <v>44481</v>
      </c>
      <c r="GM744">
        <v>50283.9</v>
      </c>
      <c r="GN744">
        <v>55141.9</v>
      </c>
      <c r="GO744">
        <v>61923.4</v>
      </c>
      <c r="GP744">
        <v>1.988</v>
      </c>
      <c r="GQ744">
        <v>1.8542</v>
      </c>
      <c r="GR744">
        <v>0.146478</v>
      </c>
      <c r="GS744">
        <v>0</v>
      </c>
      <c r="GT744">
        <v>25.3695</v>
      </c>
      <c r="GU744">
        <v>999.9</v>
      </c>
      <c r="GV744">
        <v>58.943</v>
      </c>
      <c r="GW744">
        <v>29.094</v>
      </c>
      <c r="GX744">
        <v>26.3928</v>
      </c>
      <c r="GY744">
        <v>56.0773</v>
      </c>
      <c r="GZ744">
        <v>43.0849</v>
      </c>
      <c r="HA744">
        <v>1</v>
      </c>
      <c r="HB744">
        <v>-0.0386585</v>
      </c>
      <c r="HC744">
        <v>0.193464</v>
      </c>
      <c r="HD744">
        <v>20.1137</v>
      </c>
      <c r="HE744">
        <v>5.19812</v>
      </c>
      <c r="HF744">
        <v>12.004</v>
      </c>
      <c r="HG744">
        <v>4.976</v>
      </c>
      <c r="HH744">
        <v>3.2938</v>
      </c>
      <c r="HI744">
        <v>9999</v>
      </c>
      <c r="HJ744">
        <v>9999</v>
      </c>
      <c r="HK744">
        <v>9999</v>
      </c>
      <c r="HL744">
        <v>630.7</v>
      </c>
      <c r="HM744">
        <v>1.8631</v>
      </c>
      <c r="HN744">
        <v>1.86804</v>
      </c>
      <c r="HO744">
        <v>1.86783</v>
      </c>
      <c r="HP744">
        <v>1.86902</v>
      </c>
      <c r="HQ744">
        <v>1.86981</v>
      </c>
      <c r="HR744">
        <v>1.86584</v>
      </c>
      <c r="HS744">
        <v>1.86691</v>
      </c>
      <c r="HT744">
        <v>1.86829</v>
      </c>
      <c r="HU744">
        <v>5</v>
      </c>
      <c r="HV744">
        <v>0</v>
      </c>
      <c r="HW744">
        <v>0</v>
      </c>
      <c r="HX744">
        <v>0</v>
      </c>
      <c r="HY744" t="s">
        <v>422</v>
      </c>
      <c r="HZ744" t="s">
        <v>423</v>
      </c>
      <c r="IA744" t="s">
        <v>424</v>
      </c>
      <c r="IB744" t="s">
        <v>424</v>
      </c>
      <c r="IC744" t="s">
        <v>424</v>
      </c>
      <c r="ID744" t="s">
        <v>424</v>
      </c>
      <c r="IE744">
        <v>0</v>
      </c>
      <c r="IF744">
        <v>100</v>
      </c>
      <c r="IG744">
        <v>100</v>
      </c>
      <c r="IH744">
        <v>8.929</v>
      </c>
      <c r="II744">
        <v>0.5963</v>
      </c>
      <c r="IJ744">
        <v>4.02706509432224</v>
      </c>
      <c r="IK744">
        <v>0.00601174518973114</v>
      </c>
      <c r="IL744">
        <v>2.77886958061485e-07</v>
      </c>
      <c r="IM744">
        <v>-3.54636231360687e-10</v>
      </c>
      <c r="IN744">
        <v>-0.0404303883988718</v>
      </c>
      <c r="IO744">
        <v>-0.0177815531441476</v>
      </c>
      <c r="IP744">
        <v>0.00205572605671414</v>
      </c>
      <c r="IQ744">
        <v>-1.65519735432211e-05</v>
      </c>
      <c r="IR744">
        <v>-4</v>
      </c>
      <c r="IS744">
        <v>1848</v>
      </c>
      <c r="IT744">
        <v>1</v>
      </c>
      <c r="IU744">
        <v>25</v>
      </c>
      <c r="IV744">
        <v>24715.1</v>
      </c>
      <c r="IW744">
        <v>24715.1</v>
      </c>
      <c r="IX744">
        <v>1.90308</v>
      </c>
      <c r="IY744">
        <v>2.60986</v>
      </c>
      <c r="IZ744">
        <v>1.54785</v>
      </c>
      <c r="JA744">
        <v>2.30713</v>
      </c>
      <c r="JB744">
        <v>1.34644</v>
      </c>
      <c r="JC744">
        <v>2.40601</v>
      </c>
      <c r="JD744">
        <v>33.558</v>
      </c>
      <c r="JE744">
        <v>24.2188</v>
      </c>
      <c r="JF744">
        <v>18</v>
      </c>
      <c r="JG744">
        <v>502.345</v>
      </c>
      <c r="JH744">
        <v>415.475</v>
      </c>
      <c r="JI744">
        <v>24.9999</v>
      </c>
      <c r="JJ744">
        <v>26.7048</v>
      </c>
      <c r="JK744">
        <v>30.0003</v>
      </c>
      <c r="JL744">
        <v>26.6299</v>
      </c>
      <c r="JM744">
        <v>26.5707</v>
      </c>
      <c r="JN744">
        <v>38.1166</v>
      </c>
      <c r="JO744">
        <v>25.7008</v>
      </c>
      <c r="JP744">
        <v>100</v>
      </c>
      <c r="JQ744">
        <v>25</v>
      </c>
      <c r="JR744">
        <v>904.536</v>
      </c>
      <c r="JS744">
        <v>22.0208</v>
      </c>
      <c r="JT744">
        <v>102.287</v>
      </c>
      <c r="JU744">
        <v>103.07</v>
      </c>
    </row>
    <row r="745" spans="1:281">
      <c r="A745">
        <v>729</v>
      </c>
      <c r="B745">
        <v>1659034538</v>
      </c>
      <c r="C745">
        <v>10854.9000000954</v>
      </c>
      <c r="D745" t="s">
        <v>1889</v>
      </c>
      <c r="E745" t="s">
        <v>1890</v>
      </c>
      <c r="F745">
        <v>5</v>
      </c>
      <c r="G745" t="s">
        <v>1782</v>
      </c>
      <c r="H745" t="s">
        <v>417</v>
      </c>
      <c r="I745">
        <v>1659034530.21429</v>
      </c>
      <c r="J745">
        <f>(K745)/1000</f>
        <v>0</v>
      </c>
      <c r="K745">
        <f>IF(CZ745, AN745, AH745)</f>
        <v>0</v>
      </c>
      <c r="L745">
        <f>IF(CZ745, AI745, AG745)</f>
        <v>0</v>
      </c>
      <c r="M745">
        <f>DB745 - IF(AU745&gt;1, L745*CV745*100.0/(AW745*DP745), 0)</f>
        <v>0</v>
      </c>
      <c r="N745">
        <f>((T745-J745/2)*M745-L745)/(T745+J745/2)</f>
        <v>0</v>
      </c>
      <c r="O745">
        <f>N745*(DI745+DJ745)/1000.0</f>
        <v>0</v>
      </c>
      <c r="P745">
        <f>(DB745 - IF(AU745&gt;1, L745*CV745*100.0/(AW745*DP745), 0))*(DI745+DJ745)/1000.0</f>
        <v>0</v>
      </c>
      <c r="Q745">
        <f>2.0/((1/S745-1/R745)+SIGN(S745)*SQRT((1/S745-1/R745)*(1/S745-1/R745) + 4*CW745/((CW745+1)*(CW745+1))*(2*1/S745*1/R745-1/R745*1/R745)))</f>
        <v>0</v>
      </c>
      <c r="R745">
        <f>IF(LEFT(CX745,1)&lt;&gt;"0",IF(LEFT(CX745,1)="1",3.0,CY745),$D$5+$E$5*(DP745*DI745/($K$5*1000))+$F$5*(DP745*DI745/($K$5*1000))*MAX(MIN(CV745,$J$5),$I$5)*MAX(MIN(CV745,$J$5),$I$5)+$G$5*MAX(MIN(CV745,$J$5),$I$5)*(DP745*DI745/($K$5*1000))+$H$5*(DP745*DI745/($K$5*1000))*(DP745*DI745/($K$5*1000)))</f>
        <v>0</v>
      </c>
      <c r="S745">
        <f>J745*(1000-(1000*0.61365*exp(17.502*W745/(240.97+W745))/(DI745+DJ745)+DD745)/2)/(1000*0.61365*exp(17.502*W745/(240.97+W745))/(DI745+DJ745)-DD745)</f>
        <v>0</v>
      </c>
      <c r="T745">
        <f>1/((CW745+1)/(Q745/1.6)+1/(R745/1.37)) + CW745/((CW745+1)/(Q745/1.6) + CW745/(R745/1.37))</f>
        <v>0</v>
      </c>
      <c r="U745">
        <f>(CR745*CU745)</f>
        <v>0</v>
      </c>
      <c r="V745">
        <f>(DK745+(U745+2*0.95*5.67E-8*(((DK745+$B$7)+273)^4-(DK745+273)^4)-44100*J745)/(1.84*29.3*R745+8*0.95*5.67E-8*(DK745+273)^3))</f>
        <v>0</v>
      </c>
      <c r="W745">
        <f>($C$7*DL745+$D$7*DM745+$E$7*V745)</f>
        <v>0</v>
      </c>
      <c r="X745">
        <f>0.61365*exp(17.502*W745/(240.97+W745))</f>
        <v>0</v>
      </c>
      <c r="Y745">
        <f>(Z745/AA745*100)</f>
        <v>0</v>
      </c>
      <c r="Z745">
        <f>DD745*(DI745+DJ745)/1000</f>
        <v>0</v>
      </c>
      <c r="AA745">
        <f>0.61365*exp(17.502*DK745/(240.97+DK745))</f>
        <v>0</v>
      </c>
      <c r="AB745">
        <f>(X745-DD745*(DI745+DJ745)/1000)</f>
        <v>0</v>
      </c>
      <c r="AC745">
        <f>(-J745*44100)</f>
        <v>0</v>
      </c>
      <c r="AD745">
        <f>2*29.3*R745*0.92*(DK745-W745)</f>
        <v>0</v>
      </c>
      <c r="AE745">
        <f>2*0.95*5.67E-8*(((DK745+$B$7)+273)^4-(W745+273)^4)</f>
        <v>0</v>
      </c>
      <c r="AF745">
        <f>U745+AE745+AC745+AD745</f>
        <v>0</v>
      </c>
      <c r="AG745">
        <f>DH745*AU745*(DC745-DB745*(1000-AU745*DE745)/(1000-AU745*DD745))/(100*CV745)</f>
        <v>0</v>
      </c>
      <c r="AH745">
        <f>1000*DH745*AU745*(DD745-DE745)/(100*CV745*(1000-AU745*DD745))</f>
        <v>0</v>
      </c>
      <c r="AI745">
        <f>(AJ745 - AK745 - DI745*1E3/(8.314*(DK745+273.15)) * AM745/DH745 * AL745) * DH745/(100*CV745) * (1000 - DE745)/1000</f>
        <v>0</v>
      </c>
      <c r="AJ745">
        <v>920.656440359108</v>
      </c>
      <c r="AK745">
        <v>863.206496969697</v>
      </c>
      <c r="AL745">
        <v>3.35981290031791</v>
      </c>
      <c r="AM745">
        <v>66.0504921813524</v>
      </c>
      <c r="AN745">
        <f>(AP745 - AO745 + DI745*1E3/(8.314*(DK745+273.15)) * AR745/DH745 * AQ745) * DH745/(100*CV745) * 1000/(1000 - AP745)</f>
        <v>0</v>
      </c>
      <c r="AO745">
        <v>22.0506054429437</v>
      </c>
      <c r="AP745">
        <v>26.6040048951049</v>
      </c>
      <c r="AQ745">
        <v>-8.32657149993175e-06</v>
      </c>
      <c r="AR745">
        <v>92.47</v>
      </c>
      <c r="AS745">
        <v>0</v>
      </c>
      <c r="AT745">
        <v>0</v>
      </c>
      <c r="AU745">
        <f>IF(AS745*$H$13&gt;=AW745,1.0,(AW745/(AW745-AS745*$H$13)))</f>
        <v>0</v>
      </c>
      <c r="AV745">
        <f>(AU745-1)*100</f>
        <v>0</v>
      </c>
      <c r="AW745">
        <f>MAX(0,($B$13+$C$13*DP745)/(1+$D$13*DP745)*DI745/(DK745+273)*$E$13)</f>
        <v>0</v>
      </c>
      <c r="AX745" t="s">
        <v>418</v>
      </c>
      <c r="AY745" t="s">
        <v>418</v>
      </c>
      <c r="AZ745">
        <v>0</v>
      </c>
      <c r="BA745">
        <v>0</v>
      </c>
      <c r="BB745">
        <f>1-AZ745/BA745</f>
        <v>0</v>
      </c>
      <c r="BC745">
        <v>0</v>
      </c>
      <c r="BD745" t="s">
        <v>418</v>
      </c>
      <c r="BE745" t="s">
        <v>418</v>
      </c>
      <c r="BF745">
        <v>0</v>
      </c>
      <c r="BG745">
        <v>0</v>
      </c>
      <c r="BH745">
        <f>1-BF745/BG745</f>
        <v>0</v>
      </c>
      <c r="BI745">
        <v>0.5</v>
      </c>
      <c r="BJ745">
        <f>CS745</f>
        <v>0</v>
      </c>
      <c r="BK745">
        <f>L745</f>
        <v>0</v>
      </c>
      <c r="BL745">
        <f>BH745*BI745*BJ745</f>
        <v>0</v>
      </c>
      <c r="BM745">
        <f>(BK745-BC745)/BJ745</f>
        <v>0</v>
      </c>
      <c r="BN745">
        <f>(BA745-BG745)/BG745</f>
        <v>0</v>
      </c>
      <c r="BO745">
        <f>AZ745/(BB745+AZ745/BG745)</f>
        <v>0</v>
      </c>
      <c r="BP745" t="s">
        <v>418</v>
      </c>
      <c r="BQ745">
        <v>0</v>
      </c>
      <c r="BR745">
        <f>IF(BQ745&lt;&gt;0, BQ745, BO745)</f>
        <v>0</v>
      </c>
      <c r="BS745">
        <f>1-BR745/BG745</f>
        <v>0</v>
      </c>
      <c r="BT745">
        <f>(BG745-BF745)/(BG745-BR745)</f>
        <v>0</v>
      </c>
      <c r="BU745">
        <f>(BA745-BG745)/(BA745-BR745)</f>
        <v>0</v>
      </c>
      <c r="BV745">
        <f>(BG745-BF745)/(BG745-AZ745)</f>
        <v>0</v>
      </c>
      <c r="BW745">
        <f>(BA745-BG745)/(BA745-AZ745)</f>
        <v>0</v>
      </c>
      <c r="BX745">
        <f>(BT745*BR745/BF745)</f>
        <v>0</v>
      </c>
      <c r="BY745">
        <f>(1-BX745)</f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f>$B$11*DQ745+$C$11*DR745+$F$11*EC745*(1-EF745)</f>
        <v>0</v>
      </c>
      <c r="CS745">
        <f>CR745*CT745</f>
        <v>0</v>
      </c>
      <c r="CT745">
        <f>($B$11*$D$9+$C$11*$D$9+$F$11*((EP745+EH745)/MAX(EP745+EH745+EQ745, 0.1)*$I$9+EQ745/MAX(EP745+EH745+EQ745, 0.1)*$J$9))/($B$11+$C$11+$F$11)</f>
        <v>0</v>
      </c>
      <c r="CU745">
        <f>($B$11*$K$9+$C$11*$K$9+$F$11*((EP745+EH745)/MAX(EP745+EH745+EQ745, 0.1)*$P$9+EQ745/MAX(EP745+EH745+EQ745, 0.1)*$Q$9))/($B$11+$C$11+$F$11)</f>
        <v>0</v>
      </c>
      <c r="CV745">
        <v>6</v>
      </c>
      <c r="CW745">
        <v>0.5</v>
      </c>
      <c r="CX745" t="s">
        <v>419</v>
      </c>
      <c r="CY745">
        <v>2</v>
      </c>
      <c r="CZ745" t="b">
        <v>1</v>
      </c>
      <c r="DA745">
        <v>1659034530.21429</v>
      </c>
      <c r="DB745">
        <v>816.603714285714</v>
      </c>
      <c r="DC745">
        <v>883.733321428571</v>
      </c>
      <c r="DD745">
        <v>26.5995</v>
      </c>
      <c r="DE745">
        <v>22.0522857142857</v>
      </c>
      <c r="DF745">
        <v>807.726464285714</v>
      </c>
      <c r="DG745">
        <v>26.0033178571429</v>
      </c>
      <c r="DH745">
        <v>499.996142857143</v>
      </c>
      <c r="DI745">
        <v>90.3010642857143</v>
      </c>
      <c r="DJ745">
        <v>0.0446159642857143</v>
      </c>
      <c r="DK745">
        <v>27.490275</v>
      </c>
      <c r="DL745">
        <v>27.7679785714286</v>
      </c>
      <c r="DM745">
        <v>999.9</v>
      </c>
      <c r="DN745">
        <v>0</v>
      </c>
      <c r="DO745">
        <v>0</v>
      </c>
      <c r="DP745">
        <v>10000.3571428571</v>
      </c>
      <c r="DQ745">
        <v>0</v>
      </c>
      <c r="DR745">
        <v>17.3215</v>
      </c>
      <c r="DS745">
        <v>-67.1296964285714</v>
      </c>
      <c r="DT745">
        <v>838.918464285714</v>
      </c>
      <c r="DU745">
        <v>903.661035714286</v>
      </c>
      <c r="DV745">
        <v>4.54721892857143</v>
      </c>
      <c r="DW745">
        <v>883.733321428571</v>
      </c>
      <c r="DX745">
        <v>22.0522857142857</v>
      </c>
      <c r="DY745">
        <v>2.40196285714286</v>
      </c>
      <c r="DZ745">
        <v>1.99134428571429</v>
      </c>
      <c r="EA745">
        <v>20.377025</v>
      </c>
      <c r="EB745">
        <v>17.3756892857143</v>
      </c>
      <c r="EC745">
        <v>1999.94071428571</v>
      </c>
      <c r="ED745">
        <v>0.980000357142857</v>
      </c>
      <c r="EE745">
        <v>0.0199997142857143</v>
      </c>
      <c r="EF745">
        <v>0</v>
      </c>
      <c r="EG745">
        <v>750.366428571429</v>
      </c>
      <c r="EH745">
        <v>5.00063</v>
      </c>
      <c r="EI745">
        <v>14783.1071428571</v>
      </c>
      <c r="EJ745">
        <v>17256.3857142857</v>
      </c>
      <c r="EK745">
        <v>38.437</v>
      </c>
      <c r="EL745">
        <v>38.4303571428571</v>
      </c>
      <c r="EM745">
        <v>37.875</v>
      </c>
      <c r="EN745">
        <v>37.8165</v>
      </c>
      <c r="EO745">
        <v>39.43925</v>
      </c>
      <c r="EP745">
        <v>1955.045</v>
      </c>
      <c r="EQ745">
        <v>39.8942857142857</v>
      </c>
      <c r="ER745">
        <v>0</v>
      </c>
      <c r="ES745">
        <v>1659034537.3</v>
      </c>
      <c r="ET745">
        <v>0</v>
      </c>
      <c r="EU745">
        <v>750.328307692308</v>
      </c>
      <c r="EV745">
        <v>-4.22044444675543</v>
      </c>
      <c r="EW745">
        <v>-53.6957264958686</v>
      </c>
      <c r="EX745">
        <v>14782.7076923077</v>
      </c>
      <c r="EY745">
        <v>15</v>
      </c>
      <c r="EZ745">
        <v>0</v>
      </c>
      <c r="FA745" t="s">
        <v>420</v>
      </c>
      <c r="FB745">
        <v>1657551626.5</v>
      </c>
      <c r="FC745">
        <v>1657551629</v>
      </c>
      <c r="FD745">
        <v>0</v>
      </c>
      <c r="FE745">
        <v>0.403</v>
      </c>
      <c r="FF745">
        <v>0.009</v>
      </c>
      <c r="FG745">
        <v>9.41</v>
      </c>
      <c r="FH745">
        <v>0.087</v>
      </c>
      <c r="FI745">
        <v>417</v>
      </c>
      <c r="FJ745">
        <v>17</v>
      </c>
      <c r="FK745">
        <v>1.61</v>
      </c>
      <c r="FL745">
        <v>0.59</v>
      </c>
      <c r="FM745">
        <v>-66.9581048780488</v>
      </c>
      <c r="FN745">
        <v>-2.24997491289194</v>
      </c>
      <c r="FO745">
        <v>0.499712472914136</v>
      </c>
      <c r="FP745">
        <v>0</v>
      </c>
      <c r="FQ745">
        <v>750.536617647059</v>
      </c>
      <c r="FR745">
        <v>-2.99952635668457</v>
      </c>
      <c r="FS745">
        <v>0.361797799777541</v>
      </c>
      <c r="FT745">
        <v>0</v>
      </c>
      <c r="FU745">
        <v>4.54296756097561</v>
      </c>
      <c r="FV745">
        <v>0.0691676655052349</v>
      </c>
      <c r="FW745">
        <v>0.00744967466321483</v>
      </c>
      <c r="FX745">
        <v>1</v>
      </c>
      <c r="FY745">
        <v>1</v>
      </c>
      <c r="FZ745">
        <v>3</v>
      </c>
      <c r="GA745" t="s">
        <v>421</v>
      </c>
      <c r="GB745">
        <v>2.97328</v>
      </c>
      <c r="GC745">
        <v>2.69875</v>
      </c>
      <c r="GD745">
        <v>0.148467</v>
      </c>
      <c r="GE745">
        <v>0.157111</v>
      </c>
      <c r="GF745">
        <v>0.110526</v>
      </c>
      <c r="GG745">
        <v>0.0981781</v>
      </c>
      <c r="GH745">
        <v>33146.9</v>
      </c>
      <c r="GI745">
        <v>35879.6</v>
      </c>
      <c r="GJ745">
        <v>35273.7</v>
      </c>
      <c r="GK745">
        <v>38604.3</v>
      </c>
      <c r="GL745">
        <v>44481</v>
      </c>
      <c r="GM745">
        <v>50284.9</v>
      </c>
      <c r="GN745">
        <v>55142.2</v>
      </c>
      <c r="GO745">
        <v>61923.4</v>
      </c>
      <c r="GP745">
        <v>1.9864</v>
      </c>
      <c r="GQ745">
        <v>1.8552</v>
      </c>
      <c r="GR745">
        <v>0.146627</v>
      </c>
      <c r="GS745">
        <v>0</v>
      </c>
      <c r="GT745">
        <v>25.3695</v>
      </c>
      <c r="GU745">
        <v>999.9</v>
      </c>
      <c r="GV745">
        <v>58.943</v>
      </c>
      <c r="GW745">
        <v>29.094</v>
      </c>
      <c r="GX745">
        <v>26.3933</v>
      </c>
      <c r="GY745">
        <v>56.2973</v>
      </c>
      <c r="GZ745">
        <v>42.6442</v>
      </c>
      <c r="HA745">
        <v>1</v>
      </c>
      <c r="HB745">
        <v>-0.0386585</v>
      </c>
      <c r="HC745">
        <v>0.194989</v>
      </c>
      <c r="HD745">
        <v>20.1138</v>
      </c>
      <c r="HE745">
        <v>5.19932</v>
      </c>
      <c r="HF745">
        <v>12.0052</v>
      </c>
      <c r="HG745">
        <v>4.9756</v>
      </c>
      <c r="HH745">
        <v>3.2936</v>
      </c>
      <c r="HI745">
        <v>9999</v>
      </c>
      <c r="HJ745">
        <v>9999</v>
      </c>
      <c r="HK745">
        <v>9999</v>
      </c>
      <c r="HL745">
        <v>630.7</v>
      </c>
      <c r="HM745">
        <v>1.86316</v>
      </c>
      <c r="HN745">
        <v>1.86801</v>
      </c>
      <c r="HO745">
        <v>1.86783</v>
      </c>
      <c r="HP745">
        <v>1.86899</v>
      </c>
      <c r="HQ745">
        <v>1.86981</v>
      </c>
      <c r="HR745">
        <v>1.86584</v>
      </c>
      <c r="HS745">
        <v>1.86694</v>
      </c>
      <c r="HT745">
        <v>1.86829</v>
      </c>
      <c r="HU745">
        <v>5</v>
      </c>
      <c r="HV745">
        <v>0</v>
      </c>
      <c r="HW745">
        <v>0</v>
      </c>
      <c r="HX745">
        <v>0</v>
      </c>
      <c r="HY745" t="s">
        <v>422</v>
      </c>
      <c r="HZ745" t="s">
        <v>423</v>
      </c>
      <c r="IA745" t="s">
        <v>424</v>
      </c>
      <c r="IB745" t="s">
        <v>424</v>
      </c>
      <c r="IC745" t="s">
        <v>424</v>
      </c>
      <c r="ID745" t="s">
        <v>424</v>
      </c>
      <c r="IE745">
        <v>0</v>
      </c>
      <c r="IF745">
        <v>100</v>
      </c>
      <c r="IG745">
        <v>100</v>
      </c>
      <c r="IH745">
        <v>9.02</v>
      </c>
      <c r="II745">
        <v>0.5964</v>
      </c>
      <c r="IJ745">
        <v>4.02706509432224</v>
      </c>
      <c r="IK745">
        <v>0.00601174518973114</v>
      </c>
      <c r="IL745">
        <v>2.77886958061485e-07</v>
      </c>
      <c r="IM745">
        <v>-3.54636231360687e-10</v>
      </c>
      <c r="IN745">
        <v>-0.0404303883988718</v>
      </c>
      <c r="IO745">
        <v>-0.0177815531441476</v>
      </c>
      <c r="IP745">
        <v>0.00205572605671414</v>
      </c>
      <c r="IQ745">
        <v>-1.65519735432211e-05</v>
      </c>
      <c r="IR745">
        <v>-4</v>
      </c>
      <c r="IS745">
        <v>1848</v>
      </c>
      <c r="IT745">
        <v>1</v>
      </c>
      <c r="IU745">
        <v>25</v>
      </c>
      <c r="IV745">
        <v>24715.2</v>
      </c>
      <c r="IW745">
        <v>24715.2</v>
      </c>
      <c r="IX745">
        <v>1.93359</v>
      </c>
      <c r="IY745">
        <v>2.61353</v>
      </c>
      <c r="IZ745">
        <v>1.54785</v>
      </c>
      <c r="JA745">
        <v>2.30713</v>
      </c>
      <c r="JB745">
        <v>1.34644</v>
      </c>
      <c r="JC745">
        <v>2.34253</v>
      </c>
      <c r="JD745">
        <v>33.558</v>
      </c>
      <c r="JE745">
        <v>24.2101</v>
      </c>
      <c r="JF745">
        <v>18</v>
      </c>
      <c r="JG745">
        <v>501.309</v>
      </c>
      <c r="JH745">
        <v>416.044</v>
      </c>
      <c r="JI745">
        <v>25.0003</v>
      </c>
      <c r="JJ745">
        <v>26.7071</v>
      </c>
      <c r="JK745">
        <v>30.0002</v>
      </c>
      <c r="JL745">
        <v>26.6321</v>
      </c>
      <c r="JM745">
        <v>26.5707</v>
      </c>
      <c r="JN745">
        <v>38.7104</v>
      </c>
      <c r="JO745">
        <v>25.7008</v>
      </c>
      <c r="JP745">
        <v>100</v>
      </c>
      <c r="JQ745">
        <v>25</v>
      </c>
      <c r="JR745">
        <v>924.799</v>
      </c>
      <c r="JS745">
        <v>22.0059</v>
      </c>
      <c r="JT745">
        <v>102.288</v>
      </c>
      <c r="JU745">
        <v>103.07</v>
      </c>
    </row>
    <row r="746" spans="1:281">
      <c r="A746">
        <v>730</v>
      </c>
      <c r="B746">
        <v>1659034543</v>
      </c>
      <c r="C746">
        <v>10859.9000000954</v>
      </c>
      <c r="D746" t="s">
        <v>1891</v>
      </c>
      <c r="E746" t="s">
        <v>1892</v>
      </c>
      <c r="F746">
        <v>5</v>
      </c>
      <c r="G746" t="s">
        <v>1782</v>
      </c>
      <c r="H746" t="s">
        <v>417</v>
      </c>
      <c r="I746">
        <v>1659034535.5</v>
      </c>
      <c r="J746">
        <f>(K746)/1000</f>
        <v>0</v>
      </c>
      <c r="K746">
        <f>IF(CZ746, AN746, AH746)</f>
        <v>0</v>
      </c>
      <c r="L746">
        <f>IF(CZ746, AI746, AG746)</f>
        <v>0</v>
      </c>
      <c r="M746">
        <f>DB746 - IF(AU746&gt;1, L746*CV746*100.0/(AW746*DP746), 0)</f>
        <v>0</v>
      </c>
      <c r="N746">
        <f>((T746-J746/2)*M746-L746)/(T746+J746/2)</f>
        <v>0</v>
      </c>
      <c r="O746">
        <f>N746*(DI746+DJ746)/1000.0</f>
        <v>0</v>
      </c>
      <c r="P746">
        <f>(DB746 - IF(AU746&gt;1, L746*CV746*100.0/(AW746*DP746), 0))*(DI746+DJ746)/1000.0</f>
        <v>0</v>
      </c>
      <c r="Q746">
        <f>2.0/((1/S746-1/R746)+SIGN(S746)*SQRT((1/S746-1/R746)*(1/S746-1/R746) + 4*CW746/((CW746+1)*(CW746+1))*(2*1/S746*1/R746-1/R746*1/R746)))</f>
        <v>0</v>
      </c>
      <c r="R746">
        <f>IF(LEFT(CX746,1)&lt;&gt;"0",IF(LEFT(CX746,1)="1",3.0,CY746),$D$5+$E$5*(DP746*DI746/($K$5*1000))+$F$5*(DP746*DI746/($K$5*1000))*MAX(MIN(CV746,$J$5),$I$5)*MAX(MIN(CV746,$J$5),$I$5)+$G$5*MAX(MIN(CV746,$J$5),$I$5)*(DP746*DI746/($K$5*1000))+$H$5*(DP746*DI746/($K$5*1000))*(DP746*DI746/($K$5*1000)))</f>
        <v>0</v>
      </c>
      <c r="S746">
        <f>J746*(1000-(1000*0.61365*exp(17.502*W746/(240.97+W746))/(DI746+DJ746)+DD746)/2)/(1000*0.61365*exp(17.502*W746/(240.97+W746))/(DI746+DJ746)-DD746)</f>
        <v>0</v>
      </c>
      <c r="T746">
        <f>1/((CW746+1)/(Q746/1.6)+1/(R746/1.37)) + CW746/((CW746+1)/(Q746/1.6) + CW746/(R746/1.37))</f>
        <v>0</v>
      </c>
      <c r="U746">
        <f>(CR746*CU746)</f>
        <v>0</v>
      </c>
      <c r="V746">
        <f>(DK746+(U746+2*0.95*5.67E-8*(((DK746+$B$7)+273)^4-(DK746+273)^4)-44100*J746)/(1.84*29.3*R746+8*0.95*5.67E-8*(DK746+273)^3))</f>
        <v>0</v>
      </c>
      <c r="W746">
        <f>($C$7*DL746+$D$7*DM746+$E$7*V746)</f>
        <v>0</v>
      </c>
      <c r="X746">
        <f>0.61365*exp(17.502*W746/(240.97+W746))</f>
        <v>0</v>
      </c>
      <c r="Y746">
        <f>(Z746/AA746*100)</f>
        <v>0</v>
      </c>
      <c r="Z746">
        <f>DD746*(DI746+DJ746)/1000</f>
        <v>0</v>
      </c>
      <c r="AA746">
        <f>0.61365*exp(17.502*DK746/(240.97+DK746))</f>
        <v>0</v>
      </c>
      <c r="AB746">
        <f>(X746-DD746*(DI746+DJ746)/1000)</f>
        <v>0</v>
      </c>
      <c r="AC746">
        <f>(-J746*44100)</f>
        <v>0</v>
      </c>
      <c r="AD746">
        <f>2*29.3*R746*0.92*(DK746-W746)</f>
        <v>0</v>
      </c>
      <c r="AE746">
        <f>2*0.95*5.67E-8*(((DK746+$B$7)+273)^4-(W746+273)^4)</f>
        <v>0</v>
      </c>
      <c r="AF746">
        <f>U746+AE746+AC746+AD746</f>
        <v>0</v>
      </c>
      <c r="AG746">
        <f>DH746*AU746*(DC746-DB746*(1000-AU746*DE746)/(1000-AU746*DD746))/(100*CV746)</f>
        <v>0</v>
      </c>
      <c r="AH746">
        <f>1000*DH746*AU746*(DD746-DE746)/(100*CV746*(1000-AU746*DD746))</f>
        <v>0</v>
      </c>
      <c r="AI746">
        <f>(AJ746 - AK746 - DI746*1E3/(8.314*(DK746+273.15)) * AM746/DH746 * AL746) * DH746/(100*CV746) * (1000 - DE746)/1000</f>
        <v>0</v>
      </c>
      <c r="AJ746">
        <v>937.7579782429</v>
      </c>
      <c r="AK746">
        <v>879.728672727273</v>
      </c>
      <c r="AL746">
        <v>3.38826911878758</v>
      </c>
      <c r="AM746">
        <v>66.0504921813524</v>
      </c>
      <c r="AN746">
        <f>(AP746 - AO746 + DI746*1E3/(8.314*(DK746+273.15)) * AR746/DH746 * AQ746) * DH746/(100*CV746) * 1000/(1000 - AP746)</f>
        <v>0</v>
      </c>
      <c r="AO746">
        <v>22.0479284177922</v>
      </c>
      <c r="AP746">
        <v>26.6053538461539</v>
      </c>
      <c r="AQ746">
        <v>-1.50014430010489e-05</v>
      </c>
      <c r="AR746">
        <v>92.47</v>
      </c>
      <c r="AS746">
        <v>0</v>
      </c>
      <c r="AT746">
        <v>0</v>
      </c>
      <c r="AU746">
        <f>IF(AS746*$H$13&gt;=AW746,1.0,(AW746/(AW746-AS746*$H$13)))</f>
        <v>0</v>
      </c>
      <c r="AV746">
        <f>(AU746-1)*100</f>
        <v>0</v>
      </c>
      <c r="AW746">
        <f>MAX(0,($B$13+$C$13*DP746)/(1+$D$13*DP746)*DI746/(DK746+273)*$E$13)</f>
        <v>0</v>
      </c>
      <c r="AX746" t="s">
        <v>418</v>
      </c>
      <c r="AY746" t="s">
        <v>418</v>
      </c>
      <c r="AZ746">
        <v>0</v>
      </c>
      <c r="BA746">
        <v>0</v>
      </c>
      <c r="BB746">
        <f>1-AZ746/BA746</f>
        <v>0</v>
      </c>
      <c r="BC746">
        <v>0</v>
      </c>
      <c r="BD746" t="s">
        <v>418</v>
      </c>
      <c r="BE746" t="s">
        <v>418</v>
      </c>
      <c r="BF746">
        <v>0</v>
      </c>
      <c r="BG746">
        <v>0</v>
      </c>
      <c r="BH746">
        <f>1-BF746/BG746</f>
        <v>0</v>
      </c>
      <c r="BI746">
        <v>0.5</v>
      </c>
      <c r="BJ746">
        <f>CS746</f>
        <v>0</v>
      </c>
      <c r="BK746">
        <f>L746</f>
        <v>0</v>
      </c>
      <c r="BL746">
        <f>BH746*BI746*BJ746</f>
        <v>0</v>
      </c>
      <c r="BM746">
        <f>(BK746-BC746)/BJ746</f>
        <v>0</v>
      </c>
      <c r="BN746">
        <f>(BA746-BG746)/BG746</f>
        <v>0</v>
      </c>
      <c r="BO746">
        <f>AZ746/(BB746+AZ746/BG746)</f>
        <v>0</v>
      </c>
      <c r="BP746" t="s">
        <v>418</v>
      </c>
      <c r="BQ746">
        <v>0</v>
      </c>
      <c r="BR746">
        <f>IF(BQ746&lt;&gt;0, BQ746, BO746)</f>
        <v>0</v>
      </c>
      <c r="BS746">
        <f>1-BR746/BG746</f>
        <v>0</v>
      </c>
      <c r="BT746">
        <f>(BG746-BF746)/(BG746-BR746)</f>
        <v>0</v>
      </c>
      <c r="BU746">
        <f>(BA746-BG746)/(BA746-BR746)</f>
        <v>0</v>
      </c>
      <c r="BV746">
        <f>(BG746-BF746)/(BG746-AZ746)</f>
        <v>0</v>
      </c>
      <c r="BW746">
        <f>(BA746-BG746)/(BA746-AZ746)</f>
        <v>0</v>
      </c>
      <c r="BX746">
        <f>(BT746*BR746/BF746)</f>
        <v>0</v>
      </c>
      <c r="BY746">
        <f>(1-BX746)</f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f>$B$11*DQ746+$C$11*DR746+$F$11*EC746*(1-EF746)</f>
        <v>0</v>
      </c>
      <c r="CS746">
        <f>CR746*CT746</f>
        <v>0</v>
      </c>
      <c r="CT746">
        <f>($B$11*$D$9+$C$11*$D$9+$F$11*((EP746+EH746)/MAX(EP746+EH746+EQ746, 0.1)*$I$9+EQ746/MAX(EP746+EH746+EQ746, 0.1)*$J$9))/($B$11+$C$11+$F$11)</f>
        <v>0</v>
      </c>
      <c r="CU746">
        <f>($B$11*$K$9+$C$11*$K$9+$F$11*((EP746+EH746)/MAX(EP746+EH746+EQ746, 0.1)*$P$9+EQ746/MAX(EP746+EH746+EQ746, 0.1)*$Q$9))/($B$11+$C$11+$F$11)</f>
        <v>0</v>
      </c>
      <c r="CV746">
        <v>6</v>
      </c>
      <c r="CW746">
        <v>0.5</v>
      </c>
      <c r="CX746" t="s">
        <v>419</v>
      </c>
      <c r="CY746">
        <v>2</v>
      </c>
      <c r="CZ746" t="b">
        <v>1</v>
      </c>
      <c r="DA746">
        <v>1659034535.5</v>
      </c>
      <c r="DB746">
        <v>833.699555555556</v>
      </c>
      <c r="DC746">
        <v>901.14462962963</v>
      </c>
      <c r="DD746">
        <v>26.6021888888889</v>
      </c>
      <c r="DE746">
        <v>22.049937037037</v>
      </c>
      <c r="DF746">
        <v>824.724481481482</v>
      </c>
      <c r="DG746">
        <v>26.0058666666667</v>
      </c>
      <c r="DH746">
        <v>499.968444444444</v>
      </c>
      <c r="DI746">
        <v>90.3015185185185</v>
      </c>
      <c r="DJ746">
        <v>0.0446560777777778</v>
      </c>
      <c r="DK746">
        <v>27.4918481481481</v>
      </c>
      <c r="DL746">
        <v>27.7658925925926</v>
      </c>
      <c r="DM746">
        <v>999.9</v>
      </c>
      <c r="DN746">
        <v>0</v>
      </c>
      <c r="DO746">
        <v>0</v>
      </c>
      <c r="DP746">
        <v>10008.8888888889</v>
      </c>
      <c r="DQ746">
        <v>0</v>
      </c>
      <c r="DR746">
        <v>17.3215</v>
      </c>
      <c r="DS746">
        <v>-67.4450703703704</v>
      </c>
      <c r="DT746">
        <v>856.483888888889</v>
      </c>
      <c r="DU746">
        <v>921.462703703704</v>
      </c>
      <c r="DV746">
        <v>4.55224851851852</v>
      </c>
      <c r="DW746">
        <v>901.14462962963</v>
      </c>
      <c r="DX746">
        <v>22.049937037037</v>
      </c>
      <c r="DY746">
        <v>2.40221777777778</v>
      </c>
      <c r="DZ746">
        <v>1.99114296296296</v>
      </c>
      <c r="EA746">
        <v>20.3787407407407</v>
      </c>
      <c r="EB746">
        <v>17.3740851851852</v>
      </c>
      <c r="EC746">
        <v>1999.93481481481</v>
      </c>
      <c r="ED746">
        <v>0.98</v>
      </c>
      <c r="EE746">
        <v>0.020000037037037</v>
      </c>
      <c r="EF746">
        <v>0</v>
      </c>
      <c r="EG746">
        <v>750.055</v>
      </c>
      <c r="EH746">
        <v>5.00063</v>
      </c>
      <c r="EI746">
        <v>14778.0777777778</v>
      </c>
      <c r="EJ746">
        <v>17256.3444444444</v>
      </c>
      <c r="EK746">
        <v>38.437</v>
      </c>
      <c r="EL746">
        <v>38.4324074074074</v>
      </c>
      <c r="EM746">
        <v>37.875</v>
      </c>
      <c r="EN746">
        <v>37.8306666666667</v>
      </c>
      <c r="EO746">
        <v>39.444</v>
      </c>
      <c r="EP746">
        <v>1955.03777777778</v>
      </c>
      <c r="EQ746">
        <v>39.8948148148148</v>
      </c>
      <c r="ER746">
        <v>0</v>
      </c>
      <c r="ES746">
        <v>1659034542.1</v>
      </c>
      <c r="ET746">
        <v>0</v>
      </c>
      <c r="EU746">
        <v>750.046923076923</v>
      </c>
      <c r="EV746">
        <v>-3.47829059612271</v>
      </c>
      <c r="EW746">
        <v>-56.9470085526098</v>
      </c>
      <c r="EX746">
        <v>14778.1346153846</v>
      </c>
      <c r="EY746">
        <v>15</v>
      </c>
      <c r="EZ746">
        <v>0</v>
      </c>
      <c r="FA746" t="s">
        <v>420</v>
      </c>
      <c r="FB746">
        <v>1657551626.5</v>
      </c>
      <c r="FC746">
        <v>1657551629</v>
      </c>
      <c r="FD746">
        <v>0</v>
      </c>
      <c r="FE746">
        <v>0.403</v>
      </c>
      <c r="FF746">
        <v>0.009</v>
      </c>
      <c r="FG746">
        <v>9.41</v>
      </c>
      <c r="FH746">
        <v>0.087</v>
      </c>
      <c r="FI746">
        <v>417</v>
      </c>
      <c r="FJ746">
        <v>17</v>
      </c>
      <c r="FK746">
        <v>1.61</v>
      </c>
      <c r="FL746">
        <v>0.59</v>
      </c>
      <c r="FM746">
        <v>-67.2390731707317</v>
      </c>
      <c r="FN746">
        <v>-2.51499303135903</v>
      </c>
      <c r="FO746">
        <v>0.608601440338938</v>
      </c>
      <c r="FP746">
        <v>0</v>
      </c>
      <c r="FQ746">
        <v>750.248676470588</v>
      </c>
      <c r="FR746">
        <v>-3.91148968040893</v>
      </c>
      <c r="FS746">
        <v>0.43864837322018</v>
      </c>
      <c r="FT746">
        <v>0</v>
      </c>
      <c r="FU746">
        <v>4.54847853658537</v>
      </c>
      <c r="FV746">
        <v>0.0606359581881573</v>
      </c>
      <c r="FW746">
        <v>0.00671433579555643</v>
      </c>
      <c r="FX746">
        <v>1</v>
      </c>
      <c r="FY746">
        <v>1</v>
      </c>
      <c r="FZ746">
        <v>3</v>
      </c>
      <c r="GA746" t="s">
        <v>421</v>
      </c>
      <c r="GB746">
        <v>2.97274</v>
      </c>
      <c r="GC746">
        <v>2.69939</v>
      </c>
      <c r="GD746">
        <v>0.150378</v>
      </c>
      <c r="GE746">
        <v>0.159076</v>
      </c>
      <c r="GF746">
        <v>0.110538</v>
      </c>
      <c r="GG746">
        <v>0.0981895</v>
      </c>
      <c r="GH746">
        <v>33071.6</v>
      </c>
      <c r="GI746">
        <v>35795.5</v>
      </c>
      <c r="GJ746">
        <v>35272.8</v>
      </c>
      <c r="GK746">
        <v>38603.8</v>
      </c>
      <c r="GL746">
        <v>44479.9</v>
      </c>
      <c r="GM746">
        <v>50283.8</v>
      </c>
      <c r="GN746">
        <v>55141.5</v>
      </c>
      <c r="GO746">
        <v>61922.8</v>
      </c>
      <c r="GP746">
        <v>1.9864</v>
      </c>
      <c r="GQ746">
        <v>1.8548</v>
      </c>
      <c r="GR746">
        <v>0.146478</v>
      </c>
      <c r="GS746">
        <v>0</v>
      </c>
      <c r="GT746">
        <v>25.3695</v>
      </c>
      <c r="GU746">
        <v>999.9</v>
      </c>
      <c r="GV746">
        <v>58.943</v>
      </c>
      <c r="GW746">
        <v>29.094</v>
      </c>
      <c r="GX746">
        <v>26.3964</v>
      </c>
      <c r="GY746">
        <v>56.0973</v>
      </c>
      <c r="GZ746">
        <v>42.8726</v>
      </c>
      <c r="HA746">
        <v>1</v>
      </c>
      <c r="HB746">
        <v>-0.0379675</v>
      </c>
      <c r="HC746">
        <v>0.195861</v>
      </c>
      <c r="HD746">
        <v>20.1137</v>
      </c>
      <c r="HE746">
        <v>5.19932</v>
      </c>
      <c r="HF746">
        <v>12.0052</v>
      </c>
      <c r="HG746">
        <v>4.976</v>
      </c>
      <c r="HH746">
        <v>3.2938</v>
      </c>
      <c r="HI746">
        <v>9999</v>
      </c>
      <c r="HJ746">
        <v>9999</v>
      </c>
      <c r="HK746">
        <v>9999</v>
      </c>
      <c r="HL746">
        <v>630.7</v>
      </c>
      <c r="HM746">
        <v>1.86313</v>
      </c>
      <c r="HN746">
        <v>1.86801</v>
      </c>
      <c r="HO746">
        <v>1.86783</v>
      </c>
      <c r="HP746">
        <v>1.86896</v>
      </c>
      <c r="HQ746">
        <v>1.86981</v>
      </c>
      <c r="HR746">
        <v>1.86584</v>
      </c>
      <c r="HS746">
        <v>1.86691</v>
      </c>
      <c r="HT746">
        <v>1.86832</v>
      </c>
      <c r="HU746">
        <v>5</v>
      </c>
      <c r="HV746">
        <v>0</v>
      </c>
      <c r="HW746">
        <v>0</v>
      </c>
      <c r="HX746">
        <v>0</v>
      </c>
      <c r="HY746" t="s">
        <v>422</v>
      </c>
      <c r="HZ746" t="s">
        <v>423</v>
      </c>
      <c r="IA746" t="s">
        <v>424</v>
      </c>
      <c r="IB746" t="s">
        <v>424</v>
      </c>
      <c r="IC746" t="s">
        <v>424</v>
      </c>
      <c r="ID746" t="s">
        <v>424</v>
      </c>
      <c r="IE746">
        <v>0</v>
      </c>
      <c r="IF746">
        <v>100</v>
      </c>
      <c r="IG746">
        <v>100</v>
      </c>
      <c r="IH746">
        <v>9.114</v>
      </c>
      <c r="II746">
        <v>0.5966</v>
      </c>
      <c r="IJ746">
        <v>4.02706509432224</v>
      </c>
      <c r="IK746">
        <v>0.00601174518973114</v>
      </c>
      <c r="IL746">
        <v>2.77886958061485e-07</v>
      </c>
      <c r="IM746">
        <v>-3.54636231360687e-10</v>
      </c>
      <c r="IN746">
        <v>-0.0404303883988718</v>
      </c>
      <c r="IO746">
        <v>-0.0177815531441476</v>
      </c>
      <c r="IP746">
        <v>0.00205572605671414</v>
      </c>
      <c r="IQ746">
        <v>-1.65519735432211e-05</v>
      </c>
      <c r="IR746">
        <v>-4</v>
      </c>
      <c r="IS746">
        <v>1848</v>
      </c>
      <c r="IT746">
        <v>1</v>
      </c>
      <c r="IU746">
        <v>25</v>
      </c>
      <c r="IV746">
        <v>24715.3</v>
      </c>
      <c r="IW746">
        <v>24715.2</v>
      </c>
      <c r="IX746">
        <v>1.95923</v>
      </c>
      <c r="IY746">
        <v>2.6062</v>
      </c>
      <c r="IZ746">
        <v>1.54785</v>
      </c>
      <c r="JA746">
        <v>2.30713</v>
      </c>
      <c r="JB746">
        <v>1.34644</v>
      </c>
      <c r="JC746">
        <v>2.40845</v>
      </c>
      <c r="JD746">
        <v>33.558</v>
      </c>
      <c r="JE746">
        <v>24.2188</v>
      </c>
      <c r="JF746">
        <v>18</v>
      </c>
      <c r="JG746">
        <v>501.309</v>
      </c>
      <c r="JH746">
        <v>415.832</v>
      </c>
      <c r="JI746">
        <v>25.0002</v>
      </c>
      <c r="JJ746">
        <v>26.7071</v>
      </c>
      <c r="JK746">
        <v>30.0005</v>
      </c>
      <c r="JL746">
        <v>26.6321</v>
      </c>
      <c r="JM746">
        <v>26.5729</v>
      </c>
      <c r="JN746">
        <v>39.2309</v>
      </c>
      <c r="JO746">
        <v>25.7008</v>
      </c>
      <c r="JP746">
        <v>100</v>
      </c>
      <c r="JQ746">
        <v>25</v>
      </c>
      <c r="JR746">
        <v>938.385</v>
      </c>
      <c r="JS746">
        <v>21.9924</v>
      </c>
      <c r="JT746">
        <v>102.286</v>
      </c>
      <c r="JU746">
        <v>103.069</v>
      </c>
    </row>
    <row r="747" spans="1:281">
      <c r="A747">
        <v>731</v>
      </c>
      <c r="B747">
        <v>1659034548</v>
      </c>
      <c r="C747">
        <v>10864.9000000954</v>
      </c>
      <c r="D747" t="s">
        <v>1893</v>
      </c>
      <c r="E747" t="s">
        <v>1894</v>
      </c>
      <c r="F747">
        <v>5</v>
      </c>
      <c r="G747" t="s">
        <v>1782</v>
      </c>
      <c r="H747" t="s">
        <v>417</v>
      </c>
      <c r="I747">
        <v>1659034540.21429</v>
      </c>
      <c r="J747">
        <f>(K747)/1000</f>
        <v>0</v>
      </c>
      <c r="K747">
        <f>IF(CZ747, AN747, AH747)</f>
        <v>0</v>
      </c>
      <c r="L747">
        <f>IF(CZ747, AI747, AG747)</f>
        <v>0</v>
      </c>
      <c r="M747">
        <f>DB747 - IF(AU747&gt;1, L747*CV747*100.0/(AW747*DP747), 0)</f>
        <v>0</v>
      </c>
      <c r="N747">
        <f>((T747-J747/2)*M747-L747)/(T747+J747/2)</f>
        <v>0</v>
      </c>
      <c r="O747">
        <f>N747*(DI747+DJ747)/1000.0</f>
        <v>0</v>
      </c>
      <c r="P747">
        <f>(DB747 - IF(AU747&gt;1, L747*CV747*100.0/(AW747*DP747), 0))*(DI747+DJ747)/1000.0</f>
        <v>0</v>
      </c>
      <c r="Q747">
        <f>2.0/((1/S747-1/R747)+SIGN(S747)*SQRT((1/S747-1/R747)*(1/S747-1/R747) + 4*CW747/((CW747+1)*(CW747+1))*(2*1/S747*1/R747-1/R747*1/R747)))</f>
        <v>0</v>
      </c>
      <c r="R747">
        <f>IF(LEFT(CX747,1)&lt;&gt;"0",IF(LEFT(CX747,1)="1",3.0,CY747),$D$5+$E$5*(DP747*DI747/($K$5*1000))+$F$5*(DP747*DI747/($K$5*1000))*MAX(MIN(CV747,$J$5),$I$5)*MAX(MIN(CV747,$J$5),$I$5)+$G$5*MAX(MIN(CV747,$J$5),$I$5)*(DP747*DI747/($K$5*1000))+$H$5*(DP747*DI747/($K$5*1000))*(DP747*DI747/($K$5*1000)))</f>
        <v>0</v>
      </c>
      <c r="S747">
        <f>J747*(1000-(1000*0.61365*exp(17.502*W747/(240.97+W747))/(DI747+DJ747)+DD747)/2)/(1000*0.61365*exp(17.502*W747/(240.97+W747))/(DI747+DJ747)-DD747)</f>
        <v>0</v>
      </c>
      <c r="T747">
        <f>1/((CW747+1)/(Q747/1.6)+1/(R747/1.37)) + CW747/((CW747+1)/(Q747/1.6) + CW747/(R747/1.37))</f>
        <v>0</v>
      </c>
      <c r="U747">
        <f>(CR747*CU747)</f>
        <v>0</v>
      </c>
      <c r="V747">
        <f>(DK747+(U747+2*0.95*5.67E-8*(((DK747+$B$7)+273)^4-(DK747+273)^4)-44100*J747)/(1.84*29.3*R747+8*0.95*5.67E-8*(DK747+273)^3))</f>
        <v>0</v>
      </c>
      <c r="W747">
        <f>($C$7*DL747+$D$7*DM747+$E$7*V747)</f>
        <v>0</v>
      </c>
      <c r="X747">
        <f>0.61365*exp(17.502*W747/(240.97+W747))</f>
        <v>0</v>
      </c>
      <c r="Y747">
        <f>(Z747/AA747*100)</f>
        <v>0</v>
      </c>
      <c r="Z747">
        <f>DD747*(DI747+DJ747)/1000</f>
        <v>0</v>
      </c>
      <c r="AA747">
        <f>0.61365*exp(17.502*DK747/(240.97+DK747))</f>
        <v>0</v>
      </c>
      <c r="AB747">
        <f>(X747-DD747*(DI747+DJ747)/1000)</f>
        <v>0</v>
      </c>
      <c r="AC747">
        <f>(-J747*44100)</f>
        <v>0</v>
      </c>
      <c r="AD747">
        <f>2*29.3*R747*0.92*(DK747-W747)</f>
        <v>0</v>
      </c>
      <c r="AE747">
        <f>2*0.95*5.67E-8*(((DK747+$B$7)+273)^4-(W747+273)^4)</f>
        <v>0</v>
      </c>
      <c r="AF747">
        <f>U747+AE747+AC747+AD747</f>
        <v>0</v>
      </c>
      <c r="AG747">
        <f>DH747*AU747*(DC747-DB747*(1000-AU747*DE747)/(1000-AU747*DD747))/(100*CV747)</f>
        <v>0</v>
      </c>
      <c r="AH747">
        <f>1000*DH747*AU747*(DD747-DE747)/(100*CV747*(1000-AU747*DD747))</f>
        <v>0</v>
      </c>
      <c r="AI747">
        <f>(AJ747 - AK747 - DI747*1E3/(8.314*(DK747+273.15)) * AM747/DH747 * AL747) * DH747/(100*CV747) * (1000 - DE747)/1000</f>
        <v>0</v>
      </c>
      <c r="AJ747">
        <v>954.241691138196</v>
      </c>
      <c r="AK747">
        <v>896.597684848485</v>
      </c>
      <c r="AL747">
        <v>3.33762634336072</v>
      </c>
      <c r="AM747">
        <v>66.0504921813524</v>
      </c>
      <c r="AN747">
        <f>(AP747 - AO747 + DI747*1E3/(8.314*(DK747+273.15)) * AR747/DH747 * AQ747) * DH747/(100*CV747) * 1000/(1000 - AP747)</f>
        <v>0</v>
      </c>
      <c r="AO747">
        <v>22.0456090352381</v>
      </c>
      <c r="AP747">
        <v>26.6096230769231</v>
      </c>
      <c r="AQ747">
        <v>1.36812398799245e-05</v>
      </c>
      <c r="AR747">
        <v>92.47</v>
      </c>
      <c r="AS747">
        <v>0</v>
      </c>
      <c r="AT747">
        <v>0</v>
      </c>
      <c r="AU747">
        <f>IF(AS747*$H$13&gt;=AW747,1.0,(AW747/(AW747-AS747*$H$13)))</f>
        <v>0</v>
      </c>
      <c r="AV747">
        <f>(AU747-1)*100</f>
        <v>0</v>
      </c>
      <c r="AW747">
        <f>MAX(0,($B$13+$C$13*DP747)/(1+$D$13*DP747)*DI747/(DK747+273)*$E$13)</f>
        <v>0</v>
      </c>
      <c r="AX747" t="s">
        <v>418</v>
      </c>
      <c r="AY747" t="s">
        <v>418</v>
      </c>
      <c r="AZ747">
        <v>0</v>
      </c>
      <c r="BA747">
        <v>0</v>
      </c>
      <c r="BB747">
        <f>1-AZ747/BA747</f>
        <v>0</v>
      </c>
      <c r="BC747">
        <v>0</v>
      </c>
      <c r="BD747" t="s">
        <v>418</v>
      </c>
      <c r="BE747" t="s">
        <v>418</v>
      </c>
      <c r="BF747">
        <v>0</v>
      </c>
      <c r="BG747">
        <v>0</v>
      </c>
      <c r="BH747">
        <f>1-BF747/BG747</f>
        <v>0</v>
      </c>
      <c r="BI747">
        <v>0.5</v>
      </c>
      <c r="BJ747">
        <f>CS747</f>
        <v>0</v>
      </c>
      <c r="BK747">
        <f>L747</f>
        <v>0</v>
      </c>
      <c r="BL747">
        <f>BH747*BI747*BJ747</f>
        <v>0</v>
      </c>
      <c r="BM747">
        <f>(BK747-BC747)/BJ747</f>
        <v>0</v>
      </c>
      <c r="BN747">
        <f>(BA747-BG747)/BG747</f>
        <v>0</v>
      </c>
      <c r="BO747">
        <f>AZ747/(BB747+AZ747/BG747)</f>
        <v>0</v>
      </c>
      <c r="BP747" t="s">
        <v>418</v>
      </c>
      <c r="BQ747">
        <v>0</v>
      </c>
      <c r="BR747">
        <f>IF(BQ747&lt;&gt;0, BQ747, BO747)</f>
        <v>0</v>
      </c>
      <c r="BS747">
        <f>1-BR747/BG747</f>
        <v>0</v>
      </c>
      <c r="BT747">
        <f>(BG747-BF747)/(BG747-BR747)</f>
        <v>0</v>
      </c>
      <c r="BU747">
        <f>(BA747-BG747)/(BA747-BR747)</f>
        <v>0</v>
      </c>
      <c r="BV747">
        <f>(BG747-BF747)/(BG747-AZ747)</f>
        <v>0</v>
      </c>
      <c r="BW747">
        <f>(BA747-BG747)/(BA747-AZ747)</f>
        <v>0</v>
      </c>
      <c r="BX747">
        <f>(BT747*BR747/BF747)</f>
        <v>0</v>
      </c>
      <c r="BY747">
        <f>(1-BX747)</f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f>$B$11*DQ747+$C$11*DR747+$F$11*EC747*(1-EF747)</f>
        <v>0</v>
      </c>
      <c r="CS747">
        <f>CR747*CT747</f>
        <v>0</v>
      </c>
      <c r="CT747">
        <f>($B$11*$D$9+$C$11*$D$9+$F$11*((EP747+EH747)/MAX(EP747+EH747+EQ747, 0.1)*$I$9+EQ747/MAX(EP747+EH747+EQ747, 0.1)*$J$9))/($B$11+$C$11+$F$11)</f>
        <v>0</v>
      </c>
      <c r="CU747">
        <f>($B$11*$K$9+$C$11*$K$9+$F$11*((EP747+EH747)/MAX(EP747+EH747+EQ747, 0.1)*$P$9+EQ747/MAX(EP747+EH747+EQ747, 0.1)*$Q$9))/($B$11+$C$11+$F$11)</f>
        <v>0</v>
      </c>
      <c r="CV747">
        <v>6</v>
      </c>
      <c r="CW747">
        <v>0.5</v>
      </c>
      <c r="CX747" t="s">
        <v>419</v>
      </c>
      <c r="CY747">
        <v>2</v>
      </c>
      <c r="CZ747" t="b">
        <v>1</v>
      </c>
      <c r="DA747">
        <v>1659034540.21429</v>
      </c>
      <c r="DB747">
        <v>848.960464285714</v>
      </c>
      <c r="DC747">
        <v>916.614821428571</v>
      </c>
      <c r="DD747">
        <v>26.6053035714286</v>
      </c>
      <c r="DE747">
        <v>22.0474392857143</v>
      </c>
      <c r="DF747">
        <v>839.898392857143</v>
      </c>
      <c r="DG747">
        <v>26.0088178571429</v>
      </c>
      <c r="DH747">
        <v>500.01425</v>
      </c>
      <c r="DI747">
        <v>90.3017214285714</v>
      </c>
      <c r="DJ747">
        <v>0.0447175285714286</v>
      </c>
      <c r="DK747">
        <v>27.4936142857143</v>
      </c>
      <c r="DL747">
        <v>27.7648428571429</v>
      </c>
      <c r="DM747">
        <v>999.9</v>
      </c>
      <c r="DN747">
        <v>0</v>
      </c>
      <c r="DO747">
        <v>0</v>
      </c>
      <c r="DP747">
        <v>10020.5357142857</v>
      </c>
      <c r="DQ747">
        <v>0</v>
      </c>
      <c r="DR747">
        <v>17.3215</v>
      </c>
      <c r="DS747">
        <v>-67.6542714285714</v>
      </c>
      <c r="DT747">
        <v>872.164821428571</v>
      </c>
      <c r="DU747">
        <v>937.279428571428</v>
      </c>
      <c r="DV747">
        <v>4.55786285714286</v>
      </c>
      <c r="DW747">
        <v>916.614821428571</v>
      </c>
      <c r="DX747">
        <v>22.0474392857143</v>
      </c>
      <c r="DY747">
        <v>2.40250535714286</v>
      </c>
      <c r="DZ747">
        <v>1.9909225</v>
      </c>
      <c r="EA747">
        <v>20.380675</v>
      </c>
      <c r="EB747">
        <v>17.372325</v>
      </c>
      <c r="EC747">
        <v>1999.935</v>
      </c>
      <c r="ED747">
        <v>0.98000075</v>
      </c>
      <c r="EE747">
        <v>0.0199993071428571</v>
      </c>
      <c r="EF747">
        <v>0</v>
      </c>
      <c r="EG747">
        <v>749.764857142857</v>
      </c>
      <c r="EH747">
        <v>5.00063</v>
      </c>
      <c r="EI747">
        <v>14772.9857142857</v>
      </c>
      <c r="EJ747">
        <v>17256.35</v>
      </c>
      <c r="EK747">
        <v>38.437</v>
      </c>
      <c r="EL747">
        <v>38.4325714285714</v>
      </c>
      <c r="EM747">
        <v>37.875</v>
      </c>
      <c r="EN747">
        <v>37.84575</v>
      </c>
      <c r="EO747">
        <v>39.44375</v>
      </c>
      <c r="EP747">
        <v>1955.03892857143</v>
      </c>
      <c r="EQ747">
        <v>39.8935714285714</v>
      </c>
      <c r="ER747">
        <v>0</v>
      </c>
      <c r="ES747">
        <v>1659034546.9</v>
      </c>
      <c r="ET747">
        <v>0</v>
      </c>
      <c r="EU747">
        <v>749.741807692308</v>
      </c>
      <c r="EV747">
        <v>-3.25384613621098</v>
      </c>
      <c r="EW747">
        <v>-69.1623931866341</v>
      </c>
      <c r="EX747">
        <v>14773.0307692308</v>
      </c>
      <c r="EY747">
        <v>15</v>
      </c>
      <c r="EZ747">
        <v>0</v>
      </c>
      <c r="FA747" t="s">
        <v>420</v>
      </c>
      <c r="FB747">
        <v>1657551626.5</v>
      </c>
      <c r="FC747">
        <v>1657551629</v>
      </c>
      <c r="FD747">
        <v>0</v>
      </c>
      <c r="FE747">
        <v>0.403</v>
      </c>
      <c r="FF747">
        <v>0.009</v>
      </c>
      <c r="FG747">
        <v>9.41</v>
      </c>
      <c r="FH747">
        <v>0.087</v>
      </c>
      <c r="FI747">
        <v>417</v>
      </c>
      <c r="FJ747">
        <v>17</v>
      </c>
      <c r="FK747">
        <v>1.61</v>
      </c>
      <c r="FL747">
        <v>0.59</v>
      </c>
      <c r="FM747">
        <v>-67.4844024390244</v>
      </c>
      <c r="FN747">
        <v>-3.52918954703843</v>
      </c>
      <c r="FO747">
        <v>0.698529084363256</v>
      </c>
      <c r="FP747">
        <v>0</v>
      </c>
      <c r="FQ747">
        <v>749.960823529412</v>
      </c>
      <c r="FR747">
        <v>-3.72773109233604</v>
      </c>
      <c r="FS747">
        <v>0.431707926223283</v>
      </c>
      <c r="FT747">
        <v>0</v>
      </c>
      <c r="FU747">
        <v>4.55412853658537</v>
      </c>
      <c r="FV747">
        <v>0.0635895470383269</v>
      </c>
      <c r="FW747">
        <v>0.00696171921609767</v>
      </c>
      <c r="FX747">
        <v>1</v>
      </c>
      <c r="FY747">
        <v>1</v>
      </c>
      <c r="FZ747">
        <v>3</v>
      </c>
      <c r="GA747" t="s">
        <v>421</v>
      </c>
      <c r="GB747">
        <v>2.97316</v>
      </c>
      <c r="GC747">
        <v>2.69892</v>
      </c>
      <c r="GD747">
        <v>0.152262</v>
      </c>
      <c r="GE747">
        <v>0.160868</v>
      </c>
      <c r="GF747">
        <v>0.110539</v>
      </c>
      <c r="GG747">
        <v>0.0981772</v>
      </c>
      <c r="GH747">
        <v>32998.6</v>
      </c>
      <c r="GI747">
        <v>35719.1</v>
      </c>
      <c r="GJ747">
        <v>35273.1</v>
      </c>
      <c r="GK747">
        <v>38603.6</v>
      </c>
      <c r="GL747">
        <v>44479.7</v>
      </c>
      <c r="GM747">
        <v>50283.9</v>
      </c>
      <c r="GN747">
        <v>55141.2</v>
      </c>
      <c r="GO747">
        <v>61922</v>
      </c>
      <c r="GP747">
        <v>1.9872</v>
      </c>
      <c r="GQ747">
        <v>1.8548</v>
      </c>
      <c r="GR747">
        <v>0.145435</v>
      </c>
      <c r="GS747">
        <v>0</v>
      </c>
      <c r="GT747">
        <v>25.3717</v>
      </c>
      <c r="GU747">
        <v>999.9</v>
      </c>
      <c r="GV747">
        <v>58.943</v>
      </c>
      <c r="GW747">
        <v>29.094</v>
      </c>
      <c r="GX747">
        <v>26.3953</v>
      </c>
      <c r="GY747">
        <v>55.7473</v>
      </c>
      <c r="GZ747">
        <v>43.0128</v>
      </c>
      <c r="HA747">
        <v>1</v>
      </c>
      <c r="HB747">
        <v>-0.0381707</v>
      </c>
      <c r="HC747">
        <v>0.197168</v>
      </c>
      <c r="HD747">
        <v>20.1135</v>
      </c>
      <c r="HE747">
        <v>5.19932</v>
      </c>
      <c r="HF747">
        <v>12.004</v>
      </c>
      <c r="HG747">
        <v>4.976</v>
      </c>
      <c r="HH747">
        <v>3.2938</v>
      </c>
      <c r="HI747">
        <v>9999</v>
      </c>
      <c r="HJ747">
        <v>9999</v>
      </c>
      <c r="HK747">
        <v>9999</v>
      </c>
      <c r="HL747">
        <v>630.7</v>
      </c>
      <c r="HM747">
        <v>1.86319</v>
      </c>
      <c r="HN747">
        <v>1.86807</v>
      </c>
      <c r="HO747">
        <v>1.8678</v>
      </c>
      <c r="HP747">
        <v>1.86902</v>
      </c>
      <c r="HQ747">
        <v>1.86981</v>
      </c>
      <c r="HR747">
        <v>1.86587</v>
      </c>
      <c r="HS747">
        <v>1.86691</v>
      </c>
      <c r="HT747">
        <v>1.86829</v>
      </c>
      <c r="HU747">
        <v>5</v>
      </c>
      <c r="HV747">
        <v>0</v>
      </c>
      <c r="HW747">
        <v>0</v>
      </c>
      <c r="HX747">
        <v>0</v>
      </c>
      <c r="HY747" t="s">
        <v>422</v>
      </c>
      <c r="HZ747" t="s">
        <v>423</v>
      </c>
      <c r="IA747" t="s">
        <v>424</v>
      </c>
      <c r="IB747" t="s">
        <v>424</v>
      </c>
      <c r="IC747" t="s">
        <v>424</v>
      </c>
      <c r="ID747" t="s">
        <v>424</v>
      </c>
      <c r="IE747">
        <v>0</v>
      </c>
      <c r="IF747">
        <v>100</v>
      </c>
      <c r="IG747">
        <v>100</v>
      </c>
      <c r="IH747">
        <v>9.207</v>
      </c>
      <c r="II747">
        <v>0.5967</v>
      </c>
      <c r="IJ747">
        <v>4.02706509432224</v>
      </c>
      <c r="IK747">
        <v>0.00601174518973114</v>
      </c>
      <c r="IL747">
        <v>2.77886958061485e-07</v>
      </c>
      <c r="IM747">
        <v>-3.54636231360687e-10</v>
      </c>
      <c r="IN747">
        <v>-0.0404303883988718</v>
      </c>
      <c r="IO747">
        <v>-0.0177815531441476</v>
      </c>
      <c r="IP747">
        <v>0.00205572605671414</v>
      </c>
      <c r="IQ747">
        <v>-1.65519735432211e-05</v>
      </c>
      <c r="IR747">
        <v>-4</v>
      </c>
      <c r="IS747">
        <v>1848</v>
      </c>
      <c r="IT747">
        <v>1</v>
      </c>
      <c r="IU747">
        <v>25</v>
      </c>
      <c r="IV747">
        <v>24715.4</v>
      </c>
      <c r="IW747">
        <v>24715.3</v>
      </c>
      <c r="IX747">
        <v>1.98975</v>
      </c>
      <c r="IY747">
        <v>2.61719</v>
      </c>
      <c r="IZ747">
        <v>1.54785</v>
      </c>
      <c r="JA747">
        <v>2.30713</v>
      </c>
      <c r="JB747">
        <v>1.34644</v>
      </c>
      <c r="JC747">
        <v>2.29004</v>
      </c>
      <c r="JD747">
        <v>33.558</v>
      </c>
      <c r="JE747">
        <v>24.2101</v>
      </c>
      <c r="JF747">
        <v>18</v>
      </c>
      <c r="JG747">
        <v>501.857</v>
      </c>
      <c r="JH747">
        <v>415.849</v>
      </c>
      <c r="JI747">
        <v>25.0003</v>
      </c>
      <c r="JJ747">
        <v>26.7094</v>
      </c>
      <c r="JK747">
        <v>30.0002</v>
      </c>
      <c r="JL747">
        <v>26.6344</v>
      </c>
      <c r="JM747">
        <v>26.5752</v>
      </c>
      <c r="JN747">
        <v>39.8213</v>
      </c>
      <c r="JO747">
        <v>25.7008</v>
      </c>
      <c r="JP747">
        <v>100</v>
      </c>
      <c r="JQ747">
        <v>25</v>
      </c>
      <c r="JR747">
        <v>958.532</v>
      </c>
      <c r="JS747">
        <v>21.975</v>
      </c>
      <c r="JT747">
        <v>102.286</v>
      </c>
      <c r="JU747">
        <v>103.068</v>
      </c>
    </row>
    <row r="748" spans="1:281">
      <c r="A748">
        <v>732</v>
      </c>
      <c r="B748">
        <v>1659034553</v>
      </c>
      <c r="C748">
        <v>10869.9000000954</v>
      </c>
      <c r="D748" t="s">
        <v>1895</v>
      </c>
      <c r="E748" t="s">
        <v>1896</v>
      </c>
      <c r="F748">
        <v>5</v>
      </c>
      <c r="G748" t="s">
        <v>1782</v>
      </c>
      <c r="H748" t="s">
        <v>417</v>
      </c>
      <c r="I748">
        <v>1659034545.5</v>
      </c>
      <c r="J748">
        <f>(K748)/1000</f>
        <v>0</v>
      </c>
      <c r="K748">
        <f>IF(CZ748, AN748, AH748)</f>
        <v>0</v>
      </c>
      <c r="L748">
        <f>IF(CZ748, AI748, AG748)</f>
        <v>0</v>
      </c>
      <c r="M748">
        <f>DB748 - IF(AU748&gt;1, L748*CV748*100.0/(AW748*DP748), 0)</f>
        <v>0</v>
      </c>
      <c r="N748">
        <f>((T748-J748/2)*M748-L748)/(T748+J748/2)</f>
        <v>0</v>
      </c>
      <c r="O748">
        <f>N748*(DI748+DJ748)/1000.0</f>
        <v>0</v>
      </c>
      <c r="P748">
        <f>(DB748 - IF(AU748&gt;1, L748*CV748*100.0/(AW748*DP748), 0))*(DI748+DJ748)/1000.0</f>
        <v>0</v>
      </c>
      <c r="Q748">
        <f>2.0/((1/S748-1/R748)+SIGN(S748)*SQRT((1/S748-1/R748)*(1/S748-1/R748) + 4*CW748/((CW748+1)*(CW748+1))*(2*1/S748*1/R748-1/R748*1/R748)))</f>
        <v>0</v>
      </c>
      <c r="R748">
        <f>IF(LEFT(CX748,1)&lt;&gt;"0",IF(LEFT(CX748,1)="1",3.0,CY748),$D$5+$E$5*(DP748*DI748/($K$5*1000))+$F$5*(DP748*DI748/($K$5*1000))*MAX(MIN(CV748,$J$5),$I$5)*MAX(MIN(CV748,$J$5),$I$5)+$G$5*MAX(MIN(CV748,$J$5),$I$5)*(DP748*DI748/($K$5*1000))+$H$5*(DP748*DI748/($K$5*1000))*(DP748*DI748/($K$5*1000)))</f>
        <v>0</v>
      </c>
      <c r="S748">
        <f>J748*(1000-(1000*0.61365*exp(17.502*W748/(240.97+W748))/(DI748+DJ748)+DD748)/2)/(1000*0.61365*exp(17.502*W748/(240.97+W748))/(DI748+DJ748)-DD748)</f>
        <v>0</v>
      </c>
      <c r="T748">
        <f>1/((CW748+1)/(Q748/1.6)+1/(R748/1.37)) + CW748/((CW748+1)/(Q748/1.6) + CW748/(R748/1.37))</f>
        <v>0</v>
      </c>
      <c r="U748">
        <f>(CR748*CU748)</f>
        <v>0</v>
      </c>
      <c r="V748">
        <f>(DK748+(U748+2*0.95*5.67E-8*(((DK748+$B$7)+273)^4-(DK748+273)^4)-44100*J748)/(1.84*29.3*R748+8*0.95*5.67E-8*(DK748+273)^3))</f>
        <v>0</v>
      </c>
      <c r="W748">
        <f>($C$7*DL748+$D$7*DM748+$E$7*V748)</f>
        <v>0</v>
      </c>
      <c r="X748">
        <f>0.61365*exp(17.502*W748/(240.97+W748))</f>
        <v>0</v>
      </c>
      <c r="Y748">
        <f>(Z748/AA748*100)</f>
        <v>0</v>
      </c>
      <c r="Z748">
        <f>DD748*(DI748+DJ748)/1000</f>
        <v>0</v>
      </c>
      <c r="AA748">
        <f>0.61365*exp(17.502*DK748/(240.97+DK748))</f>
        <v>0</v>
      </c>
      <c r="AB748">
        <f>(X748-DD748*(DI748+DJ748)/1000)</f>
        <v>0</v>
      </c>
      <c r="AC748">
        <f>(-J748*44100)</f>
        <v>0</v>
      </c>
      <c r="AD748">
        <f>2*29.3*R748*0.92*(DK748-W748)</f>
        <v>0</v>
      </c>
      <c r="AE748">
        <f>2*0.95*5.67E-8*(((DK748+$B$7)+273)^4-(W748+273)^4)</f>
        <v>0</v>
      </c>
      <c r="AF748">
        <f>U748+AE748+AC748+AD748</f>
        <v>0</v>
      </c>
      <c r="AG748">
        <f>DH748*AU748*(DC748-DB748*(1000-AU748*DE748)/(1000-AU748*DD748))/(100*CV748)</f>
        <v>0</v>
      </c>
      <c r="AH748">
        <f>1000*DH748*AU748*(DD748-DE748)/(100*CV748*(1000-AU748*DD748))</f>
        <v>0</v>
      </c>
      <c r="AI748">
        <f>(AJ748 - AK748 - DI748*1E3/(8.314*(DK748+273.15)) * AM748/DH748 * AL748) * DH748/(100*CV748) * (1000 - DE748)/1000</f>
        <v>0</v>
      </c>
      <c r="AJ748">
        <v>971.819848456779</v>
      </c>
      <c r="AK748">
        <v>913.51046060606</v>
      </c>
      <c r="AL748">
        <v>3.43229751534464</v>
      </c>
      <c r="AM748">
        <v>66.0504921813524</v>
      </c>
      <c r="AN748">
        <f>(AP748 - AO748 + DI748*1E3/(8.314*(DK748+273.15)) * AR748/DH748 * AQ748) * DH748/(100*CV748) * 1000/(1000 - AP748)</f>
        <v>0</v>
      </c>
      <c r="AO748">
        <v>22.0448424522944</v>
      </c>
      <c r="AP748">
        <v>26.6148608391609</v>
      </c>
      <c r="AQ748">
        <v>3.10819964349194e-05</v>
      </c>
      <c r="AR748">
        <v>92.47</v>
      </c>
      <c r="AS748">
        <v>0</v>
      </c>
      <c r="AT748">
        <v>0</v>
      </c>
      <c r="AU748">
        <f>IF(AS748*$H$13&gt;=AW748,1.0,(AW748/(AW748-AS748*$H$13)))</f>
        <v>0</v>
      </c>
      <c r="AV748">
        <f>(AU748-1)*100</f>
        <v>0</v>
      </c>
      <c r="AW748">
        <f>MAX(0,($B$13+$C$13*DP748)/(1+$D$13*DP748)*DI748/(DK748+273)*$E$13)</f>
        <v>0</v>
      </c>
      <c r="AX748" t="s">
        <v>418</v>
      </c>
      <c r="AY748" t="s">
        <v>418</v>
      </c>
      <c r="AZ748">
        <v>0</v>
      </c>
      <c r="BA748">
        <v>0</v>
      </c>
      <c r="BB748">
        <f>1-AZ748/BA748</f>
        <v>0</v>
      </c>
      <c r="BC748">
        <v>0</v>
      </c>
      <c r="BD748" t="s">
        <v>418</v>
      </c>
      <c r="BE748" t="s">
        <v>418</v>
      </c>
      <c r="BF748">
        <v>0</v>
      </c>
      <c r="BG748">
        <v>0</v>
      </c>
      <c r="BH748">
        <f>1-BF748/BG748</f>
        <v>0</v>
      </c>
      <c r="BI748">
        <v>0.5</v>
      </c>
      <c r="BJ748">
        <f>CS748</f>
        <v>0</v>
      </c>
      <c r="BK748">
        <f>L748</f>
        <v>0</v>
      </c>
      <c r="BL748">
        <f>BH748*BI748*BJ748</f>
        <v>0</v>
      </c>
      <c r="BM748">
        <f>(BK748-BC748)/BJ748</f>
        <v>0</v>
      </c>
      <c r="BN748">
        <f>(BA748-BG748)/BG748</f>
        <v>0</v>
      </c>
      <c r="BO748">
        <f>AZ748/(BB748+AZ748/BG748)</f>
        <v>0</v>
      </c>
      <c r="BP748" t="s">
        <v>418</v>
      </c>
      <c r="BQ748">
        <v>0</v>
      </c>
      <c r="BR748">
        <f>IF(BQ748&lt;&gt;0, BQ748, BO748)</f>
        <v>0</v>
      </c>
      <c r="BS748">
        <f>1-BR748/BG748</f>
        <v>0</v>
      </c>
      <c r="BT748">
        <f>(BG748-BF748)/(BG748-BR748)</f>
        <v>0</v>
      </c>
      <c r="BU748">
        <f>(BA748-BG748)/(BA748-BR748)</f>
        <v>0</v>
      </c>
      <c r="BV748">
        <f>(BG748-BF748)/(BG748-AZ748)</f>
        <v>0</v>
      </c>
      <c r="BW748">
        <f>(BA748-BG748)/(BA748-AZ748)</f>
        <v>0</v>
      </c>
      <c r="BX748">
        <f>(BT748*BR748/BF748)</f>
        <v>0</v>
      </c>
      <c r="BY748">
        <f>(1-BX748)</f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f>$B$11*DQ748+$C$11*DR748+$F$11*EC748*(1-EF748)</f>
        <v>0</v>
      </c>
      <c r="CS748">
        <f>CR748*CT748</f>
        <v>0</v>
      </c>
      <c r="CT748">
        <f>($B$11*$D$9+$C$11*$D$9+$F$11*((EP748+EH748)/MAX(EP748+EH748+EQ748, 0.1)*$I$9+EQ748/MAX(EP748+EH748+EQ748, 0.1)*$J$9))/($B$11+$C$11+$F$11)</f>
        <v>0</v>
      </c>
      <c r="CU748">
        <f>($B$11*$K$9+$C$11*$K$9+$F$11*((EP748+EH748)/MAX(EP748+EH748+EQ748, 0.1)*$P$9+EQ748/MAX(EP748+EH748+EQ748, 0.1)*$Q$9))/($B$11+$C$11+$F$11)</f>
        <v>0</v>
      </c>
      <c r="CV748">
        <v>6</v>
      </c>
      <c r="CW748">
        <v>0.5</v>
      </c>
      <c r="CX748" t="s">
        <v>419</v>
      </c>
      <c r="CY748">
        <v>2</v>
      </c>
      <c r="CZ748" t="b">
        <v>1</v>
      </c>
      <c r="DA748">
        <v>1659034545.5</v>
      </c>
      <c r="DB748">
        <v>866.157518518518</v>
      </c>
      <c r="DC748">
        <v>934.422666666667</v>
      </c>
      <c r="DD748">
        <v>26.6094814814815</v>
      </c>
      <c r="DE748">
        <v>22.045762962963</v>
      </c>
      <c r="DF748">
        <v>856.997703703704</v>
      </c>
      <c r="DG748">
        <v>26.0127666666667</v>
      </c>
      <c r="DH748">
        <v>500.067037037037</v>
      </c>
      <c r="DI748">
        <v>90.3006814814815</v>
      </c>
      <c r="DJ748">
        <v>0.0448118037037037</v>
      </c>
      <c r="DK748">
        <v>27.4930592592593</v>
      </c>
      <c r="DL748">
        <v>27.7617888888889</v>
      </c>
      <c r="DM748">
        <v>999.9</v>
      </c>
      <c r="DN748">
        <v>0</v>
      </c>
      <c r="DO748">
        <v>0</v>
      </c>
      <c r="DP748">
        <v>10015.1851851852</v>
      </c>
      <c r="DQ748">
        <v>0</v>
      </c>
      <c r="DR748">
        <v>17.3215</v>
      </c>
      <c r="DS748">
        <v>-68.2650444444444</v>
      </c>
      <c r="DT748">
        <v>889.835740740741</v>
      </c>
      <c r="DU748">
        <v>955.487148148148</v>
      </c>
      <c r="DV748">
        <v>4.56371259259259</v>
      </c>
      <c r="DW748">
        <v>934.422666666667</v>
      </c>
      <c r="DX748">
        <v>22.045762962963</v>
      </c>
      <c r="DY748">
        <v>2.40285407407407</v>
      </c>
      <c r="DZ748">
        <v>1.99074777777778</v>
      </c>
      <c r="EA748">
        <v>20.3830185185185</v>
      </c>
      <c r="EB748">
        <v>17.370937037037</v>
      </c>
      <c r="EC748">
        <v>1999.95888888889</v>
      </c>
      <c r="ED748">
        <v>0.979999962962963</v>
      </c>
      <c r="EE748">
        <v>0.0200001185185185</v>
      </c>
      <c r="EF748">
        <v>0</v>
      </c>
      <c r="EG748">
        <v>749.428037037037</v>
      </c>
      <c r="EH748">
        <v>5.00063</v>
      </c>
      <c r="EI748">
        <v>14766.8962962963</v>
      </c>
      <c r="EJ748">
        <v>17256.5481481482</v>
      </c>
      <c r="EK748">
        <v>38.437</v>
      </c>
      <c r="EL748">
        <v>38.437</v>
      </c>
      <c r="EM748">
        <v>37.8772962962963</v>
      </c>
      <c r="EN748">
        <v>37.847</v>
      </c>
      <c r="EO748">
        <v>39.444</v>
      </c>
      <c r="EP748">
        <v>1955.05962962963</v>
      </c>
      <c r="EQ748">
        <v>39.8955555555556</v>
      </c>
      <c r="ER748">
        <v>0</v>
      </c>
      <c r="ES748">
        <v>1659034552.3</v>
      </c>
      <c r="ET748">
        <v>0</v>
      </c>
      <c r="EU748">
        <v>749.396</v>
      </c>
      <c r="EV748">
        <v>-3.92315383753199</v>
      </c>
      <c r="EW748">
        <v>-75.2384616694057</v>
      </c>
      <c r="EX748">
        <v>14766.38</v>
      </c>
      <c r="EY748">
        <v>15</v>
      </c>
      <c r="EZ748">
        <v>0</v>
      </c>
      <c r="FA748" t="s">
        <v>420</v>
      </c>
      <c r="FB748">
        <v>1657551626.5</v>
      </c>
      <c r="FC748">
        <v>1657551629</v>
      </c>
      <c r="FD748">
        <v>0</v>
      </c>
      <c r="FE748">
        <v>0.403</v>
      </c>
      <c r="FF748">
        <v>0.009</v>
      </c>
      <c r="FG748">
        <v>9.41</v>
      </c>
      <c r="FH748">
        <v>0.087</v>
      </c>
      <c r="FI748">
        <v>417</v>
      </c>
      <c r="FJ748">
        <v>17</v>
      </c>
      <c r="FK748">
        <v>1.61</v>
      </c>
      <c r="FL748">
        <v>0.59</v>
      </c>
      <c r="FM748">
        <v>-67.7523097560976</v>
      </c>
      <c r="FN748">
        <v>-6.23870801393722</v>
      </c>
      <c r="FO748">
        <v>0.831495011734266</v>
      </c>
      <c r="FP748">
        <v>0</v>
      </c>
      <c r="FQ748">
        <v>749.66094117647</v>
      </c>
      <c r="FR748">
        <v>-3.19404124431673</v>
      </c>
      <c r="FS748">
        <v>0.389769082555626</v>
      </c>
      <c r="FT748">
        <v>0</v>
      </c>
      <c r="FU748">
        <v>4.55916463414634</v>
      </c>
      <c r="FV748">
        <v>0.0684508013937315</v>
      </c>
      <c r="FW748">
        <v>0.00734250874172099</v>
      </c>
      <c r="FX748">
        <v>1</v>
      </c>
      <c r="FY748">
        <v>1</v>
      </c>
      <c r="FZ748">
        <v>3</v>
      </c>
      <c r="GA748" t="s">
        <v>421</v>
      </c>
      <c r="GB748">
        <v>2.97299</v>
      </c>
      <c r="GC748">
        <v>2.69979</v>
      </c>
      <c r="GD748">
        <v>0.154167</v>
      </c>
      <c r="GE748">
        <v>0.162766</v>
      </c>
      <c r="GF748">
        <v>0.110548</v>
      </c>
      <c r="GG748">
        <v>0.0981833</v>
      </c>
      <c r="GH748">
        <v>32924.8</v>
      </c>
      <c r="GI748">
        <v>35638.6</v>
      </c>
      <c r="GJ748">
        <v>35273.5</v>
      </c>
      <c r="GK748">
        <v>38603.9</v>
      </c>
      <c r="GL748">
        <v>44479.2</v>
      </c>
      <c r="GM748">
        <v>50284.7</v>
      </c>
      <c r="GN748">
        <v>55141.2</v>
      </c>
      <c r="GO748">
        <v>61923.3</v>
      </c>
      <c r="GP748">
        <v>1.9864</v>
      </c>
      <c r="GQ748">
        <v>1.8548</v>
      </c>
      <c r="GR748">
        <v>0.146478</v>
      </c>
      <c r="GS748">
        <v>0</v>
      </c>
      <c r="GT748">
        <v>25.3717</v>
      </c>
      <c r="GU748">
        <v>999.9</v>
      </c>
      <c r="GV748">
        <v>58.943</v>
      </c>
      <c r="GW748">
        <v>29.094</v>
      </c>
      <c r="GX748">
        <v>26.394</v>
      </c>
      <c r="GY748">
        <v>55.8173</v>
      </c>
      <c r="GZ748">
        <v>42.5841</v>
      </c>
      <c r="HA748">
        <v>1</v>
      </c>
      <c r="HB748">
        <v>-0.0382114</v>
      </c>
      <c r="HC748">
        <v>0.197603</v>
      </c>
      <c r="HD748">
        <v>20.1137</v>
      </c>
      <c r="HE748">
        <v>5.19812</v>
      </c>
      <c r="HF748">
        <v>12.004</v>
      </c>
      <c r="HG748">
        <v>4.9752</v>
      </c>
      <c r="HH748">
        <v>3.2934</v>
      </c>
      <c r="HI748">
        <v>9999</v>
      </c>
      <c r="HJ748">
        <v>9999</v>
      </c>
      <c r="HK748">
        <v>9999</v>
      </c>
      <c r="HL748">
        <v>630.7</v>
      </c>
      <c r="HM748">
        <v>1.86319</v>
      </c>
      <c r="HN748">
        <v>1.86801</v>
      </c>
      <c r="HO748">
        <v>1.86783</v>
      </c>
      <c r="HP748">
        <v>1.8689</v>
      </c>
      <c r="HQ748">
        <v>1.86981</v>
      </c>
      <c r="HR748">
        <v>1.86584</v>
      </c>
      <c r="HS748">
        <v>1.86691</v>
      </c>
      <c r="HT748">
        <v>1.86829</v>
      </c>
      <c r="HU748">
        <v>5</v>
      </c>
      <c r="HV748">
        <v>0</v>
      </c>
      <c r="HW748">
        <v>0</v>
      </c>
      <c r="HX748">
        <v>0</v>
      </c>
      <c r="HY748" t="s">
        <v>422</v>
      </c>
      <c r="HZ748" t="s">
        <v>423</v>
      </c>
      <c r="IA748" t="s">
        <v>424</v>
      </c>
      <c r="IB748" t="s">
        <v>424</v>
      </c>
      <c r="IC748" t="s">
        <v>424</v>
      </c>
      <c r="ID748" t="s">
        <v>424</v>
      </c>
      <c r="IE748">
        <v>0</v>
      </c>
      <c r="IF748">
        <v>100</v>
      </c>
      <c r="IG748">
        <v>100</v>
      </c>
      <c r="IH748">
        <v>9.301</v>
      </c>
      <c r="II748">
        <v>0.5969</v>
      </c>
      <c r="IJ748">
        <v>4.02706509432224</v>
      </c>
      <c r="IK748">
        <v>0.00601174518973114</v>
      </c>
      <c r="IL748">
        <v>2.77886958061485e-07</v>
      </c>
      <c r="IM748">
        <v>-3.54636231360687e-10</v>
      </c>
      <c r="IN748">
        <v>-0.0404303883988718</v>
      </c>
      <c r="IO748">
        <v>-0.0177815531441476</v>
      </c>
      <c r="IP748">
        <v>0.00205572605671414</v>
      </c>
      <c r="IQ748">
        <v>-1.65519735432211e-05</v>
      </c>
      <c r="IR748">
        <v>-4</v>
      </c>
      <c r="IS748">
        <v>1848</v>
      </c>
      <c r="IT748">
        <v>1</v>
      </c>
      <c r="IU748">
        <v>25</v>
      </c>
      <c r="IV748">
        <v>24715.4</v>
      </c>
      <c r="IW748">
        <v>24715.4</v>
      </c>
      <c r="IX748">
        <v>2.01538</v>
      </c>
      <c r="IY748">
        <v>2.6123</v>
      </c>
      <c r="IZ748">
        <v>1.54785</v>
      </c>
      <c r="JA748">
        <v>2.30713</v>
      </c>
      <c r="JB748">
        <v>1.34644</v>
      </c>
      <c r="JC748">
        <v>2.2937</v>
      </c>
      <c r="JD748">
        <v>33.558</v>
      </c>
      <c r="JE748">
        <v>24.2188</v>
      </c>
      <c r="JF748">
        <v>18</v>
      </c>
      <c r="JG748">
        <v>501.35</v>
      </c>
      <c r="JH748">
        <v>415.849</v>
      </c>
      <c r="JI748">
        <v>25.0001</v>
      </c>
      <c r="JJ748">
        <v>26.7116</v>
      </c>
      <c r="JK748">
        <v>30.0001</v>
      </c>
      <c r="JL748">
        <v>26.6367</v>
      </c>
      <c r="JM748">
        <v>26.5752</v>
      </c>
      <c r="JN748">
        <v>40.3509</v>
      </c>
      <c r="JO748">
        <v>25.7008</v>
      </c>
      <c r="JP748">
        <v>100</v>
      </c>
      <c r="JQ748">
        <v>25</v>
      </c>
      <c r="JR748">
        <v>971.946</v>
      </c>
      <c r="JS748">
        <v>21.9553</v>
      </c>
      <c r="JT748">
        <v>102.286</v>
      </c>
      <c r="JU748">
        <v>103.07</v>
      </c>
    </row>
    <row r="749" spans="1:281">
      <c r="A749">
        <v>733</v>
      </c>
      <c r="B749">
        <v>1659034558</v>
      </c>
      <c r="C749">
        <v>10874.9000000954</v>
      </c>
      <c r="D749" t="s">
        <v>1897</v>
      </c>
      <c r="E749" t="s">
        <v>1898</v>
      </c>
      <c r="F749">
        <v>5</v>
      </c>
      <c r="G749" t="s">
        <v>1782</v>
      </c>
      <c r="H749" t="s">
        <v>417</v>
      </c>
      <c r="I749">
        <v>1659034550.21429</v>
      </c>
      <c r="J749">
        <f>(K749)/1000</f>
        <v>0</v>
      </c>
      <c r="K749">
        <f>IF(CZ749, AN749, AH749)</f>
        <v>0</v>
      </c>
      <c r="L749">
        <f>IF(CZ749, AI749, AG749)</f>
        <v>0</v>
      </c>
      <c r="M749">
        <f>DB749 - IF(AU749&gt;1, L749*CV749*100.0/(AW749*DP749), 0)</f>
        <v>0</v>
      </c>
      <c r="N749">
        <f>((T749-J749/2)*M749-L749)/(T749+J749/2)</f>
        <v>0</v>
      </c>
      <c r="O749">
        <f>N749*(DI749+DJ749)/1000.0</f>
        <v>0</v>
      </c>
      <c r="P749">
        <f>(DB749 - IF(AU749&gt;1, L749*CV749*100.0/(AW749*DP749), 0))*(DI749+DJ749)/1000.0</f>
        <v>0</v>
      </c>
      <c r="Q749">
        <f>2.0/((1/S749-1/R749)+SIGN(S749)*SQRT((1/S749-1/R749)*(1/S749-1/R749) + 4*CW749/((CW749+1)*(CW749+1))*(2*1/S749*1/R749-1/R749*1/R749)))</f>
        <v>0</v>
      </c>
      <c r="R749">
        <f>IF(LEFT(CX749,1)&lt;&gt;"0",IF(LEFT(CX749,1)="1",3.0,CY749),$D$5+$E$5*(DP749*DI749/($K$5*1000))+$F$5*(DP749*DI749/($K$5*1000))*MAX(MIN(CV749,$J$5),$I$5)*MAX(MIN(CV749,$J$5),$I$5)+$G$5*MAX(MIN(CV749,$J$5),$I$5)*(DP749*DI749/($K$5*1000))+$H$5*(DP749*DI749/($K$5*1000))*(DP749*DI749/($K$5*1000)))</f>
        <v>0</v>
      </c>
      <c r="S749">
        <f>J749*(1000-(1000*0.61365*exp(17.502*W749/(240.97+W749))/(DI749+DJ749)+DD749)/2)/(1000*0.61365*exp(17.502*W749/(240.97+W749))/(DI749+DJ749)-DD749)</f>
        <v>0</v>
      </c>
      <c r="T749">
        <f>1/((CW749+1)/(Q749/1.6)+1/(R749/1.37)) + CW749/((CW749+1)/(Q749/1.6) + CW749/(R749/1.37))</f>
        <v>0</v>
      </c>
      <c r="U749">
        <f>(CR749*CU749)</f>
        <v>0</v>
      </c>
      <c r="V749">
        <f>(DK749+(U749+2*0.95*5.67E-8*(((DK749+$B$7)+273)^4-(DK749+273)^4)-44100*J749)/(1.84*29.3*R749+8*0.95*5.67E-8*(DK749+273)^3))</f>
        <v>0</v>
      </c>
      <c r="W749">
        <f>($C$7*DL749+$D$7*DM749+$E$7*V749)</f>
        <v>0</v>
      </c>
      <c r="X749">
        <f>0.61365*exp(17.502*W749/(240.97+W749))</f>
        <v>0</v>
      </c>
      <c r="Y749">
        <f>(Z749/AA749*100)</f>
        <v>0</v>
      </c>
      <c r="Z749">
        <f>DD749*(DI749+DJ749)/1000</f>
        <v>0</v>
      </c>
      <c r="AA749">
        <f>0.61365*exp(17.502*DK749/(240.97+DK749))</f>
        <v>0</v>
      </c>
      <c r="AB749">
        <f>(X749-DD749*(DI749+DJ749)/1000)</f>
        <v>0</v>
      </c>
      <c r="AC749">
        <f>(-J749*44100)</f>
        <v>0</v>
      </c>
      <c r="AD749">
        <f>2*29.3*R749*0.92*(DK749-W749)</f>
        <v>0</v>
      </c>
      <c r="AE749">
        <f>2*0.95*5.67E-8*(((DK749+$B$7)+273)^4-(W749+273)^4)</f>
        <v>0</v>
      </c>
      <c r="AF749">
        <f>U749+AE749+AC749+AD749</f>
        <v>0</v>
      </c>
      <c r="AG749">
        <f>DH749*AU749*(DC749-DB749*(1000-AU749*DE749)/(1000-AU749*DD749))/(100*CV749)</f>
        <v>0</v>
      </c>
      <c r="AH749">
        <f>1000*DH749*AU749*(DD749-DE749)/(100*CV749*(1000-AU749*DD749))</f>
        <v>0</v>
      </c>
      <c r="AI749">
        <f>(AJ749 - AK749 - DI749*1E3/(8.314*(DK749+273.15)) * AM749/DH749 * AL749) * DH749/(100*CV749) * (1000 - DE749)/1000</f>
        <v>0</v>
      </c>
      <c r="AJ749">
        <v>988.678313655238</v>
      </c>
      <c r="AK749">
        <v>930.455878787879</v>
      </c>
      <c r="AL749">
        <v>3.38193215022259</v>
      </c>
      <c r="AM749">
        <v>66.0504921813524</v>
      </c>
      <c r="AN749">
        <f>(AP749 - AO749 + DI749*1E3/(8.314*(DK749+273.15)) * AR749/DH749 * AQ749) * DH749/(100*CV749) * 1000/(1000 - AP749)</f>
        <v>0</v>
      </c>
      <c r="AO749">
        <v>22.0446275865368</v>
      </c>
      <c r="AP749">
        <v>26.6170748251748</v>
      </c>
      <c r="AQ749">
        <v>2.60133247387952e-06</v>
      </c>
      <c r="AR749">
        <v>92.47</v>
      </c>
      <c r="AS749">
        <v>0</v>
      </c>
      <c r="AT749">
        <v>0</v>
      </c>
      <c r="AU749">
        <f>IF(AS749*$H$13&gt;=AW749,1.0,(AW749/(AW749-AS749*$H$13)))</f>
        <v>0</v>
      </c>
      <c r="AV749">
        <f>(AU749-1)*100</f>
        <v>0</v>
      </c>
      <c r="AW749">
        <f>MAX(0,($B$13+$C$13*DP749)/(1+$D$13*DP749)*DI749/(DK749+273)*$E$13)</f>
        <v>0</v>
      </c>
      <c r="AX749" t="s">
        <v>418</v>
      </c>
      <c r="AY749" t="s">
        <v>418</v>
      </c>
      <c r="AZ749">
        <v>0</v>
      </c>
      <c r="BA749">
        <v>0</v>
      </c>
      <c r="BB749">
        <f>1-AZ749/BA749</f>
        <v>0</v>
      </c>
      <c r="BC749">
        <v>0</v>
      </c>
      <c r="BD749" t="s">
        <v>418</v>
      </c>
      <c r="BE749" t="s">
        <v>418</v>
      </c>
      <c r="BF749">
        <v>0</v>
      </c>
      <c r="BG749">
        <v>0</v>
      </c>
      <c r="BH749">
        <f>1-BF749/BG749</f>
        <v>0</v>
      </c>
      <c r="BI749">
        <v>0.5</v>
      </c>
      <c r="BJ749">
        <f>CS749</f>
        <v>0</v>
      </c>
      <c r="BK749">
        <f>L749</f>
        <v>0</v>
      </c>
      <c r="BL749">
        <f>BH749*BI749*BJ749</f>
        <v>0</v>
      </c>
      <c r="BM749">
        <f>(BK749-BC749)/BJ749</f>
        <v>0</v>
      </c>
      <c r="BN749">
        <f>(BA749-BG749)/BG749</f>
        <v>0</v>
      </c>
      <c r="BO749">
        <f>AZ749/(BB749+AZ749/BG749)</f>
        <v>0</v>
      </c>
      <c r="BP749" t="s">
        <v>418</v>
      </c>
      <c r="BQ749">
        <v>0</v>
      </c>
      <c r="BR749">
        <f>IF(BQ749&lt;&gt;0, BQ749, BO749)</f>
        <v>0</v>
      </c>
      <c r="BS749">
        <f>1-BR749/BG749</f>
        <v>0</v>
      </c>
      <c r="BT749">
        <f>(BG749-BF749)/(BG749-BR749)</f>
        <v>0</v>
      </c>
      <c r="BU749">
        <f>(BA749-BG749)/(BA749-BR749)</f>
        <v>0</v>
      </c>
      <c r="BV749">
        <f>(BG749-BF749)/(BG749-AZ749)</f>
        <v>0</v>
      </c>
      <c r="BW749">
        <f>(BA749-BG749)/(BA749-AZ749)</f>
        <v>0</v>
      </c>
      <c r="BX749">
        <f>(BT749*BR749/BF749)</f>
        <v>0</v>
      </c>
      <c r="BY749">
        <f>(1-BX749)</f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f>$B$11*DQ749+$C$11*DR749+$F$11*EC749*(1-EF749)</f>
        <v>0</v>
      </c>
      <c r="CS749">
        <f>CR749*CT749</f>
        <v>0</v>
      </c>
      <c r="CT749">
        <f>($B$11*$D$9+$C$11*$D$9+$F$11*((EP749+EH749)/MAX(EP749+EH749+EQ749, 0.1)*$I$9+EQ749/MAX(EP749+EH749+EQ749, 0.1)*$J$9))/($B$11+$C$11+$F$11)</f>
        <v>0</v>
      </c>
      <c r="CU749">
        <f>($B$11*$K$9+$C$11*$K$9+$F$11*((EP749+EH749)/MAX(EP749+EH749+EQ749, 0.1)*$P$9+EQ749/MAX(EP749+EH749+EQ749, 0.1)*$Q$9))/($B$11+$C$11+$F$11)</f>
        <v>0</v>
      </c>
      <c r="CV749">
        <v>6</v>
      </c>
      <c r="CW749">
        <v>0.5</v>
      </c>
      <c r="CX749" t="s">
        <v>419</v>
      </c>
      <c r="CY749">
        <v>2</v>
      </c>
      <c r="CZ749" t="b">
        <v>1</v>
      </c>
      <c r="DA749">
        <v>1659034550.21429</v>
      </c>
      <c r="DB749">
        <v>881.683928571428</v>
      </c>
      <c r="DC749">
        <v>950.073035714286</v>
      </c>
      <c r="DD749">
        <v>26.61265</v>
      </c>
      <c r="DE749">
        <v>22.04145</v>
      </c>
      <c r="DF749">
        <v>872.436178571428</v>
      </c>
      <c r="DG749">
        <v>26.0157642857143</v>
      </c>
      <c r="DH749">
        <v>500.053392857143</v>
      </c>
      <c r="DI749">
        <v>90.3006392857143</v>
      </c>
      <c r="DJ749">
        <v>0.0449216821428571</v>
      </c>
      <c r="DK749">
        <v>27.4920642857143</v>
      </c>
      <c r="DL749">
        <v>27.7589928571429</v>
      </c>
      <c r="DM749">
        <v>999.9</v>
      </c>
      <c r="DN749">
        <v>0</v>
      </c>
      <c r="DO749">
        <v>0</v>
      </c>
      <c r="DP749">
        <v>10002.3214285714</v>
      </c>
      <c r="DQ749">
        <v>0</v>
      </c>
      <c r="DR749">
        <v>17.3215</v>
      </c>
      <c r="DS749">
        <v>-68.3890464285714</v>
      </c>
      <c r="DT749">
        <v>905.789464285714</v>
      </c>
      <c r="DU749">
        <v>971.485964285714</v>
      </c>
      <c r="DV749">
        <v>4.57119142857143</v>
      </c>
      <c r="DW749">
        <v>950.073035714286</v>
      </c>
      <c r="DX749">
        <v>22.04145</v>
      </c>
      <c r="DY749">
        <v>2.40313857142857</v>
      </c>
      <c r="DZ749">
        <v>1.99035785714286</v>
      </c>
      <c r="EA749">
        <v>20.3849392857143</v>
      </c>
      <c r="EB749">
        <v>17.3678321428571</v>
      </c>
      <c r="EC749">
        <v>2000.00285714286</v>
      </c>
      <c r="ED749">
        <v>0.979999321428571</v>
      </c>
      <c r="EE749">
        <v>0.0200008142857143</v>
      </c>
      <c r="EF749">
        <v>0</v>
      </c>
      <c r="EG749">
        <v>749.100392857143</v>
      </c>
      <c r="EH749">
        <v>5.00063</v>
      </c>
      <c r="EI749">
        <v>14760.9785714286</v>
      </c>
      <c r="EJ749">
        <v>17256.9214285714</v>
      </c>
      <c r="EK749">
        <v>38.437</v>
      </c>
      <c r="EL749">
        <v>38.437</v>
      </c>
      <c r="EM749">
        <v>37.8816428571429</v>
      </c>
      <c r="EN749">
        <v>37.84125</v>
      </c>
      <c r="EO749">
        <v>39.44375</v>
      </c>
      <c r="EP749">
        <v>1955.10142857143</v>
      </c>
      <c r="EQ749">
        <v>39.8982142857143</v>
      </c>
      <c r="ER749">
        <v>0</v>
      </c>
      <c r="ES749">
        <v>1659034557.1</v>
      </c>
      <c r="ET749">
        <v>0</v>
      </c>
      <c r="EU749">
        <v>749.04168</v>
      </c>
      <c r="EV749">
        <v>-4.42323076424048</v>
      </c>
      <c r="EW749">
        <v>-75.8615385729997</v>
      </c>
      <c r="EX749">
        <v>14760.276</v>
      </c>
      <c r="EY749">
        <v>15</v>
      </c>
      <c r="EZ749">
        <v>0</v>
      </c>
      <c r="FA749" t="s">
        <v>420</v>
      </c>
      <c r="FB749">
        <v>1657551626.5</v>
      </c>
      <c r="FC749">
        <v>1657551629</v>
      </c>
      <c r="FD749">
        <v>0</v>
      </c>
      <c r="FE749">
        <v>0.403</v>
      </c>
      <c r="FF749">
        <v>0.009</v>
      </c>
      <c r="FG749">
        <v>9.41</v>
      </c>
      <c r="FH749">
        <v>0.087</v>
      </c>
      <c r="FI749">
        <v>417</v>
      </c>
      <c r="FJ749">
        <v>17</v>
      </c>
      <c r="FK749">
        <v>1.61</v>
      </c>
      <c r="FL749">
        <v>0.59</v>
      </c>
      <c r="FM749">
        <v>-68.1947975609756</v>
      </c>
      <c r="FN749">
        <v>-4.6348641114982</v>
      </c>
      <c r="FO749">
        <v>0.710707828030141</v>
      </c>
      <c r="FP749">
        <v>0</v>
      </c>
      <c r="FQ749">
        <v>749.321676470588</v>
      </c>
      <c r="FR749">
        <v>-3.82464475890996</v>
      </c>
      <c r="FS749">
        <v>0.435749909425137</v>
      </c>
      <c r="FT749">
        <v>0</v>
      </c>
      <c r="FU749">
        <v>4.56473195121951</v>
      </c>
      <c r="FV749">
        <v>0.0646375609756005</v>
      </c>
      <c r="FW749">
        <v>0.00750474101193089</v>
      </c>
      <c r="FX749">
        <v>1</v>
      </c>
      <c r="FY749">
        <v>1</v>
      </c>
      <c r="FZ749">
        <v>3</v>
      </c>
      <c r="GA749" t="s">
        <v>421</v>
      </c>
      <c r="GB749">
        <v>2.97268</v>
      </c>
      <c r="GC749">
        <v>2.69954</v>
      </c>
      <c r="GD749">
        <v>0.155982</v>
      </c>
      <c r="GE749">
        <v>0.164482</v>
      </c>
      <c r="GF749">
        <v>0.110567</v>
      </c>
      <c r="GG749">
        <v>0.0980389</v>
      </c>
      <c r="GH749">
        <v>32853.5</v>
      </c>
      <c r="GI749">
        <v>35565.4</v>
      </c>
      <c r="GJ749">
        <v>35272.7</v>
      </c>
      <c r="GK749">
        <v>38603.6</v>
      </c>
      <c r="GL749">
        <v>44478.7</v>
      </c>
      <c r="GM749">
        <v>50292.4</v>
      </c>
      <c r="GN749">
        <v>55141.7</v>
      </c>
      <c r="GO749">
        <v>61922.7</v>
      </c>
      <c r="GP749">
        <v>1.987</v>
      </c>
      <c r="GQ749">
        <v>1.8546</v>
      </c>
      <c r="GR749">
        <v>0.145733</v>
      </c>
      <c r="GS749">
        <v>0</v>
      </c>
      <c r="GT749">
        <v>25.3759</v>
      </c>
      <c r="GU749">
        <v>999.9</v>
      </c>
      <c r="GV749">
        <v>58.943</v>
      </c>
      <c r="GW749">
        <v>29.094</v>
      </c>
      <c r="GX749">
        <v>26.3942</v>
      </c>
      <c r="GY749">
        <v>55.9173</v>
      </c>
      <c r="GZ749">
        <v>43.1571</v>
      </c>
      <c r="HA749">
        <v>1</v>
      </c>
      <c r="HB749">
        <v>-0.0380488</v>
      </c>
      <c r="HC749">
        <v>0.196732</v>
      </c>
      <c r="HD749">
        <v>20.1136</v>
      </c>
      <c r="HE749">
        <v>5.19932</v>
      </c>
      <c r="HF749">
        <v>12.004</v>
      </c>
      <c r="HG749">
        <v>4.976</v>
      </c>
      <c r="HH749">
        <v>3.2938</v>
      </c>
      <c r="HI749">
        <v>9999</v>
      </c>
      <c r="HJ749">
        <v>9999</v>
      </c>
      <c r="HK749">
        <v>9999</v>
      </c>
      <c r="HL749">
        <v>630.7</v>
      </c>
      <c r="HM749">
        <v>1.86316</v>
      </c>
      <c r="HN749">
        <v>1.86798</v>
      </c>
      <c r="HO749">
        <v>1.86783</v>
      </c>
      <c r="HP749">
        <v>1.86902</v>
      </c>
      <c r="HQ749">
        <v>1.86981</v>
      </c>
      <c r="HR749">
        <v>1.86584</v>
      </c>
      <c r="HS749">
        <v>1.86691</v>
      </c>
      <c r="HT749">
        <v>1.86829</v>
      </c>
      <c r="HU749">
        <v>5</v>
      </c>
      <c r="HV749">
        <v>0</v>
      </c>
      <c r="HW749">
        <v>0</v>
      </c>
      <c r="HX749">
        <v>0</v>
      </c>
      <c r="HY749" t="s">
        <v>422</v>
      </c>
      <c r="HZ749" t="s">
        <v>423</v>
      </c>
      <c r="IA749" t="s">
        <v>424</v>
      </c>
      <c r="IB749" t="s">
        <v>424</v>
      </c>
      <c r="IC749" t="s">
        <v>424</v>
      </c>
      <c r="ID749" t="s">
        <v>424</v>
      </c>
      <c r="IE749">
        <v>0</v>
      </c>
      <c r="IF749">
        <v>100</v>
      </c>
      <c r="IG749">
        <v>100</v>
      </c>
      <c r="IH749">
        <v>9.39</v>
      </c>
      <c r="II749">
        <v>0.5972</v>
      </c>
      <c r="IJ749">
        <v>4.02706509432224</v>
      </c>
      <c r="IK749">
        <v>0.00601174518973114</v>
      </c>
      <c r="IL749">
        <v>2.77886958061485e-07</v>
      </c>
      <c r="IM749">
        <v>-3.54636231360687e-10</v>
      </c>
      <c r="IN749">
        <v>-0.0404303883988718</v>
      </c>
      <c r="IO749">
        <v>-0.0177815531441476</v>
      </c>
      <c r="IP749">
        <v>0.00205572605671414</v>
      </c>
      <c r="IQ749">
        <v>-1.65519735432211e-05</v>
      </c>
      <c r="IR749">
        <v>-4</v>
      </c>
      <c r="IS749">
        <v>1848</v>
      </c>
      <c r="IT749">
        <v>1</v>
      </c>
      <c r="IU749">
        <v>25</v>
      </c>
      <c r="IV749">
        <v>24715.5</v>
      </c>
      <c r="IW749">
        <v>24715.5</v>
      </c>
      <c r="IX749">
        <v>2.0459</v>
      </c>
      <c r="IY749">
        <v>2.60986</v>
      </c>
      <c r="IZ749">
        <v>1.54785</v>
      </c>
      <c r="JA749">
        <v>2.30713</v>
      </c>
      <c r="JB749">
        <v>1.34644</v>
      </c>
      <c r="JC749">
        <v>2.40601</v>
      </c>
      <c r="JD749">
        <v>33.558</v>
      </c>
      <c r="JE749">
        <v>24.2188</v>
      </c>
      <c r="JF749">
        <v>18</v>
      </c>
      <c r="JG749">
        <v>501.745</v>
      </c>
      <c r="JH749">
        <v>415.752</v>
      </c>
      <c r="JI749">
        <v>24.9999</v>
      </c>
      <c r="JJ749">
        <v>26.7139</v>
      </c>
      <c r="JK749">
        <v>30.0002</v>
      </c>
      <c r="JL749">
        <v>26.6367</v>
      </c>
      <c r="JM749">
        <v>26.5774</v>
      </c>
      <c r="JN749">
        <v>40.9397</v>
      </c>
      <c r="JO749">
        <v>25.9774</v>
      </c>
      <c r="JP749">
        <v>100</v>
      </c>
      <c r="JQ749">
        <v>25</v>
      </c>
      <c r="JR749">
        <v>992.026</v>
      </c>
      <c r="JS749">
        <v>21.9366</v>
      </c>
      <c r="JT749">
        <v>102.286</v>
      </c>
      <c r="JU749">
        <v>103.069</v>
      </c>
    </row>
    <row r="750" spans="1:281">
      <c r="A750">
        <v>734</v>
      </c>
      <c r="B750">
        <v>1659034563</v>
      </c>
      <c r="C750">
        <v>10879.9000000954</v>
      </c>
      <c r="D750" t="s">
        <v>1899</v>
      </c>
      <c r="E750" t="s">
        <v>1900</v>
      </c>
      <c r="F750">
        <v>5</v>
      </c>
      <c r="G750" t="s">
        <v>1782</v>
      </c>
      <c r="H750" t="s">
        <v>417</v>
      </c>
      <c r="I750">
        <v>1659034555.5</v>
      </c>
      <c r="J750">
        <f>(K750)/1000</f>
        <v>0</v>
      </c>
      <c r="K750">
        <f>IF(CZ750, AN750, AH750)</f>
        <v>0</v>
      </c>
      <c r="L750">
        <f>IF(CZ750, AI750, AG750)</f>
        <v>0</v>
      </c>
      <c r="M750">
        <f>DB750 - IF(AU750&gt;1, L750*CV750*100.0/(AW750*DP750), 0)</f>
        <v>0</v>
      </c>
      <c r="N750">
        <f>((T750-J750/2)*M750-L750)/(T750+J750/2)</f>
        <v>0</v>
      </c>
      <c r="O750">
        <f>N750*(DI750+DJ750)/1000.0</f>
        <v>0</v>
      </c>
      <c r="P750">
        <f>(DB750 - IF(AU750&gt;1, L750*CV750*100.0/(AW750*DP750), 0))*(DI750+DJ750)/1000.0</f>
        <v>0</v>
      </c>
      <c r="Q750">
        <f>2.0/((1/S750-1/R750)+SIGN(S750)*SQRT((1/S750-1/R750)*(1/S750-1/R750) + 4*CW750/((CW750+1)*(CW750+1))*(2*1/S750*1/R750-1/R750*1/R750)))</f>
        <v>0</v>
      </c>
      <c r="R750">
        <f>IF(LEFT(CX750,1)&lt;&gt;"0",IF(LEFT(CX750,1)="1",3.0,CY750),$D$5+$E$5*(DP750*DI750/($K$5*1000))+$F$5*(DP750*DI750/($K$5*1000))*MAX(MIN(CV750,$J$5),$I$5)*MAX(MIN(CV750,$J$5),$I$5)+$G$5*MAX(MIN(CV750,$J$5),$I$5)*(DP750*DI750/($K$5*1000))+$H$5*(DP750*DI750/($K$5*1000))*(DP750*DI750/($K$5*1000)))</f>
        <v>0</v>
      </c>
      <c r="S750">
        <f>J750*(1000-(1000*0.61365*exp(17.502*W750/(240.97+W750))/(DI750+DJ750)+DD750)/2)/(1000*0.61365*exp(17.502*W750/(240.97+W750))/(DI750+DJ750)-DD750)</f>
        <v>0</v>
      </c>
      <c r="T750">
        <f>1/((CW750+1)/(Q750/1.6)+1/(R750/1.37)) + CW750/((CW750+1)/(Q750/1.6) + CW750/(R750/1.37))</f>
        <v>0</v>
      </c>
      <c r="U750">
        <f>(CR750*CU750)</f>
        <v>0</v>
      </c>
      <c r="V750">
        <f>(DK750+(U750+2*0.95*5.67E-8*(((DK750+$B$7)+273)^4-(DK750+273)^4)-44100*J750)/(1.84*29.3*R750+8*0.95*5.67E-8*(DK750+273)^3))</f>
        <v>0</v>
      </c>
      <c r="W750">
        <f>($C$7*DL750+$D$7*DM750+$E$7*V750)</f>
        <v>0</v>
      </c>
      <c r="X750">
        <f>0.61365*exp(17.502*W750/(240.97+W750))</f>
        <v>0</v>
      </c>
      <c r="Y750">
        <f>(Z750/AA750*100)</f>
        <v>0</v>
      </c>
      <c r="Z750">
        <f>DD750*(DI750+DJ750)/1000</f>
        <v>0</v>
      </c>
      <c r="AA750">
        <f>0.61365*exp(17.502*DK750/(240.97+DK750))</f>
        <v>0</v>
      </c>
      <c r="AB750">
        <f>(X750-DD750*(DI750+DJ750)/1000)</f>
        <v>0</v>
      </c>
      <c r="AC750">
        <f>(-J750*44100)</f>
        <v>0</v>
      </c>
      <c r="AD750">
        <f>2*29.3*R750*0.92*(DK750-W750)</f>
        <v>0</v>
      </c>
      <c r="AE750">
        <f>2*0.95*5.67E-8*(((DK750+$B$7)+273)^4-(W750+273)^4)</f>
        <v>0</v>
      </c>
      <c r="AF750">
        <f>U750+AE750+AC750+AD750</f>
        <v>0</v>
      </c>
      <c r="AG750">
        <f>DH750*AU750*(DC750-DB750*(1000-AU750*DE750)/(1000-AU750*DD750))/(100*CV750)</f>
        <v>0</v>
      </c>
      <c r="AH750">
        <f>1000*DH750*AU750*(DD750-DE750)/(100*CV750*(1000-AU750*DD750))</f>
        <v>0</v>
      </c>
      <c r="AI750">
        <f>(AJ750 - AK750 - DI750*1E3/(8.314*(DK750+273.15)) * AM750/DH750 * AL750) * DH750/(100*CV750) * (1000 - DE750)/1000</f>
        <v>0</v>
      </c>
      <c r="AJ750">
        <v>1006.30759618183</v>
      </c>
      <c r="AK750">
        <v>947.372175757576</v>
      </c>
      <c r="AL750">
        <v>3.47361257687735</v>
      </c>
      <c r="AM750">
        <v>66.0504921813524</v>
      </c>
      <c r="AN750">
        <f>(AP750 - AO750 + DI750*1E3/(8.314*(DK750+273.15)) * AR750/DH750 * AQ750) * DH750/(100*CV750) * 1000/(1000 - AP750)</f>
        <v>0</v>
      </c>
      <c r="AO750">
        <v>21.9889907593074</v>
      </c>
      <c r="AP750">
        <v>26.606713986014</v>
      </c>
      <c r="AQ750">
        <v>-4.31315898711756e-05</v>
      </c>
      <c r="AR750">
        <v>92.47</v>
      </c>
      <c r="AS750">
        <v>0</v>
      </c>
      <c r="AT750">
        <v>0</v>
      </c>
      <c r="AU750">
        <f>IF(AS750*$H$13&gt;=AW750,1.0,(AW750/(AW750-AS750*$H$13)))</f>
        <v>0</v>
      </c>
      <c r="AV750">
        <f>(AU750-1)*100</f>
        <v>0</v>
      </c>
      <c r="AW750">
        <f>MAX(0,($B$13+$C$13*DP750)/(1+$D$13*DP750)*DI750/(DK750+273)*$E$13)</f>
        <v>0</v>
      </c>
      <c r="AX750" t="s">
        <v>418</v>
      </c>
      <c r="AY750" t="s">
        <v>418</v>
      </c>
      <c r="AZ750">
        <v>0</v>
      </c>
      <c r="BA750">
        <v>0</v>
      </c>
      <c r="BB750">
        <f>1-AZ750/BA750</f>
        <v>0</v>
      </c>
      <c r="BC750">
        <v>0</v>
      </c>
      <c r="BD750" t="s">
        <v>418</v>
      </c>
      <c r="BE750" t="s">
        <v>418</v>
      </c>
      <c r="BF750">
        <v>0</v>
      </c>
      <c r="BG750">
        <v>0</v>
      </c>
      <c r="BH750">
        <f>1-BF750/BG750</f>
        <v>0</v>
      </c>
      <c r="BI750">
        <v>0.5</v>
      </c>
      <c r="BJ750">
        <f>CS750</f>
        <v>0</v>
      </c>
      <c r="BK750">
        <f>L750</f>
        <v>0</v>
      </c>
      <c r="BL750">
        <f>BH750*BI750*BJ750</f>
        <v>0</v>
      </c>
      <c r="BM750">
        <f>(BK750-BC750)/BJ750</f>
        <v>0</v>
      </c>
      <c r="BN750">
        <f>(BA750-BG750)/BG750</f>
        <v>0</v>
      </c>
      <c r="BO750">
        <f>AZ750/(BB750+AZ750/BG750)</f>
        <v>0</v>
      </c>
      <c r="BP750" t="s">
        <v>418</v>
      </c>
      <c r="BQ750">
        <v>0</v>
      </c>
      <c r="BR750">
        <f>IF(BQ750&lt;&gt;0, BQ750, BO750)</f>
        <v>0</v>
      </c>
      <c r="BS750">
        <f>1-BR750/BG750</f>
        <v>0</v>
      </c>
      <c r="BT750">
        <f>(BG750-BF750)/(BG750-BR750)</f>
        <v>0</v>
      </c>
      <c r="BU750">
        <f>(BA750-BG750)/(BA750-BR750)</f>
        <v>0</v>
      </c>
      <c r="BV750">
        <f>(BG750-BF750)/(BG750-AZ750)</f>
        <v>0</v>
      </c>
      <c r="BW750">
        <f>(BA750-BG750)/(BA750-AZ750)</f>
        <v>0</v>
      </c>
      <c r="BX750">
        <f>(BT750*BR750/BF750)</f>
        <v>0</v>
      </c>
      <c r="BY750">
        <f>(1-BX750)</f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f>$B$11*DQ750+$C$11*DR750+$F$11*EC750*(1-EF750)</f>
        <v>0</v>
      </c>
      <c r="CS750">
        <f>CR750*CT750</f>
        <v>0</v>
      </c>
      <c r="CT750">
        <f>($B$11*$D$9+$C$11*$D$9+$F$11*((EP750+EH750)/MAX(EP750+EH750+EQ750, 0.1)*$I$9+EQ750/MAX(EP750+EH750+EQ750, 0.1)*$J$9))/($B$11+$C$11+$F$11)</f>
        <v>0</v>
      </c>
      <c r="CU750">
        <f>($B$11*$K$9+$C$11*$K$9+$F$11*((EP750+EH750)/MAX(EP750+EH750+EQ750, 0.1)*$P$9+EQ750/MAX(EP750+EH750+EQ750, 0.1)*$Q$9))/($B$11+$C$11+$F$11)</f>
        <v>0</v>
      </c>
      <c r="CV750">
        <v>6</v>
      </c>
      <c r="CW750">
        <v>0.5</v>
      </c>
      <c r="CX750" t="s">
        <v>419</v>
      </c>
      <c r="CY750">
        <v>2</v>
      </c>
      <c r="CZ750" t="b">
        <v>1</v>
      </c>
      <c r="DA750">
        <v>1659034555.5</v>
      </c>
      <c r="DB750">
        <v>899.001407407407</v>
      </c>
      <c r="DC750">
        <v>967.968407407407</v>
      </c>
      <c r="DD750">
        <v>26.6132185185185</v>
      </c>
      <c r="DE750">
        <v>22.0217481481481</v>
      </c>
      <c r="DF750">
        <v>889.655851851852</v>
      </c>
      <c r="DG750">
        <v>26.0163037037037</v>
      </c>
      <c r="DH750">
        <v>500.103740740741</v>
      </c>
      <c r="DI750">
        <v>90.3004</v>
      </c>
      <c r="DJ750">
        <v>0.0451045851851852</v>
      </c>
      <c r="DK750">
        <v>27.4908333333333</v>
      </c>
      <c r="DL750">
        <v>27.7534333333333</v>
      </c>
      <c r="DM750">
        <v>999.9</v>
      </c>
      <c r="DN750">
        <v>0</v>
      </c>
      <c r="DO750">
        <v>0</v>
      </c>
      <c r="DP750">
        <v>9986.85185185185</v>
      </c>
      <c r="DQ750">
        <v>0</v>
      </c>
      <c r="DR750">
        <v>17.3215</v>
      </c>
      <c r="DS750">
        <v>-68.967</v>
      </c>
      <c r="DT750">
        <v>923.580851851852</v>
      </c>
      <c r="DU750">
        <v>989.764518518518</v>
      </c>
      <c r="DV750">
        <v>4.59146185185185</v>
      </c>
      <c r="DW750">
        <v>967.968407407407</v>
      </c>
      <c r="DX750">
        <v>22.0217481481481</v>
      </c>
      <c r="DY750">
        <v>2.40318333333333</v>
      </c>
      <c r="DZ750">
        <v>1.98857296296296</v>
      </c>
      <c r="EA750">
        <v>20.3852481481481</v>
      </c>
      <c r="EB750">
        <v>17.3536333333333</v>
      </c>
      <c r="EC750">
        <v>2000.03444444444</v>
      </c>
      <c r="ED750">
        <v>0.979997555555556</v>
      </c>
      <c r="EE750">
        <v>0.0200025555555556</v>
      </c>
      <c r="EF750">
        <v>0</v>
      </c>
      <c r="EG750">
        <v>748.684592592592</v>
      </c>
      <c r="EH750">
        <v>5.00063</v>
      </c>
      <c r="EI750">
        <v>14754.5592592593</v>
      </c>
      <c r="EJ750">
        <v>17257.1962962963</v>
      </c>
      <c r="EK750">
        <v>38.4416666666667</v>
      </c>
      <c r="EL750">
        <v>38.437</v>
      </c>
      <c r="EM750">
        <v>37.8818888888889</v>
      </c>
      <c r="EN750">
        <v>37.8306666666667</v>
      </c>
      <c r="EO750">
        <v>39.4463333333333</v>
      </c>
      <c r="EP750">
        <v>1955.12888888889</v>
      </c>
      <c r="EQ750">
        <v>39.9022222222222</v>
      </c>
      <c r="ER750">
        <v>0</v>
      </c>
      <c r="ES750">
        <v>1659034561.9</v>
      </c>
      <c r="ET750">
        <v>0</v>
      </c>
      <c r="EU750">
        <v>748.67768</v>
      </c>
      <c r="EV750">
        <v>-4.8153076847705</v>
      </c>
      <c r="EW750">
        <v>-76.9692306506837</v>
      </c>
      <c r="EX750">
        <v>14754.408</v>
      </c>
      <c r="EY750">
        <v>15</v>
      </c>
      <c r="EZ750">
        <v>0</v>
      </c>
      <c r="FA750" t="s">
        <v>420</v>
      </c>
      <c r="FB750">
        <v>1657551626.5</v>
      </c>
      <c r="FC750">
        <v>1657551629</v>
      </c>
      <c r="FD750">
        <v>0</v>
      </c>
      <c r="FE750">
        <v>0.403</v>
      </c>
      <c r="FF750">
        <v>0.009</v>
      </c>
      <c r="FG750">
        <v>9.41</v>
      </c>
      <c r="FH750">
        <v>0.087</v>
      </c>
      <c r="FI750">
        <v>417</v>
      </c>
      <c r="FJ750">
        <v>17</v>
      </c>
      <c r="FK750">
        <v>1.61</v>
      </c>
      <c r="FL750">
        <v>0.59</v>
      </c>
      <c r="FM750">
        <v>-68.6003073170732</v>
      </c>
      <c r="FN750">
        <v>-4.19470662020906</v>
      </c>
      <c r="FO750">
        <v>0.664448280352605</v>
      </c>
      <c r="FP750">
        <v>0</v>
      </c>
      <c r="FQ750">
        <v>748.974882352941</v>
      </c>
      <c r="FR750">
        <v>-5.07398013729055</v>
      </c>
      <c r="FS750">
        <v>0.540982318114103</v>
      </c>
      <c r="FT750">
        <v>0</v>
      </c>
      <c r="FU750">
        <v>4.58026878048781</v>
      </c>
      <c r="FV750">
        <v>0.200833379790932</v>
      </c>
      <c r="FW750">
        <v>0.0234786042917462</v>
      </c>
      <c r="FX750">
        <v>0</v>
      </c>
      <c r="FY750">
        <v>0</v>
      </c>
      <c r="FZ750">
        <v>3</v>
      </c>
      <c r="GA750" t="s">
        <v>427</v>
      </c>
      <c r="GB750">
        <v>2.97365</v>
      </c>
      <c r="GC750">
        <v>2.69913</v>
      </c>
      <c r="GD750">
        <v>0.157852</v>
      </c>
      <c r="GE750">
        <v>0.166383</v>
      </c>
      <c r="GF750">
        <v>0.110516</v>
      </c>
      <c r="GG750">
        <v>0.0979803</v>
      </c>
      <c r="GH750">
        <v>32780.7</v>
      </c>
      <c r="GI750">
        <v>35484.4</v>
      </c>
      <c r="GJ750">
        <v>35272.6</v>
      </c>
      <c r="GK750">
        <v>38603.6</v>
      </c>
      <c r="GL750">
        <v>44480.7</v>
      </c>
      <c r="GM750">
        <v>50294.9</v>
      </c>
      <c r="GN750">
        <v>55140.8</v>
      </c>
      <c r="GO750">
        <v>61921.8</v>
      </c>
      <c r="GP750">
        <v>1.987</v>
      </c>
      <c r="GQ750">
        <v>1.855</v>
      </c>
      <c r="GR750">
        <v>0.144839</v>
      </c>
      <c r="GS750">
        <v>0</v>
      </c>
      <c r="GT750">
        <v>25.3759</v>
      </c>
      <c r="GU750">
        <v>999.9</v>
      </c>
      <c r="GV750">
        <v>58.943</v>
      </c>
      <c r="GW750">
        <v>29.094</v>
      </c>
      <c r="GX750">
        <v>26.3951</v>
      </c>
      <c r="GY750">
        <v>56.2573</v>
      </c>
      <c r="GZ750">
        <v>42.7043</v>
      </c>
      <c r="HA750">
        <v>1</v>
      </c>
      <c r="HB750">
        <v>-0.0378049</v>
      </c>
      <c r="HC750">
        <v>0.198889</v>
      </c>
      <c r="HD750">
        <v>20.1138</v>
      </c>
      <c r="HE750">
        <v>5.20052</v>
      </c>
      <c r="HF750">
        <v>12.004</v>
      </c>
      <c r="HG750">
        <v>4.976</v>
      </c>
      <c r="HH750">
        <v>3.2932</v>
      </c>
      <c r="HI750">
        <v>9999</v>
      </c>
      <c r="HJ750">
        <v>9999</v>
      </c>
      <c r="HK750">
        <v>9999</v>
      </c>
      <c r="HL750">
        <v>630.7</v>
      </c>
      <c r="HM750">
        <v>1.86313</v>
      </c>
      <c r="HN750">
        <v>1.86798</v>
      </c>
      <c r="HO750">
        <v>1.86783</v>
      </c>
      <c r="HP750">
        <v>1.86899</v>
      </c>
      <c r="HQ750">
        <v>1.86981</v>
      </c>
      <c r="HR750">
        <v>1.8659</v>
      </c>
      <c r="HS750">
        <v>1.86691</v>
      </c>
      <c r="HT750">
        <v>1.86832</v>
      </c>
      <c r="HU750">
        <v>5</v>
      </c>
      <c r="HV750">
        <v>0</v>
      </c>
      <c r="HW750">
        <v>0</v>
      </c>
      <c r="HX750">
        <v>0</v>
      </c>
      <c r="HY750" t="s">
        <v>422</v>
      </c>
      <c r="HZ750" t="s">
        <v>423</v>
      </c>
      <c r="IA750" t="s">
        <v>424</v>
      </c>
      <c r="IB750" t="s">
        <v>424</v>
      </c>
      <c r="IC750" t="s">
        <v>424</v>
      </c>
      <c r="ID750" t="s">
        <v>424</v>
      </c>
      <c r="IE750">
        <v>0</v>
      </c>
      <c r="IF750">
        <v>100</v>
      </c>
      <c r="IG750">
        <v>100</v>
      </c>
      <c r="IH750">
        <v>9.485</v>
      </c>
      <c r="II750">
        <v>0.5964</v>
      </c>
      <c r="IJ750">
        <v>4.02706509432224</v>
      </c>
      <c r="IK750">
        <v>0.00601174518973114</v>
      </c>
      <c r="IL750">
        <v>2.77886958061485e-07</v>
      </c>
      <c r="IM750">
        <v>-3.54636231360687e-10</v>
      </c>
      <c r="IN750">
        <v>-0.0404303883988718</v>
      </c>
      <c r="IO750">
        <v>-0.0177815531441476</v>
      </c>
      <c r="IP750">
        <v>0.00205572605671414</v>
      </c>
      <c r="IQ750">
        <v>-1.65519735432211e-05</v>
      </c>
      <c r="IR750">
        <v>-4</v>
      </c>
      <c r="IS750">
        <v>1848</v>
      </c>
      <c r="IT750">
        <v>1</v>
      </c>
      <c r="IU750">
        <v>25</v>
      </c>
      <c r="IV750">
        <v>24715.6</v>
      </c>
      <c r="IW750">
        <v>24715.6</v>
      </c>
      <c r="IX750">
        <v>2.07153</v>
      </c>
      <c r="IY750">
        <v>2.59766</v>
      </c>
      <c r="IZ750">
        <v>1.54785</v>
      </c>
      <c r="JA750">
        <v>2.30713</v>
      </c>
      <c r="JB750">
        <v>1.34644</v>
      </c>
      <c r="JC750">
        <v>2.41577</v>
      </c>
      <c r="JD750">
        <v>33.558</v>
      </c>
      <c r="JE750">
        <v>24.2188</v>
      </c>
      <c r="JF750">
        <v>18</v>
      </c>
      <c r="JG750">
        <v>501.766</v>
      </c>
      <c r="JH750">
        <v>415.979</v>
      </c>
      <c r="JI750">
        <v>25.0003</v>
      </c>
      <c r="JJ750">
        <v>26.7139</v>
      </c>
      <c r="JK750">
        <v>30.0004</v>
      </c>
      <c r="JL750">
        <v>26.6389</v>
      </c>
      <c r="JM750">
        <v>26.5774</v>
      </c>
      <c r="JN750">
        <v>41.4656</v>
      </c>
      <c r="JO750">
        <v>25.9774</v>
      </c>
      <c r="JP750">
        <v>100</v>
      </c>
      <c r="JQ750">
        <v>25</v>
      </c>
      <c r="JR750">
        <v>1005.5</v>
      </c>
      <c r="JS750">
        <v>21.9262</v>
      </c>
      <c r="JT750">
        <v>102.285</v>
      </c>
      <c r="JU750">
        <v>103.068</v>
      </c>
    </row>
    <row r="751" spans="1:281">
      <c r="A751">
        <v>735</v>
      </c>
      <c r="B751">
        <v>1659034568</v>
      </c>
      <c r="C751">
        <v>10884.9000000954</v>
      </c>
      <c r="D751" t="s">
        <v>1901</v>
      </c>
      <c r="E751" t="s">
        <v>1902</v>
      </c>
      <c r="F751">
        <v>5</v>
      </c>
      <c r="G751" t="s">
        <v>1782</v>
      </c>
      <c r="H751" t="s">
        <v>417</v>
      </c>
      <c r="I751">
        <v>1659034560.21429</v>
      </c>
      <c r="J751">
        <f>(K751)/1000</f>
        <v>0</v>
      </c>
      <c r="K751">
        <f>IF(CZ751, AN751, AH751)</f>
        <v>0</v>
      </c>
      <c r="L751">
        <f>IF(CZ751, AI751, AG751)</f>
        <v>0</v>
      </c>
      <c r="M751">
        <f>DB751 - IF(AU751&gt;1, L751*CV751*100.0/(AW751*DP751), 0)</f>
        <v>0</v>
      </c>
      <c r="N751">
        <f>((T751-J751/2)*M751-L751)/(T751+J751/2)</f>
        <v>0</v>
      </c>
      <c r="O751">
        <f>N751*(DI751+DJ751)/1000.0</f>
        <v>0</v>
      </c>
      <c r="P751">
        <f>(DB751 - IF(AU751&gt;1, L751*CV751*100.0/(AW751*DP751), 0))*(DI751+DJ751)/1000.0</f>
        <v>0</v>
      </c>
      <c r="Q751">
        <f>2.0/((1/S751-1/R751)+SIGN(S751)*SQRT((1/S751-1/R751)*(1/S751-1/R751) + 4*CW751/((CW751+1)*(CW751+1))*(2*1/S751*1/R751-1/R751*1/R751)))</f>
        <v>0</v>
      </c>
      <c r="R751">
        <f>IF(LEFT(CX751,1)&lt;&gt;"0",IF(LEFT(CX751,1)="1",3.0,CY751),$D$5+$E$5*(DP751*DI751/($K$5*1000))+$F$5*(DP751*DI751/($K$5*1000))*MAX(MIN(CV751,$J$5),$I$5)*MAX(MIN(CV751,$J$5),$I$5)+$G$5*MAX(MIN(CV751,$J$5),$I$5)*(DP751*DI751/($K$5*1000))+$H$5*(DP751*DI751/($K$5*1000))*(DP751*DI751/($K$5*1000)))</f>
        <v>0</v>
      </c>
      <c r="S751">
        <f>J751*(1000-(1000*0.61365*exp(17.502*W751/(240.97+W751))/(DI751+DJ751)+DD751)/2)/(1000*0.61365*exp(17.502*W751/(240.97+W751))/(DI751+DJ751)-DD751)</f>
        <v>0</v>
      </c>
      <c r="T751">
        <f>1/((CW751+1)/(Q751/1.6)+1/(R751/1.37)) + CW751/((CW751+1)/(Q751/1.6) + CW751/(R751/1.37))</f>
        <v>0</v>
      </c>
      <c r="U751">
        <f>(CR751*CU751)</f>
        <v>0</v>
      </c>
      <c r="V751">
        <f>(DK751+(U751+2*0.95*5.67E-8*(((DK751+$B$7)+273)^4-(DK751+273)^4)-44100*J751)/(1.84*29.3*R751+8*0.95*5.67E-8*(DK751+273)^3))</f>
        <v>0</v>
      </c>
      <c r="W751">
        <f>($C$7*DL751+$D$7*DM751+$E$7*V751)</f>
        <v>0</v>
      </c>
      <c r="X751">
        <f>0.61365*exp(17.502*W751/(240.97+W751))</f>
        <v>0</v>
      </c>
      <c r="Y751">
        <f>(Z751/AA751*100)</f>
        <v>0</v>
      </c>
      <c r="Z751">
        <f>DD751*(DI751+DJ751)/1000</f>
        <v>0</v>
      </c>
      <c r="AA751">
        <f>0.61365*exp(17.502*DK751/(240.97+DK751))</f>
        <v>0</v>
      </c>
      <c r="AB751">
        <f>(X751-DD751*(DI751+DJ751)/1000)</f>
        <v>0</v>
      </c>
      <c r="AC751">
        <f>(-J751*44100)</f>
        <v>0</v>
      </c>
      <c r="AD751">
        <f>2*29.3*R751*0.92*(DK751-W751)</f>
        <v>0</v>
      </c>
      <c r="AE751">
        <f>2*0.95*5.67E-8*(((DK751+$B$7)+273)^4-(W751+273)^4)</f>
        <v>0</v>
      </c>
      <c r="AF751">
        <f>U751+AE751+AC751+AD751</f>
        <v>0</v>
      </c>
      <c r="AG751">
        <f>DH751*AU751*(DC751-DB751*(1000-AU751*DE751)/(1000-AU751*DD751))/(100*CV751)</f>
        <v>0</v>
      </c>
      <c r="AH751">
        <f>1000*DH751*AU751*(DD751-DE751)/(100*CV751*(1000-AU751*DD751))</f>
        <v>0</v>
      </c>
      <c r="AI751">
        <f>(AJ751 - AK751 - DI751*1E3/(8.314*(DK751+273.15)) * AM751/DH751 * AL751) * DH751/(100*CV751) * (1000 - DE751)/1000</f>
        <v>0</v>
      </c>
      <c r="AJ751">
        <v>1022.93073802231</v>
      </c>
      <c r="AK751">
        <v>964.350745454545</v>
      </c>
      <c r="AL751">
        <v>3.4024699166368</v>
      </c>
      <c r="AM751">
        <v>66.0504921813524</v>
      </c>
      <c r="AN751">
        <f>(AP751 - AO751 + DI751*1E3/(8.314*(DK751+273.15)) * AR751/DH751 * AQ751) * DH751/(100*CV751) * 1000/(1000 - AP751)</f>
        <v>0</v>
      </c>
      <c r="AO751">
        <v>21.9815972674026</v>
      </c>
      <c r="AP751">
        <v>26.5964328671329</v>
      </c>
      <c r="AQ751">
        <v>2.92835641191078e-06</v>
      </c>
      <c r="AR751">
        <v>92.47</v>
      </c>
      <c r="AS751">
        <v>0</v>
      </c>
      <c r="AT751">
        <v>0</v>
      </c>
      <c r="AU751">
        <f>IF(AS751*$H$13&gt;=AW751,1.0,(AW751/(AW751-AS751*$H$13)))</f>
        <v>0</v>
      </c>
      <c r="AV751">
        <f>(AU751-1)*100</f>
        <v>0</v>
      </c>
      <c r="AW751">
        <f>MAX(0,($B$13+$C$13*DP751)/(1+$D$13*DP751)*DI751/(DK751+273)*$E$13)</f>
        <v>0</v>
      </c>
      <c r="AX751" t="s">
        <v>418</v>
      </c>
      <c r="AY751" t="s">
        <v>418</v>
      </c>
      <c r="AZ751">
        <v>0</v>
      </c>
      <c r="BA751">
        <v>0</v>
      </c>
      <c r="BB751">
        <f>1-AZ751/BA751</f>
        <v>0</v>
      </c>
      <c r="BC751">
        <v>0</v>
      </c>
      <c r="BD751" t="s">
        <v>418</v>
      </c>
      <c r="BE751" t="s">
        <v>418</v>
      </c>
      <c r="BF751">
        <v>0</v>
      </c>
      <c r="BG751">
        <v>0</v>
      </c>
      <c r="BH751">
        <f>1-BF751/BG751</f>
        <v>0</v>
      </c>
      <c r="BI751">
        <v>0.5</v>
      </c>
      <c r="BJ751">
        <f>CS751</f>
        <v>0</v>
      </c>
      <c r="BK751">
        <f>L751</f>
        <v>0</v>
      </c>
      <c r="BL751">
        <f>BH751*BI751*BJ751</f>
        <v>0</v>
      </c>
      <c r="BM751">
        <f>(BK751-BC751)/BJ751</f>
        <v>0</v>
      </c>
      <c r="BN751">
        <f>(BA751-BG751)/BG751</f>
        <v>0</v>
      </c>
      <c r="BO751">
        <f>AZ751/(BB751+AZ751/BG751)</f>
        <v>0</v>
      </c>
      <c r="BP751" t="s">
        <v>418</v>
      </c>
      <c r="BQ751">
        <v>0</v>
      </c>
      <c r="BR751">
        <f>IF(BQ751&lt;&gt;0, BQ751, BO751)</f>
        <v>0</v>
      </c>
      <c r="BS751">
        <f>1-BR751/BG751</f>
        <v>0</v>
      </c>
      <c r="BT751">
        <f>(BG751-BF751)/(BG751-BR751)</f>
        <v>0</v>
      </c>
      <c r="BU751">
        <f>(BA751-BG751)/(BA751-BR751)</f>
        <v>0</v>
      </c>
      <c r="BV751">
        <f>(BG751-BF751)/(BG751-AZ751)</f>
        <v>0</v>
      </c>
      <c r="BW751">
        <f>(BA751-BG751)/(BA751-AZ751)</f>
        <v>0</v>
      </c>
      <c r="BX751">
        <f>(BT751*BR751/BF751)</f>
        <v>0</v>
      </c>
      <c r="BY751">
        <f>(1-BX751)</f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f>$B$11*DQ751+$C$11*DR751+$F$11*EC751*(1-EF751)</f>
        <v>0</v>
      </c>
      <c r="CS751">
        <f>CR751*CT751</f>
        <v>0</v>
      </c>
      <c r="CT751">
        <f>($B$11*$D$9+$C$11*$D$9+$F$11*((EP751+EH751)/MAX(EP751+EH751+EQ751, 0.1)*$I$9+EQ751/MAX(EP751+EH751+EQ751, 0.1)*$J$9))/($B$11+$C$11+$F$11)</f>
        <v>0</v>
      </c>
      <c r="CU751">
        <f>($B$11*$K$9+$C$11*$K$9+$F$11*((EP751+EH751)/MAX(EP751+EH751+EQ751, 0.1)*$P$9+EQ751/MAX(EP751+EH751+EQ751, 0.1)*$Q$9))/($B$11+$C$11+$F$11)</f>
        <v>0</v>
      </c>
      <c r="CV751">
        <v>6</v>
      </c>
      <c r="CW751">
        <v>0.5</v>
      </c>
      <c r="CX751" t="s">
        <v>419</v>
      </c>
      <c r="CY751">
        <v>2</v>
      </c>
      <c r="CZ751" t="b">
        <v>1</v>
      </c>
      <c r="DA751">
        <v>1659034560.21429</v>
      </c>
      <c r="DB751">
        <v>914.585785714286</v>
      </c>
      <c r="DC751">
        <v>983.627428571429</v>
      </c>
      <c r="DD751">
        <v>26.6093785714286</v>
      </c>
      <c r="DE751">
        <v>22.0021785714286</v>
      </c>
      <c r="DF751">
        <v>905.152642857143</v>
      </c>
      <c r="DG751">
        <v>26.0126714285714</v>
      </c>
      <c r="DH751">
        <v>500.114</v>
      </c>
      <c r="DI751">
        <v>90.3002357142857</v>
      </c>
      <c r="DJ751">
        <v>0.0450654821428571</v>
      </c>
      <c r="DK751">
        <v>27.4911714285714</v>
      </c>
      <c r="DL751">
        <v>27.7527785714286</v>
      </c>
      <c r="DM751">
        <v>999.9</v>
      </c>
      <c r="DN751">
        <v>0</v>
      </c>
      <c r="DO751">
        <v>0</v>
      </c>
      <c r="DP751">
        <v>10002.5</v>
      </c>
      <c r="DQ751">
        <v>0</v>
      </c>
      <c r="DR751">
        <v>17.3215</v>
      </c>
      <c r="DS751">
        <v>-69.0419642857143</v>
      </c>
      <c r="DT751">
        <v>939.587464285714</v>
      </c>
      <c r="DU751">
        <v>1005.75567857143</v>
      </c>
      <c r="DV751">
        <v>4.60719928571429</v>
      </c>
      <c r="DW751">
        <v>983.627428571429</v>
      </c>
      <c r="DX751">
        <v>22.0021785714286</v>
      </c>
      <c r="DY751">
        <v>2.40283321428571</v>
      </c>
      <c r="DZ751">
        <v>1.9868025</v>
      </c>
      <c r="EA751">
        <v>20.3828892857143</v>
      </c>
      <c r="EB751">
        <v>17.3395392857143</v>
      </c>
      <c r="EC751">
        <v>2000.04892857143</v>
      </c>
      <c r="ED751">
        <v>0.979997214285714</v>
      </c>
      <c r="EE751">
        <v>0.0200028785714286</v>
      </c>
      <c r="EF751">
        <v>0</v>
      </c>
      <c r="EG751">
        <v>748.332892857143</v>
      </c>
      <c r="EH751">
        <v>5.00063</v>
      </c>
      <c r="EI751">
        <v>14748.7107142857</v>
      </c>
      <c r="EJ751">
        <v>17257.3178571429</v>
      </c>
      <c r="EK751">
        <v>38.446</v>
      </c>
      <c r="EL751">
        <v>38.437</v>
      </c>
      <c r="EM751">
        <v>37.8816428571429</v>
      </c>
      <c r="EN751">
        <v>37.839</v>
      </c>
      <c r="EO751">
        <v>39.45725</v>
      </c>
      <c r="EP751">
        <v>1955.14321428571</v>
      </c>
      <c r="EQ751">
        <v>39.9028571428572</v>
      </c>
      <c r="ER751">
        <v>0</v>
      </c>
      <c r="ES751">
        <v>1659034567.3</v>
      </c>
      <c r="ET751">
        <v>0</v>
      </c>
      <c r="EU751">
        <v>748.307576923077</v>
      </c>
      <c r="EV751">
        <v>-3.78752137326388</v>
      </c>
      <c r="EW751">
        <v>-70.6666666765766</v>
      </c>
      <c r="EX751">
        <v>14748.0461538462</v>
      </c>
      <c r="EY751">
        <v>15</v>
      </c>
      <c r="EZ751">
        <v>0</v>
      </c>
      <c r="FA751" t="s">
        <v>420</v>
      </c>
      <c r="FB751">
        <v>1657551626.5</v>
      </c>
      <c r="FC751">
        <v>1657551629</v>
      </c>
      <c r="FD751">
        <v>0</v>
      </c>
      <c r="FE751">
        <v>0.403</v>
      </c>
      <c r="FF751">
        <v>0.009</v>
      </c>
      <c r="FG751">
        <v>9.41</v>
      </c>
      <c r="FH751">
        <v>0.087</v>
      </c>
      <c r="FI751">
        <v>417</v>
      </c>
      <c r="FJ751">
        <v>17</v>
      </c>
      <c r="FK751">
        <v>1.61</v>
      </c>
      <c r="FL751">
        <v>0.59</v>
      </c>
      <c r="FM751">
        <v>-68.9382414634146</v>
      </c>
      <c r="FN751">
        <v>-2.38772195121972</v>
      </c>
      <c r="FO751">
        <v>0.592551778524042</v>
      </c>
      <c r="FP751">
        <v>0</v>
      </c>
      <c r="FQ751">
        <v>748.550323529412</v>
      </c>
      <c r="FR751">
        <v>-4.70381971004702</v>
      </c>
      <c r="FS751">
        <v>0.50546115930308</v>
      </c>
      <c r="FT751">
        <v>0</v>
      </c>
      <c r="FU751">
        <v>4.59734634146341</v>
      </c>
      <c r="FV751">
        <v>0.23108843205575</v>
      </c>
      <c r="FW751">
        <v>0.0257731525803923</v>
      </c>
      <c r="FX751">
        <v>0</v>
      </c>
      <c r="FY751">
        <v>0</v>
      </c>
      <c r="FZ751">
        <v>3</v>
      </c>
      <c r="GA751" t="s">
        <v>427</v>
      </c>
      <c r="GB751">
        <v>2.97333</v>
      </c>
      <c r="GC751">
        <v>2.6988</v>
      </c>
      <c r="GD751">
        <v>0.159679</v>
      </c>
      <c r="GE751">
        <v>0.168079</v>
      </c>
      <c r="GF751">
        <v>0.110508</v>
      </c>
      <c r="GG751">
        <v>0.0979727</v>
      </c>
      <c r="GH751">
        <v>32709.6</v>
      </c>
      <c r="GI751">
        <v>35411.8</v>
      </c>
      <c r="GJ751">
        <v>35272.7</v>
      </c>
      <c r="GK751">
        <v>38603.1</v>
      </c>
      <c r="GL751">
        <v>44481.5</v>
      </c>
      <c r="GM751">
        <v>50295.1</v>
      </c>
      <c r="GN751">
        <v>55141.3</v>
      </c>
      <c r="GO751">
        <v>61921.4</v>
      </c>
      <c r="GP751">
        <v>1.9874</v>
      </c>
      <c r="GQ751">
        <v>1.8542</v>
      </c>
      <c r="GR751">
        <v>0.144392</v>
      </c>
      <c r="GS751">
        <v>0</v>
      </c>
      <c r="GT751">
        <v>25.3802</v>
      </c>
      <c r="GU751">
        <v>999.9</v>
      </c>
      <c r="GV751">
        <v>58.943</v>
      </c>
      <c r="GW751">
        <v>29.094</v>
      </c>
      <c r="GX751">
        <v>26.3942</v>
      </c>
      <c r="GY751">
        <v>56.0573</v>
      </c>
      <c r="GZ751">
        <v>42.6603</v>
      </c>
      <c r="HA751">
        <v>1</v>
      </c>
      <c r="HB751">
        <v>-0.0377642</v>
      </c>
      <c r="HC751">
        <v>0.201198</v>
      </c>
      <c r="HD751">
        <v>20.1136</v>
      </c>
      <c r="HE751">
        <v>5.19932</v>
      </c>
      <c r="HF751">
        <v>12.004</v>
      </c>
      <c r="HG751">
        <v>4.9756</v>
      </c>
      <c r="HH751">
        <v>3.2934</v>
      </c>
      <c r="HI751">
        <v>9999</v>
      </c>
      <c r="HJ751">
        <v>9999</v>
      </c>
      <c r="HK751">
        <v>9999</v>
      </c>
      <c r="HL751">
        <v>630.7</v>
      </c>
      <c r="HM751">
        <v>1.86316</v>
      </c>
      <c r="HN751">
        <v>1.86798</v>
      </c>
      <c r="HO751">
        <v>1.86783</v>
      </c>
      <c r="HP751">
        <v>1.86899</v>
      </c>
      <c r="HQ751">
        <v>1.86978</v>
      </c>
      <c r="HR751">
        <v>1.86584</v>
      </c>
      <c r="HS751">
        <v>1.86691</v>
      </c>
      <c r="HT751">
        <v>1.86829</v>
      </c>
      <c r="HU751">
        <v>5</v>
      </c>
      <c r="HV751">
        <v>0</v>
      </c>
      <c r="HW751">
        <v>0</v>
      </c>
      <c r="HX751">
        <v>0</v>
      </c>
      <c r="HY751" t="s">
        <v>422</v>
      </c>
      <c r="HZ751" t="s">
        <v>423</v>
      </c>
      <c r="IA751" t="s">
        <v>424</v>
      </c>
      <c r="IB751" t="s">
        <v>424</v>
      </c>
      <c r="IC751" t="s">
        <v>424</v>
      </c>
      <c r="ID751" t="s">
        <v>424</v>
      </c>
      <c r="IE751">
        <v>0</v>
      </c>
      <c r="IF751">
        <v>100</v>
      </c>
      <c r="IG751">
        <v>100</v>
      </c>
      <c r="IH751">
        <v>9.577</v>
      </c>
      <c r="II751">
        <v>0.5961</v>
      </c>
      <c r="IJ751">
        <v>4.02706509432224</v>
      </c>
      <c r="IK751">
        <v>0.00601174518973114</v>
      </c>
      <c r="IL751">
        <v>2.77886958061485e-07</v>
      </c>
      <c r="IM751">
        <v>-3.54636231360687e-10</v>
      </c>
      <c r="IN751">
        <v>-0.0404303883988718</v>
      </c>
      <c r="IO751">
        <v>-0.0177815531441476</v>
      </c>
      <c r="IP751">
        <v>0.00205572605671414</v>
      </c>
      <c r="IQ751">
        <v>-1.65519735432211e-05</v>
      </c>
      <c r="IR751">
        <v>-4</v>
      </c>
      <c r="IS751">
        <v>1848</v>
      </c>
      <c r="IT751">
        <v>1</v>
      </c>
      <c r="IU751">
        <v>25</v>
      </c>
      <c r="IV751">
        <v>24715.7</v>
      </c>
      <c r="IW751">
        <v>24715.7</v>
      </c>
      <c r="IX751">
        <v>2.10083</v>
      </c>
      <c r="IY751">
        <v>2.60864</v>
      </c>
      <c r="IZ751">
        <v>1.54785</v>
      </c>
      <c r="JA751">
        <v>2.30713</v>
      </c>
      <c r="JB751">
        <v>1.34644</v>
      </c>
      <c r="JC751">
        <v>2.31689</v>
      </c>
      <c r="JD751">
        <v>33.558</v>
      </c>
      <c r="JE751">
        <v>24.2101</v>
      </c>
      <c r="JF751">
        <v>18</v>
      </c>
      <c r="JG751">
        <v>502.052</v>
      </c>
      <c r="JH751">
        <v>415.542</v>
      </c>
      <c r="JI751">
        <v>25.0005</v>
      </c>
      <c r="JJ751">
        <v>26.7161</v>
      </c>
      <c r="JK751">
        <v>30</v>
      </c>
      <c r="JL751">
        <v>26.6411</v>
      </c>
      <c r="JM751">
        <v>26.5796</v>
      </c>
      <c r="JN751">
        <v>42.0591</v>
      </c>
      <c r="JO751">
        <v>25.9774</v>
      </c>
      <c r="JP751">
        <v>100</v>
      </c>
      <c r="JQ751">
        <v>25</v>
      </c>
      <c r="JR751">
        <v>1025.58</v>
      </c>
      <c r="JS751">
        <v>21.9187</v>
      </c>
      <c r="JT751">
        <v>102.286</v>
      </c>
      <c r="JU751">
        <v>103.067</v>
      </c>
    </row>
    <row r="752" spans="1:281">
      <c r="A752">
        <v>736</v>
      </c>
      <c r="B752">
        <v>1659034573</v>
      </c>
      <c r="C752">
        <v>10889.9000000954</v>
      </c>
      <c r="D752" t="s">
        <v>1903</v>
      </c>
      <c r="E752" t="s">
        <v>1904</v>
      </c>
      <c r="F752">
        <v>5</v>
      </c>
      <c r="G752" t="s">
        <v>1782</v>
      </c>
      <c r="H752" t="s">
        <v>417</v>
      </c>
      <c r="I752">
        <v>1659034565.5</v>
      </c>
      <c r="J752">
        <f>(K752)/1000</f>
        <v>0</v>
      </c>
      <c r="K752">
        <f>IF(CZ752, AN752, AH752)</f>
        <v>0</v>
      </c>
      <c r="L752">
        <f>IF(CZ752, AI752, AG752)</f>
        <v>0</v>
      </c>
      <c r="M752">
        <f>DB752 - IF(AU752&gt;1, L752*CV752*100.0/(AW752*DP752), 0)</f>
        <v>0</v>
      </c>
      <c r="N752">
        <f>((T752-J752/2)*M752-L752)/(T752+J752/2)</f>
        <v>0</v>
      </c>
      <c r="O752">
        <f>N752*(DI752+DJ752)/1000.0</f>
        <v>0</v>
      </c>
      <c r="P752">
        <f>(DB752 - IF(AU752&gt;1, L752*CV752*100.0/(AW752*DP752), 0))*(DI752+DJ752)/1000.0</f>
        <v>0</v>
      </c>
      <c r="Q752">
        <f>2.0/((1/S752-1/R752)+SIGN(S752)*SQRT((1/S752-1/R752)*(1/S752-1/R752) + 4*CW752/((CW752+1)*(CW752+1))*(2*1/S752*1/R752-1/R752*1/R752)))</f>
        <v>0</v>
      </c>
      <c r="R752">
        <f>IF(LEFT(CX752,1)&lt;&gt;"0",IF(LEFT(CX752,1)="1",3.0,CY752),$D$5+$E$5*(DP752*DI752/($K$5*1000))+$F$5*(DP752*DI752/($K$5*1000))*MAX(MIN(CV752,$J$5),$I$5)*MAX(MIN(CV752,$J$5),$I$5)+$G$5*MAX(MIN(CV752,$J$5),$I$5)*(DP752*DI752/($K$5*1000))+$H$5*(DP752*DI752/($K$5*1000))*(DP752*DI752/($K$5*1000)))</f>
        <v>0</v>
      </c>
      <c r="S752">
        <f>J752*(1000-(1000*0.61365*exp(17.502*W752/(240.97+W752))/(DI752+DJ752)+DD752)/2)/(1000*0.61365*exp(17.502*W752/(240.97+W752))/(DI752+DJ752)-DD752)</f>
        <v>0</v>
      </c>
      <c r="T752">
        <f>1/((CW752+1)/(Q752/1.6)+1/(R752/1.37)) + CW752/((CW752+1)/(Q752/1.6) + CW752/(R752/1.37))</f>
        <v>0</v>
      </c>
      <c r="U752">
        <f>(CR752*CU752)</f>
        <v>0</v>
      </c>
      <c r="V752">
        <f>(DK752+(U752+2*0.95*5.67E-8*(((DK752+$B$7)+273)^4-(DK752+273)^4)-44100*J752)/(1.84*29.3*R752+8*0.95*5.67E-8*(DK752+273)^3))</f>
        <v>0</v>
      </c>
      <c r="W752">
        <f>($C$7*DL752+$D$7*DM752+$E$7*V752)</f>
        <v>0</v>
      </c>
      <c r="X752">
        <f>0.61365*exp(17.502*W752/(240.97+W752))</f>
        <v>0</v>
      </c>
      <c r="Y752">
        <f>(Z752/AA752*100)</f>
        <v>0</v>
      </c>
      <c r="Z752">
        <f>DD752*(DI752+DJ752)/1000</f>
        <v>0</v>
      </c>
      <c r="AA752">
        <f>0.61365*exp(17.502*DK752/(240.97+DK752))</f>
        <v>0</v>
      </c>
      <c r="AB752">
        <f>(X752-DD752*(DI752+DJ752)/1000)</f>
        <v>0</v>
      </c>
      <c r="AC752">
        <f>(-J752*44100)</f>
        <v>0</v>
      </c>
      <c r="AD752">
        <f>2*29.3*R752*0.92*(DK752-W752)</f>
        <v>0</v>
      </c>
      <c r="AE752">
        <f>2*0.95*5.67E-8*(((DK752+$B$7)+273)^4-(W752+273)^4)</f>
        <v>0</v>
      </c>
      <c r="AF752">
        <f>U752+AE752+AC752+AD752</f>
        <v>0</v>
      </c>
      <c r="AG752">
        <f>DH752*AU752*(DC752-DB752*(1000-AU752*DE752)/(1000-AU752*DD752))/(100*CV752)</f>
        <v>0</v>
      </c>
      <c r="AH752">
        <f>1000*DH752*AU752*(DD752-DE752)/(100*CV752*(1000-AU752*DD752))</f>
        <v>0</v>
      </c>
      <c r="AI752">
        <f>(AJ752 - AK752 - DI752*1E3/(8.314*(DK752+273.15)) * AM752/DH752 * AL752) * DH752/(100*CV752) * (1000 - DE752)/1000</f>
        <v>0</v>
      </c>
      <c r="AJ752">
        <v>1040.36878809512</v>
      </c>
      <c r="AK752">
        <v>981.208375757576</v>
      </c>
      <c r="AL752">
        <v>3.42994328629019</v>
      </c>
      <c r="AM752">
        <v>66.0504921813524</v>
      </c>
      <c r="AN752">
        <f>(AP752 - AO752 + DI752*1E3/(8.314*(DK752+273.15)) * AR752/DH752 * AQ752) * DH752/(100*CV752) * 1000/(1000 - AP752)</f>
        <v>0</v>
      </c>
      <c r="AO752">
        <v>21.9785635844589</v>
      </c>
      <c r="AP752">
        <v>26.5943342657343</v>
      </c>
      <c r="AQ752">
        <v>-1.41367521366057e-05</v>
      </c>
      <c r="AR752">
        <v>92.47</v>
      </c>
      <c r="AS752">
        <v>0</v>
      </c>
      <c r="AT752">
        <v>0</v>
      </c>
      <c r="AU752">
        <f>IF(AS752*$H$13&gt;=AW752,1.0,(AW752/(AW752-AS752*$H$13)))</f>
        <v>0</v>
      </c>
      <c r="AV752">
        <f>(AU752-1)*100</f>
        <v>0</v>
      </c>
      <c r="AW752">
        <f>MAX(0,($B$13+$C$13*DP752)/(1+$D$13*DP752)*DI752/(DK752+273)*$E$13)</f>
        <v>0</v>
      </c>
      <c r="AX752" t="s">
        <v>418</v>
      </c>
      <c r="AY752" t="s">
        <v>418</v>
      </c>
      <c r="AZ752">
        <v>0</v>
      </c>
      <c r="BA752">
        <v>0</v>
      </c>
      <c r="BB752">
        <f>1-AZ752/BA752</f>
        <v>0</v>
      </c>
      <c r="BC752">
        <v>0</v>
      </c>
      <c r="BD752" t="s">
        <v>418</v>
      </c>
      <c r="BE752" t="s">
        <v>418</v>
      </c>
      <c r="BF752">
        <v>0</v>
      </c>
      <c r="BG752">
        <v>0</v>
      </c>
      <c r="BH752">
        <f>1-BF752/BG752</f>
        <v>0</v>
      </c>
      <c r="BI752">
        <v>0.5</v>
      </c>
      <c r="BJ752">
        <f>CS752</f>
        <v>0</v>
      </c>
      <c r="BK752">
        <f>L752</f>
        <v>0</v>
      </c>
      <c r="BL752">
        <f>BH752*BI752*BJ752</f>
        <v>0</v>
      </c>
      <c r="BM752">
        <f>(BK752-BC752)/BJ752</f>
        <v>0</v>
      </c>
      <c r="BN752">
        <f>(BA752-BG752)/BG752</f>
        <v>0</v>
      </c>
      <c r="BO752">
        <f>AZ752/(BB752+AZ752/BG752)</f>
        <v>0</v>
      </c>
      <c r="BP752" t="s">
        <v>418</v>
      </c>
      <c r="BQ752">
        <v>0</v>
      </c>
      <c r="BR752">
        <f>IF(BQ752&lt;&gt;0, BQ752, BO752)</f>
        <v>0</v>
      </c>
      <c r="BS752">
        <f>1-BR752/BG752</f>
        <v>0</v>
      </c>
      <c r="BT752">
        <f>(BG752-BF752)/(BG752-BR752)</f>
        <v>0</v>
      </c>
      <c r="BU752">
        <f>(BA752-BG752)/(BA752-BR752)</f>
        <v>0</v>
      </c>
      <c r="BV752">
        <f>(BG752-BF752)/(BG752-AZ752)</f>
        <v>0</v>
      </c>
      <c r="BW752">
        <f>(BA752-BG752)/(BA752-AZ752)</f>
        <v>0</v>
      </c>
      <c r="BX752">
        <f>(BT752*BR752/BF752)</f>
        <v>0</v>
      </c>
      <c r="BY752">
        <f>(1-BX752)</f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f>$B$11*DQ752+$C$11*DR752+$F$11*EC752*(1-EF752)</f>
        <v>0</v>
      </c>
      <c r="CS752">
        <f>CR752*CT752</f>
        <v>0</v>
      </c>
      <c r="CT752">
        <f>($B$11*$D$9+$C$11*$D$9+$F$11*((EP752+EH752)/MAX(EP752+EH752+EQ752, 0.1)*$I$9+EQ752/MAX(EP752+EH752+EQ752, 0.1)*$J$9))/($B$11+$C$11+$F$11)</f>
        <v>0</v>
      </c>
      <c r="CU752">
        <f>($B$11*$K$9+$C$11*$K$9+$F$11*((EP752+EH752)/MAX(EP752+EH752+EQ752, 0.1)*$P$9+EQ752/MAX(EP752+EH752+EQ752, 0.1)*$Q$9))/($B$11+$C$11+$F$11)</f>
        <v>0</v>
      </c>
      <c r="CV752">
        <v>6</v>
      </c>
      <c r="CW752">
        <v>0.5</v>
      </c>
      <c r="CX752" t="s">
        <v>419</v>
      </c>
      <c r="CY752">
        <v>2</v>
      </c>
      <c r="CZ752" t="b">
        <v>1</v>
      </c>
      <c r="DA752">
        <v>1659034565.5</v>
      </c>
      <c r="DB752">
        <v>931.952037037037</v>
      </c>
      <c r="DC752">
        <v>1001.493</v>
      </c>
      <c r="DD752">
        <v>26.6029074074074</v>
      </c>
      <c r="DE752">
        <v>21.9815296296296</v>
      </c>
      <c r="DF752">
        <v>922.421666666667</v>
      </c>
      <c r="DG752">
        <v>26.0065407407407</v>
      </c>
      <c r="DH752">
        <v>500.084555555556</v>
      </c>
      <c r="DI752">
        <v>90.2997037037037</v>
      </c>
      <c r="DJ752">
        <v>0.0449916925925926</v>
      </c>
      <c r="DK752">
        <v>27.4923037037037</v>
      </c>
      <c r="DL752">
        <v>27.7513518518519</v>
      </c>
      <c r="DM752">
        <v>999.9</v>
      </c>
      <c r="DN752">
        <v>0</v>
      </c>
      <c r="DO752">
        <v>0</v>
      </c>
      <c r="DP752">
        <v>10011.6666666667</v>
      </c>
      <c r="DQ752">
        <v>0</v>
      </c>
      <c r="DR752">
        <v>17.3215</v>
      </c>
      <c r="DS752">
        <v>-69.5411333333333</v>
      </c>
      <c r="DT752">
        <v>957.422074074074</v>
      </c>
      <c r="DU752">
        <v>1024.00137037037</v>
      </c>
      <c r="DV752">
        <v>4.62137666666667</v>
      </c>
      <c r="DW752">
        <v>1001.493</v>
      </c>
      <c r="DX752">
        <v>21.9815296296296</v>
      </c>
      <c r="DY752">
        <v>2.40223518518519</v>
      </c>
      <c r="DZ752">
        <v>1.98492592592593</v>
      </c>
      <c r="EA752">
        <v>20.3788555555556</v>
      </c>
      <c r="EB752">
        <v>17.3246037037037</v>
      </c>
      <c r="EC752">
        <v>2000.01592592593</v>
      </c>
      <c r="ED752">
        <v>0.979998555555556</v>
      </c>
      <c r="EE752">
        <v>0.0200015703703704</v>
      </c>
      <c r="EF752">
        <v>0</v>
      </c>
      <c r="EG752">
        <v>747.927925925926</v>
      </c>
      <c r="EH752">
        <v>5.00063</v>
      </c>
      <c r="EI752">
        <v>14742.237037037</v>
      </c>
      <c r="EJ752">
        <v>17257.0259259259</v>
      </c>
      <c r="EK752">
        <v>38.4486666666667</v>
      </c>
      <c r="EL752">
        <v>38.437</v>
      </c>
      <c r="EM752">
        <v>37.8795925925926</v>
      </c>
      <c r="EN752">
        <v>37.847</v>
      </c>
      <c r="EO752">
        <v>39.4673333333333</v>
      </c>
      <c r="EP752">
        <v>1955.11518518519</v>
      </c>
      <c r="EQ752">
        <v>39.8992592592593</v>
      </c>
      <c r="ER752">
        <v>0</v>
      </c>
      <c r="ES752">
        <v>1659034572.1</v>
      </c>
      <c r="ET752">
        <v>0</v>
      </c>
      <c r="EU752">
        <v>747.949384615384</v>
      </c>
      <c r="EV752">
        <v>-3.50345299323866</v>
      </c>
      <c r="EW752">
        <v>-70.1128205179172</v>
      </c>
      <c r="EX752">
        <v>14742.3846153846</v>
      </c>
      <c r="EY752">
        <v>15</v>
      </c>
      <c r="EZ752">
        <v>0</v>
      </c>
      <c r="FA752" t="s">
        <v>420</v>
      </c>
      <c r="FB752">
        <v>1657551626.5</v>
      </c>
      <c r="FC752">
        <v>1657551629</v>
      </c>
      <c r="FD752">
        <v>0</v>
      </c>
      <c r="FE752">
        <v>0.403</v>
      </c>
      <c r="FF752">
        <v>0.009</v>
      </c>
      <c r="FG752">
        <v>9.41</v>
      </c>
      <c r="FH752">
        <v>0.087</v>
      </c>
      <c r="FI752">
        <v>417</v>
      </c>
      <c r="FJ752">
        <v>17</v>
      </c>
      <c r="FK752">
        <v>1.61</v>
      </c>
      <c r="FL752">
        <v>0.59</v>
      </c>
      <c r="FM752">
        <v>-69.1915</v>
      </c>
      <c r="FN752">
        <v>-3.22779094076648</v>
      </c>
      <c r="FO752">
        <v>0.632763812908757</v>
      </c>
      <c r="FP752">
        <v>0</v>
      </c>
      <c r="FQ752">
        <v>748.200058823529</v>
      </c>
      <c r="FR752">
        <v>-4.44904506955198</v>
      </c>
      <c r="FS752">
        <v>0.477839927737092</v>
      </c>
      <c r="FT752">
        <v>0</v>
      </c>
      <c r="FU752">
        <v>4.60728487804878</v>
      </c>
      <c r="FV752">
        <v>0.166518188153307</v>
      </c>
      <c r="FW752">
        <v>0.0218831354067243</v>
      </c>
      <c r="FX752">
        <v>0</v>
      </c>
      <c r="FY752">
        <v>0</v>
      </c>
      <c r="FZ752">
        <v>3</v>
      </c>
      <c r="GA752" t="s">
        <v>427</v>
      </c>
      <c r="GB752">
        <v>2.973</v>
      </c>
      <c r="GC752">
        <v>2.69869</v>
      </c>
      <c r="GD752">
        <v>0.161496</v>
      </c>
      <c r="GE752">
        <v>0.169929</v>
      </c>
      <c r="GF752">
        <v>0.110502</v>
      </c>
      <c r="GG752">
        <v>0.0979638</v>
      </c>
      <c r="GH752">
        <v>32638.1</v>
      </c>
      <c r="GI752">
        <v>35332.7</v>
      </c>
      <c r="GJ752">
        <v>35271.8</v>
      </c>
      <c r="GK752">
        <v>38602.7</v>
      </c>
      <c r="GL752">
        <v>44480.8</v>
      </c>
      <c r="GM752">
        <v>50295.3</v>
      </c>
      <c r="GN752">
        <v>55139.9</v>
      </c>
      <c r="GO752">
        <v>61921</v>
      </c>
      <c r="GP752">
        <v>1.9868</v>
      </c>
      <c r="GQ752">
        <v>1.8546</v>
      </c>
      <c r="GR752">
        <v>0.145137</v>
      </c>
      <c r="GS752">
        <v>0</v>
      </c>
      <c r="GT752">
        <v>25.3823</v>
      </c>
      <c r="GU752">
        <v>999.9</v>
      </c>
      <c r="GV752">
        <v>58.943</v>
      </c>
      <c r="GW752">
        <v>29.094</v>
      </c>
      <c r="GX752">
        <v>26.3956</v>
      </c>
      <c r="GY752">
        <v>55.8273</v>
      </c>
      <c r="GZ752">
        <v>43.0929</v>
      </c>
      <c r="HA752">
        <v>1</v>
      </c>
      <c r="HB752">
        <v>-0.037439</v>
      </c>
      <c r="HC752">
        <v>0.201525</v>
      </c>
      <c r="HD752">
        <v>20.1135</v>
      </c>
      <c r="HE752">
        <v>5.19932</v>
      </c>
      <c r="HF752">
        <v>12.004</v>
      </c>
      <c r="HG752">
        <v>4.9756</v>
      </c>
      <c r="HH752">
        <v>3.2936</v>
      </c>
      <c r="HI752">
        <v>9999</v>
      </c>
      <c r="HJ752">
        <v>9999</v>
      </c>
      <c r="HK752">
        <v>9999</v>
      </c>
      <c r="HL752">
        <v>630.7</v>
      </c>
      <c r="HM752">
        <v>1.8631</v>
      </c>
      <c r="HN752">
        <v>1.86801</v>
      </c>
      <c r="HO752">
        <v>1.86783</v>
      </c>
      <c r="HP752">
        <v>1.86896</v>
      </c>
      <c r="HQ752">
        <v>1.86981</v>
      </c>
      <c r="HR752">
        <v>1.86584</v>
      </c>
      <c r="HS752">
        <v>1.86691</v>
      </c>
      <c r="HT752">
        <v>1.86829</v>
      </c>
      <c r="HU752">
        <v>5</v>
      </c>
      <c r="HV752">
        <v>0</v>
      </c>
      <c r="HW752">
        <v>0</v>
      </c>
      <c r="HX752">
        <v>0</v>
      </c>
      <c r="HY752" t="s">
        <v>422</v>
      </c>
      <c r="HZ752" t="s">
        <v>423</v>
      </c>
      <c r="IA752" t="s">
        <v>424</v>
      </c>
      <c r="IB752" t="s">
        <v>424</v>
      </c>
      <c r="IC752" t="s">
        <v>424</v>
      </c>
      <c r="ID752" t="s">
        <v>424</v>
      </c>
      <c r="IE752">
        <v>0</v>
      </c>
      <c r="IF752">
        <v>100</v>
      </c>
      <c r="IG752">
        <v>100</v>
      </c>
      <c r="IH752">
        <v>9.67</v>
      </c>
      <c r="II752">
        <v>0.5961</v>
      </c>
      <c r="IJ752">
        <v>4.02706509432224</v>
      </c>
      <c r="IK752">
        <v>0.00601174518973114</v>
      </c>
      <c r="IL752">
        <v>2.77886958061485e-07</v>
      </c>
      <c r="IM752">
        <v>-3.54636231360687e-10</v>
      </c>
      <c r="IN752">
        <v>-0.0404303883988718</v>
      </c>
      <c r="IO752">
        <v>-0.0177815531441476</v>
      </c>
      <c r="IP752">
        <v>0.00205572605671414</v>
      </c>
      <c r="IQ752">
        <v>-1.65519735432211e-05</v>
      </c>
      <c r="IR752">
        <v>-4</v>
      </c>
      <c r="IS752">
        <v>1848</v>
      </c>
      <c r="IT752">
        <v>1</v>
      </c>
      <c r="IU752">
        <v>25</v>
      </c>
      <c r="IV752">
        <v>24715.8</v>
      </c>
      <c r="IW752">
        <v>24715.7</v>
      </c>
      <c r="IX752">
        <v>2.12769</v>
      </c>
      <c r="IY752">
        <v>2.60498</v>
      </c>
      <c r="IZ752">
        <v>1.54785</v>
      </c>
      <c r="JA752">
        <v>2.30713</v>
      </c>
      <c r="JB752">
        <v>1.34644</v>
      </c>
      <c r="JC752">
        <v>2.42188</v>
      </c>
      <c r="JD752">
        <v>33.558</v>
      </c>
      <c r="JE752">
        <v>24.2188</v>
      </c>
      <c r="JF752">
        <v>18</v>
      </c>
      <c r="JG752">
        <v>501.654</v>
      </c>
      <c r="JH752">
        <v>415.785</v>
      </c>
      <c r="JI752">
        <v>25.0003</v>
      </c>
      <c r="JJ752">
        <v>26.7184</v>
      </c>
      <c r="JK752">
        <v>30.0003</v>
      </c>
      <c r="JL752">
        <v>26.6411</v>
      </c>
      <c r="JM752">
        <v>26.5819</v>
      </c>
      <c r="JN752">
        <v>42.5837</v>
      </c>
      <c r="JO752">
        <v>25.9774</v>
      </c>
      <c r="JP752">
        <v>100</v>
      </c>
      <c r="JQ752">
        <v>25</v>
      </c>
      <c r="JR752">
        <v>1039.01</v>
      </c>
      <c r="JS752">
        <v>21.9104</v>
      </c>
      <c r="JT752">
        <v>102.283</v>
      </c>
      <c r="JU752">
        <v>103.066</v>
      </c>
    </row>
    <row r="753" spans="1:281">
      <c r="A753">
        <v>737</v>
      </c>
      <c r="B753">
        <v>1659034577.5</v>
      </c>
      <c r="C753">
        <v>10894.4000000954</v>
      </c>
      <c r="D753" t="s">
        <v>1905</v>
      </c>
      <c r="E753" t="s">
        <v>1906</v>
      </c>
      <c r="F753">
        <v>5</v>
      </c>
      <c r="G753" t="s">
        <v>1782</v>
      </c>
      <c r="H753" t="s">
        <v>417</v>
      </c>
      <c r="I753">
        <v>1659034569.94444</v>
      </c>
      <c r="J753">
        <f>(K753)/1000</f>
        <v>0</v>
      </c>
      <c r="K753">
        <f>IF(CZ753, AN753, AH753)</f>
        <v>0</v>
      </c>
      <c r="L753">
        <f>IF(CZ753, AI753, AG753)</f>
        <v>0</v>
      </c>
      <c r="M753">
        <f>DB753 - IF(AU753&gt;1, L753*CV753*100.0/(AW753*DP753), 0)</f>
        <v>0</v>
      </c>
      <c r="N753">
        <f>((T753-J753/2)*M753-L753)/(T753+J753/2)</f>
        <v>0</v>
      </c>
      <c r="O753">
        <f>N753*(DI753+DJ753)/1000.0</f>
        <v>0</v>
      </c>
      <c r="P753">
        <f>(DB753 - IF(AU753&gt;1, L753*CV753*100.0/(AW753*DP753), 0))*(DI753+DJ753)/1000.0</f>
        <v>0</v>
      </c>
      <c r="Q753">
        <f>2.0/((1/S753-1/R753)+SIGN(S753)*SQRT((1/S753-1/R753)*(1/S753-1/R753) + 4*CW753/((CW753+1)*(CW753+1))*(2*1/S753*1/R753-1/R753*1/R753)))</f>
        <v>0</v>
      </c>
      <c r="R753">
        <f>IF(LEFT(CX753,1)&lt;&gt;"0",IF(LEFT(CX753,1)="1",3.0,CY753),$D$5+$E$5*(DP753*DI753/($K$5*1000))+$F$5*(DP753*DI753/($K$5*1000))*MAX(MIN(CV753,$J$5),$I$5)*MAX(MIN(CV753,$J$5),$I$5)+$G$5*MAX(MIN(CV753,$J$5),$I$5)*(DP753*DI753/($K$5*1000))+$H$5*(DP753*DI753/($K$5*1000))*(DP753*DI753/($K$5*1000)))</f>
        <v>0</v>
      </c>
      <c r="S753">
        <f>J753*(1000-(1000*0.61365*exp(17.502*W753/(240.97+W753))/(DI753+DJ753)+DD753)/2)/(1000*0.61365*exp(17.502*W753/(240.97+W753))/(DI753+DJ753)-DD753)</f>
        <v>0</v>
      </c>
      <c r="T753">
        <f>1/((CW753+1)/(Q753/1.6)+1/(R753/1.37)) + CW753/((CW753+1)/(Q753/1.6) + CW753/(R753/1.37))</f>
        <v>0</v>
      </c>
      <c r="U753">
        <f>(CR753*CU753)</f>
        <v>0</v>
      </c>
      <c r="V753">
        <f>(DK753+(U753+2*0.95*5.67E-8*(((DK753+$B$7)+273)^4-(DK753+273)^4)-44100*J753)/(1.84*29.3*R753+8*0.95*5.67E-8*(DK753+273)^3))</f>
        <v>0</v>
      </c>
      <c r="W753">
        <f>($C$7*DL753+$D$7*DM753+$E$7*V753)</f>
        <v>0</v>
      </c>
      <c r="X753">
        <f>0.61365*exp(17.502*W753/(240.97+W753))</f>
        <v>0</v>
      </c>
      <c r="Y753">
        <f>(Z753/AA753*100)</f>
        <v>0</v>
      </c>
      <c r="Z753">
        <f>DD753*(DI753+DJ753)/1000</f>
        <v>0</v>
      </c>
      <c r="AA753">
        <f>0.61365*exp(17.502*DK753/(240.97+DK753))</f>
        <v>0</v>
      </c>
      <c r="AB753">
        <f>(X753-DD753*(DI753+DJ753)/1000)</f>
        <v>0</v>
      </c>
      <c r="AC753">
        <f>(-J753*44100)</f>
        <v>0</v>
      </c>
      <c r="AD753">
        <f>2*29.3*R753*0.92*(DK753-W753)</f>
        <v>0</v>
      </c>
      <c r="AE753">
        <f>2*0.95*5.67E-8*(((DK753+$B$7)+273)^4-(W753+273)^4)</f>
        <v>0</v>
      </c>
      <c r="AF753">
        <f>U753+AE753+AC753+AD753</f>
        <v>0</v>
      </c>
      <c r="AG753">
        <f>DH753*AU753*(DC753-DB753*(1000-AU753*DE753)/(1000-AU753*DD753))/(100*CV753)</f>
        <v>0</v>
      </c>
      <c r="AH753">
        <f>1000*DH753*AU753*(DD753-DE753)/(100*CV753*(1000-AU753*DD753))</f>
        <v>0</v>
      </c>
      <c r="AI753">
        <f>(AJ753 - AK753 - DI753*1E3/(8.314*(DK753+273.15)) * AM753/DH753 * AL753) * DH753/(100*CV753) * (1000 - DE753)/1000</f>
        <v>0</v>
      </c>
      <c r="AJ753">
        <v>1055.92567933223</v>
      </c>
      <c r="AK753">
        <v>996.644096969697</v>
      </c>
      <c r="AL753">
        <v>3.38234096105865</v>
      </c>
      <c r="AM753">
        <v>66.0504921813524</v>
      </c>
      <c r="AN753">
        <f>(AP753 - AO753 + DI753*1E3/(8.314*(DK753+273.15)) * AR753/DH753 * AQ753) * DH753/(100*CV753) * 1000/(1000 - AP753)</f>
        <v>0</v>
      </c>
      <c r="AO753">
        <v>21.9762586130303</v>
      </c>
      <c r="AP753">
        <v>26.5967951048951</v>
      </c>
      <c r="AQ753">
        <v>-5.26083262518726e-06</v>
      </c>
      <c r="AR753">
        <v>92.47</v>
      </c>
      <c r="AS753">
        <v>0</v>
      </c>
      <c r="AT753">
        <v>0</v>
      </c>
      <c r="AU753">
        <f>IF(AS753*$H$13&gt;=AW753,1.0,(AW753/(AW753-AS753*$H$13)))</f>
        <v>0</v>
      </c>
      <c r="AV753">
        <f>(AU753-1)*100</f>
        <v>0</v>
      </c>
      <c r="AW753">
        <f>MAX(0,($B$13+$C$13*DP753)/(1+$D$13*DP753)*DI753/(DK753+273)*$E$13)</f>
        <v>0</v>
      </c>
      <c r="AX753" t="s">
        <v>418</v>
      </c>
      <c r="AY753" t="s">
        <v>418</v>
      </c>
      <c r="AZ753">
        <v>0</v>
      </c>
      <c r="BA753">
        <v>0</v>
      </c>
      <c r="BB753">
        <f>1-AZ753/BA753</f>
        <v>0</v>
      </c>
      <c r="BC753">
        <v>0</v>
      </c>
      <c r="BD753" t="s">
        <v>418</v>
      </c>
      <c r="BE753" t="s">
        <v>418</v>
      </c>
      <c r="BF753">
        <v>0</v>
      </c>
      <c r="BG753">
        <v>0</v>
      </c>
      <c r="BH753">
        <f>1-BF753/BG753</f>
        <v>0</v>
      </c>
      <c r="BI753">
        <v>0.5</v>
      </c>
      <c r="BJ753">
        <f>CS753</f>
        <v>0</v>
      </c>
      <c r="BK753">
        <f>L753</f>
        <v>0</v>
      </c>
      <c r="BL753">
        <f>BH753*BI753*BJ753</f>
        <v>0</v>
      </c>
      <c r="BM753">
        <f>(BK753-BC753)/BJ753</f>
        <v>0</v>
      </c>
      <c r="BN753">
        <f>(BA753-BG753)/BG753</f>
        <v>0</v>
      </c>
      <c r="BO753">
        <f>AZ753/(BB753+AZ753/BG753)</f>
        <v>0</v>
      </c>
      <c r="BP753" t="s">
        <v>418</v>
      </c>
      <c r="BQ753">
        <v>0</v>
      </c>
      <c r="BR753">
        <f>IF(BQ753&lt;&gt;0, BQ753, BO753)</f>
        <v>0</v>
      </c>
      <c r="BS753">
        <f>1-BR753/BG753</f>
        <v>0</v>
      </c>
      <c r="BT753">
        <f>(BG753-BF753)/(BG753-BR753)</f>
        <v>0</v>
      </c>
      <c r="BU753">
        <f>(BA753-BG753)/(BA753-BR753)</f>
        <v>0</v>
      </c>
      <c r="BV753">
        <f>(BG753-BF753)/(BG753-AZ753)</f>
        <v>0</v>
      </c>
      <c r="BW753">
        <f>(BA753-BG753)/(BA753-AZ753)</f>
        <v>0</v>
      </c>
      <c r="BX753">
        <f>(BT753*BR753/BF753)</f>
        <v>0</v>
      </c>
      <c r="BY753">
        <f>(1-BX753)</f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f>$B$11*DQ753+$C$11*DR753+$F$11*EC753*(1-EF753)</f>
        <v>0</v>
      </c>
      <c r="CS753">
        <f>CR753*CT753</f>
        <v>0</v>
      </c>
      <c r="CT753">
        <f>($B$11*$D$9+$C$11*$D$9+$F$11*((EP753+EH753)/MAX(EP753+EH753+EQ753, 0.1)*$I$9+EQ753/MAX(EP753+EH753+EQ753, 0.1)*$J$9))/($B$11+$C$11+$F$11)</f>
        <v>0</v>
      </c>
      <c r="CU753">
        <f>($B$11*$K$9+$C$11*$K$9+$F$11*((EP753+EH753)/MAX(EP753+EH753+EQ753, 0.1)*$P$9+EQ753/MAX(EP753+EH753+EQ753, 0.1)*$Q$9))/($B$11+$C$11+$F$11)</f>
        <v>0</v>
      </c>
      <c r="CV753">
        <v>6</v>
      </c>
      <c r="CW753">
        <v>0.5</v>
      </c>
      <c r="CX753" t="s">
        <v>419</v>
      </c>
      <c r="CY753">
        <v>2</v>
      </c>
      <c r="CZ753" t="b">
        <v>1</v>
      </c>
      <c r="DA753">
        <v>1659034569.94444</v>
      </c>
      <c r="DB753">
        <v>946.731592592593</v>
      </c>
      <c r="DC753">
        <v>1016.29966666667</v>
      </c>
      <c r="DD753">
        <v>26.5981222222222</v>
      </c>
      <c r="DE753">
        <v>21.9778925925926</v>
      </c>
      <c r="DF753">
        <v>937.118814814815</v>
      </c>
      <c r="DG753">
        <v>26.0020037037037</v>
      </c>
      <c r="DH753">
        <v>500.06262962963</v>
      </c>
      <c r="DI753">
        <v>90.2993814814815</v>
      </c>
      <c r="DJ753">
        <v>0.0448596851851852</v>
      </c>
      <c r="DK753">
        <v>27.4946185185185</v>
      </c>
      <c r="DL753">
        <v>27.7538333333333</v>
      </c>
      <c r="DM753">
        <v>999.9</v>
      </c>
      <c r="DN753">
        <v>0</v>
      </c>
      <c r="DO753">
        <v>0</v>
      </c>
      <c r="DP753">
        <v>10019.0740740741</v>
      </c>
      <c r="DQ753">
        <v>0</v>
      </c>
      <c r="DR753">
        <v>17.3215</v>
      </c>
      <c r="DS753">
        <v>-69.5680703703704</v>
      </c>
      <c r="DT753">
        <v>972.600777777778</v>
      </c>
      <c r="DU753">
        <v>1039.13703703704</v>
      </c>
      <c r="DV753">
        <v>4.62022740740741</v>
      </c>
      <c r="DW753">
        <v>1016.29966666667</v>
      </c>
      <c r="DX753">
        <v>21.9778925925926</v>
      </c>
      <c r="DY753">
        <v>2.40179481481481</v>
      </c>
      <c r="DZ753">
        <v>1.98459037037037</v>
      </c>
      <c r="EA753">
        <v>20.3758777777778</v>
      </c>
      <c r="EB753">
        <v>17.3219259259259</v>
      </c>
      <c r="EC753">
        <v>2000.02703703704</v>
      </c>
      <c r="ED753">
        <v>0.979998222222222</v>
      </c>
      <c r="EE753">
        <v>0.0200018962962963</v>
      </c>
      <c r="EF753">
        <v>0</v>
      </c>
      <c r="EG753">
        <v>747.750148148148</v>
      </c>
      <c r="EH753">
        <v>5.00063</v>
      </c>
      <c r="EI753">
        <v>14736.9851851852</v>
      </c>
      <c r="EJ753">
        <v>17257.1148148148</v>
      </c>
      <c r="EK753">
        <v>38.4533333333333</v>
      </c>
      <c r="EL753">
        <v>38.437</v>
      </c>
      <c r="EM753">
        <v>37.8841851851852</v>
      </c>
      <c r="EN753">
        <v>37.8563333333333</v>
      </c>
      <c r="EO753">
        <v>39.472</v>
      </c>
      <c r="EP753">
        <v>1955.1262962963</v>
      </c>
      <c r="EQ753">
        <v>39.9</v>
      </c>
      <c r="ER753">
        <v>0</v>
      </c>
      <c r="ES753">
        <v>1659034576.9</v>
      </c>
      <c r="ET753">
        <v>0</v>
      </c>
      <c r="EU753">
        <v>747.755269230769</v>
      </c>
      <c r="EV753">
        <v>-2.83702563726987</v>
      </c>
      <c r="EW753">
        <v>-72.0136752185827</v>
      </c>
      <c r="EX753">
        <v>14736.7538461538</v>
      </c>
      <c r="EY753">
        <v>15</v>
      </c>
      <c r="EZ753">
        <v>0</v>
      </c>
      <c r="FA753" t="s">
        <v>420</v>
      </c>
      <c r="FB753">
        <v>1657551626.5</v>
      </c>
      <c r="FC753">
        <v>1657551629</v>
      </c>
      <c r="FD753">
        <v>0</v>
      </c>
      <c r="FE753">
        <v>0.403</v>
      </c>
      <c r="FF753">
        <v>0.009</v>
      </c>
      <c r="FG753">
        <v>9.41</v>
      </c>
      <c r="FH753">
        <v>0.087</v>
      </c>
      <c r="FI753">
        <v>417</v>
      </c>
      <c r="FJ753">
        <v>17</v>
      </c>
      <c r="FK753">
        <v>1.61</v>
      </c>
      <c r="FL753">
        <v>0.59</v>
      </c>
      <c r="FM753">
        <v>-69.4540951219512</v>
      </c>
      <c r="FN753">
        <v>-3.37315191637644</v>
      </c>
      <c r="FO753">
        <v>0.669715950327111</v>
      </c>
      <c r="FP753">
        <v>0</v>
      </c>
      <c r="FQ753">
        <v>747.912264705882</v>
      </c>
      <c r="FR753">
        <v>-3.00472116101306</v>
      </c>
      <c r="FS753">
        <v>0.355569907813582</v>
      </c>
      <c r="FT753">
        <v>0</v>
      </c>
      <c r="FU753">
        <v>4.6193643902439</v>
      </c>
      <c r="FV753">
        <v>0.0136331707317135</v>
      </c>
      <c r="FW753">
        <v>0.00687116457938375</v>
      </c>
      <c r="FX753">
        <v>1</v>
      </c>
      <c r="FY753">
        <v>1</v>
      </c>
      <c r="FZ753">
        <v>3</v>
      </c>
      <c r="GA753" t="s">
        <v>421</v>
      </c>
      <c r="GB753">
        <v>2.97322</v>
      </c>
      <c r="GC753">
        <v>2.69803</v>
      </c>
      <c r="GD753">
        <v>0.163118</v>
      </c>
      <c r="GE753">
        <v>0.171401</v>
      </c>
      <c r="GF753">
        <v>0.110495</v>
      </c>
      <c r="GG753">
        <v>0.0979559</v>
      </c>
      <c r="GH753">
        <v>32574.8</v>
      </c>
      <c r="GI753">
        <v>35270.7</v>
      </c>
      <c r="GJ753">
        <v>35271.6</v>
      </c>
      <c r="GK753">
        <v>38603.4</v>
      </c>
      <c r="GL753">
        <v>44480.8</v>
      </c>
      <c r="GM753">
        <v>50296.5</v>
      </c>
      <c r="GN753">
        <v>55139.6</v>
      </c>
      <c r="GO753">
        <v>61921.9</v>
      </c>
      <c r="GP753">
        <v>1.9876</v>
      </c>
      <c r="GQ753">
        <v>1.8538</v>
      </c>
      <c r="GR753">
        <v>0.145197</v>
      </c>
      <c r="GS753">
        <v>0</v>
      </c>
      <c r="GT753">
        <v>25.3845</v>
      </c>
      <c r="GU753">
        <v>999.9</v>
      </c>
      <c r="GV753">
        <v>58.943</v>
      </c>
      <c r="GW753">
        <v>29.104</v>
      </c>
      <c r="GX753">
        <v>26.4102</v>
      </c>
      <c r="GY753">
        <v>55.5773</v>
      </c>
      <c r="GZ753">
        <v>43.0529</v>
      </c>
      <c r="HA753">
        <v>1</v>
      </c>
      <c r="HB753">
        <v>-0.0375407</v>
      </c>
      <c r="HC753">
        <v>0.201961</v>
      </c>
      <c r="HD753">
        <v>20.1136</v>
      </c>
      <c r="HE753">
        <v>5.19932</v>
      </c>
      <c r="HF753">
        <v>12.004</v>
      </c>
      <c r="HG753">
        <v>4.976</v>
      </c>
      <c r="HH753">
        <v>3.2936</v>
      </c>
      <c r="HI753">
        <v>9999</v>
      </c>
      <c r="HJ753">
        <v>9999</v>
      </c>
      <c r="HK753">
        <v>9999</v>
      </c>
      <c r="HL753">
        <v>630.7</v>
      </c>
      <c r="HM753">
        <v>1.86316</v>
      </c>
      <c r="HN753">
        <v>1.86798</v>
      </c>
      <c r="HO753">
        <v>1.86783</v>
      </c>
      <c r="HP753">
        <v>1.86893</v>
      </c>
      <c r="HQ753">
        <v>1.86978</v>
      </c>
      <c r="HR753">
        <v>1.86584</v>
      </c>
      <c r="HS753">
        <v>1.86691</v>
      </c>
      <c r="HT753">
        <v>1.86829</v>
      </c>
      <c r="HU753">
        <v>5</v>
      </c>
      <c r="HV753">
        <v>0</v>
      </c>
      <c r="HW753">
        <v>0</v>
      </c>
      <c r="HX753">
        <v>0</v>
      </c>
      <c r="HY753" t="s">
        <v>422</v>
      </c>
      <c r="HZ753" t="s">
        <v>423</v>
      </c>
      <c r="IA753" t="s">
        <v>424</v>
      </c>
      <c r="IB753" t="s">
        <v>424</v>
      </c>
      <c r="IC753" t="s">
        <v>424</v>
      </c>
      <c r="ID753" t="s">
        <v>424</v>
      </c>
      <c r="IE753">
        <v>0</v>
      </c>
      <c r="IF753">
        <v>100</v>
      </c>
      <c r="IG753">
        <v>100</v>
      </c>
      <c r="IH753">
        <v>9.752</v>
      </c>
      <c r="II753">
        <v>0.596</v>
      </c>
      <c r="IJ753">
        <v>4.02706509432224</v>
      </c>
      <c r="IK753">
        <v>0.00601174518973114</v>
      </c>
      <c r="IL753">
        <v>2.77886958061485e-07</v>
      </c>
      <c r="IM753">
        <v>-3.54636231360687e-10</v>
      </c>
      <c r="IN753">
        <v>-0.0404303883988718</v>
      </c>
      <c r="IO753">
        <v>-0.0177815531441476</v>
      </c>
      <c r="IP753">
        <v>0.00205572605671414</v>
      </c>
      <c r="IQ753">
        <v>-1.65519735432211e-05</v>
      </c>
      <c r="IR753">
        <v>-4</v>
      </c>
      <c r="IS753">
        <v>1848</v>
      </c>
      <c r="IT753">
        <v>1</v>
      </c>
      <c r="IU753">
        <v>25</v>
      </c>
      <c r="IV753">
        <v>24715.8</v>
      </c>
      <c r="IW753">
        <v>24715.8</v>
      </c>
      <c r="IX753">
        <v>2.15088</v>
      </c>
      <c r="IY753">
        <v>2.59888</v>
      </c>
      <c r="IZ753">
        <v>1.54785</v>
      </c>
      <c r="JA753">
        <v>2.30713</v>
      </c>
      <c r="JB753">
        <v>1.34644</v>
      </c>
      <c r="JC753">
        <v>2.44751</v>
      </c>
      <c r="JD753">
        <v>33.558</v>
      </c>
      <c r="JE753">
        <v>24.2188</v>
      </c>
      <c r="JF753">
        <v>18</v>
      </c>
      <c r="JG753">
        <v>502.204</v>
      </c>
      <c r="JH753">
        <v>415.331</v>
      </c>
      <c r="JI753">
        <v>25.0002</v>
      </c>
      <c r="JJ753">
        <v>26.7184</v>
      </c>
      <c r="JK753">
        <v>30.0002</v>
      </c>
      <c r="JL753">
        <v>26.6434</v>
      </c>
      <c r="JM753">
        <v>26.5819</v>
      </c>
      <c r="JN753">
        <v>43.0603</v>
      </c>
      <c r="JO753">
        <v>26.2578</v>
      </c>
      <c r="JP753">
        <v>100</v>
      </c>
      <c r="JQ753">
        <v>25</v>
      </c>
      <c r="JR753">
        <v>1059.21</v>
      </c>
      <c r="JS753">
        <v>21.8997</v>
      </c>
      <c r="JT753">
        <v>102.282</v>
      </c>
      <c r="JU753">
        <v>103.068</v>
      </c>
    </row>
    <row r="754" spans="1:281">
      <c r="A754">
        <v>738</v>
      </c>
      <c r="B754">
        <v>1659034583</v>
      </c>
      <c r="C754">
        <v>10899.9000000954</v>
      </c>
      <c r="D754" t="s">
        <v>1907</v>
      </c>
      <c r="E754" t="s">
        <v>1908</v>
      </c>
      <c r="F754">
        <v>5</v>
      </c>
      <c r="G754" t="s">
        <v>1782</v>
      </c>
      <c r="H754" t="s">
        <v>417</v>
      </c>
      <c r="I754">
        <v>1659034575.23214</v>
      </c>
      <c r="J754">
        <f>(K754)/1000</f>
        <v>0</v>
      </c>
      <c r="K754">
        <f>IF(CZ754, AN754, AH754)</f>
        <v>0</v>
      </c>
      <c r="L754">
        <f>IF(CZ754, AI754, AG754)</f>
        <v>0</v>
      </c>
      <c r="M754">
        <f>DB754 - IF(AU754&gt;1, L754*CV754*100.0/(AW754*DP754), 0)</f>
        <v>0</v>
      </c>
      <c r="N754">
        <f>((T754-J754/2)*M754-L754)/(T754+J754/2)</f>
        <v>0</v>
      </c>
      <c r="O754">
        <f>N754*(DI754+DJ754)/1000.0</f>
        <v>0</v>
      </c>
      <c r="P754">
        <f>(DB754 - IF(AU754&gt;1, L754*CV754*100.0/(AW754*DP754), 0))*(DI754+DJ754)/1000.0</f>
        <v>0</v>
      </c>
      <c r="Q754">
        <f>2.0/((1/S754-1/R754)+SIGN(S754)*SQRT((1/S754-1/R754)*(1/S754-1/R754) + 4*CW754/((CW754+1)*(CW754+1))*(2*1/S754*1/R754-1/R754*1/R754)))</f>
        <v>0</v>
      </c>
      <c r="R754">
        <f>IF(LEFT(CX754,1)&lt;&gt;"0",IF(LEFT(CX754,1)="1",3.0,CY754),$D$5+$E$5*(DP754*DI754/($K$5*1000))+$F$5*(DP754*DI754/($K$5*1000))*MAX(MIN(CV754,$J$5),$I$5)*MAX(MIN(CV754,$J$5),$I$5)+$G$5*MAX(MIN(CV754,$J$5),$I$5)*(DP754*DI754/($K$5*1000))+$H$5*(DP754*DI754/($K$5*1000))*(DP754*DI754/($K$5*1000)))</f>
        <v>0</v>
      </c>
      <c r="S754">
        <f>J754*(1000-(1000*0.61365*exp(17.502*W754/(240.97+W754))/(DI754+DJ754)+DD754)/2)/(1000*0.61365*exp(17.502*W754/(240.97+W754))/(DI754+DJ754)-DD754)</f>
        <v>0</v>
      </c>
      <c r="T754">
        <f>1/((CW754+1)/(Q754/1.6)+1/(R754/1.37)) + CW754/((CW754+1)/(Q754/1.6) + CW754/(R754/1.37))</f>
        <v>0</v>
      </c>
      <c r="U754">
        <f>(CR754*CU754)</f>
        <v>0</v>
      </c>
      <c r="V754">
        <f>(DK754+(U754+2*0.95*5.67E-8*(((DK754+$B$7)+273)^4-(DK754+273)^4)-44100*J754)/(1.84*29.3*R754+8*0.95*5.67E-8*(DK754+273)^3))</f>
        <v>0</v>
      </c>
      <c r="W754">
        <f>($C$7*DL754+$D$7*DM754+$E$7*V754)</f>
        <v>0</v>
      </c>
      <c r="X754">
        <f>0.61365*exp(17.502*W754/(240.97+W754))</f>
        <v>0</v>
      </c>
      <c r="Y754">
        <f>(Z754/AA754*100)</f>
        <v>0</v>
      </c>
      <c r="Z754">
        <f>DD754*(DI754+DJ754)/1000</f>
        <v>0</v>
      </c>
      <c r="AA754">
        <f>0.61365*exp(17.502*DK754/(240.97+DK754))</f>
        <v>0</v>
      </c>
      <c r="AB754">
        <f>(X754-DD754*(DI754+DJ754)/1000)</f>
        <v>0</v>
      </c>
      <c r="AC754">
        <f>(-J754*44100)</f>
        <v>0</v>
      </c>
      <c r="AD754">
        <f>2*29.3*R754*0.92*(DK754-W754)</f>
        <v>0</v>
      </c>
      <c r="AE754">
        <f>2*0.95*5.67E-8*(((DK754+$B$7)+273)^4-(W754+273)^4)</f>
        <v>0</v>
      </c>
      <c r="AF754">
        <f>U754+AE754+AC754+AD754</f>
        <v>0</v>
      </c>
      <c r="AG754">
        <f>DH754*AU754*(DC754-DB754*(1000-AU754*DE754)/(1000-AU754*DD754))/(100*CV754)</f>
        <v>0</v>
      </c>
      <c r="AH754">
        <f>1000*DH754*AU754*(DD754-DE754)/(100*CV754*(1000-AU754*DD754))</f>
        <v>0</v>
      </c>
      <c r="AI754">
        <f>(AJ754 - AK754 - DI754*1E3/(8.314*(DK754+273.15)) * AM754/DH754 * AL754) * DH754/(100*CV754) * (1000 - DE754)/1000</f>
        <v>0</v>
      </c>
      <c r="AJ754">
        <v>1075.10489405623</v>
      </c>
      <c r="AK754">
        <v>1015.49939393939</v>
      </c>
      <c r="AL754">
        <v>3.47235333164205</v>
      </c>
      <c r="AM754">
        <v>66.0504921813524</v>
      </c>
      <c r="AN754">
        <f>(AP754 - AO754 + DI754*1E3/(8.314*(DK754+273.15)) * AR754/DH754 * AQ754) * DH754/(100*CV754) * 1000/(1000 - AP754)</f>
        <v>0</v>
      </c>
      <c r="AO754">
        <v>21.9637845435931</v>
      </c>
      <c r="AP754">
        <v>26.5860524475525</v>
      </c>
      <c r="AQ754">
        <v>1.82665206282113e-05</v>
      </c>
      <c r="AR754">
        <v>92.47</v>
      </c>
      <c r="AS754">
        <v>0</v>
      </c>
      <c r="AT754">
        <v>0</v>
      </c>
      <c r="AU754">
        <f>IF(AS754*$H$13&gt;=AW754,1.0,(AW754/(AW754-AS754*$H$13)))</f>
        <v>0</v>
      </c>
      <c r="AV754">
        <f>(AU754-1)*100</f>
        <v>0</v>
      </c>
      <c r="AW754">
        <f>MAX(0,($B$13+$C$13*DP754)/(1+$D$13*DP754)*DI754/(DK754+273)*$E$13)</f>
        <v>0</v>
      </c>
      <c r="AX754" t="s">
        <v>418</v>
      </c>
      <c r="AY754" t="s">
        <v>418</v>
      </c>
      <c r="AZ754">
        <v>0</v>
      </c>
      <c r="BA754">
        <v>0</v>
      </c>
      <c r="BB754">
        <f>1-AZ754/BA754</f>
        <v>0</v>
      </c>
      <c r="BC754">
        <v>0</v>
      </c>
      <c r="BD754" t="s">
        <v>418</v>
      </c>
      <c r="BE754" t="s">
        <v>418</v>
      </c>
      <c r="BF754">
        <v>0</v>
      </c>
      <c r="BG754">
        <v>0</v>
      </c>
      <c r="BH754">
        <f>1-BF754/BG754</f>
        <v>0</v>
      </c>
      <c r="BI754">
        <v>0.5</v>
      </c>
      <c r="BJ754">
        <f>CS754</f>
        <v>0</v>
      </c>
      <c r="BK754">
        <f>L754</f>
        <v>0</v>
      </c>
      <c r="BL754">
        <f>BH754*BI754*BJ754</f>
        <v>0</v>
      </c>
      <c r="BM754">
        <f>(BK754-BC754)/BJ754</f>
        <v>0</v>
      </c>
      <c r="BN754">
        <f>(BA754-BG754)/BG754</f>
        <v>0</v>
      </c>
      <c r="BO754">
        <f>AZ754/(BB754+AZ754/BG754)</f>
        <v>0</v>
      </c>
      <c r="BP754" t="s">
        <v>418</v>
      </c>
      <c r="BQ754">
        <v>0</v>
      </c>
      <c r="BR754">
        <f>IF(BQ754&lt;&gt;0, BQ754, BO754)</f>
        <v>0</v>
      </c>
      <c r="BS754">
        <f>1-BR754/BG754</f>
        <v>0</v>
      </c>
      <c r="BT754">
        <f>(BG754-BF754)/(BG754-BR754)</f>
        <v>0</v>
      </c>
      <c r="BU754">
        <f>(BA754-BG754)/(BA754-BR754)</f>
        <v>0</v>
      </c>
      <c r="BV754">
        <f>(BG754-BF754)/(BG754-AZ754)</f>
        <v>0</v>
      </c>
      <c r="BW754">
        <f>(BA754-BG754)/(BA754-AZ754)</f>
        <v>0</v>
      </c>
      <c r="BX754">
        <f>(BT754*BR754/BF754)</f>
        <v>0</v>
      </c>
      <c r="BY754">
        <f>(1-BX754)</f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f>$B$11*DQ754+$C$11*DR754+$F$11*EC754*(1-EF754)</f>
        <v>0</v>
      </c>
      <c r="CS754">
        <f>CR754*CT754</f>
        <v>0</v>
      </c>
      <c r="CT754">
        <f>($B$11*$D$9+$C$11*$D$9+$F$11*((EP754+EH754)/MAX(EP754+EH754+EQ754, 0.1)*$I$9+EQ754/MAX(EP754+EH754+EQ754, 0.1)*$J$9))/($B$11+$C$11+$F$11)</f>
        <v>0</v>
      </c>
      <c r="CU754">
        <f>($B$11*$K$9+$C$11*$K$9+$F$11*((EP754+EH754)/MAX(EP754+EH754+EQ754, 0.1)*$P$9+EQ754/MAX(EP754+EH754+EQ754, 0.1)*$Q$9))/($B$11+$C$11+$F$11)</f>
        <v>0</v>
      </c>
      <c r="CV754">
        <v>6</v>
      </c>
      <c r="CW754">
        <v>0.5</v>
      </c>
      <c r="CX754" t="s">
        <v>419</v>
      </c>
      <c r="CY754">
        <v>2</v>
      </c>
      <c r="CZ754" t="b">
        <v>1</v>
      </c>
      <c r="DA754">
        <v>1659034575.23214</v>
      </c>
      <c r="DB754">
        <v>964.232071428572</v>
      </c>
      <c r="DC754">
        <v>1034.24</v>
      </c>
      <c r="DD754">
        <v>26.5952607142857</v>
      </c>
      <c r="DE754">
        <v>21.9642571428571</v>
      </c>
      <c r="DF754">
        <v>954.522107142857</v>
      </c>
      <c r="DG754">
        <v>25.9992964285714</v>
      </c>
      <c r="DH754">
        <v>500.058821428571</v>
      </c>
      <c r="DI754">
        <v>90.2983571428572</v>
      </c>
      <c r="DJ754">
        <v>0.0448393107142857</v>
      </c>
      <c r="DK754">
        <v>27.4968642857143</v>
      </c>
      <c r="DL754">
        <v>27.7585714285714</v>
      </c>
      <c r="DM754">
        <v>999.9</v>
      </c>
      <c r="DN754">
        <v>0</v>
      </c>
      <c r="DO754">
        <v>0</v>
      </c>
      <c r="DP754">
        <v>9993.03571428571</v>
      </c>
      <c r="DQ754">
        <v>0</v>
      </c>
      <c r="DR754">
        <v>17.3215</v>
      </c>
      <c r="DS754">
        <v>-70.0075178571429</v>
      </c>
      <c r="DT754">
        <v>990.576714285714</v>
      </c>
      <c r="DU754">
        <v>1057.46571428571</v>
      </c>
      <c r="DV754">
        <v>4.631</v>
      </c>
      <c r="DW754">
        <v>1034.24</v>
      </c>
      <c r="DX754">
        <v>21.9642571428571</v>
      </c>
      <c r="DY754">
        <v>2.40150928571429</v>
      </c>
      <c r="DZ754">
        <v>1.98333607142857</v>
      </c>
      <c r="EA754">
        <v>20.37395</v>
      </c>
      <c r="EB754">
        <v>17.3119214285714</v>
      </c>
      <c r="EC754">
        <v>2000.04</v>
      </c>
      <c r="ED754">
        <v>0.97999925</v>
      </c>
      <c r="EE754">
        <v>0.0200008785714286</v>
      </c>
      <c r="EF754">
        <v>0</v>
      </c>
      <c r="EG754">
        <v>747.411928571428</v>
      </c>
      <c r="EH754">
        <v>5.00063</v>
      </c>
      <c r="EI754">
        <v>14730.8607142857</v>
      </c>
      <c r="EJ754">
        <v>17257.2357142857</v>
      </c>
      <c r="EK754">
        <v>38.45275</v>
      </c>
      <c r="EL754">
        <v>38.437</v>
      </c>
      <c r="EM754">
        <v>37.8838571428571</v>
      </c>
      <c r="EN754">
        <v>37.86375</v>
      </c>
      <c r="EO754">
        <v>39.48425</v>
      </c>
      <c r="EP754">
        <v>1955.14142857143</v>
      </c>
      <c r="EQ754">
        <v>39.8982142857143</v>
      </c>
      <c r="ER754">
        <v>0</v>
      </c>
      <c r="ES754">
        <v>1659034582.3</v>
      </c>
      <c r="ET754">
        <v>0</v>
      </c>
      <c r="EU754">
        <v>747.40944</v>
      </c>
      <c r="EV754">
        <v>-2.57099999331324</v>
      </c>
      <c r="EW754">
        <v>-70.7692308749169</v>
      </c>
      <c r="EX754">
        <v>14729.948</v>
      </c>
      <c r="EY754">
        <v>15</v>
      </c>
      <c r="EZ754">
        <v>0</v>
      </c>
      <c r="FA754" t="s">
        <v>420</v>
      </c>
      <c r="FB754">
        <v>1657551626.5</v>
      </c>
      <c r="FC754">
        <v>1657551629</v>
      </c>
      <c r="FD754">
        <v>0</v>
      </c>
      <c r="FE754">
        <v>0.403</v>
      </c>
      <c r="FF754">
        <v>0.009</v>
      </c>
      <c r="FG754">
        <v>9.41</v>
      </c>
      <c r="FH754">
        <v>0.087</v>
      </c>
      <c r="FI754">
        <v>417</v>
      </c>
      <c r="FJ754">
        <v>17</v>
      </c>
      <c r="FK754">
        <v>1.61</v>
      </c>
      <c r="FL754">
        <v>0.59</v>
      </c>
      <c r="FM754">
        <v>-69.7794243902439</v>
      </c>
      <c r="FN754">
        <v>-3.82539721254378</v>
      </c>
      <c r="FO754">
        <v>0.670054247814959</v>
      </c>
      <c r="FP754">
        <v>0</v>
      </c>
      <c r="FQ754">
        <v>747.610558823529</v>
      </c>
      <c r="FR754">
        <v>-3.247043542109</v>
      </c>
      <c r="FS754">
        <v>0.382280786178128</v>
      </c>
      <c r="FT754">
        <v>0</v>
      </c>
      <c r="FU754">
        <v>4.62785463414634</v>
      </c>
      <c r="FV754">
        <v>0.113935609756096</v>
      </c>
      <c r="FW754">
        <v>0.0179307203475829</v>
      </c>
      <c r="FX754">
        <v>0</v>
      </c>
      <c r="FY754">
        <v>0</v>
      </c>
      <c r="FZ754">
        <v>3</v>
      </c>
      <c r="GA754" t="s">
        <v>427</v>
      </c>
      <c r="GB754">
        <v>2.97232</v>
      </c>
      <c r="GC754">
        <v>2.69901</v>
      </c>
      <c r="GD754">
        <v>0.165099</v>
      </c>
      <c r="GE754">
        <v>0.1734</v>
      </c>
      <c r="GF754">
        <v>0.110467</v>
      </c>
      <c r="GG754">
        <v>0.097718</v>
      </c>
      <c r="GH754">
        <v>32497.9</v>
      </c>
      <c r="GI754">
        <v>35184.8</v>
      </c>
      <c r="GJ754">
        <v>35271.8</v>
      </c>
      <c r="GK754">
        <v>38602.5</v>
      </c>
      <c r="GL754">
        <v>44482.8</v>
      </c>
      <c r="GM754">
        <v>50308.6</v>
      </c>
      <c r="GN754">
        <v>55140.1</v>
      </c>
      <c r="GO754">
        <v>61920.4</v>
      </c>
      <c r="GP754">
        <v>1.986</v>
      </c>
      <c r="GQ754">
        <v>1.855</v>
      </c>
      <c r="GR754">
        <v>0.14469</v>
      </c>
      <c r="GS754">
        <v>0</v>
      </c>
      <c r="GT754">
        <v>25.3888</v>
      </c>
      <c r="GU754">
        <v>999.9</v>
      </c>
      <c r="GV754">
        <v>58.943</v>
      </c>
      <c r="GW754">
        <v>29.094</v>
      </c>
      <c r="GX754">
        <v>26.395</v>
      </c>
      <c r="GY754">
        <v>55.9673</v>
      </c>
      <c r="GZ754">
        <v>42.7925</v>
      </c>
      <c r="HA754">
        <v>1</v>
      </c>
      <c r="HB754">
        <v>-0.0373781</v>
      </c>
      <c r="HC754">
        <v>0.202397</v>
      </c>
      <c r="HD754">
        <v>20.1137</v>
      </c>
      <c r="HE754">
        <v>5.19932</v>
      </c>
      <c r="HF754">
        <v>12.004</v>
      </c>
      <c r="HG754">
        <v>4.976</v>
      </c>
      <c r="HH754">
        <v>3.2936</v>
      </c>
      <c r="HI754">
        <v>9999</v>
      </c>
      <c r="HJ754">
        <v>9999</v>
      </c>
      <c r="HK754">
        <v>9999</v>
      </c>
      <c r="HL754">
        <v>630.7</v>
      </c>
      <c r="HM754">
        <v>1.86316</v>
      </c>
      <c r="HN754">
        <v>1.86801</v>
      </c>
      <c r="HO754">
        <v>1.86783</v>
      </c>
      <c r="HP754">
        <v>1.86902</v>
      </c>
      <c r="HQ754">
        <v>1.86981</v>
      </c>
      <c r="HR754">
        <v>1.86584</v>
      </c>
      <c r="HS754">
        <v>1.86691</v>
      </c>
      <c r="HT754">
        <v>1.86829</v>
      </c>
      <c r="HU754">
        <v>5</v>
      </c>
      <c r="HV754">
        <v>0</v>
      </c>
      <c r="HW754">
        <v>0</v>
      </c>
      <c r="HX754">
        <v>0</v>
      </c>
      <c r="HY754" t="s">
        <v>422</v>
      </c>
      <c r="HZ754" t="s">
        <v>423</v>
      </c>
      <c r="IA754" t="s">
        <v>424</v>
      </c>
      <c r="IB754" t="s">
        <v>424</v>
      </c>
      <c r="IC754" t="s">
        <v>424</v>
      </c>
      <c r="ID754" t="s">
        <v>424</v>
      </c>
      <c r="IE754">
        <v>0</v>
      </c>
      <c r="IF754">
        <v>100</v>
      </c>
      <c r="IG754">
        <v>100</v>
      </c>
      <c r="IH754">
        <v>9.853</v>
      </c>
      <c r="II754">
        <v>0.5955</v>
      </c>
      <c r="IJ754">
        <v>4.02706509432224</v>
      </c>
      <c r="IK754">
        <v>0.00601174518973114</v>
      </c>
      <c r="IL754">
        <v>2.77886958061485e-07</v>
      </c>
      <c r="IM754">
        <v>-3.54636231360687e-10</v>
      </c>
      <c r="IN754">
        <v>-0.0404303883988718</v>
      </c>
      <c r="IO754">
        <v>-0.0177815531441476</v>
      </c>
      <c r="IP754">
        <v>0.00205572605671414</v>
      </c>
      <c r="IQ754">
        <v>-1.65519735432211e-05</v>
      </c>
      <c r="IR754">
        <v>-4</v>
      </c>
      <c r="IS754">
        <v>1848</v>
      </c>
      <c r="IT754">
        <v>1</v>
      </c>
      <c r="IU754">
        <v>25</v>
      </c>
      <c r="IV754">
        <v>24715.9</v>
      </c>
      <c r="IW754">
        <v>24715.9</v>
      </c>
      <c r="IX754">
        <v>2.18262</v>
      </c>
      <c r="IY754">
        <v>2.60986</v>
      </c>
      <c r="IZ754">
        <v>1.54785</v>
      </c>
      <c r="JA754">
        <v>2.30713</v>
      </c>
      <c r="JB754">
        <v>1.34644</v>
      </c>
      <c r="JC754">
        <v>2.37671</v>
      </c>
      <c r="JD754">
        <v>33.558</v>
      </c>
      <c r="JE754">
        <v>24.2188</v>
      </c>
      <c r="JF754">
        <v>18</v>
      </c>
      <c r="JG754">
        <v>501.166</v>
      </c>
      <c r="JH754">
        <v>416.029</v>
      </c>
      <c r="JI754">
        <v>25</v>
      </c>
      <c r="JJ754">
        <v>26.7206</v>
      </c>
      <c r="JK754">
        <v>30.0002</v>
      </c>
      <c r="JL754">
        <v>26.6456</v>
      </c>
      <c r="JM754">
        <v>26.5841</v>
      </c>
      <c r="JN754">
        <v>43.6911</v>
      </c>
      <c r="JO754">
        <v>26.2578</v>
      </c>
      <c r="JP754">
        <v>100</v>
      </c>
      <c r="JQ754">
        <v>25</v>
      </c>
      <c r="JR754">
        <v>1072.66</v>
      </c>
      <c r="JS754">
        <v>21.895</v>
      </c>
      <c r="JT754">
        <v>102.283</v>
      </c>
      <c r="JU754">
        <v>103.065</v>
      </c>
    </row>
    <row r="755" spans="1:281">
      <c r="A755">
        <v>739</v>
      </c>
      <c r="B755">
        <v>1659034587.5</v>
      </c>
      <c r="C755">
        <v>10904.4000000954</v>
      </c>
      <c r="D755" t="s">
        <v>1909</v>
      </c>
      <c r="E755" t="s">
        <v>1910</v>
      </c>
      <c r="F755">
        <v>5</v>
      </c>
      <c r="G755" t="s">
        <v>1782</v>
      </c>
      <c r="H755" t="s">
        <v>417</v>
      </c>
      <c r="I755">
        <v>1659034579.67857</v>
      </c>
      <c r="J755">
        <f>(K755)/1000</f>
        <v>0</v>
      </c>
      <c r="K755">
        <f>IF(CZ755, AN755, AH755)</f>
        <v>0</v>
      </c>
      <c r="L755">
        <f>IF(CZ755, AI755, AG755)</f>
        <v>0</v>
      </c>
      <c r="M755">
        <f>DB755 - IF(AU755&gt;1, L755*CV755*100.0/(AW755*DP755), 0)</f>
        <v>0</v>
      </c>
      <c r="N755">
        <f>((T755-J755/2)*M755-L755)/(T755+J755/2)</f>
        <v>0</v>
      </c>
      <c r="O755">
        <f>N755*(DI755+DJ755)/1000.0</f>
        <v>0</v>
      </c>
      <c r="P755">
        <f>(DB755 - IF(AU755&gt;1, L755*CV755*100.0/(AW755*DP755), 0))*(DI755+DJ755)/1000.0</f>
        <v>0</v>
      </c>
      <c r="Q755">
        <f>2.0/((1/S755-1/R755)+SIGN(S755)*SQRT((1/S755-1/R755)*(1/S755-1/R755) + 4*CW755/((CW755+1)*(CW755+1))*(2*1/S755*1/R755-1/R755*1/R755)))</f>
        <v>0</v>
      </c>
      <c r="R755">
        <f>IF(LEFT(CX755,1)&lt;&gt;"0",IF(LEFT(CX755,1)="1",3.0,CY755),$D$5+$E$5*(DP755*DI755/($K$5*1000))+$F$5*(DP755*DI755/($K$5*1000))*MAX(MIN(CV755,$J$5),$I$5)*MAX(MIN(CV755,$J$5),$I$5)+$G$5*MAX(MIN(CV755,$J$5),$I$5)*(DP755*DI755/($K$5*1000))+$H$5*(DP755*DI755/($K$5*1000))*(DP755*DI755/($K$5*1000)))</f>
        <v>0</v>
      </c>
      <c r="S755">
        <f>J755*(1000-(1000*0.61365*exp(17.502*W755/(240.97+W755))/(DI755+DJ755)+DD755)/2)/(1000*0.61365*exp(17.502*W755/(240.97+W755))/(DI755+DJ755)-DD755)</f>
        <v>0</v>
      </c>
      <c r="T755">
        <f>1/((CW755+1)/(Q755/1.6)+1/(R755/1.37)) + CW755/((CW755+1)/(Q755/1.6) + CW755/(R755/1.37))</f>
        <v>0</v>
      </c>
      <c r="U755">
        <f>(CR755*CU755)</f>
        <v>0</v>
      </c>
      <c r="V755">
        <f>(DK755+(U755+2*0.95*5.67E-8*(((DK755+$B$7)+273)^4-(DK755+273)^4)-44100*J755)/(1.84*29.3*R755+8*0.95*5.67E-8*(DK755+273)^3))</f>
        <v>0</v>
      </c>
      <c r="W755">
        <f>($C$7*DL755+$D$7*DM755+$E$7*V755)</f>
        <v>0</v>
      </c>
      <c r="X755">
        <f>0.61365*exp(17.502*W755/(240.97+W755))</f>
        <v>0</v>
      </c>
      <c r="Y755">
        <f>(Z755/AA755*100)</f>
        <v>0</v>
      </c>
      <c r="Z755">
        <f>DD755*(DI755+DJ755)/1000</f>
        <v>0</v>
      </c>
      <c r="AA755">
        <f>0.61365*exp(17.502*DK755/(240.97+DK755))</f>
        <v>0</v>
      </c>
      <c r="AB755">
        <f>(X755-DD755*(DI755+DJ755)/1000)</f>
        <v>0</v>
      </c>
      <c r="AC755">
        <f>(-J755*44100)</f>
        <v>0</v>
      </c>
      <c r="AD755">
        <f>2*29.3*R755*0.92*(DK755-W755)</f>
        <v>0</v>
      </c>
      <c r="AE755">
        <f>2*0.95*5.67E-8*(((DK755+$B$7)+273)^4-(W755+273)^4)</f>
        <v>0</v>
      </c>
      <c r="AF755">
        <f>U755+AE755+AC755+AD755</f>
        <v>0</v>
      </c>
      <c r="AG755">
        <f>DH755*AU755*(DC755-DB755*(1000-AU755*DE755)/(1000-AU755*DD755))/(100*CV755)</f>
        <v>0</v>
      </c>
      <c r="AH755">
        <f>1000*DH755*AU755*(DD755-DE755)/(100*CV755*(1000-AU755*DD755))</f>
        <v>0</v>
      </c>
      <c r="AI755">
        <f>(AJ755 - AK755 - DI755*1E3/(8.314*(DK755+273.15)) * AM755/DH755 * AL755) * DH755/(100*CV755) * (1000 - DE755)/1000</f>
        <v>0</v>
      </c>
      <c r="AJ755">
        <v>1090.11678206811</v>
      </c>
      <c r="AK755">
        <v>1030.97703030303</v>
      </c>
      <c r="AL755">
        <v>3.44563724513495</v>
      </c>
      <c r="AM755">
        <v>66.0504921813524</v>
      </c>
      <c r="AN755">
        <f>(AP755 - AO755 + DI755*1E3/(8.314*(DK755+273.15)) * AR755/DH755 * AQ755) * DH755/(100*CV755) * 1000/(1000 - AP755)</f>
        <v>0</v>
      </c>
      <c r="AO755">
        <v>21.8963721897836</v>
      </c>
      <c r="AP755">
        <v>26.5704706293706</v>
      </c>
      <c r="AQ755">
        <v>-3.89912023458065e-05</v>
      </c>
      <c r="AR755">
        <v>92.47</v>
      </c>
      <c r="AS755">
        <v>0</v>
      </c>
      <c r="AT755">
        <v>0</v>
      </c>
      <c r="AU755">
        <f>IF(AS755*$H$13&gt;=AW755,1.0,(AW755/(AW755-AS755*$H$13)))</f>
        <v>0</v>
      </c>
      <c r="AV755">
        <f>(AU755-1)*100</f>
        <v>0</v>
      </c>
      <c r="AW755">
        <f>MAX(0,($B$13+$C$13*DP755)/(1+$D$13*DP755)*DI755/(DK755+273)*$E$13)</f>
        <v>0</v>
      </c>
      <c r="AX755" t="s">
        <v>418</v>
      </c>
      <c r="AY755" t="s">
        <v>418</v>
      </c>
      <c r="AZ755">
        <v>0</v>
      </c>
      <c r="BA755">
        <v>0</v>
      </c>
      <c r="BB755">
        <f>1-AZ755/BA755</f>
        <v>0</v>
      </c>
      <c r="BC755">
        <v>0</v>
      </c>
      <c r="BD755" t="s">
        <v>418</v>
      </c>
      <c r="BE755" t="s">
        <v>418</v>
      </c>
      <c r="BF755">
        <v>0</v>
      </c>
      <c r="BG755">
        <v>0</v>
      </c>
      <c r="BH755">
        <f>1-BF755/BG755</f>
        <v>0</v>
      </c>
      <c r="BI755">
        <v>0.5</v>
      </c>
      <c r="BJ755">
        <f>CS755</f>
        <v>0</v>
      </c>
      <c r="BK755">
        <f>L755</f>
        <v>0</v>
      </c>
      <c r="BL755">
        <f>BH755*BI755*BJ755</f>
        <v>0</v>
      </c>
      <c r="BM755">
        <f>(BK755-BC755)/BJ755</f>
        <v>0</v>
      </c>
      <c r="BN755">
        <f>(BA755-BG755)/BG755</f>
        <v>0</v>
      </c>
      <c r="BO755">
        <f>AZ755/(BB755+AZ755/BG755)</f>
        <v>0</v>
      </c>
      <c r="BP755" t="s">
        <v>418</v>
      </c>
      <c r="BQ755">
        <v>0</v>
      </c>
      <c r="BR755">
        <f>IF(BQ755&lt;&gt;0, BQ755, BO755)</f>
        <v>0</v>
      </c>
      <c r="BS755">
        <f>1-BR755/BG755</f>
        <v>0</v>
      </c>
      <c r="BT755">
        <f>(BG755-BF755)/(BG755-BR755)</f>
        <v>0</v>
      </c>
      <c r="BU755">
        <f>(BA755-BG755)/(BA755-BR755)</f>
        <v>0</v>
      </c>
      <c r="BV755">
        <f>(BG755-BF755)/(BG755-AZ755)</f>
        <v>0</v>
      </c>
      <c r="BW755">
        <f>(BA755-BG755)/(BA755-AZ755)</f>
        <v>0</v>
      </c>
      <c r="BX755">
        <f>(BT755*BR755/BF755)</f>
        <v>0</v>
      </c>
      <c r="BY755">
        <f>(1-BX755)</f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f>$B$11*DQ755+$C$11*DR755+$F$11*EC755*(1-EF755)</f>
        <v>0</v>
      </c>
      <c r="CS755">
        <f>CR755*CT755</f>
        <v>0</v>
      </c>
      <c r="CT755">
        <f>($B$11*$D$9+$C$11*$D$9+$F$11*((EP755+EH755)/MAX(EP755+EH755+EQ755, 0.1)*$I$9+EQ755/MAX(EP755+EH755+EQ755, 0.1)*$J$9))/($B$11+$C$11+$F$11)</f>
        <v>0</v>
      </c>
      <c r="CU755">
        <f>($B$11*$K$9+$C$11*$K$9+$F$11*((EP755+EH755)/MAX(EP755+EH755+EQ755, 0.1)*$P$9+EQ755/MAX(EP755+EH755+EQ755, 0.1)*$Q$9))/($B$11+$C$11+$F$11)</f>
        <v>0</v>
      </c>
      <c r="CV755">
        <v>6</v>
      </c>
      <c r="CW755">
        <v>0.5</v>
      </c>
      <c r="CX755" t="s">
        <v>419</v>
      </c>
      <c r="CY755">
        <v>2</v>
      </c>
      <c r="CZ755" t="b">
        <v>1</v>
      </c>
      <c r="DA755">
        <v>1659034579.67857</v>
      </c>
      <c r="DB755">
        <v>979.094178571429</v>
      </c>
      <c r="DC755">
        <v>1049.16035714286</v>
      </c>
      <c r="DD755">
        <v>26.5899607142857</v>
      </c>
      <c r="DE755">
        <v>21.9401321428571</v>
      </c>
      <c r="DF755">
        <v>969.302142857143</v>
      </c>
      <c r="DG755">
        <v>25.994275</v>
      </c>
      <c r="DH755">
        <v>500.038678571429</v>
      </c>
      <c r="DI755">
        <v>90.2974571428571</v>
      </c>
      <c r="DJ755">
        <v>0.0447047107142857</v>
      </c>
      <c r="DK755">
        <v>27.4975714285714</v>
      </c>
      <c r="DL755">
        <v>27.7608785714286</v>
      </c>
      <c r="DM755">
        <v>999.9</v>
      </c>
      <c r="DN755">
        <v>0</v>
      </c>
      <c r="DO755">
        <v>0</v>
      </c>
      <c r="DP755">
        <v>9996.78571428571</v>
      </c>
      <c r="DQ755">
        <v>0</v>
      </c>
      <c r="DR755">
        <v>17.3215</v>
      </c>
      <c r="DS755">
        <v>-70.065575</v>
      </c>
      <c r="DT755">
        <v>1005.83971428571</v>
      </c>
      <c r="DU755">
        <v>1072.69428571429</v>
      </c>
      <c r="DV755">
        <v>4.64982428571429</v>
      </c>
      <c r="DW755">
        <v>1049.16035714286</v>
      </c>
      <c r="DX755">
        <v>21.9401321428571</v>
      </c>
      <c r="DY755">
        <v>2.40100678571429</v>
      </c>
      <c r="DZ755">
        <v>1.98113857142857</v>
      </c>
      <c r="EA755">
        <v>20.3705607142857</v>
      </c>
      <c r="EB755">
        <v>17.2943785714286</v>
      </c>
      <c r="EC755">
        <v>2000.02928571429</v>
      </c>
      <c r="ED755">
        <v>0.979999678571429</v>
      </c>
      <c r="EE755">
        <v>0.0200004714285714</v>
      </c>
      <c r="EF755">
        <v>0</v>
      </c>
      <c r="EG755">
        <v>747.193892857143</v>
      </c>
      <c r="EH755">
        <v>5.00063</v>
      </c>
      <c r="EI755">
        <v>14725.4214285714</v>
      </c>
      <c r="EJ755">
        <v>17257.1535714286</v>
      </c>
      <c r="EK755">
        <v>38.45725</v>
      </c>
      <c r="EL755">
        <v>38.437</v>
      </c>
      <c r="EM755">
        <v>37.8927142857143</v>
      </c>
      <c r="EN755">
        <v>37.8705</v>
      </c>
      <c r="EO755">
        <v>39.47975</v>
      </c>
      <c r="EP755">
        <v>1955.13178571429</v>
      </c>
      <c r="EQ755">
        <v>39.8971428571429</v>
      </c>
      <c r="ER755">
        <v>0</v>
      </c>
      <c r="ES755">
        <v>1659034587.1</v>
      </c>
      <c r="ET755">
        <v>0</v>
      </c>
      <c r="EU755">
        <v>747.15552</v>
      </c>
      <c r="EV755">
        <v>-4.65861538399909</v>
      </c>
      <c r="EW755">
        <v>-67.7846154787111</v>
      </c>
      <c r="EX755">
        <v>14724.292</v>
      </c>
      <c r="EY755">
        <v>15</v>
      </c>
      <c r="EZ755">
        <v>0</v>
      </c>
      <c r="FA755" t="s">
        <v>420</v>
      </c>
      <c r="FB755">
        <v>1657551626.5</v>
      </c>
      <c r="FC755">
        <v>1657551629</v>
      </c>
      <c r="FD755">
        <v>0</v>
      </c>
      <c r="FE755">
        <v>0.403</v>
      </c>
      <c r="FF755">
        <v>0.009</v>
      </c>
      <c r="FG755">
        <v>9.41</v>
      </c>
      <c r="FH755">
        <v>0.087</v>
      </c>
      <c r="FI755">
        <v>417</v>
      </c>
      <c r="FJ755">
        <v>17</v>
      </c>
      <c r="FK755">
        <v>1.61</v>
      </c>
      <c r="FL755">
        <v>0.59</v>
      </c>
      <c r="FM755">
        <v>-69.9006048780488</v>
      </c>
      <c r="FN755">
        <v>-3.20237351916386</v>
      </c>
      <c r="FO755">
        <v>0.651536203419616</v>
      </c>
      <c r="FP755">
        <v>0</v>
      </c>
      <c r="FQ755">
        <v>747.343823529412</v>
      </c>
      <c r="FR755">
        <v>-3.18279602359925</v>
      </c>
      <c r="FS755">
        <v>0.381225459814889</v>
      </c>
      <c r="FT755">
        <v>0</v>
      </c>
      <c r="FU755">
        <v>4.64005902439024</v>
      </c>
      <c r="FV755">
        <v>0.24667212543555</v>
      </c>
      <c r="FW755">
        <v>0.0283236952257877</v>
      </c>
      <c r="FX755">
        <v>0</v>
      </c>
      <c r="FY755">
        <v>0</v>
      </c>
      <c r="FZ755">
        <v>3</v>
      </c>
      <c r="GA755" t="s">
        <v>427</v>
      </c>
      <c r="GB755">
        <v>2.97351</v>
      </c>
      <c r="GC755">
        <v>2.69857</v>
      </c>
      <c r="GD755">
        <v>0.166702</v>
      </c>
      <c r="GE755">
        <v>0.174869</v>
      </c>
      <c r="GF755">
        <v>0.110414</v>
      </c>
      <c r="GG755">
        <v>0.0976818</v>
      </c>
      <c r="GH755">
        <v>32435.4</v>
      </c>
      <c r="GI755">
        <v>35122.6</v>
      </c>
      <c r="GJ755">
        <v>35271.6</v>
      </c>
      <c r="GK755">
        <v>38602.8</v>
      </c>
      <c r="GL755">
        <v>44485.3</v>
      </c>
      <c r="GM755">
        <v>50311</v>
      </c>
      <c r="GN755">
        <v>55139.9</v>
      </c>
      <c r="GO755">
        <v>61920.7</v>
      </c>
      <c r="GP755">
        <v>1.9878</v>
      </c>
      <c r="GQ755">
        <v>1.8546</v>
      </c>
      <c r="GR755">
        <v>0.14466</v>
      </c>
      <c r="GS755">
        <v>0</v>
      </c>
      <c r="GT755">
        <v>25.3909</v>
      </c>
      <c r="GU755">
        <v>999.9</v>
      </c>
      <c r="GV755">
        <v>58.943</v>
      </c>
      <c r="GW755">
        <v>29.094</v>
      </c>
      <c r="GX755">
        <v>26.3989</v>
      </c>
      <c r="GY755">
        <v>55.7173</v>
      </c>
      <c r="GZ755">
        <v>43.0729</v>
      </c>
      <c r="HA755">
        <v>1</v>
      </c>
      <c r="HB755">
        <v>-0.0368293</v>
      </c>
      <c r="HC755">
        <v>0.203878</v>
      </c>
      <c r="HD755">
        <v>20.1137</v>
      </c>
      <c r="HE755">
        <v>5.19932</v>
      </c>
      <c r="HF755">
        <v>12.004</v>
      </c>
      <c r="HG755">
        <v>4.9756</v>
      </c>
      <c r="HH755">
        <v>3.2936</v>
      </c>
      <c r="HI755">
        <v>9999</v>
      </c>
      <c r="HJ755">
        <v>9999</v>
      </c>
      <c r="HK755">
        <v>9999</v>
      </c>
      <c r="HL755">
        <v>630.7</v>
      </c>
      <c r="HM755">
        <v>1.8631</v>
      </c>
      <c r="HN755">
        <v>1.86801</v>
      </c>
      <c r="HO755">
        <v>1.86783</v>
      </c>
      <c r="HP755">
        <v>1.86899</v>
      </c>
      <c r="HQ755">
        <v>1.86981</v>
      </c>
      <c r="HR755">
        <v>1.86584</v>
      </c>
      <c r="HS755">
        <v>1.86691</v>
      </c>
      <c r="HT755">
        <v>1.86829</v>
      </c>
      <c r="HU755">
        <v>5</v>
      </c>
      <c r="HV755">
        <v>0</v>
      </c>
      <c r="HW755">
        <v>0</v>
      </c>
      <c r="HX755">
        <v>0</v>
      </c>
      <c r="HY755" t="s">
        <v>422</v>
      </c>
      <c r="HZ755" t="s">
        <v>423</v>
      </c>
      <c r="IA755" t="s">
        <v>424</v>
      </c>
      <c r="IB755" t="s">
        <v>424</v>
      </c>
      <c r="IC755" t="s">
        <v>424</v>
      </c>
      <c r="ID755" t="s">
        <v>424</v>
      </c>
      <c r="IE755">
        <v>0</v>
      </c>
      <c r="IF755">
        <v>100</v>
      </c>
      <c r="IG755">
        <v>100</v>
      </c>
      <c r="IH755">
        <v>9.934</v>
      </c>
      <c r="II755">
        <v>0.5947</v>
      </c>
      <c r="IJ755">
        <v>4.02706509432224</v>
      </c>
      <c r="IK755">
        <v>0.00601174518973114</v>
      </c>
      <c r="IL755">
        <v>2.77886958061485e-07</v>
      </c>
      <c r="IM755">
        <v>-3.54636231360687e-10</v>
      </c>
      <c r="IN755">
        <v>-0.0404303883988718</v>
      </c>
      <c r="IO755">
        <v>-0.0177815531441476</v>
      </c>
      <c r="IP755">
        <v>0.00205572605671414</v>
      </c>
      <c r="IQ755">
        <v>-1.65519735432211e-05</v>
      </c>
      <c r="IR755">
        <v>-4</v>
      </c>
      <c r="IS755">
        <v>1848</v>
      </c>
      <c r="IT755">
        <v>1</v>
      </c>
      <c r="IU755">
        <v>25</v>
      </c>
      <c r="IV755">
        <v>24716</v>
      </c>
      <c r="IW755">
        <v>24716</v>
      </c>
      <c r="IX755">
        <v>2.20581</v>
      </c>
      <c r="IY755">
        <v>2.60742</v>
      </c>
      <c r="IZ755">
        <v>1.54785</v>
      </c>
      <c r="JA755">
        <v>2.30713</v>
      </c>
      <c r="JB755">
        <v>1.34644</v>
      </c>
      <c r="JC755">
        <v>2.43164</v>
      </c>
      <c r="JD755">
        <v>33.558</v>
      </c>
      <c r="JE755">
        <v>24.2188</v>
      </c>
      <c r="JF755">
        <v>18</v>
      </c>
      <c r="JG755">
        <v>502.356</v>
      </c>
      <c r="JH755">
        <v>415.802</v>
      </c>
      <c r="JI755">
        <v>25.0002</v>
      </c>
      <c r="JJ755">
        <v>26.722</v>
      </c>
      <c r="JK755">
        <v>30.0003</v>
      </c>
      <c r="JL755">
        <v>26.6456</v>
      </c>
      <c r="JM755">
        <v>26.5845</v>
      </c>
      <c r="JN755">
        <v>44.1656</v>
      </c>
      <c r="JO755">
        <v>26.2578</v>
      </c>
      <c r="JP755">
        <v>100</v>
      </c>
      <c r="JQ755">
        <v>25</v>
      </c>
      <c r="JR755">
        <v>1092.78</v>
      </c>
      <c r="JS755">
        <v>21.901</v>
      </c>
      <c r="JT755">
        <v>102.283</v>
      </c>
      <c r="JU755">
        <v>103.066</v>
      </c>
    </row>
    <row r="756" spans="1:281">
      <c r="A756">
        <v>740</v>
      </c>
      <c r="B756">
        <v>1659034593</v>
      </c>
      <c r="C756">
        <v>10909.9000000954</v>
      </c>
      <c r="D756" t="s">
        <v>1911</v>
      </c>
      <c r="E756" t="s">
        <v>1912</v>
      </c>
      <c r="F756">
        <v>5</v>
      </c>
      <c r="G756" t="s">
        <v>1782</v>
      </c>
      <c r="H756" t="s">
        <v>417</v>
      </c>
      <c r="I756">
        <v>1659034585.25</v>
      </c>
      <c r="J756">
        <f>(K756)/1000</f>
        <v>0</v>
      </c>
      <c r="K756">
        <f>IF(CZ756, AN756, AH756)</f>
        <v>0</v>
      </c>
      <c r="L756">
        <f>IF(CZ756, AI756, AG756)</f>
        <v>0</v>
      </c>
      <c r="M756">
        <f>DB756 - IF(AU756&gt;1, L756*CV756*100.0/(AW756*DP756), 0)</f>
        <v>0</v>
      </c>
      <c r="N756">
        <f>((T756-J756/2)*M756-L756)/(T756+J756/2)</f>
        <v>0</v>
      </c>
      <c r="O756">
        <f>N756*(DI756+DJ756)/1000.0</f>
        <v>0</v>
      </c>
      <c r="P756">
        <f>(DB756 - IF(AU756&gt;1, L756*CV756*100.0/(AW756*DP756), 0))*(DI756+DJ756)/1000.0</f>
        <v>0</v>
      </c>
      <c r="Q756">
        <f>2.0/((1/S756-1/R756)+SIGN(S756)*SQRT((1/S756-1/R756)*(1/S756-1/R756) + 4*CW756/((CW756+1)*(CW756+1))*(2*1/S756*1/R756-1/R756*1/R756)))</f>
        <v>0</v>
      </c>
      <c r="R756">
        <f>IF(LEFT(CX756,1)&lt;&gt;"0",IF(LEFT(CX756,1)="1",3.0,CY756),$D$5+$E$5*(DP756*DI756/($K$5*1000))+$F$5*(DP756*DI756/($K$5*1000))*MAX(MIN(CV756,$J$5),$I$5)*MAX(MIN(CV756,$J$5),$I$5)+$G$5*MAX(MIN(CV756,$J$5),$I$5)*(DP756*DI756/($K$5*1000))+$H$5*(DP756*DI756/($K$5*1000))*(DP756*DI756/($K$5*1000)))</f>
        <v>0</v>
      </c>
      <c r="S756">
        <f>J756*(1000-(1000*0.61365*exp(17.502*W756/(240.97+W756))/(DI756+DJ756)+DD756)/2)/(1000*0.61365*exp(17.502*W756/(240.97+W756))/(DI756+DJ756)-DD756)</f>
        <v>0</v>
      </c>
      <c r="T756">
        <f>1/((CW756+1)/(Q756/1.6)+1/(R756/1.37)) + CW756/((CW756+1)/(Q756/1.6) + CW756/(R756/1.37))</f>
        <v>0</v>
      </c>
      <c r="U756">
        <f>(CR756*CU756)</f>
        <v>0</v>
      </c>
      <c r="V756">
        <f>(DK756+(U756+2*0.95*5.67E-8*(((DK756+$B$7)+273)^4-(DK756+273)^4)-44100*J756)/(1.84*29.3*R756+8*0.95*5.67E-8*(DK756+273)^3))</f>
        <v>0</v>
      </c>
      <c r="W756">
        <f>($C$7*DL756+$D$7*DM756+$E$7*V756)</f>
        <v>0</v>
      </c>
      <c r="X756">
        <f>0.61365*exp(17.502*W756/(240.97+W756))</f>
        <v>0</v>
      </c>
      <c r="Y756">
        <f>(Z756/AA756*100)</f>
        <v>0</v>
      </c>
      <c r="Z756">
        <f>DD756*(DI756+DJ756)/1000</f>
        <v>0</v>
      </c>
      <c r="AA756">
        <f>0.61365*exp(17.502*DK756/(240.97+DK756))</f>
        <v>0</v>
      </c>
      <c r="AB756">
        <f>(X756-DD756*(DI756+DJ756)/1000)</f>
        <v>0</v>
      </c>
      <c r="AC756">
        <f>(-J756*44100)</f>
        <v>0</v>
      </c>
      <c r="AD756">
        <f>2*29.3*R756*0.92*(DK756-W756)</f>
        <v>0</v>
      </c>
      <c r="AE756">
        <f>2*0.95*5.67E-8*(((DK756+$B$7)+273)^4-(W756+273)^4)</f>
        <v>0</v>
      </c>
      <c r="AF756">
        <f>U756+AE756+AC756+AD756</f>
        <v>0</v>
      </c>
      <c r="AG756">
        <f>DH756*AU756*(DC756-DB756*(1000-AU756*DE756)/(1000-AU756*DD756))/(100*CV756)</f>
        <v>0</v>
      </c>
      <c r="AH756">
        <f>1000*DH756*AU756*(DD756-DE756)/(100*CV756*(1000-AU756*DD756))</f>
        <v>0</v>
      </c>
      <c r="AI756">
        <f>(AJ756 - AK756 - DI756*1E3/(8.314*(DK756+273.15)) * AM756/DH756 * AL756) * DH756/(100*CV756) * (1000 - DE756)/1000</f>
        <v>0</v>
      </c>
      <c r="AJ756">
        <v>1109.22901559958</v>
      </c>
      <c r="AK756">
        <v>1049.80103030303</v>
      </c>
      <c r="AL756">
        <v>3.48155542974875</v>
      </c>
      <c r="AM756">
        <v>66.0504921813524</v>
      </c>
      <c r="AN756">
        <f>(AP756 - AO756 + DI756*1E3/(8.314*(DK756+273.15)) * AR756/DH756 * AQ756) * DH756/(100*CV756) * 1000/(1000 - AP756)</f>
        <v>0</v>
      </c>
      <c r="AO756">
        <v>21.8880489057576</v>
      </c>
      <c r="AP756">
        <v>26.5553734265734</v>
      </c>
      <c r="AQ756">
        <v>-0.00101818181817199</v>
      </c>
      <c r="AR756">
        <v>92.47</v>
      </c>
      <c r="AS756">
        <v>0</v>
      </c>
      <c r="AT756">
        <v>0</v>
      </c>
      <c r="AU756">
        <f>IF(AS756*$H$13&gt;=AW756,1.0,(AW756/(AW756-AS756*$H$13)))</f>
        <v>0</v>
      </c>
      <c r="AV756">
        <f>(AU756-1)*100</f>
        <v>0</v>
      </c>
      <c r="AW756">
        <f>MAX(0,($B$13+$C$13*DP756)/(1+$D$13*DP756)*DI756/(DK756+273)*$E$13)</f>
        <v>0</v>
      </c>
      <c r="AX756" t="s">
        <v>418</v>
      </c>
      <c r="AY756" t="s">
        <v>418</v>
      </c>
      <c r="AZ756">
        <v>0</v>
      </c>
      <c r="BA756">
        <v>0</v>
      </c>
      <c r="BB756">
        <f>1-AZ756/BA756</f>
        <v>0</v>
      </c>
      <c r="BC756">
        <v>0</v>
      </c>
      <c r="BD756" t="s">
        <v>418</v>
      </c>
      <c r="BE756" t="s">
        <v>418</v>
      </c>
      <c r="BF756">
        <v>0</v>
      </c>
      <c r="BG756">
        <v>0</v>
      </c>
      <c r="BH756">
        <f>1-BF756/BG756</f>
        <v>0</v>
      </c>
      <c r="BI756">
        <v>0.5</v>
      </c>
      <c r="BJ756">
        <f>CS756</f>
        <v>0</v>
      </c>
      <c r="BK756">
        <f>L756</f>
        <v>0</v>
      </c>
      <c r="BL756">
        <f>BH756*BI756*BJ756</f>
        <v>0</v>
      </c>
      <c r="BM756">
        <f>(BK756-BC756)/BJ756</f>
        <v>0</v>
      </c>
      <c r="BN756">
        <f>(BA756-BG756)/BG756</f>
        <v>0</v>
      </c>
      <c r="BO756">
        <f>AZ756/(BB756+AZ756/BG756)</f>
        <v>0</v>
      </c>
      <c r="BP756" t="s">
        <v>418</v>
      </c>
      <c r="BQ756">
        <v>0</v>
      </c>
      <c r="BR756">
        <f>IF(BQ756&lt;&gt;0, BQ756, BO756)</f>
        <v>0</v>
      </c>
      <c r="BS756">
        <f>1-BR756/BG756</f>
        <v>0</v>
      </c>
      <c r="BT756">
        <f>(BG756-BF756)/(BG756-BR756)</f>
        <v>0</v>
      </c>
      <c r="BU756">
        <f>(BA756-BG756)/(BA756-BR756)</f>
        <v>0</v>
      </c>
      <c r="BV756">
        <f>(BG756-BF756)/(BG756-AZ756)</f>
        <v>0</v>
      </c>
      <c r="BW756">
        <f>(BA756-BG756)/(BA756-AZ756)</f>
        <v>0</v>
      </c>
      <c r="BX756">
        <f>(BT756*BR756/BF756)</f>
        <v>0</v>
      </c>
      <c r="BY756">
        <f>(1-BX756)</f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f>$B$11*DQ756+$C$11*DR756+$F$11*EC756*(1-EF756)</f>
        <v>0</v>
      </c>
      <c r="CS756">
        <f>CR756*CT756</f>
        <v>0</v>
      </c>
      <c r="CT756">
        <f>($B$11*$D$9+$C$11*$D$9+$F$11*((EP756+EH756)/MAX(EP756+EH756+EQ756, 0.1)*$I$9+EQ756/MAX(EP756+EH756+EQ756, 0.1)*$J$9))/($B$11+$C$11+$F$11)</f>
        <v>0</v>
      </c>
      <c r="CU756">
        <f>($B$11*$K$9+$C$11*$K$9+$F$11*((EP756+EH756)/MAX(EP756+EH756+EQ756, 0.1)*$P$9+EQ756/MAX(EP756+EH756+EQ756, 0.1)*$Q$9))/($B$11+$C$11+$F$11)</f>
        <v>0</v>
      </c>
      <c r="CV756">
        <v>6</v>
      </c>
      <c r="CW756">
        <v>0.5</v>
      </c>
      <c r="CX756" t="s">
        <v>419</v>
      </c>
      <c r="CY756">
        <v>2</v>
      </c>
      <c r="CZ756" t="b">
        <v>1</v>
      </c>
      <c r="DA756">
        <v>1659034585.25</v>
      </c>
      <c r="DB756">
        <v>997.625</v>
      </c>
      <c r="DC756">
        <v>1067.99357142857</v>
      </c>
      <c r="DD756">
        <v>26.5780142857143</v>
      </c>
      <c r="DE756">
        <v>21.9091107142857</v>
      </c>
      <c r="DF756">
        <v>987.731214285714</v>
      </c>
      <c r="DG756">
        <v>25.9829571428571</v>
      </c>
      <c r="DH756">
        <v>500.048321428571</v>
      </c>
      <c r="DI756">
        <v>90.2969928571429</v>
      </c>
      <c r="DJ756">
        <v>0.0448298214285714</v>
      </c>
      <c r="DK756">
        <v>27.4984321428571</v>
      </c>
      <c r="DL756">
        <v>27.7613892857143</v>
      </c>
      <c r="DM756">
        <v>999.9</v>
      </c>
      <c r="DN756">
        <v>0</v>
      </c>
      <c r="DO756">
        <v>0</v>
      </c>
      <c r="DP756">
        <v>9973.39285714286</v>
      </c>
      <c r="DQ756">
        <v>0</v>
      </c>
      <c r="DR756">
        <v>17.3215</v>
      </c>
      <c r="DS756">
        <v>-70.3679714285714</v>
      </c>
      <c r="DT756">
        <v>1024.86428571429</v>
      </c>
      <c r="DU756">
        <v>1091.91535714286</v>
      </c>
      <c r="DV756">
        <v>4.66890071428571</v>
      </c>
      <c r="DW756">
        <v>1067.99357142857</v>
      </c>
      <c r="DX756">
        <v>21.9091107142857</v>
      </c>
      <c r="DY756">
        <v>2.39991464285714</v>
      </c>
      <c r="DZ756">
        <v>1.97832714285714</v>
      </c>
      <c r="EA756">
        <v>20.3631964285714</v>
      </c>
      <c r="EB756">
        <v>17.2719285714286</v>
      </c>
      <c r="EC756">
        <v>2000.03785714286</v>
      </c>
      <c r="ED756">
        <v>0.980001392857143</v>
      </c>
      <c r="EE756">
        <v>0.0199987857142857</v>
      </c>
      <c r="EF756">
        <v>0</v>
      </c>
      <c r="EG756">
        <v>746.76275</v>
      </c>
      <c r="EH756">
        <v>5.00063</v>
      </c>
      <c r="EI756">
        <v>14719.4607142857</v>
      </c>
      <c r="EJ756">
        <v>17257.2285714286</v>
      </c>
      <c r="EK756">
        <v>38.45725</v>
      </c>
      <c r="EL756">
        <v>38.437</v>
      </c>
      <c r="EM756">
        <v>37.9037857142857</v>
      </c>
      <c r="EN756">
        <v>37.875</v>
      </c>
      <c r="EO756">
        <v>39.48875</v>
      </c>
      <c r="EP756">
        <v>1955.14357142857</v>
      </c>
      <c r="EQ756">
        <v>39.8939285714286</v>
      </c>
      <c r="ER756">
        <v>0</v>
      </c>
      <c r="ES756">
        <v>1659034591.9</v>
      </c>
      <c r="ET756">
        <v>0</v>
      </c>
      <c r="EU756">
        <v>746.787</v>
      </c>
      <c r="EV756">
        <v>-3.94023075448961</v>
      </c>
      <c r="EW756">
        <v>-59.9307691288531</v>
      </c>
      <c r="EX756">
        <v>14719.1</v>
      </c>
      <c r="EY756">
        <v>15</v>
      </c>
      <c r="EZ756">
        <v>0</v>
      </c>
      <c r="FA756" t="s">
        <v>420</v>
      </c>
      <c r="FB756">
        <v>1657551626.5</v>
      </c>
      <c r="FC756">
        <v>1657551629</v>
      </c>
      <c r="FD756">
        <v>0</v>
      </c>
      <c r="FE756">
        <v>0.403</v>
      </c>
      <c r="FF756">
        <v>0.009</v>
      </c>
      <c r="FG756">
        <v>9.41</v>
      </c>
      <c r="FH756">
        <v>0.087</v>
      </c>
      <c r="FI756">
        <v>417</v>
      </c>
      <c r="FJ756">
        <v>17</v>
      </c>
      <c r="FK756">
        <v>1.61</v>
      </c>
      <c r="FL756">
        <v>0.59</v>
      </c>
      <c r="FM756">
        <v>-70.1516902439025</v>
      </c>
      <c r="FN756">
        <v>-1.91208083623708</v>
      </c>
      <c r="FO756">
        <v>0.536456269126671</v>
      </c>
      <c r="FP756">
        <v>0</v>
      </c>
      <c r="FQ756">
        <v>747.074852941176</v>
      </c>
      <c r="FR756">
        <v>-4.48490450740928</v>
      </c>
      <c r="FS756">
        <v>0.478294281327071</v>
      </c>
      <c r="FT756">
        <v>0</v>
      </c>
      <c r="FU756">
        <v>4.65435170731707</v>
      </c>
      <c r="FV756">
        <v>0.245126132404193</v>
      </c>
      <c r="FW756">
        <v>0.0282803148723664</v>
      </c>
      <c r="FX756">
        <v>0</v>
      </c>
      <c r="FY756">
        <v>0</v>
      </c>
      <c r="FZ756">
        <v>3</v>
      </c>
      <c r="GA756" t="s">
        <v>427</v>
      </c>
      <c r="GB756">
        <v>2.9734</v>
      </c>
      <c r="GC756">
        <v>2.69885</v>
      </c>
      <c r="GD756">
        <v>0.168664</v>
      </c>
      <c r="GE756">
        <v>0.176864</v>
      </c>
      <c r="GF756">
        <v>0.110393</v>
      </c>
      <c r="GG756">
        <v>0.0976851</v>
      </c>
      <c r="GH756">
        <v>32359.3</v>
      </c>
      <c r="GI756">
        <v>35037.2</v>
      </c>
      <c r="GJ756">
        <v>35271.9</v>
      </c>
      <c r="GK756">
        <v>38602.3</v>
      </c>
      <c r="GL756">
        <v>44486.9</v>
      </c>
      <c r="GM756">
        <v>50310.9</v>
      </c>
      <c r="GN756">
        <v>55140.4</v>
      </c>
      <c r="GO756">
        <v>61920.8</v>
      </c>
      <c r="GP756">
        <v>1.9868</v>
      </c>
      <c r="GQ756">
        <v>1.855</v>
      </c>
      <c r="GR756">
        <v>0.144839</v>
      </c>
      <c r="GS756">
        <v>0</v>
      </c>
      <c r="GT756">
        <v>25.393</v>
      </c>
      <c r="GU756">
        <v>999.9</v>
      </c>
      <c r="GV756">
        <v>58.943</v>
      </c>
      <c r="GW756">
        <v>29.094</v>
      </c>
      <c r="GX756">
        <v>26.3967</v>
      </c>
      <c r="GY756">
        <v>56.2573</v>
      </c>
      <c r="GZ756">
        <v>42.5561</v>
      </c>
      <c r="HA756">
        <v>1</v>
      </c>
      <c r="HB756">
        <v>-0.0370325</v>
      </c>
      <c r="HC756">
        <v>0.203486</v>
      </c>
      <c r="HD756">
        <v>20.1137</v>
      </c>
      <c r="HE756">
        <v>5.19932</v>
      </c>
      <c r="HF756">
        <v>12.004</v>
      </c>
      <c r="HG756">
        <v>4.976</v>
      </c>
      <c r="HH756">
        <v>3.2934</v>
      </c>
      <c r="HI756">
        <v>9999</v>
      </c>
      <c r="HJ756">
        <v>9999</v>
      </c>
      <c r="HK756">
        <v>9999</v>
      </c>
      <c r="HL756">
        <v>630.7</v>
      </c>
      <c r="HM756">
        <v>1.8631</v>
      </c>
      <c r="HN756">
        <v>1.86798</v>
      </c>
      <c r="HO756">
        <v>1.8678</v>
      </c>
      <c r="HP756">
        <v>1.86899</v>
      </c>
      <c r="HQ756">
        <v>1.86981</v>
      </c>
      <c r="HR756">
        <v>1.86584</v>
      </c>
      <c r="HS756">
        <v>1.86691</v>
      </c>
      <c r="HT756">
        <v>1.86832</v>
      </c>
      <c r="HU756">
        <v>5</v>
      </c>
      <c r="HV756">
        <v>0</v>
      </c>
      <c r="HW756">
        <v>0</v>
      </c>
      <c r="HX756">
        <v>0</v>
      </c>
      <c r="HY756" t="s">
        <v>422</v>
      </c>
      <c r="HZ756" t="s">
        <v>423</v>
      </c>
      <c r="IA756" t="s">
        <v>424</v>
      </c>
      <c r="IB756" t="s">
        <v>424</v>
      </c>
      <c r="IC756" t="s">
        <v>424</v>
      </c>
      <c r="ID756" t="s">
        <v>424</v>
      </c>
      <c r="IE756">
        <v>0</v>
      </c>
      <c r="IF756">
        <v>100</v>
      </c>
      <c r="IG756">
        <v>100</v>
      </c>
      <c r="IH756">
        <v>10.04</v>
      </c>
      <c r="II756">
        <v>0.594</v>
      </c>
      <c r="IJ756">
        <v>4.02706509432224</v>
      </c>
      <c r="IK756">
        <v>0.00601174518973114</v>
      </c>
      <c r="IL756">
        <v>2.77886958061485e-07</v>
      </c>
      <c r="IM756">
        <v>-3.54636231360687e-10</v>
      </c>
      <c r="IN756">
        <v>-0.0404303883988718</v>
      </c>
      <c r="IO756">
        <v>-0.0177815531441476</v>
      </c>
      <c r="IP756">
        <v>0.00205572605671414</v>
      </c>
      <c r="IQ756">
        <v>-1.65519735432211e-05</v>
      </c>
      <c r="IR756">
        <v>-4</v>
      </c>
      <c r="IS756">
        <v>1848</v>
      </c>
      <c r="IT756">
        <v>1</v>
      </c>
      <c r="IU756">
        <v>25</v>
      </c>
      <c r="IV756">
        <v>24716.1</v>
      </c>
      <c r="IW756">
        <v>24716.1</v>
      </c>
      <c r="IX756">
        <v>2.23755</v>
      </c>
      <c r="IY756">
        <v>2.6123</v>
      </c>
      <c r="IZ756">
        <v>1.54785</v>
      </c>
      <c r="JA756">
        <v>2.30713</v>
      </c>
      <c r="JB756">
        <v>1.34644</v>
      </c>
      <c r="JC756">
        <v>2.28394</v>
      </c>
      <c r="JD756">
        <v>33.558</v>
      </c>
      <c r="JE756">
        <v>24.2188</v>
      </c>
      <c r="JF756">
        <v>18</v>
      </c>
      <c r="JG756">
        <v>501.716</v>
      </c>
      <c r="JH756">
        <v>416.046</v>
      </c>
      <c r="JI756">
        <v>25</v>
      </c>
      <c r="JJ756">
        <v>26.7229</v>
      </c>
      <c r="JK756">
        <v>30.0001</v>
      </c>
      <c r="JL756">
        <v>26.6479</v>
      </c>
      <c r="JM756">
        <v>26.5864</v>
      </c>
      <c r="JN756">
        <v>44.7941</v>
      </c>
      <c r="JO756">
        <v>26.2578</v>
      </c>
      <c r="JP756">
        <v>100</v>
      </c>
      <c r="JQ756">
        <v>25</v>
      </c>
      <c r="JR756">
        <v>1106.21</v>
      </c>
      <c r="JS756">
        <v>21.9062</v>
      </c>
      <c r="JT756">
        <v>102.284</v>
      </c>
      <c r="JU756">
        <v>103.065</v>
      </c>
    </row>
    <row r="757" spans="1:281">
      <c r="A757">
        <v>741</v>
      </c>
      <c r="B757">
        <v>1659034598</v>
      </c>
      <c r="C757">
        <v>10914.9000000954</v>
      </c>
      <c r="D757" t="s">
        <v>1913</v>
      </c>
      <c r="E757" t="s">
        <v>1914</v>
      </c>
      <c r="F757">
        <v>5</v>
      </c>
      <c r="G757" t="s">
        <v>1782</v>
      </c>
      <c r="H757" t="s">
        <v>417</v>
      </c>
      <c r="I757">
        <v>1659034590.51852</v>
      </c>
      <c r="J757">
        <f>(K757)/1000</f>
        <v>0</v>
      </c>
      <c r="K757">
        <f>IF(CZ757, AN757, AH757)</f>
        <v>0</v>
      </c>
      <c r="L757">
        <f>IF(CZ757, AI757, AG757)</f>
        <v>0</v>
      </c>
      <c r="M757">
        <f>DB757 - IF(AU757&gt;1, L757*CV757*100.0/(AW757*DP757), 0)</f>
        <v>0</v>
      </c>
      <c r="N757">
        <f>((T757-J757/2)*M757-L757)/(T757+J757/2)</f>
        <v>0</v>
      </c>
      <c r="O757">
        <f>N757*(DI757+DJ757)/1000.0</f>
        <v>0</v>
      </c>
      <c r="P757">
        <f>(DB757 - IF(AU757&gt;1, L757*CV757*100.0/(AW757*DP757), 0))*(DI757+DJ757)/1000.0</f>
        <v>0</v>
      </c>
      <c r="Q757">
        <f>2.0/((1/S757-1/R757)+SIGN(S757)*SQRT((1/S757-1/R757)*(1/S757-1/R757) + 4*CW757/((CW757+1)*(CW757+1))*(2*1/S757*1/R757-1/R757*1/R757)))</f>
        <v>0</v>
      </c>
      <c r="R757">
        <f>IF(LEFT(CX757,1)&lt;&gt;"0",IF(LEFT(CX757,1)="1",3.0,CY757),$D$5+$E$5*(DP757*DI757/($K$5*1000))+$F$5*(DP757*DI757/($K$5*1000))*MAX(MIN(CV757,$J$5),$I$5)*MAX(MIN(CV757,$J$5),$I$5)+$G$5*MAX(MIN(CV757,$J$5),$I$5)*(DP757*DI757/($K$5*1000))+$H$5*(DP757*DI757/($K$5*1000))*(DP757*DI757/($K$5*1000)))</f>
        <v>0</v>
      </c>
      <c r="S757">
        <f>J757*(1000-(1000*0.61365*exp(17.502*W757/(240.97+W757))/(DI757+DJ757)+DD757)/2)/(1000*0.61365*exp(17.502*W757/(240.97+W757))/(DI757+DJ757)-DD757)</f>
        <v>0</v>
      </c>
      <c r="T757">
        <f>1/((CW757+1)/(Q757/1.6)+1/(R757/1.37)) + CW757/((CW757+1)/(Q757/1.6) + CW757/(R757/1.37))</f>
        <v>0</v>
      </c>
      <c r="U757">
        <f>(CR757*CU757)</f>
        <v>0</v>
      </c>
      <c r="V757">
        <f>(DK757+(U757+2*0.95*5.67E-8*(((DK757+$B$7)+273)^4-(DK757+273)^4)-44100*J757)/(1.84*29.3*R757+8*0.95*5.67E-8*(DK757+273)^3))</f>
        <v>0</v>
      </c>
      <c r="W757">
        <f>($C$7*DL757+$D$7*DM757+$E$7*V757)</f>
        <v>0</v>
      </c>
      <c r="X757">
        <f>0.61365*exp(17.502*W757/(240.97+W757))</f>
        <v>0</v>
      </c>
      <c r="Y757">
        <f>(Z757/AA757*100)</f>
        <v>0</v>
      </c>
      <c r="Z757">
        <f>DD757*(DI757+DJ757)/1000</f>
        <v>0</v>
      </c>
      <c r="AA757">
        <f>0.61365*exp(17.502*DK757/(240.97+DK757))</f>
        <v>0</v>
      </c>
      <c r="AB757">
        <f>(X757-DD757*(DI757+DJ757)/1000)</f>
        <v>0</v>
      </c>
      <c r="AC757">
        <f>(-J757*44100)</f>
        <v>0</v>
      </c>
      <c r="AD757">
        <f>2*29.3*R757*0.92*(DK757-W757)</f>
        <v>0</v>
      </c>
      <c r="AE757">
        <f>2*0.95*5.67E-8*(((DK757+$B$7)+273)^4-(W757+273)^4)</f>
        <v>0</v>
      </c>
      <c r="AF757">
        <f>U757+AE757+AC757+AD757</f>
        <v>0</v>
      </c>
      <c r="AG757">
        <f>DH757*AU757*(DC757-DB757*(1000-AU757*DE757)/(1000-AU757*DD757))/(100*CV757)</f>
        <v>0</v>
      </c>
      <c r="AH757">
        <f>1000*DH757*AU757*(DD757-DE757)/(100*CV757*(1000-AU757*DD757))</f>
        <v>0</v>
      </c>
      <c r="AI757">
        <f>(AJ757 - AK757 - DI757*1E3/(8.314*(DK757+273.15)) * AM757/DH757 * AL757) * DH757/(100*CV757) * (1000 - DE757)/1000</f>
        <v>0</v>
      </c>
      <c r="AJ757">
        <v>1126.24022490237</v>
      </c>
      <c r="AK757">
        <v>1066.98915151515</v>
      </c>
      <c r="AL757">
        <v>3.41214984088352</v>
      </c>
      <c r="AM757">
        <v>66.0504921813524</v>
      </c>
      <c r="AN757">
        <f>(AP757 - AO757 + DI757*1E3/(8.314*(DK757+273.15)) * AR757/DH757 * AQ757) * DH757/(100*CV757) * 1000/(1000 - AP757)</f>
        <v>0</v>
      </c>
      <c r="AO757">
        <v>21.8858343306494</v>
      </c>
      <c r="AP757">
        <v>26.5480111888112</v>
      </c>
      <c r="AQ757">
        <v>-0.000587371900823867</v>
      </c>
      <c r="AR757">
        <v>92.47</v>
      </c>
      <c r="AS757">
        <v>0</v>
      </c>
      <c r="AT757">
        <v>0</v>
      </c>
      <c r="AU757">
        <f>IF(AS757*$H$13&gt;=AW757,1.0,(AW757/(AW757-AS757*$H$13)))</f>
        <v>0</v>
      </c>
      <c r="AV757">
        <f>(AU757-1)*100</f>
        <v>0</v>
      </c>
      <c r="AW757">
        <f>MAX(0,($B$13+$C$13*DP757)/(1+$D$13*DP757)*DI757/(DK757+273)*$E$13)</f>
        <v>0</v>
      </c>
      <c r="AX757" t="s">
        <v>418</v>
      </c>
      <c r="AY757" t="s">
        <v>418</v>
      </c>
      <c r="AZ757">
        <v>0</v>
      </c>
      <c r="BA757">
        <v>0</v>
      </c>
      <c r="BB757">
        <f>1-AZ757/BA757</f>
        <v>0</v>
      </c>
      <c r="BC757">
        <v>0</v>
      </c>
      <c r="BD757" t="s">
        <v>418</v>
      </c>
      <c r="BE757" t="s">
        <v>418</v>
      </c>
      <c r="BF757">
        <v>0</v>
      </c>
      <c r="BG757">
        <v>0</v>
      </c>
      <c r="BH757">
        <f>1-BF757/BG757</f>
        <v>0</v>
      </c>
      <c r="BI757">
        <v>0.5</v>
      </c>
      <c r="BJ757">
        <f>CS757</f>
        <v>0</v>
      </c>
      <c r="BK757">
        <f>L757</f>
        <v>0</v>
      </c>
      <c r="BL757">
        <f>BH757*BI757*BJ757</f>
        <v>0</v>
      </c>
      <c r="BM757">
        <f>(BK757-BC757)/BJ757</f>
        <v>0</v>
      </c>
      <c r="BN757">
        <f>(BA757-BG757)/BG757</f>
        <v>0</v>
      </c>
      <c r="BO757">
        <f>AZ757/(BB757+AZ757/BG757)</f>
        <v>0</v>
      </c>
      <c r="BP757" t="s">
        <v>418</v>
      </c>
      <c r="BQ757">
        <v>0</v>
      </c>
      <c r="BR757">
        <f>IF(BQ757&lt;&gt;0, BQ757, BO757)</f>
        <v>0</v>
      </c>
      <c r="BS757">
        <f>1-BR757/BG757</f>
        <v>0</v>
      </c>
      <c r="BT757">
        <f>(BG757-BF757)/(BG757-BR757)</f>
        <v>0</v>
      </c>
      <c r="BU757">
        <f>(BA757-BG757)/(BA757-BR757)</f>
        <v>0</v>
      </c>
      <c r="BV757">
        <f>(BG757-BF757)/(BG757-AZ757)</f>
        <v>0</v>
      </c>
      <c r="BW757">
        <f>(BA757-BG757)/(BA757-AZ757)</f>
        <v>0</v>
      </c>
      <c r="BX757">
        <f>(BT757*BR757/BF757)</f>
        <v>0</v>
      </c>
      <c r="BY757">
        <f>(1-BX757)</f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f>$B$11*DQ757+$C$11*DR757+$F$11*EC757*(1-EF757)</f>
        <v>0</v>
      </c>
      <c r="CS757">
        <f>CR757*CT757</f>
        <v>0</v>
      </c>
      <c r="CT757">
        <f>($B$11*$D$9+$C$11*$D$9+$F$11*((EP757+EH757)/MAX(EP757+EH757+EQ757, 0.1)*$I$9+EQ757/MAX(EP757+EH757+EQ757, 0.1)*$J$9))/($B$11+$C$11+$F$11)</f>
        <v>0</v>
      </c>
      <c r="CU757">
        <f>($B$11*$K$9+$C$11*$K$9+$F$11*((EP757+EH757)/MAX(EP757+EH757+EQ757, 0.1)*$P$9+EQ757/MAX(EP757+EH757+EQ757, 0.1)*$Q$9))/($B$11+$C$11+$F$11)</f>
        <v>0</v>
      </c>
      <c r="CV757">
        <v>6</v>
      </c>
      <c r="CW757">
        <v>0.5</v>
      </c>
      <c r="CX757" t="s">
        <v>419</v>
      </c>
      <c r="CY757">
        <v>2</v>
      </c>
      <c r="CZ757" t="b">
        <v>1</v>
      </c>
      <c r="DA757">
        <v>1659034590.51852</v>
      </c>
      <c r="DB757">
        <v>1015.28577777778</v>
      </c>
      <c r="DC757">
        <v>1085.39407407407</v>
      </c>
      <c r="DD757">
        <v>26.5624074074074</v>
      </c>
      <c r="DE757">
        <v>21.8881740740741</v>
      </c>
      <c r="DF757">
        <v>1005.29640740741</v>
      </c>
      <c r="DG757">
        <v>25.9681666666667</v>
      </c>
      <c r="DH757">
        <v>500.028666666667</v>
      </c>
      <c r="DI757">
        <v>90.2970777777778</v>
      </c>
      <c r="DJ757">
        <v>0.0449583814814815</v>
      </c>
      <c r="DK757">
        <v>27.4975592592593</v>
      </c>
      <c r="DL757">
        <v>27.7602814814815</v>
      </c>
      <c r="DM757">
        <v>999.9</v>
      </c>
      <c r="DN757">
        <v>0</v>
      </c>
      <c r="DO757">
        <v>0</v>
      </c>
      <c r="DP757">
        <v>9994.25925925926</v>
      </c>
      <c r="DQ757">
        <v>0</v>
      </c>
      <c r="DR757">
        <v>17.3215</v>
      </c>
      <c r="DS757">
        <v>-70.1068518518519</v>
      </c>
      <c r="DT757">
        <v>1042.99148148148</v>
      </c>
      <c r="DU757">
        <v>1109.68222222222</v>
      </c>
      <c r="DV757">
        <v>4.67423148148148</v>
      </c>
      <c r="DW757">
        <v>1085.39407407407</v>
      </c>
      <c r="DX757">
        <v>21.8881740740741</v>
      </c>
      <c r="DY757">
        <v>2.39850703703704</v>
      </c>
      <c r="DZ757">
        <v>1.97643777777778</v>
      </c>
      <c r="EA757">
        <v>20.3536962962963</v>
      </c>
      <c r="EB757">
        <v>17.2568333333333</v>
      </c>
      <c r="EC757">
        <v>2000.00814814815</v>
      </c>
      <c r="ED757">
        <v>0.980003074074074</v>
      </c>
      <c r="EE757">
        <v>0.0199971259259259</v>
      </c>
      <c r="EF757">
        <v>0</v>
      </c>
      <c r="EG757">
        <v>746.473074074074</v>
      </c>
      <c r="EH757">
        <v>5.00063</v>
      </c>
      <c r="EI757">
        <v>14713.8888888889</v>
      </c>
      <c r="EJ757">
        <v>17256.9777777778</v>
      </c>
      <c r="EK757">
        <v>38.4743333333333</v>
      </c>
      <c r="EL757">
        <v>38.437</v>
      </c>
      <c r="EM757">
        <v>37.914037037037</v>
      </c>
      <c r="EN757">
        <v>37.875</v>
      </c>
      <c r="EO757">
        <v>39.4883333333333</v>
      </c>
      <c r="EP757">
        <v>1955.11777777778</v>
      </c>
      <c r="EQ757">
        <v>39.8903703703704</v>
      </c>
      <c r="ER757">
        <v>0</v>
      </c>
      <c r="ES757">
        <v>1659034597.3</v>
      </c>
      <c r="ET757">
        <v>0</v>
      </c>
      <c r="EU757">
        <v>746.485423076923</v>
      </c>
      <c r="EV757">
        <v>-3.05049571963148</v>
      </c>
      <c r="EW757">
        <v>-57.4735043591636</v>
      </c>
      <c r="EX757">
        <v>14713.9192307692</v>
      </c>
      <c r="EY757">
        <v>15</v>
      </c>
      <c r="EZ757">
        <v>0</v>
      </c>
      <c r="FA757" t="s">
        <v>420</v>
      </c>
      <c r="FB757">
        <v>1657551626.5</v>
      </c>
      <c r="FC757">
        <v>1657551629</v>
      </c>
      <c r="FD757">
        <v>0</v>
      </c>
      <c r="FE757">
        <v>0.403</v>
      </c>
      <c r="FF757">
        <v>0.009</v>
      </c>
      <c r="FG757">
        <v>9.41</v>
      </c>
      <c r="FH757">
        <v>0.087</v>
      </c>
      <c r="FI757">
        <v>417</v>
      </c>
      <c r="FJ757">
        <v>17</v>
      </c>
      <c r="FK757">
        <v>1.61</v>
      </c>
      <c r="FL757">
        <v>0.59</v>
      </c>
      <c r="FM757">
        <v>-70.24602</v>
      </c>
      <c r="FN757">
        <v>0.375217260788072</v>
      </c>
      <c r="FO757">
        <v>0.625195596273678</v>
      </c>
      <c r="FP757">
        <v>1</v>
      </c>
      <c r="FQ757">
        <v>746.726735294118</v>
      </c>
      <c r="FR757">
        <v>-3.91943467950275</v>
      </c>
      <c r="FS757">
        <v>0.443993462380559</v>
      </c>
      <c r="FT757">
        <v>0</v>
      </c>
      <c r="FU757">
        <v>4.667819</v>
      </c>
      <c r="FV757">
        <v>0.0705804878048612</v>
      </c>
      <c r="FW757">
        <v>0.0185341715218134</v>
      </c>
      <c r="FX757">
        <v>1</v>
      </c>
      <c r="FY757">
        <v>2</v>
      </c>
      <c r="FZ757">
        <v>3</v>
      </c>
      <c r="GA757" t="s">
        <v>474</v>
      </c>
      <c r="GB757">
        <v>2.97249</v>
      </c>
      <c r="GC757">
        <v>2.69997</v>
      </c>
      <c r="GD757">
        <v>0.170401</v>
      </c>
      <c r="GE757">
        <v>0.178255</v>
      </c>
      <c r="GF757">
        <v>0.11036</v>
      </c>
      <c r="GG757">
        <v>0.0976746</v>
      </c>
      <c r="GH757">
        <v>32291.6</v>
      </c>
      <c r="GI757">
        <v>34978.3</v>
      </c>
      <c r="GJ757">
        <v>35271.8</v>
      </c>
      <c r="GK757">
        <v>38602.6</v>
      </c>
      <c r="GL757">
        <v>44488.2</v>
      </c>
      <c r="GM757">
        <v>50311.6</v>
      </c>
      <c r="GN757">
        <v>55139.9</v>
      </c>
      <c r="GO757">
        <v>61921</v>
      </c>
      <c r="GP757">
        <v>1.9868</v>
      </c>
      <c r="GQ757">
        <v>1.855</v>
      </c>
      <c r="GR757">
        <v>0.144541</v>
      </c>
      <c r="GS757">
        <v>0</v>
      </c>
      <c r="GT757">
        <v>25.3952</v>
      </c>
      <c r="GU757">
        <v>999.9</v>
      </c>
      <c r="GV757">
        <v>58.918</v>
      </c>
      <c r="GW757">
        <v>29.094</v>
      </c>
      <c r="GX757">
        <v>26.3852</v>
      </c>
      <c r="GY757">
        <v>55.9973</v>
      </c>
      <c r="GZ757">
        <v>43.0128</v>
      </c>
      <c r="HA757">
        <v>1</v>
      </c>
      <c r="HB757">
        <v>-0.0364634</v>
      </c>
      <c r="HC757">
        <v>0.204357</v>
      </c>
      <c r="HD757">
        <v>20.1137</v>
      </c>
      <c r="HE757">
        <v>5.19932</v>
      </c>
      <c r="HF757">
        <v>12.004</v>
      </c>
      <c r="HG757">
        <v>4.976</v>
      </c>
      <c r="HH757">
        <v>3.2938</v>
      </c>
      <c r="HI757">
        <v>9999</v>
      </c>
      <c r="HJ757">
        <v>9999</v>
      </c>
      <c r="HK757">
        <v>9999</v>
      </c>
      <c r="HL757">
        <v>630.7</v>
      </c>
      <c r="HM757">
        <v>1.8631</v>
      </c>
      <c r="HN757">
        <v>1.86798</v>
      </c>
      <c r="HO757">
        <v>1.86783</v>
      </c>
      <c r="HP757">
        <v>1.86899</v>
      </c>
      <c r="HQ757">
        <v>1.86981</v>
      </c>
      <c r="HR757">
        <v>1.86584</v>
      </c>
      <c r="HS757">
        <v>1.86691</v>
      </c>
      <c r="HT757">
        <v>1.86829</v>
      </c>
      <c r="HU757">
        <v>5</v>
      </c>
      <c r="HV757">
        <v>0</v>
      </c>
      <c r="HW757">
        <v>0</v>
      </c>
      <c r="HX757">
        <v>0</v>
      </c>
      <c r="HY757" t="s">
        <v>422</v>
      </c>
      <c r="HZ757" t="s">
        <v>423</v>
      </c>
      <c r="IA757" t="s">
        <v>424</v>
      </c>
      <c r="IB757" t="s">
        <v>424</v>
      </c>
      <c r="IC757" t="s">
        <v>424</v>
      </c>
      <c r="ID757" t="s">
        <v>424</v>
      </c>
      <c r="IE757">
        <v>0</v>
      </c>
      <c r="IF757">
        <v>100</v>
      </c>
      <c r="IG757">
        <v>100</v>
      </c>
      <c r="IH757">
        <v>10.12</v>
      </c>
      <c r="II757">
        <v>0.5935</v>
      </c>
      <c r="IJ757">
        <v>4.02706509432224</v>
      </c>
      <c r="IK757">
        <v>0.00601174518973114</v>
      </c>
      <c r="IL757">
        <v>2.77886958061485e-07</v>
      </c>
      <c r="IM757">
        <v>-3.54636231360687e-10</v>
      </c>
      <c r="IN757">
        <v>-0.0404303883988718</v>
      </c>
      <c r="IO757">
        <v>-0.0177815531441476</v>
      </c>
      <c r="IP757">
        <v>0.00205572605671414</v>
      </c>
      <c r="IQ757">
        <v>-1.65519735432211e-05</v>
      </c>
      <c r="IR757">
        <v>-4</v>
      </c>
      <c r="IS757">
        <v>1848</v>
      </c>
      <c r="IT757">
        <v>1</v>
      </c>
      <c r="IU757">
        <v>25</v>
      </c>
      <c r="IV757">
        <v>24716.2</v>
      </c>
      <c r="IW757">
        <v>24716.2</v>
      </c>
      <c r="IX757">
        <v>2.2644</v>
      </c>
      <c r="IY757">
        <v>2.60254</v>
      </c>
      <c r="IZ757">
        <v>1.54785</v>
      </c>
      <c r="JA757">
        <v>2.30713</v>
      </c>
      <c r="JB757">
        <v>1.34644</v>
      </c>
      <c r="JC757">
        <v>2.41943</v>
      </c>
      <c r="JD757">
        <v>33.558</v>
      </c>
      <c r="JE757">
        <v>24.2188</v>
      </c>
      <c r="JF757">
        <v>18</v>
      </c>
      <c r="JG757">
        <v>501.735</v>
      </c>
      <c r="JH757">
        <v>416.062</v>
      </c>
      <c r="JI757">
        <v>25</v>
      </c>
      <c r="JJ757">
        <v>26.7252</v>
      </c>
      <c r="JK757">
        <v>30.0005</v>
      </c>
      <c r="JL757">
        <v>26.6501</v>
      </c>
      <c r="JM757">
        <v>26.5885</v>
      </c>
      <c r="JN757">
        <v>45.3203</v>
      </c>
      <c r="JO757">
        <v>26.2578</v>
      </c>
      <c r="JP757">
        <v>100</v>
      </c>
      <c r="JQ757">
        <v>25</v>
      </c>
      <c r="JR757">
        <v>1121.8</v>
      </c>
      <c r="JS757">
        <v>21.9062</v>
      </c>
      <c r="JT757">
        <v>102.283</v>
      </c>
      <c r="JU757">
        <v>103.066</v>
      </c>
    </row>
    <row r="758" spans="1:281">
      <c r="A758">
        <v>742</v>
      </c>
      <c r="B758">
        <v>1659034603</v>
      </c>
      <c r="C758">
        <v>10919.9000000954</v>
      </c>
      <c r="D758" t="s">
        <v>1915</v>
      </c>
      <c r="E758" t="s">
        <v>1916</v>
      </c>
      <c r="F758">
        <v>5</v>
      </c>
      <c r="G758" t="s">
        <v>1782</v>
      </c>
      <c r="H758" t="s">
        <v>417</v>
      </c>
      <c r="I758">
        <v>1659034595.23214</v>
      </c>
      <c r="J758">
        <f>(K758)/1000</f>
        <v>0</v>
      </c>
      <c r="K758">
        <f>IF(CZ758, AN758, AH758)</f>
        <v>0</v>
      </c>
      <c r="L758">
        <f>IF(CZ758, AI758, AG758)</f>
        <v>0</v>
      </c>
      <c r="M758">
        <f>DB758 - IF(AU758&gt;1, L758*CV758*100.0/(AW758*DP758), 0)</f>
        <v>0</v>
      </c>
      <c r="N758">
        <f>((T758-J758/2)*M758-L758)/(T758+J758/2)</f>
        <v>0</v>
      </c>
      <c r="O758">
        <f>N758*(DI758+DJ758)/1000.0</f>
        <v>0</v>
      </c>
      <c r="P758">
        <f>(DB758 - IF(AU758&gt;1, L758*CV758*100.0/(AW758*DP758), 0))*(DI758+DJ758)/1000.0</f>
        <v>0</v>
      </c>
      <c r="Q758">
        <f>2.0/((1/S758-1/R758)+SIGN(S758)*SQRT((1/S758-1/R758)*(1/S758-1/R758) + 4*CW758/((CW758+1)*(CW758+1))*(2*1/S758*1/R758-1/R758*1/R758)))</f>
        <v>0</v>
      </c>
      <c r="R758">
        <f>IF(LEFT(CX758,1)&lt;&gt;"0",IF(LEFT(CX758,1)="1",3.0,CY758),$D$5+$E$5*(DP758*DI758/($K$5*1000))+$F$5*(DP758*DI758/($K$5*1000))*MAX(MIN(CV758,$J$5),$I$5)*MAX(MIN(CV758,$J$5),$I$5)+$G$5*MAX(MIN(CV758,$J$5),$I$5)*(DP758*DI758/($K$5*1000))+$H$5*(DP758*DI758/($K$5*1000))*(DP758*DI758/($K$5*1000)))</f>
        <v>0</v>
      </c>
      <c r="S758">
        <f>J758*(1000-(1000*0.61365*exp(17.502*W758/(240.97+W758))/(DI758+DJ758)+DD758)/2)/(1000*0.61365*exp(17.502*W758/(240.97+W758))/(DI758+DJ758)-DD758)</f>
        <v>0</v>
      </c>
      <c r="T758">
        <f>1/((CW758+1)/(Q758/1.6)+1/(R758/1.37)) + CW758/((CW758+1)/(Q758/1.6) + CW758/(R758/1.37))</f>
        <v>0</v>
      </c>
      <c r="U758">
        <f>(CR758*CU758)</f>
        <v>0</v>
      </c>
      <c r="V758">
        <f>(DK758+(U758+2*0.95*5.67E-8*(((DK758+$B$7)+273)^4-(DK758+273)^4)-44100*J758)/(1.84*29.3*R758+8*0.95*5.67E-8*(DK758+273)^3))</f>
        <v>0</v>
      </c>
      <c r="W758">
        <f>($C$7*DL758+$D$7*DM758+$E$7*V758)</f>
        <v>0</v>
      </c>
      <c r="X758">
        <f>0.61365*exp(17.502*W758/(240.97+W758))</f>
        <v>0</v>
      </c>
      <c r="Y758">
        <f>(Z758/AA758*100)</f>
        <v>0</v>
      </c>
      <c r="Z758">
        <f>DD758*(DI758+DJ758)/1000</f>
        <v>0</v>
      </c>
      <c r="AA758">
        <f>0.61365*exp(17.502*DK758/(240.97+DK758))</f>
        <v>0</v>
      </c>
      <c r="AB758">
        <f>(X758-DD758*(DI758+DJ758)/1000)</f>
        <v>0</v>
      </c>
      <c r="AC758">
        <f>(-J758*44100)</f>
        <v>0</v>
      </c>
      <c r="AD758">
        <f>2*29.3*R758*0.92*(DK758-W758)</f>
        <v>0</v>
      </c>
      <c r="AE758">
        <f>2*0.95*5.67E-8*(((DK758+$B$7)+273)^4-(W758+273)^4)</f>
        <v>0</v>
      </c>
      <c r="AF758">
        <f>U758+AE758+AC758+AD758</f>
        <v>0</v>
      </c>
      <c r="AG758">
        <f>DH758*AU758*(DC758-DB758*(1000-AU758*DE758)/(1000-AU758*DD758))/(100*CV758)</f>
        <v>0</v>
      </c>
      <c r="AH758">
        <f>1000*DH758*AU758*(DD758-DE758)/(100*CV758*(1000-AU758*DD758))</f>
        <v>0</v>
      </c>
      <c r="AI758">
        <f>(AJ758 - AK758 - DI758*1E3/(8.314*(DK758+273.15)) * AM758/DH758 * AL758) * DH758/(100*CV758) * (1000 - DE758)/1000</f>
        <v>0</v>
      </c>
      <c r="AJ758">
        <v>1142.43933328156</v>
      </c>
      <c r="AK758">
        <v>1083.43993939394</v>
      </c>
      <c r="AL758">
        <v>3.42307461133728</v>
      </c>
      <c r="AM758">
        <v>66.0504921813524</v>
      </c>
      <c r="AN758">
        <f>(AP758 - AO758 + DI758*1E3/(8.314*(DK758+273.15)) * AR758/DH758 * AQ758) * DH758/(100*CV758) * 1000/(1000 - AP758)</f>
        <v>0</v>
      </c>
      <c r="AO758">
        <v>21.881526277619</v>
      </c>
      <c r="AP758">
        <v>26.5475356643357</v>
      </c>
      <c r="AQ758">
        <v>-8.71212120998191e-06</v>
      </c>
      <c r="AR758">
        <v>92.47</v>
      </c>
      <c r="AS758">
        <v>0</v>
      </c>
      <c r="AT758">
        <v>0</v>
      </c>
      <c r="AU758">
        <f>IF(AS758*$H$13&gt;=AW758,1.0,(AW758/(AW758-AS758*$H$13)))</f>
        <v>0</v>
      </c>
      <c r="AV758">
        <f>(AU758-1)*100</f>
        <v>0</v>
      </c>
      <c r="AW758">
        <f>MAX(0,($B$13+$C$13*DP758)/(1+$D$13*DP758)*DI758/(DK758+273)*$E$13)</f>
        <v>0</v>
      </c>
      <c r="AX758" t="s">
        <v>418</v>
      </c>
      <c r="AY758" t="s">
        <v>418</v>
      </c>
      <c r="AZ758">
        <v>0</v>
      </c>
      <c r="BA758">
        <v>0</v>
      </c>
      <c r="BB758">
        <f>1-AZ758/BA758</f>
        <v>0</v>
      </c>
      <c r="BC758">
        <v>0</v>
      </c>
      <c r="BD758" t="s">
        <v>418</v>
      </c>
      <c r="BE758" t="s">
        <v>418</v>
      </c>
      <c r="BF758">
        <v>0</v>
      </c>
      <c r="BG758">
        <v>0</v>
      </c>
      <c r="BH758">
        <f>1-BF758/BG758</f>
        <v>0</v>
      </c>
      <c r="BI758">
        <v>0.5</v>
      </c>
      <c r="BJ758">
        <f>CS758</f>
        <v>0</v>
      </c>
      <c r="BK758">
        <f>L758</f>
        <v>0</v>
      </c>
      <c r="BL758">
        <f>BH758*BI758*BJ758</f>
        <v>0</v>
      </c>
      <c r="BM758">
        <f>(BK758-BC758)/BJ758</f>
        <v>0</v>
      </c>
      <c r="BN758">
        <f>(BA758-BG758)/BG758</f>
        <v>0</v>
      </c>
      <c r="BO758">
        <f>AZ758/(BB758+AZ758/BG758)</f>
        <v>0</v>
      </c>
      <c r="BP758" t="s">
        <v>418</v>
      </c>
      <c r="BQ758">
        <v>0</v>
      </c>
      <c r="BR758">
        <f>IF(BQ758&lt;&gt;0, BQ758, BO758)</f>
        <v>0</v>
      </c>
      <c r="BS758">
        <f>1-BR758/BG758</f>
        <v>0</v>
      </c>
      <c r="BT758">
        <f>(BG758-BF758)/(BG758-BR758)</f>
        <v>0</v>
      </c>
      <c r="BU758">
        <f>(BA758-BG758)/(BA758-BR758)</f>
        <v>0</v>
      </c>
      <c r="BV758">
        <f>(BG758-BF758)/(BG758-AZ758)</f>
        <v>0</v>
      </c>
      <c r="BW758">
        <f>(BA758-BG758)/(BA758-AZ758)</f>
        <v>0</v>
      </c>
      <c r="BX758">
        <f>(BT758*BR758/BF758)</f>
        <v>0</v>
      </c>
      <c r="BY758">
        <f>(1-BX758)</f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f>$B$11*DQ758+$C$11*DR758+$F$11*EC758*(1-EF758)</f>
        <v>0</v>
      </c>
      <c r="CS758">
        <f>CR758*CT758</f>
        <v>0</v>
      </c>
      <c r="CT758">
        <f>($B$11*$D$9+$C$11*$D$9+$F$11*((EP758+EH758)/MAX(EP758+EH758+EQ758, 0.1)*$I$9+EQ758/MAX(EP758+EH758+EQ758, 0.1)*$J$9))/($B$11+$C$11+$F$11)</f>
        <v>0</v>
      </c>
      <c r="CU758">
        <f>($B$11*$K$9+$C$11*$K$9+$F$11*((EP758+EH758)/MAX(EP758+EH758+EQ758, 0.1)*$P$9+EQ758/MAX(EP758+EH758+EQ758, 0.1)*$Q$9))/($B$11+$C$11+$F$11)</f>
        <v>0</v>
      </c>
      <c r="CV758">
        <v>6</v>
      </c>
      <c r="CW758">
        <v>0.5</v>
      </c>
      <c r="CX758" t="s">
        <v>419</v>
      </c>
      <c r="CY758">
        <v>2</v>
      </c>
      <c r="CZ758" t="b">
        <v>1</v>
      </c>
      <c r="DA758">
        <v>1659034595.23214</v>
      </c>
      <c r="DB758">
        <v>1030.80464285714</v>
      </c>
      <c r="DC758">
        <v>1100.91964285714</v>
      </c>
      <c r="DD758">
        <v>26.5536142857143</v>
      </c>
      <c r="DE758">
        <v>21.8844714285714</v>
      </c>
      <c r="DF758">
        <v>1020.73046428571</v>
      </c>
      <c r="DG758">
        <v>25.9598428571429</v>
      </c>
      <c r="DH758">
        <v>500.06675</v>
      </c>
      <c r="DI758">
        <v>90.2972321428572</v>
      </c>
      <c r="DJ758">
        <v>0.0450455857142857</v>
      </c>
      <c r="DK758">
        <v>27.4978285714286</v>
      </c>
      <c r="DL758">
        <v>27.7604892857143</v>
      </c>
      <c r="DM758">
        <v>999.9</v>
      </c>
      <c r="DN758">
        <v>0</v>
      </c>
      <c r="DO758">
        <v>0</v>
      </c>
      <c r="DP758">
        <v>9996.42857142857</v>
      </c>
      <c r="DQ758">
        <v>0</v>
      </c>
      <c r="DR758">
        <v>17.3215</v>
      </c>
      <c r="DS758">
        <v>-70.11355</v>
      </c>
      <c r="DT758">
        <v>1058.92392857143</v>
      </c>
      <c r="DU758">
        <v>1125.55107142857</v>
      </c>
      <c r="DV758">
        <v>4.66914892857143</v>
      </c>
      <c r="DW758">
        <v>1100.91964285714</v>
      </c>
      <c r="DX758">
        <v>21.8844714285714</v>
      </c>
      <c r="DY758">
        <v>2.3977175</v>
      </c>
      <c r="DZ758">
        <v>1.97610642857143</v>
      </c>
      <c r="EA758">
        <v>20.3483678571429</v>
      </c>
      <c r="EB758">
        <v>17.254175</v>
      </c>
      <c r="EC758">
        <v>2000.00571428571</v>
      </c>
      <c r="ED758">
        <v>0.980003107142857</v>
      </c>
      <c r="EE758">
        <v>0.0199970357142857</v>
      </c>
      <c r="EF758">
        <v>0</v>
      </c>
      <c r="EG758">
        <v>746.266428571429</v>
      </c>
      <c r="EH758">
        <v>5.00063</v>
      </c>
      <c r="EI758">
        <v>14709.6714285714</v>
      </c>
      <c r="EJ758">
        <v>17256.95</v>
      </c>
      <c r="EK758">
        <v>38.4865</v>
      </c>
      <c r="EL758">
        <v>38.437</v>
      </c>
      <c r="EM758">
        <v>37.9148571428571</v>
      </c>
      <c r="EN758">
        <v>37.875</v>
      </c>
      <c r="EO758">
        <v>39.49775</v>
      </c>
      <c r="EP758">
        <v>1955.11392857143</v>
      </c>
      <c r="EQ758">
        <v>39.8910714285714</v>
      </c>
      <c r="ER758">
        <v>0</v>
      </c>
      <c r="ES758">
        <v>1659034602.1</v>
      </c>
      <c r="ET758">
        <v>0</v>
      </c>
      <c r="EU758">
        <v>746.275961538462</v>
      </c>
      <c r="EV758">
        <v>-1.7324102560577</v>
      </c>
      <c r="EW758">
        <v>-57.1726496241239</v>
      </c>
      <c r="EX758">
        <v>14709.4653846154</v>
      </c>
      <c r="EY758">
        <v>15</v>
      </c>
      <c r="EZ758">
        <v>0</v>
      </c>
      <c r="FA758" t="s">
        <v>420</v>
      </c>
      <c r="FB758">
        <v>1657551626.5</v>
      </c>
      <c r="FC758">
        <v>1657551629</v>
      </c>
      <c r="FD758">
        <v>0</v>
      </c>
      <c r="FE758">
        <v>0.403</v>
      </c>
      <c r="FF758">
        <v>0.009</v>
      </c>
      <c r="FG758">
        <v>9.41</v>
      </c>
      <c r="FH758">
        <v>0.087</v>
      </c>
      <c r="FI758">
        <v>417</v>
      </c>
      <c r="FJ758">
        <v>17</v>
      </c>
      <c r="FK758">
        <v>1.61</v>
      </c>
      <c r="FL758">
        <v>0.59</v>
      </c>
      <c r="FM758">
        <v>-70.0768195121951</v>
      </c>
      <c r="FN758">
        <v>2.43885993031368</v>
      </c>
      <c r="FO758">
        <v>0.846102366297023</v>
      </c>
      <c r="FP758">
        <v>0</v>
      </c>
      <c r="FQ758">
        <v>746.448470588235</v>
      </c>
      <c r="FR758">
        <v>-2.82799082947423</v>
      </c>
      <c r="FS758">
        <v>0.350878245624601</v>
      </c>
      <c r="FT758">
        <v>0</v>
      </c>
      <c r="FU758">
        <v>4.67360731707317</v>
      </c>
      <c r="FV758">
        <v>-0.0703843902439025</v>
      </c>
      <c r="FW758">
        <v>0.00795312027258464</v>
      </c>
      <c r="FX758">
        <v>1</v>
      </c>
      <c r="FY758">
        <v>1</v>
      </c>
      <c r="FZ758">
        <v>3</v>
      </c>
      <c r="GA758" t="s">
        <v>421</v>
      </c>
      <c r="GB758">
        <v>2.97358</v>
      </c>
      <c r="GC758">
        <v>2.69847</v>
      </c>
      <c r="GD758">
        <v>0.17208</v>
      </c>
      <c r="GE758">
        <v>0.180099</v>
      </c>
      <c r="GF758">
        <v>0.110334</v>
      </c>
      <c r="GG758">
        <v>0.097651</v>
      </c>
      <c r="GH758">
        <v>32226.4</v>
      </c>
      <c r="GI758">
        <v>34899.6</v>
      </c>
      <c r="GJ758">
        <v>35272</v>
      </c>
      <c r="GK758">
        <v>38602.4</v>
      </c>
      <c r="GL758">
        <v>44489.6</v>
      </c>
      <c r="GM758">
        <v>50312.4</v>
      </c>
      <c r="GN758">
        <v>55139.9</v>
      </c>
      <c r="GO758">
        <v>61920.2</v>
      </c>
      <c r="GP758">
        <v>1.9866</v>
      </c>
      <c r="GQ758">
        <v>1.855</v>
      </c>
      <c r="GR758">
        <v>0.145137</v>
      </c>
      <c r="GS758">
        <v>0</v>
      </c>
      <c r="GT758">
        <v>25.3952</v>
      </c>
      <c r="GU758">
        <v>999.9</v>
      </c>
      <c r="GV758">
        <v>58.918</v>
      </c>
      <c r="GW758">
        <v>29.094</v>
      </c>
      <c r="GX758">
        <v>26.3839</v>
      </c>
      <c r="GY758">
        <v>55.6473</v>
      </c>
      <c r="GZ758">
        <v>42.8606</v>
      </c>
      <c r="HA758">
        <v>1</v>
      </c>
      <c r="HB758">
        <v>-0.0360163</v>
      </c>
      <c r="HC758">
        <v>0.206318</v>
      </c>
      <c r="HD758">
        <v>20.1136</v>
      </c>
      <c r="HE758">
        <v>5.19932</v>
      </c>
      <c r="HF758">
        <v>12.004</v>
      </c>
      <c r="HG758">
        <v>4.9756</v>
      </c>
      <c r="HH758">
        <v>3.2936</v>
      </c>
      <c r="HI758">
        <v>9999</v>
      </c>
      <c r="HJ758">
        <v>9999</v>
      </c>
      <c r="HK758">
        <v>9999</v>
      </c>
      <c r="HL758">
        <v>630.7</v>
      </c>
      <c r="HM758">
        <v>1.8631</v>
      </c>
      <c r="HN758">
        <v>1.86798</v>
      </c>
      <c r="HO758">
        <v>1.86783</v>
      </c>
      <c r="HP758">
        <v>1.86899</v>
      </c>
      <c r="HQ758">
        <v>1.86981</v>
      </c>
      <c r="HR758">
        <v>1.86584</v>
      </c>
      <c r="HS758">
        <v>1.86691</v>
      </c>
      <c r="HT758">
        <v>1.86829</v>
      </c>
      <c r="HU758">
        <v>5</v>
      </c>
      <c r="HV758">
        <v>0</v>
      </c>
      <c r="HW758">
        <v>0</v>
      </c>
      <c r="HX758">
        <v>0</v>
      </c>
      <c r="HY758" t="s">
        <v>422</v>
      </c>
      <c r="HZ758" t="s">
        <v>423</v>
      </c>
      <c r="IA758" t="s">
        <v>424</v>
      </c>
      <c r="IB758" t="s">
        <v>424</v>
      </c>
      <c r="IC758" t="s">
        <v>424</v>
      </c>
      <c r="ID758" t="s">
        <v>424</v>
      </c>
      <c r="IE758">
        <v>0</v>
      </c>
      <c r="IF758">
        <v>100</v>
      </c>
      <c r="IG758">
        <v>100</v>
      </c>
      <c r="IH758">
        <v>10.21</v>
      </c>
      <c r="II758">
        <v>0.593</v>
      </c>
      <c r="IJ758">
        <v>4.02706509432224</v>
      </c>
      <c r="IK758">
        <v>0.00601174518973114</v>
      </c>
      <c r="IL758">
        <v>2.77886958061485e-07</v>
      </c>
      <c r="IM758">
        <v>-3.54636231360687e-10</v>
      </c>
      <c r="IN758">
        <v>-0.0404303883988718</v>
      </c>
      <c r="IO758">
        <v>-0.0177815531441476</v>
      </c>
      <c r="IP758">
        <v>0.00205572605671414</v>
      </c>
      <c r="IQ758">
        <v>-1.65519735432211e-05</v>
      </c>
      <c r="IR758">
        <v>-4</v>
      </c>
      <c r="IS758">
        <v>1848</v>
      </c>
      <c r="IT758">
        <v>1</v>
      </c>
      <c r="IU758">
        <v>25</v>
      </c>
      <c r="IV758">
        <v>24716.3</v>
      </c>
      <c r="IW758">
        <v>24716.2</v>
      </c>
      <c r="IX758">
        <v>2.29126</v>
      </c>
      <c r="IY758">
        <v>2.59644</v>
      </c>
      <c r="IZ758">
        <v>1.54785</v>
      </c>
      <c r="JA758">
        <v>2.30713</v>
      </c>
      <c r="JB758">
        <v>1.34644</v>
      </c>
      <c r="JC758">
        <v>2.42554</v>
      </c>
      <c r="JD758">
        <v>33.558</v>
      </c>
      <c r="JE758">
        <v>24.2188</v>
      </c>
      <c r="JF758">
        <v>18</v>
      </c>
      <c r="JG758">
        <v>501.604</v>
      </c>
      <c r="JH758">
        <v>416.079</v>
      </c>
      <c r="JI758">
        <v>25.0002</v>
      </c>
      <c r="JJ758">
        <v>26.7274</v>
      </c>
      <c r="JK758">
        <v>30.0006</v>
      </c>
      <c r="JL758">
        <v>26.6501</v>
      </c>
      <c r="JM758">
        <v>26.5908</v>
      </c>
      <c r="JN758">
        <v>45.8713</v>
      </c>
      <c r="JO758">
        <v>26.2578</v>
      </c>
      <c r="JP758">
        <v>100</v>
      </c>
      <c r="JQ758">
        <v>25</v>
      </c>
      <c r="JR758">
        <v>1141.89</v>
      </c>
      <c r="JS758">
        <v>21.9062</v>
      </c>
      <c r="JT758">
        <v>102.283</v>
      </c>
      <c r="JU758">
        <v>103.065</v>
      </c>
    </row>
    <row r="759" spans="1:281">
      <c r="A759">
        <v>743</v>
      </c>
      <c r="B759">
        <v>1659034608</v>
      </c>
      <c r="C759">
        <v>10924.9000000954</v>
      </c>
      <c r="D759" t="s">
        <v>1917</v>
      </c>
      <c r="E759" t="s">
        <v>1918</v>
      </c>
      <c r="F759">
        <v>5</v>
      </c>
      <c r="G759" t="s">
        <v>1782</v>
      </c>
      <c r="H759" t="s">
        <v>417</v>
      </c>
      <c r="I759">
        <v>1659034600.5</v>
      </c>
      <c r="J759">
        <f>(K759)/1000</f>
        <v>0</v>
      </c>
      <c r="K759">
        <f>IF(CZ759, AN759, AH759)</f>
        <v>0</v>
      </c>
      <c r="L759">
        <f>IF(CZ759, AI759, AG759)</f>
        <v>0</v>
      </c>
      <c r="M759">
        <f>DB759 - IF(AU759&gt;1, L759*CV759*100.0/(AW759*DP759), 0)</f>
        <v>0</v>
      </c>
      <c r="N759">
        <f>((T759-J759/2)*M759-L759)/(T759+J759/2)</f>
        <v>0</v>
      </c>
      <c r="O759">
        <f>N759*(DI759+DJ759)/1000.0</f>
        <v>0</v>
      </c>
      <c r="P759">
        <f>(DB759 - IF(AU759&gt;1, L759*CV759*100.0/(AW759*DP759), 0))*(DI759+DJ759)/1000.0</f>
        <v>0</v>
      </c>
      <c r="Q759">
        <f>2.0/((1/S759-1/R759)+SIGN(S759)*SQRT((1/S759-1/R759)*(1/S759-1/R759) + 4*CW759/((CW759+1)*(CW759+1))*(2*1/S759*1/R759-1/R759*1/R759)))</f>
        <v>0</v>
      </c>
      <c r="R759">
        <f>IF(LEFT(CX759,1)&lt;&gt;"0",IF(LEFT(CX759,1)="1",3.0,CY759),$D$5+$E$5*(DP759*DI759/($K$5*1000))+$F$5*(DP759*DI759/($K$5*1000))*MAX(MIN(CV759,$J$5),$I$5)*MAX(MIN(CV759,$J$5),$I$5)+$G$5*MAX(MIN(CV759,$J$5),$I$5)*(DP759*DI759/($K$5*1000))+$H$5*(DP759*DI759/($K$5*1000))*(DP759*DI759/($K$5*1000)))</f>
        <v>0</v>
      </c>
      <c r="S759">
        <f>J759*(1000-(1000*0.61365*exp(17.502*W759/(240.97+W759))/(DI759+DJ759)+DD759)/2)/(1000*0.61365*exp(17.502*W759/(240.97+W759))/(DI759+DJ759)-DD759)</f>
        <v>0</v>
      </c>
      <c r="T759">
        <f>1/((CW759+1)/(Q759/1.6)+1/(R759/1.37)) + CW759/((CW759+1)/(Q759/1.6) + CW759/(R759/1.37))</f>
        <v>0</v>
      </c>
      <c r="U759">
        <f>(CR759*CU759)</f>
        <v>0</v>
      </c>
      <c r="V759">
        <f>(DK759+(U759+2*0.95*5.67E-8*(((DK759+$B$7)+273)^4-(DK759+273)^4)-44100*J759)/(1.84*29.3*R759+8*0.95*5.67E-8*(DK759+273)^3))</f>
        <v>0</v>
      </c>
      <c r="W759">
        <f>($C$7*DL759+$D$7*DM759+$E$7*V759)</f>
        <v>0</v>
      </c>
      <c r="X759">
        <f>0.61365*exp(17.502*W759/(240.97+W759))</f>
        <v>0</v>
      </c>
      <c r="Y759">
        <f>(Z759/AA759*100)</f>
        <v>0</v>
      </c>
      <c r="Z759">
        <f>DD759*(DI759+DJ759)/1000</f>
        <v>0</v>
      </c>
      <c r="AA759">
        <f>0.61365*exp(17.502*DK759/(240.97+DK759))</f>
        <v>0</v>
      </c>
      <c r="AB759">
        <f>(X759-DD759*(DI759+DJ759)/1000)</f>
        <v>0</v>
      </c>
      <c r="AC759">
        <f>(-J759*44100)</f>
        <v>0</v>
      </c>
      <c r="AD759">
        <f>2*29.3*R759*0.92*(DK759-W759)</f>
        <v>0</v>
      </c>
      <c r="AE759">
        <f>2*0.95*5.67E-8*(((DK759+$B$7)+273)^4-(W759+273)^4)</f>
        <v>0</v>
      </c>
      <c r="AF759">
        <f>U759+AE759+AC759+AD759</f>
        <v>0</v>
      </c>
      <c r="AG759">
        <f>DH759*AU759*(DC759-DB759*(1000-AU759*DE759)/(1000-AU759*DD759))/(100*CV759)</f>
        <v>0</v>
      </c>
      <c r="AH759">
        <f>1000*DH759*AU759*(DD759-DE759)/(100*CV759*(1000-AU759*DD759))</f>
        <v>0</v>
      </c>
      <c r="AI759">
        <f>(AJ759 - AK759 - DI759*1E3/(8.314*(DK759+273.15)) * AM759/DH759 * AL759) * DH759/(100*CV759) * (1000 - DE759)/1000</f>
        <v>0</v>
      </c>
      <c r="AJ759">
        <v>1159.54093131033</v>
      </c>
      <c r="AK759">
        <v>1100.27563636364</v>
      </c>
      <c r="AL759">
        <v>3.40632746985826</v>
      </c>
      <c r="AM759">
        <v>66.0504921813524</v>
      </c>
      <c r="AN759">
        <f>(AP759 - AO759 + DI759*1E3/(8.314*(DK759+273.15)) * AR759/DH759 * AQ759) * DH759/(100*CV759) * 1000/(1000 - AP759)</f>
        <v>0</v>
      </c>
      <c r="AO759">
        <v>21.880051431342</v>
      </c>
      <c r="AP759">
        <v>26.5430853146853</v>
      </c>
      <c r="AQ759">
        <v>-0.000255018759017264</v>
      </c>
      <c r="AR759">
        <v>92.47</v>
      </c>
      <c r="AS759">
        <v>0</v>
      </c>
      <c r="AT759">
        <v>0</v>
      </c>
      <c r="AU759">
        <f>IF(AS759*$H$13&gt;=AW759,1.0,(AW759/(AW759-AS759*$H$13)))</f>
        <v>0</v>
      </c>
      <c r="AV759">
        <f>(AU759-1)*100</f>
        <v>0</v>
      </c>
      <c r="AW759">
        <f>MAX(0,($B$13+$C$13*DP759)/(1+$D$13*DP759)*DI759/(DK759+273)*$E$13)</f>
        <v>0</v>
      </c>
      <c r="AX759" t="s">
        <v>418</v>
      </c>
      <c r="AY759" t="s">
        <v>418</v>
      </c>
      <c r="AZ759">
        <v>0</v>
      </c>
      <c r="BA759">
        <v>0</v>
      </c>
      <c r="BB759">
        <f>1-AZ759/BA759</f>
        <v>0</v>
      </c>
      <c r="BC759">
        <v>0</v>
      </c>
      <c r="BD759" t="s">
        <v>418</v>
      </c>
      <c r="BE759" t="s">
        <v>418</v>
      </c>
      <c r="BF759">
        <v>0</v>
      </c>
      <c r="BG759">
        <v>0</v>
      </c>
      <c r="BH759">
        <f>1-BF759/BG759</f>
        <v>0</v>
      </c>
      <c r="BI759">
        <v>0.5</v>
      </c>
      <c r="BJ759">
        <f>CS759</f>
        <v>0</v>
      </c>
      <c r="BK759">
        <f>L759</f>
        <v>0</v>
      </c>
      <c r="BL759">
        <f>BH759*BI759*BJ759</f>
        <v>0</v>
      </c>
      <c r="BM759">
        <f>(BK759-BC759)/BJ759</f>
        <v>0</v>
      </c>
      <c r="BN759">
        <f>(BA759-BG759)/BG759</f>
        <v>0</v>
      </c>
      <c r="BO759">
        <f>AZ759/(BB759+AZ759/BG759)</f>
        <v>0</v>
      </c>
      <c r="BP759" t="s">
        <v>418</v>
      </c>
      <c r="BQ759">
        <v>0</v>
      </c>
      <c r="BR759">
        <f>IF(BQ759&lt;&gt;0, BQ759, BO759)</f>
        <v>0</v>
      </c>
      <c r="BS759">
        <f>1-BR759/BG759</f>
        <v>0</v>
      </c>
      <c r="BT759">
        <f>(BG759-BF759)/(BG759-BR759)</f>
        <v>0</v>
      </c>
      <c r="BU759">
        <f>(BA759-BG759)/(BA759-BR759)</f>
        <v>0</v>
      </c>
      <c r="BV759">
        <f>(BG759-BF759)/(BG759-AZ759)</f>
        <v>0</v>
      </c>
      <c r="BW759">
        <f>(BA759-BG759)/(BA759-AZ759)</f>
        <v>0</v>
      </c>
      <c r="BX759">
        <f>(BT759*BR759/BF759)</f>
        <v>0</v>
      </c>
      <c r="BY759">
        <f>(1-BX759)</f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f>$B$11*DQ759+$C$11*DR759+$F$11*EC759*(1-EF759)</f>
        <v>0</v>
      </c>
      <c r="CS759">
        <f>CR759*CT759</f>
        <v>0</v>
      </c>
      <c r="CT759">
        <f>($B$11*$D$9+$C$11*$D$9+$F$11*((EP759+EH759)/MAX(EP759+EH759+EQ759, 0.1)*$I$9+EQ759/MAX(EP759+EH759+EQ759, 0.1)*$J$9))/($B$11+$C$11+$F$11)</f>
        <v>0</v>
      </c>
      <c r="CU759">
        <f>($B$11*$K$9+$C$11*$K$9+$F$11*((EP759+EH759)/MAX(EP759+EH759+EQ759, 0.1)*$P$9+EQ759/MAX(EP759+EH759+EQ759, 0.1)*$Q$9))/($B$11+$C$11+$F$11)</f>
        <v>0</v>
      </c>
      <c r="CV759">
        <v>6</v>
      </c>
      <c r="CW759">
        <v>0.5</v>
      </c>
      <c r="CX759" t="s">
        <v>419</v>
      </c>
      <c r="CY759">
        <v>2</v>
      </c>
      <c r="CZ759" t="b">
        <v>1</v>
      </c>
      <c r="DA759">
        <v>1659034600.5</v>
      </c>
      <c r="DB759">
        <v>1048.13555555556</v>
      </c>
      <c r="DC759">
        <v>1118.27592592593</v>
      </c>
      <c r="DD759">
        <v>26.5469666666667</v>
      </c>
      <c r="DE759">
        <v>21.8815037037037</v>
      </c>
      <c r="DF759">
        <v>1037.96703703704</v>
      </c>
      <c r="DG759">
        <v>25.9535444444444</v>
      </c>
      <c r="DH759">
        <v>500.044740740741</v>
      </c>
      <c r="DI759">
        <v>90.2967074074074</v>
      </c>
      <c r="DJ759">
        <v>0.0450948185185185</v>
      </c>
      <c r="DK759">
        <v>27.4963</v>
      </c>
      <c r="DL759">
        <v>27.7595222222222</v>
      </c>
      <c r="DM759">
        <v>999.9</v>
      </c>
      <c r="DN759">
        <v>0</v>
      </c>
      <c r="DO759">
        <v>0</v>
      </c>
      <c r="DP759">
        <v>10000.7407407407</v>
      </c>
      <c r="DQ759">
        <v>0</v>
      </c>
      <c r="DR759">
        <v>17.3215</v>
      </c>
      <c r="DS759">
        <v>-70.139037037037</v>
      </c>
      <c r="DT759">
        <v>1076.72</v>
      </c>
      <c r="DU759">
        <v>1143.29222222222</v>
      </c>
      <c r="DV759">
        <v>4.66546333333333</v>
      </c>
      <c r="DW759">
        <v>1118.27592592593</v>
      </c>
      <c r="DX759">
        <v>21.8815037037037</v>
      </c>
      <c r="DY759">
        <v>2.39710333333333</v>
      </c>
      <c r="DZ759">
        <v>1.97582703703704</v>
      </c>
      <c r="EA759">
        <v>20.3442185185185</v>
      </c>
      <c r="EB759">
        <v>17.2519444444444</v>
      </c>
      <c r="EC759">
        <v>1999.98814814815</v>
      </c>
      <c r="ED759">
        <v>0.980002518518518</v>
      </c>
      <c r="EE759">
        <v>0.0199975851851852</v>
      </c>
      <c r="EF759">
        <v>0</v>
      </c>
      <c r="EG759">
        <v>746.047518518518</v>
      </c>
      <c r="EH759">
        <v>5.00063</v>
      </c>
      <c r="EI759">
        <v>14704.5703703704</v>
      </c>
      <c r="EJ759">
        <v>17256.8037037037</v>
      </c>
      <c r="EK759">
        <v>38.4953333333333</v>
      </c>
      <c r="EL759">
        <v>38.437</v>
      </c>
      <c r="EM759">
        <v>37.9209259259259</v>
      </c>
      <c r="EN759">
        <v>37.875</v>
      </c>
      <c r="EO759">
        <v>39.5</v>
      </c>
      <c r="EP759">
        <v>1955.0937037037</v>
      </c>
      <c r="EQ759">
        <v>39.892962962963</v>
      </c>
      <c r="ER759">
        <v>0</v>
      </c>
      <c r="ES759">
        <v>1659034606.9</v>
      </c>
      <c r="ET759">
        <v>0</v>
      </c>
      <c r="EU759">
        <v>746.078884615385</v>
      </c>
      <c r="EV759">
        <v>-2.66355555605468</v>
      </c>
      <c r="EW759">
        <v>-56.2188034444195</v>
      </c>
      <c r="EX759">
        <v>14704.9076923077</v>
      </c>
      <c r="EY759">
        <v>15</v>
      </c>
      <c r="EZ759">
        <v>0</v>
      </c>
      <c r="FA759" t="s">
        <v>420</v>
      </c>
      <c r="FB759">
        <v>1657551626.5</v>
      </c>
      <c r="FC759">
        <v>1657551629</v>
      </c>
      <c r="FD759">
        <v>0</v>
      </c>
      <c r="FE759">
        <v>0.403</v>
      </c>
      <c r="FF759">
        <v>0.009</v>
      </c>
      <c r="FG759">
        <v>9.41</v>
      </c>
      <c r="FH759">
        <v>0.087</v>
      </c>
      <c r="FI759">
        <v>417</v>
      </c>
      <c r="FJ759">
        <v>17</v>
      </c>
      <c r="FK759">
        <v>1.61</v>
      </c>
      <c r="FL759">
        <v>0.59</v>
      </c>
      <c r="FM759">
        <v>-70.1200780487805</v>
      </c>
      <c r="FN759">
        <v>-0.177000000000039</v>
      </c>
      <c r="FO759">
        <v>0.85866289291228</v>
      </c>
      <c r="FP759">
        <v>1</v>
      </c>
      <c r="FQ759">
        <v>746.212411764706</v>
      </c>
      <c r="FR759">
        <v>-2.24574484604307</v>
      </c>
      <c r="FS759">
        <v>0.298971286998979</v>
      </c>
      <c r="FT759">
        <v>0</v>
      </c>
      <c r="FU759">
        <v>4.66871853658537</v>
      </c>
      <c r="FV759">
        <v>-0.0470347735191692</v>
      </c>
      <c r="FW759">
        <v>0.00576873091719511</v>
      </c>
      <c r="FX759">
        <v>1</v>
      </c>
      <c r="FY759">
        <v>2</v>
      </c>
      <c r="FZ759">
        <v>3</v>
      </c>
      <c r="GA759" t="s">
        <v>474</v>
      </c>
      <c r="GB759">
        <v>2.97289</v>
      </c>
      <c r="GC759">
        <v>2.69899</v>
      </c>
      <c r="GD759">
        <v>0.173785</v>
      </c>
      <c r="GE759">
        <v>0.18181</v>
      </c>
      <c r="GF759">
        <v>0.11036</v>
      </c>
      <c r="GG759">
        <v>0.0976549</v>
      </c>
      <c r="GH759">
        <v>32159.9</v>
      </c>
      <c r="GI759">
        <v>34826.6</v>
      </c>
      <c r="GJ759">
        <v>35271.7</v>
      </c>
      <c r="GK759">
        <v>38602.1</v>
      </c>
      <c r="GL759">
        <v>44488.6</v>
      </c>
      <c r="GM759">
        <v>50312.1</v>
      </c>
      <c r="GN759">
        <v>55140.3</v>
      </c>
      <c r="GO759">
        <v>61920.1</v>
      </c>
      <c r="GP759">
        <v>1.9868</v>
      </c>
      <c r="GQ759">
        <v>1.855</v>
      </c>
      <c r="GR759">
        <v>0.143647</v>
      </c>
      <c r="GS759">
        <v>0</v>
      </c>
      <c r="GT759">
        <v>25.3952</v>
      </c>
      <c r="GU759">
        <v>999.9</v>
      </c>
      <c r="GV759">
        <v>58.918</v>
      </c>
      <c r="GW759">
        <v>29.104</v>
      </c>
      <c r="GX759">
        <v>26.4006</v>
      </c>
      <c r="GY759">
        <v>56.0773</v>
      </c>
      <c r="GZ759">
        <v>42.6322</v>
      </c>
      <c r="HA759">
        <v>1</v>
      </c>
      <c r="HB759">
        <v>-0.0364634</v>
      </c>
      <c r="HC759">
        <v>0.204793</v>
      </c>
      <c r="HD759">
        <v>20.1134</v>
      </c>
      <c r="HE759">
        <v>5.19812</v>
      </c>
      <c r="HF759">
        <v>12.004</v>
      </c>
      <c r="HG759">
        <v>4.9756</v>
      </c>
      <c r="HH759">
        <v>3.2936</v>
      </c>
      <c r="HI759">
        <v>9999</v>
      </c>
      <c r="HJ759">
        <v>9999</v>
      </c>
      <c r="HK759">
        <v>9999</v>
      </c>
      <c r="HL759">
        <v>630.7</v>
      </c>
      <c r="HM759">
        <v>1.86313</v>
      </c>
      <c r="HN759">
        <v>1.86801</v>
      </c>
      <c r="HO759">
        <v>1.86783</v>
      </c>
      <c r="HP759">
        <v>1.86899</v>
      </c>
      <c r="HQ759">
        <v>1.86981</v>
      </c>
      <c r="HR759">
        <v>1.86584</v>
      </c>
      <c r="HS759">
        <v>1.86691</v>
      </c>
      <c r="HT759">
        <v>1.86832</v>
      </c>
      <c r="HU759">
        <v>5</v>
      </c>
      <c r="HV759">
        <v>0</v>
      </c>
      <c r="HW759">
        <v>0</v>
      </c>
      <c r="HX759">
        <v>0</v>
      </c>
      <c r="HY759" t="s">
        <v>422</v>
      </c>
      <c r="HZ759" t="s">
        <v>423</v>
      </c>
      <c r="IA759" t="s">
        <v>424</v>
      </c>
      <c r="IB759" t="s">
        <v>424</v>
      </c>
      <c r="IC759" t="s">
        <v>424</v>
      </c>
      <c r="ID759" t="s">
        <v>424</v>
      </c>
      <c r="IE759">
        <v>0</v>
      </c>
      <c r="IF759">
        <v>100</v>
      </c>
      <c r="IG759">
        <v>100</v>
      </c>
      <c r="IH759">
        <v>10.3</v>
      </c>
      <c r="II759">
        <v>0.5935</v>
      </c>
      <c r="IJ759">
        <v>4.02706509432224</v>
      </c>
      <c r="IK759">
        <v>0.00601174518973114</v>
      </c>
      <c r="IL759">
        <v>2.77886958061485e-07</v>
      </c>
      <c r="IM759">
        <v>-3.54636231360687e-10</v>
      </c>
      <c r="IN759">
        <v>-0.0404303883988718</v>
      </c>
      <c r="IO759">
        <v>-0.0177815531441476</v>
      </c>
      <c r="IP759">
        <v>0.00205572605671414</v>
      </c>
      <c r="IQ759">
        <v>-1.65519735432211e-05</v>
      </c>
      <c r="IR759">
        <v>-4</v>
      </c>
      <c r="IS759">
        <v>1848</v>
      </c>
      <c r="IT759">
        <v>1</v>
      </c>
      <c r="IU759">
        <v>25</v>
      </c>
      <c r="IV759">
        <v>24716.4</v>
      </c>
      <c r="IW759">
        <v>24716.3</v>
      </c>
      <c r="IX759">
        <v>2.31689</v>
      </c>
      <c r="IY759">
        <v>2.60864</v>
      </c>
      <c r="IZ759">
        <v>1.54785</v>
      </c>
      <c r="JA759">
        <v>2.30713</v>
      </c>
      <c r="JB759">
        <v>1.34644</v>
      </c>
      <c r="JC759">
        <v>2.3291</v>
      </c>
      <c r="JD759">
        <v>33.5804</v>
      </c>
      <c r="JE759">
        <v>24.2101</v>
      </c>
      <c r="JF759">
        <v>18</v>
      </c>
      <c r="JG759">
        <v>501.757</v>
      </c>
      <c r="JH759">
        <v>416.079</v>
      </c>
      <c r="JI759">
        <v>24.9999</v>
      </c>
      <c r="JJ759">
        <v>26.7297</v>
      </c>
      <c r="JK759">
        <v>30.0001</v>
      </c>
      <c r="JL759">
        <v>26.6523</v>
      </c>
      <c r="JM759">
        <v>26.5908</v>
      </c>
      <c r="JN759">
        <v>46.38</v>
      </c>
      <c r="JO759">
        <v>26.2578</v>
      </c>
      <c r="JP759">
        <v>100</v>
      </c>
      <c r="JQ759">
        <v>25</v>
      </c>
      <c r="JR759">
        <v>1155.3</v>
      </c>
      <c r="JS759">
        <v>21.9062</v>
      </c>
      <c r="JT759">
        <v>102.283</v>
      </c>
      <c r="JU759">
        <v>103.065</v>
      </c>
    </row>
    <row r="760" spans="1:281">
      <c r="A760">
        <v>744</v>
      </c>
      <c r="B760">
        <v>1659034613</v>
      </c>
      <c r="C760">
        <v>10929.9000000954</v>
      </c>
      <c r="D760" t="s">
        <v>1919</v>
      </c>
      <c r="E760" t="s">
        <v>1920</v>
      </c>
      <c r="F760">
        <v>5</v>
      </c>
      <c r="G760" t="s">
        <v>1782</v>
      </c>
      <c r="H760" t="s">
        <v>417</v>
      </c>
      <c r="I760">
        <v>1659034605.21429</v>
      </c>
      <c r="J760">
        <f>(K760)/1000</f>
        <v>0</v>
      </c>
      <c r="K760">
        <f>IF(CZ760, AN760, AH760)</f>
        <v>0</v>
      </c>
      <c r="L760">
        <f>IF(CZ760, AI760, AG760)</f>
        <v>0</v>
      </c>
      <c r="M760">
        <f>DB760 - IF(AU760&gt;1, L760*CV760*100.0/(AW760*DP760), 0)</f>
        <v>0</v>
      </c>
      <c r="N760">
        <f>((T760-J760/2)*M760-L760)/(T760+J760/2)</f>
        <v>0</v>
      </c>
      <c r="O760">
        <f>N760*(DI760+DJ760)/1000.0</f>
        <v>0</v>
      </c>
      <c r="P760">
        <f>(DB760 - IF(AU760&gt;1, L760*CV760*100.0/(AW760*DP760), 0))*(DI760+DJ760)/1000.0</f>
        <v>0</v>
      </c>
      <c r="Q760">
        <f>2.0/((1/S760-1/R760)+SIGN(S760)*SQRT((1/S760-1/R760)*(1/S760-1/R760) + 4*CW760/((CW760+1)*(CW760+1))*(2*1/S760*1/R760-1/R760*1/R760)))</f>
        <v>0</v>
      </c>
      <c r="R760">
        <f>IF(LEFT(CX760,1)&lt;&gt;"0",IF(LEFT(CX760,1)="1",3.0,CY760),$D$5+$E$5*(DP760*DI760/($K$5*1000))+$F$5*(DP760*DI760/($K$5*1000))*MAX(MIN(CV760,$J$5),$I$5)*MAX(MIN(CV760,$J$5),$I$5)+$G$5*MAX(MIN(CV760,$J$5),$I$5)*(DP760*DI760/($K$5*1000))+$H$5*(DP760*DI760/($K$5*1000))*(DP760*DI760/($K$5*1000)))</f>
        <v>0</v>
      </c>
      <c r="S760">
        <f>J760*(1000-(1000*0.61365*exp(17.502*W760/(240.97+W760))/(DI760+DJ760)+DD760)/2)/(1000*0.61365*exp(17.502*W760/(240.97+W760))/(DI760+DJ760)-DD760)</f>
        <v>0</v>
      </c>
      <c r="T760">
        <f>1/((CW760+1)/(Q760/1.6)+1/(R760/1.37)) + CW760/((CW760+1)/(Q760/1.6) + CW760/(R760/1.37))</f>
        <v>0</v>
      </c>
      <c r="U760">
        <f>(CR760*CU760)</f>
        <v>0</v>
      </c>
      <c r="V760">
        <f>(DK760+(U760+2*0.95*5.67E-8*(((DK760+$B$7)+273)^4-(DK760+273)^4)-44100*J760)/(1.84*29.3*R760+8*0.95*5.67E-8*(DK760+273)^3))</f>
        <v>0</v>
      </c>
      <c r="W760">
        <f>($C$7*DL760+$D$7*DM760+$E$7*V760)</f>
        <v>0</v>
      </c>
      <c r="X760">
        <f>0.61365*exp(17.502*W760/(240.97+W760))</f>
        <v>0</v>
      </c>
      <c r="Y760">
        <f>(Z760/AA760*100)</f>
        <v>0</v>
      </c>
      <c r="Z760">
        <f>DD760*(DI760+DJ760)/1000</f>
        <v>0</v>
      </c>
      <c r="AA760">
        <f>0.61365*exp(17.502*DK760/(240.97+DK760))</f>
        <v>0</v>
      </c>
      <c r="AB760">
        <f>(X760-DD760*(DI760+DJ760)/1000)</f>
        <v>0</v>
      </c>
      <c r="AC760">
        <f>(-J760*44100)</f>
        <v>0</v>
      </c>
      <c r="AD760">
        <f>2*29.3*R760*0.92*(DK760-W760)</f>
        <v>0</v>
      </c>
      <c r="AE760">
        <f>2*0.95*5.67E-8*(((DK760+$B$7)+273)^4-(W760+273)^4)</f>
        <v>0</v>
      </c>
      <c r="AF760">
        <f>U760+AE760+AC760+AD760</f>
        <v>0</v>
      </c>
      <c r="AG760">
        <f>DH760*AU760*(DC760-DB760*(1000-AU760*DE760)/(1000-AU760*DD760))/(100*CV760)</f>
        <v>0</v>
      </c>
      <c r="AH760">
        <f>1000*DH760*AU760*(DD760-DE760)/(100*CV760*(1000-AU760*DD760))</f>
        <v>0</v>
      </c>
      <c r="AI760">
        <f>(AJ760 - AK760 - DI760*1E3/(8.314*(DK760+273.15)) * AM760/DH760 * AL760) * DH760/(100*CV760) * (1000 - DE760)/1000</f>
        <v>0</v>
      </c>
      <c r="AJ760">
        <v>1176.50656691941</v>
      </c>
      <c r="AK760">
        <v>1117.4076969697</v>
      </c>
      <c r="AL760">
        <v>3.35984255804444</v>
      </c>
      <c r="AM760">
        <v>66.0504921813524</v>
      </c>
      <c r="AN760">
        <f>(AP760 - AO760 + DI760*1E3/(8.314*(DK760+273.15)) * AR760/DH760 * AQ760) * DH760/(100*CV760) * 1000/(1000 - AP760)</f>
        <v>0</v>
      </c>
      <c r="AO760">
        <v>21.8787373555411</v>
      </c>
      <c r="AP760">
        <v>26.5462083916084</v>
      </c>
      <c r="AQ760">
        <v>6.55757575768827e-05</v>
      </c>
      <c r="AR760">
        <v>92.47</v>
      </c>
      <c r="AS760">
        <v>0</v>
      </c>
      <c r="AT760">
        <v>0</v>
      </c>
      <c r="AU760">
        <f>IF(AS760*$H$13&gt;=AW760,1.0,(AW760/(AW760-AS760*$H$13)))</f>
        <v>0</v>
      </c>
      <c r="AV760">
        <f>(AU760-1)*100</f>
        <v>0</v>
      </c>
      <c r="AW760">
        <f>MAX(0,($B$13+$C$13*DP760)/(1+$D$13*DP760)*DI760/(DK760+273)*$E$13)</f>
        <v>0</v>
      </c>
      <c r="AX760" t="s">
        <v>418</v>
      </c>
      <c r="AY760" t="s">
        <v>418</v>
      </c>
      <c r="AZ760">
        <v>0</v>
      </c>
      <c r="BA760">
        <v>0</v>
      </c>
      <c r="BB760">
        <f>1-AZ760/BA760</f>
        <v>0</v>
      </c>
      <c r="BC760">
        <v>0</v>
      </c>
      <c r="BD760" t="s">
        <v>418</v>
      </c>
      <c r="BE760" t="s">
        <v>418</v>
      </c>
      <c r="BF760">
        <v>0</v>
      </c>
      <c r="BG760">
        <v>0</v>
      </c>
      <c r="BH760">
        <f>1-BF760/BG760</f>
        <v>0</v>
      </c>
      <c r="BI760">
        <v>0.5</v>
      </c>
      <c r="BJ760">
        <f>CS760</f>
        <v>0</v>
      </c>
      <c r="BK760">
        <f>L760</f>
        <v>0</v>
      </c>
      <c r="BL760">
        <f>BH760*BI760*BJ760</f>
        <v>0</v>
      </c>
      <c r="BM760">
        <f>(BK760-BC760)/BJ760</f>
        <v>0</v>
      </c>
      <c r="BN760">
        <f>(BA760-BG760)/BG760</f>
        <v>0</v>
      </c>
      <c r="BO760">
        <f>AZ760/(BB760+AZ760/BG760)</f>
        <v>0</v>
      </c>
      <c r="BP760" t="s">
        <v>418</v>
      </c>
      <c r="BQ760">
        <v>0</v>
      </c>
      <c r="BR760">
        <f>IF(BQ760&lt;&gt;0, BQ760, BO760)</f>
        <v>0</v>
      </c>
      <c r="BS760">
        <f>1-BR760/BG760</f>
        <v>0</v>
      </c>
      <c r="BT760">
        <f>(BG760-BF760)/(BG760-BR760)</f>
        <v>0</v>
      </c>
      <c r="BU760">
        <f>(BA760-BG760)/(BA760-BR760)</f>
        <v>0</v>
      </c>
      <c r="BV760">
        <f>(BG760-BF760)/(BG760-AZ760)</f>
        <v>0</v>
      </c>
      <c r="BW760">
        <f>(BA760-BG760)/(BA760-AZ760)</f>
        <v>0</v>
      </c>
      <c r="BX760">
        <f>(BT760*BR760/BF760)</f>
        <v>0</v>
      </c>
      <c r="BY760">
        <f>(1-BX760)</f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f>$B$11*DQ760+$C$11*DR760+$F$11*EC760*(1-EF760)</f>
        <v>0</v>
      </c>
      <c r="CS760">
        <f>CR760*CT760</f>
        <v>0</v>
      </c>
      <c r="CT760">
        <f>($B$11*$D$9+$C$11*$D$9+$F$11*((EP760+EH760)/MAX(EP760+EH760+EQ760, 0.1)*$I$9+EQ760/MAX(EP760+EH760+EQ760, 0.1)*$J$9))/($B$11+$C$11+$F$11)</f>
        <v>0</v>
      </c>
      <c r="CU760">
        <f>($B$11*$K$9+$C$11*$K$9+$F$11*((EP760+EH760)/MAX(EP760+EH760+EQ760, 0.1)*$P$9+EQ760/MAX(EP760+EH760+EQ760, 0.1)*$Q$9))/($B$11+$C$11+$F$11)</f>
        <v>0</v>
      </c>
      <c r="CV760">
        <v>6</v>
      </c>
      <c r="CW760">
        <v>0.5</v>
      </c>
      <c r="CX760" t="s">
        <v>419</v>
      </c>
      <c r="CY760">
        <v>2</v>
      </c>
      <c r="CZ760" t="b">
        <v>1</v>
      </c>
      <c r="DA760">
        <v>1659034605.21429</v>
      </c>
      <c r="DB760">
        <v>1063.62821428571</v>
      </c>
      <c r="DC760">
        <v>1133.85464285714</v>
      </c>
      <c r="DD760">
        <v>26.546075</v>
      </c>
      <c r="DE760">
        <v>21.8794714285714</v>
      </c>
      <c r="DF760">
        <v>1053.37571428571</v>
      </c>
      <c r="DG760">
        <v>25.9527035714286</v>
      </c>
      <c r="DH760">
        <v>500.039607142857</v>
      </c>
      <c r="DI760">
        <v>90.2970857142857</v>
      </c>
      <c r="DJ760">
        <v>0.045095875</v>
      </c>
      <c r="DK760">
        <v>27.4973714285714</v>
      </c>
      <c r="DL760">
        <v>27.7570071428571</v>
      </c>
      <c r="DM760">
        <v>999.9</v>
      </c>
      <c r="DN760">
        <v>0</v>
      </c>
      <c r="DO760">
        <v>0</v>
      </c>
      <c r="DP760">
        <v>9996.96428571429</v>
      </c>
      <c r="DQ760">
        <v>0</v>
      </c>
      <c r="DR760">
        <v>17.3215</v>
      </c>
      <c r="DS760">
        <v>-70.2256892857143</v>
      </c>
      <c r="DT760">
        <v>1092.63428571429</v>
      </c>
      <c r="DU760">
        <v>1159.21678571429</v>
      </c>
      <c r="DV760">
        <v>4.66660964285714</v>
      </c>
      <c r="DW760">
        <v>1133.85464285714</v>
      </c>
      <c r="DX760">
        <v>21.8794714285714</v>
      </c>
      <c r="DY760">
        <v>2.39703321428571</v>
      </c>
      <c r="DZ760">
        <v>1.97565214285714</v>
      </c>
      <c r="EA760">
        <v>20.3437464285714</v>
      </c>
      <c r="EB760">
        <v>17.25055</v>
      </c>
      <c r="EC760">
        <v>2000.00107142857</v>
      </c>
      <c r="ED760">
        <v>0.980001607142857</v>
      </c>
      <c r="EE760">
        <v>0.0199985071428571</v>
      </c>
      <c r="EF760">
        <v>0</v>
      </c>
      <c r="EG760">
        <v>745.794607142857</v>
      </c>
      <c r="EH760">
        <v>5.00063</v>
      </c>
      <c r="EI760">
        <v>14700.2321428571</v>
      </c>
      <c r="EJ760">
        <v>17256.9178571429</v>
      </c>
      <c r="EK760">
        <v>38.48425</v>
      </c>
      <c r="EL760">
        <v>38.437</v>
      </c>
      <c r="EM760">
        <v>37.9303571428571</v>
      </c>
      <c r="EN760">
        <v>37.875</v>
      </c>
      <c r="EO760">
        <v>39.5</v>
      </c>
      <c r="EP760">
        <v>1955.10357142857</v>
      </c>
      <c r="EQ760">
        <v>39.895</v>
      </c>
      <c r="ER760">
        <v>0</v>
      </c>
      <c r="ES760">
        <v>1659034612.3</v>
      </c>
      <c r="ET760">
        <v>0</v>
      </c>
      <c r="EU760">
        <v>745.787</v>
      </c>
      <c r="EV760">
        <v>-3.54884617737884</v>
      </c>
      <c r="EW760">
        <v>-56.3000000962961</v>
      </c>
      <c r="EX760">
        <v>14699.628</v>
      </c>
      <c r="EY760">
        <v>15</v>
      </c>
      <c r="EZ760">
        <v>0</v>
      </c>
      <c r="FA760" t="s">
        <v>420</v>
      </c>
      <c r="FB760">
        <v>1657551626.5</v>
      </c>
      <c r="FC760">
        <v>1657551629</v>
      </c>
      <c r="FD760">
        <v>0</v>
      </c>
      <c r="FE760">
        <v>0.403</v>
      </c>
      <c r="FF760">
        <v>0.009</v>
      </c>
      <c r="FG760">
        <v>9.41</v>
      </c>
      <c r="FH760">
        <v>0.087</v>
      </c>
      <c r="FI760">
        <v>417</v>
      </c>
      <c r="FJ760">
        <v>17</v>
      </c>
      <c r="FK760">
        <v>1.61</v>
      </c>
      <c r="FL760">
        <v>0.59</v>
      </c>
      <c r="FM760">
        <v>-70.1545926829268</v>
      </c>
      <c r="FN760">
        <v>-1.9365721254357</v>
      </c>
      <c r="FO760">
        <v>0.89417681870936</v>
      </c>
      <c r="FP760">
        <v>0</v>
      </c>
      <c r="FQ760">
        <v>745.934441176471</v>
      </c>
      <c r="FR760">
        <v>-3.154514900405</v>
      </c>
      <c r="FS760">
        <v>0.37492832186938</v>
      </c>
      <c r="FT760">
        <v>0</v>
      </c>
      <c r="FU760">
        <v>4.66648365853659</v>
      </c>
      <c r="FV760">
        <v>0.00436641114982587</v>
      </c>
      <c r="FW760">
        <v>0.00332662559279245</v>
      </c>
      <c r="FX760">
        <v>1</v>
      </c>
      <c r="FY760">
        <v>1</v>
      </c>
      <c r="FZ760">
        <v>3</v>
      </c>
      <c r="GA760" t="s">
        <v>421</v>
      </c>
      <c r="GB760">
        <v>2.97322</v>
      </c>
      <c r="GC760">
        <v>2.69893</v>
      </c>
      <c r="GD760">
        <v>0.175492</v>
      </c>
      <c r="GE760">
        <v>0.183371</v>
      </c>
      <c r="GF760">
        <v>0.110347</v>
      </c>
      <c r="GG760">
        <v>0.0976513</v>
      </c>
      <c r="GH760">
        <v>32093.7</v>
      </c>
      <c r="GI760">
        <v>34760.1</v>
      </c>
      <c r="GJ760">
        <v>35271.9</v>
      </c>
      <c r="GK760">
        <v>38601.9</v>
      </c>
      <c r="GL760">
        <v>44489.4</v>
      </c>
      <c r="GM760">
        <v>50312.7</v>
      </c>
      <c r="GN760">
        <v>55140.4</v>
      </c>
      <c r="GO760">
        <v>61920.5</v>
      </c>
      <c r="GP760">
        <v>1.9878</v>
      </c>
      <c r="GQ760">
        <v>1.8548</v>
      </c>
      <c r="GR760">
        <v>0.143498</v>
      </c>
      <c r="GS760">
        <v>0</v>
      </c>
      <c r="GT760">
        <v>25.3952</v>
      </c>
      <c r="GU760">
        <v>999.9</v>
      </c>
      <c r="GV760">
        <v>58.918</v>
      </c>
      <c r="GW760">
        <v>29.104</v>
      </c>
      <c r="GX760">
        <v>26.4017</v>
      </c>
      <c r="GY760">
        <v>56.1773</v>
      </c>
      <c r="GZ760">
        <v>43.0569</v>
      </c>
      <c r="HA760">
        <v>1</v>
      </c>
      <c r="HB760">
        <v>-0.0364228</v>
      </c>
      <c r="HC760">
        <v>0.205229</v>
      </c>
      <c r="HD760">
        <v>20.1134</v>
      </c>
      <c r="HE760">
        <v>5.19573</v>
      </c>
      <c r="HF760">
        <v>12.004</v>
      </c>
      <c r="HG760">
        <v>4.9748</v>
      </c>
      <c r="HH760">
        <v>3.2936</v>
      </c>
      <c r="HI760">
        <v>9999</v>
      </c>
      <c r="HJ760">
        <v>9999</v>
      </c>
      <c r="HK760">
        <v>9999</v>
      </c>
      <c r="HL760">
        <v>630.7</v>
      </c>
      <c r="HM760">
        <v>1.86313</v>
      </c>
      <c r="HN760">
        <v>1.86798</v>
      </c>
      <c r="HO760">
        <v>1.86783</v>
      </c>
      <c r="HP760">
        <v>1.86905</v>
      </c>
      <c r="HQ760">
        <v>1.86981</v>
      </c>
      <c r="HR760">
        <v>1.86584</v>
      </c>
      <c r="HS760">
        <v>1.86691</v>
      </c>
      <c r="HT760">
        <v>1.86829</v>
      </c>
      <c r="HU760">
        <v>5</v>
      </c>
      <c r="HV760">
        <v>0</v>
      </c>
      <c r="HW760">
        <v>0</v>
      </c>
      <c r="HX760">
        <v>0</v>
      </c>
      <c r="HY760" t="s">
        <v>422</v>
      </c>
      <c r="HZ760" t="s">
        <v>423</v>
      </c>
      <c r="IA760" t="s">
        <v>424</v>
      </c>
      <c r="IB760" t="s">
        <v>424</v>
      </c>
      <c r="IC760" t="s">
        <v>424</v>
      </c>
      <c r="ID760" t="s">
        <v>424</v>
      </c>
      <c r="IE760">
        <v>0</v>
      </c>
      <c r="IF760">
        <v>100</v>
      </c>
      <c r="IG760">
        <v>100</v>
      </c>
      <c r="IH760">
        <v>10.4</v>
      </c>
      <c r="II760">
        <v>0.5934</v>
      </c>
      <c r="IJ760">
        <v>4.02706509432224</v>
      </c>
      <c r="IK760">
        <v>0.00601174518973114</v>
      </c>
      <c r="IL760">
        <v>2.77886958061485e-07</v>
      </c>
      <c r="IM760">
        <v>-3.54636231360687e-10</v>
      </c>
      <c r="IN760">
        <v>-0.0404303883988718</v>
      </c>
      <c r="IO760">
        <v>-0.0177815531441476</v>
      </c>
      <c r="IP760">
        <v>0.00205572605671414</v>
      </c>
      <c r="IQ760">
        <v>-1.65519735432211e-05</v>
      </c>
      <c r="IR760">
        <v>-4</v>
      </c>
      <c r="IS760">
        <v>1848</v>
      </c>
      <c r="IT760">
        <v>1</v>
      </c>
      <c r="IU760">
        <v>25</v>
      </c>
      <c r="IV760">
        <v>24716.4</v>
      </c>
      <c r="IW760">
        <v>24716.4</v>
      </c>
      <c r="IX760">
        <v>2.34619</v>
      </c>
      <c r="IY760">
        <v>2.60376</v>
      </c>
      <c r="IZ760">
        <v>1.54785</v>
      </c>
      <c r="JA760">
        <v>2.30713</v>
      </c>
      <c r="JB760">
        <v>1.34644</v>
      </c>
      <c r="JC760">
        <v>2.39746</v>
      </c>
      <c r="JD760">
        <v>33.558</v>
      </c>
      <c r="JE760">
        <v>24.2188</v>
      </c>
      <c r="JF760">
        <v>18</v>
      </c>
      <c r="JG760">
        <v>502.417</v>
      </c>
      <c r="JH760">
        <v>415.982</v>
      </c>
      <c r="JI760">
        <v>24.9999</v>
      </c>
      <c r="JJ760">
        <v>26.7297</v>
      </c>
      <c r="JK760">
        <v>30.0001</v>
      </c>
      <c r="JL760">
        <v>26.6523</v>
      </c>
      <c r="JM760">
        <v>26.593</v>
      </c>
      <c r="JN760">
        <v>46.9553</v>
      </c>
      <c r="JO760">
        <v>26.2578</v>
      </c>
      <c r="JP760">
        <v>100</v>
      </c>
      <c r="JQ760">
        <v>25</v>
      </c>
      <c r="JR760">
        <v>1175.53</v>
      </c>
      <c r="JS760">
        <v>21.9062</v>
      </c>
      <c r="JT760">
        <v>102.284</v>
      </c>
      <c r="JU760">
        <v>103.065</v>
      </c>
    </row>
    <row r="761" spans="1:281">
      <c r="A761">
        <v>745</v>
      </c>
      <c r="B761">
        <v>1659034618</v>
      </c>
      <c r="C761">
        <v>10934.9000000954</v>
      </c>
      <c r="D761" t="s">
        <v>1921</v>
      </c>
      <c r="E761" t="s">
        <v>1922</v>
      </c>
      <c r="F761">
        <v>5</v>
      </c>
      <c r="G761" t="s">
        <v>1782</v>
      </c>
      <c r="H761" t="s">
        <v>417</v>
      </c>
      <c r="I761">
        <v>1659034610.5</v>
      </c>
      <c r="J761">
        <f>(K761)/1000</f>
        <v>0</v>
      </c>
      <c r="K761">
        <f>IF(CZ761, AN761, AH761)</f>
        <v>0</v>
      </c>
      <c r="L761">
        <f>IF(CZ761, AI761, AG761)</f>
        <v>0</v>
      </c>
      <c r="M761">
        <f>DB761 - IF(AU761&gt;1, L761*CV761*100.0/(AW761*DP761), 0)</f>
        <v>0</v>
      </c>
      <c r="N761">
        <f>((T761-J761/2)*M761-L761)/(T761+J761/2)</f>
        <v>0</v>
      </c>
      <c r="O761">
        <f>N761*(DI761+DJ761)/1000.0</f>
        <v>0</v>
      </c>
      <c r="P761">
        <f>(DB761 - IF(AU761&gt;1, L761*CV761*100.0/(AW761*DP761), 0))*(DI761+DJ761)/1000.0</f>
        <v>0</v>
      </c>
      <c r="Q761">
        <f>2.0/((1/S761-1/R761)+SIGN(S761)*SQRT((1/S761-1/R761)*(1/S761-1/R761) + 4*CW761/((CW761+1)*(CW761+1))*(2*1/S761*1/R761-1/R761*1/R761)))</f>
        <v>0</v>
      </c>
      <c r="R761">
        <f>IF(LEFT(CX761,1)&lt;&gt;"0",IF(LEFT(CX761,1)="1",3.0,CY761),$D$5+$E$5*(DP761*DI761/($K$5*1000))+$F$5*(DP761*DI761/($K$5*1000))*MAX(MIN(CV761,$J$5),$I$5)*MAX(MIN(CV761,$J$5),$I$5)+$G$5*MAX(MIN(CV761,$J$5),$I$5)*(DP761*DI761/($K$5*1000))+$H$5*(DP761*DI761/($K$5*1000))*(DP761*DI761/($K$5*1000)))</f>
        <v>0</v>
      </c>
      <c r="S761">
        <f>J761*(1000-(1000*0.61365*exp(17.502*W761/(240.97+W761))/(DI761+DJ761)+DD761)/2)/(1000*0.61365*exp(17.502*W761/(240.97+W761))/(DI761+DJ761)-DD761)</f>
        <v>0</v>
      </c>
      <c r="T761">
        <f>1/((CW761+1)/(Q761/1.6)+1/(R761/1.37)) + CW761/((CW761+1)/(Q761/1.6) + CW761/(R761/1.37))</f>
        <v>0</v>
      </c>
      <c r="U761">
        <f>(CR761*CU761)</f>
        <v>0</v>
      </c>
      <c r="V761">
        <f>(DK761+(U761+2*0.95*5.67E-8*(((DK761+$B$7)+273)^4-(DK761+273)^4)-44100*J761)/(1.84*29.3*R761+8*0.95*5.67E-8*(DK761+273)^3))</f>
        <v>0</v>
      </c>
      <c r="W761">
        <f>($C$7*DL761+$D$7*DM761+$E$7*V761)</f>
        <v>0</v>
      </c>
      <c r="X761">
        <f>0.61365*exp(17.502*W761/(240.97+W761))</f>
        <v>0</v>
      </c>
      <c r="Y761">
        <f>(Z761/AA761*100)</f>
        <v>0</v>
      </c>
      <c r="Z761">
        <f>DD761*(DI761+DJ761)/1000</f>
        <v>0</v>
      </c>
      <c r="AA761">
        <f>0.61365*exp(17.502*DK761/(240.97+DK761))</f>
        <v>0</v>
      </c>
      <c r="AB761">
        <f>(X761-DD761*(DI761+DJ761)/1000)</f>
        <v>0</v>
      </c>
      <c r="AC761">
        <f>(-J761*44100)</f>
        <v>0</v>
      </c>
      <c r="AD761">
        <f>2*29.3*R761*0.92*(DK761-W761)</f>
        <v>0</v>
      </c>
      <c r="AE761">
        <f>2*0.95*5.67E-8*(((DK761+$B$7)+273)^4-(W761+273)^4)</f>
        <v>0</v>
      </c>
      <c r="AF761">
        <f>U761+AE761+AC761+AD761</f>
        <v>0</v>
      </c>
      <c r="AG761">
        <f>DH761*AU761*(DC761-DB761*(1000-AU761*DE761)/(1000-AU761*DD761))/(100*CV761)</f>
        <v>0</v>
      </c>
      <c r="AH761">
        <f>1000*DH761*AU761*(DD761-DE761)/(100*CV761*(1000-AU761*DD761))</f>
        <v>0</v>
      </c>
      <c r="AI761">
        <f>(AJ761 - AK761 - DI761*1E3/(8.314*(DK761+273.15)) * AM761/DH761 * AL761) * DH761/(100*CV761) * (1000 - DE761)/1000</f>
        <v>0</v>
      </c>
      <c r="AJ761">
        <v>1194.2024291514</v>
      </c>
      <c r="AK761">
        <v>1134.59593939394</v>
      </c>
      <c r="AL761">
        <v>3.4396958474098</v>
      </c>
      <c r="AM761">
        <v>66.0504921813524</v>
      </c>
      <c r="AN761">
        <f>(AP761 - AO761 + DI761*1E3/(8.314*(DK761+273.15)) * AR761/DH761 * AQ761) * DH761/(100*CV761) * 1000/(1000 - AP761)</f>
        <v>0</v>
      </c>
      <c r="AO761">
        <v>21.8768708762771</v>
      </c>
      <c r="AP761">
        <v>26.5490405594406</v>
      </c>
      <c r="AQ761">
        <v>7.78651026405618e-05</v>
      </c>
      <c r="AR761">
        <v>92.47</v>
      </c>
      <c r="AS761">
        <v>0</v>
      </c>
      <c r="AT761">
        <v>0</v>
      </c>
      <c r="AU761">
        <f>IF(AS761*$H$13&gt;=AW761,1.0,(AW761/(AW761-AS761*$H$13)))</f>
        <v>0</v>
      </c>
      <c r="AV761">
        <f>(AU761-1)*100</f>
        <v>0</v>
      </c>
      <c r="AW761">
        <f>MAX(0,($B$13+$C$13*DP761)/(1+$D$13*DP761)*DI761/(DK761+273)*$E$13)</f>
        <v>0</v>
      </c>
      <c r="AX761" t="s">
        <v>418</v>
      </c>
      <c r="AY761" t="s">
        <v>418</v>
      </c>
      <c r="AZ761">
        <v>0</v>
      </c>
      <c r="BA761">
        <v>0</v>
      </c>
      <c r="BB761">
        <f>1-AZ761/BA761</f>
        <v>0</v>
      </c>
      <c r="BC761">
        <v>0</v>
      </c>
      <c r="BD761" t="s">
        <v>418</v>
      </c>
      <c r="BE761" t="s">
        <v>418</v>
      </c>
      <c r="BF761">
        <v>0</v>
      </c>
      <c r="BG761">
        <v>0</v>
      </c>
      <c r="BH761">
        <f>1-BF761/BG761</f>
        <v>0</v>
      </c>
      <c r="BI761">
        <v>0.5</v>
      </c>
      <c r="BJ761">
        <f>CS761</f>
        <v>0</v>
      </c>
      <c r="BK761">
        <f>L761</f>
        <v>0</v>
      </c>
      <c r="BL761">
        <f>BH761*BI761*BJ761</f>
        <v>0</v>
      </c>
      <c r="BM761">
        <f>(BK761-BC761)/BJ761</f>
        <v>0</v>
      </c>
      <c r="BN761">
        <f>(BA761-BG761)/BG761</f>
        <v>0</v>
      </c>
      <c r="BO761">
        <f>AZ761/(BB761+AZ761/BG761)</f>
        <v>0</v>
      </c>
      <c r="BP761" t="s">
        <v>418</v>
      </c>
      <c r="BQ761">
        <v>0</v>
      </c>
      <c r="BR761">
        <f>IF(BQ761&lt;&gt;0, BQ761, BO761)</f>
        <v>0</v>
      </c>
      <c r="BS761">
        <f>1-BR761/BG761</f>
        <v>0</v>
      </c>
      <c r="BT761">
        <f>(BG761-BF761)/(BG761-BR761)</f>
        <v>0</v>
      </c>
      <c r="BU761">
        <f>(BA761-BG761)/(BA761-BR761)</f>
        <v>0</v>
      </c>
      <c r="BV761">
        <f>(BG761-BF761)/(BG761-AZ761)</f>
        <v>0</v>
      </c>
      <c r="BW761">
        <f>(BA761-BG761)/(BA761-AZ761)</f>
        <v>0</v>
      </c>
      <c r="BX761">
        <f>(BT761*BR761/BF761)</f>
        <v>0</v>
      </c>
      <c r="BY761">
        <f>(1-BX761)</f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f>$B$11*DQ761+$C$11*DR761+$F$11*EC761*(1-EF761)</f>
        <v>0</v>
      </c>
      <c r="CS761">
        <f>CR761*CT761</f>
        <v>0</v>
      </c>
      <c r="CT761">
        <f>($B$11*$D$9+$C$11*$D$9+$F$11*((EP761+EH761)/MAX(EP761+EH761+EQ761, 0.1)*$I$9+EQ761/MAX(EP761+EH761+EQ761, 0.1)*$J$9))/($B$11+$C$11+$F$11)</f>
        <v>0</v>
      </c>
      <c r="CU761">
        <f>($B$11*$K$9+$C$11*$K$9+$F$11*((EP761+EH761)/MAX(EP761+EH761+EQ761, 0.1)*$P$9+EQ761/MAX(EP761+EH761+EQ761, 0.1)*$Q$9))/($B$11+$C$11+$F$11)</f>
        <v>0</v>
      </c>
      <c r="CV761">
        <v>6</v>
      </c>
      <c r="CW761">
        <v>0.5</v>
      </c>
      <c r="CX761" t="s">
        <v>419</v>
      </c>
      <c r="CY761">
        <v>2</v>
      </c>
      <c r="CZ761" t="b">
        <v>1</v>
      </c>
      <c r="DA761">
        <v>1659034610.5</v>
      </c>
      <c r="DB761">
        <v>1081.15407407407</v>
      </c>
      <c r="DC761">
        <v>1151.84185185185</v>
      </c>
      <c r="DD761">
        <v>26.5459407407407</v>
      </c>
      <c r="DE761">
        <v>21.8774111111111</v>
      </c>
      <c r="DF761">
        <v>1070.80740740741</v>
      </c>
      <c r="DG761">
        <v>25.9525814814815</v>
      </c>
      <c r="DH761">
        <v>500.008444444444</v>
      </c>
      <c r="DI761">
        <v>90.2965222222222</v>
      </c>
      <c r="DJ761">
        <v>0.0450752259259259</v>
      </c>
      <c r="DK761">
        <v>27.4981814814815</v>
      </c>
      <c r="DL761">
        <v>27.7551555555556</v>
      </c>
      <c r="DM761">
        <v>999.9</v>
      </c>
      <c r="DN761">
        <v>0</v>
      </c>
      <c r="DO761">
        <v>0</v>
      </c>
      <c r="DP761">
        <v>9996.66666666667</v>
      </c>
      <c r="DQ761">
        <v>0</v>
      </c>
      <c r="DR761">
        <v>17.3215</v>
      </c>
      <c r="DS761">
        <v>-70.6872481481481</v>
      </c>
      <c r="DT761">
        <v>1110.63777777778</v>
      </c>
      <c r="DU761">
        <v>1177.60444444444</v>
      </c>
      <c r="DV761">
        <v>4.66854333333333</v>
      </c>
      <c r="DW761">
        <v>1151.84185185185</v>
      </c>
      <c r="DX761">
        <v>21.8774111111111</v>
      </c>
      <c r="DY761">
        <v>2.39700666666667</v>
      </c>
      <c r="DZ761">
        <v>1.97545333333333</v>
      </c>
      <c r="EA761">
        <v>20.343562962963</v>
      </c>
      <c r="EB761">
        <v>17.2489555555556</v>
      </c>
      <c r="EC761">
        <v>2000.00259259259</v>
      </c>
      <c r="ED761">
        <v>0.980000111111111</v>
      </c>
      <c r="EE761">
        <v>0.0199999777777778</v>
      </c>
      <c r="EF761">
        <v>0</v>
      </c>
      <c r="EG761">
        <v>745.509925925926</v>
      </c>
      <c r="EH761">
        <v>5.00063</v>
      </c>
      <c r="EI761">
        <v>14695.3333333333</v>
      </c>
      <c r="EJ761">
        <v>17256.9296296296</v>
      </c>
      <c r="EK761">
        <v>38.4813333333333</v>
      </c>
      <c r="EL761">
        <v>38.437</v>
      </c>
      <c r="EM761">
        <v>37.937</v>
      </c>
      <c r="EN761">
        <v>37.875</v>
      </c>
      <c r="EO761">
        <v>39.5</v>
      </c>
      <c r="EP761">
        <v>1955.10148148148</v>
      </c>
      <c r="EQ761">
        <v>39.8977777777778</v>
      </c>
      <c r="ER761">
        <v>0</v>
      </c>
      <c r="ES761">
        <v>1659034617.1</v>
      </c>
      <c r="ET761">
        <v>0</v>
      </c>
      <c r="EU761">
        <v>745.50288</v>
      </c>
      <c r="EV761">
        <v>-2.95784616060824</v>
      </c>
      <c r="EW761">
        <v>-52.1692308382237</v>
      </c>
      <c r="EX761">
        <v>14695.148</v>
      </c>
      <c r="EY761">
        <v>15</v>
      </c>
      <c r="EZ761">
        <v>0</v>
      </c>
      <c r="FA761" t="s">
        <v>420</v>
      </c>
      <c r="FB761">
        <v>1657551626.5</v>
      </c>
      <c r="FC761">
        <v>1657551629</v>
      </c>
      <c r="FD761">
        <v>0</v>
      </c>
      <c r="FE761">
        <v>0.403</v>
      </c>
      <c r="FF761">
        <v>0.009</v>
      </c>
      <c r="FG761">
        <v>9.41</v>
      </c>
      <c r="FH761">
        <v>0.087</v>
      </c>
      <c r="FI761">
        <v>417</v>
      </c>
      <c r="FJ761">
        <v>17</v>
      </c>
      <c r="FK761">
        <v>1.61</v>
      </c>
      <c r="FL761">
        <v>0.59</v>
      </c>
      <c r="FM761">
        <v>-70.2301048780488</v>
      </c>
      <c r="FN761">
        <v>-5.73294146341488</v>
      </c>
      <c r="FO761">
        <v>0.94696684490116</v>
      </c>
      <c r="FP761">
        <v>0</v>
      </c>
      <c r="FQ761">
        <v>745.729676470588</v>
      </c>
      <c r="FR761">
        <v>-3.26106952090264</v>
      </c>
      <c r="FS761">
        <v>0.369059593513045</v>
      </c>
      <c r="FT761">
        <v>0</v>
      </c>
      <c r="FU761">
        <v>4.66741829268293</v>
      </c>
      <c r="FV761">
        <v>0.0208804181184737</v>
      </c>
      <c r="FW761">
        <v>0.00376894039740811</v>
      </c>
      <c r="FX761">
        <v>1</v>
      </c>
      <c r="FY761">
        <v>1</v>
      </c>
      <c r="FZ761">
        <v>3</v>
      </c>
      <c r="GA761" t="s">
        <v>421</v>
      </c>
      <c r="GB761">
        <v>2.97468</v>
      </c>
      <c r="GC761">
        <v>2.69835</v>
      </c>
      <c r="GD761">
        <v>0.177183</v>
      </c>
      <c r="GE761">
        <v>0.185121</v>
      </c>
      <c r="GF761">
        <v>0.110354</v>
      </c>
      <c r="GG761">
        <v>0.0976306</v>
      </c>
      <c r="GH761">
        <v>32028.1</v>
      </c>
      <c r="GI761">
        <v>34685.7</v>
      </c>
      <c r="GJ761">
        <v>35272.2</v>
      </c>
      <c r="GK761">
        <v>38602.1</v>
      </c>
      <c r="GL761">
        <v>44488.7</v>
      </c>
      <c r="GM761">
        <v>50313.2</v>
      </c>
      <c r="GN761">
        <v>55139.9</v>
      </c>
      <c r="GO761">
        <v>61919.6</v>
      </c>
      <c r="GP761">
        <v>1.987</v>
      </c>
      <c r="GQ761">
        <v>1.8546</v>
      </c>
      <c r="GR761">
        <v>0.144094</v>
      </c>
      <c r="GS761">
        <v>0</v>
      </c>
      <c r="GT761">
        <v>25.3973</v>
      </c>
      <c r="GU761">
        <v>999.9</v>
      </c>
      <c r="GV761">
        <v>58.918</v>
      </c>
      <c r="GW761">
        <v>29.104</v>
      </c>
      <c r="GX761">
        <v>26.3998</v>
      </c>
      <c r="GY761">
        <v>55.8873</v>
      </c>
      <c r="GZ761">
        <v>42.6562</v>
      </c>
      <c r="HA761">
        <v>1</v>
      </c>
      <c r="HB761">
        <v>-0.0362602</v>
      </c>
      <c r="HC761">
        <v>0.204575</v>
      </c>
      <c r="HD761">
        <v>20.1136</v>
      </c>
      <c r="HE761">
        <v>5.19812</v>
      </c>
      <c r="HF761">
        <v>12.004</v>
      </c>
      <c r="HG761">
        <v>4.9756</v>
      </c>
      <c r="HH761">
        <v>3.2936</v>
      </c>
      <c r="HI761">
        <v>9999</v>
      </c>
      <c r="HJ761">
        <v>9999</v>
      </c>
      <c r="HK761">
        <v>9999</v>
      </c>
      <c r="HL761">
        <v>630.7</v>
      </c>
      <c r="HM761">
        <v>1.86313</v>
      </c>
      <c r="HN761">
        <v>1.86798</v>
      </c>
      <c r="HO761">
        <v>1.86783</v>
      </c>
      <c r="HP761">
        <v>1.86896</v>
      </c>
      <c r="HQ761">
        <v>1.86981</v>
      </c>
      <c r="HR761">
        <v>1.86584</v>
      </c>
      <c r="HS761">
        <v>1.86691</v>
      </c>
      <c r="HT761">
        <v>1.86829</v>
      </c>
      <c r="HU761">
        <v>5</v>
      </c>
      <c r="HV761">
        <v>0</v>
      </c>
      <c r="HW761">
        <v>0</v>
      </c>
      <c r="HX761">
        <v>0</v>
      </c>
      <c r="HY761" t="s">
        <v>422</v>
      </c>
      <c r="HZ761" t="s">
        <v>423</v>
      </c>
      <c r="IA761" t="s">
        <v>424</v>
      </c>
      <c r="IB761" t="s">
        <v>424</v>
      </c>
      <c r="IC761" t="s">
        <v>424</v>
      </c>
      <c r="ID761" t="s">
        <v>424</v>
      </c>
      <c r="IE761">
        <v>0</v>
      </c>
      <c r="IF761">
        <v>100</v>
      </c>
      <c r="IG761">
        <v>100</v>
      </c>
      <c r="IH761">
        <v>10.49</v>
      </c>
      <c r="II761">
        <v>0.5935</v>
      </c>
      <c r="IJ761">
        <v>4.02706509432224</v>
      </c>
      <c r="IK761">
        <v>0.00601174518973114</v>
      </c>
      <c r="IL761">
        <v>2.77886958061485e-07</v>
      </c>
      <c r="IM761">
        <v>-3.54636231360687e-10</v>
      </c>
      <c r="IN761">
        <v>-0.0404303883988718</v>
      </c>
      <c r="IO761">
        <v>-0.0177815531441476</v>
      </c>
      <c r="IP761">
        <v>0.00205572605671414</v>
      </c>
      <c r="IQ761">
        <v>-1.65519735432211e-05</v>
      </c>
      <c r="IR761">
        <v>-4</v>
      </c>
      <c r="IS761">
        <v>1848</v>
      </c>
      <c r="IT761">
        <v>1</v>
      </c>
      <c r="IU761">
        <v>25</v>
      </c>
      <c r="IV761">
        <v>24716.5</v>
      </c>
      <c r="IW761">
        <v>24716.5</v>
      </c>
      <c r="IX761">
        <v>2.37061</v>
      </c>
      <c r="IY761">
        <v>2.6062</v>
      </c>
      <c r="IZ761">
        <v>1.54785</v>
      </c>
      <c r="JA761">
        <v>2.30713</v>
      </c>
      <c r="JB761">
        <v>1.34644</v>
      </c>
      <c r="JC761">
        <v>2.32056</v>
      </c>
      <c r="JD761">
        <v>33.558</v>
      </c>
      <c r="JE761">
        <v>24.2188</v>
      </c>
      <c r="JF761">
        <v>18</v>
      </c>
      <c r="JG761">
        <v>501.909</v>
      </c>
      <c r="JH761">
        <v>415.868</v>
      </c>
      <c r="JI761">
        <v>24.9999</v>
      </c>
      <c r="JJ761">
        <v>26.7319</v>
      </c>
      <c r="JK761">
        <v>30.0003</v>
      </c>
      <c r="JL761">
        <v>26.6546</v>
      </c>
      <c r="JM761">
        <v>26.593</v>
      </c>
      <c r="JN761">
        <v>47.4627</v>
      </c>
      <c r="JO761">
        <v>26.2578</v>
      </c>
      <c r="JP761">
        <v>100</v>
      </c>
      <c r="JQ761">
        <v>25</v>
      </c>
      <c r="JR761">
        <v>1189</v>
      </c>
      <c r="JS761">
        <v>21.9062</v>
      </c>
      <c r="JT761">
        <v>102.284</v>
      </c>
      <c r="JU761">
        <v>103.064</v>
      </c>
    </row>
    <row r="762" spans="1:281">
      <c r="A762">
        <v>746</v>
      </c>
      <c r="B762">
        <v>1659034622.5</v>
      </c>
      <c r="C762">
        <v>10939.4000000954</v>
      </c>
      <c r="D762" t="s">
        <v>1923</v>
      </c>
      <c r="E762" t="s">
        <v>1924</v>
      </c>
      <c r="F762">
        <v>5</v>
      </c>
      <c r="G762" t="s">
        <v>1782</v>
      </c>
      <c r="H762" t="s">
        <v>417</v>
      </c>
      <c r="I762">
        <v>1659034614.94444</v>
      </c>
      <c r="J762">
        <f>(K762)/1000</f>
        <v>0</v>
      </c>
      <c r="K762">
        <f>IF(CZ762, AN762, AH762)</f>
        <v>0</v>
      </c>
      <c r="L762">
        <f>IF(CZ762, AI762, AG762)</f>
        <v>0</v>
      </c>
      <c r="M762">
        <f>DB762 - IF(AU762&gt;1, L762*CV762*100.0/(AW762*DP762), 0)</f>
        <v>0</v>
      </c>
      <c r="N762">
        <f>((T762-J762/2)*M762-L762)/(T762+J762/2)</f>
        <v>0</v>
      </c>
      <c r="O762">
        <f>N762*(DI762+DJ762)/1000.0</f>
        <v>0</v>
      </c>
      <c r="P762">
        <f>(DB762 - IF(AU762&gt;1, L762*CV762*100.0/(AW762*DP762), 0))*(DI762+DJ762)/1000.0</f>
        <v>0</v>
      </c>
      <c r="Q762">
        <f>2.0/((1/S762-1/R762)+SIGN(S762)*SQRT((1/S762-1/R762)*(1/S762-1/R762) + 4*CW762/((CW762+1)*(CW762+1))*(2*1/S762*1/R762-1/R762*1/R762)))</f>
        <v>0</v>
      </c>
      <c r="R762">
        <f>IF(LEFT(CX762,1)&lt;&gt;"0",IF(LEFT(CX762,1)="1",3.0,CY762),$D$5+$E$5*(DP762*DI762/($K$5*1000))+$F$5*(DP762*DI762/($K$5*1000))*MAX(MIN(CV762,$J$5),$I$5)*MAX(MIN(CV762,$J$5),$I$5)+$G$5*MAX(MIN(CV762,$J$5),$I$5)*(DP762*DI762/($K$5*1000))+$H$5*(DP762*DI762/($K$5*1000))*(DP762*DI762/($K$5*1000)))</f>
        <v>0</v>
      </c>
      <c r="S762">
        <f>J762*(1000-(1000*0.61365*exp(17.502*W762/(240.97+W762))/(DI762+DJ762)+DD762)/2)/(1000*0.61365*exp(17.502*W762/(240.97+W762))/(DI762+DJ762)-DD762)</f>
        <v>0</v>
      </c>
      <c r="T762">
        <f>1/((CW762+1)/(Q762/1.6)+1/(R762/1.37)) + CW762/((CW762+1)/(Q762/1.6) + CW762/(R762/1.37))</f>
        <v>0</v>
      </c>
      <c r="U762">
        <f>(CR762*CU762)</f>
        <v>0</v>
      </c>
      <c r="V762">
        <f>(DK762+(U762+2*0.95*5.67E-8*(((DK762+$B$7)+273)^4-(DK762+273)^4)-44100*J762)/(1.84*29.3*R762+8*0.95*5.67E-8*(DK762+273)^3))</f>
        <v>0</v>
      </c>
      <c r="W762">
        <f>($C$7*DL762+$D$7*DM762+$E$7*V762)</f>
        <v>0</v>
      </c>
      <c r="X762">
        <f>0.61365*exp(17.502*W762/(240.97+W762))</f>
        <v>0</v>
      </c>
      <c r="Y762">
        <f>(Z762/AA762*100)</f>
        <v>0</v>
      </c>
      <c r="Z762">
        <f>DD762*(DI762+DJ762)/1000</f>
        <v>0</v>
      </c>
      <c r="AA762">
        <f>0.61365*exp(17.502*DK762/(240.97+DK762))</f>
        <v>0</v>
      </c>
      <c r="AB762">
        <f>(X762-DD762*(DI762+DJ762)/1000)</f>
        <v>0</v>
      </c>
      <c r="AC762">
        <f>(-J762*44100)</f>
        <v>0</v>
      </c>
      <c r="AD762">
        <f>2*29.3*R762*0.92*(DK762-W762)</f>
        <v>0</v>
      </c>
      <c r="AE762">
        <f>2*0.95*5.67E-8*(((DK762+$B$7)+273)^4-(W762+273)^4)</f>
        <v>0</v>
      </c>
      <c r="AF762">
        <f>U762+AE762+AC762+AD762</f>
        <v>0</v>
      </c>
      <c r="AG762">
        <f>DH762*AU762*(DC762-DB762*(1000-AU762*DE762)/(1000-AU762*DD762))/(100*CV762)</f>
        <v>0</v>
      </c>
      <c r="AH762">
        <f>1000*DH762*AU762*(DD762-DE762)/(100*CV762*(1000-AU762*DD762))</f>
        <v>0</v>
      </c>
      <c r="AI762">
        <f>(AJ762 - AK762 - DI762*1E3/(8.314*(DK762+273.15)) * AM762/DH762 * AL762) * DH762/(100*CV762) * (1000 - DE762)/1000</f>
        <v>0</v>
      </c>
      <c r="AJ762">
        <v>1209.2934733901</v>
      </c>
      <c r="AK762">
        <v>1150.16309090909</v>
      </c>
      <c r="AL762">
        <v>3.42735919511738</v>
      </c>
      <c r="AM762">
        <v>66.0504921813524</v>
      </c>
      <c r="AN762">
        <f>(AP762 - AO762 + DI762*1E3/(8.314*(DK762+273.15)) * AR762/DH762 * AQ762) * DH762/(100*CV762) * 1000/(1000 - AP762)</f>
        <v>0</v>
      </c>
      <c r="AO762">
        <v>21.8740727236364</v>
      </c>
      <c r="AP762">
        <v>26.5483965034965</v>
      </c>
      <c r="AQ762">
        <v>-3.35774647881071e-05</v>
      </c>
      <c r="AR762">
        <v>92.47</v>
      </c>
      <c r="AS762">
        <v>0</v>
      </c>
      <c r="AT762">
        <v>0</v>
      </c>
      <c r="AU762">
        <f>IF(AS762*$H$13&gt;=AW762,1.0,(AW762/(AW762-AS762*$H$13)))</f>
        <v>0</v>
      </c>
      <c r="AV762">
        <f>(AU762-1)*100</f>
        <v>0</v>
      </c>
      <c r="AW762">
        <f>MAX(0,($B$13+$C$13*DP762)/(1+$D$13*DP762)*DI762/(DK762+273)*$E$13)</f>
        <v>0</v>
      </c>
      <c r="AX762" t="s">
        <v>418</v>
      </c>
      <c r="AY762" t="s">
        <v>418</v>
      </c>
      <c r="AZ762">
        <v>0</v>
      </c>
      <c r="BA762">
        <v>0</v>
      </c>
      <c r="BB762">
        <f>1-AZ762/BA762</f>
        <v>0</v>
      </c>
      <c r="BC762">
        <v>0</v>
      </c>
      <c r="BD762" t="s">
        <v>418</v>
      </c>
      <c r="BE762" t="s">
        <v>418</v>
      </c>
      <c r="BF762">
        <v>0</v>
      </c>
      <c r="BG762">
        <v>0</v>
      </c>
      <c r="BH762">
        <f>1-BF762/BG762</f>
        <v>0</v>
      </c>
      <c r="BI762">
        <v>0.5</v>
      </c>
      <c r="BJ762">
        <f>CS762</f>
        <v>0</v>
      </c>
      <c r="BK762">
        <f>L762</f>
        <v>0</v>
      </c>
      <c r="BL762">
        <f>BH762*BI762*BJ762</f>
        <v>0</v>
      </c>
      <c r="BM762">
        <f>(BK762-BC762)/BJ762</f>
        <v>0</v>
      </c>
      <c r="BN762">
        <f>(BA762-BG762)/BG762</f>
        <v>0</v>
      </c>
      <c r="BO762">
        <f>AZ762/(BB762+AZ762/BG762)</f>
        <v>0</v>
      </c>
      <c r="BP762" t="s">
        <v>418</v>
      </c>
      <c r="BQ762">
        <v>0</v>
      </c>
      <c r="BR762">
        <f>IF(BQ762&lt;&gt;0, BQ762, BO762)</f>
        <v>0</v>
      </c>
      <c r="BS762">
        <f>1-BR762/BG762</f>
        <v>0</v>
      </c>
      <c r="BT762">
        <f>(BG762-BF762)/(BG762-BR762)</f>
        <v>0</v>
      </c>
      <c r="BU762">
        <f>(BA762-BG762)/(BA762-BR762)</f>
        <v>0</v>
      </c>
      <c r="BV762">
        <f>(BG762-BF762)/(BG762-AZ762)</f>
        <v>0</v>
      </c>
      <c r="BW762">
        <f>(BA762-BG762)/(BA762-AZ762)</f>
        <v>0</v>
      </c>
      <c r="BX762">
        <f>(BT762*BR762/BF762)</f>
        <v>0</v>
      </c>
      <c r="BY762">
        <f>(1-BX762)</f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f>$B$11*DQ762+$C$11*DR762+$F$11*EC762*(1-EF762)</f>
        <v>0</v>
      </c>
      <c r="CS762">
        <f>CR762*CT762</f>
        <v>0</v>
      </c>
      <c r="CT762">
        <f>($B$11*$D$9+$C$11*$D$9+$F$11*((EP762+EH762)/MAX(EP762+EH762+EQ762, 0.1)*$I$9+EQ762/MAX(EP762+EH762+EQ762, 0.1)*$J$9))/($B$11+$C$11+$F$11)</f>
        <v>0</v>
      </c>
      <c r="CU762">
        <f>($B$11*$K$9+$C$11*$K$9+$F$11*((EP762+EH762)/MAX(EP762+EH762+EQ762, 0.1)*$P$9+EQ762/MAX(EP762+EH762+EQ762, 0.1)*$Q$9))/($B$11+$C$11+$F$11)</f>
        <v>0</v>
      </c>
      <c r="CV762">
        <v>6</v>
      </c>
      <c r="CW762">
        <v>0.5</v>
      </c>
      <c r="CX762" t="s">
        <v>419</v>
      </c>
      <c r="CY762">
        <v>2</v>
      </c>
      <c r="CZ762" t="b">
        <v>1</v>
      </c>
      <c r="DA762">
        <v>1659034614.94444</v>
      </c>
      <c r="DB762">
        <v>1096.03962962963</v>
      </c>
      <c r="DC762">
        <v>1166.66333333333</v>
      </c>
      <c r="DD762">
        <v>26.5482259259259</v>
      </c>
      <c r="DE762">
        <v>21.8757148148148</v>
      </c>
      <c r="DF762">
        <v>1085.61296296296</v>
      </c>
      <c r="DG762">
        <v>25.9547518518518</v>
      </c>
      <c r="DH762">
        <v>500.012333333333</v>
      </c>
      <c r="DI762">
        <v>90.2964</v>
      </c>
      <c r="DJ762">
        <v>0.0449942518518519</v>
      </c>
      <c r="DK762">
        <v>27.4995666666667</v>
      </c>
      <c r="DL762">
        <v>27.7563074074074</v>
      </c>
      <c r="DM762">
        <v>999.9</v>
      </c>
      <c r="DN762">
        <v>0</v>
      </c>
      <c r="DO762">
        <v>0</v>
      </c>
      <c r="DP762">
        <v>10000.1851851852</v>
      </c>
      <c r="DQ762">
        <v>0</v>
      </c>
      <c r="DR762">
        <v>17.3215</v>
      </c>
      <c r="DS762">
        <v>-70.6237888888889</v>
      </c>
      <c r="DT762">
        <v>1125.93148148148</v>
      </c>
      <c r="DU762">
        <v>1192.75592592593</v>
      </c>
      <c r="DV762">
        <v>4.67253111111111</v>
      </c>
      <c r="DW762">
        <v>1166.66333333333</v>
      </c>
      <c r="DX762">
        <v>21.8757148148148</v>
      </c>
      <c r="DY762">
        <v>2.39721037037037</v>
      </c>
      <c r="DZ762">
        <v>1.97529814814815</v>
      </c>
      <c r="EA762">
        <v>20.3449444444444</v>
      </c>
      <c r="EB762">
        <v>17.2477037037037</v>
      </c>
      <c r="EC762">
        <v>1999.99</v>
      </c>
      <c r="ED762">
        <v>0.980000518518519</v>
      </c>
      <c r="EE762">
        <v>0.0199995555555556</v>
      </c>
      <c r="EF762">
        <v>0</v>
      </c>
      <c r="EG762">
        <v>745.341</v>
      </c>
      <c r="EH762">
        <v>5.00063</v>
      </c>
      <c r="EI762">
        <v>14691.2851851852</v>
      </c>
      <c r="EJ762">
        <v>17256.8222222222</v>
      </c>
      <c r="EK762">
        <v>38.472</v>
      </c>
      <c r="EL762">
        <v>38.437</v>
      </c>
      <c r="EM762">
        <v>37.937</v>
      </c>
      <c r="EN762">
        <v>37.875</v>
      </c>
      <c r="EO762">
        <v>39.5</v>
      </c>
      <c r="EP762">
        <v>1955.09</v>
      </c>
      <c r="EQ762">
        <v>39.8966666666667</v>
      </c>
      <c r="ER762">
        <v>0</v>
      </c>
      <c r="ES762">
        <v>1659034621.9</v>
      </c>
      <c r="ET762">
        <v>0</v>
      </c>
      <c r="EU762">
        <v>745.31924</v>
      </c>
      <c r="EV762">
        <v>-1.70030769078315</v>
      </c>
      <c r="EW762">
        <v>-48.761538412123</v>
      </c>
      <c r="EX762">
        <v>14690.956</v>
      </c>
      <c r="EY762">
        <v>15</v>
      </c>
      <c r="EZ762">
        <v>0</v>
      </c>
      <c r="FA762" t="s">
        <v>420</v>
      </c>
      <c r="FB762">
        <v>1657551626.5</v>
      </c>
      <c r="FC762">
        <v>1657551629</v>
      </c>
      <c r="FD762">
        <v>0</v>
      </c>
      <c r="FE762">
        <v>0.403</v>
      </c>
      <c r="FF762">
        <v>0.009</v>
      </c>
      <c r="FG762">
        <v>9.41</v>
      </c>
      <c r="FH762">
        <v>0.087</v>
      </c>
      <c r="FI762">
        <v>417</v>
      </c>
      <c r="FJ762">
        <v>17</v>
      </c>
      <c r="FK762">
        <v>1.61</v>
      </c>
      <c r="FL762">
        <v>0.59</v>
      </c>
      <c r="FM762">
        <v>-70.603356097561</v>
      </c>
      <c r="FN762">
        <v>-1.15570243902436</v>
      </c>
      <c r="FO762">
        <v>0.564831429223294</v>
      </c>
      <c r="FP762">
        <v>0</v>
      </c>
      <c r="FQ762">
        <v>745.506</v>
      </c>
      <c r="FR762">
        <v>-2.48583651814081</v>
      </c>
      <c r="FS762">
        <v>0.310238333429977</v>
      </c>
      <c r="FT762">
        <v>0</v>
      </c>
      <c r="FU762">
        <v>4.66969926829268</v>
      </c>
      <c r="FV762">
        <v>0.0474140069686451</v>
      </c>
      <c r="FW762">
        <v>0.00529987362492859</v>
      </c>
      <c r="FX762">
        <v>1</v>
      </c>
      <c r="FY762">
        <v>1</v>
      </c>
      <c r="FZ762">
        <v>3</v>
      </c>
      <c r="GA762" t="s">
        <v>421</v>
      </c>
      <c r="GB762">
        <v>2.97376</v>
      </c>
      <c r="GC762">
        <v>2.69901</v>
      </c>
      <c r="GD762">
        <v>0.178683</v>
      </c>
      <c r="GE762">
        <v>0.186469</v>
      </c>
      <c r="GF762">
        <v>0.11037</v>
      </c>
      <c r="GG762">
        <v>0.0976245</v>
      </c>
      <c r="GH762">
        <v>31969.3</v>
      </c>
      <c r="GI762">
        <v>34627.9</v>
      </c>
      <c r="GJ762">
        <v>35271.8</v>
      </c>
      <c r="GK762">
        <v>38601.6</v>
      </c>
      <c r="GL762">
        <v>44488.6</v>
      </c>
      <c r="GM762">
        <v>50313.2</v>
      </c>
      <c r="GN762">
        <v>55140.8</v>
      </c>
      <c r="GO762">
        <v>61919.1</v>
      </c>
      <c r="GP762">
        <v>1.9864</v>
      </c>
      <c r="GQ762">
        <v>1.8556</v>
      </c>
      <c r="GR762">
        <v>0.144362</v>
      </c>
      <c r="GS762">
        <v>0</v>
      </c>
      <c r="GT762">
        <v>25.3994</v>
      </c>
      <c r="GU762">
        <v>999.9</v>
      </c>
      <c r="GV762">
        <v>58.918</v>
      </c>
      <c r="GW762">
        <v>29.094</v>
      </c>
      <c r="GX762">
        <v>26.3863</v>
      </c>
      <c r="GY762">
        <v>56.2373</v>
      </c>
      <c r="GZ762">
        <v>42.6883</v>
      </c>
      <c r="HA762">
        <v>1</v>
      </c>
      <c r="HB762">
        <v>-0.0360366</v>
      </c>
      <c r="HC762">
        <v>0.204924</v>
      </c>
      <c r="HD762">
        <v>20.1128</v>
      </c>
      <c r="HE762">
        <v>5.19932</v>
      </c>
      <c r="HF762">
        <v>12.004</v>
      </c>
      <c r="HG762">
        <v>4.976</v>
      </c>
      <c r="HH762">
        <v>3.2936</v>
      </c>
      <c r="HI762">
        <v>9999</v>
      </c>
      <c r="HJ762">
        <v>9999</v>
      </c>
      <c r="HK762">
        <v>9999</v>
      </c>
      <c r="HL762">
        <v>630.7</v>
      </c>
      <c r="HM762">
        <v>1.86316</v>
      </c>
      <c r="HN762">
        <v>1.86798</v>
      </c>
      <c r="HO762">
        <v>1.86783</v>
      </c>
      <c r="HP762">
        <v>1.86902</v>
      </c>
      <c r="HQ762">
        <v>1.86981</v>
      </c>
      <c r="HR762">
        <v>1.86584</v>
      </c>
      <c r="HS762">
        <v>1.86691</v>
      </c>
      <c r="HT762">
        <v>1.86829</v>
      </c>
      <c r="HU762">
        <v>5</v>
      </c>
      <c r="HV762">
        <v>0</v>
      </c>
      <c r="HW762">
        <v>0</v>
      </c>
      <c r="HX762">
        <v>0</v>
      </c>
      <c r="HY762" t="s">
        <v>422</v>
      </c>
      <c r="HZ762" t="s">
        <v>423</v>
      </c>
      <c r="IA762" t="s">
        <v>424</v>
      </c>
      <c r="IB762" t="s">
        <v>424</v>
      </c>
      <c r="IC762" t="s">
        <v>424</v>
      </c>
      <c r="ID762" t="s">
        <v>424</v>
      </c>
      <c r="IE762">
        <v>0</v>
      </c>
      <c r="IF762">
        <v>100</v>
      </c>
      <c r="IG762">
        <v>100</v>
      </c>
      <c r="IH762">
        <v>10.56</v>
      </c>
      <c r="II762">
        <v>0.5938</v>
      </c>
      <c r="IJ762">
        <v>4.02706509432224</v>
      </c>
      <c r="IK762">
        <v>0.00601174518973114</v>
      </c>
      <c r="IL762">
        <v>2.77886958061485e-07</v>
      </c>
      <c r="IM762">
        <v>-3.54636231360687e-10</v>
      </c>
      <c r="IN762">
        <v>-0.0404303883988718</v>
      </c>
      <c r="IO762">
        <v>-0.0177815531441476</v>
      </c>
      <c r="IP762">
        <v>0.00205572605671414</v>
      </c>
      <c r="IQ762">
        <v>-1.65519735432211e-05</v>
      </c>
      <c r="IR762">
        <v>-4</v>
      </c>
      <c r="IS762">
        <v>1848</v>
      </c>
      <c r="IT762">
        <v>1</v>
      </c>
      <c r="IU762">
        <v>25</v>
      </c>
      <c r="IV762">
        <v>24716.6</v>
      </c>
      <c r="IW762">
        <v>24716.6</v>
      </c>
      <c r="IX762">
        <v>2.39502</v>
      </c>
      <c r="IY762">
        <v>2.60742</v>
      </c>
      <c r="IZ762">
        <v>1.54785</v>
      </c>
      <c r="JA762">
        <v>2.30713</v>
      </c>
      <c r="JB762">
        <v>1.34644</v>
      </c>
      <c r="JC762">
        <v>2.30469</v>
      </c>
      <c r="JD762">
        <v>33.5804</v>
      </c>
      <c r="JE762">
        <v>24.2101</v>
      </c>
      <c r="JF762">
        <v>18</v>
      </c>
      <c r="JG762">
        <v>501.518</v>
      </c>
      <c r="JH762">
        <v>416.454</v>
      </c>
      <c r="JI762">
        <v>25</v>
      </c>
      <c r="JJ762">
        <v>26.7328</v>
      </c>
      <c r="JK762">
        <v>30.0003</v>
      </c>
      <c r="JL762">
        <v>26.6555</v>
      </c>
      <c r="JM762">
        <v>26.5953</v>
      </c>
      <c r="JN762">
        <v>47.9281</v>
      </c>
      <c r="JO762">
        <v>26.2578</v>
      </c>
      <c r="JP762">
        <v>100</v>
      </c>
      <c r="JQ762">
        <v>25</v>
      </c>
      <c r="JR762">
        <v>1209.11</v>
      </c>
      <c r="JS762">
        <v>21.9062</v>
      </c>
      <c r="JT762">
        <v>102.284</v>
      </c>
      <c r="JU762">
        <v>103.063</v>
      </c>
    </row>
    <row r="763" spans="1:281">
      <c r="A763">
        <v>747</v>
      </c>
      <c r="B763">
        <v>1659034628</v>
      </c>
      <c r="C763">
        <v>10944.9000000954</v>
      </c>
      <c r="D763" t="s">
        <v>1925</v>
      </c>
      <c r="E763" t="s">
        <v>1926</v>
      </c>
      <c r="F763">
        <v>5</v>
      </c>
      <c r="G763" t="s">
        <v>1782</v>
      </c>
      <c r="H763" t="s">
        <v>417</v>
      </c>
      <c r="I763">
        <v>1659034620.23214</v>
      </c>
      <c r="J763">
        <f>(K763)/1000</f>
        <v>0</v>
      </c>
      <c r="K763">
        <f>IF(CZ763, AN763, AH763)</f>
        <v>0</v>
      </c>
      <c r="L763">
        <f>IF(CZ763, AI763, AG763)</f>
        <v>0</v>
      </c>
      <c r="M763">
        <f>DB763 - IF(AU763&gt;1, L763*CV763*100.0/(AW763*DP763), 0)</f>
        <v>0</v>
      </c>
      <c r="N763">
        <f>((T763-J763/2)*M763-L763)/(T763+J763/2)</f>
        <v>0</v>
      </c>
      <c r="O763">
        <f>N763*(DI763+DJ763)/1000.0</f>
        <v>0</v>
      </c>
      <c r="P763">
        <f>(DB763 - IF(AU763&gt;1, L763*CV763*100.0/(AW763*DP763), 0))*(DI763+DJ763)/1000.0</f>
        <v>0</v>
      </c>
      <c r="Q763">
        <f>2.0/((1/S763-1/R763)+SIGN(S763)*SQRT((1/S763-1/R763)*(1/S763-1/R763) + 4*CW763/((CW763+1)*(CW763+1))*(2*1/S763*1/R763-1/R763*1/R763)))</f>
        <v>0</v>
      </c>
      <c r="R763">
        <f>IF(LEFT(CX763,1)&lt;&gt;"0",IF(LEFT(CX763,1)="1",3.0,CY763),$D$5+$E$5*(DP763*DI763/($K$5*1000))+$F$5*(DP763*DI763/($K$5*1000))*MAX(MIN(CV763,$J$5),$I$5)*MAX(MIN(CV763,$J$5),$I$5)+$G$5*MAX(MIN(CV763,$J$5),$I$5)*(DP763*DI763/($K$5*1000))+$H$5*(DP763*DI763/($K$5*1000))*(DP763*DI763/($K$5*1000)))</f>
        <v>0</v>
      </c>
      <c r="S763">
        <f>J763*(1000-(1000*0.61365*exp(17.502*W763/(240.97+W763))/(DI763+DJ763)+DD763)/2)/(1000*0.61365*exp(17.502*W763/(240.97+W763))/(DI763+DJ763)-DD763)</f>
        <v>0</v>
      </c>
      <c r="T763">
        <f>1/((CW763+1)/(Q763/1.6)+1/(R763/1.37)) + CW763/((CW763+1)/(Q763/1.6) + CW763/(R763/1.37))</f>
        <v>0</v>
      </c>
      <c r="U763">
        <f>(CR763*CU763)</f>
        <v>0</v>
      </c>
      <c r="V763">
        <f>(DK763+(U763+2*0.95*5.67E-8*(((DK763+$B$7)+273)^4-(DK763+273)^4)-44100*J763)/(1.84*29.3*R763+8*0.95*5.67E-8*(DK763+273)^3))</f>
        <v>0</v>
      </c>
      <c r="W763">
        <f>($C$7*DL763+$D$7*DM763+$E$7*V763)</f>
        <v>0</v>
      </c>
      <c r="X763">
        <f>0.61365*exp(17.502*W763/(240.97+W763))</f>
        <v>0</v>
      </c>
      <c r="Y763">
        <f>(Z763/AA763*100)</f>
        <v>0</v>
      </c>
      <c r="Z763">
        <f>DD763*(DI763+DJ763)/1000</f>
        <v>0</v>
      </c>
      <c r="AA763">
        <f>0.61365*exp(17.502*DK763/(240.97+DK763))</f>
        <v>0</v>
      </c>
      <c r="AB763">
        <f>(X763-DD763*(DI763+DJ763)/1000)</f>
        <v>0</v>
      </c>
      <c r="AC763">
        <f>(-J763*44100)</f>
        <v>0</v>
      </c>
      <c r="AD763">
        <f>2*29.3*R763*0.92*(DK763-W763)</f>
        <v>0</v>
      </c>
      <c r="AE763">
        <f>2*0.95*5.67E-8*(((DK763+$B$7)+273)^4-(W763+273)^4)</f>
        <v>0</v>
      </c>
      <c r="AF763">
        <f>U763+AE763+AC763+AD763</f>
        <v>0</v>
      </c>
      <c r="AG763">
        <f>DH763*AU763*(DC763-DB763*(1000-AU763*DE763)/(1000-AU763*DD763))/(100*CV763)</f>
        <v>0</v>
      </c>
      <c r="AH763">
        <f>1000*DH763*AU763*(DD763-DE763)/(100*CV763*(1000-AU763*DD763))</f>
        <v>0</v>
      </c>
      <c r="AI763">
        <f>(AJ763 - AK763 - DI763*1E3/(8.314*(DK763+273.15)) * AM763/DH763 * AL763) * DH763/(100*CV763) * (1000 - DE763)/1000</f>
        <v>0</v>
      </c>
      <c r="AJ763">
        <v>1228.6264577518</v>
      </c>
      <c r="AK763">
        <v>1169.11860606061</v>
      </c>
      <c r="AL763">
        <v>3.53238015657966</v>
      </c>
      <c r="AM763">
        <v>66.0504921813524</v>
      </c>
      <c r="AN763">
        <f>(AP763 - AO763 + DI763*1E3/(8.314*(DK763+273.15)) * AR763/DH763 * AQ763) * DH763/(100*CV763) * 1000/(1000 - AP763)</f>
        <v>0</v>
      </c>
      <c r="AO763">
        <v>21.871330924329</v>
      </c>
      <c r="AP763">
        <v>26.5507041958042</v>
      </c>
      <c r="AQ763">
        <v>-0.000175934959348631</v>
      </c>
      <c r="AR763">
        <v>92.47</v>
      </c>
      <c r="AS763">
        <v>0</v>
      </c>
      <c r="AT763">
        <v>0</v>
      </c>
      <c r="AU763">
        <f>IF(AS763*$H$13&gt;=AW763,1.0,(AW763/(AW763-AS763*$H$13)))</f>
        <v>0</v>
      </c>
      <c r="AV763">
        <f>(AU763-1)*100</f>
        <v>0</v>
      </c>
      <c r="AW763">
        <f>MAX(0,($B$13+$C$13*DP763)/(1+$D$13*DP763)*DI763/(DK763+273)*$E$13)</f>
        <v>0</v>
      </c>
      <c r="AX763" t="s">
        <v>418</v>
      </c>
      <c r="AY763" t="s">
        <v>418</v>
      </c>
      <c r="AZ763">
        <v>0</v>
      </c>
      <c r="BA763">
        <v>0</v>
      </c>
      <c r="BB763">
        <f>1-AZ763/BA763</f>
        <v>0</v>
      </c>
      <c r="BC763">
        <v>0</v>
      </c>
      <c r="BD763" t="s">
        <v>418</v>
      </c>
      <c r="BE763" t="s">
        <v>418</v>
      </c>
      <c r="BF763">
        <v>0</v>
      </c>
      <c r="BG763">
        <v>0</v>
      </c>
      <c r="BH763">
        <f>1-BF763/BG763</f>
        <v>0</v>
      </c>
      <c r="BI763">
        <v>0.5</v>
      </c>
      <c r="BJ763">
        <f>CS763</f>
        <v>0</v>
      </c>
      <c r="BK763">
        <f>L763</f>
        <v>0</v>
      </c>
      <c r="BL763">
        <f>BH763*BI763*BJ763</f>
        <v>0</v>
      </c>
      <c r="BM763">
        <f>(BK763-BC763)/BJ763</f>
        <v>0</v>
      </c>
      <c r="BN763">
        <f>(BA763-BG763)/BG763</f>
        <v>0</v>
      </c>
      <c r="BO763">
        <f>AZ763/(BB763+AZ763/BG763)</f>
        <v>0</v>
      </c>
      <c r="BP763" t="s">
        <v>418</v>
      </c>
      <c r="BQ763">
        <v>0</v>
      </c>
      <c r="BR763">
        <f>IF(BQ763&lt;&gt;0, BQ763, BO763)</f>
        <v>0</v>
      </c>
      <c r="BS763">
        <f>1-BR763/BG763</f>
        <v>0</v>
      </c>
      <c r="BT763">
        <f>(BG763-BF763)/(BG763-BR763)</f>
        <v>0</v>
      </c>
      <c r="BU763">
        <f>(BA763-BG763)/(BA763-BR763)</f>
        <v>0</v>
      </c>
      <c r="BV763">
        <f>(BG763-BF763)/(BG763-AZ763)</f>
        <v>0</v>
      </c>
      <c r="BW763">
        <f>(BA763-BG763)/(BA763-AZ763)</f>
        <v>0</v>
      </c>
      <c r="BX763">
        <f>(BT763*BR763/BF763)</f>
        <v>0</v>
      </c>
      <c r="BY763">
        <f>(1-BX763)</f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f>$B$11*DQ763+$C$11*DR763+$F$11*EC763*(1-EF763)</f>
        <v>0</v>
      </c>
      <c r="CS763">
        <f>CR763*CT763</f>
        <v>0</v>
      </c>
      <c r="CT763">
        <f>($B$11*$D$9+$C$11*$D$9+$F$11*((EP763+EH763)/MAX(EP763+EH763+EQ763, 0.1)*$I$9+EQ763/MAX(EP763+EH763+EQ763, 0.1)*$J$9))/($B$11+$C$11+$F$11)</f>
        <v>0</v>
      </c>
      <c r="CU763">
        <f>($B$11*$K$9+$C$11*$K$9+$F$11*((EP763+EH763)/MAX(EP763+EH763+EQ763, 0.1)*$P$9+EQ763/MAX(EP763+EH763+EQ763, 0.1)*$Q$9))/($B$11+$C$11+$F$11)</f>
        <v>0</v>
      </c>
      <c r="CV763">
        <v>6</v>
      </c>
      <c r="CW763">
        <v>0.5</v>
      </c>
      <c r="CX763" t="s">
        <v>419</v>
      </c>
      <c r="CY763">
        <v>2</v>
      </c>
      <c r="CZ763" t="b">
        <v>1</v>
      </c>
      <c r="DA763">
        <v>1659034620.23214</v>
      </c>
      <c r="DB763">
        <v>1113.63571428571</v>
      </c>
      <c r="DC763">
        <v>1184.59928571429</v>
      </c>
      <c r="DD763">
        <v>26.549225</v>
      </c>
      <c r="DE763">
        <v>21.873225</v>
      </c>
      <c r="DF763">
        <v>1103.11392857143</v>
      </c>
      <c r="DG763">
        <v>25.9557</v>
      </c>
      <c r="DH763">
        <v>500.010428571429</v>
      </c>
      <c r="DI763">
        <v>90.2959392857143</v>
      </c>
      <c r="DJ763">
        <v>0.0448731178571429</v>
      </c>
      <c r="DK763">
        <v>27.5020642857143</v>
      </c>
      <c r="DL763">
        <v>27.7605142857143</v>
      </c>
      <c r="DM763">
        <v>999.9</v>
      </c>
      <c r="DN763">
        <v>0</v>
      </c>
      <c r="DO763">
        <v>0</v>
      </c>
      <c r="DP763">
        <v>10006.4285714286</v>
      </c>
      <c r="DQ763">
        <v>0</v>
      </c>
      <c r="DR763">
        <v>17.3207107142857</v>
      </c>
      <c r="DS763">
        <v>-70.9653035714286</v>
      </c>
      <c r="DT763">
        <v>1144.00714285714</v>
      </c>
      <c r="DU763">
        <v>1211.09107142857</v>
      </c>
      <c r="DV763">
        <v>4.6760125</v>
      </c>
      <c r="DW763">
        <v>1184.59928571429</v>
      </c>
      <c r="DX763">
        <v>21.873225</v>
      </c>
      <c r="DY763">
        <v>2.39728821428571</v>
      </c>
      <c r="DZ763">
        <v>1.9750625</v>
      </c>
      <c r="EA763">
        <v>20.3454678571429</v>
      </c>
      <c r="EB763">
        <v>17.2458214285714</v>
      </c>
      <c r="EC763">
        <v>1999.95857142857</v>
      </c>
      <c r="ED763">
        <v>0.980001142857143</v>
      </c>
      <c r="EE763">
        <v>0.0199989571428571</v>
      </c>
      <c r="EF763">
        <v>0</v>
      </c>
      <c r="EG763">
        <v>745.158285714286</v>
      </c>
      <c r="EH763">
        <v>5.00063</v>
      </c>
      <c r="EI763">
        <v>14686.9678571429</v>
      </c>
      <c r="EJ763">
        <v>17256.5535714286</v>
      </c>
      <c r="EK763">
        <v>38.47975</v>
      </c>
      <c r="EL763">
        <v>38.437</v>
      </c>
      <c r="EM763">
        <v>37.937</v>
      </c>
      <c r="EN763">
        <v>37.875</v>
      </c>
      <c r="EO763">
        <v>39.5</v>
      </c>
      <c r="EP763">
        <v>1955.06142857143</v>
      </c>
      <c r="EQ763">
        <v>39.8942857142857</v>
      </c>
      <c r="ER763">
        <v>0</v>
      </c>
      <c r="ES763">
        <v>1659034627.3</v>
      </c>
      <c r="ET763">
        <v>0</v>
      </c>
      <c r="EU763">
        <v>745.146307692308</v>
      </c>
      <c r="EV763">
        <v>-2.18160683068465</v>
      </c>
      <c r="EW763">
        <v>-46.4410257400246</v>
      </c>
      <c r="EX763">
        <v>14686.9</v>
      </c>
      <c r="EY763">
        <v>15</v>
      </c>
      <c r="EZ763">
        <v>0</v>
      </c>
      <c r="FA763" t="s">
        <v>420</v>
      </c>
      <c r="FB763">
        <v>1657551626.5</v>
      </c>
      <c r="FC763">
        <v>1657551629</v>
      </c>
      <c r="FD763">
        <v>0</v>
      </c>
      <c r="FE763">
        <v>0.403</v>
      </c>
      <c r="FF763">
        <v>0.009</v>
      </c>
      <c r="FG763">
        <v>9.41</v>
      </c>
      <c r="FH763">
        <v>0.087</v>
      </c>
      <c r="FI763">
        <v>417</v>
      </c>
      <c r="FJ763">
        <v>17</v>
      </c>
      <c r="FK763">
        <v>1.61</v>
      </c>
      <c r="FL763">
        <v>0.59</v>
      </c>
      <c r="FM763">
        <v>-70.8077731707317</v>
      </c>
      <c r="FN763">
        <v>-2.46469756097566</v>
      </c>
      <c r="FO763">
        <v>0.633953475258544</v>
      </c>
      <c r="FP763">
        <v>0</v>
      </c>
      <c r="FQ763">
        <v>745.256411764706</v>
      </c>
      <c r="FR763">
        <v>-2.07077157960314</v>
      </c>
      <c r="FS763">
        <v>0.270916322836476</v>
      </c>
      <c r="FT763">
        <v>0</v>
      </c>
      <c r="FU763">
        <v>4.67427</v>
      </c>
      <c r="FV763">
        <v>0.0409747735191597</v>
      </c>
      <c r="FW763">
        <v>0.00501775627634305</v>
      </c>
      <c r="FX763">
        <v>1</v>
      </c>
      <c r="FY763">
        <v>1</v>
      </c>
      <c r="FZ763">
        <v>3</v>
      </c>
      <c r="GA763" t="s">
        <v>421</v>
      </c>
      <c r="GB763">
        <v>2.97355</v>
      </c>
      <c r="GC763">
        <v>2.69837</v>
      </c>
      <c r="GD763">
        <v>0.180539</v>
      </c>
      <c r="GE763">
        <v>0.188385</v>
      </c>
      <c r="GF763">
        <v>0.110366</v>
      </c>
      <c r="GG763">
        <v>0.0976202</v>
      </c>
      <c r="GH763">
        <v>31897</v>
      </c>
      <c r="GI763">
        <v>34546.4</v>
      </c>
      <c r="GJ763">
        <v>35271.6</v>
      </c>
      <c r="GK763">
        <v>38601.6</v>
      </c>
      <c r="GL763">
        <v>44487.9</v>
      </c>
      <c r="GM763">
        <v>50313.4</v>
      </c>
      <c r="GN763">
        <v>55139.5</v>
      </c>
      <c r="GO763">
        <v>61919</v>
      </c>
      <c r="GP763">
        <v>1.9872</v>
      </c>
      <c r="GQ763">
        <v>1.8546</v>
      </c>
      <c r="GR763">
        <v>0.144541</v>
      </c>
      <c r="GS763">
        <v>0</v>
      </c>
      <c r="GT763">
        <v>25.4037</v>
      </c>
      <c r="GU763">
        <v>999.9</v>
      </c>
      <c r="GV763">
        <v>58.918</v>
      </c>
      <c r="GW763">
        <v>29.094</v>
      </c>
      <c r="GX763">
        <v>26.3862</v>
      </c>
      <c r="GY763">
        <v>56.1173</v>
      </c>
      <c r="GZ763">
        <v>43.0729</v>
      </c>
      <c r="HA763">
        <v>1</v>
      </c>
      <c r="HB763">
        <v>-0.0359146</v>
      </c>
      <c r="HC763">
        <v>0.205011</v>
      </c>
      <c r="HD763">
        <v>20.1136</v>
      </c>
      <c r="HE763">
        <v>5.19812</v>
      </c>
      <c r="HF763">
        <v>12.004</v>
      </c>
      <c r="HG763">
        <v>4.9752</v>
      </c>
      <c r="HH763">
        <v>3.2938</v>
      </c>
      <c r="HI763">
        <v>9999</v>
      </c>
      <c r="HJ763">
        <v>9999</v>
      </c>
      <c r="HK763">
        <v>9999</v>
      </c>
      <c r="HL763">
        <v>630.7</v>
      </c>
      <c r="HM763">
        <v>1.86313</v>
      </c>
      <c r="HN763">
        <v>1.86798</v>
      </c>
      <c r="HO763">
        <v>1.86783</v>
      </c>
      <c r="HP763">
        <v>1.86899</v>
      </c>
      <c r="HQ763">
        <v>1.86981</v>
      </c>
      <c r="HR763">
        <v>1.86584</v>
      </c>
      <c r="HS763">
        <v>1.86691</v>
      </c>
      <c r="HT763">
        <v>1.86829</v>
      </c>
      <c r="HU763">
        <v>5</v>
      </c>
      <c r="HV763">
        <v>0</v>
      </c>
      <c r="HW763">
        <v>0</v>
      </c>
      <c r="HX763">
        <v>0</v>
      </c>
      <c r="HY763" t="s">
        <v>422</v>
      </c>
      <c r="HZ763" t="s">
        <v>423</v>
      </c>
      <c r="IA763" t="s">
        <v>424</v>
      </c>
      <c r="IB763" t="s">
        <v>424</v>
      </c>
      <c r="IC763" t="s">
        <v>424</v>
      </c>
      <c r="ID763" t="s">
        <v>424</v>
      </c>
      <c r="IE763">
        <v>0</v>
      </c>
      <c r="IF763">
        <v>100</v>
      </c>
      <c r="IG763">
        <v>100</v>
      </c>
      <c r="IH763">
        <v>10.65</v>
      </c>
      <c r="II763">
        <v>0.5937</v>
      </c>
      <c r="IJ763">
        <v>4.02706509432224</v>
      </c>
      <c r="IK763">
        <v>0.00601174518973114</v>
      </c>
      <c r="IL763">
        <v>2.77886958061485e-07</v>
      </c>
      <c r="IM763">
        <v>-3.54636231360687e-10</v>
      </c>
      <c r="IN763">
        <v>-0.0404303883988718</v>
      </c>
      <c r="IO763">
        <v>-0.0177815531441476</v>
      </c>
      <c r="IP763">
        <v>0.00205572605671414</v>
      </c>
      <c r="IQ763">
        <v>-1.65519735432211e-05</v>
      </c>
      <c r="IR763">
        <v>-4</v>
      </c>
      <c r="IS763">
        <v>1848</v>
      </c>
      <c r="IT763">
        <v>1</v>
      </c>
      <c r="IU763">
        <v>25</v>
      </c>
      <c r="IV763">
        <v>24716.7</v>
      </c>
      <c r="IW763">
        <v>24716.7</v>
      </c>
      <c r="IX763">
        <v>2.42432</v>
      </c>
      <c r="IY763">
        <v>2.59399</v>
      </c>
      <c r="IZ763">
        <v>1.54785</v>
      </c>
      <c r="JA763">
        <v>2.30713</v>
      </c>
      <c r="JB763">
        <v>1.34644</v>
      </c>
      <c r="JC763">
        <v>2.4231</v>
      </c>
      <c r="JD763">
        <v>33.5804</v>
      </c>
      <c r="JE763">
        <v>24.2188</v>
      </c>
      <c r="JF763">
        <v>18</v>
      </c>
      <c r="JG763">
        <v>502.062</v>
      </c>
      <c r="JH763">
        <v>415.901</v>
      </c>
      <c r="JI763">
        <v>24.9999</v>
      </c>
      <c r="JJ763">
        <v>26.7342</v>
      </c>
      <c r="JK763">
        <v>30.0004</v>
      </c>
      <c r="JL763">
        <v>26.6568</v>
      </c>
      <c r="JM763">
        <v>26.5975</v>
      </c>
      <c r="JN763">
        <v>48.5361</v>
      </c>
      <c r="JO763">
        <v>26.2578</v>
      </c>
      <c r="JP763">
        <v>100</v>
      </c>
      <c r="JQ763">
        <v>25</v>
      </c>
      <c r="JR763">
        <v>1222.63</v>
      </c>
      <c r="JS763">
        <v>21.9062</v>
      </c>
      <c r="JT763">
        <v>102.282</v>
      </c>
      <c r="JU763">
        <v>103.063</v>
      </c>
    </row>
    <row r="764" spans="1:281">
      <c r="A764">
        <v>748</v>
      </c>
      <c r="B764">
        <v>1659034633</v>
      </c>
      <c r="C764">
        <v>10949.9000000954</v>
      </c>
      <c r="D764" t="s">
        <v>1927</v>
      </c>
      <c r="E764" t="s">
        <v>1928</v>
      </c>
      <c r="F764">
        <v>5</v>
      </c>
      <c r="G764" t="s">
        <v>1782</v>
      </c>
      <c r="H764" t="s">
        <v>417</v>
      </c>
      <c r="I764">
        <v>1659034625.51852</v>
      </c>
      <c r="J764">
        <f>(K764)/1000</f>
        <v>0</v>
      </c>
      <c r="K764">
        <f>IF(CZ764, AN764, AH764)</f>
        <v>0</v>
      </c>
      <c r="L764">
        <f>IF(CZ764, AI764, AG764)</f>
        <v>0</v>
      </c>
      <c r="M764">
        <f>DB764 - IF(AU764&gt;1, L764*CV764*100.0/(AW764*DP764), 0)</f>
        <v>0</v>
      </c>
      <c r="N764">
        <f>((T764-J764/2)*M764-L764)/(T764+J764/2)</f>
        <v>0</v>
      </c>
      <c r="O764">
        <f>N764*(DI764+DJ764)/1000.0</f>
        <v>0</v>
      </c>
      <c r="P764">
        <f>(DB764 - IF(AU764&gt;1, L764*CV764*100.0/(AW764*DP764), 0))*(DI764+DJ764)/1000.0</f>
        <v>0</v>
      </c>
      <c r="Q764">
        <f>2.0/((1/S764-1/R764)+SIGN(S764)*SQRT((1/S764-1/R764)*(1/S764-1/R764) + 4*CW764/((CW764+1)*(CW764+1))*(2*1/S764*1/R764-1/R764*1/R764)))</f>
        <v>0</v>
      </c>
      <c r="R764">
        <f>IF(LEFT(CX764,1)&lt;&gt;"0",IF(LEFT(CX764,1)="1",3.0,CY764),$D$5+$E$5*(DP764*DI764/($K$5*1000))+$F$5*(DP764*DI764/($K$5*1000))*MAX(MIN(CV764,$J$5),$I$5)*MAX(MIN(CV764,$J$5),$I$5)+$G$5*MAX(MIN(CV764,$J$5),$I$5)*(DP764*DI764/($K$5*1000))+$H$5*(DP764*DI764/($K$5*1000))*(DP764*DI764/($K$5*1000)))</f>
        <v>0</v>
      </c>
      <c r="S764">
        <f>J764*(1000-(1000*0.61365*exp(17.502*W764/(240.97+W764))/(DI764+DJ764)+DD764)/2)/(1000*0.61365*exp(17.502*W764/(240.97+W764))/(DI764+DJ764)-DD764)</f>
        <v>0</v>
      </c>
      <c r="T764">
        <f>1/((CW764+1)/(Q764/1.6)+1/(R764/1.37)) + CW764/((CW764+1)/(Q764/1.6) + CW764/(R764/1.37))</f>
        <v>0</v>
      </c>
      <c r="U764">
        <f>(CR764*CU764)</f>
        <v>0</v>
      </c>
      <c r="V764">
        <f>(DK764+(U764+2*0.95*5.67E-8*(((DK764+$B$7)+273)^4-(DK764+273)^4)-44100*J764)/(1.84*29.3*R764+8*0.95*5.67E-8*(DK764+273)^3))</f>
        <v>0</v>
      </c>
      <c r="W764">
        <f>($C$7*DL764+$D$7*DM764+$E$7*V764)</f>
        <v>0</v>
      </c>
      <c r="X764">
        <f>0.61365*exp(17.502*W764/(240.97+W764))</f>
        <v>0</v>
      </c>
      <c r="Y764">
        <f>(Z764/AA764*100)</f>
        <v>0</v>
      </c>
      <c r="Z764">
        <f>DD764*(DI764+DJ764)/1000</f>
        <v>0</v>
      </c>
      <c r="AA764">
        <f>0.61365*exp(17.502*DK764/(240.97+DK764))</f>
        <v>0</v>
      </c>
      <c r="AB764">
        <f>(X764-DD764*(DI764+DJ764)/1000)</f>
        <v>0</v>
      </c>
      <c r="AC764">
        <f>(-J764*44100)</f>
        <v>0</v>
      </c>
      <c r="AD764">
        <f>2*29.3*R764*0.92*(DK764-W764)</f>
        <v>0</v>
      </c>
      <c r="AE764">
        <f>2*0.95*5.67E-8*(((DK764+$B$7)+273)^4-(W764+273)^4)</f>
        <v>0</v>
      </c>
      <c r="AF764">
        <f>U764+AE764+AC764+AD764</f>
        <v>0</v>
      </c>
      <c r="AG764">
        <f>DH764*AU764*(DC764-DB764*(1000-AU764*DE764)/(1000-AU764*DD764))/(100*CV764)</f>
        <v>0</v>
      </c>
      <c r="AH764">
        <f>1000*DH764*AU764*(DD764-DE764)/(100*CV764*(1000-AU764*DD764))</f>
        <v>0</v>
      </c>
      <c r="AI764">
        <f>(AJ764 - AK764 - DI764*1E3/(8.314*(DK764+273.15)) * AM764/DH764 * AL764) * DH764/(100*CV764) * (1000 - DE764)/1000</f>
        <v>0</v>
      </c>
      <c r="AJ764">
        <v>1245.52798731382</v>
      </c>
      <c r="AK764">
        <v>1186.43624242424</v>
      </c>
      <c r="AL764">
        <v>3.46745610849092</v>
      </c>
      <c r="AM764">
        <v>66.0504921813524</v>
      </c>
      <c r="AN764">
        <f>(AP764 - AO764 + DI764*1E3/(8.314*(DK764+273.15)) * AR764/DH764 * AQ764) * DH764/(100*CV764) * 1000/(1000 - AP764)</f>
        <v>0</v>
      </c>
      <c r="AO764">
        <v>21.8686859642424</v>
      </c>
      <c r="AP764">
        <v>26.543479020979</v>
      </c>
      <c r="AQ764">
        <v>0.000113770750988753</v>
      </c>
      <c r="AR764">
        <v>92.47</v>
      </c>
      <c r="AS764">
        <v>0</v>
      </c>
      <c r="AT764">
        <v>0</v>
      </c>
      <c r="AU764">
        <f>IF(AS764*$H$13&gt;=AW764,1.0,(AW764/(AW764-AS764*$H$13)))</f>
        <v>0</v>
      </c>
      <c r="AV764">
        <f>(AU764-1)*100</f>
        <v>0</v>
      </c>
      <c r="AW764">
        <f>MAX(0,($B$13+$C$13*DP764)/(1+$D$13*DP764)*DI764/(DK764+273)*$E$13)</f>
        <v>0</v>
      </c>
      <c r="AX764" t="s">
        <v>418</v>
      </c>
      <c r="AY764" t="s">
        <v>418</v>
      </c>
      <c r="AZ764">
        <v>0</v>
      </c>
      <c r="BA764">
        <v>0</v>
      </c>
      <c r="BB764">
        <f>1-AZ764/BA764</f>
        <v>0</v>
      </c>
      <c r="BC764">
        <v>0</v>
      </c>
      <c r="BD764" t="s">
        <v>418</v>
      </c>
      <c r="BE764" t="s">
        <v>418</v>
      </c>
      <c r="BF764">
        <v>0</v>
      </c>
      <c r="BG764">
        <v>0</v>
      </c>
      <c r="BH764">
        <f>1-BF764/BG764</f>
        <v>0</v>
      </c>
      <c r="BI764">
        <v>0.5</v>
      </c>
      <c r="BJ764">
        <f>CS764</f>
        <v>0</v>
      </c>
      <c r="BK764">
        <f>L764</f>
        <v>0</v>
      </c>
      <c r="BL764">
        <f>BH764*BI764*BJ764</f>
        <v>0</v>
      </c>
      <c r="BM764">
        <f>(BK764-BC764)/BJ764</f>
        <v>0</v>
      </c>
      <c r="BN764">
        <f>(BA764-BG764)/BG764</f>
        <v>0</v>
      </c>
      <c r="BO764">
        <f>AZ764/(BB764+AZ764/BG764)</f>
        <v>0</v>
      </c>
      <c r="BP764" t="s">
        <v>418</v>
      </c>
      <c r="BQ764">
        <v>0</v>
      </c>
      <c r="BR764">
        <f>IF(BQ764&lt;&gt;0, BQ764, BO764)</f>
        <v>0</v>
      </c>
      <c r="BS764">
        <f>1-BR764/BG764</f>
        <v>0</v>
      </c>
      <c r="BT764">
        <f>(BG764-BF764)/(BG764-BR764)</f>
        <v>0</v>
      </c>
      <c r="BU764">
        <f>(BA764-BG764)/(BA764-BR764)</f>
        <v>0</v>
      </c>
      <c r="BV764">
        <f>(BG764-BF764)/(BG764-AZ764)</f>
        <v>0</v>
      </c>
      <c r="BW764">
        <f>(BA764-BG764)/(BA764-AZ764)</f>
        <v>0</v>
      </c>
      <c r="BX764">
        <f>(BT764*BR764/BF764)</f>
        <v>0</v>
      </c>
      <c r="BY764">
        <f>(1-BX764)</f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f>$B$11*DQ764+$C$11*DR764+$F$11*EC764*(1-EF764)</f>
        <v>0</v>
      </c>
      <c r="CS764">
        <f>CR764*CT764</f>
        <v>0</v>
      </c>
      <c r="CT764">
        <f>($B$11*$D$9+$C$11*$D$9+$F$11*((EP764+EH764)/MAX(EP764+EH764+EQ764, 0.1)*$I$9+EQ764/MAX(EP764+EH764+EQ764, 0.1)*$J$9))/($B$11+$C$11+$F$11)</f>
        <v>0</v>
      </c>
      <c r="CU764">
        <f>($B$11*$K$9+$C$11*$K$9+$F$11*((EP764+EH764)/MAX(EP764+EH764+EQ764, 0.1)*$P$9+EQ764/MAX(EP764+EH764+EQ764, 0.1)*$Q$9))/($B$11+$C$11+$F$11)</f>
        <v>0</v>
      </c>
      <c r="CV764">
        <v>6</v>
      </c>
      <c r="CW764">
        <v>0.5</v>
      </c>
      <c r="CX764" t="s">
        <v>419</v>
      </c>
      <c r="CY764">
        <v>2</v>
      </c>
      <c r="CZ764" t="b">
        <v>1</v>
      </c>
      <c r="DA764">
        <v>1659034625.51852</v>
      </c>
      <c r="DB764">
        <v>1131.40518518519</v>
      </c>
      <c r="DC764">
        <v>1202.31925925926</v>
      </c>
      <c r="DD764">
        <v>26.5502481481481</v>
      </c>
      <c r="DE764">
        <v>21.8705777777778</v>
      </c>
      <c r="DF764">
        <v>1120.79</v>
      </c>
      <c r="DG764">
        <v>25.9566592592593</v>
      </c>
      <c r="DH764">
        <v>500.018185185185</v>
      </c>
      <c r="DI764">
        <v>90.2958481481482</v>
      </c>
      <c r="DJ764">
        <v>0.0447869777777778</v>
      </c>
      <c r="DK764">
        <v>27.501737037037</v>
      </c>
      <c r="DL764">
        <v>27.7665851851852</v>
      </c>
      <c r="DM764">
        <v>999.9</v>
      </c>
      <c r="DN764">
        <v>0</v>
      </c>
      <c r="DO764">
        <v>0</v>
      </c>
      <c r="DP764">
        <v>9998.33333333333</v>
      </c>
      <c r="DQ764">
        <v>0</v>
      </c>
      <c r="DR764">
        <v>17.3022814814815</v>
      </c>
      <c r="DS764">
        <v>-70.915562962963</v>
      </c>
      <c r="DT764">
        <v>1162.26333333333</v>
      </c>
      <c r="DU764">
        <v>1229.20407407407</v>
      </c>
      <c r="DV764">
        <v>4.67967703703704</v>
      </c>
      <c r="DW764">
        <v>1202.31925925926</v>
      </c>
      <c r="DX764">
        <v>21.8705777777778</v>
      </c>
      <c r="DY764">
        <v>2.39737740740741</v>
      </c>
      <c r="DZ764">
        <v>1.97482148148148</v>
      </c>
      <c r="EA764">
        <v>20.3460740740741</v>
      </c>
      <c r="EB764">
        <v>17.2438888888889</v>
      </c>
      <c r="EC764">
        <v>1999.97444444444</v>
      </c>
      <c r="ED764">
        <v>0.980001148148148</v>
      </c>
      <c r="EE764">
        <v>0.0199989925925926</v>
      </c>
      <c r="EF764">
        <v>0</v>
      </c>
      <c r="EG764">
        <v>744.991518518519</v>
      </c>
      <c r="EH764">
        <v>5.00063</v>
      </c>
      <c r="EI764">
        <v>14683.6222222222</v>
      </c>
      <c r="EJ764">
        <v>17256.6851851852</v>
      </c>
      <c r="EK764">
        <v>38.4813333333333</v>
      </c>
      <c r="EL764">
        <v>38.4393333333333</v>
      </c>
      <c r="EM764">
        <v>37.937</v>
      </c>
      <c r="EN764">
        <v>37.875</v>
      </c>
      <c r="EO764">
        <v>39.5</v>
      </c>
      <c r="EP764">
        <v>1955.07703703704</v>
      </c>
      <c r="EQ764">
        <v>39.8940740740741</v>
      </c>
      <c r="ER764">
        <v>0</v>
      </c>
      <c r="ES764">
        <v>1659034632.1</v>
      </c>
      <c r="ET764">
        <v>0</v>
      </c>
      <c r="EU764">
        <v>744.998692307692</v>
      </c>
      <c r="EV764">
        <v>-2.3361367477232</v>
      </c>
      <c r="EW764">
        <v>-27.4974359269683</v>
      </c>
      <c r="EX764">
        <v>14683.9346153846</v>
      </c>
      <c r="EY764">
        <v>15</v>
      </c>
      <c r="EZ764">
        <v>0</v>
      </c>
      <c r="FA764" t="s">
        <v>420</v>
      </c>
      <c r="FB764">
        <v>1657551626.5</v>
      </c>
      <c r="FC764">
        <v>1657551629</v>
      </c>
      <c r="FD764">
        <v>0</v>
      </c>
      <c r="FE764">
        <v>0.403</v>
      </c>
      <c r="FF764">
        <v>0.009</v>
      </c>
      <c r="FG764">
        <v>9.41</v>
      </c>
      <c r="FH764">
        <v>0.087</v>
      </c>
      <c r="FI764">
        <v>417</v>
      </c>
      <c r="FJ764">
        <v>17</v>
      </c>
      <c r="FK764">
        <v>1.61</v>
      </c>
      <c r="FL764">
        <v>0.59</v>
      </c>
      <c r="FM764">
        <v>-70.8844</v>
      </c>
      <c r="FN764">
        <v>-2.53496864111483</v>
      </c>
      <c r="FO764">
        <v>0.63716574249926</v>
      </c>
      <c r="FP764">
        <v>0</v>
      </c>
      <c r="FQ764">
        <v>745.089794117647</v>
      </c>
      <c r="FR764">
        <v>-2.33116882521307</v>
      </c>
      <c r="FS764">
        <v>0.282753663253084</v>
      </c>
      <c r="FT764">
        <v>0</v>
      </c>
      <c r="FU764">
        <v>4.67733926829268</v>
      </c>
      <c r="FV764">
        <v>0.0425101045296239</v>
      </c>
      <c r="FW764">
        <v>0.00530590485156605</v>
      </c>
      <c r="FX764">
        <v>1</v>
      </c>
      <c r="FY764">
        <v>1</v>
      </c>
      <c r="FZ764">
        <v>3</v>
      </c>
      <c r="GA764" t="s">
        <v>421</v>
      </c>
      <c r="GB764">
        <v>2.97395</v>
      </c>
      <c r="GC764">
        <v>2.69801</v>
      </c>
      <c r="GD764">
        <v>0.182203</v>
      </c>
      <c r="GE764">
        <v>0.189885</v>
      </c>
      <c r="GF764">
        <v>0.110346</v>
      </c>
      <c r="GG764">
        <v>0.097612</v>
      </c>
      <c r="GH764">
        <v>31832.7</v>
      </c>
      <c r="GI764">
        <v>34483</v>
      </c>
      <c r="GJ764">
        <v>35272.2</v>
      </c>
      <c r="GK764">
        <v>38602.1</v>
      </c>
      <c r="GL764">
        <v>44489.8</v>
      </c>
      <c r="GM764">
        <v>50314.4</v>
      </c>
      <c r="GN764">
        <v>55140.7</v>
      </c>
      <c r="GO764">
        <v>61919.7</v>
      </c>
      <c r="GP764">
        <v>1.9866</v>
      </c>
      <c r="GQ764">
        <v>1.8546</v>
      </c>
      <c r="GR764">
        <v>0.145137</v>
      </c>
      <c r="GS764">
        <v>0</v>
      </c>
      <c r="GT764">
        <v>25.4059</v>
      </c>
      <c r="GU764">
        <v>999.9</v>
      </c>
      <c r="GV764">
        <v>58.918</v>
      </c>
      <c r="GW764">
        <v>29.074</v>
      </c>
      <c r="GX764">
        <v>26.3543</v>
      </c>
      <c r="GY764">
        <v>55.8273</v>
      </c>
      <c r="GZ764">
        <v>42.5921</v>
      </c>
      <c r="HA764">
        <v>1</v>
      </c>
      <c r="HB764">
        <v>-0.0358943</v>
      </c>
      <c r="HC764">
        <v>0.205011</v>
      </c>
      <c r="HD764">
        <v>20.1127</v>
      </c>
      <c r="HE764">
        <v>5.19573</v>
      </c>
      <c r="HF764">
        <v>12.004</v>
      </c>
      <c r="HG764">
        <v>4.9744</v>
      </c>
      <c r="HH764">
        <v>3.2928</v>
      </c>
      <c r="HI764">
        <v>9999</v>
      </c>
      <c r="HJ764">
        <v>9999</v>
      </c>
      <c r="HK764">
        <v>9999</v>
      </c>
      <c r="HL764">
        <v>630.7</v>
      </c>
      <c r="HM764">
        <v>1.86313</v>
      </c>
      <c r="HN764">
        <v>1.86798</v>
      </c>
      <c r="HO764">
        <v>1.86783</v>
      </c>
      <c r="HP764">
        <v>1.86902</v>
      </c>
      <c r="HQ764">
        <v>1.86981</v>
      </c>
      <c r="HR764">
        <v>1.86584</v>
      </c>
      <c r="HS764">
        <v>1.86691</v>
      </c>
      <c r="HT764">
        <v>1.86829</v>
      </c>
      <c r="HU764">
        <v>5</v>
      </c>
      <c r="HV764">
        <v>0</v>
      </c>
      <c r="HW764">
        <v>0</v>
      </c>
      <c r="HX764">
        <v>0</v>
      </c>
      <c r="HY764" t="s">
        <v>422</v>
      </c>
      <c r="HZ764" t="s">
        <v>423</v>
      </c>
      <c r="IA764" t="s">
        <v>424</v>
      </c>
      <c r="IB764" t="s">
        <v>424</v>
      </c>
      <c r="IC764" t="s">
        <v>424</v>
      </c>
      <c r="ID764" t="s">
        <v>424</v>
      </c>
      <c r="IE764">
        <v>0</v>
      </c>
      <c r="IF764">
        <v>100</v>
      </c>
      <c r="IG764">
        <v>100</v>
      </c>
      <c r="IH764">
        <v>10.75</v>
      </c>
      <c r="II764">
        <v>0.5932</v>
      </c>
      <c r="IJ764">
        <v>4.02706509432224</v>
      </c>
      <c r="IK764">
        <v>0.00601174518973114</v>
      </c>
      <c r="IL764">
        <v>2.77886958061485e-07</v>
      </c>
      <c r="IM764">
        <v>-3.54636231360687e-10</v>
      </c>
      <c r="IN764">
        <v>-0.0404303883988718</v>
      </c>
      <c r="IO764">
        <v>-0.0177815531441476</v>
      </c>
      <c r="IP764">
        <v>0.00205572605671414</v>
      </c>
      <c r="IQ764">
        <v>-1.65519735432211e-05</v>
      </c>
      <c r="IR764">
        <v>-4</v>
      </c>
      <c r="IS764">
        <v>1848</v>
      </c>
      <c r="IT764">
        <v>1</v>
      </c>
      <c r="IU764">
        <v>25</v>
      </c>
      <c r="IV764">
        <v>24716.8</v>
      </c>
      <c r="IW764">
        <v>24716.7</v>
      </c>
      <c r="IX764">
        <v>2.45361</v>
      </c>
      <c r="IY764">
        <v>2.58301</v>
      </c>
      <c r="IZ764">
        <v>1.54785</v>
      </c>
      <c r="JA764">
        <v>2.30713</v>
      </c>
      <c r="JB764">
        <v>1.34644</v>
      </c>
      <c r="JC764">
        <v>2.29614</v>
      </c>
      <c r="JD764">
        <v>33.5804</v>
      </c>
      <c r="JE764">
        <v>24.2101</v>
      </c>
      <c r="JF764">
        <v>18</v>
      </c>
      <c r="JG764">
        <v>501.686</v>
      </c>
      <c r="JH764">
        <v>415.901</v>
      </c>
      <c r="JI764">
        <v>24.9999</v>
      </c>
      <c r="JJ764">
        <v>26.7364</v>
      </c>
      <c r="JK764">
        <v>30</v>
      </c>
      <c r="JL764">
        <v>26.6591</v>
      </c>
      <c r="JM764">
        <v>26.5975</v>
      </c>
      <c r="JN764">
        <v>49.1051</v>
      </c>
      <c r="JO764">
        <v>26.2578</v>
      </c>
      <c r="JP764">
        <v>100</v>
      </c>
      <c r="JQ764">
        <v>25</v>
      </c>
      <c r="JR764">
        <v>1242.88</v>
      </c>
      <c r="JS764">
        <v>21.9062</v>
      </c>
      <c r="JT764">
        <v>102.284</v>
      </c>
      <c r="JU764">
        <v>103.064</v>
      </c>
    </row>
    <row r="765" spans="1:281">
      <c r="A765">
        <v>749</v>
      </c>
      <c r="B765">
        <v>1659034638</v>
      </c>
      <c r="C765">
        <v>10954.9000000954</v>
      </c>
      <c r="D765" t="s">
        <v>1929</v>
      </c>
      <c r="E765" t="s">
        <v>1930</v>
      </c>
      <c r="F765">
        <v>5</v>
      </c>
      <c r="G765" t="s">
        <v>1782</v>
      </c>
      <c r="H765" t="s">
        <v>417</v>
      </c>
      <c r="I765">
        <v>1659034630.23214</v>
      </c>
      <c r="J765">
        <f>(K765)/1000</f>
        <v>0</v>
      </c>
      <c r="K765">
        <f>IF(CZ765, AN765, AH765)</f>
        <v>0</v>
      </c>
      <c r="L765">
        <f>IF(CZ765, AI765, AG765)</f>
        <v>0</v>
      </c>
      <c r="M765">
        <f>DB765 - IF(AU765&gt;1, L765*CV765*100.0/(AW765*DP765), 0)</f>
        <v>0</v>
      </c>
      <c r="N765">
        <f>((T765-J765/2)*M765-L765)/(T765+J765/2)</f>
        <v>0</v>
      </c>
      <c r="O765">
        <f>N765*(DI765+DJ765)/1000.0</f>
        <v>0</v>
      </c>
      <c r="P765">
        <f>(DB765 - IF(AU765&gt;1, L765*CV765*100.0/(AW765*DP765), 0))*(DI765+DJ765)/1000.0</f>
        <v>0</v>
      </c>
      <c r="Q765">
        <f>2.0/((1/S765-1/R765)+SIGN(S765)*SQRT((1/S765-1/R765)*(1/S765-1/R765) + 4*CW765/((CW765+1)*(CW765+1))*(2*1/S765*1/R765-1/R765*1/R765)))</f>
        <v>0</v>
      </c>
      <c r="R765">
        <f>IF(LEFT(CX765,1)&lt;&gt;"0",IF(LEFT(CX765,1)="1",3.0,CY765),$D$5+$E$5*(DP765*DI765/($K$5*1000))+$F$5*(DP765*DI765/($K$5*1000))*MAX(MIN(CV765,$J$5),$I$5)*MAX(MIN(CV765,$J$5),$I$5)+$G$5*MAX(MIN(CV765,$J$5),$I$5)*(DP765*DI765/($K$5*1000))+$H$5*(DP765*DI765/($K$5*1000))*(DP765*DI765/($K$5*1000)))</f>
        <v>0</v>
      </c>
      <c r="S765">
        <f>J765*(1000-(1000*0.61365*exp(17.502*W765/(240.97+W765))/(DI765+DJ765)+DD765)/2)/(1000*0.61365*exp(17.502*W765/(240.97+W765))/(DI765+DJ765)-DD765)</f>
        <v>0</v>
      </c>
      <c r="T765">
        <f>1/((CW765+1)/(Q765/1.6)+1/(R765/1.37)) + CW765/((CW765+1)/(Q765/1.6) + CW765/(R765/1.37))</f>
        <v>0</v>
      </c>
      <c r="U765">
        <f>(CR765*CU765)</f>
        <v>0</v>
      </c>
      <c r="V765">
        <f>(DK765+(U765+2*0.95*5.67E-8*(((DK765+$B$7)+273)^4-(DK765+273)^4)-44100*J765)/(1.84*29.3*R765+8*0.95*5.67E-8*(DK765+273)^3))</f>
        <v>0</v>
      </c>
      <c r="W765">
        <f>($C$7*DL765+$D$7*DM765+$E$7*V765)</f>
        <v>0</v>
      </c>
      <c r="X765">
        <f>0.61365*exp(17.502*W765/(240.97+W765))</f>
        <v>0</v>
      </c>
      <c r="Y765">
        <f>(Z765/AA765*100)</f>
        <v>0</v>
      </c>
      <c r="Z765">
        <f>DD765*(DI765+DJ765)/1000</f>
        <v>0</v>
      </c>
      <c r="AA765">
        <f>0.61365*exp(17.502*DK765/(240.97+DK765))</f>
        <v>0</v>
      </c>
      <c r="AB765">
        <f>(X765-DD765*(DI765+DJ765)/1000)</f>
        <v>0</v>
      </c>
      <c r="AC765">
        <f>(-J765*44100)</f>
        <v>0</v>
      </c>
      <c r="AD765">
        <f>2*29.3*R765*0.92*(DK765-W765)</f>
        <v>0</v>
      </c>
      <c r="AE765">
        <f>2*0.95*5.67E-8*(((DK765+$B$7)+273)^4-(W765+273)^4)</f>
        <v>0</v>
      </c>
      <c r="AF765">
        <f>U765+AE765+AC765+AD765</f>
        <v>0</v>
      </c>
      <c r="AG765">
        <f>DH765*AU765*(DC765-DB765*(1000-AU765*DE765)/(1000-AU765*DD765))/(100*CV765)</f>
        <v>0</v>
      </c>
      <c r="AH765">
        <f>1000*DH765*AU765*(DD765-DE765)/(100*CV765*(1000-AU765*DD765))</f>
        <v>0</v>
      </c>
      <c r="AI765">
        <f>(AJ765 - AK765 - DI765*1E3/(8.314*(DK765+273.15)) * AM765/DH765 * AL765) * DH765/(100*CV765) * (1000 - DE765)/1000</f>
        <v>0</v>
      </c>
      <c r="AJ765">
        <v>1263.06318628258</v>
      </c>
      <c r="AK765">
        <v>1203.61187878788</v>
      </c>
      <c r="AL765">
        <v>3.49541308578063</v>
      </c>
      <c r="AM765">
        <v>66.0504921813524</v>
      </c>
      <c r="AN765">
        <f>(AP765 - AO765 + DI765*1E3/(8.314*(DK765+273.15)) * AR765/DH765 * AQ765) * DH765/(100*CV765) * 1000/(1000 - AP765)</f>
        <v>0</v>
      </c>
      <c r="AO765">
        <v>21.866280480303</v>
      </c>
      <c r="AP765">
        <v>26.5425482517483</v>
      </c>
      <c r="AQ765">
        <v>6.06535947717644e-05</v>
      </c>
      <c r="AR765">
        <v>92.47</v>
      </c>
      <c r="AS765">
        <v>0</v>
      </c>
      <c r="AT765">
        <v>0</v>
      </c>
      <c r="AU765">
        <f>IF(AS765*$H$13&gt;=AW765,1.0,(AW765/(AW765-AS765*$H$13)))</f>
        <v>0</v>
      </c>
      <c r="AV765">
        <f>(AU765-1)*100</f>
        <v>0</v>
      </c>
      <c r="AW765">
        <f>MAX(0,($B$13+$C$13*DP765)/(1+$D$13*DP765)*DI765/(DK765+273)*$E$13)</f>
        <v>0</v>
      </c>
      <c r="AX765" t="s">
        <v>418</v>
      </c>
      <c r="AY765" t="s">
        <v>418</v>
      </c>
      <c r="AZ765">
        <v>0</v>
      </c>
      <c r="BA765">
        <v>0</v>
      </c>
      <c r="BB765">
        <f>1-AZ765/BA765</f>
        <v>0</v>
      </c>
      <c r="BC765">
        <v>0</v>
      </c>
      <c r="BD765" t="s">
        <v>418</v>
      </c>
      <c r="BE765" t="s">
        <v>418</v>
      </c>
      <c r="BF765">
        <v>0</v>
      </c>
      <c r="BG765">
        <v>0</v>
      </c>
      <c r="BH765">
        <f>1-BF765/BG765</f>
        <v>0</v>
      </c>
      <c r="BI765">
        <v>0.5</v>
      </c>
      <c r="BJ765">
        <f>CS765</f>
        <v>0</v>
      </c>
      <c r="BK765">
        <f>L765</f>
        <v>0</v>
      </c>
      <c r="BL765">
        <f>BH765*BI765*BJ765</f>
        <v>0</v>
      </c>
      <c r="BM765">
        <f>(BK765-BC765)/BJ765</f>
        <v>0</v>
      </c>
      <c r="BN765">
        <f>(BA765-BG765)/BG765</f>
        <v>0</v>
      </c>
      <c r="BO765">
        <f>AZ765/(BB765+AZ765/BG765)</f>
        <v>0</v>
      </c>
      <c r="BP765" t="s">
        <v>418</v>
      </c>
      <c r="BQ765">
        <v>0</v>
      </c>
      <c r="BR765">
        <f>IF(BQ765&lt;&gt;0, BQ765, BO765)</f>
        <v>0</v>
      </c>
      <c r="BS765">
        <f>1-BR765/BG765</f>
        <v>0</v>
      </c>
      <c r="BT765">
        <f>(BG765-BF765)/(BG765-BR765)</f>
        <v>0</v>
      </c>
      <c r="BU765">
        <f>(BA765-BG765)/(BA765-BR765)</f>
        <v>0</v>
      </c>
      <c r="BV765">
        <f>(BG765-BF765)/(BG765-AZ765)</f>
        <v>0</v>
      </c>
      <c r="BW765">
        <f>(BA765-BG765)/(BA765-AZ765)</f>
        <v>0</v>
      </c>
      <c r="BX765">
        <f>(BT765*BR765/BF765)</f>
        <v>0</v>
      </c>
      <c r="BY765">
        <f>(1-BX765)</f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f>$B$11*DQ765+$C$11*DR765+$F$11*EC765*(1-EF765)</f>
        <v>0</v>
      </c>
      <c r="CS765">
        <f>CR765*CT765</f>
        <v>0</v>
      </c>
      <c r="CT765">
        <f>($B$11*$D$9+$C$11*$D$9+$F$11*((EP765+EH765)/MAX(EP765+EH765+EQ765, 0.1)*$I$9+EQ765/MAX(EP765+EH765+EQ765, 0.1)*$J$9))/($B$11+$C$11+$F$11)</f>
        <v>0</v>
      </c>
      <c r="CU765">
        <f>($B$11*$K$9+$C$11*$K$9+$F$11*((EP765+EH765)/MAX(EP765+EH765+EQ765, 0.1)*$P$9+EQ765/MAX(EP765+EH765+EQ765, 0.1)*$Q$9))/($B$11+$C$11+$F$11)</f>
        <v>0</v>
      </c>
      <c r="CV765">
        <v>6</v>
      </c>
      <c r="CW765">
        <v>0.5</v>
      </c>
      <c r="CX765" t="s">
        <v>419</v>
      </c>
      <c r="CY765">
        <v>2</v>
      </c>
      <c r="CZ765" t="b">
        <v>1</v>
      </c>
      <c r="DA765">
        <v>1659034630.23214</v>
      </c>
      <c r="DB765">
        <v>1147.18</v>
      </c>
      <c r="DC765">
        <v>1218.37607142857</v>
      </c>
      <c r="DD765">
        <v>26.5486642857143</v>
      </c>
      <c r="DE765">
        <v>21.8686071428571</v>
      </c>
      <c r="DF765">
        <v>1136.48142857143</v>
      </c>
      <c r="DG765">
        <v>25.9551428571429</v>
      </c>
      <c r="DH765">
        <v>500.030535714286</v>
      </c>
      <c r="DI765">
        <v>90.29455</v>
      </c>
      <c r="DJ765">
        <v>0.044624225</v>
      </c>
      <c r="DK765">
        <v>27.5015535714286</v>
      </c>
      <c r="DL765">
        <v>27.7786607142857</v>
      </c>
      <c r="DM765">
        <v>999.9</v>
      </c>
      <c r="DN765">
        <v>0</v>
      </c>
      <c r="DO765">
        <v>0</v>
      </c>
      <c r="DP765">
        <v>10018.5714285714</v>
      </c>
      <c r="DQ765">
        <v>0</v>
      </c>
      <c r="DR765">
        <v>17.285225</v>
      </c>
      <c r="DS765">
        <v>-71.1973107142857</v>
      </c>
      <c r="DT765">
        <v>1178.46642857143</v>
      </c>
      <c r="DU765">
        <v>1245.61714285714</v>
      </c>
      <c r="DV765">
        <v>4.68005571428571</v>
      </c>
      <c r="DW765">
        <v>1218.37607142857</v>
      </c>
      <c r="DX765">
        <v>21.8686071428571</v>
      </c>
      <c r="DY765">
        <v>2.39719892857143</v>
      </c>
      <c r="DZ765">
        <v>1.97461464285714</v>
      </c>
      <c r="EA765">
        <v>20.3448714285714</v>
      </c>
      <c r="EB765">
        <v>17.2422392857143</v>
      </c>
      <c r="EC765">
        <v>1999.98857142857</v>
      </c>
      <c r="ED765">
        <v>0.980001678571429</v>
      </c>
      <c r="EE765">
        <v>0.0199984928571429</v>
      </c>
      <c r="EF765">
        <v>0</v>
      </c>
      <c r="EG765">
        <v>744.897964285714</v>
      </c>
      <c r="EH765">
        <v>5.00063</v>
      </c>
      <c r="EI765">
        <v>14681.9321428571</v>
      </c>
      <c r="EJ765">
        <v>17256.8107142857</v>
      </c>
      <c r="EK765">
        <v>38.4865</v>
      </c>
      <c r="EL765">
        <v>38.44825</v>
      </c>
      <c r="EM765">
        <v>37.937</v>
      </c>
      <c r="EN765">
        <v>37.875</v>
      </c>
      <c r="EO765">
        <v>39.5</v>
      </c>
      <c r="EP765">
        <v>1955.09214285714</v>
      </c>
      <c r="EQ765">
        <v>39.8925</v>
      </c>
      <c r="ER765">
        <v>0</v>
      </c>
      <c r="ES765">
        <v>1659034636.9</v>
      </c>
      <c r="ET765">
        <v>0</v>
      </c>
      <c r="EU765">
        <v>744.873846153846</v>
      </c>
      <c r="EV765">
        <v>-0.769709400316933</v>
      </c>
      <c r="EW765">
        <v>-19.4290597996502</v>
      </c>
      <c r="EX765">
        <v>14681.9423076923</v>
      </c>
      <c r="EY765">
        <v>15</v>
      </c>
      <c r="EZ765">
        <v>0</v>
      </c>
      <c r="FA765" t="s">
        <v>420</v>
      </c>
      <c r="FB765">
        <v>1657551626.5</v>
      </c>
      <c r="FC765">
        <v>1657551629</v>
      </c>
      <c r="FD765">
        <v>0</v>
      </c>
      <c r="FE765">
        <v>0.403</v>
      </c>
      <c r="FF765">
        <v>0.009</v>
      </c>
      <c r="FG765">
        <v>9.41</v>
      </c>
      <c r="FH765">
        <v>0.087</v>
      </c>
      <c r="FI765">
        <v>417</v>
      </c>
      <c r="FJ765">
        <v>17</v>
      </c>
      <c r="FK765">
        <v>1.61</v>
      </c>
      <c r="FL765">
        <v>0.59</v>
      </c>
      <c r="FM765">
        <v>-71.0238463414634</v>
      </c>
      <c r="FN765">
        <v>-1.109818118467</v>
      </c>
      <c r="FO765">
        <v>0.568151407636037</v>
      </c>
      <c r="FP765">
        <v>0</v>
      </c>
      <c r="FQ765">
        <v>744.998323529412</v>
      </c>
      <c r="FR765">
        <v>-1.38840336036396</v>
      </c>
      <c r="FS765">
        <v>0.269139010723867</v>
      </c>
      <c r="FT765">
        <v>0</v>
      </c>
      <c r="FU765">
        <v>4.67924146341463</v>
      </c>
      <c r="FV765">
        <v>0.013451498257848</v>
      </c>
      <c r="FW765">
        <v>0.00389570217283007</v>
      </c>
      <c r="FX765">
        <v>1</v>
      </c>
      <c r="FY765">
        <v>1</v>
      </c>
      <c r="FZ765">
        <v>3</v>
      </c>
      <c r="GA765" t="s">
        <v>421</v>
      </c>
      <c r="GB765">
        <v>2.97335</v>
      </c>
      <c r="GC765">
        <v>2.69833</v>
      </c>
      <c r="GD765">
        <v>0.183852</v>
      </c>
      <c r="GE765">
        <v>0.191577</v>
      </c>
      <c r="GF765">
        <v>0.110337</v>
      </c>
      <c r="GG765">
        <v>0.0976096</v>
      </c>
      <c r="GH765">
        <v>31768.5</v>
      </c>
      <c r="GI765">
        <v>34410.7</v>
      </c>
      <c r="GJ765">
        <v>35272</v>
      </c>
      <c r="GK765">
        <v>38601.7</v>
      </c>
      <c r="GL765">
        <v>44490.1</v>
      </c>
      <c r="GM765">
        <v>50314.5</v>
      </c>
      <c r="GN765">
        <v>55140.3</v>
      </c>
      <c r="GO765">
        <v>61919.5</v>
      </c>
      <c r="GP765">
        <v>1.987</v>
      </c>
      <c r="GQ765">
        <v>1.8544</v>
      </c>
      <c r="GR765">
        <v>0.145584</v>
      </c>
      <c r="GS765">
        <v>0</v>
      </c>
      <c r="GT765">
        <v>25.408</v>
      </c>
      <c r="GU765">
        <v>999.9</v>
      </c>
      <c r="GV765">
        <v>58.918</v>
      </c>
      <c r="GW765">
        <v>29.074</v>
      </c>
      <c r="GX765">
        <v>26.3535</v>
      </c>
      <c r="GY765">
        <v>55.4473</v>
      </c>
      <c r="GZ765">
        <v>42.8446</v>
      </c>
      <c r="HA765">
        <v>1</v>
      </c>
      <c r="HB765">
        <v>-0.0358943</v>
      </c>
      <c r="HC765">
        <v>0.205447</v>
      </c>
      <c r="HD765">
        <v>20.1138</v>
      </c>
      <c r="HE765">
        <v>5.19932</v>
      </c>
      <c r="HF765">
        <v>12.004</v>
      </c>
      <c r="HG765">
        <v>4.976</v>
      </c>
      <c r="HH765">
        <v>3.2936</v>
      </c>
      <c r="HI765">
        <v>9999</v>
      </c>
      <c r="HJ765">
        <v>9999</v>
      </c>
      <c r="HK765">
        <v>9999</v>
      </c>
      <c r="HL765">
        <v>630.7</v>
      </c>
      <c r="HM765">
        <v>1.8631</v>
      </c>
      <c r="HN765">
        <v>1.86804</v>
      </c>
      <c r="HO765">
        <v>1.86783</v>
      </c>
      <c r="HP765">
        <v>1.86899</v>
      </c>
      <c r="HQ765">
        <v>1.86981</v>
      </c>
      <c r="HR765">
        <v>1.86584</v>
      </c>
      <c r="HS765">
        <v>1.86691</v>
      </c>
      <c r="HT765">
        <v>1.86829</v>
      </c>
      <c r="HU765">
        <v>5</v>
      </c>
      <c r="HV765">
        <v>0</v>
      </c>
      <c r="HW765">
        <v>0</v>
      </c>
      <c r="HX765">
        <v>0</v>
      </c>
      <c r="HY765" t="s">
        <v>422</v>
      </c>
      <c r="HZ765" t="s">
        <v>423</v>
      </c>
      <c r="IA765" t="s">
        <v>424</v>
      </c>
      <c r="IB765" t="s">
        <v>424</v>
      </c>
      <c r="IC765" t="s">
        <v>424</v>
      </c>
      <c r="ID765" t="s">
        <v>424</v>
      </c>
      <c r="IE765">
        <v>0</v>
      </c>
      <c r="IF765">
        <v>100</v>
      </c>
      <c r="IG765">
        <v>100</v>
      </c>
      <c r="IH765">
        <v>10.83</v>
      </c>
      <c r="II765">
        <v>0.5932</v>
      </c>
      <c r="IJ765">
        <v>4.02706509432224</v>
      </c>
      <c r="IK765">
        <v>0.00601174518973114</v>
      </c>
      <c r="IL765">
        <v>2.77886958061485e-07</v>
      </c>
      <c r="IM765">
        <v>-3.54636231360687e-10</v>
      </c>
      <c r="IN765">
        <v>-0.0404303883988718</v>
      </c>
      <c r="IO765">
        <v>-0.0177815531441476</v>
      </c>
      <c r="IP765">
        <v>0.00205572605671414</v>
      </c>
      <c r="IQ765">
        <v>-1.65519735432211e-05</v>
      </c>
      <c r="IR765">
        <v>-4</v>
      </c>
      <c r="IS765">
        <v>1848</v>
      </c>
      <c r="IT765">
        <v>1</v>
      </c>
      <c r="IU765">
        <v>25</v>
      </c>
      <c r="IV765">
        <v>24716.9</v>
      </c>
      <c r="IW765">
        <v>24716.8</v>
      </c>
      <c r="IX765">
        <v>2.47803</v>
      </c>
      <c r="IY765">
        <v>2.60254</v>
      </c>
      <c r="IZ765">
        <v>1.54785</v>
      </c>
      <c r="JA765">
        <v>2.30713</v>
      </c>
      <c r="JB765">
        <v>1.34644</v>
      </c>
      <c r="JC765">
        <v>2.41577</v>
      </c>
      <c r="JD765">
        <v>33.5804</v>
      </c>
      <c r="JE765">
        <v>24.2188</v>
      </c>
      <c r="JF765">
        <v>18</v>
      </c>
      <c r="JG765">
        <v>501.951</v>
      </c>
      <c r="JH765">
        <v>415.804</v>
      </c>
      <c r="JI765">
        <v>25</v>
      </c>
      <c r="JJ765">
        <v>26.7364</v>
      </c>
      <c r="JK765">
        <v>30</v>
      </c>
      <c r="JL765">
        <v>26.6591</v>
      </c>
      <c r="JM765">
        <v>26.5997</v>
      </c>
      <c r="JN765">
        <v>49.5841</v>
      </c>
      <c r="JO765">
        <v>26.2578</v>
      </c>
      <c r="JP765">
        <v>100</v>
      </c>
      <c r="JQ765">
        <v>25</v>
      </c>
      <c r="JR765">
        <v>1256.39</v>
      </c>
      <c r="JS765">
        <v>21.9062</v>
      </c>
      <c r="JT765">
        <v>102.284</v>
      </c>
      <c r="JU765">
        <v>103.064</v>
      </c>
    </row>
    <row r="766" spans="1:281">
      <c r="A766">
        <v>750</v>
      </c>
      <c r="B766">
        <v>1659034643</v>
      </c>
      <c r="C766">
        <v>10959.9000000954</v>
      </c>
      <c r="D766" t="s">
        <v>1931</v>
      </c>
      <c r="E766" t="s">
        <v>1932</v>
      </c>
      <c r="F766">
        <v>5</v>
      </c>
      <c r="G766" t="s">
        <v>1782</v>
      </c>
      <c r="H766" t="s">
        <v>417</v>
      </c>
      <c r="I766">
        <v>1659034635.5</v>
      </c>
      <c r="J766">
        <f>(K766)/1000</f>
        <v>0</v>
      </c>
      <c r="K766">
        <f>IF(CZ766, AN766, AH766)</f>
        <v>0</v>
      </c>
      <c r="L766">
        <f>IF(CZ766, AI766, AG766)</f>
        <v>0</v>
      </c>
      <c r="M766">
        <f>DB766 - IF(AU766&gt;1, L766*CV766*100.0/(AW766*DP766), 0)</f>
        <v>0</v>
      </c>
      <c r="N766">
        <f>((T766-J766/2)*M766-L766)/(T766+J766/2)</f>
        <v>0</v>
      </c>
      <c r="O766">
        <f>N766*(DI766+DJ766)/1000.0</f>
        <v>0</v>
      </c>
      <c r="P766">
        <f>(DB766 - IF(AU766&gt;1, L766*CV766*100.0/(AW766*DP766), 0))*(DI766+DJ766)/1000.0</f>
        <v>0</v>
      </c>
      <c r="Q766">
        <f>2.0/((1/S766-1/R766)+SIGN(S766)*SQRT((1/S766-1/R766)*(1/S766-1/R766) + 4*CW766/((CW766+1)*(CW766+1))*(2*1/S766*1/R766-1/R766*1/R766)))</f>
        <v>0</v>
      </c>
      <c r="R766">
        <f>IF(LEFT(CX766,1)&lt;&gt;"0",IF(LEFT(CX766,1)="1",3.0,CY766),$D$5+$E$5*(DP766*DI766/($K$5*1000))+$F$5*(DP766*DI766/($K$5*1000))*MAX(MIN(CV766,$J$5),$I$5)*MAX(MIN(CV766,$J$5),$I$5)+$G$5*MAX(MIN(CV766,$J$5),$I$5)*(DP766*DI766/($K$5*1000))+$H$5*(DP766*DI766/($K$5*1000))*(DP766*DI766/($K$5*1000)))</f>
        <v>0</v>
      </c>
      <c r="S766">
        <f>J766*(1000-(1000*0.61365*exp(17.502*W766/(240.97+W766))/(DI766+DJ766)+DD766)/2)/(1000*0.61365*exp(17.502*W766/(240.97+W766))/(DI766+DJ766)-DD766)</f>
        <v>0</v>
      </c>
      <c r="T766">
        <f>1/((CW766+1)/(Q766/1.6)+1/(R766/1.37)) + CW766/((CW766+1)/(Q766/1.6) + CW766/(R766/1.37))</f>
        <v>0</v>
      </c>
      <c r="U766">
        <f>(CR766*CU766)</f>
        <v>0</v>
      </c>
      <c r="V766">
        <f>(DK766+(U766+2*0.95*5.67E-8*(((DK766+$B$7)+273)^4-(DK766+273)^4)-44100*J766)/(1.84*29.3*R766+8*0.95*5.67E-8*(DK766+273)^3))</f>
        <v>0</v>
      </c>
      <c r="W766">
        <f>($C$7*DL766+$D$7*DM766+$E$7*V766)</f>
        <v>0</v>
      </c>
      <c r="X766">
        <f>0.61365*exp(17.502*W766/(240.97+W766))</f>
        <v>0</v>
      </c>
      <c r="Y766">
        <f>(Z766/AA766*100)</f>
        <v>0</v>
      </c>
      <c r="Z766">
        <f>DD766*(DI766+DJ766)/1000</f>
        <v>0</v>
      </c>
      <c r="AA766">
        <f>0.61365*exp(17.502*DK766/(240.97+DK766))</f>
        <v>0</v>
      </c>
      <c r="AB766">
        <f>(X766-DD766*(DI766+DJ766)/1000)</f>
        <v>0</v>
      </c>
      <c r="AC766">
        <f>(-J766*44100)</f>
        <v>0</v>
      </c>
      <c r="AD766">
        <f>2*29.3*R766*0.92*(DK766-W766)</f>
        <v>0</v>
      </c>
      <c r="AE766">
        <f>2*0.95*5.67E-8*(((DK766+$B$7)+273)^4-(W766+273)^4)</f>
        <v>0</v>
      </c>
      <c r="AF766">
        <f>U766+AE766+AC766+AD766</f>
        <v>0</v>
      </c>
      <c r="AG766">
        <f>DH766*AU766*(DC766-DB766*(1000-AU766*DE766)/(1000-AU766*DD766))/(100*CV766)</f>
        <v>0</v>
      </c>
      <c r="AH766">
        <f>1000*DH766*AU766*(DD766-DE766)/(100*CV766*(1000-AU766*DD766))</f>
        <v>0</v>
      </c>
      <c r="AI766">
        <f>(AJ766 - AK766 - DI766*1E3/(8.314*(DK766+273.15)) * AM766/DH766 * AL766) * DH766/(100*CV766) * (1000 - DE766)/1000</f>
        <v>0</v>
      </c>
      <c r="AJ766">
        <v>1279.51192838777</v>
      </c>
      <c r="AK766">
        <v>1220.55054545455</v>
      </c>
      <c r="AL766">
        <v>3.3498578968203</v>
      </c>
      <c r="AM766">
        <v>66.0504921813524</v>
      </c>
      <c r="AN766">
        <f>(AP766 - AO766 + DI766*1E3/(8.314*(DK766+273.15)) * AR766/DH766 * AQ766) * DH766/(100*CV766) * 1000/(1000 - AP766)</f>
        <v>0</v>
      </c>
      <c r="AO766">
        <v>21.8638752264935</v>
      </c>
      <c r="AP766">
        <v>26.5463076923077</v>
      </c>
      <c r="AQ766">
        <v>-3.71948051944178e-05</v>
      </c>
      <c r="AR766">
        <v>92.47</v>
      </c>
      <c r="AS766">
        <v>0</v>
      </c>
      <c r="AT766">
        <v>0</v>
      </c>
      <c r="AU766">
        <f>IF(AS766*$H$13&gt;=AW766,1.0,(AW766/(AW766-AS766*$H$13)))</f>
        <v>0</v>
      </c>
      <c r="AV766">
        <f>(AU766-1)*100</f>
        <v>0</v>
      </c>
      <c r="AW766">
        <f>MAX(0,($B$13+$C$13*DP766)/(1+$D$13*DP766)*DI766/(DK766+273)*$E$13)</f>
        <v>0</v>
      </c>
      <c r="AX766" t="s">
        <v>418</v>
      </c>
      <c r="AY766" t="s">
        <v>418</v>
      </c>
      <c r="AZ766">
        <v>0</v>
      </c>
      <c r="BA766">
        <v>0</v>
      </c>
      <c r="BB766">
        <f>1-AZ766/BA766</f>
        <v>0</v>
      </c>
      <c r="BC766">
        <v>0</v>
      </c>
      <c r="BD766" t="s">
        <v>418</v>
      </c>
      <c r="BE766" t="s">
        <v>418</v>
      </c>
      <c r="BF766">
        <v>0</v>
      </c>
      <c r="BG766">
        <v>0</v>
      </c>
      <c r="BH766">
        <f>1-BF766/BG766</f>
        <v>0</v>
      </c>
      <c r="BI766">
        <v>0.5</v>
      </c>
      <c r="BJ766">
        <f>CS766</f>
        <v>0</v>
      </c>
      <c r="BK766">
        <f>L766</f>
        <v>0</v>
      </c>
      <c r="BL766">
        <f>BH766*BI766*BJ766</f>
        <v>0</v>
      </c>
      <c r="BM766">
        <f>(BK766-BC766)/BJ766</f>
        <v>0</v>
      </c>
      <c r="BN766">
        <f>(BA766-BG766)/BG766</f>
        <v>0</v>
      </c>
      <c r="BO766">
        <f>AZ766/(BB766+AZ766/BG766)</f>
        <v>0</v>
      </c>
      <c r="BP766" t="s">
        <v>418</v>
      </c>
      <c r="BQ766">
        <v>0</v>
      </c>
      <c r="BR766">
        <f>IF(BQ766&lt;&gt;0, BQ766, BO766)</f>
        <v>0</v>
      </c>
      <c r="BS766">
        <f>1-BR766/BG766</f>
        <v>0</v>
      </c>
      <c r="BT766">
        <f>(BG766-BF766)/(BG766-BR766)</f>
        <v>0</v>
      </c>
      <c r="BU766">
        <f>(BA766-BG766)/(BA766-BR766)</f>
        <v>0</v>
      </c>
      <c r="BV766">
        <f>(BG766-BF766)/(BG766-AZ766)</f>
        <v>0</v>
      </c>
      <c r="BW766">
        <f>(BA766-BG766)/(BA766-AZ766)</f>
        <v>0</v>
      </c>
      <c r="BX766">
        <f>(BT766*BR766/BF766)</f>
        <v>0</v>
      </c>
      <c r="BY766">
        <f>(1-BX766)</f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f>$B$11*DQ766+$C$11*DR766+$F$11*EC766*(1-EF766)</f>
        <v>0</v>
      </c>
      <c r="CS766">
        <f>CR766*CT766</f>
        <v>0</v>
      </c>
      <c r="CT766">
        <f>($B$11*$D$9+$C$11*$D$9+$F$11*((EP766+EH766)/MAX(EP766+EH766+EQ766, 0.1)*$I$9+EQ766/MAX(EP766+EH766+EQ766, 0.1)*$J$9))/($B$11+$C$11+$F$11)</f>
        <v>0</v>
      </c>
      <c r="CU766">
        <f>($B$11*$K$9+$C$11*$K$9+$F$11*((EP766+EH766)/MAX(EP766+EH766+EQ766, 0.1)*$P$9+EQ766/MAX(EP766+EH766+EQ766, 0.1)*$Q$9))/($B$11+$C$11+$F$11)</f>
        <v>0</v>
      </c>
      <c r="CV766">
        <v>6</v>
      </c>
      <c r="CW766">
        <v>0.5</v>
      </c>
      <c r="CX766" t="s">
        <v>419</v>
      </c>
      <c r="CY766">
        <v>2</v>
      </c>
      <c r="CZ766" t="b">
        <v>1</v>
      </c>
      <c r="DA766">
        <v>1659034635.5</v>
      </c>
      <c r="DB766">
        <v>1164.90259259259</v>
      </c>
      <c r="DC766">
        <v>1235.85925925926</v>
      </c>
      <c r="DD766">
        <v>26.5463185185185</v>
      </c>
      <c r="DE766">
        <v>21.8659296296296</v>
      </c>
      <c r="DF766">
        <v>1154.11296296296</v>
      </c>
      <c r="DG766">
        <v>25.9529148148148</v>
      </c>
      <c r="DH766">
        <v>500.03962962963</v>
      </c>
      <c r="DI766">
        <v>90.2943407407407</v>
      </c>
      <c r="DJ766">
        <v>0.0445270740740741</v>
      </c>
      <c r="DK766">
        <v>27.5015666666667</v>
      </c>
      <c r="DL766">
        <v>27.785862962963</v>
      </c>
      <c r="DM766">
        <v>999.9</v>
      </c>
      <c r="DN766">
        <v>0</v>
      </c>
      <c r="DO766">
        <v>0</v>
      </c>
      <c r="DP766">
        <v>10012.2222222222</v>
      </c>
      <c r="DQ766">
        <v>0</v>
      </c>
      <c r="DR766">
        <v>17.2663</v>
      </c>
      <c r="DS766">
        <v>-70.9561037037037</v>
      </c>
      <c r="DT766">
        <v>1196.67037037037</v>
      </c>
      <c r="DU766">
        <v>1263.4862962963</v>
      </c>
      <c r="DV766">
        <v>4.68039148148148</v>
      </c>
      <c r="DW766">
        <v>1235.85925925926</v>
      </c>
      <c r="DX766">
        <v>21.8659296296296</v>
      </c>
      <c r="DY766">
        <v>2.39698185185185</v>
      </c>
      <c r="DZ766">
        <v>1.97436888888889</v>
      </c>
      <c r="EA766">
        <v>20.3434</v>
      </c>
      <c r="EB766">
        <v>17.2402666666667</v>
      </c>
      <c r="EC766">
        <v>2000.00851851852</v>
      </c>
      <c r="ED766">
        <v>0.979999740740741</v>
      </c>
      <c r="EE766">
        <v>0.0200003851851852</v>
      </c>
      <c r="EF766">
        <v>0</v>
      </c>
      <c r="EG766">
        <v>744.736666666667</v>
      </c>
      <c r="EH766">
        <v>5.00063</v>
      </c>
      <c r="EI766">
        <v>14679.6074074074</v>
      </c>
      <c r="EJ766">
        <v>17256.9703703704</v>
      </c>
      <c r="EK766">
        <v>38.4906666666667</v>
      </c>
      <c r="EL766">
        <v>38.4486666666667</v>
      </c>
      <c r="EM766">
        <v>37.937</v>
      </c>
      <c r="EN766">
        <v>37.875</v>
      </c>
      <c r="EO766">
        <v>39.5</v>
      </c>
      <c r="EP766">
        <v>1955.10703703704</v>
      </c>
      <c r="EQ766">
        <v>39.897037037037</v>
      </c>
      <c r="ER766">
        <v>0</v>
      </c>
      <c r="ES766">
        <v>1659034642.3</v>
      </c>
      <c r="ET766">
        <v>0</v>
      </c>
      <c r="EU766">
        <v>744.71076</v>
      </c>
      <c r="EV766">
        <v>-2.13499999355374</v>
      </c>
      <c r="EW766">
        <v>-32.4076923003742</v>
      </c>
      <c r="EX766">
        <v>14679.404</v>
      </c>
      <c r="EY766">
        <v>15</v>
      </c>
      <c r="EZ766">
        <v>0</v>
      </c>
      <c r="FA766" t="s">
        <v>420</v>
      </c>
      <c r="FB766">
        <v>1657551626.5</v>
      </c>
      <c r="FC766">
        <v>1657551629</v>
      </c>
      <c r="FD766">
        <v>0</v>
      </c>
      <c r="FE766">
        <v>0.403</v>
      </c>
      <c r="FF766">
        <v>0.009</v>
      </c>
      <c r="FG766">
        <v>9.41</v>
      </c>
      <c r="FH766">
        <v>0.087</v>
      </c>
      <c r="FI766">
        <v>417</v>
      </c>
      <c r="FJ766">
        <v>17</v>
      </c>
      <c r="FK766">
        <v>1.61</v>
      </c>
      <c r="FL766">
        <v>0.59</v>
      </c>
      <c r="FM766">
        <v>-71.0455268292683</v>
      </c>
      <c r="FN766">
        <v>-0.221471080139505</v>
      </c>
      <c r="FO766">
        <v>0.577933152951265</v>
      </c>
      <c r="FP766">
        <v>1</v>
      </c>
      <c r="FQ766">
        <v>744.854441176471</v>
      </c>
      <c r="FR766">
        <v>-1.20789915808123</v>
      </c>
      <c r="FS766">
        <v>0.266815114570598</v>
      </c>
      <c r="FT766">
        <v>0</v>
      </c>
      <c r="FU766">
        <v>4.67985463414634</v>
      </c>
      <c r="FV766">
        <v>-0.00719477351915086</v>
      </c>
      <c r="FW766">
        <v>0.00367563905016887</v>
      </c>
      <c r="FX766">
        <v>1</v>
      </c>
      <c r="FY766">
        <v>2</v>
      </c>
      <c r="FZ766">
        <v>3</v>
      </c>
      <c r="GA766" t="s">
        <v>474</v>
      </c>
      <c r="GB766">
        <v>2.97375</v>
      </c>
      <c r="GC766">
        <v>2.69861</v>
      </c>
      <c r="GD766">
        <v>0.185454</v>
      </c>
      <c r="GE766">
        <v>0.193028</v>
      </c>
      <c r="GF766">
        <v>0.110342</v>
      </c>
      <c r="GG766">
        <v>0.0975963</v>
      </c>
      <c r="GH766">
        <v>31706.1</v>
      </c>
      <c r="GI766">
        <v>34348.9</v>
      </c>
      <c r="GJ766">
        <v>35271.9</v>
      </c>
      <c r="GK766">
        <v>38601.6</v>
      </c>
      <c r="GL766">
        <v>44489.9</v>
      </c>
      <c r="GM766">
        <v>50315</v>
      </c>
      <c r="GN766">
        <v>55140.3</v>
      </c>
      <c r="GO766">
        <v>61919.1</v>
      </c>
      <c r="GP766">
        <v>1.9874</v>
      </c>
      <c r="GQ766">
        <v>1.8548</v>
      </c>
      <c r="GR766">
        <v>0.144243</v>
      </c>
      <c r="GS766">
        <v>0</v>
      </c>
      <c r="GT766">
        <v>25.408</v>
      </c>
      <c r="GU766">
        <v>999.9</v>
      </c>
      <c r="GV766">
        <v>58.9</v>
      </c>
      <c r="GW766">
        <v>29.094</v>
      </c>
      <c r="GX766">
        <v>26.3769</v>
      </c>
      <c r="GY766">
        <v>55.7573</v>
      </c>
      <c r="GZ766">
        <v>42.9327</v>
      </c>
      <c r="HA766">
        <v>1</v>
      </c>
      <c r="HB766">
        <v>-0.0357317</v>
      </c>
      <c r="HC766">
        <v>0.205447</v>
      </c>
      <c r="HD766">
        <v>20.1126</v>
      </c>
      <c r="HE766">
        <v>5.19812</v>
      </c>
      <c r="HF766">
        <v>12.004</v>
      </c>
      <c r="HG766">
        <v>4.9752</v>
      </c>
      <c r="HH766">
        <v>3.2932</v>
      </c>
      <c r="HI766">
        <v>9999</v>
      </c>
      <c r="HJ766">
        <v>9999</v>
      </c>
      <c r="HK766">
        <v>9999</v>
      </c>
      <c r="HL766">
        <v>630.7</v>
      </c>
      <c r="HM766">
        <v>1.86319</v>
      </c>
      <c r="HN766">
        <v>1.86798</v>
      </c>
      <c r="HO766">
        <v>1.86783</v>
      </c>
      <c r="HP766">
        <v>1.86899</v>
      </c>
      <c r="HQ766">
        <v>1.86981</v>
      </c>
      <c r="HR766">
        <v>1.86584</v>
      </c>
      <c r="HS766">
        <v>1.86691</v>
      </c>
      <c r="HT766">
        <v>1.86829</v>
      </c>
      <c r="HU766">
        <v>5</v>
      </c>
      <c r="HV766">
        <v>0</v>
      </c>
      <c r="HW766">
        <v>0</v>
      </c>
      <c r="HX766">
        <v>0</v>
      </c>
      <c r="HY766" t="s">
        <v>422</v>
      </c>
      <c r="HZ766" t="s">
        <v>423</v>
      </c>
      <c r="IA766" t="s">
        <v>424</v>
      </c>
      <c r="IB766" t="s">
        <v>424</v>
      </c>
      <c r="IC766" t="s">
        <v>424</v>
      </c>
      <c r="ID766" t="s">
        <v>424</v>
      </c>
      <c r="IE766">
        <v>0</v>
      </c>
      <c r="IF766">
        <v>100</v>
      </c>
      <c r="IG766">
        <v>100</v>
      </c>
      <c r="IH766">
        <v>10.92</v>
      </c>
      <c r="II766">
        <v>0.5932</v>
      </c>
      <c r="IJ766">
        <v>4.02706509432224</v>
      </c>
      <c r="IK766">
        <v>0.00601174518973114</v>
      </c>
      <c r="IL766">
        <v>2.77886958061485e-07</v>
      </c>
      <c r="IM766">
        <v>-3.54636231360687e-10</v>
      </c>
      <c r="IN766">
        <v>-0.0404303883988718</v>
      </c>
      <c r="IO766">
        <v>-0.0177815531441476</v>
      </c>
      <c r="IP766">
        <v>0.00205572605671414</v>
      </c>
      <c r="IQ766">
        <v>-1.65519735432211e-05</v>
      </c>
      <c r="IR766">
        <v>-4</v>
      </c>
      <c r="IS766">
        <v>1848</v>
      </c>
      <c r="IT766">
        <v>1</v>
      </c>
      <c r="IU766">
        <v>25</v>
      </c>
      <c r="IV766">
        <v>24716.9</v>
      </c>
      <c r="IW766">
        <v>24716.9</v>
      </c>
      <c r="IX766">
        <v>2.50244</v>
      </c>
      <c r="IY766">
        <v>2.59644</v>
      </c>
      <c r="IZ766">
        <v>1.54785</v>
      </c>
      <c r="JA766">
        <v>2.30713</v>
      </c>
      <c r="JB766">
        <v>1.34644</v>
      </c>
      <c r="JC766">
        <v>2.41089</v>
      </c>
      <c r="JD766">
        <v>33.5804</v>
      </c>
      <c r="JE766">
        <v>24.2188</v>
      </c>
      <c r="JF766">
        <v>18</v>
      </c>
      <c r="JG766">
        <v>502.237</v>
      </c>
      <c r="JH766">
        <v>416.032</v>
      </c>
      <c r="JI766">
        <v>24.9999</v>
      </c>
      <c r="JJ766">
        <v>26.7387</v>
      </c>
      <c r="JK766">
        <v>30.0002</v>
      </c>
      <c r="JL766">
        <v>26.6613</v>
      </c>
      <c r="JM766">
        <v>26.5997</v>
      </c>
      <c r="JN766">
        <v>50.0934</v>
      </c>
      <c r="JO766">
        <v>26.2578</v>
      </c>
      <c r="JP766">
        <v>100</v>
      </c>
      <c r="JQ766">
        <v>25</v>
      </c>
      <c r="JR766">
        <v>1276.65</v>
      </c>
      <c r="JS766">
        <v>21.9062</v>
      </c>
      <c r="JT766">
        <v>102.284</v>
      </c>
      <c r="JU766">
        <v>103.063</v>
      </c>
    </row>
    <row r="767" spans="1:281">
      <c r="A767">
        <v>751</v>
      </c>
      <c r="B767">
        <v>1659034648</v>
      </c>
      <c r="C767">
        <v>10964.9000000954</v>
      </c>
      <c r="D767" t="s">
        <v>1933</v>
      </c>
      <c r="E767" t="s">
        <v>1934</v>
      </c>
      <c r="F767">
        <v>5</v>
      </c>
      <c r="G767" t="s">
        <v>1782</v>
      </c>
      <c r="H767" t="s">
        <v>417</v>
      </c>
      <c r="I767">
        <v>1659034640.21429</v>
      </c>
      <c r="J767">
        <f>(K767)/1000</f>
        <v>0</v>
      </c>
      <c r="K767">
        <f>IF(CZ767, AN767, AH767)</f>
        <v>0</v>
      </c>
      <c r="L767">
        <f>IF(CZ767, AI767, AG767)</f>
        <v>0</v>
      </c>
      <c r="M767">
        <f>DB767 - IF(AU767&gt;1, L767*CV767*100.0/(AW767*DP767), 0)</f>
        <v>0</v>
      </c>
      <c r="N767">
        <f>((T767-J767/2)*M767-L767)/(T767+J767/2)</f>
        <v>0</v>
      </c>
      <c r="O767">
        <f>N767*(DI767+DJ767)/1000.0</f>
        <v>0</v>
      </c>
      <c r="P767">
        <f>(DB767 - IF(AU767&gt;1, L767*CV767*100.0/(AW767*DP767), 0))*(DI767+DJ767)/1000.0</f>
        <v>0</v>
      </c>
      <c r="Q767">
        <f>2.0/((1/S767-1/R767)+SIGN(S767)*SQRT((1/S767-1/R767)*(1/S767-1/R767) + 4*CW767/((CW767+1)*(CW767+1))*(2*1/S767*1/R767-1/R767*1/R767)))</f>
        <v>0</v>
      </c>
      <c r="R767">
        <f>IF(LEFT(CX767,1)&lt;&gt;"0",IF(LEFT(CX767,1)="1",3.0,CY767),$D$5+$E$5*(DP767*DI767/($K$5*1000))+$F$5*(DP767*DI767/($K$5*1000))*MAX(MIN(CV767,$J$5),$I$5)*MAX(MIN(CV767,$J$5),$I$5)+$G$5*MAX(MIN(CV767,$J$5),$I$5)*(DP767*DI767/($K$5*1000))+$H$5*(DP767*DI767/($K$5*1000))*(DP767*DI767/($K$5*1000)))</f>
        <v>0</v>
      </c>
      <c r="S767">
        <f>J767*(1000-(1000*0.61365*exp(17.502*W767/(240.97+W767))/(DI767+DJ767)+DD767)/2)/(1000*0.61365*exp(17.502*W767/(240.97+W767))/(DI767+DJ767)-DD767)</f>
        <v>0</v>
      </c>
      <c r="T767">
        <f>1/((CW767+1)/(Q767/1.6)+1/(R767/1.37)) + CW767/((CW767+1)/(Q767/1.6) + CW767/(R767/1.37))</f>
        <v>0</v>
      </c>
      <c r="U767">
        <f>(CR767*CU767)</f>
        <v>0</v>
      </c>
      <c r="V767">
        <f>(DK767+(U767+2*0.95*5.67E-8*(((DK767+$B$7)+273)^4-(DK767+273)^4)-44100*J767)/(1.84*29.3*R767+8*0.95*5.67E-8*(DK767+273)^3))</f>
        <v>0</v>
      </c>
      <c r="W767">
        <f>($C$7*DL767+$D$7*DM767+$E$7*V767)</f>
        <v>0</v>
      </c>
      <c r="X767">
        <f>0.61365*exp(17.502*W767/(240.97+W767))</f>
        <v>0</v>
      </c>
      <c r="Y767">
        <f>(Z767/AA767*100)</f>
        <v>0</v>
      </c>
      <c r="Z767">
        <f>DD767*(DI767+DJ767)/1000</f>
        <v>0</v>
      </c>
      <c r="AA767">
        <f>0.61365*exp(17.502*DK767/(240.97+DK767))</f>
        <v>0</v>
      </c>
      <c r="AB767">
        <f>(X767-DD767*(DI767+DJ767)/1000)</f>
        <v>0</v>
      </c>
      <c r="AC767">
        <f>(-J767*44100)</f>
        <v>0</v>
      </c>
      <c r="AD767">
        <f>2*29.3*R767*0.92*(DK767-W767)</f>
        <v>0</v>
      </c>
      <c r="AE767">
        <f>2*0.95*5.67E-8*(((DK767+$B$7)+273)^4-(W767+273)^4)</f>
        <v>0</v>
      </c>
      <c r="AF767">
        <f>U767+AE767+AC767+AD767</f>
        <v>0</v>
      </c>
      <c r="AG767">
        <f>DH767*AU767*(DC767-DB767*(1000-AU767*DE767)/(1000-AU767*DD767))/(100*CV767)</f>
        <v>0</v>
      </c>
      <c r="AH767">
        <f>1000*DH767*AU767*(DD767-DE767)/(100*CV767*(1000-AU767*DD767))</f>
        <v>0</v>
      </c>
      <c r="AI767">
        <f>(AJ767 - AK767 - DI767*1E3/(8.314*(DK767+273.15)) * AM767/DH767 * AL767) * DH767/(100*CV767) * (1000 - DE767)/1000</f>
        <v>0</v>
      </c>
      <c r="AJ767">
        <v>1297.12535796531</v>
      </c>
      <c r="AK767">
        <v>1237.73163636364</v>
      </c>
      <c r="AL767">
        <v>3.47719195251857</v>
      </c>
      <c r="AM767">
        <v>66.0504921813524</v>
      </c>
      <c r="AN767">
        <f>(AP767 - AO767 + DI767*1E3/(8.314*(DK767+273.15)) * AR767/DH767 * AQ767) * DH767/(100*CV767) * 1000/(1000 - AP767)</f>
        <v>0</v>
      </c>
      <c r="AO767">
        <v>21.8626520170563</v>
      </c>
      <c r="AP767">
        <v>26.5470188811189</v>
      </c>
      <c r="AQ767">
        <v>2.14883258824257e-05</v>
      </c>
      <c r="AR767">
        <v>92.47</v>
      </c>
      <c r="AS767">
        <v>0</v>
      </c>
      <c r="AT767">
        <v>0</v>
      </c>
      <c r="AU767">
        <f>IF(AS767*$H$13&gt;=AW767,1.0,(AW767/(AW767-AS767*$H$13)))</f>
        <v>0</v>
      </c>
      <c r="AV767">
        <f>(AU767-1)*100</f>
        <v>0</v>
      </c>
      <c r="AW767">
        <f>MAX(0,($B$13+$C$13*DP767)/(1+$D$13*DP767)*DI767/(DK767+273)*$E$13)</f>
        <v>0</v>
      </c>
      <c r="AX767" t="s">
        <v>418</v>
      </c>
      <c r="AY767" t="s">
        <v>418</v>
      </c>
      <c r="AZ767">
        <v>0</v>
      </c>
      <c r="BA767">
        <v>0</v>
      </c>
      <c r="BB767">
        <f>1-AZ767/BA767</f>
        <v>0</v>
      </c>
      <c r="BC767">
        <v>0</v>
      </c>
      <c r="BD767" t="s">
        <v>418</v>
      </c>
      <c r="BE767" t="s">
        <v>418</v>
      </c>
      <c r="BF767">
        <v>0</v>
      </c>
      <c r="BG767">
        <v>0</v>
      </c>
      <c r="BH767">
        <f>1-BF767/BG767</f>
        <v>0</v>
      </c>
      <c r="BI767">
        <v>0.5</v>
      </c>
      <c r="BJ767">
        <f>CS767</f>
        <v>0</v>
      </c>
      <c r="BK767">
        <f>L767</f>
        <v>0</v>
      </c>
      <c r="BL767">
        <f>BH767*BI767*BJ767</f>
        <v>0</v>
      </c>
      <c r="BM767">
        <f>(BK767-BC767)/BJ767</f>
        <v>0</v>
      </c>
      <c r="BN767">
        <f>(BA767-BG767)/BG767</f>
        <v>0</v>
      </c>
      <c r="BO767">
        <f>AZ767/(BB767+AZ767/BG767)</f>
        <v>0</v>
      </c>
      <c r="BP767" t="s">
        <v>418</v>
      </c>
      <c r="BQ767">
        <v>0</v>
      </c>
      <c r="BR767">
        <f>IF(BQ767&lt;&gt;0, BQ767, BO767)</f>
        <v>0</v>
      </c>
      <c r="BS767">
        <f>1-BR767/BG767</f>
        <v>0</v>
      </c>
      <c r="BT767">
        <f>(BG767-BF767)/(BG767-BR767)</f>
        <v>0</v>
      </c>
      <c r="BU767">
        <f>(BA767-BG767)/(BA767-BR767)</f>
        <v>0</v>
      </c>
      <c r="BV767">
        <f>(BG767-BF767)/(BG767-AZ767)</f>
        <v>0</v>
      </c>
      <c r="BW767">
        <f>(BA767-BG767)/(BA767-AZ767)</f>
        <v>0</v>
      </c>
      <c r="BX767">
        <f>(BT767*BR767/BF767)</f>
        <v>0</v>
      </c>
      <c r="BY767">
        <f>(1-BX767)</f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f>$B$11*DQ767+$C$11*DR767+$F$11*EC767*(1-EF767)</f>
        <v>0</v>
      </c>
      <c r="CS767">
        <f>CR767*CT767</f>
        <v>0</v>
      </c>
      <c r="CT767">
        <f>($B$11*$D$9+$C$11*$D$9+$F$11*((EP767+EH767)/MAX(EP767+EH767+EQ767, 0.1)*$I$9+EQ767/MAX(EP767+EH767+EQ767, 0.1)*$J$9))/($B$11+$C$11+$F$11)</f>
        <v>0</v>
      </c>
      <c r="CU767">
        <f>($B$11*$K$9+$C$11*$K$9+$F$11*((EP767+EH767)/MAX(EP767+EH767+EQ767, 0.1)*$P$9+EQ767/MAX(EP767+EH767+EQ767, 0.1)*$Q$9))/($B$11+$C$11+$F$11)</f>
        <v>0</v>
      </c>
      <c r="CV767">
        <v>6</v>
      </c>
      <c r="CW767">
        <v>0.5</v>
      </c>
      <c r="CX767" t="s">
        <v>419</v>
      </c>
      <c r="CY767">
        <v>2</v>
      </c>
      <c r="CZ767" t="b">
        <v>1</v>
      </c>
      <c r="DA767">
        <v>1659034640.21429</v>
      </c>
      <c r="DB767">
        <v>1180.58392857143</v>
      </c>
      <c r="DC767">
        <v>1251.70035714286</v>
      </c>
      <c r="DD767">
        <v>26.5453357142857</v>
      </c>
      <c r="DE767">
        <v>21.8640928571429</v>
      </c>
      <c r="DF767">
        <v>1169.7125</v>
      </c>
      <c r="DG767">
        <v>25.9519964285714</v>
      </c>
      <c r="DH767">
        <v>500.049571428571</v>
      </c>
      <c r="DI767">
        <v>90.2944035714286</v>
      </c>
      <c r="DJ767">
        <v>0.0446376607142857</v>
      </c>
      <c r="DK767">
        <v>27.5035142857143</v>
      </c>
      <c r="DL767">
        <v>27.7842071428571</v>
      </c>
      <c r="DM767">
        <v>999.9</v>
      </c>
      <c r="DN767">
        <v>0</v>
      </c>
      <c r="DO767">
        <v>0</v>
      </c>
      <c r="DP767">
        <v>9996.25</v>
      </c>
      <c r="DQ767">
        <v>0</v>
      </c>
      <c r="DR767">
        <v>17.2781285714286</v>
      </c>
      <c r="DS767">
        <v>-71.1159107142857</v>
      </c>
      <c r="DT767">
        <v>1212.7775</v>
      </c>
      <c r="DU767">
        <v>1279.67928571429</v>
      </c>
      <c r="DV767">
        <v>4.68125035714286</v>
      </c>
      <c r="DW767">
        <v>1251.70035714286</v>
      </c>
      <c r="DX767">
        <v>21.8640928571429</v>
      </c>
      <c r="DY767">
        <v>2.39689571428571</v>
      </c>
      <c r="DZ767">
        <v>1.97420392857143</v>
      </c>
      <c r="EA767">
        <v>20.3428107142857</v>
      </c>
      <c r="EB767">
        <v>17.2389571428571</v>
      </c>
      <c r="EC767">
        <v>2000.00928571429</v>
      </c>
      <c r="ED767">
        <v>0.979999642857143</v>
      </c>
      <c r="EE767">
        <v>0.0200004928571429</v>
      </c>
      <c r="EF767">
        <v>0</v>
      </c>
      <c r="EG767">
        <v>744.577464285714</v>
      </c>
      <c r="EH767">
        <v>5.00063</v>
      </c>
      <c r="EI767">
        <v>14676.6678571429</v>
      </c>
      <c r="EJ767">
        <v>17256.9785714286</v>
      </c>
      <c r="EK767">
        <v>38.491</v>
      </c>
      <c r="EL767">
        <v>38.455</v>
      </c>
      <c r="EM767">
        <v>37.937</v>
      </c>
      <c r="EN767">
        <v>37.875</v>
      </c>
      <c r="EO767">
        <v>39.5</v>
      </c>
      <c r="EP767">
        <v>1955.1075</v>
      </c>
      <c r="EQ767">
        <v>39.8971428571429</v>
      </c>
      <c r="ER767">
        <v>0</v>
      </c>
      <c r="ES767">
        <v>1659034647.1</v>
      </c>
      <c r="ET767">
        <v>0</v>
      </c>
      <c r="EU767">
        <v>744.52832</v>
      </c>
      <c r="EV767">
        <v>-3.76230768448184</v>
      </c>
      <c r="EW767">
        <v>-48.8384615917639</v>
      </c>
      <c r="EX767">
        <v>14676.248</v>
      </c>
      <c r="EY767">
        <v>15</v>
      </c>
      <c r="EZ767">
        <v>0</v>
      </c>
      <c r="FA767" t="s">
        <v>420</v>
      </c>
      <c r="FB767">
        <v>1657551626.5</v>
      </c>
      <c r="FC767">
        <v>1657551629</v>
      </c>
      <c r="FD767">
        <v>0</v>
      </c>
      <c r="FE767">
        <v>0.403</v>
      </c>
      <c r="FF767">
        <v>0.009</v>
      </c>
      <c r="FG767">
        <v>9.41</v>
      </c>
      <c r="FH767">
        <v>0.087</v>
      </c>
      <c r="FI767">
        <v>417</v>
      </c>
      <c r="FJ767">
        <v>17</v>
      </c>
      <c r="FK767">
        <v>1.61</v>
      </c>
      <c r="FL767">
        <v>0.59</v>
      </c>
      <c r="FM767">
        <v>-71.099556097561</v>
      </c>
      <c r="FN767">
        <v>0.0540982578397792</v>
      </c>
      <c r="FO767">
        <v>0.540552225336719</v>
      </c>
      <c r="FP767">
        <v>1</v>
      </c>
      <c r="FQ767">
        <v>744.632794117647</v>
      </c>
      <c r="FR767">
        <v>-2.25758593555154</v>
      </c>
      <c r="FS767">
        <v>0.347055579496301</v>
      </c>
      <c r="FT767">
        <v>0</v>
      </c>
      <c r="FU767">
        <v>4.68131292682927</v>
      </c>
      <c r="FV767">
        <v>0.0075246689895491</v>
      </c>
      <c r="FW767">
        <v>0.00409218663231164</v>
      </c>
      <c r="FX767">
        <v>1</v>
      </c>
      <c r="FY767">
        <v>2</v>
      </c>
      <c r="FZ767">
        <v>3</v>
      </c>
      <c r="GA767" t="s">
        <v>474</v>
      </c>
      <c r="GB767">
        <v>2.97326</v>
      </c>
      <c r="GC767">
        <v>2.69883</v>
      </c>
      <c r="GD767">
        <v>0.187084</v>
      </c>
      <c r="GE767">
        <v>0.194636</v>
      </c>
      <c r="GF767">
        <v>0.110357</v>
      </c>
      <c r="GG767">
        <v>0.0976008</v>
      </c>
      <c r="GH767">
        <v>31642.9</v>
      </c>
      <c r="GI767">
        <v>34280.4</v>
      </c>
      <c r="GJ767">
        <v>35272.2</v>
      </c>
      <c r="GK767">
        <v>38601.6</v>
      </c>
      <c r="GL767">
        <v>44489.1</v>
      </c>
      <c r="GM767">
        <v>50315.5</v>
      </c>
      <c r="GN767">
        <v>55140.3</v>
      </c>
      <c r="GO767">
        <v>61920</v>
      </c>
      <c r="GP767">
        <v>1.987</v>
      </c>
      <c r="GQ767">
        <v>1.8548</v>
      </c>
      <c r="GR767">
        <v>0.142604</v>
      </c>
      <c r="GS767">
        <v>0</v>
      </c>
      <c r="GT767">
        <v>25.4102</v>
      </c>
      <c r="GU767">
        <v>999.9</v>
      </c>
      <c r="GV767">
        <v>58.918</v>
      </c>
      <c r="GW767">
        <v>29.074</v>
      </c>
      <c r="GX767">
        <v>26.355</v>
      </c>
      <c r="GY767">
        <v>56.0673</v>
      </c>
      <c r="GZ767">
        <v>42.5401</v>
      </c>
      <c r="HA767">
        <v>1</v>
      </c>
      <c r="HB767">
        <v>-0.035813</v>
      </c>
      <c r="HC767">
        <v>0.205643</v>
      </c>
      <c r="HD767">
        <v>20.1133</v>
      </c>
      <c r="HE767">
        <v>5.19932</v>
      </c>
      <c r="HF767">
        <v>12.004</v>
      </c>
      <c r="HG767">
        <v>4.9752</v>
      </c>
      <c r="HH767">
        <v>3.2934</v>
      </c>
      <c r="HI767">
        <v>9999</v>
      </c>
      <c r="HJ767">
        <v>9999</v>
      </c>
      <c r="HK767">
        <v>9999</v>
      </c>
      <c r="HL767">
        <v>630.7</v>
      </c>
      <c r="HM767">
        <v>1.86316</v>
      </c>
      <c r="HN767">
        <v>1.86798</v>
      </c>
      <c r="HO767">
        <v>1.86783</v>
      </c>
      <c r="HP767">
        <v>1.86896</v>
      </c>
      <c r="HQ767">
        <v>1.86981</v>
      </c>
      <c r="HR767">
        <v>1.86584</v>
      </c>
      <c r="HS767">
        <v>1.86691</v>
      </c>
      <c r="HT767">
        <v>1.86829</v>
      </c>
      <c r="HU767">
        <v>5</v>
      </c>
      <c r="HV767">
        <v>0</v>
      </c>
      <c r="HW767">
        <v>0</v>
      </c>
      <c r="HX767">
        <v>0</v>
      </c>
      <c r="HY767" t="s">
        <v>422</v>
      </c>
      <c r="HZ767" t="s">
        <v>423</v>
      </c>
      <c r="IA767" t="s">
        <v>424</v>
      </c>
      <c r="IB767" t="s">
        <v>424</v>
      </c>
      <c r="IC767" t="s">
        <v>424</v>
      </c>
      <c r="ID767" t="s">
        <v>424</v>
      </c>
      <c r="IE767">
        <v>0</v>
      </c>
      <c r="IF767">
        <v>100</v>
      </c>
      <c r="IG767">
        <v>100</v>
      </c>
      <c r="IH767">
        <v>11.01</v>
      </c>
      <c r="II767">
        <v>0.5935</v>
      </c>
      <c r="IJ767">
        <v>4.02706509432224</v>
      </c>
      <c r="IK767">
        <v>0.00601174518973114</v>
      </c>
      <c r="IL767">
        <v>2.77886958061485e-07</v>
      </c>
      <c r="IM767">
        <v>-3.54636231360687e-10</v>
      </c>
      <c r="IN767">
        <v>-0.0404303883988718</v>
      </c>
      <c r="IO767">
        <v>-0.0177815531441476</v>
      </c>
      <c r="IP767">
        <v>0.00205572605671414</v>
      </c>
      <c r="IQ767">
        <v>-1.65519735432211e-05</v>
      </c>
      <c r="IR767">
        <v>-4</v>
      </c>
      <c r="IS767">
        <v>1848</v>
      </c>
      <c r="IT767">
        <v>1</v>
      </c>
      <c r="IU767">
        <v>25</v>
      </c>
      <c r="IV767">
        <v>24717</v>
      </c>
      <c r="IW767">
        <v>24717</v>
      </c>
      <c r="IX767">
        <v>2.5293</v>
      </c>
      <c r="IY767">
        <v>2.6062</v>
      </c>
      <c r="IZ767">
        <v>1.54785</v>
      </c>
      <c r="JA767">
        <v>2.30713</v>
      </c>
      <c r="JB767">
        <v>1.34644</v>
      </c>
      <c r="JC767">
        <v>2.36328</v>
      </c>
      <c r="JD767">
        <v>33.5804</v>
      </c>
      <c r="JE767">
        <v>24.2188</v>
      </c>
      <c r="JF767">
        <v>18</v>
      </c>
      <c r="JG767">
        <v>501.99</v>
      </c>
      <c r="JH767">
        <v>416.048</v>
      </c>
      <c r="JI767">
        <v>24.9998</v>
      </c>
      <c r="JJ767">
        <v>26.7409</v>
      </c>
      <c r="JK767">
        <v>30.0001</v>
      </c>
      <c r="JL767">
        <v>26.6636</v>
      </c>
      <c r="JM767">
        <v>26.6019</v>
      </c>
      <c r="JN767">
        <v>50.6262</v>
      </c>
      <c r="JO767">
        <v>26.2578</v>
      </c>
      <c r="JP767">
        <v>100</v>
      </c>
      <c r="JQ767">
        <v>25</v>
      </c>
      <c r="JR767">
        <v>1290.13</v>
      </c>
      <c r="JS767">
        <v>21.9062</v>
      </c>
      <c r="JT767">
        <v>102.284</v>
      </c>
      <c r="JU767">
        <v>103.064</v>
      </c>
    </row>
    <row r="768" spans="1:281">
      <c r="A768">
        <v>752</v>
      </c>
      <c r="B768">
        <v>1659034653</v>
      </c>
      <c r="C768">
        <v>10969.9000000954</v>
      </c>
      <c r="D768" t="s">
        <v>1935</v>
      </c>
      <c r="E768" t="s">
        <v>1936</v>
      </c>
      <c r="F768">
        <v>5</v>
      </c>
      <c r="G768" t="s">
        <v>1782</v>
      </c>
      <c r="H768" t="s">
        <v>417</v>
      </c>
      <c r="I768">
        <v>1659034645.5</v>
      </c>
      <c r="J768">
        <f>(K768)/1000</f>
        <v>0</v>
      </c>
      <c r="K768">
        <f>IF(CZ768, AN768, AH768)</f>
        <v>0</v>
      </c>
      <c r="L768">
        <f>IF(CZ768, AI768, AG768)</f>
        <v>0</v>
      </c>
      <c r="M768">
        <f>DB768 - IF(AU768&gt;1, L768*CV768*100.0/(AW768*DP768), 0)</f>
        <v>0</v>
      </c>
      <c r="N768">
        <f>((T768-J768/2)*M768-L768)/(T768+J768/2)</f>
        <v>0</v>
      </c>
      <c r="O768">
        <f>N768*(DI768+DJ768)/1000.0</f>
        <v>0</v>
      </c>
      <c r="P768">
        <f>(DB768 - IF(AU768&gt;1, L768*CV768*100.0/(AW768*DP768), 0))*(DI768+DJ768)/1000.0</f>
        <v>0</v>
      </c>
      <c r="Q768">
        <f>2.0/((1/S768-1/R768)+SIGN(S768)*SQRT((1/S768-1/R768)*(1/S768-1/R768) + 4*CW768/((CW768+1)*(CW768+1))*(2*1/S768*1/R768-1/R768*1/R768)))</f>
        <v>0</v>
      </c>
      <c r="R768">
        <f>IF(LEFT(CX768,1)&lt;&gt;"0",IF(LEFT(CX768,1)="1",3.0,CY768),$D$5+$E$5*(DP768*DI768/($K$5*1000))+$F$5*(DP768*DI768/($K$5*1000))*MAX(MIN(CV768,$J$5),$I$5)*MAX(MIN(CV768,$J$5),$I$5)+$G$5*MAX(MIN(CV768,$J$5),$I$5)*(DP768*DI768/($K$5*1000))+$H$5*(DP768*DI768/($K$5*1000))*(DP768*DI768/($K$5*1000)))</f>
        <v>0</v>
      </c>
      <c r="S768">
        <f>J768*(1000-(1000*0.61365*exp(17.502*W768/(240.97+W768))/(DI768+DJ768)+DD768)/2)/(1000*0.61365*exp(17.502*W768/(240.97+W768))/(DI768+DJ768)-DD768)</f>
        <v>0</v>
      </c>
      <c r="T768">
        <f>1/((CW768+1)/(Q768/1.6)+1/(R768/1.37)) + CW768/((CW768+1)/(Q768/1.6) + CW768/(R768/1.37))</f>
        <v>0</v>
      </c>
      <c r="U768">
        <f>(CR768*CU768)</f>
        <v>0</v>
      </c>
      <c r="V768">
        <f>(DK768+(U768+2*0.95*5.67E-8*(((DK768+$B$7)+273)^4-(DK768+273)^4)-44100*J768)/(1.84*29.3*R768+8*0.95*5.67E-8*(DK768+273)^3))</f>
        <v>0</v>
      </c>
      <c r="W768">
        <f>($C$7*DL768+$D$7*DM768+$E$7*V768)</f>
        <v>0</v>
      </c>
      <c r="X768">
        <f>0.61365*exp(17.502*W768/(240.97+W768))</f>
        <v>0</v>
      </c>
      <c r="Y768">
        <f>(Z768/AA768*100)</f>
        <v>0</v>
      </c>
      <c r="Z768">
        <f>DD768*(DI768+DJ768)/1000</f>
        <v>0</v>
      </c>
      <c r="AA768">
        <f>0.61365*exp(17.502*DK768/(240.97+DK768))</f>
        <v>0</v>
      </c>
      <c r="AB768">
        <f>(X768-DD768*(DI768+DJ768)/1000)</f>
        <v>0</v>
      </c>
      <c r="AC768">
        <f>(-J768*44100)</f>
        <v>0</v>
      </c>
      <c r="AD768">
        <f>2*29.3*R768*0.92*(DK768-W768)</f>
        <v>0</v>
      </c>
      <c r="AE768">
        <f>2*0.95*5.67E-8*(((DK768+$B$7)+273)^4-(W768+273)^4)</f>
        <v>0</v>
      </c>
      <c r="AF768">
        <f>U768+AE768+AC768+AD768</f>
        <v>0</v>
      </c>
      <c r="AG768">
        <f>DH768*AU768*(DC768-DB768*(1000-AU768*DE768)/(1000-AU768*DD768))/(100*CV768)</f>
        <v>0</v>
      </c>
      <c r="AH768">
        <f>1000*DH768*AU768*(DD768-DE768)/(100*CV768*(1000-AU768*DD768))</f>
        <v>0</v>
      </c>
      <c r="AI768">
        <f>(AJ768 - AK768 - DI768*1E3/(8.314*(DK768+273.15)) * AM768/DH768 * AL768) * DH768/(100*CV768) * (1000 - DE768)/1000</f>
        <v>0</v>
      </c>
      <c r="AJ768">
        <v>1313.14792852101</v>
      </c>
      <c r="AK768">
        <v>1254.63624242424</v>
      </c>
      <c r="AL768">
        <v>3.38225641826826</v>
      </c>
      <c r="AM768">
        <v>66.0504921813524</v>
      </c>
      <c r="AN768">
        <f>(AP768 - AO768 + DI768*1E3/(8.314*(DK768+273.15)) * AR768/DH768 * AQ768) * DH768/(100*CV768) * 1000/(1000 - AP768)</f>
        <v>0</v>
      </c>
      <c r="AO768">
        <v>21.8591011664069</v>
      </c>
      <c r="AP768">
        <v>26.5478909090909</v>
      </c>
      <c r="AQ768">
        <v>6.29935720893962e-06</v>
      </c>
      <c r="AR768">
        <v>92.47</v>
      </c>
      <c r="AS768">
        <v>0</v>
      </c>
      <c r="AT768">
        <v>0</v>
      </c>
      <c r="AU768">
        <f>IF(AS768*$H$13&gt;=AW768,1.0,(AW768/(AW768-AS768*$H$13)))</f>
        <v>0</v>
      </c>
      <c r="AV768">
        <f>(AU768-1)*100</f>
        <v>0</v>
      </c>
      <c r="AW768">
        <f>MAX(0,($B$13+$C$13*DP768)/(1+$D$13*DP768)*DI768/(DK768+273)*$E$13)</f>
        <v>0</v>
      </c>
      <c r="AX768" t="s">
        <v>418</v>
      </c>
      <c r="AY768" t="s">
        <v>418</v>
      </c>
      <c r="AZ768">
        <v>0</v>
      </c>
      <c r="BA768">
        <v>0</v>
      </c>
      <c r="BB768">
        <f>1-AZ768/BA768</f>
        <v>0</v>
      </c>
      <c r="BC768">
        <v>0</v>
      </c>
      <c r="BD768" t="s">
        <v>418</v>
      </c>
      <c r="BE768" t="s">
        <v>418</v>
      </c>
      <c r="BF768">
        <v>0</v>
      </c>
      <c r="BG768">
        <v>0</v>
      </c>
      <c r="BH768">
        <f>1-BF768/BG768</f>
        <v>0</v>
      </c>
      <c r="BI768">
        <v>0.5</v>
      </c>
      <c r="BJ768">
        <f>CS768</f>
        <v>0</v>
      </c>
      <c r="BK768">
        <f>L768</f>
        <v>0</v>
      </c>
      <c r="BL768">
        <f>BH768*BI768*BJ768</f>
        <v>0</v>
      </c>
      <c r="BM768">
        <f>(BK768-BC768)/BJ768</f>
        <v>0</v>
      </c>
      <c r="BN768">
        <f>(BA768-BG768)/BG768</f>
        <v>0</v>
      </c>
      <c r="BO768">
        <f>AZ768/(BB768+AZ768/BG768)</f>
        <v>0</v>
      </c>
      <c r="BP768" t="s">
        <v>418</v>
      </c>
      <c r="BQ768">
        <v>0</v>
      </c>
      <c r="BR768">
        <f>IF(BQ768&lt;&gt;0, BQ768, BO768)</f>
        <v>0</v>
      </c>
      <c r="BS768">
        <f>1-BR768/BG768</f>
        <v>0</v>
      </c>
      <c r="BT768">
        <f>(BG768-BF768)/(BG768-BR768)</f>
        <v>0</v>
      </c>
      <c r="BU768">
        <f>(BA768-BG768)/(BA768-BR768)</f>
        <v>0</v>
      </c>
      <c r="BV768">
        <f>(BG768-BF768)/(BG768-AZ768)</f>
        <v>0</v>
      </c>
      <c r="BW768">
        <f>(BA768-BG768)/(BA768-AZ768)</f>
        <v>0</v>
      </c>
      <c r="BX768">
        <f>(BT768*BR768/BF768)</f>
        <v>0</v>
      </c>
      <c r="BY768">
        <f>(1-BX768)</f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f>$B$11*DQ768+$C$11*DR768+$F$11*EC768*(1-EF768)</f>
        <v>0</v>
      </c>
      <c r="CS768">
        <f>CR768*CT768</f>
        <v>0</v>
      </c>
      <c r="CT768">
        <f>($B$11*$D$9+$C$11*$D$9+$F$11*((EP768+EH768)/MAX(EP768+EH768+EQ768, 0.1)*$I$9+EQ768/MAX(EP768+EH768+EQ768, 0.1)*$J$9))/($B$11+$C$11+$F$11)</f>
        <v>0</v>
      </c>
      <c r="CU768">
        <f>($B$11*$K$9+$C$11*$K$9+$F$11*((EP768+EH768)/MAX(EP768+EH768+EQ768, 0.1)*$P$9+EQ768/MAX(EP768+EH768+EQ768, 0.1)*$Q$9))/($B$11+$C$11+$F$11)</f>
        <v>0</v>
      </c>
      <c r="CV768">
        <v>6</v>
      </c>
      <c r="CW768">
        <v>0.5</v>
      </c>
      <c r="CX768" t="s">
        <v>419</v>
      </c>
      <c r="CY768">
        <v>2</v>
      </c>
      <c r="CZ768" t="b">
        <v>1</v>
      </c>
      <c r="DA768">
        <v>1659034645.5</v>
      </c>
      <c r="DB768">
        <v>1198.16333333333</v>
      </c>
      <c r="DC768">
        <v>1269.1</v>
      </c>
      <c r="DD768">
        <v>26.547</v>
      </c>
      <c r="DE768">
        <v>21.8613962962963</v>
      </c>
      <c r="DF768">
        <v>1187.20111111111</v>
      </c>
      <c r="DG768">
        <v>25.9535814814815</v>
      </c>
      <c r="DH768">
        <v>500.028555555555</v>
      </c>
      <c r="DI768">
        <v>90.2958740740741</v>
      </c>
      <c r="DJ768">
        <v>0.0447972444444444</v>
      </c>
      <c r="DK768">
        <v>27.5058333333333</v>
      </c>
      <c r="DL768">
        <v>27.7698592592593</v>
      </c>
      <c r="DM768">
        <v>999.9</v>
      </c>
      <c r="DN768">
        <v>0</v>
      </c>
      <c r="DO768">
        <v>0</v>
      </c>
      <c r="DP768">
        <v>9980</v>
      </c>
      <c r="DQ768">
        <v>0</v>
      </c>
      <c r="DR768">
        <v>17.2867444444444</v>
      </c>
      <c r="DS768">
        <v>-70.936237037037</v>
      </c>
      <c r="DT768">
        <v>1230.83851851852</v>
      </c>
      <c r="DU768">
        <v>1297.46407407407</v>
      </c>
      <c r="DV768">
        <v>4.68561444444444</v>
      </c>
      <c r="DW768">
        <v>1269.1</v>
      </c>
      <c r="DX768">
        <v>21.8613962962963</v>
      </c>
      <c r="DY768">
        <v>2.39708481481481</v>
      </c>
      <c r="DZ768">
        <v>1.97399296296296</v>
      </c>
      <c r="EA768">
        <v>20.3440851851852</v>
      </c>
      <c r="EB768">
        <v>17.237262962963</v>
      </c>
      <c r="EC768">
        <v>1999.99962962963</v>
      </c>
      <c r="ED768">
        <v>0.980000407407407</v>
      </c>
      <c r="EE768">
        <v>0.0199997555555556</v>
      </c>
      <c r="EF768">
        <v>0</v>
      </c>
      <c r="EG768">
        <v>744.333518518518</v>
      </c>
      <c r="EH768">
        <v>5.00063</v>
      </c>
      <c r="EI768">
        <v>14672.1962962963</v>
      </c>
      <c r="EJ768">
        <v>17256.8962962963</v>
      </c>
      <c r="EK768">
        <v>38.4953333333333</v>
      </c>
      <c r="EL768">
        <v>38.4603333333333</v>
      </c>
      <c r="EM768">
        <v>37.937</v>
      </c>
      <c r="EN768">
        <v>37.875</v>
      </c>
      <c r="EO768">
        <v>39.5</v>
      </c>
      <c r="EP768">
        <v>1955.1</v>
      </c>
      <c r="EQ768">
        <v>39.8962962962963</v>
      </c>
      <c r="ER768">
        <v>0</v>
      </c>
      <c r="ES768">
        <v>1659034651.9</v>
      </c>
      <c r="ET768">
        <v>0</v>
      </c>
      <c r="EU768">
        <v>744.31652</v>
      </c>
      <c r="EV768">
        <v>-2.27369228632004</v>
      </c>
      <c r="EW768">
        <v>-51.0076922404053</v>
      </c>
      <c r="EX768">
        <v>14672.232</v>
      </c>
      <c r="EY768">
        <v>15</v>
      </c>
      <c r="EZ768">
        <v>0</v>
      </c>
      <c r="FA768" t="s">
        <v>420</v>
      </c>
      <c r="FB768">
        <v>1657551626.5</v>
      </c>
      <c r="FC768">
        <v>1657551629</v>
      </c>
      <c r="FD768">
        <v>0</v>
      </c>
      <c r="FE768">
        <v>0.403</v>
      </c>
      <c r="FF768">
        <v>0.009</v>
      </c>
      <c r="FG768">
        <v>9.41</v>
      </c>
      <c r="FH768">
        <v>0.087</v>
      </c>
      <c r="FI768">
        <v>417</v>
      </c>
      <c r="FJ768">
        <v>17</v>
      </c>
      <c r="FK768">
        <v>1.61</v>
      </c>
      <c r="FL768">
        <v>0.59</v>
      </c>
      <c r="FM768">
        <v>-70.9812829268293</v>
      </c>
      <c r="FN768">
        <v>0.189259233449566</v>
      </c>
      <c r="FO768">
        <v>0.525173874065714</v>
      </c>
      <c r="FP768">
        <v>1</v>
      </c>
      <c r="FQ768">
        <v>744.504235294118</v>
      </c>
      <c r="FR768">
        <v>-2.91058823041104</v>
      </c>
      <c r="FS768">
        <v>0.38412521387016</v>
      </c>
      <c r="FT768">
        <v>0</v>
      </c>
      <c r="FU768">
        <v>4.68283926829268</v>
      </c>
      <c r="FV768">
        <v>0.0444554006968658</v>
      </c>
      <c r="FW768">
        <v>0.00550202773718032</v>
      </c>
      <c r="FX768">
        <v>1</v>
      </c>
      <c r="FY768">
        <v>2</v>
      </c>
      <c r="FZ768">
        <v>3</v>
      </c>
      <c r="GA768" t="s">
        <v>474</v>
      </c>
      <c r="GB768">
        <v>2.97234</v>
      </c>
      <c r="GC768">
        <v>2.6993</v>
      </c>
      <c r="GD768">
        <v>0.188649</v>
      </c>
      <c r="GE768">
        <v>0.19615</v>
      </c>
      <c r="GF768">
        <v>0.110367</v>
      </c>
      <c r="GG768">
        <v>0.0975859</v>
      </c>
      <c r="GH768">
        <v>31581.8</v>
      </c>
      <c r="GI768">
        <v>34216</v>
      </c>
      <c r="GJ768">
        <v>35272</v>
      </c>
      <c r="GK768">
        <v>38601.6</v>
      </c>
      <c r="GL768">
        <v>44488.7</v>
      </c>
      <c r="GM768">
        <v>50315.7</v>
      </c>
      <c r="GN768">
        <v>55140.4</v>
      </c>
      <c r="GO768">
        <v>61919.2</v>
      </c>
      <c r="GP768">
        <v>1.9868</v>
      </c>
      <c r="GQ768">
        <v>1.8552</v>
      </c>
      <c r="GR768">
        <v>0.143796</v>
      </c>
      <c r="GS768">
        <v>0</v>
      </c>
      <c r="GT768">
        <v>25.4119</v>
      </c>
      <c r="GU768">
        <v>999.9</v>
      </c>
      <c r="GV768">
        <v>58.9</v>
      </c>
      <c r="GW768">
        <v>29.094</v>
      </c>
      <c r="GX768">
        <v>26.3753</v>
      </c>
      <c r="GY768">
        <v>55.8673</v>
      </c>
      <c r="GZ768">
        <v>43.101</v>
      </c>
      <c r="HA768">
        <v>1</v>
      </c>
      <c r="HB768">
        <v>-0.0356098</v>
      </c>
      <c r="HC768">
        <v>0.207407</v>
      </c>
      <c r="HD768">
        <v>20.1133</v>
      </c>
      <c r="HE768">
        <v>5.19932</v>
      </c>
      <c r="HF768">
        <v>12.004</v>
      </c>
      <c r="HG768">
        <v>4.9756</v>
      </c>
      <c r="HH768">
        <v>3.2934</v>
      </c>
      <c r="HI768">
        <v>9999</v>
      </c>
      <c r="HJ768">
        <v>9999</v>
      </c>
      <c r="HK768">
        <v>9999</v>
      </c>
      <c r="HL768">
        <v>630.7</v>
      </c>
      <c r="HM768">
        <v>1.86316</v>
      </c>
      <c r="HN768">
        <v>1.86798</v>
      </c>
      <c r="HO768">
        <v>1.8678</v>
      </c>
      <c r="HP768">
        <v>1.86896</v>
      </c>
      <c r="HQ768">
        <v>1.86978</v>
      </c>
      <c r="HR768">
        <v>1.86584</v>
      </c>
      <c r="HS768">
        <v>1.86691</v>
      </c>
      <c r="HT768">
        <v>1.86829</v>
      </c>
      <c r="HU768">
        <v>5</v>
      </c>
      <c r="HV768">
        <v>0</v>
      </c>
      <c r="HW768">
        <v>0</v>
      </c>
      <c r="HX768">
        <v>0</v>
      </c>
      <c r="HY768" t="s">
        <v>422</v>
      </c>
      <c r="HZ768" t="s">
        <v>423</v>
      </c>
      <c r="IA768" t="s">
        <v>424</v>
      </c>
      <c r="IB768" t="s">
        <v>424</v>
      </c>
      <c r="IC768" t="s">
        <v>424</v>
      </c>
      <c r="ID768" t="s">
        <v>424</v>
      </c>
      <c r="IE768">
        <v>0</v>
      </c>
      <c r="IF768">
        <v>100</v>
      </c>
      <c r="IG768">
        <v>100</v>
      </c>
      <c r="IH768">
        <v>11.08</v>
      </c>
      <c r="II768">
        <v>0.5937</v>
      </c>
      <c r="IJ768">
        <v>4.02706509432224</v>
      </c>
      <c r="IK768">
        <v>0.00601174518973114</v>
      </c>
      <c r="IL768">
        <v>2.77886958061485e-07</v>
      </c>
      <c r="IM768">
        <v>-3.54636231360687e-10</v>
      </c>
      <c r="IN768">
        <v>-0.0404303883988718</v>
      </c>
      <c r="IO768">
        <v>-0.0177815531441476</v>
      </c>
      <c r="IP768">
        <v>0.00205572605671414</v>
      </c>
      <c r="IQ768">
        <v>-1.65519735432211e-05</v>
      </c>
      <c r="IR768">
        <v>-4</v>
      </c>
      <c r="IS768">
        <v>1848</v>
      </c>
      <c r="IT768">
        <v>1</v>
      </c>
      <c r="IU768">
        <v>25</v>
      </c>
      <c r="IV768">
        <v>24717.1</v>
      </c>
      <c r="IW768">
        <v>24717.1</v>
      </c>
      <c r="IX768">
        <v>2.55371</v>
      </c>
      <c r="IY768">
        <v>2.59766</v>
      </c>
      <c r="IZ768">
        <v>1.54785</v>
      </c>
      <c r="JA768">
        <v>2.30713</v>
      </c>
      <c r="JB768">
        <v>1.34644</v>
      </c>
      <c r="JC768">
        <v>2.4231</v>
      </c>
      <c r="JD768">
        <v>33.5804</v>
      </c>
      <c r="JE768">
        <v>24.2188</v>
      </c>
      <c r="JF768">
        <v>18</v>
      </c>
      <c r="JG768">
        <v>501.859</v>
      </c>
      <c r="JH768">
        <v>416.285</v>
      </c>
      <c r="JI768">
        <v>25.0001</v>
      </c>
      <c r="JJ768">
        <v>26.7409</v>
      </c>
      <c r="JK768">
        <v>30.0003</v>
      </c>
      <c r="JL768">
        <v>26.6636</v>
      </c>
      <c r="JM768">
        <v>26.6037</v>
      </c>
      <c r="JN768">
        <v>51.1164</v>
      </c>
      <c r="JO768">
        <v>26.2578</v>
      </c>
      <c r="JP768">
        <v>100</v>
      </c>
      <c r="JQ768">
        <v>25</v>
      </c>
      <c r="JR768">
        <v>1310.34</v>
      </c>
      <c r="JS768">
        <v>21.9062</v>
      </c>
      <c r="JT768">
        <v>102.284</v>
      </c>
      <c r="JU768">
        <v>103.063</v>
      </c>
    </row>
    <row r="769" spans="1:281">
      <c r="A769">
        <v>753</v>
      </c>
      <c r="B769">
        <v>1659034658</v>
      </c>
      <c r="C769">
        <v>10974.9000000954</v>
      </c>
      <c r="D769" t="s">
        <v>1937</v>
      </c>
      <c r="E769" t="s">
        <v>1938</v>
      </c>
      <c r="F769">
        <v>5</v>
      </c>
      <c r="G769" t="s">
        <v>1782</v>
      </c>
      <c r="H769" t="s">
        <v>417</v>
      </c>
      <c r="I769">
        <v>1659034650.21429</v>
      </c>
      <c r="J769">
        <f>(K769)/1000</f>
        <v>0</v>
      </c>
      <c r="K769">
        <f>IF(CZ769, AN769, AH769)</f>
        <v>0</v>
      </c>
      <c r="L769">
        <f>IF(CZ769, AI769, AG769)</f>
        <v>0</v>
      </c>
      <c r="M769">
        <f>DB769 - IF(AU769&gt;1, L769*CV769*100.0/(AW769*DP769), 0)</f>
        <v>0</v>
      </c>
      <c r="N769">
        <f>((T769-J769/2)*M769-L769)/(T769+J769/2)</f>
        <v>0</v>
      </c>
      <c r="O769">
        <f>N769*(DI769+DJ769)/1000.0</f>
        <v>0</v>
      </c>
      <c r="P769">
        <f>(DB769 - IF(AU769&gt;1, L769*CV769*100.0/(AW769*DP769), 0))*(DI769+DJ769)/1000.0</f>
        <v>0</v>
      </c>
      <c r="Q769">
        <f>2.0/((1/S769-1/R769)+SIGN(S769)*SQRT((1/S769-1/R769)*(1/S769-1/R769) + 4*CW769/((CW769+1)*(CW769+1))*(2*1/S769*1/R769-1/R769*1/R769)))</f>
        <v>0</v>
      </c>
      <c r="R769">
        <f>IF(LEFT(CX769,1)&lt;&gt;"0",IF(LEFT(CX769,1)="1",3.0,CY769),$D$5+$E$5*(DP769*DI769/($K$5*1000))+$F$5*(DP769*DI769/($K$5*1000))*MAX(MIN(CV769,$J$5),$I$5)*MAX(MIN(CV769,$J$5),$I$5)+$G$5*MAX(MIN(CV769,$J$5),$I$5)*(DP769*DI769/($K$5*1000))+$H$5*(DP769*DI769/($K$5*1000))*(DP769*DI769/($K$5*1000)))</f>
        <v>0</v>
      </c>
      <c r="S769">
        <f>J769*(1000-(1000*0.61365*exp(17.502*W769/(240.97+W769))/(DI769+DJ769)+DD769)/2)/(1000*0.61365*exp(17.502*W769/(240.97+W769))/(DI769+DJ769)-DD769)</f>
        <v>0</v>
      </c>
      <c r="T769">
        <f>1/((CW769+1)/(Q769/1.6)+1/(R769/1.37)) + CW769/((CW769+1)/(Q769/1.6) + CW769/(R769/1.37))</f>
        <v>0</v>
      </c>
      <c r="U769">
        <f>(CR769*CU769)</f>
        <v>0</v>
      </c>
      <c r="V769">
        <f>(DK769+(U769+2*0.95*5.67E-8*(((DK769+$B$7)+273)^4-(DK769+273)^4)-44100*J769)/(1.84*29.3*R769+8*0.95*5.67E-8*(DK769+273)^3))</f>
        <v>0</v>
      </c>
      <c r="W769">
        <f>($C$7*DL769+$D$7*DM769+$E$7*V769)</f>
        <v>0</v>
      </c>
      <c r="X769">
        <f>0.61365*exp(17.502*W769/(240.97+W769))</f>
        <v>0</v>
      </c>
      <c r="Y769">
        <f>(Z769/AA769*100)</f>
        <v>0</v>
      </c>
      <c r="Z769">
        <f>DD769*(DI769+DJ769)/1000</f>
        <v>0</v>
      </c>
      <c r="AA769">
        <f>0.61365*exp(17.502*DK769/(240.97+DK769))</f>
        <v>0</v>
      </c>
      <c r="AB769">
        <f>(X769-DD769*(DI769+DJ769)/1000)</f>
        <v>0</v>
      </c>
      <c r="AC769">
        <f>(-J769*44100)</f>
        <v>0</v>
      </c>
      <c r="AD769">
        <f>2*29.3*R769*0.92*(DK769-W769)</f>
        <v>0</v>
      </c>
      <c r="AE769">
        <f>2*0.95*5.67E-8*(((DK769+$B$7)+273)^4-(W769+273)^4)</f>
        <v>0</v>
      </c>
      <c r="AF769">
        <f>U769+AE769+AC769+AD769</f>
        <v>0</v>
      </c>
      <c r="AG769">
        <f>DH769*AU769*(DC769-DB769*(1000-AU769*DE769)/(1000-AU769*DD769))/(100*CV769)</f>
        <v>0</v>
      </c>
      <c r="AH769">
        <f>1000*DH769*AU769*(DD769-DE769)/(100*CV769*(1000-AU769*DD769))</f>
        <v>0</v>
      </c>
      <c r="AI769">
        <f>(AJ769 - AK769 - DI769*1E3/(8.314*(DK769+273.15)) * AM769/DH769 * AL769) * DH769/(100*CV769) * (1000 - DE769)/1000</f>
        <v>0</v>
      </c>
      <c r="AJ769">
        <v>1330.63901352893</v>
      </c>
      <c r="AK769">
        <v>1271.68727272727</v>
      </c>
      <c r="AL769">
        <v>3.42755845584136</v>
      </c>
      <c r="AM769">
        <v>66.0504921813524</v>
      </c>
      <c r="AN769">
        <f>(AP769 - AO769 + DI769*1E3/(8.314*(DK769+273.15)) * AR769/DH769 * AQ769) * DH769/(100*CV769) * 1000/(1000 - AP769)</f>
        <v>0</v>
      </c>
      <c r="AO769">
        <v>21.8582984780952</v>
      </c>
      <c r="AP769">
        <v>26.550841958042</v>
      </c>
      <c r="AQ769">
        <v>0.00012547673922367</v>
      </c>
      <c r="AR769">
        <v>92.47</v>
      </c>
      <c r="AS769">
        <v>0</v>
      </c>
      <c r="AT769">
        <v>0</v>
      </c>
      <c r="AU769">
        <f>IF(AS769*$H$13&gt;=AW769,1.0,(AW769/(AW769-AS769*$H$13)))</f>
        <v>0</v>
      </c>
      <c r="AV769">
        <f>(AU769-1)*100</f>
        <v>0</v>
      </c>
      <c r="AW769">
        <f>MAX(0,($B$13+$C$13*DP769)/(1+$D$13*DP769)*DI769/(DK769+273)*$E$13)</f>
        <v>0</v>
      </c>
      <c r="AX769" t="s">
        <v>418</v>
      </c>
      <c r="AY769" t="s">
        <v>418</v>
      </c>
      <c r="AZ769">
        <v>0</v>
      </c>
      <c r="BA769">
        <v>0</v>
      </c>
      <c r="BB769">
        <f>1-AZ769/BA769</f>
        <v>0</v>
      </c>
      <c r="BC769">
        <v>0</v>
      </c>
      <c r="BD769" t="s">
        <v>418</v>
      </c>
      <c r="BE769" t="s">
        <v>418</v>
      </c>
      <c r="BF769">
        <v>0</v>
      </c>
      <c r="BG769">
        <v>0</v>
      </c>
      <c r="BH769">
        <f>1-BF769/BG769</f>
        <v>0</v>
      </c>
      <c r="BI769">
        <v>0.5</v>
      </c>
      <c r="BJ769">
        <f>CS769</f>
        <v>0</v>
      </c>
      <c r="BK769">
        <f>L769</f>
        <v>0</v>
      </c>
      <c r="BL769">
        <f>BH769*BI769*BJ769</f>
        <v>0</v>
      </c>
      <c r="BM769">
        <f>(BK769-BC769)/BJ769</f>
        <v>0</v>
      </c>
      <c r="BN769">
        <f>(BA769-BG769)/BG769</f>
        <v>0</v>
      </c>
      <c r="BO769">
        <f>AZ769/(BB769+AZ769/BG769)</f>
        <v>0</v>
      </c>
      <c r="BP769" t="s">
        <v>418</v>
      </c>
      <c r="BQ769">
        <v>0</v>
      </c>
      <c r="BR769">
        <f>IF(BQ769&lt;&gt;0, BQ769, BO769)</f>
        <v>0</v>
      </c>
      <c r="BS769">
        <f>1-BR769/BG769</f>
        <v>0</v>
      </c>
      <c r="BT769">
        <f>(BG769-BF769)/(BG769-BR769)</f>
        <v>0</v>
      </c>
      <c r="BU769">
        <f>(BA769-BG769)/(BA769-BR769)</f>
        <v>0</v>
      </c>
      <c r="BV769">
        <f>(BG769-BF769)/(BG769-AZ769)</f>
        <v>0</v>
      </c>
      <c r="BW769">
        <f>(BA769-BG769)/(BA769-AZ769)</f>
        <v>0</v>
      </c>
      <c r="BX769">
        <f>(BT769*BR769/BF769)</f>
        <v>0</v>
      </c>
      <c r="BY769">
        <f>(1-BX769)</f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f>$B$11*DQ769+$C$11*DR769+$F$11*EC769*(1-EF769)</f>
        <v>0</v>
      </c>
      <c r="CS769">
        <f>CR769*CT769</f>
        <v>0</v>
      </c>
      <c r="CT769">
        <f>($B$11*$D$9+$C$11*$D$9+$F$11*((EP769+EH769)/MAX(EP769+EH769+EQ769, 0.1)*$I$9+EQ769/MAX(EP769+EH769+EQ769, 0.1)*$J$9))/($B$11+$C$11+$F$11)</f>
        <v>0</v>
      </c>
      <c r="CU769">
        <f>($B$11*$K$9+$C$11*$K$9+$F$11*((EP769+EH769)/MAX(EP769+EH769+EQ769, 0.1)*$P$9+EQ769/MAX(EP769+EH769+EQ769, 0.1)*$Q$9))/($B$11+$C$11+$F$11)</f>
        <v>0</v>
      </c>
      <c r="CV769">
        <v>6</v>
      </c>
      <c r="CW769">
        <v>0.5</v>
      </c>
      <c r="CX769" t="s">
        <v>419</v>
      </c>
      <c r="CY769">
        <v>2</v>
      </c>
      <c r="CZ769" t="b">
        <v>1</v>
      </c>
      <c r="DA769">
        <v>1659034650.21429</v>
      </c>
      <c r="DB769">
        <v>1213.7425</v>
      </c>
      <c r="DC769">
        <v>1284.84535714286</v>
      </c>
      <c r="DD769">
        <v>26.550525</v>
      </c>
      <c r="DE769">
        <v>21.8592928571429</v>
      </c>
      <c r="DF769">
        <v>1202.69964285714</v>
      </c>
      <c r="DG769">
        <v>25.956925</v>
      </c>
      <c r="DH769">
        <v>500.060392857143</v>
      </c>
      <c r="DI769">
        <v>90.2958357142857</v>
      </c>
      <c r="DJ769">
        <v>0.0447123857142857</v>
      </c>
      <c r="DK769">
        <v>27.5080107142857</v>
      </c>
      <c r="DL769">
        <v>27.7686</v>
      </c>
      <c r="DM769">
        <v>999.9</v>
      </c>
      <c r="DN769">
        <v>0</v>
      </c>
      <c r="DO769">
        <v>0</v>
      </c>
      <c r="DP769">
        <v>9992.85714285714</v>
      </c>
      <c r="DQ769">
        <v>0</v>
      </c>
      <c r="DR769">
        <v>17.2982392857143</v>
      </c>
      <c r="DS769">
        <v>-71.1031464285714</v>
      </c>
      <c r="DT769">
        <v>1246.84678571429</v>
      </c>
      <c r="DU769">
        <v>1313.55928571429</v>
      </c>
      <c r="DV769">
        <v>4.69124178571429</v>
      </c>
      <c r="DW769">
        <v>1284.84535714286</v>
      </c>
      <c r="DX769">
        <v>21.8592928571429</v>
      </c>
      <c r="DY769">
        <v>2.39740178571429</v>
      </c>
      <c r="DZ769">
        <v>1.9738025</v>
      </c>
      <c r="EA769">
        <v>20.3462357142857</v>
      </c>
      <c r="EB769">
        <v>17.2357392857143</v>
      </c>
      <c r="EC769">
        <v>1999.99178571429</v>
      </c>
      <c r="ED769">
        <v>0.980000642857143</v>
      </c>
      <c r="EE769">
        <v>0.0199994785714286</v>
      </c>
      <c r="EF769">
        <v>0</v>
      </c>
      <c r="EG769">
        <v>744.216428571429</v>
      </c>
      <c r="EH769">
        <v>5.00063</v>
      </c>
      <c r="EI769">
        <v>14669.3642857143</v>
      </c>
      <c r="EJ769">
        <v>17256.8214285714</v>
      </c>
      <c r="EK769">
        <v>38.4955</v>
      </c>
      <c r="EL769">
        <v>38.47075</v>
      </c>
      <c r="EM769">
        <v>37.937</v>
      </c>
      <c r="EN769">
        <v>37.875</v>
      </c>
      <c r="EO769">
        <v>39.5</v>
      </c>
      <c r="EP769">
        <v>1955.09214285714</v>
      </c>
      <c r="EQ769">
        <v>39.8960714285714</v>
      </c>
      <c r="ER769">
        <v>0</v>
      </c>
      <c r="ES769">
        <v>1659034657.3</v>
      </c>
      <c r="ET769">
        <v>0</v>
      </c>
      <c r="EU769">
        <v>744.177923076923</v>
      </c>
      <c r="EV769">
        <v>-0.78933332921906</v>
      </c>
      <c r="EW769">
        <v>-29.5487179980443</v>
      </c>
      <c r="EX769">
        <v>14669.2192307692</v>
      </c>
      <c r="EY769">
        <v>15</v>
      </c>
      <c r="EZ769">
        <v>0</v>
      </c>
      <c r="FA769" t="s">
        <v>420</v>
      </c>
      <c r="FB769">
        <v>1657551626.5</v>
      </c>
      <c r="FC769">
        <v>1657551629</v>
      </c>
      <c r="FD769">
        <v>0</v>
      </c>
      <c r="FE769">
        <v>0.403</v>
      </c>
      <c r="FF769">
        <v>0.009</v>
      </c>
      <c r="FG769">
        <v>9.41</v>
      </c>
      <c r="FH769">
        <v>0.087</v>
      </c>
      <c r="FI769">
        <v>417</v>
      </c>
      <c r="FJ769">
        <v>17</v>
      </c>
      <c r="FK769">
        <v>1.61</v>
      </c>
      <c r="FL769">
        <v>0.59</v>
      </c>
      <c r="FM769">
        <v>-71.0365317073171</v>
      </c>
      <c r="FN769">
        <v>-0.180685714285711</v>
      </c>
      <c r="FO769">
        <v>0.449022211650629</v>
      </c>
      <c r="FP769">
        <v>1</v>
      </c>
      <c r="FQ769">
        <v>744.306294117647</v>
      </c>
      <c r="FR769">
        <v>-1.58200152130933</v>
      </c>
      <c r="FS769">
        <v>0.271578233708485</v>
      </c>
      <c r="FT769">
        <v>0</v>
      </c>
      <c r="FU769">
        <v>4.68690512195122</v>
      </c>
      <c r="FV769">
        <v>0.066706829268302</v>
      </c>
      <c r="FW769">
        <v>0.00719209359998748</v>
      </c>
      <c r="FX769">
        <v>1</v>
      </c>
      <c r="FY769">
        <v>2</v>
      </c>
      <c r="FZ769">
        <v>3</v>
      </c>
      <c r="GA769" t="s">
        <v>474</v>
      </c>
      <c r="GB769">
        <v>2.97359</v>
      </c>
      <c r="GC769">
        <v>2.69845</v>
      </c>
      <c r="GD769">
        <v>0.190238</v>
      </c>
      <c r="GE769">
        <v>0.197727</v>
      </c>
      <c r="GF769">
        <v>0.110351</v>
      </c>
      <c r="GG769">
        <v>0.097571</v>
      </c>
      <c r="GH769">
        <v>31519.8</v>
      </c>
      <c r="GI769">
        <v>34148.8</v>
      </c>
      <c r="GJ769">
        <v>35271.8</v>
      </c>
      <c r="GK769">
        <v>38601.5</v>
      </c>
      <c r="GL769">
        <v>44489.2</v>
      </c>
      <c r="GM769">
        <v>50316</v>
      </c>
      <c r="GN769">
        <v>55139.9</v>
      </c>
      <c r="GO769">
        <v>61918.5</v>
      </c>
      <c r="GP769">
        <v>1.9868</v>
      </c>
      <c r="GQ769">
        <v>1.8554</v>
      </c>
      <c r="GR769">
        <v>0.146925</v>
      </c>
      <c r="GS769">
        <v>0</v>
      </c>
      <c r="GT769">
        <v>25.4123</v>
      </c>
      <c r="GU769">
        <v>999.9</v>
      </c>
      <c r="GV769">
        <v>58.9</v>
      </c>
      <c r="GW769">
        <v>29.094</v>
      </c>
      <c r="GX769">
        <v>26.3753</v>
      </c>
      <c r="GY769">
        <v>55.6673</v>
      </c>
      <c r="GZ769">
        <v>42.7244</v>
      </c>
      <c r="HA769">
        <v>1</v>
      </c>
      <c r="HB769">
        <v>-0.0356707</v>
      </c>
      <c r="HC769">
        <v>0.206972</v>
      </c>
      <c r="HD769">
        <v>20.1133</v>
      </c>
      <c r="HE769">
        <v>5.19932</v>
      </c>
      <c r="HF769">
        <v>12.004</v>
      </c>
      <c r="HG769">
        <v>4.9756</v>
      </c>
      <c r="HH769">
        <v>3.2936</v>
      </c>
      <c r="HI769">
        <v>9999</v>
      </c>
      <c r="HJ769">
        <v>9999</v>
      </c>
      <c r="HK769">
        <v>9999</v>
      </c>
      <c r="HL769">
        <v>630.7</v>
      </c>
      <c r="HM769">
        <v>1.86316</v>
      </c>
      <c r="HN769">
        <v>1.86798</v>
      </c>
      <c r="HO769">
        <v>1.86783</v>
      </c>
      <c r="HP769">
        <v>1.86896</v>
      </c>
      <c r="HQ769">
        <v>1.86978</v>
      </c>
      <c r="HR769">
        <v>1.86584</v>
      </c>
      <c r="HS769">
        <v>1.86691</v>
      </c>
      <c r="HT769">
        <v>1.86832</v>
      </c>
      <c r="HU769">
        <v>5</v>
      </c>
      <c r="HV769">
        <v>0</v>
      </c>
      <c r="HW769">
        <v>0</v>
      </c>
      <c r="HX769">
        <v>0</v>
      </c>
      <c r="HY769" t="s">
        <v>422</v>
      </c>
      <c r="HZ769" t="s">
        <v>423</v>
      </c>
      <c r="IA769" t="s">
        <v>424</v>
      </c>
      <c r="IB769" t="s">
        <v>424</v>
      </c>
      <c r="IC769" t="s">
        <v>424</v>
      </c>
      <c r="ID769" t="s">
        <v>424</v>
      </c>
      <c r="IE769">
        <v>0</v>
      </c>
      <c r="IF769">
        <v>100</v>
      </c>
      <c r="IG769">
        <v>100</v>
      </c>
      <c r="IH769">
        <v>11.18</v>
      </c>
      <c r="II769">
        <v>0.5934</v>
      </c>
      <c r="IJ769">
        <v>4.02706509432224</v>
      </c>
      <c r="IK769">
        <v>0.00601174518973114</v>
      </c>
      <c r="IL769">
        <v>2.77886958061485e-07</v>
      </c>
      <c r="IM769">
        <v>-3.54636231360687e-10</v>
      </c>
      <c r="IN769">
        <v>-0.0404303883988718</v>
      </c>
      <c r="IO769">
        <v>-0.0177815531441476</v>
      </c>
      <c r="IP769">
        <v>0.00205572605671414</v>
      </c>
      <c r="IQ769">
        <v>-1.65519735432211e-05</v>
      </c>
      <c r="IR769">
        <v>-4</v>
      </c>
      <c r="IS769">
        <v>1848</v>
      </c>
      <c r="IT769">
        <v>1</v>
      </c>
      <c r="IU769">
        <v>25</v>
      </c>
      <c r="IV769">
        <v>24717.2</v>
      </c>
      <c r="IW769">
        <v>24717.2</v>
      </c>
      <c r="IX769">
        <v>2.58179</v>
      </c>
      <c r="IY769">
        <v>2.60498</v>
      </c>
      <c r="IZ769">
        <v>1.54785</v>
      </c>
      <c r="JA769">
        <v>2.30713</v>
      </c>
      <c r="JB769">
        <v>1.34644</v>
      </c>
      <c r="JC769">
        <v>2.27905</v>
      </c>
      <c r="JD769">
        <v>33.5804</v>
      </c>
      <c r="JE769">
        <v>24.2188</v>
      </c>
      <c r="JF769">
        <v>18</v>
      </c>
      <c r="JG769">
        <v>501.88</v>
      </c>
      <c r="JH769">
        <v>416.406</v>
      </c>
      <c r="JI769">
        <v>25</v>
      </c>
      <c r="JJ769">
        <v>26.7432</v>
      </c>
      <c r="JK769">
        <v>30.0001</v>
      </c>
      <c r="JL769">
        <v>26.6658</v>
      </c>
      <c r="JM769">
        <v>26.6042</v>
      </c>
      <c r="JN769">
        <v>51.6801</v>
      </c>
      <c r="JO769">
        <v>26.2578</v>
      </c>
      <c r="JP769">
        <v>100</v>
      </c>
      <c r="JQ769">
        <v>25</v>
      </c>
      <c r="JR769">
        <v>1323.8</v>
      </c>
      <c r="JS769">
        <v>21.9062</v>
      </c>
      <c r="JT769">
        <v>102.283</v>
      </c>
      <c r="JU769">
        <v>103.062</v>
      </c>
    </row>
    <row r="770" spans="1:281">
      <c r="A770">
        <v>754</v>
      </c>
      <c r="B770">
        <v>1659034663</v>
      </c>
      <c r="C770">
        <v>10979.9000000954</v>
      </c>
      <c r="D770" t="s">
        <v>1939</v>
      </c>
      <c r="E770" t="s">
        <v>1940</v>
      </c>
      <c r="F770">
        <v>5</v>
      </c>
      <c r="G770" t="s">
        <v>1782</v>
      </c>
      <c r="H770" t="s">
        <v>417</v>
      </c>
      <c r="I770">
        <v>1659034655.5</v>
      </c>
      <c r="J770">
        <f>(K770)/1000</f>
        <v>0</v>
      </c>
      <c r="K770">
        <f>IF(CZ770, AN770, AH770)</f>
        <v>0</v>
      </c>
      <c r="L770">
        <f>IF(CZ770, AI770, AG770)</f>
        <v>0</v>
      </c>
      <c r="M770">
        <f>DB770 - IF(AU770&gt;1, L770*CV770*100.0/(AW770*DP770), 0)</f>
        <v>0</v>
      </c>
      <c r="N770">
        <f>((T770-J770/2)*M770-L770)/(T770+J770/2)</f>
        <v>0</v>
      </c>
      <c r="O770">
        <f>N770*(DI770+DJ770)/1000.0</f>
        <v>0</v>
      </c>
      <c r="P770">
        <f>(DB770 - IF(AU770&gt;1, L770*CV770*100.0/(AW770*DP770), 0))*(DI770+DJ770)/1000.0</f>
        <v>0</v>
      </c>
      <c r="Q770">
        <f>2.0/((1/S770-1/R770)+SIGN(S770)*SQRT((1/S770-1/R770)*(1/S770-1/R770) + 4*CW770/((CW770+1)*(CW770+1))*(2*1/S770*1/R770-1/R770*1/R770)))</f>
        <v>0</v>
      </c>
      <c r="R770">
        <f>IF(LEFT(CX770,1)&lt;&gt;"0",IF(LEFT(CX770,1)="1",3.0,CY770),$D$5+$E$5*(DP770*DI770/($K$5*1000))+$F$5*(DP770*DI770/($K$5*1000))*MAX(MIN(CV770,$J$5),$I$5)*MAX(MIN(CV770,$J$5),$I$5)+$G$5*MAX(MIN(CV770,$J$5),$I$5)*(DP770*DI770/($K$5*1000))+$H$5*(DP770*DI770/($K$5*1000))*(DP770*DI770/($K$5*1000)))</f>
        <v>0</v>
      </c>
      <c r="S770">
        <f>J770*(1000-(1000*0.61365*exp(17.502*W770/(240.97+W770))/(DI770+DJ770)+DD770)/2)/(1000*0.61365*exp(17.502*W770/(240.97+W770))/(DI770+DJ770)-DD770)</f>
        <v>0</v>
      </c>
      <c r="T770">
        <f>1/((CW770+1)/(Q770/1.6)+1/(R770/1.37)) + CW770/((CW770+1)/(Q770/1.6) + CW770/(R770/1.37))</f>
        <v>0</v>
      </c>
      <c r="U770">
        <f>(CR770*CU770)</f>
        <v>0</v>
      </c>
      <c r="V770">
        <f>(DK770+(U770+2*0.95*5.67E-8*(((DK770+$B$7)+273)^4-(DK770+273)^4)-44100*J770)/(1.84*29.3*R770+8*0.95*5.67E-8*(DK770+273)^3))</f>
        <v>0</v>
      </c>
      <c r="W770">
        <f>($C$7*DL770+$D$7*DM770+$E$7*V770)</f>
        <v>0</v>
      </c>
      <c r="X770">
        <f>0.61365*exp(17.502*W770/(240.97+W770))</f>
        <v>0</v>
      </c>
      <c r="Y770">
        <f>(Z770/AA770*100)</f>
        <v>0</v>
      </c>
      <c r="Z770">
        <f>DD770*(DI770+DJ770)/1000</f>
        <v>0</v>
      </c>
      <c r="AA770">
        <f>0.61365*exp(17.502*DK770/(240.97+DK770))</f>
        <v>0</v>
      </c>
      <c r="AB770">
        <f>(X770-DD770*(DI770+DJ770)/1000)</f>
        <v>0</v>
      </c>
      <c r="AC770">
        <f>(-J770*44100)</f>
        <v>0</v>
      </c>
      <c r="AD770">
        <f>2*29.3*R770*0.92*(DK770-W770)</f>
        <v>0</v>
      </c>
      <c r="AE770">
        <f>2*0.95*5.67E-8*(((DK770+$B$7)+273)^4-(W770+273)^4)</f>
        <v>0</v>
      </c>
      <c r="AF770">
        <f>U770+AE770+AC770+AD770</f>
        <v>0</v>
      </c>
      <c r="AG770">
        <f>DH770*AU770*(DC770-DB770*(1000-AU770*DE770)/(1000-AU770*DD770))/(100*CV770)</f>
        <v>0</v>
      </c>
      <c r="AH770">
        <f>1000*DH770*AU770*(DD770-DE770)/(100*CV770*(1000-AU770*DD770))</f>
        <v>0</v>
      </c>
      <c r="AI770">
        <f>(AJ770 - AK770 - DI770*1E3/(8.314*(DK770+273.15)) * AM770/DH770 * AL770) * DH770/(100*CV770) * (1000 - DE770)/1000</f>
        <v>0</v>
      </c>
      <c r="AJ770">
        <v>1347.6768371998</v>
      </c>
      <c r="AK770">
        <v>1288.90212121212</v>
      </c>
      <c r="AL770">
        <v>3.46241313785868</v>
      </c>
      <c r="AM770">
        <v>66.0504921813524</v>
      </c>
      <c r="AN770">
        <f>(AP770 - AO770 + DI770*1E3/(8.314*(DK770+273.15)) * AR770/DH770 * AQ770) * DH770/(100*CV770) * 1000/(1000 - AP770)</f>
        <v>0</v>
      </c>
      <c r="AO770">
        <v>21.8552841732035</v>
      </c>
      <c r="AP770">
        <v>26.5379622377623</v>
      </c>
      <c r="AQ770">
        <v>-8.48229665064492e-05</v>
      </c>
      <c r="AR770">
        <v>92.47</v>
      </c>
      <c r="AS770">
        <v>0</v>
      </c>
      <c r="AT770">
        <v>0</v>
      </c>
      <c r="AU770">
        <f>IF(AS770*$H$13&gt;=AW770,1.0,(AW770/(AW770-AS770*$H$13)))</f>
        <v>0</v>
      </c>
      <c r="AV770">
        <f>(AU770-1)*100</f>
        <v>0</v>
      </c>
      <c r="AW770">
        <f>MAX(0,($B$13+$C$13*DP770)/(1+$D$13*DP770)*DI770/(DK770+273)*$E$13)</f>
        <v>0</v>
      </c>
      <c r="AX770" t="s">
        <v>418</v>
      </c>
      <c r="AY770" t="s">
        <v>418</v>
      </c>
      <c r="AZ770">
        <v>0</v>
      </c>
      <c r="BA770">
        <v>0</v>
      </c>
      <c r="BB770">
        <f>1-AZ770/BA770</f>
        <v>0</v>
      </c>
      <c r="BC770">
        <v>0</v>
      </c>
      <c r="BD770" t="s">
        <v>418</v>
      </c>
      <c r="BE770" t="s">
        <v>418</v>
      </c>
      <c r="BF770">
        <v>0</v>
      </c>
      <c r="BG770">
        <v>0</v>
      </c>
      <c r="BH770">
        <f>1-BF770/BG770</f>
        <v>0</v>
      </c>
      <c r="BI770">
        <v>0.5</v>
      </c>
      <c r="BJ770">
        <f>CS770</f>
        <v>0</v>
      </c>
      <c r="BK770">
        <f>L770</f>
        <v>0</v>
      </c>
      <c r="BL770">
        <f>BH770*BI770*BJ770</f>
        <v>0</v>
      </c>
      <c r="BM770">
        <f>(BK770-BC770)/BJ770</f>
        <v>0</v>
      </c>
      <c r="BN770">
        <f>(BA770-BG770)/BG770</f>
        <v>0</v>
      </c>
      <c r="BO770">
        <f>AZ770/(BB770+AZ770/BG770)</f>
        <v>0</v>
      </c>
      <c r="BP770" t="s">
        <v>418</v>
      </c>
      <c r="BQ770">
        <v>0</v>
      </c>
      <c r="BR770">
        <f>IF(BQ770&lt;&gt;0, BQ770, BO770)</f>
        <v>0</v>
      </c>
      <c r="BS770">
        <f>1-BR770/BG770</f>
        <v>0</v>
      </c>
      <c r="BT770">
        <f>(BG770-BF770)/(BG770-BR770)</f>
        <v>0</v>
      </c>
      <c r="BU770">
        <f>(BA770-BG770)/(BA770-BR770)</f>
        <v>0</v>
      </c>
      <c r="BV770">
        <f>(BG770-BF770)/(BG770-AZ770)</f>
        <v>0</v>
      </c>
      <c r="BW770">
        <f>(BA770-BG770)/(BA770-AZ770)</f>
        <v>0</v>
      </c>
      <c r="BX770">
        <f>(BT770*BR770/BF770)</f>
        <v>0</v>
      </c>
      <c r="BY770">
        <f>(1-BX770)</f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f>$B$11*DQ770+$C$11*DR770+$F$11*EC770*(1-EF770)</f>
        <v>0</v>
      </c>
      <c r="CS770">
        <f>CR770*CT770</f>
        <v>0</v>
      </c>
      <c r="CT770">
        <f>($B$11*$D$9+$C$11*$D$9+$F$11*((EP770+EH770)/MAX(EP770+EH770+EQ770, 0.1)*$I$9+EQ770/MAX(EP770+EH770+EQ770, 0.1)*$J$9))/($B$11+$C$11+$F$11)</f>
        <v>0</v>
      </c>
      <c r="CU770">
        <f>($B$11*$K$9+$C$11*$K$9+$F$11*((EP770+EH770)/MAX(EP770+EH770+EQ770, 0.1)*$P$9+EQ770/MAX(EP770+EH770+EQ770, 0.1)*$Q$9))/($B$11+$C$11+$F$11)</f>
        <v>0</v>
      </c>
      <c r="CV770">
        <v>6</v>
      </c>
      <c r="CW770">
        <v>0.5</v>
      </c>
      <c r="CX770" t="s">
        <v>419</v>
      </c>
      <c r="CY770">
        <v>2</v>
      </c>
      <c r="CZ770" t="b">
        <v>1</v>
      </c>
      <c r="DA770">
        <v>1659034655.5</v>
      </c>
      <c r="DB770">
        <v>1231.28740740741</v>
      </c>
      <c r="DC770">
        <v>1302.40111111111</v>
      </c>
      <c r="DD770">
        <v>26.5489740740741</v>
      </c>
      <c r="DE770">
        <v>21.8567185185185</v>
      </c>
      <c r="DF770">
        <v>1220.15481481481</v>
      </c>
      <c r="DG770">
        <v>25.9554518518518</v>
      </c>
      <c r="DH770">
        <v>500.070962962963</v>
      </c>
      <c r="DI770">
        <v>90.2956666666667</v>
      </c>
      <c r="DJ770">
        <v>0.0445592074074074</v>
      </c>
      <c r="DK770">
        <v>27.5086962962963</v>
      </c>
      <c r="DL770">
        <v>27.7904740740741</v>
      </c>
      <c r="DM770">
        <v>999.9</v>
      </c>
      <c r="DN770">
        <v>0</v>
      </c>
      <c r="DO770">
        <v>0</v>
      </c>
      <c r="DP770">
        <v>10000.1851851852</v>
      </c>
      <c r="DQ770">
        <v>0</v>
      </c>
      <c r="DR770">
        <v>17.4346777777778</v>
      </c>
      <c r="DS770">
        <v>-71.114337037037</v>
      </c>
      <c r="DT770">
        <v>1264.86777777778</v>
      </c>
      <c r="DU770">
        <v>1331.50444444444</v>
      </c>
      <c r="DV770">
        <v>4.69226740740741</v>
      </c>
      <c r="DW770">
        <v>1302.40111111111</v>
      </c>
      <c r="DX770">
        <v>21.8567185185185</v>
      </c>
      <c r="DY770">
        <v>2.39725703703704</v>
      </c>
      <c r="DZ770">
        <v>1.97356740740741</v>
      </c>
      <c r="EA770">
        <v>20.3452592592593</v>
      </c>
      <c r="EB770">
        <v>17.2338407407407</v>
      </c>
      <c r="EC770">
        <v>1999.99222222222</v>
      </c>
      <c r="ED770">
        <v>0.980000666666667</v>
      </c>
      <c r="EE770">
        <v>0.0199994592592593</v>
      </c>
      <c r="EF770">
        <v>0</v>
      </c>
      <c r="EG770">
        <v>744.123185185185</v>
      </c>
      <c r="EH770">
        <v>5.00063</v>
      </c>
      <c r="EI770">
        <v>14668.0814814815</v>
      </c>
      <c r="EJ770">
        <v>17256.8185185185</v>
      </c>
      <c r="EK770">
        <v>38.5</v>
      </c>
      <c r="EL770">
        <v>38.486</v>
      </c>
      <c r="EM770">
        <v>37.937</v>
      </c>
      <c r="EN770">
        <v>37.875</v>
      </c>
      <c r="EO770">
        <v>39.5</v>
      </c>
      <c r="EP770">
        <v>1955.09296296296</v>
      </c>
      <c r="EQ770">
        <v>39.8962962962963</v>
      </c>
      <c r="ER770">
        <v>0</v>
      </c>
      <c r="ES770">
        <v>1659034662.1</v>
      </c>
      <c r="ET770">
        <v>0</v>
      </c>
      <c r="EU770">
        <v>744.107230769231</v>
      </c>
      <c r="EV770">
        <v>-1.30988033496656</v>
      </c>
      <c r="EW770">
        <v>2.02051281013625</v>
      </c>
      <c r="EX770">
        <v>14668.0961538462</v>
      </c>
      <c r="EY770">
        <v>15</v>
      </c>
      <c r="EZ770">
        <v>0</v>
      </c>
      <c r="FA770" t="s">
        <v>420</v>
      </c>
      <c r="FB770">
        <v>1657551626.5</v>
      </c>
      <c r="FC770">
        <v>1657551629</v>
      </c>
      <c r="FD770">
        <v>0</v>
      </c>
      <c r="FE770">
        <v>0.403</v>
      </c>
      <c r="FF770">
        <v>0.009</v>
      </c>
      <c r="FG770">
        <v>9.41</v>
      </c>
      <c r="FH770">
        <v>0.087</v>
      </c>
      <c r="FI770">
        <v>417</v>
      </c>
      <c r="FJ770">
        <v>17</v>
      </c>
      <c r="FK770">
        <v>1.61</v>
      </c>
      <c r="FL770">
        <v>0.59</v>
      </c>
      <c r="FM770">
        <v>-71.1438536585366</v>
      </c>
      <c r="FN770">
        <v>-0.899868292682995</v>
      </c>
      <c r="FO770">
        <v>0.387778417428305</v>
      </c>
      <c r="FP770">
        <v>0</v>
      </c>
      <c r="FQ770">
        <v>744.151117647059</v>
      </c>
      <c r="FR770">
        <v>-0.998349879949071</v>
      </c>
      <c r="FS770">
        <v>0.226562517629162</v>
      </c>
      <c r="FT770">
        <v>1</v>
      </c>
      <c r="FU770">
        <v>4.69052658536585</v>
      </c>
      <c r="FV770">
        <v>0.0188943554006962</v>
      </c>
      <c r="FW770">
        <v>0.00525735517748463</v>
      </c>
      <c r="FX770">
        <v>1</v>
      </c>
      <c r="FY770">
        <v>2</v>
      </c>
      <c r="FZ770">
        <v>3</v>
      </c>
      <c r="GA770" t="s">
        <v>474</v>
      </c>
      <c r="GB770">
        <v>2.97315</v>
      </c>
      <c r="GC770">
        <v>2.69821</v>
      </c>
      <c r="GD770">
        <v>0.191819</v>
      </c>
      <c r="GE770">
        <v>0.199244</v>
      </c>
      <c r="GF770">
        <v>0.110307</v>
      </c>
      <c r="GG770">
        <v>0.0975674</v>
      </c>
      <c r="GH770">
        <v>31458.2</v>
      </c>
      <c r="GI770">
        <v>34084.8</v>
      </c>
      <c r="GJ770">
        <v>35271.7</v>
      </c>
      <c r="GK770">
        <v>38602.1</v>
      </c>
      <c r="GL770">
        <v>44491.5</v>
      </c>
      <c r="GM770">
        <v>50316.5</v>
      </c>
      <c r="GN770">
        <v>55140</v>
      </c>
      <c r="GO770">
        <v>61918.9</v>
      </c>
      <c r="GP770">
        <v>1.9868</v>
      </c>
      <c r="GQ770">
        <v>1.855</v>
      </c>
      <c r="GR770">
        <v>0.147671</v>
      </c>
      <c r="GS770">
        <v>0</v>
      </c>
      <c r="GT770">
        <v>25.4123</v>
      </c>
      <c r="GU770">
        <v>999.9</v>
      </c>
      <c r="GV770">
        <v>58.9</v>
      </c>
      <c r="GW770">
        <v>29.094</v>
      </c>
      <c r="GX770">
        <v>26.3762</v>
      </c>
      <c r="GY770">
        <v>55.8273</v>
      </c>
      <c r="GZ770">
        <v>43.0489</v>
      </c>
      <c r="HA770">
        <v>1</v>
      </c>
      <c r="HB770">
        <v>-0.0350813</v>
      </c>
      <c r="HC770">
        <v>0.205229</v>
      </c>
      <c r="HD770">
        <v>20.1132</v>
      </c>
      <c r="HE770">
        <v>5.19932</v>
      </c>
      <c r="HF770">
        <v>12.004</v>
      </c>
      <c r="HG770">
        <v>4.9756</v>
      </c>
      <c r="HH770">
        <v>3.2938</v>
      </c>
      <c r="HI770">
        <v>9999</v>
      </c>
      <c r="HJ770">
        <v>9999</v>
      </c>
      <c r="HK770">
        <v>9999</v>
      </c>
      <c r="HL770">
        <v>630.7</v>
      </c>
      <c r="HM770">
        <v>1.86316</v>
      </c>
      <c r="HN770">
        <v>1.86798</v>
      </c>
      <c r="HO770">
        <v>1.86783</v>
      </c>
      <c r="HP770">
        <v>1.8689</v>
      </c>
      <c r="HQ770">
        <v>1.86981</v>
      </c>
      <c r="HR770">
        <v>1.86584</v>
      </c>
      <c r="HS770">
        <v>1.86691</v>
      </c>
      <c r="HT770">
        <v>1.86829</v>
      </c>
      <c r="HU770">
        <v>5</v>
      </c>
      <c r="HV770">
        <v>0</v>
      </c>
      <c r="HW770">
        <v>0</v>
      </c>
      <c r="HX770">
        <v>0</v>
      </c>
      <c r="HY770" t="s">
        <v>422</v>
      </c>
      <c r="HZ770" t="s">
        <v>423</v>
      </c>
      <c r="IA770" t="s">
        <v>424</v>
      </c>
      <c r="IB770" t="s">
        <v>424</v>
      </c>
      <c r="IC770" t="s">
        <v>424</v>
      </c>
      <c r="ID770" t="s">
        <v>424</v>
      </c>
      <c r="IE770">
        <v>0</v>
      </c>
      <c r="IF770">
        <v>100</v>
      </c>
      <c r="IG770">
        <v>100</v>
      </c>
      <c r="IH770">
        <v>11.25</v>
      </c>
      <c r="II770">
        <v>0.5926</v>
      </c>
      <c r="IJ770">
        <v>4.02706509432224</v>
      </c>
      <c r="IK770">
        <v>0.00601174518973114</v>
      </c>
      <c r="IL770">
        <v>2.77886958061485e-07</v>
      </c>
      <c r="IM770">
        <v>-3.54636231360687e-10</v>
      </c>
      <c r="IN770">
        <v>-0.0404303883988718</v>
      </c>
      <c r="IO770">
        <v>-0.0177815531441476</v>
      </c>
      <c r="IP770">
        <v>0.00205572605671414</v>
      </c>
      <c r="IQ770">
        <v>-1.65519735432211e-05</v>
      </c>
      <c r="IR770">
        <v>-4</v>
      </c>
      <c r="IS770">
        <v>1848</v>
      </c>
      <c r="IT770">
        <v>1</v>
      </c>
      <c r="IU770">
        <v>25</v>
      </c>
      <c r="IV770">
        <v>24717.3</v>
      </c>
      <c r="IW770">
        <v>24717.2</v>
      </c>
      <c r="IX770">
        <v>2.6062</v>
      </c>
      <c r="IY770">
        <v>2.60376</v>
      </c>
      <c r="IZ770">
        <v>1.54785</v>
      </c>
      <c r="JA770">
        <v>2.30713</v>
      </c>
      <c r="JB770">
        <v>1.34644</v>
      </c>
      <c r="JC770">
        <v>2.40112</v>
      </c>
      <c r="JD770">
        <v>33.5804</v>
      </c>
      <c r="JE770">
        <v>24.2188</v>
      </c>
      <c r="JF770">
        <v>18</v>
      </c>
      <c r="JG770">
        <v>501.879</v>
      </c>
      <c r="JH770">
        <v>416.195</v>
      </c>
      <c r="JI770">
        <v>24.9998</v>
      </c>
      <c r="JJ770">
        <v>26.7455</v>
      </c>
      <c r="JK770">
        <v>30.0002</v>
      </c>
      <c r="JL770">
        <v>26.6658</v>
      </c>
      <c r="JM770">
        <v>26.6064</v>
      </c>
      <c r="JN770">
        <v>52.1647</v>
      </c>
      <c r="JO770">
        <v>26.2578</v>
      </c>
      <c r="JP770">
        <v>100</v>
      </c>
      <c r="JQ770">
        <v>25</v>
      </c>
      <c r="JR770">
        <v>1343.93</v>
      </c>
      <c r="JS770">
        <v>21.9062</v>
      </c>
      <c r="JT770">
        <v>102.283</v>
      </c>
      <c r="JU770">
        <v>103.063</v>
      </c>
    </row>
    <row r="771" spans="1:281">
      <c r="A771">
        <v>755</v>
      </c>
      <c r="B771">
        <v>1659034668</v>
      </c>
      <c r="C771">
        <v>10984.9000000954</v>
      </c>
      <c r="D771" t="s">
        <v>1941</v>
      </c>
      <c r="E771" t="s">
        <v>1942</v>
      </c>
      <c r="F771">
        <v>5</v>
      </c>
      <c r="G771" t="s">
        <v>1782</v>
      </c>
      <c r="H771" t="s">
        <v>417</v>
      </c>
      <c r="I771">
        <v>1659034660.21429</v>
      </c>
      <c r="J771">
        <f>(K771)/1000</f>
        <v>0</v>
      </c>
      <c r="K771">
        <f>IF(CZ771, AN771, AH771)</f>
        <v>0</v>
      </c>
      <c r="L771">
        <f>IF(CZ771, AI771, AG771)</f>
        <v>0</v>
      </c>
      <c r="M771">
        <f>DB771 - IF(AU771&gt;1, L771*CV771*100.0/(AW771*DP771), 0)</f>
        <v>0</v>
      </c>
      <c r="N771">
        <f>((T771-J771/2)*M771-L771)/(T771+J771/2)</f>
        <v>0</v>
      </c>
      <c r="O771">
        <f>N771*(DI771+DJ771)/1000.0</f>
        <v>0</v>
      </c>
      <c r="P771">
        <f>(DB771 - IF(AU771&gt;1, L771*CV771*100.0/(AW771*DP771), 0))*(DI771+DJ771)/1000.0</f>
        <v>0</v>
      </c>
      <c r="Q771">
        <f>2.0/((1/S771-1/R771)+SIGN(S771)*SQRT((1/S771-1/R771)*(1/S771-1/R771) + 4*CW771/((CW771+1)*(CW771+1))*(2*1/S771*1/R771-1/R771*1/R771)))</f>
        <v>0</v>
      </c>
      <c r="R771">
        <f>IF(LEFT(CX771,1)&lt;&gt;"0",IF(LEFT(CX771,1)="1",3.0,CY771),$D$5+$E$5*(DP771*DI771/($K$5*1000))+$F$5*(DP771*DI771/($K$5*1000))*MAX(MIN(CV771,$J$5),$I$5)*MAX(MIN(CV771,$J$5),$I$5)+$G$5*MAX(MIN(CV771,$J$5),$I$5)*(DP771*DI771/($K$5*1000))+$H$5*(DP771*DI771/($K$5*1000))*(DP771*DI771/($K$5*1000)))</f>
        <v>0</v>
      </c>
      <c r="S771">
        <f>J771*(1000-(1000*0.61365*exp(17.502*W771/(240.97+W771))/(DI771+DJ771)+DD771)/2)/(1000*0.61365*exp(17.502*W771/(240.97+W771))/(DI771+DJ771)-DD771)</f>
        <v>0</v>
      </c>
      <c r="T771">
        <f>1/((CW771+1)/(Q771/1.6)+1/(R771/1.37)) + CW771/((CW771+1)/(Q771/1.6) + CW771/(R771/1.37))</f>
        <v>0</v>
      </c>
      <c r="U771">
        <f>(CR771*CU771)</f>
        <v>0</v>
      </c>
      <c r="V771">
        <f>(DK771+(U771+2*0.95*5.67E-8*(((DK771+$B$7)+273)^4-(DK771+273)^4)-44100*J771)/(1.84*29.3*R771+8*0.95*5.67E-8*(DK771+273)^3))</f>
        <v>0</v>
      </c>
      <c r="W771">
        <f>($C$7*DL771+$D$7*DM771+$E$7*V771)</f>
        <v>0</v>
      </c>
      <c r="X771">
        <f>0.61365*exp(17.502*W771/(240.97+W771))</f>
        <v>0</v>
      </c>
      <c r="Y771">
        <f>(Z771/AA771*100)</f>
        <v>0</v>
      </c>
      <c r="Z771">
        <f>DD771*(DI771+DJ771)/1000</f>
        <v>0</v>
      </c>
      <c r="AA771">
        <f>0.61365*exp(17.502*DK771/(240.97+DK771))</f>
        <v>0</v>
      </c>
      <c r="AB771">
        <f>(X771-DD771*(DI771+DJ771)/1000)</f>
        <v>0</v>
      </c>
      <c r="AC771">
        <f>(-J771*44100)</f>
        <v>0</v>
      </c>
      <c r="AD771">
        <f>2*29.3*R771*0.92*(DK771-W771)</f>
        <v>0</v>
      </c>
      <c r="AE771">
        <f>2*0.95*5.67E-8*(((DK771+$B$7)+273)^4-(W771+273)^4)</f>
        <v>0</v>
      </c>
      <c r="AF771">
        <f>U771+AE771+AC771+AD771</f>
        <v>0</v>
      </c>
      <c r="AG771">
        <f>DH771*AU771*(DC771-DB771*(1000-AU771*DE771)/(1000-AU771*DD771))/(100*CV771)</f>
        <v>0</v>
      </c>
      <c r="AH771">
        <f>1000*DH771*AU771*(DD771-DE771)/(100*CV771*(1000-AU771*DD771))</f>
        <v>0</v>
      </c>
      <c r="AI771">
        <f>(AJ771 - AK771 - DI771*1E3/(8.314*(DK771+273.15)) * AM771/DH771 * AL771) * DH771/(100*CV771) * (1000 - DE771)/1000</f>
        <v>0</v>
      </c>
      <c r="AJ771">
        <v>1365.06499030477</v>
      </c>
      <c r="AK771">
        <v>1306.13915151515</v>
      </c>
      <c r="AL771">
        <v>3.49066412215037</v>
      </c>
      <c r="AM771">
        <v>66.0504921813524</v>
      </c>
      <c r="AN771">
        <f>(AP771 - AO771 + DI771*1E3/(8.314*(DK771+273.15)) * AR771/DH771 * AQ771) * DH771/(100*CV771) * 1000/(1000 - AP771)</f>
        <v>0</v>
      </c>
      <c r="AO771">
        <v>21.8519681128139</v>
      </c>
      <c r="AP771">
        <v>26.5319062937063</v>
      </c>
      <c r="AQ771">
        <v>-4.56056864940654e-05</v>
      </c>
      <c r="AR771">
        <v>92.47</v>
      </c>
      <c r="AS771">
        <v>0</v>
      </c>
      <c r="AT771">
        <v>0</v>
      </c>
      <c r="AU771">
        <f>IF(AS771*$H$13&gt;=AW771,1.0,(AW771/(AW771-AS771*$H$13)))</f>
        <v>0</v>
      </c>
      <c r="AV771">
        <f>(AU771-1)*100</f>
        <v>0</v>
      </c>
      <c r="AW771">
        <f>MAX(0,($B$13+$C$13*DP771)/(1+$D$13*DP771)*DI771/(DK771+273)*$E$13)</f>
        <v>0</v>
      </c>
      <c r="AX771" t="s">
        <v>418</v>
      </c>
      <c r="AY771" t="s">
        <v>418</v>
      </c>
      <c r="AZ771">
        <v>0</v>
      </c>
      <c r="BA771">
        <v>0</v>
      </c>
      <c r="BB771">
        <f>1-AZ771/BA771</f>
        <v>0</v>
      </c>
      <c r="BC771">
        <v>0</v>
      </c>
      <c r="BD771" t="s">
        <v>418</v>
      </c>
      <c r="BE771" t="s">
        <v>418</v>
      </c>
      <c r="BF771">
        <v>0</v>
      </c>
      <c r="BG771">
        <v>0</v>
      </c>
      <c r="BH771">
        <f>1-BF771/BG771</f>
        <v>0</v>
      </c>
      <c r="BI771">
        <v>0.5</v>
      </c>
      <c r="BJ771">
        <f>CS771</f>
        <v>0</v>
      </c>
      <c r="BK771">
        <f>L771</f>
        <v>0</v>
      </c>
      <c r="BL771">
        <f>BH771*BI771*BJ771</f>
        <v>0</v>
      </c>
      <c r="BM771">
        <f>(BK771-BC771)/BJ771</f>
        <v>0</v>
      </c>
      <c r="BN771">
        <f>(BA771-BG771)/BG771</f>
        <v>0</v>
      </c>
      <c r="BO771">
        <f>AZ771/(BB771+AZ771/BG771)</f>
        <v>0</v>
      </c>
      <c r="BP771" t="s">
        <v>418</v>
      </c>
      <c r="BQ771">
        <v>0</v>
      </c>
      <c r="BR771">
        <f>IF(BQ771&lt;&gt;0, BQ771, BO771)</f>
        <v>0</v>
      </c>
      <c r="BS771">
        <f>1-BR771/BG771</f>
        <v>0</v>
      </c>
      <c r="BT771">
        <f>(BG771-BF771)/(BG771-BR771)</f>
        <v>0</v>
      </c>
      <c r="BU771">
        <f>(BA771-BG771)/(BA771-BR771)</f>
        <v>0</v>
      </c>
      <c r="BV771">
        <f>(BG771-BF771)/(BG771-AZ771)</f>
        <v>0</v>
      </c>
      <c r="BW771">
        <f>(BA771-BG771)/(BA771-AZ771)</f>
        <v>0</v>
      </c>
      <c r="BX771">
        <f>(BT771*BR771/BF771)</f>
        <v>0</v>
      </c>
      <c r="BY771">
        <f>(1-BX771)</f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f>$B$11*DQ771+$C$11*DR771+$F$11*EC771*(1-EF771)</f>
        <v>0</v>
      </c>
      <c r="CS771">
        <f>CR771*CT771</f>
        <v>0</v>
      </c>
      <c r="CT771">
        <f>($B$11*$D$9+$C$11*$D$9+$F$11*((EP771+EH771)/MAX(EP771+EH771+EQ771, 0.1)*$I$9+EQ771/MAX(EP771+EH771+EQ771, 0.1)*$J$9))/($B$11+$C$11+$F$11)</f>
        <v>0</v>
      </c>
      <c r="CU771">
        <f>($B$11*$K$9+$C$11*$K$9+$F$11*((EP771+EH771)/MAX(EP771+EH771+EQ771, 0.1)*$P$9+EQ771/MAX(EP771+EH771+EQ771, 0.1)*$Q$9))/($B$11+$C$11+$F$11)</f>
        <v>0</v>
      </c>
      <c r="CV771">
        <v>6</v>
      </c>
      <c r="CW771">
        <v>0.5</v>
      </c>
      <c r="CX771" t="s">
        <v>419</v>
      </c>
      <c r="CY771">
        <v>2</v>
      </c>
      <c r="CZ771" t="b">
        <v>1</v>
      </c>
      <c r="DA771">
        <v>1659034660.21429</v>
      </c>
      <c r="DB771">
        <v>1246.97285714286</v>
      </c>
      <c r="DC771">
        <v>1318.34714285714</v>
      </c>
      <c r="DD771">
        <v>26.5437321428571</v>
      </c>
      <c r="DE771">
        <v>21.8544428571429</v>
      </c>
      <c r="DF771">
        <v>1235.76178571429</v>
      </c>
      <c r="DG771">
        <v>25.9504892857143</v>
      </c>
      <c r="DH771">
        <v>500.068428571429</v>
      </c>
      <c r="DI771">
        <v>90.2951285714286</v>
      </c>
      <c r="DJ771">
        <v>0.0444725107142857</v>
      </c>
      <c r="DK771">
        <v>27.5081464285714</v>
      </c>
      <c r="DL771">
        <v>27.8091142857143</v>
      </c>
      <c r="DM771">
        <v>999.9</v>
      </c>
      <c r="DN771">
        <v>0</v>
      </c>
      <c r="DO771">
        <v>0</v>
      </c>
      <c r="DP771">
        <v>9997.14285714286</v>
      </c>
      <c r="DQ771">
        <v>0</v>
      </c>
      <c r="DR771">
        <v>17.7328642857143</v>
      </c>
      <c r="DS771">
        <v>-71.3745357142857</v>
      </c>
      <c r="DT771">
        <v>1280.97357142857</v>
      </c>
      <c r="DU771">
        <v>1347.80285714286</v>
      </c>
      <c r="DV771">
        <v>4.68931178571429</v>
      </c>
      <c r="DW771">
        <v>1318.34714285714</v>
      </c>
      <c r="DX771">
        <v>21.8544428571429</v>
      </c>
      <c r="DY771">
        <v>2.39677035714286</v>
      </c>
      <c r="DZ771">
        <v>1.97334892857143</v>
      </c>
      <c r="EA771">
        <v>20.3419678571429</v>
      </c>
      <c r="EB771">
        <v>17.2320964285714</v>
      </c>
      <c r="EC771">
        <v>1999.995</v>
      </c>
      <c r="ED771">
        <v>0.979999785714286</v>
      </c>
      <c r="EE771">
        <v>0.0200003214285714</v>
      </c>
      <c r="EF771">
        <v>0</v>
      </c>
      <c r="EG771">
        <v>744.109464285714</v>
      </c>
      <c r="EH771">
        <v>5.00063</v>
      </c>
      <c r="EI771">
        <v>14667.8928571429</v>
      </c>
      <c r="EJ771">
        <v>17256.8357142857</v>
      </c>
      <c r="EK771">
        <v>38.5</v>
      </c>
      <c r="EL771">
        <v>38.48425</v>
      </c>
      <c r="EM771">
        <v>37.937</v>
      </c>
      <c r="EN771">
        <v>37.875</v>
      </c>
      <c r="EO771">
        <v>39.5</v>
      </c>
      <c r="EP771">
        <v>1955.09285714286</v>
      </c>
      <c r="EQ771">
        <v>39.8992857142857</v>
      </c>
      <c r="ER771">
        <v>0</v>
      </c>
      <c r="ES771">
        <v>1659034666.9</v>
      </c>
      <c r="ET771">
        <v>0</v>
      </c>
      <c r="EU771">
        <v>744.089884615385</v>
      </c>
      <c r="EV771">
        <v>0.0403760731752789</v>
      </c>
      <c r="EW771">
        <v>2.92649571157632</v>
      </c>
      <c r="EX771">
        <v>14667.7769230769</v>
      </c>
      <c r="EY771">
        <v>15</v>
      </c>
      <c r="EZ771">
        <v>0</v>
      </c>
      <c r="FA771" t="s">
        <v>420</v>
      </c>
      <c r="FB771">
        <v>1657551626.5</v>
      </c>
      <c r="FC771">
        <v>1657551629</v>
      </c>
      <c r="FD771">
        <v>0</v>
      </c>
      <c r="FE771">
        <v>0.403</v>
      </c>
      <c r="FF771">
        <v>0.009</v>
      </c>
      <c r="FG771">
        <v>9.41</v>
      </c>
      <c r="FH771">
        <v>0.087</v>
      </c>
      <c r="FI771">
        <v>417</v>
      </c>
      <c r="FJ771">
        <v>17</v>
      </c>
      <c r="FK771">
        <v>1.61</v>
      </c>
      <c r="FL771">
        <v>0.59</v>
      </c>
      <c r="FM771">
        <v>-71.2007609756098</v>
      </c>
      <c r="FN771">
        <v>-2.63797839721267</v>
      </c>
      <c r="FO771">
        <v>0.371496420806741</v>
      </c>
      <c r="FP771">
        <v>0</v>
      </c>
      <c r="FQ771">
        <v>744.131029411765</v>
      </c>
      <c r="FR771">
        <v>-0.504247514417667</v>
      </c>
      <c r="FS771">
        <v>0.214307569696136</v>
      </c>
      <c r="FT771">
        <v>1</v>
      </c>
      <c r="FU771">
        <v>4.68956048780488</v>
      </c>
      <c r="FV771">
        <v>-0.0226298257839779</v>
      </c>
      <c r="FW771">
        <v>0.0063170300026776</v>
      </c>
      <c r="FX771">
        <v>1</v>
      </c>
      <c r="FY771">
        <v>2</v>
      </c>
      <c r="FZ771">
        <v>3</v>
      </c>
      <c r="GA771" t="s">
        <v>474</v>
      </c>
      <c r="GB771">
        <v>2.97212</v>
      </c>
      <c r="GC771">
        <v>2.69837</v>
      </c>
      <c r="GD771">
        <v>0.193394</v>
      </c>
      <c r="GE771">
        <v>0.20078</v>
      </c>
      <c r="GF771">
        <v>0.110315</v>
      </c>
      <c r="GG771">
        <v>0.0975532</v>
      </c>
      <c r="GH771">
        <v>31396.6</v>
      </c>
      <c r="GI771">
        <v>34018.6</v>
      </c>
      <c r="GJ771">
        <v>35271.3</v>
      </c>
      <c r="GK771">
        <v>38601.1</v>
      </c>
      <c r="GL771">
        <v>44491</v>
      </c>
      <c r="GM771">
        <v>50317</v>
      </c>
      <c r="GN771">
        <v>55139.8</v>
      </c>
      <c r="GO771">
        <v>61918.5</v>
      </c>
      <c r="GP771">
        <v>1.9868</v>
      </c>
      <c r="GQ771">
        <v>1.8554</v>
      </c>
      <c r="GR771">
        <v>0.14618</v>
      </c>
      <c r="GS771">
        <v>0</v>
      </c>
      <c r="GT771">
        <v>25.4123</v>
      </c>
      <c r="GU771">
        <v>999.9</v>
      </c>
      <c r="GV771">
        <v>58.9</v>
      </c>
      <c r="GW771">
        <v>29.094</v>
      </c>
      <c r="GX771">
        <v>26.3792</v>
      </c>
      <c r="GY771">
        <v>55.7773</v>
      </c>
      <c r="GZ771">
        <v>43.0809</v>
      </c>
      <c r="HA771">
        <v>1</v>
      </c>
      <c r="HB771">
        <v>-0.0349593</v>
      </c>
      <c r="HC771">
        <v>0.205098</v>
      </c>
      <c r="HD771">
        <v>20.1134</v>
      </c>
      <c r="HE771">
        <v>5.19812</v>
      </c>
      <c r="HF771">
        <v>12.004</v>
      </c>
      <c r="HG771">
        <v>4.9756</v>
      </c>
      <c r="HH771">
        <v>3.2938</v>
      </c>
      <c r="HI771">
        <v>9999</v>
      </c>
      <c r="HJ771">
        <v>9999</v>
      </c>
      <c r="HK771">
        <v>9999</v>
      </c>
      <c r="HL771">
        <v>630.7</v>
      </c>
      <c r="HM771">
        <v>1.8631</v>
      </c>
      <c r="HN771">
        <v>1.86798</v>
      </c>
      <c r="HO771">
        <v>1.8678</v>
      </c>
      <c r="HP771">
        <v>1.86899</v>
      </c>
      <c r="HQ771">
        <v>1.86981</v>
      </c>
      <c r="HR771">
        <v>1.86584</v>
      </c>
      <c r="HS771">
        <v>1.86691</v>
      </c>
      <c r="HT771">
        <v>1.86829</v>
      </c>
      <c r="HU771">
        <v>5</v>
      </c>
      <c r="HV771">
        <v>0</v>
      </c>
      <c r="HW771">
        <v>0</v>
      </c>
      <c r="HX771">
        <v>0</v>
      </c>
      <c r="HY771" t="s">
        <v>422</v>
      </c>
      <c r="HZ771" t="s">
        <v>423</v>
      </c>
      <c r="IA771" t="s">
        <v>424</v>
      </c>
      <c r="IB771" t="s">
        <v>424</v>
      </c>
      <c r="IC771" t="s">
        <v>424</v>
      </c>
      <c r="ID771" t="s">
        <v>424</v>
      </c>
      <c r="IE771">
        <v>0</v>
      </c>
      <c r="IF771">
        <v>100</v>
      </c>
      <c r="IG771">
        <v>100</v>
      </c>
      <c r="IH771">
        <v>11.34</v>
      </c>
      <c r="II771">
        <v>0.5929</v>
      </c>
      <c r="IJ771">
        <v>4.02706509432224</v>
      </c>
      <c r="IK771">
        <v>0.00601174518973114</v>
      </c>
      <c r="IL771">
        <v>2.77886958061485e-07</v>
      </c>
      <c r="IM771">
        <v>-3.54636231360687e-10</v>
      </c>
      <c r="IN771">
        <v>-0.0404303883988718</v>
      </c>
      <c r="IO771">
        <v>-0.0177815531441476</v>
      </c>
      <c r="IP771">
        <v>0.00205572605671414</v>
      </c>
      <c r="IQ771">
        <v>-1.65519735432211e-05</v>
      </c>
      <c r="IR771">
        <v>-4</v>
      </c>
      <c r="IS771">
        <v>1848</v>
      </c>
      <c r="IT771">
        <v>1</v>
      </c>
      <c r="IU771">
        <v>25</v>
      </c>
      <c r="IV771">
        <v>24717.4</v>
      </c>
      <c r="IW771">
        <v>24717.3</v>
      </c>
      <c r="IX771">
        <v>2.63428</v>
      </c>
      <c r="IY771">
        <v>2.59399</v>
      </c>
      <c r="IZ771">
        <v>1.54785</v>
      </c>
      <c r="JA771">
        <v>2.30713</v>
      </c>
      <c r="JB771">
        <v>1.34644</v>
      </c>
      <c r="JC771">
        <v>2.43774</v>
      </c>
      <c r="JD771">
        <v>33.558</v>
      </c>
      <c r="JE771">
        <v>24.2188</v>
      </c>
      <c r="JF771">
        <v>18</v>
      </c>
      <c r="JG771">
        <v>501.9</v>
      </c>
      <c r="JH771">
        <v>416.423</v>
      </c>
      <c r="JI771">
        <v>24.9999</v>
      </c>
      <c r="JJ771">
        <v>26.7455</v>
      </c>
      <c r="JK771">
        <v>30.0004</v>
      </c>
      <c r="JL771">
        <v>26.6681</v>
      </c>
      <c r="JM771">
        <v>26.6064</v>
      </c>
      <c r="JN771">
        <v>52.7235</v>
      </c>
      <c r="JO771">
        <v>26.2578</v>
      </c>
      <c r="JP771">
        <v>100</v>
      </c>
      <c r="JQ771">
        <v>25</v>
      </c>
      <c r="JR771">
        <v>1357.4</v>
      </c>
      <c r="JS771">
        <v>21.9062</v>
      </c>
      <c r="JT771">
        <v>102.282</v>
      </c>
      <c r="JU771">
        <v>103.062</v>
      </c>
    </row>
    <row r="772" spans="1:281">
      <c r="A772">
        <v>756</v>
      </c>
      <c r="B772">
        <v>1659034673</v>
      </c>
      <c r="C772">
        <v>10989.9000000954</v>
      </c>
      <c r="D772" t="s">
        <v>1943</v>
      </c>
      <c r="E772" t="s">
        <v>1944</v>
      </c>
      <c r="F772">
        <v>5</v>
      </c>
      <c r="G772" t="s">
        <v>1782</v>
      </c>
      <c r="H772" t="s">
        <v>417</v>
      </c>
      <c r="I772">
        <v>1659034665.5</v>
      </c>
      <c r="J772">
        <f>(K772)/1000</f>
        <v>0</v>
      </c>
      <c r="K772">
        <f>IF(CZ772, AN772, AH772)</f>
        <v>0</v>
      </c>
      <c r="L772">
        <f>IF(CZ772, AI772, AG772)</f>
        <v>0</v>
      </c>
      <c r="M772">
        <f>DB772 - IF(AU772&gt;1, L772*CV772*100.0/(AW772*DP772), 0)</f>
        <v>0</v>
      </c>
      <c r="N772">
        <f>((T772-J772/2)*M772-L772)/(T772+J772/2)</f>
        <v>0</v>
      </c>
      <c r="O772">
        <f>N772*(DI772+DJ772)/1000.0</f>
        <v>0</v>
      </c>
      <c r="P772">
        <f>(DB772 - IF(AU772&gt;1, L772*CV772*100.0/(AW772*DP772), 0))*(DI772+DJ772)/1000.0</f>
        <v>0</v>
      </c>
      <c r="Q772">
        <f>2.0/((1/S772-1/R772)+SIGN(S772)*SQRT((1/S772-1/R772)*(1/S772-1/R772) + 4*CW772/((CW772+1)*(CW772+1))*(2*1/S772*1/R772-1/R772*1/R772)))</f>
        <v>0</v>
      </c>
      <c r="R772">
        <f>IF(LEFT(CX772,1)&lt;&gt;"0",IF(LEFT(CX772,1)="1",3.0,CY772),$D$5+$E$5*(DP772*DI772/($K$5*1000))+$F$5*(DP772*DI772/($K$5*1000))*MAX(MIN(CV772,$J$5),$I$5)*MAX(MIN(CV772,$J$5),$I$5)+$G$5*MAX(MIN(CV772,$J$5),$I$5)*(DP772*DI772/($K$5*1000))+$H$5*(DP772*DI772/($K$5*1000))*(DP772*DI772/($K$5*1000)))</f>
        <v>0</v>
      </c>
      <c r="S772">
        <f>J772*(1000-(1000*0.61365*exp(17.502*W772/(240.97+W772))/(DI772+DJ772)+DD772)/2)/(1000*0.61365*exp(17.502*W772/(240.97+W772))/(DI772+DJ772)-DD772)</f>
        <v>0</v>
      </c>
      <c r="T772">
        <f>1/((CW772+1)/(Q772/1.6)+1/(R772/1.37)) + CW772/((CW772+1)/(Q772/1.6) + CW772/(R772/1.37))</f>
        <v>0</v>
      </c>
      <c r="U772">
        <f>(CR772*CU772)</f>
        <v>0</v>
      </c>
      <c r="V772">
        <f>(DK772+(U772+2*0.95*5.67E-8*(((DK772+$B$7)+273)^4-(DK772+273)^4)-44100*J772)/(1.84*29.3*R772+8*0.95*5.67E-8*(DK772+273)^3))</f>
        <v>0</v>
      </c>
      <c r="W772">
        <f>($C$7*DL772+$D$7*DM772+$E$7*V772)</f>
        <v>0</v>
      </c>
      <c r="X772">
        <f>0.61365*exp(17.502*W772/(240.97+W772))</f>
        <v>0</v>
      </c>
      <c r="Y772">
        <f>(Z772/AA772*100)</f>
        <v>0</v>
      </c>
      <c r="Z772">
        <f>DD772*(DI772+DJ772)/1000</f>
        <v>0</v>
      </c>
      <c r="AA772">
        <f>0.61365*exp(17.502*DK772/(240.97+DK772))</f>
        <v>0</v>
      </c>
      <c r="AB772">
        <f>(X772-DD772*(DI772+DJ772)/1000)</f>
        <v>0</v>
      </c>
      <c r="AC772">
        <f>(-J772*44100)</f>
        <v>0</v>
      </c>
      <c r="AD772">
        <f>2*29.3*R772*0.92*(DK772-W772)</f>
        <v>0</v>
      </c>
      <c r="AE772">
        <f>2*0.95*5.67E-8*(((DK772+$B$7)+273)^4-(W772+273)^4)</f>
        <v>0</v>
      </c>
      <c r="AF772">
        <f>U772+AE772+AC772+AD772</f>
        <v>0</v>
      </c>
      <c r="AG772">
        <f>DH772*AU772*(DC772-DB772*(1000-AU772*DE772)/(1000-AU772*DD772))/(100*CV772)</f>
        <v>0</v>
      </c>
      <c r="AH772">
        <f>1000*DH772*AU772*(DD772-DE772)/(100*CV772*(1000-AU772*DD772))</f>
        <v>0</v>
      </c>
      <c r="AI772">
        <f>(AJ772 - AK772 - DI772*1E3/(8.314*(DK772+273.15)) * AM772/DH772 * AL772) * DH772/(100*CV772) * (1000 - DE772)/1000</f>
        <v>0</v>
      </c>
      <c r="AJ772">
        <v>1382.27053426623</v>
      </c>
      <c r="AK772">
        <v>1323.38121212121</v>
      </c>
      <c r="AL772">
        <v>3.47395625492418</v>
      </c>
      <c r="AM772">
        <v>66.0504921813524</v>
      </c>
      <c r="AN772">
        <f>(AP772 - AO772 + DI772*1E3/(8.314*(DK772+273.15)) * AR772/DH772 * AQ772) * DH772/(100*CV772) * 1000/(1000 - AP772)</f>
        <v>0</v>
      </c>
      <c r="AO772">
        <v>21.8516425849351</v>
      </c>
      <c r="AP772">
        <v>26.5328713286713</v>
      </c>
      <c r="AQ772">
        <v>-5.85285412258308e-05</v>
      </c>
      <c r="AR772">
        <v>92.47</v>
      </c>
      <c r="AS772">
        <v>0</v>
      </c>
      <c r="AT772">
        <v>0</v>
      </c>
      <c r="AU772">
        <f>IF(AS772*$H$13&gt;=AW772,1.0,(AW772/(AW772-AS772*$H$13)))</f>
        <v>0</v>
      </c>
      <c r="AV772">
        <f>(AU772-1)*100</f>
        <v>0</v>
      </c>
      <c r="AW772">
        <f>MAX(0,($B$13+$C$13*DP772)/(1+$D$13*DP772)*DI772/(DK772+273)*$E$13)</f>
        <v>0</v>
      </c>
      <c r="AX772" t="s">
        <v>418</v>
      </c>
      <c r="AY772" t="s">
        <v>418</v>
      </c>
      <c r="AZ772">
        <v>0</v>
      </c>
      <c r="BA772">
        <v>0</v>
      </c>
      <c r="BB772">
        <f>1-AZ772/BA772</f>
        <v>0</v>
      </c>
      <c r="BC772">
        <v>0</v>
      </c>
      <c r="BD772" t="s">
        <v>418</v>
      </c>
      <c r="BE772" t="s">
        <v>418</v>
      </c>
      <c r="BF772">
        <v>0</v>
      </c>
      <c r="BG772">
        <v>0</v>
      </c>
      <c r="BH772">
        <f>1-BF772/BG772</f>
        <v>0</v>
      </c>
      <c r="BI772">
        <v>0.5</v>
      </c>
      <c r="BJ772">
        <f>CS772</f>
        <v>0</v>
      </c>
      <c r="BK772">
        <f>L772</f>
        <v>0</v>
      </c>
      <c r="BL772">
        <f>BH772*BI772*BJ772</f>
        <v>0</v>
      </c>
      <c r="BM772">
        <f>(BK772-BC772)/BJ772</f>
        <v>0</v>
      </c>
      <c r="BN772">
        <f>(BA772-BG772)/BG772</f>
        <v>0</v>
      </c>
      <c r="BO772">
        <f>AZ772/(BB772+AZ772/BG772)</f>
        <v>0</v>
      </c>
      <c r="BP772" t="s">
        <v>418</v>
      </c>
      <c r="BQ772">
        <v>0</v>
      </c>
      <c r="BR772">
        <f>IF(BQ772&lt;&gt;0, BQ772, BO772)</f>
        <v>0</v>
      </c>
      <c r="BS772">
        <f>1-BR772/BG772</f>
        <v>0</v>
      </c>
      <c r="BT772">
        <f>(BG772-BF772)/(BG772-BR772)</f>
        <v>0</v>
      </c>
      <c r="BU772">
        <f>(BA772-BG772)/(BA772-BR772)</f>
        <v>0</v>
      </c>
      <c r="BV772">
        <f>(BG772-BF772)/(BG772-AZ772)</f>
        <v>0</v>
      </c>
      <c r="BW772">
        <f>(BA772-BG772)/(BA772-AZ772)</f>
        <v>0</v>
      </c>
      <c r="BX772">
        <f>(BT772*BR772/BF772)</f>
        <v>0</v>
      </c>
      <c r="BY772">
        <f>(1-BX772)</f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f>$B$11*DQ772+$C$11*DR772+$F$11*EC772*(1-EF772)</f>
        <v>0</v>
      </c>
      <c r="CS772">
        <f>CR772*CT772</f>
        <v>0</v>
      </c>
      <c r="CT772">
        <f>($B$11*$D$9+$C$11*$D$9+$F$11*((EP772+EH772)/MAX(EP772+EH772+EQ772, 0.1)*$I$9+EQ772/MAX(EP772+EH772+EQ772, 0.1)*$J$9))/($B$11+$C$11+$F$11)</f>
        <v>0</v>
      </c>
      <c r="CU772">
        <f>($B$11*$K$9+$C$11*$K$9+$F$11*((EP772+EH772)/MAX(EP772+EH772+EQ772, 0.1)*$P$9+EQ772/MAX(EP772+EH772+EQ772, 0.1)*$Q$9))/($B$11+$C$11+$F$11)</f>
        <v>0</v>
      </c>
      <c r="CV772">
        <v>6</v>
      </c>
      <c r="CW772">
        <v>0.5</v>
      </c>
      <c r="CX772" t="s">
        <v>419</v>
      </c>
      <c r="CY772">
        <v>2</v>
      </c>
      <c r="CZ772" t="b">
        <v>1</v>
      </c>
      <c r="DA772">
        <v>1659034665.5</v>
      </c>
      <c r="DB772">
        <v>1264.67148148148</v>
      </c>
      <c r="DC772">
        <v>1336.11</v>
      </c>
      <c r="DD772">
        <v>26.5363185185185</v>
      </c>
      <c r="DE772">
        <v>21.8523037037037</v>
      </c>
      <c r="DF772">
        <v>1253.37259259259</v>
      </c>
      <c r="DG772">
        <v>25.9434592592593</v>
      </c>
      <c r="DH772">
        <v>500.066148148148</v>
      </c>
      <c r="DI772">
        <v>90.2947333333333</v>
      </c>
      <c r="DJ772">
        <v>0.0444766703703704</v>
      </c>
      <c r="DK772">
        <v>27.5067777777778</v>
      </c>
      <c r="DL772">
        <v>27.8114703703704</v>
      </c>
      <c r="DM772">
        <v>999.9</v>
      </c>
      <c r="DN772">
        <v>0</v>
      </c>
      <c r="DO772">
        <v>0</v>
      </c>
      <c r="DP772">
        <v>9990.74074074074</v>
      </c>
      <c r="DQ772">
        <v>0</v>
      </c>
      <c r="DR772">
        <v>17.9283</v>
      </c>
      <c r="DS772">
        <v>-71.4374185185185</v>
      </c>
      <c r="DT772">
        <v>1299.14555555556</v>
      </c>
      <c r="DU772">
        <v>1365.95851851852</v>
      </c>
      <c r="DV772">
        <v>4.68403666666667</v>
      </c>
      <c r="DW772">
        <v>1336.11</v>
      </c>
      <c r="DX772">
        <v>21.8523037037037</v>
      </c>
      <c r="DY772">
        <v>2.39609037037037</v>
      </c>
      <c r="DZ772">
        <v>1.9731462962963</v>
      </c>
      <c r="EA772">
        <v>20.3373703703704</v>
      </c>
      <c r="EB772">
        <v>17.2304703703704</v>
      </c>
      <c r="EC772">
        <v>2000.00185185185</v>
      </c>
      <c r="ED772">
        <v>0.979999888888889</v>
      </c>
      <c r="EE772">
        <v>0.0200002148148148</v>
      </c>
      <c r="EF772">
        <v>0</v>
      </c>
      <c r="EG772">
        <v>744.010074074074</v>
      </c>
      <c r="EH772">
        <v>5.00063</v>
      </c>
      <c r="EI772">
        <v>14666.4444444444</v>
      </c>
      <c r="EJ772">
        <v>17256.8888888889</v>
      </c>
      <c r="EK772">
        <v>38.5</v>
      </c>
      <c r="EL772">
        <v>38.4906666666667</v>
      </c>
      <c r="EM772">
        <v>37.937</v>
      </c>
      <c r="EN772">
        <v>37.875</v>
      </c>
      <c r="EO772">
        <v>39.5</v>
      </c>
      <c r="EP772">
        <v>1955.09962962963</v>
      </c>
      <c r="EQ772">
        <v>39.9014814814815</v>
      </c>
      <c r="ER772">
        <v>0</v>
      </c>
      <c r="ES772">
        <v>1659034672.3</v>
      </c>
      <c r="ET772">
        <v>0</v>
      </c>
      <c r="EU772">
        <v>743.98548</v>
      </c>
      <c r="EV772">
        <v>-1.01330767503666</v>
      </c>
      <c r="EW772">
        <v>-39.2538461509565</v>
      </c>
      <c r="EX772">
        <v>14666.16</v>
      </c>
      <c r="EY772">
        <v>15</v>
      </c>
      <c r="EZ772">
        <v>0</v>
      </c>
      <c r="FA772" t="s">
        <v>420</v>
      </c>
      <c r="FB772">
        <v>1657551626.5</v>
      </c>
      <c r="FC772">
        <v>1657551629</v>
      </c>
      <c r="FD772">
        <v>0</v>
      </c>
      <c r="FE772">
        <v>0.403</v>
      </c>
      <c r="FF772">
        <v>0.009</v>
      </c>
      <c r="FG772">
        <v>9.41</v>
      </c>
      <c r="FH772">
        <v>0.087</v>
      </c>
      <c r="FI772">
        <v>417</v>
      </c>
      <c r="FJ772">
        <v>17</v>
      </c>
      <c r="FK772">
        <v>1.61</v>
      </c>
      <c r="FL772">
        <v>0.59</v>
      </c>
      <c r="FM772">
        <v>-71.3913926829268</v>
      </c>
      <c r="FN772">
        <v>-0.817593031358921</v>
      </c>
      <c r="FO772">
        <v>0.287401218143492</v>
      </c>
      <c r="FP772">
        <v>0</v>
      </c>
      <c r="FQ772">
        <v>744.031029411765</v>
      </c>
      <c r="FR772">
        <v>-0.776302516379124</v>
      </c>
      <c r="FS772">
        <v>0.210097104341286</v>
      </c>
      <c r="FT772">
        <v>1</v>
      </c>
      <c r="FU772">
        <v>4.68751097560976</v>
      </c>
      <c r="FV772">
        <v>-0.0570710801393706</v>
      </c>
      <c r="FW772">
        <v>0.0071510073671657</v>
      </c>
      <c r="FX772">
        <v>1</v>
      </c>
      <c r="FY772">
        <v>2</v>
      </c>
      <c r="FZ772">
        <v>3</v>
      </c>
      <c r="GA772" t="s">
        <v>474</v>
      </c>
      <c r="GB772">
        <v>2.97283</v>
      </c>
      <c r="GC772">
        <v>2.69885</v>
      </c>
      <c r="GD772">
        <v>0.194956</v>
      </c>
      <c r="GE772">
        <v>0.202253</v>
      </c>
      <c r="GF772">
        <v>0.110318</v>
      </c>
      <c r="GG772">
        <v>0.0975617</v>
      </c>
      <c r="GH772">
        <v>31336</v>
      </c>
      <c r="GI772">
        <v>33956.5</v>
      </c>
      <c r="GJ772">
        <v>35271.6</v>
      </c>
      <c r="GK772">
        <v>38601.7</v>
      </c>
      <c r="GL772">
        <v>44491.3</v>
      </c>
      <c r="GM772">
        <v>50317.1</v>
      </c>
      <c r="GN772">
        <v>55140.2</v>
      </c>
      <c r="GO772">
        <v>61919</v>
      </c>
      <c r="GP772">
        <v>1.986</v>
      </c>
      <c r="GQ772">
        <v>1.8566</v>
      </c>
      <c r="GR772">
        <v>0.144541</v>
      </c>
      <c r="GS772">
        <v>0</v>
      </c>
      <c r="GT772">
        <v>25.4145</v>
      </c>
      <c r="GU772">
        <v>999.9</v>
      </c>
      <c r="GV772">
        <v>58.9</v>
      </c>
      <c r="GW772">
        <v>29.094</v>
      </c>
      <c r="GX772">
        <v>26.3774</v>
      </c>
      <c r="GY772">
        <v>56.1173</v>
      </c>
      <c r="GZ772">
        <v>42.9848</v>
      </c>
      <c r="HA772">
        <v>1</v>
      </c>
      <c r="HB772">
        <v>-0.0352439</v>
      </c>
      <c r="HC772">
        <v>0.205686</v>
      </c>
      <c r="HD772">
        <v>20.1135</v>
      </c>
      <c r="HE772">
        <v>5.19812</v>
      </c>
      <c r="HF772">
        <v>12.004</v>
      </c>
      <c r="HG772">
        <v>4.9756</v>
      </c>
      <c r="HH772">
        <v>3.2938</v>
      </c>
      <c r="HI772">
        <v>9999</v>
      </c>
      <c r="HJ772">
        <v>9999</v>
      </c>
      <c r="HK772">
        <v>9999</v>
      </c>
      <c r="HL772">
        <v>630.7</v>
      </c>
      <c r="HM772">
        <v>1.86313</v>
      </c>
      <c r="HN772">
        <v>1.86798</v>
      </c>
      <c r="HO772">
        <v>1.8678</v>
      </c>
      <c r="HP772">
        <v>1.86902</v>
      </c>
      <c r="HQ772">
        <v>1.86981</v>
      </c>
      <c r="HR772">
        <v>1.86584</v>
      </c>
      <c r="HS772">
        <v>1.86691</v>
      </c>
      <c r="HT772">
        <v>1.86829</v>
      </c>
      <c r="HU772">
        <v>5</v>
      </c>
      <c r="HV772">
        <v>0</v>
      </c>
      <c r="HW772">
        <v>0</v>
      </c>
      <c r="HX772">
        <v>0</v>
      </c>
      <c r="HY772" t="s">
        <v>422</v>
      </c>
      <c r="HZ772" t="s">
        <v>423</v>
      </c>
      <c r="IA772" t="s">
        <v>424</v>
      </c>
      <c r="IB772" t="s">
        <v>424</v>
      </c>
      <c r="IC772" t="s">
        <v>424</v>
      </c>
      <c r="ID772" t="s">
        <v>424</v>
      </c>
      <c r="IE772">
        <v>0</v>
      </c>
      <c r="IF772">
        <v>100</v>
      </c>
      <c r="IG772">
        <v>100</v>
      </c>
      <c r="IH772">
        <v>11.43</v>
      </c>
      <c r="II772">
        <v>0.593</v>
      </c>
      <c r="IJ772">
        <v>4.02706509432224</v>
      </c>
      <c r="IK772">
        <v>0.00601174518973114</v>
      </c>
      <c r="IL772">
        <v>2.77886958061485e-07</v>
      </c>
      <c r="IM772">
        <v>-3.54636231360687e-10</v>
      </c>
      <c r="IN772">
        <v>-0.0404303883988718</v>
      </c>
      <c r="IO772">
        <v>-0.0177815531441476</v>
      </c>
      <c r="IP772">
        <v>0.00205572605671414</v>
      </c>
      <c r="IQ772">
        <v>-1.65519735432211e-05</v>
      </c>
      <c r="IR772">
        <v>-4</v>
      </c>
      <c r="IS772">
        <v>1848</v>
      </c>
      <c r="IT772">
        <v>1</v>
      </c>
      <c r="IU772">
        <v>25</v>
      </c>
      <c r="IV772">
        <v>24717.4</v>
      </c>
      <c r="IW772">
        <v>24717.4</v>
      </c>
      <c r="IX772">
        <v>2.65869</v>
      </c>
      <c r="IY772">
        <v>2.60742</v>
      </c>
      <c r="IZ772">
        <v>1.54785</v>
      </c>
      <c r="JA772">
        <v>2.30713</v>
      </c>
      <c r="JB772">
        <v>1.34644</v>
      </c>
      <c r="JC772">
        <v>2.32056</v>
      </c>
      <c r="JD772">
        <v>33.5804</v>
      </c>
      <c r="JE772">
        <v>24.2188</v>
      </c>
      <c r="JF772">
        <v>18</v>
      </c>
      <c r="JG772">
        <v>501.373</v>
      </c>
      <c r="JH772">
        <v>417.123</v>
      </c>
      <c r="JI772">
        <v>24.9999</v>
      </c>
      <c r="JJ772">
        <v>26.7477</v>
      </c>
      <c r="JK772">
        <v>30.0001</v>
      </c>
      <c r="JL772">
        <v>26.6681</v>
      </c>
      <c r="JM772">
        <v>26.6086</v>
      </c>
      <c r="JN772">
        <v>53.2068</v>
      </c>
      <c r="JO772">
        <v>26.2578</v>
      </c>
      <c r="JP772">
        <v>100</v>
      </c>
      <c r="JQ772">
        <v>25</v>
      </c>
      <c r="JR772">
        <v>1377.51</v>
      </c>
      <c r="JS772">
        <v>21.9062</v>
      </c>
      <c r="JT772">
        <v>102.283</v>
      </c>
      <c r="JU772">
        <v>103.063</v>
      </c>
    </row>
    <row r="773" spans="1:281">
      <c r="A773">
        <v>757</v>
      </c>
      <c r="B773">
        <v>1659034678</v>
      </c>
      <c r="C773">
        <v>10994.9000000954</v>
      </c>
      <c r="D773" t="s">
        <v>1945</v>
      </c>
      <c r="E773" t="s">
        <v>1946</v>
      </c>
      <c r="F773">
        <v>5</v>
      </c>
      <c r="G773" t="s">
        <v>1782</v>
      </c>
      <c r="H773" t="s">
        <v>417</v>
      </c>
      <c r="I773">
        <v>1659034670.21429</v>
      </c>
      <c r="J773">
        <f>(K773)/1000</f>
        <v>0</v>
      </c>
      <c r="K773">
        <f>IF(CZ773, AN773, AH773)</f>
        <v>0</v>
      </c>
      <c r="L773">
        <f>IF(CZ773, AI773, AG773)</f>
        <v>0</v>
      </c>
      <c r="M773">
        <f>DB773 - IF(AU773&gt;1, L773*CV773*100.0/(AW773*DP773), 0)</f>
        <v>0</v>
      </c>
      <c r="N773">
        <f>((T773-J773/2)*M773-L773)/(T773+J773/2)</f>
        <v>0</v>
      </c>
      <c r="O773">
        <f>N773*(DI773+DJ773)/1000.0</f>
        <v>0</v>
      </c>
      <c r="P773">
        <f>(DB773 - IF(AU773&gt;1, L773*CV773*100.0/(AW773*DP773), 0))*(DI773+DJ773)/1000.0</f>
        <v>0</v>
      </c>
      <c r="Q773">
        <f>2.0/((1/S773-1/R773)+SIGN(S773)*SQRT((1/S773-1/R773)*(1/S773-1/R773) + 4*CW773/((CW773+1)*(CW773+1))*(2*1/S773*1/R773-1/R773*1/R773)))</f>
        <v>0</v>
      </c>
      <c r="R773">
        <f>IF(LEFT(CX773,1)&lt;&gt;"0",IF(LEFT(CX773,1)="1",3.0,CY773),$D$5+$E$5*(DP773*DI773/($K$5*1000))+$F$5*(DP773*DI773/($K$5*1000))*MAX(MIN(CV773,$J$5),$I$5)*MAX(MIN(CV773,$J$5),$I$5)+$G$5*MAX(MIN(CV773,$J$5),$I$5)*(DP773*DI773/($K$5*1000))+$H$5*(DP773*DI773/($K$5*1000))*(DP773*DI773/($K$5*1000)))</f>
        <v>0</v>
      </c>
      <c r="S773">
        <f>J773*(1000-(1000*0.61365*exp(17.502*W773/(240.97+W773))/(DI773+DJ773)+DD773)/2)/(1000*0.61365*exp(17.502*W773/(240.97+W773))/(DI773+DJ773)-DD773)</f>
        <v>0</v>
      </c>
      <c r="T773">
        <f>1/((CW773+1)/(Q773/1.6)+1/(R773/1.37)) + CW773/((CW773+1)/(Q773/1.6) + CW773/(R773/1.37))</f>
        <v>0</v>
      </c>
      <c r="U773">
        <f>(CR773*CU773)</f>
        <v>0</v>
      </c>
      <c r="V773">
        <f>(DK773+(U773+2*0.95*5.67E-8*(((DK773+$B$7)+273)^4-(DK773+273)^4)-44100*J773)/(1.84*29.3*R773+8*0.95*5.67E-8*(DK773+273)^3))</f>
        <v>0</v>
      </c>
      <c r="W773">
        <f>($C$7*DL773+$D$7*DM773+$E$7*V773)</f>
        <v>0</v>
      </c>
      <c r="X773">
        <f>0.61365*exp(17.502*W773/(240.97+W773))</f>
        <v>0</v>
      </c>
      <c r="Y773">
        <f>(Z773/AA773*100)</f>
        <v>0</v>
      </c>
      <c r="Z773">
        <f>DD773*(DI773+DJ773)/1000</f>
        <v>0</v>
      </c>
      <c r="AA773">
        <f>0.61365*exp(17.502*DK773/(240.97+DK773))</f>
        <v>0</v>
      </c>
      <c r="AB773">
        <f>(X773-DD773*(DI773+DJ773)/1000)</f>
        <v>0</v>
      </c>
      <c r="AC773">
        <f>(-J773*44100)</f>
        <v>0</v>
      </c>
      <c r="AD773">
        <f>2*29.3*R773*0.92*(DK773-W773)</f>
        <v>0</v>
      </c>
      <c r="AE773">
        <f>2*0.95*5.67E-8*(((DK773+$B$7)+273)^4-(W773+273)^4)</f>
        <v>0</v>
      </c>
      <c r="AF773">
        <f>U773+AE773+AC773+AD773</f>
        <v>0</v>
      </c>
      <c r="AG773">
        <f>DH773*AU773*(DC773-DB773*(1000-AU773*DE773)/(1000-AU773*DD773))/(100*CV773)</f>
        <v>0</v>
      </c>
      <c r="AH773">
        <f>1000*DH773*AU773*(DD773-DE773)/(100*CV773*(1000-AU773*DD773))</f>
        <v>0</v>
      </c>
      <c r="AI773">
        <f>(AJ773 - AK773 - DI773*1E3/(8.314*(DK773+273.15)) * AM773/DH773 * AL773) * DH773/(100*CV773) * (1000 - DE773)/1000</f>
        <v>0</v>
      </c>
      <c r="AJ773">
        <v>1399.54547557071</v>
      </c>
      <c r="AK773">
        <v>1340.52121212121</v>
      </c>
      <c r="AL773">
        <v>3.48549754983902</v>
      </c>
      <c r="AM773">
        <v>66.0504921813524</v>
      </c>
      <c r="AN773">
        <f>(AP773 - AO773 + DI773*1E3/(8.314*(DK773+273.15)) * AR773/DH773 * AQ773) * DH773/(100*CV773) * 1000/(1000 - AP773)</f>
        <v>0</v>
      </c>
      <c r="AO773">
        <v>21.8476396817316</v>
      </c>
      <c r="AP773">
        <v>26.5405538461539</v>
      </c>
      <c r="AQ773">
        <v>6.72207792210782e-05</v>
      </c>
      <c r="AR773">
        <v>92.47</v>
      </c>
      <c r="AS773">
        <v>0</v>
      </c>
      <c r="AT773">
        <v>0</v>
      </c>
      <c r="AU773">
        <f>IF(AS773*$H$13&gt;=AW773,1.0,(AW773/(AW773-AS773*$H$13)))</f>
        <v>0</v>
      </c>
      <c r="AV773">
        <f>(AU773-1)*100</f>
        <v>0</v>
      </c>
      <c r="AW773">
        <f>MAX(0,($B$13+$C$13*DP773)/(1+$D$13*DP773)*DI773/(DK773+273)*$E$13)</f>
        <v>0</v>
      </c>
      <c r="AX773" t="s">
        <v>418</v>
      </c>
      <c r="AY773" t="s">
        <v>418</v>
      </c>
      <c r="AZ773">
        <v>0</v>
      </c>
      <c r="BA773">
        <v>0</v>
      </c>
      <c r="BB773">
        <f>1-AZ773/BA773</f>
        <v>0</v>
      </c>
      <c r="BC773">
        <v>0</v>
      </c>
      <c r="BD773" t="s">
        <v>418</v>
      </c>
      <c r="BE773" t="s">
        <v>418</v>
      </c>
      <c r="BF773">
        <v>0</v>
      </c>
      <c r="BG773">
        <v>0</v>
      </c>
      <c r="BH773">
        <f>1-BF773/BG773</f>
        <v>0</v>
      </c>
      <c r="BI773">
        <v>0.5</v>
      </c>
      <c r="BJ773">
        <f>CS773</f>
        <v>0</v>
      </c>
      <c r="BK773">
        <f>L773</f>
        <v>0</v>
      </c>
      <c r="BL773">
        <f>BH773*BI773*BJ773</f>
        <v>0</v>
      </c>
      <c r="BM773">
        <f>(BK773-BC773)/BJ773</f>
        <v>0</v>
      </c>
      <c r="BN773">
        <f>(BA773-BG773)/BG773</f>
        <v>0</v>
      </c>
      <c r="BO773">
        <f>AZ773/(BB773+AZ773/BG773)</f>
        <v>0</v>
      </c>
      <c r="BP773" t="s">
        <v>418</v>
      </c>
      <c r="BQ773">
        <v>0</v>
      </c>
      <c r="BR773">
        <f>IF(BQ773&lt;&gt;0, BQ773, BO773)</f>
        <v>0</v>
      </c>
      <c r="BS773">
        <f>1-BR773/BG773</f>
        <v>0</v>
      </c>
      <c r="BT773">
        <f>(BG773-BF773)/(BG773-BR773)</f>
        <v>0</v>
      </c>
      <c r="BU773">
        <f>(BA773-BG773)/(BA773-BR773)</f>
        <v>0</v>
      </c>
      <c r="BV773">
        <f>(BG773-BF773)/(BG773-AZ773)</f>
        <v>0</v>
      </c>
      <c r="BW773">
        <f>(BA773-BG773)/(BA773-AZ773)</f>
        <v>0</v>
      </c>
      <c r="BX773">
        <f>(BT773*BR773/BF773)</f>
        <v>0</v>
      </c>
      <c r="BY773">
        <f>(1-BX773)</f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f>$B$11*DQ773+$C$11*DR773+$F$11*EC773*(1-EF773)</f>
        <v>0</v>
      </c>
      <c r="CS773">
        <f>CR773*CT773</f>
        <v>0</v>
      </c>
      <c r="CT773">
        <f>($B$11*$D$9+$C$11*$D$9+$F$11*((EP773+EH773)/MAX(EP773+EH773+EQ773, 0.1)*$I$9+EQ773/MAX(EP773+EH773+EQ773, 0.1)*$J$9))/($B$11+$C$11+$F$11)</f>
        <v>0</v>
      </c>
      <c r="CU773">
        <f>($B$11*$K$9+$C$11*$K$9+$F$11*((EP773+EH773)/MAX(EP773+EH773+EQ773, 0.1)*$P$9+EQ773/MAX(EP773+EH773+EQ773, 0.1)*$Q$9))/($B$11+$C$11+$F$11)</f>
        <v>0</v>
      </c>
      <c r="CV773">
        <v>6</v>
      </c>
      <c r="CW773">
        <v>0.5</v>
      </c>
      <c r="CX773" t="s">
        <v>419</v>
      </c>
      <c r="CY773">
        <v>2</v>
      </c>
      <c r="CZ773" t="b">
        <v>1</v>
      </c>
      <c r="DA773">
        <v>1659034670.21429</v>
      </c>
      <c r="DB773">
        <v>1280.47285714286</v>
      </c>
      <c r="DC773">
        <v>1352.02357142857</v>
      </c>
      <c r="DD773">
        <v>26.5352285714286</v>
      </c>
      <c r="DE773">
        <v>21.8502071428571</v>
      </c>
      <c r="DF773">
        <v>1269.095</v>
      </c>
      <c r="DG773">
        <v>25.942425</v>
      </c>
      <c r="DH773">
        <v>500.073357142857</v>
      </c>
      <c r="DI773">
        <v>90.2944571428571</v>
      </c>
      <c r="DJ773">
        <v>0.0446050535714286</v>
      </c>
      <c r="DK773">
        <v>27.5064321428571</v>
      </c>
      <c r="DL773">
        <v>27.7928857142857</v>
      </c>
      <c r="DM773">
        <v>999.9</v>
      </c>
      <c r="DN773">
        <v>0</v>
      </c>
      <c r="DO773">
        <v>0</v>
      </c>
      <c r="DP773">
        <v>9995.53571428571</v>
      </c>
      <c r="DQ773">
        <v>0</v>
      </c>
      <c r="DR773">
        <v>18.0941857142857</v>
      </c>
      <c r="DS773">
        <v>-71.5497285714286</v>
      </c>
      <c r="DT773">
        <v>1315.37642857143</v>
      </c>
      <c r="DU773">
        <v>1382.22428571429</v>
      </c>
      <c r="DV773">
        <v>4.68504107142857</v>
      </c>
      <c r="DW773">
        <v>1352.02357142857</v>
      </c>
      <c r="DX773">
        <v>21.8502071428571</v>
      </c>
      <c r="DY773">
        <v>2.39598428571429</v>
      </c>
      <c r="DZ773">
        <v>1.97295071428571</v>
      </c>
      <c r="EA773">
        <v>20.3366571428571</v>
      </c>
      <c r="EB773">
        <v>17.2289107142857</v>
      </c>
      <c r="EC773">
        <v>2000.01321428571</v>
      </c>
      <c r="ED773">
        <v>0.979999214285714</v>
      </c>
      <c r="EE773">
        <v>0.02000085</v>
      </c>
      <c r="EF773">
        <v>0</v>
      </c>
      <c r="EG773">
        <v>743.887428571429</v>
      </c>
      <c r="EH773">
        <v>5.00063</v>
      </c>
      <c r="EI773">
        <v>14663.1571428571</v>
      </c>
      <c r="EJ773">
        <v>17256.9892857143</v>
      </c>
      <c r="EK773">
        <v>38.5</v>
      </c>
      <c r="EL773">
        <v>38.491</v>
      </c>
      <c r="EM773">
        <v>37.937</v>
      </c>
      <c r="EN773">
        <v>37.875</v>
      </c>
      <c r="EO773">
        <v>39.5</v>
      </c>
      <c r="EP773">
        <v>1955.10857142857</v>
      </c>
      <c r="EQ773">
        <v>39.905</v>
      </c>
      <c r="ER773">
        <v>0</v>
      </c>
      <c r="ES773">
        <v>1659034677.1</v>
      </c>
      <c r="ET773">
        <v>0</v>
      </c>
      <c r="EU773">
        <v>743.84852</v>
      </c>
      <c r="EV773">
        <v>-3.40361538257728</v>
      </c>
      <c r="EW773">
        <v>-56.8846153775411</v>
      </c>
      <c r="EX773">
        <v>14662.632</v>
      </c>
      <c r="EY773">
        <v>15</v>
      </c>
      <c r="EZ773">
        <v>0</v>
      </c>
      <c r="FA773" t="s">
        <v>420</v>
      </c>
      <c r="FB773">
        <v>1657551626.5</v>
      </c>
      <c r="FC773">
        <v>1657551629</v>
      </c>
      <c r="FD773">
        <v>0</v>
      </c>
      <c r="FE773">
        <v>0.403</v>
      </c>
      <c r="FF773">
        <v>0.009</v>
      </c>
      <c r="FG773">
        <v>9.41</v>
      </c>
      <c r="FH773">
        <v>0.087</v>
      </c>
      <c r="FI773">
        <v>417</v>
      </c>
      <c r="FJ773">
        <v>17</v>
      </c>
      <c r="FK773">
        <v>1.61</v>
      </c>
      <c r="FL773">
        <v>0.59</v>
      </c>
      <c r="FM773">
        <v>-71.4713268292683</v>
      </c>
      <c r="FN773">
        <v>-1.0894766550524</v>
      </c>
      <c r="FO773">
        <v>0.285267368830042</v>
      </c>
      <c r="FP773">
        <v>0</v>
      </c>
      <c r="FQ773">
        <v>743.925588235294</v>
      </c>
      <c r="FR773">
        <v>-1.5086630942011</v>
      </c>
      <c r="FS773">
        <v>0.254509692135685</v>
      </c>
      <c r="FT773">
        <v>0</v>
      </c>
      <c r="FU773">
        <v>4.6866843902439</v>
      </c>
      <c r="FV773">
        <v>-0.013821324041809</v>
      </c>
      <c r="FW773">
        <v>0.00629770924236483</v>
      </c>
      <c r="FX773">
        <v>1</v>
      </c>
      <c r="FY773">
        <v>1</v>
      </c>
      <c r="FZ773">
        <v>3</v>
      </c>
      <c r="GA773" t="s">
        <v>421</v>
      </c>
      <c r="GB773">
        <v>2.97279</v>
      </c>
      <c r="GC773">
        <v>2.69914</v>
      </c>
      <c r="GD773">
        <v>0.196492</v>
      </c>
      <c r="GE773">
        <v>0.203808</v>
      </c>
      <c r="GF773">
        <v>0.110336</v>
      </c>
      <c r="GG773">
        <v>0.0975442</v>
      </c>
      <c r="GH773">
        <v>31275.7</v>
      </c>
      <c r="GI773">
        <v>33889.7</v>
      </c>
      <c r="GJ773">
        <v>35270.9</v>
      </c>
      <c r="GK773">
        <v>38601</v>
      </c>
      <c r="GL773">
        <v>44489.5</v>
      </c>
      <c r="GM773">
        <v>50317.4</v>
      </c>
      <c r="GN773">
        <v>55139.2</v>
      </c>
      <c r="GO773">
        <v>61918.2</v>
      </c>
      <c r="GP773">
        <v>1.9862</v>
      </c>
      <c r="GQ773">
        <v>1.8558</v>
      </c>
      <c r="GR773">
        <v>0.143349</v>
      </c>
      <c r="GS773">
        <v>0</v>
      </c>
      <c r="GT773">
        <v>25.4145</v>
      </c>
      <c r="GU773">
        <v>999.9</v>
      </c>
      <c r="GV773">
        <v>58.9</v>
      </c>
      <c r="GW773">
        <v>29.094</v>
      </c>
      <c r="GX773">
        <v>26.3747</v>
      </c>
      <c r="GY773">
        <v>56.0673</v>
      </c>
      <c r="GZ773">
        <v>42.8285</v>
      </c>
      <c r="HA773">
        <v>1</v>
      </c>
      <c r="HB773">
        <v>-0.0354268</v>
      </c>
      <c r="HC773">
        <v>0.204575</v>
      </c>
      <c r="HD773">
        <v>20.1139</v>
      </c>
      <c r="HE773">
        <v>5.19932</v>
      </c>
      <c r="HF773">
        <v>12.004</v>
      </c>
      <c r="HG773">
        <v>4.9748</v>
      </c>
      <c r="HH773">
        <v>3.2938</v>
      </c>
      <c r="HI773">
        <v>9999</v>
      </c>
      <c r="HJ773">
        <v>9999</v>
      </c>
      <c r="HK773">
        <v>9999</v>
      </c>
      <c r="HL773">
        <v>630.7</v>
      </c>
      <c r="HM773">
        <v>1.8631</v>
      </c>
      <c r="HN773">
        <v>1.86798</v>
      </c>
      <c r="HO773">
        <v>1.86783</v>
      </c>
      <c r="HP773">
        <v>1.86896</v>
      </c>
      <c r="HQ773">
        <v>1.86981</v>
      </c>
      <c r="HR773">
        <v>1.86584</v>
      </c>
      <c r="HS773">
        <v>1.86691</v>
      </c>
      <c r="HT773">
        <v>1.86829</v>
      </c>
      <c r="HU773">
        <v>5</v>
      </c>
      <c r="HV773">
        <v>0</v>
      </c>
      <c r="HW773">
        <v>0</v>
      </c>
      <c r="HX773">
        <v>0</v>
      </c>
      <c r="HY773" t="s">
        <v>422</v>
      </c>
      <c r="HZ773" t="s">
        <v>423</v>
      </c>
      <c r="IA773" t="s">
        <v>424</v>
      </c>
      <c r="IB773" t="s">
        <v>424</v>
      </c>
      <c r="IC773" t="s">
        <v>424</v>
      </c>
      <c r="ID773" t="s">
        <v>424</v>
      </c>
      <c r="IE773">
        <v>0</v>
      </c>
      <c r="IF773">
        <v>100</v>
      </c>
      <c r="IG773">
        <v>100</v>
      </c>
      <c r="IH773">
        <v>11.51</v>
      </c>
      <c r="II773">
        <v>0.5931</v>
      </c>
      <c r="IJ773">
        <v>4.02706509432224</v>
      </c>
      <c r="IK773">
        <v>0.00601174518973114</v>
      </c>
      <c r="IL773">
        <v>2.77886958061485e-07</v>
      </c>
      <c r="IM773">
        <v>-3.54636231360687e-10</v>
      </c>
      <c r="IN773">
        <v>-0.0404303883988718</v>
      </c>
      <c r="IO773">
        <v>-0.0177815531441476</v>
      </c>
      <c r="IP773">
        <v>0.00205572605671414</v>
      </c>
      <c r="IQ773">
        <v>-1.65519735432211e-05</v>
      </c>
      <c r="IR773">
        <v>-4</v>
      </c>
      <c r="IS773">
        <v>1848</v>
      </c>
      <c r="IT773">
        <v>1</v>
      </c>
      <c r="IU773">
        <v>25</v>
      </c>
      <c r="IV773">
        <v>24717.5</v>
      </c>
      <c r="IW773">
        <v>24717.5</v>
      </c>
      <c r="IX773">
        <v>2.68677</v>
      </c>
      <c r="IY773">
        <v>2.6001</v>
      </c>
      <c r="IZ773">
        <v>1.54785</v>
      </c>
      <c r="JA773">
        <v>2.30713</v>
      </c>
      <c r="JB773">
        <v>1.34644</v>
      </c>
      <c r="JC773">
        <v>2.4231</v>
      </c>
      <c r="JD773">
        <v>33.5804</v>
      </c>
      <c r="JE773">
        <v>24.2188</v>
      </c>
      <c r="JF773">
        <v>18</v>
      </c>
      <c r="JG773">
        <v>501.525</v>
      </c>
      <c r="JH773">
        <v>416.667</v>
      </c>
      <c r="JI773">
        <v>24.9998</v>
      </c>
      <c r="JJ773">
        <v>26.7477</v>
      </c>
      <c r="JK773">
        <v>29.9999</v>
      </c>
      <c r="JL773">
        <v>26.6703</v>
      </c>
      <c r="JM773">
        <v>26.6086</v>
      </c>
      <c r="JN773">
        <v>53.7594</v>
      </c>
      <c r="JO773">
        <v>26.2578</v>
      </c>
      <c r="JP773">
        <v>100</v>
      </c>
      <c r="JQ773">
        <v>25</v>
      </c>
      <c r="JR773">
        <v>1390.97</v>
      </c>
      <c r="JS773">
        <v>21.9062</v>
      </c>
      <c r="JT773">
        <v>102.281</v>
      </c>
      <c r="JU773">
        <v>103.062</v>
      </c>
    </row>
    <row r="774" spans="1:281">
      <c r="A774">
        <v>758</v>
      </c>
      <c r="B774">
        <v>1659034683</v>
      </c>
      <c r="C774">
        <v>10999.9000000954</v>
      </c>
      <c r="D774" t="s">
        <v>1947</v>
      </c>
      <c r="E774" t="s">
        <v>1948</v>
      </c>
      <c r="F774">
        <v>5</v>
      </c>
      <c r="G774" t="s">
        <v>1782</v>
      </c>
      <c r="H774" t="s">
        <v>417</v>
      </c>
      <c r="I774">
        <v>1659034675.5</v>
      </c>
      <c r="J774">
        <f>(K774)/1000</f>
        <v>0</v>
      </c>
      <c r="K774">
        <f>IF(CZ774, AN774, AH774)</f>
        <v>0</v>
      </c>
      <c r="L774">
        <f>IF(CZ774, AI774, AG774)</f>
        <v>0</v>
      </c>
      <c r="M774">
        <f>DB774 - IF(AU774&gt;1, L774*CV774*100.0/(AW774*DP774), 0)</f>
        <v>0</v>
      </c>
      <c r="N774">
        <f>((T774-J774/2)*M774-L774)/(T774+J774/2)</f>
        <v>0</v>
      </c>
      <c r="O774">
        <f>N774*(DI774+DJ774)/1000.0</f>
        <v>0</v>
      </c>
      <c r="P774">
        <f>(DB774 - IF(AU774&gt;1, L774*CV774*100.0/(AW774*DP774), 0))*(DI774+DJ774)/1000.0</f>
        <v>0</v>
      </c>
      <c r="Q774">
        <f>2.0/((1/S774-1/R774)+SIGN(S774)*SQRT((1/S774-1/R774)*(1/S774-1/R774) + 4*CW774/((CW774+1)*(CW774+1))*(2*1/S774*1/R774-1/R774*1/R774)))</f>
        <v>0</v>
      </c>
      <c r="R774">
        <f>IF(LEFT(CX774,1)&lt;&gt;"0",IF(LEFT(CX774,1)="1",3.0,CY774),$D$5+$E$5*(DP774*DI774/($K$5*1000))+$F$5*(DP774*DI774/($K$5*1000))*MAX(MIN(CV774,$J$5),$I$5)*MAX(MIN(CV774,$J$5),$I$5)+$G$5*MAX(MIN(CV774,$J$5),$I$5)*(DP774*DI774/($K$5*1000))+$H$5*(DP774*DI774/($K$5*1000))*(DP774*DI774/($K$5*1000)))</f>
        <v>0</v>
      </c>
      <c r="S774">
        <f>J774*(1000-(1000*0.61365*exp(17.502*W774/(240.97+W774))/(DI774+DJ774)+DD774)/2)/(1000*0.61365*exp(17.502*W774/(240.97+W774))/(DI774+DJ774)-DD774)</f>
        <v>0</v>
      </c>
      <c r="T774">
        <f>1/((CW774+1)/(Q774/1.6)+1/(R774/1.37)) + CW774/((CW774+1)/(Q774/1.6) + CW774/(R774/1.37))</f>
        <v>0</v>
      </c>
      <c r="U774">
        <f>(CR774*CU774)</f>
        <v>0</v>
      </c>
      <c r="V774">
        <f>(DK774+(U774+2*0.95*5.67E-8*(((DK774+$B$7)+273)^4-(DK774+273)^4)-44100*J774)/(1.84*29.3*R774+8*0.95*5.67E-8*(DK774+273)^3))</f>
        <v>0</v>
      </c>
      <c r="W774">
        <f>($C$7*DL774+$D$7*DM774+$E$7*V774)</f>
        <v>0</v>
      </c>
      <c r="X774">
        <f>0.61365*exp(17.502*W774/(240.97+W774))</f>
        <v>0</v>
      </c>
      <c r="Y774">
        <f>(Z774/AA774*100)</f>
        <v>0</v>
      </c>
      <c r="Z774">
        <f>DD774*(DI774+DJ774)/1000</f>
        <v>0</v>
      </c>
      <c r="AA774">
        <f>0.61365*exp(17.502*DK774/(240.97+DK774))</f>
        <v>0</v>
      </c>
      <c r="AB774">
        <f>(X774-DD774*(DI774+DJ774)/1000)</f>
        <v>0</v>
      </c>
      <c r="AC774">
        <f>(-J774*44100)</f>
        <v>0</v>
      </c>
      <c r="AD774">
        <f>2*29.3*R774*0.92*(DK774-W774)</f>
        <v>0</v>
      </c>
      <c r="AE774">
        <f>2*0.95*5.67E-8*(((DK774+$B$7)+273)^4-(W774+273)^4)</f>
        <v>0</v>
      </c>
      <c r="AF774">
        <f>U774+AE774+AC774+AD774</f>
        <v>0</v>
      </c>
      <c r="AG774">
        <f>DH774*AU774*(DC774-DB774*(1000-AU774*DE774)/(1000-AU774*DD774))/(100*CV774)</f>
        <v>0</v>
      </c>
      <c r="AH774">
        <f>1000*DH774*AU774*(DD774-DE774)/(100*CV774*(1000-AU774*DD774))</f>
        <v>0</v>
      </c>
      <c r="AI774">
        <f>(AJ774 - AK774 - DI774*1E3/(8.314*(DK774+273.15)) * AM774/DH774 * AL774) * DH774/(100*CV774) * (1000 - DE774)/1000</f>
        <v>0</v>
      </c>
      <c r="AJ774">
        <v>1416.55228132959</v>
      </c>
      <c r="AK774">
        <v>1357.77866666667</v>
      </c>
      <c r="AL774">
        <v>3.47203528500647</v>
      </c>
      <c r="AM774">
        <v>66.0504921813524</v>
      </c>
      <c r="AN774">
        <f>(AP774 - AO774 + DI774*1E3/(8.314*(DK774+273.15)) * AR774/DH774 * AQ774) * DH774/(100*CV774) * 1000/(1000 - AP774)</f>
        <v>0</v>
      </c>
      <c r="AO774">
        <v>21.8458538671429</v>
      </c>
      <c r="AP774">
        <v>26.5493041958042</v>
      </c>
      <c r="AQ774">
        <v>8.22247474748325e-05</v>
      </c>
      <c r="AR774">
        <v>92.47</v>
      </c>
      <c r="AS774">
        <v>0</v>
      </c>
      <c r="AT774">
        <v>0</v>
      </c>
      <c r="AU774">
        <f>IF(AS774*$H$13&gt;=AW774,1.0,(AW774/(AW774-AS774*$H$13)))</f>
        <v>0</v>
      </c>
      <c r="AV774">
        <f>(AU774-1)*100</f>
        <v>0</v>
      </c>
      <c r="AW774">
        <f>MAX(0,($B$13+$C$13*DP774)/(1+$D$13*DP774)*DI774/(DK774+273)*$E$13)</f>
        <v>0</v>
      </c>
      <c r="AX774" t="s">
        <v>418</v>
      </c>
      <c r="AY774" t="s">
        <v>418</v>
      </c>
      <c r="AZ774">
        <v>0</v>
      </c>
      <c r="BA774">
        <v>0</v>
      </c>
      <c r="BB774">
        <f>1-AZ774/BA774</f>
        <v>0</v>
      </c>
      <c r="BC774">
        <v>0</v>
      </c>
      <c r="BD774" t="s">
        <v>418</v>
      </c>
      <c r="BE774" t="s">
        <v>418</v>
      </c>
      <c r="BF774">
        <v>0</v>
      </c>
      <c r="BG774">
        <v>0</v>
      </c>
      <c r="BH774">
        <f>1-BF774/BG774</f>
        <v>0</v>
      </c>
      <c r="BI774">
        <v>0.5</v>
      </c>
      <c r="BJ774">
        <f>CS774</f>
        <v>0</v>
      </c>
      <c r="BK774">
        <f>L774</f>
        <v>0</v>
      </c>
      <c r="BL774">
        <f>BH774*BI774*BJ774</f>
        <v>0</v>
      </c>
      <c r="BM774">
        <f>(BK774-BC774)/BJ774</f>
        <v>0</v>
      </c>
      <c r="BN774">
        <f>(BA774-BG774)/BG774</f>
        <v>0</v>
      </c>
      <c r="BO774">
        <f>AZ774/(BB774+AZ774/BG774)</f>
        <v>0</v>
      </c>
      <c r="BP774" t="s">
        <v>418</v>
      </c>
      <c r="BQ774">
        <v>0</v>
      </c>
      <c r="BR774">
        <f>IF(BQ774&lt;&gt;0, BQ774, BO774)</f>
        <v>0</v>
      </c>
      <c r="BS774">
        <f>1-BR774/BG774</f>
        <v>0</v>
      </c>
      <c r="BT774">
        <f>(BG774-BF774)/(BG774-BR774)</f>
        <v>0</v>
      </c>
      <c r="BU774">
        <f>(BA774-BG774)/(BA774-BR774)</f>
        <v>0</v>
      </c>
      <c r="BV774">
        <f>(BG774-BF774)/(BG774-AZ774)</f>
        <v>0</v>
      </c>
      <c r="BW774">
        <f>(BA774-BG774)/(BA774-AZ774)</f>
        <v>0</v>
      </c>
      <c r="BX774">
        <f>(BT774*BR774/BF774)</f>
        <v>0</v>
      </c>
      <c r="BY774">
        <f>(1-BX774)</f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f>$B$11*DQ774+$C$11*DR774+$F$11*EC774*(1-EF774)</f>
        <v>0</v>
      </c>
      <c r="CS774">
        <f>CR774*CT774</f>
        <v>0</v>
      </c>
      <c r="CT774">
        <f>($B$11*$D$9+$C$11*$D$9+$F$11*((EP774+EH774)/MAX(EP774+EH774+EQ774, 0.1)*$I$9+EQ774/MAX(EP774+EH774+EQ774, 0.1)*$J$9))/($B$11+$C$11+$F$11)</f>
        <v>0</v>
      </c>
      <c r="CU774">
        <f>($B$11*$K$9+$C$11*$K$9+$F$11*((EP774+EH774)/MAX(EP774+EH774+EQ774, 0.1)*$P$9+EQ774/MAX(EP774+EH774+EQ774, 0.1)*$Q$9))/($B$11+$C$11+$F$11)</f>
        <v>0</v>
      </c>
      <c r="CV774">
        <v>6</v>
      </c>
      <c r="CW774">
        <v>0.5</v>
      </c>
      <c r="CX774" t="s">
        <v>419</v>
      </c>
      <c r="CY774">
        <v>2</v>
      </c>
      <c r="CZ774" t="b">
        <v>1</v>
      </c>
      <c r="DA774">
        <v>1659034675.5</v>
      </c>
      <c r="DB774">
        <v>1298.20185185185</v>
      </c>
      <c r="DC774">
        <v>1369.76481481481</v>
      </c>
      <c r="DD774">
        <v>26.5395333333333</v>
      </c>
      <c r="DE774">
        <v>21.8482296296296</v>
      </c>
      <c r="DF774">
        <v>1286.73592592593</v>
      </c>
      <c r="DG774">
        <v>25.9464962962963</v>
      </c>
      <c r="DH774">
        <v>500.093703703704</v>
      </c>
      <c r="DI774">
        <v>90.294637037037</v>
      </c>
      <c r="DJ774">
        <v>0.0445645333333333</v>
      </c>
      <c r="DK774">
        <v>27.5089518518518</v>
      </c>
      <c r="DL774">
        <v>27.771337037037</v>
      </c>
      <c r="DM774">
        <v>999.9</v>
      </c>
      <c r="DN774">
        <v>0</v>
      </c>
      <c r="DO774">
        <v>0</v>
      </c>
      <c r="DP774">
        <v>10011.1111111111</v>
      </c>
      <c r="DQ774">
        <v>0</v>
      </c>
      <c r="DR774">
        <v>17.7840444444444</v>
      </c>
      <c r="DS774">
        <v>-71.5626814814815</v>
      </c>
      <c r="DT774">
        <v>1333.59481481481</v>
      </c>
      <c r="DU774">
        <v>1400.35962962963</v>
      </c>
      <c r="DV774">
        <v>4.69131407407407</v>
      </c>
      <c r="DW774">
        <v>1369.76481481481</v>
      </c>
      <c r="DX774">
        <v>21.8482296296296</v>
      </c>
      <c r="DY774">
        <v>2.39637703703704</v>
      </c>
      <c r="DZ774">
        <v>1.97277703703704</v>
      </c>
      <c r="EA774">
        <v>20.3393148148148</v>
      </c>
      <c r="EB774">
        <v>17.2275185185185</v>
      </c>
      <c r="EC774">
        <v>2000.00925925926</v>
      </c>
      <c r="ED774">
        <v>0.979998777777778</v>
      </c>
      <c r="EE774">
        <v>0.0200013111111111</v>
      </c>
      <c r="EF774">
        <v>0</v>
      </c>
      <c r="EG774">
        <v>743.625259259259</v>
      </c>
      <c r="EH774">
        <v>5.00063</v>
      </c>
      <c r="EI774">
        <v>14658.1740740741</v>
      </c>
      <c r="EJ774">
        <v>17256.962962963</v>
      </c>
      <c r="EK774">
        <v>38.5</v>
      </c>
      <c r="EL774">
        <v>38.4976666666667</v>
      </c>
      <c r="EM774">
        <v>37.937</v>
      </c>
      <c r="EN774">
        <v>37.875</v>
      </c>
      <c r="EO774">
        <v>39.5</v>
      </c>
      <c r="EP774">
        <v>1955.10407407407</v>
      </c>
      <c r="EQ774">
        <v>39.9059259259259</v>
      </c>
      <c r="ER774">
        <v>0</v>
      </c>
      <c r="ES774">
        <v>1659034681.9</v>
      </c>
      <c r="ET774">
        <v>0</v>
      </c>
      <c r="EU774">
        <v>743.61596</v>
      </c>
      <c r="EV774">
        <v>-2.23538460880281</v>
      </c>
      <c r="EW774">
        <v>-54.5230767117867</v>
      </c>
      <c r="EX774">
        <v>14658.108</v>
      </c>
      <c r="EY774">
        <v>15</v>
      </c>
      <c r="EZ774">
        <v>0</v>
      </c>
      <c r="FA774" t="s">
        <v>420</v>
      </c>
      <c r="FB774">
        <v>1657551626.5</v>
      </c>
      <c r="FC774">
        <v>1657551629</v>
      </c>
      <c r="FD774">
        <v>0</v>
      </c>
      <c r="FE774">
        <v>0.403</v>
      </c>
      <c r="FF774">
        <v>0.009</v>
      </c>
      <c r="FG774">
        <v>9.41</v>
      </c>
      <c r="FH774">
        <v>0.087</v>
      </c>
      <c r="FI774">
        <v>417</v>
      </c>
      <c r="FJ774">
        <v>17</v>
      </c>
      <c r="FK774">
        <v>1.61</v>
      </c>
      <c r="FL774">
        <v>0.59</v>
      </c>
      <c r="FM774">
        <v>-71.5509975609756</v>
      </c>
      <c r="FN774">
        <v>-0.353981184668857</v>
      </c>
      <c r="FO774">
        <v>0.288525266668704</v>
      </c>
      <c r="FP774">
        <v>1</v>
      </c>
      <c r="FQ774">
        <v>743.752794117647</v>
      </c>
      <c r="FR774">
        <v>-2.66977845083745</v>
      </c>
      <c r="FS774">
        <v>0.313728974398539</v>
      </c>
      <c r="FT774">
        <v>0</v>
      </c>
      <c r="FU774">
        <v>4.68860414634146</v>
      </c>
      <c r="FV774">
        <v>0.0733582578397178</v>
      </c>
      <c r="FW774">
        <v>0.00835684354450675</v>
      </c>
      <c r="FX774">
        <v>1</v>
      </c>
      <c r="FY774">
        <v>2</v>
      </c>
      <c r="FZ774">
        <v>3</v>
      </c>
      <c r="GA774" t="s">
        <v>474</v>
      </c>
      <c r="GB774">
        <v>2.97383</v>
      </c>
      <c r="GC774">
        <v>2.6981</v>
      </c>
      <c r="GD774">
        <v>0.198043</v>
      </c>
      <c r="GE774">
        <v>0.205266</v>
      </c>
      <c r="GF774">
        <v>0.110352</v>
      </c>
      <c r="GG774">
        <v>0.0975412</v>
      </c>
      <c r="GH774">
        <v>31216</v>
      </c>
      <c r="GI774">
        <v>33827.6</v>
      </c>
      <c r="GJ774">
        <v>35271.6</v>
      </c>
      <c r="GK774">
        <v>38601</v>
      </c>
      <c r="GL774">
        <v>44488.9</v>
      </c>
      <c r="GM774">
        <v>50317.9</v>
      </c>
      <c r="GN774">
        <v>55139.4</v>
      </c>
      <c r="GO774">
        <v>61918.6</v>
      </c>
      <c r="GP774">
        <v>1.9868</v>
      </c>
      <c r="GQ774">
        <v>1.855</v>
      </c>
      <c r="GR774">
        <v>0.144243</v>
      </c>
      <c r="GS774">
        <v>0</v>
      </c>
      <c r="GT774">
        <v>25.4166</v>
      </c>
      <c r="GU774">
        <v>999.9</v>
      </c>
      <c r="GV774">
        <v>58.9</v>
      </c>
      <c r="GW774">
        <v>29.094</v>
      </c>
      <c r="GX774">
        <v>26.3732</v>
      </c>
      <c r="GY774">
        <v>55.8073</v>
      </c>
      <c r="GZ774">
        <v>42.9367</v>
      </c>
      <c r="HA774">
        <v>1</v>
      </c>
      <c r="HB774">
        <v>-0.0350813</v>
      </c>
      <c r="HC774">
        <v>0.205229</v>
      </c>
      <c r="HD774">
        <v>20.1135</v>
      </c>
      <c r="HE774">
        <v>5.19932</v>
      </c>
      <c r="HF774">
        <v>12.004</v>
      </c>
      <c r="HG774">
        <v>4.9756</v>
      </c>
      <c r="HH774">
        <v>3.294</v>
      </c>
      <c r="HI774">
        <v>9999</v>
      </c>
      <c r="HJ774">
        <v>9999</v>
      </c>
      <c r="HK774">
        <v>9999</v>
      </c>
      <c r="HL774">
        <v>630.7</v>
      </c>
      <c r="HM774">
        <v>1.8631</v>
      </c>
      <c r="HN774">
        <v>1.86798</v>
      </c>
      <c r="HO774">
        <v>1.8678</v>
      </c>
      <c r="HP774">
        <v>1.86896</v>
      </c>
      <c r="HQ774">
        <v>1.86978</v>
      </c>
      <c r="HR774">
        <v>1.86584</v>
      </c>
      <c r="HS774">
        <v>1.86691</v>
      </c>
      <c r="HT774">
        <v>1.86832</v>
      </c>
      <c r="HU774">
        <v>5</v>
      </c>
      <c r="HV774">
        <v>0</v>
      </c>
      <c r="HW774">
        <v>0</v>
      </c>
      <c r="HX774">
        <v>0</v>
      </c>
      <c r="HY774" t="s">
        <v>422</v>
      </c>
      <c r="HZ774" t="s">
        <v>423</v>
      </c>
      <c r="IA774" t="s">
        <v>424</v>
      </c>
      <c r="IB774" t="s">
        <v>424</v>
      </c>
      <c r="IC774" t="s">
        <v>424</v>
      </c>
      <c r="ID774" t="s">
        <v>424</v>
      </c>
      <c r="IE774">
        <v>0</v>
      </c>
      <c r="IF774">
        <v>100</v>
      </c>
      <c r="IG774">
        <v>100</v>
      </c>
      <c r="IH774">
        <v>11.59</v>
      </c>
      <c r="II774">
        <v>0.5935</v>
      </c>
      <c r="IJ774">
        <v>4.02706509432224</v>
      </c>
      <c r="IK774">
        <v>0.00601174518973114</v>
      </c>
      <c r="IL774">
        <v>2.77886958061485e-07</v>
      </c>
      <c r="IM774">
        <v>-3.54636231360687e-10</v>
      </c>
      <c r="IN774">
        <v>-0.0404303883988718</v>
      </c>
      <c r="IO774">
        <v>-0.0177815531441476</v>
      </c>
      <c r="IP774">
        <v>0.00205572605671414</v>
      </c>
      <c r="IQ774">
        <v>-1.65519735432211e-05</v>
      </c>
      <c r="IR774">
        <v>-4</v>
      </c>
      <c r="IS774">
        <v>1848</v>
      </c>
      <c r="IT774">
        <v>1</v>
      </c>
      <c r="IU774">
        <v>25</v>
      </c>
      <c r="IV774">
        <v>24717.6</v>
      </c>
      <c r="IW774">
        <v>24717.6</v>
      </c>
      <c r="IX774">
        <v>2.70996</v>
      </c>
      <c r="IY774">
        <v>2.59766</v>
      </c>
      <c r="IZ774">
        <v>1.54785</v>
      </c>
      <c r="JA774">
        <v>2.30713</v>
      </c>
      <c r="JB774">
        <v>1.34644</v>
      </c>
      <c r="JC774">
        <v>2.36206</v>
      </c>
      <c r="JD774">
        <v>33.5804</v>
      </c>
      <c r="JE774">
        <v>24.2188</v>
      </c>
      <c r="JF774">
        <v>18</v>
      </c>
      <c r="JG774">
        <v>501.923</v>
      </c>
      <c r="JH774">
        <v>416.228</v>
      </c>
      <c r="JI774">
        <v>24.9999</v>
      </c>
      <c r="JJ774">
        <v>26.75</v>
      </c>
      <c r="JK774">
        <v>30.0002</v>
      </c>
      <c r="JL774">
        <v>26.6703</v>
      </c>
      <c r="JM774">
        <v>26.6109</v>
      </c>
      <c r="JN774">
        <v>54.2427</v>
      </c>
      <c r="JO774">
        <v>26.2578</v>
      </c>
      <c r="JP774">
        <v>100</v>
      </c>
      <c r="JQ774">
        <v>25</v>
      </c>
      <c r="JR774">
        <v>1404.4</v>
      </c>
      <c r="JS774">
        <v>21.9062</v>
      </c>
      <c r="JT774">
        <v>102.282</v>
      </c>
      <c r="JU774">
        <v>103.062</v>
      </c>
    </row>
    <row r="775" spans="1:281">
      <c r="A775">
        <v>759</v>
      </c>
      <c r="B775">
        <v>1659034688</v>
      </c>
      <c r="C775">
        <v>11004.9000000954</v>
      </c>
      <c r="D775" t="s">
        <v>1949</v>
      </c>
      <c r="E775" t="s">
        <v>1950</v>
      </c>
      <c r="F775">
        <v>5</v>
      </c>
      <c r="G775" t="s">
        <v>1782</v>
      </c>
      <c r="H775" t="s">
        <v>417</v>
      </c>
      <c r="I775">
        <v>1659034680.21429</v>
      </c>
      <c r="J775">
        <f>(K775)/1000</f>
        <v>0</v>
      </c>
      <c r="K775">
        <f>IF(CZ775, AN775, AH775)</f>
        <v>0</v>
      </c>
      <c r="L775">
        <f>IF(CZ775, AI775, AG775)</f>
        <v>0</v>
      </c>
      <c r="M775">
        <f>DB775 - IF(AU775&gt;1, L775*CV775*100.0/(AW775*DP775), 0)</f>
        <v>0</v>
      </c>
      <c r="N775">
        <f>((T775-J775/2)*M775-L775)/(T775+J775/2)</f>
        <v>0</v>
      </c>
      <c r="O775">
        <f>N775*(DI775+DJ775)/1000.0</f>
        <v>0</v>
      </c>
      <c r="P775">
        <f>(DB775 - IF(AU775&gt;1, L775*CV775*100.0/(AW775*DP775), 0))*(DI775+DJ775)/1000.0</f>
        <v>0</v>
      </c>
      <c r="Q775">
        <f>2.0/((1/S775-1/R775)+SIGN(S775)*SQRT((1/S775-1/R775)*(1/S775-1/R775) + 4*CW775/((CW775+1)*(CW775+1))*(2*1/S775*1/R775-1/R775*1/R775)))</f>
        <v>0</v>
      </c>
      <c r="R775">
        <f>IF(LEFT(CX775,1)&lt;&gt;"0",IF(LEFT(CX775,1)="1",3.0,CY775),$D$5+$E$5*(DP775*DI775/($K$5*1000))+$F$5*(DP775*DI775/($K$5*1000))*MAX(MIN(CV775,$J$5),$I$5)*MAX(MIN(CV775,$J$5),$I$5)+$G$5*MAX(MIN(CV775,$J$5),$I$5)*(DP775*DI775/($K$5*1000))+$H$5*(DP775*DI775/($K$5*1000))*(DP775*DI775/($K$5*1000)))</f>
        <v>0</v>
      </c>
      <c r="S775">
        <f>J775*(1000-(1000*0.61365*exp(17.502*W775/(240.97+W775))/(DI775+DJ775)+DD775)/2)/(1000*0.61365*exp(17.502*W775/(240.97+W775))/(DI775+DJ775)-DD775)</f>
        <v>0</v>
      </c>
      <c r="T775">
        <f>1/((CW775+1)/(Q775/1.6)+1/(R775/1.37)) + CW775/((CW775+1)/(Q775/1.6) + CW775/(R775/1.37))</f>
        <v>0</v>
      </c>
      <c r="U775">
        <f>(CR775*CU775)</f>
        <v>0</v>
      </c>
      <c r="V775">
        <f>(DK775+(U775+2*0.95*5.67E-8*(((DK775+$B$7)+273)^4-(DK775+273)^4)-44100*J775)/(1.84*29.3*R775+8*0.95*5.67E-8*(DK775+273)^3))</f>
        <v>0</v>
      </c>
      <c r="W775">
        <f>($C$7*DL775+$D$7*DM775+$E$7*V775)</f>
        <v>0</v>
      </c>
      <c r="X775">
        <f>0.61365*exp(17.502*W775/(240.97+W775))</f>
        <v>0</v>
      </c>
      <c r="Y775">
        <f>(Z775/AA775*100)</f>
        <v>0</v>
      </c>
      <c r="Z775">
        <f>DD775*(DI775+DJ775)/1000</f>
        <v>0</v>
      </c>
      <c r="AA775">
        <f>0.61365*exp(17.502*DK775/(240.97+DK775))</f>
        <v>0</v>
      </c>
      <c r="AB775">
        <f>(X775-DD775*(DI775+DJ775)/1000)</f>
        <v>0</v>
      </c>
      <c r="AC775">
        <f>(-J775*44100)</f>
        <v>0</v>
      </c>
      <c r="AD775">
        <f>2*29.3*R775*0.92*(DK775-W775)</f>
        <v>0</v>
      </c>
      <c r="AE775">
        <f>2*0.95*5.67E-8*(((DK775+$B$7)+273)^4-(W775+273)^4)</f>
        <v>0</v>
      </c>
      <c r="AF775">
        <f>U775+AE775+AC775+AD775</f>
        <v>0</v>
      </c>
      <c r="AG775">
        <f>DH775*AU775*(DC775-DB775*(1000-AU775*DE775)/(1000-AU775*DD775))/(100*CV775)</f>
        <v>0</v>
      </c>
      <c r="AH775">
        <f>1000*DH775*AU775*(DD775-DE775)/(100*CV775*(1000-AU775*DD775))</f>
        <v>0</v>
      </c>
      <c r="AI775">
        <f>(AJ775 - AK775 - DI775*1E3/(8.314*(DK775+273.15)) * AM775/DH775 * AL775) * DH775/(100*CV775) * (1000 - DE775)/1000</f>
        <v>0</v>
      </c>
      <c r="AJ775">
        <v>1433.89237467539</v>
      </c>
      <c r="AK775">
        <v>1374.90684848485</v>
      </c>
      <c r="AL775">
        <v>3.45988919258058</v>
      </c>
      <c r="AM775">
        <v>66.0504921813524</v>
      </c>
      <c r="AN775">
        <f>(AP775 - AO775 + DI775*1E3/(8.314*(DK775+273.15)) * AR775/DH775 * AQ775) * DH775/(100*CV775) * 1000/(1000 - AP775)</f>
        <v>0</v>
      </c>
      <c r="AO775">
        <v>21.8423785198268</v>
      </c>
      <c r="AP775">
        <v>26.5555363636364</v>
      </c>
      <c r="AQ775">
        <v>-1.31077107708503e-05</v>
      </c>
      <c r="AR775">
        <v>92.47</v>
      </c>
      <c r="AS775">
        <v>0</v>
      </c>
      <c r="AT775">
        <v>0</v>
      </c>
      <c r="AU775">
        <f>IF(AS775*$H$13&gt;=AW775,1.0,(AW775/(AW775-AS775*$H$13)))</f>
        <v>0</v>
      </c>
      <c r="AV775">
        <f>(AU775-1)*100</f>
        <v>0</v>
      </c>
      <c r="AW775">
        <f>MAX(0,($B$13+$C$13*DP775)/(1+$D$13*DP775)*DI775/(DK775+273)*$E$13)</f>
        <v>0</v>
      </c>
      <c r="AX775" t="s">
        <v>418</v>
      </c>
      <c r="AY775" t="s">
        <v>418</v>
      </c>
      <c r="AZ775">
        <v>0</v>
      </c>
      <c r="BA775">
        <v>0</v>
      </c>
      <c r="BB775">
        <f>1-AZ775/BA775</f>
        <v>0</v>
      </c>
      <c r="BC775">
        <v>0</v>
      </c>
      <c r="BD775" t="s">
        <v>418</v>
      </c>
      <c r="BE775" t="s">
        <v>418</v>
      </c>
      <c r="BF775">
        <v>0</v>
      </c>
      <c r="BG775">
        <v>0</v>
      </c>
      <c r="BH775">
        <f>1-BF775/BG775</f>
        <v>0</v>
      </c>
      <c r="BI775">
        <v>0.5</v>
      </c>
      <c r="BJ775">
        <f>CS775</f>
        <v>0</v>
      </c>
      <c r="BK775">
        <f>L775</f>
        <v>0</v>
      </c>
      <c r="BL775">
        <f>BH775*BI775*BJ775</f>
        <v>0</v>
      </c>
      <c r="BM775">
        <f>(BK775-BC775)/BJ775</f>
        <v>0</v>
      </c>
      <c r="BN775">
        <f>(BA775-BG775)/BG775</f>
        <v>0</v>
      </c>
      <c r="BO775">
        <f>AZ775/(BB775+AZ775/BG775)</f>
        <v>0</v>
      </c>
      <c r="BP775" t="s">
        <v>418</v>
      </c>
      <c r="BQ775">
        <v>0</v>
      </c>
      <c r="BR775">
        <f>IF(BQ775&lt;&gt;0, BQ775, BO775)</f>
        <v>0</v>
      </c>
      <c r="BS775">
        <f>1-BR775/BG775</f>
        <v>0</v>
      </c>
      <c r="BT775">
        <f>(BG775-BF775)/(BG775-BR775)</f>
        <v>0</v>
      </c>
      <c r="BU775">
        <f>(BA775-BG775)/(BA775-BR775)</f>
        <v>0</v>
      </c>
      <c r="BV775">
        <f>(BG775-BF775)/(BG775-AZ775)</f>
        <v>0</v>
      </c>
      <c r="BW775">
        <f>(BA775-BG775)/(BA775-AZ775)</f>
        <v>0</v>
      </c>
      <c r="BX775">
        <f>(BT775*BR775/BF775)</f>
        <v>0</v>
      </c>
      <c r="BY775">
        <f>(1-BX775)</f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f>$B$11*DQ775+$C$11*DR775+$F$11*EC775*(1-EF775)</f>
        <v>0</v>
      </c>
      <c r="CS775">
        <f>CR775*CT775</f>
        <v>0</v>
      </c>
      <c r="CT775">
        <f>($B$11*$D$9+$C$11*$D$9+$F$11*((EP775+EH775)/MAX(EP775+EH775+EQ775, 0.1)*$I$9+EQ775/MAX(EP775+EH775+EQ775, 0.1)*$J$9))/($B$11+$C$11+$F$11)</f>
        <v>0</v>
      </c>
      <c r="CU775">
        <f>($B$11*$K$9+$C$11*$K$9+$F$11*((EP775+EH775)/MAX(EP775+EH775+EQ775, 0.1)*$P$9+EQ775/MAX(EP775+EH775+EQ775, 0.1)*$Q$9))/($B$11+$C$11+$F$11)</f>
        <v>0</v>
      </c>
      <c r="CV775">
        <v>6</v>
      </c>
      <c r="CW775">
        <v>0.5</v>
      </c>
      <c r="CX775" t="s">
        <v>419</v>
      </c>
      <c r="CY775">
        <v>2</v>
      </c>
      <c r="CZ775" t="b">
        <v>1</v>
      </c>
      <c r="DA775">
        <v>1659034680.21429</v>
      </c>
      <c r="DB775">
        <v>1313.9725</v>
      </c>
      <c r="DC775">
        <v>1385.65535714286</v>
      </c>
      <c r="DD775">
        <v>26.545375</v>
      </c>
      <c r="DE775">
        <v>21.8455678571428</v>
      </c>
      <c r="DF775">
        <v>1302.42892857143</v>
      </c>
      <c r="DG775">
        <v>25.9520392857143</v>
      </c>
      <c r="DH775">
        <v>500.084607142857</v>
      </c>
      <c r="DI775">
        <v>90.2942607142857</v>
      </c>
      <c r="DJ775">
        <v>0.0445433607142857</v>
      </c>
      <c r="DK775">
        <v>27.5098107142857</v>
      </c>
      <c r="DL775">
        <v>27.7644607142857</v>
      </c>
      <c r="DM775">
        <v>999.9</v>
      </c>
      <c r="DN775">
        <v>0</v>
      </c>
      <c r="DO775">
        <v>0</v>
      </c>
      <c r="DP775">
        <v>10006.4285714286</v>
      </c>
      <c r="DQ775">
        <v>0</v>
      </c>
      <c r="DR775">
        <v>17.6036178571429</v>
      </c>
      <c r="DS775">
        <v>-71.6830571428571</v>
      </c>
      <c r="DT775">
        <v>1349.80321428571</v>
      </c>
      <c r="DU775">
        <v>1416.60178571429</v>
      </c>
      <c r="DV775">
        <v>4.69981678571428</v>
      </c>
      <c r="DW775">
        <v>1385.65535714286</v>
      </c>
      <c r="DX775">
        <v>21.8455678571428</v>
      </c>
      <c r="DY775">
        <v>2.39689464285714</v>
      </c>
      <c r="DZ775">
        <v>1.97252928571429</v>
      </c>
      <c r="EA775">
        <v>20.3428107142857</v>
      </c>
      <c r="EB775">
        <v>17.225525</v>
      </c>
      <c r="EC775">
        <v>1999.99642857143</v>
      </c>
      <c r="ED775">
        <v>0.979999714285714</v>
      </c>
      <c r="EE775">
        <v>0.0200004214285714</v>
      </c>
      <c r="EF775">
        <v>0</v>
      </c>
      <c r="EG775">
        <v>743.389928571429</v>
      </c>
      <c r="EH775">
        <v>5.00063</v>
      </c>
      <c r="EI775">
        <v>14654.2321428571</v>
      </c>
      <c r="EJ775">
        <v>17256.8678571429</v>
      </c>
      <c r="EK775">
        <v>38.5</v>
      </c>
      <c r="EL775">
        <v>38.5</v>
      </c>
      <c r="EM775">
        <v>37.937</v>
      </c>
      <c r="EN775">
        <v>37.875</v>
      </c>
      <c r="EO775">
        <v>39.5</v>
      </c>
      <c r="EP775">
        <v>1955.09428571429</v>
      </c>
      <c r="EQ775">
        <v>39.9025</v>
      </c>
      <c r="ER775">
        <v>0</v>
      </c>
      <c r="ES775">
        <v>1659034687.3</v>
      </c>
      <c r="ET775">
        <v>0</v>
      </c>
      <c r="EU775">
        <v>743.367461538461</v>
      </c>
      <c r="EV775">
        <v>-2.81832479597369</v>
      </c>
      <c r="EW775">
        <v>-43.5487179525584</v>
      </c>
      <c r="EX775">
        <v>14653.8846153846</v>
      </c>
      <c r="EY775">
        <v>15</v>
      </c>
      <c r="EZ775">
        <v>0</v>
      </c>
      <c r="FA775" t="s">
        <v>420</v>
      </c>
      <c r="FB775">
        <v>1657551626.5</v>
      </c>
      <c r="FC775">
        <v>1657551629</v>
      </c>
      <c r="FD775">
        <v>0</v>
      </c>
      <c r="FE775">
        <v>0.403</v>
      </c>
      <c r="FF775">
        <v>0.009</v>
      </c>
      <c r="FG775">
        <v>9.41</v>
      </c>
      <c r="FH775">
        <v>0.087</v>
      </c>
      <c r="FI775">
        <v>417</v>
      </c>
      <c r="FJ775">
        <v>17</v>
      </c>
      <c r="FK775">
        <v>1.61</v>
      </c>
      <c r="FL775">
        <v>0.59</v>
      </c>
      <c r="FM775">
        <v>-71.6030341463415</v>
      </c>
      <c r="FN775">
        <v>-0.925093379791019</v>
      </c>
      <c r="FO775">
        <v>0.292699732606939</v>
      </c>
      <c r="FP775">
        <v>0</v>
      </c>
      <c r="FQ775">
        <v>743.576088235294</v>
      </c>
      <c r="FR775">
        <v>-2.65300229184198</v>
      </c>
      <c r="FS775">
        <v>0.311087123000757</v>
      </c>
      <c r="FT775">
        <v>0</v>
      </c>
      <c r="FU775">
        <v>4.69348975609756</v>
      </c>
      <c r="FV775">
        <v>0.0967561672473864</v>
      </c>
      <c r="FW775">
        <v>0.0101211014747636</v>
      </c>
      <c r="FX775">
        <v>1</v>
      </c>
      <c r="FY775">
        <v>1</v>
      </c>
      <c r="FZ775">
        <v>3</v>
      </c>
      <c r="GA775" t="s">
        <v>421</v>
      </c>
      <c r="GB775">
        <v>2.97386</v>
      </c>
      <c r="GC775">
        <v>2.69821</v>
      </c>
      <c r="GD775">
        <v>0.199576</v>
      </c>
      <c r="GE775">
        <v>0.206777</v>
      </c>
      <c r="GF775">
        <v>0.110361</v>
      </c>
      <c r="GG775">
        <v>0.0975304</v>
      </c>
      <c r="GH775">
        <v>31156.1</v>
      </c>
      <c r="GI775">
        <v>33763.1</v>
      </c>
      <c r="GJ775">
        <v>35271.4</v>
      </c>
      <c r="GK775">
        <v>38600.8</v>
      </c>
      <c r="GL775">
        <v>44488.7</v>
      </c>
      <c r="GM775">
        <v>50318</v>
      </c>
      <c r="GN775">
        <v>55139.7</v>
      </c>
      <c r="GO775">
        <v>61917.9</v>
      </c>
      <c r="GP775">
        <v>1.9872</v>
      </c>
      <c r="GQ775">
        <v>1.8554</v>
      </c>
      <c r="GR775">
        <v>0.143647</v>
      </c>
      <c r="GS775">
        <v>0</v>
      </c>
      <c r="GT775">
        <v>25.4166</v>
      </c>
      <c r="GU775">
        <v>999.9</v>
      </c>
      <c r="GV775">
        <v>58.876</v>
      </c>
      <c r="GW775">
        <v>29.094</v>
      </c>
      <c r="GX775">
        <v>26.3662</v>
      </c>
      <c r="GY775">
        <v>55.9073</v>
      </c>
      <c r="GZ775">
        <v>42.508</v>
      </c>
      <c r="HA775">
        <v>1</v>
      </c>
      <c r="HB775">
        <v>-0.0352033</v>
      </c>
      <c r="HC775">
        <v>0.204575</v>
      </c>
      <c r="HD775">
        <v>20.1138</v>
      </c>
      <c r="HE775">
        <v>5.19812</v>
      </c>
      <c r="HF775">
        <v>12.004</v>
      </c>
      <c r="HG775">
        <v>4.9756</v>
      </c>
      <c r="HH775">
        <v>3.294</v>
      </c>
      <c r="HI775">
        <v>9999</v>
      </c>
      <c r="HJ775">
        <v>9999</v>
      </c>
      <c r="HK775">
        <v>9999</v>
      </c>
      <c r="HL775">
        <v>630.7</v>
      </c>
      <c r="HM775">
        <v>1.8631</v>
      </c>
      <c r="HN775">
        <v>1.86801</v>
      </c>
      <c r="HO775">
        <v>1.86783</v>
      </c>
      <c r="HP775">
        <v>1.86896</v>
      </c>
      <c r="HQ775">
        <v>1.86981</v>
      </c>
      <c r="HR775">
        <v>1.86584</v>
      </c>
      <c r="HS775">
        <v>1.86691</v>
      </c>
      <c r="HT775">
        <v>1.86829</v>
      </c>
      <c r="HU775">
        <v>5</v>
      </c>
      <c r="HV775">
        <v>0</v>
      </c>
      <c r="HW775">
        <v>0</v>
      </c>
      <c r="HX775">
        <v>0</v>
      </c>
      <c r="HY775" t="s">
        <v>422</v>
      </c>
      <c r="HZ775" t="s">
        <v>423</v>
      </c>
      <c r="IA775" t="s">
        <v>424</v>
      </c>
      <c r="IB775" t="s">
        <v>424</v>
      </c>
      <c r="IC775" t="s">
        <v>424</v>
      </c>
      <c r="ID775" t="s">
        <v>424</v>
      </c>
      <c r="IE775">
        <v>0</v>
      </c>
      <c r="IF775">
        <v>100</v>
      </c>
      <c r="IG775">
        <v>100</v>
      </c>
      <c r="IH775">
        <v>11.67</v>
      </c>
      <c r="II775">
        <v>0.5937</v>
      </c>
      <c r="IJ775">
        <v>4.02706509432224</v>
      </c>
      <c r="IK775">
        <v>0.00601174518973114</v>
      </c>
      <c r="IL775">
        <v>2.77886958061485e-07</v>
      </c>
      <c r="IM775">
        <v>-3.54636231360687e-10</v>
      </c>
      <c r="IN775">
        <v>-0.0404303883988718</v>
      </c>
      <c r="IO775">
        <v>-0.0177815531441476</v>
      </c>
      <c r="IP775">
        <v>0.00205572605671414</v>
      </c>
      <c r="IQ775">
        <v>-1.65519735432211e-05</v>
      </c>
      <c r="IR775">
        <v>-4</v>
      </c>
      <c r="IS775">
        <v>1848</v>
      </c>
      <c r="IT775">
        <v>1</v>
      </c>
      <c r="IU775">
        <v>25</v>
      </c>
      <c r="IV775">
        <v>24717.7</v>
      </c>
      <c r="IW775">
        <v>24717.7</v>
      </c>
      <c r="IX775">
        <v>2.73804</v>
      </c>
      <c r="IY775">
        <v>2.60376</v>
      </c>
      <c r="IZ775">
        <v>1.54785</v>
      </c>
      <c r="JA775">
        <v>2.30713</v>
      </c>
      <c r="JB775">
        <v>1.34644</v>
      </c>
      <c r="JC775">
        <v>2.35474</v>
      </c>
      <c r="JD775">
        <v>33.5804</v>
      </c>
      <c r="JE775">
        <v>24.2188</v>
      </c>
      <c r="JF775">
        <v>18</v>
      </c>
      <c r="JG775">
        <v>502.205</v>
      </c>
      <c r="JH775">
        <v>416.456</v>
      </c>
      <c r="JI775">
        <v>24.9999</v>
      </c>
      <c r="JJ775">
        <v>26.75</v>
      </c>
      <c r="JK775">
        <v>30.0001</v>
      </c>
      <c r="JL775">
        <v>26.6726</v>
      </c>
      <c r="JM775">
        <v>26.6109</v>
      </c>
      <c r="JN775">
        <v>54.7944</v>
      </c>
      <c r="JO775">
        <v>26.2578</v>
      </c>
      <c r="JP775">
        <v>100</v>
      </c>
      <c r="JQ775">
        <v>25</v>
      </c>
      <c r="JR775">
        <v>1424.63</v>
      </c>
      <c r="JS775">
        <v>21.9062</v>
      </c>
      <c r="JT775">
        <v>102.282</v>
      </c>
      <c r="JU775">
        <v>103.061</v>
      </c>
    </row>
    <row r="776" spans="1:281">
      <c r="A776">
        <v>760</v>
      </c>
      <c r="B776">
        <v>1659034693</v>
      </c>
      <c r="C776">
        <v>11009.9000000954</v>
      </c>
      <c r="D776" t="s">
        <v>1951</v>
      </c>
      <c r="E776" t="s">
        <v>1952</v>
      </c>
      <c r="F776">
        <v>5</v>
      </c>
      <c r="G776" t="s">
        <v>1782</v>
      </c>
      <c r="H776" t="s">
        <v>417</v>
      </c>
      <c r="I776">
        <v>1659034685.5</v>
      </c>
      <c r="J776">
        <f>(K776)/1000</f>
        <v>0</v>
      </c>
      <c r="K776">
        <f>IF(CZ776, AN776, AH776)</f>
        <v>0</v>
      </c>
      <c r="L776">
        <f>IF(CZ776, AI776, AG776)</f>
        <v>0</v>
      </c>
      <c r="M776">
        <f>DB776 - IF(AU776&gt;1, L776*CV776*100.0/(AW776*DP776), 0)</f>
        <v>0</v>
      </c>
      <c r="N776">
        <f>((T776-J776/2)*M776-L776)/(T776+J776/2)</f>
        <v>0</v>
      </c>
      <c r="O776">
        <f>N776*(DI776+DJ776)/1000.0</f>
        <v>0</v>
      </c>
      <c r="P776">
        <f>(DB776 - IF(AU776&gt;1, L776*CV776*100.0/(AW776*DP776), 0))*(DI776+DJ776)/1000.0</f>
        <v>0</v>
      </c>
      <c r="Q776">
        <f>2.0/((1/S776-1/R776)+SIGN(S776)*SQRT((1/S776-1/R776)*(1/S776-1/R776) + 4*CW776/((CW776+1)*(CW776+1))*(2*1/S776*1/R776-1/R776*1/R776)))</f>
        <v>0</v>
      </c>
      <c r="R776">
        <f>IF(LEFT(CX776,1)&lt;&gt;"0",IF(LEFT(CX776,1)="1",3.0,CY776),$D$5+$E$5*(DP776*DI776/($K$5*1000))+$F$5*(DP776*DI776/($K$5*1000))*MAX(MIN(CV776,$J$5),$I$5)*MAX(MIN(CV776,$J$5),$I$5)+$G$5*MAX(MIN(CV776,$J$5),$I$5)*(DP776*DI776/($K$5*1000))+$H$5*(DP776*DI776/($K$5*1000))*(DP776*DI776/($K$5*1000)))</f>
        <v>0</v>
      </c>
      <c r="S776">
        <f>J776*(1000-(1000*0.61365*exp(17.502*W776/(240.97+W776))/(DI776+DJ776)+DD776)/2)/(1000*0.61365*exp(17.502*W776/(240.97+W776))/(DI776+DJ776)-DD776)</f>
        <v>0</v>
      </c>
      <c r="T776">
        <f>1/((CW776+1)/(Q776/1.6)+1/(R776/1.37)) + CW776/((CW776+1)/(Q776/1.6) + CW776/(R776/1.37))</f>
        <v>0</v>
      </c>
      <c r="U776">
        <f>(CR776*CU776)</f>
        <v>0</v>
      </c>
      <c r="V776">
        <f>(DK776+(U776+2*0.95*5.67E-8*(((DK776+$B$7)+273)^4-(DK776+273)^4)-44100*J776)/(1.84*29.3*R776+8*0.95*5.67E-8*(DK776+273)^3))</f>
        <v>0</v>
      </c>
      <c r="W776">
        <f>($C$7*DL776+$D$7*DM776+$E$7*V776)</f>
        <v>0</v>
      </c>
      <c r="X776">
        <f>0.61365*exp(17.502*W776/(240.97+W776))</f>
        <v>0</v>
      </c>
      <c r="Y776">
        <f>(Z776/AA776*100)</f>
        <v>0</v>
      </c>
      <c r="Z776">
        <f>DD776*(DI776+DJ776)/1000</f>
        <v>0</v>
      </c>
      <c r="AA776">
        <f>0.61365*exp(17.502*DK776/(240.97+DK776))</f>
        <v>0</v>
      </c>
      <c r="AB776">
        <f>(X776-DD776*(DI776+DJ776)/1000)</f>
        <v>0</v>
      </c>
      <c r="AC776">
        <f>(-J776*44100)</f>
        <v>0</v>
      </c>
      <c r="AD776">
        <f>2*29.3*R776*0.92*(DK776-W776)</f>
        <v>0</v>
      </c>
      <c r="AE776">
        <f>2*0.95*5.67E-8*(((DK776+$B$7)+273)^4-(W776+273)^4)</f>
        <v>0</v>
      </c>
      <c r="AF776">
        <f>U776+AE776+AC776+AD776</f>
        <v>0</v>
      </c>
      <c r="AG776">
        <f>DH776*AU776*(DC776-DB776*(1000-AU776*DE776)/(1000-AU776*DD776))/(100*CV776)</f>
        <v>0</v>
      </c>
      <c r="AH776">
        <f>1000*DH776*AU776*(DD776-DE776)/(100*CV776*(1000-AU776*DD776))</f>
        <v>0</v>
      </c>
      <c r="AI776">
        <f>(AJ776 - AK776 - DI776*1E3/(8.314*(DK776+273.15)) * AM776/DH776 * AL776) * DH776/(100*CV776) * (1000 - DE776)/1000</f>
        <v>0</v>
      </c>
      <c r="AJ776">
        <v>1450.68144586589</v>
      </c>
      <c r="AK776">
        <v>1392.26436363636</v>
      </c>
      <c r="AL776">
        <v>3.46604941984042</v>
      </c>
      <c r="AM776">
        <v>66.0504921813524</v>
      </c>
      <c r="AN776">
        <f>(AP776 - AO776 + DI776*1E3/(8.314*(DK776+273.15)) * AR776/DH776 * AQ776) * DH776/(100*CV776) * 1000/(1000 - AP776)</f>
        <v>0</v>
      </c>
      <c r="AO776">
        <v>21.8415988248918</v>
      </c>
      <c r="AP776">
        <v>26.5613916083916</v>
      </c>
      <c r="AQ776">
        <v>-1.24185248698015e-06</v>
      </c>
      <c r="AR776">
        <v>92.47</v>
      </c>
      <c r="AS776">
        <v>0</v>
      </c>
      <c r="AT776">
        <v>0</v>
      </c>
      <c r="AU776">
        <f>IF(AS776*$H$13&gt;=AW776,1.0,(AW776/(AW776-AS776*$H$13)))</f>
        <v>0</v>
      </c>
      <c r="AV776">
        <f>(AU776-1)*100</f>
        <v>0</v>
      </c>
      <c r="AW776">
        <f>MAX(0,($B$13+$C$13*DP776)/(1+$D$13*DP776)*DI776/(DK776+273)*$E$13)</f>
        <v>0</v>
      </c>
      <c r="AX776" t="s">
        <v>418</v>
      </c>
      <c r="AY776" t="s">
        <v>418</v>
      </c>
      <c r="AZ776">
        <v>0</v>
      </c>
      <c r="BA776">
        <v>0</v>
      </c>
      <c r="BB776">
        <f>1-AZ776/BA776</f>
        <v>0</v>
      </c>
      <c r="BC776">
        <v>0</v>
      </c>
      <c r="BD776" t="s">
        <v>418</v>
      </c>
      <c r="BE776" t="s">
        <v>418</v>
      </c>
      <c r="BF776">
        <v>0</v>
      </c>
      <c r="BG776">
        <v>0</v>
      </c>
      <c r="BH776">
        <f>1-BF776/BG776</f>
        <v>0</v>
      </c>
      <c r="BI776">
        <v>0.5</v>
      </c>
      <c r="BJ776">
        <f>CS776</f>
        <v>0</v>
      </c>
      <c r="BK776">
        <f>L776</f>
        <v>0</v>
      </c>
      <c r="BL776">
        <f>BH776*BI776*BJ776</f>
        <v>0</v>
      </c>
      <c r="BM776">
        <f>(BK776-BC776)/BJ776</f>
        <v>0</v>
      </c>
      <c r="BN776">
        <f>(BA776-BG776)/BG776</f>
        <v>0</v>
      </c>
      <c r="BO776">
        <f>AZ776/(BB776+AZ776/BG776)</f>
        <v>0</v>
      </c>
      <c r="BP776" t="s">
        <v>418</v>
      </c>
      <c r="BQ776">
        <v>0</v>
      </c>
      <c r="BR776">
        <f>IF(BQ776&lt;&gt;0, BQ776, BO776)</f>
        <v>0</v>
      </c>
      <c r="BS776">
        <f>1-BR776/BG776</f>
        <v>0</v>
      </c>
      <c r="BT776">
        <f>(BG776-BF776)/(BG776-BR776)</f>
        <v>0</v>
      </c>
      <c r="BU776">
        <f>(BA776-BG776)/(BA776-BR776)</f>
        <v>0</v>
      </c>
      <c r="BV776">
        <f>(BG776-BF776)/(BG776-AZ776)</f>
        <v>0</v>
      </c>
      <c r="BW776">
        <f>(BA776-BG776)/(BA776-AZ776)</f>
        <v>0</v>
      </c>
      <c r="BX776">
        <f>(BT776*BR776/BF776)</f>
        <v>0</v>
      </c>
      <c r="BY776">
        <f>(1-BX776)</f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f>$B$11*DQ776+$C$11*DR776+$F$11*EC776*(1-EF776)</f>
        <v>0</v>
      </c>
      <c r="CS776">
        <f>CR776*CT776</f>
        <v>0</v>
      </c>
      <c r="CT776">
        <f>($B$11*$D$9+$C$11*$D$9+$F$11*((EP776+EH776)/MAX(EP776+EH776+EQ776, 0.1)*$I$9+EQ776/MAX(EP776+EH776+EQ776, 0.1)*$J$9))/($B$11+$C$11+$F$11)</f>
        <v>0</v>
      </c>
      <c r="CU776">
        <f>($B$11*$K$9+$C$11*$K$9+$F$11*((EP776+EH776)/MAX(EP776+EH776+EQ776, 0.1)*$P$9+EQ776/MAX(EP776+EH776+EQ776, 0.1)*$Q$9))/($B$11+$C$11+$F$11)</f>
        <v>0</v>
      </c>
      <c r="CV776">
        <v>6</v>
      </c>
      <c r="CW776">
        <v>0.5</v>
      </c>
      <c r="CX776" t="s">
        <v>419</v>
      </c>
      <c r="CY776">
        <v>2</v>
      </c>
      <c r="CZ776" t="b">
        <v>1</v>
      </c>
      <c r="DA776">
        <v>1659034685.5</v>
      </c>
      <c r="DB776">
        <v>1331.72518518518</v>
      </c>
      <c r="DC776">
        <v>1403.32074074074</v>
      </c>
      <c r="DD776">
        <v>26.5511703703704</v>
      </c>
      <c r="DE776">
        <v>21.8437592592593</v>
      </c>
      <c r="DF776">
        <v>1320.09444444444</v>
      </c>
      <c r="DG776">
        <v>25.9575296296296</v>
      </c>
      <c r="DH776">
        <v>500.056925925926</v>
      </c>
      <c r="DI776">
        <v>90.2936074074074</v>
      </c>
      <c r="DJ776">
        <v>0.0443927222222222</v>
      </c>
      <c r="DK776">
        <v>27.5118851851852</v>
      </c>
      <c r="DL776">
        <v>27.7630851851852</v>
      </c>
      <c r="DM776">
        <v>999.9</v>
      </c>
      <c r="DN776">
        <v>0</v>
      </c>
      <c r="DO776">
        <v>0</v>
      </c>
      <c r="DP776">
        <v>10006.2962962963</v>
      </c>
      <c r="DQ776">
        <v>0</v>
      </c>
      <c r="DR776">
        <v>17.2557074074074</v>
      </c>
      <c r="DS776">
        <v>-71.5957962962963</v>
      </c>
      <c r="DT776">
        <v>1368.04777777778</v>
      </c>
      <c r="DU776">
        <v>1434.65925925926</v>
      </c>
      <c r="DV776">
        <v>4.70741740740741</v>
      </c>
      <c r="DW776">
        <v>1403.32074074074</v>
      </c>
      <c r="DX776">
        <v>21.8437592592593</v>
      </c>
      <c r="DY776">
        <v>2.39740037037037</v>
      </c>
      <c r="DZ776">
        <v>1.97235222222222</v>
      </c>
      <c r="EA776">
        <v>20.3462259259259</v>
      </c>
      <c r="EB776">
        <v>17.2241037037037</v>
      </c>
      <c r="EC776">
        <v>1999.98444444444</v>
      </c>
      <c r="ED776">
        <v>0.980001259259259</v>
      </c>
      <c r="EE776">
        <v>0.0199989037037037</v>
      </c>
      <c r="EF776">
        <v>0</v>
      </c>
      <c r="EG776">
        <v>743.218703703704</v>
      </c>
      <c r="EH776">
        <v>5.00063</v>
      </c>
      <c r="EI776">
        <v>14650.9296296296</v>
      </c>
      <c r="EJ776">
        <v>17256.7777777778</v>
      </c>
      <c r="EK776">
        <v>38.5</v>
      </c>
      <c r="EL776">
        <v>38.5</v>
      </c>
      <c r="EM776">
        <v>37.937</v>
      </c>
      <c r="EN776">
        <v>37.875</v>
      </c>
      <c r="EO776">
        <v>39.5</v>
      </c>
      <c r="EP776">
        <v>1955.08592592593</v>
      </c>
      <c r="EQ776">
        <v>39.8981481481481</v>
      </c>
      <c r="ER776">
        <v>0</v>
      </c>
      <c r="ES776">
        <v>1659034692.1</v>
      </c>
      <c r="ET776">
        <v>0</v>
      </c>
      <c r="EU776">
        <v>743.204423076923</v>
      </c>
      <c r="EV776">
        <v>-1.99504273646407</v>
      </c>
      <c r="EW776">
        <v>-26.9982906212727</v>
      </c>
      <c r="EX776">
        <v>14651.0884615385</v>
      </c>
      <c r="EY776">
        <v>15</v>
      </c>
      <c r="EZ776">
        <v>0</v>
      </c>
      <c r="FA776" t="s">
        <v>420</v>
      </c>
      <c r="FB776">
        <v>1657551626.5</v>
      </c>
      <c r="FC776">
        <v>1657551629</v>
      </c>
      <c r="FD776">
        <v>0</v>
      </c>
      <c r="FE776">
        <v>0.403</v>
      </c>
      <c r="FF776">
        <v>0.009</v>
      </c>
      <c r="FG776">
        <v>9.41</v>
      </c>
      <c r="FH776">
        <v>0.087</v>
      </c>
      <c r="FI776">
        <v>417</v>
      </c>
      <c r="FJ776">
        <v>17</v>
      </c>
      <c r="FK776">
        <v>1.61</v>
      </c>
      <c r="FL776">
        <v>0.59</v>
      </c>
      <c r="FM776">
        <v>-71.6066853658537</v>
      </c>
      <c r="FN776">
        <v>-0.366485017421837</v>
      </c>
      <c r="FO776">
        <v>0.29270871274622</v>
      </c>
      <c r="FP776">
        <v>1</v>
      </c>
      <c r="FQ776">
        <v>743.337323529412</v>
      </c>
      <c r="FR776">
        <v>-2.47937356612675</v>
      </c>
      <c r="FS776">
        <v>0.304212746821566</v>
      </c>
      <c r="FT776">
        <v>0</v>
      </c>
      <c r="FU776">
        <v>4.7010543902439</v>
      </c>
      <c r="FV776">
        <v>0.0958929616724713</v>
      </c>
      <c r="FW776">
        <v>0.00991413380071305</v>
      </c>
      <c r="FX776">
        <v>1</v>
      </c>
      <c r="FY776">
        <v>2</v>
      </c>
      <c r="FZ776">
        <v>3</v>
      </c>
      <c r="GA776" t="s">
        <v>474</v>
      </c>
      <c r="GB776">
        <v>2.97335</v>
      </c>
      <c r="GC776">
        <v>2.69837</v>
      </c>
      <c r="GD776">
        <v>0.201091</v>
      </c>
      <c r="GE776">
        <v>0.208136</v>
      </c>
      <c r="GF776">
        <v>0.110374</v>
      </c>
      <c r="GG776">
        <v>0.097527</v>
      </c>
      <c r="GH776">
        <v>31097.5</v>
      </c>
      <c r="GI776">
        <v>33705.4</v>
      </c>
      <c r="GJ776">
        <v>35271.7</v>
      </c>
      <c r="GK776">
        <v>38600.8</v>
      </c>
      <c r="GL776">
        <v>44488.5</v>
      </c>
      <c r="GM776">
        <v>50318.3</v>
      </c>
      <c r="GN776">
        <v>55140.1</v>
      </c>
      <c r="GO776">
        <v>61918</v>
      </c>
      <c r="GP776">
        <v>1.9874</v>
      </c>
      <c r="GQ776">
        <v>1.8556</v>
      </c>
      <c r="GR776">
        <v>0.144243</v>
      </c>
      <c r="GS776">
        <v>0</v>
      </c>
      <c r="GT776">
        <v>25.4187</v>
      </c>
      <c r="GU776">
        <v>999.9</v>
      </c>
      <c r="GV776">
        <v>58.876</v>
      </c>
      <c r="GW776">
        <v>29.074</v>
      </c>
      <c r="GX776">
        <v>26.3388</v>
      </c>
      <c r="GY776">
        <v>55.7373</v>
      </c>
      <c r="GZ776">
        <v>42.7003</v>
      </c>
      <c r="HA776">
        <v>1</v>
      </c>
      <c r="HB776">
        <v>-0.0350813</v>
      </c>
      <c r="HC776">
        <v>0.205664</v>
      </c>
      <c r="HD776">
        <v>20.1135</v>
      </c>
      <c r="HE776">
        <v>5.19932</v>
      </c>
      <c r="HF776">
        <v>12.004</v>
      </c>
      <c r="HG776">
        <v>4.976</v>
      </c>
      <c r="HH776">
        <v>3.2938</v>
      </c>
      <c r="HI776">
        <v>9999</v>
      </c>
      <c r="HJ776">
        <v>9999</v>
      </c>
      <c r="HK776">
        <v>9999</v>
      </c>
      <c r="HL776">
        <v>630.7</v>
      </c>
      <c r="HM776">
        <v>1.86319</v>
      </c>
      <c r="HN776">
        <v>1.86801</v>
      </c>
      <c r="HO776">
        <v>1.86783</v>
      </c>
      <c r="HP776">
        <v>1.86899</v>
      </c>
      <c r="HQ776">
        <v>1.86981</v>
      </c>
      <c r="HR776">
        <v>1.86584</v>
      </c>
      <c r="HS776">
        <v>1.86691</v>
      </c>
      <c r="HT776">
        <v>1.86829</v>
      </c>
      <c r="HU776">
        <v>5</v>
      </c>
      <c r="HV776">
        <v>0</v>
      </c>
      <c r="HW776">
        <v>0</v>
      </c>
      <c r="HX776">
        <v>0</v>
      </c>
      <c r="HY776" t="s">
        <v>422</v>
      </c>
      <c r="HZ776" t="s">
        <v>423</v>
      </c>
      <c r="IA776" t="s">
        <v>424</v>
      </c>
      <c r="IB776" t="s">
        <v>424</v>
      </c>
      <c r="IC776" t="s">
        <v>424</v>
      </c>
      <c r="ID776" t="s">
        <v>424</v>
      </c>
      <c r="IE776">
        <v>0</v>
      </c>
      <c r="IF776">
        <v>100</v>
      </c>
      <c r="IG776">
        <v>100</v>
      </c>
      <c r="IH776">
        <v>11.76</v>
      </c>
      <c r="II776">
        <v>0.594</v>
      </c>
      <c r="IJ776">
        <v>4.02706509432224</v>
      </c>
      <c r="IK776">
        <v>0.00601174518973114</v>
      </c>
      <c r="IL776">
        <v>2.77886958061485e-07</v>
      </c>
      <c r="IM776">
        <v>-3.54636231360687e-10</v>
      </c>
      <c r="IN776">
        <v>-0.0404303883988718</v>
      </c>
      <c r="IO776">
        <v>-0.0177815531441476</v>
      </c>
      <c r="IP776">
        <v>0.00205572605671414</v>
      </c>
      <c r="IQ776">
        <v>-1.65519735432211e-05</v>
      </c>
      <c r="IR776">
        <v>-4</v>
      </c>
      <c r="IS776">
        <v>1848</v>
      </c>
      <c r="IT776">
        <v>1</v>
      </c>
      <c r="IU776">
        <v>25</v>
      </c>
      <c r="IV776">
        <v>24717.8</v>
      </c>
      <c r="IW776">
        <v>24717.7</v>
      </c>
      <c r="IX776">
        <v>2.76245</v>
      </c>
      <c r="IY776">
        <v>2.59644</v>
      </c>
      <c r="IZ776">
        <v>1.54785</v>
      </c>
      <c r="JA776">
        <v>2.30713</v>
      </c>
      <c r="JB776">
        <v>1.34644</v>
      </c>
      <c r="JC776">
        <v>2.4353</v>
      </c>
      <c r="JD776">
        <v>33.5804</v>
      </c>
      <c r="JE776">
        <v>24.2188</v>
      </c>
      <c r="JF776">
        <v>18</v>
      </c>
      <c r="JG776">
        <v>502.339</v>
      </c>
      <c r="JH776">
        <v>416.587</v>
      </c>
      <c r="JI776">
        <v>25</v>
      </c>
      <c r="JJ776">
        <v>26.7523</v>
      </c>
      <c r="JK776">
        <v>30.0002</v>
      </c>
      <c r="JL776">
        <v>26.6726</v>
      </c>
      <c r="JM776">
        <v>26.6131</v>
      </c>
      <c r="JN776">
        <v>55.2694</v>
      </c>
      <c r="JO776">
        <v>26.2578</v>
      </c>
      <c r="JP776">
        <v>100</v>
      </c>
      <c r="JQ776">
        <v>25</v>
      </c>
      <c r="JR776">
        <v>1438.22</v>
      </c>
      <c r="JS776">
        <v>21.9062</v>
      </c>
      <c r="JT776">
        <v>102.283</v>
      </c>
      <c r="JU776">
        <v>103.061</v>
      </c>
    </row>
    <row r="777" spans="1:281">
      <c r="A777">
        <v>761</v>
      </c>
      <c r="B777">
        <v>1659034698</v>
      </c>
      <c r="C777">
        <v>11014.9000000954</v>
      </c>
      <c r="D777" t="s">
        <v>1953</v>
      </c>
      <c r="E777" t="s">
        <v>1954</v>
      </c>
      <c r="F777">
        <v>5</v>
      </c>
      <c r="G777" t="s">
        <v>1782</v>
      </c>
      <c r="H777" t="s">
        <v>417</v>
      </c>
      <c r="I777">
        <v>1659034690.21429</v>
      </c>
      <c r="J777">
        <f>(K777)/1000</f>
        <v>0</v>
      </c>
      <c r="K777">
        <f>IF(CZ777, AN777, AH777)</f>
        <v>0</v>
      </c>
      <c r="L777">
        <f>IF(CZ777, AI777, AG777)</f>
        <v>0</v>
      </c>
      <c r="M777">
        <f>DB777 - IF(AU777&gt;1, L777*CV777*100.0/(AW777*DP777), 0)</f>
        <v>0</v>
      </c>
      <c r="N777">
        <f>((T777-J777/2)*M777-L777)/(T777+J777/2)</f>
        <v>0</v>
      </c>
      <c r="O777">
        <f>N777*(DI777+DJ777)/1000.0</f>
        <v>0</v>
      </c>
      <c r="P777">
        <f>(DB777 - IF(AU777&gt;1, L777*CV777*100.0/(AW777*DP777), 0))*(DI777+DJ777)/1000.0</f>
        <v>0</v>
      </c>
      <c r="Q777">
        <f>2.0/((1/S777-1/R777)+SIGN(S777)*SQRT((1/S777-1/R777)*(1/S777-1/R777) + 4*CW777/((CW777+1)*(CW777+1))*(2*1/S777*1/R777-1/R777*1/R777)))</f>
        <v>0</v>
      </c>
      <c r="R777">
        <f>IF(LEFT(CX777,1)&lt;&gt;"0",IF(LEFT(CX777,1)="1",3.0,CY777),$D$5+$E$5*(DP777*DI777/($K$5*1000))+$F$5*(DP777*DI777/($K$5*1000))*MAX(MIN(CV777,$J$5),$I$5)*MAX(MIN(CV777,$J$5),$I$5)+$G$5*MAX(MIN(CV777,$J$5),$I$5)*(DP777*DI777/($K$5*1000))+$H$5*(DP777*DI777/($K$5*1000))*(DP777*DI777/($K$5*1000)))</f>
        <v>0</v>
      </c>
      <c r="S777">
        <f>J777*(1000-(1000*0.61365*exp(17.502*W777/(240.97+W777))/(DI777+DJ777)+DD777)/2)/(1000*0.61365*exp(17.502*W777/(240.97+W777))/(DI777+DJ777)-DD777)</f>
        <v>0</v>
      </c>
      <c r="T777">
        <f>1/((CW777+1)/(Q777/1.6)+1/(R777/1.37)) + CW777/((CW777+1)/(Q777/1.6) + CW777/(R777/1.37))</f>
        <v>0</v>
      </c>
      <c r="U777">
        <f>(CR777*CU777)</f>
        <v>0</v>
      </c>
      <c r="V777">
        <f>(DK777+(U777+2*0.95*5.67E-8*(((DK777+$B$7)+273)^4-(DK777+273)^4)-44100*J777)/(1.84*29.3*R777+8*0.95*5.67E-8*(DK777+273)^3))</f>
        <v>0</v>
      </c>
      <c r="W777">
        <f>($C$7*DL777+$D$7*DM777+$E$7*V777)</f>
        <v>0</v>
      </c>
      <c r="X777">
        <f>0.61365*exp(17.502*W777/(240.97+W777))</f>
        <v>0</v>
      </c>
      <c r="Y777">
        <f>(Z777/AA777*100)</f>
        <v>0</v>
      </c>
      <c r="Z777">
        <f>DD777*(DI777+DJ777)/1000</f>
        <v>0</v>
      </c>
      <c r="AA777">
        <f>0.61365*exp(17.502*DK777/(240.97+DK777))</f>
        <v>0</v>
      </c>
      <c r="AB777">
        <f>(X777-DD777*(DI777+DJ777)/1000)</f>
        <v>0</v>
      </c>
      <c r="AC777">
        <f>(-J777*44100)</f>
        <v>0</v>
      </c>
      <c r="AD777">
        <f>2*29.3*R777*0.92*(DK777-W777)</f>
        <v>0</v>
      </c>
      <c r="AE777">
        <f>2*0.95*5.67E-8*(((DK777+$B$7)+273)^4-(W777+273)^4)</f>
        <v>0</v>
      </c>
      <c r="AF777">
        <f>U777+AE777+AC777+AD777</f>
        <v>0</v>
      </c>
      <c r="AG777">
        <f>DH777*AU777*(DC777-DB777*(1000-AU777*DE777)/(1000-AU777*DD777))/(100*CV777)</f>
        <v>0</v>
      </c>
      <c r="AH777">
        <f>1000*DH777*AU777*(DD777-DE777)/(100*CV777*(1000-AU777*DD777))</f>
        <v>0</v>
      </c>
      <c r="AI777">
        <f>(AJ777 - AK777 - DI777*1E3/(8.314*(DK777+273.15)) * AM777/DH777 * AL777) * DH777/(100*CV777) * (1000 - DE777)/1000</f>
        <v>0</v>
      </c>
      <c r="AJ777">
        <v>1467.2580915901</v>
      </c>
      <c r="AK777">
        <v>1409.01272727273</v>
      </c>
      <c r="AL777">
        <v>3.37696332234118</v>
      </c>
      <c r="AM777">
        <v>66.0504921813524</v>
      </c>
      <c r="AN777">
        <f>(AP777 - AO777 + DI777*1E3/(8.314*(DK777+273.15)) * AR777/DH777 * AQ777) * DH777/(100*CV777) * 1000/(1000 - AP777)</f>
        <v>0</v>
      </c>
      <c r="AO777">
        <v>21.8400375943723</v>
      </c>
      <c r="AP777">
        <v>26.5583825174825</v>
      </c>
      <c r="AQ777">
        <v>1.81337701339753e-05</v>
      </c>
      <c r="AR777">
        <v>92.47</v>
      </c>
      <c r="AS777">
        <v>0</v>
      </c>
      <c r="AT777">
        <v>0</v>
      </c>
      <c r="AU777">
        <f>IF(AS777*$H$13&gt;=AW777,1.0,(AW777/(AW777-AS777*$H$13)))</f>
        <v>0</v>
      </c>
      <c r="AV777">
        <f>(AU777-1)*100</f>
        <v>0</v>
      </c>
      <c r="AW777">
        <f>MAX(0,($B$13+$C$13*DP777)/(1+$D$13*DP777)*DI777/(DK777+273)*$E$13)</f>
        <v>0</v>
      </c>
      <c r="AX777" t="s">
        <v>418</v>
      </c>
      <c r="AY777" t="s">
        <v>418</v>
      </c>
      <c r="AZ777">
        <v>0</v>
      </c>
      <c r="BA777">
        <v>0</v>
      </c>
      <c r="BB777">
        <f>1-AZ777/BA777</f>
        <v>0</v>
      </c>
      <c r="BC777">
        <v>0</v>
      </c>
      <c r="BD777" t="s">
        <v>418</v>
      </c>
      <c r="BE777" t="s">
        <v>418</v>
      </c>
      <c r="BF777">
        <v>0</v>
      </c>
      <c r="BG777">
        <v>0</v>
      </c>
      <c r="BH777">
        <f>1-BF777/BG777</f>
        <v>0</v>
      </c>
      <c r="BI777">
        <v>0.5</v>
      </c>
      <c r="BJ777">
        <f>CS777</f>
        <v>0</v>
      </c>
      <c r="BK777">
        <f>L777</f>
        <v>0</v>
      </c>
      <c r="BL777">
        <f>BH777*BI777*BJ777</f>
        <v>0</v>
      </c>
      <c r="BM777">
        <f>(BK777-BC777)/BJ777</f>
        <v>0</v>
      </c>
      <c r="BN777">
        <f>(BA777-BG777)/BG777</f>
        <v>0</v>
      </c>
      <c r="BO777">
        <f>AZ777/(BB777+AZ777/BG777)</f>
        <v>0</v>
      </c>
      <c r="BP777" t="s">
        <v>418</v>
      </c>
      <c r="BQ777">
        <v>0</v>
      </c>
      <c r="BR777">
        <f>IF(BQ777&lt;&gt;0, BQ777, BO777)</f>
        <v>0</v>
      </c>
      <c r="BS777">
        <f>1-BR777/BG777</f>
        <v>0</v>
      </c>
      <c r="BT777">
        <f>(BG777-BF777)/(BG777-BR777)</f>
        <v>0</v>
      </c>
      <c r="BU777">
        <f>(BA777-BG777)/(BA777-BR777)</f>
        <v>0</v>
      </c>
      <c r="BV777">
        <f>(BG777-BF777)/(BG777-AZ777)</f>
        <v>0</v>
      </c>
      <c r="BW777">
        <f>(BA777-BG777)/(BA777-AZ777)</f>
        <v>0</v>
      </c>
      <c r="BX777">
        <f>(BT777*BR777/BF777)</f>
        <v>0</v>
      </c>
      <c r="BY777">
        <f>(1-BX777)</f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f>$B$11*DQ777+$C$11*DR777+$F$11*EC777*(1-EF777)</f>
        <v>0</v>
      </c>
      <c r="CS777">
        <f>CR777*CT777</f>
        <v>0</v>
      </c>
      <c r="CT777">
        <f>($B$11*$D$9+$C$11*$D$9+$F$11*((EP777+EH777)/MAX(EP777+EH777+EQ777, 0.1)*$I$9+EQ777/MAX(EP777+EH777+EQ777, 0.1)*$J$9))/($B$11+$C$11+$F$11)</f>
        <v>0</v>
      </c>
      <c r="CU777">
        <f>($B$11*$K$9+$C$11*$K$9+$F$11*((EP777+EH777)/MAX(EP777+EH777+EQ777, 0.1)*$P$9+EQ777/MAX(EP777+EH777+EQ777, 0.1)*$Q$9))/($B$11+$C$11+$F$11)</f>
        <v>0</v>
      </c>
      <c r="CV777">
        <v>6</v>
      </c>
      <c r="CW777">
        <v>0.5</v>
      </c>
      <c r="CX777" t="s">
        <v>419</v>
      </c>
      <c r="CY777">
        <v>2</v>
      </c>
      <c r="CZ777" t="b">
        <v>1</v>
      </c>
      <c r="DA777">
        <v>1659034690.21429</v>
      </c>
      <c r="DB777">
        <v>1347.44535714286</v>
      </c>
      <c r="DC777">
        <v>1418.81107142857</v>
      </c>
      <c r="DD777">
        <v>26.5550428571429</v>
      </c>
      <c r="DE777">
        <v>21.8418642857143</v>
      </c>
      <c r="DF777">
        <v>1335.73785714286</v>
      </c>
      <c r="DG777">
        <v>25.9611964285714</v>
      </c>
      <c r="DH777">
        <v>500.036535714286</v>
      </c>
      <c r="DI777">
        <v>90.2921392857143</v>
      </c>
      <c r="DJ777">
        <v>0.04433395</v>
      </c>
      <c r="DK777">
        <v>27.5125035714286</v>
      </c>
      <c r="DL777">
        <v>27.7665392857143</v>
      </c>
      <c r="DM777">
        <v>999.9</v>
      </c>
      <c r="DN777">
        <v>0</v>
      </c>
      <c r="DO777">
        <v>0</v>
      </c>
      <c r="DP777">
        <v>9997.32142857143</v>
      </c>
      <c r="DQ777">
        <v>0</v>
      </c>
      <c r="DR777">
        <v>17.2320607142857</v>
      </c>
      <c r="DS777">
        <v>-71.3661464285714</v>
      </c>
      <c r="DT777">
        <v>1384.2025</v>
      </c>
      <c r="DU777">
        <v>1450.49357142857</v>
      </c>
      <c r="DV777">
        <v>4.71318035714286</v>
      </c>
      <c r="DW777">
        <v>1418.81107142857</v>
      </c>
      <c r="DX777">
        <v>21.8418642857143</v>
      </c>
      <c r="DY777">
        <v>2.39771071428571</v>
      </c>
      <c r="DZ777">
        <v>1.97214857142857</v>
      </c>
      <c r="EA777">
        <v>20.348325</v>
      </c>
      <c r="EB777">
        <v>17.222475</v>
      </c>
      <c r="EC777">
        <v>1999.9825</v>
      </c>
      <c r="ED777">
        <v>0.980002071428571</v>
      </c>
      <c r="EE777">
        <v>0.0199981</v>
      </c>
      <c r="EF777">
        <v>0</v>
      </c>
      <c r="EG777">
        <v>743.048285714286</v>
      </c>
      <c r="EH777">
        <v>5.00063</v>
      </c>
      <c r="EI777">
        <v>14649.0107142857</v>
      </c>
      <c r="EJ777">
        <v>17256.7571428571</v>
      </c>
      <c r="EK777">
        <v>38.5</v>
      </c>
      <c r="EL777">
        <v>38.5</v>
      </c>
      <c r="EM777">
        <v>37.937</v>
      </c>
      <c r="EN777">
        <v>37.875</v>
      </c>
      <c r="EO777">
        <v>39.5</v>
      </c>
      <c r="EP777">
        <v>1955.08678571429</v>
      </c>
      <c r="EQ777">
        <v>39.8942857142857</v>
      </c>
      <c r="ER777">
        <v>0</v>
      </c>
      <c r="ES777">
        <v>1659034696.9</v>
      </c>
      <c r="ET777">
        <v>0</v>
      </c>
      <c r="EU777">
        <v>743.045076923077</v>
      </c>
      <c r="EV777">
        <v>-1.37155556070675</v>
      </c>
      <c r="EW777">
        <v>-22.075213637562</v>
      </c>
      <c r="EX777">
        <v>14649.0346153846</v>
      </c>
      <c r="EY777">
        <v>15</v>
      </c>
      <c r="EZ777">
        <v>0</v>
      </c>
      <c r="FA777" t="s">
        <v>420</v>
      </c>
      <c r="FB777">
        <v>1657551626.5</v>
      </c>
      <c r="FC777">
        <v>1657551629</v>
      </c>
      <c r="FD777">
        <v>0</v>
      </c>
      <c r="FE777">
        <v>0.403</v>
      </c>
      <c r="FF777">
        <v>0.009</v>
      </c>
      <c r="FG777">
        <v>9.41</v>
      </c>
      <c r="FH777">
        <v>0.087</v>
      </c>
      <c r="FI777">
        <v>417</v>
      </c>
      <c r="FJ777">
        <v>17</v>
      </c>
      <c r="FK777">
        <v>1.61</v>
      </c>
      <c r="FL777">
        <v>0.59</v>
      </c>
      <c r="FM777">
        <v>-71.4919073170732</v>
      </c>
      <c r="FN777">
        <v>2.37310871080138</v>
      </c>
      <c r="FO777">
        <v>0.429419970334485</v>
      </c>
      <c r="FP777">
        <v>0</v>
      </c>
      <c r="FQ777">
        <v>743.163176470588</v>
      </c>
      <c r="FR777">
        <v>-1.85958747629885</v>
      </c>
      <c r="FS777">
        <v>0.280689326961139</v>
      </c>
      <c r="FT777">
        <v>0</v>
      </c>
      <c r="FU777">
        <v>4.70847487804878</v>
      </c>
      <c r="FV777">
        <v>0.0830521254355431</v>
      </c>
      <c r="FW777">
        <v>0.00863637884875797</v>
      </c>
      <c r="FX777">
        <v>1</v>
      </c>
      <c r="FY777">
        <v>1</v>
      </c>
      <c r="FZ777">
        <v>3</v>
      </c>
      <c r="GA777" t="s">
        <v>421</v>
      </c>
      <c r="GB777">
        <v>2.97322</v>
      </c>
      <c r="GC777">
        <v>2.69791</v>
      </c>
      <c r="GD777">
        <v>0.202534</v>
      </c>
      <c r="GE777">
        <v>0.209546</v>
      </c>
      <c r="GF777">
        <v>0.110386</v>
      </c>
      <c r="GG777">
        <v>0.0975222</v>
      </c>
      <c r="GH777">
        <v>31041.5</v>
      </c>
      <c r="GI777">
        <v>33644.9</v>
      </c>
      <c r="GJ777">
        <v>35271.9</v>
      </c>
      <c r="GK777">
        <v>38600.3</v>
      </c>
      <c r="GL777">
        <v>44488.3</v>
      </c>
      <c r="GM777">
        <v>50318</v>
      </c>
      <c r="GN777">
        <v>55140.6</v>
      </c>
      <c r="GO777">
        <v>61917.3</v>
      </c>
      <c r="GP777">
        <v>1.9862</v>
      </c>
      <c r="GQ777">
        <v>1.8552</v>
      </c>
      <c r="GR777">
        <v>0.142753</v>
      </c>
      <c r="GS777">
        <v>0</v>
      </c>
      <c r="GT777">
        <v>25.4209</v>
      </c>
      <c r="GU777">
        <v>999.9</v>
      </c>
      <c r="GV777">
        <v>58.9</v>
      </c>
      <c r="GW777">
        <v>29.104</v>
      </c>
      <c r="GX777">
        <v>26.3943</v>
      </c>
      <c r="GY777">
        <v>55.8073</v>
      </c>
      <c r="GZ777">
        <v>42.9247</v>
      </c>
      <c r="HA777">
        <v>1</v>
      </c>
      <c r="HB777">
        <v>-0.035</v>
      </c>
      <c r="HC777">
        <v>0.205664</v>
      </c>
      <c r="HD777">
        <v>20.1134</v>
      </c>
      <c r="HE777">
        <v>5.19932</v>
      </c>
      <c r="HF777">
        <v>12.004</v>
      </c>
      <c r="HG777">
        <v>4.976</v>
      </c>
      <c r="HH777">
        <v>3.2938</v>
      </c>
      <c r="HI777">
        <v>9999</v>
      </c>
      <c r="HJ777">
        <v>9999</v>
      </c>
      <c r="HK777">
        <v>9999</v>
      </c>
      <c r="HL777">
        <v>630.7</v>
      </c>
      <c r="HM777">
        <v>1.86313</v>
      </c>
      <c r="HN777">
        <v>1.86801</v>
      </c>
      <c r="HO777">
        <v>1.86777</v>
      </c>
      <c r="HP777">
        <v>1.86896</v>
      </c>
      <c r="HQ777">
        <v>1.86981</v>
      </c>
      <c r="HR777">
        <v>1.86584</v>
      </c>
      <c r="HS777">
        <v>1.86691</v>
      </c>
      <c r="HT777">
        <v>1.86829</v>
      </c>
      <c r="HU777">
        <v>5</v>
      </c>
      <c r="HV777">
        <v>0</v>
      </c>
      <c r="HW777">
        <v>0</v>
      </c>
      <c r="HX777">
        <v>0</v>
      </c>
      <c r="HY777" t="s">
        <v>422</v>
      </c>
      <c r="HZ777" t="s">
        <v>423</v>
      </c>
      <c r="IA777" t="s">
        <v>424</v>
      </c>
      <c r="IB777" t="s">
        <v>424</v>
      </c>
      <c r="IC777" t="s">
        <v>424</v>
      </c>
      <c r="ID777" t="s">
        <v>424</v>
      </c>
      <c r="IE777">
        <v>0</v>
      </c>
      <c r="IF777">
        <v>100</v>
      </c>
      <c r="IG777">
        <v>100</v>
      </c>
      <c r="IH777">
        <v>11.83</v>
      </c>
      <c r="II777">
        <v>0.5942</v>
      </c>
      <c r="IJ777">
        <v>4.02706509432224</v>
      </c>
      <c r="IK777">
        <v>0.00601174518973114</v>
      </c>
      <c r="IL777">
        <v>2.77886958061485e-07</v>
      </c>
      <c r="IM777">
        <v>-3.54636231360687e-10</v>
      </c>
      <c r="IN777">
        <v>-0.0404303883988718</v>
      </c>
      <c r="IO777">
        <v>-0.0177815531441476</v>
      </c>
      <c r="IP777">
        <v>0.00205572605671414</v>
      </c>
      <c r="IQ777">
        <v>-1.65519735432211e-05</v>
      </c>
      <c r="IR777">
        <v>-4</v>
      </c>
      <c r="IS777">
        <v>1848</v>
      </c>
      <c r="IT777">
        <v>1</v>
      </c>
      <c r="IU777">
        <v>25</v>
      </c>
      <c r="IV777">
        <v>24717.9</v>
      </c>
      <c r="IW777">
        <v>24717.8</v>
      </c>
      <c r="IX777">
        <v>2.78931</v>
      </c>
      <c r="IY777">
        <v>2.59766</v>
      </c>
      <c r="IZ777">
        <v>1.54785</v>
      </c>
      <c r="JA777">
        <v>2.30713</v>
      </c>
      <c r="JB777">
        <v>1.34644</v>
      </c>
      <c r="JC777">
        <v>2.35718</v>
      </c>
      <c r="JD777">
        <v>33.5804</v>
      </c>
      <c r="JE777">
        <v>24.2188</v>
      </c>
      <c r="JF777">
        <v>18</v>
      </c>
      <c r="JG777">
        <v>501.565</v>
      </c>
      <c r="JH777">
        <v>416.359</v>
      </c>
      <c r="JI777">
        <v>24.9999</v>
      </c>
      <c r="JJ777">
        <v>26.7523</v>
      </c>
      <c r="JK777">
        <v>30.0002</v>
      </c>
      <c r="JL777">
        <v>26.6748</v>
      </c>
      <c r="JM777">
        <v>26.6131</v>
      </c>
      <c r="JN777">
        <v>55.8139</v>
      </c>
      <c r="JO777">
        <v>25.9726</v>
      </c>
      <c r="JP777">
        <v>100</v>
      </c>
      <c r="JQ777">
        <v>25</v>
      </c>
      <c r="JR777">
        <v>1458.46</v>
      </c>
      <c r="JS777">
        <v>21.9061</v>
      </c>
      <c r="JT777">
        <v>102.284</v>
      </c>
      <c r="JU777">
        <v>103.06</v>
      </c>
    </row>
    <row r="778" spans="1:281">
      <c r="A778">
        <v>762</v>
      </c>
      <c r="B778">
        <v>1659034703</v>
      </c>
      <c r="C778">
        <v>11019.9000000954</v>
      </c>
      <c r="D778" t="s">
        <v>1955</v>
      </c>
      <c r="E778" t="s">
        <v>1956</v>
      </c>
      <c r="F778">
        <v>5</v>
      </c>
      <c r="G778" t="s">
        <v>1782</v>
      </c>
      <c r="H778" t="s">
        <v>417</v>
      </c>
      <c r="I778">
        <v>1659034695.5</v>
      </c>
      <c r="J778">
        <f>(K778)/1000</f>
        <v>0</v>
      </c>
      <c r="K778">
        <f>IF(CZ778, AN778, AH778)</f>
        <v>0</v>
      </c>
      <c r="L778">
        <f>IF(CZ778, AI778, AG778)</f>
        <v>0</v>
      </c>
      <c r="M778">
        <f>DB778 - IF(AU778&gt;1, L778*CV778*100.0/(AW778*DP778), 0)</f>
        <v>0</v>
      </c>
      <c r="N778">
        <f>((T778-J778/2)*M778-L778)/(T778+J778/2)</f>
        <v>0</v>
      </c>
      <c r="O778">
        <f>N778*(DI778+DJ778)/1000.0</f>
        <v>0</v>
      </c>
      <c r="P778">
        <f>(DB778 - IF(AU778&gt;1, L778*CV778*100.0/(AW778*DP778), 0))*(DI778+DJ778)/1000.0</f>
        <v>0</v>
      </c>
      <c r="Q778">
        <f>2.0/((1/S778-1/R778)+SIGN(S778)*SQRT((1/S778-1/R778)*(1/S778-1/R778) + 4*CW778/((CW778+1)*(CW778+1))*(2*1/S778*1/R778-1/R778*1/R778)))</f>
        <v>0</v>
      </c>
      <c r="R778">
        <f>IF(LEFT(CX778,1)&lt;&gt;"0",IF(LEFT(CX778,1)="1",3.0,CY778),$D$5+$E$5*(DP778*DI778/($K$5*1000))+$F$5*(DP778*DI778/($K$5*1000))*MAX(MIN(CV778,$J$5),$I$5)*MAX(MIN(CV778,$J$5),$I$5)+$G$5*MAX(MIN(CV778,$J$5),$I$5)*(DP778*DI778/($K$5*1000))+$H$5*(DP778*DI778/($K$5*1000))*(DP778*DI778/($K$5*1000)))</f>
        <v>0</v>
      </c>
      <c r="S778">
        <f>J778*(1000-(1000*0.61365*exp(17.502*W778/(240.97+W778))/(DI778+DJ778)+DD778)/2)/(1000*0.61365*exp(17.502*W778/(240.97+W778))/(DI778+DJ778)-DD778)</f>
        <v>0</v>
      </c>
      <c r="T778">
        <f>1/((CW778+1)/(Q778/1.6)+1/(R778/1.37)) + CW778/((CW778+1)/(Q778/1.6) + CW778/(R778/1.37))</f>
        <v>0</v>
      </c>
      <c r="U778">
        <f>(CR778*CU778)</f>
        <v>0</v>
      </c>
      <c r="V778">
        <f>(DK778+(U778+2*0.95*5.67E-8*(((DK778+$B$7)+273)^4-(DK778+273)^4)-44100*J778)/(1.84*29.3*R778+8*0.95*5.67E-8*(DK778+273)^3))</f>
        <v>0</v>
      </c>
      <c r="W778">
        <f>($C$7*DL778+$D$7*DM778+$E$7*V778)</f>
        <v>0</v>
      </c>
      <c r="X778">
        <f>0.61365*exp(17.502*W778/(240.97+W778))</f>
        <v>0</v>
      </c>
      <c r="Y778">
        <f>(Z778/AA778*100)</f>
        <v>0</v>
      </c>
      <c r="Z778">
        <f>DD778*(DI778+DJ778)/1000</f>
        <v>0</v>
      </c>
      <c r="AA778">
        <f>0.61365*exp(17.502*DK778/(240.97+DK778))</f>
        <v>0</v>
      </c>
      <c r="AB778">
        <f>(X778-DD778*(DI778+DJ778)/1000)</f>
        <v>0</v>
      </c>
      <c r="AC778">
        <f>(-J778*44100)</f>
        <v>0</v>
      </c>
      <c r="AD778">
        <f>2*29.3*R778*0.92*(DK778-W778)</f>
        <v>0</v>
      </c>
      <c r="AE778">
        <f>2*0.95*5.67E-8*(((DK778+$B$7)+273)^4-(W778+273)^4)</f>
        <v>0</v>
      </c>
      <c r="AF778">
        <f>U778+AE778+AC778+AD778</f>
        <v>0</v>
      </c>
      <c r="AG778">
        <f>DH778*AU778*(DC778-DB778*(1000-AU778*DE778)/(1000-AU778*DD778))/(100*CV778)</f>
        <v>0</v>
      </c>
      <c r="AH778">
        <f>1000*DH778*AU778*(DD778-DE778)/(100*CV778*(1000-AU778*DD778))</f>
        <v>0</v>
      </c>
      <c r="AI778">
        <f>(AJ778 - AK778 - DI778*1E3/(8.314*(DK778+273.15)) * AM778/DH778 * AL778) * DH778/(100*CV778) * (1000 - DE778)/1000</f>
        <v>0</v>
      </c>
      <c r="AJ778">
        <v>1484.89272129252</v>
      </c>
      <c r="AK778">
        <v>1425.92036363636</v>
      </c>
      <c r="AL778">
        <v>3.4858136701677</v>
      </c>
      <c r="AM778">
        <v>66.0504921813524</v>
      </c>
      <c r="AN778">
        <f>(AP778 - AO778 + DI778*1E3/(8.314*(DK778+273.15)) * AR778/DH778 * AQ778) * DH778/(100*CV778) * 1000/(1000 - AP778)</f>
        <v>0</v>
      </c>
      <c r="AO778">
        <v>21.8453255504329</v>
      </c>
      <c r="AP778">
        <v>26.5579615384615</v>
      </c>
      <c r="AQ778">
        <v>2.01274817139385e-05</v>
      </c>
      <c r="AR778">
        <v>92.47</v>
      </c>
      <c r="AS778">
        <v>0</v>
      </c>
      <c r="AT778">
        <v>0</v>
      </c>
      <c r="AU778">
        <f>IF(AS778*$H$13&gt;=AW778,1.0,(AW778/(AW778-AS778*$H$13)))</f>
        <v>0</v>
      </c>
      <c r="AV778">
        <f>(AU778-1)*100</f>
        <v>0</v>
      </c>
      <c r="AW778">
        <f>MAX(0,($B$13+$C$13*DP778)/(1+$D$13*DP778)*DI778/(DK778+273)*$E$13)</f>
        <v>0</v>
      </c>
      <c r="AX778" t="s">
        <v>418</v>
      </c>
      <c r="AY778" t="s">
        <v>418</v>
      </c>
      <c r="AZ778">
        <v>0</v>
      </c>
      <c r="BA778">
        <v>0</v>
      </c>
      <c r="BB778">
        <f>1-AZ778/BA778</f>
        <v>0</v>
      </c>
      <c r="BC778">
        <v>0</v>
      </c>
      <c r="BD778" t="s">
        <v>418</v>
      </c>
      <c r="BE778" t="s">
        <v>418</v>
      </c>
      <c r="BF778">
        <v>0</v>
      </c>
      <c r="BG778">
        <v>0</v>
      </c>
      <c r="BH778">
        <f>1-BF778/BG778</f>
        <v>0</v>
      </c>
      <c r="BI778">
        <v>0.5</v>
      </c>
      <c r="BJ778">
        <f>CS778</f>
        <v>0</v>
      </c>
      <c r="BK778">
        <f>L778</f>
        <v>0</v>
      </c>
      <c r="BL778">
        <f>BH778*BI778*BJ778</f>
        <v>0</v>
      </c>
      <c r="BM778">
        <f>(BK778-BC778)/BJ778</f>
        <v>0</v>
      </c>
      <c r="BN778">
        <f>(BA778-BG778)/BG778</f>
        <v>0</v>
      </c>
      <c r="BO778">
        <f>AZ778/(BB778+AZ778/BG778)</f>
        <v>0</v>
      </c>
      <c r="BP778" t="s">
        <v>418</v>
      </c>
      <c r="BQ778">
        <v>0</v>
      </c>
      <c r="BR778">
        <f>IF(BQ778&lt;&gt;0, BQ778, BO778)</f>
        <v>0</v>
      </c>
      <c r="BS778">
        <f>1-BR778/BG778</f>
        <v>0</v>
      </c>
      <c r="BT778">
        <f>(BG778-BF778)/(BG778-BR778)</f>
        <v>0</v>
      </c>
      <c r="BU778">
        <f>(BA778-BG778)/(BA778-BR778)</f>
        <v>0</v>
      </c>
      <c r="BV778">
        <f>(BG778-BF778)/(BG778-AZ778)</f>
        <v>0</v>
      </c>
      <c r="BW778">
        <f>(BA778-BG778)/(BA778-AZ778)</f>
        <v>0</v>
      </c>
      <c r="BX778">
        <f>(BT778*BR778/BF778)</f>
        <v>0</v>
      </c>
      <c r="BY778">
        <f>(1-BX778)</f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f>$B$11*DQ778+$C$11*DR778+$F$11*EC778*(1-EF778)</f>
        <v>0</v>
      </c>
      <c r="CS778">
        <f>CR778*CT778</f>
        <v>0</v>
      </c>
      <c r="CT778">
        <f>($B$11*$D$9+$C$11*$D$9+$F$11*((EP778+EH778)/MAX(EP778+EH778+EQ778, 0.1)*$I$9+EQ778/MAX(EP778+EH778+EQ778, 0.1)*$J$9))/($B$11+$C$11+$F$11)</f>
        <v>0</v>
      </c>
      <c r="CU778">
        <f>($B$11*$K$9+$C$11*$K$9+$F$11*((EP778+EH778)/MAX(EP778+EH778+EQ778, 0.1)*$P$9+EQ778/MAX(EP778+EH778+EQ778, 0.1)*$Q$9))/($B$11+$C$11+$F$11)</f>
        <v>0</v>
      </c>
      <c r="CV778">
        <v>6</v>
      </c>
      <c r="CW778">
        <v>0.5</v>
      </c>
      <c r="CX778" t="s">
        <v>419</v>
      </c>
      <c r="CY778">
        <v>2</v>
      </c>
      <c r="CZ778" t="b">
        <v>1</v>
      </c>
      <c r="DA778">
        <v>1659034695.5</v>
      </c>
      <c r="DB778">
        <v>1364.93481481481</v>
      </c>
      <c r="DC778">
        <v>1436.36185185185</v>
      </c>
      <c r="DD778">
        <v>26.557862962963</v>
      </c>
      <c r="DE778">
        <v>21.843462962963</v>
      </c>
      <c r="DF778">
        <v>1353.14185185185</v>
      </c>
      <c r="DG778">
        <v>25.9638666666667</v>
      </c>
      <c r="DH778">
        <v>500.038518518518</v>
      </c>
      <c r="DI778">
        <v>90.292237037037</v>
      </c>
      <c r="DJ778">
        <v>0.0443237555555556</v>
      </c>
      <c r="DK778">
        <v>27.5116777777778</v>
      </c>
      <c r="DL778">
        <v>27.7689481481482</v>
      </c>
      <c r="DM778">
        <v>999.9</v>
      </c>
      <c r="DN778">
        <v>0</v>
      </c>
      <c r="DO778">
        <v>0</v>
      </c>
      <c r="DP778">
        <v>9987.96296296296</v>
      </c>
      <c r="DQ778">
        <v>0</v>
      </c>
      <c r="DR778">
        <v>17.2218</v>
      </c>
      <c r="DS778">
        <v>-71.4275333333333</v>
      </c>
      <c r="DT778">
        <v>1402.17259259259</v>
      </c>
      <c r="DU778">
        <v>1468.43851851852</v>
      </c>
      <c r="DV778">
        <v>4.71439888888889</v>
      </c>
      <c r="DW778">
        <v>1436.36185185185</v>
      </c>
      <c r="DX778">
        <v>21.843462962963</v>
      </c>
      <c r="DY778">
        <v>2.39796814814815</v>
      </c>
      <c r="DZ778">
        <v>1.97229518518519</v>
      </c>
      <c r="EA778">
        <v>20.3500555555556</v>
      </c>
      <c r="EB778">
        <v>17.2236555555556</v>
      </c>
      <c r="EC778">
        <v>2000.02407407407</v>
      </c>
      <c r="ED778">
        <v>0.979999962962963</v>
      </c>
      <c r="EE778">
        <v>0.0200001777777778</v>
      </c>
      <c r="EF778">
        <v>0</v>
      </c>
      <c r="EG778">
        <v>742.992666666667</v>
      </c>
      <c r="EH778">
        <v>5.00063</v>
      </c>
      <c r="EI778">
        <v>14647.7518518519</v>
      </c>
      <c r="EJ778">
        <v>17257.1037037037</v>
      </c>
      <c r="EK778">
        <v>38.5</v>
      </c>
      <c r="EL778">
        <v>38.5</v>
      </c>
      <c r="EM778">
        <v>37.937</v>
      </c>
      <c r="EN778">
        <v>37.875</v>
      </c>
      <c r="EO778">
        <v>39.5</v>
      </c>
      <c r="EP778">
        <v>1955.12259259259</v>
      </c>
      <c r="EQ778">
        <v>39.8981481481482</v>
      </c>
      <c r="ER778">
        <v>0</v>
      </c>
      <c r="ES778">
        <v>1659034702.3</v>
      </c>
      <c r="ET778">
        <v>0</v>
      </c>
      <c r="EU778">
        <v>742.97784</v>
      </c>
      <c r="EV778">
        <v>-0.510076928670672</v>
      </c>
      <c r="EW778">
        <v>-14.8384615379476</v>
      </c>
      <c r="EX778">
        <v>14647.556</v>
      </c>
      <c r="EY778">
        <v>15</v>
      </c>
      <c r="EZ778">
        <v>0</v>
      </c>
      <c r="FA778" t="s">
        <v>420</v>
      </c>
      <c r="FB778">
        <v>1657551626.5</v>
      </c>
      <c r="FC778">
        <v>1657551629</v>
      </c>
      <c r="FD778">
        <v>0</v>
      </c>
      <c r="FE778">
        <v>0.403</v>
      </c>
      <c r="FF778">
        <v>0.009</v>
      </c>
      <c r="FG778">
        <v>9.41</v>
      </c>
      <c r="FH778">
        <v>0.087</v>
      </c>
      <c r="FI778">
        <v>417</v>
      </c>
      <c r="FJ778">
        <v>17</v>
      </c>
      <c r="FK778">
        <v>1.61</v>
      </c>
      <c r="FL778">
        <v>0.59</v>
      </c>
      <c r="FM778">
        <v>-71.4386487804878</v>
      </c>
      <c r="FN778">
        <v>1.04858885017429</v>
      </c>
      <c r="FO778">
        <v>0.550123214633777</v>
      </c>
      <c r="FP778">
        <v>0</v>
      </c>
      <c r="FQ778">
        <v>743.0435</v>
      </c>
      <c r="FR778">
        <v>-1.01563025391409</v>
      </c>
      <c r="FS778">
        <v>0.209816341257835</v>
      </c>
      <c r="FT778">
        <v>0</v>
      </c>
      <c r="FU778">
        <v>4.71242</v>
      </c>
      <c r="FV778">
        <v>0.0361308710801518</v>
      </c>
      <c r="FW778">
        <v>0.00606490624864705</v>
      </c>
      <c r="FX778">
        <v>1</v>
      </c>
      <c r="FY778">
        <v>1</v>
      </c>
      <c r="FZ778">
        <v>3</v>
      </c>
      <c r="GA778" t="s">
        <v>421</v>
      </c>
      <c r="GB778">
        <v>2.97298</v>
      </c>
      <c r="GC778">
        <v>2.69855</v>
      </c>
      <c r="GD778">
        <v>0.204041</v>
      </c>
      <c r="GE778">
        <v>0.211083</v>
      </c>
      <c r="GF778">
        <v>0.110385</v>
      </c>
      <c r="GG778">
        <v>0.0975622</v>
      </c>
      <c r="GH778">
        <v>30982.7</v>
      </c>
      <c r="GI778">
        <v>33580</v>
      </c>
      <c r="GJ778">
        <v>35271.7</v>
      </c>
      <c r="GK778">
        <v>38600.8</v>
      </c>
      <c r="GL778">
        <v>44487.5</v>
      </c>
      <c r="GM778">
        <v>50316.4</v>
      </c>
      <c r="GN778">
        <v>55139.5</v>
      </c>
      <c r="GO778">
        <v>61917.9</v>
      </c>
      <c r="GP778">
        <v>1.9854</v>
      </c>
      <c r="GQ778">
        <v>1.856</v>
      </c>
      <c r="GR778">
        <v>0.142753</v>
      </c>
      <c r="GS778">
        <v>0</v>
      </c>
      <c r="GT778">
        <v>25.4252</v>
      </c>
      <c r="GU778">
        <v>999.9</v>
      </c>
      <c r="GV778">
        <v>58.876</v>
      </c>
      <c r="GW778">
        <v>29.094</v>
      </c>
      <c r="GX778">
        <v>26.3659</v>
      </c>
      <c r="GY778">
        <v>56.1473</v>
      </c>
      <c r="GZ778">
        <v>42.4479</v>
      </c>
      <c r="HA778">
        <v>1</v>
      </c>
      <c r="HB778">
        <v>-0.0345528</v>
      </c>
      <c r="HC778">
        <v>0.207625</v>
      </c>
      <c r="HD778">
        <v>20.1136</v>
      </c>
      <c r="HE778">
        <v>5.19812</v>
      </c>
      <c r="HF778">
        <v>12.004</v>
      </c>
      <c r="HG778">
        <v>4.9756</v>
      </c>
      <c r="HH778">
        <v>3.2938</v>
      </c>
      <c r="HI778">
        <v>9999</v>
      </c>
      <c r="HJ778">
        <v>9999</v>
      </c>
      <c r="HK778">
        <v>9999</v>
      </c>
      <c r="HL778">
        <v>630.7</v>
      </c>
      <c r="HM778">
        <v>1.86316</v>
      </c>
      <c r="HN778">
        <v>1.86798</v>
      </c>
      <c r="HO778">
        <v>1.86783</v>
      </c>
      <c r="HP778">
        <v>1.8689</v>
      </c>
      <c r="HQ778">
        <v>1.86981</v>
      </c>
      <c r="HR778">
        <v>1.86584</v>
      </c>
      <c r="HS778">
        <v>1.86691</v>
      </c>
      <c r="HT778">
        <v>1.86829</v>
      </c>
      <c r="HU778">
        <v>5</v>
      </c>
      <c r="HV778">
        <v>0</v>
      </c>
      <c r="HW778">
        <v>0</v>
      </c>
      <c r="HX778">
        <v>0</v>
      </c>
      <c r="HY778" t="s">
        <v>422</v>
      </c>
      <c r="HZ778" t="s">
        <v>423</v>
      </c>
      <c r="IA778" t="s">
        <v>424</v>
      </c>
      <c r="IB778" t="s">
        <v>424</v>
      </c>
      <c r="IC778" t="s">
        <v>424</v>
      </c>
      <c r="ID778" t="s">
        <v>424</v>
      </c>
      <c r="IE778">
        <v>0</v>
      </c>
      <c r="IF778">
        <v>100</v>
      </c>
      <c r="IG778">
        <v>100</v>
      </c>
      <c r="IH778">
        <v>11.91</v>
      </c>
      <c r="II778">
        <v>0.5942</v>
      </c>
      <c r="IJ778">
        <v>4.02706509432224</v>
      </c>
      <c r="IK778">
        <v>0.00601174518973114</v>
      </c>
      <c r="IL778">
        <v>2.77886958061485e-07</v>
      </c>
      <c r="IM778">
        <v>-3.54636231360687e-10</v>
      </c>
      <c r="IN778">
        <v>-0.0404303883988718</v>
      </c>
      <c r="IO778">
        <v>-0.0177815531441476</v>
      </c>
      <c r="IP778">
        <v>0.00205572605671414</v>
      </c>
      <c r="IQ778">
        <v>-1.65519735432211e-05</v>
      </c>
      <c r="IR778">
        <v>-4</v>
      </c>
      <c r="IS778">
        <v>1848</v>
      </c>
      <c r="IT778">
        <v>1</v>
      </c>
      <c r="IU778">
        <v>25</v>
      </c>
      <c r="IV778">
        <v>24717.9</v>
      </c>
      <c r="IW778">
        <v>24717.9</v>
      </c>
      <c r="IX778">
        <v>2.81128</v>
      </c>
      <c r="IY778">
        <v>2.60254</v>
      </c>
      <c r="IZ778">
        <v>1.54785</v>
      </c>
      <c r="JA778">
        <v>2.30713</v>
      </c>
      <c r="JB778">
        <v>1.34644</v>
      </c>
      <c r="JC778">
        <v>2.3584</v>
      </c>
      <c r="JD778">
        <v>33.5804</v>
      </c>
      <c r="JE778">
        <v>24.2188</v>
      </c>
      <c r="JF778">
        <v>18</v>
      </c>
      <c r="JG778">
        <v>501.058</v>
      </c>
      <c r="JH778">
        <v>416.831</v>
      </c>
      <c r="JI778">
        <v>25.0002</v>
      </c>
      <c r="JJ778">
        <v>26.7545</v>
      </c>
      <c r="JK778">
        <v>30.0001</v>
      </c>
      <c r="JL778">
        <v>26.6771</v>
      </c>
      <c r="JM778">
        <v>26.6153</v>
      </c>
      <c r="JN778">
        <v>56.2618</v>
      </c>
      <c r="JO778">
        <v>25.9726</v>
      </c>
      <c r="JP778">
        <v>100</v>
      </c>
      <c r="JQ778">
        <v>25</v>
      </c>
      <c r="JR778">
        <v>1471.95</v>
      </c>
      <c r="JS778">
        <v>21.9061</v>
      </c>
      <c r="JT778">
        <v>102.283</v>
      </c>
      <c r="JU778">
        <v>103.061</v>
      </c>
    </row>
    <row r="779" spans="1:281">
      <c r="A779">
        <v>763</v>
      </c>
      <c r="B779">
        <v>1659034708</v>
      </c>
      <c r="C779">
        <v>11024.9000000954</v>
      </c>
      <c r="D779" t="s">
        <v>1957</v>
      </c>
      <c r="E779" t="s">
        <v>1958</v>
      </c>
      <c r="F779">
        <v>5</v>
      </c>
      <c r="G779" t="s">
        <v>1782</v>
      </c>
      <c r="H779" t="s">
        <v>417</v>
      </c>
      <c r="I779">
        <v>1659034700.21429</v>
      </c>
      <c r="J779">
        <f>(K779)/1000</f>
        <v>0</v>
      </c>
      <c r="K779">
        <f>IF(CZ779, AN779, AH779)</f>
        <v>0</v>
      </c>
      <c r="L779">
        <f>IF(CZ779, AI779, AG779)</f>
        <v>0</v>
      </c>
      <c r="M779">
        <f>DB779 - IF(AU779&gt;1, L779*CV779*100.0/(AW779*DP779), 0)</f>
        <v>0</v>
      </c>
      <c r="N779">
        <f>((T779-J779/2)*M779-L779)/(T779+J779/2)</f>
        <v>0</v>
      </c>
      <c r="O779">
        <f>N779*(DI779+DJ779)/1000.0</f>
        <v>0</v>
      </c>
      <c r="P779">
        <f>(DB779 - IF(AU779&gt;1, L779*CV779*100.0/(AW779*DP779), 0))*(DI779+DJ779)/1000.0</f>
        <v>0</v>
      </c>
      <c r="Q779">
        <f>2.0/((1/S779-1/R779)+SIGN(S779)*SQRT((1/S779-1/R779)*(1/S779-1/R779) + 4*CW779/((CW779+1)*(CW779+1))*(2*1/S779*1/R779-1/R779*1/R779)))</f>
        <v>0</v>
      </c>
      <c r="R779">
        <f>IF(LEFT(CX779,1)&lt;&gt;"0",IF(LEFT(CX779,1)="1",3.0,CY779),$D$5+$E$5*(DP779*DI779/($K$5*1000))+$F$5*(DP779*DI779/($K$5*1000))*MAX(MIN(CV779,$J$5),$I$5)*MAX(MIN(CV779,$J$5),$I$5)+$G$5*MAX(MIN(CV779,$J$5),$I$5)*(DP779*DI779/($K$5*1000))+$H$5*(DP779*DI779/($K$5*1000))*(DP779*DI779/($K$5*1000)))</f>
        <v>0</v>
      </c>
      <c r="S779">
        <f>J779*(1000-(1000*0.61365*exp(17.502*W779/(240.97+W779))/(DI779+DJ779)+DD779)/2)/(1000*0.61365*exp(17.502*W779/(240.97+W779))/(DI779+DJ779)-DD779)</f>
        <v>0</v>
      </c>
      <c r="T779">
        <f>1/((CW779+1)/(Q779/1.6)+1/(R779/1.37)) + CW779/((CW779+1)/(Q779/1.6) + CW779/(R779/1.37))</f>
        <v>0</v>
      </c>
      <c r="U779">
        <f>(CR779*CU779)</f>
        <v>0</v>
      </c>
      <c r="V779">
        <f>(DK779+(U779+2*0.95*5.67E-8*(((DK779+$B$7)+273)^4-(DK779+273)^4)-44100*J779)/(1.84*29.3*R779+8*0.95*5.67E-8*(DK779+273)^3))</f>
        <v>0</v>
      </c>
      <c r="W779">
        <f>($C$7*DL779+$D$7*DM779+$E$7*V779)</f>
        <v>0</v>
      </c>
      <c r="X779">
        <f>0.61365*exp(17.502*W779/(240.97+W779))</f>
        <v>0</v>
      </c>
      <c r="Y779">
        <f>(Z779/AA779*100)</f>
        <v>0</v>
      </c>
      <c r="Z779">
        <f>DD779*(DI779+DJ779)/1000</f>
        <v>0</v>
      </c>
      <c r="AA779">
        <f>0.61365*exp(17.502*DK779/(240.97+DK779))</f>
        <v>0</v>
      </c>
      <c r="AB779">
        <f>(X779-DD779*(DI779+DJ779)/1000)</f>
        <v>0</v>
      </c>
      <c r="AC779">
        <f>(-J779*44100)</f>
        <v>0</v>
      </c>
      <c r="AD779">
        <f>2*29.3*R779*0.92*(DK779-W779)</f>
        <v>0</v>
      </c>
      <c r="AE779">
        <f>2*0.95*5.67E-8*(((DK779+$B$7)+273)^4-(W779+273)^4)</f>
        <v>0</v>
      </c>
      <c r="AF779">
        <f>U779+AE779+AC779+AD779</f>
        <v>0</v>
      </c>
      <c r="AG779">
        <f>DH779*AU779*(DC779-DB779*(1000-AU779*DE779)/(1000-AU779*DD779))/(100*CV779)</f>
        <v>0</v>
      </c>
      <c r="AH779">
        <f>1000*DH779*AU779*(DD779-DE779)/(100*CV779*(1000-AU779*DD779))</f>
        <v>0</v>
      </c>
      <c r="AI779">
        <f>(AJ779 - AK779 - DI779*1E3/(8.314*(DK779+273.15)) * AM779/DH779 * AL779) * DH779/(100*CV779) * (1000 - DE779)/1000</f>
        <v>0</v>
      </c>
      <c r="AJ779">
        <v>1501.09142111051</v>
      </c>
      <c r="AK779">
        <v>1443.0836969697</v>
      </c>
      <c r="AL779">
        <v>3.3918350611288</v>
      </c>
      <c r="AM779">
        <v>66.0504921813524</v>
      </c>
      <c r="AN779">
        <f>(AP779 - AO779 + DI779*1E3/(8.314*(DK779+273.15)) * AR779/DH779 * AQ779) * DH779/(100*CV779) * 1000/(1000 - AP779)</f>
        <v>0</v>
      </c>
      <c r="AO779">
        <v>21.8543564387013</v>
      </c>
      <c r="AP779">
        <v>26.5676363636364</v>
      </c>
      <c r="AQ779">
        <v>6.87463060357388e-05</v>
      </c>
      <c r="AR779">
        <v>92.47</v>
      </c>
      <c r="AS779">
        <v>0</v>
      </c>
      <c r="AT779">
        <v>0</v>
      </c>
      <c r="AU779">
        <f>IF(AS779*$H$13&gt;=AW779,1.0,(AW779/(AW779-AS779*$H$13)))</f>
        <v>0</v>
      </c>
      <c r="AV779">
        <f>(AU779-1)*100</f>
        <v>0</v>
      </c>
      <c r="AW779">
        <f>MAX(0,($B$13+$C$13*DP779)/(1+$D$13*DP779)*DI779/(DK779+273)*$E$13)</f>
        <v>0</v>
      </c>
      <c r="AX779" t="s">
        <v>418</v>
      </c>
      <c r="AY779" t="s">
        <v>418</v>
      </c>
      <c r="AZ779">
        <v>0</v>
      </c>
      <c r="BA779">
        <v>0</v>
      </c>
      <c r="BB779">
        <f>1-AZ779/BA779</f>
        <v>0</v>
      </c>
      <c r="BC779">
        <v>0</v>
      </c>
      <c r="BD779" t="s">
        <v>418</v>
      </c>
      <c r="BE779" t="s">
        <v>418</v>
      </c>
      <c r="BF779">
        <v>0</v>
      </c>
      <c r="BG779">
        <v>0</v>
      </c>
      <c r="BH779">
        <f>1-BF779/BG779</f>
        <v>0</v>
      </c>
      <c r="BI779">
        <v>0.5</v>
      </c>
      <c r="BJ779">
        <f>CS779</f>
        <v>0</v>
      </c>
      <c r="BK779">
        <f>L779</f>
        <v>0</v>
      </c>
      <c r="BL779">
        <f>BH779*BI779*BJ779</f>
        <v>0</v>
      </c>
      <c r="BM779">
        <f>(BK779-BC779)/BJ779</f>
        <v>0</v>
      </c>
      <c r="BN779">
        <f>(BA779-BG779)/BG779</f>
        <v>0</v>
      </c>
      <c r="BO779">
        <f>AZ779/(BB779+AZ779/BG779)</f>
        <v>0</v>
      </c>
      <c r="BP779" t="s">
        <v>418</v>
      </c>
      <c r="BQ779">
        <v>0</v>
      </c>
      <c r="BR779">
        <f>IF(BQ779&lt;&gt;0, BQ779, BO779)</f>
        <v>0</v>
      </c>
      <c r="BS779">
        <f>1-BR779/BG779</f>
        <v>0</v>
      </c>
      <c r="BT779">
        <f>(BG779-BF779)/(BG779-BR779)</f>
        <v>0</v>
      </c>
      <c r="BU779">
        <f>(BA779-BG779)/(BA779-BR779)</f>
        <v>0</v>
      </c>
      <c r="BV779">
        <f>(BG779-BF779)/(BG779-AZ779)</f>
        <v>0</v>
      </c>
      <c r="BW779">
        <f>(BA779-BG779)/(BA779-AZ779)</f>
        <v>0</v>
      </c>
      <c r="BX779">
        <f>(BT779*BR779/BF779)</f>
        <v>0</v>
      </c>
      <c r="BY779">
        <f>(1-BX779)</f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f>$B$11*DQ779+$C$11*DR779+$F$11*EC779*(1-EF779)</f>
        <v>0</v>
      </c>
      <c r="CS779">
        <f>CR779*CT779</f>
        <v>0</v>
      </c>
      <c r="CT779">
        <f>($B$11*$D$9+$C$11*$D$9+$F$11*((EP779+EH779)/MAX(EP779+EH779+EQ779, 0.1)*$I$9+EQ779/MAX(EP779+EH779+EQ779, 0.1)*$J$9))/($B$11+$C$11+$F$11)</f>
        <v>0</v>
      </c>
      <c r="CU779">
        <f>($B$11*$K$9+$C$11*$K$9+$F$11*((EP779+EH779)/MAX(EP779+EH779+EQ779, 0.1)*$P$9+EQ779/MAX(EP779+EH779+EQ779, 0.1)*$Q$9))/($B$11+$C$11+$F$11)</f>
        <v>0</v>
      </c>
      <c r="CV779">
        <v>6</v>
      </c>
      <c r="CW779">
        <v>0.5</v>
      </c>
      <c r="CX779" t="s">
        <v>419</v>
      </c>
      <c r="CY779">
        <v>2</v>
      </c>
      <c r="CZ779" t="b">
        <v>1</v>
      </c>
      <c r="DA779">
        <v>1659034700.21429</v>
      </c>
      <c r="DB779">
        <v>1380.55714285714</v>
      </c>
      <c r="DC779">
        <v>1451.81464285714</v>
      </c>
      <c r="DD779">
        <v>26.5607607142857</v>
      </c>
      <c r="DE779">
        <v>21.8475464285714</v>
      </c>
      <c r="DF779">
        <v>1368.68928571429</v>
      </c>
      <c r="DG779">
        <v>25.9666107142857</v>
      </c>
      <c r="DH779">
        <v>500.029</v>
      </c>
      <c r="DI779">
        <v>90.2920714285714</v>
      </c>
      <c r="DJ779">
        <v>0.0445061857142857</v>
      </c>
      <c r="DK779">
        <v>27.5106535714286</v>
      </c>
      <c r="DL779">
        <v>27.765275</v>
      </c>
      <c r="DM779">
        <v>999.9</v>
      </c>
      <c r="DN779">
        <v>0</v>
      </c>
      <c r="DO779">
        <v>0</v>
      </c>
      <c r="DP779">
        <v>9980.53571428571</v>
      </c>
      <c r="DQ779">
        <v>0</v>
      </c>
      <c r="DR779">
        <v>17.21355</v>
      </c>
      <c r="DS779">
        <v>-71.2579071428571</v>
      </c>
      <c r="DT779">
        <v>1418.225</v>
      </c>
      <c r="DU779">
        <v>1484.24214285714</v>
      </c>
      <c r="DV779">
        <v>4.71321107142857</v>
      </c>
      <c r="DW779">
        <v>1451.81464285714</v>
      </c>
      <c r="DX779">
        <v>21.8475464285714</v>
      </c>
      <c r="DY779">
        <v>2.39822571428571</v>
      </c>
      <c r="DZ779">
        <v>1.97266035714286</v>
      </c>
      <c r="EA779">
        <v>20.3518035714286</v>
      </c>
      <c r="EB779">
        <v>17.2265857142857</v>
      </c>
      <c r="EC779">
        <v>2000.00285714286</v>
      </c>
      <c r="ED779">
        <v>0.980000607142857</v>
      </c>
      <c r="EE779">
        <v>0.01999955</v>
      </c>
      <c r="EF779">
        <v>0</v>
      </c>
      <c r="EG779">
        <v>742.896678571428</v>
      </c>
      <c r="EH779">
        <v>5.00063</v>
      </c>
      <c r="EI779">
        <v>14646.2107142857</v>
      </c>
      <c r="EJ779">
        <v>17256.925</v>
      </c>
      <c r="EK779">
        <v>38.5</v>
      </c>
      <c r="EL779">
        <v>38.5</v>
      </c>
      <c r="EM779">
        <v>37.9415</v>
      </c>
      <c r="EN779">
        <v>37.875</v>
      </c>
      <c r="EO779">
        <v>39.5</v>
      </c>
      <c r="EP779">
        <v>1955.10321428571</v>
      </c>
      <c r="EQ779">
        <v>39.8957142857143</v>
      </c>
      <c r="ER779">
        <v>0</v>
      </c>
      <c r="ES779">
        <v>1659034707.1</v>
      </c>
      <c r="ET779">
        <v>0</v>
      </c>
      <c r="EU779">
        <v>742.86932</v>
      </c>
      <c r="EV779">
        <v>-0.712000002706421</v>
      </c>
      <c r="EW779">
        <v>-18.6615384598939</v>
      </c>
      <c r="EX779">
        <v>14645.908</v>
      </c>
      <c r="EY779">
        <v>15</v>
      </c>
      <c r="EZ779">
        <v>0</v>
      </c>
      <c r="FA779" t="s">
        <v>420</v>
      </c>
      <c r="FB779">
        <v>1657551626.5</v>
      </c>
      <c r="FC779">
        <v>1657551629</v>
      </c>
      <c r="FD779">
        <v>0</v>
      </c>
      <c r="FE779">
        <v>0.403</v>
      </c>
      <c r="FF779">
        <v>0.009</v>
      </c>
      <c r="FG779">
        <v>9.41</v>
      </c>
      <c r="FH779">
        <v>0.087</v>
      </c>
      <c r="FI779">
        <v>417</v>
      </c>
      <c r="FJ779">
        <v>17</v>
      </c>
      <c r="FK779">
        <v>1.61</v>
      </c>
      <c r="FL779">
        <v>0.59</v>
      </c>
      <c r="FM779">
        <v>-71.3027073170732</v>
      </c>
      <c r="FN779">
        <v>0.938188850174185</v>
      </c>
      <c r="FO779">
        <v>0.715369496335931</v>
      </c>
      <c r="FP779">
        <v>0</v>
      </c>
      <c r="FQ779">
        <v>742.933029411765</v>
      </c>
      <c r="FR779">
        <v>-0.719831933292496</v>
      </c>
      <c r="FS779">
        <v>0.200959534307446</v>
      </c>
      <c r="FT779">
        <v>1</v>
      </c>
      <c r="FU779">
        <v>4.71334536585366</v>
      </c>
      <c r="FV779">
        <v>-0.0156612543553943</v>
      </c>
      <c r="FW779">
        <v>0.00511404288427937</v>
      </c>
      <c r="FX779">
        <v>1</v>
      </c>
      <c r="FY779">
        <v>2</v>
      </c>
      <c r="FZ779">
        <v>3</v>
      </c>
      <c r="GA779" t="s">
        <v>474</v>
      </c>
      <c r="GB779">
        <v>2.97312</v>
      </c>
      <c r="GC779">
        <v>2.69853</v>
      </c>
      <c r="GD779">
        <v>0.205492</v>
      </c>
      <c r="GE779">
        <v>0.212403</v>
      </c>
      <c r="GF779">
        <v>0.110405</v>
      </c>
      <c r="GG779">
        <v>0.0975702</v>
      </c>
      <c r="GH779">
        <v>30925.8</v>
      </c>
      <c r="GI779">
        <v>33523.7</v>
      </c>
      <c r="GJ779">
        <v>35271.2</v>
      </c>
      <c r="GK779">
        <v>38600.7</v>
      </c>
      <c r="GL779">
        <v>44486.6</v>
      </c>
      <c r="GM779">
        <v>50315.4</v>
      </c>
      <c r="GN779">
        <v>55139.6</v>
      </c>
      <c r="GO779">
        <v>61917.3</v>
      </c>
      <c r="GP779">
        <v>1.9868</v>
      </c>
      <c r="GQ779">
        <v>1.8562</v>
      </c>
      <c r="GR779">
        <v>0.143349</v>
      </c>
      <c r="GS779">
        <v>0</v>
      </c>
      <c r="GT779">
        <v>25.4273</v>
      </c>
      <c r="GU779">
        <v>999.9</v>
      </c>
      <c r="GV779">
        <v>58.876</v>
      </c>
      <c r="GW779">
        <v>29.074</v>
      </c>
      <c r="GX779">
        <v>26.3358</v>
      </c>
      <c r="GY779">
        <v>56.5473</v>
      </c>
      <c r="GZ779">
        <v>42.7163</v>
      </c>
      <c r="HA779">
        <v>1</v>
      </c>
      <c r="HB779">
        <v>-0.0343293</v>
      </c>
      <c r="HC779">
        <v>0.208279</v>
      </c>
      <c r="HD779">
        <v>20.1135</v>
      </c>
      <c r="HE779">
        <v>5.19692</v>
      </c>
      <c r="HF779">
        <v>12.004</v>
      </c>
      <c r="HG779">
        <v>4.9752</v>
      </c>
      <c r="HH779">
        <v>3.2936</v>
      </c>
      <c r="HI779">
        <v>9999</v>
      </c>
      <c r="HJ779">
        <v>9999</v>
      </c>
      <c r="HK779">
        <v>9999</v>
      </c>
      <c r="HL779">
        <v>630.7</v>
      </c>
      <c r="HM779">
        <v>1.86319</v>
      </c>
      <c r="HN779">
        <v>1.86801</v>
      </c>
      <c r="HO779">
        <v>1.86783</v>
      </c>
      <c r="HP779">
        <v>1.8689</v>
      </c>
      <c r="HQ779">
        <v>1.86981</v>
      </c>
      <c r="HR779">
        <v>1.86584</v>
      </c>
      <c r="HS779">
        <v>1.86691</v>
      </c>
      <c r="HT779">
        <v>1.86829</v>
      </c>
      <c r="HU779">
        <v>5</v>
      </c>
      <c r="HV779">
        <v>0</v>
      </c>
      <c r="HW779">
        <v>0</v>
      </c>
      <c r="HX779">
        <v>0</v>
      </c>
      <c r="HY779" t="s">
        <v>422</v>
      </c>
      <c r="HZ779" t="s">
        <v>423</v>
      </c>
      <c r="IA779" t="s">
        <v>424</v>
      </c>
      <c r="IB779" t="s">
        <v>424</v>
      </c>
      <c r="IC779" t="s">
        <v>424</v>
      </c>
      <c r="ID779" t="s">
        <v>424</v>
      </c>
      <c r="IE779">
        <v>0</v>
      </c>
      <c r="IF779">
        <v>100</v>
      </c>
      <c r="IG779">
        <v>100</v>
      </c>
      <c r="IH779">
        <v>11.98</v>
      </c>
      <c r="II779">
        <v>0.5946</v>
      </c>
      <c r="IJ779">
        <v>4.02706509432224</v>
      </c>
      <c r="IK779">
        <v>0.00601174518973114</v>
      </c>
      <c r="IL779">
        <v>2.77886958061485e-07</v>
      </c>
      <c r="IM779">
        <v>-3.54636231360687e-10</v>
      </c>
      <c r="IN779">
        <v>-0.0404303883988718</v>
      </c>
      <c r="IO779">
        <v>-0.0177815531441476</v>
      </c>
      <c r="IP779">
        <v>0.00205572605671414</v>
      </c>
      <c r="IQ779">
        <v>-1.65519735432211e-05</v>
      </c>
      <c r="IR779">
        <v>-4</v>
      </c>
      <c r="IS779">
        <v>1848</v>
      </c>
      <c r="IT779">
        <v>1</v>
      </c>
      <c r="IU779">
        <v>25</v>
      </c>
      <c r="IV779">
        <v>24718</v>
      </c>
      <c r="IW779">
        <v>24718</v>
      </c>
      <c r="IX779">
        <v>2.83936</v>
      </c>
      <c r="IY779">
        <v>2.59399</v>
      </c>
      <c r="IZ779">
        <v>1.54785</v>
      </c>
      <c r="JA779">
        <v>2.30713</v>
      </c>
      <c r="JB779">
        <v>1.34644</v>
      </c>
      <c r="JC779">
        <v>2.43774</v>
      </c>
      <c r="JD779">
        <v>33.5804</v>
      </c>
      <c r="JE779">
        <v>24.2188</v>
      </c>
      <c r="JF779">
        <v>18</v>
      </c>
      <c r="JG779">
        <v>501.983</v>
      </c>
      <c r="JH779">
        <v>416.962</v>
      </c>
      <c r="JI779">
        <v>25.0002</v>
      </c>
      <c r="JJ779">
        <v>26.7545</v>
      </c>
      <c r="JK779">
        <v>30.0005</v>
      </c>
      <c r="JL779">
        <v>26.6771</v>
      </c>
      <c r="JM779">
        <v>26.6176</v>
      </c>
      <c r="JN779">
        <v>56.8017</v>
      </c>
      <c r="JO779">
        <v>25.9726</v>
      </c>
      <c r="JP779">
        <v>100</v>
      </c>
      <c r="JQ779">
        <v>25</v>
      </c>
      <c r="JR779">
        <v>1492.14</v>
      </c>
      <c r="JS779">
        <v>21.9016</v>
      </c>
      <c r="JT779">
        <v>102.282</v>
      </c>
      <c r="JU779">
        <v>103.06</v>
      </c>
    </row>
    <row r="780" spans="1:281">
      <c r="A780">
        <v>764</v>
      </c>
      <c r="B780">
        <v>1659034713</v>
      </c>
      <c r="C780">
        <v>11029.9000000954</v>
      </c>
      <c r="D780" t="s">
        <v>1959</v>
      </c>
      <c r="E780" t="s">
        <v>1960</v>
      </c>
      <c r="F780">
        <v>5</v>
      </c>
      <c r="G780" t="s">
        <v>1782</v>
      </c>
      <c r="H780" t="s">
        <v>417</v>
      </c>
      <c r="I780">
        <v>1659034705.5</v>
      </c>
      <c r="J780">
        <f>(K780)/1000</f>
        <v>0</v>
      </c>
      <c r="K780">
        <f>IF(CZ780, AN780, AH780)</f>
        <v>0</v>
      </c>
      <c r="L780">
        <f>IF(CZ780, AI780, AG780)</f>
        <v>0</v>
      </c>
      <c r="M780">
        <f>DB780 - IF(AU780&gt;1, L780*CV780*100.0/(AW780*DP780), 0)</f>
        <v>0</v>
      </c>
      <c r="N780">
        <f>((T780-J780/2)*M780-L780)/(T780+J780/2)</f>
        <v>0</v>
      </c>
      <c r="O780">
        <f>N780*(DI780+DJ780)/1000.0</f>
        <v>0</v>
      </c>
      <c r="P780">
        <f>(DB780 - IF(AU780&gt;1, L780*CV780*100.0/(AW780*DP780), 0))*(DI780+DJ780)/1000.0</f>
        <v>0</v>
      </c>
      <c r="Q780">
        <f>2.0/((1/S780-1/R780)+SIGN(S780)*SQRT((1/S780-1/R780)*(1/S780-1/R780) + 4*CW780/((CW780+1)*(CW780+1))*(2*1/S780*1/R780-1/R780*1/R780)))</f>
        <v>0</v>
      </c>
      <c r="R780">
        <f>IF(LEFT(CX780,1)&lt;&gt;"0",IF(LEFT(CX780,1)="1",3.0,CY780),$D$5+$E$5*(DP780*DI780/($K$5*1000))+$F$5*(DP780*DI780/($K$5*1000))*MAX(MIN(CV780,$J$5),$I$5)*MAX(MIN(CV780,$J$5),$I$5)+$G$5*MAX(MIN(CV780,$J$5),$I$5)*(DP780*DI780/($K$5*1000))+$H$5*(DP780*DI780/($K$5*1000))*(DP780*DI780/($K$5*1000)))</f>
        <v>0</v>
      </c>
      <c r="S780">
        <f>J780*(1000-(1000*0.61365*exp(17.502*W780/(240.97+W780))/(DI780+DJ780)+DD780)/2)/(1000*0.61365*exp(17.502*W780/(240.97+W780))/(DI780+DJ780)-DD780)</f>
        <v>0</v>
      </c>
      <c r="T780">
        <f>1/((CW780+1)/(Q780/1.6)+1/(R780/1.37)) + CW780/((CW780+1)/(Q780/1.6) + CW780/(R780/1.37))</f>
        <v>0</v>
      </c>
      <c r="U780">
        <f>(CR780*CU780)</f>
        <v>0</v>
      </c>
      <c r="V780">
        <f>(DK780+(U780+2*0.95*5.67E-8*(((DK780+$B$7)+273)^4-(DK780+273)^4)-44100*J780)/(1.84*29.3*R780+8*0.95*5.67E-8*(DK780+273)^3))</f>
        <v>0</v>
      </c>
      <c r="W780">
        <f>($C$7*DL780+$D$7*DM780+$E$7*V780)</f>
        <v>0</v>
      </c>
      <c r="X780">
        <f>0.61365*exp(17.502*W780/(240.97+W780))</f>
        <v>0</v>
      </c>
      <c r="Y780">
        <f>(Z780/AA780*100)</f>
        <v>0</v>
      </c>
      <c r="Z780">
        <f>DD780*(DI780+DJ780)/1000</f>
        <v>0</v>
      </c>
      <c r="AA780">
        <f>0.61365*exp(17.502*DK780/(240.97+DK780))</f>
        <v>0</v>
      </c>
      <c r="AB780">
        <f>(X780-DD780*(DI780+DJ780)/1000)</f>
        <v>0</v>
      </c>
      <c r="AC780">
        <f>(-J780*44100)</f>
        <v>0</v>
      </c>
      <c r="AD780">
        <f>2*29.3*R780*0.92*(DK780-W780)</f>
        <v>0</v>
      </c>
      <c r="AE780">
        <f>2*0.95*5.67E-8*(((DK780+$B$7)+273)^4-(W780+273)^4)</f>
        <v>0</v>
      </c>
      <c r="AF780">
        <f>U780+AE780+AC780+AD780</f>
        <v>0</v>
      </c>
      <c r="AG780">
        <f>DH780*AU780*(DC780-DB780*(1000-AU780*DE780)/(1000-AU780*DD780))/(100*CV780)</f>
        <v>0</v>
      </c>
      <c r="AH780">
        <f>1000*DH780*AU780*(DD780-DE780)/(100*CV780*(1000-AU780*DD780))</f>
        <v>0</v>
      </c>
      <c r="AI780">
        <f>(AJ780 - AK780 - DI780*1E3/(8.314*(DK780+273.15)) * AM780/DH780 * AL780) * DH780/(100*CV780) * (1000 - DE780)/1000</f>
        <v>0</v>
      </c>
      <c r="AJ780">
        <v>1518.452444964</v>
      </c>
      <c r="AK780">
        <v>1460.02115151515</v>
      </c>
      <c r="AL780">
        <v>3.55730939785649</v>
      </c>
      <c r="AM780">
        <v>66.0504921813524</v>
      </c>
      <c r="AN780">
        <f>(AP780 - AO780 + DI780*1E3/(8.314*(DK780+273.15)) * AR780/DH780 * AQ780) * DH780/(100*CV780) * 1000/(1000 - AP780)</f>
        <v>0</v>
      </c>
      <c r="AO780">
        <v>21.8517367382251</v>
      </c>
      <c r="AP780">
        <v>26.5719594405594</v>
      </c>
      <c r="AQ780">
        <v>-4.7638287634833e-06</v>
      </c>
      <c r="AR780">
        <v>92.47</v>
      </c>
      <c r="AS780">
        <v>0</v>
      </c>
      <c r="AT780">
        <v>0</v>
      </c>
      <c r="AU780">
        <f>IF(AS780*$H$13&gt;=AW780,1.0,(AW780/(AW780-AS780*$H$13)))</f>
        <v>0</v>
      </c>
      <c r="AV780">
        <f>(AU780-1)*100</f>
        <v>0</v>
      </c>
      <c r="AW780">
        <f>MAX(0,($B$13+$C$13*DP780)/(1+$D$13*DP780)*DI780/(DK780+273)*$E$13)</f>
        <v>0</v>
      </c>
      <c r="AX780" t="s">
        <v>418</v>
      </c>
      <c r="AY780" t="s">
        <v>418</v>
      </c>
      <c r="AZ780">
        <v>0</v>
      </c>
      <c r="BA780">
        <v>0</v>
      </c>
      <c r="BB780">
        <f>1-AZ780/BA780</f>
        <v>0</v>
      </c>
      <c r="BC780">
        <v>0</v>
      </c>
      <c r="BD780" t="s">
        <v>418</v>
      </c>
      <c r="BE780" t="s">
        <v>418</v>
      </c>
      <c r="BF780">
        <v>0</v>
      </c>
      <c r="BG780">
        <v>0</v>
      </c>
      <c r="BH780">
        <f>1-BF780/BG780</f>
        <v>0</v>
      </c>
      <c r="BI780">
        <v>0.5</v>
      </c>
      <c r="BJ780">
        <f>CS780</f>
        <v>0</v>
      </c>
      <c r="BK780">
        <f>L780</f>
        <v>0</v>
      </c>
      <c r="BL780">
        <f>BH780*BI780*BJ780</f>
        <v>0</v>
      </c>
      <c r="BM780">
        <f>(BK780-BC780)/BJ780</f>
        <v>0</v>
      </c>
      <c r="BN780">
        <f>(BA780-BG780)/BG780</f>
        <v>0</v>
      </c>
      <c r="BO780">
        <f>AZ780/(BB780+AZ780/BG780)</f>
        <v>0</v>
      </c>
      <c r="BP780" t="s">
        <v>418</v>
      </c>
      <c r="BQ780">
        <v>0</v>
      </c>
      <c r="BR780">
        <f>IF(BQ780&lt;&gt;0, BQ780, BO780)</f>
        <v>0</v>
      </c>
      <c r="BS780">
        <f>1-BR780/BG780</f>
        <v>0</v>
      </c>
      <c r="BT780">
        <f>(BG780-BF780)/(BG780-BR780)</f>
        <v>0</v>
      </c>
      <c r="BU780">
        <f>(BA780-BG780)/(BA780-BR780)</f>
        <v>0</v>
      </c>
      <c r="BV780">
        <f>(BG780-BF780)/(BG780-AZ780)</f>
        <v>0</v>
      </c>
      <c r="BW780">
        <f>(BA780-BG780)/(BA780-AZ780)</f>
        <v>0</v>
      </c>
      <c r="BX780">
        <f>(BT780*BR780/BF780)</f>
        <v>0</v>
      </c>
      <c r="BY780">
        <f>(1-BX780)</f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f>$B$11*DQ780+$C$11*DR780+$F$11*EC780*(1-EF780)</f>
        <v>0</v>
      </c>
      <c r="CS780">
        <f>CR780*CT780</f>
        <v>0</v>
      </c>
      <c r="CT780">
        <f>($B$11*$D$9+$C$11*$D$9+$F$11*((EP780+EH780)/MAX(EP780+EH780+EQ780, 0.1)*$I$9+EQ780/MAX(EP780+EH780+EQ780, 0.1)*$J$9))/($B$11+$C$11+$F$11)</f>
        <v>0</v>
      </c>
      <c r="CU780">
        <f>($B$11*$K$9+$C$11*$K$9+$F$11*((EP780+EH780)/MAX(EP780+EH780+EQ780, 0.1)*$P$9+EQ780/MAX(EP780+EH780+EQ780, 0.1)*$Q$9))/($B$11+$C$11+$F$11)</f>
        <v>0</v>
      </c>
      <c r="CV780">
        <v>6</v>
      </c>
      <c r="CW780">
        <v>0.5</v>
      </c>
      <c r="CX780" t="s">
        <v>419</v>
      </c>
      <c r="CY780">
        <v>2</v>
      </c>
      <c r="CZ780" t="b">
        <v>1</v>
      </c>
      <c r="DA780">
        <v>1659034705.5</v>
      </c>
      <c r="DB780">
        <v>1397.90444444444</v>
      </c>
      <c r="DC780">
        <v>1469.55592592593</v>
      </c>
      <c r="DD780">
        <v>26.5643777777778</v>
      </c>
      <c r="DE780">
        <v>21.8515814814815</v>
      </c>
      <c r="DF780">
        <v>1385.95481481481</v>
      </c>
      <c r="DG780">
        <v>25.9700444444444</v>
      </c>
      <c r="DH780">
        <v>500.04962962963</v>
      </c>
      <c r="DI780">
        <v>90.2925703703704</v>
      </c>
      <c r="DJ780">
        <v>0.0444599185185185</v>
      </c>
      <c r="DK780">
        <v>27.5078592592593</v>
      </c>
      <c r="DL780">
        <v>27.7631814814815</v>
      </c>
      <c r="DM780">
        <v>999.9</v>
      </c>
      <c r="DN780">
        <v>0</v>
      </c>
      <c r="DO780">
        <v>0</v>
      </c>
      <c r="DP780">
        <v>9993.14814814815</v>
      </c>
      <c r="DQ780">
        <v>0</v>
      </c>
      <c r="DR780">
        <v>17.2009777777778</v>
      </c>
      <c r="DS780">
        <v>-71.6515851851852</v>
      </c>
      <c r="DT780">
        <v>1436.05111111111</v>
      </c>
      <c r="DU780">
        <v>1502.38518518519</v>
      </c>
      <c r="DV780">
        <v>4.71280333333333</v>
      </c>
      <c r="DW780">
        <v>1469.55592592593</v>
      </c>
      <c r="DX780">
        <v>21.8515814814815</v>
      </c>
      <c r="DY780">
        <v>2.39856703703704</v>
      </c>
      <c r="DZ780">
        <v>1.97303518518519</v>
      </c>
      <c r="EA780">
        <v>20.3540962962963</v>
      </c>
      <c r="EB780">
        <v>17.2295925925926</v>
      </c>
      <c r="EC780">
        <v>2000.02518518519</v>
      </c>
      <c r="ED780">
        <v>0.979999851851852</v>
      </c>
      <c r="EE780">
        <v>0.0200002888888889</v>
      </c>
      <c r="EF780">
        <v>0</v>
      </c>
      <c r="EG780">
        <v>742.849962962963</v>
      </c>
      <c r="EH780">
        <v>5.00063</v>
      </c>
      <c r="EI780">
        <v>14644.7740740741</v>
      </c>
      <c r="EJ780">
        <v>17257.1185185185</v>
      </c>
      <c r="EK780">
        <v>38.5</v>
      </c>
      <c r="EL780">
        <v>38.5</v>
      </c>
      <c r="EM780">
        <v>37.9416666666667</v>
      </c>
      <c r="EN780">
        <v>37.875</v>
      </c>
      <c r="EO780">
        <v>39.5</v>
      </c>
      <c r="EP780">
        <v>1955.12296296296</v>
      </c>
      <c r="EQ780">
        <v>39.8985185185185</v>
      </c>
      <c r="ER780">
        <v>0</v>
      </c>
      <c r="ES780">
        <v>1659034711.9</v>
      </c>
      <c r="ET780">
        <v>0</v>
      </c>
      <c r="EU780">
        <v>742.83888</v>
      </c>
      <c r="EV780">
        <v>-0.941692305080999</v>
      </c>
      <c r="EW780">
        <v>-21.3846153002752</v>
      </c>
      <c r="EX780">
        <v>14644.684</v>
      </c>
      <c r="EY780">
        <v>15</v>
      </c>
      <c r="EZ780">
        <v>0</v>
      </c>
      <c r="FA780" t="s">
        <v>420</v>
      </c>
      <c r="FB780">
        <v>1657551626.5</v>
      </c>
      <c r="FC780">
        <v>1657551629</v>
      </c>
      <c r="FD780">
        <v>0</v>
      </c>
      <c r="FE780">
        <v>0.403</v>
      </c>
      <c r="FF780">
        <v>0.009</v>
      </c>
      <c r="FG780">
        <v>9.41</v>
      </c>
      <c r="FH780">
        <v>0.087</v>
      </c>
      <c r="FI780">
        <v>417</v>
      </c>
      <c r="FJ780">
        <v>17</v>
      </c>
      <c r="FK780">
        <v>1.61</v>
      </c>
      <c r="FL780">
        <v>0.59</v>
      </c>
      <c r="FM780">
        <v>-71.3526</v>
      </c>
      <c r="FN780">
        <v>-1.73503275261336</v>
      </c>
      <c r="FO780">
        <v>0.763598879185062</v>
      </c>
      <c r="FP780">
        <v>0</v>
      </c>
      <c r="FQ780">
        <v>742.885705882353</v>
      </c>
      <c r="FR780">
        <v>-0.835416348876934</v>
      </c>
      <c r="FS780">
        <v>0.210531055332736</v>
      </c>
      <c r="FT780">
        <v>1</v>
      </c>
      <c r="FU780">
        <v>4.71434609756098</v>
      </c>
      <c r="FV780">
        <v>-0.0133992334494797</v>
      </c>
      <c r="FW780">
        <v>0.00518964394570232</v>
      </c>
      <c r="FX780">
        <v>1</v>
      </c>
      <c r="FY780">
        <v>2</v>
      </c>
      <c r="FZ780">
        <v>3</v>
      </c>
      <c r="GA780" t="s">
        <v>474</v>
      </c>
      <c r="GB780">
        <v>2.97328</v>
      </c>
      <c r="GC780">
        <v>2.69837</v>
      </c>
      <c r="GD780">
        <v>0.206947</v>
      </c>
      <c r="GE780">
        <v>0.213945</v>
      </c>
      <c r="GF780">
        <v>0.110398</v>
      </c>
      <c r="GG780">
        <v>0.0975563</v>
      </c>
      <c r="GH780">
        <v>30869.3</v>
      </c>
      <c r="GI780">
        <v>33457.8</v>
      </c>
      <c r="GJ780">
        <v>35271.3</v>
      </c>
      <c r="GK780">
        <v>38600.3</v>
      </c>
      <c r="GL780">
        <v>44486.7</v>
      </c>
      <c r="GM780">
        <v>50316.3</v>
      </c>
      <c r="GN780">
        <v>55139.2</v>
      </c>
      <c r="GO780">
        <v>61917.4</v>
      </c>
      <c r="GP780">
        <v>1.9864</v>
      </c>
      <c r="GQ780">
        <v>1.8558</v>
      </c>
      <c r="GR780">
        <v>0.142157</v>
      </c>
      <c r="GS780">
        <v>0</v>
      </c>
      <c r="GT780">
        <v>25.4294</v>
      </c>
      <c r="GU780">
        <v>999.9</v>
      </c>
      <c r="GV780">
        <v>58.876</v>
      </c>
      <c r="GW780">
        <v>29.074</v>
      </c>
      <c r="GX780">
        <v>26.3332</v>
      </c>
      <c r="GY780">
        <v>56.4073</v>
      </c>
      <c r="GZ780">
        <v>43.0008</v>
      </c>
      <c r="HA780">
        <v>1</v>
      </c>
      <c r="HB780">
        <v>-0.0345528</v>
      </c>
      <c r="HC780">
        <v>0.208497</v>
      </c>
      <c r="HD780">
        <v>20.1134</v>
      </c>
      <c r="HE780">
        <v>5.19812</v>
      </c>
      <c r="HF780">
        <v>12.004</v>
      </c>
      <c r="HG780">
        <v>4.9756</v>
      </c>
      <c r="HH780">
        <v>3.2934</v>
      </c>
      <c r="HI780">
        <v>9999</v>
      </c>
      <c r="HJ780">
        <v>9999</v>
      </c>
      <c r="HK780">
        <v>9999</v>
      </c>
      <c r="HL780">
        <v>630.7</v>
      </c>
      <c r="HM780">
        <v>1.86313</v>
      </c>
      <c r="HN780">
        <v>1.86798</v>
      </c>
      <c r="HO780">
        <v>1.8678</v>
      </c>
      <c r="HP780">
        <v>1.86896</v>
      </c>
      <c r="HQ780">
        <v>1.86981</v>
      </c>
      <c r="HR780">
        <v>1.86584</v>
      </c>
      <c r="HS780">
        <v>1.86691</v>
      </c>
      <c r="HT780">
        <v>1.86829</v>
      </c>
      <c r="HU780">
        <v>5</v>
      </c>
      <c r="HV780">
        <v>0</v>
      </c>
      <c r="HW780">
        <v>0</v>
      </c>
      <c r="HX780">
        <v>0</v>
      </c>
      <c r="HY780" t="s">
        <v>422</v>
      </c>
      <c r="HZ780" t="s">
        <v>423</v>
      </c>
      <c r="IA780" t="s">
        <v>424</v>
      </c>
      <c r="IB780" t="s">
        <v>424</v>
      </c>
      <c r="IC780" t="s">
        <v>424</v>
      </c>
      <c r="ID780" t="s">
        <v>424</v>
      </c>
      <c r="IE780">
        <v>0</v>
      </c>
      <c r="IF780">
        <v>100</v>
      </c>
      <c r="IG780">
        <v>100</v>
      </c>
      <c r="IH780">
        <v>12.07</v>
      </c>
      <c r="II780">
        <v>0.5944</v>
      </c>
      <c r="IJ780">
        <v>4.02706509432224</v>
      </c>
      <c r="IK780">
        <v>0.00601174518973114</v>
      </c>
      <c r="IL780">
        <v>2.77886958061485e-07</v>
      </c>
      <c r="IM780">
        <v>-3.54636231360687e-10</v>
      </c>
      <c r="IN780">
        <v>-0.0404303883988718</v>
      </c>
      <c r="IO780">
        <v>-0.0177815531441476</v>
      </c>
      <c r="IP780">
        <v>0.00205572605671414</v>
      </c>
      <c r="IQ780">
        <v>-1.65519735432211e-05</v>
      </c>
      <c r="IR780">
        <v>-4</v>
      </c>
      <c r="IS780">
        <v>1848</v>
      </c>
      <c r="IT780">
        <v>1</v>
      </c>
      <c r="IU780">
        <v>25</v>
      </c>
      <c r="IV780">
        <v>24718.1</v>
      </c>
      <c r="IW780">
        <v>24718.1</v>
      </c>
      <c r="IX780">
        <v>2.86255</v>
      </c>
      <c r="IY780">
        <v>2.59888</v>
      </c>
      <c r="IZ780">
        <v>1.54785</v>
      </c>
      <c r="JA780">
        <v>2.30713</v>
      </c>
      <c r="JB780">
        <v>1.34644</v>
      </c>
      <c r="JC780">
        <v>2.36572</v>
      </c>
      <c r="JD780">
        <v>33.5804</v>
      </c>
      <c r="JE780">
        <v>24.2188</v>
      </c>
      <c r="JF780">
        <v>18</v>
      </c>
      <c r="JG780">
        <v>501.739</v>
      </c>
      <c r="JH780">
        <v>416.734</v>
      </c>
      <c r="JI780">
        <v>25</v>
      </c>
      <c r="JJ780">
        <v>26.7568</v>
      </c>
      <c r="JK780">
        <v>30.0001</v>
      </c>
      <c r="JL780">
        <v>26.6793</v>
      </c>
      <c r="JM780">
        <v>26.6176</v>
      </c>
      <c r="JN780">
        <v>57.2739</v>
      </c>
      <c r="JO780">
        <v>25.9726</v>
      </c>
      <c r="JP780">
        <v>100</v>
      </c>
      <c r="JQ780">
        <v>25</v>
      </c>
      <c r="JR780">
        <v>1505.6</v>
      </c>
      <c r="JS780">
        <v>21.901</v>
      </c>
      <c r="JT780">
        <v>102.282</v>
      </c>
      <c r="JU780">
        <v>103.06</v>
      </c>
    </row>
    <row r="781" spans="1:281">
      <c r="A781">
        <v>765</v>
      </c>
      <c r="B781">
        <v>1659034718</v>
      </c>
      <c r="C781">
        <v>11034.9000000954</v>
      </c>
      <c r="D781" t="s">
        <v>1961</v>
      </c>
      <c r="E781" t="s">
        <v>1962</v>
      </c>
      <c r="F781">
        <v>5</v>
      </c>
      <c r="G781" t="s">
        <v>1782</v>
      </c>
      <c r="H781" t="s">
        <v>417</v>
      </c>
      <c r="I781">
        <v>1659034710.21429</v>
      </c>
      <c r="J781">
        <f>(K781)/1000</f>
        <v>0</v>
      </c>
      <c r="K781">
        <f>IF(CZ781, AN781, AH781)</f>
        <v>0</v>
      </c>
      <c r="L781">
        <f>IF(CZ781, AI781, AG781)</f>
        <v>0</v>
      </c>
      <c r="M781">
        <f>DB781 - IF(AU781&gt;1, L781*CV781*100.0/(AW781*DP781), 0)</f>
        <v>0</v>
      </c>
      <c r="N781">
        <f>((T781-J781/2)*M781-L781)/(T781+J781/2)</f>
        <v>0</v>
      </c>
      <c r="O781">
        <f>N781*(DI781+DJ781)/1000.0</f>
        <v>0</v>
      </c>
      <c r="P781">
        <f>(DB781 - IF(AU781&gt;1, L781*CV781*100.0/(AW781*DP781), 0))*(DI781+DJ781)/1000.0</f>
        <v>0</v>
      </c>
      <c r="Q781">
        <f>2.0/((1/S781-1/R781)+SIGN(S781)*SQRT((1/S781-1/R781)*(1/S781-1/R781) + 4*CW781/((CW781+1)*(CW781+1))*(2*1/S781*1/R781-1/R781*1/R781)))</f>
        <v>0</v>
      </c>
      <c r="R781">
        <f>IF(LEFT(CX781,1)&lt;&gt;"0",IF(LEFT(CX781,1)="1",3.0,CY781),$D$5+$E$5*(DP781*DI781/($K$5*1000))+$F$5*(DP781*DI781/($K$5*1000))*MAX(MIN(CV781,$J$5),$I$5)*MAX(MIN(CV781,$J$5),$I$5)+$G$5*MAX(MIN(CV781,$J$5),$I$5)*(DP781*DI781/($K$5*1000))+$H$5*(DP781*DI781/($K$5*1000))*(DP781*DI781/($K$5*1000)))</f>
        <v>0</v>
      </c>
      <c r="S781">
        <f>J781*(1000-(1000*0.61365*exp(17.502*W781/(240.97+W781))/(DI781+DJ781)+DD781)/2)/(1000*0.61365*exp(17.502*W781/(240.97+W781))/(DI781+DJ781)-DD781)</f>
        <v>0</v>
      </c>
      <c r="T781">
        <f>1/((CW781+1)/(Q781/1.6)+1/(R781/1.37)) + CW781/((CW781+1)/(Q781/1.6) + CW781/(R781/1.37))</f>
        <v>0</v>
      </c>
      <c r="U781">
        <f>(CR781*CU781)</f>
        <v>0</v>
      </c>
      <c r="V781">
        <f>(DK781+(U781+2*0.95*5.67E-8*(((DK781+$B$7)+273)^4-(DK781+273)^4)-44100*J781)/(1.84*29.3*R781+8*0.95*5.67E-8*(DK781+273)^3))</f>
        <v>0</v>
      </c>
      <c r="W781">
        <f>($C$7*DL781+$D$7*DM781+$E$7*V781)</f>
        <v>0</v>
      </c>
      <c r="X781">
        <f>0.61365*exp(17.502*W781/(240.97+W781))</f>
        <v>0</v>
      </c>
      <c r="Y781">
        <f>(Z781/AA781*100)</f>
        <v>0</v>
      </c>
      <c r="Z781">
        <f>DD781*(DI781+DJ781)/1000</f>
        <v>0</v>
      </c>
      <c r="AA781">
        <f>0.61365*exp(17.502*DK781/(240.97+DK781))</f>
        <v>0</v>
      </c>
      <c r="AB781">
        <f>(X781-DD781*(DI781+DJ781)/1000)</f>
        <v>0</v>
      </c>
      <c r="AC781">
        <f>(-J781*44100)</f>
        <v>0</v>
      </c>
      <c r="AD781">
        <f>2*29.3*R781*0.92*(DK781-W781)</f>
        <v>0</v>
      </c>
      <c r="AE781">
        <f>2*0.95*5.67E-8*(((DK781+$B$7)+273)^4-(W781+273)^4)</f>
        <v>0</v>
      </c>
      <c r="AF781">
        <f>U781+AE781+AC781+AD781</f>
        <v>0</v>
      </c>
      <c r="AG781">
        <f>DH781*AU781*(DC781-DB781*(1000-AU781*DE781)/(1000-AU781*DD781))/(100*CV781)</f>
        <v>0</v>
      </c>
      <c r="AH781">
        <f>1000*DH781*AU781*(DD781-DE781)/(100*CV781*(1000-AU781*DD781))</f>
        <v>0</v>
      </c>
      <c r="AI781">
        <f>(AJ781 - AK781 - DI781*1E3/(8.314*(DK781+273.15)) * AM781/DH781 * AL781) * DH781/(100*CV781) * (1000 - DE781)/1000</f>
        <v>0</v>
      </c>
      <c r="AJ781">
        <v>1535.35727667643</v>
      </c>
      <c r="AK781">
        <v>1476.93927272727</v>
      </c>
      <c r="AL781">
        <v>3.41125588461359</v>
      </c>
      <c r="AM781">
        <v>66.0504921813524</v>
      </c>
      <c r="AN781">
        <f>(AP781 - AO781 + DI781*1E3/(8.314*(DK781+273.15)) * AR781/DH781 * AQ781) * DH781/(100*CV781) * 1000/(1000 - AP781)</f>
        <v>0</v>
      </c>
      <c r="AO781">
        <v>21.8500359294805</v>
      </c>
      <c r="AP781">
        <v>26.5692454545455</v>
      </c>
      <c r="AQ781">
        <v>-2.60966921116528e-05</v>
      </c>
      <c r="AR781">
        <v>92.47</v>
      </c>
      <c r="AS781">
        <v>0</v>
      </c>
      <c r="AT781">
        <v>0</v>
      </c>
      <c r="AU781">
        <f>IF(AS781*$H$13&gt;=AW781,1.0,(AW781/(AW781-AS781*$H$13)))</f>
        <v>0</v>
      </c>
      <c r="AV781">
        <f>(AU781-1)*100</f>
        <v>0</v>
      </c>
      <c r="AW781">
        <f>MAX(0,($B$13+$C$13*DP781)/(1+$D$13*DP781)*DI781/(DK781+273)*$E$13)</f>
        <v>0</v>
      </c>
      <c r="AX781" t="s">
        <v>418</v>
      </c>
      <c r="AY781" t="s">
        <v>418</v>
      </c>
      <c r="AZ781">
        <v>0</v>
      </c>
      <c r="BA781">
        <v>0</v>
      </c>
      <c r="BB781">
        <f>1-AZ781/BA781</f>
        <v>0</v>
      </c>
      <c r="BC781">
        <v>0</v>
      </c>
      <c r="BD781" t="s">
        <v>418</v>
      </c>
      <c r="BE781" t="s">
        <v>418</v>
      </c>
      <c r="BF781">
        <v>0</v>
      </c>
      <c r="BG781">
        <v>0</v>
      </c>
      <c r="BH781">
        <f>1-BF781/BG781</f>
        <v>0</v>
      </c>
      <c r="BI781">
        <v>0.5</v>
      </c>
      <c r="BJ781">
        <f>CS781</f>
        <v>0</v>
      </c>
      <c r="BK781">
        <f>L781</f>
        <v>0</v>
      </c>
      <c r="BL781">
        <f>BH781*BI781*BJ781</f>
        <v>0</v>
      </c>
      <c r="BM781">
        <f>(BK781-BC781)/BJ781</f>
        <v>0</v>
      </c>
      <c r="BN781">
        <f>(BA781-BG781)/BG781</f>
        <v>0</v>
      </c>
      <c r="BO781">
        <f>AZ781/(BB781+AZ781/BG781)</f>
        <v>0</v>
      </c>
      <c r="BP781" t="s">
        <v>418</v>
      </c>
      <c r="BQ781">
        <v>0</v>
      </c>
      <c r="BR781">
        <f>IF(BQ781&lt;&gt;0, BQ781, BO781)</f>
        <v>0</v>
      </c>
      <c r="BS781">
        <f>1-BR781/BG781</f>
        <v>0</v>
      </c>
      <c r="BT781">
        <f>(BG781-BF781)/(BG781-BR781)</f>
        <v>0</v>
      </c>
      <c r="BU781">
        <f>(BA781-BG781)/(BA781-BR781)</f>
        <v>0</v>
      </c>
      <c r="BV781">
        <f>(BG781-BF781)/(BG781-AZ781)</f>
        <v>0</v>
      </c>
      <c r="BW781">
        <f>(BA781-BG781)/(BA781-AZ781)</f>
        <v>0</v>
      </c>
      <c r="BX781">
        <f>(BT781*BR781/BF781)</f>
        <v>0</v>
      </c>
      <c r="BY781">
        <f>(1-BX781)</f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f>$B$11*DQ781+$C$11*DR781+$F$11*EC781*(1-EF781)</f>
        <v>0</v>
      </c>
      <c r="CS781">
        <f>CR781*CT781</f>
        <v>0</v>
      </c>
      <c r="CT781">
        <f>($B$11*$D$9+$C$11*$D$9+$F$11*((EP781+EH781)/MAX(EP781+EH781+EQ781, 0.1)*$I$9+EQ781/MAX(EP781+EH781+EQ781, 0.1)*$J$9))/($B$11+$C$11+$F$11)</f>
        <v>0</v>
      </c>
      <c r="CU781">
        <f>($B$11*$K$9+$C$11*$K$9+$F$11*((EP781+EH781)/MAX(EP781+EH781+EQ781, 0.1)*$P$9+EQ781/MAX(EP781+EH781+EQ781, 0.1)*$Q$9))/($B$11+$C$11+$F$11)</f>
        <v>0</v>
      </c>
      <c r="CV781">
        <v>6</v>
      </c>
      <c r="CW781">
        <v>0.5</v>
      </c>
      <c r="CX781" t="s">
        <v>419</v>
      </c>
      <c r="CY781">
        <v>2</v>
      </c>
      <c r="CZ781" t="b">
        <v>1</v>
      </c>
      <c r="DA781">
        <v>1659034710.21429</v>
      </c>
      <c r="DB781">
        <v>1413.57071428571</v>
      </c>
      <c r="DC781">
        <v>1485.07964285714</v>
      </c>
      <c r="DD781">
        <v>26.5667642857143</v>
      </c>
      <c r="DE781">
        <v>21.8519</v>
      </c>
      <c r="DF781">
        <v>1401.54892857143</v>
      </c>
      <c r="DG781">
        <v>25.9722928571429</v>
      </c>
      <c r="DH781">
        <v>500.025714285714</v>
      </c>
      <c r="DI781">
        <v>90.292825</v>
      </c>
      <c r="DJ781">
        <v>0.0447160821428571</v>
      </c>
      <c r="DK781">
        <v>27.5070535714286</v>
      </c>
      <c r="DL781">
        <v>27.7569428571429</v>
      </c>
      <c r="DM781">
        <v>999.9</v>
      </c>
      <c r="DN781">
        <v>0</v>
      </c>
      <c r="DO781">
        <v>0</v>
      </c>
      <c r="DP781">
        <v>9995.71428571429</v>
      </c>
      <c r="DQ781">
        <v>0</v>
      </c>
      <c r="DR781">
        <v>17.1800607142857</v>
      </c>
      <c r="DS781">
        <v>-71.5081285714286</v>
      </c>
      <c r="DT781">
        <v>1452.15</v>
      </c>
      <c r="DU781">
        <v>1518.25607142857</v>
      </c>
      <c r="DV781">
        <v>4.71486392857143</v>
      </c>
      <c r="DW781">
        <v>1485.07964285714</v>
      </c>
      <c r="DX781">
        <v>21.8519</v>
      </c>
      <c r="DY781">
        <v>2.39878857142857</v>
      </c>
      <c r="DZ781">
        <v>1.97306928571429</v>
      </c>
      <c r="EA781">
        <v>20.3556</v>
      </c>
      <c r="EB781">
        <v>17.2298642857143</v>
      </c>
      <c r="EC781">
        <v>1999.99214285714</v>
      </c>
      <c r="ED781">
        <v>0.980000964285714</v>
      </c>
      <c r="EE781">
        <v>0.0199991642857143</v>
      </c>
      <c r="EF781">
        <v>0</v>
      </c>
      <c r="EG781">
        <v>742.735</v>
      </c>
      <c r="EH781">
        <v>5.00063</v>
      </c>
      <c r="EI781">
        <v>14643.15</v>
      </c>
      <c r="EJ781">
        <v>17256.8321428571</v>
      </c>
      <c r="EK781">
        <v>38.5</v>
      </c>
      <c r="EL781">
        <v>38.5</v>
      </c>
      <c r="EM781">
        <v>37.955</v>
      </c>
      <c r="EN781">
        <v>37.875</v>
      </c>
      <c r="EO781">
        <v>39.5</v>
      </c>
      <c r="EP781">
        <v>1955.09285714286</v>
      </c>
      <c r="EQ781">
        <v>39.8960714285714</v>
      </c>
      <c r="ER781">
        <v>0</v>
      </c>
      <c r="ES781">
        <v>1659034717.3</v>
      </c>
      <c r="ET781">
        <v>0</v>
      </c>
      <c r="EU781">
        <v>742.741846153846</v>
      </c>
      <c r="EV781">
        <v>-0.800957264571528</v>
      </c>
      <c r="EW781">
        <v>-16.2940170437676</v>
      </c>
      <c r="EX781">
        <v>14642.9307692308</v>
      </c>
      <c r="EY781">
        <v>15</v>
      </c>
      <c r="EZ781">
        <v>0</v>
      </c>
      <c r="FA781" t="s">
        <v>420</v>
      </c>
      <c r="FB781">
        <v>1657551626.5</v>
      </c>
      <c r="FC781">
        <v>1657551629</v>
      </c>
      <c r="FD781">
        <v>0</v>
      </c>
      <c r="FE781">
        <v>0.403</v>
      </c>
      <c r="FF781">
        <v>0.009</v>
      </c>
      <c r="FG781">
        <v>9.41</v>
      </c>
      <c r="FH781">
        <v>0.087</v>
      </c>
      <c r="FI781">
        <v>417</v>
      </c>
      <c r="FJ781">
        <v>17</v>
      </c>
      <c r="FK781">
        <v>1.61</v>
      </c>
      <c r="FL781">
        <v>0.59</v>
      </c>
      <c r="FM781">
        <v>-71.5630292682927</v>
      </c>
      <c r="FN781">
        <v>-0.084037630662058</v>
      </c>
      <c r="FO781">
        <v>0.786081794367513</v>
      </c>
      <c r="FP781">
        <v>1</v>
      </c>
      <c r="FQ781">
        <v>742.791411764706</v>
      </c>
      <c r="FR781">
        <v>-1.10881589007889</v>
      </c>
      <c r="FS781">
        <v>0.225324748340117</v>
      </c>
      <c r="FT781">
        <v>0</v>
      </c>
      <c r="FU781">
        <v>4.71423829268293</v>
      </c>
      <c r="FV781">
        <v>0.0262576306620171</v>
      </c>
      <c r="FW781">
        <v>0.00498028008931177</v>
      </c>
      <c r="FX781">
        <v>1</v>
      </c>
      <c r="FY781">
        <v>2</v>
      </c>
      <c r="FZ781">
        <v>3</v>
      </c>
      <c r="GA781" t="s">
        <v>474</v>
      </c>
      <c r="GB781">
        <v>2.97392</v>
      </c>
      <c r="GC781">
        <v>2.69964</v>
      </c>
      <c r="GD781">
        <v>0.208403</v>
      </c>
      <c r="GE781">
        <v>0.215295</v>
      </c>
      <c r="GF781">
        <v>0.110408</v>
      </c>
      <c r="GG781">
        <v>0.0975491</v>
      </c>
      <c r="GH781">
        <v>30812.4</v>
      </c>
      <c r="GI781">
        <v>33400.4</v>
      </c>
      <c r="GJ781">
        <v>35271</v>
      </c>
      <c r="GK781">
        <v>38600.4</v>
      </c>
      <c r="GL781">
        <v>44486.1</v>
      </c>
      <c r="GM781">
        <v>50316.4</v>
      </c>
      <c r="GN781">
        <v>55139.1</v>
      </c>
      <c r="GO781">
        <v>61916.9</v>
      </c>
      <c r="GP781">
        <v>1.986</v>
      </c>
      <c r="GQ781">
        <v>1.856</v>
      </c>
      <c r="GR781">
        <v>0.140816</v>
      </c>
      <c r="GS781">
        <v>0</v>
      </c>
      <c r="GT781">
        <v>25.4315</v>
      </c>
      <c r="GU781">
        <v>999.9</v>
      </c>
      <c r="GV781">
        <v>58.876</v>
      </c>
      <c r="GW781">
        <v>29.094</v>
      </c>
      <c r="GX781">
        <v>26.3679</v>
      </c>
      <c r="GY781">
        <v>56.4473</v>
      </c>
      <c r="GZ781">
        <v>42.5801</v>
      </c>
      <c r="HA781">
        <v>1</v>
      </c>
      <c r="HB781">
        <v>-0.0345122</v>
      </c>
      <c r="HC781">
        <v>0.207843</v>
      </c>
      <c r="HD781">
        <v>20.1132</v>
      </c>
      <c r="HE781">
        <v>5.19692</v>
      </c>
      <c r="HF781">
        <v>12.004</v>
      </c>
      <c r="HG781">
        <v>4.976</v>
      </c>
      <c r="HH781">
        <v>3.2938</v>
      </c>
      <c r="HI781">
        <v>9999</v>
      </c>
      <c r="HJ781">
        <v>9999</v>
      </c>
      <c r="HK781">
        <v>9999</v>
      </c>
      <c r="HL781">
        <v>630.7</v>
      </c>
      <c r="HM781">
        <v>1.8631</v>
      </c>
      <c r="HN781">
        <v>1.86798</v>
      </c>
      <c r="HO781">
        <v>1.86783</v>
      </c>
      <c r="HP781">
        <v>1.86896</v>
      </c>
      <c r="HQ781">
        <v>1.86981</v>
      </c>
      <c r="HR781">
        <v>1.86584</v>
      </c>
      <c r="HS781">
        <v>1.86691</v>
      </c>
      <c r="HT781">
        <v>1.86829</v>
      </c>
      <c r="HU781">
        <v>5</v>
      </c>
      <c r="HV781">
        <v>0</v>
      </c>
      <c r="HW781">
        <v>0</v>
      </c>
      <c r="HX781">
        <v>0</v>
      </c>
      <c r="HY781" t="s">
        <v>422</v>
      </c>
      <c r="HZ781" t="s">
        <v>423</v>
      </c>
      <c r="IA781" t="s">
        <v>424</v>
      </c>
      <c r="IB781" t="s">
        <v>424</v>
      </c>
      <c r="IC781" t="s">
        <v>424</v>
      </c>
      <c r="ID781" t="s">
        <v>424</v>
      </c>
      <c r="IE781">
        <v>0</v>
      </c>
      <c r="IF781">
        <v>100</v>
      </c>
      <c r="IG781">
        <v>100</v>
      </c>
      <c r="IH781">
        <v>12.14</v>
      </c>
      <c r="II781">
        <v>0.5947</v>
      </c>
      <c r="IJ781">
        <v>4.02706509432224</v>
      </c>
      <c r="IK781">
        <v>0.00601174518973114</v>
      </c>
      <c r="IL781">
        <v>2.77886958061485e-07</v>
      </c>
      <c r="IM781">
        <v>-3.54636231360687e-10</v>
      </c>
      <c r="IN781">
        <v>-0.0404303883988718</v>
      </c>
      <c r="IO781">
        <v>-0.0177815531441476</v>
      </c>
      <c r="IP781">
        <v>0.00205572605671414</v>
      </c>
      <c r="IQ781">
        <v>-1.65519735432211e-05</v>
      </c>
      <c r="IR781">
        <v>-4</v>
      </c>
      <c r="IS781">
        <v>1848</v>
      </c>
      <c r="IT781">
        <v>1</v>
      </c>
      <c r="IU781">
        <v>25</v>
      </c>
      <c r="IV781">
        <v>24718.2</v>
      </c>
      <c r="IW781">
        <v>24718.2</v>
      </c>
      <c r="IX781">
        <v>2.8894</v>
      </c>
      <c r="IY781">
        <v>2.60254</v>
      </c>
      <c r="IZ781">
        <v>1.54785</v>
      </c>
      <c r="JA781">
        <v>2.30713</v>
      </c>
      <c r="JB781">
        <v>1.34644</v>
      </c>
      <c r="JC781">
        <v>2.3645</v>
      </c>
      <c r="JD781">
        <v>33.5804</v>
      </c>
      <c r="JE781">
        <v>24.2188</v>
      </c>
      <c r="JF781">
        <v>18</v>
      </c>
      <c r="JG781">
        <v>501.473</v>
      </c>
      <c r="JH781">
        <v>416.864</v>
      </c>
      <c r="JI781">
        <v>24.9998</v>
      </c>
      <c r="JJ781">
        <v>26.7568</v>
      </c>
      <c r="JK781">
        <v>30.0002</v>
      </c>
      <c r="JL781">
        <v>26.6793</v>
      </c>
      <c r="JM781">
        <v>26.6198</v>
      </c>
      <c r="JN781">
        <v>57.8144</v>
      </c>
      <c r="JO781">
        <v>25.9726</v>
      </c>
      <c r="JP781">
        <v>100</v>
      </c>
      <c r="JQ781">
        <v>25</v>
      </c>
      <c r="JR781">
        <v>1525.67</v>
      </c>
      <c r="JS781">
        <v>21.8952</v>
      </c>
      <c r="JT781">
        <v>102.281</v>
      </c>
      <c r="JU781">
        <v>103.06</v>
      </c>
    </row>
    <row r="782" spans="1:281">
      <c r="A782">
        <v>766</v>
      </c>
      <c r="B782">
        <v>1659034723</v>
      </c>
      <c r="C782">
        <v>11039.9000000954</v>
      </c>
      <c r="D782" t="s">
        <v>1963</v>
      </c>
      <c r="E782" t="s">
        <v>1964</v>
      </c>
      <c r="F782">
        <v>5</v>
      </c>
      <c r="G782" t="s">
        <v>1782</v>
      </c>
      <c r="H782" t="s">
        <v>417</v>
      </c>
      <c r="I782">
        <v>1659034715.5</v>
      </c>
      <c r="J782">
        <f>(K782)/1000</f>
        <v>0</v>
      </c>
      <c r="K782">
        <f>IF(CZ782, AN782, AH782)</f>
        <v>0</v>
      </c>
      <c r="L782">
        <f>IF(CZ782, AI782, AG782)</f>
        <v>0</v>
      </c>
      <c r="M782">
        <f>DB782 - IF(AU782&gt;1, L782*CV782*100.0/(AW782*DP782), 0)</f>
        <v>0</v>
      </c>
      <c r="N782">
        <f>((T782-J782/2)*M782-L782)/(T782+J782/2)</f>
        <v>0</v>
      </c>
      <c r="O782">
        <f>N782*(DI782+DJ782)/1000.0</f>
        <v>0</v>
      </c>
      <c r="P782">
        <f>(DB782 - IF(AU782&gt;1, L782*CV782*100.0/(AW782*DP782), 0))*(DI782+DJ782)/1000.0</f>
        <v>0</v>
      </c>
      <c r="Q782">
        <f>2.0/((1/S782-1/R782)+SIGN(S782)*SQRT((1/S782-1/R782)*(1/S782-1/R782) + 4*CW782/((CW782+1)*(CW782+1))*(2*1/S782*1/R782-1/R782*1/R782)))</f>
        <v>0</v>
      </c>
      <c r="R782">
        <f>IF(LEFT(CX782,1)&lt;&gt;"0",IF(LEFT(CX782,1)="1",3.0,CY782),$D$5+$E$5*(DP782*DI782/($K$5*1000))+$F$5*(DP782*DI782/($K$5*1000))*MAX(MIN(CV782,$J$5),$I$5)*MAX(MIN(CV782,$J$5),$I$5)+$G$5*MAX(MIN(CV782,$J$5),$I$5)*(DP782*DI782/($K$5*1000))+$H$5*(DP782*DI782/($K$5*1000))*(DP782*DI782/($K$5*1000)))</f>
        <v>0</v>
      </c>
      <c r="S782">
        <f>J782*(1000-(1000*0.61365*exp(17.502*W782/(240.97+W782))/(DI782+DJ782)+DD782)/2)/(1000*0.61365*exp(17.502*W782/(240.97+W782))/(DI782+DJ782)-DD782)</f>
        <v>0</v>
      </c>
      <c r="T782">
        <f>1/((CW782+1)/(Q782/1.6)+1/(R782/1.37)) + CW782/((CW782+1)/(Q782/1.6) + CW782/(R782/1.37))</f>
        <v>0</v>
      </c>
      <c r="U782">
        <f>(CR782*CU782)</f>
        <v>0</v>
      </c>
      <c r="V782">
        <f>(DK782+(U782+2*0.95*5.67E-8*(((DK782+$B$7)+273)^4-(DK782+273)^4)-44100*J782)/(1.84*29.3*R782+8*0.95*5.67E-8*(DK782+273)^3))</f>
        <v>0</v>
      </c>
      <c r="W782">
        <f>($C$7*DL782+$D$7*DM782+$E$7*V782)</f>
        <v>0</v>
      </c>
      <c r="X782">
        <f>0.61365*exp(17.502*W782/(240.97+W782))</f>
        <v>0</v>
      </c>
      <c r="Y782">
        <f>(Z782/AA782*100)</f>
        <v>0</v>
      </c>
      <c r="Z782">
        <f>DD782*(DI782+DJ782)/1000</f>
        <v>0</v>
      </c>
      <c r="AA782">
        <f>0.61365*exp(17.502*DK782/(240.97+DK782))</f>
        <v>0</v>
      </c>
      <c r="AB782">
        <f>(X782-DD782*(DI782+DJ782)/1000)</f>
        <v>0</v>
      </c>
      <c r="AC782">
        <f>(-J782*44100)</f>
        <v>0</v>
      </c>
      <c r="AD782">
        <f>2*29.3*R782*0.92*(DK782-W782)</f>
        <v>0</v>
      </c>
      <c r="AE782">
        <f>2*0.95*5.67E-8*(((DK782+$B$7)+273)^4-(W782+273)^4)</f>
        <v>0</v>
      </c>
      <c r="AF782">
        <f>U782+AE782+AC782+AD782</f>
        <v>0</v>
      </c>
      <c r="AG782">
        <f>DH782*AU782*(DC782-DB782*(1000-AU782*DE782)/(1000-AU782*DD782))/(100*CV782)</f>
        <v>0</v>
      </c>
      <c r="AH782">
        <f>1000*DH782*AU782*(DD782-DE782)/(100*CV782*(1000-AU782*DD782))</f>
        <v>0</v>
      </c>
      <c r="AI782">
        <f>(AJ782 - AK782 - DI782*1E3/(8.314*(DK782+273.15)) * AM782/DH782 * AL782) * DH782/(100*CV782) * (1000 - DE782)/1000</f>
        <v>0</v>
      </c>
      <c r="AJ782">
        <v>1552.95506516507</v>
      </c>
      <c r="AK782">
        <v>1494.28357575758</v>
      </c>
      <c r="AL782">
        <v>3.52830934577796</v>
      </c>
      <c r="AM782">
        <v>66.0504921813524</v>
      </c>
      <c r="AN782">
        <f>(AP782 - AO782 + DI782*1E3/(8.314*(DK782+273.15)) * AR782/DH782 * AQ782) * DH782/(100*CV782) * 1000/(1000 - AP782)</f>
        <v>0</v>
      </c>
      <c r="AO782">
        <v>21.8479925782251</v>
      </c>
      <c r="AP782">
        <v>26.5684202797203</v>
      </c>
      <c r="AQ782">
        <v>8.20142602531631e-06</v>
      </c>
      <c r="AR782">
        <v>92.47</v>
      </c>
      <c r="AS782">
        <v>0</v>
      </c>
      <c r="AT782">
        <v>0</v>
      </c>
      <c r="AU782">
        <f>IF(AS782*$H$13&gt;=AW782,1.0,(AW782/(AW782-AS782*$H$13)))</f>
        <v>0</v>
      </c>
      <c r="AV782">
        <f>(AU782-1)*100</f>
        <v>0</v>
      </c>
      <c r="AW782">
        <f>MAX(0,($B$13+$C$13*DP782)/(1+$D$13*DP782)*DI782/(DK782+273)*$E$13)</f>
        <v>0</v>
      </c>
      <c r="AX782" t="s">
        <v>418</v>
      </c>
      <c r="AY782" t="s">
        <v>418</v>
      </c>
      <c r="AZ782">
        <v>0</v>
      </c>
      <c r="BA782">
        <v>0</v>
      </c>
      <c r="BB782">
        <f>1-AZ782/BA782</f>
        <v>0</v>
      </c>
      <c r="BC782">
        <v>0</v>
      </c>
      <c r="BD782" t="s">
        <v>418</v>
      </c>
      <c r="BE782" t="s">
        <v>418</v>
      </c>
      <c r="BF782">
        <v>0</v>
      </c>
      <c r="BG782">
        <v>0</v>
      </c>
      <c r="BH782">
        <f>1-BF782/BG782</f>
        <v>0</v>
      </c>
      <c r="BI782">
        <v>0.5</v>
      </c>
      <c r="BJ782">
        <f>CS782</f>
        <v>0</v>
      </c>
      <c r="BK782">
        <f>L782</f>
        <v>0</v>
      </c>
      <c r="BL782">
        <f>BH782*BI782*BJ782</f>
        <v>0</v>
      </c>
      <c r="BM782">
        <f>(BK782-BC782)/BJ782</f>
        <v>0</v>
      </c>
      <c r="BN782">
        <f>(BA782-BG782)/BG782</f>
        <v>0</v>
      </c>
      <c r="BO782">
        <f>AZ782/(BB782+AZ782/BG782)</f>
        <v>0</v>
      </c>
      <c r="BP782" t="s">
        <v>418</v>
      </c>
      <c r="BQ782">
        <v>0</v>
      </c>
      <c r="BR782">
        <f>IF(BQ782&lt;&gt;0, BQ782, BO782)</f>
        <v>0</v>
      </c>
      <c r="BS782">
        <f>1-BR782/BG782</f>
        <v>0</v>
      </c>
      <c r="BT782">
        <f>(BG782-BF782)/(BG782-BR782)</f>
        <v>0</v>
      </c>
      <c r="BU782">
        <f>(BA782-BG782)/(BA782-BR782)</f>
        <v>0</v>
      </c>
      <c r="BV782">
        <f>(BG782-BF782)/(BG782-AZ782)</f>
        <v>0</v>
      </c>
      <c r="BW782">
        <f>(BA782-BG782)/(BA782-AZ782)</f>
        <v>0</v>
      </c>
      <c r="BX782">
        <f>(BT782*BR782/BF782)</f>
        <v>0</v>
      </c>
      <c r="BY782">
        <f>(1-BX782)</f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f>$B$11*DQ782+$C$11*DR782+$F$11*EC782*(1-EF782)</f>
        <v>0</v>
      </c>
      <c r="CS782">
        <f>CR782*CT782</f>
        <v>0</v>
      </c>
      <c r="CT782">
        <f>($B$11*$D$9+$C$11*$D$9+$F$11*((EP782+EH782)/MAX(EP782+EH782+EQ782, 0.1)*$I$9+EQ782/MAX(EP782+EH782+EQ782, 0.1)*$J$9))/($B$11+$C$11+$F$11)</f>
        <v>0</v>
      </c>
      <c r="CU782">
        <f>($B$11*$K$9+$C$11*$K$9+$F$11*((EP782+EH782)/MAX(EP782+EH782+EQ782, 0.1)*$P$9+EQ782/MAX(EP782+EH782+EQ782, 0.1)*$Q$9))/($B$11+$C$11+$F$11)</f>
        <v>0</v>
      </c>
      <c r="CV782">
        <v>6</v>
      </c>
      <c r="CW782">
        <v>0.5</v>
      </c>
      <c r="CX782" t="s">
        <v>419</v>
      </c>
      <c r="CY782">
        <v>2</v>
      </c>
      <c r="CZ782" t="b">
        <v>1</v>
      </c>
      <c r="DA782">
        <v>1659034715.5</v>
      </c>
      <c r="DB782">
        <v>1431.02</v>
      </c>
      <c r="DC782">
        <v>1502.97518518519</v>
      </c>
      <c r="DD782">
        <v>26.5691592592593</v>
      </c>
      <c r="DE782">
        <v>21.8497925925926</v>
      </c>
      <c r="DF782">
        <v>1418.91777777778</v>
      </c>
      <c r="DG782">
        <v>25.974562962963</v>
      </c>
      <c r="DH782">
        <v>500.047407407407</v>
      </c>
      <c r="DI782">
        <v>90.2931814814815</v>
      </c>
      <c r="DJ782">
        <v>0.0448104074074074</v>
      </c>
      <c r="DK782">
        <v>27.5055111111111</v>
      </c>
      <c r="DL782">
        <v>27.7518481481481</v>
      </c>
      <c r="DM782">
        <v>999.9</v>
      </c>
      <c r="DN782">
        <v>0</v>
      </c>
      <c r="DO782">
        <v>0</v>
      </c>
      <c r="DP782">
        <v>10011.1111111111</v>
      </c>
      <c r="DQ782">
        <v>0</v>
      </c>
      <c r="DR782">
        <v>17.1919703703704</v>
      </c>
      <c r="DS782">
        <v>-71.9548037037037</v>
      </c>
      <c r="DT782">
        <v>1470.07925925926</v>
      </c>
      <c r="DU782">
        <v>1536.54814814815</v>
      </c>
      <c r="DV782">
        <v>4.71937</v>
      </c>
      <c r="DW782">
        <v>1502.97518518519</v>
      </c>
      <c r="DX782">
        <v>21.8497925925926</v>
      </c>
      <c r="DY782">
        <v>2.3990137037037</v>
      </c>
      <c r="DZ782">
        <v>1.9728862962963</v>
      </c>
      <c r="EA782">
        <v>20.3571148148148</v>
      </c>
      <c r="EB782">
        <v>17.2283925925926</v>
      </c>
      <c r="EC782">
        <v>2000.01111111111</v>
      </c>
      <c r="ED782">
        <v>0.979999037037037</v>
      </c>
      <c r="EE782">
        <v>0.0200010814814815</v>
      </c>
      <c r="EF782">
        <v>0</v>
      </c>
      <c r="EG782">
        <v>742.684481481482</v>
      </c>
      <c r="EH782">
        <v>5.00063</v>
      </c>
      <c r="EI782">
        <v>14642.0740740741</v>
      </c>
      <c r="EJ782">
        <v>17256.9814814815</v>
      </c>
      <c r="EK782">
        <v>38.5</v>
      </c>
      <c r="EL782">
        <v>38.5</v>
      </c>
      <c r="EM782">
        <v>37.9533333333333</v>
      </c>
      <c r="EN782">
        <v>37.875</v>
      </c>
      <c r="EO782">
        <v>39.5</v>
      </c>
      <c r="EP782">
        <v>1955.10777777778</v>
      </c>
      <c r="EQ782">
        <v>39.9</v>
      </c>
      <c r="ER782">
        <v>0</v>
      </c>
      <c r="ES782">
        <v>1659034722.1</v>
      </c>
      <c r="ET782">
        <v>0</v>
      </c>
      <c r="EU782">
        <v>742.700730769231</v>
      </c>
      <c r="EV782">
        <v>-0.486598291188017</v>
      </c>
      <c r="EW782">
        <v>-9.71282041846419</v>
      </c>
      <c r="EX782">
        <v>14641.9346153846</v>
      </c>
      <c r="EY782">
        <v>15</v>
      </c>
      <c r="EZ782">
        <v>0</v>
      </c>
      <c r="FA782" t="s">
        <v>420</v>
      </c>
      <c r="FB782">
        <v>1657551626.5</v>
      </c>
      <c r="FC782">
        <v>1657551629</v>
      </c>
      <c r="FD782">
        <v>0</v>
      </c>
      <c r="FE782">
        <v>0.403</v>
      </c>
      <c r="FF782">
        <v>0.009</v>
      </c>
      <c r="FG782">
        <v>9.41</v>
      </c>
      <c r="FH782">
        <v>0.087</v>
      </c>
      <c r="FI782">
        <v>417</v>
      </c>
      <c r="FJ782">
        <v>17</v>
      </c>
      <c r="FK782">
        <v>1.61</v>
      </c>
      <c r="FL782">
        <v>0.59</v>
      </c>
      <c r="FM782">
        <v>-71.6833170731707</v>
      </c>
      <c r="FN782">
        <v>-1.5144313588849</v>
      </c>
      <c r="FO782">
        <v>0.774310984321037</v>
      </c>
      <c r="FP782">
        <v>0</v>
      </c>
      <c r="FQ782">
        <v>742.733911764706</v>
      </c>
      <c r="FR782">
        <v>-0.716959509456135</v>
      </c>
      <c r="FS782">
        <v>0.217366100453358</v>
      </c>
      <c r="FT782">
        <v>1</v>
      </c>
      <c r="FU782">
        <v>4.71589780487805</v>
      </c>
      <c r="FV782">
        <v>0.0481170731707313</v>
      </c>
      <c r="FW782">
        <v>0.00573095595490397</v>
      </c>
      <c r="FX782">
        <v>1</v>
      </c>
      <c r="FY782">
        <v>2</v>
      </c>
      <c r="FZ782">
        <v>3</v>
      </c>
      <c r="GA782" t="s">
        <v>474</v>
      </c>
      <c r="GB782">
        <v>2.97294</v>
      </c>
      <c r="GC782">
        <v>2.69922</v>
      </c>
      <c r="GD782">
        <v>0.209868</v>
      </c>
      <c r="GE782">
        <v>0.216787</v>
      </c>
      <c r="GF782">
        <v>0.110392</v>
      </c>
      <c r="GG782">
        <v>0.0975368</v>
      </c>
      <c r="GH782">
        <v>30755.2</v>
      </c>
      <c r="GI782">
        <v>33336.9</v>
      </c>
      <c r="GJ782">
        <v>35270.8</v>
      </c>
      <c r="GK782">
        <v>38600.3</v>
      </c>
      <c r="GL782">
        <v>44486.5</v>
      </c>
      <c r="GM782">
        <v>50317.2</v>
      </c>
      <c r="GN782">
        <v>55138.5</v>
      </c>
      <c r="GO782">
        <v>61917.1</v>
      </c>
      <c r="GP782">
        <v>1.987</v>
      </c>
      <c r="GQ782">
        <v>1.856</v>
      </c>
      <c r="GR782">
        <v>0.14171</v>
      </c>
      <c r="GS782">
        <v>0</v>
      </c>
      <c r="GT782">
        <v>25.4315</v>
      </c>
      <c r="GU782">
        <v>999.9</v>
      </c>
      <c r="GV782">
        <v>58.876</v>
      </c>
      <c r="GW782">
        <v>29.094</v>
      </c>
      <c r="GX782">
        <v>26.3651</v>
      </c>
      <c r="GY782">
        <v>56.4573</v>
      </c>
      <c r="GZ782">
        <v>42.7404</v>
      </c>
      <c r="HA782">
        <v>1</v>
      </c>
      <c r="HB782">
        <v>-0.0344715</v>
      </c>
      <c r="HC782">
        <v>0.208279</v>
      </c>
      <c r="HD782">
        <v>20.1135</v>
      </c>
      <c r="HE782">
        <v>5.19812</v>
      </c>
      <c r="HF782">
        <v>12.004</v>
      </c>
      <c r="HG782">
        <v>4.9752</v>
      </c>
      <c r="HH782">
        <v>3.2934</v>
      </c>
      <c r="HI782">
        <v>9999</v>
      </c>
      <c r="HJ782">
        <v>9999</v>
      </c>
      <c r="HK782">
        <v>9999</v>
      </c>
      <c r="HL782">
        <v>630.7</v>
      </c>
      <c r="HM782">
        <v>1.86316</v>
      </c>
      <c r="HN782">
        <v>1.86798</v>
      </c>
      <c r="HO782">
        <v>1.86783</v>
      </c>
      <c r="HP782">
        <v>1.86896</v>
      </c>
      <c r="HQ782">
        <v>1.86981</v>
      </c>
      <c r="HR782">
        <v>1.86584</v>
      </c>
      <c r="HS782">
        <v>1.86691</v>
      </c>
      <c r="HT782">
        <v>1.86829</v>
      </c>
      <c r="HU782">
        <v>5</v>
      </c>
      <c r="HV782">
        <v>0</v>
      </c>
      <c r="HW782">
        <v>0</v>
      </c>
      <c r="HX782">
        <v>0</v>
      </c>
      <c r="HY782" t="s">
        <v>422</v>
      </c>
      <c r="HZ782" t="s">
        <v>423</v>
      </c>
      <c r="IA782" t="s">
        <v>424</v>
      </c>
      <c r="IB782" t="s">
        <v>424</v>
      </c>
      <c r="IC782" t="s">
        <v>424</v>
      </c>
      <c r="ID782" t="s">
        <v>424</v>
      </c>
      <c r="IE782">
        <v>0</v>
      </c>
      <c r="IF782">
        <v>100</v>
      </c>
      <c r="IG782">
        <v>100</v>
      </c>
      <c r="IH782">
        <v>12.22</v>
      </c>
      <c r="II782">
        <v>0.5943</v>
      </c>
      <c r="IJ782">
        <v>4.02706509432224</v>
      </c>
      <c r="IK782">
        <v>0.00601174518973114</v>
      </c>
      <c r="IL782">
        <v>2.77886958061485e-07</v>
      </c>
      <c r="IM782">
        <v>-3.54636231360687e-10</v>
      </c>
      <c r="IN782">
        <v>-0.0404303883988718</v>
      </c>
      <c r="IO782">
        <v>-0.0177815531441476</v>
      </c>
      <c r="IP782">
        <v>0.00205572605671414</v>
      </c>
      <c r="IQ782">
        <v>-1.65519735432211e-05</v>
      </c>
      <c r="IR782">
        <v>-4</v>
      </c>
      <c r="IS782">
        <v>1848</v>
      </c>
      <c r="IT782">
        <v>1</v>
      </c>
      <c r="IU782">
        <v>25</v>
      </c>
      <c r="IV782">
        <v>24718.3</v>
      </c>
      <c r="IW782">
        <v>24718.2</v>
      </c>
      <c r="IX782">
        <v>2.9126</v>
      </c>
      <c r="IY782">
        <v>2.59033</v>
      </c>
      <c r="IZ782">
        <v>1.54785</v>
      </c>
      <c r="JA782">
        <v>2.30713</v>
      </c>
      <c r="JB782">
        <v>1.34644</v>
      </c>
      <c r="JC782">
        <v>2.42554</v>
      </c>
      <c r="JD782">
        <v>33.5804</v>
      </c>
      <c r="JE782">
        <v>24.2188</v>
      </c>
      <c r="JF782">
        <v>18</v>
      </c>
      <c r="JG782">
        <v>502.155</v>
      </c>
      <c r="JH782">
        <v>416.864</v>
      </c>
      <c r="JI782">
        <v>24.9999</v>
      </c>
      <c r="JJ782">
        <v>26.7568</v>
      </c>
      <c r="JK782">
        <v>30.0002</v>
      </c>
      <c r="JL782">
        <v>26.6816</v>
      </c>
      <c r="JM782">
        <v>26.6198</v>
      </c>
      <c r="JN782">
        <v>58.274</v>
      </c>
      <c r="JO782">
        <v>25.9726</v>
      </c>
      <c r="JP782">
        <v>100</v>
      </c>
      <c r="JQ782">
        <v>25</v>
      </c>
      <c r="JR782">
        <v>1539.1</v>
      </c>
      <c r="JS782">
        <v>21.8961</v>
      </c>
      <c r="JT782">
        <v>102.28</v>
      </c>
      <c r="JU782">
        <v>103.06</v>
      </c>
    </row>
    <row r="783" spans="1:281">
      <c r="A783">
        <v>767</v>
      </c>
      <c r="B783">
        <v>1659034727.5</v>
      </c>
      <c r="C783">
        <v>11044.4000000954</v>
      </c>
      <c r="D783" t="s">
        <v>1965</v>
      </c>
      <c r="E783" t="s">
        <v>1966</v>
      </c>
      <c r="F783">
        <v>5</v>
      </c>
      <c r="G783" t="s">
        <v>1782</v>
      </c>
      <c r="H783" t="s">
        <v>417</v>
      </c>
      <c r="I783">
        <v>1659034719.94444</v>
      </c>
      <c r="J783">
        <f>(K783)/1000</f>
        <v>0</v>
      </c>
      <c r="K783">
        <f>IF(CZ783, AN783, AH783)</f>
        <v>0</v>
      </c>
      <c r="L783">
        <f>IF(CZ783, AI783, AG783)</f>
        <v>0</v>
      </c>
      <c r="M783">
        <f>DB783 - IF(AU783&gt;1, L783*CV783*100.0/(AW783*DP783), 0)</f>
        <v>0</v>
      </c>
      <c r="N783">
        <f>((T783-J783/2)*M783-L783)/(T783+J783/2)</f>
        <v>0</v>
      </c>
      <c r="O783">
        <f>N783*(DI783+DJ783)/1000.0</f>
        <v>0</v>
      </c>
      <c r="P783">
        <f>(DB783 - IF(AU783&gt;1, L783*CV783*100.0/(AW783*DP783), 0))*(DI783+DJ783)/1000.0</f>
        <v>0</v>
      </c>
      <c r="Q783">
        <f>2.0/((1/S783-1/R783)+SIGN(S783)*SQRT((1/S783-1/R783)*(1/S783-1/R783) + 4*CW783/((CW783+1)*(CW783+1))*(2*1/S783*1/R783-1/R783*1/R783)))</f>
        <v>0</v>
      </c>
      <c r="R783">
        <f>IF(LEFT(CX783,1)&lt;&gt;"0",IF(LEFT(CX783,1)="1",3.0,CY783),$D$5+$E$5*(DP783*DI783/($K$5*1000))+$F$5*(DP783*DI783/($K$5*1000))*MAX(MIN(CV783,$J$5),$I$5)*MAX(MIN(CV783,$J$5),$I$5)+$G$5*MAX(MIN(CV783,$J$5),$I$5)*(DP783*DI783/($K$5*1000))+$H$5*(DP783*DI783/($K$5*1000))*(DP783*DI783/($K$5*1000)))</f>
        <v>0</v>
      </c>
      <c r="S783">
        <f>J783*(1000-(1000*0.61365*exp(17.502*W783/(240.97+W783))/(DI783+DJ783)+DD783)/2)/(1000*0.61365*exp(17.502*W783/(240.97+W783))/(DI783+DJ783)-DD783)</f>
        <v>0</v>
      </c>
      <c r="T783">
        <f>1/((CW783+1)/(Q783/1.6)+1/(R783/1.37)) + CW783/((CW783+1)/(Q783/1.6) + CW783/(R783/1.37))</f>
        <v>0</v>
      </c>
      <c r="U783">
        <f>(CR783*CU783)</f>
        <v>0</v>
      </c>
      <c r="V783">
        <f>(DK783+(U783+2*0.95*5.67E-8*(((DK783+$B$7)+273)^4-(DK783+273)^4)-44100*J783)/(1.84*29.3*R783+8*0.95*5.67E-8*(DK783+273)^3))</f>
        <v>0</v>
      </c>
      <c r="W783">
        <f>($C$7*DL783+$D$7*DM783+$E$7*V783)</f>
        <v>0</v>
      </c>
      <c r="X783">
        <f>0.61365*exp(17.502*W783/(240.97+W783))</f>
        <v>0</v>
      </c>
      <c r="Y783">
        <f>(Z783/AA783*100)</f>
        <v>0</v>
      </c>
      <c r="Z783">
        <f>DD783*(DI783+DJ783)/1000</f>
        <v>0</v>
      </c>
      <c r="AA783">
        <f>0.61365*exp(17.502*DK783/(240.97+DK783))</f>
        <v>0</v>
      </c>
      <c r="AB783">
        <f>(X783-DD783*(DI783+DJ783)/1000)</f>
        <v>0</v>
      </c>
      <c r="AC783">
        <f>(-J783*44100)</f>
        <v>0</v>
      </c>
      <c r="AD783">
        <f>2*29.3*R783*0.92*(DK783-W783)</f>
        <v>0</v>
      </c>
      <c r="AE783">
        <f>2*0.95*5.67E-8*(((DK783+$B$7)+273)^4-(W783+273)^4)</f>
        <v>0</v>
      </c>
      <c r="AF783">
        <f>U783+AE783+AC783+AD783</f>
        <v>0</v>
      </c>
      <c r="AG783">
        <f>DH783*AU783*(DC783-DB783*(1000-AU783*DE783)/(1000-AU783*DD783))/(100*CV783)</f>
        <v>0</v>
      </c>
      <c r="AH783">
        <f>1000*DH783*AU783*(DD783-DE783)/(100*CV783*(1000-AU783*DD783))</f>
        <v>0</v>
      </c>
      <c r="AI783">
        <f>(AJ783 - AK783 - DI783*1E3/(8.314*(DK783+273.15)) * AM783/DH783 * AL783) * DH783/(100*CV783) * (1000 - DE783)/1000</f>
        <v>0</v>
      </c>
      <c r="AJ783">
        <v>1568.22635654936</v>
      </c>
      <c r="AK783">
        <v>1509.70884848485</v>
      </c>
      <c r="AL783">
        <v>3.40973790696671</v>
      </c>
      <c r="AM783">
        <v>66.0504921813524</v>
      </c>
      <c r="AN783">
        <f>(AP783 - AO783 + DI783*1E3/(8.314*(DK783+273.15)) * AR783/DH783 * AQ783) * DH783/(100*CV783) * 1000/(1000 - AP783)</f>
        <v>0</v>
      </c>
      <c r="AO783">
        <v>21.8473580028572</v>
      </c>
      <c r="AP783">
        <v>26.5671146853147</v>
      </c>
      <c r="AQ783">
        <v>-2.97189690497877e-05</v>
      </c>
      <c r="AR783">
        <v>92.47</v>
      </c>
      <c r="AS783">
        <v>0</v>
      </c>
      <c r="AT783">
        <v>0</v>
      </c>
      <c r="AU783">
        <f>IF(AS783*$H$13&gt;=AW783,1.0,(AW783/(AW783-AS783*$H$13)))</f>
        <v>0</v>
      </c>
      <c r="AV783">
        <f>(AU783-1)*100</f>
        <v>0</v>
      </c>
      <c r="AW783">
        <f>MAX(0,($B$13+$C$13*DP783)/(1+$D$13*DP783)*DI783/(DK783+273)*$E$13)</f>
        <v>0</v>
      </c>
      <c r="AX783" t="s">
        <v>418</v>
      </c>
      <c r="AY783" t="s">
        <v>418</v>
      </c>
      <c r="AZ783">
        <v>0</v>
      </c>
      <c r="BA783">
        <v>0</v>
      </c>
      <c r="BB783">
        <f>1-AZ783/BA783</f>
        <v>0</v>
      </c>
      <c r="BC783">
        <v>0</v>
      </c>
      <c r="BD783" t="s">
        <v>418</v>
      </c>
      <c r="BE783" t="s">
        <v>418</v>
      </c>
      <c r="BF783">
        <v>0</v>
      </c>
      <c r="BG783">
        <v>0</v>
      </c>
      <c r="BH783">
        <f>1-BF783/BG783</f>
        <v>0</v>
      </c>
      <c r="BI783">
        <v>0.5</v>
      </c>
      <c r="BJ783">
        <f>CS783</f>
        <v>0</v>
      </c>
      <c r="BK783">
        <f>L783</f>
        <v>0</v>
      </c>
      <c r="BL783">
        <f>BH783*BI783*BJ783</f>
        <v>0</v>
      </c>
      <c r="BM783">
        <f>(BK783-BC783)/BJ783</f>
        <v>0</v>
      </c>
      <c r="BN783">
        <f>(BA783-BG783)/BG783</f>
        <v>0</v>
      </c>
      <c r="BO783">
        <f>AZ783/(BB783+AZ783/BG783)</f>
        <v>0</v>
      </c>
      <c r="BP783" t="s">
        <v>418</v>
      </c>
      <c r="BQ783">
        <v>0</v>
      </c>
      <c r="BR783">
        <f>IF(BQ783&lt;&gt;0, BQ783, BO783)</f>
        <v>0</v>
      </c>
      <c r="BS783">
        <f>1-BR783/BG783</f>
        <v>0</v>
      </c>
      <c r="BT783">
        <f>(BG783-BF783)/(BG783-BR783)</f>
        <v>0</v>
      </c>
      <c r="BU783">
        <f>(BA783-BG783)/(BA783-BR783)</f>
        <v>0</v>
      </c>
      <c r="BV783">
        <f>(BG783-BF783)/(BG783-AZ783)</f>
        <v>0</v>
      </c>
      <c r="BW783">
        <f>(BA783-BG783)/(BA783-AZ783)</f>
        <v>0</v>
      </c>
      <c r="BX783">
        <f>(BT783*BR783/BF783)</f>
        <v>0</v>
      </c>
      <c r="BY783">
        <f>(1-BX783)</f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f>$B$11*DQ783+$C$11*DR783+$F$11*EC783*(1-EF783)</f>
        <v>0</v>
      </c>
      <c r="CS783">
        <f>CR783*CT783</f>
        <v>0</v>
      </c>
      <c r="CT783">
        <f>($B$11*$D$9+$C$11*$D$9+$F$11*((EP783+EH783)/MAX(EP783+EH783+EQ783, 0.1)*$I$9+EQ783/MAX(EP783+EH783+EQ783, 0.1)*$J$9))/($B$11+$C$11+$F$11)</f>
        <v>0</v>
      </c>
      <c r="CU783">
        <f>($B$11*$K$9+$C$11*$K$9+$F$11*((EP783+EH783)/MAX(EP783+EH783+EQ783, 0.1)*$P$9+EQ783/MAX(EP783+EH783+EQ783, 0.1)*$Q$9))/($B$11+$C$11+$F$11)</f>
        <v>0</v>
      </c>
      <c r="CV783">
        <v>6</v>
      </c>
      <c r="CW783">
        <v>0.5</v>
      </c>
      <c r="CX783" t="s">
        <v>419</v>
      </c>
      <c r="CY783">
        <v>2</v>
      </c>
      <c r="CZ783" t="b">
        <v>1</v>
      </c>
      <c r="DA783">
        <v>1659034719.94444</v>
      </c>
      <c r="DB783">
        <v>1445.98074074074</v>
      </c>
      <c r="DC783">
        <v>1517.77074074074</v>
      </c>
      <c r="DD783">
        <v>26.5680851851852</v>
      </c>
      <c r="DE783">
        <v>21.8482888888889</v>
      </c>
      <c r="DF783">
        <v>1433.81</v>
      </c>
      <c r="DG783">
        <v>25.9735481481481</v>
      </c>
      <c r="DH783">
        <v>500.037444444444</v>
      </c>
      <c r="DI783">
        <v>90.2935925925926</v>
      </c>
      <c r="DJ783">
        <v>0.0450311703703704</v>
      </c>
      <c r="DK783">
        <v>27.5062851851852</v>
      </c>
      <c r="DL783">
        <v>27.7513222222222</v>
      </c>
      <c r="DM783">
        <v>999.9</v>
      </c>
      <c r="DN783">
        <v>0</v>
      </c>
      <c r="DO783">
        <v>0</v>
      </c>
      <c r="DP783">
        <v>10010.5555555556</v>
      </c>
      <c r="DQ783">
        <v>0</v>
      </c>
      <c r="DR783">
        <v>17.2103407407407</v>
      </c>
      <c r="DS783">
        <v>-71.7894074074074</v>
      </c>
      <c r="DT783">
        <v>1485.44777777778</v>
      </c>
      <c r="DU783">
        <v>1551.67148148148</v>
      </c>
      <c r="DV783">
        <v>4.71979296296296</v>
      </c>
      <c r="DW783">
        <v>1517.77074074074</v>
      </c>
      <c r="DX783">
        <v>21.8482888888889</v>
      </c>
      <c r="DY783">
        <v>2.39892703703704</v>
      </c>
      <c r="DZ783">
        <v>1.97276</v>
      </c>
      <c r="EA783">
        <v>20.3565333333333</v>
      </c>
      <c r="EB783">
        <v>17.2273814814815</v>
      </c>
      <c r="EC783">
        <v>2000.02814814815</v>
      </c>
      <c r="ED783">
        <v>0.979997814814815</v>
      </c>
      <c r="EE783">
        <v>0.0200022592592593</v>
      </c>
      <c r="EF783">
        <v>0</v>
      </c>
      <c r="EG783">
        <v>742.594740740741</v>
      </c>
      <c r="EH783">
        <v>5.00063</v>
      </c>
      <c r="EI783">
        <v>14641.2111111111</v>
      </c>
      <c r="EJ783">
        <v>17257.1259259259</v>
      </c>
      <c r="EK783">
        <v>38.5</v>
      </c>
      <c r="EL783">
        <v>38.5</v>
      </c>
      <c r="EM783">
        <v>37.9626666666667</v>
      </c>
      <c r="EN783">
        <v>37.875</v>
      </c>
      <c r="EO783">
        <v>39.5</v>
      </c>
      <c r="EP783">
        <v>1955.12333333333</v>
      </c>
      <c r="EQ783">
        <v>39.9014814814815</v>
      </c>
      <c r="ER783">
        <v>0</v>
      </c>
      <c r="ES783">
        <v>1659034726.9</v>
      </c>
      <c r="ET783">
        <v>0</v>
      </c>
      <c r="EU783">
        <v>742.63</v>
      </c>
      <c r="EV783">
        <v>-0.185162391526473</v>
      </c>
      <c r="EW783">
        <v>-11.9965811975229</v>
      </c>
      <c r="EX783">
        <v>14640.8884615385</v>
      </c>
      <c r="EY783">
        <v>15</v>
      </c>
      <c r="EZ783">
        <v>0</v>
      </c>
      <c r="FA783" t="s">
        <v>420</v>
      </c>
      <c r="FB783">
        <v>1657551626.5</v>
      </c>
      <c r="FC783">
        <v>1657551629</v>
      </c>
      <c r="FD783">
        <v>0</v>
      </c>
      <c r="FE783">
        <v>0.403</v>
      </c>
      <c r="FF783">
        <v>0.009</v>
      </c>
      <c r="FG783">
        <v>9.41</v>
      </c>
      <c r="FH783">
        <v>0.087</v>
      </c>
      <c r="FI783">
        <v>417</v>
      </c>
      <c r="FJ783">
        <v>17</v>
      </c>
      <c r="FK783">
        <v>1.61</v>
      </c>
      <c r="FL783">
        <v>0.59</v>
      </c>
      <c r="FM783">
        <v>-71.7300048780488</v>
      </c>
      <c r="FN783">
        <v>-2.00949825783975</v>
      </c>
      <c r="FO783">
        <v>0.813903388810777</v>
      </c>
      <c r="FP783">
        <v>0</v>
      </c>
      <c r="FQ783">
        <v>742.683647058824</v>
      </c>
      <c r="FR783">
        <v>-0.685958746628516</v>
      </c>
      <c r="FS783">
        <v>0.199372232763821</v>
      </c>
      <c r="FT783">
        <v>1</v>
      </c>
      <c r="FU783">
        <v>4.71856707317073</v>
      </c>
      <c r="FV783">
        <v>0.0198512195122056</v>
      </c>
      <c r="FW783">
        <v>0.00384490302069485</v>
      </c>
      <c r="FX783">
        <v>1</v>
      </c>
      <c r="FY783">
        <v>2</v>
      </c>
      <c r="FZ783">
        <v>3</v>
      </c>
      <c r="GA783" t="s">
        <v>474</v>
      </c>
      <c r="GB783">
        <v>2.97312</v>
      </c>
      <c r="GC783">
        <v>2.69881</v>
      </c>
      <c r="GD783">
        <v>0.21116</v>
      </c>
      <c r="GE783">
        <v>0.217926</v>
      </c>
      <c r="GF783">
        <v>0.110405</v>
      </c>
      <c r="GG783">
        <v>0.0975414</v>
      </c>
      <c r="GH783">
        <v>30705</v>
      </c>
      <c r="GI783">
        <v>33288.3</v>
      </c>
      <c r="GJ783">
        <v>35270.9</v>
      </c>
      <c r="GK783">
        <v>38600.1</v>
      </c>
      <c r="GL783">
        <v>44486.1</v>
      </c>
      <c r="GM783">
        <v>50317.3</v>
      </c>
      <c r="GN783">
        <v>55138.8</v>
      </c>
      <c r="GO783">
        <v>61917.4</v>
      </c>
      <c r="GP783">
        <v>1.9868</v>
      </c>
      <c r="GQ783">
        <v>1.856</v>
      </c>
      <c r="GR783">
        <v>0.141919</v>
      </c>
      <c r="GS783">
        <v>0</v>
      </c>
      <c r="GT783">
        <v>25.4337</v>
      </c>
      <c r="GU783">
        <v>999.9</v>
      </c>
      <c r="GV783">
        <v>58.876</v>
      </c>
      <c r="GW783">
        <v>29.094</v>
      </c>
      <c r="GX783">
        <v>26.3681</v>
      </c>
      <c r="GY783">
        <v>55.9673</v>
      </c>
      <c r="GZ783">
        <v>42.6723</v>
      </c>
      <c r="HA783">
        <v>1</v>
      </c>
      <c r="HB783">
        <v>-0.0343293</v>
      </c>
      <c r="HC783">
        <v>0.210022</v>
      </c>
      <c r="HD783">
        <v>20.1135</v>
      </c>
      <c r="HE783">
        <v>5.20052</v>
      </c>
      <c r="HF783">
        <v>12.004</v>
      </c>
      <c r="HG783">
        <v>4.9752</v>
      </c>
      <c r="HH783">
        <v>3.294</v>
      </c>
      <c r="HI783">
        <v>9999</v>
      </c>
      <c r="HJ783">
        <v>9999</v>
      </c>
      <c r="HK783">
        <v>9999</v>
      </c>
      <c r="HL783">
        <v>630.7</v>
      </c>
      <c r="HM783">
        <v>1.86313</v>
      </c>
      <c r="HN783">
        <v>1.86798</v>
      </c>
      <c r="HO783">
        <v>1.8678</v>
      </c>
      <c r="HP783">
        <v>1.8689</v>
      </c>
      <c r="HQ783">
        <v>1.86978</v>
      </c>
      <c r="HR783">
        <v>1.86584</v>
      </c>
      <c r="HS783">
        <v>1.86691</v>
      </c>
      <c r="HT783">
        <v>1.86829</v>
      </c>
      <c r="HU783">
        <v>5</v>
      </c>
      <c r="HV783">
        <v>0</v>
      </c>
      <c r="HW783">
        <v>0</v>
      </c>
      <c r="HX783">
        <v>0</v>
      </c>
      <c r="HY783" t="s">
        <v>422</v>
      </c>
      <c r="HZ783" t="s">
        <v>423</v>
      </c>
      <c r="IA783" t="s">
        <v>424</v>
      </c>
      <c r="IB783" t="s">
        <v>424</v>
      </c>
      <c r="IC783" t="s">
        <v>424</v>
      </c>
      <c r="ID783" t="s">
        <v>424</v>
      </c>
      <c r="IE783">
        <v>0</v>
      </c>
      <c r="IF783">
        <v>100</v>
      </c>
      <c r="IG783">
        <v>100</v>
      </c>
      <c r="IH783">
        <v>12.29</v>
      </c>
      <c r="II783">
        <v>0.5946</v>
      </c>
      <c r="IJ783">
        <v>4.02706509432224</v>
      </c>
      <c r="IK783">
        <v>0.00601174518973114</v>
      </c>
      <c r="IL783">
        <v>2.77886958061485e-07</v>
      </c>
      <c r="IM783">
        <v>-3.54636231360687e-10</v>
      </c>
      <c r="IN783">
        <v>-0.0404303883988718</v>
      </c>
      <c r="IO783">
        <v>-0.0177815531441476</v>
      </c>
      <c r="IP783">
        <v>0.00205572605671414</v>
      </c>
      <c r="IQ783">
        <v>-1.65519735432211e-05</v>
      </c>
      <c r="IR783">
        <v>-4</v>
      </c>
      <c r="IS783">
        <v>1848</v>
      </c>
      <c r="IT783">
        <v>1</v>
      </c>
      <c r="IU783">
        <v>25</v>
      </c>
      <c r="IV783">
        <v>24718.3</v>
      </c>
      <c r="IW783">
        <v>24718.3</v>
      </c>
      <c r="IX783">
        <v>2.93457</v>
      </c>
      <c r="IY783">
        <v>2.58911</v>
      </c>
      <c r="IZ783">
        <v>1.54785</v>
      </c>
      <c r="JA783">
        <v>2.30713</v>
      </c>
      <c r="JB783">
        <v>1.34644</v>
      </c>
      <c r="JC783">
        <v>2.42188</v>
      </c>
      <c r="JD783">
        <v>33.5804</v>
      </c>
      <c r="JE783">
        <v>24.2276</v>
      </c>
      <c r="JF783">
        <v>18</v>
      </c>
      <c r="JG783">
        <v>502.022</v>
      </c>
      <c r="JH783">
        <v>416.88</v>
      </c>
      <c r="JI783">
        <v>25</v>
      </c>
      <c r="JJ783">
        <v>26.7591</v>
      </c>
      <c r="JK783">
        <v>30.0003</v>
      </c>
      <c r="JL783">
        <v>26.6816</v>
      </c>
      <c r="JM783">
        <v>26.622</v>
      </c>
      <c r="JN783">
        <v>58.7171</v>
      </c>
      <c r="JO783">
        <v>25.9726</v>
      </c>
      <c r="JP783">
        <v>100</v>
      </c>
      <c r="JQ783">
        <v>25</v>
      </c>
      <c r="JR783">
        <v>1559.25</v>
      </c>
      <c r="JS783">
        <v>21.8959</v>
      </c>
      <c r="JT783">
        <v>102.281</v>
      </c>
      <c r="JU783">
        <v>103.06</v>
      </c>
    </row>
    <row r="784" spans="1:281">
      <c r="A784">
        <v>768</v>
      </c>
      <c r="B784">
        <v>1659034733</v>
      </c>
      <c r="C784">
        <v>11049.9000000954</v>
      </c>
      <c r="D784" t="s">
        <v>1967</v>
      </c>
      <c r="E784" t="s">
        <v>1968</v>
      </c>
      <c r="F784">
        <v>5</v>
      </c>
      <c r="G784" t="s">
        <v>1782</v>
      </c>
      <c r="H784" t="s">
        <v>417</v>
      </c>
      <c r="I784">
        <v>1659034725.23214</v>
      </c>
      <c r="J784">
        <f>(K784)/1000</f>
        <v>0</v>
      </c>
      <c r="K784">
        <f>IF(CZ784, AN784, AH784)</f>
        <v>0</v>
      </c>
      <c r="L784">
        <f>IF(CZ784, AI784, AG784)</f>
        <v>0</v>
      </c>
      <c r="M784">
        <f>DB784 - IF(AU784&gt;1, L784*CV784*100.0/(AW784*DP784), 0)</f>
        <v>0</v>
      </c>
      <c r="N784">
        <f>((T784-J784/2)*M784-L784)/(T784+J784/2)</f>
        <v>0</v>
      </c>
      <c r="O784">
        <f>N784*(DI784+DJ784)/1000.0</f>
        <v>0</v>
      </c>
      <c r="P784">
        <f>(DB784 - IF(AU784&gt;1, L784*CV784*100.0/(AW784*DP784), 0))*(DI784+DJ784)/1000.0</f>
        <v>0</v>
      </c>
      <c r="Q784">
        <f>2.0/((1/S784-1/R784)+SIGN(S784)*SQRT((1/S784-1/R784)*(1/S784-1/R784) + 4*CW784/((CW784+1)*(CW784+1))*(2*1/S784*1/R784-1/R784*1/R784)))</f>
        <v>0</v>
      </c>
      <c r="R784">
        <f>IF(LEFT(CX784,1)&lt;&gt;"0",IF(LEFT(CX784,1)="1",3.0,CY784),$D$5+$E$5*(DP784*DI784/($K$5*1000))+$F$5*(DP784*DI784/($K$5*1000))*MAX(MIN(CV784,$J$5),$I$5)*MAX(MIN(CV784,$J$5),$I$5)+$G$5*MAX(MIN(CV784,$J$5),$I$5)*(DP784*DI784/($K$5*1000))+$H$5*(DP784*DI784/($K$5*1000))*(DP784*DI784/($K$5*1000)))</f>
        <v>0</v>
      </c>
      <c r="S784">
        <f>J784*(1000-(1000*0.61365*exp(17.502*W784/(240.97+W784))/(DI784+DJ784)+DD784)/2)/(1000*0.61365*exp(17.502*W784/(240.97+W784))/(DI784+DJ784)-DD784)</f>
        <v>0</v>
      </c>
      <c r="T784">
        <f>1/((CW784+1)/(Q784/1.6)+1/(R784/1.37)) + CW784/((CW784+1)/(Q784/1.6) + CW784/(R784/1.37))</f>
        <v>0</v>
      </c>
      <c r="U784">
        <f>(CR784*CU784)</f>
        <v>0</v>
      </c>
      <c r="V784">
        <f>(DK784+(U784+2*0.95*5.67E-8*(((DK784+$B$7)+273)^4-(DK784+273)^4)-44100*J784)/(1.84*29.3*R784+8*0.95*5.67E-8*(DK784+273)^3))</f>
        <v>0</v>
      </c>
      <c r="W784">
        <f>($C$7*DL784+$D$7*DM784+$E$7*V784)</f>
        <v>0</v>
      </c>
      <c r="X784">
        <f>0.61365*exp(17.502*W784/(240.97+W784))</f>
        <v>0</v>
      </c>
      <c r="Y784">
        <f>(Z784/AA784*100)</f>
        <v>0</v>
      </c>
      <c r="Z784">
        <f>DD784*(DI784+DJ784)/1000</f>
        <v>0</v>
      </c>
      <c r="AA784">
        <f>0.61365*exp(17.502*DK784/(240.97+DK784))</f>
        <v>0</v>
      </c>
      <c r="AB784">
        <f>(X784-DD784*(DI784+DJ784)/1000)</f>
        <v>0</v>
      </c>
      <c r="AC784">
        <f>(-J784*44100)</f>
        <v>0</v>
      </c>
      <c r="AD784">
        <f>2*29.3*R784*0.92*(DK784-W784)</f>
        <v>0</v>
      </c>
      <c r="AE784">
        <f>2*0.95*5.67E-8*(((DK784+$B$7)+273)^4-(W784+273)^4)</f>
        <v>0</v>
      </c>
      <c r="AF784">
        <f>U784+AE784+AC784+AD784</f>
        <v>0</v>
      </c>
      <c r="AG784">
        <f>DH784*AU784*(DC784-DB784*(1000-AU784*DE784)/(1000-AU784*DD784))/(100*CV784)</f>
        <v>0</v>
      </c>
      <c r="AH784">
        <f>1000*DH784*AU784*(DD784-DE784)/(100*CV784*(1000-AU784*DD784))</f>
        <v>0</v>
      </c>
      <c r="AI784">
        <f>(AJ784 - AK784 - DI784*1E3/(8.314*(DK784+273.15)) * AM784/DH784 * AL784) * DH784/(100*CV784) * (1000 - DE784)/1000</f>
        <v>0</v>
      </c>
      <c r="AJ784">
        <v>1587.13435772508</v>
      </c>
      <c r="AK784">
        <v>1528.09163636364</v>
      </c>
      <c r="AL784">
        <v>3.36258196181979</v>
      </c>
      <c r="AM784">
        <v>66.0504921813524</v>
      </c>
      <c r="AN784">
        <f>(AP784 - AO784 + DI784*1E3/(8.314*(DK784+273.15)) * AR784/DH784 * AQ784) * DH784/(100*CV784) * 1000/(1000 - AP784)</f>
        <v>0</v>
      </c>
      <c r="AO784">
        <v>21.847063457316</v>
      </c>
      <c r="AP784">
        <v>26.5609020979021</v>
      </c>
      <c r="AQ784">
        <v>-3.83229555798698e-06</v>
      </c>
      <c r="AR784">
        <v>92.47</v>
      </c>
      <c r="AS784">
        <v>0</v>
      </c>
      <c r="AT784">
        <v>0</v>
      </c>
      <c r="AU784">
        <f>IF(AS784*$H$13&gt;=AW784,1.0,(AW784/(AW784-AS784*$H$13)))</f>
        <v>0</v>
      </c>
      <c r="AV784">
        <f>(AU784-1)*100</f>
        <v>0</v>
      </c>
      <c r="AW784">
        <f>MAX(0,($B$13+$C$13*DP784)/(1+$D$13*DP784)*DI784/(DK784+273)*$E$13)</f>
        <v>0</v>
      </c>
      <c r="AX784" t="s">
        <v>418</v>
      </c>
      <c r="AY784" t="s">
        <v>418</v>
      </c>
      <c r="AZ784">
        <v>0</v>
      </c>
      <c r="BA784">
        <v>0</v>
      </c>
      <c r="BB784">
        <f>1-AZ784/BA784</f>
        <v>0</v>
      </c>
      <c r="BC784">
        <v>0</v>
      </c>
      <c r="BD784" t="s">
        <v>418</v>
      </c>
      <c r="BE784" t="s">
        <v>418</v>
      </c>
      <c r="BF784">
        <v>0</v>
      </c>
      <c r="BG784">
        <v>0</v>
      </c>
      <c r="BH784">
        <f>1-BF784/BG784</f>
        <v>0</v>
      </c>
      <c r="BI784">
        <v>0.5</v>
      </c>
      <c r="BJ784">
        <f>CS784</f>
        <v>0</v>
      </c>
      <c r="BK784">
        <f>L784</f>
        <v>0</v>
      </c>
      <c r="BL784">
        <f>BH784*BI784*BJ784</f>
        <v>0</v>
      </c>
      <c r="BM784">
        <f>(BK784-BC784)/BJ784</f>
        <v>0</v>
      </c>
      <c r="BN784">
        <f>(BA784-BG784)/BG784</f>
        <v>0</v>
      </c>
      <c r="BO784">
        <f>AZ784/(BB784+AZ784/BG784)</f>
        <v>0</v>
      </c>
      <c r="BP784" t="s">
        <v>418</v>
      </c>
      <c r="BQ784">
        <v>0</v>
      </c>
      <c r="BR784">
        <f>IF(BQ784&lt;&gt;0, BQ784, BO784)</f>
        <v>0</v>
      </c>
      <c r="BS784">
        <f>1-BR784/BG784</f>
        <v>0</v>
      </c>
      <c r="BT784">
        <f>(BG784-BF784)/(BG784-BR784)</f>
        <v>0</v>
      </c>
      <c r="BU784">
        <f>(BA784-BG784)/(BA784-BR784)</f>
        <v>0</v>
      </c>
      <c r="BV784">
        <f>(BG784-BF784)/(BG784-AZ784)</f>
        <v>0</v>
      </c>
      <c r="BW784">
        <f>(BA784-BG784)/(BA784-AZ784)</f>
        <v>0</v>
      </c>
      <c r="BX784">
        <f>(BT784*BR784/BF784)</f>
        <v>0</v>
      </c>
      <c r="BY784">
        <f>(1-BX784)</f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f>$B$11*DQ784+$C$11*DR784+$F$11*EC784*(1-EF784)</f>
        <v>0</v>
      </c>
      <c r="CS784">
        <f>CR784*CT784</f>
        <v>0</v>
      </c>
      <c r="CT784">
        <f>($B$11*$D$9+$C$11*$D$9+$F$11*((EP784+EH784)/MAX(EP784+EH784+EQ784, 0.1)*$I$9+EQ784/MAX(EP784+EH784+EQ784, 0.1)*$J$9))/($B$11+$C$11+$F$11)</f>
        <v>0</v>
      </c>
      <c r="CU784">
        <f>($B$11*$K$9+$C$11*$K$9+$F$11*((EP784+EH784)/MAX(EP784+EH784+EQ784, 0.1)*$P$9+EQ784/MAX(EP784+EH784+EQ784, 0.1)*$Q$9))/($B$11+$C$11+$F$11)</f>
        <v>0</v>
      </c>
      <c r="CV784">
        <v>6</v>
      </c>
      <c r="CW784">
        <v>0.5</v>
      </c>
      <c r="CX784" t="s">
        <v>419</v>
      </c>
      <c r="CY784">
        <v>2</v>
      </c>
      <c r="CZ784" t="b">
        <v>1</v>
      </c>
      <c r="DA784">
        <v>1659034725.23214</v>
      </c>
      <c r="DB784">
        <v>1463.54535714286</v>
      </c>
      <c r="DC784">
        <v>1535.59071428571</v>
      </c>
      <c r="DD784">
        <v>26.5672357142857</v>
      </c>
      <c r="DE784">
        <v>21.8466035714286</v>
      </c>
      <c r="DF784">
        <v>1451.2925</v>
      </c>
      <c r="DG784">
        <v>25.9727464285714</v>
      </c>
      <c r="DH784">
        <v>500.054035714286</v>
      </c>
      <c r="DI784">
        <v>90.2941821428572</v>
      </c>
      <c r="DJ784">
        <v>0.0449455678571429</v>
      </c>
      <c r="DK784">
        <v>27.5066785714286</v>
      </c>
      <c r="DL784">
        <v>27.7497071428571</v>
      </c>
      <c r="DM784">
        <v>999.9</v>
      </c>
      <c r="DN784">
        <v>0</v>
      </c>
      <c r="DO784">
        <v>0</v>
      </c>
      <c r="DP784">
        <v>10019.2857142857</v>
      </c>
      <c r="DQ784">
        <v>0</v>
      </c>
      <c r="DR784">
        <v>17.255275</v>
      </c>
      <c r="DS784">
        <v>-72.0459035714286</v>
      </c>
      <c r="DT784">
        <v>1503.48857142857</v>
      </c>
      <c r="DU784">
        <v>1569.88678571429</v>
      </c>
      <c r="DV784">
        <v>4.7206275</v>
      </c>
      <c r="DW784">
        <v>1535.59071428571</v>
      </c>
      <c r="DX784">
        <v>21.8466035714286</v>
      </c>
      <c r="DY784">
        <v>2.39886607142857</v>
      </c>
      <c r="DZ784">
        <v>1.97262178571429</v>
      </c>
      <c r="EA784">
        <v>20.3561178571429</v>
      </c>
      <c r="EB784">
        <v>17.2262714285714</v>
      </c>
      <c r="EC784">
        <v>2000.03642857143</v>
      </c>
      <c r="ED784">
        <v>0.979996785714286</v>
      </c>
      <c r="EE784">
        <v>0.0200033142857143</v>
      </c>
      <c r="EF784">
        <v>0</v>
      </c>
      <c r="EG784">
        <v>742.531071428571</v>
      </c>
      <c r="EH784">
        <v>5.00063</v>
      </c>
      <c r="EI784">
        <v>14640.0071428571</v>
      </c>
      <c r="EJ784">
        <v>17257.1964285714</v>
      </c>
      <c r="EK784">
        <v>38.5</v>
      </c>
      <c r="EL784">
        <v>38.5</v>
      </c>
      <c r="EM784">
        <v>37.97075</v>
      </c>
      <c r="EN784">
        <v>37.8860714285714</v>
      </c>
      <c r="EO784">
        <v>39.5</v>
      </c>
      <c r="EP784">
        <v>1955.13142857143</v>
      </c>
      <c r="EQ784">
        <v>39.9032142857143</v>
      </c>
      <c r="ER784">
        <v>0</v>
      </c>
      <c r="ES784">
        <v>1659034732.3</v>
      </c>
      <c r="ET784">
        <v>0</v>
      </c>
      <c r="EU784">
        <v>742.54912</v>
      </c>
      <c r="EV784">
        <v>-1.47807691846059</v>
      </c>
      <c r="EW784">
        <v>-16.9307692776423</v>
      </c>
      <c r="EX784">
        <v>14639.788</v>
      </c>
      <c r="EY784">
        <v>15</v>
      </c>
      <c r="EZ784">
        <v>0</v>
      </c>
      <c r="FA784" t="s">
        <v>420</v>
      </c>
      <c r="FB784">
        <v>1657551626.5</v>
      </c>
      <c r="FC784">
        <v>1657551629</v>
      </c>
      <c r="FD784">
        <v>0</v>
      </c>
      <c r="FE784">
        <v>0.403</v>
      </c>
      <c r="FF784">
        <v>0.009</v>
      </c>
      <c r="FG784">
        <v>9.41</v>
      </c>
      <c r="FH784">
        <v>0.087</v>
      </c>
      <c r="FI784">
        <v>417</v>
      </c>
      <c r="FJ784">
        <v>17</v>
      </c>
      <c r="FK784">
        <v>1.61</v>
      </c>
      <c r="FL784">
        <v>0.59</v>
      </c>
      <c r="FM784">
        <v>-71.9486365853658</v>
      </c>
      <c r="FN784">
        <v>-1.17772682926831</v>
      </c>
      <c r="FO784">
        <v>0.746524121040744</v>
      </c>
      <c r="FP784">
        <v>0</v>
      </c>
      <c r="FQ784">
        <v>742.585588235294</v>
      </c>
      <c r="FR784">
        <v>-0.709335369462352</v>
      </c>
      <c r="FS784">
        <v>0.202975674817142</v>
      </c>
      <c r="FT784">
        <v>1</v>
      </c>
      <c r="FU784">
        <v>4.71990243902439</v>
      </c>
      <c r="FV784">
        <v>0.00563435540070361</v>
      </c>
      <c r="FW784">
        <v>0.00315491701447644</v>
      </c>
      <c r="FX784">
        <v>1</v>
      </c>
      <c r="FY784">
        <v>2</v>
      </c>
      <c r="FZ784">
        <v>3</v>
      </c>
      <c r="GA784" t="s">
        <v>474</v>
      </c>
      <c r="GB784">
        <v>2.97323</v>
      </c>
      <c r="GC784">
        <v>2.69872</v>
      </c>
      <c r="GD784">
        <v>0.212742</v>
      </c>
      <c r="GE784">
        <v>0.219579</v>
      </c>
      <c r="GF784">
        <v>0.110399</v>
      </c>
      <c r="GG784">
        <v>0.0975382</v>
      </c>
      <c r="GH784">
        <v>30643.7</v>
      </c>
      <c r="GI784">
        <v>33217.1</v>
      </c>
      <c r="GJ784">
        <v>35271.2</v>
      </c>
      <c r="GK784">
        <v>38599.2</v>
      </c>
      <c r="GL784">
        <v>44486.4</v>
      </c>
      <c r="GM784">
        <v>50316.3</v>
      </c>
      <c r="GN784">
        <v>55138.8</v>
      </c>
      <c r="GO784">
        <v>61916</v>
      </c>
      <c r="GP784">
        <v>1.9868</v>
      </c>
      <c r="GQ784">
        <v>1.8556</v>
      </c>
      <c r="GR784">
        <v>0.140816</v>
      </c>
      <c r="GS784">
        <v>0</v>
      </c>
      <c r="GT784">
        <v>25.4359</v>
      </c>
      <c r="GU784">
        <v>999.9</v>
      </c>
      <c r="GV784">
        <v>58.876</v>
      </c>
      <c r="GW784">
        <v>29.094</v>
      </c>
      <c r="GX784">
        <v>26.3644</v>
      </c>
      <c r="GY784">
        <v>55.9073</v>
      </c>
      <c r="GZ784">
        <v>42.5321</v>
      </c>
      <c r="HA784">
        <v>1</v>
      </c>
      <c r="HB784">
        <v>-0.0341463</v>
      </c>
      <c r="HC784">
        <v>0.212593</v>
      </c>
      <c r="HD784">
        <v>20.1136</v>
      </c>
      <c r="HE784">
        <v>5.19812</v>
      </c>
      <c r="HF784">
        <v>12.004</v>
      </c>
      <c r="HG784">
        <v>4.9756</v>
      </c>
      <c r="HH784">
        <v>3.2938</v>
      </c>
      <c r="HI784">
        <v>9999</v>
      </c>
      <c r="HJ784">
        <v>9999</v>
      </c>
      <c r="HK784">
        <v>9999</v>
      </c>
      <c r="HL784">
        <v>630.7</v>
      </c>
      <c r="HM784">
        <v>1.8631</v>
      </c>
      <c r="HN784">
        <v>1.86798</v>
      </c>
      <c r="HO784">
        <v>1.86783</v>
      </c>
      <c r="HP784">
        <v>1.86893</v>
      </c>
      <c r="HQ784">
        <v>1.86981</v>
      </c>
      <c r="HR784">
        <v>1.86584</v>
      </c>
      <c r="HS784">
        <v>1.86691</v>
      </c>
      <c r="HT784">
        <v>1.86829</v>
      </c>
      <c r="HU784">
        <v>5</v>
      </c>
      <c r="HV784">
        <v>0</v>
      </c>
      <c r="HW784">
        <v>0</v>
      </c>
      <c r="HX784">
        <v>0</v>
      </c>
      <c r="HY784" t="s">
        <v>422</v>
      </c>
      <c r="HZ784" t="s">
        <v>423</v>
      </c>
      <c r="IA784" t="s">
        <v>424</v>
      </c>
      <c r="IB784" t="s">
        <v>424</v>
      </c>
      <c r="IC784" t="s">
        <v>424</v>
      </c>
      <c r="ID784" t="s">
        <v>424</v>
      </c>
      <c r="IE784">
        <v>0</v>
      </c>
      <c r="IF784">
        <v>100</v>
      </c>
      <c r="IG784">
        <v>100</v>
      </c>
      <c r="IH784">
        <v>12.37</v>
      </c>
      <c r="II784">
        <v>0.5944</v>
      </c>
      <c r="IJ784">
        <v>4.02706509432224</v>
      </c>
      <c r="IK784">
        <v>0.00601174518973114</v>
      </c>
      <c r="IL784">
        <v>2.77886958061485e-07</v>
      </c>
      <c r="IM784">
        <v>-3.54636231360687e-10</v>
      </c>
      <c r="IN784">
        <v>-0.0404303883988718</v>
      </c>
      <c r="IO784">
        <v>-0.0177815531441476</v>
      </c>
      <c r="IP784">
        <v>0.00205572605671414</v>
      </c>
      <c r="IQ784">
        <v>-1.65519735432211e-05</v>
      </c>
      <c r="IR784">
        <v>-4</v>
      </c>
      <c r="IS784">
        <v>1848</v>
      </c>
      <c r="IT784">
        <v>1</v>
      </c>
      <c r="IU784">
        <v>25</v>
      </c>
      <c r="IV784">
        <v>24718.4</v>
      </c>
      <c r="IW784">
        <v>24718.4</v>
      </c>
      <c r="IX784">
        <v>2.96265</v>
      </c>
      <c r="IY784">
        <v>2.59399</v>
      </c>
      <c r="IZ784">
        <v>1.54785</v>
      </c>
      <c r="JA784">
        <v>2.30713</v>
      </c>
      <c r="JB784">
        <v>1.34644</v>
      </c>
      <c r="JC784">
        <v>2.39258</v>
      </c>
      <c r="JD784">
        <v>33.5804</v>
      </c>
      <c r="JE784">
        <v>24.2188</v>
      </c>
      <c r="JF784">
        <v>18</v>
      </c>
      <c r="JG784">
        <v>502.044</v>
      </c>
      <c r="JH784">
        <v>416.652</v>
      </c>
      <c r="JI784">
        <v>25.0003</v>
      </c>
      <c r="JJ784">
        <v>26.7591</v>
      </c>
      <c r="JK784">
        <v>30.0004</v>
      </c>
      <c r="JL784">
        <v>26.6838</v>
      </c>
      <c r="JM784">
        <v>26.622</v>
      </c>
      <c r="JN784">
        <v>59.2858</v>
      </c>
      <c r="JO784">
        <v>25.9726</v>
      </c>
      <c r="JP784">
        <v>100</v>
      </c>
      <c r="JQ784">
        <v>25</v>
      </c>
      <c r="JR784">
        <v>1572.68</v>
      </c>
      <c r="JS784">
        <v>21.8954</v>
      </c>
      <c r="JT784">
        <v>102.281</v>
      </c>
      <c r="JU784">
        <v>103.057</v>
      </c>
    </row>
    <row r="785" spans="1:281">
      <c r="A785">
        <v>769</v>
      </c>
      <c r="B785">
        <v>1659034737.5</v>
      </c>
      <c r="C785">
        <v>11054.4000000954</v>
      </c>
      <c r="D785" t="s">
        <v>1969</v>
      </c>
      <c r="E785" t="s">
        <v>1970</v>
      </c>
      <c r="F785">
        <v>5</v>
      </c>
      <c r="G785" t="s">
        <v>1782</v>
      </c>
      <c r="H785" t="s">
        <v>417</v>
      </c>
      <c r="I785">
        <v>1659034729.67857</v>
      </c>
      <c r="J785">
        <f>(K785)/1000</f>
        <v>0</v>
      </c>
      <c r="K785">
        <f>IF(CZ785, AN785, AH785)</f>
        <v>0</v>
      </c>
      <c r="L785">
        <f>IF(CZ785, AI785, AG785)</f>
        <v>0</v>
      </c>
      <c r="M785">
        <f>DB785 - IF(AU785&gt;1, L785*CV785*100.0/(AW785*DP785), 0)</f>
        <v>0</v>
      </c>
      <c r="N785">
        <f>((T785-J785/2)*M785-L785)/(T785+J785/2)</f>
        <v>0</v>
      </c>
      <c r="O785">
        <f>N785*(DI785+DJ785)/1000.0</f>
        <v>0</v>
      </c>
      <c r="P785">
        <f>(DB785 - IF(AU785&gt;1, L785*CV785*100.0/(AW785*DP785), 0))*(DI785+DJ785)/1000.0</f>
        <v>0</v>
      </c>
      <c r="Q785">
        <f>2.0/((1/S785-1/R785)+SIGN(S785)*SQRT((1/S785-1/R785)*(1/S785-1/R785) + 4*CW785/((CW785+1)*(CW785+1))*(2*1/S785*1/R785-1/R785*1/R785)))</f>
        <v>0</v>
      </c>
      <c r="R785">
        <f>IF(LEFT(CX785,1)&lt;&gt;"0",IF(LEFT(CX785,1)="1",3.0,CY785),$D$5+$E$5*(DP785*DI785/($K$5*1000))+$F$5*(DP785*DI785/($K$5*1000))*MAX(MIN(CV785,$J$5),$I$5)*MAX(MIN(CV785,$J$5),$I$5)+$G$5*MAX(MIN(CV785,$J$5),$I$5)*(DP785*DI785/($K$5*1000))+$H$5*(DP785*DI785/($K$5*1000))*(DP785*DI785/($K$5*1000)))</f>
        <v>0</v>
      </c>
      <c r="S785">
        <f>J785*(1000-(1000*0.61365*exp(17.502*W785/(240.97+W785))/(DI785+DJ785)+DD785)/2)/(1000*0.61365*exp(17.502*W785/(240.97+W785))/(DI785+DJ785)-DD785)</f>
        <v>0</v>
      </c>
      <c r="T785">
        <f>1/((CW785+1)/(Q785/1.6)+1/(R785/1.37)) + CW785/((CW785+1)/(Q785/1.6) + CW785/(R785/1.37))</f>
        <v>0</v>
      </c>
      <c r="U785">
        <f>(CR785*CU785)</f>
        <v>0</v>
      </c>
      <c r="V785">
        <f>(DK785+(U785+2*0.95*5.67E-8*(((DK785+$B$7)+273)^4-(DK785+273)^4)-44100*J785)/(1.84*29.3*R785+8*0.95*5.67E-8*(DK785+273)^3))</f>
        <v>0</v>
      </c>
      <c r="W785">
        <f>($C$7*DL785+$D$7*DM785+$E$7*V785)</f>
        <v>0</v>
      </c>
      <c r="X785">
        <f>0.61365*exp(17.502*W785/(240.97+W785))</f>
        <v>0</v>
      </c>
      <c r="Y785">
        <f>(Z785/AA785*100)</f>
        <v>0</v>
      </c>
      <c r="Z785">
        <f>DD785*(DI785+DJ785)/1000</f>
        <v>0</v>
      </c>
      <c r="AA785">
        <f>0.61365*exp(17.502*DK785/(240.97+DK785))</f>
        <v>0</v>
      </c>
      <c r="AB785">
        <f>(X785-DD785*(DI785+DJ785)/1000)</f>
        <v>0</v>
      </c>
      <c r="AC785">
        <f>(-J785*44100)</f>
        <v>0</v>
      </c>
      <c r="AD785">
        <f>2*29.3*R785*0.92*(DK785-W785)</f>
        <v>0</v>
      </c>
      <c r="AE785">
        <f>2*0.95*5.67E-8*(((DK785+$B$7)+273)^4-(W785+273)^4)</f>
        <v>0</v>
      </c>
      <c r="AF785">
        <f>U785+AE785+AC785+AD785</f>
        <v>0</v>
      </c>
      <c r="AG785">
        <f>DH785*AU785*(DC785-DB785*(1000-AU785*DE785)/(1000-AU785*DD785))/(100*CV785)</f>
        <v>0</v>
      </c>
      <c r="AH785">
        <f>1000*DH785*AU785*(DD785-DE785)/(100*CV785*(1000-AU785*DD785))</f>
        <v>0</v>
      </c>
      <c r="AI785">
        <f>(AJ785 - AK785 - DI785*1E3/(8.314*(DK785+273.15)) * AM785/DH785 * AL785) * DH785/(100*CV785) * (1000 - DE785)/1000</f>
        <v>0</v>
      </c>
      <c r="AJ785">
        <v>1602.73190982684</v>
      </c>
      <c r="AK785">
        <v>1544.17181818182</v>
      </c>
      <c r="AL785">
        <v>3.48204398586407</v>
      </c>
      <c r="AM785">
        <v>66.0504921813524</v>
      </c>
      <c r="AN785">
        <f>(AP785 - AO785 + DI785*1E3/(8.314*(DK785+273.15)) * AR785/DH785 * AQ785) * DH785/(100*CV785) * 1000/(1000 - AP785)</f>
        <v>0</v>
      </c>
      <c r="AO785">
        <v>21.8442427178788</v>
      </c>
      <c r="AP785">
        <v>26.5603804195804</v>
      </c>
      <c r="AQ785">
        <v>1.62045706247388e-06</v>
      </c>
      <c r="AR785">
        <v>92.47</v>
      </c>
      <c r="AS785">
        <v>0</v>
      </c>
      <c r="AT785">
        <v>0</v>
      </c>
      <c r="AU785">
        <f>IF(AS785*$H$13&gt;=AW785,1.0,(AW785/(AW785-AS785*$H$13)))</f>
        <v>0</v>
      </c>
      <c r="AV785">
        <f>(AU785-1)*100</f>
        <v>0</v>
      </c>
      <c r="AW785">
        <f>MAX(0,($B$13+$C$13*DP785)/(1+$D$13*DP785)*DI785/(DK785+273)*$E$13)</f>
        <v>0</v>
      </c>
      <c r="AX785" t="s">
        <v>418</v>
      </c>
      <c r="AY785" t="s">
        <v>418</v>
      </c>
      <c r="AZ785">
        <v>0</v>
      </c>
      <c r="BA785">
        <v>0</v>
      </c>
      <c r="BB785">
        <f>1-AZ785/BA785</f>
        <v>0</v>
      </c>
      <c r="BC785">
        <v>0</v>
      </c>
      <c r="BD785" t="s">
        <v>418</v>
      </c>
      <c r="BE785" t="s">
        <v>418</v>
      </c>
      <c r="BF785">
        <v>0</v>
      </c>
      <c r="BG785">
        <v>0</v>
      </c>
      <c r="BH785">
        <f>1-BF785/BG785</f>
        <v>0</v>
      </c>
      <c r="BI785">
        <v>0.5</v>
      </c>
      <c r="BJ785">
        <f>CS785</f>
        <v>0</v>
      </c>
      <c r="BK785">
        <f>L785</f>
        <v>0</v>
      </c>
      <c r="BL785">
        <f>BH785*BI785*BJ785</f>
        <v>0</v>
      </c>
      <c r="BM785">
        <f>(BK785-BC785)/BJ785</f>
        <v>0</v>
      </c>
      <c r="BN785">
        <f>(BA785-BG785)/BG785</f>
        <v>0</v>
      </c>
      <c r="BO785">
        <f>AZ785/(BB785+AZ785/BG785)</f>
        <v>0</v>
      </c>
      <c r="BP785" t="s">
        <v>418</v>
      </c>
      <c r="BQ785">
        <v>0</v>
      </c>
      <c r="BR785">
        <f>IF(BQ785&lt;&gt;0, BQ785, BO785)</f>
        <v>0</v>
      </c>
      <c r="BS785">
        <f>1-BR785/BG785</f>
        <v>0</v>
      </c>
      <c r="BT785">
        <f>(BG785-BF785)/(BG785-BR785)</f>
        <v>0</v>
      </c>
      <c r="BU785">
        <f>(BA785-BG785)/(BA785-BR785)</f>
        <v>0</v>
      </c>
      <c r="BV785">
        <f>(BG785-BF785)/(BG785-AZ785)</f>
        <v>0</v>
      </c>
      <c r="BW785">
        <f>(BA785-BG785)/(BA785-AZ785)</f>
        <v>0</v>
      </c>
      <c r="BX785">
        <f>(BT785*BR785/BF785)</f>
        <v>0</v>
      </c>
      <c r="BY785">
        <f>(1-BX785)</f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f>$B$11*DQ785+$C$11*DR785+$F$11*EC785*(1-EF785)</f>
        <v>0</v>
      </c>
      <c r="CS785">
        <f>CR785*CT785</f>
        <v>0</v>
      </c>
      <c r="CT785">
        <f>($B$11*$D$9+$C$11*$D$9+$F$11*((EP785+EH785)/MAX(EP785+EH785+EQ785, 0.1)*$I$9+EQ785/MAX(EP785+EH785+EQ785, 0.1)*$J$9))/($B$11+$C$11+$F$11)</f>
        <v>0</v>
      </c>
      <c r="CU785">
        <f>($B$11*$K$9+$C$11*$K$9+$F$11*((EP785+EH785)/MAX(EP785+EH785+EQ785, 0.1)*$P$9+EQ785/MAX(EP785+EH785+EQ785, 0.1)*$Q$9))/($B$11+$C$11+$F$11)</f>
        <v>0</v>
      </c>
      <c r="CV785">
        <v>6</v>
      </c>
      <c r="CW785">
        <v>0.5</v>
      </c>
      <c r="CX785" t="s">
        <v>419</v>
      </c>
      <c r="CY785">
        <v>2</v>
      </c>
      <c r="CZ785" t="b">
        <v>1</v>
      </c>
      <c r="DA785">
        <v>1659034729.67857</v>
      </c>
      <c r="DB785">
        <v>1478.48571428571</v>
      </c>
      <c r="DC785">
        <v>1550.45928571429</v>
      </c>
      <c r="DD785">
        <v>26.5646714285714</v>
      </c>
      <c r="DE785">
        <v>21.8452</v>
      </c>
      <c r="DF785">
        <v>1466.165</v>
      </c>
      <c r="DG785">
        <v>25.9703214285714</v>
      </c>
      <c r="DH785">
        <v>500.057357142857</v>
      </c>
      <c r="DI785">
        <v>90.2950964285714</v>
      </c>
      <c r="DJ785">
        <v>0.0448489321428571</v>
      </c>
      <c r="DK785">
        <v>27.5069428571429</v>
      </c>
      <c r="DL785">
        <v>27.751725</v>
      </c>
      <c r="DM785">
        <v>999.9</v>
      </c>
      <c r="DN785">
        <v>0</v>
      </c>
      <c r="DO785">
        <v>0</v>
      </c>
      <c r="DP785">
        <v>10011.4285714286</v>
      </c>
      <c r="DQ785">
        <v>0</v>
      </c>
      <c r="DR785">
        <v>17.2663</v>
      </c>
      <c r="DS785">
        <v>-71.9740428571428</v>
      </c>
      <c r="DT785">
        <v>1518.83357142857</v>
      </c>
      <c r="DU785">
        <v>1585.085</v>
      </c>
      <c r="DV785">
        <v>4.71946964285714</v>
      </c>
      <c r="DW785">
        <v>1550.45928571429</v>
      </c>
      <c r="DX785">
        <v>21.8452</v>
      </c>
      <c r="DY785">
        <v>2.39866</v>
      </c>
      <c r="DZ785">
        <v>1.97251607142857</v>
      </c>
      <c r="EA785">
        <v>20.3547285714286</v>
      </c>
      <c r="EB785">
        <v>17.2254214285714</v>
      </c>
      <c r="EC785">
        <v>2000.06821428571</v>
      </c>
      <c r="ED785">
        <v>0.979995607142857</v>
      </c>
      <c r="EE785">
        <v>0.02000445</v>
      </c>
      <c r="EF785">
        <v>0</v>
      </c>
      <c r="EG785">
        <v>742.468</v>
      </c>
      <c r="EH785">
        <v>5.00063</v>
      </c>
      <c r="EI785">
        <v>14638.9857142857</v>
      </c>
      <c r="EJ785">
        <v>17257.4678571429</v>
      </c>
      <c r="EK785">
        <v>38.5</v>
      </c>
      <c r="EL785">
        <v>38.5</v>
      </c>
      <c r="EM785">
        <v>37.97975</v>
      </c>
      <c r="EN785">
        <v>37.8949285714286</v>
      </c>
      <c r="EO785">
        <v>39.5</v>
      </c>
      <c r="EP785">
        <v>1955.16107142857</v>
      </c>
      <c r="EQ785">
        <v>39.9060714285714</v>
      </c>
      <c r="ER785">
        <v>0</v>
      </c>
      <c r="ES785">
        <v>1659034737.1</v>
      </c>
      <c r="ET785">
        <v>0</v>
      </c>
      <c r="EU785">
        <v>742.43676</v>
      </c>
      <c r="EV785">
        <v>-1.40569229899046</v>
      </c>
      <c r="EW785">
        <v>-17.3461538759631</v>
      </c>
      <c r="EX785">
        <v>14638.416</v>
      </c>
      <c r="EY785">
        <v>15</v>
      </c>
      <c r="EZ785">
        <v>0</v>
      </c>
      <c r="FA785" t="s">
        <v>420</v>
      </c>
      <c r="FB785">
        <v>1657551626.5</v>
      </c>
      <c r="FC785">
        <v>1657551629</v>
      </c>
      <c r="FD785">
        <v>0</v>
      </c>
      <c r="FE785">
        <v>0.403</v>
      </c>
      <c r="FF785">
        <v>0.009</v>
      </c>
      <c r="FG785">
        <v>9.41</v>
      </c>
      <c r="FH785">
        <v>0.087</v>
      </c>
      <c r="FI785">
        <v>417</v>
      </c>
      <c r="FJ785">
        <v>17</v>
      </c>
      <c r="FK785">
        <v>1.61</v>
      </c>
      <c r="FL785">
        <v>0.59</v>
      </c>
      <c r="FM785">
        <v>-71.9517585365854</v>
      </c>
      <c r="FN785">
        <v>-1.61153937282221</v>
      </c>
      <c r="FO785">
        <v>0.750948435752304</v>
      </c>
      <c r="FP785">
        <v>0</v>
      </c>
      <c r="FQ785">
        <v>742.516558823529</v>
      </c>
      <c r="FR785">
        <v>-1.11280365814767</v>
      </c>
      <c r="FS785">
        <v>0.211361579119828</v>
      </c>
      <c r="FT785">
        <v>0</v>
      </c>
      <c r="FU785">
        <v>4.72017390243902</v>
      </c>
      <c r="FV785">
        <v>-0.00759595818816115</v>
      </c>
      <c r="FW785">
        <v>0.00297327845500041</v>
      </c>
      <c r="FX785">
        <v>1</v>
      </c>
      <c r="FY785">
        <v>1</v>
      </c>
      <c r="FZ785">
        <v>3</v>
      </c>
      <c r="GA785" t="s">
        <v>421</v>
      </c>
      <c r="GB785">
        <v>2.97331</v>
      </c>
      <c r="GC785">
        <v>2.69891</v>
      </c>
      <c r="GD785">
        <v>0.214032</v>
      </c>
      <c r="GE785">
        <v>0.220695</v>
      </c>
      <c r="GF785">
        <v>0.110388</v>
      </c>
      <c r="GG785">
        <v>0.0975332</v>
      </c>
      <c r="GH785">
        <v>30593.7</v>
      </c>
      <c r="GI785">
        <v>33169.8</v>
      </c>
      <c r="GJ785">
        <v>35271.4</v>
      </c>
      <c r="GK785">
        <v>38599.4</v>
      </c>
      <c r="GL785">
        <v>44487.6</v>
      </c>
      <c r="GM785">
        <v>50316.5</v>
      </c>
      <c r="GN785">
        <v>55139.5</v>
      </c>
      <c r="GO785">
        <v>61915.8</v>
      </c>
      <c r="GP785">
        <v>1.9874</v>
      </c>
      <c r="GQ785">
        <v>1.8554</v>
      </c>
      <c r="GR785">
        <v>0.141293</v>
      </c>
      <c r="GS785">
        <v>0</v>
      </c>
      <c r="GT785">
        <v>25.4359</v>
      </c>
      <c r="GU785">
        <v>999.9</v>
      </c>
      <c r="GV785">
        <v>58.876</v>
      </c>
      <c r="GW785">
        <v>29.094</v>
      </c>
      <c r="GX785">
        <v>26.3642</v>
      </c>
      <c r="GY785">
        <v>56.1373</v>
      </c>
      <c r="GZ785">
        <v>42.9728</v>
      </c>
      <c r="HA785">
        <v>1</v>
      </c>
      <c r="HB785">
        <v>-0.0339431</v>
      </c>
      <c r="HC785">
        <v>0.211765</v>
      </c>
      <c r="HD785">
        <v>20.1137</v>
      </c>
      <c r="HE785">
        <v>5.19932</v>
      </c>
      <c r="HF785">
        <v>12.004</v>
      </c>
      <c r="HG785">
        <v>4.9756</v>
      </c>
      <c r="HH785">
        <v>3.2938</v>
      </c>
      <c r="HI785">
        <v>9999</v>
      </c>
      <c r="HJ785">
        <v>9999</v>
      </c>
      <c r="HK785">
        <v>9999</v>
      </c>
      <c r="HL785">
        <v>630.7</v>
      </c>
      <c r="HM785">
        <v>1.8631</v>
      </c>
      <c r="HN785">
        <v>1.86798</v>
      </c>
      <c r="HO785">
        <v>1.86783</v>
      </c>
      <c r="HP785">
        <v>1.86896</v>
      </c>
      <c r="HQ785">
        <v>1.86981</v>
      </c>
      <c r="HR785">
        <v>1.86584</v>
      </c>
      <c r="HS785">
        <v>1.86691</v>
      </c>
      <c r="HT785">
        <v>1.86829</v>
      </c>
      <c r="HU785">
        <v>5</v>
      </c>
      <c r="HV785">
        <v>0</v>
      </c>
      <c r="HW785">
        <v>0</v>
      </c>
      <c r="HX785">
        <v>0</v>
      </c>
      <c r="HY785" t="s">
        <v>422</v>
      </c>
      <c r="HZ785" t="s">
        <v>423</v>
      </c>
      <c r="IA785" t="s">
        <v>424</v>
      </c>
      <c r="IB785" t="s">
        <v>424</v>
      </c>
      <c r="IC785" t="s">
        <v>424</v>
      </c>
      <c r="ID785" t="s">
        <v>424</v>
      </c>
      <c r="IE785">
        <v>0</v>
      </c>
      <c r="IF785">
        <v>100</v>
      </c>
      <c r="IG785">
        <v>100</v>
      </c>
      <c r="IH785">
        <v>12.43</v>
      </c>
      <c r="II785">
        <v>0.5942</v>
      </c>
      <c r="IJ785">
        <v>4.02706509432224</v>
      </c>
      <c r="IK785">
        <v>0.00601174518973114</v>
      </c>
      <c r="IL785">
        <v>2.77886958061485e-07</v>
      </c>
      <c r="IM785">
        <v>-3.54636231360687e-10</v>
      </c>
      <c r="IN785">
        <v>-0.0404303883988718</v>
      </c>
      <c r="IO785">
        <v>-0.0177815531441476</v>
      </c>
      <c r="IP785">
        <v>0.00205572605671414</v>
      </c>
      <c r="IQ785">
        <v>-1.65519735432211e-05</v>
      </c>
      <c r="IR785">
        <v>-4</v>
      </c>
      <c r="IS785">
        <v>1848</v>
      </c>
      <c r="IT785">
        <v>1</v>
      </c>
      <c r="IU785">
        <v>25</v>
      </c>
      <c r="IV785">
        <v>24718.5</v>
      </c>
      <c r="IW785">
        <v>24718.5</v>
      </c>
      <c r="IX785">
        <v>2.98462</v>
      </c>
      <c r="IY785">
        <v>2.59644</v>
      </c>
      <c r="IZ785">
        <v>1.54785</v>
      </c>
      <c r="JA785">
        <v>2.30713</v>
      </c>
      <c r="JB785">
        <v>1.34644</v>
      </c>
      <c r="JC785">
        <v>2.41577</v>
      </c>
      <c r="JD785">
        <v>33.5804</v>
      </c>
      <c r="JE785">
        <v>24.2276</v>
      </c>
      <c r="JF785">
        <v>18</v>
      </c>
      <c r="JG785">
        <v>502.443</v>
      </c>
      <c r="JH785">
        <v>416.555</v>
      </c>
      <c r="JI785">
        <v>24.9999</v>
      </c>
      <c r="JJ785">
        <v>26.7613</v>
      </c>
      <c r="JK785">
        <v>30.0001</v>
      </c>
      <c r="JL785">
        <v>26.6838</v>
      </c>
      <c r="JM785">
        <v>26.6243</v>
      </c>
      <c r="JN785">
        <v>59.7179</v>
      </c>
      <c r="JO785">
        <v>25.9726</v>
      </c>
      <c r="JP785">
        <v>100</v>
      </c>
      <c r="JQ785">
        <v>25</v>
      </c>
      <c r="JR785">
        <v>1592.81</v>
      </c>
      <c r="JS785">
        <v>21.8971</v>
      </c>
      <c r="JT785">
        <v>102.282</v>
      </c>
      <c r="JU785">
        <v>103.057</v>
      </c>
    </row>
    <row r="786" spans="1:281">
      <c r="A786">
        <v>770</v>
      </c>
      <c r="B786">
        <v>1659034743</v>
      </c>
      <c r="C786">
        <v>11059.9000000954</v>
      </c>
      <c r="D786" t="s">
        <v>1971</v>
      </c>
      <c r="E786" t="s">
        <v>1972</v>
      </c>
      <c r="F786">
        <v>5</v>
      </c>
      <c r="G786" t="s">
        <v>1782</v>
      </c>
      <c r="H786" t="s">
        <v>417</v>
      </c>
      <c r="I786">
        <v>1659034735.25</v>
      </c>
      <c r="J786">
        <f>(K786)/1000</f>
        <v>0</v>
      </c>
      <c r="K786">
        <f>IF(CZ786, AN786, AH786)</f>
        <v>0</v>
      </c>
      <c r="L786">
        <f>IF(CZ786, AI786, AG786)</f>
        <v>0</v>
      </c>
      <c r="M786">
        <f>DB786 - IF(AU786&gt;1, L786*CV786*100.0/(AW786*DP786), 0)</f>
        <v>0</v>
      </c>
      <c r="N786">
        <f>((T786-J786/2)*M786-L786)/(T786+J786/2)</f>
        <v>0</v>
      </c>
      <c r="O786">
        <f>N786*(DI786+DJ786)/1000.0</f>
        <v>0</v>
      </c>
      <c r="P786">
        <f>(DB786 - IF(AU786&gt;1, L786*CV786*100.0/(AW786*DP786), 0))*(DI786+DJ786)/1000.0</f>
        <v>0</v>
      </c>
      <c r="Q786">
        <f>2.0/((1/S786-1/R786)+SIGN(S786)*SQRT((1/S786-1/R786)*(1/S786-1/R786) + 4*CW786/((CW786+1)*(CW786+1))*(2*1/S786*1/R786-1/R786*1/R786)))</f>
        <v>0</v>
      </c>
      <c r="R786">
        <f>IF(LEFT(CX786,1)&lt;&gt;"0",IF(LEFT(CX786,1)="1",3.0,CY786),$D$5+$E$5*(DP786*DI786/($K$5*1000))+$F$5*(DP786*DI786/($K$5*1000))*MAX(MIN(CV786,$J$5),$I$5)*MAX(MIN(CV786,$J$5),$I$5)+$G$5*MAX(MIN(CV786,$J$5),$I$5)*(DP786*DI786/($K$5*1000))+$H$5*(DP786*DI786/($K$5*1000))*(DP786*DI786/($K$5*1000)))</f>
        <v>0</v>
      </c>
      <c r="S786">
        <f>J786*(1000-(1000*0.61365*exp(17.502*W786/(240.97+W786))/(DI786+DJ786)+DD786)/2)/(1000*0.61365*exp(17.502*W786/(240.97+W786))/(DI786+DJ786)-DD786)</f>
        <v>0</v>
      </c>
      <c r="T786">
        <f>1/((CW786+1)/(Q786/1.6)+1/(R786/1.37)) + CW786/((CW786+1)/(Q786/1.6) + CW786/(R786/1.37))</f>
        <v>0</v>
      </c>
      <c r="U786">
        <f>(CR786*CU786)</f>
        <v>0</v>
      </c>
      <c r="V786">
        <f>(DK786+(U786+2*0.95*5.67E-8*(((DK786+$B$7)+273)^4-(DK786+273)^4)-44100*J786)/(1.84*29.3*R786+8*0.95*5.67E-8*(DK786+273)^3))</f>
        <v>0</v>
      </c>
      <c r="W786">
        <f>($C$7*DL786+$D$7*DM786+$E$7*V786)</f>
        <v>0</v>
      </c>
      <c r="X786">
        <f>0.61365*exp(17.502*W786/(240.97+W786))</f>
        <v>0</v>
      </c>
      <c r="Y786">
        <f>(Z786/AA786*100)</f>
        <v>0</v>
      </c>
      <c r="Z786">
        <f>DD786*(DI786+DJ786)/1000</f>
        <v>0</v>
      </c>
      <c r="AA786">
        <f>0.61365*exp(17.502*DK786/(240.97+DK786))</f>
        <v>0</v>
      </c>
      <c r="AB786">
        <f>(X786-DD786*(DI786+DJ786)/1000)</f>
        <v>0</v>
      </c>
      <c r="AC786">
        <f>(-J786*44100)</f>
        <v>0</v>
      </c>
      <c r="AD786">
        <f>2*29.3*R786*0.92*(DK786-W786)</f>
        <v>0</v>
      </c>
      <c r="AE786">
        <f>2*0.95*5.67E-8*(((DK786+$B$7)+273)^4-(W786+273)^4)</f>
        <v>0</v>
      </c>
      <c r="AF786">
        <f>U786+AE786+AC786+AD786</f>
        <v>0</v>
      </c>
      <c r="AG786">
        <f>DH786*AU786*(DC786-DB786*(1000-AU786*DE786)/(1000-AU786*DD786))/(100*CV786)</f>
        <v>0</v>
      </c>
      <c r="AH786">
        <f>1000*DH786*AU786*(DD786-DE786)/(100*CV786*(1000-AU786*DD786))</f>
        <v>0</v>
      </c>
      <c r="AI786">
        <f>(AJ786 - AK786 - DI786*1E3/(8.314*(DK786+273.15)) * AM786/DH786 * AL786) * DH786/(100*CV786) * (1000 - DE786)/1000</f>
        <v>0</v>
      </c>
      <c r="AJ786">
        <v>1622.07521717137</v>
      </c>
      <c r="AK786">
        <v>1563.17060606061</v>
      </c>
      <c r="AL786">
        <v>3.5460449490175</v>
      </c>
      <c r="AM786">
        <v>66.0504921813524</v>
      </c>
      <c r="AN786">
        <f>(AP786 - AO786 + DI786*1E3/(8.314*(DK786+273.15)) * AR786/DH786 * AQ786) * DH786/(100*CV786) * 1000/(1000 - AP786)</f>
        <v>0</v>
      </c>
      <c r="AO786">
        <v>21.8426946039394</v>
      </c>
      <c r="AP786">
        <v>26.5605944055944</v>
      </c>
      <c r="AQ786">
        <v>3.41880342908971e-08</v>
      </c>
      <c r="AR786">
        <v>92.47</v>
      </c>
      <c r="AS786">
        <v>0</v>
      </c>
      <c r="AT786">
        <v>0</v>
      </c>
      <c r="AU786">
        <f>IF(AS786*$H$13&gt;=AW786,1.0,(AW786/(AW786-AS786*$H$13)))</f>
        <v>0</v>
      </c>
      <c r="AV786">
        <f>(AU786-1)*100</f>
        <v>0</v>
      </c>
      <c r="AW786">
        <f>MAX(0,($B$13+$C$13*DP786)/(1+$D$13*DP786)*DI786/(DK786+273)*$E$13)</f>
        <v>0</v>
      </c>
      <c r="AX786" t="s">
        <v>418</v>
      </c>
      <c r="AY786" t="s">
        <v>418</v>
      </c>
      <c r="AZ786">
        <v>0</v>
      </c>
      <c r="BA786">
        <v>0</v>
      </c>
      <c r="BB786">
        <f>1-AZ786/BA786</f>
        <v>0</v>
      </c>
      <c r="BC786">
        <v>0</v>
      </c>
      <c r="BD786" t="s">
        <v>418</v>
      </c>
      <c r="BE786" t="s">
        <v>418</v>
      </c>
      <c r="BF786">
        <v>0</v>
      </c>
      <c r="BG786">
        <v>0</v>
      </c>
      <c r="BH786">
        <f>1-BF786/BG786</f>
        <v>0</v>
      </c>
      <c r="BI786">
        <v>0.5</v>
      </c>
      <c r="BJ786">
        <f>CS786</f>
        <v>0</v>
      </c>
      <c r="BK786">
        <f>L786</f>
        <v>0</v>
      </c>
      <c r="BL786">
        <f>BH786*BI786*BJ786</f>
        <v>0</v>
      </c>
      <c r="BM786">
        <f>(BK786-BC786)/BJ786</f>
        <v>0</v>
      </c>
      <c r="BN786">
        <f>(BA786-BG786)/BG786</f>
        <v>0</v>
      </c>
      <c r="BO786">
        <f>AZ786/(BB786+AZ786/BG786)</f>
        <v>0</v>
      </c>
      <c r="BP786" t="s">
        <v>418</v>
      </c>
      <c r="BQ786">
        <v>0</v>
      </c>
      <c r="BR786">
        <f>IF(BQ786&lt;&gt;0, BQ786, BO786)</f>
        <v>0</v>
      </c>
      <c r="BS786">
        <f>1-BR786/BG786</f>
        <v>0</v>
      </c>
      <c r="BT786">
        <f>(BG786-BF786)/(BG786-BR786)</f>
        <v>0</v>
      </c>
      <c r="BU786">
        <f>(BA786-BG786)/(BA786-BR786)</f>
        <v>0</v>
      </c>
      <c r="BV786">
        <f>(BG786-BF786)/(BG786-AZ786)</f>
        <v>0</v>
      </c>
      <c r="BW786">
        <f>(BA786-BG786)/(BA786-AZ786)</f>
        <v>0</v>
      </c>
      <c r="BX786">
        <f>(BT786*BR786/BF786)</f>
        <v>0</v>
      </c>
      <c r="BY786">
        <f>(1-BX786)</f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f>$B$11*DQ786+$C$11*DR786+$F$11*EC786*(1-EF786)</f>
        <v>0</v>
      </c>
      <c r="CS786">
        <f>CR786*CT786</f>
        <v>0</v>
      </c>
      <c r="CT786">
        <f>($B$11*$D$9+$C$11*$D$9+$F$11*((EP786+EH786)/MAX(EP786+EH786+EQ786, 0.1)*$I$9+EQ786/MAX(EP786+EH786+EQ786, 0.1)*$J$9))/($B$11+$C$11+$F$11)</f>
        <v>0</v>
      </c>
      <c r="CU786">
        <f>($B$11*$K$9+$C$11*$K$9+$F$11*((EP786+EH786)/MAX(EP786+EH786+EQ786, 0.1)*$P$9+EQ786/MAX(EP786+EH786+EQ786, 0.1)*$Q$9))/($B$11+$C$11+$F$11)</f>
        <v>0</v>
      </c>
      <c r="CV786">
        <v>6</v>
      </c>
      <c r="CW786">
        <v>0.5</v>
      </c>
      <c r="CX786" t="s">
        <v>419</v>
      </c>
      <c r="CY786">
        <v>2</v>
      </c>
      <c r="CZ786" t="b">
        <v>1</v>
      </c>
      <c r="DA786">
        <v>1659034735.25</v>
      </c>
      <c r="DB786">
        <v>1497.06892857143</v>
      </c>
      <c r="DC786">
        <v>1569.34571428571</v>
      </c>
      <c r="DD786">
        <v>26.5627678571429</v>
      </c>
      <c r="DE786">
        <v>21.8433</v>
      </c>
      <c r="DF786">
        <v>1484.66428571429</v>
      </c>
      <c r="DG786">
        <v>25.9685142857143</v>
      </c>
      <c r="DH786">
        <v>500.065214285714</v>
      </c>
      <c r="DI786">
        <v>90.29505</v>
      </c>
      <c r="DJ786">
        <v>0.0447640714285714</v>
      </c>
      <c r="DK786">
        <v>27.5067214285714</v>
      </c>
      <c r="DL786">
        <v>27.7503071428571</v>
      </c>
      <c r="DM786">
        <v>999.9</v>
      </c>
      <c r="DN786">
        <v>0</v>
      </c>
      <c r="DO786">
        <v>0</v>
      </c>
      <c r="DP786">
        <v>9998.39285714286</v>
      </c>
      <c r="DQ786">
        <v>0</v>
      </c>
      <c r="DR786">
        <v>17.2663</v>
      </c>
      <c r="DS786">
        <v>-72.2764392857143</v>
      </c>
      <c r="DT786">
        <v>1537.92035714286</v>
      </c>
      <c r="DU786">
        <v>1604.38928571429</v>
      </c>
      <c r="DV786">
        <v>4.71947571428571</v>
      </c>
      <c r="DW786">
        <v>1569.34571428571</v>
      </c>
      <c r="DX786">
        <v>21.8433</v>
      </c>
      <c r="DY786">
        <v>2.39848714285714</v>
      </c>
      <c r="DZ786">
        <v>1.97234285714286</v>
      </c>
      <c r="EA786">
        <v>20.3535642857143</v>
      </c>
      <c r="EB786">
        <v>17.2240321428571</v>
      </c>
      <c r="EC786">
        <v>2000.0275</v>
      </c>
      <c r="ED786">
        <v>0.979999107142857</v>
      </c>
      <c r="EE786">
        <v>0.0200010071428571</v>
      </c>
      <c r="EF786">
        <v>0</v>
      </c>
      <c r="EG786">
        <v>742.373821428571</v>
      </c>
      <c r="EH786">
        <v>5.00063</v>
      </c>
      <c r="EI786">
        <v>14637.125</v>
      </c>
      <c r="EJ786">
        <v>17257.1357142857</v>
      </c>
      <c r="EK786">
        <v>38.5</v>
      </c>
      <c r="EL786">
        <v>38.5022142857143</v>
      </c>
      <c r="EM786">
        <v>37.9865</v>
      </c>
      <c r="EN786">
        <v>37.9126428571429</v>
      </c>
      <c r="EO786">
        <v>39.5</v>
      </c>
      <c r="EP786">
        <v>1955.12821428571</v>
      </c>
      <c r="EQ786">
        <v>39.8985714285714</v>
      </c>
      <c r="ER786">
        <v>0</v>
      </c>
      <c r="ES786">
        <v>1659034741.9</v>
      </c>
      <c r="ET786">
        <v>0</v>
      </c>
      <c r="EU786">
        <v>742.33668</v>
      </c>
      <c r="EV786">
        <v>-0.76946152496361</v>
      </c>
      <c r="EW786">
        <v>-19.4230768789599</v>
      </c>
      <c r="EX786">
        <v>14637.12</v>
      </c>
      <c r="EY786">
        <v>15</v>
      </c>
      <c r="EZ786">
        <v>0</v>
      </c>
      <c r="FA786" t="s">
        <v>420</v>
      </c>
      <c r="FB786">
        <v>1657551626.5</v>
      </c>
      <c r="FC786">
        <v>1657551629</v>
      </c>
      <c r="FD786">
        <v>0</v>
      </c>
      <c r="FE786">
        <v>0.403</v>
      </c>
      <c r="FF786">
        <v>0.009</v>
      </c>
      <c r="FG786">
        <v>9.41</v>
      </c>
      <c r="FH786">
        <v>0.087</v>
      </c>
      <c r="FI786">
        <v>417</v>
      </c>
      <c r="FJ786">
        <v>17</v>
      </c>
      <c r="FK786">
        <v>1.61</v>
      </c>
      <c r="FL786">
        <v>0.59</v>
      </c>
      <c r="FM786">
        <v>-72.091656097561</v>
      </c>
      <c r="FN786">
        <v>-1.44006480836237</v>
      </c>
      <c r="FO786">
        <v>0.748965693326398</v>
      </c>
      <c r="FP786">
        <v>0</v>
      </c>
      <c r="FQ786">
        <v>742.421</v>
      </c>
      <c r="FR786">
        <v>-1.58505729085699</v>
      </c>
      <c r="FS786">
        <v>0.246586698749141</v>
      </c>
      <c r="FT786">
        <v>0</v>
      </c>
      <c r="FU786">
        <v>4.71953707317073</v>
      </c>
      <c r="FV786">
        <v>-0.000882648083615286</v>
      </c>
      <c r="FW786">
        <v>0.00228326065935287</v>
      </c>
      <c r="FX786">
        <v>1</v>
      </c>
      <c r="FY786">
        <v>1</v>
      </c>
      <c r="FZ786">
        <v>3</v>
      </c>
      <c r="GA786" t="s">
        <v>421</v>
      </c>
      <c r="GB786">
        <v>2.97362</v>
      </c>
      <c r="GC786">
        <v>2.69885</v>
      </c>
      <c r="GD786">
        <v>0.215592</v>
      </c>
      <c r="GE786">
        <v>0.222313</v>
      </c>
      <c r="GF786">
        <v>0.110378</v>
      </c>
      <c r="GG786">
        <v>0.0975206</v>
      </c>
      <c r="GH786">
        <v>30532.2</v>
      </c>
      <c r="GI786">
        <v>33101.1</v>
      </c>
      <c r="GJ786">
        <v>35270.4</v>
      </c>
      <c r="GK786">
        <v>38599.6</v>
      </c>
      <c r="GL786">
        <v>44487.5</v>
      </c>
      <c r="GM786">
        <v>50317</v>
      </c>
      <c r="GN786">
        <v>55138.7</v>
      </c>
      <c r="GO786">
        <v>61915.5</v>
      </c>
      <c r="GP786">
        <v>1.9868</v>
      </c>
      <c r="GQ786">
        <v>1.856</v>
      </c>
      <c r="GR786">
        <v>0.141263</v>
      </c>
      <c r="GS786">
        <v>0</v>
      </c>
      <c r="GT786">
        <v>25.438</v>
      </c>
      <c r="GU786">
        <v>999.9</v>
      </c>
      <c r="GV786">
        <v>58.876</v>
      </c>
      <c r="GW786">
        <v>29.094</v>
      </c>
      <c r="GX786">
        <v>26.3676</v>
      </c>
      <c r="GY786">
        <v>56.1973</v>
      </c>
      <c r="GZ786">
        <v>42.8806</v>
      </c>
      <c r="HA786">
        <v>1</v>
      </c>
      <c r="HB786">
        <v>-0.0341057</v>
      </c>
      <c r="HC786">
        <v>0.211983</v>
      </c>
      <c r="HD786">
        <v>20.1137</v>
      </c>
      <c r="HE786">
        <v>5.19812</v>
      </c>
      <c r="HF786">
        <v>12.004</v>
      </c>
      <c r="HG786">
        <v>4.9756</v>
      </c>
      <c r="HH786">
        <v>3.2936</v>
      </c>
      <c r="HI786">
        <v>9999</v>
      </c>
      <c r="HJ786">
        <v>9999</v>
      </c>
      <c r="HK786">
        <v>9999</v>
      </c>
      <c r="HL786">
        <v>630.7</v>
      </c>
      <c r="HM786">
        <v>1.86319</v>
      </c>
      <c r="HN786">
        <v>1.86798</v>
      </c>
      <c r="HO786">
        <v>1.86777</v>
      </c>
      <c r="HP786">
        <v>1.86905</v>
      </c>
      <c r="HQ786">
        <v>1.86981</v>
      </c>
      <c r="HR786">
        <v>1.86584</v>
      </c>
      <c r="HS786">
        <v>1.86691</v>
      </c>
      <c r="HT786">
        <v>1.86829</v>
      </c>
      <c r="HU786">
        <v>5</v>
      </c>
      <c r="HV786">
        <v>0</v>
      </c>
      <c r="HW786">
        <v>0</v>
      </c>
      <c r="HX786">
        <v>0</v>
      </c>
      <c r="HY786" t="s">
        <v>422</v>
      </c>
      <c r="HZ786" t="s">
        <v>423</v>
      </c>
      <c r="IA786" t="s">
        <v>424</v>
      </c>
      <c r="IB786" t="s">
        <v>424</v>
      </c>
      <c r="IC786" t="s">
        <v>424</v>
      </c>
      <c r="ID786" t="s">
        <v>424</v>
      </c>
      <c r="IE786">
        <v>0</v>
      </c>
      <c r="IF786">
        <v>100</v>
      </c>
      <c r="IG786">
        <v>100</v>
      </c>
      <c r="IH786">
        <v>12.52</v>
      </c>
      <c r="II786">
        <v>0.5942</v>
      </c>
      <c r="IJ786">
        <v>4.02706509432224</v>
      </c>
      <c r="IK786">
        <v>0.00601174518973114</v>
      </c>
      <c r="IL786">
        <v>2.77886958061485e-07</v>
      </c>
      <c r="IM786">
        <v>-3.54636231360687e-10</v>
      </c>
      <c r="IN786">
        <v>-0.0404303883988718</v>
      </c>
      <c r="IO786">
        <v>-0.0177815531441476</v>
      </c>
      <c r="IP786">
        <v>0.00205572605671414</v>
      </c>
      <c r="IQ786">
        <v>-1.65519735432211e-05</v>
      </c>
      <c r="IR786">
        <v>-4</v>
      </c>
      <c r="IS786">
        <v>1848</v>
      </c>
      <c r="IT786">
        <v>1</v>
      </c>
      <c r="IU786">
        <v>25</v>
      </c>
      <c r="IV786">
        <v>24718.6</v>
      </c>
      <c r="IW786">
        <v>24718.6</v>
      </c>
      <c r="IX786">
        <v>3.0127</v>
      </c>
      <c r="IY786">
        <v>2.60376</v>
      </c>
      <c r="IZ786">
        <v>1.54785</v>
      </c>
      <c r="JA786">
        <v>2.30713</v>
      </c>
      <c r="JB786">
        <v>1.34644</v>
      </c>
      <c r="JC786">
        <v>2.29614</v>
      </c>
      <c r="JD786">
        <v>33.5804</v>
      </c>
      <c r="JE786">
        <v>24.2101</v>
      </c>
      <c r="JF786">
        <v>18</v>
      </c>
      <c r="JG786">
        <v>502.063</v>
      </c>
      <c r="JH786">
        <v>416.897</v>
      </c>
      <c r="JI786">
        <v>25</v>
      </c>
      <c r="JJ786">
        <v>26.7613</v>
      </c>
      <c r="JK786">
        <v>30</v>
      </c>
      <c r="JL786">
        <v>26.6861</v>
      </c>
      <c r="JM786">
        <v>26.6243</v>
      </c>
      <c r="JN786">
        <v>60.2828</v>
      </c>
      <c r="JO786">
        <v>25.9726</v>
      </c>
      <c r="JP786">
        <v>100</v>
      </c>
      <c r="JQ786">
        <v>25</v>
      </c>
      <c r="JR786">
        <v>1606.25</v>
      </c>
      <c r="JS786">
        <v>21.897</v>
      </c>
      <c r="JT786">
        <v>102.28</v>
      </c>
      <c r="JU786">
        <v>103.057</v>
      </c>
    </row>
    <row r="787" spans="1:281">
      <c r="A787" t="s">
        <v>29</v>
      </c>
      <c r="B787" t="s">
        <v>31</v>
      </c>
    </row>
    <row r="788" spans="1:281">
      <c r="B788">
        <v>21</v>
      </c>
    </row>
    <row r="789" spans="1:281">
      <c r="A789">
        <v>771</v>
      </c>
      <c r="B789">
        <v>1659036155.6</v>
      </c>
      <c r="C789">
        <v>12472.5</v>
      </c>
      <c r="D789" t="s">
        <v>1973</v>
      </c>
      <c r="E789" t="s">
        <v>1974</v>
      </c>
      <c r="F789">
        <v>5</v>
      </c>
      <c r="G789" t="s">
        <v>1975</v>
      </c>
      <c r="H789" t="s">
        <v>417</v>
      </c>
      <c r="I789">
        <v>1659036147.85</v>
      </c>
      <c r="J789">
        <f>(K789)/1000</f>
        <v>0</v>
      </c>
      <c r="K789">
        <f>IF(CZ789, AN789, AH789)</f>
        <v>0</v>
      </c>
      <c r="L789">
        <f>IF(CZ789, AI789, AG789)</f>
        <v>0</v>
      </c>
      <c r="M789">
        <f>DB789 - IF(AU789&gt;1, L789*CV789*100.0/(AW789*DP789), 0)</f>
        <v>0</v>
      </c>
      <c r="N789">
        <f>((T789-J789/2)*M789-L789)/(T789+J789/2)</f>
        <v>0</v>
      </c>
      <c r="O789">
        <f>N789*(DI789+DJ789)/1000.0</f>
        <v>0</v>
      </c>
      <c r="P789">
        <f>(DB789 - IF(AU789&gt;1, L789*CV789*100.0/(AW789*DP789), 0))*(DI789+DJ789)/1000.0</f>
        <v>0</v>
      </c>
      <c r="Q789">
        <f>2.0/((1/S789-1/R789)+SIGN(S789)*SQRT((1/S789-1/R789)*(1/S789-1/R789) + 4*CW789/((CW789+1)*(CW789+1))*(2*1/S789*1/R789-1/R789*1/R789)))</f>
        <v>0</v>
      </c>
      <c r="R789">
        <f>IF(LEFT(CX789,1)&lt;&gt;"0",IF(LEFT(CX789,1)="1",3.0,CY789),$D$5+$E$5*(DP789*DI789/($K$5*1000))+$F$5*(DP789*DI789/($K$5*1000))*MAX(MIN(CV789,$J$5),$I$5)*MAX(MIN(CV789,$J$5),$I$5)+$G$5*MAX(MIN(CV789,$J$5),$I$5)*(DP789*DI789/($K$5*1000))+$H$5*(DP789*DI789/($K$5*1000))*(DP789*DI789/($K$5*1000)))</f>
        <v>0</v>
      </c>
      <c r="S789">
        <f>J789*(1000-(1000*0.61365*exp(17.502*W789/(240.97+W789))/(DI789+DJ789)+DD789)/2)/(1000*0.61365*exp(17.502*W789/(240.97+W789))/(DI789+DJ789)-DD789)</f>
        <v>0</v>
      </c>
      <c r="T789">
        <f>1/((CW789+1)/(Q789/1.6)+1/(R789/1.37)) + CW789/((CW789+1)/(Q789/1.6) + CW789/(R789/1.37))</f>
        <v>0</v>
      </c>
      <c r="U789">
        <f>(CR789*CU789)</f>
        <v>0</v>
      </c>
      <c r="V789">
        <f>(DK789+(U789+2*0.95*5.67E-8*(((DK789+$B$7)+273)^4-(DK789+273)^4)-44100*J789)/(1.84*29.3*R789+8*0.95*5.67E-8*(DK789+273)^3))</f>
        <v>0</v>
      </c>
      <c r="W789">
        <f>($C$7*DL789+$D$7*DM789+$E$7*V789)</f>
        <v>0</v>
      </c>
      <c r="X789">
        <f>0.61365*exp(17.502*W789/(240.97+W789))</f>
        <v>0</v>
      </c>
      <c r="Y789">
        <f>(Z789/AA789*100)</f>
        <v>0</v>
      </c>
      <c r="Z789">
        <f>DD789*(DI789+DJ789)/1000</f>
        <v>0</v>
      </c>
      <c r="AA789">
        <f>0.61365*exp(17.502*DK789/(240.97+DK789))</f>
        <v>0</v>
      </c>
      <c r="AB789">
        <f>(X789-DD789*(DI789+DJ789)/1000)</f>
        <v>0</v>
      </c>
      <c r="AC789">
        <f>(-J789*44100)</f>
        <v>0</v>
      </c>
      <c r="AD789">
        <f>2*29.3*R789*0.92*(DK789-W789)</f>
        <v>0</v>
      </c>
      <c r="AE789">
        <f>2*0.95*5.67E-8*(((DK789+$B$7)+273)^4-(W789+273)^4)</f>
        <v>0</v>
      </c>
      <c r="AF789">
        <f>U789+AE789+AC789+AD789</f>
        <v>0</v>
      </c>
      <c r="AG789">
        <f>DH789*AU789*(DC789-DB789*(1000-AU789*DE789)/(1000-AU789*DD789))/(100*CV789)</f>
        <v>0</v>
      </c>
      <c r="AH789">
        <f>1000*DH789*AU789*(DD789-DE789)/(100*CV789*(1000-AU789*DD789))</f>
        <v>0</v>
      </c>
      <c r="AI789">
        <f>(AJ789 - AK789 - DI789*1E3/(8.314*(DK789+273.15)) * AM789/DH789 * AL789) * DH789/(100*CV789) * (1000 - DE789)/1000</f>
        <v>0</v>
      </c>
      <c r="AJ789">
        <v>430.738722744327</v>
      </c>
      <c r="AK789">
        <v>420.269248484849</v>
      </c>
      <c r="AL789">
        <v>0.012342424815715</v>
      </c>
      <c r="AM789">
        <v>66.0503395824005</v>
      </c>
      <c r="AN789">
        <f>(AP789 - AO789 + DI789*1E3/(8.314*(DK789+273.15)) * AR789/DH789 * AQ789) * DH789/(100*CV789) * 1000/(1000 - AP789)</f>
        <v>0</v>
      </c>
      <c r="AO789">
        <v>25.2351200380001</v>
      </c>
      <c r="AP789">
        <v>27.5431440559441</v>
      </c>
      <c r="AQ789">
        <v>-6.10047181820228e-05</v>
      </c>
      <c r="AR789">
        <v>92.4507635075594</v>
      </c>
      <c r="AS789">
        <v>4</v>
      </c>
      <c r="AT789">
        <v>1</v>
      </c>
      <c r="AU789">
        <f>IF(AS789*$H$13&gt;=AW789,1.0,(AW789/(AW789-AS789*$H$13)))</f>
        <v>0</v>
      </c>
      <c r="AV789">
        <f>(AU789-1)*100</f>
        <v>0</v>
      </c>
      <c r="AW789">
        <f>MAX(0,($B$13+$C$13*DP789)/(1+$D$13*DP789)*DI789/(DK789+273)*$E$13)</f>
        <v>0</v>
      </c>
      <c r="AX789" t="s">
        <v>418</v>
      </c>
      <c r="AY789" t="s">
        <v>418</v>
      </c>
      <c r="AZ789">
        <v>0</v>
      </c>
      <c r="BA789">
        <v>0</v>
      </c>
      <c r="BB789">
        <f>1-AZ789/BA789</f>
        <v>0</v>
      </c>
      <c r="BC789">
        <v>0</v>
      </c>
      <c r="BD789" t="s">
        <v>418</v>
      </c>
      <c r="BE789" t="s">
        <v>418</v>
      </c>
      <c r="BF789">
        <v>0</v>
      </c>
      <c r="BG789">
        <v>0</v>
      </c>
      <c r="BH789">
        <f>1-BF789/BG789</f>
        <v>0</v>
      </c>
      <c r="BI789">
        <v>0.5</v>
      </c>
      <c r="BJ789">
        <f>CS789</f>
        <v>0</v>
      </c>
      <c r="BK789">
        <f>L789</f>
        <v>0</v>
      </c>
      <c r="BL789">
        <f>BH789*BI789*BJ789</f>
        <v>0</v>
      </c>
      <c r="BM789">
        <f>(BK789-BC789)/BJ789</f>
        <v>0</v>
      </c>
      <c r="BN789">
        <f>(BA789-BG789)/BG789</f>
        <v>0</v>
      </c>
      <c r="BO789">
        <f>AZ789/(BB789+AZ789/BG789)</f>
        <v>0</v>
      </c>
      <c r="BP789" t="s">
        <v>418</v>
      </c>
      <c r="BQ789">
        <v>0</v>
      </c>
      <c r="BR789">
        <f>IF(BQ789&lt;&gt;0, BQ789, BO789)</f>
        <v>0</v>
      </c>
      <c r="BS789">
        <f>1-BR789/BG789</f>
        <v>0</v>
      </c>
      <c r="BT789">
        <f>(BG789-BF789)/(BG789-BR789)</f>
        <v>0</v>
      </c>
      <c r="BU789">
        <f>(BA789-BG789)/(BA789-BR789)</f>
        <v>0</v>
      </c>
      <c r="BV789">
        <f>(BG789-BF789)/(BG789-AZ789)</f>
        <v>0</v>
      </c>
      <c r="BW789">
        <f>(BA789-BG789)/(BA789-AZ789)</f>
        <v>0</v>
      </c>
      <c r="BX789">
        <f>(BT789*BR789/BF789)</f>
        <v>0</v>
      </c>
      <c r="BY789">
        <f>(1-BX789)</f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f>$B$11*DQ789+$C$11*DR789+$F$11*EC789*(1-EF789)</f>
        <v>0</v>
      </c>
      <c r="CS789">
        <f>CR789*CT789</f>
        <v>0</v>
      </c>
      <c r="CT789">
        <f>($B$11*$D$9+$C$11*$D$9+$F$11*((EP789+EH789)/MAX(EP789+EH789+EQ789, 0.1)*$I$9+EQ789/MAX(EP789+EH789+EQ789, 0.1)*$J$9))/($B$11+$C$11+$F$11)</f>
        <v>0</v>
      </c>
      <c r="CU789">
        <f>($B$11*$K$9+$C$11*$K$9+$F$11*((EP789+EH789)/MAX(EP789+EH789+EQ789, 0.1)*$P$9+EQ789/MAX(EP789+EH789+EQ789, 0.1)*$Q$9))/($B$11+$C$11+$F$11)</f>
        <v>0</v>
      </c>
      <c r="CV789">
        <v>6</v>
      </c>
      <c r="CW789">
        <v>0.5</v>
      </c>
      <c r="CX789" t="s">
        <v>419</v>
      </c>
      <c r="CY789">
        <v>2</v>
      </c>
      <c r="CZ789" t="b">
        <v>1</v>
      </c>
      <c r="DA789">
        <v>1659036147.85</v>
      </c>
      <c r="DB789">
        <v>408.629233333333</v>
      </c>
      <c r="DC789">
        <v>419.8776</v>
      </c>
      <c r="DD789">
        <v>27.5452666666667</v>
      </c>
      <c r="DE789">
        <v>25.2348233333333</v>
      </c>
      <c r="DF789">
        <v>402.265366666667</v>
      </c>
      <c r="DG789">
        <v>27.0138966666667</v>
      </c>
      <c r="DH789">
        <v>500.076866666667</v>
      </c>
      <c r="DI789">
        <v>90.2872866666667</v>
      </c>
      <c r="DJ789">
        <v>0.0442884866666667</v>
      </c>
      <c r="DK789">
        <v>27.4778933333333</v>
      </c>
      <c r="DL789">
        <v>28.2254033333333</v>
      </c>
      <c r="DM789">
        <v>999.9</v>
      </c>
      <c r="DN789">
        <v>0</v>
      </c>
      <c r="DO789">
        <v>0</v>
      </c>
      <c r="DP789">
        <v>9993.66666666667</v>
      </c>
      <c r="DQ789">
        <v>0</v>
      </c>
      <c r="DR789">
        <v>17.156</v>
      </c>
      <c r="DS789">
        <v>-11.2484066666667</v>
      </c>
      <c r="DT789">
        <v>420.203866666667</v>
      </c>
      <c r="DU789">
        <v>430.747466666667</v>
      </c>
      <c r="DV789">
        <v>2.310437</v>
      </c>
      <c r="DW789">
        <v>419.8776</v>
      </c>
      <c r="DX789">
        <v>25.2348233333333</v>
      </c>
      <c r="DY789">
        <v>2.486987</v>
      </c>
      <c r="DZ789">
        <v>2.27838466666667</v>
      </c>
      <c r="EA789">
        <v>20.94158</v>
      </c>
      <c r="EB789">
        <v>19.52438</v>
      </c>
      <c r="EC789">
        <v>2000.01433333333</v>
      </c>
      <c r="ED789">
        <v>0.9800014</v>
      </c>
      <c r="EE789">
        <v>0.0199989066666667</v>
      </c>
      <c r="EF789">
        <v>0</v>
      </c>
      <c r="EG789">
        <v>656.225533333333</v>
      </c>
      <c r="EH789">
        <v>5.00063</v>
      </c>
      <c r="EI789">
        <v>12945.4766666667</v>
      </c>
      <c r="EJ789">
        <v>17257.0033333333</v>
      </c>
      <c r="EK789">
        <v>38.2541333333333</v>
      </c>
      <c r="EL789">
        <v>38.3498</v>
      </c>
      <c r="EM789">
        <v>37.7582666666667</v>
      </c>
      <c r="EN789">
        <v>37.687</v>
      </c>
      <c r="EO789">
        <v>39.312</v>
      </c>
      <c r="EP789">
        <v>1955.11433333333</v>
      </c>
      <c r="EQ789">
        <v>39.9</v>
      </c>
      <c r="ER789">
        <v>0</v>
      </c>
      <c r="ES789">
        <v>1659036154.9</v>
      </c>
      <c r="ET789">
        <v>0</v>
      </c>
      <c r="EU789">
        <v>656.207307692308</v>
      </c>
      <c r="EV789">
        <v>-3.26803420139947</v>
      </c>
      <c r="EW789">
        <v>-74.7350426813057</v>
      </c>
      <c r="EX789">
        <v>12944.9076923077</v>
      </c>
      <c r="EY789">
        <v>15</v>
      </c>
      <c r="EZ789">
        <v>1659035359.5</v>
      </c>
      <c r="FA789" t="s">
        <v>1976</v>
      </c>
      <c r="FB789">
        <v>1659035357.5</v>
      </c>
      <c r="FC789">
        <v>1659035359.5</v>
      </c>
      <c r="FD789">
        <v>1</v>
      </c>
      <c r="FE789">
        <v>-0.104</v>
      </c>
      <c r="FF789">
        <v>-0.037</v>
      </c>
      <c r="FG789">
        <v>6.435</v>
      </c>
      <c r="FH789">
        <v>0.501</v>
      </c>
      <c r="FI789">
        <v>420</v>
      </c>
      <c r="FJ789">
        <v>25</v>
      </c>
      <c r="FK789">
        <v>0.45</v>
      </c>
      <c r="FL789">
        <v>0.11</v>
      </c>
      <c r="FM789">
        <v>-11.2730731707317</v>
      </c>
      <c r="FN789">
        <v>0.494458536585374</v>
      </c>
      <c r="FO789">
        <v>0.11467885599315</v>
      </c>
      <c r="FP789">
        <v>1</v>
      </c>
      <c r="FQ789">
        <v>656.449911764706</v>
      </c>
      <c r="FR789">
        <v>-3.72038198044092</v>
      </c>
      <c r="FS789">
        <v>0.417075417615615</v>
      </c>
      <c r="FT789">
        <v>0</v>
      </c>
      <c r="FU789">
        <v>2.32122658536585</v>
      </c>
      <c r="FV789">
        <v>-0.161358397212545</v>
      </c>
      <c r="FW789">
        <v>0.0174731692030613</v>
      </c>
      <c r="FX789">
        <v>0</v>
      </c>
      <c r="FY789">
        <v>1</v>
      </c>
      <c r="FZ789">
        <v>3</v>
      </c>
      <c r="GA789" t="s">
        <v>421</v>
      </c>
      <c r="GB789">
        <v>2.97343</v>
      </c>
      <c r="GC789">
        <v>2.69819</v>
      </c>
      <c r="GD789">
        <v>0.0884414</v>
      </c>
      <c r="GE789">
        <v>0.0915347</v>
      </c>
      <c r="GF789">
        <v>0.113458</v>
      </c>
      <c r="GG789">
        <v>0.107886</v>
      </c>
      <c r="GH789">
        <v>35481.4</v>
      </c>
      <c r="GI789">
        <v>38673.3</v>
      </c>
      <c r="GJ789">
        <v>35272.6</v>
      </c>
      <c r="GK789">
        <v>38607.1</v>
      </c>
      <c r="GL789">
        <v>44328.9</v>
      </c>
      <c r="GM789">
        <v>49744.2</v>
      </c>
      <c r="GN789">
        <v>55140.7</v>
      </c>
      <c r="GO789">
        <v>61927.2</v>
      </c>
      <c r="GP789">
        <v>1.9706</v>
      </c>
      <c r="GQ789">
        <v>1.8574</v>
      </c>
      <c r="GR789">
        <v>0.173151</v>
      </c>
      <c r="GS789">
        <v>0</v>
      </c>
      <c r="GT789">
        <v>25.4102</v>
      </c>
      <c r="GU789">
        <v>999.9</v>
      </c>
      <c r="GV789">
        <v>58.052</v>
      </c>
      <c r="GW789">
        <v>29.507</v>
      </c>
      <c r="GX789">
        <v>26.6259</v>
      </c>
      <c r="GY789">
        <v>56.3719</v>
      </c>
      <c r="GZ789">
        <v>45.9696</v>
      </c>
      <c r="HA789">
        <v>1</v>
      </c>
      <c r="HB789">
        <v>-0.0419512</v>
      </c>
      <c r="HC789">
        <v>0.12854</v>
      </c>
      <c r="HD789">
        <v>20.1138</v>
      </c>
      <c r="HE789">
        <v>5.19932</v>
      </c>
      <c r="HF789">
        <v>12.004</v>
      </c>
      <c r="HG789">
        <v>4.9756</v>
      </c>
      <c r="HH789">
        <v>3.2936</v>
      </c>
      <c r="HI789">
        <v>9999</v>
      </c>
      <c r="HJ789">
        <v>9999</v>
      </c>
      <c r="HK789">
        <v>9999</v>
      </c>
      <c r="HL789">
        <v>631.1</v>
      </c>
      <c r="HM789">
        <v>1.86313</v>
      </c>
      <c r="HN789">
        <v>1.86798</v>
      </c>
      <c r="HO789">
        <v>1.86783</v>
      </c>
      <c r="HP789">
        <v>1.86896</v>
      </c>
      <c r="HQ789">
        <v>1.86981</v>
      </c>
      <c r="HR789">
        <v>1.86584</v>
      </c>
      <c r="HS789">
        <v>1.86694</v>
      </c>
      <c r="HT789">
        <v>1.86829</v>
      </c>
      <c r="HU789">
        <v>5</v>
      </c>
      <c r="HV789">
        <v>0</v>
      </c>
      <c r="HW789">
        <v>0</v>
      </c>
      <c r="HX789">
        <v>0</v>
      </c>
      <c r="HY789" t="s">
        <v>422</v>
      </c>
      <c r="HZ789" t="s">
        <v>423</v>
      </c>
      <c r="IA789" t="s">
        <v>424</v>
      </c>
      <c r="IB789" t="s">
        <v>424</v>
      </c>
      <c r="IC789" t="s">
        <v>424</v>
      </c>
      <c r="ID789" t="s">
        <v>424</v>
      </c>
      <c r="IE789">
        <v>0</v>
      </c>
      <c r="IF789">
        <v>100</v>
      </c>
      <c r="IG789">
        <v>100</v>
      </c>
      <c r="IH789">
        <v>6.364</v>
      </c>
      <c r="II789">
        <v>0.5313</v>
      </c>
      <c r="IJ789">
        <v>3.92360093765785</v>
      </c>
      <c r="IK789">
        <v>0.00601174518973114</v>
      </c>
      <c r="IL789">
        <v>2.77886958061485e-07</v>
      </c>
      <c r="IM789">
        <v>-3.54636231360687e-10</v>
      </c>
      <c r="IN789">
        <v>0.531367920259254</v>
      </c>
      <c r="IO789">
        <v>0</v>
      </c>
      <c r="IP789">
        <v>0</v>
      </c>
      <c r="IQ789">
        <v>0</v>
      </c>
      <c r="IR789">
        <v>-4</v>
      </c>
      <c r="IS789">
        <v>1848</v>
      </c>
      <c r="IT789">
        <v>1</v>
      </c>
      <c r="IU789">
        <v>25</v>
      </c>
      <c r="IV789">
        <v>13.3</v>
      </c>
      <c r="IW789">
        <v>13.3</v>
      </c>
      <c r="IX789">
        <v>1.03027</v>
      </c>
      <c r="IY789">
        <v>2.62207</v>
      </c>
      <c r="IZ789">
        <v>1.54785</v>
      </c>
      <c r="JA789">
        <v>2.30591</v>
      </c>
      <c r="JB789">
        <v>1.34644</v>
      </c>
      <c r="JC789">
        <v>2.28638</v>
      </c>
      <c r="JD789">
        <v>33.7832</v>
      </c>
      <c r="JE789">
        <v>24.2188</v>
      </c>
      <c r="JF789">
        <v>18</v>
      </c>
      <c r="JG789">
        <v>491.182</v>
      </c>
      <c r="JH789">
        <v>417.512</v>
      </c>
      <c r="JI789">
        <v>24.9998</v>
      </c>
      <c r="JJ789">
        <v>26.6913</v>
      </c>
      <c r="JK789">
        <v>30</v>
      </c>
      <c r="JL789">
        <v>26.6568</v>
      </c>
      <c r="JM789">
        <v>26.5997</v>
      </c>
      <c r="JN789">
        <v>20.6433</v>
      </c>
      <c r="JO789">
        <v>12.111</v>
      </c>
      <c r="JP789">
        <v>100</v>
      </c>
      <c r="JQ789">
        <v>25</v>
      </c>
      <c r="JR789">
        <v>413.109</v>
      </c>
      <c r="JS789">
        <v>25.3394</v>
      </c>
      <c r="JT789">
        <v>102.285</v>
      </c>
      <c r="JU789">
        <v>103.077</v>
      </c>
    </row>
    <row r="790" spans="1:281">
      <c r="A790">
        <v>772</v>
      </c>
      <c r="B790">
        <v>1659036160.6</v>
      </c>
      <c r="C790">
        <v>12477.5</v>
      </c>
      <c r="D790" t="s">
        <v>1977</v>
      </c>
      <c r="E790" t="s">
        <v>1978</v>
      </c>
      <c r="F790">
        <v>5</v>
      </c>
      <c r="G790" t="s">
        <v>1975</v>
      </c>
      <c r="H790" t="s">
        <v>417</v>
      </c>
      <c r="I790">
        <v>1659036152.75517</v>
      </c>
      <c r="J790">
        <f>(K790)/1000</f>
        <v>0</v>
      </c>
      <c r="K790">
        <f>IF(CZ790, AN790, AH790)</f>
        <v>0</v>
      </c>
      <c r="L790">
        <f>IF(CZ790, AI790, AG790)</f>
        <v>0</v>
      </c>
      <c r="M790">
        <f>DB790 - IF(AU790&gt;1, L790*CV790*100.0/(AW790*DP790), 0)</f>
        <v>0</v>
      </c>
      <c r="N790">
        <f>((T790-J790/2)*M790-L790)/(T790+J790/2)</f>
        <v>0</v>
      </c>
      <c r="O790">
        <f>N790*(DI790+DJ790)/1000.0</f>
        <v>0</v>
      </c>
      <c r="P790">
        <f>(DB790 - IF(AU790&gt;1, L790*CV790*100.0/(AW790*DP790), 0))*(DI790+DJ790)/1000.0</f>
        <v>0</v>
      </c>
      <c r="Q790">
        <f>2.0/((1/S790-1/R790)+SIGN(S790)*SQRT((1/S790-1/R790)*(1/S790-1/R790) + 4*CW790/((CW790+1)*(CW790+1))*(2*1/S790*1/R790-1/R790*1/R790)))</f>
        <v>0</v>
      </c>
      <c r="R790">
        <f>IF(LEFT(CX790,1)&lt;&gt;"0",IF(LEFT(CX790,1)="1",3.0,CY790),$D$5+$E$5*(DP790*DI790/($K$5*1000))+$F$5*(DP790*DI790/($K$5*1000))*MAX(MIN(CV790,$J$5),$I$5)*MAX(MIN(CV790,$J$5),$I$5)+$G$5*MAX(MIN(CV790,$J$5),$I$5)*(DP790*DI790/($K$5*1000))+$H$5*(DP790*DI790/($K$5*1000))*(DP790*DI790/($K$5*1000)))</f>
        <v>0</v>
      </c>
      <c r="S790">
        <f>J790*(1000-(1000*0.61365*exp(17.502*W790/(240.97+W790))/(DI790+DJ790)+DD790)/2)/(1000*0.61365*exp(17.502*W790/(240.97+W790))/(DI790+DJ790)-DD790)</f>
        <v>0</v>
      </c>
      <c r="T790">
        <f>1/((CW790+1)/(Q790/1.6)+1/(R790/1.37)) + CW790/((CW790+1)/(Q790/1.6) + CW790/(R790/1.37))</f>
        <v>0</v>
      </c>
      <c r="U790">
        <f>(CR790*CU790)</f>
        <v>0</v>
      </c>
      <c r="V790">
        <f>(DK790+(U790+2*0.95*5.67E-8*(((DK790+$B$7)+273)^4-(DK790+273)^4)-44100*J790)/(1.84*29.3*R790+8*0.95*5.67E-8*(DK790+273)^3))</f>
        <v>0</v>
      </c>
      <c r="W790">
        <f>($C$7*DL790+$D$7*DM790+$E$7*V790)</f>
        <v>0</v>
      </c>
      <c r="X790">
        <f>0.61365*exp(17.502*W790/(240.97+W790))</f>
        <v>0</v>
      </c>
      <c r="Y790">
        <f>(Z790/AA790*100)</f>
        <v>0</v>
      </c>
      <c r="Z790">
        <f>DD790*(DI790+DJ790)/1000</f>
        <v>0</v>
      </c>
      <c r="AA790">
        <f>0.61365*exp(17.502*DK790/(240.97+DK790))</f>
        <v>0</v>
      </c>
      <c r="AB790">
        <f>(X790-DD790*(DI790+DJ790)/1000)</f>
        <v>0</v>
      </c>
      <c r="AC790">
        <f>(-J790*44100)</f>
        <v>0</v>
      </c>
      <c r="AD790">
        <f>2*29.3*R790*0.92*(DK790-W790)</f>
        <v>0</v>
      </c>
      <c r="AE790">
        <f>2*0.95*5.67E-8*(((DK790+$B$7)+273)^4-(W790+273)^4)</f>
        <v>0</v>
      </c>
      <c r="AF790">
        <f>U790+AE790+AC790+AD790</f>
        <v>0</v>
      </c>
      <c r="AG790">
        <f>DH790*AU790*(DC790-DB790*(1000-AU790*DE790)/(1000-AU790*DD790))/(100*CV790)</f>
        <v>0</v>
      </c>
      <c r="AH790">
        <f>1000*DH790*AU790*(DD790-DE790)/(100*CV790*(1000-AU790*DD790))</f>
        <v>0</v>
      </c>
      <c r="AI790">
        <f>(AJ790 - AK790 - DI790*1E3/(8.314*(DK790+273.15)) * AM790/DH790 * AL790) * DH790/(100*CV790) * (1000 - DE790)/1000</f>
        <v>0</v>
      </c>
      <c r="AJ790">
        <v>430.105721838916</v>
      </c>
      <c r="AK790">
        <v>419.973248484848</v>
      </c>
      <c r="AL790">
        <v>-0.074757200662795</v>
      </c>
      <c r="AM790">
        <v>66.0503395824005</v>
      </c>
      <c r="AN790">
        <f>(AP790 - AO790 + DI790*1E3/(8.314*(DK790+273.15)) * AR790/DH790 * AQ790) * DH790/(100*CV790) * 1000/(1000 - AP790)</f>
        <v>0</v>
      </c>
      <c r="AO790">
        <v>25.2885954832717</v>
      </c>
      <c r="AP790">
        <v>27.5502846153846</v>
      </c>
      <c r="AQ790">
        <v>3.53199896469494e-05</v>
      </c>
      <c r="AR790">
        <v>92.4507635075594</v>
      </c>
      <c r="AS790">
        <v>3</v>
      </c>
      <c r="AT790">
        <v>1</v>
      </c>
      <c r="AU790">
        <f>IF(AS790*$H$13&gt;=AW790,1.0,(AW790/(AW790-AS790*$H$13)))</f>
        <v>0</v>
      </c>
      <c r="AV790">
        <f>(AU790-1)*100</f>
        <v>0</v>
      </c>
      <c r="AW790">
        <f>MAX(0,($B$13+$C$13*DP790)/(1+$D$13*DP790)*DI790/(DK790+273)*$E$13)</f>
        <v>0</v>
      </c>
      <c r="AX790" t="s">
        <v>418</v>
      </c>
      <c r="AY790" t="s">
        <v>418</v>
      </c>
      <c r="AZ790">
        <v>0</v>
      </c>
      <c r="BA790">
        <v>0</v>
      </c>
      <c r="BB790">
        <f>1-AZ790/BA790</f>
        <v>0</v>
      </c>
      <c r="BC790">
        <v>0</v>
      </c>
      <c r="BD790" t="s">
        <v>418</v>
      </c>
      <c r="BE790" t="s">
        <v>418</v>
      </c>
      <c r="BF790">
        <v>0</v>
      </c>
      <c r="BG790">
        <v>0</v>
      </c>
      <c r="BH790">
        <f>1-BF790/BG790</f>
        <v>0</v>
      </c>
      <c r="BI790">
        <v>0.5</v>
      </c>
      <c r="BJ790">
        <f>CS790</f>
        <v>0</v>
      </c>
      <c r="BK790">
        <f>L790</f>
        <v>0</v>
      </c>
      <c r="BL790">
        <f>BH790*BI790*BJ790</f>
        <v>0</v>
      </c>
      <c r="BM790">
        <f>(BK790-BC790)/BJ790</f>
        <v>0</v>
      </c>
      <c r="BN790">
        <f>(BA790-BG790)/BG790</f>
        <v>0</v>
      </c>
      <c r="BO790">
        <f>AZ790/(BB790+AZ790/BG790)</f>
        <v>0</v>
      </c>
      <c r="BP790" t="s">
        <v>418</v>
      </c>
      <c r="BQ790">
        <v>0</v>
      </c>
      <c r="BR790">
        <f>IF(BQ790&lt;&gt;0, BQ790, BO790)</f>
        <v>0</v>
      </c>
      <c r="BS790">
        <f>1-BR790/BG790</f>
        <v>0</v>
      </c>
      <c r="BT790">
        <f>(BG790-BF790)/(BG790-BR790)</f>
        <v>0</v>
      </c>
      <c r="BU790">
        <f>(BA790-BG790)/(BA790-BR790)</f>
        <v>0</v>
      </c>
      <c r="BV790">
        <f>(BG790-BF790)/(BG790-AZ790)</f>
        <v>0</v>
      </c>
      <c r="BW790">
        <f>(BA790-BG790)/(BA790-AZ790)</f>
        <v>0</v>
      </c>
      <c r="BX790">
        <f>(BT790*BR790/BF790)</f>
        <v>0</v>
      </c>
      <c r="BY790">
        <f>(1-BX790)</f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f>$B$11*DQ790+$C$11*DR790+$F$11*EC790*(1-EF790)</f>
        <v>0</v>
      </c>
      <c r="CS790">
        <f>CR790*CT790</f>
        <v>0</v>
      </c>
      <c r="CT790">
        <f>($B$11*$D$9+$C$11*$D$9+$F$11*((EP790+EH790)/MAX(EP790+EH790+EQ790, 0.1)*$I$9+EQ790/MAX(EP790+EH790+EQ790, 0.1)*$J$9))/($B$11+$C$11+$F$11)</f>
        <v>0</v>
      </c>
      <c r="CU790">
        <f>($B$11*$K$9+$C$11*$K$9+$F$11*((EP790+EH790)/MAX(EP790+EH790+EQ790, 0.1)*$P$9+EQ790/MAX(EP790+EH790+EQ790, 0.1)*$Q$9))/($B$11+$C$11+$F$11)</f>
        <v>0</v>
      </c>
      <c r="CV790">
        <v>6</v>
      </c>
      <c r="CW790">
        <v>0.5</v>
      </c>
      <c r="CX790" t="s">
        <v>419</v>
      </c>
      <c r="CY790">
        <v>2</v>
      </c>
      <c r="CZ790" t="b">
        <v>1</v>
      </c>
      <c r="DA790">
        <v>1659036152.75517</v>
      </c>
      <c r="DB790">
        <v>408.608310344828</v>
      </c>
      <c r="DC790">
        <v>419.354206896552</v>
      </c>
      <c r="DD790">
        <v>27.5465413793103</v>
      </c>
      <c r="DE790">
        <v>25.2570517241379</v>
      </c>
      <c r="DF790">
        <v>402.244620689655</v>
      </c>
      <c r="DG790">
        <v>27.0151689655172</v>
      </c>
      <c r="DH790">
        <v>500.102724137931</v>
      </c>
      <c r="DI790">
        <v>90.2871689655173</v>
      </c>
      <c r="DJ790">
        <v>0.044228924137931</v>
      </c>
      <c r="DK790">
        <v>27.475724137931</v>
      </c>
      <c r="DL790">
        <v>28.2243275862069</v>
      </c>
      <c r="DM790">
        <v>999.9</v>
      </c>
      <c r="DN790">
        <v>0</v>
      </c>
      <c r="DO790">
        <v>0</v>
      </c>
      <c r="DP790">
        <v>9999.31034482759</v>
      </c>
      <c r="DQ790">
        <v>0</v>
      </c>
      <c r="DR790">
        <v>17.156</v>
      </c>
      <c r="DS790">
        <v>-10.7459524137931</v>
      </c>
      <c r="DT790">
        <v>420.182862068966</v>
      </c>
      <c r="DU790">
        <v>430.220310344828</v>
      </c>
      <c r="DV790">
        <v>2.28948689655172</v>
      </c>
      <c r="DW790">
        <v>419.354206896552</v>
      </c>
      <c r="DX790">
        <v>25.2570517241379</v>
      </c>
      <c r="DY790">
        <v>2.48709965517241</v>
      </c>
      <c r="DZ790">
        <v>2.28038793103448</v>
      </c>
      <c r="EA790">
        <v>20.942324137931</v>
      </c>
      <c r="EB790">
        <v>19.5385172413793</v>
      </c>
      <c r="EC790">
        <v>2000.01965517241</v>
      </c>
      <c r="ED790">
        <v>0.980001344827586</v>
      </c>
      <c r="EE790">
        <v>0.0199989655172414</v>
      </c>
      <c r="EF790">
        <v>0</v>
      </c>
      <c r="EG790">
        <v>655.975586206897</v>
      </c>
      <c r="EH790">
        <v>5.00063</v>
      </c>
      <c r="EI790">
        <v>12939.5379310345</v>
      </c>
      <c r="EJ790">
        <v>17257.0517241379</v>
      </c>
      <c r="EK790">
        <v>38.254275862069</v>
      </c>
      <c r="EL790">
        <v>38.3358965517241</v>
      </c>
      <c r="EM790">
        <v>37.754275862069</v>
      </c>
      <c r="EN790">
        <v>37.687</v>
      </c>
      <c r="EO790">
        <v>39.307724137931</v>
      </c>
      <c r="EP790">
        <v>1955.11965517241</v>
      </c>
      <c r="EQ790">
        <v>39.9</v>
      </c>
      <c r="ER790">
        <v>0</v>
      </c>
      <c r="ES790">
        <v>1659036159.7</v>
      </c>
      <c r="ET790">
        <v>0</v>
      </c>
      <c r="EU790">
        <v>655.968461538461</v>
      </c>
      <c r="EV790">
        <v>-2.81695727075319</v>
      </c>
      <c r="EW790">
        <v>-68.1333333431656</v>
      </c>
      <c r="EX790">
        <v>12939.0730769231</v>
      </c>
      <c r="EY790">
        <v>15</v>
      </c>
      <c r="EZ790">
        <v>1659035359.5</v>
      </c>
      <c r="FA790" t="s">
        <v>1976</v>
      </c>
      <c r="FB790">
        <v>1659035357.5</v>
      </c>
      <c r="FC790">
        <v>1659035359.5</v>
      </c>
      <c r="FD790">
        <v>1</v>
      </c>
      <c r="FE790">
        <v>-0.104</v>
      </c>
      <c r="FF790">
        <v>-0.037</v>
      </c>
      <c r="FG790">
        <v>6.435</v>
      </c>
      <c r="FH790">
        <v>0.501</v>
      </c>
      <c r="FI790">
        <v>420</v>
      </c>
      <c r="FJ790">
        <v>25</v>
      </c>
      <c r="FK790">
        <v>0.45</v>
      </c>
      <c r="FL790">
        <v>0.11</v>
      </c>
      <c r="FM790">
        <v>-11.107679</v>
      </c>
      <c r="FN790">
        <v>2.61738281425894</v>
      </c>
      <c r="FO790">
        <v>0.525547543100527</v>
      </c>
      <c r="FP790">
        <v>0</v>
      </c>
      <c r="FQ790">
        <v>656.167088235294</v>
      </c>
      <c r="FR790">
        <v>-3.23839572761472</v>
      </c>
      <c r="FS790">
        <v>0.374141005791305</v>
      </c>
      <c r="FT790">
        <v>0</v>
      </c>
      <c r="FU790">
        <v>2.30091475</v>
      </c>
      <c r="FV790">
        <v>-0.249717636022515</v>
      </c>
      <c r="FW790">
        <v>0.0267572162217503</v>
      </c>
      <c r="FX790">
        <v>0</v>
      </c>
      <c r="FY790">
        <v>0</v>
      </c>
      <c r="FZ790">
        <v>3</v>
      </c>
      <c r="GA790" t="s">
        <v>427</v>
      </c>
      <c r="GB790">
        <v>2.9736</v>
      </c>
      <c r="GC790">
        <v>2.69815</v>
      </c>
      <c r="GD790">
        <v>0.0883493</v>
      </c>
      <c r="GE790">
        <v>0.0904443</v>
      </c>
      <c r="GF790">
        <v>0.113474</v>
      </c>
      <c r="GG790">
        <v>0.10794</v>
      </c>
      <c r="GH790">
        <v>35484.7</v>
      </c>
      <c r="GI790">
        <v>38720</v>
      </c>
      <c r="GJ790">
        <v>35272.3</v>
      </c>
      <c r="GK790">
        <v>38607.4</v>
      </c>
      <c r="GL790">
        <v>44328</v>
      </c>
      <c r="GM790">
        <v>49741.7</v>
      </c>
      <c r="GN790">
        <v>55140.6</v>
      </c>
      <c r="GO790">
        <v>61927.9</v>
      </c>
      <c r="GP790">
        <v>1.9716</v>
      </c>
      <c r="GQ790">
        <v>1.8572</v>
      </c>
      <c r="GR790">
        <v>0.17181</v>
      </c>
      <c r="GS790">
        <v>0</v>
      </c>
      <c r="GT790">
        <v>25.4102</v>
      </c>
      <c r="GU790">
        <v>999.9</v>
      </c>
      <c r="GV790">
        <v>58.052</v>
      </c>
      <c r="GW790">
        <v>29.517</v>
      </c>
      <c r="GX790">
        <v>26.6426</v>
      </c>
      <c r="GY790">
        <v>55.9319</v>
      </c>
      <c r="GZ790">
        <v>45.9575</v>
      </c>
      <c r="HA790">
        <v>1</v>
      </c>
      <c r="HB790">
        <v>-0.0420122</v>
      </c>
      <c r="HC790">
        <v>0.12963</v>
      </c>
      <c r="HD790">
        <v>20.1139</v>
      </c>
      <c r="HE790">
        <v>5.19812</v>
      </c>
      <c r="HF790">
        <v>12.004</v>
      </c>
      <c r="HG790">
        <v>4.976</v>
      </c>
      <c r="HH790">
        <v>3.2938</v>
      </c>
      <c r="HI790">
        <v>9999</v>
      </c>
      <c r="HJ790">
        <v>9999</v>
      </c>
      <c r="HK790">
        <v>9999</v>
      </c>
      <c r="HL790">
        <v>631.1</v>
      </c>
      <c r="HM790">
        <v>1.86313</v>
      </c>
      <c r="HN790">
        <v>1.86801</v>
      </c>
      <c r="HO790">
        <v>1.86783</v>
      </c>
      <c r="HP790">
        <v>1.86905</v>
      </c>
      <c r="HQ790">
        <v>1.86981</v>
      </c>
      <c r="HR790">
        <v>1.86584</v>
      </c>
      <c r="HS790">
        <v>1.86691</v>
      </c>
      <c r="HT790">
        <v>1.86829</v>
      </c>
      <c r="HU790">
        <v>5</v>
      </c>
      <c r="HV790">
        <v>0</v>
      </c>
      <c r="HW790">
        <v>0</v>
      </c>
      <c r="HX790">
        <v>0</v>
      </c>
      <c r="HY790" t="s">
        <v>422</v>
      </c>
      <c r="HZ790" t="s">
        <v>423</v>
      </c>
      <c r="IA790" t="s">
        <v>424</v>
      </c>
      <c r="IB790" t="s">
        <v>424</v>
      </c>
      <c r="IC790" t="s">
        <v>424</v>
      </c>
      <c r="ID790" t="s">
        <v>424</v>
      </c>
      <c r="IE790">
        <v>0</v>
      </c>
      <c r="IF790">
        <v>100</v>
      </c>
      <c r="IG790">
        <v>100</v>
      </c>
      <c r="IH790">
        <v>6.36</v>
      </c>
      <c r="II790">
        <v>0.5314</v>
      </c>
      <c r="IJ790">
        <v>3.92360093765785</v>
      </c>
      <c r="IK790">
        <v>0.00601174518973114</v>
      </c>
      <c r="IL790">
        <v>2.77886958061485e-07</v>
      </c>
      <c r="IM790">
        <v>-3.54636231360687e-10</v>
      </c>
      <c r="IN790">
        <v>0.531367920259254</v>
      </c>
      <c r="IO790">
        <v>0</v>
      </c>
      <c r="IP790">
        <v>0</v>
      </c>
      <c r="IQ790">
        <v>0</v>
      </c>
      <c r="IR790">
        <v>-4</v>
      </c>
      <c r="IS790">
        <v>1848</v>
      </c>
      <c r="IT790">
        <v>1</v>
      </c>
      <c r="IU790">
        <v>25</v>
      </c>
      <c r="IV790">
        <v>13.4</v>
      </c>
      <c r="IW790">
        <v>13.4</v>
      </c>
      <c r="IX790">
        <v>1.00342</v>
      </c>
      <c r="IY790">
        <v>2.62329</v>
      </c>
      <c r="IZ790">
        <v>1.54785</v>
      </c>
      <c r="JA790">
        <v>2.30591</v>
      </c>
      <c r="JB790">
        <v>1.34644</v>
      </c>
      <c r="JC790">
        <v>2.42554</v>
      </c>
      <c r="JD790">
        <v>33.7832</v>
      </c>
      <c r="JE790">
        <v>24.2188</v>
      </c>
      <c r="JF790">
        <v>18</v>
      </c>
      <c r="JG790">
        <v>491.811</v>
      </c>
      <c r="JH790">
        <v>417.382</v>
      </c>
      <c r="JI790">
        <v>25.0001</v>
      </c>
      <c r="JJ790">
        <v>26.6913</v>
      </c>
      <c r="JK790">
        <v>30</v>
      </c>
      <c r="JL790">
        <v>26.6546</v>
      </c>
      <c r="JM790">
        <v>26.5975</v>
      </c>
      <c r="JN790">
        <v>20.1027</v>
      </c>
      <c r="JO790">
        <v>12.111</v>
      </c>
      <c r="JP790">
        <v>100</v>
      </c>
      <c r="JQ790">
        <v>25</v>
      </c>
      <c r="JR790">
        <v>399.702</v>
      </c>
      <c r="JS790">
        <v>25.3506</v>
      </c>
      <c r="JT790">
        <v>102.285</v>
      </c>
      <c r="JU790">
        <v>103.078</v>
      </c>
    </row>
    <row r="791" spans="1:281">
      <c r="A791">
        <v>773</v>
      </c>
      <c r="B791">
        <v>1659036165.6</v>
      </c>
      <c r="C791">
        <v>12482.5</v>
      </c>
      <c r="D791" t="s">
        <v>1979</v>
      </c>
      <c r="E791" t="s">
        <v>1980</v>
      </c>
      <c r="F791">
        <v>5</v>
      </c>
      <c r="G791" t="s">
        <v>1975</v>
      </c>
      <c r="H791" t="s">
        <v>417</v>
      </c>
      <c r="I791">
        <v>1659036157.83214</v>
      </c>
      <c r="J791">
        <f>(K791)/1000</f>
        <v>0</v>
      </c>
      <c r="K791">
        <f>IF(CZ791, AN791, AH791)</f>
        <v>0</v>
      </c>
      <c r="L791">
        <f>IF(CZ791, AI791, AG791)</f>
        <v>0</v>
      </c>
      <c r="M791">
        <f>DB791 - IF(AU791&gt;1, L791*CV791*100.0/(AW791*DP791), 0)</f>
        <v>0</v>
      </c>
      <c r="N791">
        <f>((T791-J791/2)*M791-L791)/(T791+J791/2)</f>
        <v>0</v>
      </c>
      <c r="O791">
        <f>N791*(DI791+DJ791)/1000.0</f>
        <v>0</v>
      </c>
      <c r="P791">
        <f>(DB791 - IF(AU791&gt;1, L791*CV791*100.0/(AW791*DP791), 0))*(DI791+DJ791)/1000.0</f>
        <v>0</v>
      </c>
      <c r="Q791">
        <f>2.0/((1/S791-1/R791)+SIGN(S791)*SQRT((1/S791-1/R791)*(1/S791-1/R791) + 4*CW791/((CW791+1)*(CW791+1))*(2*1/S791*1/R791-1/R791*1/R791)))</f>
        <v>0</v>
      </c>
      <c r="R791">
        <f>IF(LEFT(CX791,1)&lt;&gt;"0",IF(LEFT(CX791,1)="1",3.0,CY791),$D$5+$E$5*(DP791*DI791/($K$5*1000))+$F$5*(DP791*DI791/($K$5*1000))*MAX(MIN(CV791,$J$5),$I$5)*MAX(MIN(CV791,$J$5),$I$5)+$G$5*MAX(MIN(CV791,$J$5),$I$5)*(DP791*DI791/($K$5*1000))+$H$5*(DP791*DI791/($K$5*1000))*(DP791*DI791/($K$5*1000)))</f>
        <v>0</v>
      </c>
      <c r="S791">
        <f>J791*(1000-(1000*0.61365*exp(17.502*W791/(240.97+W791))/(DI791+DJ791)+DD791)/2)/(1000*0.61365*exp(17.502*W791/(240.97+W791))/(DI791+DJ791)-DD791)</f>
        <v>0</v>
      </c>
      <c r="T791">
        <f>1/((CW791+1)/(Q791/1.6)+1/(R791/1.37)) + CW791/((CW791+1)/(Q791/1.6) + CW791/(R791/1.37))</f>
        <v>0</v>
      </c>
      <c r="U791">
        <f>(CR791*CU791)</f>
        <v>0</v>
      </c>
      <c r="V791">
        <f>(DK791+(U791+2*0.95*5.67E-8*(((DK791+$B$7)+273)^4-(DK791+273)^4)-44100*J791)/(1.84*29.3*R791+8*0.95*5.67E-8*(DK791+273)^3))</f>
        <v>0</v>
      </c>
      <c r="W791">
        <f>($C$7*DL791+$D$7*DM791+$E$7*V791)</f>
        <v>0</v>
      </c>
      <c r="X791">
        <f>0.61365*exp(17.502*W791/(240.97+W791))</f>
        <v>0</v>
      </c>
      <c r="Y791">
        <f>(Z791/AA791*100)</f>
        <v>0</v>
      </c>
      <c r="Z791">
        <f>DD791*(DI791+DJ791)/1000</f>
        <v>0</v>
      </c>
      <c r="AA791">
        <f>0.61365*exp(17.502*DK791/(240.97+DK791))</f>
        <v>0</v>
      </c>
      <c r="AB791">
        <f>(X791-DD791*(DI791+DJ791)/1000)</f>
        <v>0</v>
      </c>
      <c r="AC791">
        <f>(-J791*44100)</f>
        <v>0</v>
      </c>
      <c r="AD791">
        <f>2*29.3*R791*0.92*(DK791-W791)</f>
        <v>0</v>
      </c>
      <c r="AE791">
        <f>2*0.95*5.67E-8*(((DK791+$B$7)+273)^4-(W791+273)^4)</f>
        <v>0</v>
      </c>
      <c r="AF791">
        <f>U791+AE791+AC791+AD791</f>
        <v>0</v>
      </c>
      <c r="AG791">
        <f>DH791*AU791*(DC791-DB791*(1000-AU791*DE791)/(1000-AU791*DD791))/(100*CV791)</f>
        <v>0</v>
      </c>
      <c r="AH791">
        <f>1000*DH791*AU791*(DD791-DE791)/(100*CV791*(1000-AU791*DD791))</f>
        <v>0</v>
      </c>
      <c r="AI791">
        <f>(AJ791 - AK791 - DI791*1E3/(8.314*(DK791+273.15)) * AM791/DH791 * AL791) * DH791/(100*CV791) * (1000 - DE791)/1000</f>
        <v>0</v>
      </c>
      <c r="AJ791">
        <v>417.805846765549</v>
      </c>
      <c r="AK791">
        <v>414.065272727273</v>
      </c>
      <c r="AL791">
        <v>-1.39002856069497</v>
      </c>
      <c r="AM791">
        <v>66.0503395824005</v>
      </c>
      <c r="AN791">
        <f>(AP791 - AO791 + DI791*1E3/(8.314*(DK791+273.15)) * AR791/DH791 * AQ791) * DH791/(100*CV791) * 1000/(1000 - AP791)</f>
        <v>0</v>
      </c>
      <c r="AO791">
        <v>25.2996278275506</v>
      </c>
      <c r="AP791">
        <v>27.5501237762238</v>
      </c>
      <c r="AQ791">
        <v>-4.02742815744165e-05</v>
      </c>
      <c r="AR791">
        <v>92.4507635075594</v>
      </c>
      <c r="AS791">
        <v>3</v>
      </c>
      <c r="AT791">
        <v>1</v>
      </c>
      <c r="AU791">
        <f>IF(AS791*$H$13&gt;=AW791,1.0,(AW791/(AW791-AS791*$H$13)))</f>
        <v>0</v>
      </c>
      <c r="AV791">
        <f>(AU791-1)*100</f>
        <v>0</v>
      </c>
      <c r="AW791">
        <f>MAX(0,($B$13+$C$13*DP791)/(1+$D$13*DP791)*DI791/(DK791+273)*$E$13)</f>
        <v>0</v>
      </c>
      <c r="AX791" t="s">
        <v>418</v>
      </c>
      <c r="AY791" t="s">
        <v>418</v>
      </c>
      <c r="AZ791">
        <v>0</v>
      </c>
      <c r="BA791">
        <v>0</v>
      </c>
      <c r="BB791">
        <f>1-AZ791/BA791</f>
        <v>0</v>
      </c>
      <c r="BC791">
        <v>0</v>
      </c>
      <c r="BD791" t="s">
        <v>418</v>
      </c>
      <c r="BE791" t="s">
        <v>418</v>
      </c>
      <c r="BF791">
        <v>0</v>
      </c>
      <c r="BG791">
        <v>0</v>
      </c>
      <c r="BH791">
        <f>1-BF791/BG791</f>
        <v>0</v>
      </c>
      <c r="BI791">
        <v>0.5</v>
      </c>
      <c r="BJ791">
        <f>CS791</f>
        <v>0</v>
      </c>
      <c r="BK791">
        <f>L791</f>
        <v>0</v>
      </c>
      <c r="BL791">
        <f>BH791*BI791*BJ791</f>
        <v>0</v>
      </c>
      <c r="BM791">
        <f>(BK791-BC791)/BJ791</f>
        <v>0</v>
      </c>
      <c r="BN791">
        <f>(BA791-BG791)/BG791</f>
        <v>0</v>
      </c>
      <c r="BO791">
        <f>AZ791/(BB791+AZ791/BG791)</f>
        <v>0</v>
      </c>
      <c r="BP791" t="s">
        <v>418</v>
      </c>
      <c r="BQ791">
        <v>0</v>
      </c>
      <c r="BR791">
        <f>IF(BQ791&lt;&gt;0, BQ791, BO791)</f>
        <v>0</v>
      </c>
      <c r="BS791">
        <f>1-BR791/BG791</f>
        <v>0</v>
      </c>
      <c r="BT791">
        <f>(BG791-BF791)/(BG791-BR791)</f>
        <v>0</v>
      </c>
      <c r="BU791">
        <f>(BA791-BG791)/(BA791-BR791)</f>
        <v>0</v>
      </c>
      <c r="BV791">
        <f>(BG791-BF791)/(BG791-AZ791)</f>
        <v>0</v>
      </c>
      <c r="BW791">
        <f>(BA791-BG791)/(BA791-AZ791)</f>
        <v>0</v>
      </c>
      <c r="BX791">
        <f>(BT791*BR791/BF791)</f>
        <v>0</v>
      </c>
      <c r="BY791">
        <f>(1-BX791)</f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f>$B$11*DQ791+$C$11*DR791+$F$11*EC791*(1-EF791)</f>
        <v>0</v>
      </c>
      <c r="CS791">
        <f>CR791*CT791</f>
        <v>0</v>
      </c>
      <c r="CT791">
        <f>($B$11*$D$9+$C$11*$D$9+$F$11*((EP791+EH791)/MAX(EP791+EH791+EQ791, 0.1)*$I$9+EQ791/MAX(EP791+EH791+EQ791, 0.1)*$J$9))/($B$11+$C$11+$F$11)</f>
        <v>0</v>
      </c>
      <c r="CU791">
        <f>($B$11*$K$9+$C$11*$K$9+$F$11*((EP791+EH791)/MAX(EP791+EH791+EQ791, 0.1)*$P$9+EQ791/MAX(EP791+EH791+EQ791, 0.1)*$Q$9))/($B$11+$C$11+$F$11)</f>
        <v>0</v>
      </c>
      <c r="CV791">
        <v>6</v>
      </c>
      <c r="CW791">
        <v>0.5</v>
      </c>
      <c r="CX791" t="s">
        <v>419</v>
      </c>
      <c r="CY791">
        <v>2</v>
      </c>
      <c r="CZ791" t="b">
        <v>1</v>
      </c>
      <c r="DA791">
        <v>1659036157.83214</v>
      </c>
      <c r="DB791">
        <v>407.61225</v>
      </c>
      <c r="DC791">
        <v>415.071392857143</v>
      </c>
      <c r="DD791">
        <v>27.5467</v>
      </c>
      <c r="DE791">
        <v>25.2792785714286</v>
      </c>
      <c r="DF791">
        <v>401.254571428571</v>
      </c>
      <c r="DG791">
        <v>27.0153214285714</v>
      </c>
      <c r="DH791">
        <v>500.056107142857</v>
      </c>
      <c r="DI791">
        <v>90.2869071428571</v>
      </c>
      <c r="DJ791">
        <v>0.0442572571428572</v>
      </c>
      <c r="DK791">
        <v>27.47115</v>
      </c>
      <c r="DL791">
        <v>28.2190071428571</v>
      </c>
      <c r="DM791">
        <v>999.9</v>
      </c>
      <c r="DN791">
        <v>0</v>
      </c>
      <c r="DO791">
        <v>0</v>
      </c>
      <c r="DP791">
        <v>9983.39285714286</v>
      </c>
      <c r="DQ791">
        <v>0</v>
      </c>
      <c r="DR791">
        <v>17.156</v>
      </c>
      <c r="DS791">
        <v>-7.45911992857143</v>
      </c>
      <c r="DT791">
        <v>419.158607142857</v>
      </c>
      <c r="DU791">
        <v>425.836</v>
      </c>
      <c r="DV791">
        <v>2.26742464285714</v>
      </c>
      <c r="DW791">
        <v>415.071392857143</v>
      </c>
      <c r="DX791">
        <v>25.2792785714286</v>
      </c>
      <c r="DY791">
        <v>2.48710642857143</v>
      </c>
      <c r="DZ791">
        <v>2.2823875</v>
      </c>
      <c r="EA791">
        <v>20.9423785714286</v>
      </c>
      <c r="EB791">
        <v>19.5526214285714</v>
      </c>
      <c r="EC791">
        <v>2000.01892857143</v>
      </c>
      <c r="ED791">
        <v>0.980001285714286</v>
      </c>
      <c r="EE791">
        <v>0.0199990285714286</v>
      </c>
      <c r="EF791">
        <v>0</v>
      </c>
      <c r="EG791">
        <v>655.710642857143</v>
      </c>
      <c r="EH791">
        <v>5.00063</v>
      </c>
      <c r="EI791">
        <v>12933.8464285714</v>
      </c>
      <c r="EJ791">
        <v>17257.0535714286</v>
      </c>
      <c r="EK791">
        <v>38.25</v>
      </c>
      <c r="EL791">
        <v>38.33675</v>
      </c>
      <c r="EM791">
        <v>37.7544285714286</v>
      </c>
      <c r="EN791">
        <v>37.687</v>
      </c>
      <c r="EO791">
        <v>39.3075714285714</v>
      </c>
      <c r="EP791">
        <v>1955.11892857143</v>
      </c>
      <c r="EQ791">
        <v>39.9</v>
      </c>
      <c r="ER791">
        <v>0</v>
      </c>
      <c r="ES791">
        <v>1659036165.1</v>
      </c>
      <c r="ET791">
        <v>0</v>
      </c>
      <c r="EU791">
        <v>655.67208</v>
      </c>
      <c r="EV791">
        <v>-2.57107693205507</v>
      </c>
      <c r="EW791">
        <v>-67.2000001748344</v>
      </c>
      <c r="EX791">
        <v>12932.676</v>
      </c>
      <c r="EY791">
        <v>15</v>
      </c>
      <c r="EZ791">
        <v>1659035359.5</v>
      </c>
      <c r="FA791" t="s">
        <v>1976</v>
      </c>
      <c r="FB791">
        <v>1659035357.5</v>
      </c>
      <c r="FC791">
        <v>1659035359.5</v>
      </c>
      <c r="FD791">
        <v>1</v>
      </c>
      <c r="FE791">
        <v>-0.104</v>
      </c>
      <c r="FF791">
        <v>-0.037</v>
      </c>
      <c r="FG791">
        <v>6.435</v>
      </c>
      <c r="FH791">
        <v>0.501</v>
      </c>
      <c r="FI791">
        <v>420</v>
      </c>
      <c r="FJ791">
        <v>25</v>
      </c>
      <c r="FK791">
        <v>0.45</v>
      </c>
      <c r="FL791">
        <v>0.11</v>
      </c>
      <c r="FM791">
        <v>-8.44817145</v>
      </c>
      <c r="FN791">
        <v>36.9001583864916</v>
      </c>
      <c r="FO791">
        <v>4.28208338498671</v>
      </c>
      <c r="FP791">
        <v>0</v>
      </c>
      <c r="FQ791">
        <v>655.838205882353</v>
      </c>
      <c r="FR791">
        <v>-2.96954927859325</v>
      </c>
      <c r="FS791">
        <v>0.355783789219355</v>
      </c>
      <c r="FT791">
        <v>0</v>
      </c>
      <c r="FU791">
        <v>2.27854425</v>
      </c>
      <c r="FV791">
        <v>-0.284418348968106</v>
      </c>
      <c r="FW791">
        <v>0.0292565993313902</v>
      </c>
      <c r="FX791">
        <v>0</v>
      </c>
      <c r="FY791">
        <v>0</v>
      </c>
      <c r="FZ791">
        <v>3</v>
      </c>
      <c r="GA791" t="s">
        <v>427</v>
      </c>
      <c r="GB791">
        <v>2.97348</v>
      </c>
      <c r="GC791">
        <v>2.69843</v>
      </c>
      <c r="GD791">
        <v>0.0873207</v>
      </c>
      <c r="GE791">
        <v>0.0881168</v>
      </c>
      <c r="GF791">
        <v>0.113487</v>
      </c>
      <c r="GG791">
        <v>0.107961</v>
      </c>
      <c r="GH791">
        <v>35525.4</v>
      </c>
      <c r="GI791">
        <v>38819.1</v>
      </c>
      <c r="GJ791">
        <v>35273</v>
      </c>
      <c r="GK791">
        <v>38607.5</v>
      </c>
      <c r="GL791">
        <v>44327.9</v>
      </c>
      <c r="GM791">
        <v>49740.8</v>
      </c>
      <c r="GN791">
        <v>55141.3</v>
      </c>
      <c r="GO791">
        <v>61928.3</v>
      </c>
      <c r="GP791">
        <v>1.9714</v>
      </c>
      <c r="GQ791">
        <v>1.8578</v>
      </c>
      <c r="GR791">
        <v>0.173301</v>
      </c>
      <c r="GS791">
        <v>0</v>
      </c>
      <c r="GT791">
        <v>25.408</v>
      </c>
      <c r="GU791">
        <v>999.9</v>
      </c>
      <c r="GV791">
        <v>58.052</v>
      </c>
      <c r="GW791">
        <v>29.507</v>
      </c>
      <c r="GX791">
        <v>26.6257</v>
      </c>
      <c r="GY791">
        <v>56.5119</v>
      </c>
      <c r="GZ791">
        <v>46.4143</v>
      </c>
      <c r="HA791">
        <v>1</v>
      </c>
      <c r="HB791">
        <v>-0.0420122</v>
      </c>
      <c r="HC791">
        <v>0.130065</v>
      </c>
      <c r="HD791">
        <v>20.1137</v>
      </c>
      <c r="HE791">
        <v>5.19812</v>
      </c>
      <c r="HF791">
        <v>12.004</v>
      </c>
      <c r="HG791">
        <v>4.9756</v>
      </c>
      <c r="HH791">
        <v>3.2938</v>
      </c>
      <c r="HI791">
        <v>9999</v>
      </c>
      <c r="HJ791">
        <v>9999</v>
      </c>
      <c r="HK791">
        <v>9999</v>
      </c>
      <c r="HL791">
        <v>631.1</v>
      </c>
      <c r="HM791">
        <v>1.86313</v>
      </c>
      <c r="HN791">
        <v>1.86804</v>
      </c>
      <c r="HO791">
        <v>1.8678</v>
      </c>
      <c r="HP791">
        <v>1.86902</v>
      </c>
      <c r="HQ791">
        <v>1.86981</v>
      </c>
      <c r="HR791">
        <v>1.86584</v>
      </c>
      <c r="HS791">
        <v>1.86691</v>
      </c>
      <c r="HT791">
        <v>1.86829</v>
      </c>
      <c r="HU791">
        <v>5</v>
      </c>
      <c r="HV791">
        <v>0</v>
      </c>
      <c r="HW791">
        <v>0</v>
      </c>
      <c r="HX791">
        <v>0</v>
      </c>
      <c r="HY791" t="s">
        <v>422</v>
      </c>
      <c r="HZ791" t="s">
        <v>423</v>
      </c>
      <c r="IA791" t="s">
        <v>424</v>
      </c>
      <c r="IB791" t="s">
        <v>424</v>
      </c>
      <c r="IC791" t="s">
        <v>424</v>
      </c>
      <c r="ID791" t="s">
        <v>424</v>
      </c>
      <c r="IE791">
        <v>0</v>
      </c>
      <c r="IF791">
        <v>100</v>
      </c>
      <c r="IG791">
        <v>100</v>
      </c>
      <c r="IH791">
        <v>6.323</v>
      </c>
      <c r="II791">
        <v>0.5313</v>
      </c>
      <c r="IJ791">
        <v>3.92360093765785</v>
      </c>
      <c r="IK791">
        <v>0.00601174518973114</v>
      </c>
      <c r="IL791">
        <v>2.77886958061485e-07</v>
      </c>
      <c r="IM791">
        <v>-3.54636231360687e-10</v>
      </c>
      <c r="IN791">
        <v>0.531367920259254</v>
      </c>
      <c r="IO791">
        <v>0</v>
      </c>
      <c r="IP791">
        <v>0</v>
      </c>
      <c r="IQ791">
        <v>0</v>
      </c>
      <c r="IR791">
        <v>-4</v>
      </c>
      <c r="IS791">
        <v>1848</v>
      </c>
      <c r="IT791">
        <v>1</v>
      </c>
      <c r="IU791">
        <v>25</v>
      </c>
      <c r="IV791">
        <v>13.5</v>
      </c>
      <c r="IW791">
        <v>13.4</v>
      </c>
      <c r="IX791">
        <v>0.9729</v>
      </c>
      <c r="IY791">
        <v>2.62695</v>
      </c>
      <c r="IZ791">
        <v>1.54785</v>
      </c>
      <c r="JA791">
        <v>2.30591</v>
      </c>
      <c r="JB791">
        <v>1.34644</v>
      </c>
      <c r="JC791">
        <v>2.2644</v>
      </c>
      <c r="JD791">
        <v>33.8057</v>
      </c>
      <c r="JE791">
        <v>24.2188</v>
      </c>
      <c r="JF791">
        <v>18</v>
      </c>
      <c r="JG791">
        <v>491.682</v>
      </c>
      <c r="JH791">
        <v>417.724</v>
      </c>
      <c r="JI791">
        <v>25.0001</v>
      </c>
      <c r="JJ791">
        <v>26.6891</v>
      </c>
      <c r="JK791">
        <v>30</v>
      </c>
      <c r="JL791">
        <v>26.6546</v>
      </c>
      <c r="JM791">
        <v>26.5975</v>
      </c>
      <c r="JN791">
        <v>19.5153</v>
      </c>
      <c r="JO791">
        <v>12.111</v>
      </c>
      <c r="JP791">
        <v>100</v>
      </c>
      <c r="JQ791">
        <v>25</v>
      </c>
      <c r="JR791">
        <v>379.47</v>
      </c>
      <c r="JS791">
        <v>25.3663</v>
      </c>
      <c r="JT791">
        <v>102.286</v>
      </c>
      <c r="JU791">
        <v>103.079</v>
      </c>
    </row>
    <row r="792" spans="1:281">
      <c r="A792">
        <v>774</v>
      </c>
      <c r="B792">
        <v>1659036170.6</v>
      </c>
      <c r="C792">
        <v>12487.5</v>
      </c>
      <c r="D792" t="s">
        <v>1981</v>
      </c>
      <c r="E792" t="s">
        <v>1982</v>
      </c>
      <c r="F792">
        <v>5</v>
      </c>
      <c r="G792" t="s">
        <v>1975</v>
      </c>
      <c r="H792" t="s">
        <v>417</v>
      </c>
      <c r="I792">
        <v>1659036163.1</v>
      </c>
      <c r="J792">
        <f>(K792)/1000</f>
        <v>0</v>
      </c>
      <c r="K792">
        <f>IF(CZ792, AN792, AH792)</f>
        <v>0</v>
      </c>
      <c r="L792">
        <f>IF(CZ792, AI792, AG792)</f>
        <v>0</v>
      </c>
      <c r="M792">
        <f>DB792 - IF(AU792&gt;1, L792*CV792*100.0/(AW792*DP792), 0)</f>
        <v>0</v>
      </c>
      <c r="N792">
        <f>((T792-J792/2)*M792-L792)/(T792+J792/2)</f>
        <v>0</v>
      </c>
      <c r="O792">
        <f>N792*(DI792+DJ792)/1000.0</f>
        <v>0</v>
      </c>
      <c r="P792">
        <f>(DB792 - IF(AU792&gt;1, L792*CV792*100.0/(AW792*DP792), 0))*(DI792+DJ792)/1000.0</f>
        <v>0</v>
      </c>
      <c r="Q792">
        <f>2.0/((1/S792-1/R792)+SIGN(S792)*SQRT((1/S792-1/R792)*(1/S792-1/R792) + 4*CW792/((CW792+1)*(CW792+1))*(2*1/S792*1/R792-1/R792*1/R792)))</f>
        <v>0</v>
      </c>
      <c r="R792">
        <f>IF(LEFT(CX792,1)&lt;&gt;"0",IF(LEFT(CX792,1)="1",3.0,CY792),$D$5+$E$5*(DP792*DI792/($K$5*1000))+$F$5*(DP792*DI792/($K$5*1000))*MAX(MIN(CV792,$J$5),$I$5)*MAX(MIN(CV792,$J$5),$I$5)+$G$5*MAX(MIN(CV792,$J$5),$I$5)*(DP792*DI792/($K$5*1000))+$H$5*(DP792*DI792/($K$5*1000))*(DP792*DI792/($K$5*1000)))</f>
        <v>0</v>
      </c>
      <c r="S792">
        <f>J792*(1000-(1000*0.61365*exp(17.502*W792/(240.97+W792))/(DI792+DJ792)+DD792)/2)/(1000*0.61365*exp(17.502*W792/(240.97+W792))/(DI792+DJ792)-DD792)</f>
        <v>0</v>
      </c>
      <c r="T792">
        <f>1/((CW792+1)/(Q792/1.6)+1/(R792/1.37)) + CW792/((CW792+1)/(Q792/1.6) + CW792/(R792/1.37))</f>
        <v>0</v>
      </c>
      <c r="U792">
        <f>(CR792*CU792)</f>
        <v>0</v>
      </c>
      <c r="V792">
        <f>(DK792+(U792+2*0.95*5.67E-8*(((DK792+$B$7)+273)^4-(DK792+273)^4)-44100*J792)/(1.84*29.3*R792+8*0.95*5.67E-8*(DK792+273)^3))</f>
        <v>0</v>
      </c>
      <c r="W792">
        <f>($C$7*DL792+$D$7*DM792+$E$7*V792)</f>
        <v>0</v>
      </c>
      <c r="X792">
        <f>0.61365*exp(17.502*W792/(240.97+W792))</f>
        <v>0</v>
      </c>
      <c r="Y792">
        <f>(Z792/AA792*100)</f>
        <v>0</v>
      </c>
      <c r="Z792">
        <f>DD792*(DI792+DJ792)/1000</f>
        <v>0</v>
      </c>
      <c r="AA792">
        <f>0.61365*exp(17.502*DK792/(240.97+DK792))</f>
        <v>0</v>
      </c>
      <c r="AB792">
        <f>(X792-DD792*(DI792+DJ792)/1000)</f>
        <v>0</v>
      </c>
      <c r="AC792">
        <f>(-J792*44100)</f>
        <v>0</v>
      </c>
      <c r="AD792">
        <f>2*29.3*R792*0.92*(DK792-W792)</f>
        <v>0</v>
      </c>
      <c r="AE792">
        <f>2*0.95*5.67E-8*(((DK792+$B$7)+273)^4-(W792+273)^4)</f>
        <v>0</v>
      </c>
      <c r="AF792">
        <f>U792+AE792+AC792+AD792</f>
        <v>0</v>
      </c>
      <c r="AG792">
        <f>DH792*AU792*(DC792-DB792*(1000-AU792*DE792)/(1000-AU792*DD792))/(100*CV792)</f>
        <v>0</v>
      </c>
      <c r="AH792">
        <f>1000*DH792*AU792*(DD792-DE792)/(100*CV792*(1000-AU792*DD792))</f>
        <v>0</v>
      </c>
      <c r="AI792">
        <f>(AJ792 - AK792 - DI792*1E3/(8.314*(DK792+273.15)) * AM792/DH792 * AL792) * DH792/(100*CV792) * (1000 - DE792)/1000</f>
        <v>0</v>
      </c>
      <c r="AJ792">
        <v>401.565172292233</v>
      </c>
      <c r="AK792">
        <v>403.058248484849</v>
      </c>
      <c r="AL792">
        <v>-2.38581271267926</v>
      </c>
      <c r="AM792">
        <v>66.0503395824005</v>
      </c>
      <c r="AN792">
        <f>(AP792 - AO792 + DI792*1E3/(8.314*(DK792+273.15)) * AR792/DH792 * AQ792) * DH792/(100*CV792) * 1000/(1000 - AP792)</f>
        <v>0</v>
      </c>
      <c r="AO792">
        <v>25.3052675554556</v>
      </c>
      <c r="AP792">
        <v>27.5514083916084</v>
      </c>
      <c r="AQ792">
        <v>-5.59474573388693e-05</v>
      </c>
      <c r="AR792">
        <v>92.4507635075594</v>
      </c>
      <c r="AS792">
        <v>4</v>
      </c>
      <c r="AT792">
        <v>1</v>
      </c>
      <c r="AU792">
        <f>IF(AS792*$H$13&gt;=AW792,1.0,(AW792/(AW792-AS792*$H$13)))</f>
        <v>0</v>
      </c>
      <c r="AV792">
        <f>(AU792-1)*100</f>
        <v>0</v>
      </c>
      <c r="AW792">
        <f>MAX(0,($B$13+$C$13*DP792)/(1+$D$13*DP792)*DI792/(DK792+273)*$E$13)</f>
        <v>0</v>
      </c>
      <c r="AX792" t="s">
        <v>418</v>
      </c>
      <c r="AY792" t="s">
        <v>418</v>
      </c>
      <c r="AZ792">
        <v>0</v>
      </c>
      <c r="BA792">
        <v>0</v>
      </c>
      <c r="BB792">
        <f>1-AZ792/BA792</f>
        <v>0</v>
      </c>
      <c r="BC792">
        <v>0</v>
      </c>
      <c r="BD792" t="s">
        <v>418</v>
      </c>
      <c r="BE792" t="s">
        <v>418</v>
      </c>
      <c r="BF792">
        <v>0</v>
      </c>
      <c r="BG792">
        <v>0</v>
      </c>
      <c r="BH792">
        <f>1-BF792/BG792</f>
        <v>0</v>
      </c>
      <c r="BI792">
        <v>0.5</v>
      </c>
      <c r="BJ792">
        <f>CS792</f>
        <v>0</v>
      </c>
      <c r="BK792">
        <f>L792</f>
        <v>0</v>
      </c>
      <c r="BL792">
        <f>BH792*BI792*BJ792</f>
        <v>0</v>
      </c>
      <c r="BM792">
        <f>(BK792-BC792)/BJ792</f>
        <v>0</v>
      </c>
      <c r="BN792">
        <f>(BA792-BG792)/BG792</f>
        <v>0</v>
      </c>
      <c r="BO792">
        <f>AZ792/(BB792+AZ792/BG792)</f>
        <v>0</v>
      </c>
      <c r="BP792" t="s">
        <v>418</v>
      </c>
      <c r="BQ792">
        <v>0</v>
      </c>
      <c r="BR792">
        <f>IF(BQ792&lt;&gt;0, BQ792, BO792)</f>
        <v>0</v>
      </c>
      <c r="BS792">
        <f>1-BR792/BG792</f>
        <v>0</v>
      </c>
      <c r="BT792">
        <f>(BG792-BF792)/(BG792-BR792)</f>
        <v>0</v>
      </c>
      <c r="BU792">
        <f>(BA792-BG792)/(BA792-BR792)</f>
        <v>0</v>
      </c>
      <c r="BV792">
        <f>(BG792-BF792)/(BG792-AZ792)</f>
        <v>0</v>
      </c>
      <c r="BW792">
        <f>(BA792-BG792)/(BA792-AZ792)</f>
        <v>0</v>
      </c>
      <c r="BX792">
        <f>(BT792*BR792/BF792)</f>
        <v>0</v>
      </c>
      <c r="BY792">
        <f>(1-BX792)</f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f>$B$11*DQ792+$C$11*DR792+$F$11*EC792*(1-EF792)</f>
        <v>0</v>
      </c>
      <c r="CS792">
        <f>CR792*CT792</f>
        <v>0</v>
      </c>
      <c r="CT792">
        <f>($B$11*$D$9+$C$11*$D$9+$F$11*((EP792+EH792)/MAX(EP792+EH792+EQ792, 0.1)*$I$9+EQ792/MAX(EP792+EH792+EQ792, 0.1)*$J$9))/($B$11+$C$11+$F$11)</f>
        <v>0</v>
      </c>
      <c r="CU792">
        <f>($B$11*$K$9+$C$11*$K$9+$F$11*((EP792+EH792)/MAX(EP792+EH792+EQ792, 0.1)*$P$9+EQ792/MAX(EP792+EH792+EQ792, 0.1)*$Q$9))/($B$11+$C$11+$F$11)</f>
        <v>0</v>
      </c>
      <c r="CV792">
        <v>6</v>
      </c>
      <c r="CW792">
        <v>0.5</v>
      </c>
      <c r="CX792" t="s">
        <v>419</v>
      </c>
      <c r="CY792">
        <v>2</v>
      </c>
      <c r="CZ792" t="b">
        <v>1</v>
      </c>
      <c r="DA792">
        <v>1659036163.1</v>
      </c>
      <c r="DB792">
        <v>403.590111111111</v>
      </c>
      <c r="DC792">
        <v>405.151592592593</v>
      </c>
      <c r="DD792">
        <v>27.5484185185185</v>
      </c>
      <c r="DE792">
        <v>25.3002666666667</v>
      </c>
      <c r="DF792">
        <v>397.25662962963</v>
      </c>
      <c r="DG792">
        <v>27.0170444444444</v>
      </c>
      <c r="DH792">
        <v>500.056333333333</v>
      </c>
      <c r="DI792">
        <v>90.2870037037037</v>
      </c>
      <c r="DJ792">
        <v>0.0442530666666667</v>
      </c>
      <c r="DK792">
        <v>27.4753925925926</v>
      </c>
      <c r="DL792">
        <v>28.2363925925926</v>
      </c>
      <c r="DM792">
        <v>999.9</v>
      </c>
      <c r="DN792">
        <v>0</v>
      </c>
      <c r="DO792">
        <v>0</v>
      </c>
      <c r="DP792">
        <v>9986.11111111111</v>
      </c>
      <c r="DQ792">
        <v>0</v>
      </c>
      <c r="DR792">
        <v>17.156</v>
      </c>
      <c r="DS792">
        <v>-1.56156955555556</v>
      </c>
      <c r="DT792">
        <v>415.023222222222</v>
      </c>
      <c r="DU792">
        <v>415.667962962963</v>
      </c>
      <c r="DV792">
        <v>2.24815407407407</v>
      </c>
      <c r="DW792">
        <v>405.151592592593</v>
      </c>
      <c r="DX792">
        <v>25.3002666666667</v>
      </c>
      <c r="DY792">
        <v>2.48726481481481</v>
      </c>
      <c r="DZ792">
        <v>2.28428518518519</v>
      </c>
      <c r="EA792">
        <v>20.9434111111111</v>
      </c>
      <c r="EB792">
        <v>19.5660074074074</v>
      </c>
      <c r="EC792">
        <v>2000.02851851852</v>
      </c>
      <c r="ED792">
        <v>0.980001333333333</v>
      </c>
      <c r="EE792">
        <v>0.0199989777777778</v>
      </c>
      <c r="EF792">
        <v>0</v>
      </c>
      <c r="EG792">
        <v>655.487925925926</v>
      </c>
      <c r="EH792">
        <v>5.00063</v>
      </c>
      <c r="EI792">
        <v>12927.9888888889</v>
      </c>
      <c r="EJ792">
        <v>17257.1444444444</v>
      </c>
      <c r="EK792">
        <v>38.25</v>
      </c>
      <c r="EL792">
        <v>38.3236666666667</v>
      </c>
      <c r="EM792">
        <v>37.75</v>
      </c>
      <c r="EN792">
        <v>37.687</v>
      </c>
      <c r="EO792">
        <v>39.2982222222222</v>
      </c>
      <c r="EP792">
        <v>1955.12851851852</v>
      </c>
      <c r="EQ792">
        <v>39.9</v>
      </c>
      <c r="ER792">
        <v>0</v>
      </c>
      <c r="ES792">
        <v>1659036169.9</v>
      </c>
      <c r="ET792">
        <v>0</v>
      </c>
      <c r="EU792">
        <v>655.46964</v>
      </c>
      <c r="EV792">
        <v>-2.3659230769657</v>
      </c>
      <c r="EW792">
        <v>-68.2384615401268</v>
      </c>
      <c r="EX792">
        <v>12927.316</v>
      </c>
      <c r="EY792">
        <v>15</v>
      </c>
      <c r="EZ792">
        <v>1659035359.5</v>
      </c>
      <c r="FA792" t="s">
        <v>1976</v>
      </c>
      <c r="FB792">
        <v>1659035357.5</v>
      </c>
      <c r="FC792">
        <v>1659035359.5</v>
      </c>
      <c r="FD792">
        <v>1</v>
      </c>
      <c r="FE792">
        <v>-0.104</v>
      </c>
      <c r="FF792">
        <v>-0.037</v>
      </c>
      <c r="FG792">
        <v>6.435</v>
      </c>
      <c r="FH792">
        <v>0.501</v>
      </c>
      <c r="FI792">
        <v>420</v>
      </c>
      <c r="FJ792">
        <v>25</v>
      </c>
      <c r="FK792">
        <v>0.45</v>
      </c>
      <c r="FL792">
        <v>0.11</v>
      </c>
      <c r="FM792">
        <v>-4.84757117073171</v>
      </c>
      <c r="FN792">
        <v>65.5352876236933</v>
      </c>
      <c r="FO792">
        <v>6.82440454092784</v>
      </c>
      <c r="FP792">
        <v>0</v>
      </c>
      <c r="FQ792">
        <v>655.649882352941</v>
      </c>
      <c r="FR792">
        <v>-2.43355233403434</v>
      </c>
      <c r="FS792">
        <v>0.307391086853247</v>
      </c>
      <c r="FT792">
        <v>0</v>
      </c>
      <c r="FU792">
        <v>2.26396487804878</v>
      </c>
      <c r="FV792">
        <v>-0.22138557491289</v>
      </c>
      <c r="FW792">
        <v>0.0251220397961972</v>
      </c>
      <c r="FX792">
        <v>0</v>
      </c>
      <c r="FY792">
        <v>0</v>
      </c>
      <c r="FZ792">
        <v>3</v>
      </c>
      <c r="GA792" t="s">
        <v>427</v>
      </c>
      <c r="GB792">
        <v>2.97298</v>
      </c>
      <c r="GC792">
        <v>2.69804</v>
      </c>
      <c r="GD792">
        <v>0.0854015</v>
      </c>
      <c r="GE792">
        <v>0.0851823</v>
      </c>
      <c r="GF792">
        <v>0.113475</v>
      </c>
      <c r="GG792">
        <v>0.107966</v>
      </c>
      <c r="GH792">
        <v>35599.8</v>
      </c>
      <c r="GI792">
        <v>38943.5</v>
      </c>
      <c r="GJ792">
        <v>35272.8</v>
      </c>
      <c r="GK792">
        <v>38607</v>
      </c>
      <c r="GL792">
        <v>44328</v>
      </c>
      <c r="GM792">
        <v>49740</v>
      </c>
      <c r="GN792">
        <v>55140.8</v>
      </c>
      <c r="GO792">
        <v>61927.8</v>
      </c>
      <c r="GP792">
        <v>1.9704</v>
      </c>
      <c r="GQ792">
        <v>1.8584</v>
      </c>
      <c r="GR792">
        <v>0.17643</v>
      </c>
      <c r="GS792">
        <v>0</v>
      </c>
      <c r="GT792">
        <v>25.4059</v>
      </c>
      <c r="GU792">
        <v>999.9</v>
      </c>
      <c r="GV792">
        <v>58.076</v>
      </c>
      <c r="GW792">
        <v>29.507</v>
      </c>
      <c r="GX792">
        <v>26.6387</v>
      </c>
      <c r="GY792">
        <v>56.1319</v>
      </c>
      <c r="GZ792">
        <v>46.0056</v>
      </c>
      <c r="HA792">
        <v>1</v>
      </c>
      <c r="HB792">
        <v>-0.0420732</v>
      </c>
      <c r="HC792">
        <v>0.129412</v>
      </c>
      <c r="HD792">
        <v>20.1131</v>
      </c>
      <c r="HE792">
        <v>5.19692</v>
      </c>
      <c r="HF792">
        <v>12.004</v>
      </c>
      <c r="HG792">
        <v>4.9752</v>
      </c>
      <c r="HH792">
        <v>3.2934</v>
      </c>
      <c r="HI792">
        <v>9999</v>
      </c>
      <c r="HJ792">
        <v>9999</v>
      </c>
      <c r="HK792">
        <v>9999</v>
      </c>
      <c r="HL792">
        <v>631.1</v>
      </c>
      <c r="HM792">
        <v>1.8631</v>
      </c>
      <c r="HN792">
        <v>1.86801</v>
      </c>
      <c r="HO792">
        <v>1.86783</v>
      </c>
      <c r="HP792">
        <v>1.86896</v>
      </c>
      <c r="HQ792">
        <v>1.86981</v>
      </c>
      <c r="HR792">
        <v>1.86587</v>
      </c>
      <c r="HS792">
        <v>1.86691</v>
      </c>
      <c r="HT792">
        <v>1.86829</v>
      </c>
      <c r="HU792">
        <v>5</v>
      </c>
      <c r="HV792">
        <v>0</v>
      </c>
      <c r="HW792">
        <v>0</v>
      </c>
      <c r="HX792">
        <v>0</v>
      </c>
      <c r="HY792" t="s">
        <v>422</v>
      </c>
      <c r="HZ792" t="s">
        <v>423</v>
      </c>
      <c r="IA792" t="s">
        <v>424</v>
      </c>
      <c r="IB792" t="s">
        <v>424</v>
      </c>
      <c r="IC792" t="s">
        <v>424</v>
      </c>
      <c r="ID792" t="s">
        <v>424</v>
      </c>
      <c r="IE792">
        <v>0</v>
      </c>
      <c r="IF792">
        <v>100</v>
      </c>
      <c r="IG792">
        <v>100</v>
      </c>
      <c r="IH792">
        <v>6.256</v>
      </c>
      <c r="II792">
        <v>0.5314</v>
      </c>
      <c r="IJ792">
        <v>3.92360093765785</v>
      </c>
      <c r="IK792">
        <v>0.00601174518973114</v>
      </c>
      <c r="IL792">
        <v>2.77886958061485e-07</v>
      </c>
      <c r="IM792">
        <v>-3.54636231360687e-10</v>
      </c>
      <c r="IN792">
        <v>0.531367920259254</v>
      </c>
      <c r="IO792">
        <v>0</v>
      </c>
      <c r="IP792">
        <v>0</v>
      </c>
      <c r="IQ792">
        <v>0</v>
      </c>
      <c r="IR792">
        <v>-4</v>
      </c>
      <c r="IS792">
        <v>1848</v>
      </c>
      <c r="IT792">
        <v>1</v>
      </c>
      <c r="IU792">
        <v>25</v>
      </c>
      <c r="IV792">
        <v>13.6</v>
      </c>
      <c r="IW792">
        <v>13.5</v>
      </c>
      <c r="IX792">
        <v>0.938721</v>
      </c>
      <c r="IY792">
        <v>2.62329</v>
      </c>
      <c r="IZ792">
        <v>1.54785</v>
      </c>
      <c r="JA792">
        <v>2.30591</v>
      </c>
      <c r="JB792">
        <v>1.34644</v>
      </c>
      <c r="JC792">
        <v>2.40479</v>
      </c>
      <c r="JD792">
        <v>33.8057</v>
      </c>
      <c r="JE792">
        <v>24.2188</v>
      </c>
      <c r="JF792">
        <v>18</v>
      </c>
      <c r="JG792">
        <v>491.011</v>
      </c>
      <c r="JH792">
        <v>418.05</v>
      </c>
      <c r="JI792">
        <v>25.0001</v>
      </c>
      <c r="JJ792">
        <v>26.6891</v>
      </c>
      <c r="JK792">
        <v>29.9999</v>
      </c>
      <c r="JL792">
        <v>26.6523</v>
      </c>
      <c r="JM792">
        <v>26.5953</v>
      </c>
      <c r="JN792">
        <v>18.8063</v>
      </c>
      <c r="JO792">
        <v>12.111</v>
      </c>
      <c r="JP792">
        <v>100</v>
      </c>
      <c r="JQ792">
        <v>25</v>
      </c>
      <c r="JR792">
        <v>366.031</v>
      </c>
      <c r="JS792">
        <v>25.3823</v>
      </c>
      <c r="JT792">
        <v>102.285</v>
      </c>
      <c r="JU792">
        <v>103.077</v>
      </c>
    </row>
    <row r="793" spans="1:281">
      <c r="A793">
        <v>775</v>
      </c>
      <c r="B793">
        <v>1659036175.6</v>
      </c>
      <c r="C793">
        <v>12492.5</v>
      </c>
      <c r="D793" t="s">
        <v>1983</v>
      </c>
      <c r="E793" t="s">
        <v>1984</v>
      </c>
      <c r="F793">
        <v>5</v>
      </c>
      <c r="G793" t="s">
        <v>1975</v>
      </c>
      <c r="H793" t="s">
        <v>417</v>
      </c>
      <c r="I793">
        <v>1659036167.81429</v>
      </c>
      <c r="J793">
        <f>(K793)/1000</f>
        <v>0</v>
      </c>
      <c r="K793">
        <f>IF(CZ793, AN793, AH793)</f>
        <v>0</v>
      </c>
      <c r="L793">
        <f>IF(CZ793, AI793, AG793)</f>
        <v>0</v>
      </c>
      <c r="M793">
        <f>DB793 - IF(AU793&gt;1, L793*CV793*100.0/(AW793*DP793), 0)</f>
        <v>0</v>
      </c>
      <c r="N793">
        <f>((T793-J793/2)*M793-L793)/(T793+J793/2)</f>
        <v>0</v>
      </c>
      <c r="O793">
        <f>N793*(DI793+DJ793)/1000.0</f>
        <v>0</v>
      </c>
      <c r="P793">
        <f>(DB793 - IF(AU793&gt;1, L793*CV793*100.0/(AW793*DP793), 0))*(DI793+DJ793)/1000.0</f>
        <v>0</v>
      </c>
      <c r="Q793">
        <f>2.0/((1/S793-1/R793)+SIGN(S793)*SQRT((1/S793-1/R793)*(1/S793-1/R793) + 4*CW793/((CW793+1)*(CW793+1))*(2*1/S793*1/R793-1/R793*1/R793)))</f>
        <v>0</v>
      </c>
      <c r="R793">
        <f>IF(LEFT(CX793,1)&lt;&gt;"0",IF(LEFT(CX793,1)="1",3.0,CY793),$D$5+$E$5*(DP793*DI793/($K$5*1000))+$F$5*(DP793*DI793/($K$5*1000))*MAX(MIN(CV793,$J$5),$I$5)*MAX(MIN(CV793,$J$5),$I$5)+$G$5*MAX(MIN(CV793,$J$5),$I$5)*(DP793*DI793/($K$5*1000))+$H$5*(DP793*DI793/($K$5*1000))*(DP793*DI793/($K$5*1000)))</f>
        <v>0</v>
      </c>
      <c r="S793">
        <f>J793*(1000-(1000*0.61365*exp(17.502*W793/(240.97+W793))/(DI793+DJ793)+DD793)/2)/(1000*0.61365*exp(17.502*W793/(240.97+W793))/(DI793+DJ793)-DD793)</f>
        <v>0</v>
      </c>
      <c r="T793">
        <f>1/((CW793+1)/(Q793/1.6)+1/(R793/1.37)) + CW793/((CW793+1)/(Q793/1.6) + CW793/(R793/1.37))</f>
        <v>0</v>
      </c>
      <c r="U793">
        <f>(CR793*CU793)</f>
        <v>0</v>
      </c>
      <c r="V793">
        <f>(DK793+(U793+2*0.95*5.67E-8*(((DK793+$B$7)+273)^4-(DK793+273)^4)-44100*J793)/(1.84*29.3*R793+8*0.95*5.67E-8*(DK793+273)^3))</f>
        <v>0</v>
      </c>
      <c r="W793">
        <f>($C$7*DL793+$D$7*DM793+$E$7*V793)</f>
        <v>0</v>
      </c>
      <c r="X793">
        <f>0.61365*exp(17.502*W793/(240.97+W793))</f>
        <v>0</v>
      </c>
      <c r="Y793">
        <f>(Z793/AA793*100)</f>
        <v>0</v>
      </c>
      <c r="Z793">
        <f>DD793*(DI793+DJ793)/1000</f>
        <v>0</v>
      </c>
      <c r="AA793">
        <f>0.61365*exp(17.502*DK793/(240.97+DK793))</f>
        <v>0</v>
      </c>
      <c r="AB793">
        <f>(X793-DD793*(DI793+DJ793)/1000)</f>
        <v>0</v>
      </c>
      <c r="AC793">
        <f>(-J793*44100)</f>
        <v>0</v>
      </c>
      <c r="AD793">
        <f>2*29.3*R793*0.92*(DK793-W793)</f>
        <v>0</v>
      </c>
      <c r="AE793">
        <f>2*0.95*5.67E-8*(((DK793+$B$7)+273)^4-(W793+273)^4)</f>
        <v>0</v>
      </c>
      <c r="AF793">
        <f>U793+AE793+AC793+AD793</f>
        <v>0</v>
      </c>
      <c r="AG793">
        <f>DH793*AU793*(DC793-DB793*(1000-AU793*DE793)/(1000-AU793*DD793))/(100*CV793)</f>
        <v>0</v>
      </c>
      <c r="AH793">
        <f>1000*DH793*AU793*(DD793-DE793)/(100*CV793*(1000-AU793*DD793))</f>
        <v>0</v>
      </c>
      <c r="AI793">
        <f>(AJ793 - AK793 - DI793*1E3/(8.314*(DK793+273.15)) * AM793/DH793 * AL793) * DH793/(100*CV793) * (1000 - DE793)/1000</f>
        <v>0</v>
      </c>
      <c r="AJ793">
        <v>384.464197350368</v>
      </c>
      <c r="AK793">
        <v>388.76776969697</v>
      </c>
      <c r="AL793">
        <v>-2.9322686705649</v>
      </c>
      <c r="AM793">
        <v>66.0503395824005</v>
      </c>
      <c r="AN793">
        <f>(AP793 - AO793 + DI793*1E3/(8.314*(DK793+273.15)) * AR793/DH793 * AQ793) * DH793/(100*CV793) * 1000/(1000 - AP793)</f>
        <v>0</v>
      </c>
      <c r="AO793">
        <v>25.3056277039111</v>
      </c>
      <c r="AP793">
        <v>27.5502531468532</v>
      </c>
      <c r="AQ793">
        <v>-4.00638783047417e-05</v>
      </c>
      <c r="AR793">
        <v>92.4507635075594</v>
      </c>
      <c r="AS793">
        <v>4</v>
      </c>
      <c r="AT793">
        <v>1</v>
      </c>
      <c r="AU793">
        <f>IF(AS793*$H$13&gt;=AW793,1.0,(AW793/(AW793-AS793*$H$13)))</f>
        <v>0</v>
      </c>
      <c r="AV793">
        <f>(AU793-1)*100</f>
        <v>0</v>
      </c>
      <c r="AW793">
        <f>MAX(0,($B$13+$C$13*DP793)/(1+$D$13*DP793)*DI793/(DK793+273)*$E$13)</f>
        <v>0</v>
      </c>
      <c r="AX793" t="s">
        <v>418</v>
      </c>
      <c r="AY793" t="s">
        <v>418</v>
      </c>
      <c r="AZ793">
        <v>0</v>
      </c>
      <c r="BA793">
        <v>0</v>
      </c>
      <c r="BB793">
        <f>1-AZ793/BA793</f>
        <v>0</v>
      </c>
      <c r="BC793">
        <v>0</v>
      </c>
      <c r="BD793" t="s">
        <v>418</v>
      </c>
      <c r="BE793" t="s">
        <v>418</v>
      </c>
      <c r="BF793">
        <v>0</v>
      </c>
      <c r="BG793">
        <v>0</v>
      </c>
      <c r="BH793">
        <f>1-BF793/BG793</f>
        <v>0</v>
      </c>
      <c r="BI793">
        <v>0.5</v>
      </c>
      <c r="BJ793">
        <f>CS793</f>
        <v>0</v>
      </c>
      <c r="BK793">
        <f>L793</f>
        <v>0</v>
      </c>
      <c r="BL793">
        <f>BH793*BI793*BJ793</f>
        <v>0</v>
      </c>
      <c r="BM793">
        <f>(BK793-BC793)/BJ793</f>
        <v>0</v>
      </c>
      <c r="BN793">
        <f>(BA793-BG793)/BG793</f>
        <v>0</v>
      </c>
      <c r="BO793">
        <f>AZ793/(BB793+AZ793/BG793)</f>
        <v>0</v>
      </c>
      <c r="BP793" t="s">
        <v>418</v>
      </c>
      <c r="BQ793">
        <v>0</v>
      </c>
      <c r="BR793">
        <f>IF(BQ793&lt;&gt;0, BQ793, BO793)</f>
        <v>0</v>
      </c>
      <c r="BS793">
        <f>1-BR793/BG793</f>
        <v>0</v>
      </c>
      <c r="BT793">
        <f>(BG793-BF793)/(BG793-BR793)</f>
        <v>0</v>
      </c>
      <c r="BU793">
        <f>(BA793-BG793)/(BA793-BR793)</f>
        <v>0</v>
      </c>
      <c r="BV793">
        <f>(BG793-BF793)/(BG793-AZ793)</f>
        <v>0</v>
      </c>
      <c r="BW793">
        <f>(BA793-BG793)/(BA793-AZ793)</f>
        <v>0</v>
      </c>
      <c r="BX793">
        <f>(BT793*BR793/BF793)</f>
        <v>0</v>
      </c>
      <c r="BY793">
        <f>(1-BX793)</f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f>$B$11*DQ793+$C$11*DR793+$F$11*EC793*(1-EF793)</f>
        <v>0</v>
      </c>
      <c r="CS793">
        <f>CR793*CT793</f>
        <v>0</v>
      </c>
      <c r="CT793">
        <f>($B$11*$D$9+$C$11*$D$9+$F$11*((EP793+EH793)/MAX(EP793+EH793+EQ793, 0.1)*$I$9+EQ793/MAX(EP793+EH793+EQ793, 0.1)*$J$9))/($B$11+$C$11+$F$11)</f>
        <v>0</v>
      </c>
      <c r="CU793">
        <f>($B$11*$K$9+$C$11*$K$9+$F$11*((EP793+EH793)/MAX(EP793+EH793+EQ793, 0.1)*$P$9+EQ793/MAX(EP793+EH793+EQ793, 0.1)*$Q$9))/($B$11+$C$11+$F$11)</f>
        <v>0</v>
      </c>
      <c r="CV793">
        <v>6</v>
      </c>
      <c r="CW793">
        <v>0.5</v>
      </c>
      <c r="CX793" t="s">
        <v>419</v>
      </c>
      <c r="CY793">
        <v>2</v>
      </c>
      <c r="CZ793" t="b">
        <v>1</v>
      </c>
      <c r="DA793">
        <v>1659036167.81429</v>
      </c>
      <c r="DB793">
        <v>395.799</v>
      </c>
      <c r="DC793">
        <v>391.266892857143</v>
      </c>
      <c r="DD793">
        <v>27.5496857142857</v>
      </c>
      <c r="DE793">
        <v>25.3084178571429</v>
      </c>
      <c r="DF793">
        <v>389.5125</v>
      </c>
      <c r="DG793">
        <v>27.0183178571429</v>
      </c>
      <c r="DH793">
        <v>500.051071428571</v>
      </c>
      <c r="DI793">
        <v>90.2867642857143</v>
      </c>
      <c r="DJ793">
        <v>0.0441705357142857</v>
      </c>
      <c r="DK793">
        <v>27.480525</v>
      </c>
      <c r="DL793">
        <v>28.2556392857143</v>
      </c>
      <c r="DM793">
        <v>999.9</v>
      </c>
      <c r="DN793">
        <v>0</v>
      </c>
      <c r="DO793">
        <v>0</v>
      </c>
      <c r="DP793">
        <v>9994.10714285714</v>
      </c>
      <c r="DQ793">
        <v>0</v>
      </c>
      <c r="DR793">
        <v>17.156</v>
      </c>
      <c r="DS793">
        <v>4.53208935714286</v>
      </c>
      <c r="DT793">
        <v>407.011964285714</v>
      </c>
      <c r="DU793">
        <v>401.426107142857</v>
      </c>
      <c r="DV793">
        <v>2.24127107142857</v>
      </c>
      <c r="DW793">
        <v>391.266892857143</v>
      </c>
      <c r="DX793">
        <v>25.3084178571429</v>
      </c>
      <c r="DY793">
        <v>2.48737214285714</v>
      </c>
      <c r="DZ793">
        <v>2.28501535714286</v>
      </c>
      <c r="EA793">
        <v>20.9441178571429</v>
      </c>
      <c r="EB793">
        <v>19.5711571428571</v>
      </c>
      <c r="EC793">
        <v>2000.02321428571</v>
      </c>
      <c r="ED793">
        <v>0.980001178571429</v>
      </c>
      <c r="EE793">
        <v>0.0199991428571429</v>
      </c>
      <c r="EF793">
        <v>0</v>
      </c>
      <c r="EG793">
        <v>655.168357142857</v>
      </c>
      <c r="EH793">
        <v>5.00063</v>
      </c>
      <c r="EI793">
        <v>12922.1357142857</v>
      </c>
      <c r="EJ793">
        <v>17257.1071428571</v>
      </c>
      <c r="EK793">
        <v>38.25</v>
      </c>
      <c r="EL793">
        <v>38.3165</v>
      </c>
      <c r="EM793">
        <v>37.75</v>
      </c>
      <c r="EN793">
        <v>37.687</v>
      </c>
      <c r="EO793">
        <v>39.2942857142857</v>
      </c>
      <c r="EP793">
        <v>1955.12321428571</v>
      </c>
      <c r="EQ793">
        <v>39.9</v>
      </c>
      <c r="ER793">
        <v>0</v>
      </c>
      <c r="ES793">
        <v>1659036174.7</v>
      </c>
      <c r="ET793">
        <v>0</v>
      </c>
      <c r="EU793">
        <v>655.14724</v>
      </c>
      <c r="EV793">
        <v>-3.88646154189705</v>
      </c>
      <c r="EW793">
        <v>-80.8000001265398</v>
      </c>
      <c r="EX793">
        <v>12921.34</v>
      </c>
      <c r="EY793">
        <v>15</v>
      </c>
      <c r="EZ793">
        <v>1659035359.5</v>
      </c>
      <c r="FA793" t="s">
        <v>1976</v>
      </c>
      <c r="FB793">
        <v>1659035357.5</v>
      </c>
      <c r="FC793">
        <v>1659035359.5</v>
      </c>
      <c r="FD793">
        <v>1</v>
      </c>
      <c r="FE793">
        <v>-0.104</v>
      </c>
      <c r="FF793">
        <v>-0.037</v>
      </c>
      <c r="FG793">
        <v>6.435</v>
      </c>
      <c r="FH793">
        <v>0.501</v>
      </c>
      <c r="FI793">
        <v>420</v>
      </c>
      <c r="FJ793">
        <v>25</v>
      </c>
      <c r="FK793">
        <v>0.45</v>
      </c>
      <c r="FL793">
        <v>0.11</v>
      </c>
      <c r="FM793">
        <v>1.01188005</v>
      </c>
      <c r="FN793">
        <v>78.0039355722327</v>
      </c>
      <c r="FO793">
        <v>7.6257889516011</v>
      </c>
      <c r="FP793">
        <v>0</v>
      </c>
      <c r="FQ793">
        <v>655.334382352941</v>
      </c>
      <c r="FR793">
        <v>-3.33107715825393</v>
      </c>
      <c r="FS793">
        <v>0.400257638697428</v>
      </c>
      <c r="FT793">
        <v>0</v>
      </c>
      <c r="FU793">
        <v>2.244658</v>
      </c>
      <c r="FV793">
        <v>-0.089135009380866</v>
      </c>
      <c r="FW793">
        <v>0.0108251395372069</v>
      </c>
      <c r="FX793">
        <v>1</v>
      </c>
      <c r="FY793">
        <v>1</v>
      </c>
      <c r="FZ793">
        <v>3</v>
      </c>
      <c r="GA793" t="s">
        <v>421</v>
      </c>
      <c r="GB793">
        <v>2.97323</v>
      </c>
      <c r="GC793">
        <v>2.69811</v>
      </c>
      <c r="GD793">
        <v>0.0829835</v>
      </c>
      <c r="GE793">
        <v>0.0823678</v>
      </c>
      <c r="GF793">
        <v>0.113461</v>
      </c>
      <c r="GG793">
        <v>0.108125</v>
      </c>
      <c r="GH793">
        <v>35694.4</v>
      </c>
      <c r="GI793">
        <v>39063.9</v>
      </c>
      <c r="GJ793">
        <v>35273.2</v>
      </c>
      <c r="GK793">
        <v>38607.7</v>
      </c>
      <c r="GL793">
        <v>44329.1</v>
      </c>
      <c r="GM793">
        <v>49731.7</v>
      </c>
      <c r="GN793">
        <v>55141.4</v>
      </c>
      <c r="GO793">
        <v>61928.6</v>
      </c>
      <c r="GP793">
        <v>1.971</v>
      </c>
      <c r="GQ793">
        <v>1.8586</v>
      </c>
      <c r="GR793">
        <v>0.174791</v>
      </c>
      <c r="GS793">
        <v>0</v>
      </c>
      <c r="GT793">
        <v>25.4037</v>
      </c>
      <c r="GU793">
        <v>999.9</v>
      </c>
      <c r="GV793">
        <v>58.076</v>
      </c>
      <c r="GW793">
        <v>29.507</v>
      </c>
      <c r="GX793">
        <v>26.6408</v>
      </c>
      <c r="GY793">
        <v>56.3819</v>
      </c>
      <c r="GZ793">
        <v>46.5064</v>
      </c>
      <c r="HA793">
        <v>1</v>
      </c>
      <c r="HB793">
        <v>-0.0427642</v>
      </c>
      <c r="HC793">
        <v>0.12841</v>
      </c>
      <c r="HD793">
        <v>20.1138</v>
      </c>
      <c r="HE793">
        <v>5.19692</v>
      </c>
      <c r="HF793">
        <v>12.0064</v>
      </c>
      <c r="HG793">
        <v>4.976</v>
      </c>
      <c r="HH793">
        <v>3.2932</v>
      </c>
      <c r="HI793">
        <v>9999</v>
      </c>
      <c r="HJ793">
        <v>9999</v>
      </c>
      <c r="HK793">
        <v>9999</v>
      </c>
      <c r="HL793">
        <v>631.1</v>
      </c>
      <c r="HM793">
        <v>1.86313</v>
      </c>
      <c r="HN793">
        <v>1.86801</v>
      </c>
      <c r="HO793">
        <v>1.8678</v>
      </c>
      <c r="HP793">
        <v>1.86905</v>
      </c>
      <c r="HQ793">
        <v>1.86981</v>
      </c>
      <c r="HR793">
        <v>1.86587</v>
      </c>
      <c r="HS793">
        <v>1.86691</v>
      </c>
      <c r="HT793">
        <v>1.86829</v>
      </c>
      <c r="HU793">
        <v>5</v>
      </c>
      <c r="HV793">
        <v>0</v>
      </c>
      <c r="HW793">
        <v>0</v>
      </c>
      <c r="HX793">
        <v>0</v>
      </c>
      <c r="HY793" t="s">
        <v>422</v>
      </c>
      <c r="HZ793" t="s">
        <v>423</v>
      </c>
      <c r="IA793" t="s">
        <v>424</v>
      </c>
      <c r="IB793" t="s">
        <v>424</v>
      </c>
      <c r="IC793" t="s">
        <v>424</v>
      </c>
      <c r="ID793" t="s">
        <v>424</v>
      </c>
      <c r="IE793">
        <v>0</v>
      </c>
      <c r="IF793">
        <v>100</v>
      </c>
      <c r="IG793">
        <v>100</v>
      </c>
      <c r="IH793">
        <v>6.171</v>
      </c>
      <c r="II793">
        <v>0.5314</v>
      </c>
      <c r="IJ793">
        <v>3.92360093765785</v>
      </c>
      <c r="IK793">
        <v>0.00601174518973114</v>
      </c>
      <c r="IL793">
        <v>2.77886958061485e-07</v>
      </c>
      <c r="IM793">
        <v>-3.54636231360687e-10</v>
      </c>
      <c r="IN793">
        <v>0.531367920259254</v>
      </c>
      <c r="IO793">
        <v>0</v>
      </c>
      <c r="IP793">
        <v>0</v>
      </c>
      <c r="IQ793">
        <v>0</v>
      </c>
      <c r="IR793">
        <v>-4</v>
      </c>
      <c r="IS793">
        <v>1848</v>
      </c>
      <c r="IT793">
        <v>1</v>
      </c>
      <c r="IU793">
        <v>25</v>
      </c>
      <c r="IV793">
        <v>13.6</v>
      </c>
      <c r="IW793">
        <v>13.6</v>
      </c>
      <c r="IX793">
        <v>0.906982</v>
      </c>
      <c r="IY793">
        <v>2.62451</v>
      </c>
      <c r="IZ793">
        <v>1.54785</v>
      </c>
      <c r="JA793">
        <v>2.30591</v>
      </c>
      <c r="JB793">
        <v>1.34644</v>
      </c>
      <c r="JC793">
        <v>2.29614</v>
      </c>
      <c r="JD793">
        <v>33.8057</v>
      </c>
      <c r="JE793">
        <v>24.2188</v>
      </c>
      <c r="JF793">
        <v>18</v>
      </c>
      <c r="JG793">
        <v>491.404</v>
      </c>
      <c r="JH793">
        <v>418.164</v>
      </c>
      <c r="JI793">
        <v>24.9999</v>
      </c>
      <c r="JJ793">
        <v>26.6868</v>
      </c>
      <c r="JK793">
        <v>29.9998</v>
      </c>
      <c r="JL793">
        <v>26.6523</v>
      </c>
      <c r="JM793">
        <v>26.5953</v>
      </c>
      <c r="JN793">
        <v>18.1976</v>
      </c>
      <c r="JO793">
        <v>10.8963</v>
      </c>
      <c r="JP793">
        <v>100</v>
      </c>
      <c r="JQ793">
        <v>25</v>
      </c>
      <c r="JR793">
        <v>352.589</v>
      </c>
      <c r="JS793">
        <v>25.6146</v>
      </c>
      <c r="JT793">
        <v>102.286</v>
      </c>
      <c r="JU793">
        <v>103.079</v>
      </c>
    </row>
    <row r="794" spans="1:281">
      <c r="A794">
        <v>776</v>
      </c>
      <c r="B794">
        <v>1659036180.6</v>
      </c>
      <c r="C794">
        <v>12497.5</v>
      </c>
      <c r="D794" t="s">
        <v>1985</v>
      </c>
      <c r="E794" t="s">
        <v>1986</v>
      </c>
      <c r="F794">
        <v>5</v>
      </c>
      <c r="G794" t="s">
        <v>1975</v>
      </c>
      <c r="H794" t="s">
        <v>417</v>
      </c>
      <c r="I794">
        <v>1659036173.1</v>
      </c>
      <c r="J794">
        <f>(K794)/1000</f>
        <v>0</v>
      </c>
      <c r="K794">
        <f>IF(CZ794, AN794, AH794)</f>
        <v>0</v>
      </c>
      <c r="L794">
        <f>IF(CZ794, AI794, AG794)</f>
        <v>0</v>
      </c>
      <c r="M794">
        <f>DB794 - IF(AU794&gt;1, L794*CV794*100.0/(AW794*DP794), 0)</f>
        <v>0</v>
      </c>
      <c r="N794">
        <f>((T794-J794/2)*M794-L794)/(T794+J794/2)</f>
        <v>0</v>
      </c>
      <c r="O794">
        <f>N794*(DI794+DJ794)/1000.0</f>
        <v>0</v>
      </c>
      <c r="P794">
        <f>(DB794 - IF(AU794&gt;1, L794*CV794*100.0/(AW794*DP794), 0))*(DI794+DJ794)/1000.0</f>
        <v>0</v>
      </c>
      <c r="Q794">
        <f>2.0/((1/S794-1/R794)+SIGN(S794)*SQRT((1/S794-1/R794)*(1/S794-1/R794) + 4*CW794/((CW794+1)*(CW794+1))*(2*1/S794*1/R794-1/R794*1/R794)))</f>
        <v>0</v>
      </c>
      <c r="R794">
        <f>IF(LEFT(CX794,1)&lt;&gt;"0",IF(LEFT(CX794,1)="1",3.0,CY794),$D$5+$E$5*(DP794*DI794/($K$5*1000))+$F$5*(DP794*DI794/($K$5*1000))*MAX(MIN(CV794,$J$5),$I$5)*MAX(MIN(CV794,$J$5),$I$5)+$G$5*MAX(MIN(CV794,$J$5),$I$5)*(DP794*DI794/($K$5*1000))+$H$5*(DP794*DI794/($K$5*1000))*(DP794*DI794/($K$5*1000)))</f>
        <v>0</v>
      </c>
      <c r="S794">
        <f>J794*(1000-(1000*0.61365*exp(17.502*W794/(240.97+W794))/(DI794+DJ794)+DD794)/2)/(1000*0.61365*exp(17.502*W794/(240.97+W794))/(DI794+DJ794)-DD794)</f>
        <v>0</v>
      </c>
      <c r="T794">
        <f>1/((CW794+1)/(Q794/1.6)+1/(R794/1.37)) + CW794/((CW794+1)/(Q794/1.6) + CW794/(R794/1.37))</f>
        <v>0</v>
      </c>
      <c r="U794">
        <f>(CR794*CU794)</f>
        <v>0</v>
      </c>
      <c r="V794">
        <f>(DK794+(U794+2*0.95*5.67E-8*(((DK794+$B$7)+273)^4-(DK794+273)^4)-44100*J794)/(1.84*29.3*R794+8*0.95*5.67E-8*(DK794+273)^3))</f>
        <v>0</v>
      </c>
      <c r="W794">
        <f>($C$7*DL794+$D$7*DM794+$E$7*V794)</f>
        <v>0</v>
      </c>
      <c r="X794">
        <f>0.61365*exp(17.502*W794/(240.97+W794))</f>
        <v>0</v>
      </c>
      <c r="Y794">
        <f>(Z794/AA794*100)</f>
        <v>0</v>
      </c>
      <c r="Z794">
        <f>DD794*(DI794+DJ794)/1000</f>
        <v>0</v>
      </c>
      <c r="AA794">
        <f>0.61365*exp(17.502*DK794/(240.97+DK794))</f>
        <v>0</v>
      </c>
      <c r="AB794">
        <f>(X794-DD794*(DI794+DJ794)/1000)</f>
        <v>0</v>
      </c>
      <c r="AC794">
        <f>(-J794*44100)</f>
        <v>0</v>
      </c>
      <c r="AD794">
        <f>2*29.3*R794*0.92*(DK794-W794)</f>
        <v>0</v>
      </c>
      <c r="AE794">
        <f>2*0.95*5.67E-8*(((DK794+$B$7)+273)^4-(W794+273)^4)</f>
        <v>0</v>
      </c>
      <c r="AF794">
        <f>U794+AE794+AC794+AD794</f>
        <v>0</v>
      </c>
      <c r="AG794">
        <f>DH794*AU794*(DC794-DB794*(1000-AU794*DE794)/(1000-AU794*DD794))/(100*CV794)</f>
        <v>0</v>
      </c>
      <c r="AH794">
        <f>1000*DH794*AU794*(DD794-DE794)/(100*CV794*(1000-AU794*DD794))</f>
        <v>0</v>
      </c>
      <c r="AI794">
        <f>(AJ794 - AK794 - DI794*1E3/(8.314*(DK794+273.15)) * AM794/DH794 * AL794) * DH794/(100*CV794) * (1000 - DE794)/1000</f>
        <v>0</v>
      </c>
      <c r="AJ794">
        <v>367.546788170275</v>
      </c>
      <c r="AK794">
        <v>373.334242424242</v>
      </c>
      <c r="AL794">
        <v>-3.13384616958359</v>
      </c>
      <c r="AM794">
        <v>66.0503395824005</v>
      </c>
      <c r="AN794">
        <f>(AP794 - AO794 + DI794*1E3/(8.314*(DK794+273.15)) * AR794/DH794 * AQ794) * DH794/(100*CV794) * 1000/(1000 - AP794)</f>
        <v>0</v>
      </c>
      <c r="AO794">
        <v>25.3918338314694</v>
      </c>
      <c r="AP794">
        <v>27.5622503496503</v>
      </c>
      <c r="AQ794">
        <v>-1.50602442789234e-05</v>
      </c>
      <c r="AR794">
        <v>92.4507635075594</v>
      </c>
      <c r="AS794">
        <v>4</v>
      </c>
      <c r="AT794">
        <v>1</v>
      </c>
      <c r="AU794">
        <f>IF(AS794*$H$13&gt;=AW794,1.0,(AW794/(AW794-AS794*$H$13)))</f>
        <v>0</v>
      </c>
      <c r="AV794">
        <f>(AU794-1)*100</f>
        <v>0</v>
      </c>
      <c r="AW794">
        <f>MAX(0,($B$13+$C$13*DP794)/(1+$D$13*DP794)*DI794/(DK794+273)*$E$13)</f>
        <v>0</v>
      </c>
      <c r="AX794" t="s">
        <v>418</v>
      </c>
      <c r="AY794" t="s">
        <v>418</v>
      </c>
      <c r="AZ794">
        <v>0</v>
      </c>
      <c r="BA794">
        <v>0</v>
      </c>
      <c r="BB794">
        <f>1-AZ794/BA794</f>
        <v>0</v>
      </c>
      <c r="BC794">
        <v>0</v>
      </c>
      <c r="BD794" t="s">
        <v>418</v>
      </c>
      <c r="BE794" t="s">
        <v>418</v>
      </c>
      <c r="BF794">
        <v>0</v>
      </c>
      <c r="BG794">
        <v>0</v>
      </c>
      <c r="BH794">
        <f>1-BF794/BG794</f>
        <v>0</v>
      </c>
      <c r="BI794">
        <v>0.5</v>
      </c>
      <c r="BJ794">
        <f>CS794</f>
        <v>0</v>
      </c>
      <c r="BK794">
        <f>L794</f>
        <v>0</v>
      </c>
      <c r="BL794">
        <f>BH794*BI794*BJ794</f>
        <v>0</v>
      </c>
      <c r="BM794">
        <f>(BK794-BC794)/BJ794</f>
        <v>0</v>
      </c>
      <c r="BN794">
        <f>(BA794-BG794)/BG794</f>
        <v>0</v>
      </c>
      <c r="BO794">
        <f>AZ794/(BB794+AZ794/BG794)</f>
        <v>0</v>
      </c>
      <c r="BP794" t="s">
        <v>418</v>
      </c>
      <c r="BQ794">
        <v>0</v>
      </c>
      <c r="BR794">
        <f>IF(BQ794&lt;&gt;0, BQ794, BO794)</f>
        <v>0</v>
      </c>
      <c r="BS794">
        <f>1-BR794/BG794</f>
        <v>0</v>
      </c>
      <c r="BT794">
        <f>(BG794-BF794)/(BG794-BR794)</f>
        <v>0</v>
      </c>
      <c r="BU794">
        <f>(BA794-BG794)/(BA794-BR794)</f>
        <v>0</v>
      </c>
      <c r="BV794">
        <f>(BG794-BF794)/(BG794-AZ794)</f>
        <v>0</v>
      </c>
      <c r="BW794">
        <f>(BA794-BG794)/(BA794-AZ794)</f>
        <v>0</v>
      </c>
      <c r="BX794">
        <f>(BT794*BR794/BF794)</f>
        <v>0</v>
      </c>
      <c r="BY794">
        <f>(1-BX794)</f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f>$B$11*DQ794+$C$11*DR794+$F$11*EC794*(1-EF794)</f>
        <v>0</v>
      </c>
      <c r="CS794">
        <f>CR794*CT794</f>
        <v>0</v>
      </c>
      <c r="CT794">
        <f>($B$11*$D$9+$C$11*$D$9+$F$11*((EP794+EH794)/MAX(EP794+EH794+EQ794, 0.1)*$I$9+EQ794/MAX(EP794+EH794+EQ794, 0.1)*$J$9))/($B$11+$C$11+$F$11)</f>
        <v>0</v>
      </c>
      <c r="CU794">
        <f>($B$11*$K$9+$C$11*$K$9+$F$11*((EP794+EH794)/MAX(EP794+EH794+EQ794, 0.1)*$P$9+EQ794/MAX(EP794+EH794+EQ794, 0.1)*$Q$9))/($B$11+$C$11+$F$11)</f>
        <v>0</v>
      </c>
      <c r="CV794">
        <v>6</v>
      </c>
      <c r="CW794">
        <v>0.5</v>
      </c>
      <c r="CX794" t="s">
        <v>419</v>
      </c>
      <c r="CY794">
        <v>2</v>
      </c>
      <c r="CZ794" t="b">
        <v>1</v>
      </c>
      <c r="DA794">
        <v>1659036173.1</v>
      </c>
      <c r="DB794">
        <v>383.223222222222</v>
      </c>
      <c r="DC794">
        <v>373.981555555556</v>
      </c>
      <c r="DD794">
        <v>27.5509703703704</v>
      </c>
      <c r="DE794">
        <v>25.3483851851852</v>
      </c>
      <c r="DF794">
        <v>377.012518518519</v>
      </c>
      <c r="DG794">
        <v>27.0195925925926</v>
      </c>
      <c r="DH794">
        <v>500.093518518519</v>
      </c>
      <c r="DI794">
        <v>90.2869185185185</v>
      </c>
      <c r="DJ794">
        <v>0.0440046222222222</v>
      </c>
      <c r="DK794">
        <v>27.4793333333333</v>
      </c>
      <c r="DL794">
        <v>28.2564777777778</v>
      </c>
      <c r="DM794">
        <v>999.9</v>
      </c>
      <c r="DN794">
        <v>0</v>
      </c>
      <c r="DO794">
        <v>0</v>
      </c>
      <c r="DP794">
        <v>10013.3333333333</v>
      </c>
      <c r="DQ794">
        <v>0</v>
      </c>
      <c r="DR794">
        <v>17.156</v>
      </c>
      <c r="DS794">
        <v>9.24154111111111</v>
      </c>
      <c r="DT794">
        <v>394.080407407407</v>
      </c>
      <c r="DU794">
        <v>383.707222222222</v>
      </c>
      <c r="DV794">
        <v>2.20257148148148</v>
      </c>
      <c r="DW794">
        <v>373.981555555556</v>
      </c>
      <c r="DX794">
        <v>25.3483851851852</v>
      </c>
      <c r="DY794">
        <v>2.48749222222222</v>
      </c>
      <c r="DZ794">
        <v>2.28862888888889</v>
      </c>
      <c r="EA794">
        <v>20.9448962962963</v>
      </c>
      <c r="EB794">
        <v>19.5965592592593</v>
      </c>
      <c r="EC794">
        <v>2000.03296296296</v>
      </c>
      <c r="ED794">
        <v>0.980001222222222</v>
      </c>
      <c r="EE794">
        <v>0.0199990962962963</v>
      </c>
      <c r="EF794">
        <v>0</v>
      </c>
      <c r="EG794">
        <v>654.857333333333</v>
      </c>
      <c r="EH794">
        <v>5.00063</v>
      </c>
      <c r="EI794">
        <v>12914.8777777778</v>
      </c>
      <c r="EJ794">
        <v>17257.1962962963</v>
      </c>
      <c r="EK794">
        <v>38.25</v>
      </c>
      <c r="EL794">
        <v>38.312</v>
      </c>
      <c r="EM794">
        <v>37.75</v>
      </c>
      <c r="EN794">
        <v>37.687</v>
      </c>
      <c r="EO794">
        <v>39.2752592592593</v>
      </c>
      <c r="EP794">
        <v>1955.13296296296</v>
      </c>
      <c r="EQ794">
        <v>39.9</v>
      </c>
      <c r="ER794">
        <v>0</v>
      </c>
      <c r="ES794">
        <v>1659036179.5</v>
      </c>
      <c r="ET794">
        <v>0</v>
      </c>
      <c r="EU794">
        <v>654.8672</v>
      </c>
      <c r="EV794">
        <v>-4.48884615523015</v>
      </c>
      <c r="EW794">
        <v>-89.5769230348864</v>
      </c>
      <c r="EX794">
        <v>12914.656</v>
      </c>
      <c r="EY794">
        <v>15</v>
      </c>
      <c r="EZ794">
        <v>1659035359.5</v>
      </c>
      <c r="FA794" t="s">
        <v>1976</v>
      </c>
      <c r="FB794">
        <v>1659035357.5</v>
      </c>
      <c r="FC794">
        <v>1659035359.5</v>
      </c>
      <c r="FD794">
        <v>1</v>
      </c>
      <c r="FE794">
        <v>-0.104</v>
      </c>
      <c r="FF794">
        <v>-0.037</v>
      </c>
      <c r="FG794">
        <v>6.435</v>
      </c>
      <c r="FH794">
        <v>0.501</v>
      </c>
      <c r="FI794">
        <v>420</v>
      </c>
      <c r="FJ794">
        <v>25</v>
      </c>
      <c r="FK794">
        <v>0.45</v>
      </c>
      <c r="FL794">
        <v>0.11</v>
      </c>
      <c r="FM794">
        <v>5.42408155</v>
      </c>
      <c r="FN794">
        <v>58.306672097561</v>
      </c>
      <c r="FO794">
        <v>5.83352374200611</v>
      </c>
      <c r="FP794">
        <v>0</v>
      </c>
      <c r="FQ794">
        <v>655.089647058823</v>
      </c>
      <c r="FR794">
        <v>-3.8127119978777</v>
      </c>
      <c r="FS794">
        <v>0.442224914983899</v>
      </c>
      <c r="FT794">
        <v>0</v>
      </c>
      <c r="FU794">
        <v>2.223172</v>
      </c>
      <c r="FV794">
        <v>-0.332696060037526</v>
      </c>
      <c r="FW794">
        <v>0.0403869112584758</v>
      </c>
      <c r="FX794">
        <v>0</v>
      </c>
      <c r="FY794">
        <v>0</v>
      </c>
      <c r="FZ794">
        <v>3</v>
      </c>
      <c r="GA794" t="s">
        <v>427</v>
      </c>
      <c r="GB794">
        <v>2.97402</v>
      </c>
      <c r="GC794">
        <v>2.69813</v>
      </c>
      <c r="GD794">
        <v>0.0803145</v>
      </c>
      <c r="GE794">
        <v>0.0792583</v>
      </c>
      <c r="GF794">
        <v>0.113508</v>
      </c>
      <c r="GG794">
        <v>0.10845</v>
      </c>
      <c r="GH794">
        <v>35798.3</v>
      </c>
      <c r="GI794">
        <v>39195.7</v>
      </c>
      <c r="GJ794">
        <v>35273.3</v>
      </c>
      <c r="GK794">
        <v>38607.1</v>
      </c>
      <c r="GL794">
        <v>44326</v>
      </c>
      <c r="GM794">
        <v>49712.2</v>
      </c>
      <c r="GN794">
        <v>55140.6</v>
      </c>
      <c r="GO794">
        <v>61926.9</v>
      </c>
      <c r="GP794">
        <v>1.9712</v>
      </c>
      <c r="GQ794">
        <v>1.8576</v>
      </c>
      <c r="GR794">
        <v>0.172555</v>
      </c>
      <c r="GS794">
        <v>0</v>
      </c>
      <c r="GT794">
        <v>25.4037</v>
      </c>
      <c r="GU794">
        <v>999.9</v>
      </c>
      <c r="GV794">
        <v>58.076</v>
      </c>
      <c r="GW794">
        <v>29.507</v>
      </c>
      <c r="GX794">
        <v>26.637</v>
      </c>
      <c r="GY794">
        <v>55.7919</v>
      </c>
      <c r="GZ794">
        <v>45.9135</v>
      </c>
      <c r="HA794">
        <v>1</v>
      </c>
      <c r="HB794">
        <v>-0.0425</v>
      </c>
      <c r="HC794">
        <v>0.12854</v>
      </c>
      <c r="HD794">
        <v>20.1138</v>
      </c>
      <c r="HE794">
        <v>5.19812</v>
      </c>
      <c r="HF794">
        <v>12.004</v>
      </c>
      <c r="HG794">
        <v>4.976</v>
      </c>
      <c r="HH794">
        <v>3.2936</v>
      </c>
      <c r="HI794">
        <v>9999</v>
      </c>
      <c r="HJ794">
        <v>9999</v>
      </c>
      <c r="HK794">
        <v>9999</v>
      </c>
      <c r="HL794">
        <v>631.1</v>
      </c>
      <c r="HM794">
        <v>1.8631</v>
      </c>
      <c r="HN794">
        <v>1.86801</v>
      </c>
      <c r="HO794">
        <v>1.86783</v>
      </c>
      <c r="HP794">
        <v>1.86899</v>
      </c>
      <c r="HQ794">
        <v>1.86981</v>
      </c>
      <c r="HR794">
        <v>1.86584</v>
      </c>
      <c r="HS794">
        <v>1.86691</v>
      </c>
      <c r="HT794">
        <v>1.86829</v>
      </c>
      <c r="HU794">
        <v>5</v>
      </c>
      <c r="HV794">
        <v>0</v>
      </c>
      <c r="HW794">
        <v>0</v>
      </c>
      <c r="HX794">
        <v>0</v>
      </c>
      <c r="HY794" t="s">
        <v>422</v>
      </c>
      <c r="HZ794" t="s">
        <v>423</v>
      </c>
      <c r="IA794" t="s">
        <v>424</v>
      </c>
      <c r="IB794" t="s">
        <v>424</v>
      </c>
      <c r="IC794" t="s">
        <v>424</v>
      </c>
      <c r="ID794" t="s">
        <v>424</v>
      </c>
      <c r="IE794">
        <v>0</v>
      </c>
      <c r="IF794">
        <v>100</v>
      </c>
      <c r="IG794">
        <v>100</v>
      </c>
      <c r="IH794">
        <v>6.08</v>
      </c>
      <c r="II794">
        <v>0.5314</v>
      </c>
      <c r="IJ794">
        <v>3.92360093765785</v>
      </c>
      <c r="IK794">
        <v>0.00601174518973114</v>
      </c>
      <c r="IL794">
        <v>2.77886958061485e-07</v>
      </c>
      <c r="IM794">
        <v>-3.54636231360687e-10</v>
      </c>
      <c r="IN794">
        <v>0.531367920259254</v>
      </c>
      <c r="IO794">
        <v>0</v>
      </c>
      <c r="IP794">
        <v>0</v>
      </c>
      <c r="IQ794">
        <v>0</v>
      </c>
      <c r="IR794">
        <v>-4</v>
      </c>
      <c r="IS794">
        <v>1848</v>
      </c>
      <c r="IT794">
        <v>1</v>
      </c>
      <c r="IU794">
        <v>25</v>
      </c>
      <c r="IV794">
        <v>13.7</v>
      </c>
      <c r="IW794">
        <v>13.7</v>
      </c>
      <c r="IX794">
        <v>0.872803</v>
      </c>
      <c r="IY794">
        <v>2.62695</v>
      </c>
      <c r="IZ794">
        <v>1.54785</v>
      </c>
      <c r="JA794">
        <v>2.30591</v>
      </c>
      <c r="JB794">
        <v>1.34644</v>
      </c>
      <c r="JC794">
        <v>2.40601</v>
      </c>
      <c r="JD794">
        <v>33.8057</v>
      </c>
      <c r="JE794">
        <v>24.2188</v>
      </c>
      <c r="JF794">
        <v>18</v>
      </c>
      <c r="JG794">
        <v>491.511</v>
      </c>
      <c r="JH794">
        <v>417.577</v>
      </c>
      <c r="JI794">
        <v>24.9999</v>
      </c>
      <c r="JJ794">
        <v>26.6868</v>
      </c>
      <c r="JK794">
        <v>30.0001</v>
      </c>
      <c r="JL794">
        <v>26.6501</v>
      </c>
      <c r="JM794">
        <v>26.593</v>
      </c>
      <c r="JN794">
        <v>17.5035</v>
      </c>
      <c r="JO794">
        <v>10.2858</v>
      </c>
      <c r="JP794">
        <v>100</v>
      </c>
      <c r="JQ794">
        <v>25</v>
      </c>
      <c r="JR794">
        <v>332.454</v>
      </c>
      <c r="JS794">
        <v>25.6914</v>
      </c>
      <c r="JT794">
        <v>102.285</v>
      </c>
      <c r="JU794">
        <v>103.077</v>
      </c>
    </row>
    <row r="795" spans="1:281">
      <c r="A795">
        <v>777</v>
      </c>
      <c r="B795">
        <v>1659036185.6</v>
      </c>
      <c r="C795">
        <v>12502.5</v>
      </c>
      <c r="D795" t="s">
        <v>1987</v>
      </c>
      <c r="E795" t="s">
        <v>1988</v>
      </c>
      <c r="F795">
        <v>5</v>
      </c>
      <c r="G795" t="s">
        <v>1975</v>
      </c>
      <c r="H795" t="s">
        <v>417</v>
      </c>
      <c r="I795">
        <v>1659036177.81429</v>
      </c>
      <c r="J795">
        <f>(K795)/1000</f>
        <v>0</v>
      </c>
      <c r="K795">
        <f>IF(CZ795, AN795, AH795)</f>
        <v>0</v>
      </c>
      <c r="L795">
        <f>IF(CZ795, AI795, AG795)</f>
        <v>0</v>
      </c>
      <c r="M795">
        <f>DB795 - IF(AU795&gt;1, L795*CV795*100.0/(AW795*DP795), 0)</f>
        <v>0</v>
      </c>
      <c r="N795">
        <f>((T795-J795/2)*M795-L795)/(T795+J795/2)</f>
        <v>0</v>
      </c>
      <c r="O795">
        <f>N795*(DI795+DJ795)/1000.0</f>
        <v>0</v>
      </c>
      <c r="P795">
        <f>(DB795 - IF(AU795&gt;1, L795*CV795*100.0/(AW795*DP795), 0))*(DI795+DJ795)/1000.0</f>
        <v>0</v>
      </c>
      <c r="Q795">
        <f>2.0/((1/S795-1/R795)+SIGN(S795)*SQRT((1/S795-1/R795)*(1/S795-1/R795) + 4*CW795/((CW795+1)*(CW795+1))*(2*1/S795*1/R795-1/R795*1/R795)))</f>
        <v>0</v>
      </c>
      <c r="R795">
        <f>IF(LEFT(CX795,1)&lt;&gt;"0",IF(LEFT(CX795,1)="1",3.0,CY795),$D$5+$E$5*(DP795*DI795/($K$5*1000))+$F$5*(DP795*DI795/($K$5*1000))*MAX(MIN(CV795,$J$5),$I$5)*MAX(MIN(CV795,$J$5),$I$5)+$G$5*MAX(MIN(CV795,$J$5),$I$5)*(DP795*DI795/($K$5*1000))+$H$5*(DP795*DI795/($K$5*1000))*(DP795*DI795/($K$5*1000)))</f>
        <v>0</v>
      </c>
      <c r="S795">
        <f>J795*(1000-(1000*0.61365*exp(17.502*W795/(240.97+W795))/(DI795+DJ795)+DD795)/2)/(1000*0.61365*exp(17.502*W795/(240.97+W795))/(DI795+DJ795)-DD795)</f>
        <v>0</v>
      </c>
      <c r="T795">
        <f>1/((CW795+1)/(Q795/1.6)+1/(R795/1.37)) + CW795/((CW795+1)/(Q795/1.6) + CW795/(R795/1.37))</f>
        <v>0</v>
      </c>
      <c r="U795">
        <f>(CR795*CU795)</f>
        <v>0</v>
      </c>
      <c r="V795">
        <f>(DK795+(U795+2*0.95*5.67E-8*(((DK795+$B$7)+273)^4-(DK795+273)^4)-44100*J795)/(1.84*29.3*R795+8*0.95*5.67E-8*(DK795+273)^3))</f>
        <v>0</v>
      </c>
      <c r="W795">
        <f>($C$7*DL795+$D$7*DM795+$E$7*V795)</f>
        <v>0</v>
      </c>
      <c r="X795">
        <f>0.61365*exp(17.502*W795/(240.97+W795))</f>
        <v>0</v>
      </c>
      <c r="Y795">
        <f>(Z795/AA795*100)</f>
        <v>0</v>
      </c>
      <c r="Z795">
        <f>DD795*(DI795+DJ795)/1000</f>
        <v>0</v>
      </c>
      <c r="AA795">
        <f>0.61365*exp(17.502*DK795/(240.97+DK795))</f>
        <v>0</v>
      </c>
      <c r="AB795">
        <f>(X795-DD795*(DI795+DJ795)/1000)</f>
        <v>0</v>
      </c>
      <c r="AC795">
        <f>(-J795*44100)</f>
        <v>0</v>
      </c>
      <c r="AD795">
        <f>2*29.3*R795*0.92*(DK795-W795)</f>
        <v>0</v>
      </c>
      <c r="AE795">
        <f>2*0.95*5.67E-8*(((DK795+$B$7)+273)^4-(W795+273)^4)</f>
        <v>0</v>
      </c>
      <c r="AF795">
        <f>U795+AE795+AC795+AD795</f>
        <v>0</v>
      </c>
      <c r="AG795">
        <f>DH795*AU795*(DC795-DB795*(1000-AU795*DE795)/(1000-AU795*DD795))/(100*CV795)</f>
        <v>0</v>
      </c>
      <c r="AH795">
        <f>1000*DH795*AU795*(DD795-DE795)/(100*CV795*(1000-AU795*DD795))</f>
        <v>0</v>
      </c>
      <c r="AI795">
        <f>(AJ795 - AK795 - DI795*1E3/(8.314*(DK795+273.15)) * AM795/DH795 * AL795) * DH795/(100*CV795) * (1000 - DE795)/1000</f>
        <v>0</v>
      </c>
      <c r="AJ795">
        <v>350.80856968083</v>
      </c>
      <c r="AK795">
        <v>357.290327272727</v>
      </c>
      <c r="AL795">
        <v>-3.1960471584293</v>
      </c>
      <c r="AM795">
        <v>66.0503395824005</v>
      </c>
      <c r="AN795">
        <f>(AP795 - AO795 + DI795*1E3/(8.314*(DK795+273.15)) * AR795/DH795 * AQ795) * DH795/(100*CV795) * 1000/(1000 - AP795)</f>
        <v>0</v>
      </c>
      <c r="AO795">
        <v>25.4999614679283</v>
      </c>
      <c r="AP795">
        <v>27.5976202797203</v>
      </c>
      <c r="AQ795">
        <v>0.00893443113337729</v>
      </c>
      <c r="AR795">
        <v>92.4507635075594</v>
      </c>
      <c r="AS795">
        <v>3</v>
      </c>
      <c r="AT795">
        <v>1</v>
      </c>
      <c r="AU795">
        <f>IF(AS795*$H$13&gt;=AW795,1.0,(AW795/(AW795-AS795*$H$13)))</f>
        <v>0</v>
      </c>
      <c r="AV795">
        <f>(AU795-1)*100</f>
        <v>0</v>
      </c>
      <c r="AW795">
        <f>MAX(0,($B$13+$C$13*DP795)/(1+$D$13*DP795)*DI795/(DK795+273)*$E$13)</f>
        <v>0</v>
      </c>
      <c r="AX795" t="s">
        <v>418</v>
      </c>
      <c r="AY795" t="s">
        <v>418</v>
      </c>
      <c r="AZ795">
        <v>0</v>
      </c>
      <c r="BA795">
        <v>0</v>
      </c>
      <c r="BB795">
        <f>1-AZ795/BA795</f>
        <v>0</v>
      </c>
      <c r="BC795">
        <v>0</v>
      </c>
      <c r="BD795" t="s">
        <v>418</v>
      </c>
      <c r="BE795" t="s">
        <v>418</v>
      </c>
      <c r="BF795">
        <v>0</v>
      </c>
      <c r="BG795">
        <v>0</v>
      </c>
      <c r="BH795">
        <f>1-BF795/BG795</f>
        <v>0</v>
      </c>
      <c r="BI795">
        <v>0.5</v>
      </c>
      <c r="BJ795">
        <f>CS795</f>
        <v>0</v>
      </c>
      <c r="BK795">
        <f>L795</f>
        <v>0</v>
      </c>
      <c r="BL795">
        <f>BH795*BI795*BJ795</f>
        <v>0</v>
      </c>
      <c r="BM795">
        <f>(BK795-BC795)/BJ795</f>
        <v>0</v>
      </c>
      <c r="BN795">
        <f>(BA795-BG795)/BG795</f>
        <v>0</v>
      </c>
      <c r="BO795">
        <f>AZ795/(BB795+AZ795/BG795)</f>
        <v>0</v>
      </c>
      <c r="BP795" t="s">
        <v>418</v>
      </c>
      <c r="BQ795">
        <v>0</v>
      </c>
      <c r="BR795">
        <f>IF(BQ795&lt;&gt;0, BQ795, BO795)</f>
        <v>0</v>
      </c>
      <c r="BS795">
        <f>1-BR795/BG795</f>
        <v>0</v>
      </c>
      <c r="BT795">
        <f>(BG795-BF795)/(BG795-BR795)</f>
        <v>0</v>
      </c>
      <c r="BU795">
        <f>(BA795-BG795)/(BA795-BR795)</f>
        <v>0</v>
      </c>
      <c r="BV795">
        <f>(BG795-BF795)/(BG795-AZ795)</f>
        <v>0</v>
      </c>
      <c r="BW795">
        <f>(BA795-BG795)/(BA795-AZ795)</f>
        <v>0</v>
      </c>
      <c r="BX795">
        <f>(BT795*BR795/BF795)</f>
        <v>0</v>
      </c>
      <c r="BY795">
        <f>(1-BX795)</f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f>$B$11*DQ795+$C$11*DR795+$F$11*EC795*(1-EF795)</f>
        <v>0</v>
      </c>
      <c r="CS795">
        <f>CR795*CT795</f>
        <v>0</v>
      </c>
      <c r="CT795">
        <f>($B$11*$D$9+$C$11*$D$9+$F$11*((EP795+EH795)/MAX(EP795+EH795+EQ795, 0.1)*$I$9+EQ795/MAX(EP795+EH795+EQ795, 0.1)*$J$9))/($B$11+$C$11+$F$11)</f>
        <v>0</v>
      </c>
      <c r="CU795">
        <f>($B$11*$K$9+$C$11*$K$9+$F$11*((EP795+EH795)/MAX(EP795+EH795+EQ795, 0.1)*$P$9+EQ795/MAX(EP795+EH795+EQ795, 0.1)*$Q$9))/($B$11+$C$11+$F$11)</f>
        <v>0</v>
      </c>
      <c r="CV795">
        <v>6</v>
      </c>
      <c r="CW795">
        <v>0.5</v>
      </c>
      <c r="CX795" t="s">
        <v>419</v>
      </c>
      <c r="CY795">
        <v>2</v>
      </c>
      <c r="CZ795" t="b">
        <v>1</v>
      </c>
      <c r="DA795">
        <v>1659036177.81429</v>
      </c>
      <c r="DB795">
        <v>369.693142857143</v>
      </c>
      <c r="DC795">
        <v>358.377607142857</v>
      </c>
      <c r="DD795">
        <v>27.5616928571429</v>
      </c>
      <c r="DE795">
        <v>25.4170714285714</v>
      </c>
      <c r="DF795">
        <v>363.564107142857</v>
      </c>
      <c r="DG795">
        <v>27.0303107142857</v>
      </c>
      <c r="DH795">
        <v>500.091535714286</v>
      </c>
      <c r="DI795">
        <v>90.2859892857143</v>
      </c>
      <c r="DJ795">
        <v>0.043709925</v>
      </c>
      <c r="DK795">
        <v>27.4732642857143</v>
      </c>
      <c r="DL795">
        <v>28.2397535714286</v>
      </c>
      <c r="DM795">
        <v>999.9</v>
      </c>
      <c r="DN795">
        <v>0</v>
      </c>
      <c r="DO795">
        <v>0</v>
      </c>
      <c r="DP795">
        <v>10014.2857142857</v>
      </c>
      <c r="DQ795">
        <v>0</v>
      </c>
      <c r="DR795">
        <v>17.1650678571429</v>
      </c>
      <c r="DS795">
        <v>11.3154760714286</v>
      </c>
      <c r="DT795">
        <v>380.171071428572</v>
      </c>
      <c r="DU795">
        <v>367.722678571429</v>
      </c>
      <c r="DV795">
        <v>2.14461107142857</v>
      </c>
      <c r="DW795">
        <v>358.377607142857</v>
      </c>
      <c r="DX795">
        <v>25.4170714285714</v>
      </c>
      <c r="DY795">
        <v>2.48843428571429</v>
      </c>
      <c r="DZ795">
        <v>2.29480607142857</v>
      </c>
      <c r="EA795">
        <v>20.9510535714286</v>
      </c>
      <c r="EB795">
        <v>19.6398964285714</v>
      </c>
      <c r="EC795">
        <v>2000.0075</v>
      </c>
      <c r="ED795">
        <v>0.980001071428571</v>
      </c>
      <c r="EE795">
        <v>0.0199992571428571</v>
      </c>
      <c r="EF795">
        <v>0</v>
      </c>
      <c r="EG795">
        <v>654.553642857143</v>
      </c>
      <c r="EH795">
        <v>5.00063</v>
      </c>
      <c r="EI795">
        <v>12907.8714285714</v>
      </c>
      <c r="EJ795">
        <v>17256.975</v>
      </c>
      <c r="EK795">
        <v>38.25</v>
      </c>
      <c r="EL795">
        <v>38.312</v>
      </c>
      <c r="EM795">
        <v>37.75</v>
      </c>
      <c r="EN795">
        <v>37.6737142857143</v>
      </c>
      <c r="EO795">
        <v>39.2677142857143</v>
      </c>
      <c r="EP795">
        <v>1955.1075</v>
      </c>
      <c r="EQ795">
        <v>39.9</v>
      </c>
      <c r="ER795">
        <v>0</v>
      </c>
      <c r="ES795">
        <v>1659036184.9</v>
      </c>
      <c r="ET795">
        <v>0</v>
      </c>
      <c r="EU795">
        <v>654.537615384615</v>
      </c>
      <c r="EV795">
        <v>-2.67035897553125</v>
      </c>
      <c r="EW795">
        <v>-85.8700855143307</v>
      </c>
      <c r="EX795">
        <v>12907.1730769231</v>
      </c>
      <c r="EY795">
        <v>15</v>
      </c>
      <c r="EZ795">
        <v>1659035359.5</v>
      </c>
      <c r="FA795" t="s">
        <v>1976</v>
      </c>
      <c r="FB795">
        <v>1659035357.5</v>
      </c>
      <c r="FC795">
        <v>1659035359.5</v>
      </c>
      <c r="FD795">
        <v>1</v>
      </c>
      <c r="FE795">
        <v>-0.104</v>
      </c>
      <c r="FF795">
        <v>-0.037</v>
      </c>
      <c r="FG795">
        <v>6.435</v>
      </c>
      <c r="FH795">
        <v>0.501</v>
      </c>
      <c r="FI795">
        <v>420</v>
      </c>
      <c r="FJ795">
        <v>25</v>
      </c>
      <c r="FK795">
        <v>0.45</v>
      </c>
      <c r="FL795">
        <v>0.11</v>
      </c>
      <c r="FM795">
        <v>9.37579275</v>
      </c>
      <c r="FN795">
        <v>32.6812598499062</v>
      </c>
      <c r="FO795">
        <v>3.3617787359157</v>
      </c>
      <c r="FP795">
        <v>0</v>
      </c>
      <c r="FQ795">
        <v>654.835558823529</v>
      </c>
      <c r="FR795">
        <v>-3.86757830609251</v>
      </c>
      <c r="FS795">
        <v>0.445314244047447</v>
      </c>
      <c r="FT795">
        <v>0</v>
      </c>
      <c r="FU795">
        <v>2.1795905</v>
      </c>
      <c r="FV795">
        <v>-0.704370506566606</v>
      </c>
      <c r="FW795">
        <v>0.0721913569947954</v>
      </c>
      <c r="FX795">
        <v>0</v>
      </c>
      <c r="FY795">
        <v>0</v>
      </c>
      <c r="FZ795">
        <v>3</v>
      </c>
      <c r="GA795" t="s">
        <v>427</v>
      </c>
      <c r="GB795">
        <v>2.97346</v>
      </c>
      <c r="GC795">
        <v>2.69717</v>
      </c>
      <c r="GD795">
        <v>0.0775006</v>
      </c>
      <c r="GE795">
        <v>0.0764521</v>
      </c>
      <c r="GF795">
        <v>0.113632</v>
      </c>
      <c r="GG795">
        <v>0.108733</v>
      </c>
      <c r="GH795">
        <v>35907.2</v>
      </c>
      <c r="GI795">
        <v>39315.5</v>
      </c>
      <c r="GJ795">
        <v>35272.7</v>
      </c>
      <c r="GK795">
        <v>38607.4</v>
      </c>
      <c r="GL795">
        <v>44320.1</v>
      </c>
      <c r="GM795">
        <v>49696.8</v>
      </c>
      <c r="GN795">
        <v>55141.1</v>
      </c>
      <c r="GO795">
        <v>61927.6</v>
      </c>
      <c r="GP795">
        <v>1.9714</v>
      </c>
      <c r="GQ795">
        <v>1.8584</v>
      </c>
      <c r="GR795">
        <v>0.17181</v>
      </c>
      <c r="GS795">
        <v>0</v>
      </c>
      <c r="GT795">
        <v>25.4037</v>
      </c>
      <c r="GU795">
        <v>999.9</v>
      </c>
      <c r="GV795">
        <v>58.076</v>
      </c>
      <c r="GW795">
        <v>29.517</v>
      </c>
      <c r="GX795">
        <v>26.6518</v>
      </c>
      <c r="GY795">
        <v>55.5919</v>
      </c>
      <c r="GZ795">
        <v>46.4583</v>
      </c>
      <c r="HA795">
        <v>1</v>
      </c>
      <c r="HB795">
        <v>-0.042561</v>
      </c>
      <c r="HC795">
        <v>0.12854</v>
      </c>
      <c r="HD795">
        <v>20.1139</v>
      </c>
      <c r="HE795">
        <v>5.19932</v>
      </c>
      <c r="HF795">
        <v>12.004</v>
      </c>
      <c r="HG795">
        <v>4.976</v>
      </c>
      <c r="HH795">
        <v>3.2936</v>
      </c>
      <c r="HI795">
        <v>9999</v>
      </c>
      <c r="HJ795">
        <v>9999</v>
      </c>
      <c r="HK795">
        <v>9999</v>
      </c>
      <c r="HL795">
        <v>631.1</v>
      </c>
      <c r="HM795">
        <v>1.86322</v>
      </c>
      <c r="HN795">
        <v>1.86798</v>
      </c>
      <c r="HO795">
        <v>1.8678</v>
      </c>
      <c r="HP795">
        <v>1.86902</v>
      </c>
      <c r="HQ795">
        <v>1.86981</v>
      </c>
      <c r="HR795">
        <v>1.86587</v>
      </c>
      <c r="HS795">
        <v>1.86691</v>
      </c>
      <c r="HT795">
        <v>1.86829</v>
      </c>
      <c r="HU795">
        <v>5</v>
      </c>
      <c r="HV795">
        <v>0</v>
      </c>
      <c r="HW795">
        <v>0</v>
      </c>
      <c r="HX795">
        <v>0</v>
      </c>
      <c r="HY795" t="s">
        <v>422</v>
      </c>
      <c r="HZ795" t="s">
        <v>423</v>
      </c>
      <c r="IA795" t="s">
        <v>424</v>
      </c>
      <c r="IB795" t="s">
        <v>424</v>
      </c>
      <c r="IC795" t="s">
        <v>424</v>
      </c>
      <c r="ID795" t="s">
        <v>424</v>
      </c>
      <c r="IE795">
        <v>0</v>
      </c>
      <c r="IF795">
        <v>100</v>
      </c>
      <c r="IG795">
        <v>100</v>
      </c>
      <c r="IH795">
        <v>5.984</v>
      </c>
      <c r="II795">
        <v>0.5313</v>
      </c>
      <c r="IJ795">
        <v>3.92360093765785</v>
      </c>
      <c r="IK795">
        <v>0.00601174518973114</v>
      </c>
      <c r="IL795">
        <v>2.77886958061485e-07</v>
      </c>
      <c r="IM795">
        <v>-3.54636231360687e-10</v>
      </c>
      <c r="IN795">
        <v>0.531367920259254</v>
      </c>
      <c r="IO795">
        <v>0</v>
      </c>
      <c r="IP795">
        <v>0</v>
      </c>
      <c r="IQ795">
        <v>0</v>
      </c>
      <c r="IR795">
        <v>-4</v>
      </c>
      <c r="IS795">
        <v>1848</v>
      </c>
      <c r="IT795">
        <v>1</v>
      </c>
      <c r="IU795">
        <v>25</v>
      </c>
      <c r="IV795">
        <v>13.8</v>
      </c>
      <c r="IW795">
        <v>13.8</v>
      </c>
      <c r="IX795">
        <v>0.842285</v>
      </c>
      <c r="IY795">
        <v>2.62207</v>
      </c>
      <c r="IZ795">
        <v>1.54785</v>
      </c>
      <c r="JA795">
        <v>2.30591</v>
      </c>
      <c r="JB795">
        <v>1.34644</v>
      </c>
      <c r="JC795">
        <v>2.34985</v>
      </c>
      <c r="JD795">
        <v>33.8057</v>
      </c>
      <c r="JE795">
        <v>24.2188</v>
      </c>
      <c r="JF795">
        <v>18</v>
      </c>
      <c r="JG795">
        <v>491.642</v>
      </c>
      <c r="JH795">
        <v>418.033</v>
      </c>
      <c r="JI795">
        <v>24.9999</v>
      </c>
      <c r="JJ795">
        <v>26.6845</v>
      </c>
      <c r="JK795">
        <v>30</v>
      </c>
      <c r="JL795">
        <v>26.6501</v>
      </c>
      <c r="JM795">
        <v>26.593</v>
      </c>
      <c r="JN795">
        <v>16.894</v>
      </c>
      <c r="JO795">
        <v>9.68047</v>
      </c>
      <c r="JP795">
        <v>100</v>
      </c>
      <c r="JQ795">
        <v>25</v>
      </c>
      <c r="JR795">
        <v>318.94</v>
      </c>
      <c r="JS795">
        <v>25.7401</v>
      </c>
      <c r="JT795">
        <v>102.285</v>
      </c>
      <c r="JU795">
        <v>103.078</v>
      </c>
    </row>
    <row r="796" spans="1:281">
      <c r="A796">
        <v>778</v>
      </c>
      <c r="B796">
        <v>1659036190.6</v>
      </c>
      <c r="C796">
        <v>12507.5</v>
      </c>
      <c r="D796" t="s">
        <v>1989</v>
      </c>
      <c r="E796" t="s">
        <v>1990</v>
      </c>
      <c r="F796">
        <v>5</v>
      </c>
      <c r="G796" t="s">
        <v>1975</v>
      </c>
      <c r="H796" t="s">
        <v>417</v>
      </c>
      <c r="I796">
        <v>1659036183.1</v>
      </c>
      <c r="J796">
        <f>(K796)/1000</f>
        <v>0</v>
      </c>
      <c r="K796">
        <f>IF(CZ796, AN796, AH796)</f>
        <v>0</v>
      </c>
      <c r="L796">
        <f>IF(CZ796, AI796, AG796)</f>
        <v>0</v>
      </c>
      <c r="M796">
        <f>DB796 - IF(AU796&gt;1, L796*CV796*100.0/(AW796*DP796), 0)</f>
        <v>0</v>
      </c>
      <c r="N796">
        <f>((T796-J796/2)*M796-L796)/(T796+J796/2)</f>
        <v>0</v>
      </c>
      <c r="O796">
        <f>N796*(DI796+DJ796)/1000.0</f>
        <v>0</v>
      </c>
      <c r="P796">
        <f>(DB796 - IF(AU796&gt;1, L796*CV796*100.0/(AW796*DP796), 0))*(DI796+DJ796)/1000.0</f>
        <v>0</v>
      </c>
      <c r="Q796">
        <f>2.0/((1/S796-1/R796)+SIGN(S796)*SQRT((1/S796-1/R796)*(1/S796-1/R796) + 4*CW796/((CW796+1)*(CW796+1))*(2*1/S796*1/R796-1/R796*1/R796)))</f>
        <v>0</v>
      </c>
      <c r="R796">
        <f>IF(LEFT(CX796,1)&lt;&gt;"0",IF(LEFT(CX796,1)="1",3.0,CY796),$D$5+$E$5*(DP796*DI796/($K$5*1000))+$F$5*(DP796*DI796/($K$5*1000))*MAX(MIN(CV796,$J$5),$I$5)*MAX(MIN(CV796,$J$5),$I$5)+$G$5*MAX(MIN(CV796,$J$5),$I$5)*(DP796*DI796/($K$5*1000))+$H$5*(DP796*DI796/($K$5*1000))*(DP796*DI796/($K$5*1000)))</f>
        <v>0</v>
      </c>
      <c r="S796">
        <f>J796*(1000-(1000*0.61365*exp(17.502*W796/(240.97+W796))/(DI796+DJ796)+DD796)/2)/(1000*0.61365*exp(17.502*W796/(240.97+W796))/(DI796+DJ796)-DD796)</f>
        <v>0</v>
      </c>
      <c r="T796">
        <f>1/((CW796+1)/(Q796/1.6)+1/(R796/1.37)) + CW796/((CW796+1)/(Q796/1.6) + CW796/(R796/1.37))</f>
        <v>0</v>
      </c>
      <c r="U796">
        <f>(CR796*CU796)</f>
        <v>0</v>
      </c>
      <c r="V796">
        <f>(DK796+(U796+2*0.95*5.67E-8*(((DK796+$B$7)+273)^4-(DK796+273)^4)-44100*J796)/(1.84*29.3*R796+8*0.95*5.67E-8*(DK796+273)^3))</f>
        <v>0</v>
      </c>
      <c r="W796">
        <f>($C$7*DL796+$D$7*DM796+$E$7*V796)</f>
        <v>0</v>
      </c>
      <c r="X796">
        <f>0.61365*exp(17.502*W796/(240.97+W796))</f>
        <v>0</v>
      </c>
      <c r="Y796">
        <f>(Z796/AA796*100)</f>
        <v>0</v>
      </c>
      <c r="Z796">
        <f>DD796*(DI796+DJ796)/1000</f>
        <v>0</v>
      </c>
      <c r="AA796">
        <f>0.61365*exp(17.502*DK796/(240.97+DK796))</f>
        <v>0</v>
      </c>
      <c r="AB796">
        <f>(X796-DD796*(DI796+DJ796)/1000)</f>
        <v>0</v>
      </c>
      <c r="AC796">
        <f>(-J796*44100)</f>
        <v>0</v>
      </c>
      <c r="AD796">
        <f>2*29.3*R796*0.92*(DK796-W796)</f>
        <v>0</v>
      </c>
      <c r="AE796">
        <f>2*0.95*5.67E-8*(((DK796+$B$7)+273)^4-(W796+273)^4)</f>
        <v>0</v>
      </c>
      <c r="AF796">
        <f>U796+AE796+AC796+AD796</f>
        <v>0</v>
      </c>
      <c r="AG796">
        <f>DH796*AU796*(DC796-DB796*(1000-AU796*DE796)/(1000-AU796*DD796))/(100*CV796)</f>
        <v>0</v>
      </c>
      <c r="AH796">
        <f>1000*DH796*AU796*(DD796-DE796)/(100*CV796*(1000-AU796*DD796))</f>
        <v>0</v>
      </c>
      <c r="AI796">
        <f>(AJ796 - AK796 - DI796*1E3/(8.314*(DK796+273.15)) * AM796/DH796 * AL796) * DH796/(100*CV796) * (1000 - DE796)/1000</f>
        <v>0</v>
      </c>
      <c r="AJ796">
        <v>334.909306034494</v>
      </c>
      <c r="AK796">
        <v>341.549436363636</v>
      </c>
      <c r="AL796">
        <v>-3.1351802383657</v>
      </c>
      <c r="AM796">
        <v>66.0503395824005</v>
      </c>
      <c r="AN796">
        <f>(AP796 - AO796 + DI796*1E3/(8.314*(DK796+273.15)) * AR796/DH796 * AQ796) * DH796/(100*CV796) * 1000/(1000 - AP796)</f>
        <v>0</v>
      </c>
      <c r="AO796">
        <v>25.5857351286007</v>
      </c>
      <c r="AP796">
        <v>27.6441909090909</v>
      </c>
      <c r="AQ796">
        <v>0.00870253312574322</v>
      </c>
      <c r="AR796">
        <v>92.4507635075594</v>
      </c>
      <c r="AS796">
        <v>4</v>
      </c>
      <c r="AT796">
        <v>1</v>
      </c>
      <c r="AU796">
        <f>IF(AS796*$H$13&gt;=AW796,1.0,(AW796/(AW796-AS796*$H$13)))</f>
        <v>0</v>
      </c>
      <c r="AV796">
        <f>(AU796-1)*100</f>
        <v>0</v>
      </c>
      <c r="AW796">
        <f>MAX(0,($B$13+$C$13*DP796)/(1+$D$13*DP796)*DI796/(DK796+273)*$E$13)</f>
        <v>0</v>
      </c>
      <c r="AX796" t="s">
        <v>418</v>
      </c>
      <c r="AY796" t="s">
        <v>418</v>
      </c>
      <c r="AZ796">
        <v>0</v>
      </c>
      <c r="BA796">
        <v>0</v>
      </c>
      <c r="BB796">
        <f>1-AZ796/BA796</f>
        <v>0</v>
      </c>
      <c r="BC796">
        <v>0</v>
      </c>
      <c r="BD796" t="s">
        <v>418</v>
      </c>
      <c r="BE796" t="s">
        <v>418</v>
      </c>
      <c r="BF796">
        <v>0</v>
      </c>
      <c r="BG796">
        <v>0</v>
      </c>
      <c r="BH796">
        <f>1-BF796/BG796</f>
        <v>0</v>
      </c>
      <c r="BI796">
        <v>0.5</v>
      </c>
      <c r="BJ796">
        <f>CS796</f>
        <v>0</v>
      </c>
      <c r="BK796">
        <f>L796</f>
        <v>0</v>
      </c>
      <c r="BL796">
        <f>BH796*BI796*BJ796</f>
        <v>0</v>
      </c>
      <c r="BM796">
        <f>(BK796-BC796)/BJ796</f>
        <v>0</v>
      </c>
      <c r="BN796">
        <f>(BA796-BG796)/BG796</f>
        <v>0</v>
      </c>
      <c r="BO796">
        <f>AZ796/(BB796+AZ796/BG796)</f>
        <v>0</v>
      </c>
      <c r="BP796" t="s">
        <v>418</v>
      </c>
      <c r="BQ796">
        <v>0</v>
      </c>
      <c r="BR796">
        <f>IF(BQ796&lt;&gt;0, BQ796, BO796)</f>
        <v>0</v>
      </c>
      <c r="BS796">
        <f>1-BR796/BG796</f>
        <v>0</v>
      </c>
      <c r="BT796">
        <f>(BG796-BF796)/(BG796-BR796)</f>
        <v>0</v>
      </c>
      <c r="BU796">
        <f>(BA796-BG796)/(BA796-BR796)</f>
        <v>0</v>
      </c>
      <c r="BV796">
        <f>(BG796-BF796)/(BG796-AZ796)</f>
        <v>0</v>
      </c>
      <c r="BW796">
        <f>(BA796-BG796)/(BA796-AZ796)</f>
        <v>0</v>
      </c>
      <c r="BX796">
        <f>(BT796*BR796/BF796)</f>
        <v>0</v>
      </c>
      <c r="BY796">
        <f>(1-BX796)</f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f>$B$11*DQ796+$C$11*DR796+$F$11*EC796*(1-EF796)</f>
        <v>0</v>
      </c>
      <c r="CS796">
        <f>CR796*CT796</f>
        <v>0</v>
      </c>
      <c r="CT796">
        <f>($B$11*$D$9+$C$11*$D$9+$F$11*((EP796+EH796)/MAX(EP796+EH796+EQ796, 0.1)*$I$9+EQ796/MAX(EP796+EH796+EQ796, 0.1)*$J$9))/($B$11+$C$11+$F$11)</f>
        <v>0</v>
      </c>
      <c r="CU796">
        <f>($B$11*$K$9+$C$11*$K$9+$F$11*((EP796+EH796)/MAX(EP796+EH796+EQ796, 0.1)*$P$9+EQ796/MAX(EP796+EH796+EQ796, 0.1)*$Q$9))/($B$11+$C$11+$F$11)</f>
        <v>0</v>
      </c>
      <c r="CV796">
        <v>6</v>
      </c>
      <c r="CW796">
        <v>0.5</v>
      </c>
      <c r="CX796" t="s">
        <v>419</v>
      </c>
      <c r="CY796">
        <v>2</v>
      </c>
      <c r="CZ796" t="b">
        <v>1</v>
      </c>
      <c r="DA796">
        <v>1659036183.1</v>
      </c>
      <c r="DB796">
        <v>353.665518518518</v>
      </c>
      <c r="DC796">
        <v>341.284444444444</v>
      </c>
      <c r="DD796">
        <v>27.5873592592593</v>
      </c>
      <c r="DE796">
        <v>25.5165592592593</v>
      </c>
      <c r="DF796">
        <v>347.633259259259</v>
      </c>
      <c r="DG796">
        <v>27.0559740740741</v>
      </c>
      <c r="DH796">
        <v>500.096148148148</v>
      </c>
      <c r="DI796">
        <v>90.2860740740741</v>
      </c>
      <c r="DJ796">
        <v>0.0434866703703704</v>
      </c>
      <c r="DK796">
        <v>27.4670851851852</v>
      </c>
      <c r="DL796">
        <v>28.2234962962963</v>
      </c>
      <c r="DM796">
        <v>999.9</v>
      </c>
      <c r="DN796">
        <v>0</v>
      </c>
      <c r="DO796">
        <v>0</v>
      </c>
      <c r="DP796">
        <v>10012.7777777778</v>
      </c>
      <c r="DQ796">
        <v>0</v>
      </c>
      <c r="DR796">
        <v>17.1838037037037</v>
      </c>
      <c r="DS796">
        <v>12.3809851851852</v>
      </c>
      <c r="DT796">
        <v>363.698555555556</v>
      </c>
      <c r="DU796">
        <v>350.219851851852</v>
      </c>
      <c r="DV796">
        <v>2.07078555555556</v>
      </c>
      <c r="DW796">
        <v>341.284444444444</v>
      </c>
      <c r="DX796">
        <v>25.5165592592593</v>
      </c>
      <c r="DY796">
        <v>2.49075407407407</v>
      </c>
      <c r="DZ796">
        <v>2.30379037037037</v>
      </c>
      <c r="EA796">
        <v>20.9662</v>
      </c>
      <c r="EB796">
        <v>19.7028518518519</v>
      </c>
      <c r="EC796">
        <v>1999.99296296296</v>
      </c>
      <c r="ED796">
        <v>0.980001111111111</v>
      </c>
      <c r="EE796">
        <v>0.0199992148148148</v>
      </c>
      <c r="EF796">
        <v>0</v>
      </c>
      <c r="EG796">
        <v>654.289444444444</v>
      </c>
      <c r="EH796">
        <v>5.00063</v>
      </c>
      <c r="EI796">
        <v>12900.662962963</v>
      </c>
      <c r="EJ796">
        <v>17256.8407407407</v>
      </c>
      <c r="EK796">
        <v>38.25</v>
      </c>
      <c r="EL796">
        <v>38.312</v>
      </c>
      <c r="EM796">
        <v>37.75</v>
      </c>
      <c r="EN796">
        <v>37.6617407407407</v>
      </c>
      <c r="EO796">
        <v>39.2591851851852</v>
      </c>
      <c r="EP796">
        <v>1955.09296296296</v>
      </c>
      <c r="EQ796">
        <v>39.9</v>
      </c>
      <c r="ER796">
        <v>0</v>
      </c>
      <c r="ES796">
        <v>1659036189.7</v>
      </c>
      <c r="ET796">
        <v>0</v>
      </c>
      <c r="EU796">
        <v>654.273115384615</v>
      </c>
      <c r="EV796">
        <v>-3.38109402932441</v>
      </c>
      <c r="EW796">
        <v>-74.348717978109</v>
      </c>
      <c r="EX796">
        <v>12900.7192307692</v>
      </c>
      <c r="EY796">
        <v>15</v>
      </c>
      <c r="EZ796">
        <v>1659035359.5</v>
      </c>
      <c r="FA796" t="s">
        <v>1976</v>
      </c>
      <c r="FB796">
        <v>1659035357.5</v>
      </c>
      <c r="FC796">
        <v>1659035359.5</v>
      </c>
      <c r="FD796">
        <v>1</v>
      </c>
      <c r="FE796">
        <v>-0.104</v>
      </c>
      <c r="FF796">
        <v>-0.037</v>
      </c>
      <c r="FG796">
        <v>6.435</v>
      </c>
      <c r="FH796">
        <v>0.501</v>
      </c>
      <c r="FI796">
        <v>420</v>
      </c>
      <c r="FJ796">
        <v>25</v>
      </c>
      <c r="FK796">
        <v>0.45</v>
      </c>
      <c r="FL796">
        <v>0.11</v>
      </c>
      <c r="FM796">
        <v>11.4285075</v>
      </c>
      <c r="FN796">
        <v>14.4318308442777</v>
      </c>
      <c r="FO796">
        <v>1.57468025924908</v>
      </c>
      <c r="FP796">
        <v>0</v>
      </c>
      <c r="FQ796">
        <v>654.468</v>
      </c>
      <c r="FR796">
        <v>-3.02542398915196</v>
      </c>
      <c r="FS796">
        <v>0.372272117424558</v>
      </c>
      <c r="FT796">
        <v>0</v>
      </c>
      <c r="FU796">
        <v>2.125152</v>
      </c>
      <c r="FV796">
        <v>-0.852914746716698</v>
      </c>
      <c r="FW796">
        <v>0.0835656688539019</v>
      </c>
      <c r="FX796">
        <v>0</v>
      </c>
      <c r="FY796">
        <v>0</v>
      </c>
      <c r="FZ796">
        <v>3</v>
      </c>
      <c r="GA796" t="s">
        <v>427</v>
      </c>
      <c r="GB796">
        <v>2.97272</v>
      </c>
      <c r="GC796">
        <v>2.69725</v>
      </c>
      <c r="GD796">
        <v>0.074734</v>
      </c>
      <c r="GE796">
        <v>0.0735144</v>
      </c>
      <c r="GF796">
        <v>0.11376</v>
      </c>
      <c r="GG796">
        <v>0.108942</v>
      </c>
      <c r="GH796">
        <v>36015.2</v>
      </c>
      <c r="GI796">
        <v>39441.1</v>
      </c>
      <c r="GJ796">
        <v>35273.1</v>
      </c>
      <c r="GK796">
        <v>38608</v>
      </c>
      <c r="GL796">
        <v>44313.8</v>
      </c>
      <c r="GM796">
        <v>49685.8</v>
      </c>
      <c r="GN796">
        <v>55141.4</v>
      </c>
      <c r="GO796">
        <v>61928.5</v>
      </c>
      <c r="GP796">
        <v>1.9708</v>
      </c>
      <c r="GQ796">
        <v>1.8588</v>
      </c>
      <c r="GR796">
        <v>0.17345</v>
      </c>
      <c r="GS796">
        <v>0</v>
      </c>
      <c r="GT796">
        <v>25.4037</v>
      </c>
      <c r="GU796">
        <v>999.9</v>
      </c>
      <c r="GV796">
        <v>58.076</v>
      </c>
      <c r="GW796">
        <v>29.507</v>
      </c>
      <c r="GX796">
        <v>26.6396</v>
      </c>
      <c r="GY796">
        <v>55.9319</v>
      </c>
      <c r="GZ796">
        <v>45.8654</v>
      </c>
      <c r="HA796">
        <v>1</v>
      </c>
      <c r="HB796">
        <v>-0.0427642</v>
      </c>
      <c r="HC796">
        <v>0.127473</v>
      </c>
      <c r="HD796">
        <v>20.1137</v>
      </c>
      <c r="HE796">
        <v>5.19812</v>
      </c>
      <c r="HF796">
        <v>12.004</v>
      </c>
      <c r="HG796">
        <v>4.9756</v>
      </c>
      <c r="HH796">
        <v>3.2932</v>
      </c>
      <c r="HI796">
        <v>9999</v>
      </c>
      <c r="HJ796">
        <v>9999</v>
      </c>
      <c r="HK796">
        <v>9999</v>
      </c>
      <c r="HL796">
        <v>631.1</v>
      </c>
      <c r="HM796">
        <v>1.8631</v>
      </c>
      <c r="HN796">
        <v>1.86798</v>
      </c>
      <c r="HO796">
        <v>1.86777</v>
      </c>
      <c r="HP796">
        <v>1.86896</v>
      </c>
      <c r="HQ796">
        <v>1.86981</v>
      </c>
      <c r="HR796">
        <v>1.86587</v>
      </c>
      <c r="HS796">
        <v>1.86691</v>
      </c>
      <c r="HT796">
        <v>1.86829</v>
      </c>
      <c r="HU796">
        <v>5</v>
      </c>
      <c r="HV796">
        <v>0</v>
      </c>
      <c r="HW796">
        <v>0</v>
      </c>
      <c r="HX796">
        <v>0</v>
      </c>
      <c r="HY796" t="s">
        <v>422</v>
      </c>
      <c r="HZ796" t="s">
        <v>423</v>
      </c>
      <c r="IA796" t="s">
        <v>424</v>
      </c>
      <c r="IB796" t="s">
        <v>424</v>
      </c>
      <c r="IC796" t="s">
        <v>424</v>
      </c>
      <c r="ID796" t="s">
        <v>424</v>
      </c>
      <c r="IE796">
        <v>0</v>
      </c>
      <c r="IF796">
        <v>100</v>
      </c>
      <c r="IG796">
        <v>100</v>
      </c>
      <c r="IH796">
        <v>5.893</v>
      </c>
      <c r="II796">
        <v>0.5313</v>
      </c>
      <c r="IJ796">
        <v>3.92360093765785</v>
      </c>
      <c r="IK796">
        <v>0.00601174518973114</v>
      </c>
      <c r="IL796">
        <v>2.77886958061485e-07</v>
      </c>
      <c r="IM796">
        <v>-3.54636231360687e-10</v>
      </c>
      <c r="IN796">
        <v>0.531367920259254</v>
      </c>
      <c r="IO796">
        <v>0</v>
      </c>
      <c r="IP796">
        <v>0</v>
      </c>
      <c r="IQ796">
        <v>0</v>
      </c>
      <c r="IR796">
        <v>-4</v>
      </c>
      <c r="IS796">
        <v>1848</v>
      </c>
      <c r="IT796">
        <v>1</v>
      </c>
      <c r="IU796">
        <v>25</v>
      </c>
      <c r="IV796">
        <v>13.9</v>
      </c>
      <c r="IW796">
        <v>13.9</v>
      </c>
      <c r="IX796">
        <v>0.808105</v>
      </c>
      <c r="IY796">
        <v>2.62817</v>
      </c>
      <c r="IZ796">
        <v>1.54785</v>
      </c>
      <c r="JA796">
        <v>2.30591</v>
      </c>
      <c r="JB796">
        <v>1.34644</v>
      </c>
      <c r="JC796">
        <v>2.37427</v>
      </c>
      <c r="JD796">
        <v>33.8057</v>
      </c>
      <c r="JE796">
        <v>24.2188</v>
      </c>
      <c r="JF796">
        <v>18</v>
      </c>
      <c r="JG796">
        <v>491.232</v>
      </c>
      <c r="JH796">
        <v>418.245</v>
      </c>
      <c r="JI796">
        <v>24.9998</v>
      </c>
      <c r="JJ796">
        <v>26.6823</v>
      </c>
      <c r="JK796">
        <v>29.9999</v>
      </c>
      <c r="JL796">
        <v>26.6479</v>
      </c>
      <c r="JM796">
        <v>26.5908</v>
      </c>
      <c r="JN796">
        <v>16.1932</v>
      </c>
      <c r="JO796">
        <v>9.39883</v>
      </c>
      <c r="JP796">
        <v>100</v>
      </c>
      <c r="JQ796">
        <v>25</v>
      </c>
      <c r="JR796">
        <v>298.677</v>
      </c>
      <c r="JS796">
        <v>25.769</v>
      </c>
      <c r="JT796">
        <v>102.286</v>
      </c>
      <c r="JU796">
        <v>103.079</v>
      </c>
    </row>
    <row r="797" spans="1:281">
      <c r="A797">
        <v>779</v>
      </c>
      <c r="B797">
        <v>1659036195.6</v>
      </c>
      <c r="C797">
        <v>12512.5</v>
      </c>
      <c r="D797" t="s">
        <v>1991</v>
      </c>
      <c r="E797" t="s">
        <v>1992</v>
      </c>
      <c r="F797">
        <v>5</v>
      </c>
      <c r="G797" t="s">
        <v>1975</v>
      </c>
      <c r="H797" t="s">
        <v>417</v>
      </c>
      <c r="I797">
        <v>1659036187.81429</v>
      </c>
      <c r="J797">
        <f>(K797)/1000</f>
        <v>0</v>
      </c>
      <c r="K797">
        <f>IF(CZ797, AN797, AH797)</f>
        <v>0</v>
      </c>
      <c r="L797">
        <f>IF(CZ797, AI797, AG797)</f>
        <v>0</v>
      </c>
      <c r="M797">
        <f>DB797 - IF(AU797&gt;1, L797*CV797*100.0/(AW797*DP797), 0)</f>
        <v>0</v>
      </c>
      <c r="N797">
        <f>((T797-J797/2)*M797-L797)/(T797+J797/2)</f>
        <v>0</v>
      </c>
      <c r="O797">
        <f>N797*(DI797+DJ797)/1000.0</f>
        <v>0</v>
      </c>
      <c r="P797">
        <f>(DB797 - IF(AU797&gt;1, L797*CV797*100.0/(AW797*DP797), 0))*(DI797+DJ797)/1000.0</f>
        <v>0</v>
      </c>
      <c r="Q797">
        <f>2.0/((1/S797-1/R797)+SIGN(S797)*SQRT((1/S797-1/R797)*(1/S797-1/R797) + 4*CW797/((CW797+1)*(CW797+1))*(2*1/S797*1/R797-1/R797*1/R797)))</f>
        <v>0</v>
      </c>
      <c r="R797">
        <f>IF(LEFT(CX797,1)&lt;&gt;"0",IF(LEFT(CX797,1)="1",3.0,CY797),$D$5+$E$5*(DP797*DI797/($K$5*1000))+$F$5*(DP797*DI797/($K$5*1000))*MAX(MIN(CV797,$J$5),$I$5)*MAX(MIN(CV797,$J$5),$I$5)+$G$5*MAX(MIN(CV797,$J$5),$I$5)*(DP797*DI797/($K$5*1000))+$H$5*(DP797*DI797/($K$5*1000))*(DP797*DI797/($K$5*1000)))</f>
        <v>0</v>
      </c>
      <c r="S797">
        <f>J797*(1000-(1000*0.61365*exp(17.502*W797/(240.97+W797))/(DI797+DJ797)+DD797)/2)/(1000*0.61365*exp(17.502*W797/(240.97+W797))/(DI797+DJ797)-DD797)</f>
        <v>0</v>
      </c>
      <c r="T797">
        <f>1/((CW797+1)/(Q797/1.6)+1/(R797/1.37)) + CW797/((CW797+1)/(Q797/1.6) + CW797/(R797/1.37))</f>
        <v>0</v>
      </c>
      <c r="U797">
        <f>(CR797*CU797)</f>
        <v>0</v>
      </c>
      <c r="V797">
        <f>(DK797+(U797+2*0.95*5.67E-8*(((DK797+$B$7)+273)^4-(DK797+273)^4)-44100*J797)/(1.84*29.3*R797+8*0.95*5.67E-8*(DK797+273)^3))</f>
        <v>0</v>
      </c>
      <c r="W797">
        <f>($C$7*DL797+$D$7*DM797+$E$7*V797)</f>
        <v>0</v>
      </c>
      <c r="X797">
        <f>0.61365*exp(17.502*W797/(240.97+W797))</f>
        <v>0</v>
      </c>
      <c r="Y797">
        <f>(Z797/AA797*100)</f>
        <v>0</v>
      </c>
      <c r="Z797">
        <f>DD797*(DI797+DJ797)/1000</f>
        <v>0</v>
      </c>
      <c r="AA797">
        <f>0.61365*exp(17.502*DK797/(240.97+DK797))</f>
        <v>0</v>
      </c>
      <c r="AB797">
        <f>(X797-DD797*(DI797+DJ797)/1000)</f>
        <v>0</v>
      </c>
      <c r="AC797">
        <f>(-J797*44100)</f>
        <v>0</v>
      </c>
      <c r="AD797">
        <f>2*29.3*R797*0.92*(DK797-W797)</f>
        <v>0</v>
      </c>
      <c r="AE797">
        <f>2*0.95*5.67E-8*(((DK797+$B$7)+273)^4-(W797+273)^4)</f>
        <v>0</v>
      </c>
      <c r="AF797">
        <f>U797+AE797+AC797+AD797</f>
        <v>0</v>
      </c>
      <c r="AG797">
        <f>DH797*AU797*(DC797-DB797*(1000-AU797*DE797)/(1000-AU797*DD797))/(100*CV797)</f>
        <v>0</v>
      </c>
      <c r="AH797">
        <f>1000*DH797*AU797*(DD797-DE797)/(100*CV797*(1000-AU797*DD797))</f>
        <v>0</v>
      </c>
      <c r="AI797">
        <f>(AJ797 - AK797 - DI797*1E3/(8.314*(DK797+273.15)) * AM797/DH797 * AL797) * DH797/(100*CV797) * (1000 - DE797)/1000</f>
        <v>0</v>
      </c>
      <c r="AJ797">
        <v>317.698905188464</v>
      </c>
      <c r="AK797">
        <v>325.479909090909</v>
      </c>
      <c r="AL797">
        <v>-3.26874270236873</v>
      </c>
      <c r="AM797">
        <v>66.0503395824005</v>
      </c>
      <c r="AN797">
        <f>(AP797 - AO797 + DI797*1E3/(8.314*(DK797+273.15)) * AR797/DH797 * AQ797) * DH797/(100*CV797) * 1000/(1000 - AP797)</f>
        <v>0</v>
      </c>
      <c r="AO797">
        <v>25.6550617155519</v>
      </c>
      <c r="AP797">
        <v>27.6890755244755</v>
      </c>
      <c r="AQ797">
        <v>0.00853378372763351</v>
      </c>
      <c r="AR797">
        <v>92.4507635075594</v>
      </c>
      <c r="AS797">
        <v>3</v>
      </c>
      <c r="AT797">
        <v>1</v>
      </c>
      <c r="AU797">
        <f>IF(AS797*$H$13&gt;=AW797,1.0,(AW797/(AW797-AS797*$H$13)))</f>
        <v>0</v>
      </c>
      <c r="AV797">
        <f>(AU797-1)*100</f>
        <v>0</v>
      </c>
      <c r="AW797">
        <f>MAX(0,($B$13+$C$13*DP797)/(1+$D$13*DP797)*DI797/(DK797+273)*$E$13)</f>
        <v>0</v>
      </c>
      <c r="AX797" t="s">
        <v>418</v>
      </c>
      <c r="AY797" t="s">
        <v>418</v>
      </c>
      <c r="AZ797">
        <v>0</v>
      </c>
      <c r="BA797">
        <v>0</v>
      </c>
      <c r="BB797">
        <f>1-AZ797/BA797</f>
        <v>0</v>
      </c>
      <c r="BC797">
        <v>0</v>
      </c>
      <c r="BD797" t="s">
        <v>418</v>
      </c>
      <c r="BE797" t="s">
        <v>418</v>
      </c>
      <c r="BF797">
        <v>0</v>
      </c>
      <c r="BG797">
        <v>0</v>
      </c>
      <c r="BH797">
        <f>1-BF797/BG797</f>
        <v>0</v>
      </c>
      <c r="BI797">
        <v>0.5</v>
      </c>
      <c r="BJ797">
        <f>CS797</f>
        <v>0</v>
      </c>
      <c r="BK797">
        <f>L797</f>
        <v>0</v>
      </c>
      <c r="BL797">
        <f>BH797*BI797*BJ797</f>
        <v>0</v>
      </c>
      <c r="BM797">
        <f>(BK797-BC797)/BJ797</f>
        <v>0</v>
      </c>
      <c r="BN797">
        <f>(BA797-BG797)/BG797</f>
        <v>0</v>
      </c>
      <c r="BO797">
        <f>AZ797/(BB797+AZ797/BG797)</f>
        <v>0</v>
      </c>
      <c r="BP797" t="s">
        <v>418</v>
      </c>
      <c r="BQ797">
        <v>0</v>
      </c>
      <c r="BR797">
        <f>IF(BQ797&lt;&gt;0, BQ797, BO797)</f>
        <v>0</v>
      </c>
      <c r="BS797">
        <f>1-BR797/BG797</f>
        <v>0</v>
      </c>
      <c r="BT797">
        <f>(BG797-BF797)/(BG797-BR797)</f>
        <v>0</v>
      </c>
      <c r="BU797">
        <f>(BA797-BG797)/(BA797-BR797)</f>
        <v>0</v>
      </c>
      <c r="BV797">
        <f>(BG797-BF797)/(BG797-AZ797)</f>
        <v>0</v>
      </c>
      <c r="BW797">
        <f>(BA797-BG797)/(BA797-AZ797)</f>
        <v>0</v>
      </c>
      <c r="BX797">
        <f>(BT797*BR797/BF797)</f>
        <v>0</v>
      </c>
      <c r="BY797">
        <f>(1-BX797)</f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f>$B$11*DQ797+$C$11*DR797+$F$11*EC797*(1-EF797)</f>
        <v>0</v>
      </c>
      <c r="CS797">
        <f>CR797*CT797</f>
        <v>0</v>
      </c>
      <c r="CT797">
        <f>($B$11*$D$9+$C$11*$D$9+$F$11*((EP797+EH797)/MAX(EP797+EH797+EQ797, 0.1)*$I$9+EQ797/MAX(EP797+EH797+EQ797, 0.1)*$J$9))/($B$11+$C$11+$F$11)</f>
        <v>0</v>
      </c>
      <c r="CU797">
        <f>($B$11*$K$9+$C$11*$K$9+$F$11*((EP797+EH797)/MAX(EP797+EH797+EQ797, 0.1)*$P$9+EQ797/MAX(EP797+EH797+EQ797, 0.1)*$Q$9))/($B$11+$C$11+$F$11)</f>
        <v>0</v>
      </c>
      <c r="CV797">
        <v>6</v>
      </c>
      <c r="CW797">
        <v>0.5</v>
      </c>
      <c r="CX797" t="s">
        <v>419</v>
      </c>
      <c r="CY797">
        <v>2</v>
      </c>
      <c r="CZ797" t="b">
        <v>1</v>
      </c>
      <c r="DA797">
        <v>1659036187.81429</v>
      </c>
      <c r="DB797">
        <v>339.11025</v>
      </c>
      <c r="DC797">
        <v>325.967142857143</v>
      </c>
      <c r="DD797">
        <v>27.6239035714286</v>
      </c>
      <c r="DE797">
        <v>25.5939535714286</v>
      </c>
      <c r="DF797">
        <v>333.166071428571</v>
      </c>
      <c r="DG797">
        <v>27.0925142857143</v>
      </c>
      <c r="DH797">
        <v>500.045392857143</v>
      </c>
      <c r="DI797">
        <v>90.2863464285714</v>
      </c>
      <c r="DJ797">
        <v>0.0433509535714286</v>
      </c>
      <c r="DK797">
        <v>27.4694642857143</v>
      </c>
      <c r="DL797">
        <v>28.2267607142857</v>
      </c>
      <c r="DM797">
        <v>999.9</v>
      </c>
      <c r="DN797">
        <v>0</v>
      </c>
      <c r="DO797">
        <v>0</v>
      </c>
      <c r="DP797">
        <v>10005.1785714286</v>
      </c>
      <c r="DQ797">
        <v>0</v>
      </c>
      <c r="DR797">
        <v>17.2005535714286</v>
      </c>
      <c r="DS797">
        <v>13.1431214285714</v>
      </c>
      <c r="DT797">
        <v>348.743428571429</v>
      </c>
      <c r="DU797">
        <v>334.528214285714</v>
      </c>
      <c r="DV797">
        <v>2.02993535714286</v>
      </c>
      <c r="DW797">
        <v>325.967142857143</v>
      </c>
      <c r="DX797">
        <v>25.5939535714286</v>
      </c>
      <c r="DY797">
        <v>2.49406071428571</v>
      </c>
      <c r="DZ797">
        <v>2.31078392857143</v>
      </c>
      <c r="EA797">
        <v>20.987775</v>
      </c>
      <c r="EB797">
        <v>19.7517214285714</v>
      </c>
      <c r="EC797">
        <v>1999.985</v>
      </c>
      <c r="ED797">
        <v>0.980001071428571</v>
      </c>
      <c r="EE797">
        <v>0.0199992571428571</v>
      </c>
      <c r="EF797">
        <v>0</v>
      </c>
      <c r="EG797">
        <v>654.016107142857</v>
      </c>
      <c r="EH797">
        <v>5.00063</v>
      </c>
      <c r="EI797">
        <v>12895.475</v>
      </c>
      <c r="EJ797">
        <v>17256.7678571429</v>
      </c>
      <c r="EK797">
        <v>38.25</v>
      </c>
      <c r="EL797">
        <v>38.312</v>
      </c>
      <c r="EM797">
        <v>37.75</v>
      </c>
      <c r="EN797">
        <v>37.6427142857143</v>
      </c>
      <c r="EO797">
        <v>39.2610714285714</v>
      </c>
      <c r="EP797">
        <v>1955.085</v>
      </c>
      <c r="EQ797">
        <v>39.9</v>
      </c>
      <c r="ER797">
        <v>0</v>
      </c>
      <c r="ES797">
        <v>1659036194.5</v>
      </c>
      <c r="ET797">
        <v>0</v>
      </c>
      <c r="EU797">
        <v>653.991961538462</v>
      </c>
      <c r="EV797">
        <v>-4.51798289435368</v>
      </c>
      <c r="EW797">
        <v>-58.6256408864069</v>
      </c>
      <c r="EX797">
        <v>12895.5153846154</v>
      </c>
      <c r="EY797">
        <v>15</v>
      </c>
      <c r="EZ797">
        <v>1659035359.5</v>
      </c>
      <c r="FA797" t="s">
        <v>1976</v>
      </c>
      <c r="FB797">
        <v>1659035357.5</v>
      </c>
      <c r="FC797">
        <v>1659035359.5</v>
      </c>
      <c r="FD797">
        <v>1</v>
      </c>
      <c r="FE797">
        <v>-0.104</v>
      </c>
      <c r="FF797">
        <v>-0.037</v>
      </c>
      <c r="FG797">
        <v>6.435</v>
      </c>
      <c r="FH797">
        <v>0.501</v>
      </c>
      <c r="FI797">
        <v>420</v>
      </c>
      <c r="FJ797">
        <v>25</v>
      </c>
      <c r="FK797">
        <v>0.45</v>
      </c>
      <c r="FL797">
        <v>0.11</v>
      </c>
      <c r="FM797">
        <v>12.577525</v>
      </c>
      <c r="FN797">
        <v>8.80822739212006</v>
      </c>
      <c r="FO797">
        <v>0.984087772698655</v>
      </c>
      <c r="FP797">
        <v>0</v>
      </c>
      <c r="FQ797">
        <v>654.1785</v>
      </c>
      <c r="FR797">
        <v>-3.64148205252586</v>
      </c>
      <c r="FS797">
        <v>0.424166882391415</v>
      </c>
      <c r="FT797">
        <v>0</v>
      </c>
      <c r="FU797">
        <v>2.06636575</v>
      </c>
      <c r="FV797">
        <v>-0.616740225140716</v>
      </c>
      <c r="FW797">
        <v>0.0624618513129214</v>
      </c>
      <c r="FX797">
        <v>0</v>
      </c>
      <c r="FY797">
        <v>0</v>
      </c>
      <c r="FZ797">
        <v>3</v>
      </c>
      <c r="GA797" t="s">
        <v>427</v>
      </c>
      <c r="GB797">
        <v>2.97347</v>
      </c>
      <c r="GC797">
        <v>2.69678</v>
      </c>
      <c r="GD797">
        <v>0.0718</v>
      </c>
      <c r="GE797">
        <v>0.0703028</v>
      </c>
      <c r="GF797">
        <v>0.113885</v>
      </c>
      <c r="GG797">
        <v>0.109066</v>
      </c>
      <c r="GH797">
        <v>36129</v>
      </c>
      <c r="GI797">
        <v>39577.9</v>
      </c>
      <c r="GJ797">
        <v>35272.7</v>
      </c>
      <c r="GK797">
        <v>38608.1</v>
      </c>
      <c r="GL797">
        <v>44306.5</v>
      </c>
      <c r="GM797">
        <v>49679</v>
      </c>
      <c r="GN797">
        <v>55140.5</v>
      </c>
      <c r="GO797">
        <v>61928.8</v>
      </c>
      <c r="GP797">
        <v>1.9722</v>
      </c>
      <c r="GQ797">
        <v>1.858</v>
      </c>
      <c r="GR797">
        <v>0.174046</v>
      </c>
      <c r="GS797">
        <v>0</v>
      </c>
      <c r="GT797">
        <v>25.4059</v>
      </c>
      <c r="GU797">
        <v>999.9</v>
      </c>
      <c r="GV797">
        <v>58.1</v>
      </c>
      <c r="GW797">
        <v>29.517</v>
      </c>
      <c r="GX797">
        <v>26.6658</v>
      </c>
      <c r="GY797">
        <v>56.0019</v>
      </c>
      <c r="GZ797">
        <v>46.4824</v>
      </c>
      <c r="HA797">
        <v>1</v>
      </c>
      <c r="HB797">
        <v>-0.0432317</v>
      </c>
      <c r="HC797">
        <v>0.12658</v>
      </c>
      <c r="HD797">
        <v>20.1134</v>
      </c>
      <c r="HE797">
        <v>5.19812</v>
      </c>
      <c r="HF797">
        <v>12.0052</v>
      </c>
      <c r="HG797">
        <v>4.9736</v>
      </c>
      <c r="HH797">
        <v>3.2934</v>
      </c>
      <c r="HI797">
        <v>9999</v>
      </c>
      <c r="HJ797">
        <v>9999</v>
      </c>
      <c r="HK797">
        <v>9999</v>
      </c>
      <c r="HL797">
        <v>631.1</v>
      </c>
      <c r="HM797">
        <v>1.86313</v>
      </c>
      <c r="HN797">
        <v>1.86798</v>
      </c>
      <c r="HO797">
        <v>1.8678</v>
      </c>
      <c r="HP797">
        <v>1.86902</v>
      </c>
      <c r="HQ797">
        <v>1.86981</v>
      </c>
      <c r="HR797">
        <v>1.86584</v>
      </c>
      <c r="HS797">
        <v>1.86691</v>
      </c>
      <c r="HT797">
        <v>1.86829</v>
      </c>
      <c r="HU797">
        <v>5</v>
      </c>
      <c r="HV797">
        <v>0</v>
      </c>
      <c r="HW797">
        <v>0</v>
      </c>
      <c r="HX797">
        <v>0</v>
      </c>
      <c r="HY797" t="s">
        <v>422</v>
      </c>
      <c r="HZ797" t="s">
        <v>423</v>
      </c>
      <c r="IA797" t="s">
        <v>424</v>
      </c>
      <c r="IB797" t="s">
        <v>424</v>
      </c>
      <c r="IC797" t="s">
        <v>424</v>
      </c>
      <c r="ID797" t="s">
        <v>424</v>
      </c>
      <c r="IE797">
        <v>0</v>
      </c>
      <c r="IF797">
        <v>100</v>
      </c>
      <c r="IG797">
        <v>100</v>
      </c>
      <c r="IH797">
        <v>5.797</v>
      </c>
      <c r="II797">
        <v>0.5314</v>
      </c>
      <c r="IJ797">
        <v>3.92360093765785</v>
      </c>
      <c r="IK797">
        <v>0.00601174518973114</v>
      </c>
      <c r="IL797">
        <v>2.77886958061485e-07</v>
      </c>
      <c r="IM797">
        <v>-3.54636231360687e-10</v>
      </c>
      <c r="IN797">
        <v>0.531367920259254</v>
      </c>
      <c r="IO797">
        <v>0</v>
      </c>
      <c r="IP797">
        <v>0</v>
      </c>
      <c r="IQ797">
        <v>0</v>
      </c>
      <c r="IR797">
        <v>-4</v>
      </c>
      <c r="IS797">
        <v>1848</v>
      </c>
      <c r="IT797">
        <v>1</v>
      </c>
      <c r="IU797">
        <v>25</v>
      </c>
      <c r="IV797">
        <v>14</v>
      </c>
      <c r="IW797">
        <v>13.9</v>
      </c>
      <c r="IX797">
        <v>0.773926</v>
      </c>
      <c r="IY797">
        <v>2.62329</v>
      </c>
      <c r="IZ797">
        <v>1.54785</v>
      </c>
      <c r="JA797">
        <v>2.30591</v>
      </c>
      <c r="JB797">
        <v>1.34644</v>
      </c>
      <c r="JC797">
        <v>2.38281</v>
      </c>
      <c r="JD797">
        <v>33.8057</v>
      </c>
      <c r="JE797">
        <v>24.2188</v>
      </c>
      <c r="JF797">
        <v>18</v>
      </c>
      <c r="JG797">
        <v>492.143</v>
      </c>
      <c r="JH797">
        <v>417.788</v>
      </c>
      <c r="JI797">
        <v>24.9998</v>
      </c>
      <c r="JJ797">
        <v>26.6823</v>
      </c>
      <c r="JK797">
        <v>29.9999</v>
      </c>
      <c r="JL797">
        <v>26.6479</v>
      </c>
      <c r="JM797">
        <v>26.5908</v>
      </c>
      <c r="JN797">
        <v>15.5362</v>
      </c>
      <c r="JO797">
        <v>9.39883</v>
      </c>
      <c r="JP797">
        <v>100</v>
      </c>
      <c r="JQ797">
        <v>25</v>
      </c>
      <c r="JR797">
        <v>285.213</v>
      </c>
      <c r="JS797">
        <v>25.7815</v>
      </c>
      <c r="JT797">
        <v>102.285</v>
      </c>
      <c r="JU797">
        <v>103.08</v>
      </c>
    </row>
    <row r="798" spans="1:281">
      <c r="A798">
        <v>780</v>
      </c>
      <c r="B798">
        <v>1659036200.6</v>
      </c>
      <c r="C798">
        <v>12517.5</v>
      </c>
      <c r="D798" t="s">
        <v>1993</v>
      </c>
      <c r="E798" t="s">
        <v>1994</v>
      </c>
      <c r="F798">
        <v>5</v>
      </c>
      <c r="G798" t="s">
        <v>1975</v>
      </c>
      <c r="H798" t="s">
        <v>417</v>
      </c>
      <c r="I798">
        <v>1659036193.1</v>
      </c>
      <c r="J798">
        <f>(K798)/1000</f>
        <v>0</v>
      </c>
      <c r="K798">
        <f>IF(CZ798, AN798, AH798)</f>
        <v>0</v>
      </c>
      <c r="L798">
        <f>IF(CZ798, AI798, AG798)</f>
        <v>0</v>
      </c>
      <c r="M798">
        <f>DB798 - IF(AU798&gt;1, L798*CV798*100.0/(AW798*DP798), 0)</f>
        <v>0</v>
      </c>
      <c r="N798">
        <f>((T798-J798/2)*M798-L798)/(T798+J798/2)</f>
        <v>0</v>
      </c>
      <c r="O798">
        <f>N798*(DI798+DJ798)/1000.0</f>
        <v>0</v>
      </c>
      <c r="P798">
        <f>(DB798 - IF(AU798&gt;1, L798*CV798*100.0/(AW798*DP798), 0))*(DI798+DJ798)/1000.0</f>
        <v>0</v>
      </c>
      <c r="Q798">
        <f>2.0/((1/S798-1/R798)+SIGN(S798)*SQRT((1/S798-1/R798)*(1/S798-1/R798) + 4*CW798/((CW798+1)*(CW798+1))*(2*1/S798*1/R798-1/R798*1/R798)))</f>
        <v>0</v>
      </c>
      <c r="R798">
        <f>IF(LEFT(CX798,1)&lt;&gt;"0",IF(LEFT(CX798,1)="1",3.0,CY798),$D$5+$E$5*(DP798*DI798/($K$5*1000))+$F$5*(DP798*DI798/($K$5*1000))*MAX(MIN(CV798,$J$5),$I$5)*MAX(MIN(CV798,$J$5),$I$5)+$G$5*MAX(MIN(CV798,$J$5),$I$5)*(DP798*DI798/($K$5*1000))+$H$5*(DP798*DI798/($K$5*1000))*(DP798*DI798/($K$5*1000)))</f>
        <v>0</v>
      </c>
      <c r="S798">
        <f>J798*(1000-(1000*0.61365*exp(17.502*W798/(240.97+W798))/(DI798+DJ798)+DD798)/2)/(1000*0.61365*exp(17.502*W798/(240.97+W798))/(DI798+DJ798)-DD798)</f>
        <v>0</v>
      </c>
      <c r="T798">
        <f>1/((CW798+1)/(Q798/1.6)+1/(R798/1.37)) + CW798/((CW798+1)/(Q798/1.6) + CW798/(R798/1.37))</f>
        <v>0</v>
      </c>
      <c r="U798">
        <f>(CR798*CU798)</f>
        <v>0</v>
      </c>
      <c r="V798">
        <f>(DK798+(U798+2*0.95*5.67E-8*(((DK798+$B$7)+273)^4-(DK798+273)^4)-44100*J798)/(1.84*29.3*R798+8*0.95*5.67E-8*(DK798+273)^3))</f>
        <v>0</v>
      </c>
      <c r="W798">
        <f>($C$7*DL798+$D$7*DM798+$E$7*V798)</f>
        <v>0</v>
      </c>
      <c r="X798">
        <f>0.61365*exp(17.502*W798/(240.97+W798))</f>
        <v>0</v>
      </c>
      <c r="Y798">
        <f>(Z798/AA798*100)</f>
        <v>0</v>
      </c>
      <c r="Z798">
        <f>DD798*(DI798+DJ798)/1000</f>
        <v>0</v>
      </c>
      <c r="AA798">
        <f>0.61365*exp(17.502*DK798/(240.97+DK798))</f>
        <v>0</v>
      </c>
      <c r="AB798">
        <f>(X798-DD798*(DI798+DJ798)/1000)</f>
        <v>0</v>
      </c>
      <c r="AC798">
        <f>(-J798*44100)</f>
        <v>0</v>
      </c>
      <c r="AD798">
        <f>2*29.3*R798*0.92*(DK798-W798)</f>
        <v>0</v>
      </c>
      <c r="AE798">
        <f>2*0.95*5.67E-8*(((DK798+$B$7)+273)^4-(W798+273)^4)</f>
        <v>0</v>
      </c>
      <c r="AF798">
        <f>U798+AE798+AC798+AD798</f>
        <v>0</v>
      </c>
      <c r="AG798">
        <f>DH798*AU798*(DC798-DB798*(1000-AU798*DE798)/(1000-AU798*DD798))/(100*CV798)</f>
        <v>0</v>
      </c>
      <c r="AH798">
        <f>1000*DH798*AU798*(DD798-DE798)/(100*CV798*(1000-AU798*DD798))</f>
        <v>0</v>
      </c>
      <c r="AI798">
        <f>(AJ798 - AK798 - DI798*1E3/(8.314*(DK798+273.15)) * AM798/DH798 * AL798) * DH798/(100*CV798) * (1000 - DE798)/1000</f>
        <v>0</v>
      </c>
      <c r="AJ798">
        <v>300.877171212982</v>
      </c>
      <c r="AK798">
        <v>309.200624242424</v>
      </c>
      <c r="AL798">
        <v>-3.23930571306928</v>
      </c>
      <c r="AM798">
        <v>66.0503395824005</v>
      </c>
      <c r="AN798">
        <f>(AP798 - AO798 + DI798*1E3/(8.314*(DK798+273.15)) * AR798/DH798 * AQ798) * DH798/(100*CV798) * 1000/(1000 - AP798)</f>
        <v>0</v>
      </c>
      <c r="AO798">
        <v>25.6915767685052</v>
      </c>
      <c r="AP798">
        <v>27.7196776223776</v>
      </c>
      <c r="AQ798">
        <v>0.00668323694482565</v>
      </c>
      <c r="AR798">
        <v>92.4507635075594</v>
      </c>
      <c r="AS798">
        <v>4</v>
      </c>
      <c r="AT798">
        <v>1</v>
      </c>
      <c r="AU798">
        <f>IF(AS798*$H$13&gt;=AW798,1.0,(AW798/(AW798-AS798*$H$13)))</f>
        <v>0</v>
      </c>
      <c r="AV798">
        <f>(AU798-1)*100</f>
        <v>0</v>
      </c>
      <c r="AW798">
        <f>MAX(0,($B$13+$C$13*DP798)/(1+$D$13*DP798)*DI798/(DK798+273)*$E$13)</f>
        <v>0</v>
      </c>
      <c r="AX798" t="s">
        <v>418</v>
      </c>
      <c r="AY798" t="s">
        <v>418</v>
      </c>
      <c r="AZ798">
        <v>0</v>
      </c>
      <c r="BA798">
        <v>0</v>
      </c>
      <c r="BB798">
        <f>1-AZ798/BA798</f>
        <v>0</v>
      </c>
      <c r="BC798">
        <v>0</v>
      </c>
      <c r="BD798" t="s">
        <v>418</v>
      </c>
      <c r="BE798" t="s">
        <v>418</v>
      </c>
      <c r="BF798">
        <v>0</v>
      </c>
      <c r="BG798">
        <v>0</v>
      </c>
      <c r="BH798">
        <f>1-BF798/BG798</f>
        <v>0</v>
      </c>
      <c r="BI798">
        <v>0.5</v>
      </c>
      <c r="BJ798">
        <f>CS798</f>
        <v>0</v>
      </c>
      <c r="BK798">
        <f>L798</f>
        <v>0</v>
      </c>
      <c r="BL798">
        <f>BH798*BI798*BJ798</f>
        <v>0</v>
      </c>
      <c r="BM798">
        <f>(BK798-BC798)/BJ798</f>
        <v>0</v>
      </c>
      <c r="BN798">
        <f>(BA798-BG798)/BG798</f>
        <v>0</v>
      </c>
      <c r="BO798">
        <f>AZ798/(BB798+AZ798/BG798)</f>
        <v>0</v>
      </c>
      <c r="BP798" t="s">
        <v>418</v>
      </c>
      <c r="BQ798">
        <v>0</v>
      </c>
      <c r="BR798">
        <f>IF(BQ798&lt;&gt;0, BQ798, BO798)</f>
        <v>0</v>
      </c>
      <c r="BS798">
        <f>1-BR798/BG798</f>
        <v>0</v>
      </c>
      <c r="BT798">
        <f>(BG798-BF798)/(BG798-BR798)</f>
        <v>0</v>
      </c>
      <c r="BU798">
        <f>(BA798-BG798)/(BA798-BR798)</f>
        <v>0</v>
      </c>
      <c r="BV798">
        <f>(BG798-BF798)/(BG798-AZ798)</f>
        <v>0</v>
      </c>
      <c r="BW798">
        <f>(BA798-BG798)/(BA798-AZ798)</f>
        <v>0</v>
      </c>
      <c r="BX798">
        <f>(BT798*BR798/BF798)</f>
        <v>0</v>
      </c>
      <c r="BY798">
        <f>(1-BX798)</f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f>$B$11*DQ798+$C$11*DR798+$F$11*EC798*(1-EF798)</f>
        <v>0</v>
      </c>
      <c r="CS798">
        <f>CR798*CT798</f>
        <v>0</v>
      </c>
      <c r="CT798">
        <f>($B$11*$D$9+$C$11*$D$9+$F$11*((EP798+EH798)/MAX(EP798+EH798+EQ798, 0.1)*$I$9+EQ798/MAX(EP798+EH798+EQ798, 0.1)*$J$9))/($B$11+$C$11+$F$11)</f>
        <v>0</v>
      </c>
      <c r="CU798">
        <f>($B$11*$K$9+$C$11*$K$9+$F$11*((EP798+EH798)/MAX(EP798+EH798+EQ798, 0.1)*$P$9+EQ798/MAX(EP798+EH798+EQ798, 0.1)*$Q$9))/($B$11+$C$11+$F$11)</f>
        <v>0</v>
      </c>
      <c r="CV798">
        <v>6</v>
      </c>
      <c r="CW798">
        <v>0.5</v>
      </c>
      <c r="CX798" t="s">
        <v>419</v>
      </c>
      <c r="CY798">
        <v>2</v>
      </c>
      <c r="CZ798" t="b">
        <v>1</v>
      </c>
      <c r="DA798">
        <v>1659036193.1</v>
      </c>
      <c r="DB798">
        <v>322.652518518519</v>
      </c>
      <c r="DC798">
        <v>308.860592592593</v>
      </c>
      <c r="DD798">
        <v>27.6673666666667</v>
      </c>
      <c r="DE798">
        <v>25.6577481481481</v>
      </c>
      <c r="DF798">
        <v>316.807777777778</v>
      </c>
      <c r="DG798">
        <v>27.1359888888889</v>
      </c>
      <c r="DH798">
        <v>500.074296296296</v>
      </c>
      <c r="DI798">
        <v>90.2857888888889</v>
      </c>
      <c r="DJ798">
        <v>0.0434343222222222</v>
      </c>
      <c r="DK798">
        <v>27.4735074074074</v>
      </c>
      <c r="DL798">
        <v>28.2422444444444</v>
      </c>
      <c r="DM798">
        <v>999.9</v>
      </c>
      <c r="DN798">
        <v>0</v>
      </c>
      <c r="DO798">
        <v>0</v>
      </c>
      <c r="DP798">
        <v>9997.03703703704</v>
      </c>
      <c r="DQ798">
        <v>0</v>
      </c>
      <c r="DR798">
        <v>17.2112</v>
      </c>
      <c r="DS798">
        <v>13.7919851851852</v>
      </c>
      <c r="DT798">
        <v>331.833074074074</v>
      </c>
      <c r="DU798">
        <v>316.993407407407</v>
      </c>
      <c r="DV798">
        <v>2.00961037037037</v>
      </c>
      <c r="DW798">
        <v>308.860592592593</v>
      </c>
      <c r="DX798">
        <v>25.6577481481481</v>
      </c>
      <c r="DY798">
        <v>2.49797</v>
      </c>
      <c r="DZ798">
        <v>2.31652962962963</v>
      </c>
      <c r="EA798">
        <v>21.0132666666667</v>
      </c>
      <c r="EB798">
        <v>19.7917888888889</v>
      </c>
      <c r="EC798">
        <v>2000.00888888889</v>
      </c>
      <c r="ED798">
        <v>0.980001111111111</v>
      </c>
      <c r="EE798">
        <v>0.0199992148148148</v>
      </c>
      <c r="EF798">
        <v>0</v>
      </c>
      <c r="EG798">
        <v>653.720740740741</v>
      </c>
      <c r="EH798">
        <v>5.00063</v>
      </c>
      <c r="EI798">
        <v>12891.6</v>
      </c>
      <c r="EJ798">
        <v>17256.9703703704</v>
      </c>
      <c r="EK798">
        <v>38.2453333333333</v>
      </c>
      <c r="EL798">
        <v>38.312</v>
      </c>
      <c r="EM798">
        <v>37.75</v>
      </c>
      <c r="EN798">
        <v>37.6387777777778</v>
      </c>
      <c r="EO798">
        <v>39.2568888888889</v>
      </c>
      <c r="EP798">
        <v>1955.10888888889</v>
      </c>
      <c r="EQ798">
        <v>39.9</v>
      </c>
      <c r="ER798">
        <v>0</v>
      </c>
      <c r="ES798">
        <v>1659036199.9</v>
      </c>
      <c r="ET798">
        <v>0</v>
      </c>
      <c r="EU798">
        <v>653.69604</v>
      </c>
      <c r="EV798">
        <v>-2.40999999730177</v>
      </c>
      <c r="EW798">
        <v>-27.1615383167273</v>
      </c>
      <c r="EX798">
        <v>12891.416</v>
      </c>
      <c r="EY798">
        <v>15</v>
      </c>
      <c r="EZ798">
        <v>1659035359.5</v>
      </c>
      <c r="FA798" t="s">
        <v>1976</v>
      </c>
      <c r="FB798">
        <v>1659035357.5</v>
      </c>
      <c r="FC798">
        <v>1659035359.5</v>
      </c>
      <c r="FD798">
        <v>1</v>
      </c>
      <c r="FE798">
        <v>-0.104</v>
      </c>
      <c r="FF798">
        <v>-0.037</v>
      </c>
      <c r="FG798">
        <v>6.435</v>
      </c>
      <c r="FH798">
        <v>0.501</v>
      </c>
      <c r="FI798">
        <v>420</v>
      </c>
      <c r="FJ798">
        <v>25</v>
      </c>
      <c r="FK798">
        <v>0.45</v>
      </c>
      <c r="FL798">
        <v>0.11</v>
      </c>
      <c r="FM798">
        <v>13.392445</v>
      </c>
      <c r="FN798">
        <v>8.01173583489681</v>
      </c>
      <c r="FO798">
        <v>0.903018245372152</v>
      </c>
      <c r="FP798">
        <v>0</v>
      </c>
      <c r="FQ798">
        <v>653.954352941176</v>
      </c>
      <c r="FR798">
        <v>-3.43526356194239</v>
      </c>
      <c r="FS798">
        <v>0.405099833908293</v>
      </c>
      <c r="FT798">
        <v>0</v>
      </c>
      <c r="FU798">
        <v>2.0280155</v>
      </c>
      <c r="FV798">
        <v>-0.273286153846158</v>
      </c>
      <c r="FW798">
        <v>0.029973398785423</v>
      </c>
      <c r="FX798">
        <v>0</v>
      </c>
      <c r="FY798">
        <v>0</v>
      </c>
      <c r="FZ798">
        <v>3</v>
      </c>
      <c r="GA798" t="s">
        <v>427</v>
      </c>
      <c r="GB798">
        <v>2.97354</v>
      </c>
      <c r="GC798">
        <v>2.69793</v>
      </c>
      <c r="GD798">
        <v>0.0687913</v>
      </c>
      <c r="GE798">
        <v>0.0671343</v>
      </c>
      <c r="GF798">
        <v>0.113977</v>
      </c>
      <c r="GG798">
        <v>0.109197</v>
      </c>
      <c r="GH798">
        <v>36246.3</v>
      </c>
      <c r="GI798">
        <v>39712.6</v>
      </c>
      <c r="GJ798">
        <v>35272.9</v>
      </c>
      <c r="GK798">
        <v>38608</v>
      </c>
      <c r="GL798">
        <v>44302.3</v>
      </c>
      <c r="GM798">
        <v>49671.6</v>
      </c>
      <c r="GN798">
        <v>55141.1</v>
      </c>
      <c r="GO798">
        <v>61928.8</v>
      </c>
      <c r="GP798">
        <v>1.971</v>
      </c>
      <c r="GQ798">
        <v>1.8584</v>
      </c>
      <c r="GR798">
        <v>0.173599</v>
      </c>
      <c r="GS798">
        <v>0</v>
      </c>
      <c r="GT798">
        <v>25.4059</v>
      </c>
      <c r="GU798">
        <v>999.9</v>
      </c>
      <c r="GV798">
        <v>58.1</v>
      </c>
      <c r="GW798">
        <v>29.507</v>
      </c>
      <c r="GX798">
        <v>26.6509</v>
      </c>
      <c r="GY798">
        <v>55.5919</v>
      </c>
      <c r="GZ798">
        <v>45.8574</v>
      </c>
      <c r="HA798">
        <v>1</v>
      </c>
      <c r="HB798">
        <v>-0.0429878</v>
      </c>
      <c r="HC798">
        <v>0.127015</v>
      </c>
      <c r="HD798">
        <v>20.1138</v>
      </c>
      <c r="HE798">
        <v>5.19932</v>
      </c>
      <c r="HF798">
        <v>12.004</v>
      </c>
      <c r="HG798">
        <v>4.9748</v>
      </c>
      <c r="HH798">
        <v>3.2936</v>
      </c>
      <c r="HI798">
        <v>9999</v>
      </c>
      <c r="HJ798">
        <v>9999</v>
      </c>
      <c r="HK798">
        <v>9999</v>
      </c>
      <c r="HL798">
        <v>631.1</v>
      </c>
      <c r="HM798">
        <v>1.86313</v>
      </c>
      <c r="HN798">
        <v>1.86801</v>
      </c>
      <c r="HO798">
        <v>1.86783</v>
      </c>
      <c r="HP798">
        <v>1.86905</v>
      </c>
      <c r="HQ798">
        <v>1.86981</v>
      </c>
      <c r="HR798">
        <v>1.86584</v>
      </c>
      <c r="HS798">
        <v>1.86691</v>
      </c>
      <c r="HT798">
        <v>1.86829</v>
      </c>
      <c r="HU798">
        <v>5</v>
      </c>
      <c r="HV798">
        <v>0</v>
      </c>
      <c r="HW798">
        <v>0</v>
      </c>
      <c r="HX798">
        <v>0</v>
      </c>
      <c r="HY798" t="s">
        <v>422</v>
      </c>
      <c r="HZ798" t="s">
        <v>423</v>
      </c>
      <c r="IA798" t="s">
        <v>424</v>
      </c>
      <c r="IB798" t="s">
        <v>424</v>
      </c>
      <c r="IC798" t="s">
        <v>424</v>
      </c>
      <c r="ID798" t="s">
        <v>424</v>
      </c>
      <c r="IE798">
        <v>0</v>
      </c>
      <c r="IF798">
        <v>100</v>
      </c>
      <c r="IG798">
        <v>100</v>
      </c>
      <c r="IH798">
        <v>5.702</v>
      </c>
      <c r="II798">
        <v>0.5314</v>
      </c>
      <c r="IJ798">
        <v>3.92360093765785</v>
      </c>
      <c r="IK798">
        <v>0.00601174518973114</v>
      </c>
      <c r="IL798">
        <v>2.77886958061485e-07</v>
      </c>
      <c r="IM798">
        <v>-3.54636231360687e-10</v>
      </c>
      <c r="IN798">
        <v>0.531367920259254</v>
      </c>
      <c r="IO798">
        <v>0</v>
      </c>
      <c r="IP798">
        <v>0</v>
      </c>
      <c r="IQ798">
        <v>0</v>
      </c>
      <c r="IR798">
        <v>-4</v>
      </c>
      <c r="IS798">
        <v>1848</v>
      </c>
      <c r="IT798">
        <v>1</v>
      </c>
      <c r="IU798">
        <v>25</v>
      </c>
      <c r="IV798">
        <v>14.1</v>
      </c>
      <c r="IW798">
        <v>14</v>
      </c>
      <c r="IX798">
        <v>0.738525</v>
      </c>
      <c r="IY798">
        <v>2.63306</v>
      </c>
      <c r="IZ798">
        <v>1.54785</v>
      </c>
      <c r="JA798">
        <v>2.30591</v>
      </c>
      <c r="JB798">
        <v>1.34644</v>
      </c>
      <c r="JC798">
        <v>2.36328</v>
      </c>
      <c r="JD798">
        <v>33.8057</v>
      </c>
      <c r="JE798">
        <v>24.2188</v>
      </c>
      <c r="JF798">
        <v>18</v>
      </c>
      <c r="JG798">
        <v>491.342</v>
      </c>
      <c r="JH798">
        <v>417.999</v>
      </c>
      <c r="JI798">
        <v>25</v>
      </c>
      <c r="JJ798">
        <v>26.68</v>
      </c>
      <c r="JK798">
        <v>30.0001</v>
      </c>
      <c r="JL798">
        <v>26.6456</v>
      </c>
      <c r="JM798">
        <v>26.5885</v>
      </c>
      <c r="JN798">
        <v>14.8189</v>
      </c>
      <c r="JO798">
        <v>9.12032</v>
      </c>
      <c r="JP798">
        <v>100</v>
      </c>
      <c r="JQ798">
        <v>25</v>
      </c>
      <c r="JR798">
        <v>265.087</v>
      </c>
      <c r="JS798">
        <v>25.796</v>
      </c>
      <c r="JT798">
        <v>102.286</v>
      </c>
      <c r="JU798">
        <v>103.08</v>
      </c>
    </row>
    <row r="799" spans="1:281">
      <c r="A799">
        <v>781</v>
      </c>
      <c r="B799">
        <v>1659036205.6</v>
      </c>
      <c r="C799">
        <v>12522.5</v>
      </c>
      <c r="D799" t="s">
        <v>1995</v>
      </c>
      <c r="E799" t="s">
        <v>1996</v>
      </c>
      <c r="F799">
        <v>5</v>
      </c>
      <c r="G799" t="s">
        <v>1975</v>
      </c>
      <c r="H799" t="s">
        <v>417</v>
      </c>
      <c r="I799">
        <v>1659036197.81429</v>
      </c>
      <c r="J799">
        <f>(K799)/1000</f>
        <v>0</v>
      </c>
      <c r="K799">
        <f>IF(CZ799, AN799, AH799)</f>
        <v>0</v>
      </c>
      <c r="L799">
        <f>IF(CZ799, AI799, AG799)</f>
        <v>0</v>
      </c>
      <c r="M799">
        <f>DB799 - IF(AU799&gt;1, L799*CV799*100.0/(AW799*DP799), 0)</f>
        <v>0</v>
      </c>
      <c r="N799">
        <f>((T799-J799/2)*M799-L799)/(T799+J799/2)</f>
        <v>0</v>
      </c>
      <c r="O799">
        <f>N799*(DI799+DJ799)/1000.0</f>
        <v>0</v>
      </c>
      <c r="P799">
        <f>(DB799 - IF(AU799&gt;1, L799*CV799*100.0/(AW799*DP799), 0))*(DI799+DJ799)/1000.0</f>
        <v>0</v>
      </c>
      <c r="Q799">
        <f>2.0/((1/S799-1/R799)+SIGN(S799)*SQRT((1/S799-1/R799)*(1/S799-1/R799) + 4*CW799/((CW799+1)*(CW799+1))*(2*1/S799*1/R799-1/R799*1/R799)))</f>
        <v>0</v>
      </c>
      <c r="R799">
        <f>IF(LEFT(CX799,1)&lt;&gt;"0",IF(LEFT(CX799,1)="1",3.0,CY799),$D$5+$E$5*(DP799*DI799/($K$5*1000))+$F$5*(DP799*DI799/($K$5*1000))*MAX(MIN(CV799,$J$5),$I$5)*MAX(MIN(CV799,$J$5),$I$5)+$G$5*MAX(MIN(CV799,$J$5),$I$5)*(DP799*DI799/($K$5*1000))+$H$5*(DP799*DI799/($K$5*1000))*(DP799*DI799/($K$5*1000)))</f>
        <v>0</v>
      </c>
      <c r="S799">
        <f>J799*(1000-(1000*0.61365*exp(17.502*W799/(240.97+W799))/(DI799+DJ799)+DD799)/2)/(1000*0.61365*exp(17.502*W799/(240.97+W799))/(DI799+DJ799)-DD799)</f>
        <v>0</v>
      </c>
      <c r="T799">
        <f>1/((CW799+1)/(Q799/1.6)+1/(R799/1.37)) + CW799/((CW799+1)/(Q799/1.6) + CW799/(R799/1.37))</f>
        <v>0</v>
      </c>
      <c r="U799">
        <f>(CR799*CU799)</f>
        <v>0</v>
      </c>
      <c r="V799">
        <f>(DK799+(U799+2*0.95*5.67E-8*(((DK799+$B$7)+273)^4-(DK799+273)^4)-44100*J799)/(1.84*29.3*R799+8*0.95*5.67E-8*(DK799+273)^3))</f>
        <v>0</v>
      </c>
      <c r="W799">
        <f>($C$7*DL799+$D$7*DM799+$E$7*V799)</f>
        <v>0</v>
      </c>
      <c r="X799">
        <f>0.61365*exp(17.502*W799/(240.97+W799))</f>
        <v>0</v>
      </c>
      <c r="Y799">
        <f>(Z799/AA799*100)</f>
        <v>0</v>
      </c>
      <c r="Z799">
        <f>DD799*(DI799+DJ799)/1000</f>
        <v>0</v>
      </c>
      <c r="AA799">
        <f>0.61365*exp(17.502*DK799/(240.97+DK799))</f>
        <v>0</v>
      </c>
      <c r="AB799">
        <f>(X799-DD799*(DI799+DJ799)/1000)</f>
        <v>0</v>
      </c>
      <c r="AC799">
        <f>(-J799*44100)</f>
        <v>0</v>
      </c>
      <c r="AD799">
        <f>2*29.3*R799*0.92*(DK799-W799)</f>
        <v>0</v>
      </c>
      <c r="AE799">
        <f>2*0.95*5.67E-8*(((DK799+$B$7)+273)^4-(W799+273)^4)</f>
        <v>0</v>
      </c>
      <c r="AF799">
        <f>U799+AE799+AC799+AD799</f>
        <v>0</v>
      </c>
      <c r="AG799">
        <f>DH799*AU799*(DC799-DB799*(1000-AU799*DE799)/(1000-AU799*DD799))/(100*CV799)</f>
        <v>0</v>
      </c>
      <c r="AH799">
        <f>1000*DH799*AU799*(DD799-DE799)/(100*CV799*(1000-AU799*DD799))</f>
        <v>0</v>
      </c>
      <c r="AI799">
        <f>(AJ799 - AK799 - DI799*1E3/(8.314*(DK799+273.15)) * AM799/DH799 * AL799) * DH799/(100*CV799) * (1000 - DE799)/1000</f>
        <v>0</v>
      </c>
      <c r="AJ799">
        <v>283.408039972642</v>
      </c>
      <c r="AK799">
        <v>292.660363636364</v>
      </c>
      <c r="AL799">
        <v>-3.34758919997081</v>
      </c>
      <c r="AM799">
        <v>66.0503395824005</v>
      </c>
      <c r="AN799">
        <f>(AP799 - AO799 + DI799*1E3/(8.314*(DK799+273.15)) * AR799/DH799 * AQ799) * DH799/(100*CV799) * 1000/(1000 - AP799)</f>
        <v>0</v>
      </c>
      <c r="AO799">
        <v>25.7422949915209</v>
      </c>
      <c r="AP799">
        <v>27.7440881118881</v>
      </c>
      <c r="AQ799">
        <v>0.00978142474098984</v>
      </c>
      <c r="AR799">
        <v>92.4507635075594</v>
      </c>
      <c r="AS799">
        <v>3</v>
      </c>
      <c r="AT799">
        <v>1</v>
      </c>
      <c r="AU799">
        <f>IF(AS799*$H$13&gt;=AW799,1.0,(AW799/(AW799-AS799*$H$13)))</f>
        <v>0</v>
      </c>
      <c r="AV799">
        <f>(AU799-1)*100</f>
        <v>0</v>
      </c>
      <c r="AW799">
        <f>MAX(0,($B$13+$C$13*DP799)/(1+$D$13*DP799)*DI799/(DK799+273)*$E$13)</f>
        <v>0</v>
      </c>
      <c r="AX799" t="s">
        <v>418</v>
      </c>
      <c r="AY799" t="s">
        <v>418</v>
      </c>
      <c r="AZ799">
        <v>0</v>
      </c>
      <c r="BA799">
        <v>0</v>
      </c>
      <c r="BB799">
        <f>1-AZ799/BA799</f>
        <v>0</v>
      </c>
      <c r="BC799">
        <v>0</v>
      </c>
      <c r="BD799" t="s">
        <v>418</v>
      </c>
      <c r="BE799" t="s">
        <v>418</v>
      </c>
      <c r="BF799">
        <v>0</v>
      </c>
      <c r="BG799">
        <v>0</v>
      </c>
      <c r="BH799">
        <f>1-BF799/BG799</f>
        <v>0</v>
      </c>
      <c r="BI799">
        <v>0.5</v>
      </c>
      <c r="BJ799">
        <f>CS799</f>
        <v>0</v>
      </c>
      <c r="BK799">
        <f>L799</f>
        <v>0</v>
      </c>
      <c r="BL799">
        <f>BH799*BI799*BJ799</f>
        <v>0</v>
      </c>
      <c r="BM799">
        <f>(BK799-BC799)/BJ799</f>
        <v>0</v>
      </c>
      <c r="BN799">
        <f>(BA799-BG799)/BG799</f>
        <v>0</v>
      </c>
      <c r="BO799">
        <f>AZ799/(BB799+AZ799/BG799)</f>
        <v>0</v>
      </c>
      <c r="BP799" t="s">
        <v>418</v>
      </c>
      <c r="BQ799">
        <v>0</v>
      </c>
      <c r="BR799">
        <f>IF(BQ799&lt;&gt;0, BQ799, BO799)</f>
        <v>0</v>
      </c>
      <c r="BS799">
        <f>1-BR799/BG799</f>
        <v>0</v>
      </c>
      <c r="BT799">
        <f>(BG799-BF799)/(BG799-BR799)</f>
        <v>0</v>
      </c>
      <c r="BU799">
        <f>(BA799-BG799)/(BA799-BR799)</f>
        <v>0</v>
      </c>
      <c r="BV799">
        <f>(BG799-BF799)/(BG799-AZ799)</f>
        <v>0</v>
      </c>
      <c r="BW799">
        <f>(BA799-BG799)/(BA799-AZ799)</f>
        <v>0</v>
      </c>
      <c r="BX799">
        <f>(BT799*BR799/BF799)</f>
        <v>0</v>
      </c>
      <c r="BY799">
        <f>(1-BX799)</f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f>$B$11*DQ799+$C$11*DR799+$F$11*EC799*(1-EF799)</f>
        <v>0</v>
      </c>
      <c r="CS799">
        <f>CR799*CT799</f>
        <v>0</v>
      </c>
      <c r="CT799">
        <f>($B$11*$D$9+$C$11*$D$9+$F$11*((EP799+EH799)/MAX(EP799+EH799+EQ799, 0.1)*$I$9+EQ799/MAX(EP799+EH799+EQ799, 0.1)*$J$9))/($B$11+$C$11+$F$11)</f>
        <v>0</v>
      </c>
      <c r="CU799">
        <f>($B$11*$K$9+$C$11*$K$9+$F$11*((EP799+EH799)/MAX(EP799+EH799+EQ799, 0.1)*$P$9+EQ799/MAX(EP799+EH799+EQ799, 0.1)*$Q$9))/($B$11+$C$11+$F$11)</f>
        <v>0</v>
      </c>
      <c r="CV799">
        <v>6</v>
      </c>
      <c r="CW799">
        <v>0.5</v>
      </c>
      <c r="CX799" t="s">
        <v>419</v>
      </c>
      <c r="CY799">
        <v>2</v>
      </c>
      <c r="CZ799" t="b">
        <v>1</v>
      </c>
      <c r="DA799">
        <v>1659036197.81429</v>
      </c>
      <c r="DB799">
        <v>307.840821428571</v>
      </c>
      <c r="DC799">
        <v>293.07325</v>
      </c>
      <c r="DD799">
        <v>27.7024678571429</v>
      </c>
      <c r="DE799">
        <v>25.7028392857143</v>
      </c>
      <c r="DF799">
        <v>302.085642857143</v>
      </c>
      <c r="DG799">
        <v>27.1710892857143</v>
      </c>
      <c r="DH799">
        <v>500.062357142857</v>
      </c>
      <c r="DI799">
        <v>90.2852964285714</v>
      </c>
      <c r="DJ799">
        <v>0.0433963214285714</v>
      </c>
      <c r="DK799">
        <v>27.47555</v>
      </c>
      <c r="DL799">
        <v>28.250425</v>
      </c>
      <c r="DM799">
        <v>999.9</v>
      </c>
      <c r="DN799">
        <v>0</v>
      </c>
      <c r="DO799">
        <v>0</v>
      </c>
      <c r="DP799">
        <v>9988.92857142857</v>
      </c>
      <c r="DQ799">
        <v>0</v>
      </c>
      <c r="DR799">
        <v>17.2112</v>
      </c>
      <c r="DS799">
        <v>14.7676964285714</v>
      </c>
      <c r="DT799">
        <v>316.611464285714</v>
      </c>
      <c r="DU799">
        <v>300.804178571429</v>
      </c>
      <c r="DV799">
        <v>1.99962285714286</v>
      </c>
      <c r="DW799">
        <v>293.07325</v>
      </c>
      <c r="DX799">
        <v>25.7028392857143</v>
      </c>
      <c r="DY799">
        <v>2.50112535714286</v>
      </c>
      <c r="DZ799">
        <v>2.32058857142857</v>
      </c>
      <c r="EA799">
        <v>21.0338142857143</v>
      </c>
      <c r="EB799">
        <v>19.8200178571429</v>
      </c>
      <c r="EC799">
        <v>1999.99964285714</v>
      </c>
      <c r="ED799">
        <v>0.980000964285714</v>
      </c>
      <c r="EE799">
        <v>0.0199993714285714</v>
      </c>
      <c r="EF799">
        <v>0</v>
      </c>
      <c r="EG799">
        <v>653.663</v>
      </c>
      <c r="EH799">
        <v>5.00063</v>
      </c>
      <c r="EI799">
        <v>12890.2142857143</v>
      </c>
      <c r="EJ799">
        <v>17256.8964285714</v>
      </c>
      <c r="EK799">
        <v>38.241</v>
      </c>
      <c r="EL799">
        <v>38.312</v>
      </c>
      <c r="EM799">
        <v>37.75</v>
      </c>
      <c r="EN799">
        <v>37.6316428571429</v>
      </c>
      <c r="EO799">
        <v>39.2544285714286</v>
      </c>
      <c r="EP799">
        <v>1955.09964285714</v>
      </c>
      <c r="EQ799">
        <v>39.9</v>
      </c>
      <c r="ER799">
        <v>0</v>
      </c>
      <c r="ES799">
        <v>1659036204.7</v>
      </c>
      <c r="ET799">
        <v>0</v>
      </c>
      <c r="EU799">
        <v>653.6552</v>
      </c>
      <c r="EV799">
        <v>0.784461542491511</v>
      </c>
      <c r="EW799">
        <v>1.82307701849008</v>
      </c>
      <c r="EX799">
        <v>12890.312</v>
      </c>
      <c r="EY799">
        <v>15</v>
      </c>
      <c r="EZ799">
        <v>1659035359.5</v>
      </c>
      <c r="FA799" t="s">
        <v>1976</v>
      </c>
      <c r="FB799">
        <v>1659035357.5</v>
      </c>
      <c r="FC799">
        <v>1659035359.5</v>
      </c>
      <c r="FD799">
        <v>1</v>
      </c>
      <c r="FE799">
        <v>-0.104</v>
      </c>
      <c r="FF799">
        <v>-0.037</v>
      </c>
      <c r="FG799">
        <v>6.435</v>
      </c>
      <c r="FH799">
        <v>0.501</v>
      </c>
      <c r="FI799">
        <v>420</v>
      </c>
      <c r="FJ799">
        <v>25</v>
      </c>
      <c r="FK799">
        <v>0.45</v>
      </c>
      <c r="FL799">
        <v>0.11</v>
      </c>
      <c r="FM799">
        <v>14.0821425</v>
      </c>
      <c r="FN799">
        <v>10.8830555347092</v>
      </c>
      <c r="FO799">
        <v>1.12895594707843</v>
      </c>
      <c r="FP799">
        <v>0</v>
      </c>
      <c r="FQ799">
        <v>653.746</v>
      </c>
      <c r="FR799">
        <v>-1.48993124591431</v>
      </c>
      <c r="FS799">
        <v>0.268216001628187</v>
      </c>
      <c r="FT799">
        <v>0</v>
      </c>
      <c r="FU799">
        <v>2.0074595</v>
      </c>
      <c r="FV799">
        <v>-0.124694183864921</v>
      </c>
      <c r="FW799">
        <v>0.0138433590486558</v>
      </c>
      <c r="FX799">
        <v>0</v>
      </c>
      <c r="FY799">
        <v>0</v>
      </c>
      <c r="FZ799">
        <v>3</v>
      </c>
      <c r="GA799" t="s">
        <v>427</v>
      </c>
      <c r="GB799">
        <v>2.97297</v>
      </c>
      <c r="GC799">
        <v>2.69774</v>
      </c>
      <c r="GD799">
        <v>0.0656752</v>
      </c>
      <c r="GE799">
        <v>0.0637744</v>
      </c>
      <c r="GF799">
        <v>0.114064</v>
      </c>
      <c r="GG799">
        <v>0.109279</v>
      </c>
      <c r="GH799">
        <v>36367.2</v>
      </c>
      <c r="GI799">
        <v>39855.5</v>
      </c>
      <c r="GJ799">
        <v>35272.6</v>
      </c>
      <c r="GK799">
        <v>38608</v>
      </c>
      <c r="GL799">
        <v>44297.6</v>
      </c>
      <c r="GM799">
        <v>49667</v>
      </c>
      <c r="GN799">
        <v>55140.9</v>
      </c>
      <c r="GO799">
        <v>61928.8</v>
      </c>
      <c r="GP799">
        <v>1.9716</v>
      </c>
      <c r="GQ799">
        <v>1.8578</v>
      </c>
      <c r="GR799">
        <v>0.174493</v>
      </c>
      <c r="GS799">
        <v>0</v>
      </c>
      <c r="GT799">
        <v>25.4102</v>
      </c>
      <c r="GU799">
        <v>999.9</v>
      </c>
      <c r="GV799">
        <v>58.1</v>
      </c>
      <c r="GW799">
        <v>29.517</v>
      </c>
      <c r="GX799">
        <v>26.6667</v>
      </c>
      <c r="GY799">
        <v>55.6919</v>
      </c>
      <c r="GZ799">
        <v>46.4463</v>
      </c>
      <c r="HA799">
        <v>1</v>
      </c>
      <c r="HB799">
        <v>-0.0431707</v>
      </c>
      <c r="HC799">
        <v>0.127451</v>
      </c>
      <c r="HD799">
        <v>20.1139</v>
      </c>
      <c r="HE799">
        <v>5.19812</v>
      </c>
      <c r="HF799">
        <v>12.0052</v>
      </c>
      <c r="HG799">
        <v>4.9756</v>
      </c>
      <c r="HH799">
        <v>3.2936</v>
      </c>
      <c r="HI799">
        <v>9999</v>
      </c>
      <c r="HJ799">
        <v>9999</v>
      </c>
      <c r="HK799">
        <v>9999</v>
      </c>
      <c r="HL799">
        <v>631.1</v>
      </c>
      <c r="HM799">
        <v>1.86313</v>
      </c>
      <c r="HN799">
        <v>1.86798</v>
      </c>
      <c r="HO799">
        <v>1.8678</v>
      </c>
      <c r="HP799">
        <v>1.86899</v>
      </c>
      <c r="HQ799">
        <v>1.86981</v>
      </c>
      <c r="HR799">
        <v>1.86587</v>
      </c>
      <c r="HS799">
        <v>1.86691</v>
      </c>
      <c r="HT799">
        <v>1.86829</v>
      </c>
      <c r="HU799">
        <v>5</v>
      </c>
      <c r="HV799">
        <v>0</v>
      </c>
      <c r="HW799">
        <v>0</v>
      </c>
      <c r="HX799">
        <v>0</v>
      </c>
      <c r="HY799" t="s">
        <v>422</v>
      </c>
      <c r="HZ799" t="s">
        <v>423</v>
      </c>
      <c r="IA799" t="s">
        <v>424</v>
      </c>
      <c r="IB799" t="s">
        <v>424</v>
      </c>
      <c r="IC799" t="s">
        <v>424</v>
      </c>
      <c r="ID799" t="s">
        <v>424</v>
      </c>
      <c r="IE799">
        <v>0</v>
      </c>
      <c r="IF799">
        <v>100</v>
      </c>
      <c r="IG799">
        <v>100</v>
      </c>
      <c r="IH799">
        <v>5.605</v>
      </c>
      <c r="II799">
        <v>0.5314</v>
      </c>
      <c r="IJ799">
        <v>3.92360093765785</v>
      </c>
      <c r="IK799">
        <v>0.00601174518973114</v>
      </c>
      <c r="IL799">
        <v>2.77886958061485e-07</v>
      </c>
      <c r="IM799">
        <v>-3.54636231360687e-10</v>
      </c>
      <c r="IN799">
        <v>0.531367920259254</v>
      </c>
      <c r="IO799">
        <v>0</v>
      </c>
      <c r="IP799">
        <v>0</v>
      </c>
      <c r="IQ799">
        <v>0</v>
      </c>
      <c r="IR799">
        <v>-4</v>
      </c>
      <c r="IS799">
        <v>1848</v>
      </c>
      <c r="IT799">
        <v>1</v>
      </c>
      <c r="IU799">
        <v>25</v>
      </c>
      <c r="IV799">
        <v>14.1</v>
      </c>
      <c r="IW799">
        <v>14.1</v>
      </c>
      <c r="IX799">
        <v>0.705566</v>
      </c>
      <c r="IY799">
        <v>2.62573</v>
      </c>
      <c r="IZ799">
        <v>1.54785</v>
      </c>
      <c r="JA799">
        <v>2.30591</v>
      </c>
      <c r="JB799">
        <v>1.34644</v>
      </c>
      <c r="JC799">
        <v>2.41699</v>
      </c>
      <c r="JD799">
        <v>33.8057</v>
      </c>
      <c r="JE799">
        <v>24.2188</v>
      </c>
      <c r="JF799">
        <v>18</v>
      </c>
      <c r="JG799">
        <v>491.715</v>
      </c>
      <c r="JH799">
        <v>417.641</v>
      </c>
      <c r="JI799">
        <v>24.9999</v>
      </c>
      <c r="JJ799">
        <v>26.68</v>
      </c>
      <c r="JK799">
        <v>30</v>
      </c>
      <c r="JL799">
        <v>26.6434</v>
      </c>
      <c r="JM799">
        <v>26.5864</v>
      </c>
      <c r="JN799">
        <v>14.1543</v>
      </c>
      <c r="JO799">
        <v>9.12032</v>
      </c>
      <c r="JP799">
        <v>100</v>
      </c>
      <c r="JQ799">
        <v>25</v>
      </c>
      <c r="JR799">
        <v>251.66</v>
      </c>
      <c r="JS799">
        <v>25.8006</v>
      </c>
      <c r="JT799">
        <v>102.285</v>
      </c>
      <c r="JU799">
        <v>103.08</v>
      </c>
    </row>
    <row r="800" spans="1:281">
      <c r="A800">
        <v>782</v>
      </c>
      <c r="B800">
        <v>1659036210.6</v>
      </c>
      <c r="C800">
        <v>12527.5</v>
      </c>
      <c r="D800" t="s">
        <v>1997</v>
      </c>
      <c r="E800" t="s">
        <v>1998</v>
      </c>
      <c r="F800">
        <v>5</v>
      </c>
      <c r="G800" t="s">
        <v>1975</v>
      </c>
      <c r="H800" t="s">
        <v>417</v>
      </c>
      <c r="I800">
        <v>1659036203.1</v>
      </c>
      <c r="J800">
        <f>(K800)/1000</f>
        <v>0</v>
      </c>
      <c r="K800">
        <f>IF(CZ800, AN800, AH800)</f>
        <v>0</v>
      </c>
      <c r="L800">
        <f>IF(CZ800, AI800, AG800)</f>
        <v>0</v>
      </c>
      <c r="M800">
        <f>DB800 - IF(AU800&gt;1, L800*CV800*100.0/(AW800*DP800), 0)</f>
        <v>0</v>
      </c>
      <c r="N800">
        <f>((T800-J800/2)*M800-L800)/(T800+J800/2)</f>
        <v>0</v>
      </c>
      <c r="O800">
        <f>N800*(DI800+DJ800)/1000.0</f>
        <v>0</v>
      </c>
      <c r="P800">
        <f>(DB800 - IF(AU800&gt;1, L800*CV800*100.0/(AW800*DP800), 0))*(DI800+DJ800)/1000.0</f>
        <v>0</v>
      </c>
      <c r="Q800">
        <f>2.0/((1/S800-1/R800)+SIGN(S800)*SQRT((1/S800-1/R800)*(1/S800-1/R800) + 4*CW800/((CW800+1)*(CW800+1))*(2*1/S800*1/R800-1/R800*1/R800)))</f>
        <v>0</v>
      </c>
      <c r="R800">
        <f>IF(LEFT(CX800,1)&lt;&gt;"0",IF(LEFT(CX800,1)="1",3.0,CY800),$D$5+$E$5*(DP800*DI800/($K$5*1000))+$F$5*(DP800*DI800/($K$5*1000))*MAX(MIN(CV800,$J$5),$I$5)*MAX(MIN(CV800,$J$5),$I$5)+$G$5*MAX(MIN(CV800,$J$5),$I$5)*(DP800*DI800/($K$5*1000))+$H$5*(DP800*DI800/($K$5*1000))*(DP800*DI800/($K$5*1000)))</f>
        <v>0</v>
      </c>
      <c r="S800">
        <f>J800*(1000-(1000*0.61365*exp(17.502*W800/(240.97+W800))/(DI800+DJ800)+DD800)/2)/(1000*0.61365*exp(17.502*W800/(240.97+W800))/(DI800+DJ800)-DD800)</f>
        <v>0</v>
      </c>
      <c r="T800">
        <f>1/((CW800+1)/(Q800/1.6)+1/(R800/1.37)) + CW800/((CW800+1)/(Q800/1.6) + CW800/(R800/1.37))</f>
        <v>0</v>
      </c>
      <c r="U800">
        <f>(CR800*CU800)</f>
        <v>0</v>
      </c>
      <c r="V800">
        <f>(DK800+(U800+2*0.95*5.67E-8*(((DK800+$B$7)+273)^4-(DK800+273)^4)-44100*J800)/(1.84*29.3*R800+8*0.95*5.67E-8*(DK800+273)^3))</f>
        <v>0</v>
      </c>
      <c r="W800">
        <f>($C$7*DL800+$D$7*DM800+$E$7*V800)</f>
        <v>0</v>
      </c>
      <c r="X800">
        <f>0.61365*exp(17.502*W800/(240.97+W800))</f>
        <v>0</v>
      </c>
      <c r="Y800">
        <f>(Z800/AA800*100)</f>
        <v>0</v>
      </c>
      <c r="Z800">
        <f>DD800*(DI800+DJ800)/1000</f>
        <v>0</v>
      </c>
      <c r="AA800">
        <f>0.61365*exp(17.502*DK800/(240.97+DK800))</f>
        <v>0</v>
      </c>
      <c r="AB800">
        <f>(X800-DD800*(DI800+DJ800)/1000)</f>
        <v>0</v>
      </c>
      <c r="AC800">
        <f>(-J800*44100)</f>
        <v>0</v>
      </c>
      <c r="AD800">
        <f>2*29.3*R800*0.92*(DK800-W800)</f>
        <v>0</v>
      </c>
      <c r="AE800">
        <f>2*0.95*5.67E-8*(((DK800+$B$7)+273)^4-(W800+273)^4)</f>
        <v>0</v>
      </c>
      <c r="AF800">
        <f>U800+AE800+AC800+AD800</f>
        <v>0</v>
      </c>
      <c r="AG800">
        <f>DH800*AU800*(DC800-DB800*(1000-AU800*DE800)/(1000-AU800*DD800))/(100*CV800)</f>
        <v>0</v>
      </c>
      <c r="AH800">
        <f>1000*DH800*AU800*(DD800-DE800)/(100*CV800*(1000-AU800*DD800))</f>
        <v>0</v>
      </c>
      <c r="AI800">
        <f>(AJ800 - AK800 - DI800*1E3/(8.314*(DK800+273.15)) * AM800/DH800 * AL800) * DH800/(100*CV800) * (1000 - DE800)/1000</f>
        <v>0</v>
      </c>
      <c r="AJ800">
        <v>266.722507449675</v>
      </c>
      <c r="AK800">
        <v>276.198715151515</v>
      </c>
      <c r="AL800">
        <v>-3.27695159453792</v>
      </c>
      <c r="AM800">
        <v>66.0503395824005</v>
      </c>
      <c r="AN800">
        <f>(AP800 - AO800 + DI800*1E3/(8.314*(DK800+273.15)) * AR800/DH800 * AQ800) * DH800/(100*CV800) * 1000/(1000 - AP800)</f>
        <v>0</v>
      </c>
      <c r="AO800">
        <v>25.7585799585678</v>
      </c>
      <c r="AP800">
        <v>27.7648580419581</v>
      </c>
      <c r="AQ800">
        <v>0.00135711818183264</v>
      </c>
      <c r="AR800">
        <v>92.4507635075594</v>
      </c>
      <c r="AS800">
        <v>4</v>
      </c>
      <c r="AT800">
        <v>1</v>
      </c>
      <c r="AU800">
        <f>IF(AS800*$H$13&gt;=AW800,1.0,(AW800/(AW800-AS800*$H$13)))</f>
        <v>0</v>
      </c>
      <c r="AV800">
        <f>(AU800-1)*100</f>
        <v>0</v>
      </c>
      <c r="AW800">
        <f>MAX(0,($B$13+$C$13*DP800)/(1+$D$13*DP800)*DI800/(DK800+273)*$E$13)</f>
        <v>0</v>
      </c>
      <c r="AX800" t="s">
        <v>418</v>
      </c>
      <c r="AY800" t="s">
        <v>418</v>
      </c>
      <c r="AZ800">
        <v>0</v>
      </c>
      <c r="BA800">
        <v>0</v>
      </c>
      <c r="BB800">
        <f>1-AZ800/BA800</f>
        <v>0</v>
      </c>
      <c r="BC800">
        <v>0</v>
      </c>
      <c r="BD800" t="s">
        <v>418</v>
      </c>
      <c r="BE800" t="s">
        <v>418</v>
      </c>
      <c r="BF800">
        <v>0</v>
      </c>
      <c r="BG800">
        <v>0</v>
      </c>
      <c r="BH800">
        <f>1-BF800/BG800</f>
        <v>0</v>
      </c>
      <c r="BI800">
        <v>0.5</v>
      </c>
      <c r="BJ800">
        <f>CS800</f>
        <v>0</v>
      </c>
      <c r="BK800">
        <f>L800</f>
        <v>0</v>
      </c>
      <c r="BL800">
        <f>BH800*BI800*BJ800</f>
        <v>0</v>
      </c>
      <c r="BM800">
        <f>(BK800-BC800)/BJ800</f>
        <v>0</v>
      </c>
      <c r="BN800">
        <f>(BA800-BG800)/BG800</f>
        <v>0</v>
      </c>
      <c r="BO800">
        <f>AZ800/(BB800+AZ800/BG800)</f>
        <v>0</v>
      </c>
      <c r="BP800" t="s">
        <v>418</v>
      </c>
      <c r="BQ800">
        <v>0</v>
      </c>
      <c r="BR800">
        <f>IF(BQ800&lt;&gt;0, BQ800, BO800)</f>
        <v>0</v>
      </c>
      <c r="BS800">
        <f>1-BR800/BG800</f>
        <v>0</v>
      </c>
      <c r="BT800">
        <f>(BG800-BF800)/(BG800-BR800)</f>
        <v>0</v>
      </c>
      <c r="BU800">
        <f>(BA800-BG800)/(BA800-BR800)</f>
        <v>0</v>
      </c>
      <c r="BV800">
        <f>(BG800-BF800)/(BG800-AZ800)</f>
        <v>0</v>
      </c>
      <c r="BW800">
        <f>(BA800-BG800)/(BA800-AZ800)</f>
        <v>0</v>
      </c>
      <c r="BX800">
        <f>(BT800*BR800/BF800)</f>
        <v>0</v>
      </c>
      <c r="BY800">
        <f>(1-BX800)</f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f>$B$11*DQ800+$C$11*DR800+$F$11*EC800*(1-EF800)</f>
        <v>0</v>
      </c>
      <c r="CS800">
        <f>CR800*CT800</f>
        <v>0</v>
      </c>
      <c r="CT800">
        <f>($B$11*$D$9+$C$11*$D$9+$F$11*((EP800+EH800)/MAX(EP800+EH800+EQ800, 0.1)*$I$9+EQ800/MAX(EP800+EH800+EQ800, 0.1)*$J$9))/($B$11+$C$11+$F$11)</f>
        <v>0</v>
      </c>
      <c r="CU800">
        <f>($B$11*$K$9+$C$11*$K$9+$F$11*((EP800+EH800)/MAX(EP800+EH800+EQ800, 0.1)*$P$9+EQ800/MAX(EP800+EH800+EQ800, 0.1)*$Q$9))/($B$11+$C$11+$F$11)</f>
        <v>0</v>
      </c>
      <c r="CV800">
        <v>6</v>
      </c>
      <c r="CW800">
        <v>0.5</v>
      </c>
      <c r="CX800" t="s">
        <v>419</v>
      </c>
      <c r="CY800">
        <v>2</v>
      </c>
      <c r="CZ800" t="b">
        <v>1</v>
      </c>
      <c r="DA800">
        <v>1659036203.1</v>
      </c>
      <c r="DB800">
        <v>290.952703703704</v>
      </c>
      <c r="DC800">
        <v>275.57637037037</v>
      </c>
      <c r="DD800">
        <v>27.7338518518518</v>
      </c>
      <c r="DE800">
        <v>25.7368333333333</v>
      </c>
      <c r="DF800">
        <v>285.29962962963</v>
      </c>
      <c r="DG800">
        <v>27.2024925925926</v>
      </c>
      <c r="DH800">
        <v>500.107333333333</v>
      </c>
      <c r="DI800">
        <v>90.2852296296296</v>
      </c>
      <c r="DJ800">
        <v>0.0436365185185185</v>
      </c>
      <c r="DK800">
        <v>27.4763148148148</v>
      </c>
      <c r="DL800">
        <v>28.259162962963</v>
      </c>
      <c r="DM800">
        <v>999.9</v>
      </c>
      <c r="DN800">
        <v>0</v>
      </c>
      <c r="DO800">
        <v>0</v>
      </c>
      <c r="DP800">
        <v>9974.07407407407</v>
      </c>
      <c r="DQ800">
        <v>0</v>
      </c>
      <c r="DR800">
        <v>17.2112</v>
      </c>
      <c r="DS800">
        <v>15.3765185185185</v>
      </c>
      <c r="DT800">
        <v>299.251888888889</v>
      </c>
      <c r="DU800">
        <v>282.855666666667</v>
      </c>
      <c r="DV800">
        <v>1.99702185185185</v>
      </c>
      <c r="DW800">
        <v>275.57637037037</v>
      </c>
      <c r="DX800">
        <v>25.7368333333333</v>
      </c>
      <c r="DY800">
        <v>2.50395740740741</v>
      </c>
      <c r="DZ800">
        <v>2.3236562962963</v>
      </c>
      <c r="EA800">
        <v>21.0522481481481</v>
      </c>
      <c r="EB800">
        <v>19.8413259259259</v>
      </c>
      <c r="EC800">
        <v>1999.99074074074</v>
      </c>
      <c r="ED800">
        <v>0.980000888888889</v>
      </c>
      <c r="EE800">
        <v>0.0199994518518519</v>
      </c>
      <c r="EF800">
        <v>0</v>
      </c>
      <c r="EG800">
        <v>653.707851851852</v>
      </c>
      <c r="EH800">
        <v>5.00063</v>
      </c>
      <c r="EI800">
        <v>12890.8592592593</v>
      </c>
      <c r="EJ800">
        <v>17256.8185185185</v>
      </c>
      <c r="EK800">
        <v>38.236</v>
      </c>
      <c r="EL800">
        <v>38.312</v>
      </c>
      <c r="EM800">
        <v>37.75</v>
      </c>
      <c r="EN800">
        <v>37.6295925925926</v>
      </c>
      <c r="EO800">
        <v>39.25</v>
      </c>
      <c r="EP800">
        <v>1955.09074074074</v>
      </c>
      <c r="EQ800">
        <v>39.9</v>
      </c>
      <c r="ER800">
        <v>0</v>
      </c>
      <c r="ES800">
        <v>1659036209.5</v>
      </c>
      <c r="ET800">
        <v>0</v>
      </c>
      <c r="EU800">
        <v>653.72348</v>
      </c>
      <c r="EV800">
        <v>1.26507691924545</v>
      </c>
      <c r="EW800">
        <v>24.1461539354792</v>
      </c>
      <c r="EX800">
        <v>12891.12</v>
      </c>
      <c r="EY800">
        <v>15</v>
      </c>
      <c r="EZ800">
        <v>1659035359.5</v>
      </c>
      <c r="FA800" t="s">
        <v>1976</v>
      </c>
      <c r="FB800">
        <v>1659035357.5</v>
      </c>
      <c r="FC800">
        <v>1659035359.5</v>
      </c>
      <c r="FD800">
        <v>1</v>
      </c>
      <c r="FE800">
        <v>-0.104</v>
      </c>
      <c r="FF800">
        <v>-0.037</v>
      </c>
      <c r="FG800">
        <v>6.435</v>
      </c>
      <c r="FH800">
        <v>0.501</v>
      </c>
      <c r="FI800">
        <v>420</v>
      </c>
      <c r="FJ800">
        <v>25</v>
      </c>
      <c r="FK800">
        <v>0.45</v>
      </c>
      <c r="FL800">
        <v>0.11</v>
      </c>
      <c r="FM800">
        <v>15.0478925</v>
      </c>
      <c r="FN800">
        <v>7.26206791744839</v>
      </c>
      <c r="FO800">
        <v>0.814903288859328</v>
      </c>
      <c r="FP800">
        <v>0</v>
      </c>
      <c r="FQ800">
        <v>653.692088235294</v>
      </c>
      <c r="FR800">
        <v>0.841573720843224</v>
      </c>
      <c r="FS800">
        <v>0.212192804619244</v>
      </c>
      <c r="FT800">
        <v>1</v>
      </c>
      <c r="FU800">
        <v>1.99864275</v>
      </c>
      <c r="FV800">
        <v>-0.0406870919324668</v>
      </c>
      <c r="FW800">
        <v>0.00710214333405769</v>
      </c>
      <c r="FX800">
        <v>1</v>
      </c>
      <c r="FY800">
        <v>2</v>
      </c>
      <c r="FZ800">
        <v>3</v>
      </c>
      <c r="GA800" t="s">
        <v>474</v>
      </c>
      <c r="GB800">
        <v>2.97362</v>
      </c>
      <c r="GC800">
        <v>2.6978</v>
      </c>
      <c r="GD800">
        <v>0.0625156</v>
      </c>
      <c r="GE800">
        <v>0.060478</v>
      </c>
      <c r="GF800">
        <v>0.11412</v>
      </c>
      <c r="GG800">
        <v>0.109307</v>
      </c>
      <c r="GH800">
        <v>36490.7</v>
      </c>
      <c r="GI800">
        <v>39995.4</v>
      </c>
      <c r="GJ800">
        <v>35273.1</v>
      </c>
      <c r="GK800">
        <v>38607.5</v>
      </c>
      <c r="GL800">
        <v>44295.3</v>
      </c>
      <c r="GM800">
        <v>49665.6</v>
      </c>
      <c r="GN800">
        <v>55141.7</v>
      </c>
      <c r="GO800">
        <v>61929.2</v>
      </c>
      <c r="GP800">
        <v>1.9712</v>
      </c>
      <c r="GQ800">
        <v>1.8582</v>
      </c>
      <c r="GR800">
        <v>0.174493</v>
      </c>
      <c r="GS800">
        <v>0</v>
      </c>
      <c r="GT800">
        <v>25.4123</v>
      </c>
      <c r="GU800">
        <v>999.9</v>
      </c>
      <c r="GV800">
        <v>58.1</v>
      </c>
      <c r="GW800">
        <v>29.507</v>
      </c>
      <c r="GX800">
        <v>26.6486</v>
      </c>
      <c r="GY800">
        <v>56.3319</v>
      </c>
      <c r="GZ800">
        <v>45.8734</v>
      </c>
      <c r="HA800">
        <v>1</v>
      </c>
      <c r="HB800">
        <v>-0.0432317</v>
      </c>
      <c r="HC800">
        <v>0.127015</v>
      </c>
      <c r="HD800">
        <v>20.1136</v>
      </c>
      <c r="HE800">
        <v>5.19692</v>
      </c>
      <c r="HF800">
        <v>12.004</v>
      </c>
      <c r="HG800">
        <v>4.976</v>
      </c>
      <c r="HH800">
        <v>3.2936</v>
      </c>
      <c r="HI800">
        <v>9999</v>
      </c>
      <c r="HJ800">
        <v>9999</v>
      </c>
      <c r="HK800">
        <v>9999</v>
      </c>
      <c r="HL800">
        <v>631.1</v>
      </c>
      <c r="HM800">
        <v>1.86313</v>
      </c>
      <c r="HN800">
        <v>1.86798</v>
      </c>
      <c r="HO800">
        <v>1.86783</v>
      </c>
      <c r="HP800">
        <v>1.86902</v>
      </c>
      <c r="HQ800">
        <v>1.86981</v>
      </c>
      <c r="HR800">
        <v>1.86584</v>
      </c>
      <c r="HS800">
        <v>1.86691</v>
      </c>
      <c r="HT800">
        <v>1.86829</v>
      </c>
      <c r="HU800">
        <v>5</v>
      </c>
      <c r="HV800">
        <v>0</v>
      </c>
      <c r="HW800">
        <v>0</v>
      </c>
      <c r="HX800">
        <v>0</v>
      </c>
      <c r="HY800" t="s">
        <v>422</v>
      </c>
      <c r="HZ800" t="s">
        <v>423</v>
      </c>
      <c r="IA800" t="s">
        <v>424</v>
      </c>
      <c r="IB800" t="s">
        <v>424</v>
      </c>
      <c r="IC800" t="s">
        <v>424</v>
      </c>
      <c r="ID800" t="s">
        <v>424</v>
      </c>
      <c r="IE800">
        <v>0</v>
      </c>
      <c r="IF800">
        <v>100</v>
      </c>
      <c r="IG800">
        <v>100</v>
      </c>
      <c r="IH800">
        <v>5.508</v>
      </c>
      <c r="II800">
        <v>0.5314</v>
      </c>
      <c r="IJ800">
        <v>3.92360093765785</v>
      </c>
      <c r="IK800">
        <v>0.00601174518973114</v>
      </c>
      <c r="IL800">
        <v>2.77886958061485e-07</v>
      </c>
      <c r="IM800">
        <v>-3.54636231360687e-10</v>
      </c>
      <c r="IN800">
        <v>0.531367920259254</v>
      </c>
      <c r="IO800">
        <v>0</v>
      </c>
      <c r="IP800">
        <v>0</v>
      </c>
      <c r="IQ800">
        <v>0</v>
      </c>
      <c r="IR800">
        <v>-4</v>
      </c>
      <c r="IS800">
        <v>1848</v>
      </c>
      <c r="IT800">
        <v>1</v>
      </c>
      <c r="IU800">
        <v>25</v>
      </c>
      <c r="IV800">
        <v>14.2</v>
      </c>
      <c r="IW800">
        <v>14.2</v>
      </c>
      <c r="IX800">
        <v>0.668945</v>
      </c>
      <c r="IY800">
        <v>2.63794</v>
      </c>
      <c r="IZ800">
        <v>1.54785</v>
      </c>
      <c r="JA800">
        <v>2.30591</v>
      </c>
      <c r="JB800">
        <v>1.34644</v>
      </c>
      <c r="JC800">
        <v>2.34619</v>
      </c>
      <c r="JD800">
        <v>33.7832</v>
      </c>
      <c r="JE800">
        <v>24.2188</v>
      </c>
      <c r="JF800">
        <v>18</v>
      </c>
      <c r="JG800">
        <v>491.452</v>
      </c>
      <c r="JH800">
        <v>417.869</v>
      </c>
      <c r="JI800">
        <v>25</v>
      </c>
      <c r="JJ800">
        <v>26.6777</v>
      </c>
      <c r="JK800">
        <v>30</v>
      </c>
      <c r="JL800">
        <v>26.6434</v>
      </c>
      <c r="JM800">
        <v>26.5864</v>
      </c>
      <c r="JN800">
        <v>13.4277</v>
      </c>
      <c r="JO800">
        <v>9.12032</v>
      </c>
      <c r="JP800">
        <v>100</v>
      </c>
      <c r="JQ800">
        <v>25</v>
      </c>
      <c r="JR800">
        <v>231.52</v>
      </c>
      <c r="JS800">
        <v>25.8044</v>
      </c>
      <c r="JT800">
        <v>102.287</v>
      </c>
      <c r="JU800">
        <v>103.079</v>
      </c>
    </row>
    <row r="801" spans="1:281">
      <c r="A801">
        <v>783</v>
      </c>
      <c r="B801">
        <v>1659036215.6</v>
      </c>
      <c r="C801">
        <v>12532.5</v>
      </c>
      <c r="D801" t="s">
        <v>1999</v>
      </c>
      <c r="E801" t="s">
        <v>2000</v>
      </c>
      <c r="F801">
        <v>5</v>
      </c>
      <c r="G801" t="s">
        <v>1975</v>
      </c>
      <c r="H801" t="s">
        <v>417</v>
      </c>
      <c r="I801">
        <v>1659036207.81429</v>
      </c>
      <c r="J801">
        <f>(K801)/1000</f>
        <v>0</v>
      </c>
      <c r="K801">
        <f>IF(CZ801, AN801, AH801)</f>
        <v>0</v>
      </c>
      <c r="L801">
        <f>IF(CZ801, AI801, AG801)</f>
        <v>0</v>
      </c>
      <c r="M801">
        <f>DB801 - IF(AU801&gt;1, L801*CV801*100.0/(AW801*DP801), 0)</f>
        <v>0</v>
      </c>
      <c r="N801">
        <f>((T801-J801/2)*M801-L801)/(T801+J801/2)</f>
        <v>0</v>
      </c>
      <c r="O801">
        <f>N801*(DI801+DJ801)/1000.0</f>
        <v>0</v>
      </c>
      <c r="P801">
        <f>(DB801 - IF(AU801&gt;1, L801*CV801*100.0/(AW801*DP801), 0))*(DI801+DJ801)/1000.0</f>
        <v>0</v>
      </c>
      <c r="Q801">
        <f>2.0/((1/S801-1/R801)+SIGN(S801)*SQRT((1/S801-1/R801)*(1/S801-1/R801) + 4*CW801/((CW801+1)*(CW801+1))*(2*1/S801*1/R801-1/R801*1/R801)))</f>
        <v>0</v>
      </c>
      <c r="R801">
        <f>IF(LEFT(CX801,1)&lt;&gt;"0",IF(LEFT(CX801,1)="1",3.0,CY801),$D$5+$E$5*(DP801*DI801/($K$5*1000))+$F$5*(DP801*DI801/($K$5*1000))*MAX(MIN(CV801,$J$5),$I$5)*MAX(MIN(CV801,$J$5),$I$5)+$G$5*MAX(MIN(CV801,$J$5),$I$5)*(DP801*DI801/($K$5*1000))+$H$5*(DP801*DI801/($K$5*1000))*(DP801*DI801/($K$5*1000)))</f>
        <v>0</v>
      </c>
      <c r="S801">
        <f>J801*(1000-(1000*0.61365*exp(17.502*W801/(240.97+W801))/(DI801+DJ801)+DD801)/2)/(1000*0.61365*exp(17.502*W801/(240.97+W801))/(DI801+DJ801)-DD801)</f>
        <v>0</v>
      </c>
      <c r="T801">
        <f>1/((CW801+1)/(Q801/1.6)+1/(R801/1.37)) + CW801/((CW801+1)/(Q801/1.6) + CW801/(R801/1.37))</f>
        <v>0</v>
      </c>
      <c r="U801">
        <f>(CR801*CU801)</f>
        <v>0</v>
      </c>
      <c r="V801">
        <f>(DK801+(U801+2*0.95*5.67E-8*(((DK801+$B$7)+273)^4-(DK801+273)^4)-44100*J801)/(1.84*29.3*R801+8*0.95*5.67E-8*(DK801+273)^3))</f>
        <v>0</v>
      </c>
      <c r="W801">
        <f>($C$7*DL801+$D$7*DM801+$E$7*V801)</f>
        <v>0</v>
      </c>
      <c r="X801">
        <f>0.61365*exp(17.502*W801/(240.97+W801))</f>
        <v>0</v>
      </c>
      <c r="Y801">
        <f>(Z801/AA801*100)</f>
        <v>0</v>
      </c>
      <c r="Z801">
        <f>DD801*(DI801+DJ801)/1000</f>
        <v>0</v>
      </c>
      <c r="AA801">
        <f>0.61365*exp(17.502*DK801/(240.97+DK801))</f>
        <v>0</v>
      </c>
      <c r="AB801">
        <f>(X801-DD801*(DI801+DJ801)/1000)</f>
        <v>0</v>
      </c>
      <c r="AC801">
        <f>(-J801*44100)</f>
        <v>0</v>
      </c>
      <c r="AD801">
        <f>2*29.3*R801*0.92*(DK801-W801)</f>
        <v>0</v>
      </c>
      <c r="AE801">
        <f>2*0.95*5.67E-8*(((DK801+$B$7)+273)^4-(W801+273)^4)</f>
        <v>0</v>
      </c>
      <c r="AF801">
        <f>U801+AE801+AC801+AD801</f>
        <v>0</v>
      </c>
      <c r="AG801">
        <f>DH801*AU801*(DC801-DB801*(1000-AU801*DE801)/(1000-AU801*DD801))/(100*CV801)</f>
        <v>0</v>
      </c>
      <c r="AH801">
        <f>1000*DH801*AU801*(DD801-DE801)/(100*CV801*(1000-AU801*DD801))</f>
        <v>0</v>
      </c>
      <c r="AI801">
        <f>(AJ801 - AK801 - DI801*1E3/(8.314*(DK801+273.15)) * AM801/DH801 * AL801) * DH801/(100*CV801) * (1000 - DE801)/1000</f>
        <v>0</v>
      </c>
      <c r="AJ801">
        <v>249.384926267442</v>
      </c>
      <c r="AK801">
        <v>259.695648484848</v>
      </c>
      <c r="AL801">
        <v>-3.35194269904345</v>
      </c>
      <c r="AM801">
        <v>66.0503395824005</v>
      </c>
      <c r="AN801">
        <f>(AP801 - AO801 + DI801*1E3/(8.314*(DK801+273.15)) * AR801/DH801 * AQ801) * DH801/(100*CV801) * 1000/(1000 - AP801)</f>
        <v>0</v>
      </c>
      <c r="AO801">
        <v>25.7677110579084</v>
      </c>
      <c r="AP801">
        <v>27.7737230769231</v>
      </c>
      <c r="AQ801">
        <v>0.00139418872984306</v>
      </c>
      <c r="AR801">
        <v>92.4507635075594</v>
      </c>
      <c r="AS801">
        <v>3</v>
      </c>
      <c r="AT801">
        <v>1</v>
      </c>
      <c r="AU801">
        <f>IF(AS801*$H$13&gt;=AW801,1.0,(AW801/(AW801-AS801*$H$13)))</f>
        <v>0</v>
      </c>
      <c r="AV801">
        <f>(AU801-1)*100</f>
        <v>0</v>
      </c>
      <c r="AW801">
        <f>MAX(0,($B$13+$C$13*DP801)/(1+$D$13*DP801)*DI801/(DK801+273)*$E$13)</f>
        <v>0</v>
      </c>
      <c r="AX801" t="s">
        <v>418</v>
      </c>
      <c r="AY801" t="s">
        <v>418</v>
      </c>
      <c r="AZ801">
        <v>0</v>
      </c>
      <c r="BA801">
        <v>0</v>
      </c>
      <c r="BB801">
        <f>1-AZ801/BA801</f>
        <v>0</v>
      </c>
      <c r="BC801">
        <v>0</v>
      </c>
      <c r="BD801" t="s">
        <v>418</v>
      </c>
      <c r="BE801" t="s">
        <v>418</v>
      </c>
      <c r="BF801">
        <v>0</v>
      </c>
      <c r="BG801">
        <v>0</v>
      </c>
      <c r="BH801">
        <f>1-BF801/BG801</f>
        <v>0</v>
      </c>
      <c r="BI801">
        <v>0.5</v>
      </c>
      <c r="BJ801">
        <f>CS801</f>
        <v>0</v>
      </c>
      <c r="BK801">
        <f>L801</f>
        <v>0</v>
      </c>
      <c r="BL801">
        <f>BH801*BI801*BJ801</f>
        <v>0</v>
      </c>
      <c r="BM801">
        <f>(BK801-BC801)/BJ801</f>
        <v>0</v>
      </c>
      <c r="BN801">
        <f>(BA801-BG801)/BG801</f>
        <v>0</v>
      </c>
      <c r="BO801">
        <f>AZ801/(BB801+AZ801/BG801)</f>
        <v>0</v>
      </c>
      <c r="BP801" t="s">
        <v>418</v>
      </c>
      <c r="BQ801">
        <v>0</v>
      </c>
      <c r="BR801">
        <f>IF(BQ801&lt;&gt;0, BQ801, BO801)</f>
        <v>0</v>
      </c>
      <c r="BS801">
        <f>1-BR801/BG801</f>
        <v>0</v>
      </c>
      <c r="BT801">
        <f>(BG801-BF801)/(BG801-BR801)</f>
        <v>0</v>
      </c>
      <c r="BU801">
        <f>(BA801-BG801)/(BA801-BR801)</f>
        <v>0</v>
      </c>
      <c r="BV801">
        <f>(BG801-BF801)/(BG801-AZ801)</f>
        <v>0</v>
      </c>
      <c r="BW801">
        <f>(BA801-BG801)/(BA801-AZ801)</f>
        <v>0</v>
      </c>
      <c r="BX801">
        <f>(BT801*BR801/BF801)</f>
        <v>0</v>
      </c>
      <c r="BY801">
        <f>(1-BX801)</f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f>$B$11*DQ801+$C$11*DR801+$F$11*EC801*(1-EF801)</f>
        <v>0</v>
      </c>
      <c r="CS801">
        <f>CR801*CT801</f>
        <v>0</v>
      </c>
      <c r="CT801">
        <f>($B$11*$D$9+$C$11*$D$9+$F$11*((EP801+EH801)/MAX(EP801+EH801+EQ801, 0.1)*$I$9+EQ801/MAX(EP801+EH801+EQ801, 0.1)*$J$9))/($B$11+$C$11+$F$11)</f>
        <v>0</v>
      </c>
      <c r="CU801">
        <f>($B$11*$K$9+$C$11*$K$9+$F$11*((EP801+EH801)/MAX(EP801+EH801+EQ801, 0.1)*$P$9+EQ801/MAX(EP801+EH801+EQ801, 0.1)*$Q$9))/($B$11+$C$11+$F$11)</f>
        <v>0</v>
      </c>
      <c r="CV801">
        <v>6</v>
      </c>
      <c r="CW801">
        <v>0.5</v>
      </c>
      <c r="CX801" t="s">
        <v>419</v>
      </c>
      <c r="CY801">
        <v>2</v>
      </c>
      <c r="CZ801" t="b">
        <v>1</v>
      </c>
      <c r="DA801">
        <v>1659036207.81429</v>
      </c>
      <c r="DB801">
        <v>275.904678571429</v>
      </c>
      <c r="DC801">
        <v>259.782035714286</v>
      </c>
      <c r="DD801">
        <v>27.7545178571429</v>
      </c>
      <c r="DE801">
        <v>25.757725</v>
      </c>
      <c r="DF801">
        <v>270.342607142857</v>
      </c>
      <c r="DG801">
        <v>27.2231607142857</v>
      </c>
      <c r="DH801">
        <v>500.075285714286</v>
      </c>
      <c r="DI801">
        <v>90.2853535714286</v>
      </c>
      <c r="DJ801">
        <v>0.0440031535714286</v>
      </c>
      <c r="DK801">
        <v>27.4775107142857</v>
      </c>
      <c r="DL801">
        <v>28.2597785714286</v>
      </c>
      <c r="DM801">
        <v>999.9</v>
      </c>
      <c r="DN801">
        <v>0</v>
      </c>
      <c r="DO801">
        <v>0</v>
      </c>
      <c r="DP801">
        <v>9970.71428571429</v>
      </c>
      <c r="DQ801">
        <v>0</v>
      </c>
      <c r="DR801">
        <v>17.2194607142857</v>
      </c>
      <c r="DS801">
        <v>16.1227785714286</v>
      </c>
      <c r="DT801">
        <v>283.780678571429</v>
      </c>
      <c r="DU801">
        <v>266.650107142857</v>
      </c>
      <c r="DV801">
        <v>1.9967875</v>
      </c>
      <c r="DW801">
        <v>259.782035714286</v>
      </c>
      <c r="DX801">
        <v>25.757725</v>
      </c>
      <c r="DY801">
        <v>2.50582571428571</v>
      </c>
      <c r="DZ801">
        <v>2.32554607142857</v>
      </c>
      <c r="EA801">
        <v>21.0643928571429</v>
      </c>
      <c r="EB801">
        <v>19.8544428571429</v>
      </c>
      <c r="EC801">
        <v>1999.99321428571</v>
      </c>
      <c r="ED801">
        <v>0.980000964285714</v>
      </c>
      <c r="EE801">
        <v>0.0199993714285714</v>
      </c>
      <c r="EF801">
        <v>0</v>
      </c>
      <c r="EG801">
        <v>653.914928571429</v>
      </c>
      <c r="EH801">
        <v>5.00063</v>
      </c>
      <c r="EI801">
        <v>12893.4392857143</v>
      </c>
      <c r="EJ801">
        <v>17256.8392857143</v>
      </c>
      <c r="EK801">
        <v>38.23425</v>
      </c>
      <c r="EL801">
        <v>38.312</v>
      </c>
      <c r="EM801">
        <v>37.75</v>
      </c>
      <c r="EN801">
        <v>37.6338571428571</v>
      </c>
      <c r="EO801">
        <v>39.25</v>
      </c>
      <c r="EP801">
        <v>1955.09321428571</v>
      </c>
      <c r="EQ801">
        <v>39.9</v>
      </c>
      <c r="ER801">
        <v>0</v>
      </c>
      <c r="ES801">
        <v>1659036214.9</v>
      </c>
      <c r="ET801">
        <v>0</v>
      </c>
      <c r="EU801">
        <v>653.956269230769</v>
      </c>
      <c r="EV801">
        <v>2.9992136691902</v>
      </c>
      <c r="EW801">
        <v>39.6786325857573</v>
      </c>
      <c r="EX801">
        <v>12893.8461538462</v>
      </c>
      <c r="EY801">
        <v>15</v>
      </c>
      <c r="EZ801">
        <v>1659035359.5</v>
      </c>
      <c r="FA801" t="s">
        <v>1976</v>
      </c>
      <c r="FB801">
        <v>1659035357.5</v>
      </c>
      <c r="FC801">
        <v>1659035359.5</v>
      </c>
      <c r="FD801">
        <v>1</v>
      </c>
      <c r="FE801">
        <v>-0.104</v>
      </c>
      <c r="FF801">
        <v>-0.037</v>
      </c>
      <c r="FG801">
        <v>6.435</v>
      </c>
      <c r="FH801">
        <v>0.501</v>
      </c>
      <c r="FI801">
        <v>420</v>
      </c>
      <c r="FJ801">
        <v>25</v>
      </c>
      <c r="FK801">
        <v>0.45</v>
      </c>
      <c r="FL801">
        <v>0.11</v>
      </c>
      <c r="FM801">
        <v>15.61681</v>
      </c>
      <c r="FN801">
        <v>7.71783264540335</v>
      </c>
      <c r="FO801">
        <v>0.855600594553323</v>
      </c>
      <c r="FP801">
        <v>0</v>
      </c>
      <c r="FQ801">
        <v>653.785294117647</v>
      </c>
      <c r="FR801">
        <v>2.04684492005277</v>
      </c>
      <c r="FS801">
        <v>0.277410348996031</v>
      </c>
      <c r="FT801">
        <v>0</v>
      </c>
      <c r="FU801">
        <v>1.99882525</v>
      </c>
      <c r="FV801">
        <v>-0.00600979362101442</v>
      </c>
      <c r="FW801">
        <v>0.00724672132329511</v>
      </c>
      <c r="FX801">
        <v>1</v>
      </c>
      <c r="FY801">
        <v>1</v>
      </c>
      <c r="FZ801">
        <v>3</v>
      </c>
      <c r="GA801" t="s">
        <v>421</v>
      </c>
      <c r="GB801">
        <v>2.9731</v>
      </c>
      <c r="GC801">
        <v>2.69817</v>
      </c>
      <c r="GD801">
        <v>0.0592614</v>
      </c>
      <c r="GE801">
        <v>0.0569567</v>
      </c>
      <c r="GF801">
        <v>0.114139</v>
      </c>
      <c r="GG801">
        <v>0.109315</v>
      </c>
      <c r="GH801">
        <v>36617.1</v>
      </c>
      <c r="GI801">
        <v>40146.3</v>
      </c>
      <c r="GJ801">
        <v>35272.9</v>
      </c>
      <c r="GK801">
        <v>38608.6</v>
      </c>
      <c r="GL801">
        <v>44293.8</v>
      </c>
      <c r="GM801">
        <v>49664.8</v>
      </c>
      <c r="GN801">
        <v>55141.1</v>
      </c>
      <c r="GO801">
        <v>61928.8</v>
      </c>
      <c r="GP801">
        <v>1.9712</v>
      </c>
      <c r="GQ801">
        <v>1.8584</v>
      </c>
      <c r="GR801">
        <v>0.175834</v>
      </c>
      <c r="GS801">
        <v>0</v>
      </c>
      <c r="GT801">
        <v>25.4166</v>
      </c>
      <c r="GU801">
        <v>999.9</v>
      </c>
      <c r="GV801">
        <v>58.1</v>
      </c>
      <c r="GW801">
        <v>29.517</v>
      </c>
      <c r="GX801">
        <v>26.6661</v>
      </c>
      <c r="GY801">
        <v>56.3419</v>
      </c>
      <c r="GZ801">
        <v>46.3662</v>
      </c>
      <c r="HA801">
        <v>1</v>
      </c>
      <c r="HB801">
        <v>-0.0434146</v>
      </c>
      <c r="HC801">
        <v>0.128322</v>
      </c>
      <c r="HD801">
        <v>20.1138</v>
      </c>
      <c r="HE801">
        <v>5.19692</v>
      </c>
      <c r="HF801">
        <v>12.004</v>
      </c>
      <c r="HG801">
        <v>4.9752</v>
      </c>
      <c r="HH801">
        <v>3.2936</v>
      </c>
      <c r="HI801">
        <v>9999</v>
      </c>
      <c r="HJ801">
        <v>9999</v>
      </c>
      <c r="HK801">
        <v>9999</v>
      </c>
      <c r="HL801">
        <v>631.1</v>
      </c>
      <c r="HM801">
        <v>1.86313</v>
      </c>
      <c r="HN801">
        <v>1.86798</v>
      </c>
      <c r="HO801">
        <v>1.8678</v>
      </c>
      <c r="HP801">
        <v>1.86896</v>
      </c>
      <c r="HQ801">
        <v>1.86981</v>
      </c>
      <c r="HR801">
        <v>1.86584</v>
      </c>
      <c r="HS801">
        <v>1.86691</v>
      </c>
      <c r="HT801">
        <v>1.86829</v>
      </c>
      <c r="HU801">
        <v>5</v>
      </c>
      <c r="HV801">
        <v>0</v>
      </c>
      <c r="HW801">
        <v>0</v>
      </c>
      <c r="HX801">
        <v>0</v>
      </c>
      <c r="HY801" t="s">
        <v>422</v>
      </c>
      <c r="HZ801" t="s">
        <v>423</v>
      </c>
      <c r="IA801" t="s">
        <v>424</v>
      </c>
      <c r="IB801" t="s">
        <v>424</v>
      </c>
      <c r="IC801" t="s">
        <v>424</v>
      </c>
      <c r="ID801" t="s">
        <v>424</v>
      </c>
      <c r="IE801">
        <v>0</v>
      </c>
      <c r="IF801">
        <v>100</v>
      </c>
      <c r="IG801">
        <v>100</v>
      </c>
      <c r="IH801">
        <v>5.411</v>
      </c>
      <c r="II801">
        <v>0.5314</v>
      </c>
      <c r="IJ801">
        <v>3.92360093765785</v>
      </c>
      <c r="IK801">
        <v>0.00601174518973114</v>
      </c>
      <c r="IL801">
        <v>2.77886958061485e-07</v>
      </c>
      <c r="IM801">
        <v>-3.54636231360687e-10</v>
      </c>
      <c r="IN801">
        <v>0.531367920259254</v>
      </c>
      <c r="IO801">
        <v>0</v>
      </c>
      <c r="IP801">
        <v>0</v>
      </c>
      <c r="IQ801">
        <v>0</v>
      </c>
      <c r="IR801">
        <v>-4</v>
      </c>
      <c r="IS801">
        <v>1848</v>
      </c>
      <c r="IT801">
        <v>1</v>
      </c>
      <c r="IU801">
        <v>25</v>
      </c>
      <c r="IV801">
        <v>14.3</v>
      </c>
      <c r="IW801">
        <v>14.3</v>
      </c>
      <c r="IX801">
        <v>0.634766</v>
      </c>
      <c r="IY801">
        <v>2.62695</v>
      </c>
      <c r="IZ801">
        <v>1.54785</v>
      </c>
      <c r="JA801">
        <v>2.30591</v>
      </c>
      <c r="JB801">
        <v>1.34644</v>
      </c>
      <c r="JC801">
        <v>2.40479</v>
      </c>
      <c r="JD801">
        <v>33.7832</v>
      </c>
      <c r="JE801">
        <v>24.2276</v>
      </c>
      <c r="JF801">
        <v>18</v>
      </c>
      <c r="JG801">
        <v>491.431</v>
      </c>
      <c r="JH801">
        <v>417.966</v>
      </c>
      <c r="JI801">
        <v>25</v>
      </c>
      <c r="JJ801">
        <v>26.6777</v>
      </c>
      <c r="JK801">
        <v>29.9998</v>
      </c>
      <c r="JL801">
        <v>26.6411</v>
      </c>
      <c r="JM801">
        <v>26.5841</v>
      </c>
      <c r="JN801">
        <v>12.7511</v>
      </c>
      <c r="JO801">
        <v>9.12032</v>
      </c>
      <c r="JP801">
        <v>100</v>
      </c>
      <c r="JQ801">
        <v>25</v>
      </c>
      <c r="JR801">
        <v>218.094</v>
      </c>
      <c r="JS801">
        <v>25.8072</v>
      </c>
      <c r="JT801">
        <v>102.286</v>
      </c>
      <c r="JU801">
        <v>103.08</v>
      </c>
    </row>
    <row r="802" spans="1:281">
      <c r="A802">
        <v>784</v>
      </c>
      <c r="B802">
        <v>1659036220.6</v>
      </c>
      <c r="C802">
        <v>12537.5</v>
      </c>
      <c r="D802" t="s">
        <v>2001</v>
      </c>
      <c r="E802" t="s">
        <v>2002</v>
      </c>
      <c r="F802">
        <v>5</v>
      </c>
      <c r="G802" t="s">
        <v>1975</v>
      </c>
      <c r="H802" t="s">
        <v>417</v>
      </c>
      <c r="I802">
        <v>1659036213.1</v>
      </c>
      <c r="J802">
        <f>(K802)/1000</f>
        <v>0</v>
      </c>
      <c r="K802">
        <f>IF(CZ802, AN802, AH802)</f>
        <v>0</v>
      </c>
      <c r="L802">
        <f>IF(CZ802, AI802, AG802)</f>
        <v>0</v>
      </c>
      <c r="M802">
        <f>DB802 - IF(AU802&gt;1, L802*CV802*100.0/(AW802*DP802), 0)</f>
        <v>0</v>
      </c>
      <c r="N802">
        <f>((T802-J802/2)*M802-L802)/(T802+J802/2)</f>
        <v>0</v>
      </c>
      <c r="O802">
        <f>N802*(DI802+DJ802)/1000.0</f>
        <v>0</v>
      </c>
      <c r="P802">
        <f>(DB802 - IF(AU802&gt;1, L802*CV802*100.0/(AW802*DP802), 0))*(DI802+DJ802)/1000.0</f>
        <v>0</v>
      </c>
      <c r="Q802">
        <f>2.0/((1/S802-1/R802)+SIGN(S802)*SQRT((1/S802-1/R802)*(1/S802-1/R802) + 4*CW802/((CW802+1)*(CW802+1))*(2*1/S802*1/R802-1/R802*1/R802)))</f>
        <v>0</v>
      </c>
      <c r="R802">
        <f>IF(LEFT(CX802,1)&lt;&gt;"0",IF(LEFT(CX802,1)="1",3.0,CY802),$D$5+$E$5*(DP802*DI802/($K$5*1000))+$F$5*(DP802*DI802/($K$5*1000))*MAX(MIN(CV802,$J$5),$I$5)*MAX(MIN(CV802,$J$5),$I$5)+$G$5*MAX(MIN(CV802,$J$5),$I$5)*(DP802*DI802/($K$5*1000))+$H$5*(DP802*DI802/($K$5*1000))*(DP802*DI802/($K$5*1000)))</f>
        <v>0</v>
      </c>
      <c r="S802">
        <f>J802*(1000-(1000*0.61365*exp(17.502*W802/(240.97+W802))/(DI802+DJ802)+DD802)/2)/(1000*0.61365*exp(17.502*W802/(240.97+W802))/(DI802+DJ802)-DD802)</f>
        <v>0</v>
      </c>
      <c r="T802">
        <f>1/((CW802+1)/(Q802/1.6)+1/(R802/1.37)) + CW802/((CW802+1)/(Q802/1.6) + CW802/(R802/1.37))</f>
        <v>0</v>
      </c>
      <c r="U802">
        <f>(CR802*CU802)</f>
        <v>0</v>
      </c>
      <c r="V802">
        <f>(DK802+(U802+2*0.95*5.67E-8*(((DK802+$B$7)+273)^4-(DK802+273)^4)-44100*J802)/(1.84*29.3*R802+8*0.95*5.67E-8*(DK802+273)^3))</f>
        <v>0</v>
      </c>
      <c r="W802">
        <f>($C$7*DL802+$D$7*DM802+$E$7*V802)</f>
        <v>0</v>
      </c>
      <c r="X802">
        <f>0.61365*exp(17.502*W802/(240.97+W802))</f>
        <v>0</v>
      </c>
      <c r="Y802">
        <f>(Z802/AA802*100)</f>
        <v>0</v>
      </c>
      <c r="Z802">
        <f>DD802*(DI802+DJ802)/1000</f>
        <v>0</v>
      </c>
      <c r="AA802">
        <f>0.61365*exp(17.502*DK802/(240.97+DK802))</f>
        <v>0</v>
      </c>
      <c r="AB802">
        <f>(X802-DD802*(DI802+DJ802)/1000)</f>
        <v>0</v>
      </c>
      <c r="AC802">
        <f>(-J802*44100)</f>
        <v>0</v>
      </c>
      <c r="AD802">
        <f>2*29.3*R802*0.92*(DK802-W802)</f>
        <v>0</v>
      </c>
      <c r="AE802">
        <f>2*0.95*5.67E-8*(((DK802+$B$7)+273)^4-(W802+273)^4)</f>
        <v>0</v>
      </c>
      <c r="AF802">
        <f>U802+AE802+AC802+AD802</f>
        <v>0</v>
      </c>
      <c r="AG802">
        <f>DH802*AU802*(DC802-DB802*(1000-AU802*DE802)/(1000-AU802*DD802))/(100*CV802)</f>
        <v>0</v>
      </c>
      <c r="AH802">
        <f>1000*DH802*AU802*(DD802-DE802)/(100*CV802*(1000-AU802*DD802))</f>
        <v>0</v>
      </c>
      <c r="AI802">
        <f>(AJ802 - AK802 - DI802*1E3/(8.314*(DK802+273.15)) * AM802/DH802 * AL802) * DH802/(100*CV802) * (1000 - DE802)/1000</f>
        <v>0</v>
      </c>
      <c r="AJ802">
        <v>232.517100019865</v>
      </c>
      <c r="AK802">
        <v>243.130090909091</v>
      </c>
      <c r="AL802">
        <v>-3.30366104724066</v>
      </c>
      <c r="AM802">
        <v>66.0503395824005</v>
      </c>
      <c r="AN802">
        <f>(AP802 - AO802 + DI802*1E3/(8.314*(DK802+273.15)) * AR802/DH802 * AQ802) * DH802/(100*CV802) * 1000/(1000 - AP802)</f>
        <v>0</v>
      </c>
      <c r="AO802">
        <v>25.7710387764369</v>
      </c>
      <c r="AP802">
        <v>27.7812678321679</v>
      </c>
      <c r="AQ802">
        <v>0.000487545279300694</v>
      </c>
      <c r="AR802">
        <v>92.4507635075594</v>
      </c>
      <c r="AS802">
        <v>4</v>
      </c>
      <c r="AT802">
        <v>1</v>
      </c>
      <c r="AU802">
        <f>IF(AS802*$H$13&gt;=AW802,1.0,(AW802/(AW802-AS802*$H$13)))</f>
        <v>0</v>
      </c>
      <c r="AV802">
        <f>(AU802-1)*100</f>
        <v>0</v>
      </c>
      <c r="AW802">
        <f>MAX(0,($B$13+$C$13*DP802)/(1+$D$13*DP802)*DI802/(DK802+273)*$E$13)</f>
        <v>0</v>
      </c>
      <c r="AX802" t="s">
        <v>418</v>
      </c>
      <c r="AY802" t="s">
        <v>418</v>
      </c>
      <c r="AZ802">
        <v>0</v>
      </c>
      <c r="BA802">
        <v>0</v>
      </c>
      <c r="BB802">
        <f>1-AZ802/BA802</f>
        <v>0</v>
      </c>
      <c r="BC802">
        <v>0</v>
      </c>
      <c r="BD802" t="s">
        <v>418</v>
      </c>
      <c r="BE802" t="s">
        <v>418</v>
      </c>
      <c r="BF802">
        <v>0</v>
      </c>
      <c r="BG802">
        <v>0</v>
      </c>
      <c r="BH802">
        <f>1-BF802/BG802</f>
        <v>0</v>
      </c>
      <c r="BI802">
        <v>0.5</v>
      </c>
      <c r="BJ802">
        <f>CS802</f>
        <v>0</v>
      </c>
      <c r="BK802">
        <f>L802</f>
        <v>0</v>
      </c>
      <c r="BL802">
        <f>BH802*BI802*BJ802</f>
        <v>0</v>
      </c>
      <c r="BM802">
        <f>(BK802-BC802)/BJ802</f>
        <v>0</v>
      </c>
      <c r="BN802">
        <f>(BA802-BG802)/BG802</f>
        <v>0</v>
      </c>
      <c r="BO802">
        <f>AZ802/(BB802+AZ802/BG802)</f>
        <v>0</v>
      </c>
      <c r="BP802" t="s">
        <v>418</v>
      </c>
      <c r="BQ802">
        <v>0</v>
      </c>
      <c r="BR802">
        <f>IF(BQ802&lt;&gt;0, BQ802, BO802)</f>
        <v>0</v>
      </c>
      <c r="BS802">
        <f>1-BR802/BG802</f>
        <v>0</v>
      </c>
      <c r="BT802">
        <f>(BG802-BF802)/(BG802-BR802)</f>
        <v>0</v>
      </c>
      <c r="BU802">
        <f>(BA802-BG802)/(BA802-BR802)</f>
        <v>0</v>
      </c>
      <c r="BV802">
        <f>(BG802-BF802)/(BG802-AZ802)</f>
        <v>0</v>
      </c>
      <c r="BW802">
        <f>(BA802-BG802)/(BA802-AZ802)</f>
        <v>0</v>
      </c>
      <c r="BX802">
        <f>(BT802*BR802/BF802)</f>
        <v>0</v>
      </c>
      <c r="BY802">
        <f>(1-BX802)</f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f>$B$11*DQ802+$C$11*DR802+$F$11*EC802*(1-EF802)</f>
        <v>0</v>
      </c>
      <c r="CS802">
        <f>CR802*CT802</f>
        <v>0</v>
      </c>
      <c r="CT802">
        <f>($B$11*$D$9+$C$11*$D$9+$F$11*((EP802+EH802)/MAX(EP802+EH802+EQ802, 0.1)*$I$9+EQ802/MAX(EP802+EH802+EQ802, 0.1)*$J$9))/($B$11+$C$11+$F$11)</f>
        <v>0</v>
      </c>
      <c r="CU802">
        <f>($B$11*$K$9+$C$11*$K$9+$F$11*((EP802+EH802)/MAX(EP802+EH802+EQ802, 0.1)*$P$9+EQ802/MAX(EP802+EH802+EQ802, 0.1)*$Q$9))/($B$11+$C$11+$F$11)</f>
        <v>0</v>
      </c>
      <c r="CV802">
        <v>6</v>
      </c>
      <c r="CW802">
        <v>0.5</v>
      </c>
      <c r="CX802" t="s">
        <v>419</v>
      </c>
      <c r="CY802">
        <v>2</v>
      </c>
      <c r="CZ802" t="b">
        <v>1</v>
      </c>
      <c r="DA802">
        <v>1659036213.1</v>
      </c>
      <c r="DB802">
        <v>258.898814814815</v>
      </c>
      <c r="DC802">
        <v>242.3</v>
      </c>
      <c r="DD802">
        <v>27.7701925925926</v>
      </c>
      <c r="DE802">
        <v>25.7671185185185</v>
      </c>
      <c r="DF802">
        <v>253.439592592593</v>
      </c>
      <c r="DG802">
        <v>27.2388407407407</v>
      </c>
      <c r="DH802">
        <v>500.097555555556</v>
      </c>
      <c r="DI802">
        <v>90.2855296296297</v>
      </c>
      <c r="DJ802">
        <v>0.044261762962963</v>
      </c>
      <c r="DK802">
        <v>27.4853740740741</v>
      </c>
      <c r="DL802">
        <v>28.2805518518519</v>
      </c>
      <c r="DM802">
        <v>999.9</v>
      </c>
      <c r="DN802">
        <v>0</v>
      </c>
      <c r="DO802">
        <v>0</v>
      </c>
      <c r="DP802">
        <v>9980.55555555555</v>
      </c>
      <c r="DQ802">
        <v>0</v>
      </c>
      <c r="DR802">
        <v>17.2250740740741</v>
      </c>
      <c r="DS802">
        <v>16.5988888888889</v>
      </c>
      <c r="DT802">
        <v>266.293666666667</v>
      </c>
      <c r="DU802">
        <v>248.708444444444</v>
      </c>
      <c r="DV802">
        <v>2.00306777777778</v>
      </c>
      <c r="DW802">
        <v>242.3</v>
      </c>
      <c r="DX802">
        <v>25.7671185185185</v>
      </c>
      <c r="DY802">
        <v>2.5072462962963</v>
      </c>
      <c r="DZ802">
        <v>2.32639851851852</v>
      </c>
      <c r="EA802">
        <v>21.0736259259259</v>
      </c>
      <c r="EB802">
        <v>19.8603592592593</v>
      </c>
      <c r="EC802">
        <v>2000</v>
      </c>
      <c r="ED802">
        <v>0.980001111111111</v>
      </c>
      <c r="EE802">
        <v>0.0199992148148148</v>
      </c>
      <c r="EF802">
        <v>0</v>
      </c>
      <c r="EG802">
        <v>654.209185185185</v>
      </c>
      <c r="EH802">
        <v>5.00063</v>
      </c>
      <c r="EI802">
        <v>12897.8814814815</v>
      </c>
      <c r="EJ802">
        <v>17256.9</v>
      </c>
      <c r="EK802">
        <v>38.2313333333333</v>
      </c>
      <c r="EL802">
        <v>38.312</v>
      </c>
      <c r="EM802">
        <v>37.75</v>
      </c>
      <c r="EN802">
        <v>37.6341851851852</v>
      </c>
      <c r="EO802">
        <v>39.25</v>
      </c>
      <c r="EP802">
        <v>1955.1</v>
      </c>
      <c r="EQ802">
        <v>39.9</v>
      </c>
      <c r="ER802">
        <v>0</v>
      </c>
      <c r="ES802">
        <v>1659036219.7</v>
      </c>
      <c r="ET802">
        <v>0</v>
      </c>
      <c r="EU802">
        <v>654.229538461538</v>
      </c>
      <c r="EV802">
        <v>4.13210255955079</v>
      </c>
      <c r="EW802">
        <v>59.1076924145366</v>
      </c>
      <c r="EX802">
        <v>12897.8115384615</v>
      </c>
      <c r="EY802">
        <v>15</v>
      </c>
      <c r="EZ802">
        <v>1659035359.5</v>
      </c>
      <c r="FA802" t="s">
        <v>1976</v>
      </c>
      <c r="FB802">
        <v>1659035357.5</v>
      </c>
      <c r="FC802">
        <v>1659035359.5</v>
      </c>
      <c r="FD802">
        <v>1</v>
      </c>
      <c r="FE802">
        <v>-0.104</v>
      </c>
      <c r="FF802">
        <v>-0.037</v>
      </c>
      <c r="FG802">
        <v>6.435</v>
      </c>
      <c r="FH802">
        <v>0.501</v>
      </c>
      <c r="FI802">
        <v>420</v>
      </c>
      <c r="FJ802">
        <v>25</v>
      </c>
      <c r="FK802">
        <v>0.45</v>
      </c>
      <c r="FL802">
        <v>0.11</v>
      </c>
      <c r="FM802">
        <v>16.3760525</v>
      </c>
      <c r="FN802">
        <v>5.75786003752344</v>
      </c>
      <c r="FO802">
        <v>0.693515123839235</v>
      </c>
      <c r="FP802">
        <v>0</v>
      </c>
      <c r="FQ802">
        <v>654.110735294118</v>
      </c>
      <c r="FR802">
        <v>3.4861268126186</v>
      </c>
      <c r="FS802">
        <v>0.380056908186398</v>
      </c>
      <c r="FT802">
        <v>0</v>
      </c>
      <c r="FU802">
        <v>1.9996845</v>
      </c>
      <c r="FV802">
        <v>0.0727911444652824</v>
      </c>
      <c r="FW802">
        <v>0.00779004844336671</v>
      </c>
      <c r="FX802">
        <v>1</v>
      </c>
      <c r="FY802">
        <v>1</v>
      </c>
      <c r="FZ802">
        <v>3</v>
      </c>
      <c r="GA802" t="s">
        <v>421</v>
      </c>
      <c r="GB802">
        <v>2.9736</v>
      </c>
      <c r="GC802">
        <v>2.69691</v>
      </c>
      <c r="GD802">
        <v>0.0559523</v>
      </c>
      <c r="GE802">
        <v>0.0535431</v>
      </c>
      <c r="GF802">
        <v>0.114157</v>
      </c>
      <c r="GG802">
        <v>0.109331</v>
      </c>
      <c r="GH802">
        <v>36746.3</v>
      </c>
      <c r="GI802">
        <v>40291.6</v>
      </c>
      <c r="GJ802">
        <v>35273.3</v>
      </c>
      <c r="GK802">
        <v>38608.6</v>
      </c>
      <c r="GL802">
        <v>44292.9</v>
      </c>
      <c r="GM802">
        <v>49664.7</v>
      </c>
      <c r="GN802">
        <v>55141.2</v>
      </c>
      <c r="GO802">
        <v>61929.9</v>
      </c>
      <c r="GP802">
        <v>1.971</v>
      </c>
      <c r="GQ802">
        <v>1.8582</v>
      </c>
      <c r="GR802">
        <v>0.177026</v>
      </c>
      <c r="GS802">
        <v>0</v>
      </c>
      <c r="GT802">
        <v>25.4187</v>
      </c>
      <c r="GU802">
        <v>999.9</v>
      </c>
      <c r="GV802">
        <v>58.125</v>
      </c>
      <c r="GW802">
        <v>29.507</v>
      </c>
      <c r="GX802">
        <v>26.6611</v>
      </c>
      <c r="GY802">
        <v>56.1419</v>
      </c>
      <c r="GZ802">
        <v>45.9615</v>
      </c>
      <c r="HA802">
        <v>1</v>
      </c>
      <c r="HB802">
        <v>-0.0439024</v>
      </c>
      <c r="HC802">
        <v>0.127233</v>
      </c>
      <c r="HD802">
        <v>20.113</v>
      </c>
      <c r="HE802">
        <v>5.19333</v>
      </c>
      <c r="HF802">
        <v>12.004</v>
      </c>
      <c r="HG802">
        <v>4.9732</v>
      </c>
      <c r="HH802">
        <v>3.2934</v>
      </c>
      <c r="HI802">
        <v>9999</v>
      </c>
      <c r="HJ802">
        <v>9999</v>
      </c>
      <c r="HK802">
        <v>9999</v>
      </c>
      <c r="HL802">
        <v>631.1</v>
      </c>
      <c r="HM802">
        <v>1.86313</v>
      </c>
      <c r="HN802">
        <v>1.86801</v>
      </c>
      <c r="HO802">
        <v>1.86783</v>
      </c>
      <c r="HP802">
        <v>1.86902</v>
      </c>
      <c r="HQ802">
        <v>1.86981</v>
      </c>
      <c r="HR802">
        <v>1.86584</v>
      </c>
      <c r="HS802">
        <v>1.86691</v>
      </c>
      <c r="HT802">
        <v>1.86829</v>
      </c>
      <c r="HU802">
        <v>5</v>
      </c>
      <c r="HV802">
        <v>0</v>
      </c>
      <c r="HW802">
        <v>0</v>
      </c>
      <c r="HX802">
        <v>0</v>
      </c>
      <c r="HY802" t="s">
        <v>422</v>
      </c>
      <c r="HZ802" t="s">
        <v>423</v>
      </c>
      <c r="IA802" t="s">
        <v>424</v>
      </c>
      <c r="IB802" t="s">
        <v>424</v>
      </c>
      <c r="IC802" t="s">
        <v>424</v>
      </c>
      <c r="ID802" t="s">
        <v>424</v>
      </c>
      <c r="IE802">
        <v>0</v>
      </c>
      <c r="IF802">
        <v>100</v>
      </c>
      <c r="IG802">
        <v>100</v>
      </c>
      <c r="IH802">
        <v>5.314</v>
      </c>
      <c r="II802">
        <v>0.5314</v>
      </c>
      <c r="IJ802">
        <v>3.92360093765785</v>
      </c>
      <c r="IK802">
        <v>0.00601174518973114</v>
      </c>
      <c r="IL802">
        <v>2.77886958061485e-07</v>
      </c>
      <c r="IM802">
        <v>-3.54636231360687e-10</v>
      </c>
      <c r="IN802">
        <v>0.531367920259254</v>
      </c>
      <c r="IO802">
        <v>0</v>
      </c>
      <c r="IP802">
        <v>0</v>
      </c>
      <c r="IQ802">
        <v>0</v>
      </c>
      <c r="IR802">
        <v>-4</v>
      </c>
      <c r="IS802">
        <v>1848</v>
      </c>
      <c r="IT802">
        <v>1</v>
      </c>
      <c r="IU802">
        <v>25</v>
      </c>
      <c r="IV802">
        <v>14.4</v>
      </c>
      <c r="IW802">
        <v>14.4</v>
      </c>
      <c r="IX802">
        <v>0.599365</v>
      </c>
      <c r="IY802">
        <v>2.63916</v>
      </c>
      <c r="IZ802">
        <v>1.54785</v>
      </c>
      <c r="JA802">
        <v>2.30591</v>
      </c>
      <c r="JB802">
        <v>1.34644</v>
      </c>
      <c r="JC802">
        <v>2.36206</v>
      </c>
      <c r="JD802">
        <v>33.7832</v>
      </c>
      <c r="JE802">
        <v>24.2188</v>
      </c>
      <c r="JF802">
        <v>18</v>
      </c>
      <c r="JG802">
        <v>491.301</v>
      </c>
      <c r="JH802">
        <v>417.835</v>
      </c>
      <c r="JI802">
        <v>24.9999</v>
      </c>
      <c r="JJ802">
        <v>26.6755</v>
      </c>
      <c r="JK802">
        <v>29.9999</v>
      </c>
      <c r="JL802">
        <v>26.6411</v>
      </c>
      <c r="JM802">
        <v>26.5819</v>
      </c>
      <c r="JN802">
        <v>12.0137</v>
      </c>
      <c r="JO802">
        <v>9.12032</v>
      </c>
      <c r="JP802">
        <v>100</v>
      </c>
      <c r="JQ802">
        <v>25</v>
      </c>
      <c r="JR802">
        <v>197.938</v>
      </c>
      <c r="JS802">
        <v>25.8121</v>
      </c>
      <c r="JT802">
        <v>102.286</v>
      </c>
      <c r="JU802">
        <v>103.081</v>
      </c>
    </row>
    <row r="803" spans="1:281">
      <c r="A803">
        <v>785</v>
      </c>
      <c r="B803">
        <v>1659036225.6</v>
      </c>
      <c r="C803">
        <v>12542.5</v>
      </c>
      <c r="D803" t="s">
        <v>2003</v>
      </c>
      <c r="E803" t="s">
        <v>2004</v>
      </c>
      <c r="F803">
        <v>5</v>
      </c>
      <c r="G803" t="s">
        <v>1975</v>
      </c>
      <c r="H803" t="s">
        <v>417</v>
      </c>
      <c r="I803">
        <v>1659036217.81429</v>
      </c>
      <c r="J803">
        <f>(K803)/1000</f>
        <v>0</v>
      </c>
      <c r="K803">
        <f>IF(CZ803, AN803, AH803)</f>
        <v>0</v>
      </c>
      <c r="L803">
        <f>IF(CZ803, AI803, AG803)</f>
        <v>0</v>
      </c>
      <c r="M803">
        <f>DB803 - IF(AU803&gt;1, L803*CV803*100.0/(AW803*DP803), 0)</f>
        <v>0</v>
      </c>
      <c r="N803">
        <f>((T803-J803/2)*M803-L803)/(T803+J803/2)</f>
        <v>0</v>
      </c>
      <c r="O803">
        <f>N803*(DI803+DJ803)/1000.0</f>
        <v>0</v>
      </c>
      <c r="P803">
        <f>(DB803 - IF(AU803&gt;1, L803*CV803*100.0/(AW803*DP803), 0))*(DI803+DJ803)/1000.0</f>
        <v>0</v>
      </c>
      <c r="Q803">
        <f>2.0/((1/S803-1/R803)+SIGN(S803)*SQRT((1/S803-1/R803)*(1/S803-1/R803) + 4*CW803/((CW803+1)*(CW803+1))*(2*1/S803*1/R803-1/R803*1/R803)))</f>
        <v>0</v>
      </c>
      <c r="R803">
        <f>IF(LEFT(CX803,1)&lt;&gt;"0",IF(LEFT(CX803,1)="1",3.0,CY803),$D$5+$E$5*(DP803*DI803/($K$5*1000))+$F$5*(DP803*DI803/($K$5*1000))*MAX(MIN(CV803,$J$5),$I$5)*MAX(MIN(CV803,$J$5),$I$5)+$G$5*MAX(MIN(CV803,$J$5),$I$5)*(DP803*DI803/($K$5*1000))+$H$5*(DP803*DI803/($K$5*1000))*(DP803*DI803/($K$5*1000)))</f>
        <v>0</v>
      </c>
      <c r="S803">
        <f>J803*(1000-(1000*0.61365*exp(17.502*W803/(240.97+W803))/(DI803+DJ803)+DD803)/2)/(1000*0.61365*exp(17.502*W803/(240.97+W803))/(DI803+DJ803)-DD803)</f>
        <v>0</v>
      </c>
      <c r="T803">
        <f>1/((CW803+1)/(Q803/1.6)+1/(R803/1.37)) + CW803/((CW803+1)/(Q803/1.6) + CW803/(R803/1.37))</f>
        <v>0</v>
      </c>
      <c r="U803">
        <f>(CR803*CU803)</f>
        <v>0</v>
      </c>
      <c r="V803">
        <f>(DK803+(U803+2*0.95*5.67E-8*(((DK803+$B$7)+273)^4-(DK803+273)^4)-44100*J803)/(1.84*29.3*R803+8*0.95*5.67E-8*(DK803+273)^3))</f>
        <v>0</v>
      </c>
      <c r="W803">
        <f>($C$7*DL803+$D$7*DM803+$E$7*V803)</f>
        <v>0</v>
      </c>
      <c r="X803">
        <f>0.61365*exp(17.502*W803/(240.97+W803))</f>
        <v>0</v>
      </c>
      <c r="Y803">
        <f>(Z803/AA803*100)</f>
        <v>0</v>
      </c>
      <c r="Z803">
        <f>DD803*(DI803+DJ803)/1000</f>
        <v>0</v>
      </c>
      <c r="AA803">
        <f>0.61365*exp(17.502*DK803/(240.97+DK803))</f>
        <v>0</v>
      </c>
      <c r="AB803">
        <f>(X803-DD803*(DI803+DJ803)/1000)</f>
        <v>0</v>
      </c>
      <c r="AC803">
        <f>(-J803*44100)</f>
        <v>0</v>
      </c>
      <c r="AD803">
        <f>2*29.3*R803*0.92*(DK803-W803)</f>
        <v>0</v>
      </c>
      <c r="AE803">
        <f>2*0.95*5.67E-8*(((DK803+$B$7)+273)^4-(W803+273)^4)</f>
        <v>0</v>
      </c>
      <c r="AF803">
        <f>U803+AE803+AC803+AD803</f>
        <v>0</v>
      </c>
      <c r="AG803">
        <f>DH803*AU803*(DC803-DB803*(1000-AU803*DE803)/(1000-AU803*DD803))/(100*CV803)</f>
        <v>0</v>
      </c>
      <c r="AH803">
        <f>1000*DH803*AU803*(DD803-DE803)/(100*CV803*(1000-AU803*DD803))</f>
        <v>0</v>
      </c>
      <c r="AI803">
        <f>(AJ803 - AK803 - DI803*1E3/(8.314*(DK803+273.15)) * AM803/DH803 * AL803) * DH803/(100*CV803) * (1000 - DE803)/1000</f>
        <v>0</v>
      </c>
      <c r="AJ803">
        <v>215.300305375659</v>
      </c>
      <c r="AK803">
        <v>226.593684848485</v>
      </c>
      <c r="AL803">
        <v>-3.34808431173801</v>
      </c>
      <c r="AM803">
        <v>66.0503395824005</v>
      </c>
      <c r="AN803">
        <f>(AP803 - AO803 + DI803*1E3/(8.314*(DK803+273.15)) * AR803/DH803 * AQ803) * DH803/(100*CV803) * 1000/(1000 - AP803)</f>
        <v>0</v>
      </c>
      <c r="AO803">
        <v>25.7710289986785</v>
      </c>
      <c r="AP803">
        <v>27.784027972028</v>
      </c>
      <c r="AQ803">
        <v>4.58957540191073e-05</v>
      </c>
      <c r="AR803">
        <v>92.4507635075594</v>
      </c>
      <c r="AS803">
        <v>3</v>
      </c>
      <c r="AT803">
        <v>1</v>
      </c>
      <c r="AU803">
        <f>IF(AS803*$H$13&gt;=AW803,1.0,(AW803/(AW803-AS803*$H$13)))</f>
        <v>0</v>
      </c>
      <c r="AV803">
        <f>(AU803-1)*100</f>
        <v>0</v>
      </c>
      <c r="AW803">
        <f>MAX(0,($B$13+$C$13*DP803)/(1+$D$13*DP803)*DI803/(DK803+273)*$E$13)</f>
        <v>0</v>
      </c>
      <c r="AX803" t="s">
        <v>418</v>
      </c>
      <c r="AY803" t="s">
        <v>418</v>
      </c>
      <c r="AZ803">
        <v>0</v>
      </c>
      <c r="BA803">
        <v>0</v>
      </c>
      <c r="BB803">
        <f>1-AZ803/BA803</f>
        <v>0</v>
      </c>
      <c r="BC803">
        <v>0</v>
      </c>
      <c r="BD803" t="s">
        <v>418</v>
      </c>
      <c r="BE803" t="s">
        <v>418</v>
      </c>
      <c r="BF803">
        <v>0</v>
      </c>
      <c r="BG803">
        <v>0</v>
      </c>
      <c r="BH803">
        <f>1-BF803/BG803</f>
        <v>0</v>
      </c>
      <c r="BI803">
        <v>0.5</v>
      </c>
      <c r="BJ803">
        <f>CS803</f>
        <v>0</v>
      </c>
      <c r="BK803">
        <f>L803</f>
        <v>0</v>
      </c>
      <c r="BL803">
        <f>BH803*BI803*BJ803</f>
        <v>0</v>
      </c>
      <c r="BM803">
        <f>(BK803-BC803)/BJ803</f>
        <v>0</v>
      </c>
      <c r="BN803">
        <f>(BA803-BG803)/BG803</f>
        <v>0</v>
      </c>
      <c r="BO803">
        <f>AZ803/(BB803+AZ803/BG803)</f>
        <v>0</v>
      </c>
      <c r="BP803" t="s">
        <v>418</v>
      </c>
      <c r="BQ803">
        <v>0</v>
      </c>
      <c r="BR803">
        <f>IF(BQ803&lt;&gt;0, BQ803, BO803)</f>
        <v>0</v>
      </c>
      <c r="BS803">
        <f>1-BR803/BG803</f>
        <v>0</v>
      </c>
      <c r="BT803">
        <f>(BG803-BF803)/(BG803-BR803)</f>
        <v>0</v>
      </c>
      <c r="BU803">
        <f>(BA803-BG803)/(BA803-BR803)</f>
        <v>0</v>
      </c>
      <c r="BV803">
        <f>(BG803-BF803)/(BG803-AZ803)</f>
        <v>0</v>
      </c>
      <c r="BW803">
        <f>(BA803-BG803)/(BA803-AZ803)</f>
        <v>0</v>
      </c>
      <c r="BX803">
        <f>(BT803*BR803/BF803)</f>
        <v>0</v>
      </c>
      <c r="BY803">
        <f>(1-BX803)</f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f>$B$11*DQ803+$C$11*DR803+$F$11*EC803*(1-EF803)</f>
        <v>0</v>
      </c>
      <c r="CS803">
        <f>CR803*CT803</f>
        <v>0</v>
      </c>
      <c r="CT803">
        <f>($B$11*$D$9+$C$11*$D$9+$F$11*((EP803+EH803)/MAX(EP803+EH803+EQ803, 0.1)*$I$9+EQ803/MAX(EP803+EH803+EQ803, 0.1)*$J$9))/($B$11+$C$11+$F$11)</f>
        <v>0</v>
      </c>
      <c r="CU803">
        <f>($B$11*$K$9+$C$11*$K$9+$F$11*((EP803+EH803)/MAX(EP803+EH803+EQ803, 0.1)*$P$9+EQ803/MAX(EP803+EH803+EQ803, 0.1)*$Q$9))/($B$11+$C$11+$F$11)</f>
        <v>0</v>
      </c>
      <c r="CV803">
        <v>6</v>
      </c>
      <c r="CW803">
        <v>0.5</v>
      </c>
      <c r="CX803" t="s">
        <v>419</v>
      </c>
      <c r="CY803">
        <v>2</v>
      </c>
      <c r="CZ803" t="b">
        <v>1</v>
      </c>
      <c r="DA803">
        <v>1659036217.81429</v>
      </c>
      <c r="DB803">
        <v>243.787785714286</v>
      </c>
      <c r="DC803">
        <v>226.526</v>
      </c>
      <c r="DD803">
        <v>27.7783</v>
      </c>
      <c r="DE803">
        <v>25.7702</v>
      </c>
      <c r="DF803">
        <v>238.419857142857</v>
      </c>
      <c r="DG803">
        <v>27.24695</v>
      </c>
      <c r="DH803">
        <v>500.071</v>
      </c>
      <c r="DI803">
        <v>90.2849571428572</v>
      </c>
      <c r="DJ803">
        <v>0.04393245</v>
      </c>
      <c r="DK803">
        <v>27.4912035714286</v>
      </c>
      <c r="DL803">
        <v>28.3015607142857</v>
      </c>
      <c r="DM803">
        <v>999.9</v>
      </c>
      <c r="DN803">
        <v>0</v>
      </c>
      <c r="DO803">
        <v>0</v>
      </c>
      <c r="DP803">
        <v>10003.9285714286</v>
      </c>
      <c r="DQ803">
        <v>0</v>
      </c>
      <c r="DR803">
        <v>17.2415035714286</v>
      </c>
      <c r="DS803">
        <v>17.2617714285714</v>
      </c>
      <c r="DT803">
        <v>250.753178571429</v>
      </c>
      <c r="DU803">
        <v>232.518142857143</v>
      </c>
      <c r="DV803">
        <v>2.00809392857143</v>
      </c>
      <c r="DW803">
        <v>226.526</v>
      </c>
      <c r="DX803">
        <v>25.7702</v>
      </c>
      <c r="DY803">
        <v>2.50796285714286</v>
      </c>
      <c r="DZ803">
        <v>2.32666178571429</v>
      </c>
      <c r="EA803">
        <v>21.0782714285714</v>
      </c>
      <c r="EB803">
        <v>19.8621928571429</v>
      </c>
      <c r="EC803">
        <v>2000.01357142857</v>
      </c>
      <c r="ED803">
        <v>0.980001285714286</v>
      </c>
      <c r="EE803">
        <v>0.0199990285714286</v>
      </c>
      <c r="EF803">
        <v>0</v>
      </c>
      <c r="EG803">
        <v>654.540428571429</v>
      </c>
      <c r="EH803">
        <v>5.00063</v>
      </c>
      <c r="EI803">
        <v>12903.4964285714</v>
      </c>
      <c r="EJ803">
        <v>17257.0178571429</v>
      </c>
      <c r="EK803">
        <v>38.232</v>
      </c>
      <c r="EL803">
        <v>38.312</v>
      </c>
      <c r="EM803">
        <v>37.75</v>
      </c>
      <c r="EN803">
        <v>37.6338571428571</v>
      </c>
      <c r="EO803">
        <v>39.25</v>
      </c>
      <c r="EP803">
        <v>1955.11357142857</v>
      </c>
      <c r="EQ803">
        <v>39.9</v>
      </c>
      <c r="ER803">
        <v>0</v>
      </c>
      <c r="ES803">
        <v>1659036224.5</v>
      </c>
      <c r="ET803">
        <v>0</v>
      </c>
      <c r="EU803">
        <v>654.545846153846</v>
      </c>
      <c r="EV803">
        <v>3.62003417626429</v>
      </c>
      <c r="EW803">
        <v>80.2427348785548</v>
      </c>
      <c r="EX803">
        <v>12903.3961538462</v>
      </c>
      <c r="EY803">
        <v>15</v>
      </c>
      <c r="EZ803">
        <v>1659035359.5</v>
      </c>
      <c r="FA803" t="s">
        <v>1976</v>
      </c>
      <c r="FB803">
        <v>1659035357.5</v>
      </c>
      <c r="FC803">
        <v>1659035359.5</v>
      </c>
      <c r="FD803">
        <v>1</v>
      </c>
      <c r="FE803">
        <v>-0.104</v>
      </c>
      <c r="FF803">
        <v>-0.037</v>
      </c>
      <c r="FG803">
        <v>6.435</v>
      </c>
      <c r="FH803">
        <v>0.501</v>
      </c>
      <c r="FI803">
        <v>420</v>
      </c>
      <c r="FJ803">
        <v>25</v>
      </c>
      <c r="FK803">
        <v>0.45</v>
      </c>
      <c r="FL803">
        <v>0.11</v>
      </c>
      <c r="FM803">
        <v>16.816845</v>
      </c>
      <c r="FN803">
        <v>6.81608555347091</v>
      </c>
      <c r="FO803">
        <v>0.778175607414548</v>
      </c>
      <c r="FP803">
        <v>0</v>
      </c>
      <c r="FQ803">
        <v>654.302352941176</v>
      </c>
      <c r="FR803">
        <v>3.73234529641942</v>
      </c>
      <c r="FS803">
        <v>0.409857642599512</v>
      </c>
      <c r="FT803">
        <v>0</v>
      </c>
      <c r="FU803">
        <v>2.0040335</v>
      </c>
      <c r="FV803">
        <v>0.0678157598499041</v>
      </c>
      <c r="FW803">
        <v>0.00721519561411884</v>
      </c>
      <c r="FX803">
        <v>1</v>
      </c>
      <c r="FY803">
        <v>1</v>
      </c>
      <c r="FZ803">
        <v>3</v>
      </c>
      <c r="GA803" t="s">
        <v>421</v>
      </c>
      <c r="GB803">
        <v>2.97303</v>
      </c>
      <c r="GC803">
        <v>2.69798</v>
      </c>
      <c r="GD803">
        <v>0.0525225</v>
      </c>
      <c r="GE803">
        <v>0.0498392</v>
      </c>
      <c r="GF803">
        <v>0.11417</v>
      </c>
      <c r="GG803">
        <v>0.109323</v>
      </c>
      <c r="GH803">
        <v>36879.1</v>
      </c>
      <c r="GI803">
        <v>40449.1</v>
      </c>
      <c r="GJ803">
        <v>35272.7</v>
      </c>
      <c r="GK803">
        <v>38608.5</v>
      </c>
      <c r="GL803">
        <v>44291.9</v>
      </c>
      <c r="GM803">
        <v>49664</v>
      </c>
      <c r="GN803">
        <v>55140.9</v>
      </c>
      <c r="GO803">
        <v>61928.7</v>
      </c>
      <c r="GP803">
        <v>1.9718</v>
      </c>
      <c r="GQ803">
        <v>1.858</v>
      </c>
      <c r="GR803">
        <v>0.177473</v>
      </c>
      <c r="GS803">
        <v>0</v>
      </c>
      <c r="GT803">
        <v>25.4209</v>
      </c>
      <c r="GU803">
        <v>999.9</v>
      </c>
      <c r="GV803">
        <v>58.125</v>
      </c>
      <c r="GW803">
        <v>29.517</v>
      </c>
      <c r="GX803">
        <v>26.6772</v>
      </c>
      <c r="GY803">
        <v>56.0019</v>
      </c>
      <c r="GZ803">
        <v>46.2139</v>
      </c>
      <c r="HA803">
        <v>1</v>
      </c>
      <c r="HB803">
        <v>-0.0437195</v>
      </c>
      <c r="HC803">
        <v>0.126797</v>
      </c>
      <c r="HD803">
        <v>20.1137</v>
      </c>
      <c r="HE803">
        <v>5.19812</v>
      </c>
      <c r="HF803">
        <v>12.0064</v>
      </c>
      <c r="HG803">
        <v>4.976</v>
      </c>
      <c r="HH803">
        <v>3.2938</v>
      </c>
      <c r="HI803">
        <v>9999</v>
      </c>
      <c r="HJ803">
        <v>9999</v>
      </c>
      <c r="HK803">
        <v>9999</v>
      </c>
      <c r="HL803">
        <v>631.1</v>
      </c>
      <c r="HM803">
        <v>1.86316</v>
      </c>
      <c r="HN803">
        <v>1.86804</v>
      </c>
      <c r="HO803">
        <v>1.86783</v>
      </c>
      <c r="HP803">
        <v>1.86899</v>
      </c>
      <c r="HQ803">
        <v>1.86981</v>
      </c>
      <c r="HR803">
        <v>1.86587</v>
      </c>
      <c r="HS803">
        <v>1.86694</v>
      </c>
      <c r="HT803">
        <v>1.86829</v>
      </c>
      <c r="HU803">
        <v>5</v>
      </c>
      <c r="HV803">
        <v>0</v>
      </c>
      <c r="HW803">
        <v>0</v>
      </c>
      <c r="HX803">
        <v>0</v>
      </c>
      <c r="HY803" t="s">
        <v>422</v>
      </c>
      <c r="HZ803" t="s">
        <v>423</v>
      </c>
      <c r="IA803" t="s">
        <v>424</v>
      </c>
      <c r="IB803" t="s">
        <v>424</v>
      </c>
      <c r="IC803" t="s">
        <v>424</v>
      </c>
      <c r="ID803" t="s">
        <v>424</v>
      </c>
      <c r="IE803">
        <v>0</v>
      </c>
      <c r="IF803">
        <v>100</v>
      </c>
      <c r="IG803">
        <v>100</v>
      </c>
      <c r="IH803">
        <v>5.216</v>
      </c>
      <c r="II803">
        <v>0.5314</v>
      </c>
      <c r="IJ803">
        <v>3.92360093765785</v>
      </c>
      <c r="IK803">
        <v>0.00601174518973114</v>
      </c>
      <c r="IL803">
        <v>2.77886958061485e-07</v>
      </c>
      <c r="IM803">
        <v>-3.54636231360687e-10</v>
      </c>
      <c r="IN803">
        <v>0.531367920259254</v>
      </c>
      <c r="IO803">
        <v>0</v>
      </c>
      <c r="IP803">
        <v>0</v>
      </c>
      <c r="IQ803">
        <v>0</v>
      </c>
      <c r="IR803">
        <v>-4</v>
      </c>
      <c r="IS803">
        <v>1848</v>
      </c>
      <c r="IT803">
        <v>1</v>
      </c>
      <c r="IU803">
        <v>25</v>
      </c>
      <c r="IV803">
        <v>14.5</v>
      </c>
      <c r="IW803">
        <v>14.4</v>
      </c>
      <c r="IX803">
        <v>0.563965</v>
      </c>
      <c r="IY803">
        <v>2.63306</v>
      </c>
      <c r="IZ803">
        <v>1.54785</v>
      </c>
      <c r="JA803">
        <v>2.30591</v>
      </c>
      <c r="JB803">
        <v>1.34644</v>
      </c>
      <c r="JC803">
        <v>2.41577</v>
      </c>
      <c r="JD803">
        <v>33.7832</v>
      </c>
      <c r="JE803">
        <v>24.2276</v>
      </c>
      <c r="JF803">
        <v>18</v>
      </c>
      <c r="JG803">
        <v>491.802</v>
      </c>
      <c r="JH803">
        <v>417.722</v>
      </c>
      <c r="JI803">
        <v>24.9999</v>
      </c>
      <c r="JJ803">
        <v>26.6732</v>
      </c>
      <c r="JK803">
        <v>30.0001</v>
      </c>
      <c r="JL803">
        <v>26.6389</v>
      </c>
      <c r="JM803">
        <v>26.5819</v>
      </c>
      <c r="JN803">
        <v>11.319</v>
      </c>
      <c r="JO803">
        <v>9.12032</v>
      </c>
      <c r="JP803">
        <v>100</v>
      </c>
      <c r="JQ803">
        <v>25</v>
      </c>
      <c r="JR803">
        <v>184.462</v>
      </c>
      <c r="JS803">
        <v>25.817</v>
      </c>
      <c r="JT803">
        <v>102.285</v>
      </c>
      <c r="JU803">
        <v>103.08</v>
      </c>
    </row>
    <row r="804" spans="1:281">
      <c r="A804">
        <v>786</v>
      </c>
      <c r="B804">
        <v>1659036230.1</v>
      </c>
      <c r="C804">
        <v>12547</v>
      </c>
      <c r="D804" t="s">
        <v>2005</v>
      </c>
      <c r="E804" t="s">
        <v>2006</v>
      </c>
      <c r="F804">
        <v>5</v>
      </c>
      <c r="G804" t="s">
        <v>1975</v>
      </c>
      <c r="H804" t="s">
        <v>417</v>
      </c>
      <c r="I804">
        <v>1659036222.26071</v>
      </c>
      <c r="J804">
        <f>(K804)/1000</f>
        <v>0</v>
      </c>
      <c r="K804">
        <f>IF(CZ804, AN804, AH804)</f>
        <v>0</v>
      </c>
      <c r="L804">
        <f>IF(CZ804, AI804, AG804)</f>
        <v>0</v>
      </c>
      <c r="M804">
        <f>DB804 - IF(AU804&gt;1, L804*CV804*100.0/(AW804*DP804), 0)</f>
        <v>0</v>
      </c>
      <c r="N804">
        <f>((T804-J804/2)*M804-L804)/(T804+J804/2)</f>
        <v>0</v>
      </c>
      <c r="O804">
        <f>N804*(DI804+DJ804)/1000.0</f>
        <v>0</v>
      </c>
      <c r="P804">
        <f>(DB804 - IF(AU804&gt;1, L804*CV804*100.0/(AW804*DP804), 0))*(DI804+DJ804)/1000.0</f>
        <v>0</v>
      </c>
      <c r="Q804">
        <f>2.0/((1/S804-1/R804)+SIGN(S804)*SQRT((1/S804-1/R804)*(1/S804-1/R804) + 4*CW804/((CW804+1)*(CW804+1))*(2*1/S804*1/R804-1/R804*1/R804)))</f>
        <v>0</v>
      </c>
      <c r="R804">
        <f>IF(LEFT(CX804,1)&lt;&gt;"0",IF(LEFT(CX804,1)="1",3.0,CY804),$D$5+$E$5*(DP804*DI804/($K$5*1000))+$F$5*(DP804*DI804/($K$5*1000))*MAX(MIN(CV804,$J$5),$I$5)*MAX(MIN(CV804,$J$5),$I$5)+$G$5*MAX(MIN(CV804,$J$5),$I$5)*(DP804*DI804/($K$5*1000))+$H$5*(DP804*DI804/($K$5*1000))*(DP804*DI804/($K$5*1000)))</f>
        <v>0</v>
      </c>
      <c r="S804">
        <f>J804*(1000-(1000*0.61365*exp(17.502*W804/(240.97+W804))/(DI804+DJ804)+DD804)/2)/(1000*0.61365*exp(17.502*W804/(240.97+W804))/(DI804+DJ804)-DD804)</f>
        <v>0</v>
      </c>
      <c r="T804">
        <f>1/((CW804+1)/(Q804/1.6)+1/(R804/1.37)) + CW804/((CW804+1)/(Q804/1.6) + CW804/(R804/1.37))</f>
        <v>0</v>
      </c>
      <c r="U804">
        <f>(CR804*CU804)</f>
        <v>0</v>
      </c>
      <c r="V804">
        <f>(DK804+(U804+2*0.95*5.67E-8*(((DK804+$B$7)+273)^4-(DK804+273)^4)-44100*J804)/(1.84*29.3*R804+8*0.95*5.67E-8*(DK804+273)^3))</f>
        <v>0</v>
      </c>
      <c r="W804">
        <f>($C$7*DL804+$D$7*DM804+$E$7*V804)</f>
        <v>0</v>
      </c>
      <c r="X804">
        <f>0.61365*exp(17.502*W804/(240.97+W804))</f>
        <v>0</v>
      </c>
      <c r="Y804">
        <f>(Z804/AA804*100)</f>
        <v>0</v>
      </c>
      <c r="Z804">
        <f>DD804*(DI804+DJ804)/1000</f>
        <v>0</v>
      </c>
      <c r="AA804">
        <f>0.61365*exp(17.502*DK804/(240.97+DK804))</f>
        <v>0</v>
      </c>
      <c r="AB804">
        <f>(X804-DD804*(DI804+DJ804)/1000)</f>
        <v>0</v>
      </c>
      <c r="AC804">
        <f>(-J804*44100)</f>
        <v>0</v>
      </c>
      <c r="AD804">
        <f>2*29.3*R804*0.92*(DK804-W804)</f>
        <v>0</v>
      </c>
      <c r="AE804">
        <f>2*0.95*5.67E-8*(((DK804+$B$7)+273)^4-(W804+273)^4)</f>
        <v>0</v>
      </c>
      <c r="AF804">
        <f>U804+AE804+AC804+AD804</f>
        <v>0</v>
      </c>
      <c r="AG804">
        <f>DH804*AU804*(DC804-DB804*(1000-AU804*DE804)/(1000-AU804*DD804))/(100*CV804)</f>
        <v>0</v>
      </c>
      <c r="AH804">
        <f>1000*DH804*AU804*(DD804-DE804)/(100*CV804*(1000-AU804*DD804))</f>
        <v>0</v>
      </c>
      <c r="AI804">
        <f>(AJ804 - AK804 - DI804*1E3/(8.314*(DK804+273.15)) * AM804/DH804 * AL804) * DH804/(100*CV804) * (1000 - DE804)/1000</f>
        <v>0</v>
      </c>
      <c r="AJ804">
        <v>199.704961519493</v>
      </c>
      <c r="AK804">
        <v>211.572315151515</v>
      </c>
      <c r="AL804">
        <v>-3.32750317910004</v>
      </c>
      <c r="AM804">
        <v>66.0503395824005</v>
      </c>
      <c r="AN804">
        <f>(AP804 - AO804 + DI804*1E3/(8.314*(DK804+273.15)) * AR804/DH804 * AQ804) * DH804/(100*CV804) * 1000/(1000 - AP804)</f>
        <v>0</v>
      </c>
      <c r="AO804">
        <v>25.7727907482425</v>
      </c>
      <c r="AP804">
        <v>27.7854594405595</v>
      </c>
      <c r="AQ804">
        <v>-0.000120034312776613</v>
      </c>
      <c r="AR804">
        <v>92.4507635075594</v>
      </c>
      <c r="AS804">
        <v>4</v>
      </c>
      <c r="AT804">
        <v>1</v>
      </c>
      <c r="AU804">
        <f>IF(AS804*$H$13&gt;=AW804,1.0,(AW804/(AW804-AS804*$H$13)))</f>
        <v>0</v>
      </c>
      <c r="AV804">
        <f>(AU804-1)*100</f>
        <v>0</v>
      </c>
      <c r="AW804">
        <f>MAX(0,($B$13+$C$13*DP804)/(1+$D$13*DP804)*DI804/(DK804+273)*$E$13)</f>
        <v>0</v>
      </c>
      <c r="AX804" t="s">
        <v>418</v>
      </c>
      <c r="AY804" t="s">
        <v>418</v>
      </c>
      <c r="AZ804">
        <v>0</v>
      </c>
      <c r="BA804">
        <v>0</v>
      </c>
      <c r="BB804">
        <f>1-AZ804/BA804</f>
        <v>0</v>
      </c>
      <c r="BC804">
        <v>0</v>
      </c>
      <c r="BD804" t="s">
        <v>418</v>
      </c>
      <c r="BE804" t="s">
        <v>418</v>
      </c>
      <c r="BF804">
        <v>0</v>
      </c>
      <c r="BG804">
        <v>0</v>
      </c>
      <c r="BH804">
        <f>1-BF804/BG804</f>
        <v>0</v>
      </c>
      <c r="BI804">
        <v>0.5</v>
      </c>
      <c r="BJ804">
        <f>CS804</f>
        <v>0</v>
      </c>
      <c r="BK804">
        <f>L804</f>
        <v>0</v>
      </c>
      <c r="BL804">
        <f>BH804*BI804*BJ804</f>
        <v>0</v>
      </c>
      <c r="BM804">
        <f>(BK804-BC804)/BJ804</f>
        <v>0</v>
      </c>
      <c r="BN804">
        <f>(BA804-BG804)/BG804</f>
        <v>0</v>
      </c>
      <c r="BO804">
        <f>AZ804/(BB804+AZ804/BG804)</f>
        <v>0</v>
      </c>
      <c r="BP804" t="s">
        <v>418</v>
      </c>
      <c r="BQ804">
        <v>0</v>
      </c>
      <c r="BR804">
        <f>IF(BQ804&lt;&gt;0, BQ804, BO804)</f>
        <v>0</v>
      </c>
      <c r="BS804">
        <f>1-BR804/BG804</f>
        <v>0</v>
      </c>
      <c r="BT804">
        <f>(BG804-BF804)/(BG804-BR804)</f>
        <v>0</v>
      </c>
      <c r="BU804">
        <f>(BA804-BG804)/(BA804-BR804)</f>
        <v>0</v>
      </c>
      <c r="BV804">
        <f>(BG804-BF804)/(BG804-AZ804)</f>
        <v>0</v>
      </c>
      <c r="BW804">
        <f>(BA804-BG804)/(BA804-AZ804)</f>
        <v>0</v>
      </c>
      <c r="BX804">
        <f>(BT804*BR804/BF804)</f>
        <v>0</v>
      </c>
      <c r="BY804">
        <f>(1-BX804)</f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f>$B$11*DQ804+$C$11*DR804+$F$11*EC804*(1-EF804)</f>
        <v>0</v>
      </c>
      <c r="CS804">
        <f>CR804*CT804</f>
        <v>0</v>
      </c>
      <c r="CT804">
        <f>($B$11*$D$9+$C$11*$D$9+$F$11*((EP804+EH804)/MAX(EP804+EH804+EQ804, 0.1)*$I$9+EQ804/MAX(EP804+EH804+EQ804, 0.1)*$J$9))/($B$11+$C$11+$F$11)</f>
        <v>0</v>
      </c>
      <c r="CU804">
        <f>($B$11*$K$9+$C$11*$K$9+$F$11*((EP804+EH804)/MAX(EP804+EH804+EQ804, 0.1)*$P$9+EQ804/MAX(EP804+EH804+EQ804, 0.1)*$Q$9))/($B$11+$C$11+$F$11)</f>
        <v>0</v>
      </c>
      <c r="CV804">
        <v>6</v>
      </c>
      <c r="CW804">
        <v>0.5</v>
      </c>
      <c r="CX804" t="s">
        <v>419</v>
      </c>
      <c r="CY804">
        <v>2</v>
      </c>
      <c r="CZ804" t="b">
        <v>1</v>
      </c>
      <c r="DA804">
        <v>1659036222.26071</v>
      </c>
      <c r="DB804">
        <v>229.4135</v>
      </c>
      <c r="DC804">
        <v>211.730285714286</v>
      </c>
      <c r="DD804">
        <v>27.7820857142857</v>
      </c>
      <c r="DE804">
        <v>25.7715607142857</v>
      </c>
      <c r="DF804">
        <v>224.132464285714</v>
      </c>
      <c r="DG804">
        <v>27.2507357142857</v>
      </c>
      <c r="DH804">
        <v>500.066464285714</v>
      </c>
      <c r="DI804">
        <v>90.2849714285714</v>
      </c>
      <c r="DJ804">
        <v>0.0437022678571429</v>
      </c>
      <c r="DK804">
        <v>27.4954678571428</v>
      </c>
      <c r="DL804">
        <v>28.3208857142857</v>
      </c>
      <c r="DM804">
        <v>999.9</v>
      </c>
      <c r="DN804">
        <v>0</v>
      </c>
      <c r="DO804">
        <v>0</v>
      </c>
      <c r="DP804">
        <v>10010.8928571429</v>
      </c>
      <c r="DQ804">
        <v>0</v>
      </c>
      <c r="DR804">
        <v>17.2489857142857</v>
      </c>
      <c r="DS804">
        <v>17.6831285714286</v>
      </c>
      <c r="DT804">
        <v>235.969107142857</v>
      </c>
      <c r="DU804">
        <v>217.331357142857</v>
      </c>
      <c r="DV804">
        <v>2.0105225</v>
      </c>
      <c r="DW804">
        <v>211.730285714286</v>
      </c>
      <c r="DX804">
        <v>25.7715607142857</v>
      </c>
      <c r="DY804">
        <v>2.508305</v>
      </c>
      <c r="DZ804">
        <v>2.326785</v>
      </c>
      <c r="EA804">
        <v>21.0804964285714</v>
      </c>
      <c r="EB804">
        <v>19.8630428571429</v>
      </c>
      <c r="EC804">
        <v>2000.01107142857</v>
      </c>
      <c r="ED804">
        <v>0.980001178571429</v>
      </c>
      <c r="EE804">
        <v>0.0199991428571429</v>
      </c>
      <c r="EF804">
        <v>0</v>
      </c>
      <c r="EG804">
        <v>654.86475</v>
      </c>
      <c r="EH804">
        <v>5.00063</v>
      </c>
      <c r="EI804">
        <v>12909.8071428571</v>
      </c>
      <c r="EJ804">
        <v>17256.9892857143</v>
      </c>
      <c r="EK804">
        <v>38.22975</v>
      </c>
      <c r="EL804">
        <v>38.312</v>
      </c>
      <c r="EM804">
        <v>37.75</v>
      </c>
      <c r="EN804">
        <v>37.625</v>
      </c>
      <c r="EO804">
        <v>39.25</v>
      </c>
      <c r="EP804">
        <v>1955.11107142857</v>
      </c>
      <c r="EQ804">
        <v>39.9</v>
      </c>
      <c r="ER804">
        <v>0</v>
      </c>
      <c r="ES804">
        <v>1659036229.3</v>
      </c>
      <c r="ET804">
        <v>0</v>
      </c>
      <c r="EU804">
        <v>654.917538461539</v>
      </c>
      <c r="EV804">
        <v>4.67589743377869</v>
      </c>
      <c r="EW804">
        <v>96.054700832239</v>
      </c>
      <c r="EX804">
        <v>12910.2615384615</v>
      </c>
      <c r="EY804">
        <v>15</v>
      </c>
      <c r="EZ804">
        <v>1659035359.5</v>
      </c>
      <c r="FA804" t="s">
        <v>1976</v>
      </c>
      <c r="FB804">
        <v>1659035357.5</v>
      </c>
      <c r="FC804">
        <v>1659035359.5</v>
      </c>
      <c r="FD804">
        <v>1</v>
      </c>
      <c r="FE804">
        <v>-0.104</v>
      </c>
      <c r="FF804">
        <v>-0.037</v>
      </c>
      <c r="FG804">
        <v>6.435</v>
      </c>
      <c r="FH804">
        <v>0.501</v>
      </c>
      <c r="FI804">
        <v>420</v>
      </c>
      <c r="FJ804">
        <v>25</v>
      </c>
      <c r="FK804">
        <v>0.45</v>
      </c>
      <c r="FL804">
        <v>0.11</v>
      </c>
      <c r="FM804">
        <v>17.4019</v>
      </c>
      <c r="FN804">
        <v>6.66251257035643</v>
      </c>
      <c r="FO804">
        <v>0.755715081231015</v>
      </c>
      <c r="FP804">
        <v>0</v>
      </c>
      <c r="FQ804">
        <v>654.624058823529</v>
      </c>
      <c r="FR804">
        <v>4.22230710272755</v>
      </c>
      <c r="FS804">
        <v>0.447418145072146</v>
      </c>
      <c r="FT804">
        <v>0</v>
      </c>
      <c r="FU804">
        <v>2.008575</v>
      </c>
      <c r="FV804">
        <v>0.0377869418386421</v>
      </c>
      <c r="FW804">
        <v>0.00472258668528168</v>
      </c>
      <c r="FX804">
        <v>1</v>
      </c>
      <c r="FY804">
        <v>1</v>
      </c>
      <c r="FZ804">
        <v>3</v>
      </c>
      <c r="GA804" t="s">
        <v>421</v>
      </c>
      <c r="GB804">
        <v>2.97358</v>
      </c>
      <c r="GC804">
        <v>2.69785</v>
      </c>
      <c r="GD804">
        <v>0.0493891</v>
      </c>
      <c r="GE804">
        <v>0.046719</v>
      </c>
      <c r="GF804">
        <v>0.114166</v>
      </c>
      <c r="GG804">
        <v>0.109327</v>
      </c>
      <c r="GH804">
        <v>37001.2</v>
      </c>
      <c r="GI804">
        <v>40581.8</v>
      </c>
      <c r="GJ804">
        <v>35272.9</v>
      </c>
      <c r="GK804">
        <v>38608.4</v>
      </c>
      <c r="GL804">
        <v>44291.9</v>
      </c>
      <c r="GM804">
        <v>49664.4</v>
      </c>
      <c r="GN804">
        <v>55140.8</v>
      </c>
      <c r="GO804">
        <v>61929.5</v>
      </c>
      <c r="GP804">
        <v>1.9706</v>
      </c>
      <c r="GQ804">
        <v>1.8582</v>
      </c>
      <c r="GR804">
        <v>0.177175</v>
      </c>
      <c r="GS804">
        <v>0</v>
      </c>
      <c r="GT804">
        <v>25.423</v>
      </c>
      <c r="GU804">
        <v>999.9</v>
      </c>
      <c r="GV804">
        <v>58.125</v>
      </c>
      <c r="GW804">
        <v>29.507</v>
      </c>
      <c r="GX804">
        <v>26.6616</v>
      </c>
      <c r="GY804">
        <v>56.2219</v>
      </c>
      <c r="GZ804">
        <v>46.4383</v>
      </c>
      <c r="HA804">
        <v>1</v>
      </c>
      <c r="HB804">
        <v>-0.0438415</v>
      </c>
      <c r="HC804">
        <v>0.126362</v>
      </c>
      <c r="HD804">
        <v>20.1139</v>
      </c>
      <c r="HE804">
        <v>5.19932</v>
      </c>
      <c r="HF804">
        <v>12.004</v>
      </c>
      <c r="HG804">
        <v>4.976</v>
      </c>
      <c r="HH804">
        <v>3.2936</v>
      </c>
      <c r="HI804">
        <v>9999</v>
      </c>
      <c r="HJ804">
        <v>9999</v>
      </c>
      <c r="HK804">
        <v>9999</v>
      </c>
      <c r="HL804">
        <v>631.1</v>
      </c>
      <c r="HM804">
        <v>1.86313</v>
      </c>
      <c r="HN804">
        <v>1.86807</v>
      </c>
      <c r="HO804">
        <v>1.86783</v>
      </c>
      <c r="HP804">
        <v>1.86896</v>
      </c>
      <c r="HQ804">
        <v>1.86981</v>
      </c>
      <c r="HR804">
        <v>1.86584</v>
      </c>
      <c r="HS804">
        <v>1.86691</v>
      </c>
      <c r="HT804">
        <v>1.86829</v>
      </c>
      <c r="HU804">
        <v>5</v>
      </c>
      <c r="HV804">
        <v>0</v>
      </c>
      <c r="HW804">
        <v>0</v>
      </c>
      <c r="HX804">
        <v>0</v>
      </c>
      <c r="HY804" t="s">
        <v>422</v>
      </c>
      <c r="HZ804" t="s">
        <v>423</v>
      </c>
      <c r="IA804" t="s">
        <v>424</v>
      </c>
      <c r="IB804" t="s">
        <v>424</v>
      </c>
      <c r="IC804" t="s">
        <v>424</v>
      </c>
      <c r="ID804" t="s">
        <v>424</v>
      </c>
      <c r="IE804">
        <v>0</v>
      </c>
      <c r="IF804">
        <v>100</v>
      </c>
      <c r="IG804">
        <v>100</v>
      </c>
      <c r="IH804">
        <v>5.128</v>
      </c>
      <c r="II804">
        <v>0.5313</v>
      </c>
      <c r="IJ804">
        <v>3.92360093765785</v>
      </c>
      <c r="IK804">
        <v>0.00601174518973114</v>
      </c>
      <c r="IL804">
        <v>2.77886958061485e-07</v>
      </c>
      <c r="IM804">
        <v>-3.54636231360687e-10</v>
      </c>
      <c r="IN804">
        <v>0.531367920259254</v>
      </c>
      <c r="IO804">
        <v>0</v>
      </c>
      <c r="IP804">
        <v>0</v>
      </c>
      <c r="IQ804">
        <v>0</v>
      </c>
      <c r="IR804">
        <v>-4</v>
      </c>
      <c r="IS804">
        <v>1848</v>
      </c>
      <c r="IT804">
        <v>1</v>
      </c>
      <c r="IU804">
        <v>25</v>
      </c>
      <c r="IV804">
        <v>14.5</v>
      </c>
      <c r="IW804">
        <v>14.5</v>
      </c>
      <c r="IX804">
        <v>0.533447</v>
      </c>
      <c r="IY804">
        <v>2.64648</v>
      </c>
      <c r="IZ804">
        <v>1.54785</v>
      </c>
      <c r="JA804">
        <v>2.30591</v>
      </c>
      <c r="JB804">
        <v>1.34644</v>
      </c>
      <c r="JC804">
        <v>2.26318</v>
      </c>
      <c r="JD804">
        <v>33.8057</v>
      </c>
      <c r="JE804">
        <v>24.2188</v>
      </c>
      <c r="JF804">
        <v>18</v>
      </c>
      <c r="JG804">
        <v>491.007</v>
      </c>
      <c r="JH804">
        <v>417.819</v>
      </c>
      <c r="JI804">
        <v>24.9999</v>
      </c>
      <c r="JJ804">
        <v>26.6732</v>
      </c>
      <c r="JK804">
        <v>30</v>
      </c>
      <c r="JL804">
        <v>26.6367</v>
      </c>
      <c r="JM804">
        <v>26.5796</v>
      </c>
      <c r="JN804">
        <v>10.6987</v>
      </c>
      <c r="JO804">
        <v>9.12032</v>
      </c>
      <c r="JP804">
        <v>100</v>
      </c>
      <c r="JQ804">
        <v>25</v>
      </c>
      <c r="JR804">
        <v>164.342</v>
      </c>
      <c r="JS804">
        <v>25.8238</v>
      </c>
      <c r="JT804">
        <v>102.285</v>
      </c>
      <c r="JU804">
        <v>103.081</v>
      </c>
    </row>
    <row r="805" spans="1:281">
      <c r="A805">
        <v>787</v>
      </c>
      <c r="B805">
        <v>1659036235.6</v>
      </c>
      <c r="C805">
        <v>12552.5</v>
      </c>
      <c r="D805" t="s">
        <v>2007</v>
      </c>
      <c r="E805" t="s">
        <v>2008</v>
      </c>
      <c r="F805">
        <v>5</v>
      </c>
      <c r="G805" t="s">
        <v>1975</v>
      </c>
      <c r="H805" t="s">
        <v>417</v>
      </c>
      <c r="I805">
        <v>1659036227.83214</v>
      </c>
      <c r="J805">
        <f>(K805)/1000</f>
        <v>0</v>
      </c>
      <c r="K805">
        <f>IF(CZ805, AN805, AH805)</f>
        <v>0</v>
      </c>
      <c r="L805">
        <f>IF(CZ805, AI805, AG805)</f>
        <v>0</v>
      </c>
      <c r="M805">
        <f>DB805 - IF(AU805&gt;1, L805*CV805*100.0/(AW805*DP805), 0)</f>
        <v>0</v>
      </c>
      <c r="N805">
        <f>((T805-J805/2)*M805-L805)/(T805+J805/2)</f>
        <v>0</v>
      </c>
      <c r="O805">
        <f>N805*(DI805+DJ805)/1000.0</f>
        <v>0</v>
      </c>
      <c r="P805">
        <f>(DB805 - IF(AU805&gt;1, L805*CV805*100.0/(AW805*DP805), 0))*(DI805+DJ805)/1000.0</f>
        <v>0</v>
      </c>
      <c r="Q805">
        <f>2.0/((1/S805-1/R805)+SIGN(S805)*SQRT((1/S805-1/R805)*(1/S805-1/R805) + 4*CW805/((CW805+1)*(CW805+1))*(2*1/S805*1/R805-1/R805*1/R805)))</f>
        <v>0</v>
      </c>
      <c r="R805">
        <f>IF(LEFT(CX805,1)&lt;&gt;"0",IF(LEFT(CX805,1)="1",3.0,CY805),$D$5+$E$5*(DP805*DI805/($K$5*1000))+$F$5*(DP805*DI805/($K$5*1000))*MAX(MIN(CV805,$J$5),$I$5)*MAX(MIN(CV805,$J$5),$I$5)+$G$5*MAX(MIN(CV805,$J$5),$I$5)*(DP805*DI805/($K$5*1000))+$H$5*(DP805*DI805/($K$5*1000))*(DP805*DI805/($K$5*1000)))</f>
        <v>0</v>
      </c>
      <c r="S805">
        <f>J805*(1000-(1000*0.61365*exp(17.502*W805/(240.97+W805))/(DI805+DJ805)+DD805)/2)/(1000*0.61365*exp(17.502*W805/(240.97+W805))/(DI805+DJ805)-DD805)</f>
        <v>0</v>
      </c>
      <c r="T805">
        <f>1/((CW805+1)/(Q805/1.6)+1/(R805/1.37)) + CW805/((CW805+1)/(Q805/1.6) + CW805/(R805/1.37))</f>
        <v>0</v>
      </c>
      <c r="U805">
        <f>(CR805*CU805)</f>
        <v>0</v>
      </c>
      <c r="V805">
        <f>(DK805+(U805+2*0.95*5.67E-8*(((DK805+$B$7)+273)^4-(DK805+273)^4)-44100*J805)/(1.84*29.3*R805+8*0.95*5.67E-8*(DK805+273)^3))</f>
        <v>0</v>
      </c>
      <c r="W805">
        <f>($C$7*DL805+$D$7*DM805+$E$7*V805)</f>
        <v>0</v>
      </c>
      <c r="X805">
        <f>0.61365*exp(17.502*W805/(240.97+W805))</f>
        <v>0</v>
      </c>
      <c r="Y805">
        <f>(Z805/AA805*100)</f>
        <v>0</v>
      </c>
      <c r="Z805">
        <f>DD805*(DI805+DJ805)/1000</f>
        <v>0</v>
      </c>
      <c r="AA805">
        <f>0.61365*exp(17.502*DK805/(240.97+DK805))</f>
        <v>0</v>
      </c>
      <c r="AB805">
        <f>(X805-DD805*(DI805+DJ805)/1000)</f>
        <v>0</v>
      </c>
      <c r="AC805">
        <f>(-J805*44100)</f>
        <v>0</v>
      </c>
      <c r="AD805">
        <f>2*29.3*R805*0.92*(DK805-W805)</f>
        <v>0</v>
      </c>
      <c r="AE805">
        <f>2*0.95*5.67E-8*(((DK805+$B$7)+273)^4-(W805+273)^4)</f>
        <v>0</v>
      </c>
      <c r="AF805">
        <f>U805+AE805+AC805+AD805</f>
        <v>0</v>
      </c>
      <c r="AG805">
        <f>DH805*AU805*(DC805-DB805*(1000-AU805*DE805)/(1000-AU805*DD805))/(100*CV805)</f>
        <v>0</v>
      </c>
      <c r="AH805">
        <f>1000*DH805*AU805*(DD805-DE805)/(100*CV805*(1000-AU805*DD805))</f>
        <v>0</v>
      </c>
      <c r="AI805">
        <f>(AJ805 - AK805 - DI805*1E3/(8.314*(DK805+273.15)) * AM805/DH805 * AL805) * DH805/(100*CV805) * (1000 - DE805)/1000</f>
        <v>0</v>
      </c>
      <c r="AJ805">
        <v>181.023198434707</v>
      </c>
      <c r="AK805">
        <v>193.391266666667</v>
      </c>
      <c r="AL805">
        <v>-3.34667379982364</v>
      </c>
      <c r="AM805">
        <v>66.0503395824005</v>
      </c>
      <c r="AN805">
        <f>(AP805 - AO805 + DI805*1E3/(8.314*(DK805+273.15)) * AR805/DH805 * AQ805) * DH805/(100*CV805) * 1000/(1000 - AP805)</f>
        <v>0</v>
      </c>
      <c r="AO805">
        <v>25.7730047197837</v>
      </c>
      <c r="AP805">
        <v>27.7810335664336</v>
      </c>
      <c r="AQ805">
        <v>-0.000124342960429066</v>
      </c>
      <c r="AR805">
        <v>92.4507635075594</v>
      </c>
      <c r="AS805">
        <v>3</v>
      </c>
      <c r="AT805">
        <v>1</v>
      </c>
      <c r="AU805">
        <f>IF(AS805*$H$13&gt;=AW805,1.0,(AW805/(AW805-AS805*$H$13)))</f>
        <v>0</v>
      </c>
      <c r="AV805">
        <f>(AU805-1)*100</f>
        <v>0</v>
      </c>
      <c r="AW805">
        <f>MAX(0,($B$13+$C$13*DP805)/(1+$D$13*DP805)*DI805/(DK805+273)*$E$13)</f>
        <v>0</v>
      </c>
      <c r="AX805" t="s">
        <v>418</v>
      </c>
      <c r="AY805" t="s">
        <v>418</v>
      </c>
      <c r="AZ805">
        <v>0</v>
      </c>
      <c r="BA805">
        <v>0</v>
      </c>
      <c r="BB805">
        <f>1-AZ805/BA805</f>
        <v>0</v>
      </c>
      <c r="BC805">
        <v>0</v>
      </c>
      <c r="BD805" t="s">
        <v>418</v>
      </c>
      <c r="BE805" t="s">
        <v>418</v>
      </c>
      <c r="BF805">
        <v>0</v>
      </c>
      <c r="BG805">
        <v>0</v>
      </c>
      <c r="BH805">
        <f>1-BF805/BG805</f>
        <v>0</v>
      </c>
      <c r="BI805">
        <v>0.5</v>
      </c>
      <c r="BJ805">
        <f>CS805</f>
        <v>0</v>
      </c>
      <c r="BK805">
        <f>L805</f>
        <v>0</v>
      </c>
      <c r="BL805">
        <f>BH805*BI805*BJ805</f>
        <v>0</v>
      </c>
      <c r="BM805">
        <f>(BK805-BC805)/BJ805</f>
        <v>0</v>
      </c>
      <c r="BN805">
        <f>(BA805-BG805)/BG805</f>
        <v>0</v>
      </c>
      <c r="BO805">
        <f>AZ805/(BB805+AZ805/BG805)</f>
        <v>0</v>
      </c>
      <c r="BP805" t="s">
        <v>418</v>
      </c>
      <c r="BQ805">
        <v>0</v>
      </c>
      <c r="BR805">
        <f>IF(BQ805&lt;&gt;0, BQ805, BO805)</f>
        <v>0</v>
      </c>
      <c r="BS805">
        <f>1-BR805/BG805</f>
        <v>0</v>
      </c>
      <c r="BT805">
        <f>(BG805-BF805)/(BG805-BR805)</f>
        <v>0</v>
      </c>
      <c r="BU805">
        <f>(BA805-BG805)/(BA805-BR805)</f>
        <v>0</v>
      </c>
      <c r="BV805">
        <f>(BG805-BF805)/(BG805-AZ805)</f>
        <v>0</v>
      </c>
      <c r="BW805">
        <f>(BA805-BG805)/(BA805-AZ805)</f>
        <v>0</v>
      </c>
      <c r="BX805">
        <f>(BT805*BR805/BF805)</f>
        <v>0</v>
      </c>
      <c r="BY805">
        <f>(1-BX805)</f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f>$B$11*DQ805+$C$11*DR805+$F$11*EC805*(1-EF805)</f>
        <v>0</v>
      </c>
      <c r="CS805">
        <f>CR805*CT805</f>
        <v>0</v>
      </c>
      <c r="CT805">
        <f>($B$11*$D$9+$C$11*$D$9+$F$11*((EP805+EH805)/MAX(EP805+EH805+EQ805, 0.1)*$I$9+EQ805/MAX(EP805+EH805+EQ805, 0.1)*$J$9))/($B$11+$C$11+$F$11)</f>
        <v>0</v>
      </c>
      <c r="CU805">
        <f>($B$11*$K$9+$C$11*$K$9+$F$11*((EP805+EH805)/MAX(EP805+EH805+EQ805, 0.1)*$P$9+EQ805/MAX(EP805+EH805+EQ805, 0.1)*$Q$9))/($B$11+$C$11+$F$11)</f>
        <v>0</v>
      </c>
      <c r="CV805">
        <v>6</v>
      </c>
      <c r="CW805">
        <v>0.5</v>
      </c>
      <c r="CX805" t="s">
        <v>419</v>
      </c>
      <c r="CY805">
        <v>2</v>
      </c>
      <c r="CZ805" t="b">
        <v>1</v>
      </c>
      <c r="DA805">
        <v>1659036227.83214</v>
      </c>
      <c r="DB805">
        <v>211.493142857143</v>
      </c>
      <c r="DC805">
        <v>193.119964285714</v>
      </c>
      <c r="DD805">
        <v>27.7835607142857</v>
      </c>
      <c r="DE805">
        <v>25.7722857142857</v>
      </c>
      <c r="DF805">
        <v>206.320357142857</v>
      </c>
      <c r="DG805">
        <v>27.2521964285714</v>
      </c>
      <c r="DH805">
        <v>500.062142857143</v>
      </c>
      <c r="DI805">
        <v>90.2850071428571</v>
      </c>
      <c r="DJ805">
        <v>0.0438659857142857</v>
      </c>
      <c r="DK805">
        <v>27.495</v>
      </c>
      <c r="DL805">
        <v>28.327325</v>
      </c>
      <c r="DM805">
        <v>999.9</v>
      </c>
      <c r="DN805">
        <v>0</v>
      </c>
      <c r="DO805">
        <v>0</v>
      </c>
      <c r="DP805">
        <v>9991.78571428571</v>
      </c>
      <c r="DQ805">
        <v>0</v>
      </c>
      <c r="DR805">
        <v>17.6445857142857</v>
      </c>
      <c r="DS805">
        <v>18.3731035714286</v>
      </c>
      <c r="DT805">
        <v>217.537071428571</v>
      </c>
      <c r="DU805">
        <v>198.228892857143</v>
      </c>
      <c r="DV805">
        <v>2.01126928571429</v>
      </c>
      <c r="DW805">
        <v>193.119964285714</v>
      </c>
      <c r="DX805">
        <v>25.7722857142857</v>
      </c>
      <c r="DY805">
        <v>2.50843857142857</v>
      </c>
      <c r="DZ805">
        <v>2.32685035714286</v>
      </c>
      <c r="EA805">
        <v>21.0813535714286</v>
      </c>
      <c r="EB805">
        <v>19.8635071428571</v>
      </c>
      <c r="EC805">
        <v>1999.98821428571</v>
      </c>
      <c r="ED805">
        <v>0.980001071428571</v>
      </c>
      <c r="EE805">
        <v>0.0199992571428571</v>
      </c>
      <c r="EF805">
        <v>0</v>
      </c>
      <c r="EG805">
        <v>655.339428571428</v>
      </c>
      <c r="EH805">
        <v>5.00063</v>
      </c>
      <c r="EI805">
        <v>12919.2357142857</v>
      </c>
      <c r="EJ805">
        <v>17256.7892857143</v>
      </c>
      <c r="EK805">
        <v>38.2365</v>
      </c>
      <c r="EL805">
        <v>38.312</v>
      </c>
      <c r="EM805">
        <v>37.75</v>
      </c>
      <c r="EN805">
        <v>37.625</v>
      </c>
      <c r="EO805">
        <v>39.25</v>
      </c>
      <c r="EP805">
        <v>1955.08821428571</v>
      </c>
      <c r="EQ805">
        <v>39.9</v>
      </c>
      <c r="ER805">
        <v>0</v>
      </c>
      <c r="ES805">
        <v>1659036234.7</v>
      </c>
      <c r="ET805">
        <v>0</v>
      </c>
      <c r="EU805">
        <v>655.40584</v>
      </c>
      <c r="EV805">
        <v>6.57023075904499</v>
      </c>
      <c r="EW805">
        <v>114.953846063373</v>
      </c>
      <c r="EX805">
        <v>12920.248</v>
      </c>
      <c r="EY805">
        <v>15</v>
      </c>
      <c r="EZ805">
        <v>1659035359.5</v>
      </c>
      <c r="FA805" t="s">
        <v>1976</v>
      </c>
      <c r="FB805">
        <v>1659035357.5</v>
      </c>
      <c r="FC805">
        <v>1659035359.5</v>
      </c>
      <c r="FD805">
        <v>1</v>
      </c>
      <c r="FE805">
        <v>-0.104</v>
      </c>
      <c r="FF805">
        <v>-0.037</v>
      </c>
      <c r="FG805">
        <v>6.435</v>
      </c>
      <c r="FH805">
        <v>0.501</v>
      </c>
      <c r="FI805">
        <v>420</v>
      </c>
      <c r="FJ805">
        <v>25</v>
      </c>
      <c r="FK805">
        <v>0.45</v>
      </c>
      <c r="FL805">
        <v>0.11</v>
      </c>
      <c r="FM805">
        <v>17.94215</v>
      </c>
      <c r="FN805">
        <v>6.41032120075046</v>
      </c>
      <c r="FO805">
        <v>0.726831056711255</v>
      </c>
      <c r="FP805">
        <v>0</v>
      </c>
      <c r="FQ805">
        <v>655.08</v>
      </c>
      <c r="FR805">
        <v>5.01592054611313</v>
      </c>
      <c r="FS805">
        <v>0.52713426127674</v>
      </c>
      <c r="FT805">
        <v>0</v>
      </c>
      <c r="FU805">
        <v>2.0104115</v>
      </c>
      <c r="FV805">
        <v>0.010973358348958</v>
      </c>
      <c r="FW805">
        <v>0.00305707993843798</v>
      </c>
      <c r="FX805">
        <v>1</v>
      </c>
      <c r="FY805">
        <v>1</v>
      </c>
      <c r="FZ805">
        <v>3</v>
      </c>
      <c r="GA805" t="s">
        <v>421</v>
      </c>
      <c r="GB805">
        <v>2.97241</v>
      </c>
      <c r="GC805">
        <v>2.69807</v>
      </c>
      <c r="GD805">
        <v>0.0454697</v>
      </c>
      <c r="GE805">
        <v>0.042325</v>
      </c>
      <c r="GF805">
        <v>0.114147</v>
      </c>
      <c r="GG805">
        <v>0.10931</v>
      </c>
      <c r="GH805">
        <v>37154.2</v>
      </c>
      <c r="GI805">
        <v>40769.1</v>
      </c>
      <c r="GJ805">
        <v>35273.4</v>
      </c>
      <c r="GK805">
        <v>38608.7</v>
      </c>
      <c r="GL805">
        <v>44293.1</v>
      </c>
      <c r="GM805">
        <v>49665.1</v>
      </c>
      <c r="GN805">
        <v>55141.2</v>
      </c>
      <c r="GO805">
        <v>61929.5</v>
      </c>
      <c r="GP805">
        <v>1.9716</v>
      </c>
      <c r="GQ805">
        <v>1.8584</v>
      </c>
      <c r="GR805">
        <v>0.176877</v>
      </c>
      <c r="GS805">
        <v>0</v>
      </c>
      <c r="GT805">
        <v>25.4252</v>
      </c>
      <c r="GU805">
        <v>999.9</v>
      </c>
      <c r="GV805">
        <v>58.125</v>
      </c>
      <c r="GW805">
        <v>29.517</v>
      </c>
      <c r="GX805">
        <v>26.6795</v>
      </c>
      <c r="GY805">
        <v>56.1419</v>
      </c>
      <c r="GZ805">
        <v>46.1378</v>
      </c>
      <c r="HA805">
        <v>1</v>
      </c>
      <c r="HB805">
        <v>-0.0437195</v>
      </c>
      <c r="HC805">
        <v>0.127451</v>
      </c>
      <c r="HD805">
        <v>20.1139</v>
      </c>
      <c r="HE805">
        <v>5.19932</v>
      </c>
      <c r="HF805">
        <v>12.004</v>
      </c>
      <c r="HG805">
        <v>4.976</v>
      </c>
      <c r="HH805">
        <v>3.2934</v>
      </c>
      <c r="HI805">
        <v>9999</v>
      </c>
      <c r="HJ805">
        <v>9999</v>
      </c>
      <c r="HK805">
        <v>9999</v>
      </c>
      <c r="HL805">
        <v>631.1</v>
      </c>
      <c r="HM805">
        <v>1.86319</v>
      </c>
      <c r="HN805">
        <v>1.86801</v>
      </c>
      <c r="HO805">
        <v>1.86783</v>
      </c>
      <c r="HP805">
        <v>1.86905</v>
      </c>
      <c r="HQ805">
        <v>1.86981</v>
      </c>
      <c r="HR805">
        <v>1.86584</v>
      </c>
      <c r="HS805">
        <v>1.86691</v>
      </c>
      <c r="HT805">
        <v>1.86829</v>
      </c>
      <c r="HU805">
        <v>5</v>
      </c>
      <c r="HV805">
        <v>0</v>
      </c>
      <c r="HW805">
        <v>0</v>
      </c>
      <c r="HX805">
        <v>0</v>
      </c>
      <c r="HY805" t="s">
        <v>422</v>
      </c>
      <c r="HZ805" t="s">
        <v>423</v>
      </c>
      <c r="IA805" t="s">
        <v>424</v>
      </c>
      <c r="IB805" t="s">
        <v>424</v>
      </c>
      <c r="IC805" t="s">
        <v>424</v>
      </c>
      <c r="ID805" t="s">
        <v>424</v>
      </c>
      <c r="IE805">
        <v>0</v>
      </c>
      <c r="IF805">
        <v>100</v>
      </c>
      <c r="IG805">
        <v>100</v>
      </c>
      <c r="IH805">
        <v>5.021</v>
      </c>
      <c r="II805">
        <v>0.5313</v>
      </c>
      <c r="IJ805">
        <v>3.92360093765785</v>
      </c>
      <c r="IK805">
        <v>0.00601174518973114</v>
      </c>
      <c r="IL805">
        <v>2.77886958061485e-07</v>
      </c>
      <c r="IM805">
        <v>-3.54636231360687e-10</v>
      </c>
      <c r="IN805">
        <v>0.531367920259254</v>
      </c>
      <c r="IO805">
        <v>0</v>
      </c>
      <c r="IP805">
        <v>0</v>
      </c>
      <c r="IQ805">
        <v>0</v>
      </c>
      <c r="IR805">
        <v>-4</v>
      </c>
      <c r="IS805">
        <v>1848</v>
      </c>
      <c r="IT805">
        <v>1</v>
      </c>
      <c r="IU805">
        <v>25</v>
      </c>
      <c r="IV805">
        <v>14.6</v>
      </c>
      <c r="IW805">
        <v>14.6</v>
      </c>
      <c r="IX805">
        <v>0.490723</v>
      </c>
      <c r="IY805">
        <v>2.63672</v>
      </c>
      <c r="IZ805">
        <v>1.54785</v>
      </c>
      <c r="JA805">
        <v>2.30591</v>
      </c>
      <c r="JB805">
        <v>1.34644</v>
      </c>
      <c r="JC805">
        <v>2.4292</v>
      </c>
      <c r="JD805">
        <v>33.7832</v>
      </c>
      <c r="JE805">
        <v>24.2276</v>
      </c>
      <c r="JF805">
        <v>18</v>
      </c>
      <c r="JG805">
        <v>491.652</v>
      </c>
      <c r="JH805">
        <v>417.933</v>
      </c>
      <c r="JI805">
        <v>24.9999</v>
      </c>
      <c r="JJ805">
        <v>26.671</v>
      </c>
      <c r="JK805">
        <v>30.0001</v>
      </c>
      <c r="JL805">
        <v>26.6367</v>
      </c>
      <c r="JM805">
        <v>26.5796</v>
      </c>
      <c r="JN805">
        <v>9.86605</v>
      </c>
      <c r="JO805">
        <v>9.12032</v>
      </c>
      <c r="JP805">
        <v>100</v>
      </c>
      <c r="JQ805">
        <v>25</v>
      </c>
      <c r="JR805">
        <v>150.776</v>
      </c>
      <c r="JS805">
        <v>25.8375</v>
      </c>
      <c r="JT805">
        <v>102.286</v>
      </c>
      <c r="JU805">
        <v>103.081</v>
      </c>
    </row>
    <row r="806" spans="1:281">
      <c r="A806">
        <v>788</v>
      </c>
      <c r="B806">
        <v>1659036240.6</v>
      </c>
      <c r="C806">
        <v>12557.5</v>
      </c>
      <c r="D806" t="s">
        <v>2009</v>
      </c>
      <c r="E806" t="s">
        <v>2010</v>
      </c>
      <c r="F806">
        <v>5</v>
      </c>
      <c r="G806" t="s">
        <v>1975</v>
      </c>
      <c r="H806" t="s">
        <v>417</v>
      </c>
      <c r="I806">
        <v>1659036233.11852</v>
      </c>
      <c r="J806">
        <f>(K806)/1000</f>
        <v>0</v>
      </c>
      <c r="K806">
        <f>IF(CZ806, AN806, AH806)</f>
        <v>0</v>
      </c>
      <c r="L806">
        <f>IF(CZ806, AI806, AG806)</f>
        <v>0</v>
      </c>
      <c r="M806">
        <f>DB806 - IF(AU806&gt;1, L806*CV806*100.0/(AW806*DP806), 0)</f>
        <v>0</v>
      </c>
      <c r="N806">
        <f>((T806-J806/2)*M806-L806)/(T806+J806/2)</f>
        <v>0</v>
      </c>
      <c r="O806">
        <f>N806*(DI806+DJ806)/1000.0</f>
        <v>0</v>
      </c>
      <c r="P806">
        <f>(DB806 - IF(AU806&gt;1, L806*CV806*100.0/(AW806*DP806), 0))*(DI806+DJ806)/1000.0</f>
        <v>0</v>
      </c>
      <c r="Q806">
        <f>2.0/((1/S806-1/R806)+SIGN(S806)*SQRT((1/S806-1/R806)*(1/S806-1/R806) + 4*CW806/((CW806+1)*(CW806+1))*(2*1/S806*1/R806-1/R806*1/R806)))</f>
        <v>0</v>
      </c>
      <c r="R806">
        <f>IF(LEFT(CX806,1)&lt;&gt;"0",IF(LEFT(CX806,1)="1",3.0,CY806),$D$5+$E$5*(DP806*DI806/($K$5*1000))+$F$5*(DP806*DI806/($K$5*1000))*MAX(MIN(CV806,$J$5),$I$5)*MAX(MIN(CV806,$J$5),$I$5)+$G$5*MAX(MIN(CV806,$J$5),$I$5)*(DP806*DI806/($K$5*1000))+$H$5*(DP806*DI806/($K$5*1000))*(DP806*DI806/($K$5*1000)))</f>
        <v>0</v>
      </c>
      <c r="S806">
        <f>J806*(1000-(1000*0.61365*exp(17.502*W806/(240.97+W806))/(DI806+DJ806)+DD806)/2)/(1000*0.61365*exp(17.502*W806/(240.97+W806))/(DI806+DJ806)-DD806)</f>
        <v>0</v>
      </c>
      <c r="T806">
        <f>1/((CW806+1)/(Q806/1.6)+1/(R806/1.37)) + CW806/((CW806+1)/(Q806/1.6) + CW806/(R806/1.37))</f>
        <v>0</v>
      </c>
      <c r="U806">
        <f>(CR806*CU806)</f>
        <v>0</v>
      </c>
      <c r="V806">
        <f>(DK806+(U806+2*0.95*5.67E-8*(((DK806+$B$7)+273)^4-(DK806+273)^4)-44100*J806)/(1.84*29.3*R806+8*0.95*5.67E-8*(DK806+273)^3))</f>
        <v>0</v>
      </c>
      <c r="W806">
        <f>($C$7*DL806+$D$7*DM806+$E$7*V806)</f>
        <v>0</v>
      </c>
      <c r="X806">
        <f>0.61365*exp(17.502*W806/(240.97+W806))</f>
        <v>0</v>
      </c>
      <c r="Y806">
        <f>(Z806/AA806*100)</f>
        <v>0</v>
      </c>
      <c r="Z806">
        <f>DD806*(DI806+DJ806)/1000</f>
        <v>0</v>
      </c>
      <c r="AA806">
        <f>0.61365*exp(17.502*DK806/(240.97+DK806))</f>
        <v>0</v>
      </c>
      <c r="AB806">
        <f>(X806-DD806*(DI806+DJ806)/1000)</f>
        <v>0</v>
      </c>
      <c r="AC806">
        <f>(-J806*44100)</f>
        <v>0</v>
      </c>
      <c r="AD806">
        <f>2*29.3*R806*0.92*(DK806-W806)</f>
        <v>0</v>
      </c>
      <c r="AE806">
        <f>2*0.95*5.67E-8*(((DK806+$B$7)+273)^4-(W806+273)^4)</f>
        <v>0</v>
      </c>
      <c r="AF806">
        <f>U806+AE806+AC806+AD806</f>
        <v>0</v>
      </c>
      <c r="AG806">
        <f>DH806*AU806*(DC806-DB806*(1000-AU806*DE806)/(1000-AU806*DD806))/(100*CV806)</f>
        <v>0</v>
      </c>
      <c r="AH806">
        <f>1000*DH806*AU806*(DD806-DE806)/(100*CV806*(1000-AU806*DD806))</f>
        <v>0</v>
      </c>
      <c r="AI806">
        <f>(AJ806 - AK806 - DI806*1E3/(8.314*(DK806+273.15)) * AM806/DH806 * AL806) * DH806/(100*CV806) * (1000 - DE806)/1000</f>
        <v>0</v>
      </c>
      <c r="AJ806">
        <v>163.794397394743</v>
      </c>
      <c r="AK806">
        <v>176.600921212121</v>
      </c>
      <c r="AL806">
        <v>-3.35162124397262</v>
      </c>
      <c r="AM806">
        <v>66.0503395824005</v>
      </c>
      <c r="AN806">
        <f>(AP806 - AO806 + DI806*1E3/(8.314*(DK806+273.15)) * AR806/DH806 * AQ806) * DH806/(100*CV806) * 1000/(1000 - AP806)</f>
        <v>0</v>
      </c>
      <c r="AO806">
        <v>25.7712914055218</v>
      </c>
      <c r="AP806">
        <v>27.774706993007</v>
      </c>
      <c r="AQ806">
        <v>-0.000121092993231096</v>
      </c>
      <c r="AR806">
        <v>92.4507635075594</v>
      </c>
      <c r="AS806">
        <v>4</v>
      </c>
      <c r="AT806">
        <v>1</v>
      </c>
      <c r="AU806">
        <f>IF(AS806*$H$13&gt;=AW806,1.0,(AW806/(AW806-AS806*$H$13)))</f>
        <v>0</v>
      </c>
      <c r="AV806">
        <f>(AU806-1)*100</f>
        <v>0</v>
      </c>
      <c r="AW806">
        <f>MAX(0,($B$13+$C$13*DP806)/(1+$D$13*DP806)*DI806/(DK806+273)*$E$13)</f>
        <v>0</v>
      </c>
      <c r="AX806" t="s">
        <v>418</v>
      </c>
      <c r="AY806" t="s">
        <v>418</v>
      </c>
      <c r="AZ806">
        <v>0</v>
      </c>
      <c r="BA806">
        <v>0</v>
      </c>
      <c r="BB806">
        <f>1-AZ806/BA806</f>
        <v>0</v>
      </c>
      <c r="BC806">
        <v>0</v>
      </c>
      <c r="BD806" t="s">
        <v>418</v>
      </c>
      <c r="BE806" t="s">
        <v>418</v>
      </c>
      <c r="BF806">
        <v>0</v>
      </c>
      <c r="BG806">
        <v>0</v>
      </c>
      <c r="BH806">
        <f>1-BF806/BG806</f>
        <v>0</v>
      </c>
      <c r="BI806">
        <v>0.5</v>
      </c>
      <c r="BJ806">
        <f>CS806</f>
        <v>0</v>
      </c>
      <c r="BK806">
        <f>L806</f>
        <v>0</v>
      </c>
      <c r="BL806">
        <f>BH806*BI806*BJ806</f>
        <v>0</v>
      </c>
      <c r="BM806">
        <f>(BK806-BC806)/BJ806</f>
        <v>0</v>
      </c>
      <c r="BN806">
        <f>(BA806-BG806)/BG806</f>
        <v>0</v>
      </c>
      <c r="BO806">
        <f>AZ806/(BB806+AZ806/BG806)</f>
        <v>0</v>
      </c>
      <c r="BP806" t="s">
        <v>418</v>
      </c>
      <c r="BQ806">
        <v>0</v>
      </c>
      <c r="BR806">
        <f>IF(BQ806&lt;&gt;0, BQ806, BO806)</f>
        <v>0</v>
      </c>
      <c r="BS806">
        <f>1-BR806/BG806</f>
        <v>0</v>
      </c>
      <c r="BT806">
        <f>(BG806-BF806)/(BG806-BR806)</f>
        <v>0</v>
      </c>
      <c r="BU806">
        <f>(BA806-BG806)/(BA806-BR806)</f>
        <v>0</v>
      </c>
      <c r="BV806">
        <f>(BG806-BF806)/(BG806-AZ806)</f>
        <v>0</v>
      </c>
      <c r="BW806">
        <f>(BA806-BG806)/(BA806-AZ806)</f>
        <v>0</v>
      </c>
      <c r="BX806">
        <f>(BT806*BR806/BF806)</f>
        <v>0</v>
      </c>
      <c r="BY806">
        <f>(1-BX806)</f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f>$B$11*DQ806+$C$11*DR806+$F$11*EC806*(1-EF806)</f>
        <v>0</v>
      </c>
      <c r="CS806">
        <f>CR806*CT806</f>
        <v>0</v>
      </c>
      <c r="CT806">
        <f>($B$11*$D$9+$C$11*$D$9+$F$11*((EP806+EH806)/MAX(EP806+EH806+EQ806, 0.1)*$I$9+EQ806/MAX(EP806+EH806+EQ806, 0.1)*$J$9))/($B$11+$C$11+$F$11)</f>
        <v>0</v>
      </c>
      <c r="CU806">
        <f>($B$11*$K$9+$C$11*$K$9+$F$11*((EP806+EH806)/MAX(EP806+EH806+EQ806, 0.1)*$P$9+EQ806/MAX(EP806+EH806+EQ806, 0.1)*$Q$9))/($B$11+$C$11+$F$11)</f>
        <v>0</v>
      </c>
      <c r="CV806">
        <v>6</v>
      </c>
      <c r="CW806">
        <v>0.5</v>
      </c>
      <c r="CX806" t="s">
        <v>419</v>
      </c>
      <c r="CY806">
        <v>2</v>
      </c>
      <c r="CZ806" t="b">
        <v>1</v>
      </c>
      <c r="DA806">
        <v>1659036233.11852</v>
      </c>
      <c r="DB806">
        <v>194.371666666667</v>
      </c>
      <c r="DC806">
        <v>175.485851851852</v>
      </c>
      <c r="DD806">
        <v>27.7814037037037</v>
      </c>
      <c r="DE806">
        <v>25.7723962962963</v>
      </c>
      <c r="DF806">
        <v>189.302333333333</v>
      </c>
      <c r="DG806">
        <v>27.2500259259259</v>
      </c>
      <c r="DH806">
        <v>500.053555555555</v>
      </c>
      <c r="DI806">
        <v>90.2849333333333</v>
      </c>
      <c r="DJ806">
        <v>0.0441472703703704</v>
      </c>
      <c r="DK806">
        <v>27.4931888888889</v>
      </c>
      <c r="DL806">
        <v>28.3279407407407</v>
      </c>
      <c r="DM806">
        <v>999.9</v>
      </c>
      <c r="DN806">
        <v>0</v>
      </c>
      <c r="DO806">
        <v>0</v>
      </c>
      <c r="DP806">
        <v>9987.77777777778</v>
      </c>
      <c r="DQ806">
        <v>0</v>
      </c>
      <c r="DR806">
        <v>17.7215333333333</v>
      </c>
      <c r="DS806">
        <v>18.8857592592593</v>
      </c>
      <c r="DT806">
        <v>199.925888888889</v>
      </c>
      <c r="DU806">
        <v>180.128222222222</v>
      </c>
      <c r="DV806">
        <v>2.00899259259259</v>
      </c>
      <c r="DW806">
        <v>175.485851851852</v>
      </c>
      <c r="DX806">
        <v>25.7723962962963</v>
      </c>
      <c r="DY806">
        <v>2.50824074074074</v>
      </c>
      <c r="DZ806">
        <v>2.32685925925926</v>
      </c>
      <c r="EA806">
        <v>21.0800740740741</v>
      </c>
      <c r="EB806">
        <v>19.8635592592593</v>
      </c>
      <c r="EC806">
        <v>1999.99888888889</v>
      </c>
      <c r="ED806">
        <v>0.980001111111111</v>
      </c>
      <c r="EE806">
        <v>0.0199992148148148</v>
      </c>
      <c r="EF806">
        <v>0</v>
      </c>
      <c r="EG806">
        <v>655.94637037037</v>
      </c>
      <c r="EH806">
        <v>5.00063</v>
      </c>
      <c r="EI806">
        <v>12929.7703703704</v>
      </c>
      <c r="EJ806">
        <v>17256.8740740741</v>
      </c>
      <c r="EK806">
        <v>38.2383333333333</v>
      </c>
      <c r="EL806">
        <v>38.312</v>
      </c>
      <c r="EM806">
        <v>37.75</v>
      </c>
      <c r="EN806">
        <v>37.625</v>
      </c>
      <c r="EO806">
        <v>39.25</v>
      </c>
      <c r="EP806">
        <v>1955.09888888889</v>
      </c>
      <c r="EQ806">
        <v>39.9</v>
      </c>
      <c r="ER806">
        <v>0</v>
      </c>
      <c r="ES806">
        <v>1659036239.5</v>
      </c>
      <c r="ET806">
        <v>0</v>
      </c>
      <c r="EU806">
        <v>655.95452</v>
      </c>
      <c r="EV806">
        <v>7.02861537088037</v>
      </c>
      <c r="EW806">
        <v>130.384615132742</v>
      </c>
      <c r="EX806">
        <v>12929.8</v>
      </c>
      <c r="EY806">
        <v>15</v>
      </c>
      <c r="EZ806">
        <v>1659035359.5</v>
      </c>
      <c r="FA806" t="s">
        <v>1976</v>
      </c>
      <c r="FB806">
        <v>1659035357.5</v>
      </c>
      <c r="FC806">
        <v>1659035359.5</v>
      </c>
      <c r="FD806">
        <v>1</v>
      </c>
      <c r="FE806">
        <v>-0.104</v>
      </c>
      <c r="FF806">
        <v>-0.037</v>
      </c>
      <c r="FG806">
        <v>6.435</v>
      </c>
      <c r="FH806">
        <v>0.501</v>
      </c>
      <c r="FI806">
        <v>420</v>
      </c>
      <c r="FJ806">
        <v>25</v>
      </c>
      <c r="FK806">
        <v>0.45</v>
      </c>
      <c r="FL806">
        <v>0.11</v>
      </c>
      <c r="FM806">
        <v>18.504565</v>
      </c>
      <c r="FN806">
        <v>7.0763257035647</v>
      </c>
      <c r="FO806">
        <v>0.7697566549079</v>
      </c>
      <c r="FP806">
        <v>0</v>
      </c>
      <c r="FQ806">
        <v>655.538294117647</v>
      </c>
      <c r="FR806">
        <v>6.35196332768869</v>
      </c>
      <c r="FS806">
        <v>0.654673539183149</v>
      </c>
      <c r="FT806">
        <v>0</v>
      </c>
      <c r="FU806">
        <v>2.01034525</v>
      </c>
      <c r="FV806">
        <v>-0.0181309193245807</v>
      </c>
      <c r="FW806">
        <v>0.00327035624015182</v>
      </c>
      <c r="FX806">
        <v>1</v>
      </c>
      <c r="FY806">
        <v>1</v>
      </c>
      <c r="FZ806">
        <v>3</v>
      </c>
      <c r="GA806" t="s">
        <v>421</v>
      </c>
      <c r="GB806">
        <v>2.97353</v>
      </c>
      <c r="GC806">
        <v>2.69772</v>
      </c>
      <c r="GD806">
        <v>0.0417937</v>
      </c>
      <c r="GE806">
        <v>0.0386877</v>
      </c>
      <c r="GF806">
        <v>0.114133</v>
      </c>
      <c r="GG806">
        <v>0.10932</v>
      </c>
      <c r="GH806">
        <v>37297.2</v>
      </c>
      <c r="GI806">
        <v>40924.3</v>
      </c>
      <c r="GJ806">
        <v>35273.3</v>
      </c>
      <c r="GK806">
        <v>38609.1</v>
      </c>
      <c r="GL806">
        <v>44294.1</v>
      </c>
      <c r="GM806">
        <v>49664.5</v>
      </c>
      <c r="GN806">
        <v>55141.7</v>
      </c>
      <c r="GO806">
        <v>61929.5</v>
      </c>
      <c r="GP806">
        <v>1.9702</v>
      </c>
      <c r="GQ806">
        <v>1.858</v>
      </c>
      <c r="GR806">
        <v>0.177324</v>
      </c>
      <c r="GS806">
        <v>0</v>
      </c>
      <c r="GT806">
        <v>25.4252</v>
      </c>
      <c r="GU806">
        <v>999.9</v>
      </c>
      <c r="GV806">
        <v>58.125</v>
      </c>
      <c r="GW806">
        <v>29.517</v>
      </c>
      <c r="GX806">
        <v>26.6771</v>
      </c>
      <c r="GY806">
        <v>56.3019</v>
      </c>
      <c r="GZ806">
        <v>46.274</v>
      </c>
      <c r="HA806">
        <v>1</v>
      </c>
      <c r="HB806">
        <v>-0.0438415</v>
      </c>
      <c r="HC806">
        <v>0.126362</v>
      </c>
      <c r="HD806">
        <v>20.1133</v>
      </c>
      <c r="HE806">
        <v>5.19692</v>
      </c>
      <c r="HF806">
        <v>12.004</v>
      </c>
      <c r="HG806">
        <v>4.9752</v>
      </c>
      <c r="HH806">
        <v>3.2936</v>
      </c>
      <c r="HI806">
        <v>9999</v>
      </c>
      <c r="HJ806">
        <v>9999</v>
      </c>
      <c r="HK806">
        <v>9999</v>
      </c>
      <c r="HL806">
        <v>631.1</v>
      </c>
      <c r="HM806">
        <v>1.86313</v>
      </c>
      <c r="HN806">
        <v>1.86798</v>
      </c>
      <c r="HO806">
        <v>1.86783</v>
      </c>
      <c r="HP806">
        <v>1.86902</v>
      </c>
      <c r="HQ806">
        <v>1.86981</v>
      </c>
      <c r="HR806">
        <v>1.86584</v>
      </c>
      <c r="HS806">
        <v>1.86691</v>
      </c>
      <c r="HT806">
        <v>1.86829</v>
      </c>
      <c r="HU806">
        <v>5</v>
      </c>
      <c r="HV806">
        <v>0</v>
      </c>
      <c r="HW806">
        <v>0</v>
      </c>
      <c r="HX806">
        <v>0</v>
      </c>
      <c r="HY806" t="s">
        <v>422</v>
      </c>
      <c r="HZ806" t="s">
        <v>423</v>
      </c>
      <c r="IA806" t="s">
        <v>424</v>
      </c>
      <c r="IB806" t="s">
        <v>424</v>
      </c>
      <c r="IC806" t="s">
        <v>424</v>
      </c>
      <c r="ID806" t="s">
        <v>424</v>
      </c>
      <c r="IE806">
        <v>0</v>
      </c>
      <c r="IF806">
        <v>100</v>
      </c>
      <c r="IG806">
        <v>100</v>
      </c>
      <c r="IH806">
        <v>4.923</v>
      </c>
      <c r="II806">
        <v>0.5313</v>
      </c>
      <c r="IJ806">
        <v>3.92360093765785</v>
      </c>
      <c r="IK806">
        <v>0.00601174518973114</v>
      </c>
      <c r="IL806">
        <v>2.77886958061485e-07</v>
      </c>
      <c r="IM806">
        <v>-3.54636231360687e-10</v>
      </c>
      <c r="IN806">
        <v>0.531367920259254</v>
      </c>
      <c r="IO806">
        <v>0</v>
      </c>
      <c r="IP806">
        <v>0</v>
      </c>
      <c r="IQ806">
        <v>0</v>
      </c>
      <c r="IR806">
        <v>-4</v>
      </c>
      <c r="IS806">
        <v>1848</v>
      </c>
      <c r="IT806">
        <v>1</v>
      </c>
      <c r="IU806">
        <v>25</v>
      </c>
      <c r="IV806">
        <v>14.7</v>
      </c>
      <c r="IW806">
        <v>14.7</v>
      </c>
      <c r="IX806">
        <v>0.458984</v>
      </c>
      <c r="IY806">
        <v>2.65503</v>
      </c>
      <c r="IZ806">
        <v>1.54785</v>
      </c>
      <c r="JA806">
        <v>2.30591</v>
      </c>
      <c r="JB806">
        <v>1.34644</v>
      </c>
      <c r="JC806">
        <v>2.35107</v>
      </c>
      <c r="JD806">
        <v>33.7832</v>
      </c>
      <c r="JE806">
        <v>24.2188</v>
      </c>
      <c r="JF806">
        <v>18</v>
      </c>
      <c r="JG806">
        <v>490.722</v>
      </c>
      <c r="JH806">
        <v>417.688</v>
      </c>
      <c r="JI806">
        <v>24.9999</v>
      </c>
      <c r="JJ806">
        <v>26.671</v>
      </c>
      <c r="JK806">
        <v>30</v>
      </c>
      <c r="JL806">
        <v>26.6344</v>
      </c>
      <c r="JM806">
        <v>26.5774</v>
      </c>
      <c r="JN806">
        <v>9.21846</v>
      </c>
      <c r="JO806">
        <v>9.12032</v>
      </c>
      <c r="JP806">
        <v>100</v>
      </c>
      <c r="JQ806">
        <v>25</v>
      </c>
      <c r="JR806">
        <v>130.528</v>
      </c>
      <c r="JS806">
        <v>25.8496</v>
      </c>
      <c r="JT806">
        <v>102.287</v>
      </c>
      <c r="JU806">
        <v>103.081</v>
      </c>
    </row>
    <row r="807" spans="1:281">
      <c r="A807">
        <v>789</v>
      </c>
      <c r="B807">
        <v>1659036245.6</v>
      </c>
      <c r="C807">
        <v>12562.5</v>
      </c>
      <c r="D807" t="s">
        <v>2011</v>
      </c>
      <c r="E807" t="s">
        <v>2012</v>
      </c>
      <c r="F807">
        <v>5</v>
      </c>
      <c r="G807" t="s">
        <v>1975</v>
      </c>
      <c r="H807" t="s">
        <v>417</v>
      </c>
      <c r="I807">
        <v>1659036237.83214</v>
      </c>
      <c r="J807">
        <f>(K807)/1000</f>
        <v>0</v>
      </c>
      <c r="K807">
        <f>IF(CZ807, AN807, AH807)</f>
        <v>0</v>
      </c>
      <c r="L807">
        <f>IF(CZ807, AI807, AG807)</f>
        <v>0</v>
      </c>
      <c r="M807">
        <f>DB807 - IF(AU807&gt;1, L807*CV807*100.0/(AW807*DP807), 0)</f>
        <v>0</v>
      </c>
      <c r="N807">
        <f>((T807-J807/2)*M807-L807)/(T807+J807/2)</f>
        <v>0</v>
      </c>
      <c r="O807">
        <f>N807*(DI807+DJ807)/1000.0</f>
        <v>0</v>
      </c>
      <c r="P807">
        <f>(DB807 - IF(AU807&gt;1, L807*CV807*100.0/(AW807*DP807), 0))*(DI807+DJ807)/1000.0</f>
        <v>0</v>
      </c>
      <c r="Q807">
        <f>2.0/((1/S807-1/R807)+SIGN(S807)*SQRT((1/S807-1/R807)*(1/S807-1/R807) + 4*CW807/((CW807+1)*(CW807+1))*(2*1/S807*1/R807-1/R807*1/R807)))</f>
        <v>0</v>
      </c>
      <c r="R807">
        <f>IF(LEFT(CX807,1)&lt;&gt;"0",IF(LEFT(CX807,1)="1",3.0,CY807),$D$5+$E$5*(DP807*DI807/($K$5*1000))+$F$5*(DP807*DI807/($K$5*1000))*MAX(MIN(CV807,$J$5),$I$5)*MAX(MIN(CV807,$J$5),$I$5)+$G$5*MAX(MIN(CV807,$J$5),$I$5)*(DP807*DI807/($K$5*1000))+$H$5*(DP807*DI807/($K$5*1000))*(DP807*DI807/($K$5*1000)))</f>
        <v>0</v>
      </c>
      <c r="S807">
        <f>J807*(1000-(1000*0.61365*exp(17.502*W807/(240.97+W807))/(DI807+DJ807)+DD807)/2)/(1000*0.61365*exp(17.502*W807/(240.97+W807))/(DI807+DJ807)-DD807)</f>
        <v>0</v>
      </c>
      <c r="T807">
        <f>1/((CW807+1)/(Q807/1.6)+1/(R807/1.37)) + CW807/((CW807+1)/(Q807/1.6) + CW807/(R807/1.37))</f>
        <v>0</v>
      </c>
      <c r="U807">
        <f>(CR807*CU807)</f>
        <v>0</v>
      </c>
      <c r="V807">
        <f>(DK807+(U807+2*0.95*5.67E-8*(((DK807+$B$7)+273)^4-(DK807+273)^4)-44100*J807)/(1.84*29.3*R807+8*0.95*5.67E-8*(DK807+273)^3))</f>
        <v>0</v>
      </c>
      <c r="W807">
        <f>($C$7*DL807+$D$7*DM807+$E$7*V807)</f>
        <v>0</v>
      </c>
      <c r="X807">
        <f>0.61365*exp(17.502*W807/(240.97+W807))</f>
        <v>0</v>
      </c>
      <c r="Y807">
        <f>(Z807/AA807*100)</f>
        <v>0</v>
      </c>
      <c r="Z807">
        <f>DD807*(DI807+DJ807)/1000</f>
        <v>0</v>
      </c>
      <c r="AA807">
        <f>0.61365*exp(17.502*DK807/(240.97+DK807))</f>
        <v>0</v>
      </c>
      <c r="AB807">
        <f>(X807-DD807*(DI807+DJ807)/1000)</f>
        <v>0</v>
      </c>
      <c r="AC807">
        <f>(-J807*44100)</f>
        <v>0</v>
      </c>
      <c r="AD807">
        <f>2*29.3*R807*0.92*(DK807-W807)</f>
        <v>0</v>
      </c>
      <c r="AE807">
        <f>2*0.95*5.67E-8*(((DK807+$B$7)+273)^4-(W807+273)^4)</f>
        <v>0</v>
      </c>
      <c r="AF807">
        <f>U807+AE807+AC807+AD807</f>
        <v>0</v>
      </c>
      <c r="AG807">
        <f>DH807*AU807*(DC807-DB807*(1000-AU807*DE807)/(1000-AU807*DD807))/(100*CV807)</f>
        <v>0</v>
      </c>
      <c r="AH807">
        <f>1000*DH807*AU807*(DD807-DE807)/(100*CV807*(1000-AU807*DD807))</f>
        <v>0</v>
      </c>
      <c r="AI807">
        <f>(AJ807 - AK807 - DI807*1E3/(8.314*(DK807+273.15)) * AM807/DH807 * AL807) * DH807/(100*CV807) * (1000 - DE807)/1000</f>
        <v>0</v>
      </c>
      <c r="AJ807">
        <v>147.550955523877</v>
      </c>
      <c r="AK807">
        <v>160.344339393939</v>
      </c>
      <c r="AL807">
        <v>-3.26652553269864</v>
      </c>
      <c r="AM807">
        <v>66.0503395824005</v>
      </c>
      <c r="AN807">
        <f>(AP807 - AO807 + DI807*1E3/(8.314*(DK807+273.15)) * AR807/DH807 * AQ807) * DH807/(100*CV807) * 1000/(1000 - AP807)</f>
        <v>0</v>
      </c>
      <c r="AO807">
        <v>25.7722284388738</v>
      </c>
      <c r="AP807">
        <v>27.7687265734266</v>
      </c>
      <c r="AQ807">
        <v>7.3538343970442e-05</v>
      </c>
      <c r="AR807">
        <v>92.4507635075594</v>
      </c>
      <c r="AS807">
        <v>3</v>
      </c>
      <c r="AT807">
        <v>1</v>
      </c>
      <c r="AU807">
        <f>IF(AS807*$H$13&gt;=AW807,1.0,(AW807/(AW807-AS807*$H$13)))</f>
        <v>0</v>
      </c>
      <c r="AV807">
        <f>(AU807-1)*100</f>
        <v>0</v>
      </c>
      <c r="AW807">
        <f>MAX(0,($B$13+$C$13*DP807)/(1+$D$13*DP807)*DI807/(DK807+273)*$E$13)</f>
        <v>0</v>
      </c>
      <c r="AX807" t="s">
        <v>418</v>
      </c>
      <c r="AY807" t="s">
        <v>418</v>
      </c>
      <c r="AZ807">
        <v>0</v>
      </c>
      <c r="BA807">
        <v>0</v>
      </c>
      <c r="BB807">
        <f>1-AZ807/BA807</f>
        <v>0</v>
      </c>
      <c r="BC807">
        <v>0</v>
      </c>
      <c r="BD807" t="s">
        <v>418</v>
      </c>
      <c r="BE807" t="s">
        <v>418</v>
      </c>
      <c r="BF807">
        <v>0</v>
      </c>
      <c r="BG807">
        <v>0</v>
      </c>
      <c r="BH807">
        <f>1-BF807/BG807</f>
        <v>0</v>
      </c>
      <c r="BI807">
        <v>0.5</v>
      </c>
      <c r="BJ807">
        <f>CS807</f>
        <v>0</v>
      </c>
      <c r="BK807">
        <f>L807</f>
        <v>0</v>
      </c>
      <c r="BL807">
        <f>BH807*BI807*BJ807</f>
        <v>0</v>
      </c>
      <c r="BM807">
        <f>(BK807-BC807)/BJ807</f>
        <v>0</v>
      </c>
      <c r="BN807">
        <f>(BA807-BG807)/BG807</f>
        <v>0</v>
      </c>
      <c r="BO807">
        <f>AZ807/(BB807+AZ807/BG807)</f>
        <v>0</v>
      </c>
      <c r="BP807" t="s">
        <v>418</v>
      </c>
      <c r="BQ807">
        <v>0</v>
      </c>
      <c r="BR807">
        <f>IF(BQ807&lt;&gt;0, BQ807, BO807)</f>
        <v>0</v>
      </c>
      <c r="BS807">
        <f>1-BR807/BG807</f>
        <v>0</v>
      </c>
      <c r="BT807">
        <f>(BG807-BF807)/(BG807-BR807)</f>
        <v>0</v>
      </c>
      <c r="BU807">
        <f>(BA807-BG807)/(BA807-BR807)</f>
        <v>0</v>
      </c>
      <c r="BV807">
        <f>(BG807-BF807)/(BG807-AZ807)</f>
        <v>0</v>
      </c>
      <c r="BW807">
        <f>(BA807-BG807)/(BA807-AZ807)</f>
        <v>0</v>
      </c>
      <c r="BX807">
        <f>(BT807*BR807/BF807)</f>
        <v>0</v>
      </c>
      <c r="BY807">
        <f>(1-BX807)</f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f>$B$11*DQ807+$C$11*DR807+$F$11*EC807*(1-EF807)</f>
        <v>0</v>
      </c>
      <c r="CS807">
        <f>CR807*CT807</f>
        <v>0</v>
      </c>
      <c r="CT807">
        <f>($B$11*$D$9+$C$11*$D$9+$F$11*((EP807+EH807)/MAX(EP807+EH807+EQ807, 0.1)*$I$9+EQ807/MAX(EP807+EH807+EQ807, 0.1)*$J$9))/($B$11+$C$11+$F$11)</f>
        <v>0</v>
      </c>
      <c r="CU807">
        <f>($B$11*$K$9+$C$11*$K$9+$F$11*((EP807+EH807)/MAX(EP807+EH807+EQ807, 0.1)*$P$9+EQ807/MAX(EP807+EH807+EQ807, 0.1)*$Q$9))/($B$11+$C$11+$F$11)</f>
        <v>0</v>
      </c>
      <c r="CV807">
        <v>6</v>
      </c>
      <c r="CW807">
        <v>0.5</v>
      </c>
      <c r="CX807" t="s">
        <v>419</v>
      </c>
      <c r="CY807">
        <v>2</v>
      </c>
      <c r="CZ807" t="b">
        <v>1</v>
      </c>
      <c r="DA807">
        <v>1659036237.83214</v>
      </c>
      <c r="DB807">
        <v>179.195928571429</v>
      </c>
      <c r="DC807">
        <v>159.956107142857</v>
      </c>
      <c r="DD807">
        <v>27.7780178571429</v>
      </c>
      <c r="DE807">
        <v>25.7722107142857</v>
      </c>
      <c r="DF807">
        <v>174.218285714286</v>
      </c>
      <c r="DG807">
        <v>27.2466428571429</v>
      </c>
      <c r="DH807">
        <v>500.06325</v>
      </c>
      <c r="DI807">
        <v>90.2841285714286</v>
      </c>
      <c r="DJ807">
        <v>0.0442213821428571</v>
      </c>
      <c r="DK807">
        <v>27.4918892857143</v>
      </c>
      <c r="DL807">
        <v>28.3280892857143</v>
      </c>
      <c r="DM807">
        <v>999.9</v>
      </c>
      <c r="DN807">
        <v>0</v>
      </c>
      <c r="DO807">
        <v>0</v>
      </c>
      <c r="DP807">
        <v>9991.42857142857</v>
      </c>
      <c r="DQ807">
        <v>0</v>
      </c>
      <c r="DR807">
        <v>17.6824321428571</v>
      </c>
      <c r="DS807">
        <v>19.2397857142857</v>
      </c>
      <c r="DT807">
        <v>184.315928571429</v>
      </c>
      <c r="DU807">
        <v>164.187678571429</v>
      </c>
      <c r="DV807">
        <v>2.00579928571429</v>
      </c>
      <c r="DW807">
        <v>159.956107142857</v>
      </c>
      <c r="DX807">
        <v>25.7722107142857</v>
      </c>
      <c r="DY807">
        <v>2.50791392857143</v>
      </c>
      <c r="DZ807">
        <v>2.32682178571429</v>
      </c>
      <c r="EA807">
        <v>21.0779535714286</v>
      </c>
      <c r="EB807">
        <v>19.8633107142857</v>
      </c>
      <c r="EC807">
        <v>2000.01178571429</v>
      </c>
      <c r="ED807">
        <v>0.980001071428571</v>
      </c>
      <c r="EE807">
        <v>0.0199992571428571</v>
      </c>
      <c r="EF807">
        <v>0</v>
      </c>
      <c r="EG807">
        <v>656.526035714286</v>
      </c>
      <c r="EH807">
        <v>5.00063</v>
      </c>
      <c r="EI807">
        <v>12940.2571428571</v>
      </c>
      <c r="EJ807">
        <v>17256.9928571429</v>
      </c>
      <c r="EK807">
        <v>38.232</v>
      </c>
      <c r="EL807">
        <v>38.3075714285714</v>
      </c>
      <c r="EM807">
        <v>37.75</v>
      </c>
      <c r="EN807">
        <v>37.625</v>
      </c>
      <c r="EO807">
        <v>39.25</v>
      </c>
      <c r="EP807">
        <v>1955.11178571429</v>
      </c>
      <c r="EQ807">
        <v>39.9</v>
      </c>
      <c r="ER807">
        <v>0</v>
      </c>
      <c r="ES807">
        <v>1659036244.9</v>
      </c>
      <c r="ET807">
        <v>0</v>
      </c>
      <c r="EU807">
        <v>656.560653846154</v>
      </c>
      <c r="EV807">
        <v>7.80953846237526</v>
      </c>
      <c r="EW807">
        <v>138.885469992601</v>
      </c>
      <c r="EX807">
        <v>12941.1461538462</v>
      </c>
      <c r="EY807">
        <v>15</v>
      </c>
      <c r="EZ807">
        <v>1659035359.5</v>
      </c>
      <c r="FA807" t="s">
        <v>1976</v>
      </c>
      <c r="FB807">
        <v>1659035357.5</v>
      </c>
      <c r="FC807">
        <v>1659035359.5</v>
      </c>
      <c r="FD807">
        <v>1</v>
      </c>
      <c r="FE807">
        <v>-0.104</v>
      </c>
      <c r="FF807">
        <v>-0.037</v>
      </c>
      <c r="FG807">
        <v>6.435</v>
      </c>
      <c r="FH807">
        <v>0.501</v>
      </c>
      <c r="FI807">
        <v>420</v>
      </c>
      <c r="FJ807">
        <v>25</v>
      </c>
      <c r="FK807">
        <v>0.45</v>
      </c>
      <c r="FL807">
        <v>0.11</v>
      </c>
      <c r="FM807">
        <v>18.90992</v>
      </c>
      <c r="FN807">
        <v>4.44224465290801</v>
      </c>
      <c r="FO807">
        <v>0.565516472439132</v>
      </c>
      <c r="FP807">
        <v>0</v>
      </c>
      <c r="FQ807">
        <v>656.067470588235</v>
      </c>
      <c r="FR807">
        <v>7.0555538616329</v>
      </c>
      <c r="FS807">
        <v>0.715956465785215</v>
      </c>
      <c r="FT807">
        <v>0</v>
      </c>
      <c r="FU807">
        <v>2.00816425</v>
      </c>
      <c r="FV807">
        <v>-0.039648292682928</v>
      </c>
      <c r="FW807">
        <v>0.0045515288022268</v>
      </c>
      <c r="FX807">
        <v>1</v>
      </c>
      <c r="FY807">
        <v>1</v>
      </c>
      <c r="FZ807">
        <v>3</v>
      </c>
      <c r="GA807" t="s">
        <v>421</v>
      </c>
      <c r="GB807">
        <v>2.97316</v>
      </c>
      <c r="GC807">
        <v>2.69768</v>
      </c>
      <c r="GD807">
        <v>0.0381446</v>
      </c>
      <c r="GE807">
        <v>0.0347256</v>
      </c>
      <c r="GF807">
        <v>0.114112</v>
      </c>
      <c r="GG807">
        <v>0.109315</v>
      </c>
      <c r="GH807">
        <v>37438.7</v>
      </c>
      <c r="GI807">
        <v>41092.5</v>
      </c>
      <c r="GJ807">
        <v>35272.9</v>
      </c>
      <c r="GK807">
        <v>38608.8</v>
      </c>
      <c r="GL807">
        <v>44294.5</v>
      </c>
      <c r="GM807">
        <v>49664.4</v>
      </c>
      <c r="GN807">
        <v>55140.9</v>
      </c>
      <c r="GO807">
        <v>61929.2</v>
      </c>
      <c r="GP807">
        <v>1.9718</v>
      </c>
      <c r="GQ807">
        <v>1.8578</v>
      </c>
      <c r="GR807">
        <v>0.177026</v>
      </c>
      <c r="GS807">
        <v>0</v>
      </c>
      <c r="GT807">
        <v>25.4252</v>
      </c>
      <c r="GU807">
        <v>999.9</v>
      </c>
      <c r="GV807">
        <v>58.125</v>
      </c>
      <c r="GW807">
        <v>29.507</v>
      </c>
      <c r="GX807">
        <v>26.659</v>
      </c>
      <c r="GY807">
        <v>56.2219</v>
      </c>
      <c r="GZ807">
        <v>46.0176</v>
      </c>
      <c r="HA807">
        <v>1</v>
      </c>
      <c r="HB807">
        <v>-0.0438211</v>
      </c>
      <c r="HC807">
        <v>0.124183</v>
      </c>
      <c r="HD807">
        <v>20.1138</v>
      </c>
      <c r="HE807">
        <v>5.19932</v>
      </c>
      <c r="HF807">
        <v>12.0052</v>
      </c>
      <c r="HG807">
        <v>4.9756</v>
      </c>
      <c r="HH807">
        <v>3.2936</v>
      </c>
      <c r="HI807">
        <v>9999</v>
      </c>
      <c r="HJ807">
        <v>9999</v>
      </c>
      <c r="HK807">
        <v>9999</v>
      </c>
      <c r="HL807">
        <v>631.1</v>
      </c>
      <c r="HM807">
        <v>1.86322</v>
      </c>
      <c r="HN807">
        <v>1.86798</v>
      </c>
      <c r="HO807">
        <v>1.86783</v>
      </c>
      <c r="HP807">
        <v>1.86902</v>
      </c>
      <c r="HQ807">
        <v>1.86981</v>
      </c>
      <c r="HR807">
        <v>1.86584</v>
      </c>
      <c r="HS807">
        <v>1.86691</v>
      </c>
      <c r="HT807">
        <v>1.86829</v>
      </c>
      <c r="HU807">
        <v>5</v>
      </c>
      <c r="HV807">
        <v>0</v>
      </c>
      <c r="HW807">
        <v>0</v>
      </c>
      <c r="HX807">
        <v>0</v>
      </c>
      <c r="HY807" t="s">
        <v>422</v>
      </c>
      <c r="HZ807" t="s">
        <v>423</v>
      </c>
      <c r="IA807" t="s">
        <v>424</v>
      </c>
      <c r="IB807" t="s">
        <v>424</v>
      </c>
      <c r="IC807" t="s">
        <v>424</v>
      </c>
      <c r="ID807" t="s">
        <v>424</v>
      </c>
      <c r="IE807">
        <v>0</v>
      </c>
      <c r="IF807">
        <v>100</v>
      </c>
      <c r="IG807">
        <v>100</v>
      </c>
      <c r="IH807">
        <v>4.827</v>
      </c>
      <c r="II807">
        <v>0.5313</v>
      </c>
      <c r="IJ807">
        <v>3.92360093765785</v>
      </c>
      <c r="IK807">
        <v>0.00601174518973114</v>
      </c>
      <c r="IL807">
        <v>2.77886958061485e-07</v>
      </c>
      <c r="IM807">
        <v>-3.54636231360687e-10</v>
      </c>
      <c r="IN807">
        <v>0.531367920259254</v>
      </c>
      <c r="IO807">
        <v>0</v>
      </c>
      <c r="IP807">
        <v>0</v>
      </c>
      <c r="IQ807">
        <v>0</v>
      </c>
      <c r="IR807">
        <v>-4</v>
      </c>
      <c r="IS807">
        <v>1848</v>
      </c>
      <c r="IT807">
        <v>1</v>
      </c>
      <c r="IU807">
        <v>25</v>
      </c>
      <c r="IV807">
        <v>14.8</v>
      </c>
      <c r="IW807">
        <v>14.8</v>
      </c>
      <c r="IX807">
        <v>0.421143</v>
      </c>
      <c r="IY807">
        <v>2.64771</v>
      </c>
      <c r="IZ807">
        <v>1.54785</v>
      </c>
      <c r="JA807">
        <v>2.30591</v>
      </c>
      <c r="JB807">
        <v>1.34644</v>
      </c>
      <c r="JC807">
        <v>2.43042</v>
      </c>
      <c r="JD807">
        <v>33.7832</v>
      </c>
      <c r="JE807">
        <v>24.2188</v>
      </c>
      <c r="JF807">
        <v>18</v>
      </c>
      <c r="JG807">
        <v>491.761</v>
      </c>
      <c r="JH807">
        <v>417.557</v>
      </c>
      <c r="JI807">
        <v>24.9997</v>
      </c>
      <c r="JJ807">
        <v>26.6687</v>
      </c>
      <c r="JK807">
        <v>30</v>
      </c>
      <c r="JL807">
        <v>26.6344</v>
      </c>
      <c r="JM807">
        <v>26.5752</v>
      </c>
      <c r="JN807">
        <v>8.45989</v>
      </c>
      <c r="JO807">
        <v>8.83862</v>
      </c>
      <c r="JP807">
        <v>100</v>
      </c>
      <c r="JQ807">
        <v>25</v>
      </c>
      <c r="JR807">
        <v>117.043</v>
      </c>
      <c r="JS807">
        <v>25.8597</v>
      </c>
      <c r="JT807">
        <v>102.285</v>
      </c>
      <c r="JU807">
        <v>103.081</v>
      </c>
    </row>
    <row r="808" spans="1:281">
      <c r="A808">
        <v>790</v>
      </c>
      <c r="B808">
        <v>1659036250.6</v>
      </c>
      <c r="C808">
        <v>12567.5</v>
      </c>
      <c r="D808" t="s">
        <v>2013</v>
      </c>
      <c r="E808" t="s">
        <v>2014</v>
      </c>
      <c r="F808">
        <v>5</v>
      </c>
      <c r="G808" t="s">
        <v>1975</v>
      </c>
      <c r="H808" t="s">
        <v>417</v>
      </c>
      <c r="I808">
        <v>1659036243.1</v>
      </c>
      <c r="J808">
        <f>(K808)/1000</f>
        <v>0</v>
      </c>
      <c r="K808">
        <f>IF(CZ808, AN808, AH808)</f>
        <v>0</v>
      </c>
      <c r="L808">
        <f>IF(CZ808, AI808, AG808)</f>
        <v>0</v>
      </c>
      <c r="M808">
        <f>DB808 - IF(AU808&gt;1, L808*CV808*100.0/(AW808*DP808), 0)</f>
        <v>0</v>
      </c>
      <c r="N808">
        <f>((T808-J808/2)*M808-L808)/(T808+J808/2)</f>
        <v>0</v>
      </c>
      <c r="O808">
        <f>N808*(DI808+DJ808)/1000.0</f>
        <v>0</v>
      </c>
      <c r="P808">
        <f>(DB808 - IF(AU808&gt;1, L808*CV808*100.0/(AW808*DP808), 0))*(DI808+DJ808)/1000.0</f>
        <v>0</v>
      </c>
      <c r="Q808">
        <f>2.0/((1/S808-1/R808)+SIGN(S808)*SQRT((1/S808-1/R808)*(1/S808-1/R808) + 4*CW808/((CW808+1)*(CW808+1))*(2*1/S808*1/R808-1/R808*1/R808)))</f>
        <v>0</v>
      </c>
      <c r="R808">
        <f>IF(LEFT(CX808,1)&lt;&gt;"0",IF(LEFT(CX808,1)="1",3.0,CY808),$D$5+$E$5*(DP808*DI808/($K$5*1000))+$F$5*(DP808*DI808/($K$5*1000))*MAX(MIN(CV808,$J$5),$I$5)*MAX(MIN(CV808,$J$5),$I$5)+$G$5*MAX(MIN(CV808,$J$5),$I$5)*(DP808*DI808/($K$5*1000))+$H$5*(DP808*DI808/($K$5*1000))*(DP808*DI808/($K$5*1000)))</f>
        <v>0</v>
      </c>
      <c r="S808">
        <f>J808*(1000-(1000*0.61365*exp(17.502*W808/(240.97+W808))/(DI808+DJ808)+DD808)/2)/(1000*0.61365*exp(17.502*W808/(240.97+W808))/(DI808+DJ808)-DD808)</f>
        <v>0</v>
      </c>
      <c r="T808">
        <f>1/((CW808+1)/(Q808/1.6)+1/(R808/1.37)) + CW808/((CW808+1)/(Q808/1.6) + CW808/(R808/1.37))</f>
        <v>0</v>
      </c>
      <c r="U808">
        <f>(CR808*CU808)</f>
        <v>0</v>
      </c>
      <c r="V808">
        <f>(DK808+(U808+2*0.95*5.67E-8*(((DK808+$B$7)+273)^4-(DK808+273)^4)-44100*J808)/(1.84*29.3*R808+8*0.95*5.67E-8*(DK808+273)^3))</f>
        <v>0</v>
      </c>
      <c r="W808">
        <f>($C$7*DL808+$D$7*DM808+$E$7*V808)</f>
        <v>0</v>
      </c>
      <c r="X808">
        <f>0.61365*exp(17.502*W808/(240.97+W808))</f>
        <v>0</v>
      </c>
      <c r="Y808">
        <f>(Z808/AA808*100)</f>
        <v>0</v>
      </c>
      <c r="Z808">
        <f>DD808*(DI808+DJ808)/1000</f>
        <v>0</v>
      </c>
      <c r="AA808">
        <f>0.61365*exp(17.502*DK808/(240.97+DK808))</f>
        <v>0</v>
      </c>
      <c r="AB808">
        <f>(X808-DD808*(DI808+DJ808)/1000)</f>
        <v>0</v>
      </c>
      <c r="AC808">
        <f>(-J808*44100)</f>
        <v>0</v>
      </c>
      <c r="AD808">
        <f>2*29.3*R808*0.92*(DK808-W808)</f>
        <v>0</v>
      </c>
      <c r="AE808">
        <f>2*0.95*5.67E-8*(((DK808+$B$7)+273)^4-(W808+273)^4)</f>
        <v>0</v>
      </c>
      <c r="AF808">
        <f>U808+AE808+AC808+AD808</f>
        <v>0</v>
      </c>
      <c r="AG808">
        <f>DH808*AU808*(DC808-DB808*(1000-AU808*DE808)/(1000-AU808*DD808))/(100*CV808)</f>
        <v>0</v>
      </c>
      <c r="AH808">
        <f>1000*DH808*AU808*(DD808-DE808)/(100*CV808*(1000-AU808*DD808))</f>
        <v>0</v>
      </c>
      <c r="AI808">
        <f>(AJ808 - AK808 - DI808*1E3/(8.314*(DK808+273.15)) * AM808/DH808 * AL808) * DH808/(100*CV808) * (1000 - DE808)/1000</f>
        <v>0</v>
      </c>
      <c r="AJ808">
        <v>130.745310196842</v>
      </c>
      <c r="AK808">
        <v>144.003709090909</v>
      </c>
      <c r="AL808">
        <v>-3.28156689439136</v>
      </c>
      <c r="AM808">
        <v>66.0503395824005</v>
      </c>
      <c r="AN808">
        <f>(AP808 - AO808 + DI808*1E3/(8.314*(DK808+273.15)) * AR808/DH808 * AQ808) * DH808/(100*CV808) * 1000/(1000 - AP808)</f>
        <v>0</v>
      </c>
      <c r="AO808">
        <v>25.7773595741401</v>
      </c>
      <c r="AP808">
        <v>27.7643692307693</v>
      </c>
      <c r="AQ808">
        <v>-9.12926738424923e-05</v>
      </c>
      <c r="AR808">
        <v>92.4507635075594</v>
      </c>
      <c r="AS808">
        <v>3</v>
      </c>
      <c r="AT808">
        <v>1</v>
      </c>
      <c r="AU808">
        <f>IF(AS808*$H$13&gt;=AW808,1.0,(AW808/(AW808-AS808*$H$13)))</f>
        <v>0</v>
      </c>
      <c r="AV808">
        <f>(AU808-1)*100</f>
        <v>0</v>
      </c>
      <c r="AW808">
        <f>MAX(0,($B$13+$C$13*DP808)/(1+$D$13*DP808)*DI808/(DK808+273)*$E$13)</f>
        <v>0</v>
      </c>
      <c r="AX808" t="s">
        <v>418</v>
      </c>
      <c r="AY808" t="s">
        <v>418</v>
      </c>
      <c r="AZ808">
        <v>0</v>
      </c>
      <c r="BA808">
        <v>0</v>
      </c>
      <c r="BB808">
        <f>1-AZ808/BA808</f>
        <v>0</v>
      </c>
      <c r="BC808">
        <v>0</v>
      </c>
      <c r="BD808" t="s">
        <v>418</v>
      </c>
      <c r="BE808" t="s">
        <v>418</v>
      </c>
      <c r="BF808">
        <v>0</v>
      </c>
      <c r="BG808">
        <v>0</v>
      </c>
      <c r="BH808">
        <f>1-BF808/BG808</f>
        <v>0</v>
      </c>
      <c r="BI808">
        <v>0.5</v>
      </c>
      <c r="BJ808">
        <f>CS808</f>
        <v>0</v>
      </c>
      <c r="BK808">
        <f>L808</f>
        <v>0</v>
      </c>
      <c r="BL808">
        <f>BH808*BI808*BJ808</f>
        <v>0</v>
      </c>
      <c r="BM808">
        <f>(BK808-BC808)/BJ808</f>
        <v>0</v>
      </c>
      <c r="BN808">
        <f>(BA808-BG808)/BG808</f>
        <v>0</v>
      </c>
      <c r="BO808">
        <f>AZ808/(BB808+AZ808/BG808)</f>
        <v>0</v>
      </c>
      <c r="BP808" t="s">
        <v>418</v>
      </c>
      <c r="BQ808">
        <v>0</v>
      </c>
      <c r="BR808">
        <f>IF(BQ808&lt;&gt;0, BQ808, BO808)</f>
        <v>0</v>
      </c>
      <c r="BS808">
        <f>1-BR808/BG808</f>
        <v>0</v>
      </c>
      <c r="BT808">
        <f>(BG808-BF808)/(BG808-BR808)</f>
        <v>0</v>
      </c>
      <c r="BU808">
        <f>(BA808-BG808)/(BA808-BR808)</f>
        <v>0</v>
      </c>
      <c r="BV808">
        <f>(BG808-BF808)/(BG808-AZ808)</f>
        <v>0</v>
      </c>
      <c r="BW808">
        <f>(BA808-BG808)/(BA808-AZ808)</f>
        <v>0</v>
      </c>
      <c r="BX808">
        <f>(BT808*BR808/BF808)</f>
        <v>0</v>
      </c>
      <c r="BY808">
        <f>(1-BX808)</f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f>$B$11*DQ808+$C$11*DR808+$F$11*EC808*(1-EF808)</f>
        <v>0</v>
      </c>
      <c r="CS808">
        <f>CR808*CT808</f>
        <v>0</v>
      </c>
      <c r="CT808">
        <f>($B$11*$D$9+$C$11*$D$9+$F$11*((EP808+EH808)/MAX(EP808+EH808+EQ808, 0.1)*$I$9+EQ808/MAX(EP808+EH808+EQ808, 0.1)*$J$9))/($B$11+$C$11+$F$11)</f>
        <v>0</v>
      </c>
      <c r="CU808">
        <f>($B$11*$K$9+$C$11*$K$9+$F$11*((EP808+EH808)/MAX(EP808+EH808+EQ808, 0.1)*$P$9+EQ808/MAX(EP808+EH808+EQ808, 0.1)*$Q$9))/($B$11+$C$11+$F$11)</f>
        <v>0</v>
      </c>
      <c r="CV808">
        <v>6</v>
      </c>
      <c r="CW808">
        <v>0.5</v>
      </c>
      <c r="CX808" t="s">
        <v>419</v>
      </c>
      <c r="CY808">
        <v>2</v>
      </c>
      <c r="CZ808" t="b">
        <v>1</v>
      </c>
      <c r="DA808">
        <v>1659036243.1</v>
      </c>
      <c r="DB808">
        <v>162.275851851852</v>
      </c>
      <c r="DC808">
        <v>142.737666666667</v>
      </c>
      <c r="DD808">
        <v>27.7723851851852</v>
      </c>
      <c r="DE808">
        <v>25.7756111111111</v>
      </c>
      <c r="DF808">
        <v>157.400481481481</v>
      </c>
      <c r="DG808">
        <v>27.2410185185185</v>
      </c>
      <c r="DH808">
        <v>500.032</v>
      </c>
      <c r="DI808">
        <v>90.2833185185185</v>
      </c>
      <c r="DJ808">
        <v>0.0441382259259259</v>
      </c>
      <c r="DK808">
        <v>27.4880888888889</v>
      </c>
      <c r="DL808">
        <v>28.3306185185185</v>
      </c>
      <c r="DM808">
        <v>999.9</v>
      </c>
      <c r="DN808">
        <v>0</v>
      </c>
      <c r="DO808">
        <v>0</v>
      </c>
      <c r="DP808">
        <v>10002.4074074074</v>
      </c>
      <c r="DQ808">
        <v>0</v>
      </c>
      <c r="DR808">
        <v>17.2712481481481</v>
      </c>
      <c r="DS808">
        <v>19.5381814814815</v>
      </c>
      <c r="DT808">
        <v>166.911407407407</v>
      </c>
      <c r="DU808">
        <v>146.514148148148</v>
      </c>
      <c r="DV808">
        <v>1.9967762962963</v>
      </c>
      <c r="DW808">
        <v>142.737666666667</v>
      </c>
      <c r="DX808">
        <v>25.7756111111111</v>
      </c>
      <c r="DY808">
        <v>2.50738333333333</v>
      </c>
      <c r="DZ808">
        <v>2.32710814814815</v>
      </c>
      <c r="EA808">
        <v>21.0745148148148</v>
      </c>
      <c r="EB808">
        <v>19.8652814814815</v>
      </c>
      <c r="EC808">
        <v>2000.00074074074</v>
      </c>
      <c r="ED808">
        <v>0.980001111111111</v>
      </c>
      <c r="EE808">
        <v>0.0199992148148148</v>
      </c>
      <c r="EF808">
        <v>0</v>
      </c>
      <c r="EG808">
        <v>657.153703703704</v>
      </c>
      <c r="EH808">
        <v>5.00063</v>
      </c>
      <c r="EI808">
        <v>12952.6888888889</v>
      </c>
      <c r="EJ808">
        <v>17256.9074074074</v>
      </c>
      <c r="EK808">
        <v>38.222</v>
      </c>
      <c r="EL808">
        <v>38.3074074074074</v>
      </c>
      <c r="EM808">
        <v>37.7476666666667</v>
      </c>
      <c r="EN808">
        <v>37.625</v>
      </c>
      <c r="EO808">
        <v>39.25</v>
      </c>
      <c r="EP808">
        <v>1955.10074074074</v>
      </c>
      <c r="EQ808">
        <v>39.9</v>
      </c>
      <c r="ER808">
        <v>0</v>
      </c>
      <c r="ES808">
        <v>1659036249.7</v>
      </c>
      <c r="ET808">
        <v>0</v>
      </c>
      <c r="EU808">
        <v>657.124461538462</v>
      </c>
      <c r="EV808">
        <v>6.95753847209637</v>
      </c>
      <c r="EW808">
        <v>147.822222301004</v>
      </c>
      <c r="EX808">
        <v>12952.5538461538</v>
      </c>
      <c r="EY808">
        <v>15</v>
      </c>
      <c r="EZ808">
        <v>1659035359.5</v>
      </c>
      <c r="FA808" t="s">
        <v>1976</v>
      </c>
      <c r="FB808">
        <v>1659035357.5</v>
      </c>
      <c r="FC808">
        <v>1659035359.5</v>
      </c>
      <c r="FD808">
        <v>1</v>
      </c>
      <c r="FE808">
        <v>-0.104</v>
      </c>
      <c r="FF808">
        <v>-0.037</v>
      </c>
      <c r="FG808">
        <v>6.435</v>
      </c>
      <c r="FH808">
        <v>0.501</v>
      </c>
      <c r="FI808">
        <v>420</v>
      </c>
      <c r="FJ808">
        <v>25</v>
      </c>
      <c r="FK808">
        <v>0.45</v>
      </c>
      <c r="FL808">
        <v>0.11</v>
      </c>
      <c r="FM808">
        <v>19.289655</v>
      </c>
      <c r="FN808">
        <v>3.79616285178235</v>
      </c>
      <c r="FO808">
        <v>0.496731999648704</v>
      </c>
      <c r="FP808">
        <v>0</v>
      </c>
      <c r="FQ808">
        <v>656.714588235294</v>
      </c>
      <c r="FR808">
        <v>7.14826584971978</v>
      </c>
      <c r="FS808">
        <v>0.726027025815513</v>
      </c>
      <c r="FT808">
        <v>0</v>
      </c>
      <c r="FU808">
        <v>2.00250025</v>
      </c>
      <c r="FV808">
        <v>-0.083523489681053</v>
      </c>
      <c r="FW808">
        <v>0.00930804154682928</v>
      </c>
      <c r="FX808">
        <v>1</v>
      </c>
      <c r="FY808">
        <v>1</v>
      </c>
      <c r="FZ808">
        <v>3</v>
      </c>
      <c r="GA808" t="s">
        <v>421</v>
      </c>
      <c r="GB808">
        <v>2.97234</v>
      </c>
      <c r="GC808">
        <v>2.69846</v>
      </c>
      <c r="GD808">
        <v>0.034402</v>
      </c>
      <c r="GE808">
        <v>0.0307517</v>
      </c>
      <c r="GF808">
        <v>0.114102</v>
      </c>
      <c r="GG808">
        <v>0.109374</v>
      </c>
      <c r="GH808">
        <v>37584.9</v>
      </c>
      <c r="GI808">
        <v>41261.9</v>
      </c>
      <c r="GJ808">
        <v>35273.4</v>
      </c>
      <c r="GK808">
        <v>38609.1</v>
      </c>
      <c r="GL808">
        <v>44295.5</v>
      </c>
      <c r="GM808">
        <v>49661.4</v>
      </c>
      <c r="GN808">
        <v>55141.7</v>
      </c>
      <c r="GO808">
        <v>61929.6</v>
      </c>
      <c r="GP808">
        <v>1.9708</v>
      </c>
      <c r="GQ808">
        <v>1.8582</v>
      </c>
      <c r="GR808">
        <v>0.177175</v>
      </c>
      <c r="GS808">
        <v>0</v>
      </c>
      <c r="GT808">
        <v>25.4273</v>
      </c>
      <c r="GU808">
        <v>999.9</v>
      </c>
      <c r="GV808">
        <v>58.125</v>
      </c>
      <c r="GW808">
        <v>29.517</v>
      </c>
      <c r="GX808">
        <v>26.6791</v>
      </c>
      <c r="GY808">
        <v>56.0519</v>
      </c>
      <c r="GZ808">
        <v>46.3862</v>
      </c>
      <c r="HA808">
        <v>1</v>
      </c>
      <c r="HB808">
        <v>-0.0438618</v>
      </c>
      <c r="HC808">
        <v>0.123965</v>
      </c>
      <c r="HD808">
        <v>20.1138</v>
      </c>
      <c r="HE808">
        <v>5.19812</v>
      </c>
      <c r="HF808">
        <v>12.004</v>
      </c>
      <c r="HG808">
        <v>4.9752</v>
      </c>
      <c r="HH808">
        <v>3.2934</v>
      </c>
      <c r="HI808">
        <v>9999</v>
      </c>
      <c r="HJ808">
        <v>9999</v>
      </c>
      <c r="HK808">
        <v>9999</v>
      </c>
      <c r="HL808">
        <v>631.1</v>
      </c>
      <c r="HM808">
        <v>1.86322</v>
      </c>
      <c r="HN808">
        <v>1.86801</v>
      </c>
      <c r="HO808">
        <v>1.86783</v>
      </c>
      <c r="HP808">
        <v>1.86896</v>
      </c>
      <c r="HQ808">
        <v>1.86981</v>
      </c>
      <c r="HR808">
        <v>1.86587</v>
      </c>
      <c r="HS808">
        <v>1.86691</v>
      </c>
      <c r="HT808">
        <v>1.86829</v>
      </c>
      <c r="HU808">
        <v>5</v>
      </c>
      <c r="HV808">
        <v>0</v>
      </c>
      <c r="HW808">
        <v>0</v>
      </c>
      <c r="HX808">
        <v>0</v>
      </c>
      <c r="HY808" t="s">
        <v>422</v>
      </c>
      <c r="HZ808" t="s">
        <v>423</v>
      </c>
      <c r="IA808" t="s">
        <v>424</v>
      </c>
      <c r="IB808" t="s">
        <v>424</v>
      </c>
      <c r="IC808" t="s">
        <v>424</v>
      </c>
      <c r="ID808" t="s">
        <v>424</v>
      </c>
      <c r="IE808">
        <v>0</v>
      </c>
      <c r="IF808">
        <v>100</v>
      </c>
      <c r="IG808">
        <v>100</v>
      </c>
      <c r="IH808">
        <v>4.731</v>
      </c>
      <c r="II808">
        <v>0.5314</v>
      </c>
      <c r="IJ808">
        <v>3.92360093765785</v>
      </c>
      <c r="IK808">
        <v>0.00601174518973114</v>
      </c>
      <c r="IL808">
        <v>2.77886958061485e-07</v>
      </c>
      <c r="IM808">
        <v>-3.54636231360687e-10</v>
      </c>
      <c r="IN808">
        <v>0.531367920259254</v>
      </c>
      <c r="IO808">
        <v>0</v>
      </c>
      <c r="IP808">
        <v>0</v>
      </c>
      <c r="IQ808">
        <v>0</v>
      </c>
      <c r="IR808">
        <v>-4</v>
      </c>
      <c r="IS808">
        <v>1848</v>
      </c>
      <c r="IT808">
        <v>1</v>
      </c>
      <c r="IU808">
        <v>25</v>
      </c>
      <c r="IV808">
        <v>14.9</v>
      </c>
      <c r="IW808">
        <v>14.9</v>
      </c>
      <c r="IX808">
        <v>0.385742</v>
      </c>
      <c r="IY808">
        <v>2.66113</v>
      </c>
      <c r="IZ808">
        <v>1.54785</v>
      </c>
      <c r="JA808">
        <v>2.30591</v>
      </c>
      <c r="JB808">
        <v>1.34644</v>
      </c>
      <c r="JC808">
        <v>2.33154</v>
      </c>
      <c r="JD808">
        <v>33.7832</v>
      </c>
      <c r="JE808">
        <v>24.2101</v>
      </c>
      <c r="JF808">
        <v>18</v>
      </c>
      <c r="JG808">
        <v>491.094</v>
      </c>
      <c r="JH808">
        <v>417.785</v>
      </c>
      <c r="JI808">
        <v>24.9998</v>
      </c>
      <c r="JJ808">
        <v>26.6683</v>
      </c>
      <c r="JK808">
        <v>30</v>
      </c>
      <c r="JL808">
        <v>26.6321</v>
      </c>
      <c r="JM808">
        <v>26.5752</v>
      </c>
      <c r="JN808">
        <v>7.7602</v>
      </c>
      <c r="JO808">
        <v>8.83862</v>
      </c>
      <c r="JP808">
        <v>100</v>
      </c>
      <c r="JQ808">
        <v>25</v>
      </c>
      <c r="JR808">
        <v>96.7984</v>
      </c>
      <c r="JS808">
        <v>25.8781</v>
      </c>
      <c r="JT808">
        <v>102.287</v>
      </c>
      <c r="JU808">
        <v>103.082</v>
      </c>
    </row>
    <row r="809" spans="1:281">
      <c r="A809">
        <v>791</v>
      </c>
      <c r="B809">
        <v>1659036255.6</v>
      </c>
      <c r="C809">
        <v>12572.5</v>
      </c>
      <c r="D809" t="s">
        <v>2015</v>
      </c>
      <c r="E809" t="s">
        <v>2016</v>
      </c>
      <c r="F809">
        <v>5</v>
      </c>
      <c r="G809" t="s">
        <v>1975</v>
      </c>
      <c r="H809" t="s">
        <v>417</v>
      </c>
      <c r="I809">
        <v>1659036247.81429</v>
      </c>
      <c r="J809">
        <f>(K809)/1000</f>
        <v>0</v>
      </c>
      <c r="K809">
        <f>IF(CZ809, AN809, AH809)</f>
        <v>0</v>
      </c>
      <c r="L809">
        <f>IF(CZ809, AI809, AG809)</f>
        <v>0</v>
      </c>
      <c r="M809">
        <f>DB809 - IF(AU809&gt;1, L809*CV809*100.0/(AW809*DP809), 0)</f>
        <v>0</v>
      </c>
      <c r="N809">
        <f>((T809-J809/2)*M809-L809)/(T809+J809/2)</f>
        <v>0</v>
      </c>
      <c r="O809">
        <f>N809*(DI809+DJ809)/1000.0</f>
        <v>0</v>
      </c>
      <c r="P809">
        <f>(DB809 - IF(AU809&gt;1, L809*CV809*100.0/(AW809*DP809), 0))*(DI809+DJ809)/1000.0</f>
        <v>0</v>
      </c>
      <c r="Q809">
        <f>2.0/((1/S809-1/R809)+SIGN(S809)*SQRT((1/S809-1/R809)*(1/S809-1/R809) + 4*CW809/((CW809+1)*(CW809+1))*(2*1/S809*1/R809-1/R809*1/R809)))</f>
        <v>0</v>
      </c>
      <c r="R809">
        <f>IF(LEFT(CX809,1)&lt;&gt;"0",IF(LEFT(CX809,1)="1",3.0,CY809),$D$5+$E$5*(DP809*DI809/($K$5*1000))+$F$5*(DP809*DI809/($K$5*1000))*MAX(MIN(CV809,$J$5),$I$5)*MAX(MIN(CV809,$J$5),$I$5)+$G$5*MAX(MIN(CV809,$J$5),$I$5)*(DP809*DI809/($K$5*1000))+$H$5*(DP809*DI809/($K$5*1000))*(DP809*DI809/($K$5*1000)))</f>
        <v>0</v>
      </c>
      <c r="S809">
        <f>J809*(1000-(1000*0.61365*exp(17.502*W809/(240.97+W809))/(DI809+DJ809)+DD809)/2)/(1000*0.61365*exp(17.502*W809/(240.97+W809))/(DI809+DJ809)-DD809)</f>
        <v>0</v>
      </c>
      <c r="T809">
        <f>1/((CW809+1)/(Q809/1.6)+1/(R809/1.37)) + CW809/((CW809+1)/(Q809/1.6) + CW809/(R809/1.37))</f>
        <v>0</v>
      </c>
      <c r="U809">
        <f>(CR809*CU809)</f>
        <v>0</v>
      </c>
      <c r="V809">
        <f>(DK809+(U809+2*0.95*5.67E-8*(((DK809+$B$7)+273)^4-(DK809+273)^4)-44100*J809)/(1.84*29.3*R809+8*0.95*5.67E-8*(DK809+273)^3))</f>
        <v>0</v>
      </c>
      <c r="W809">
        <f>($C$7*DL809+$D$7*DM809+$E$7*V809)</f>
        <v>0</v>
      </c>
      <c r="X809">
        <f>0.61365*exp(17.502*W809/(240.97+W809))</f>
        <v>0</v>
      </c>
      <c r="Y809">
        <f>(Z809/AA809*100)</f>
        <v>0</v>
      </c>
      <c r="Z809">
        <f>DD809*(DI809+DJ809)/1000</f>
        <v>0</v>
      </c>
      <c r="AA809">
        <f>0.61365*exp(17.502*DK809/(240.97+DK809))</f>
        <v>0</v>
      </c>
      <c r="AB809">
        <f>(X809-DD809*(DI809+DJ809)/1000)</f>
        <v>0</v>
      </c>
      <c r="AC809">
        <f>(-J809*44100)</f>
        <v>0</v>
      </c>
      <c r="AD809">
        <f>2*29.3*R809*0.92*(DK809-W809)</f>
        <v>0</v>
      </c>
      <c r="AE809">
        <f>2*0.95*5.67E-8*(((DK809+$B$7)+273)^4-(W809+273)^4)</f>
        <v>0</v>
      </c>
      <c r="AF809">
        <f>U809+AE809+AC809+AD809</f>
        <v>0</v>
      </c>
      <c r="AG809">
        <f>DH809*AU809*(DC809-DB809*(1000-AU809*DE809)/(1000-AU809*DD809))/(100*CV809)</f>
        <v>0</v>
      </c>
      <c r="AH809">
        <f>1000*DH809*AU809*(DD809-DE809)/(100*CV809*(1000-AU809*DD809))</f>
        <v>0</v>
      </c>
      <c r="AI809">
        <f>(AJ809 - AK809 - DI809*1E3/(8.314*(DK809+273.15)) * AM809/DH809 * AL809) * DH809/(100*CV809) * (1000 - DE809)/1000</f>
        <v>0</v>
      </c>
      <c r="AJ809">
        <v>113.401311320175</v>
      </c>
      <c r="AK809">
        <v>127.555957575758</v>
      </c>
      <c r="AL809">
        <v>-3.30870428540071</v>
      </c>
      <c r="AM809">
        <v>66.0503395824005</v>
      </c>
      <c r="AN809">
        <f>(AP809 - AO809 + DI809*1E3/(8.314*(DK809+273.15)) * AR809/DH809 * AQ809) * DH809/(100*CV809) * 1000/(1000 - AP809)</f>
        <v>0</v>
      </c>
      <c r="AO809">
        <v>25.7902673294144</v>
      </c>
      <c r="AP809">
        <v>27.7641370629371</v>
      </c>
      <c r="AQ809">
        <v>6.15105513481727e-05</v>
      </c>
      <c r="AR809">
        <v>92.4507635075594</v>
      </c>
      <c r="AS809">
        <v>4</v>
      </c>
      <c r="AT809">
        <v>1</v>
      </c>
      <c r="AU809">
        <f>IF(AS809*$H$13&gt;=AW809,1.0,(AW809/(AW809-AS809*$H$13)))</f>
        <v>0</v>
      </c>
      <c r="AV809">
        <f>(AU809-1)*100</f>
        <v>0</v>
      </c>
      <c r="AW809">
        <f>MAX(0,($B$13+$C$13*DP809)/(1+$D$13*DP809)*DI809/(DK809+273)*$E$13)</f>
        <v>0</v>
      </c>
      <c r="AX809" t="s">
        <v>418</v>
      </c>
      <c r="AY809" t="s">
        <v>418</v>
      </c>
      <c r="AZ809">
        <v>0</v>
      </c>
      <c r="BA809">
        <v>0</v>
      </c>
      <c r="BB809">
        <f>1-AZ809/BA809</f>
        <v>0</v>
      </c>
      <c r="BC809">
        <v>0</v>
      </c>
      <c r="BD809" t="s">
        <v>418</v>
      </c>
      <c r="BE809" t="s">
        <v>418</v>
      </c>
      <c r="BF809">
        <v>0</v>
      </c>
      <c r="BG809">
        <v>0</v>
      </c>
      <c r="BH809">
        <f>1-BF809/BG809</f>
        <v>0</v>
      </c>
      <c r="BI809">
        <v>0.5</v>
      </c>
      <c r="BJ809">
        <f>CS809</f>
        <v>0</v>
      </c>
      <c r="BK809">
        <f>L809</f>
        <v>0</v>
      </c>
      <c r="BL809">
        <f>BH809*BI809*BJ809</f>
        <v>0</v>
      </c>
      <c r="BM809">
        <f>(BK809-BC809)/BJ809</f>
        <v>0</v>
      </c>
      <c r="BN809">
        <f>(BA809-BG809)/BG809</f>
        <v>0</v>
      </c>
      <c r="BO809">
        <f>AZ809/(BB809+AZ809/BG809)</f>
        <v>0</v>
      </c>
      <c r="BP809" t="s">
        <v>418</v>
      </c>
      <c r="BQ809">
        <v>0</v>
      </c>
      <c r="BR809">
        <f>IF(BQ809&lt;&gt;0, BQ809, BO809)</f>
        <v>0</v>
      </c>
      <c r="BS809">
        <f>1-BR809/BG809</f>
        <v>0</v>
      </c>
      <c r="BT809">
        <f>(BG809-BF809)/(BG809-BR809)</f>
        <v>0</v>
      </c>
      <c r="BU809">
        <f>(BA809-BG809)/(BA809-BR809)</f>
        <v>0</v>
      </c>
      <c r="BV809">
        <f>(BG809-BF809)/(BG809-AZ809)</f>
        <v>0</v>
      </c>
      <c r="BW809">
        <f>(BA809-BG809)/(BA809-AZ809)</f>
        <v>0</v>
      </c>
      <c r="BX809">
        <f>(BT809*BR809/BF809)</f>
        <v>0</v>
      </c>
      <c r="BY809">
        <f>(1-BX809)</f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f>$B$11*DQ809+$C$11*DR809+$F$11*EC809*(1-EF809)</f>
        <v>0</v>
      </c>
      <c r="CS809">
        <f>CR809*CT809</f>
        <v>0</v>
      </c>
      <c r="CT809">
        <f>($B$11*$D$9+$C$11*$D$9+$F$11*((EP809+EH809)/MAX(EP809+EH809+EQ809, 0.1)*$I$9+EQ809/MAX(EP809+EH809+EQ809, 0.1)*$J$9))/($B$11+$C$11+$F$11)</f>
        <v>0</v>
      </c>
      <c r="CU809">
        <f>($B$11*$K$9+$C$11*$K$9+$F$11*((EP809+EH809)/MAX(EP809+EH809+EQ809, 0.1)*$P$9+EQ809/MAX(EP809+EH809+EQ809, 0.1)*$Q$9))/($B$11+$C$11+$F$11)</f>
        <v>0</v>
      </c>
      <c r="CV809">
        <v>6</v>
      </c>
      <c r="CW809">
        <v>0.5</v>
      </c>
      <c r="CX809" t="s">
        <v>419</v>
      </c>
      <c r="CY809">
        <v>2</v>
      </c>
      <c r="CZ809" t="b">
        <v>1</v>
      </c>
      <c r="DA809">
        <v>1659036247.81429</v>
      </c>
      <c r="DB809">
        <v>147.260285714286</v>
      </c>
      <c r="DC809">
        <v>127.243535714286</v>
      </c>
      <c r="DD809">
        <v>27.76865</v>
      </c>
      <c r="DE809">
        <v>25.7819357142857</v>
      </c>
      <c r="DF809">
        <v>142.475571428571</v>
      </c>
      <c r="DG809">
        <v>27.2372928571429</v>
      </c>
      <c r="DH809">
        <v>500.094071428572</v>
      </c>
      <c r="DI809">
        <v>90.2825464285714</v>
      </c>
      <c r="DJ809">
        <v>0.0440050785714286</v>
      </c>
      <c r="DK809">
        <v>27.486725</v>
      </c>
      <c r="DL809">
        <v>28.3331285714286</v>
      </c>
      <c r="DM809">
        <v>999.9</v>
      </c>
      <c r="DN809">
        <v>0</v>
      </c>
      <c r="DO809">
        <v>0</v>
      </c>
      <c r="DP809">
        <v>9999.46428571429</v>
      </c>
      <c r="DQ809">
        <v>0</v>
      </c>
      <c r="DR809">
        <v>17.1934571428571</v>
      </c>
      <c r="DS809">
        <v>20.0168142857143</v>
      </c>
      <c r="DT809">
        <v>151.466357142857</v>
      </c>
      <c r="DU809">
        <v>130.610821428571</v>
      </c>
      <c r="DV809">
        <v>1.98672285714286</v>
      </c>
      <c r="DW809">
        <v>127.243535714286</v>
      </c>
      <c r="DX809">
        <v>25.7819357142857</v>
      </c>
      <c r="DY809">
        <v>2.50702535714286</v>
      </c>
      <c r="DZ809">
        <v>2.32765928571429</v>
      </c>
      <c r="EA809">
        <v>21.0721892857143</v>
      </c>
      <c r="EB809">
        <v>19.8691035714286</v>
      </c>
      <c r="EC809">
        <v>1999.99785714286</v>
      </c>
      <c r="ED809">
        <v>0.980001071428571</v>
      </c>
      <c r="EE809">
        <v>0.0199992571428571</v>
      </c>
      <c r="EF809">
        <v>0</v>
      </c>
      <c r="EG809">
        <v>657.733464285714</v>
      </c>
      <c r="EH809">
        <v>5.00063</v>
      </c>
      <c r="EI809">
        <v>12964.4428571429</v>
      </c>
      <c r="EJ809">
        <v>17256.8892857143</v>
      </c>
      <c r="EK809">
        <v>38.214</v>
      </c>
      <c r="EL809">
        <v>38.3075714285714</v>
      </c>
      <c r="EM809">
        <v>37.74775</v>
      </c>
      <c r="EN809">
        <v>37.625</v>
      </c>
      <c r="EO809">
        <v>39.25</v>
      </c>
      <c r="EP809">
        <v>1955.09785714286</v>
      </c>
      <c r="EQ809">
        <v>39.9</v>
      </c>
      <c r="ER809">
        <v>0</v>
      </c>
      <c r="ES809">
        <v>1659036254.5</v>
      </c>
      <c r="ET809">
        <v>0</v>
      </c>
      <c r="EU809">
        <v>657.732615384615</v>
      </c>
      <c r="EV809">
        <v>7.80827350158143</v>
      </c>
      <c r="EW809">
        <v>150.574358699492</v>
      </c>
      <c r="EX809">
        <v>12964.4423076923</v>
      </c>
      <c r="EY809">
        <v>15</v>
      </c>
      <c r="EZ809">
        <v>1659035359.5</v>
      </c>
      <c r="FA809" t="s">
        <v>1976</v>
      </c>
      <c r="FB809">
        <v>1659035357.5</v>
      </c>
      <c r="FC809">
        <v>1659035359.5</v>
      </c>
      <c r="FD809">
        <v>1</v>
      </c>
      <c r="FE809">
        <v>-0.104</v>
      </c>
      <c r="FF809">
        <v>-0.037</v>
      </c>
      <c r="FG809">
        <v>6.435</v>
      </c>
      <c r="FH809">
        <v>0.501</v>
      </c>
      <c r="FI809">
        <v>420</v>
      </c>
      <c r="FJ809">
        <v>25</v>
      </c>
      <c r="FK809">
        <v>0.45</v>
      </c>
      <c r="FL809">
        <v>0.11</v>
      </c>
      <c r="FM809">
        <v>19.76391</v>
      </c>
      <c r="FN809">
        <v>5.02179737335836</v>
      </c>
      <c r="FO809">
        <v>0.591035486159672</v>
      </c>
      <c r="FP809">
        <v>0</v>
      </c>
      <c r="FQ809">
        <v>657.292441176471</v>
      </c>
      <c r="FR809">
        <v>7.13663865903812</v>
      </c>
      <c r="FS809">
        <v>0.723136598892229</v>
      </c>
      <c r="FT809">
        <v>0</v>
      </c>
      <c r="FU809">
        <v>1.99359225</v>
      </c>
      <c r="FV809">
        <v>-0.131102701688562</v>
      </c>
      <c r="FW809">
        <v>0.0135612679140816</v>
      </c>
      <c r="FX809">
        <v>0</v>
      </c>
      <c r="FY809">
        <v>0</v>
      </c>
      <c r="FZ809">
        <v>3</v>
      </c>
      <c r="GA809" t="s">
        <v>427</v>
      </c>
      <c r="GB809">
        <v>2.97298</v>
      </c>
      <c r="GC809">
        <v>2.69789</v>
      </c>
      <c r="GD809">
        <v>0.0305383</v>
      </c>
      <c r="GE809">
        <v>0.0265034</v>
      </c>
      <c r="GF809">
        <v>0.114102</v>
      </c>
      <c r="GG809">
        <v>0.109406</v>
      </c>
      <c r="GH809">
        <v>37735</v>
      </c>
      <c r="GI809">
        <v>41443.1</v>
      </c>
      <c r="GJ809">
        <v>35273.2</v>
      </c>
      <c r="GK809">
        <v>38609.4</v>
      </c>
      <c r="GL809">
        <v>44295.3</v>
      </c>
      <c r="GM809">
        <v>49660</v>
      </c>
      <c r="GN809">
        <v>55141.6</v>
      </c>
      <c r="GO809">
        <v>61930.3</v>
      </c>
      <c r="GP809">
        <v>1.9706</v>
      </c>
      <c r="GQ809">
        <v>1.8582</v>
      </c>
      <c r="GR809">
        <v>0.178963</v>
      </c>
      <c r="GS809">
        <v>0</v>
      </c>
      <c r="GT809">
        <v>25.4294</v>
      </c>
      <c r="GU809">
        <v>999.9</v>
      </c>
      <c r="GV809">
        <v>58.125</v>
      </c>
      <c r="GW809">
        <v>29.517</v>
      </c>
      <c r="GX809">
        <v>26.6753</v>
      </c>
      <c r="GY809">
        <v>56.0619</v>
      </c>
      <c r="GZ809">
        <v>45.9215</v>
      </c>
      <c r="HA809">
        <v>1</v>
      </c>
      <c r="HB809">
        <v>-0.0445528</v>
      </c>
      <c r="HC809">
        <v>0.12268</v>
      </c>
      <c r="HD809">
        <v>20.114</v>
      </c>
      <c r="HE809">
        <v>5.19932</v>
      </c>
      <c r="HF809">
        <v>12.004</v>
      </c>
      <c r="HG809">
        <v>4.9756</v>
      </c>
      <c r="HH809">
        <v>3.2932</v>
      </c>
      <c r="HI809">
        <v>9999</v>
      </c>
      <c r="HJ809">
        <v>9999</v>
      </c>
      <c r="HK809">
        <v>9999</v>
      </c>
      <c r="HL809">
        <v>631.1</v>
      </c>
      <c r="HM809">
        <v>1.8631</v>
      </c>
      <c r="HN809">
        <v>1.86801</v>
      </c>
      <c r="HO809">
        <v>1.86783</v>
      </c>
      <c r="HP809">
        <v>1.86893</v>
      </c>
      <c r="HQ809">
        <v>1.86981</v>
      </c>
      <c r="HR809">
        <v>1.86584</v>
      </c>
      <c r="HS809">
        <v>1.86691</v>
      </c>
      <c r="HT809">
        <v>1.86829</v>
      </c>
      <c r="HU809">
        <v>5</v>
      </c>
      <c r="HV809">
        <v>0</v>
      </c>
      <c r="HW809">
        <v>0</v>
      </c>
      <c r="HX809">
        <v>0</v>
      </c>
      <c r="HY809" t="s">
        <v>422</v>
      </c>
      <c r="HZ809" t="s">
        <v>423</v>
      </c>
      <c r="IA809" t="s">
        <v>424</v>
      </c>
      <c r="IB809" t="s">
        <v>424</v>
      </c>
      <c r="IC809" t="s">
        <v>424</v>
      </c>
      <c r="ID809" t="s">
        <v>424</v>
      </c>
      <c r="IE809">
        <v>0</v>
      </c>
      <c r="IF809">
        <v>100</v>
      </c>
      <c r="IG809">
        <v>100</v>
      </c>
      <c r="IH809">
        <v>4.635</v>
      </c>
      <c r="II809">
        <v>0.5314</v>
      </c>
      <c r="IJ809">
        <v>3.92360093765785</v>
      </c>
      <c r="IK809">
        <v>0.00601174518973114</v>
      </c>
      <c r="IL809">
        <v>2.77886958061485e-07</v>
      </c>
      <c r="IM809">
        <v>-3.54636231360687e-10</v>
      </c>
      <c r="IN809">
        <v>0.531367920259254</v>
      </c>
      <c r="IO809">
        <v>0</v>
      </c>
      <c r="IP809">
        <v>0</v>
      </c>
      <c r="IQ809">
        <v>0</v>
      </c>
      <c r="IR809">
        <v>-4</v>
      </c>
      <c r="IS809">
        <v>1848</v>
      </c>
      <c r="IT809">
        <v>1</v>
      </c>
      <c r="IU809">
        <v>25</v>
      </c>
      <c r="IV809">
        <v>15</v>
      </c>
      <c r="IW809">
        <v>14.9</v>
      </c>
      <c r="IX809">
        <v>0.3479</v>
      </c>
      <c r="IY809">
        <v>2.65625</v>
      </c>
      <c r="IZ809">
        <v>1.54785</v>
      </c>
      <c r="JA809">
        <v>2.30591</v>
      </c>
      <c r="JB809">
        <v>1.34644</v>
      </c>
      <c r="JC809">
        <v>2.42188</v>
      </c>
      <c r="JD809">
        <v>33.7832</v>
      </c>
      <c r="JE809">
        <v>24.2276</v>
      </c>
      <c r="JF809">
        <v>18</v>
      </c>
      <c r="JG809">
        <v>490.942</v>
      </c>
      <c r="JH809">
        <v>417.769</v>
      </c>
      <c r="JI809">
        <v>24.9998</v>
      </c>
      <c r="JJ809">
        <v>26.6665</v>
      </c>
      <c r="JK809">
        <v>29.9999</v>
      </c>
      <c r="JL809">
        <v>26.6299</v>
      </c>
      <c r="JM809">
        <v>26.5729</v>
      </c>
      <c r="JN809">
        <v>6.989</v>
      </c>
      <c r="JO809">
        <v>8.55236</v>
      </c>
      <c r="JP809">
        <v>100</v>
      </c>
      <c r="JQ809">
        <v>25</v>
      </c>
      <c r="JR809">
        <v>83.3522</v>
      </c>
      <c r="JS809">
        <v>25.8944</v>
      </c>
      <c r="JT809">
        <v>102.287</v>
      </c>
      <c r="JU809">
        <v>103.083</v>
      </c>
    </row>
    <row r="810" spans="1:281">
      <c r="A810">
        <v>792</v>
      </c>
      <c r="B810">
        <v>1659036260.6</v>
      </c>
      <c r="C810">
        <v>12577.5</v>
      </c>
      <c r="D810" t="s">
        <v>2017</v>
      </c>
      <c r="E810" t="s">
        <v>2018</v>
      </c>
      <c r="F810">
        <v>5</v>
      </c>
      <c r="G810" t="s">
        <v>1975</v>
      </c>
      <c r="H810" t="s">
        <v>417</v>
      </c>
      <c r="I810">
        <v>1659036253.1</v>
      </c>
      <c r="J810">
        <f>(K810)/1000</f>
        <v>0</v>
      </c>
      <c r="K810">
        <f>IF(CZ810, AN810, AH810)</f>
        <v>0</v>
      </c>
      <c r="L810">
        <f>IF(CZ810, AI810, AG810)</f>
        <v>0</v>
      </c>
      <c r="M810">
        <f>DB810 - IF(AU810&gt;1, L810*CV810*100.0/(AW810*DP810), 0)</f>
        <v>0</v>
      </c>
      <c r="N810">
        <f>((T810-J810/2)*M810-L810)/(T810+J810/2)</f>
        <v>0</v>
      </c>
      <c r="O810">
        <f>N810*(DI810+DJ810)/1000.0</f>
        <v>0</v>
      </c>
      <c r="P810">
        <f>(DB810 - IF(AU810&gt;1, L810*CV810*100.0/(AW810*DP810), 0))*(DI810+DJ810)/1000.0</f>
        <v>0</v>
      </c>
      <c r="Q810">
        <f>2.0/((1/S810-1/R810)+SIGN(S810)*SQRT((1/S810-1/R810)*(1/S810-1/R810) + 4*CW810/((CW810+1)*(CW810+1))*(2*1/S810*1/R810-1/R810*1/R810)))</f>
        <v>0</v>
      </c>
      <c r="R810">
        <f>IF(LEFT(CX810,1)&lt;&gt;"0",IF(LEFT(CX810,1)="1",3.0,CY810),$D$5+$E$5*(DP810*DI810/($K$5*1000))+$F$5*(DP810*DI810/($K$5*1000))*MAX(MIN(CV810,$J$5),$I$5)*MAX(MIN(CV810,$J$5),$I$5)+$G$5*MAX(MIN(CV810,$J$5),$I$5)*(DP810*DI810/($K$5*1000))+$H$5*(DP810*DI810/($K$5*1000))*(DP810*DI810/($K$5*1000)))</f>
        <v>0</v>
      </c>
      <c r="S810">
        <f>J810*(1000-(1000*0.61365*exp(17.502*W810/(240.97+W810))/(DI810+DJ810)+DD810)/2)/(1000*0.61365*exp(17.502*W810/(240.97+W810))/(DI810+DJ810)-DD810)</f>
        <v>0</v>
      </c>
      <c r="T810">
        <f>1/((CW810+1)/(Q810/1.6)+1/(R810/1.37)) + CW810/((CW810+1)/(Q810/1.6) + CW810/(R810/1.37))</f>
        <v>0</v>
      </c>
      <c r="U810">
        <f>(CR810*CU810)</f>
        <v>0</v>
      </c>
      <c r="V810">
        <f>(DK810+(U810+2*0.95*5.67E-8*(((DK810+$B$7)+273)^4-(DK810+273)^4)-44100*J810)/(1.84*29.3*R810+8*0.95*5.67E-8*(DK810+273)^3))</f>
        <v>0</v>
      </c>
      <c r="W810">
        <f>($C$7*DL810+$D$7*DM810+$E$7*V810)</f>
        <v>0</v>
      </c>
      <c r="X810">
        <f>0.61365*exp(17.502*W810/(240.97+W810))</f>
        <v>0</v>
      </c>
      <c r="Y810">
        <f>(Z810/AA810*100)</f>
        <v>0</v>
      </c>
      <c r="Z810">
        <f>DD810*(DI810+DJ810)/1000</f>
        <v>0</v>
      </c>
      <c r="AA810">
        <f>0.61365*exp(17.502*DK810/(240.97+DK810))</f>
        <v>0</v>
      </c>
      <c r="AB810">
        <f>(X810-DD810*(DI810+DJ810)/1000)</f>
        <v>0</v>
      </c>
      <c r="AC810">
        <f>(-J810*44100)</f>
        <v>0</v>
      </c>
      <c r="AD810">
        <f>2*29.3*R810*0.92*(DK810-W810)</f>
        <v>0</v>
      </c>
      <c r="AE810">
        <f>2*0.95*5.67E-8*(((DK810+$B$7)+273)^4-(W810+273)^4)</f>
        <v>0</v>
      </c>
      <c r="AF810">
        <f>U810+AE810+AC810+AD810</f>
        <v>0</v>
      </c>
      <c r="AG810">
        <f>DH810*AU810*(DC810-DB810*(1000-AU810*DE810)/(1000-AU810*DD810))/(100*CV810)</f>
        <v>0</v>
      </c>
      <c r="AH810">
        <f>1000*DH810*AU810*(DD810-DE810)/(100*CV810*(1000-AU810*DD810))</f>
        <v>0</v>
      </c>
      <c r="AI810">
        <f>(AJ810 - AK810 - DI810*1E3/(8.314*(DK810+273.15)) * AM810/DH810 * AL810) * DH810/(100*CV810) * (1000 - DE810)/1000</f>
        <v>0</v>
      </c>
      <c r="AJ810">
        <v>96.3971058818302</v>
      </c>
      <c r="AK810">
        <v>110.903557575758</v>
      </c>
      <c r="AL810">
        <v>-3.31365308259668</v>
      </c>
      <c r="AM810">
        <v>66.0503395824005</v>
      </c>
      <c r="AN810">
        <f>(AP810 - AO810 + DI810*1E3/(8.314*(DK810+273.15)) * AR810/DH810 * AQ810) * DH810/(100*CV810) * 1000/(1000 - AP810)</f>
        <v>0</v>
      </c>
      <c r="AO810">
        <v>25.811643295069</v>
      </c>
      <c r="AP810">
        <v>27.766179020979</v>
      </c>
      <c r="AQ810">
        <v>-0.000151189862859424</v>
      </c>
      <c r="AR810">
        <v>92.4507635075594</v>
      </c>
      <c r="AS810">
        <v>4</v>
      </c>
      <c r="AT810">
        <v>1</v>
      </c>
      <c r="AU810">
        <f>IF(AS810*$H$13&gt;=AW810,1.0,(AW810/(AW810-AS810*$H$13)))</f>
        <v>0</v>
      </c>
      <c r="AV810">
        <f>(AU810-1)*100</f>
        <v>0</v>
      </c>
      <c r="AW810">
        <f>MAX(0,($B$13+$C$13*DP810)/(1+$D$13*DP810)*DI810/(DK810+273)*$E$13)</f>
        <v>0</v>
      </c>
      <c r="AX810" t="s">
        <v>418</v>
      </c>
      <c r="AY810" t="s">
        <v>418</v>
      </c>
      <c r="AZ810">
        <v>0</v>
      </c>
      <c r="BA810">
        <v>0</v>
      </c>
      <c r="BB810">
        <f>1-AZ810/BA810</f>
        <v>0</v>
      </c>
      <c r="BC810">
        <v>0</v>
      </c>
      <c r="BD810" t="s">
        <v>418</v>
      </c>
      <c r="BE810" t="s">
        <v>418</v>
      </c>
      <c r="BF810">
        <v>0</v>
      </c>
      <c r="BG810">
        <v>0</v>
      </c>
      <c r="BH810">
        <f>1-BF810/BG810</f>
        <v>0</v>
      </c>
      <c r="BI810">
        <v>0.5</v>
      </c>
      <c r="BJ810">
        <f>CS810</f>
        <v>0</v>
      </c>
      <c r="BK810">
        <f>L810</f>
        <v>0</v>
      </c>
      <c r="BL810">
        <f>BH810*BI810*BJ810</f>
        <v>0</v>
      </c>
      <c r="BM810">
        <f>(BK810-BC810)/BJ810</f>
        <v>0</v>
      </c>
      <c r="BN810">
        <f>(BA810-BG810)/BG810</f>
        <v>0</v>
      </c>
      <c r="BO810">
        <f>AZ810/(BB810+AZ810/BG810)</f>
        <v>0</v>
      </c>
      <c r="BP810" t="s">
        <v>418</v>
      </c>
      <c r="BQ810">
        <v>0</v>
      </c>
      <c r="BR810">
        <f>IF(BQ810&lt;&gt;0, BQ810, BO810)</f>
        <v>0</v>
      </c>
      <c r="BS810">
        <f>1-BR810/BG810</f>
        <v>0</v>
      </c>
      <c r="BT810">
        <f>(BG810-BF810)/(BG810-BR810)</f>
        <v>0</v>
      </c>
      <c r="BU810">
        <f>(BA810-BG810)/(BA810-BR810)</f>
        <v>0</v>
      </c>
      <c r="BV810">
        <f>(BG810-BF810)/(BG810-AZ810)</f>
        <v>0</v>
      </c>
      <c r="BW810">
        <f>(BA810-BG810)/(BA810-AZ810)</f>
        <v>0</v>
      </c>
      <c r="BX810">
        <f>(BT810*BR810/BF810)</f>
        <v>0</v>
      </c>
      <c r="BY810">
        <f>(1-BX810)</f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f>$B$11*DQ810+$C$11*DR810+$F$11*EC810*(1-EF810)</f>
        <v>0</v>
      </c>
      <c r="CS810">
        <f>CR810*CT810</f>
        <v>0</v>
      </c>
      <c r="CT810">
        <f>($B$11*$D$9+$C$11*$D$9+$F$11*((EP810+EH810)/MAX(EP810+EH810+EQ810, 0.1)*$I$9+EQ810/MAX(EP810+EH810+EQ810, 0.1)*$J$9))/($B$11+$C$11+$F$11)</f>
        <v>0</v>
      </c>
      <c r="CU810">
        <f>($B$11*$K$9+$C$11*$K$9+$F$11*((EP810+EH810)/MAX(EP810+EH810+EQ810, 0.1)*$P$9+EQ810/MAX(EP810+EH810+EQ810, 0.1)*$Q$9))/($B$11+$C$11+$F$11)</f>
        <v>0</v>
      </c>
      <c r="CV810">
        <v>6</v>
      </c>
      <c r="CW810">
        <v>0.5</v>
      </c>
      <c r="CX810" t="s">
        <v>419</v>
      </c>
      <c r="CY810">
        <v>2</v>
      </c>
      <c r="CZ810" t="b">
        <v>1</v>
      </c>
      <c r="DA810">
        <v>1659036253.1</v>
      </c>
      <c r="DB810">
        <v>130.365259259259</v>
      </c>
      <c r="DC810">
        <v>109.732307407407</v>
      </c>
      <c r="DD810">
        <v>27.7643814814815</v>
      </c>
      <c r="DE810">
        <v>25.7978481481482</v>
      </c>
      <c r="DF810">
        <v>125.682444444444</v>
      </c>
      <c r="DG810">
        <v>27.2330185185185</v>
      </c>
      <c r="DH810">
        <v>500.071555555556</v>
      </c>
      <c r="DI810">
        <v>90.2829481481481</v>
      </c>
      <c r="DJ810">
        <v>0.0439589814814815</v>
      </c>
      <c r="DK810">
        <v>27.4849666666667</v>
      </c>
      <c r="DL810">
        <v>28.3416555555556</v>
      </c>
      <c r="DM810">
        <v>999.9</v>
      </c>
      <c r="DN810">
        <v>0</v>
      </c>
      <c r="DO810">
        <v>0</v>
      </c>
      <c r="DP810">
        <v>9997.22222222222</v>
      </c>
      <c r="DQ810">
        <v>0</v>
      </c>
      <c r="DR810">
        <v>17.1887111111111</v>
      </c>
      <c r="DS810">
        <v>20.633062962963</v>
      </c>
      <c r="DT810">
        <v>134.088148148148</v>
      </c>
      <c r="DU810">
        <v>112.637825925926</v>
      </c>
      <c r="DV810">
        <v>1.96653407407407</v>
      </c>
      <c r="DW810">
        <v>109.732307407407</v>
      </c>
      <c r="DX810">
        <v>25.7978481481482</v>
      </c>
      <c r="DY810">
        <v>2.50665037037037</v>
      </c>
      <c r="DZ810">
        <v>2.3291062962963</v>
      </c>
      <c r="EA810">
        <v>21.0697592592593</v>
      </c>
      <c r="EB810">
        <v>19.8791222222222</v>
      </c>
      <c r="EC810">
        <v>1999.97037037037</v>
      </c>
      <c r="ED810">
        <v>0.980001</v>
      </c>
      <c r="EE810">
        <v>0.0199993333333333</v>
      </c>
      <c r="EF810">
        <v>0</v>
      </c>
      <c r="EG810">
        <v>658.469962962963</v>
      </c>
      <c r="EH810">
        <v>5.00063</v>
      </c>
      <c r="EI810">
        <v>12977.9777777778</v>
      </c>
      <c r="EJ810">
        <v>17256.6444444444</v>
      </c>
      <c r="EK810">
        <v>38.2056666666667</v>
      </c>
      <c r="EL810">
        <v>38.312</v>
      </c>
      <c r="EM810">
        <v>37.7453333333333</v>
      </c>
      <c r="EN810">
        <v>37.625</v>
      </c>
      <c r="EO810">
        <v>39.25</v>
      </c>
      <c r="EP810">
        <v>1955.07037037037</v>
      </c>
      <c r="EQ810">
        <v>39.9</v>
      </c>
      <c r="ER810">
        <v>0</v>
      </c>
      <c r="ES810">
        <v>1659036259.9</v>
      </c>
      <c r="ET810">
        <v>0</v>
      </c>
      <c r="EU810">
        <v>658.54436</v>
      </c>
      <c r="EV810">
        <v>9.71784614266723</v>
      </c>
      <c r="EW810">
        <v>155.53076894976</v>
      </c>
      <c r="EX810">
        <v>12979.044</v>
      </c>
      <c r="EY810">
        <v>15</v>
      </c>
      <c r="EZ810">
        <v>1659035359.5</v>
      </c>
      <c r="FA810" t="s">
        <v>1976</v>
      </c>
      <c r="FB810">
        <v>1659035357.5</v>
      </c>
      <c r="FC810">
        <v>1659035359.5</v>
      </c>
      <c r="FD810">
        <v>1</v>
      </c>
      <c r="FE810">
        <v>-0.104</v>
      </c>
      <c r="FF810">
        <v>-0.037</v>
      </c>
      <c r="FG810">
        <v>6.435</v>
      </c>
      <c r="FH810">
        <v>0.501</v>
      </c>
      <c r="FI810">
        <v>420</v>
      </c>
      <c r="FJ810">
        <v>25</v>
      </c>
      <c r="FK810">
        <v>0.45</v>
      </c>
      <c r="FL810">
        <v>0.11</v>
      </c>
      <c r="FM810">
        <v>20.2977175</v>
      </c>
      <c r="FN810">
        <v>7.38346378986864</v>
      </c>
      <c r="FO810">
        <v>0.755416476484164</v>
      </c>
      <c r="FP810">
        <v>0</v>
      </c>
      <c r="FQ810">
        <v>658.102529411765</v>
      </c>
      <c r="FR810">
        <v>8.5875630285392</v>
      </c>
      <c r="FS810">
        <v>0.864692404856952</v>
      </c>
      <c r="FT810">
        <v>0</v>
      </c>
      <c r="FU810">
        <v>1.97617825</v>
      </c>
      <c r="FV810">
        <v>-0.21782195121951</v>
      </c>
      <c r="FW810">
        <v>0.0219245889228852</v>
      </c>
      <c r="FX810">
        <v>0</v>
      </c>
      <c r="FY810">
        <v>0</v>
      </c>
      <c r="FZ810">
        <v>3</v>
      </c>
      <c r="GA810" t="s">
        <v>427</v>
      </c>
      <c r="GB810">
        <v>2.97389</v>
      </c>
      <c r="GC810">
        <v>2.69805</v>
      </c>
      <c r="GD810">
        <v>0.0266011</v>
      </c>
      <c r="GE810">
        <v>0.0225247</v>
      </c>
      <c r="GF810">
        <v>0.114099</v>
      </c>
      <c r="GG810">
        <v>0.109495</v>
      </c>
      <c r="GH810">
        <v>37888.4</v>
      </c>
      <c r="GI810">
        <v>41612.1</v>
      </c>
      <c r="GJ810">
        <v>35273.4</v>
      </c>
      <c r="GK810">
        <v>38609.2</v>
      </c>
      <c r="GL810">
        <v>44295.1</v>
      </c>
      <c r="GM810">
        <v>49655</v>
      </c>
      <c r="GN810">
        <v>55141.2</v>
      </c>
      <c r="GO810">
        <v>61930.4</v>
      </c>
      <c r="GP810">
        <v>1.9714</v>
      </c>
      <c r="GQ810">
        <v>1.858</v>
      </c>
      <c r="GR810">
        <v>0.17941</v>
      </c>
      <c r="GS810">
        <v>0</v>
      </c>
      <c r="GT810">
        <v>25.4252</v>
      </c>
      <c r="GU810">
        <v>999.9</v>
      </c>
      <c r="GV810">
        <v>58.125</v>
      </c>
      <c r="GW810">
        <v>29.517</v>
      </c>
      <c r="GX810">
        <v>26.6754</v>
      </c>
      <c r="GY810">
        <v>55.9519</v>
      </c>
      <c r="GZ810">
        <v>46.0577</v>
      </c>
      <c r="HA810">
        <v>1</v>
      </c>
      <c r="HB810">
        <v>-0.0443902</v>
      </c>
      <c r="HC810">
        <v>0.121351</v>
      </c>
      <c r="HD810">
        <v>20.1139</v>
      </c>
      <c r="HE810">
        <v>5.19812</v>
      </c>
      <c r="HF810">
        <v>12.0052</v>
      </c>
      <c r="HG810">
        <v>4.976</v>
      </c>
      <c r="HH810">
        <v>3.2936</v>
      </c>
      <c r="HI810">
        <v>9999</v>
      </c>
      <c r="HJ810">
        <v>9999</v>
      </c>
      <c r="HK810">
        <v>9999</v>
      </c>
      <c r="HL810">
        <v>631.1</v>
      </c>
      <c r="HM810">
        <v>1.86313</v>
      </c>
      <c r="HN810">
        <v>1.86804</v>
      </c>
      <c r="HO810">
        <v>1.8678</v>
      </c>
      <c r="HP810">
        <v>1.86902</v>
      </c>
      <c r="HQ810">
        <v>1.86981</v>
      </c>
      <c r="HR810">
        <v>1.86584</v>
      </c>
      <c r="HS810">
        <v>1.86691</v>
      </c>
      <c r="HT810">
        <v>1.86829</v>
      </c>
      <c r="HU810">
        <v>5</v>
      </c>
      <c r="HV810">
        <v>0</v>
      </c>
      <c r="HW810">
        <v>0</v>
      </c>
      <c r="HX810">
        <v>0</v>
      </c>
      <c r="HY810" t="s">
        <v>422</v>
      </c>
      <c r="HZ810" t="s">
        <v>423</v>
      </c>
      <c r="IA810" t="s">
        <v>424</v>
      </c>
      <c r="IB810" t="s">
        <v>424</v>
      </c>
      <c r="IC810" t="s">
        <v>424</v>
      </c>
      <c r="ID810" t="s">
        <v>424</v>
      </c>
      <c r="IE810">
        <v>0</v>
      </c>
      <c r="IF810">
        <v>100</v>
      </c>
      <c r="IG810">
        <v>100</v>
      </c>
      <c r="IH810">
        <v>4.538</v>
      </c>
      <c r="II810">
        <v>0.5314</v>
      </c>
      <c r="IJ810">
        <v>3.92360093765785</v>
      </c>
      <c r="IK810">
        <v>0.00601174518973114</v>
      </c>
      <c r="IL810">
        <v>2.77886958061485e-07</v>
      </c>
      <c r="IM810">
        <v>-3.54636231360687e-10</v>
      </c>
      <c r="IN810">
        <v>0.531367920259254</v>
      </c>
      <c r="IO810">
        <v>0</v>
      </c>
      <c r="IP810">
        <v>0</v>
      </c>
      <c r="IQ810">
        <v>0</v>
      </c>
      <c r="IR810">
        <v>-4</v>
      </c>
      <c r="IS810">
        <v>1848</v>
      </c>
      <c r="IT810">
        <v>1</v>
      </c>
      <c r="IU810">
        <v>25</v>
      </c>
      <c r="IV810">
        <v>15.1</v>
      </c>
      <c r="IW810">
        <v>15</v>
      </c>
      <c r="IX810">
        <v>0.313721</v>
      </c>
      <c r="IY810">
        <v>2.67944</v>
      </c>
      <c r="IZ810">
        <v>1.54785</v>
      </c>
      <c r="JA810">
        <v>2.30591</v>
      </c>
      <c r="JB810">
        <v>1.34644</v>
      </c>
      <c r="JC810">
        <v>2.33032</v>
      </c>
      <c r="JD810">
        <v>33.8057</v>
      </c>
      <c r="JE810">
        <v>24.2188</v>
      </c>
      <c r="JF810">
        <v>18</v>
      </c>
      <c r="JG810">
        <v>491.462</v>
      </c>
      <c r="JH810">
        <v>417.654</v>
      </c>
      <c r="JI810">
        <v>24.9996</v>
      </c>
      <c r="JJ810">
        <v>26.6642</v>
      </c>
      <c r="JK810">
        <v>30</v>
      </c>
      <c r="JL810">
        <v>26.6299</v>
      </c>
      <c r="JM810">
        <v>26.5729</v>
      </c>
      <c r="JN810">
        <v>6.30348</v>
      </c>
      <c r="JO810">
        <v>8.55236</v>
      </c>
      <c r="JP810">
        <v>100</v>
      </c>
      <c r="JQ810">
        <v>25</v>
      </c>
      <c r="JR810">
        <v>63.2067</v>
      </c>
      <c r="JS810">
        <v>25.9079</v>
      </c>
      <c r="JT810">
        <v>102.286</v>
      </c>
      <c r="JU810">
        <v>103.082</v>
      </c>
    </row>
    <row r="811" spans="1:281">
      <c r="A811">
        <v>793</v>
      </c>
      <c r="B811">
        <v>1659036265.6</v>
      </c>
      <c r="C811">
        <v>12582.5</v>
      </c>
      <c r="D811" t="s">
        <v>2019</v>
      </c>
      <c r="E811" t="s">
        <v>2020</v>
      </c>
      <c r="F811">
        <v>5</v>
      </c>
      <c r="G811" t="s">
        <v>1975</v>
      </c>
      <c r="H811" t="s">
        <v>417</v>
      </c>
      <c r="I811">
        <v>1659036257.81429</v>
      </c>
      <c r="J811">
        <f>(K811)/1000</f>
        <v>0</v>
      </c>
      <c r="K811">
        <f>IF(CZ811, AN811, AH811)</f>
        <v>0</v>
      </c>
      <c r="L811">
        <f>IF(CZ811, AI811, AG811)</f>
        <v>0</v>
      </c>
      <c r="M811">
        <f>DB811 - IF(AU811&gt;1, L811*CV811*100.0/(AW811*DP811), 0)</f>
        <v>0</v>
      </c>
      <c r="N811">
        <f>((T811-J811/2)*M811-L811)/(T811+J811/2)</f>
        <v>0</v>
      </c>
      <c r="O811">
        <f>N811*(DI811+DJ811)/1000.0</f>
        <v>0</v>
      </c>
      <c r="P811">
        <f>(DB811 - IF(AU811&gt;1, L811*CV811*100.0/(AW811*DP811), 0))*(DI811+DJ811)/1000.0</f>
        <v>0</v>
      </c>
      <c r="Q811">
        <f>2.0/((1/S811-1/R811)+SIGN(S811)*SQRT((1/S811-1/R811)*(1/S811-1/R811) + 4*CW811/((CW811+1)*(CW811+1))*(2*1/S811*1/R811-1/R811*1/R811)))</f>
        <v>0</v>
      </c>
      <c r="R811">
        <f>IF(LEFT(CX811,1)&lt;&gt;"0",IF(LEFT(CX811,1)="1",3.0,CY811),$D$5+$E$5*(DP811*DI811/($K$5*1000))+$F$5*(DP811*DI811/($K$5*1000))*MAX(MIN(CV811,$J$5),$I$5)*MAX(MIN(CV811,$J$5),$I$5)+$G$5*MAX(MIN(CV811,$J$5),$I$5)*(DP811*DI811/($K$5*1000))+$H$5*(DP811*DI811/($K$5*1000))*(DP811*DI811/($K$5*1000)))</f>
        <v>0</v>
      </c>
      <c r="S811">
        <f>J811*(1000-(1000*0.61365*exp(17.502*W811/(240.97+W811))/(DI811+DJ811)+DD811)/2)/(1000*0.61365*exp(17.502*W811/(240.97+W811))/(DI811+DJ811)-DD811)</f>
        <v>0</v>
      </c>
      <c r="T811">
        <f>1/((CW811+1)/(Q811/1.6)+1/(R811/1.37)) + CW811/((CW811+1)/(Q811/1.6) + CW811/(R811/1.37))</f>
        <v>0</v>
      </c>
      <c r="U811">
        <f>(CR811*CU811)</f>
        <v>0</v>
      </c>
      <c r="V811">
        <f>(DK811+(U811+2*0.95*5.67E-8*(((DK811+$B$7)+273)^4-(DK811+273)^4)-44100*J811)/(1.84*29.3*R811+8*0.95*5.67E-8*(DK811+273)^3))</f>
        <v>0</v>
      </c>
      <c r="W811">
        <f>($C$7*DL811+$D$7*DM811+$E$7*V811)</f>
        <v>0</v>
      </c>
      <c r="X811">
        <f>0.61365*exp(17.502*W811/(240.97+W811))</f>
        <v>0</v>
      </c>
      <c r="Y811">
        <f>(Z811/AA811*100)</f>
        <v>0</v>
      </c>
      <c r="Z811">
        <f>DD811*(DI811+DJ811)/1000</f>
        <v>0</v>
      </c>
      <c r="AA811">
        <f>0.61365*exp(17.502*DK811/(240.97+DK811))</f>
        <v>0</v>
      </c>
      <c r="AB811">
        <f>(X811-DD811*(DI811+DJ811)/1000)</f>
        <v>0</v>
      </c>
      <c r="AC811">
        <f>(-J811*44100)</f>
        <v>0</v>
      </c>
      <c r="AD811">
        <f>2*29.3*R811*0.92*(DK811-W811)</f>
        <v>0</v>
      </c>
      <c r="AE811">
        <f>2*0.95*5.67E-8*(((DK811+$B$7)+273)^4-(W811+273)^4)</f>
        <v>0</v>
      </c>
      <c r="AF811">
        <f>U811+AE811+AC811+AD811</f>
        <v>0</v>
      </c>
      <c r="AG811">
        <f>DH811*AU811*(DC811-DB811*(1000-AU811*DE811)/(1000-AU811*DD811))/(100*CV811)</f>
        <v>0</v>
      </c>
      <c r="AH811">
        <f>1000*DH811*AU811*(DD811-DE811)/(100*CV811*(1000-AU811*DD811))</f>
        <v>0</v>
      </c>
      <c r="AI811">
        <f>(AJ811 - AK811 - DI811*1E3/(8.314*(DK811+273.15)) * AM811/DH811 * AL811) * DH811/(100*CV811) * (1000 - DE811)/1000</f>
        <v>0</v>
      </c>
      <c r="AJ811">
        <v>79.3683358584351</v>
      </c>
      <c r="AK811">
        <v>94.449626060606</v>
      </c>
      <c r="AL811">
        <v>-3.32275240385241</v>
      </c>
      <c r="AM811">
        <v>66.0503395824005</v>
      </c>
      <c r="AN811">
        <f>(AP811 - AO811 + DI811*1E3/(8.314*(DK811+273.15)) * AR811/DH811 * AQ811) * DH811/(100*CV811) * 1000/(1000 - AP811)</f>
        <v>0</v>
      </c>
      <c r="AO811">
        <v>25.8297785145406</v>
      </c>
      <c r="AP811">
        <v>27.7718601398602</v>
      </c>
      <c r="AQ811">
        <v>-1.1250658800562e-05</v>
      </c>
      <c r="AR811">
        <v>92.4507635075594</v>
      </c>
      <c r="AS811">
        <v>4</v>
      </c>
      <c r="AT811">
        <v>1</v>
      </c>
      <c r="AU811">
        <f>IF(AS811*$H$13&gt;=AW811,1.0,(AW811/(AW811-AS811*$H$13)))</f>
        <v>0</v>
      </c>
      <c r="AV811">
        <f>(AU811-1)*100</f>
        <v>0</v>
      </c>
      <c r="AW811">
        <f>MAX(0,($B$13+$C$13*DP811)/(1+$D$13*DP811)*DI811/(DK811+273)*$E$13)</f>
        <v>0</v>
      </c>
      <c r="AX811" t="s">
        <v>418</v>
      </c>
      <c r="AY811" t="s">
        <v>418</v>
      </c>
      <c r="AZ811">
        <v>0</v>
      </c>
      <c r="BA811">
        <v>0</v>
      </c>
      <c r="BB811">
        <f>1-AZ811/BA811</f>
        <v>0</v>
      </c>
      <c r="BC811">
        <v>0</v>
      </c>
      <c r="BD811" t="s">
        <v>418</v>
      </c>
      <c r="BE811" t="s">
        <v>418</v>
      </c>
      <c r="BF811">
        <v>0</v>
      </c>
      <c r="BG811">
        <v>0</v>
      </c>
      <c r="BH811">
        <f>1-BF811/BG811</f>
        <v>0</v>
      </c>
      <c r="BI811">
        <v>0.5</v>
      </c>
      <c r="BJ811">
        <f>CS811</f>
        <v>0</v>
      </c>
      <c r="BK811">
        <f>L811</f>
        <v>0</v>
      </c>
      <c r="BL811">
        <f>BH811*BI811*BJ811</f>
        <v>0</v>
      </c>
      <c r="BM811">
        <f>(BK811-BC811)/BJ811</f>
        <v>0</v>
      </c>
      <c r="BN811">
        <f>(BA811-BG811)/BG811</f>
        <v>0</v>
      </c>
      <c r="BO811">
        <f>AZ811/(BB811+AZ811/BG811)</f>
        <v>0</v>
      </c>
      <c r="BP811" t="s">
        <v>418</v>
      </c>
      <c r="BQ811">
        <v>0</v>
      </c>
      <c r="BR811">
        <f>IF(BQ811&lt;&gt;0, BQ811, BO811)</f>
        <v>0</v>
      </c>
      <c r="BS811">
        <f>1-BR811/BG811</f>
        <v>0</v>
      </c>
      <c r="BT811">
        <f>(BG811-BF811)/(BG811-BR811)</f>
        <v>0</v>
      </c>
      <c r="BU811">
        <f>(BA811-BG811)/(BA811-BR811)</f>
        <v>0</v>
      </c>
      <c r="BV811">
        <f>(BG811-BF811)/(BG811-AZ811)</f>
        <v>0</v>
      </c>
      <c r="BW811">
        <f>(BA811-BG811)/(BA811-AZ811)</f>
        <v>0</v>
      </c>
      <c r="BX811">
        <f>(BT811*BR811/BF811)</f>
        <v>0</v>
      </c>
      <c r="BY811">
        <f>(1-BX811)</f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f>$B$11*DQ811+$C$11*DR811+$F$11*EC811*(1-EF811)</f>
        <v>0</v>
      </c>
      <c r="CS811">
        <f>CR811*CT811</f>
        <v>0</v>
      </c>
      <c r="CT811">
        <f>($B$11*$D$9+$C$11*$D$9+$F$11*((EP811+EH811)/MAX(EP811+EH811+EQ811, 0.1)*$I$9+EQ811/MAX(EP811+EH811+EQ811, 0.1)*$J$9))/($B$11+$C$11+$F$11)</f>
        <v>0</v>
      </c>
      <c r="CU811">
        <f>($B$11*$K$9+$C$11*$K$9+$F$11*((EP811+EH811)/MAX(EP811+EH811+EQ811, 0.1)*$P$9+EQ811/MAX(EP811+EH811+EQ811, 0.1)*$Q$9))/($B$11+$C$11+$F$11)</f>
        <v>0</v>
      </c>
      <c r="CV811">
        <v>6</v>
      </c>
      <c r="CW811">
        <v>0.5</v>
      </c>
      <c r="CX811" t="s">
        <v>419</v>
      </c>
      <c r="CY811">
        <v>2</v>
      </c>
      <c r="CZ811" t="b">
        <v>1</v>
      </c>
      <c r="DA811">
        <v>1659036257.81429</v>
      </c>
      <c r="DB811">
        <v>115.253203571429</v>
      </c>
      <c r="DC811">
        <v>93.9946964285714</v>
      </c>
      <c r="DD811">
        <v>27.7647857142857</v>
      </c>
      <c r="DE811">
        <v>25.8132178571429</v>
      </c>
      <c r="DF811">
        <v>110.661403571429</v>
      </c>
      <c r="DG811">
        <v>27.2334178571429</v>
      </c>
      <c r="DH811">
        <v>500.082464285714</v>
      </c>
      <c r="DI811">
        <v>90.2827142857143</v>
      </c>
      <c r="DJ811">
        <v>0.0439094214285714</v>
      </c>
      <c r="DK811">
        <v>27.4851178571429</v>
      </c>
      <c r="DL811">
        <v>28.3435142857143</v>
      </c>
      <c r="DM811">
        <v>999.9</v>
      </c>
      <c r="DN811">
        <v>0</v>
      </c>
      <c r="DO811">
        <v>0</v>
      </c>
      <c r="DP811">
        <v>9994.28571428571</v>
      </c>
      <c r="DQ811">
        <v>0</v>
      </c>
      <c r="DR811">
        <v>17.1934571428571</v>
      </c>
      <c r="DS811">
        <v>21.258575</v>
      </c>
      <c r="DT811">
        <v>118.544567857143</v>
      </c>
      <c r="DU811">
        <v>96.48495</v>
      </c>
      <c r="DV811">
        <v>1.95156535714286</v>
      </c>
      <c r="DW811">
        <v>93.9946964285714</v>
      </c>
      <c r="DX811">
        <v>25.8132178571429</v>
      </c>
      <c r="DY811">
        <v>2.50668</v>
      </c>
      <c r="DZ811">
        <v>2.33048785714286</v>
      </c>
      <c r="EA811">
        <v>21.0699464285714</v>
      </c>
      <c r="EB811">
        <v>19.8886928571429</v>
      </c>
      <c r="EC811">
        <v>1999.99571428571</v>
      </c>
      <c r="ED811">
        <v>0.980001071428571</v>
      </c>
      <c r="EE811">
        <v>0.0199992571428571</v>
      </c>
      <c r="EF811">
        <v>0</v>
      </c>
      <c r="EG811">
        <v>659.176178571429</v>
      </c>
      <c r="EH811">
        <v>5.00063</v>
      </c>
      <c r="EI811">
        <v>12990.4142857143</v>
      </c>
      <c r="EJ811">
        <v>17256.8571428571</v>
      </c>
      <c r="EK811">
        <v>38.196</v>
      </c>
      <c r="EL811">
        <v>38.312</v>
      </c>
      <c r="EM811">
        <v>37.7365</v>
      </c>
      <c r="EN811">
        <v>37.625</v>
      </c>
      <c r="EO811">
        <v>39.25</v>
      </c>
      <c r="EP811">
        <v>1955.09571428571</v>
      </c>
      <c r="EQ811">
        <v>39.9</v>
      </c>
      <c r="ER811">
        <v>0</v>
      </c>
      <c r="ES811">
        <v>1659036264.7</v>
      </c>
      <c r="ET811">
        <v>0</v>
      </c>
      <c r="EU811">
        <v>659.26364</v>
      </c>
      <c r="EV811">
        <v>8.61384615720893</v>
      </c>
      <c r="EW811">
        <v>159.461538409614</v>
      </c>
      <c r="EX811">
        <v>12991.68</v>
      </c>
      <c r="EY811">
        <v>15</v>
      </c>
      <c r="EZ811">
        <v>1659035359.5</v>
      </c>
      <c r="FA811" t="s">
        <v>1976</v>
      </c>
      <c r="FB811">
        <v>1659035357.5</v>
      </c>
      <c r="FC811">
        <v>1659035359.5</v>
      </c>
      <c r="FD811">
        <v>1</v>
      </c>
      <c r="FE811">
        <v>-0.104</v>
      </c>
      <c r="FF811">
        <v>-0.037</v>
      </c>
      <c r="FG811">
        <v>6.435</v>
      </c>
      <c r="FH811">
        <v>0.501</v>
      </c>
      <c r="FI811">
        <v>420</v>
      </c>
      <c r="FJ811">
        <v>25</v>
      </c>
      <c r="FK811">
        <v>0.45</v>
      </c>
      <c r="FL811">
        <v>0.11</v>
      </c>
      <c r="FM811">
        <v>20.78173</v>
      </c>
      <c r="FN811">
        <v>7.14790919324576</v>
      </c>
      <c r="FO811">
        <v>0.738436334493367</v>
      </c>
      <c r="FP811">
        <v>0</v>
      </c>
      <c r="FQ811">
        <v>658.692441176471</v>
      </c>
      <c r="FR811">
        <v>8.91347593781422</v>
      </c>
      <c r="FS811">
        <v>0.890724661727964</v>
      </c>
      <c r="FT811">
        <v>0</v>
      </c>
      <c r="FU811">
        <v>1.9627535</v>
      </c>
      <c r="FV811">
        <v>-0.221793771106942</v>
      </c>
      <c r="FW811">
        <v>0.0223245591837779</v>
      </c>
      <c r="FX811">
        <v>0</v>
      </c>
      <c r="FY811">
        <v>0</v>
      </c>
      <c r="FZ811">
        <v>3</v>
      </c>
      <c r="GA811" t="s">
        <v>427</v>
      </c>
      <c r="GB811">
        <v>2.97409</v>
      </c>
      <c r="GC811">
        <v>2.69786</v>
      </c>
      <c r="GD811">
        <v>0.0225575</v>
      </c>
      <c r="GE811">
        <v>0.0180065</v>
      </c>
      <c r="GF811">
        <v>0.114118</v>
      </c>
      <c r="GG811">
        <v>0.109499</v>
      </c>
      <c r="GH811">
        <v>38045.8</v>
      </c>
      <c r="GI811">
        <v>41804.3</v>
      </c>
      <c r="GJ811">
        <v>35273.5</v>
      </c>
      <c r="GK811">
        <v>38609.1</v>
      </c>
      <c r="GL811">
        <v>44294.5</v>
      </c>
      <c r="GM811">
        <v>49654.1</v>
      </c>
      <c r="GN811">
        <v>55141.8</v>
      </c>
      <c r="GO811">
        <v>61929.7</v>
      </c>
      <c r="GP811">
        <v>1.9716</v>
      </c>
      <c r="GQ811">
        <v>1.8574</v>
      </c>
      <c r="GR811">
        <v>0.177324</v>
      </c>
      <c r="GS811">
        <v>0</v>
      </c>
      <c r="GT811">
        <v>25.4187</v>
      </c>
      <c r="GU811">
        <v>999.9</v>
      </c>
      <c r="GV811">
        <v>58.125</v>
      </c>
      <c r="GW811">
        <v>29.507</v>
      </c>
      <c r="GX811">
        <v>26.6619</v>
      </c>
      <c r="GY811">
        <v>55.6619</v>
      </c>
      <c r="GZ811">
        <v>45.9095</v>
      </c>
      <c r="HA811">
        <v>1</v>
      </c>
      <c r="HB811">
        <v>-0.0445122</v>
      </c>
      <c r="HC811">
        <v>0.120261</v>
      </c>
      <c r="HD811">
        <v>20.1141</v>
      </c>
      <c r="HE811">
        <v>5.19932</v>
      </c>
      <c r="HF811">
        <v>12.0064</v>
      </c>
      <c r="HG811">
        <v>4.9756</v>
      </c>
      <c r="HH811">
        <v>3.294</v>
      </c>
      <c r="HI811">
        <v>9999</v>
      </c>
      <c r="HJ811">
        <v>9999</v>
      </c>
      <c r="HK811">
        <v>9999</v>
      </c>
      <c r="HL811">
        <v>631.1</v>
      </c>
      <c r="HM811">
        <v>1.86322</v>
      </c>
      <c r="HN811">
        <v>1.86801</v>
      </c>
      <c r="HO811">
        <v>1.86783</v>
      </c>
      <c r="HP811">
        <v>1.86905</v>
      </c>
      <c r="HQ811">
        <v>1.86981</v>
      </c>
      <c r="HR811">
        <v>1.86587</v>
      </c>
      <c r="HS811">
        <v>1.86691</v>
      </c>
      <c r="HT811">
        <v>1.86829</v>
      </c>
      <c r="HU811">
        <v>5</v>
      </c>
      <c r="HV811">
        <v>0</v>
      </c>
      <c r="HW811">
        <v>0</v>
      </c>
      <c r="HX811">
        <v>0</v>
      </c>
      <c r="HY811" t="s">
        <v>422</v>
      </c>
      <c r="HZ811" t="s">
        <v>423</v>
      </c>
      <c r="IA811" t="s">
        <v>424</v>
      </c>
      <c r="IB811" t="s">
        <v>424</v>
      </c>
      <c r="IC811" t="s">
        <v>424</v>
      </c>
      <c r="ID811" t="s">
        <v>424</v>
      </c>
      <c r="IE811">
        <v>0</v>
      </c>
      <c r="IF811">
        <v>100</v>
      </c>
      <c r="IG811">
        <v>100</v>
      </c>
      <c r="IH811">
        <v>4.441</v>
      </c>
      <c r="II811">
        <v>0.5313</v>
      </c>
      <c r="IJ811">
        <v>3.92360093765785</v>
      </c>
      <c r="IK811">
        <v>0.00601174518973114</v>
      </c>
      <c r="IL811">
        <v>2.77886958061485e-07</v>
      </c>
      <c r="IM811">
        <v>-3.54636231360687e-10</v>
      </c>
      <c r="IN811">
        <v>0.531367920259254</v>
      </c>
      <c r="IO811">
        <v>0</v>
      </c>
      <c r="IP811">
        <v>0</v>
      </c>
      <c r="IQ811">
        <v>0</v>
      </c>
      <c r="IR811">
        <v>-4</v>
      </c>
      <c r="IS811">
        <v>1848</v>
      </c>
      <c r="IT811">
        <v>1</v>
      </c>
      <c r="IU811">
        <v>25</v>
      </c>
      <c r="IV811">
        <v>15.1</v>
      </c>
      <c r="IW811">
        <v>15.1</v>
      </c>
      <c r="IX811">
        <v>0.273438</v>
      </c>
      <c r="IY811">
        <v>2.66846</v>
      </c>
      <c r="IZ811">
        <v>1.54785</v>
      </c>
      <c r="JA811">
        <v>2.30591</v>
      </c>
      <c r="JB811">
        <v>1.34644</v>
      </c>
      <c r="JC811">
        <v>2.42798</v>
      </c>
      <c r="JD811">
        <v>33.7832</v>
      </c>
      <c r="JE811">
        <v>24.2188</v>
      </c>
      <c r="JF811">
        <v>18</v>
      </c>
      <c r="JG811">
        <v>491.572</v>
      </c>
      <c r="JH811">
        <v>417.296</v>
      </c>
      <c r="JI811">
        <v>24.9997</v>
      </c>
      <c r="JJ811">
        <v>26.6642</v>
      </c>
      <c r="JK811">
        <v>29.9999</v>
      </c>
      <c r="JL811">
        <v>26.6277</v>
      </c>
      <c r="JM811">
        <v>26.5707</v>
      </c>
      <c r="JN811">
        <v>5.516</v>
      </c>
      <c r="JO811">
        <v>8.27099</v>
      </c>
      <c r="JP811">
        <v>100</v>
      </c>
      <c r="JQ811">
        <v>25</v>
      </c>
      <c r="JR811">
        <v>49.7876</v>
      </c>
      <c r="JS811">
        <v>25.9183</v>
      </c>
      <c r="JT811">
        <v>102.287</v>
      </c>
      <c r="JU811">
        <v>103.082</v>
      </c>
    </row>
    <row r="812" spans="1:281">
      <c r="A812">
        <v>794</v>
      </c>
      <c r="B812">
        <v>1659036270.6</v>
      </c>
      <c r="C812">
        <v>12587.5</v>
      </c>
      <c r="D812" t="s">
        <v>2021</v>
      </c>
      <c r="E812" t="s">
        <v>2022</v>
      </c>
      <c r="F812">
        <v>5</v>
      </c>
      <c r="G812" t="s">
        <v>1975</v>
      </c>
      <c r="H812" t="s">
        <v>417</v>
      </c>
      <c r="I812">
        <v>1659036263.1</v>
      </c>
      <c r="J812">
        <f>(K812)/1000</f>
        <v>0</v>
      </c>
      <c r="K812">
        <f>IF(CZ812, AN812, AH812)</f>
        <v>0</v>
      </c>
      <c r="L812">
        <f>IF(CZ812, AI812, AG812)</f>
        <v>0</v>
      </c>
      <c r="M812">
        <f>DB812 - IF(AU812&gt;1, L812*CV812*100.0/(AW812*DP812), 0)</f>
        <v>0</v>
      </c>
      <c r="N812">
        <f>((T812-J812/2)*M812-L812)/(T812+J812/2)</f>
        <v>0</v>
      </c>
      <c r="O812">
        <f>N812*(DI812+DJ812)/1000.0</f>
        <v>0</v>
      </c>
      <c r="P812">
        <f>(DB812 - IF(AU812&gt;1, L812*CV812*100.0/(AW812*DP812), 0))*(DI812+DJ812)/1000.0</f>
        <v>0</v>
      </c>
      <c r="Q812">
        <f>2.0/((1/S812-1/R812)+SIGN(S812)*SQRT((1/S812-1/R812)*(1/S812-1/R812) + 4*CW812/((CW812+1)*(CW812+1))*(2*1/S812*1/R812-1/R812*1/R812)))</f>
        <v>0</v>
      </c>
      <c r="R812">
        <f>IF(LEFT(CX812,1)&lt;&gt;"0",IF(LEFT(CX812,1)="1",3.0,CY812),$D$5+$E$5*(DP812*DI812/($K$5*1000))+$F$5*(DP812*DI812/($K$5*1000))*MAX(MIN(CV812,$J$5),$I$5)*MAX(MIN(CV812,$J$5),$I$5)+$G$5*MAX(MIN(CV812,$J$5),$I$5)*(DP812*DI812/($K$5*1000))+$H$5*(DP812*DI812/($K$5*1000))*(DP812*DI812/($K$5*1000)))</f>
        <v>0</v>
      </c>
      <c r="S812">
        <f>J812*(1000-(1000*0.61365*exp(17.502*W812/(240.97+W812))/(DI812+DJ812)+DD812)/2)/(1000*0.61365*exp(17.502*W812/(240.97+W812))/(DI812+DJ812)-DD812)</f>
        <v>0</v>
      </c>
      <c r="T812">
        <f>1/((CW812+1)/(Q812/1.6)+1/(R812/1.37)) + CW812/((CW812+1)/(Q812/1.6) + CW812/(R812/1.37))</f>
        <v>0</v>
      </c>
      <c r="U812">
        <f>(CR812*CU812)</f>
        <v>0</v>
      </c>
      <c r="V812">
        <f>(DK812+(U812+2*0.95*5.67E-8*(((DK812+$B$7)+273)^4-(DK812+273)^4)-44100*J812)/(1.84*29.3*R812+8*0.95*5.67E-8*(DK812+273)^3))</f>
        <v>0</v>
      </c>
      <c r="W812">
        <f>($C$7*DL812+$D$7*DM812+$E$7*V812)</f>
        <v>0</v>
      </c>
      <c r="X812">
        <f>0.61365*exp(17.502*W812/(240.97+W812))</f>
        <v>0</v>
      </c>
      <c r="Y812">
        <f>(Z812/AA812*100)</f>
        <v>0</v>
      </c>
      <c r="Z812">
        <f>DD812*(DI812+DJ812)/1000</f>
        <v>0</v>
      </c>
      <c r="AA812">
        <f>0.61365*exp(17.502*DK812/(240.97+DK812))</f>
        <v>0</v>
      </c>
      <c r="AB812">
        <f>(X812-DD812*(DI812+DJ812)/1000)</f>
        <v>0</v>
      </c>
      <c r="AC812">
        <f>(-J812*44100)</f>
        <v>0</v>
      </c>
      <c r="AD812">
        <f>2*29.3*R812*0.92*(DK812-W812)</f>
        <v>0</v>
      </c>
      <c r="AE812">
        <f>2*0.95*5.67E-8*(((DK812+$B$7)+273)^4-(W812+273)^4)</f>
        <v>0</v>
      </c>
      <c r="AF812">
        <f>U812+AE812+AC812+AD812</f>
        <v>0</v>
      </c>
      <c r="AG812">
        <f>DH812*AU812*(DC812-DB812*(1000-AU812*DE812)/(1000-AU812*DD812))/(100*CV812)</f>
        <v>0</v>
      </c>
      <c r="AH812">
        <f>1000*DH812*AU812*(DD812-DE812)/(100*CV812*(1000-AU812*DD812))</f>
        <v>0</v>
      </c>
      <c r="AI812">
        <f>(AJ812 - AK812 - DI812*1E3/(8.314*(DK812+273.15)) * AM812/DH812 * AL812) * DH812/(100*CV812) * (1000 - DE812)/1000</f>
        <v>0</v>
      </c>
      <c r="AJ812">
        <v>61.9347120909869</v>
      </c>
      <c r="AK812">
        <v>77.61036</v>
      </c>
      <c r="AL812">
        <v>-3.37935390074292</v>
      </c>
      <c r="AM812">
        <v>66.0503395824005</v>
      </c>
      <c r="AN812">
        <f>(AP812 - AO812 + DI812*1E3/(8.314*(DK812+273.15)) * AR812/DH812 * AQ812) * DH812/(100*CV812) * 1000/(1000 - AP812)</f>
        <v>0</v>
      </c>
      <c r="AO812">
        <v>25.8431905509084</v>
      </c>
      <c r="AP812">
        <v>27.7723839160839</v>
      </c>
      <c r="AQ812">
        <v>5.48110644452119e-05</v>
      </c>
      <c r="AR812">
        <v>92.4507635075594</v>
      </c>
      <c r="AS812">
        <v>4</v>
      </c>
      <c r="AT812">
        <v>1</v>
      </c>
      <c r="AU812">
        <f>IF(AS812*$H$13&gt;=AW812,1.0,(AW812/(AW812-AS812*$H$13)))</f>
        <v>0</v>
      </c>
      <c r="AV812">
        <f>(AU812-1)*100</f>
        <v>0</v>
      </c>
      <c r="AW812">
        <f>MAX(0,($B$13+$C$13*DP812)/(1+$D$13*DP812)*DI812/(DK812+273)*$E$13)</f>
        <v>0</v>
      </c>
      <c r="AX812" t="s">
        <v>418</v>
      </c>
      <c r="AY812" t="s">
        <v>418</v>
      </c>
      <c r="AZ812">
        <v>0</v>
      </c>
      <c r="BA812">
        <v>0</v>
      </c>
      <c r="BB812">
        <f>1-AZ812/BA812</f>
        <v>0</v>
      </c>
      <c r="BC812">
        <v>0</v>
      </c>
      <c r="BD812" t="s">
        <v>418</v>
      </c>
      <c r="BE812" t="s">
        <v>418</v>
      </c>
      <c r="BF812">
        <v>0</v>
      </c>
      <c r="BG812">
        <v>0</v>
      </c>
      <c r="BH812">
        <f>1-BF812/BG812</f>
        <v>0</v>
      </c>
      <c r="BI812">
        <v>0.5</v>
      </c>
      <c r="BJ812">
        <f>CS812</f>
        <v>0</v>
      </c>
      <c r="BK812">
        <f>L812</f>
        <v>0</v>
      </c>
      <c r="BL812">
        <f>BH812*BI812*BJ812</f>
        <v>0</v>
      </c>
      <c r="BM812">
        <f>(BK812-BC812)/BJ812</f>
        <v>0</v>
      </c>
      <c r="BN812">
        <f>(BA812-BG812)/BG812</f>
        <v>0</v>
      </c>
      <c r="BO812">
        <f>AZ812/(BB812+AZ812/BG812)</f>
        <v>0</v>
      </c>
      <c r="BP812" t="s">
        <v>418</v>
      </c>
      <c r="BQ812">
        <v>0</v>
      </c>
      <c r="BR812">
        <f>IF(BQ812&lt;&gt;0, BQ812, BO812)</f>
        <v>0</v>
      </c>
      <c r="BS812">
        <f>1-BR812/BG812</f>
        <v>0</v>
      </c>
      <c r="BT812">
        <f>(BG812-BF812)/(BG812-BR812)</f>
        <v>0</v>
      </c>
      <c r="BU812">
        <f>(BA812-BG812)/(BA812-BR812)</f>
        <v>0</v>
      </c>
      <c r="BV812">
        <f>(BG812-BF812)/(BG812-AZ812)</f>
        <v>0</v>
      </c>
      <c r="BW812">
        <f>(BA812-BG812)/(BA812-AZ812)</f>
        <v>0</v>
      </c>
      <c r="BX812">
        <f>(BT812*BR812/BF812)</f>
        <v>0</v>
      </c>
      <c r="BY812">
        <f>(1-BX812)</f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f>$B$11*DQ812+$C$11*DR812+$F$11*EC812*(1-EF812)</f>
        <v>0</v>
      </c>
      <c r="CS812">
        <f>CR812*CT812</f>
        <v>0</v>
      </c>
      <c r="CT812">
        <f>($B$11*$D$9+$C$11*$D$9+$F$11*((EP812+EH812)/MAX(EP812+EH812+EQ812, 0.1)*$I$9+EQ812/MAX(EP812+EH812+EQ812, 0.1)*$J$9))/($B$11+$C$11+$F$11)</f>
        <v>0</v>
      </c>
      <c r="CU812">
        <f>($B$11*$K$9+$C$11*$K$9+$F$11*((EP812+EH812)/MAX(EP812+EH812+EQ812, 0.1)*$P$9+EQ812/MAX(EP812+EH812+EQ812, 0.1)*$Q$9))/($B$11+$C$11+$F$11)</f>
        <v>0</v>
      </c>
      <c r="CV812">
        <v>6</v>
      </c>
      <c r="CW812">
        <v>0.5</v>
      </c>
      <c r="CX812" t="s">
        <v>419</v>
      </c>
      <c r="CY812">
        <v>2</v>
      </c>
      <c r="CZ812" t="b">
        <v>1</v>
      </c>
      <c r="DA812">
        <v>1659036263.1</v>
      </c>
      <c r="DB812">
        <v>98.1964333333333</v>
      </c>
      <c r="DC812">
        <v>76.3302703703704</v>
      </c>
      <c r="DD812">
        <v>27.7673962962963</v>
      </c>
      <c r="DE812">
        <v>25.8330518518518</v>
      </c>
      <c r="DF812">
        <v>93.7072814814815</v>
      </c>
      <c r="DG812">
        <v>27.2360185185185</v>
      </c>
      <c r="DH812">
        <v>500.035481481481</v>
      </c>
      <c r="DI812">
        <v>90.2822481481481</v>
      </c>
      <c r="DJ812">
        <v>0.0438922148148148</v>
      </c>
      <c r="DK812">
        <v>27.4849518518519</v>
      </c>
      <c r="DL812">
        <v>28.3441222222222</v>
      </c>
      <c r="DM812">
        <v>999.9</v>
      </c>
      <c r="DN812">
        <v>0</v>
      </c>
      <c r="DO812">
        <v>0</v>
      </c>
      <c r="DP812">
        <v>10005</v>
      </c>
      <c r="DQ812">
        <v>0</v>
      </c>
      <c r="DR812">
        <v>17.1793074074074</v>
      </c>
      <c r="DS812">
        <v>21.8661592592593</v>
      </c>
      <c r="DT812">
        <v>101.000914814815</v>
      </c>
      <c r="DU812">
        <v>78.3541925925926</v>
      </c>
      <c r="DV812">
        <v>1.9343337037037</v>
      </c>
      <c r="DW812">
        <v>76.3302703703704</v>
      </c>
      <c r="DX812">
        <v>25.8330518518518</v>
      </c>
      <c r="DY812">
        <v>2.50690259259259</v>
      </c>
      <c r="DZ812">
        <v>2.33226592592593</v>
      </c>
      <c r="EA812">
        <v>21.0713888888889</v>
      </c>
      <c r="EB812">
        <v>19.9010037037037</v>
      </c>
      <c r="EC812">
        <v>1999.98407407407</v>
      </c>
      <c r="ED812">
        <v>0.980001</v>
      </c>
      <c r="EE812">
        <v>0.0199993333333333</v>
      </c>
      <c r="EF812">
        <v>0</v>
      </c>
      <c r="EG812">
        <v>659.955888888889</v>
      </c>
      <c r="EH812">
        <v>5.00063</v>
      </c>
      <c r="EI812">
        <v>13004.8148148148</v>
      </c>
      <c r="EJ812">
        <v>17256.7444444444</v>
      </c>
      <c r="EK812">
        <v>38.187</v>
      </c>
      <c r="EL812">
        <v>38.3074074074074</v>
      </c>
      <c r="EM812">
        <v>37.7243333333333</v>
      </c>
      <c r="EN812">
        <v>37.625</v>
      </c>
      <c r="EO812">
        <v>39.25</v>
      </c>
      <c r="EP812">
        <v>1955.08407407407</v>
      </c>
      <c r="EQ812">
        <v>39.9</v>
      </c>
      <c r="ER812">
        <v>0</v>
      </c>
      <c r="ES812">
        <v>1659036270.1</v>
      </c>
      <c r="ET812">
        <v>0</v>
      </c>
      <c r="EU812">
        <v>660.0185</v>
      </c>
      <c r="EV812">
        <v>8.37076922544494</v>
      </c>
      <c r="EW812">
        <v>167.446153859138</v>
      </c>
      <c r="EX812">
        <v>13005.7461538462</v>
      </c>
      <c r="EY812">
        <v>15</v>
      </c>
      <c r="EZ812">
        <v>1659035359.5</v>
      </c>
      <c r="FA812" t="s">
        <v>1976</v>
      </c>
      <c r="FB812">
        <v>1659035357.5</v>
      </c>
      <c r="FC812">
        <v>1659035359.5</v>
      </c>
      <c r="FD812">
        <v>1</v>
      </c>
      <c r="FE812">
        <v>-0.104</v>
      </c>
      <c r="FF812">
        <v>-0.037</v>
      </c>
      <c r="FG812">
        <v>6.435</v>
      </c>
      <c r="FH812">
        <v>0.501</v>
      </c>
      <c r="FI812">
        <v>420</v>
      </c>
      <c r="FJ812">
        <v>25</v>
      </c>
      <c r="FK812">
        <v>0.45</v>
      </c>
      <c r="FL812">
        <v>0.11</v>
      </c>
      <c r="FM812">
        <v>21.5912275</v>
      </c>
      <c r="FN812">
        <v>6.9438945590994</v>
      </c>
      <c r="FO812">
        <v>0.718088514734604</v>
      </c>
      <c r="FP812">
        <v>0</v>
      </c>
      <c r="FQ812">
        <v>659.549970588235</v>
      </c>
      <c r="FR812">
        <v>8.78742551638969</v>
      </c>
      <c r="FS812">
        <v>0.880236882732817</v>
      </c>
      <c r="FT812">
        <v>0</v>
      </c>
      <c r="FU812">
        <v>1.944978</v>
      </c>
      <c r="FV812">
        <v>-0.183040300187622</v>
      </c>
      <c r="FW812">
        <v>0.0191689998695811</v>
      </c>
      <c r="FX812">
        <v>0</v>
      </c>
      <c r="FY812">
        <v>0</v>
      </c>
      <c r="FZ812">
        <v>3</v>
      </c>
      <c r="GA812" t="s">
        <v>427</v>
      </c>
      <c r="GB812">
        <v>2.97342</v>
      </c>
      <c r="GC812">
        <v>2.69776</v>
      </c>
      <c r="GD812">
        <v>0.0183825</v>
      </c>
      <c r="GE812">
        <v>0.0136278</v>
      </c>
      <c r="GF812">
        <v>0.114137</v>
      </c>
      <c r="GG812">
        <v>0.109562</v>
      </c>
      <c r="GH812">
        <v>38207.8</v>
      </c>
      <c r="GI812">
        <v>41989.8</v>
      </c>
      <c r="GJ812">
        <v>35273.1</v>
      </c>
      <c r="GK812">
        <v>38608.3</v>
      </c>
      <c r="GL812">
        <v>44293.2</v>
      </c>
      <c r="GM812">
        <v>49650.5</v>
      </c>
      <c r="GN812">
        <v>55141.6</v>
      </c>
      <c r="GO812">
        <v>61929.6</v>
      </c>
      <c r="GP812">
        <v>1.9712</v>
      </c>
      <c r="GQ812">
        <v>1.8576</v>
      </c>
      <c r="GR812">
        <v>0.178069</v>
      </c>
      <c r="GS812">
        <v>0</v>
      </c>
      <c r="GT812">
        <v>25.4145</v>
      </c>
      <c r="GU812">
        <v>999.9</v>
      </c>
      <c r="GV812">
        <v>58.125</v>
      </c>
      <c r="GW812">
        <v>29.517</v>
      </c>
      <c r="GX812">
        <v>26.6782</v>
      </c>
      <c r="GY812">
        <v>55.7619</v>
      </c>
      <c r="GZ812">
        <v>46.0176</v>
      </c>
      <c r="HA812">
        <v>1</v>
      </c>
      <c r="HB812">
        <v>-0.0445122</v>
      </c>
      <c r="HC812">
        <v>0.119172</v>
      </c>
      <c r="HD812">
        <v>20.1141</v>
      </c>
      <c r="HE812">
        <v>5.19692</v>
      </c>
      <c r="HF812">
        <v>12.004</v>
      </c>
      <c r="HG812">
        <v>4.9752</v>
      </c>
      <c r="HH812">
        <v>3.2936</v>
      </c>
      <c r="HI812">
        <v>9999</v>
      </c>
      <c r="HJ812">
        <v>9999</v>
      </c>
      <c r="HK812">
        <v>9999</v>
      </c>
      <c r="HL812">
        <v>631.1</v>
      </c>
      <c r="HM812">
        <v>1.86313</v>
      </c>
      <c r="HN812">
        <v>1.86798</v>
      </c>
      <c r="HO812">
        <v>1.86783</v>
      </c>
      <c r="HP812">
        <v>1.86902</v>
      </c>
      <c r="HQ812">
        <v>1.86981</v>
      </c>
      <c r="HR812">
        <v>1.86584</v>
      </c>
      <c r="HS812">
        <v>1.86691</v>
      </c>
      <c r="HT812">
        <v>1.86829</v>
      </c>
      <c r="HU812">
        <v>5</v>
      </c>
      <c r="HV812">
        <v>0</v>
      </c>
      <c r="HW812">
        <v>0</v>
      </c>
      <c r="HX812">
        <v>0</v>
      </c>
      <c r="HY812" t="s">
        <v>422</v>
      </c>
      <c r="HZ812" t="s">
        <v>423</v>
      </c>
      <c r="IA812" t="s">
        <v>424</v>
      </c>
      <c r="IB812" t="s">
        <v>424</v>
      </c>
      <c r="IC812" t="s">
        <v>424</v>
      </c>
      <c r="ID812" t="s">
        <v>424</v>
      </c>
      <c r="IE812">
        <v>0</v>
      </c>
      <c r="IF812">
        <v>100</v>
      </c>
      <c r="IG812">
        <v>100</v>
      </c>
      <c r="IH812">
        <v>4.342</v>
      </c>
      <c r="II812">
        <v>0.5314</v>
      </c>
      <c r="IJ812">
        <v>3.92360093765785</v>
      </c>
      <c r="IK812">
        <v>0.00601174518973114</v>
      </c>
      <c r="IL812">
        <v>2.77886958061485e-07</v>
      </c>
      <c r="IM812">
        <v>-3.54636231360687e-10</v>
      </c>
      <c r="IN812">
        <v>0.531367920259254</v>
      </c>
      <c r="IO812">
        <v>0</v>
      </c>
      <c r="IP812">
        <v>0</v>
      </c>
      <c r="IQ812">
        <v>0</v>
      </c>
      <c r="IR812">
        <v>-4</v>
      </c>
      <c r="IS812">
        <v>1848</v>
      </c>
      <c r="IT812">
        <v>1</v>
      </c>
      <c r="IU812">
        <v>25</v>
      </c>
      <c r="IV812">
        <v>15.2</v>
      </c>
      <c r="IW812">
        <v>15.2</v>
      </c>
      <c r="IX812">
        <v>0.239258</v>
      </c>
      <c r="IY812">
        <v>2.69287</v>
      </c>
      <c r="IZ812">
        <v>1.54785</v>
      </c>
      <c r="JA812">
        <v>2.30591</v>
      </c>
      <c r="JB812">
        <v>1.34644</v>
      </c>
      <c r="JC812">
        <v>2.33154</v>
      </c>
      <c r="JD812">
        <v>33.7832</v>
      </c>
      <c r="JE812">
        <v>24.2101</v>
      </c>
      <c r="JF812">
        <v>18</v>
      </c>
      <c r="JG812">
        <v>491.313</v>
      </c>
      <c r="JH812">
        <v>417.393</v>
      </c>
      <c r="JI812">
        <v>24.9997</v>
      </c>
      <c r="JJ812">
        <v>26.662</v>
      </c>
      <c r="JK812">
        <v>29.9999</v>
      </c>
      <c r="JL812">
        <v>26.6277</v>
      </c>
      <c r="JM812">
        <v>26.5684</v>
      </c>
      <c r="JN812">
        <v>4.81546</v>
      </c>
      <c r="JO812">
        <v>8.27099</v>
      </c>
      <c r="JP812">
        <v>100</v>
      </c>
      <c r="JQ812">
        <v>25</v>
      </c>
      <c r="JR812">
        <v>29.5789</v>
      </c>
      <c r="JS812">
        <v>25.9247</v>
      </c>
      <c r="JT812">
        <v>102.287</v>
      </c>
      <c r="JU812">
        <v>103.081</v>
      </c>
    </row>
    <row r="813" spans="1:281">
      <c r="A813">
        <v>795</v>
      </c>
      <c r="B813">
        <v>1659036367.6</v>
      </c>
      <c r="C813">
        <v>12684.5</v>
      </c>
      <c r="D813" t="s">
        <v>2023</v>
      </c>
      <c r="E813" t="s">
        <v>2024</v>
      </c>
      <c r="F813">
        <v>5</v>
      </c>
      <c r="G813" t="s">
        <v>1975</v>
      </c>
      <c r="H813" t="s">
        <v>417</v>
      </c>
      <c r="I813">
        <v>1659036359.6</v>
      </c>
      <c r="J813">
        <f>(K813)/1000</f>
        <v>0</v>
      </c>
      <c r="K813">
        <f>IF(CZ813, AN813, AH813)</f>
        <v>0</v>
      </c>
      <c r="L813">
        <f>IF(CZ813, AI813, AG813)</f>
        <v>0</v>
      </c>
      <c r="M813">
        <f>DB813 - IF(AU813&gt;1, L813*CV813*100.0/(AW813*DP813), 0)</f>
        <v>0</v>
      </c>
      <c r="N813">
        <f>((T813-J813/2)*M813-L813)/(T813+J813/2)</f>
        <v>0</v>
      </c>
      <c r="O813">
        <f>N813*(DI813+DJ813)/1000.0</f>
        <v>0</v>
      </c>
      <c r="P813">
        <f>(DB813 - IF(AU813&gt;1, L813*CV813*100.0/(AW813*DP813), 0))*(DI813+DJ813)/1000.0</f>
        <v>0</v>
      </c>
      <c r="Q813">
        <f>2.0/((1/S813-1/R813)+SIGN(S813)*SQRT((1/S813-1/R813)*(1/S813-1/R813) + 4*CW813/((CW813+1)*(CW813+1))*(2*1/S813*1/R813-1/R813*1/R813)))</f>
        <v>0</v>
      </c>
      <c r="R813">
        <f>IF(LEFT(CX813,1)&lt;&gt;"0",IF(LEFT(CX813,1)="1",3.0,CY813),$D$5+$E$5*(DP813*DI813/($K$5*1000))+$F$5*(DP813*DI813/($K$5*1000))*MAX(MIN(CV813,$J$5),$I$5)*MAX(MIN(CV813,$J$5),$I$5)+$G$5*MAX(MIN(CV813,$J$5),$I$5)*(DP813*DI813/($K$5*1000))+$H$5*(DP813*DI813/($K$5*1000))*(DP813*DI813/($K$5*1000)))</f>
        <v>0</v>
      </c>
      <c r="S813">
        <f>J813*(1000-(1000*0.61365*exp(17.502*W813/(240.97+W813))/(DI813+DJ813)+DD813)/2)/(1000*0.61365*exp(17.502*W813/(240.97+W813))/(DI813+DJ813)-DD813)</f>
        <v>0</v>
      </c>
      <c r="T813">
        <f>1/((CW813+1)/(Q813/1.6)+1/(R813/1.37)) + CW813/((CW813+1)/(Q813/1.6) + CW813/(R813/1.37))</f>
        <v>0</v>
      </c>
      <c r="U813">
        <f>(CR813*CU813)</f>
        <v>0</v>
      </c>
      <c r="V813">
        <f>(DK813+(U813+2*0.95*5.67E-8*(((DK813+$B$7)+273)^4-(DK813+273)^4)-44100*J813)/(1.84*29.3*R813+8*0.95*5.67E-8*(DK813+273)^3))</f>
        <v>0</v>
      </c>
      <c r="W813">
        <f>($C$7*DL813+$D$7*DM813+$E$7*V813)</f>
        <v>0</v>
      </c>
      <c r="X813">
        <f>0.61365*exp(17.502*W813/(240.97+W813))</f>
        <v>0</v>
      </c>
      <c r="Y813">
        <f>(Z813/AA813*100)</f>
        <v>0</v>
      </c>
      <c r="Z813">
        <f>DD813*(DI813+DJ813)/1000</f>
        <v>0</v>
      </c>
      <c r="AA813">
        <f>0.61365*exp(17.502*DK813/(240.97+DK813))</f>
        <v>0</v>
      </c>
      <c r="AB813">
        <f>(X813-DD813*(DI813+DJ813)/1000)</f>
        <v>0</v>
      </c>
      <c r="AC813">
        <f>(-J813*44100)</f>
        <v>0</v>
      </c>
      <c r="AD813">
        <f>2*29.3*R813*0.92*(DK813-W813)</f>
        <v>0</v>
      </c>
      <c r="AE813">
        <f>2*0.95*5.67E-8*(((DK813+$B$7)+273)^4-(W813+273)^4)</f>
        <v>0</v>
      </c>
      <c r="AF813">
        <f>U813+AE813+AC813+AD813</f>
        <v>0</v>
      </c>
      <c r="AG813">
        <f>DH813*AU813*(DC813-DB813*(1000-AU813*DE813)/(1000-AU813*DD813))/(100*CV813)</f>
        <v>0</v>
      </c>
      <c r="AH813">
        <f>1000*DH813*AU813*(DD813-DE813)/(100*CV813*(1000-AU813*DD813))</f>
        <v>0</v>
      </c>
      <c r="AI813">
        <f>(AJ813 - AK813 - DI813*1E3/(8.314*(DK813+273.15)) * AM813/DH813 * AL813) * DH813/(100*CV813) * (1000 - DE813)/1000</f>
        <v>0</v>
      </c>
      <c r="AJ813">
        <v>431.056049194396</v>
      </c>
      <c r="AK813">
        <v>421.23193939394</v>
      </c>
      <c r="AL813">
        <v>0.00997541690785129</v>
      </c>
      <c r="AM813">
        <v>66.0503395824005</v>
      </c>
      <c r="AN813">
        <f>(AP813 - AO813 + DI813*1E3/(8.314*(DK813+273.15)) * AR813/DH813 * AQ813) * DH813/(100*CV813) * 1000/(1000 - AP813)</f>
        <v>0</v>
      </c>
      <c r="AO813">
        <v>25.9328188080018</v>
      </c>
      <c r="AP813">
        <v>27.814079020979</v>
      </c>
      <c r="AQ813">
        <v>-1.48202254370866e-05</v>
      </c>
      <c r="AR813">
        <v>92.4507635075594</v>
      </c>
      <c r="AS813">
        <v>4</v>
      </c>
      <c r="AT813">
        <v>1</v>
      </c>
      <c r="AU813">
        <f>IF(AS813*$H$13&gt;=AW813,1.0,(AW813/(AW813-AS813*$H$13)))</f>
        <v>0</v>
      </c>
      <c r="AV813">
        <f>(AU813-1)*100</f>
        <v>0</v>
      </c>
      <c r="AW813">
        <f>MAX(0,($B$13+$C$13*DP813)/(1+$D$13*DP813)*DI813/(DK813+273)*$E$13)</f>
        <v>0</v>
      </c>
      <c r="AX813" t="s">
        <v>418</v>
      </c>
      <c r="AY813" t="s">
        <v>418</v>
      </c>
      <c r="AZ813">
        <v>0</v>
      </c>
      <c r="BA813">
        <v>0</v>
      </c>
      <c r="BB813">
        <f>1-AZ813/BA813</f>
        <v>0</v>
      </c>
      <c r="BC813">
        <v>0</v>
      </c>
      <c r="BD813" t="s">
        <v>418</v>
      </c>
      <c r="BE813" t="s">
        <v>418</v>
      </c>
      <c r="BF813">
        <v>0</v>
      </c>
      <c r="BG813">
        <v>0</v>
      </c>
      <c r="BH813">
        <f>1-BF813/BG813</f>
        <v>0</v>
      </c>
      <c r="BI813">
        <v>0.5</v>
      </c>
      <c r="BJ813">
        <f>CS813</f>
        <v>0</v>
      </c>
      <c r="BK813">
        <f>L813</f>
        <v>0</v>
      </c>
      <c r="BL813">
        <f>BH813*BI813*BJ813</f>
        <v>0</v>
      </c>
      <c r="BM813">
        <f>(BK813-BC813)/BJ813</f>
        <v>0</v>
      </c>
      <c r="BN813">
        <f>(BA813-BG813)/BG813</f>
        <v>0</v>
      </c>
      <c r="BO813">
        <f>AZ813/(BB813+AZ813/BG813)</f>
        <v>0</v>
      </c>
      <c r="BP813" t="s">
        <v>418</v>
      </c>
      <c r="BQ813">
        <v>0</v>
      </c>
      <c r="BR813">
        <f>IF(BQ813&lt;&gt;0, BQ813, BO813)</f>
        <v>0</v>
      </c>
      <c r="BS813">
        <f>1-BR813/BG813</f>
        <v>0</v>
      </c>
      <c r="BT813">
        <f>(BG813-BF813)/(BG813-BR813)</f>
        <v>0</v>
      </c>
      <c r="BU813">
        <f>(BA813-BG813)/(BA813-BR813)</f>
        <v>0</v>
      </c>
      <c r="BV813">
        <f>(BG813-BF813)/(BG813-AZ813)</f>
        <v>0</v>
      </c>
      <c r="BW813">
        <f>(BA813-BG813)/(BA813-AZ813)</f>
        <v>0</v>
      </c>
      <c r="BX813">
        <f>(BT813*BR813/BF813)</f>
        <v>0</v>
      </c>
      <c r="BY813">
        <f>(1-BX813)</f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f>$B$11*DQ813+$C$11*DR813+$F$11*EC813*(1-EF813)</f>
        <v>0</v>
      </c>
      <c r="CS813">
        <f>CR813*CT813</f>
        <v>0</v>
      </c>
      <c r="CT813">
        <f>($B$11*$D$9+$C$11*$D$9+$F$11*((EP813+EH813)/MAX(EP813+EH813+EQ813, 0.1)*$I$9+EQ813/MAX(EP813+EH813+EQ813, 0.1)*$J$9))/($B$11+$C$11+$F$11)</f>
        <v>0</v>
      </c>
      <c r="CU813">
        <f>($B$11*$K$9+$C$11*$K$9+$F$11*((EP813+EH813)/MAX(EP813+EH813+EQ813, 0.1)*$P$9+EQ813/MAX(EP813+EH813+EQ813, 0.1)*$Q$9))/($B$11+$C$11+$F$11)</f>
        <v>0</v>
      </c>
      <c r="CV813">
        <v>6</v>
      </c>
      <c r="CW813">
        <v>0.5</v>
      </c>
      <c r="CX813" t="s">
        <v>419</v>
      </c>
      <c r="CY813">
        <v>2</v>
      </c>
      <c r="CZ813" t="b">
        <v>1</v>
      </c>
      <c r="DA813">
        <v>1659036359.6</v>
      </c>
      <c r="DB813">
        <v>409.517161290323</v>
      </c>
      <c r="DC813">
        <v>419.922322580645</v>
      </c>
      <c r="DD813">
        <v>27.8143516129032</v>
      </c>
      <c r="DE813">
        <v>25.9357</v>
      </c>
      <c r="DF813">
        <v>403.148032258065</v>
      </c>
      <c r="DG813">
        <v>27.2829903225806</v>
      </c>
      <c r="DH813">
        <v>500.072064516129</v>
      </c>
      <c r="DI813">
        <v>90.2814483870968</v>
      </c>
      <c r="DJ813">
        <v>0.0441681322580645</v>
      </c>
      <c r="DK813">
        <v>27.4721903225806</v>
      </c>
      <c r="DL813">
        <v>28.334835483871</v>
      </c>
      <c r="DM813">
        <v>999.9</v>
      </c>
      <c r="DN813">
        <v>0</v>
      </c>
      <c r="DO813">
        <v>0</v>
      </c>
      <c r="DP813">
        <v>10003.7096774194</v>
      </c>
      <c r="DQ813">
        <v>0</v>
      </c>
      <c r="DR813">
        <v>17.149635483871</v>
      </c>
      <c r="DS813">
        <v>-10.4050935483871</v>
      </c>
      <c r="DT813">
        <v>421.233483870968</v>
      </c>
      <c r="DU813">
        <v>431.103225806452</v>
      </c>
      <c r="DV813">
        <v>1.87864709677419</v>
      </c>
      <c r="DW813">
        <v>419.922322580645</v>
      </c>
      <c r="DX813">
        <v>25.9357</v>
      </c>
      <c r="DY813">
        <v>2.51112064516129</v>
      </c>
      <c r="DZ813">
        <v>2.34151290322581</v>
      </c>
      <c r="EA813">
        <v>21.0987483870968</v>
      </c>
      <c r="EB813">
        <v>19.9648709677419</v>
      </c>
      <c r="EC813">
        <v>1999.96290322581</v>
      </c>
      <c r="ED813">
        <v>0.980001064516129</v>
      </c>
      <c r="EE813">
        <v>0.019999264516129</v>
      </c>
      <c r="EF813">
        <v>0</v>
      </c>
      <c r="EG813">
        <v>647.363870967742</v>
      </c>
      <c r="EH813">
        <v>5.00063</v>
      </c>
      <c r="EI813">
        <v>12769.2032258065</v>
      </c>
      <c r="EJ813">
        <v>17256.5870967742</v>
      </c>
      <c r="EK813">
        <v>38.187</v>
      </c>
      <c r="EL813">
        <v>38.262</v>
      </c>
      <c r="EM813">
        <v>37.687</v>
      </c>
      <c r="EN813">
        <v>37.6087419354839</v>
      </c>
      <c r="EO813">
        <v>39.2479677419355</v>
      </c>
      <c r="EP813">
        <v>1955.06290322581</v>
      </c>
      <c r="EQ813">
        <v>39.9</v>
      </c>
      <c r="ER813">
        <v>0</v>
      </c>
      <c r="ES813">
        <v>1659036366.7</v>
      </c>
      <c r="ET813">
        <v>0</v>
      </c>
      <c r="EU813">
        <v>647.34352</v>
      </c>
      <c r="EV813">
        <v>-2.77423078069432</v>
      </c>
      <c r="EW813">
        <v>-60.3461538644801</v>
      </c>
      <c r="EX813">
        <v>12768.572</v>
      </c>
      <c r="EY813">
        <v>15</v>
      </c>
      <c r="EZ813">
        <v>1659035359.5</v>
      </c>
      <c r="FA813" t="s">
        <v>1976</v>
      </c>
      <c r="FB813">
        <v>1659035357.5</v>
      </c>
      <c r="FC813">
        <v>1659035359.5</v>
      </c>
      <c r="FD813">
        <v>1</v>
      </c>
      <c r="FE813">
        <v>-0.104</v>
      </c>
      <c r="FF813">
        <v>-0.037</v>
      </c>
      <c r="FG813">
        <v>6.435</v>
      </c>
      <c r="FH813">
        <v>0.501</v>
      </c>
      <c r="FI813">
        <v>420</v>
      </c>
      <c r="FJ813">
        <v>25</v>
      </c>
      <c r="FK813">
        <v>0.45</v>
      </c>
      <c r="FL813">
        <v>0.11</v>
      </c>
      <c r="FM813">
        <v>-10.39574</v>
      </c>
      <c r="FN813">
        <v>-0.201816135084398</v>
      </c>
      <c r="FO813">
        <v>0.083289542560876</v>
      </c>
      <c r="FP813">
        <v>1</v>
      </c>
      <c r="FQ813">
        <v>647.54605882353</v>
      </c>
      <c r="FR813">
        <v>-3.69329259772837</v>
      </c>
      <c r="FS813">
        <v>0.42325655835067</v>
      </c>
      <c r="FT813">
        <v>0</v>
      </c>
      <c r="FU813">
        <v>1.87584</v>
      </c>
      <c r="FV813">
        <v>0.062005553470918</v>
      </c>
      <c r="FW813">
        <v>0.0067553660152504</v>
      </c>
      <c r="FX813">
        <v>1</v>
      </c>
      <c r="FY813">
        <v>2</v>
      </c>
      <c r="FZ813">
        <v>3</v>
      </c>
      <c r="GA813" t="s">
        <v>474</v>
      </c>
      <c r="GB813">
        <v>2.97359</v>
      </c>
      <c r="GC813">
        <v>2.69749</v>
      </c>
      <c r="GD813">
        <v>0.0885961</v>
      </c>
      <c r="GE813">
        <v>0.0915295</v>
      </c>
      <c r="GF813">
        <v>0.114261</v>
      </c>
      <c r="GG813">
        <v>0.109787</v>
      </c>
      <c r="GH813">
        <v>35477.7</v>
      </c>
      <c r="GI813">
        <v>38678.3</v>
      </c>
      <c r="GJ813">
        <v>35274.6</v>
      </c>
      <c r="GK813">
        <v>38611.4</v>
      </c>
      <c r="GL813">
        <v>44290</v>
      </c>
      <c r="GM813">
        <v>49643.2</v>
      </c>
      <c r="GN813">
        <v>55143.5</v>
      </c>
      <c r="GO813">
        <v>61933.5</v>
      </c>
      <c r="GP813">
        <v>1.972</v>
      </c>
      <c r="GQ813">
        <v>1.86</v>
      </c>
      <c r="GR813">
        <v>0.179708</v>
      </c>
      <c r="GS813">
        <v>0</v>
      </c>
      <c r="GT813">
        <v>25.3845</v>
      </c>
      <c r="GU813">
        <v>999.9</v>
      </c>
      <c r="GV813">
        <v>58.125</v>
      </c>
      <c r="GW813">
        <v>29.507</v>
      </c>
      <c r="GX813">
        <v>26.6633</v>
      </c>
      <c r="GY813">
        <v>56.3819</v>
      </c>
      <c r="GZ813">
        <v>46.262</v>
      </c>
      <c r="HA813">
        <v>1</v>
      </c>
      <c r="HB813">
        <v>-0.0468902</v>
      </c>
      <c r="HC813">
        <v>0.11634</v>
      </c>
      <c r="HD813">
        <v>20.1135</v>
      </c>
      <c r="HE813">
        <v>5.19812</v>
      </c>
      <c r="HF813">
        <v>12.0064</v>
      </c>
      <c r="HG813">
        <v>4.976</v>
      </c>
      <c r="HH813">
        <v>3.2932</v>
      </c>
      <c r="HI813">
        <v>9999</v>
      </c>
      <c r="HJ813">
        <v>9999</v>
      </c>
      <c r="HK813">
        <v>9999</v>
      </c>
      <c r="HL813">
        <v>631.2</v>
      </c>
      <c r="HM813">
        <v>1.86313</v>
      </c>
      <c r="HN813">
        <v>1.86798</v>
      </c>
      <c r="HO813">
        <v>1.86783</v>
      </c>
      <c r="HP813">
        <v>1.86899</v>
      </c>
      <c r="HQ813">
        <v>1.86978</v>
      </c>
      <c r="HR813">
        <v>1.86584</v>
      </c>
      <c r="HS813">
        <v>1.86691</v>
      </c>
      <c r="HT813">
        <v>1.86829</v>
      </c>
      <c r="HU813">
        <v>5</v>
      </c>
      <c r="HV813">
        <v>0</v>
      </c>
      <c r="HW813">
        <v>0</v>
      </c>
      <c r="HX813">
        <v>0</v>
      </c>
      <c r="HY813" t="s">
        <v>422</v>
      </c>
      <c r="HZ813" t="s">
        <v>423</v>
      </c>
      <c r="IA813" t="s">
        <v>424</v>
      </c>
      <c r="IB813" t="s">
        <v>424</v>
      </c>
      <c r="IC813" t="s">
        <v>424</v>
      </c>
      <c r="ID813" t="s">
        <v>424</v>
      </c>
      <c r="IE813">
        <v>0</v>
      </c>
      <c r="IF813">
        <v>100</v>
      </c>
      <c r="IG813">
        <v>100</v>
      </c>
      <c r="IH813">
        <v>6.369</v>
      </c>
      <c r="II813">
        <v>0.5314</v>
      </c>
      <c r="IJ813">
        <v>3.92360093765785</v>
      </c>
      <c r="IK813">
        <v>0.00601174518973114</v>
      </c>
      <c r="IL813">
        <v>2.77886958061485e-07</v>
      </c>
      <c r="IM813">
        <v>-3.54636231360687e-10</v>
      </c>
      <c r="IN813">
        <v>0.531367920259254</v>
      </c>
      <c r="IO813">
        <v>0</v>
      </c>
      <c r="IP813">
        <v>0</v>
      </c>
      <c r="IQ813">
        <v>0</v>
      </c>
      <c r="IR813">
        <v>-4</v>
      </c>
      <c r="IS813">
        <v>1848</v>
      </c>
      <c r="IT813">
        <v>1</v>
      </c>
      <c r="IU813">
        <v>25</v>
      </c>
      <c r="IV813">
        <v>16.8</v>
      </c>
      <c r="IW813">
        <v>16.8</v>
      </c>
      <c r="IX813">
        <v>1.03149</v>
      </c>
      <c r="IY813">
        <v>2.6355</v>
      </c>
      <c r="IZ813">
        <v>1.54785</v>
      </c>
      <c r="JA813">
        <v>2.30591</v>
      </c>
      <c r="JB813">
        <v>1.34644</v>
      </c>
      <c r="JC813">
        <v>2.35962</v>
      </c>
      <c r="JD813">
        <v>33.7832</v>
      </c>
      <c r="JE813">
        <v>24.2188</v>
      </c>
      <c r="JF813">
        <v>18</v>
      </c>
      <c r="JG813">
        <v>491.592</v>
      </c>
      <c r="JH813">
        <v>418.563</v>
      </c>
      <c r="JI813">
        <v>24.9999</v>
      </c>
      <c r="JJ813">
        <v>26.6372</v>
      </c>
      <c r="JK813">
        <v>30</v>
      </c>
      <c r="JL813">
        <v>26.6008</v>
      </c>
      <c r="JM813">
        <v>26.5418</v>
      </c>
      <c r="JN813">
        <v>20.6765</v>
      </c>
      <c r="JO813">
        <v>7.44038</v>
      </c>
      <c r="JP813">
        <v>100</v>
      </c>
      <c r="JQ813">
        <v>25</v>
      </c>
      <c r="JR813">
        <v>426.735</v>
      </c>
      <c r="JS813">
        <v>25.9928</v>
      </c>
      <c r="JT813">
        <v>102.29</v>
      </c>
      <c r="JU813">
        <v>103.088</v>
      </c>
    </row>
    <row r="814" spans="1:281">
      <c r="A814">
        <v>796</v>
      </c>
      <c r="B814">
        <v>1659036372.6</v>
      </c>
      <c r="C814">
        <v>12689.5</v>
      </c>
      <c r="D814" t="s">
        <v>2025</v>
      </c>
      <c r="E814" t="s">
        <v>2026</v>
      </c>
      <c r="F814">
        <v>5</v>
      </c>
      <c r="G814" t="s">
        <v>1975</v>
      </c>
      <c r="H814" t="s">
        <v>417</v>
      </c>
      <c r="I814">
        <v>1659036364.75517</v>
      </c>
      <c r="J814">
        <f>(K814)/1000</f>
        <v>0</v>
      </c>
      <c r="K814">
        <f>IF(CZ814, AN814, AH814)</f>
        <v>0</v>
      </c>
      <c r="L814">
        <f>IF(CZ814, AI814, AG814)</f>
        <v>0</v>
      </c>
      <c r="M814">
        <f>DB814 - IF(AU814&gt;1, L814*CV814*100.0/(AW814*DP814), 0)</f>
        <v>0</v>
      </c>
      <c r="N814">
        <f>((T814-J814/2)*M814-L814)/(T814+J814/2)</f>
        <v>0</v>
      </c>
      <c r="O814">
        <f>N814*(DI814+DJ814)/1000.0</f>
        <v>0</v>
      </c>
      <c r="P814">
        <f>(DB814 - IF(AU814&gt;1, L814*CV814*100.0/(AW814*DP814), 0))*(DI814+DJ814)/1000.0</f>
        <v>0</v>
      </c>
      <c r="Q814">
        <f>2.0/((1/S814-1/R814)+SIGN(S814)*SQRT((1/S814-1/R814)*(1/S814-1/R814) + 4*CW814/((CW814+1)*(CW814+1))*(2*1/S814*1/R814-1/R814*1/R814)))</f>
        <v>0</v>
      </c>
      <c r="R814">
        <f>IF(LEFT(CX814,1)&lt;&gt;"0",IF(LEFT(CX814,1)="1",3.0,CY814),$D$5+$E$5*(DP814*DI814/($K$5*1000))+$F$5*(DP814*DI814/($K$5*1000))*MAX(MIN(CV814,$J$5),$I$5)*MAX(MIN(CV814,$J$5),$I$5)+$G$5*MAX(MIN(CV814,$J$5),$I$5)*(DP814*DI814/($K$5*1000))+$H$5*(DP814*DI814/($K$5*1000))*(DP814*DI814/($K$5*1000)))</f>
        <v>0</v>
      </c>
      <c r="S814">
        <f>J814*(1000-(1000*0.61365*exp(17.502*W814/(240.97+W814))/(DI814+DJ814)+DD814)/2)/(1000*0.61365*exp(17.502*W814/(240.97+W814))/(DI814+DJ814)-DD814)</f>
        <v>0</v>
      </c>
      <c r="T814">
        <f>1/((CW814+1)/(Q814/1.6)+1/(R814/1.37)) + CW814/((CW814+1)/(Q814/1.6) + CW814/(R814/1.37))</f>
        <v>0</v>
      </c>
      <c r="U814">
        <f>(CR814*CU814)</f>
        <v>0</v>
      </c>
      <c r="V814">
        <f>(DK814+(U814+2*0.95*5.67E-8*(((DK814+$B$7)+273)^4-(DK814+273)^4)-44100*J814)/(1.84*29.3*R814+8*0.95*5.67E-8*(DK814+273)^3))</f>
        <v>0</v>
      </c>
      <c r="W814">
        <f>($C$7*DL814+$D$7*DM814+$E$7*V814)</f>
        <v>0</v>
      </c>
      <c r="X814">
        <f>0.61365*exp(17.502*W814/(240.97+W814))</f>
        <v>0</v>
      </c>
      <c r="Y814">
        <f>(Z814/AA814*100)</f>
        <v>0</v>
      </c>
      <c r="Z814">
        <f>DD814*(DI814+DJ814)/1000</f>
        <v>0</v>
      </c>
      <c r="AA814">
        <f>0.61365*exp(17.502*DK814/(240.97+DK814))</f>
        <v>0</v>
      </c>
      <c r="AB814">
        <f>(X814-DD814*(DI814+DJ814)/1000)</f>
        <v>0</v>
      </c>
      <c r="AC814">
        <f>(-J814*44100)</f>
        <v>0</v>
      </c>
      <c r="AD814">
        <f>2*29.3*R814*0.92*(DK814-W814)</f>
        <v>0</v>
      </c>
      <c r="AE814">
        <f>2*0.95*5.67E-8*(((DK814+$B$7)+273)^4-(W814+273)^4)</f>
        <v>0</v>
      </c>
      <c r="AF814">
        <f>U814+AE814+AC814+AD814</f>
        <v>0</v>
      </c>
      <c r="AG814">
        <f>DH814*AU814*(DC814-DB814*(1000-AU814*DE814)/(1000-AU814*DD814))/(100*CV814)</f>
        <v>0</v>
      </c>
      <c r="AH814">
        <f>1000*DH814*AU814*(DD814-DE814)/(100*CV814*(1000-AU814*DD814))</f>
        <v>0</v>
      </c>
      <c r="AI814">
        <f>(AJ814 - AK814 - DI814*1E3/(8.314*(DK814+273.15)) * AM814/DH814 * AL814) * DH814/(100*CV814) * (1000 - DE814)/1000</f>
        <v>0</v>
      </c>
      <c r="AJ814">
        <v>431.858620797219</v>
      </c>
      <c r="AK814">
        <v>421.548272727273</v>
      </c>
      <c r="AL814">
        <v>0.10685950025663</v>
      </c>
      <c r="AM814">
        <v>66.0503395824005</v>
      </c>
      <c r="AN814">
        <f>(AP814 - AO814 + DI814*1E3/(8.314*(DK814+273.15)) * AR814/DH814 * AQ814) * DH814/(100*CV814) * 1000/(1000 - AP814)</f>
        <v>0</v>
      </c>
      <c r="AO814">
        <v>25.9295564039945</v>
      </c>
      <c r="AP814">
        <v>27.8120104895105</v>
      </c>
      <c r="AQ814">
        <v>-9.45990011586812e-06</v>
      </c>
      <c r="AR814">
        <v>92.4507635075594</v>
      </c>
      <c r="AS814">
        <v>4</v>
      </c>
      <c r="AT814">
        <v>1</v>
      </c>
      <c r="AU814">
        <f>IF(AS814*$H$13&gt;=AW814,1.0,(AW814/(AW814-AS814*$H$13)))</f>
        <v>0</v>
      </c>
      <c r="AV814">
        <f>(AU814-1)*100</f>
        <v>0</v>
      </c>
      <c r="AW814">
        <f>MAX(0,($B$13+$C$13*DP814)/(1+$D$13*DP814)*DI814/(DK814+273)*$E$13)</f>
        <v>0</v>
      </c>
      <c r="AX814" t="s">
        <v>418</v>
      </c>
      <c r="AY814" t="s">
        <v>418</v>
      </c>
      <c r="AZ814">
        <v>0</v>
      </c>
      <c r="BA814">
        <v>0</v>
      </c>
      <c r="BB814">
        <f>1-AZ814/BA814</f>
        <v>0</v>
      </c>
      <c r="BC814">
        <v>0</v>
      </c>
      <c r="BD814" t="s">
        <v>418</v>
      </c>
      <c r="BE814" t="s">
        <v>418</v>
      </c>
      <c r="BF814">
        <v>0</v>
      </c>
      <c r="BG814">
        <v>0</v>
      </c>
      <c r="BH814">
        <f>1-BF814/BG814</f>
        <v>0</v>
      </c>
      <c r="BI814">
        <v>0.5</v>
      </c>
      <c r="BJ814">
        <f>CS814</f>
        <v>0</v>
      </c>
      <c r="BK814">
        <f>L814</f>
        <v>0</v>
      </c>
      <c r="BL814">
        <f>BH814*BI814*BJ814</f>
        <v>0</v>
      </c>
      <c r="BM814">
        <f>(BK814-BC814)/BJ814</f>
        <v>0</v>
      </c>
      <c r="BN814">
        <f>(BA814-BG814)/BG814</f>
        <v>0</v>
      </c>
      <c r="BO814">
        <f>AZ814/(BB814+AZ814/BG814)</f>
        <v>0</v>
      </c>
      <c r="BP814" t="s">
        <v>418</v>
      </c>
      <c r="BQ814">
        <v>0</v>
      </c>
      <c r="BR814">
        <f>IF(BQ814&lt;&gt;0, BQ814, BO814)</f>
        <v>0</v>
      </c>
      <c r="BS814">
        <f>1-BR814/BG814</f>
        <v>0</v>
      </c>
      <c r="BT814">
        <f>(BG814-BF814)/(BG814-BR814)</f>
        <v>0</v>
      </c>
      <c r="BU814">
        <f>(BA814-BG814)/(BA814-BR814)</f>
        <v>0</v>
      </c>
      <c r="BV814">
        <f>(BG814-BF814)/(BG814-AZ814)</f>
        <v>0</v>
      </c>
      <c r="BW814">
        <f>(BA814-BG814)/(BA814-AZ814)</f>
        <v>0</v>
      </c>
      <c r="BX814">
        <f>(BT814*BR814/BF814)</f>
        <v>0</v>
      </c>
      <c r="BY814">
        <f>(1-BX814)</f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f>$B$11*DQ814+$C$11*DR814+$F$11*EC814*(1-EF814)</f>
        <v>0</v>
      </c>
      <c r="CS814">
        <f>CR814*CT814</f>
        <v>0</v>
      </c>
      <c r="CT814">
        <f>($B$11*$D$9+$C$11*$D$9+$F$11*((EP814+EH814)/MAX(EP814+EH814+EQ814, 0.1)*$I$9+EQ814/MAX(EP814+EH814+EQ814, 0.1)*$J$9))/($B$11+$C$11+$F$11)</f>
        <v>0</v>
      </c>
      <c r="CU814">
        <f>($B$11*$K$9+$C$11*$K$9+$F$11*((EP814+EH814)/MAX(EP814+EH814+EQ814, 0.1)*$P$9+EQ814/MAX(EP814+EH814+EQ814, 0.1)*$Q$9))/($B$11+$C$11+$F$11)</f>
        <v>0</v>
      </c>
      <c r="CV814">
        <v>6</v>
      </c>
      <c r="CW814">
        <v>0.5</v>
      </c>
      <c r="CX814" t="s">
        <v>419</v>
      </c>
      <c r="CY814">
        <v>2</v>
      </c>
      <c r="CZ814" t="b">
        <v>1</v>
      </c>
      <c r="DA814">
        <v>1659036364.75517</v>
      </c>
      <c r="DB814">
        <v>409.533206896552</v>
      </c>
      <c r="DC814">
        <v>420.445068965517</v>
      </c>
      <c r="DD814">
        <v>27.8144862068966</v>
      </c>
      <c r="DE814">
        <v>25.9327862068966</v>
      </c>
      <c r="DF814">
        <v>403.164034482759</v>
      </c>
      <c r="DG814">
        <v>27.2831344827586</v>
      </c>
      <c r="DH814">
        <v>500.142655172414</v>
      </c>
      <c r="DI814">
        <v>90.2805551724138</v>
      </c>
      <c r="DJ814">
        <v>0.0439831620689655</v>
      </c>
      <c r="DK814">
        <v>27.4664896551724</v>
      </c>
      <c r="DL814">
        <v>28.3135</v>
      </c>
      <c r="DM814">
        <v>999.9</v>
      </c>
      <c r="DN814">
        <v>0</v>
      </c>
      <c r="DO814">
        <v>0</v>
      </c>
      <c r="DP814">
        <v>10016.8965517241</v>
      </c>
      <c r="DQ814">
        <v>0</v>
      </c>
      <c r="DR814">
        <v>17.1408206896552</v>
      </c>
      <c r="DS814">
        <v>-10.9118310344828</v>
      </c>
      <c r="DT814">
        <v>421.250068965517</v>
      </c>
      <c r="DU814">
        <v>431.638655172414</v>
      </c>
      <c r="DV814">
        <v>1.88171</v>
      </c>
      <c r="DW814">
        <v>420.445068965517</v>
      </c>
      <c r="DX814">
        <v>25.9327862068966</v>
      </c>
      <c r="DY814">
        <v>2.51110896551724</v>
      </c>
      <c r="DZ814">
        <v>2.34122620689655</v>
      </c>
      <c r="EA814">
        <v>21.098675862069</v>
      </c>
      <c r="EB814">
        <v>19.9628896551724</v>
      </c>
      <c r="EC814">
        <v>1999.96586206897</v>
      </c>
      <c r="ED814">
        <v>0.980001137931034</v>
      </c>
      <c r="EE814">
        <v>0.0199991862068966</v>
      </c>
      <c r="EF814">
        <v>0</v>
      </c>
      <c r="EG814">
        <v>647.060068965517</v>
      </c>
      <c r="EH814">
        <v>5.00063</v>
      </c>
      <c r="EI814">
        <v>12764.6034482759</v>
      </c>
      <c r="EJ814">
        <v>17256.6103448276</v>
      </c>
      <c r="EK814">
        <v>38.187</v>
      </c>
      <c r="EL814">
        <v>38.2585517241379</v>
      </c>
      <c r="EM814">
        <v>37.687</v>
      </c>
      <c r="EN814">
        <v>37.6163103448276</v>
      </c>
      <c r="EO814">
        <v>39.25</v>
      </c>
      <c r="EP814">
        <v>1955.06586206897</v>
      </c>
      <c r="EQ814">
        <v>39.9</v>
      </c>
      <c r="ER814">
        <v>0</v>
      </c>
      <c r="ES814">
        <v>1659036371.5</v>
      </c>
      <c r="ET814">
        <v>0</v>
      </c>
      <c r="EU814">
        <v>647.07692</v>
      </c>
      <c r="EV814">
        <v>-3.35346153202001</v>
      </c>
      <c r="EW814">
        <v>-47.9153845227909</v>
      </c>
      <c r="EX814">
        <v>12764.364</v>
      </c>
      <c r="EY814">
        <v>15</v>
      </c>
      <c r="EZ814">
        <v>1659035359.5</v>
      </c>
      <c r="FA814" t="s">
        <v>1976</v>
      </c>
      <c r="FB814">
        <v>1659035357.5</v>
      </c>
      <c r="FC814">
        <v>1659035359.5</v>
      </c>
      <c r="FD814">
        <v>1</v>
      </c>
      <c r="FE814">
        <v>-0.104</v>
      </c>
      <c r="FF814">
        <v>-0.037</v>
      </c>
      <c r="FG814">
        <v>6.435</v>
      </c>
      <c r="FH814">
        <v>0.501</v>
      </c>
      <c r="FI814">
        <v>420</v>
      </c>
      <c r="FJ814">
        <v>25</v>
      </c>
      <c r="FK814">
        <v>0.45</v>
      </c>
      <c r="FL814">
        <v>0.11</v>
      </c>
      <c r="FM814">
        <v>-10.5585</v>
      </c>
      <c r="FN814">
        <v>-2.73317223264539</v>
      </c>
      <c r="FO814">
        <v>0.550194451535091</v>
      </c>
      <c r="FP814">
        <v>0</v>
      </c>
      <c r="FQ814">
        <v>647.306147058824</v>
      </c>
      <c r="FR814">
        <v>-3.5528953422808</v>
      </c>
      <c r="FS814">
        <v>0.418301687664674</v>
      </c>
      <c r="FT814">
        <v>0</v>
      </c>
      <c r="FU814">
        <v>1.87948575</v>
      </c>
      <c r="FV814">
        <v>0.0392338086303916</v>
      </c>
      <c r="FW814">
        <v>0.00474150286697161</v>
      </c>
      <c r="FX814">
        <v>1</v>
      </c>
      <c r="FY814">
        <v>1</v>
      </c>
      <c r="FZ814">
        <v>3</v>
      </c>
      <c r="GA814" t="s">
        <v>421</v>
      </c>
      <c r="GB814">
        <v>2.97382</v>
      </c>
      <c r="GC814">
        <v>2.69764</v>
      </c>
      <c r="GD814">
        <v>0.0887156</v>
      </c>
      <c r="GE814">
        <v>0.092631</v>
      </c>
      <c r="GF814">
        <v>0.114248</v>
      </c>
      <c r="GG814">
        <v>0.109768</v>
      </c>
      <c r="GH814">
        <v>35473.3</v>
      </c>
      <c r="GI814">
        <v>38631.5</v>
      </c>
      <c r="GJ814">
        <v>35274.8</v>
      </c>
      <c r="GK814">
        <v>38611.4</v>
      </c>
      <c r="GL814">
        <v>44290.5</v>
      </c>
      <c r="GM814">
        <v>49644.2</v>
      </c>
      <c r="GN814">
        <v>55143.2</v>
      </c>
      <c r="GO814">
        <v>61933.5</v>
      </c>
      <c r="GP814">
        <v>1.9716</v>
      </c>
      <c r="GQ814">
        <v>1.8604</v>
      </c>
      <c r="GR814">
        <v>0.17643</v>
      </c>
      <c r="GS814">
        <v>0</v>
      </c>
      <c r="GT814">
        <v>25.3866</v>
      </c>
      <c r="GU814">
        <v>999.9</v>
      </c>
      <c r="GV814">
        <v>58.1</v>
      </c>
      <c r="GW814">
        <v>29.507</v>
      </c>
      <c r="GX814">
        <v>26.6483</v>
      </c>
      <c r="GY814">
        <v>56.0619</v>
      </c>
      <c r="GZ814">
        <v>45.7772</v>
      </c>
      <c r="HA814">
        <v>1</v>
      </c>
      <c r="HB814">
        <v>-0.0467073</v>
      </c>
      <c r="HC814">
        <v>0.11634</v>
      </c>
      <c r="HD814">
        <v>20.1138</v>
      </c>
      <c r="HE814">
        <v>5.19932</v>
      </c>
      <c r="HF814">
        <v>12.004</v>
      </c>
      <c r="HG814">
        <v>4.976</v>
      </c>
      <c r="HH814">
        <v>3.2934</v>
      </c>
      <c r="HI814">
        <v>9999</v>
      </c>
      <c r="HJ814">
        <v>9999</v>
      </c>
      <c r="HK814">
        <v>9999</v>
      </c>
      <c r="HL814">
        <v>631.2</v>
      </c>
      <c r="HM814">
        <v>1.8631</v>
      </c>
      <c r="HN814">
        <v>1.86798</v>
      </c>
      <c r="HO814">
        <v>1.86777</v>
      </c>
      <c r="HP814">
        <v>1.86893</v>
      </c>
      <c r="HQ814">
        <v>1.86978</v>
      </c>
      <c r="HR814">
        <v>1.86584</v>
      </c>
      <c r="HS814">
        <v>1.86691</v>
      </c>
      <c r="HT814">
        <v>1.86829</v>
      </c>
      <c r="HU814">
        <v>5</v>
      </c>
      <c r="HV814">
        <v>0</v>
      </c>
      <c r="HW814">
        <v>0</v>
      </c>
      <c r="HX814">
        <v>0</v>
      </c>
      <c r="HY814" t="s">
        <v>422</v>
      </c>
      <c r="HZ814" t="s">
        <v>423</v>
      </c>
      <c r="IA814" t="s">
        <v>424</v>
      </c>
      <c r="IB814" t="s">
        <v>424</v>
      </c>
      <c r="IC814" t="s">
        <v>424</v>
      </c>
      <c r="ID814" t="s">
        <v>424</v>
      </c>
      <c r="IE814">
        <v>0</v>
      </c>
      <c r="IF814">
        <v>100</v>
      </c>
      <c r="IG814">
        <v>100</v>
      </c>
      <c r="IH814">
        <v>6.374</v>
      </c>
      <c r="II814">
        <v>0.5313</v>
      </c>
      <c r="IJ814">
        <v>3.92360093765785</v>
      </c>
      <c r="IK814">
        <v>0.00601174518973114</v>
      </c>
      <c r="IL814">
        <v>2.77886958061485e-07</v>
      </c>
      <c r="IM814">
        <v>-3.54636231360687e-10</v>
      </c>
      <c r="IN814">
        <v>0.531367920259254</v>
      </c>
      <c r="IO814">
        <v>0</v>
      </c>
      <c r="IP814">
        <v>0</v>
      </c>
      <c r="IQ814">
        <v>0</v>
      </c>
      <c r="IR814">
        <v>-4</v>
      </c>
      <c r="IS814">
        <v>1848</v>
      </c>
      <c r="IT814">
        <v>1</v>
      </c>
      <c r="IU814">
        <v>25</v>
      </c>
      <c r="IV814">
        <v>16.9</v>
      </c>
      <c r="IW814">
        <v>16.9</v>
      </c>
      <c r="IX814">
        <v>1.05835</v>
      </c>
      <c r="IY814">
        <v>2.62207</v>
      </c>
      <c r="IZ814">
        <v>1.54785</v>
      </c>
      <c r="JA814">
        <v>2.30591</v>
      </c>
      <c r="JB814">
        <v>1.34644</v>
      </c>
      <c r="JC814">
        <v>2.41577</v>
      </c>
      <c r="JD814">
        <v>33.7832</v>
      </c>
      <c r="JE814">
        <v>24.2188</v>
      </c>
      <c r="JF814">
        <v>18</v>
      </c>
      <c r="JG814">
        <v>491.312</v>
      </c>
      <c r="JH814">
        <v>418.792</v>
      </c>
      <c r="JI814">
        <v>25.0001</v>
      </c>
      <c r="JJ814">
        <v>26.635</v>
      </c>
      <c r="JK814">
        <v>30.0001</v>
      </c>
      <c r="JL814">
        <v>26.5985</v>
      </c>
      <c r="JM814">
        <v>26.5418</v>
      </c>
      <c r="JN814">
        <v>21.2166</v>
      </c>
      <c r="JO814">
        <v>7.16564</v>
      </c>
      <c r="JP814">
        <v>100</v>
      </c>
      <c r="JQ814">
        <v>25</v>
      </c>
      <c r="JR814">
        <v>440.172</v>
      </c>
      <c r="JS814">
        <v>25.9928</v>
      </c>
      <c r="JT814">
        <v>102.29</v>
      </c>
      <c r="JU814">
        <v>103.088</v>
      </c>
    </row>
    <row r="815" spans="1:281">
      <c r="A815">
        <v>797</v>
      </c>
      <c r="B815">
        <v>1659036377.6</v>
      </c>
      <c r="C815">
        <v>12694.5</v>
      </c>
      <c r="D815" t="s">
        <v>2027</v>
      </c>
      <c r="E815" t="s">
        <v>2028</v>
      </c>
      <c r="F815">
        <v>5</v>
      </c>
      <c r="G815" t="s">
        <v>1975</v>
      </c>
      <c r="H815" t="s">
        <v>417</v>
      </c>
      <c r="I815">
        <v>1659036369.83214</v>
      </c>
      <c r="J815">
        <f>(K815)/1000</f>
        <v>0</v>
      </c>
      <c r="K815">
        <f>IF(CZ815, AN815, AH815)</f>
        <v>0</v>
      </c>
      <c r="L815">
        <f>IF(CZ815, AI815, AG815)</f>
        <v>0</v>
      </c>
      <c r="M815">
        <f>DB815 - IF(AU815&gt;1, L815*CV815*100.0/(AW815*DP815), 0)</f>
        <v>0</v>
      </c>
      <c r="N815">
        <f>((T815-J815/2)*M815-L815)/(T815+J815/2)</f>
        <v>0</v>
      </c>
      <c r="O815">
        <f>N815*(DI815+DJ815)/1000.0</f>
        <v>0</v>
      </c>
      <c r="P815">
        <f>(DB815 - IF(AU815&gt;1, L815*CV815*100.0/(AW815*DP815), 0))*(DI815+DJ815)/1000.0</f>
        <v>0</v>
      </c>
      <c r="Q815">
        <f>2.0/((1/S815-1/R815)+SIGN(S815)*SQRT((1/S815-1/R815)*(1/S815-1/R815) + 4*CW815/((CW815+1)*(CW815+1))*(2*1/S815*1/R815-1/R815*1/R815)))</f>
        <v>0</v>
      </c>
      <c r="R815">
        <f>IF(LEFT(CX815,1)&lt;&gt;"0",IF(LEFT(CX815,1)="1",3.0,CY815),$D$5+$E$5*(DP815*DI815/($K$5*1000))+$F$5*(DP815*DI815/($K$5*1000))*MAX(MIN(CV815,$J$5),$I$5)*MAX(MIN(CV815,$J$5),$I$5)+$G$5*MAX(MIN(CV815,$J$5),$I$5)*(DP815*DI815/($K$5*1000))+$H$5*(DP815*DI815/($K$5*1000))*(DP815*DI815/($K$5*1000)))</f>
        <v>0</v>
      </c>
      <c r="S815">
        <f>J815*(1000-(1000*0.61365*exp(17.502*W815/(240.97+W815))/(DI815+DJ815)+DD815)/2)/(1000*0.61365*exp(17.502*W815/(240.97+W815))/(DI815+DJ815)-DD815)</f>
        <v>0</v>
      </c>
      <c r="T815">
        <f>1/((CW815+1)/(Q815/1.6)+1/(R815/1.37)) + CW815/((CW815+1)/(Q815/1.6) + CW815/(R815/1.37))</f>
        <v>0</v>
      </c>
      <c r="U815">
        <f>(CR815*CU815)</f>
        <v>0</v>
      </c>
      <c r="V815">
        <f>(DK815+(U815+2*0.95*5.67E-8*(((DK815+$B$7)+273)^4-(DK815+273)^4)-44100*J815)/(1.84*29.3*R815+8*0.95*5.67E-8*(DK815+273)^3))</f>
        <v>0</v>
      </c>
      <c r="W815">
        <f>($C$7*DL815+$D$7*DM815+$E$7*V815)</f>
        <v>0</v>
      </c>
      <c r="X815">
        <f>0.61365*exp(17.502*W815/(240.97+W815))</f>
        <v>0</v>
      </c>
      <c r="Y815">
        <f>(Z815/AA815*100)</f>
        <v>0</v>
      </c>
      <c r="Z815">
        <f>DD815*(DI815+DJ815)/1000</f>
        <v>0</v>
      </c>
      <c r="AA815">
        <f>0.61365*exp(17.502*DK815/(240.97+DK815))</f>
        <v>0</v>
      </c>
      <c r="AB815">
        <f>(X815-DD815*(DI815+DJ815)/1000)</f>
        <v>0</v>
      </c>
      <c r="AC815">
        <f>(-J815*44100)</f>
        <v>0</v>
      </c>
      <c r="AD815">
        <f>2*29.3*R815*0.92*(DK815-W815)</f>
        <v>0</v>
      </c>
      <c r="AE815">
        <f>2*0.95*5.67E-8*(((DK815+$B$7)+273)^4-(W815+273)^4)</f>
        <v>0</v>
      </c>
      <c r="AF815">
        <f>U815+AE815+AC815+AD815</f>
        <v>0</v>
      </c>
      <c r="AG815">
        <f>DH815*AU815*(DC815-DB815*(1000-AU815*DE815)/(1000-AU815*DD815))/(100*CV815)</f>
        <v>0</v>
      </c>
      <c r="AH815">
        <f>1000*DH815*AU815*(DD815-DE815)/(100*CV815*(1000-AU815*DD815))</f>
        <v>0</v>
      </c>
      <c r="AI815">
        <f>(AJ815 - AK815 - DI815*1E3/(8.314*(DK815+273.15)) * AM815/DH815 * AL815) * DH815/(100*CV815) * (1000 - DE815)/1000</f>
        <v>0</v>
      </c>
      <c r="AJ815">
        <v>444.179932563749</v>
      </c>
      <c r="AK815">
        <v>427.339254545454</v>
      </c>
      <c r="AL815">
        <v>1.3711492821774</v>
      </c>
      <c r="AM815">
        <v>66.0503395824005</v>
      </c>
      <c r="AN815">
        <f>(AP815 - AO815 + DI815*1E3/(8.314*(DK815+273.15)) * AR815/DH815 * AQ815) * DH815/(100*CV815) * 1000/(1000 - AP815)</f>
        <v>0</v>
      </c>
      <c r="AO815">
        <v>25.9253539737085</v>
      </c>
      <c r="AP815">
        <v>27.8083412587413</v>
      </c>
      <c r="AQ815">
        <v>-3.17283360108551e-05</v>
      </c>
      <c r="AR815">
        <v>92.4507635075594</v>
      </c>
      <c r="AS815">
        <v>4</v>
      </c>
      <c r="AT815">
        <v>1</v>
      </c>
      <c r="AU815">
        <f>IF(AS815*$H$13&gt;=AW815,1.0,(AW815/(AW815-AS815*$H$13)))</f>
        <v>0</v>
      </c>
      <c r="AV815">
        <f>(AU815-1)*100</f>
        <v>0</v>
      </c>
      <c r="AW815">
        <f>MAX(0,($B$13+$C$13*DP815)/(1+$D$13*DP815)*DI815/(DK815+273)*$E$13)</f>
        <v>0</v>
      </c>
      <c r="AX815" t="s">
        <v>418</v>
      </c>
      <c r="AY815" t="s">
        <v>418</v>
      </c>
      <c r="AZ815">
        <v>0</v>
      </c>
      <c r="BA815">
        <v>0</v>
      </c>
      <c r="BB815">
        <f>1-AZ815/BA815</f>
        <v>0</v>
      </c>
      <c r="BC815">
        <v>0</v>
      </c>
      <c r="BD815" t="s">
        <v>418</v>
      </c>
      <c r="BE815" t="s">
        <v>418</v>
      </c>
      <c r="BF815">
        <v>0</v>
      </c>
      <c r="BG815">
        <v>0</v>
      </c>
      <c r="BH815">
        <f>1-BF815/BG815</f>
        <v>0</v>
      </c>
      <c r="BI815">
        <v>0.5</v>
      </c>
      <c r="BJ815">
        <f>CS815</f>
        <v>0</v>
      </c>
      <c r="BK815">
        <f>L815</f>
        <v>0</v>
      </c>
      <c r="BL815">
        <f>BH815*BI815*BJ815</f>
        <v>0</v>
      </c>
      <c r="BM815">
        <f>(BK815-BC815)/BJ815</f>
        <v>0</v>
      </c>
      <c r="BN815">
        <f>(BA815-BG815)/BG815</f>
        <v>0</v>
      </c>
      <c r="BO815">
        <f>AZ815/(BB815+AZ815/BG815)</f>
        <v>0</v>
      </c>
      <c r="BP815" t="s">
        <v>418</v>
      </c>
      <c r="BQ815">
        <v>0</v>
      </c>
      <c r="BR815">
        <f>IF(BQ815&lt;&gt;0, BQ815, BO815)</f>
        <v>0</v>
      </c>
      <c r="BS815">
        <f>1-BR815/BG815</f>
        <v>0</v>
      </c>
      <c r="BT815">
        <f>(BG815-BF815)/(BG815-BR815)</f>
        <v>0</v>
      </c>
      <c r="BU815">
        <f>(BA815-BG815)/(BA815-BR815)</f>
        <v>0</v>
      </c>
      <c r="BV815">
        <f>(BG815-BF815)/(BG815-AZ815)</f>
        <v>0</v>
      </c>
      <c r="BW815">
        <f>(BA815-BG815)/(BA815-AZ815)</f>
        <v>0</v>
      </c>
      <c r="BX815">
        <f>(BT815*BR815/BF815)</f>
        <v>0</v>
      </c>
      <c r="BY815">
        <f>(1-BX815)</f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f>$B$11*DQ815+$C$11*DR815+$F$11*EC815*(1-EF815)</f>
        <v>0</v>
      </c>
      <c r="CS815">
        <f>CR815*CT815</f>
        <v>0</v>
      </c>
      <c r="CT815">
        <f>($B$11*$D$9+$C$11*$D$9+$F$11*((EP815+EH815)/MAX(EP815+EH815+EQ815, 0.1)*$I$9+EQ815/MAX(EP815+EH815+EQ815, 0.1)*$J$9))/($B$11+$C$11+$F$11)</f>
        <v>0</v>
      </c>
      <c r="CU815">
        <f>($B$11*$K$9+$C$11*$K$9+$F$11*((EP815+EH815)/MAX(EP815+EH815+EQ815, 0.1)*$P$9+EQ815/MAX(EP815+EH815+EQ815, 0.1)*$Q$9))/($B$11+$C$11+$F$11)</f>
        <v>0</v>
      </c>
      <c r="CV815">
        <v>6</v>
      </c>
      <c r="CW815">
        <v>0.5</v>
      </c>
      <c r="CX815" t="s">
        <v>419</v>
      </c>
      <c r="CY815">
        <v>2</v>
      </c>
      <c r="CZ815" t="b">
        <v>1</v>
      </c>
      <c r="DA815">
        <v>1659036369.83214</v>
      </c>
      <c r="DB815">
        <v>410.538964285714</v>
      </c>
      <c r="DC815">
        <v>424.819678571429</v>
      </c>
      <c r="DD815">
        <v>27.8121</v>
      </c>
      <c r="DE815">
        <v>25.9298535714286</v>
      </c>
      <c r="DF815">
        <v>404.163678571429</v>
      </c>
      <c r="DG815">
        <v>27.2807428571429</v>
      </c>
      <c r="DH815">
        <v>500.103071428571</v>
      </c>
      <c r="DI815">
        <v>90.2809285714286</v>
      </c>
      <c r="DJ815">
        <v>0.0439815285714286</v>
      </c>
      <c r="DK815">
        <v>27.4620928571429</v>
      </c>
      <c r="DL815">
        <v>28.2990107142857</v>
      </c>
      <c r="DM815">
        <v>999.9</v>
      </c>
      <c r="DN815">
        <v>0</v>
      </c>
      <c r="DO815">
        <v>0</v>
      </c>
      <c r="DP815">
        <v>9994.82142857143</v>
      </c>
      <c r="DQ815">
        <v>0</v>
      </c>
      <c r="DR815">
        <v>17.1682571428571</v>
      </c>
      <c r="DS815">
        <v>-14.2808357142857</v>
      </c>
      <c r="DT815">
        <v>422.2835</v>
      </c>
      <c r="DU815">
        <v>436.1285</v>
      </c>
      <c r="DV815">
        <v>1.88225464285714</v>
      </c>
      <c r="DW815">
        <v>424.819678571429</v>
      </c>
      <c r="DX815">
        <v>25.9298535714286</v>
      </c>
      <c r="DY815">
        <v>2.51090357142857</v>
      </c>
      <c r="DZ815">
        <v>2.34097178571429</v>
      </c>
      <c r="EA815">
        <v>21.0973571428571</v>
      </c>
      <c r="EB815">
        <v>19.961125</v>
      </c>
      <c r="EC815">
        <v>2000.00642857143</v>
      </c>
      <c r="ED815">
        <v>0.980001392857143</v>
      </c>
      <c r="EE815">
        <v>0.0199989142857143</v>
      </c>
      <c r="EF815">
        <v>0</v>
      </c>
      <c r="EG815">
        <v>646.8515</v>
      </c>
      <c r="EH815">
        <v>5.00063</v>
      </c>
      <c r="EI815">
        <v>12760.6714285714</v>
      </c>
      <c r="EJ815">
        <v>17256.9607142857</v>
      </c>
      <c r="EK815">
        <v>38.187</v>
      </c>
      <c r="EL815">
        <v>38.2588571428571</v>
      </c>
      <c r="EM815">
        <v>37.68925</v>
      </c>
      <c r="EN815">
        <v>37.6205</v>
      </c>
      <c r="EO815">
        <v>39.25</v>
      </c>
      <c r="EP815">
        <v>1955.10642857143</v>
      </c>
      <c r="EQ815">
        <v>39.9</v>
      </c>
      <c r="ER815">
        <v>0</v>
      </c>
      <c r="ES815">
        <v>1659036376.9</v>
      </c>
      <c r="ET815">
        <v>0</v>
      </c>
      <c r="EU815">
        <v>646.863807692308</v>
      </c>
      <c r="EV815">
        <v>-1.81186324793264</v>
      </c>
      <c r="EW815">
        <v>-44.8136752715924</v>
      </c>
      <c r="EX815">
        <v>12760.3307692308</v>
      </c>
      <c r="EY815">
        <v>15</v>
      </c>
      <c r="EZ815">
        <v>1659035359.5</v>
      </c>
      <c r="FA815" t="s">
        <v>1976</v>
      </c>
      <c r="FB815">
        <v>1659035357.5</v>
      </c>
      <c r="FC815">
        <v>1659035359.5</v>
      </c>
      <c r="FD815">
        <v>1</v>
      </c>
      <c r="FE815">
        <v>-0.104</v>
      </c>
      <c r="FF815">
        <v>-0.037</v>
      </c>
      <c r="FG815">
        <v>6.435</v>
      </c>
      <c r="FH815">
        <v>0.501</v>
      </c>
      <c r="FI815">
        <v>420</v>
      </c>
      <c r="FJ815">
        <v>25</v>
      </c>
      <c r="FK815">
        <v>0.45</v>
      </c>
      <c r="FL815">
        <v>0.11</v>
      </c>
      <c r="FM815">
        <v>-13.2639975</v>
      </c>
      <c r="FN815">
        <v>-37.8848859287054</v>
      </c>
      <c r="FO815">
        <v>4.40729234278188</v>
      </c>
      <c r="FP815">
        <v>0</v>
      </c>
      <c r="FQ815">
        <v>647.013529411765</v>
      </c>
      <c r="FR815">
        <v>-2.53378151252576</v>
      </c>
      <c r="FS815">
        <v>0.333757241410228</v>
      </c>
      <c r="FT815">
        <v>0</v>
      </c>
      <c r="FU815">
        <v>1.8816615</v>
      </c>
      <c r="FV815">
        <v>0.00815324577860529</v>
      </c>
      <c r="FW815">
        <v>0.00404754156865623</v>
      </c>
      <c r="FX815">
        <v>1</v>
      </c>
      <c r="FY815">
        <v>1</v>
      </c>
      <c r="FZ815">
        <v>3</v>
      </c>
      <c r="GA815" t="s">
        <v>421</v>
      </c>
      <c r="GB815">
        <v>2.9738</v>
      </c>
      <c r="GC815">
        <v>2.69743</v>
      </c>
      <c r="GD815">
        <v>0.0897501</v>
      </c>
      <c r="GE815">
        <v>0.095044</v>
      </c>
      <c r="GF815">
        <v>0.114237</v>
      </c>
      <c r="GG815">
        <v>0.109816</v>
      </c>
      <c r="GH815">
        <v>35432.9</v>
      </c>
      <c r="GI815">
        <v>38529.2</v>
      </c>
      <c r="GJ815">
        <v>35274.6</v>
      </c>
      <c r="GK815">
        <v>38611.8</v>
      </c>
      <c r="GL815">
        <v>44291.1</v>
      </c>
      <c r="GM815">
        <v>49641.5</v>
      </c>
      <c r="GN815">
        <v>55143.3</v>
      </c>
      <c r="GO815">
        <v>61933.4</v>
      </c>
      <c r="GP815">
        <v>1.9722</v>
      </c>
      <c r="GQ815">
        <v>1.86</v>
      </c>
      <c r="GR815">
        <v>0.17646</v>
      </c>
      <c r="GS815">
        <v>0</v>
      </c>
      <c r="GT815">
        <v>25.3845</v>
      </c>
      <c r="GU815">
        <v>999.9</v>
      </c>
      <c r="GV815">
        <v>58.1</v>
      </c>
      <c r="GW815">
        <v>29.507</v>
      </c>
      <c r="GX815">
        <v>26.6506</v>
      </c>
      <c r="GY815">
        <v>56.1319</v>
      </c>
      <c r="GZ815">
        <v>45.9054</v>
      </c>
      <c r="HA815">
        <v>1</v>
      </c>
      <c r="HB815">
        <v>-0.0466463</v>
      </c>
      <c r="HC815">
        <v>0.115251</v>
      </c>
      <c r="HD815">
        <v>20.114</v>
      </c>
      <c r="HE815">
        <v>5.19812</v>
      </c>
      <c r="HF815">
        <v>12.0064</v>
      </c>
      <c r="HG815">
        <v>4.9756</v>
      </c>
      <c r="HH815">
        <v>3.2936</v>
      </c>
      <c r="HI815">
        <v>9999</v>
      </c>
      <c r="HJ815">
        <v>9999</v>
      </c>
      <c r="HK815">
        <v>9999</v>
      </c>
      <c r="HL815">
        <v>631.2</v>
      </c>
      <c r="HM815">
        <v>1.86319</v>
      </c>
      <c r="HN815">
        <v>1.86801</v>
      </c>
      <c r="HO815">
        <v>1.86777</v>
      </c>
      <c r="HP815">
        <v>1.86896</v>
      </c>
      <c r="HQ815">
        <v>1.86981</v>
      </c>
      <c r="HR815">
        <v>1.86584</v>
      </c>
      <c r="HS815">
        <v>1.86691</v>
      </c>
      <c r="HT815">
        <v>1.86826</v>
      </c>
      <c r="HU815">
        <v>5</v>
      </c>
      <c r="HV815">
        <v>0</v>
      </c>
      <c r="HW815">
        <v>0</v>
      </c>
      <c r="HX815">
        <v>0</v>
      </c>
      <c r="HY815" t="s">
        <v>422</v>
      </c>
      <c r="HZ815" t="s">
        <v>423</v>
      </c>
      <c r="IA815" t="s">
        <v>424</v>
      </c>
      <c r="IB815" t="s">
        <v>424</v>
      </c>
      <c r="IC815" t="s">
        <v>424</v>
      </c>
      <c r="ID815" t="s">
        <v>424</v>
      </c>
      <c r="IE815">
        <v>0</v>
      </c>
      <c r="IF815">
        <v>100</v>
      </c>
      <c r="IG815">
        <v>100</v>
      </c>
      <c r="IH815">
        <v>6.411</v>
      </c>
      <c r="II815">
        <v>0.5314</v>
      </c>
      <c r="IJ815">
        <v>3.92360093765785</v>
      </c>
      <c r="IK815">
        <v>0.00601174518973114</v>
      </c>
      <c r="IL815">
        <v>2.77886958061485e-07</v>
      </c>
      <c r="IM815">
        <v>-3.54636231360687e-10</v>
      </c>
      <c r="IN815">
        <v>0.531367920259254</v>
      </c>
      <c r="IO815">
        <v>0</v>
      </c>
      <c r="IP815">
        <v>0</v>
      </c>
      <c r="IQ815">
        <v>0</v>
      </c>
      <c r="IR815">
        <v>-4</v>
      </c>
      <c r="IS815">
        <v>1848</v>
      </c>
      <c r="IT815">
        <v>1</v>
      </c>
      <c r="IU815">
        <v>25</v>
      </c>
      <c r="IV815">
        <v>17</v>
      </c>
      <c r="IW815">
        <v>17</v>
      </c>
      <c r="IX815">
        <v>1.08887</v>
      </c>
      <c r="IY815">
        <v>2.63062</v>
      </c>
      <c r="IZ815">
        <v>1.54785</v>
      </c>
      <c r="JA815">
        <v>2.30591</v>
      </c>
      <c r="JB815">
        <v>1.34644</v>
      </c>
      <c r="JC815">
        <v>2.35962</v>
      </c>
      <c r="JD815">
        <v>33.7832</v>
      </c>
      <c r="JE815">
        <v>24.2188</v>
      </c>
      <c r="JF815">
        <v>18</v>
      </c>
      <c r="JG815">
        <v>491.681</v>
      </c>
      <c r="JH815">
        <v>418.547</v>
      </c>
      <c r="JI815">
        <v>24.9999</v>
      </c>
      <c r="JJ815">
        <v>26.6327</v>
      </c>
      <c r="JK815">
        <v>30.0001</v>
      </c>
      <c r="JL815">
        <v>26.5963</v>
      </c>
      <c r="JM815">
        <v>26.5395</v>
      </c>
      <c r="JN815">
        <v>21.812</v>
      </c>
      <c r="JO815">
        <v>7.16564</v>
      </c>
      <c r="JP815">
        <v>100</v>
      </c>
      <c r="JQ815">
        <v>25</v>
      </c>
      <c r="JR815">
        <v>460.246</v>
      </c>
      <c r="JS815">
        <v>25.9928</v>
      </c>
      <c r="JT815">
        <v>102.29</v>
      </c>
      <c r="JU815">
        <v>103.088</v>
      </c>
    </row>
    <row r="816" spans="1:281">
      <c r="A816">
        <v>798</v>
      </c>
      <c r="B816">
        <v>1659036382.6</v>
      </c>
      <c r="C816">
        <v>12699.5</v>
      </c>
      <c r="D816" t="s">
        <v>2029</v>
      </c>
      <c r="E816" t="s">
        <v>2030</v>
      </c>
      <c r="F816">
        <v>5</v>
      </c>
      <c r="G816" t="s">
        <v>1975</v>
      </c>
      <c r="H816" t="s">
        <v>417</v>
      </c>
      <c r="I816">
        <v>1659036375.1</v>
      </c>
      <c r="J816">
        <f>(K816)/1000</f>
        <v>0</v>
      </c>
      <c r="K816">
        <f>IF(CZ816, AN816, AH816)</f>
        <v>0</v>
      </c>
      <c r="L816">
        <f>IF(CZ816, AI816, AG816)</f>
        <v>0</v>
      </c>
      <c r="M816">
        <f>DB816 - IF(AU816&gt;1, L816*CV816*100.0/(AW816*DP816), 0)</f>
        <v>0</v>
      </c>
      <c r="N816">
        <f>((T816-J816/2)*M816-L816)/(T816+J816/2)</f>
        <v>0</v>
      </c>
      <c r="O816">
        <f>N816*(DI816+DJ816)/1000.0</f>
        <v>0</v>
      </c>
      <c r="P816">
        <f>(DB816 - IF(AU816&gt;1, L816*CV816*100.0/(AW816*DP816), 0))*(DI816+DJ816)/1000.0</f>
        <v>0</v>
      </c>
      <c r="Q816">
        <f>2.0/((1/S816-1/R816)+SIGN(S816)*SQRT((1/S816-1/R816)*(1/S816-1/R816) + 4*CW816/((CW816+1)*(CW816+1))*(2*1/S816*1/R816-1/R816*1/R816)))</f>
        <v>0</v>
      </c>
      <c r="R816">
        <f>IF(LEFT(CX816,1)&lt;&gt;"0",IF(LEFT(CX816,1)="1",3.0,CY816),$D$5+$E$5*(DP816*DI816/($K$5*1000))+$F$5*(DP816*DI816/($K$5*1000))*MAX(MIN(CV816,$J$5),$I$5)*MAX(MIN(CV816,$J$5),$I$5)+$G$5*MAX(MIN(CV816,$J$5),$I$5)*(DP816*DI816/($K$5*1000))+$H$5*(DP816*DI816/($K$5*1000))*(DP816*DI816/($K$5*1000)))</f>
        <v>0</v>
      </c>
      <c r="S816">
        <f>J816*(1000-(1000*0.61365*exp(17.502*W816/(240.97+W816))/(DI816+DJ816)+DD816)/2)/(1000*0.61365*exp(17.502*W816/(240.97+W816))/(DI816+DJ816)-DD816)</f>
        <v>0</v>
      </c>
      <c r="T816">
        <f>1/((CW816+1)/(Q816/1.6)+1/(R816/1.37)) + CW816/((CW816+1)/(Q816/1.6) + CW816/(R816/1.37))</f>
        <v>0</v>
      </c>
      <c r="U816">
        <f>(CR816*CU816)</f>
        <v>0</v>
      </c>
      <c r="V816">
        <f>(DK816+(U816+2*0.95*5.67E-8*(((DK816+$B$7)+273)^4-(DK816+273)^4)-44100*J816)/(1.84*29.3*R816+8*0.95*5.67E-8*(DK816+273)^3))</f>
        <v>0</v>
      </c>
      <c r="W816">
        <f>($C$7*DL816+$D$7*DM816+$E$7*V816)</f>
        <v>0</v>
      </c>
      <c r="X816">
        <f>0.61365*exp(17.502*W816/(240.97+W816))</f>
        <v>0</v>
      </c>
      <c r="Y816">
        <f>(Z816/AA816*100)</f>
        <v>0</v>
      </c>
      <c r="Z816">
        <f>DD816*(DI816+DJ816)/1000</f>
        <v>0</v>
      </c>
      <c r="AA816">
        <f>0.61365*exp(17.502*DK816/(240.97+DK816))</f>
        <v>0</v>
      </c>
      <c r="AB816">
        <f>(X816-DD816*(DI816+DJ816)/1000)</f>
        <v>0</v>
      </c>
      <c r="AC816">
        <f>(-J816*44100)</f>
        <v>0</v>
      </c>
      <c r="AD816">
        <f>2*29.3*R816*0.92*(DK816-W816)</f>
        <v>0</v>
      </c>
      <c r="AE816">
        <f>2*0.95*5.67E-8*(((DK816+$B$7)+273)^4-(W816+273)^4)</f>
        <v>0</v>
      </c>
      <c r="AF816">
        <f>U816+AE816+AC816+AD816</f>
        <v>0</v>
      </c>
      <c r="AG816">
        <f>DH816*AU816*(DC816-DB816*(1000-AU816*DE816)/(1000-AU816*DD816))/(100*CV816)</f>
        <v>0</v>
      </c>
      <c r="AH816">
        <f>1000*DH816*AU816*(DD816-DE816)/(100*CV816*(1000-AU816*DD816))</f>
        <v>0</v>
      </c>
      <c r="AI816">
        <f>(AJ816 - AK816 - DI816*1E3/(8.314*(DK816+273.15)) * AM816/DH816 * AL816) * DH816/(100*CV816) * (1000 - DE816)/1000</f>
        <v>0</v>
      </c>
      <c r="AJ816">
        <v>460.715828162896</v>
      </c>
      <c r="AK816">
        <v>438.714866666667</v>
      </c>
      <c r="AL816">
        <v>2.423922743472</v>
      </c>
      <c r="AM816">
        <v>66.0503395824005</v>
      </c>
      <c r="AN816">
        <f>(AP816 - AO816 + DI816*1E3/(8.314*(DK816+273.15)) * AR816/DH816 * AQ816) * DH816/(100*CV816) * 1000/(1000 - AP816)</f>
        <v>0</v>
      </c>
      <c r="AO816">
        <v>25.9400086424621</v>
      </c>
      <c r="AP816">
        <v>27.8115013986014</v>
      </c>
      <c r="AQ816">
        <v>-2.77375985311596e-05</v>
      </c>
      <c r="AR816">
        <v>92.4507635075594</v>
      </c>
      <c r="AS816">
        <v>4</v>
      </c>
      <c r="AT816">
        <v>1</v>
      </c>
      <c r="AU816">
        <f>IF(AS816*$H$13&gt;=AW816,1.0,(AW816/(AW816-AS816*$H$13)))</f>
        <v>0</v>
      </c>
      <c r="AV816">
        <f>(AU816-1)*100</f>
        <v>0</v>
      </c>
      <c r="AW816">
        <f>MAX(0,($B$13+$C$13*DP816)/(1+$D$13*DP816)*DI816/(DK816+273)*$E$13)</f>
        <v>0</v>
      </c>
      <c r="AX816" t="s">
        <v>418</v>
      </c>
      <c r="AY816" t="s">
        <v>418</v>
      </c>
      <c r="AZ816">
        <v>0</v>
      </c>
      <c r="BA816">
        <v>0</v>
      </c>
      <c r="BB816">
        <f>1-AZ816/BA816</f>
        <v>0</v>
      </c>
      <c r="BC816">
        <v>0</v>
      </c>
      <c r="BD816" t="s">
        <v>418</v>
      </c>
      <c r="BE816" t="s">
        <v>418</v>
      </c>
      <c r="BF816">
        <v>0</v>
      </c>
      <c r="BG816">
        <v>0</v>
      </c>
      <c r="BH816">
        <f>1-BF816/BG816</f>
        <v>0</v>
      </c>
      <c r="BI816">
        <v>0.5</v>
      </c>
      <c r="BJ816">
        <f>CS816</f>
        <v>0</v>
      </c>
      <c r="BK816">
        <f>L816</f>
        <v>0</v>
      </c>
      <c r="BL816">
        <f>BH816*BI816*BJ816</f>
        <v>0</v>
      </c>
      <c r="BM816">
        <f>(BK816-BC816)/BJ816</f>
        <v>0</v>
      </c>
      <c r="BN816">
        <f>(BA816-BG816)/BG816</f>
        <v>0</v>
      </c>
      <c r="BO816">
        <f>AZ816/(BB816+AZ816/BG816)</f>
        <v>0</v>
      </c>
      <c r="BP816" t="s">
        <v>418</v>
      </c>
      <c r="BQ816">
        <v>0</v>
      </c>
      <c r="BR816">
        <f>IF(BQ816&lt;&gt;0, BQ816, BO816)</f>
        <v>0</v>
      </c>
      <c r="BS816">
        <f>1-BR816/BG816</f>
        <v>0</v>
      </c>
      <c r="BT816">
        <f>(BG816-BF816)/(BG816-BR816)</f>
        <v>0</v>
      </c>
      <c r="BU816">
        <f>(BA816-BG816)/(BA816-BR816)</f>
        <v>0</v>
      </c>
      <c r="BV816">
        <f>(BG816-BF816)/(BG816-AZ816)</f>
        <v>0</v>
      </c>
      <c r="BW816">
        <f>(BA816-BG816)/(BA816-AZ816)</f>
        <v>0</v>
      </c>
      <c r="BX816">
        <f>(BT816*BR816/BF816)</f>
        <v>0</v>
      </c>
      <c r="BY816">
        <f>(1-BX816)</f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f>$B$11*DQ816+$C$11*DR816+$F$11*EC816*(1-EF816)</f>
        <v>0</v>
      </c>
      <c r="CS816">
        <f>CR816*CT816</f>
        <v>0</v>
      </c>
      <c r="CT816">
        <f>($B$11*$D$9+$C$11*$D$9+$F$11*((EP816+EH816)/MAX(EP816+EH816+EQ816, 0.1)*$I$9+EQ816/MAX(EP816+EH816+EQ816, 0.1)*$J$9))/($B$11+$C$11+$F$11)</f>
        <v>0</v>
      </c>
      <c r="CU816">
        <f>($B$11*$K$9+$C$11*$K$9+$F$11*((EP816+EH816)/MAX(EP816+EH816+EQ816, 0.1)*$P$9+EQ816/MAX(EP816+EH816+EQ816, 0.1)*$Q$9))/($B$11+$C$11+$F$11)</f>
        <v>0</v>
      </c>
      <c r="CV816">
        <v>6</v>
      </c>
      <c r="CW816">
        <v>0.5</v>
      </c>
      <c r="CX816" t="s">
        <v>419</v>
      </c>
      <c r="CY816">
        <v>2</v>
      </c>
      <c r="CZ816" t="b">
        <v>1</v>
      </c>
      <c r="DA816">
        <v>1659036375.1</v>
      </c>
      <c r="DB816">
        <v>414.660703703704</v>
      </c>
      <c r="DC816">
        <v>434.932962962963</v>
      </c>
      <c r="DD816">
        <v>27.8094481481482</v>
      </c>
      <c r="DE816">
        <v>25.9322555555556</v>
      </c>
      <c r="DF816">
        <v>408.260555555555</v>
      </c>
      <c r="DG816">
        <v>27.2780814814815</v>
      </c>
      <c r="DH816">
        <v>500.106037037037</v>
      </c>
      <c r="DI816">
        <v>90.2815740740741</v>
      </c>
      <c r="DJ816">
        <v>0.0440885481481481</v>
      </c>
      <c r="DK816">
        <v>27.4569333333333</v>
      </c>
      <c r="DL816">
        <v>28.2766407407407</v>
      </c>
      <c r="DM816">
        <v>999.9</v>
      </c>
      <c r="DN816">
        <v>0</v>
      </c>
      <c r="DO816">
        <v>0</v>
      </c>
      <c r="DP816">
        <v>9993.33333333333</v>
      </c>
      <c r="DQ816">
        <v>0</v>
      </c>
      <c r="DR816">
        <v>17.2062925925926</v>
      </c>
      <c r="DS816">
        <v>-20.2723148148148</v>
      </c>
      <c r="DT816">
        <v>426.522037037037</v>
      </c>
      <c r="DU816">
        <v>446.512148148148</v>
      </c>
      <c r="DV816">
        <v>1.87719333333333</v>
      </c>
      <c r="DW816">
        <v>434.932962962963</v>
      </c>
      <c r="DX816">
        <v>25.9322555555556</v>
      </c>
      <c r="DY816">
        <v>2.51068148148148</v>
      </c>
      <c r="DZ816">
        <v>2.34120518518518</v>
      </c>
      <c r="EA816">
        <v>21.0959185185185</v>
      </c>
      <c r="EB816">
        <v>19.9627333333333</v>
      </c>
      <c r="EC816">
        <v>2000.01</v>
      </c>
      <c r="ED816">
        <v>0.980001333333333</v>
      </c>
      <c r="EE816">
        <v>0.0199989777777778</v>
      </c>
      <c r="EF816">
        <v>0</v>
      </c>
      <c r="EG816">
        <v>646.681481481482</v>
      </c>
      <c r="EH816">
        <v>5.00063</v>
      </c>
      <c r="EI816">
        <v>12756.9074074074</v>
      </c>
      <c r="EJ816">
        <v>17257</v>
      </c>
      <c r="EK816">
        <v>38.187</v>
      </c>
      <c r="EL816">
        <v>38.25</v>
      </c>
      <c r="EM816">
        <v>37.6893333333333</v>
      </c>
      <c r="EN816">
        <v>37.625</v>
      </c>
      <c r="EO816">
        <v>39.25</v>
      </c>
      <c r="EP816">
        <v>1955.11</v>
      </c>
      <c r="EQ816">
        <v>39.9</v>
      </c>
      <c r="ER816">
        <v>0</v>
      </c>
      <c r="ES816">
        <v>1659036381.7</v>
      </c>
      <c r="ET816">
        <v>0</v>
      </c>
      <c r="EU816">
        <v>646.709</v>
      </c>
      <c r="EV816">
        <v>-1.58536751897076</v>
      </c>
      <c r="EW816">
        <v>-43.7367522247123</v>
      </c>
      <c r="EX816">
        <v>12756.9576923077</v>
      </c>
      <c r="EY816">
        <v>15</v>
      </c>
      <c r="EZ816">
        <v>1659035359.5</v>
      </c>
      <c r="FA816" t="s">
        <v>1976</v>
      </c>
      <c r="FB816">
        <v>1659035357.5</v>
      </c>
      <c r="FC816">
        <v>1659035359.5</v>
      </c>
      <c r="FD816">
        <v>1</v>
      </c>
      <c r="FE816">
        <v>-0.104</v>
      </c>
      <c r="FF816">
        <v>-0.037</v>
      </c>
      <c r="FG816">
        <v>6.435</v>
      </c>
      <c r="FH816">
        <v>0.501</v>
      </c>
      <c r="FI816">
        <v>420</v>
      </c>
      <c r="FJ816">
        <v>25</v>
      </c>
      <c r="FK816">
        <v>0.45</v>
      </c>
      <c r="FL816">
        <v>0.11</v>
      </c>
      <c r="FM816">
        <v>-16.6150375</v>
      </c>
      <c r="FN816">
        <v>-66.2995688555347</v>
      </c>
      <c r="FO816">
        <v>6.75874119406445</v>
      </c>
      <c r="FP816">
        <v>0</v>
      </c>
      <c r="FQ816">
        <v>646.841147058824</v>
      </c>
      <c r="FR816">
        <v>-2.11674560792593</v>
      </c>
      <c r="FS816">
        <v>0.282272827176013</v>
      </c>
      <c r="FT816">
        <v>0</v>
      </c>
      <c r="FU816">
        <v>1.87938075</v>
      </c>
      <c r="FV816">
        <v>-0.0546654033771143</v>
      </c>
      <c r="FW816">
        <v>0.00731427760872529</v>
      </c>
      <c r="FX816">
        <v>1</v>
      </c>
      <c r="FY816">
        <v>1</v>
      </c>
      <c r="FZ816">
        <v>3</v>
      </c>
      <c r="GA816" t="s">
        <v>421</v>
      </c>
      <c r="GB816">
        <v>2.97432</v>
      </c>
      <c r="GC816">
        <v>2.69709</v>
      </c>
      <c r="GD816">
        <v>0.0916492</v>
      </c>
      <c r="GE816">
        <v>0.0977587</v>
      </c>
      <c r="GF816">
        <v>0.11424</v>
      </c>
      <c r="GG816">
        <v>0.109812</v>
      </c>
      <c r="GH816">
        <v>35359.1</v>
      </c>
      <c r="GI816">
        <v>38413.7</v>
      </c>
      <c r="GJ816">
        <v>35274.8</v>
      </c>
      <c r="GK816">
        <v>38611.9</v>
      </c>
      <c r="GL816">
        <v>44291.3</v>
      </c>
      <c r="GM816">
        <v>49641.8</v>
      </c>
      <c r="GN816">
        <v>55143.7</v>
      </c>
      <c r="GO816">
        <v>61933.4</v>
      </c>
      <c r="GP816">
        <v>1.9718</v>
      </c>
      <c r="GQ816">
        <v>1.86</v>
      </c>
      <c r="GR816">
        <v>0.177175</v>
      </c>
      <c r="GS816">
        <v>0</v>
      </c>
      <c r="GT816">
        <v>25.3845</v>
      </c>
      <c r="GU816">
        <v>999.9</v>
      </c>
      <c r="GV816">
        <v>58.1</v>
      </c>
      <c r="GW816">
        <v>29.507</v>
      </c>
      <c r="GX816">
        <v>26.6517</v>
      </c>
      <c r="GY816">
        <v>55.8119</v>
      </c>
      <c r="GZ816">
        <v>45.7252</v>
      </c>
      <c r="HA816">
        <v>1</v>
      </c>
      <c r="HB816">
        <v>-0.0469309</v>
      </c>
      <c r="HC816">
        <v>0.116122</v>
      </c>
      <c r="HD816">
        <v>20.114</v>
      </c>
      <c r="HE816">
        <v>5.20291</v>
      </c>
      <c r="HF816">
        <v>12.004</v>
      </c>
      <c r="HG816">
        <v>4.9756</v>
      </c>
      <c r="HH816">
        <v>3.2934</v>
      </c>
      <c r="HI816">
        <v>9999</v>
      </c>
      <c r="HJ816">
        <v>9999</v>
      </c>
      <c r="HK816">
        <v>9999</v>
      </c>
      <c r="HL816">
        <v>631.2</v>
      </c>
      <c r="HM816">
        <v>1.8631</v>
      </c>
      <c r="HN816">
        <v>1.86804</v>
      </c>
      <c r="HO816">
        <v>1.8678</v>
      </c>
      <c r="HP816">
        <v>1.86896</v>
      </c>
      <c r="HQ816">
        <v>1.86981</v>
      </c>
      <c r="HR816">
        <v>1.86584</v>
      </c>
      <c r="HS816">
        <v>1.86691</v>
      </c>
      <c r="HT816">
        <v>1.86826</v>
      </c>
      <c r="HU816">
        <v>5</v>
      </c>
      <c r="HV816">
        <v>0</v>
      </c>
      <c r="HW816">
        <v>0</v>
      </c>
      <c r="HX816">
        <v>0</v>
      </c>
      <c r="HY816" t="s">
        <v>422</v>
      </c>
      <c r="HZ816" t="s">
        <v>423</v>
      </c>
      <c r="IA816" t="s">
        <v>424</v>
      </c>
      <c r="IB816" t="s">
        <v>424</v>
      </c>
      <c r="IC816" t="s">
        <v>424</v>
      </c>
      <c r="ID816" t="s">
        <v>424</v>
      </c>
      <c r="IE816">
        <v>0</v>
      </c>
      <c r="IF816">
        <v>100</v>
      </c>
      <c r="IG816">
        <v>100</v>
      </c>
      <c r="IH816">
        <v>6.479</v>
      </c>
      <c r="II816">
        <v>0.5313</v>
      </c>
      <c r="IJ816">
        <v>3.92360093765785</v>
      </c>
      <c r="IK816">
        <v>0.00601174518973114</v>
      </c>
      <c r="IL816">
        <v>2.77886958061485e-07</v>
      </c>
      <c r="IM816">
        <v>-3.54636231360687e-10</v>
      </c>
      <c r="IN816">
        <v>0.531367920259254</v>
      </c>
      <c r="IO816">
        <v>0</v>
      </c>
      <c r="IP816">
        <v>0</v>
      </c>
      <c r="IQ816">
        <v>0</v>
      </c>
      <c r="IR816">
        <v>-4</v>
      </c>
      <c r="IS816">
        <v>1848</v>
      </c>
      <c r="IT816">
        <v>1</v>
      </c>
      <c r="IU816">
        <v>25</v>
      </c>
      <c r="IV816">
        <v>17.1</v>
      </c>
      <c r="IW816">
        <v>17.1</v>
      </c>
      <c r="IX816">
        <v>1.12305</v>
      </c>
      <c r="IY816">
        <v>2.62085</v>
      </c>
      <c r="IZ816">
        <v>1.54785</v>
      </c>
      <c r="JA816">
        <v>2.30591</v>
      </c>
      <c r="JB816">
        <v>1.34644</v>
      </c>
      <c r="JC816">
        <v>2.42065</v>
      </c>
      <c r="JD816">
        <v>33.7832</v>
      </c>
      <c r="JE816">
        <v>24.2188</v>
      </c>
      <c r="JF816">
        <v>18</v>
      </c>
      <c r="JG816">
        <v>491.424</v>
      </c>
      <c r="JH816">
        <v>418.547</v>
      </c>
      <c r="JI816">
        <v>24.9998</v>
      </c>
      <c r="JJ816">
        <v>26.6327</v>
      </c>
      <c r="JK816">
        <v>29.9999</v>
      </c>
      <c r="JL816">
        <v>26.5963</v>
      </c>
      <c r="JM816">
        <v>26.5395</v>
      </c>
      <c r="JN816">
        <v>22.4988</v>
      </c>
      <c r="JO816">
        <v>7.16564</v>
      </c>
      <c r="JP816">
        <v>100</v>
      </c>
      <c r="JQ816">
        <v>25</v>
      </c>
      <c r="JR816">
        <v>473.761</v>
      </c>
      <c r="JS816">
        <v>25.993</v>
      </c>
      <c r="JT816">
        <v>102.291</v>
      </c>
      <c r="JU816">
        <v>103.088</v>
      </c>
    </row>
    <row r="817" spans="1:281">
      <c r="A817">
        <v>799</v>
      </c>
      <c r="B817">
        <v>1659036387.6</v>
      </c>
      <c r="C817">
        <v>12704.5</v>
      </c>
      <c r="D817" t="s">
        <v>2031</v>
      </c>
      <c r="E817" t="s">
        <v>2032</v>
      </c>
      <c r="F817">
        <v>5</v>
      </c>
      <c r="G817" t="s">
        <v>1975</v>
      </c>
      <c r="H817" t="s">
        <v>417</v>
      </c>
      <c r="I817">
        <v>1659036379.81429</v>
      </c>
      <c r="J817">
        <f>(K817)/1000</f>
        <v>0</v>
      </c>
      <c r="K817">
        <f>IF(CZ817, AN817, AH817)</f>
        <v>0</v>
      </c>
      <c r="L817">
        <f>IF(CZ817, AI817, AG817)</f>
        <v>0</v>
      </c>
      <c r="M817">
        <f>DB817 - IF(AU817&gt;1, L817*CV817*100.0/(AW817*DP817), 0)</f>
        <v>0</v>
      </c>
      <c r="N817">
        <f>((T817-J817/2)*M817-L817)/(T817+J817/2)</f>
        <v>0</v>
      </c>
      <c r="O817">
        <f>N817*(DI817+DJ817)/1000.0</f>
        <v>0</v>
      </c>
      <c r="P817">
        <f>(DB817 - IF(AU817&gt;1, L817*CV817*100.0/(AW817*DP817), 0))*(DI817+DJ817)/1000.0</f>
        <v>0</v>
      </c>
      <c r="Q817">
        <f>2.0/((1/S817-1/R817)+SIGN(S817)*SQRT((1/S817-1/R817)*(1/S817-1/R817) + 4*CW817/((CW817+1)*(CW817+1))*(2*1/S817*1/R817-1/R817*1/R817)))</f>
        <v>0</v>
      </c>
      <c r="R817">
        <f>IF(LEFT(CX817,1)&lt;&gt;"0",IF(LEFT(CX817,1)="1",3.0,CY817),$D$5+$E$5*(DP817*DI817/($K$5*1000))+$F$5*(DP817*DI817/($K$5*1000))*MAX(MIN(CV817,$J$5),$I$5)*MAX(MIN(CV817,$J$5),$I$5)+$G$5*MAX(MIN(CV817,$J$5),$I$5)*(DP817*DI817/($K$5*1000))+$H$5*(DP817*DI817/($K$5*1000))*(DP817*DI817/($K$5*1000)))</f>
        <v>0</v>
      </c>
      <c r="S817">
        <f>J817*(1000-(1000*0.61365*exp(17.502*W817/(240.97+W817))/(DI817+DJ817)+DD817)/2)/(1000*0.61365*exp(17.502*W817/(240.97+W817))/(DI817+DJ817)-DD817)</f>
        <v>0</v>
      </c>
      <c r="T817">
        <f>1/((CW817+1)/(Q817/1.6)+1/(R817/1.37)) + CW817/((CW817+1)/(Q817/1.6) + CW817/(R817/1.37))</f>
        <v>0</v>
      </c>
      <c r="U817">
        <f>(CR817*CU817)</f>
        <v>0</v>
      </c>
      <c r="V817">
        <f>(DK817+(U817+2*0.95*5.67E-8*(((DK817+$B$7)+273)^4-(DK817+273)^4)-44100*J817)/(1.84*29.3*R817+8*0.95*5.67E-8*(DK817+273)^3))</f>
        <v>0</v>
      </c>
      <c r="W817">
        <f>($C$7*DL817+$D$7*DM817+$E$7*V817)</f>
        <v>0</v>
      </c>
      <c r="X817">
        <f>0.61365*exp(17.502*W817/(240.97+W817))</f>
        <v>0</v>
      </c>
      <c r="Y817">
        <f>(Z817/AA817*100)</f>
        <v>0</v>
      </c>
      <c r="Z817">
        <f>DD817*(DI817+DJ817)/1000</f>
        <v>0</v>
      </c>
      <c r="AA817">
        <f>0.61365*exp(17.502*DK817/(240.97+DK817))</f>
        <v>0</v>
      </c>
      <c r="AB817">
        <f>(X817-DD817*(DI817+DJ817)/1000)</f>
        <v>0</v>
      </c>
      <c r="AC817">
        <f>(-J817*44100)</f>
        <v>0</v>
      </c>
      <c r="AD817">
        <f>2*29.3*R817*0.92*(DK817-W817)</f>
        <v>0</v>
      </c>
      <c r="AE817">
        <f>2*0.95*5.67E-8*(((DK817+$B$7)+273)^4-(W817+273)^4)</f>
        <v>0</v>
      </c>
      <c r="AF817">
        <f>U817+AE817+AC817+AD817</f>
        <v>0</v>
      </c>
      <c r="AG817">
        <f>DH817*AU817*(DC817-DB817*(1000-AU817*DE817)/(1000-AU817*DD817))/(100*CV817)</f>
        <v>0</v>
      </c>
      <c r="AH817">
        <f>1000*DH817*AU817*(DD817-DE817)/(100*CV817*(1000-AU817*DD817))</f>
        <v>0</v>
      </c>
      <c r="AI817">
        <f>(AJ817 - AK817 - DI817*1E3/(8.314*(DK817+273.15)) * AM817/DH817 * AL817) * DH817/(100*CV817) * (1000 - DE817)/1000</f>
        <v>0</v>
      </c>
      <c r="AJ817">
        <v>477.92857514768</v>
      </c>
      <c r="AK817">
        <v>453.223763636364</v>
      </c>
      <c r="AL817">
        <v>2.96937452769151</v>
      </c>
      <c r="AM817">
        <v>66.0503395824005</v>
      </c>
      <c r="AN817">
        <f>(AP817 - AO817 + DI817*1E3/(8.314*(DK817+273.15)) * AR817/DH817 * AQ817) * DH817/(100*CV817) * 1000/(1000 - AP817)</f>
        <v>0</v>
      </c>
      <c r="AO817">
        <v>25.9383324171563</v>
      </c>
      <c r="AP817">
        <v>27.8093965034965</v>
      </c>
      <c r="AQ817">
        <v>-2.95489391135174e-05</v>
      </c>
      <c r="AR817">
        <v>92.4507635075594</v>
      </c>
      <c r="AS817">
        <v>4</v>
      </c>
      <c r="AT817">
        <v>1</v>
      </c>
      <c r="AU817">
        <f>IF(AS817*$H$13&gt;=AW817,1.0,(AW817/(AW817-AS817*$H$13)))</f>
        <v>0</v>
      </c>
      <c r="AV817">
        <f>(AU817-1)*100</f>
        <v>0</v>
      </c>
      <c r="AW817">
        <f>MAX(0,($B$13+$C$13*DP817)/(1+$D$13*DP817)*DI817/(DK817+273)*$E$13)</f>
        <v>0</v>
      </c>
      <c r="AX817" t="s">
        <v>418</v>
      </c>
      <c r="AY817" t="s">
        <v>418</v>
      </c>
      <c r="AZ817">
        <v>0</v>
      </c>
      <c r="BA817">
        <v>0</v>
      </c>
      <c r="BB817">
        <f>1-AZ817/BA817</f>
        <v>0</v>
      </c>
      <c r="BC817">
        <v>0</v>
      </c>
      <c r="BD817" t="s">
        <v>418</v>
      </c>
      <c r="BE817" t="s">
        <v>418</v>
      </c>
      <c r="BF817">
        <v>0</v>
      </c>
      <c r="BG817">
        <v>0</v>
      </c>
      <c r="BH817">
        <f>1-BF817/BG817</f>
        <v>0</v>
      </c>
      <c r="BI817">
        <v>0.5</v>
      </c>
      <c r="BJ817">
        <f>CS817</f>
        <v>0</v>
      </c>
      <c r="BK817">
        <f>L817</f>
        <v>0</v>
      </c>
      <c r="BL817">
        <f>BH817*BI817*BJ817</f>
        <v>0</v>
      </c>
      <c r="BM817">
        <f>(BK817-BC817)/BJ817</f>
        <v>0</v>
      </c>
      <c r="BN817">
        <f>(BA817-BG817)/BG817</f>
        <v>0</v>
      </c>
      <c r="BO817">
        <f>AZ817/(BB817+AZ817/BG817)</f>
        <v>0</v>
      </c>
      <c r="BP817" t="s">
        <v>418</v>
      </c>
      <c r="BQ817">
        <v>0</v>
      </c>
      <c r="BR817">
        <f>IF(BQ817&lt;&gt;0, BQ817, BO817)</f>
        <v>0</v>
      </c>
      <c r="BS817">
        <f>1-BR817/BG817</f>
        <v>0</v>
      </c>
      <c r="BT817">
        <f>(BG817-BF817)/(BG817-BR817)</f>
        <v>0</v>
      </c>
      <c r="BU817">
        <f>(BA817-BG817)/(BA817-BR817)</f>
        <v>0</v>
      </c>
      <c r="BV817">
        <f>(BG817-BF817)/(BG817-AZ817)</f>
        <v>0</v>
      </c>
      <c r="BW817">
        <f>(BA817-BG817)/(BA817-AZ817)</f>
        <v>0</v>
      </c>
      <c r="BX817">
        <f>(BT817*BR817/BF817)</f>
        <v>0</v>
      </c>
      <c r="BY817">
        <f>(1-BX817)</f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f>$B$11*DQ817+$C$11*DR817+$F$11*EC817*(1-EF817)</f>
        <v>0</v>
      </c>
      <c r="CS817">
        <f>CR817*CT817</f>
        <v>0</v>
      </c>
      <c r="CT817">
        <f>($B$11*$D$9+$C$11*$D$9+$F$11*((EP817+EH817)/MAX(EP817+EH817+EQ817, 0.1)*$I$9+EQ817/MAX(EP817+EH817+EQ817, 0.1)*$J$9))/($B$11+$C$11+$F$11)</f>
        <v>0</v>
      </c>
      <c r="CU817">
        <f>($B$11*$K$9+$C$11*$K$9+$F$11*((EP817+EH817)/MAX(EP817+EH817+EQ817, 0.1)*$P$9+EQ817/MAX(EP817+EH817+EQ817, 0.1)*$Q$9))/($B$11+$C$11+$F$11)</f>
        <v>0</v>
      </c>
      <c r="CV817">
        <v>6</v>
      </c>
      <c r="CW817">
        <v>0.5</v>
      </c>
      <c r="CX817" t="s">
        <v>419</v>
      </c>
      <c r="CY817">
        <v>2</v>
      </c>
      <c r="CZ817" t="b">
        <v>1</v>
      </c>
      <c r="DA817">
        <v>1659036379.81429</v>
      </c>
      <c r="DB817">
        <v>422.596392857143</v>
      </c>
      <c r="DC817">
        <v>448.990142857143</v>
      </c>
      <c r="DD817">
        <v>27.8077571428571</v>
      </c>
      <c r="DE817">
        <v>25.9350428571429</v>
      </c>
      <c r="DF817">
        <v>416.148464285714</v>
      </c>
      <c r="DG817">
        <v>27.2763821428571</v>
      </c>
      <c r="DH817">
        <v>500.030964285714</v>
      </c>
      <c r="DI817">
        <v>90.2813642857143</v>
      </c>
      <c r="DJ817">
        <v>0.0440064392857143</v>
      </c>
      <c r="DK817">
        <v>27.4582142857143</v>
      </c>
      <c r="DL817">
        <v>28.2816857142857</v>
      </c>
      <c r="DM817">
        <v>999.9</v>
      </c>
      <c r="DN817">
        <v>0</v>
      </c>
      <c r="DO817">
        <v>0</v>
      </c>
      <c r="DP817">
        <v>9988.03571428571</v>
      </c>
      <c r="DQ817">
        <v>0</v>
      </c>
      <c r="DR817">
        <v>17.2151357142857</v>
      </c>
      <c r="DS817">
        <v>-26.3937964285714</v>
      </c>
      <c r="DT817">
        <v>434.683964285714</v>
      </c>
      <c r="DU817">
        <v>460.944892857143</v>
      </c>
      <c r="DV817">
        <v>1.87270178571429</v>
      </c>
      <c r="DW817">
        <v>448.990142857143</v>
      </c>
      <c r="DX817">
        <v>25.9350428571429</v>
      </c>
      <c r="DY817">
        <v>2.51052214285714</v>
      </c>
      <c r="DZ817">
        <v>2.34145178571429</v>
      </c>
      <c r="EA817">
        <v>21.0948821428571</v>
      </c>
      <c r="EB817">
        <v>19.9644392857143</v>
      </c>
      <c r="EC817">
        <v>2000.00714285714</v>
      </c>
      <c r="ED817">
        <v>0.980001285714286</v>
      </c>
      <c r="EE817">
        <v>0.0199990285714286</v>
      </c>
      <c r="EF817">
        <v>0</v>
      </c>
      <c r="EG817">
        <v>646.602464285714</v>
      </c>
      <c r="EH817">
        <v>5.00063</v>
      </c>
      <c r="EI817">
        <v>12754.2892857143</v>
      </c>
      <c r="EJ817">
        <v>17256.9785714286</v>
      </c>
      <c r="EK817">
        <v>38.1915</v>
      </c>
      <c r="EL817">
        <v>38.2544285714286</v>
      </c>
      <c r="EM817">
        <v>37.68925</v>
      </c>
      <c r="EN817">
        <v>37.625</v>
      </c>
      <c r="EO817">
        <v>39.25</v>
      </c>
      <c r="EP817">
        <v>1955.10714285714</v>
      </c>
      <c r="EQ817">
        <v>39.9</v>
      </c>
      <c r="ER817">
        <v>0</v>
      </c>
      <c r="ES817">
        <v>1659036387.1</v>
      </c>
      <c r="ET817">
        <v>0</v>
      </c>
      <c r="EU817">
        <v>646.58956</v>
      </c>
      <c r="EV817">
        <v>-1.01876923436766</v>
      </c>
      <c r="EW817">
        <v>-18.7923078249257</v>
      </c>
      <c r="EX817">
        <v>12753.992</v>
      </c>
      <c r="EY817">
        <v>15</v>
      </c>
      <c r="EZ817">
        <v>1659035359.5</v>
      </c>
      <c r="FA817" t="s">
        <v>1976</v>
      </c>
      <c r="FB817">
        <v>1659035357.5</v>
      </c>
      <c r="FC817">
        <v>1659035359.5</v>
      </c>
      <c r="FD817">
        <v>1</v>
      </c>
      <c r="FE817">
        <v>-0.104</v>
      </c>
      <c r="FF817">
        <v>-0.037</v>
      </c>
      <c r="FG817">
        <v>6.435</v>
      </c>
      <c r="FH817">
        <v>0.501</v>
      </c>
      <c r="FI817">
        <v>420</v>
      </c>
      <c r="FJ817">
        <v>25</v>
      </c>
      <c r="FK817">
        <v>0.45</v>
      </c>
      <c r="FL817">
        <v>0.11</v>
      </c>
      <c r="FM817">
        <v>-22.84991</v>
      </c>
      <c r="FN817">
        <v>-78.5183684803002</v>
      </c>
      <c r="FO817">
        <v>7.68879890310574</v>
      </c>
      <c r="FP817">
        <v>0</v>
      </c>
      <c r="FQ817">
        <v>646.655882352941</v>
      </c>
      <c r="FR817">
        <v>-1.43306340583897</v>
      </c>
      <c r="FS817">
        <v>0.234577563330332</v>
      </c>
      <c r="FT817">
        <v>0</v>
      </c>
      <c r="FU817">
        <v>1.87539225</v>
      </c>
      <c r="FV817">
        <v>-0.067633733583493</v>
      </c>
      <c r="FW817">
        <v>0.00792190806797832</v>
      </c>
      <c r="FX817">
        <v>1</v>
      </c>
      <c r="FY817">
        <v>1</v>
      </c>
      <c r="FZ817">
        <v>3</v>
      </c>
      <c r="GA817" t="s">
        <v>421</v>
      </c>
      <c r="GB817">
        <v>2.97261</v>
      </c>
      <c r="GC817">
        <v>2.6977</v>
      </c>
      <c r="GD817">
        <v>0.0939735</v>
      </c>
      <c r="GE817">
        <v>0.100336</v>
      </c>
      <c r="GF817">
        <v>0.114235</v>
      </c>
      <c r="GG817">
        <v>0.109809</v>
      </c>
      <c r="GH817">
        <v>35269</v>
      </c>
      <c r="GI817">
        <v>38304.3</v>
      </c>
      <c r="GJ817">
        <v>35275.1</v>
      </c>
      <c r="GK817">
        <v>38612.1</v>
      </c>
      <c r="GL817">
        <v>44291.5</v>
      </c>
      <c r="GM817">
        <v>49642.8</v>
      </c>
      <c r="GN817">
        <v>55143.5</v>
      </c>
      <c r="GO817">
        <v>61934.3</v>
      </c>
      <c r="GP817">
        <v>1.9714</v>
      </c>
      <c r="GQ817">
        <v>1.8606</v>
      </c>
      <c r="GR817">
        <v>0.178516</v>
      </c>
      <c r="GS817">
        <v>0</v>
      </c>
      <c r="GT817">
        <v>25.3845</v>
      </c>
      <c r="GU817">
        <v>999.9</v>
      </c>
      <c r="GV817">
        <v>58.1</v>
      </c>
      <c r="GW817">
        <v>29.507</v>
      </c>
      <c r="GX817">
        <v>26.6517</v>
      </c>
      <c r="GY817">
        <v>56.0319</v>
      </c>
      <c r="GZ817">
        <v>46.0457</v>
      </c>
      <c r="HA817">
        <v>1</v>
      </c>
      <c r="HB817">
        <v>-0.0468699</v>
      </c>
      <c r="HC817">
        <v>0.116122</v>
      </c>
      <c r="HD817">
        <v>20.1129</v>
      </c>
      <c r="HE817">
        <v>5.19812</v>
      </c>
      <c r="HF817">
        <v>12.004</v>
      </c>
      <c r="HG817">
        <v>4.9748</v>
      </c>
      <c r="HH817">
        <v>3.2932</v>
      </c>
      <c r="HI817">
        <v>9999</v>
      </c>
      <c r="HJ817">
        <v>9999</v>
      </c>
      <c r="HK817">
        <v>9999</v>
      </c>
      <c r="HL817">
        <v>631.2</v>
      </c>
      <c r="HM817">
        <v>1.8631</v>
      </c>
      <c r="HN817">
        <v>1.86798</v>
      </c>
      <c r="HO817">
        <v>1.86783</v>
      </c>
      <c r="HP817">
        <v>1.86893</v>
      </c>
      <c r="HQ817">
        <v>1.86978</v>
      </c>
      <c r="HR817">
        <v>1.86584</v>
      </c>
      <c r="HS817">
        <v>1.86691</v>
      </c>
      <c r="HT817">
        <v>1.86829</v>
      </c>
      <c r="HU817">
        <v>5</v>
      </c>
      <c r="HV817">
        <v>0</v>
      </c>
      <c r="HW817">
        <v>0</v>
      </c>
      <c r="HX817">
        <v>0</v>
      </c>
      <c r="HY817" t="s">
        <v>422</v>
      </c>
      <c r="HZ817" t="s">
        <v>423</v>
      </c>
      <c r="IA817" t="s">
        <v>424</v>
      </c>
      <c r="IB817" t="s">
        <v>424</v>
      </c>
      <c r="IC817" t="s">
        <v>424</v>
      </c>
      <c r="ID817" t="s">
        <v>424</v>
      </c>
      <c r="IE817">
        <v>0</v>
      </c>
      <c r="IF817">
        <v>100</v>
      </c>
      <c r="IG817">
        <v>100</v>
      </c>
      <c r="IH817">
        <v>6.566</v>
      </c>
      <c r="II817">
        <v>0.5314</v>
      </c>
      <c r="IJ817">
        <v>3.92360093765785</v>
      </c>
      <c r="IK817">
        <v>0.00601174518973114</v>
      </c>
      <c r="IL817">
        <v>2.77886958061485e-07</v>
      </c>
      <c r="IM817">
        <v>-3.54636231360687e-10</v>
      </c>
      <c r="IN817">
        <v>0.531367920259254</v>
      </c>
      <c r="IO817">
        <v>0</v>
      </c>
      <c r="IP817">
        <v>0</v>
      </c>
      <c r="IQ817">
        <v>0</v>
      </c>
      <c r="IR817">
        <v>-4</v>
      </c>
      <c r="IS817">
        <v>1848</v>
      </c>
      <c r="IT817">
        <v>1</v>
      </c>
      <c r="IU817">
        <v>25</v>
      </c>
      <c r="IV817">
        <v>17.2</v>
      </c>
      <c r="IW817">
        <v>17.1</v>
      </c>
      <c r="IX817">
        <v>1.15356</v>
      </c>
      <c r="IY817">
        <v>2.63184</v>
      </c>
      <c r="IZ817">
        <v>1.54785</v>
      </c>
      <c r="JA817">
        <v>2.30591</v>
      </c>
      <c r="JB817">
        <v>1.34644</v>
      </c>
      <c r="JC817">
        <v>2.33887</v>
      </c>
      <c r="JD817">
        <v>33.7832</v>
      </c>
      <c r="JE817">
        <v>24.2188</v>
      </c>
      <c r="JF817">
        <v>18</v>
      </c>
      <c r="JG817">
        <v>491.142</v>
      </c>
      <c r="JH817">
        <v>418.873</v>
      </c>
      <c r="JI817">
        <v>24.9999</v>
      </c>
      <c r="JJ817">
        <v>26.6305</v>
      </c>
      <c r="JK817">
        <v>30</v>
      </c>
      <c r="JL817">
        <v>26.5941</v>
      </c>
      <c r="JM817">
        <v>26.5373</v>
      </c>
      <c r="JN817">
        <v>23.1082</v>
      </c>
      <c r="JO817">
        <v>7.16564</v>
      </c>
      <c r="JP817">
        <v>100</v>
      </c>
      <c r="JQ817">
        <v>25</v>
      </c>
      <c r="JR817">
        <v>494.022</v>
      </c>
      <c r="JS817">
        <v>25.9931</v>
      </c>
      <c r="JT817">
        <v>102.291</v>
      </c>
      <c r="JU817">
        <v>103.089</v>
      </c>
    </row>
    <row r="818" spans="1:281">
      <c r="A818">
        <v>800</v>
      </c>
      <c r="B818">
        <v>1659036392.6</v>
      </c>
      <c r="C818">
        <v>12709.5</v>
      </c>
      <c r="D818" t="s">
        <v>2033</v>
      </c>
      <c r="E818" t="s">
        <v>2034</v>
      </c>
      <c r="F818">
        <v>5</v>
      </c>
      <c r="G818" t="s">
        <v>1975</v>
      </c>
      <c r="H818" t="s">
        <v>417</v>
      </c>
      <c r="I818">
        <v>1659036385.1</v>
      </c>
      <c r="J818">
        <f>(K818)/1000</f>
        <v>0</v>
      </c>
      <c r="K818">
        <f>IF(CZ818, AN818, AH818)</f>
        <v>0</v>
      </c>
      <c r="L818">
        <f>IF(CZ818, AI818, AG818)</f>
        <v>0</v>
      </c>
      <c r="M818">
        <f>DB818 - IF(AU818&gt;1, L818*CV818*100.0/(AW818*DP818), 0)</f>
        <v>0</v>
      </c>
      <c r="N818">
        <f>((T818-J818/2)*M818-L818)/(T818+J818/2)</f>
        <v>0</v>
      </c>
      <c r="O818">
        <f>N818*(DI818+DJ818)/1000.0</f>
        <v>0</v>
      </c>
      <c r="P818">
        <f>(DB818 - IF(AU818&gt;1, L818*CV818*100.0/(AW818*DP818), 0))*(DI818+DJ818)/1000.0</f>
        <v>0</v>
      </c>
      <c r="Q818">
        <f>2.0/((1/S818-1/R818)+SIGN(S818)*SQRT((1/S818-1/R818)*(1/S818-1/R818) + 4*CW818/((CW818+1)*(CW818+1))*(2*1/S818*1/R818-1/R818*1/R818)))</f>
        <v>0</v>
      </c>
      <c r="R818">
        <f>IF(LEFT(CX818,1)&lt;&gt;"0",IF(LEFT(CX818,1)="1",3.0,CY818),$D$5+$E$5*(DP818*DI818/($K$5*1000))+$F$5*(DP818*DI818/($K$5*1000))*MAX(MIN(CV818,$J$5),$I$5)*MAX(MIN(CV818,$J$5),$I$5)+$G$5*MAX(MIN(CV818,$J$5),$I$5)*(DP818*DI818/($K$5*1000))+$H$5*(DP818*DI818/($K$5*1000))*(DP818*DI818/($K$5*1000)))</f>
        <v>0</v>
      </c>
      <c r="S818">
        <f>J818*(1000-(1000*0.61365*exp(17.502*W818/(240.97+W818))/(DI818+DJ818)+DD818)/2)/(1000*0.61365*exp(17.502*W818/(240.97+W818))/(DI818+DJ818)-DD818)</f>
        <v>0</v>
      </c>
      <c r="T818">
        <f>1/((CW818+1)/(Q818/1.6)+1/(R818/1.37)) + CW818/((CW818+1)/(Q818/1.6) + CW818/(R818/1.37))</f>
        <v>0</v>
      </c>
      <c r="U818">
        <f>(CR818*CU818)</f>
        <v>0</v>
      </c>
      <c r="V818">
        <f>(DK818+(U818+2*0.95*5.67E-8*(((DK818+$B$7)+273)^4-(DK818+273)^4)-44100*J818)/(1.84*29.3*R818+8*0.95*5.67E-8*(DK818+273)^3))</f>
        <v>0</v>
      </c>
      <c r="W818">
        <f>($C$7*DL818+$D$7*DM818+$E$7*V818)</f>
        <v>0</v>
      </c>
      <c r="X818">
        <f>0.61365*exp(17.502*W818/(240.97+W818))</f>
        <v>0</v>
      </c>
      <c r="Y818">
        <f>(Z818/AA818*100)</f>
        <v>0</v>
      </c>
      <c r="Z818">
        <f>DD818*(DI818+DJ818)/1000</f>
        <v>0</v>
      </c>
      <c r="AA818">
        <f>0.61365*exp(17.502*DK818/(240.97+DK818))</f>
        <v>0</v>
      </c>
      <c r="AB818">
        <f>(X818-DD818*(DI818+DJ818)/1000)</f>
        <v>0</v>
      </c>
      <c r="AC818">
        <f>(-J818*44100)</f>
        <v>0</v>
      </c>
      <c r="AD818">
        <f>2*29.3*R818*0.92*(DK818-W818)</f>
        <v>0</v>
      </c>
      <c r="AE818">
        <f>2*0.95*5.67E-8*(((DK818+$B$7)+273)^4-(W818+273)^4)</f>
        <v>0</v>
      </c>
      <c r="AF818">
        <f>U818+AE818+AC818+AD818</f>
        <v>0</v>
      </c>
      <c r="AG818">
        <f>DH818*AU818*(DC818-DB818*(1000-AU818*DE818)/(1000-AU818*DD818))/(100*CV818)</f>
        <v>0</v>
      </c>
      <c r="AH818">
        <f>1000*DH818*AU818*(DD818-DE818)/(100*CV818*(1000-AU818*DD818))</f>
        <v>0</v>
      </c>
      <c r="AI818">
        <f>(AJ818 - AK818 - DI818*1E3/(8.314*(DK818+273.15)) * AM818/DH818 * AL818) * DH818/(100*CV818) * (1000 - DE818)/1000</f>
        <v>0</v>
      </c>
      <c r="AJ818">
        <v>495.230643684995</v>
      </c>
      <c r="AK818">
        <v>468.900018181818</v>
      </c>
      <c r="AL818">
        <v>3.18824865553354</v>
      </c>
      <c r="AM818">
        <v>66.0503395824005</v>
      </c>
      <c r="AN818">
        <f>(AP818 - AO818 + DI818*1E3/(8.314*(DK818+273.15)) * AR818/DH818 * AQ818) * DH818/(100*CV818) * 1000/(1000 - AP818)</f>
        <v>0</v>
      </c>
      <c r="AO818">
        <v>25.9374065365494</v>
      </c>
      <c r="AP818">
        <v>27.8077307692308</v>
      </c>
      <c r="AQ818">
        <v>2.02826481744595e-05</v>
      </c>
      <c r="AR818">
        <v>92.4507635075594</v>
      </c>
      <c r="AS818">
        <v>4</v>
      </c>
      <c r="AT818">
        <v>1</v>
      </c>
      <c r="AU818">
        <f>IF(AS818*$H$13&gt;=AW818,1.0,(AW818/(AW818-AS818*$H$13)))</f>
        <v>0</v>
      </c>
      <c r="AV818">
        <f>(AU818-1)*100</f>
        <v>0</v>
      </c>
      <c r="AW818">
        <f>MAX(0,($B$13+$C$13*DP818)/(1+$D$13*DP818)*DI818/(DK818+273)*$E$13)</f>
        <v>0</v>
      </c>
      <c r="AX818" t="s">
        <v>418</v>
      </c>
      <c r="AY818" t="s">
        <v>418</v>
      </c>
      <c r="AZ818">
        <v>0</v>
      </c>
      <c r="BA818">
        <v>0</v>
      </c>
      <c r="BB818">
        <f>1-AZ818/BA818</f>
        <v>0</v>
      </c>
      <c r="BC818">
        <v>0</v>
      </c>
      <c r="BD818" t="s">
        <v>418</v>
      </c>
      <c r="BE818" t="s">
        <v>418</v>
      </c>
      <c r="BF818">
        <v>0</v>
      </c>
      <c r="BG818">
        <v>0</v>
      </c>
      <c r="BH818">
        <f>1-BF818/BG818</f>
        <v>0</v>
      </c>
      <c r="BI818">
        <v>0.5</v>
      </c>
      <c r="BJ818">
        <f>CS818</f>
        <v>0</v>
      </c>
      <c r="BK818">
        <f>L818</f>
        <v>0</v>
      </c>
      <c r="BL818">
        <f>BH818*BI818*BJ818</f>
        <v>0</v>
      </c>
      <c r="BM818">
        <f>(BK818-BC818)/BJ818</f>
        <v>0</v>
      </c>
      <c r="BN818">
        <f>(BA818-BG818)/BG818</f>
        <v>0</v>
      </c>
      <c r="BO818">
        <f>AZ818/(BB818+AZ818/BG818)</f>
        <v>0</v>
      </c>
      <c r="BP818" t="s">
        <v>418</v>
      </c>
      <c r="BQ818">
        <v>0</v>
      </c>
      <c r="BR818">
        <f>IF(BQ818&lt;&gt;0, BQ818, BO818)</f>
        <v>0</v>
      </c>
      <c r="BS818">
        <f>1-BR818/BG818</f>
        <v>0</v>
      </c>
      <c r="BT818">
        <f>(BG818-BF818)/(BG818-BR818)</f>
        <v>0</v>
      </c>
      <c r="BU818">
        <f>(BA818-BG818)/(BA818-BR818)</f>
        <v>0</v>
      </c>
      <c r="BV818">
        <f>(BG818-BF818)/(BG818-AZ818)</f>
        <v>0</v>
      </c>
      <c r="BW818">
        <f>(BA818-BG818)/(BA818-AZ818)</f>
        <v>0</v>
      </c>
      <c r="BX818">
        <f>(BT818*BR818/BF818)</f>
        <v>0</v>
      </c>
      <c r="BY818">
        <f>(1-BX818)</f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f>$B$11*DQ818+$C$11*DR818+$F$11*EC818*(1-EF818)</f>
        <v>0</v>
      </c>
      <c r="CS818">
        <f>CR818*CT818</f>
        <v>0</v>
      </c>
      <c r="CT818">
        <f>($B$11*$D$9+$C$11*$D$9+$F$11*((EP818+EH818)/MAX(EP818+EH818+EQ818, 0.1)*$I$9+EQ818/MAX(EP818+EH818+EQ818, 0.1)*$J$9))/($B$11+$C$11+$F$11)</f>
        <v>0</v>
      </c>
      <c r="CU818">
        <f>($B$11*$K$9+$C$11*$K$9+$F$11*((EP818+EH818)/MAX(EP818+EH818+EQ818, 0.1)*$P$9+EQ818/MAX(EP818+EH818+EQ818, 0.1)*$Q$9))/($B$11+$C$11+$F$11)</f>
        <v>0</v>
      </c>
      <c r="CV818">
        <v>6</v>
      </c>
      <c r="CW818">
        <v>0.5</v>
      </c>
      <c r="CX818" t="s">
        <v>419</v>
      </c>
      <c r="CY818">
        <v>2</v>
      </c>
      <c r="CZ818" t="b">
        <v>1</v>
      </c>
      <c r="DA818">
        <v>1659036385.1</v>
      </c>
      <c r="DB818">
        <v>435.391555555556</v>
      </c>
      <c r="DC818">
        <v>466.503</v>
      </c>
      <c r="DD818">
        <v>27.807837037037</v>
      </c>
      <c r="DE818">
        <v>25.9384407407407</v>
      </c>
      <c r="DF818">
        <v>428.866666666667</v>
      </c>
      <c r="DG818">
        <v>27.2764592592593</v>
      </c>
      <c r="DH818">
        <v>500.054259259259</v>
      </c>
      <c r="DI818">
        <v>90.2805444444444</v>
      </c>
      <c r="DJ818">
        <v>0.0439279703703704</v>
      </c>
      <c r="DK818">
        <v>27.4602444444444</v>
      </c>
      <c r="DL818">
        <v>28.2878481481481</v>
      </c>
      <c r="DM818">
        <v>999.9</v>
      </c>
      <c r="DN818">
        <v>0</v>
      </c>
      <c r="DO818">
        <v>0</v>
      </c>
      <c r="DP818">
        <v>10006.2962962963</v>
      </c>
      <c r="DQ818">
        <v>0</v>
      </c>
      <c r="DR818">
        <v>17.2152814814815</v>
      </c>
      <c r="DS818">
        <v>-31.1113962962963</v>
      </c>
      <c r="DT818">
        <v>447.845222222222</v>
      </c>
      <c r="DU818">
        <v>478.925592592593</v>
      </c>
      <c r="DV818">
        <v>1.86938555555556</v>
      </c>
      <c r="DW818">
        <v>466.503</v>
      </c>
      <c r="DX818">
        <v>25.9384407407407</v>
      </c>
      <c r="DY818">
        <v>2.51050592592593</v>
      </c>
      <c r="DZ818">
        <v>2.34173703703704</v>
      </c>
      <c r="EA818">
        <v>21.0947703703704</v>
      </c>
      <c r="EB818">
        <v>19.9664111111111</v>
      </c>
      <c r="EC818">
        <v>1999.99518518519</v>
      </c>
      <c r="ED818">
        <v>0.980001111111111</v>
      </c>
      <c r="EE818">
        <v>0.0199992148148148</v>
      </c>
      <c r="EF818">
        <v>0</v>
      </c>
      <c r="EG818">
        <v>646.578</v>
      </c>
      <c r="EH818">
        <v>5.00063</v>
      </c>
      <c r="EI818">
        <v>12753.5777777778</v>
      </c>
      <c r="EJ818">
        <v>17256.8666666667</v>
      </c>
      <c r="EK818">
        <v>38.1916666666667</v>
      </c>
      <c r="EL818">
        <v>38.2683703703704</v>
      </c>
      <c r="EM818">
        <v>37.687</v>
      </c>
      <c r="EN818">
        <v>37.625</v>
      </c>
      <c r="EO818">
        <v>39.25</v>
      </c>
      <c r="EP818">
        <v>1955.09518518519</v>
      </c>
      <c r="EQ818">
        <v>39.9</v>
      </c>
      <c r="ER818">
        <v>0</v>
      </c>
      <c r="ES818">
        <v>1659036391.9</v>
      </c>
      <c r="ET818">
        <v>0</v>
      </c>
      <c r="EU818">
        <v>646.571</v>
      </c>
      <c r="EV818">
        <v>0.442538451105123</v>
      </c>
      <c r="EW818">
        <v>15.0769229789237</v>
      </c>
      <c r="EX818">
        <v>12753.76</v>
      </c>
      <c r="EY818">
        <v>15</v>
      </c>
      <c r="EZ818">
        <v>1659035359.5</v>
      </c>
      <c r="FA818" t="s">
        <v>1976</v>
      </c>
      <c r="FB818">
        <v>1659035357.5</v>
      </c>
      <c r="FC818">
        <v>1659035359.5</v>
      </c>
      <c r="FD818">
        <v>1</v>
      </c>
      <c r="FE818">
        <v>-0.104</v>
      </c>
      <c r="FF818">
        <v>-0.037</v>
      </c>
      <c r="FG818">
        <v>6.435</v>
      </c>
      <c r="FH818">
        <v>0.501</v>
      </c>
      <c r="FI818">
        <v>420</v>
      </c>
      <c r="FJ818">
        <v>25</v>
      </c>
      <c r="FK818">
        <v>0.45</v>
      </c>
      <c r="FL818">
        <v>0.11</v>
      </c>
      <c r="FM818">
        <v>-27.3039675</v>
      </c>
      <c r="FN818">
        <v>-58.4937782363977</v>
      </c>
      <c r="FO818">
        <v>5.86689738440973</v>
      </c>
      <c r="FP818">
        <v>0</v>
      </c>
      <c r="FQ818">
        <v>646.623058823529</v>
      </c>
      <c r="FR818">
        <v>-0.623865550273982</v>
      </c>
      <c r="FS818">
        <v>0.189773230179433</v>
      </c>
      <c r="FT818">
        <v>1</v>
      </c>
      <c r="FU818">
        <v>1.8730605</v>
      </c>
      <c r="FV818">
        <v>-0.0398501313320832</v>
      </c>
      <c r="FW818">
        <v>0.00684629752128842</v>
      </c>
      <c r="FX818">
        <v>1</v>
      </c>
      <c r="FY818">
        <v>2</v>
      </c>
      <c r="FZ818">
        <v>3</v>
      </c>
      <c r="GA818" t="s">
        <v>474</v>
      </c>
      <c r="GB818">
        <v>2.97511</v>
      </c>
      <c r="GC818">
        <v>2.69754</v>
      </c>
      <c r="GD818">
        <v>0.0964659</v>
      </c>
      <c r="GE818">
        <v>0.103059</v>
      </c>
      <c r="GF818">
        <v>0.114229</v>
      </c>
      <c r="GG818">
        <v>0.109816</v>
      </c>
      <c r="GH818">
        <v>35172.3</v>
      </c>
      <c r="GI818">
        <v>38188.4</v>
      </c>
      <c r="GJ818">
        <v>35275.3</v>
      </c>
      <c r="GK818">
        <v>38612</v>
      </c>
      <c r="GL818">
        <v>44291.2</v>
      </c>
      <c r="GM818">
        <v>49642.5</v>
      </c>
      <c r="GN818">
        <v>55142.8</v>
      </c>
      <c r="GO818">
        <v>61934.3</v>
      </c>
      <c r="GP818">
        <v>1.9726</v>
      </c>
      <c r="GQ818">
        <v>1.8596</v>
      </c>
      <c r="GR818">
        <v>0.177771</v>
      </c>
      <c r="GS818">
        <v>0</v>
      </c>
      <c r="GT818">
        <v>25.3845</v>
      </c>
      <c r="GU818">
        <v>999.9</v>
      </c>
      <c r="GV818">
        <v>58.1</v>
      </c>
      <c r="GW818">
        <v>29.507</v>
      </c>
      <c r="GX818">
        <v>26.6524</v>
      </c>
      <c r="GY818">
        <v>56.1319</v>
      </c>
      <c r="GZ818">
        <v>45.7572</v>
      </c>
      <c r="HA818">
        <v>1</v>
      </c>
      <c r="HB818">
        <v>-0.0468699</v>
      </c>
      <c r="HC818">
        <v>0.115904</v>
      </c>
      <c r="HD818">
        <v>20.1137</v>
      </c>
      <c r="HE818">
        <v>5.19932</v>
      </c>
      <c r="HF818">
        <v>12.004</v>
      </c>
      <c r="HG818">
        <v>4.9756</v>
      </c>
      <c r="HH818">
        <v>3.2934</v>
      </c>
      <c r="HI818">
        <v>9999</v>
      </c>
      <c r="HJ818">
        <v>9999</v>
      </c>
      <c r="HK818">
        <v>9999</v>
      </c>
      <c r="HL818">
        <v>631.2</v>
      </c>
      <c r="HM818">
        <v>1.86313</v>
      </c>
      <c r="HN818">
        <v>1.86813</v>
      </c>
      <c r="HO818">
        <v>1.8678</v>
      </c>
      <c r="HP818">
        <v>1.86896</v>
      </c>
      <c r="HQ818">
        <v>1.86981</v>
      </c>
      <c r="HR818">
        <v>1.86584</v>
      </c>
      <c r="HS818">
        <v>1.86691</v>
      </c>
      <c r="HT818">
        <v>1.86829</v>
      </c>
      <c r="HU818">
        <v>5</v>
      </c>
      <c r="HV818">
        <v>0</v>
      </c>
      <c r="HW818">
        <v>0</v>
      </c>
      <c r="HX818">
        <v>0</v>
      </c>
      <c r="HY818" t="s">
        <v>422</v>
      </c>
      <c r="HZ818" t="s">
        <v>423</v>
      </c>
      <c r="IA818" t="s">
        <v>424</v>
      </c>
      <c r="IB818" t="s">
        <v>424</v>
      </c>
      <c r="IC818" t="s">
        <v>424</v>
      </c>
      <c r="ID818" t="s">
        <v>424</v>
      </c>
      <c r="IE818">
        <v>0</v>
      </c>
      <c r="IF818">
        <v>100</v>
      </c>
      <c r="IG818">
        <v>100</v>
      </c>
      <c r="IH818">
        <v>6.658</v>
      </c>
      <c r="II818">
        <v>0.5314</v>
      </c>
      <c r="IJ818">
        <v>3.92360093765785</v>
      </c>
      <c r="IK818">
        <v>0.00601174518973114</v>
      </c>
      <c r="IL818">
        <v>2.77886958061485e-07</v>
      </c>
      <c r="IM818">
        <v>-3.54636231360687e-10</v>
      </c>
      <c r="IN818">
        <v>0.531367920259254</v>
      </c>
      <c r="IO818">
        <v>0</v>
      </c>
      <c r="IP818">
        <v>0</v>
      </c>
      <c r="IQ818">
        <v>0</v>
      </c>
      <c r="IR818">
        <v>-4</v>
      </c>
      <c r="IS818">
        <v>1848</v>
      </c>
      <c r="IT818">
        <v>1</v>
      </c>
      <c r="IU818">
        <v>25</v>
      </c>
      <c r="IV818">
        <v>17.3</v>
      </c>
      <c r="IW818">
        <v>17.2</v>
      </c>
      <c r="IX818">
        <v>1.18774</v>
      </c>
      <c r="IY818">
        <v>2.62207</v>
      </c>
      <c r="IZ818">
        <v>1.54785</v>
      </c>
      <c r="JA818">
        <v>2.30591</v>
      </c>
      <c r="JB818">
        <v>1.34644</v>
      </c>
      <c r="JC818">
        <v>2.40601</v>
      </c>
      <c r="JD818">
        <v>33.7832</v>
      </c>
      <c r="JE818">
        <v>24.2188</v>
      </c>
      <c r="JF818">
        <v>18</v>
      </c>
      <c r="JG818">
        <v>491.922</v>
      </c>
      <c r="JH818">
        <v>418.285</v>
      </c>
      <c r="JI818">
        <v>25</v>
      </c>
      <c r="JJ818">
        <v>26.6305</v>
      </c>
      <c r="JK818">
        <v>30</v>
      </c>
      <c r="JL818">
        <v>26.5941</v>
      </c>
      <c r="JM818">
        <v>26.5351</v>
      </c>
      <c r="JN818">
        <v>23.7939</v>
      </c>
      <c r="JO818">
        <v>7.16564</v>
      </c>
      <c r="JP818">
        <v>100</v>
      </c>
      <c r="JQ818">
        <v>25</v>
      </c>
      <c r="JR818">
        <v>507.457</v>
      </c>
      <c r="JS818">
        <v>25.9931</v>
      </c>
      <c r="JT818">
        <v>102.29</v>
      </c>
      <c r="JU818">
        <v>103.089</v>
      </c>
    </row>
    <row r="819" spans="1:281">
      <c r="A819">
        <v>801</v>
      </c>
      <c r="B819">
        <v>1659036397.6</v>
      </c>
      <c r="C819">
        <v>12714.5</v>
      </c>
      <c r="D819" t="s">
        <v>2035</v>
      </c>
      <c r="E819" t="s">
        <v>2036</v>
      </c>
      <c r="F819">
        <v>5</v>
      </c>
      <c r="G819" t="s">
        <v>1975</v>
      </c>
      <c r="H819" t="s">
        <v>417</v>
      </c>
      <c r="I819">
        <v>1659036389.81429</v>
      </c>
      <c r="J819">
        <f>(K819)/1000</f>
        <v>0</v>
      </c>
      <c r="K819">
        <f>IF(CZ819, AN819, AH819)</f>
        <v>0</v>
      </c>
      <c r="L819">
        <f>IF(CZ819, AI819, AG819)</f>
        <v>0</v>
      </c>
      <c r="M819">
        <f>DB819 - IF(AU819&gt;1, L819*CV819*100.0/(AW819*DP819), 0)</f>
        <v>0</v>
      </c>
      <c r="N819">
        <f>((T819-J819/2)*M819-L819)/(T819+J819/2)</f>
        <v>0</v>
      </c>
      <c r="O819">
        <f>N819*(DI819+DJ819)/1000.0</f>
        <v>0</v>
      </c>
      <c r="P819">
        <f>(DB819 - IF(AU819&gt;1, L819*CV819*100.0/(AW819*DP819), 0))*(DI819+DJ819)/1000.0</f>
        <v>0</v>
      </c>
      <c r="Q819">
        <f>2.0/((1/S819-1/R819)+SIGN(S819)*SQRT((1/S819-1/R819)*(1/S819-1/R819) + 4*CW819/((CW819+1)*(CW819+1))*(2*1/S819*1/R819-1/R819*1/R819)))</f>
        <v>0</v>
      </c>
      <c r="R819">
        <f>IF(LEFT(CX819,1)&lt;&gt;"0",IF(LEFT(CX819,1)="1",3.0,CY819),$D$5+$E$5*(DP819*DI819/($K$5*1000))+$F$5*(DP819*DI819/($K$5*1000))*MAX(MIN(CV819,$J$5),$I$5)*MAX(MIN(CV819,$J$5),$I$5)+$G$5*MAX(MIN(CV819,$J$5),$I$5)*(DP819*DI819/($K$5*1000))+$H$5*(DP819*DI819/($K$5*1000))*(DP819*DI819/($K$5*1000)))</f>
        <v>0</v>
      </c>
      <c r="S819">
        <f>J819*(1000-(1000*0.61365*exp(17.502*W819/(240.97+W819))/(DI819+DJ819)+DD819)/2)/(1000*0.61365*exp(17.502*W819/(240.97+W819))/(DI819+DJ819)-DD819)</f>
        <v>0</v>
      </c>
      <c r="T819">
        <f>1/((CW819+1)/(Q819/1.6)+1/(R819/1.37)) + CW819/((CW819+1)/(Q819/1.6) + CW819/(R819/1.37))</f>
        <v>0</v>
      </c>
      <c r="U819">
        <f>(CR819*CU819)</f>
        <v>0</v>
      </c>
      <c r="V819">
        <f>(DK819+(U819+2*0.95*5.67E-8*(((DK819+$B$7)+273)^4-(DK819+273)^4)-44100*J819)/(1.84*29.3*R819+8*0.95*5.67E-8*(DK819+273)^3))</f>
        <v>0</v>
      </c>
      <c r="W819">
        <f>($C$7*DL819+$D$7*DM819+$E$7*V819)</f>
        <v>0</v>
      </c>
      <c r="X819">
        <f>0.61365*exp(17.502*W819/(240.97+W819))</f>
        <v>0</v>
      </c>
      <c r="Y819">
        <f>(Z819/AA819*100)</f>
        <v>0</v>
      </c>
      <c r="Z819">
        <f>DD819*(DI819+DJ819)/1000</f>
        <v>0</v>
      </c>
      <c r="AA819">
        <f>0.61365*exp(17.502*DK819/(240.97+DK819))</f>
        <v>0</v>
      </c>
      <c r="AB819">
        <f>(X819-DD819*(DI819+DJ819)/1000)</f>
        <v>0</v>
      </c>
      <c r="AC819">
        <f>(-J819*44100)</f>
        <v>0</v>
      </c>
      <c r="AD819">
        <f>2*29.3*R819*0.92*(DK819-W819)</f>
        <v>0</v>
      </c>
      <c r="AE819">
        <f>2*0.95*5.67E-8*(((DK819+$B$7)+273)^4-(W819+273)^4)</f>
        <v>0</v>
      </c>
      <c r="AF819">
        <f>U819+AE819+AC819+AD819</f>
        <v>0</v>
      </c>
      <c r="AG819">
        <f>DH819*AU819*(DC819-DB819*(1000-AU819*DE819)/(1000-AU819*DD819))/(100*CV819)</f>
        <v>0</v>
      </c>
      <c r="AH819">
        <f>1000*DH819*AU819*(DD819-DE819)/(100*CV819*(1000-AU819*DD819))</f>
        <v>0</v>
      </c>
      <c r="AI819">
        <f>(AJ819 - AK819 - DI819*1E3/(8.314*(DK819+273.15)) * AM819/DH819 * AL819) * DH819/(100*CV819) * (1000 - DE819)/1000</f>
        <v>0</v>
      </c>
      <c r="AJ819">
        <v>512.666615549976</v>
      </c>
      <c r="AK819">
        <v>485.314672727272</v>
      </c>
      <c r="AL819">
        <v>3.28582814368437</v>
      </c>
      <c r="AM819">
        <v>66.0503395824005</v>
      </c>
      <c r="AN819">
        <f>(AP819 - AO819 + DI819*1E3/(8.314*(DK819+273.15)) * AR819/DH819 * AQ819) * DH819/(100*CV819) * 1000/(1000 - AP819)</f>
        <v>0</v>
      </c>
      <c r="AO819">
        <v>25.9368191752716</v>
      </c>
      <c r="AP819">
        <v>27.8116461538462</v>
      </c>
      <c r="AQ819">
        <v>1.12209943001383e-05</v>
      </c>
      <c r="AR819">
        <v>92.4507635075594</v>
      </c>
      <c r="AS819">
        <v>3</v>
      </c>
      <c r="AT819">
        <v>1</v>
      </c>
      <c r="AU819">
        <f>IF(AS819*$H$13&gt;=AW819,1.0,(AW819/(AW819-AS819*$H$13)))</f>
        <v>0</v>
      </c>
      <c r="AV819">
        <f>(AU819-1)*100</f>
        <v>0</v>
      </c>
      <c r="AW819">
        <f>MAX(0,($B$13+$C$13*DP819)/(1+$D$13*DP819)*DI819/(DK819+273)*$E$13)</f>
        <v>0</v>
      </c>
      <c r="AX819" t="s">
        <v>418</v>
      </c>
      <c r="AY819" t="s">
        <v>418</v>
      </c>
      <c r="AZ819">
        <v>0</v>
      </c>
      <c r="BA819">
        <v>0</v>
      </c>
      <c r="BB819">
        <f>1-AZ819/BA819</f>
        <v>0</v>
      </c>
      <c r="BC819">
        <v>0</v>
      </c>
      <c r="BD819" t="s">
        <v>418</v>
      </c>
      <c r="BE819" t="s">
        <v>418</v>
      </c>
      <c r="BF819">
        <v>0</v>
      </c>
      <c r="BG819">
        <v>0</v>
      </c>
      <c r="BH819">
        <f>1-BF819/BG819</f>
        <v>0</v>
      </c>
      <c r="BI819">
        <v>0.5</v>
      </c>
      <c r="BJ819">
        <f>CS819</f>
        <v>0</v>
      </c>
      <c r="BK819">
        <f>L819</f>
        <v>0</v>
      </c>
      <c r="BL819">
        <f>BH819*BI819*BJ819</f>
        <v>0</v>
      </c>
      <c r="BM819">
        <f>(BK819-BC819)/BJ819</f>
        <v>0</v>
      </c>
      <c r="BN819">
        <f>(BA819-BG819)/BG819</f>
        <v>0</v>
      </c>
      <c r="BO819">
        <f>AZ819/(BB819+AZ819/BG819)</f>
        <v>0</v>
      </c>
      <c r="BP819" t="s">
        <v>418</v>
      </c>
      <c r="BQ819">
        <v>0</v>
      </c>
      <c r="BR819">
        <f>IF(BQ819&lt;&gt;0, BQ819, BO819)</f>
        <v>0</v>
      </c>
      <c r="BS819">
        <f>1-BR819/BG819</f>
        <v>0</v>
      </c>
      <c r="BT819">
        <f>(BG819-BF819)/(BG819-BR819)</f>
        <v>0</v>
      </c>
      <c r="BU819">
        <f>(BA819-BG819)/(BA819-BR819)</f>
        <v>0</v>
      </c>
      <c r="BV819">
        <f>(BG819-BF819)/(BG819-AZ819)</f>
        <v>0</v>
      </c>
      <c r="BW819">
        <f>(BA819-BG819)/(BA819-AZ819)</f>
        <v>0</v>
      </c>
      <c r="BX819">
        <f>(BT819*BR819/BF819)</f>
        <v>0</v>
      </c>
      <c r="BY819">
        <f>(1-BX819)</f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f>$B$11*DQ819+$C$11*DR819+$F$11*EC819*(1-EF819)</f>
        <v>0</v>
      </c>
      <c r="CS819">
        <f>CR819*CT819</f>
        <v>0</v>
      </c>
      <c r="CT819">
        <f>($B$11*$D$9+$C$11*$D$9+$F$11*((EP819+EH819)/MAX(EP819+EH819+EQ819, 0.1)*$I$9+EQ819/MAX(EP819+EH819+EQ819, 0.1)*$J$9))/($B$11+$C$11+$F$11)</f>
        <v>0</v>
      </c>
      <c r="CU819">
        <f>($B$11*$K$9+$C$11*$K$9+$F$11*((EP819+EH819)/MAX(EP819+EH819+EQ819, 0.1)*$P$9+EQ819/MAX(EP819+EH819+EQ819, 0.1)*$Q$9))/($B$11+$C$11+$F$11)</f>
        <v>0</v>
      </c>
      <c r="CV819">
        <v>6</v>
      </c>
      <c r="CW819">
        <v>0.5</v>
      </c>
      <c r="CX819" t="s">
        <v>419</v>
      </c>
      <c r="CY819">
        <v>2</v>
      </c>
      <c r="CZ819" t="b">
        <v>1</v>
      </c>
      <c r="DA819">
        <v>1659036389.81429</v>
      </c>
      <c r="DB819">
        <v>449.126142857143</v>
      </c>
      <c r="DC819">
        <v>482.348035714286</v>
      </c>
      <c r="DD819">
        <v>27.808775</v>
      </c>
      <c r="DE819">
        <v>25.9376142857143</v>
      </c>
      <c r="DF819">
        <v>442.518571428571</v>
      </c>
      <c r="DG819">
        <v>27.2774</v>
      </c>
      <c r="DH819">
        <v>500.025642857143</v>
      </c>
      <c r="DI819">
        <v>90.2798321428571</v>
      </c>
      <c r="DJ819">
        <v>0.0439766535714286</v>
      </c>
      <c r="DK819">
        <v>27.4627857142857</v>
      </c>
      <c r="DL819">
        <v>28.295525</v>
      </c>
      <c r="DM819">
        <v>999.9</v>
      </c>
      <c r="DN819">
        <v>0</v>
      </c>
      <c r="DO819">
        <v>0</v>
      </c>
      <c r="DP819">
        <v>10002.6785714286</v>
      </c>
      <c r="DQ819">
        <v>0</v>
      </c>
      <c r="DR819">
        <v>17.2230071428571</v>
      </c>
      <c r="DS819">
        <v>-33.22195</v>
      </c>
      <c r="DT819">
        <v>461.973035714286</v>
      </c>
      <c r="DU819">
        <v>495.192178571429</v>
      </c>
      <c r="DV819">
        <v>1.871155</v>
      </c>
      <c r="DW819">
        <v>482.348035714286</v>
      </c>
      <c r="DX819">
        <v>25.9376142857143</v>
      </c>
      <c r="DY819">
        <v>2.51057107142857</v>
      </c>
      <c r="DZ819">
        <v>2.34164392857143</v>
      </c>
      <c r="EA819">
        <v>21.0951892857143</v>
      </c>
      <c r="EB819">
        <v>19.9657607142857</v>
      </c>
      <c r="EC819">
        <v>2000.00571428571</v>
      </c>
      <c r="ED819">
        <v>0.980001285714286</v>
      </c>
      <c r="EE819">
        <v>0.0199990285714286</v>
      </c>
      <c r="EF819">
        <v>0</v>
      </c>
      <c r="EG819">
        <v>646.65775</v>
      </c>
      <c r="EH819">
        <v>5.00063</v>
      </c>
      <c r="EI819">
        <v>12755.7571428571</v>
      </c>
      <c r="EJ819">
        <v>17256.95</v>
      </c>
      <c r="EK819">
        <v>38.19375</v>
      </c>
      <c r="EL819">
        <v>38.2832142857143</v>
      </c>
      <c r="EM819">
        <v>37.687</v>
      </c>
      <c r="EN819">
        <v>37.625</v>
      </c>
      <c r="EO819">
        <v>39.25</v>
      </c>
      <c r="EP819">
        <v>1955.10571428571</v>
      </c>
      <c r="EQ819">
        <v>39.9</v>
      </c>
      <c r="ER819">
        <v>0</v>
      </c>
      <c r="ES819">
        <v>1659036396.7</v>
      </c>
      <c r="ET819">
        <v>0</v>
      </c>
      <c r="EU819">
        <v>646.68192</v>
      </c>
      <c r="EV819">
        <v>2.11276921088985</v>
      </c>
      <c r="EW819">
        <v>44.2923075908676</v>
      </c>
      <c r="EX819">
        <v>12755.992</v>
      </c>
      <c r="EY819">
        <v>15</v>
      </c>
      <c r="EZ819">
        <v>1659035359.5</v>
      </c>
      <c r="FA819" t="s">
        <v>1976</v>
      </c>
      <c r="FB819">
        <v>1659035357.5</v>
      </c>
      <c r="FC819">
        <v>1659035359.5</v>
      </c>
      <c r="FD819">
        <v>1</v>
      </c>
      <c r="FE819">
        <v>-0.104</v>
      </c>
      <c r="FF819">
        <v>-0.037</v>
      </c>
      <c r="FG819">
        <v>6.435</v>
      </c>
      <c r="FH819">
        <v>0.501</v>
      </c>
      <c r="FI819">
        <v>420</v>
      </c>
      <c r="FJ819">
        <v>25</v>
      </c>
      <c r="FK819">
        <v>0.45</v>
      </c>
      <c r="FL819">
        <v>0.11</v>
      </c>
      <c r="FM819">
        <v>-31.8630425</v>
      </c>
      <c r="FN819">
        <v>-27.8354060037523</v>
      </c>
      <c r="FO819">
        <v>2.82512779922321</v>
      </c>
      <c r="FP819">
        <v>0</v>
      </c>
      <c r="FQ819">
        <v>646.638235294118</v>
      </c>
      <c r="FR819">
        <v>0.89931244299464</v>
      </c>
      <c r="FS819">
        <v>0.22704625841491</v>
      </c>
      <c r="FT819">
        <v>1</v>
      </c>
      <c r="FU819">
        <v>1.869933</v>
      </c>
      <c r="FV819">
        <v>0.0198164352720426</v>
      </c>
      <c r="FW819">
        <v>0.0033351920484434</v>
      </c>
      <c r="FX819">
        <v>1</v>
      </c>
      <c r="FY819">
        <v>2</v>
      </c>
      <c r="FZ819">
        <v>3</v>
      </c>
      <c r="GA819" t="s">
        <v>474</v>
      </c>
      <c r="GB819">
        <v>2.9733</v>
      </c>
      <c r="GC819">
        <v>2.69891</v>
      </c>
      <c r="GD819">
        <v>0.0989576</v>
      </c>
      <c r="GE819">
        <v>0.105448</v>
      </c>
      <c r="GF819">
        <v>0.114244</v>
      </c>
      <c r="GG819">
        <v>0.1098</v>
      </c>
      <c r="GH819">
        <v>35074.9</v>
      </c>
      <c r="GI819">
        <v>38086.8</v>
      </c>
      <c r="GJ819">
        <v>35274.9</v>
      </c>
      <c r="GK819">
        <v>38612.1</v>
      </c>
      <c r="GL819">
        <v>44291.1</v>
      </c>
      <c r="GM819">
        <v>49643.1</v>
      </c>
      <c r="GN819">
        <v>55143.4</v>
      </c>
      <c r="GO819">
        <v>61933.8</v>
      </c>
      <c r="GP819">
        <v>1.972</v>
      </c>
      <c r="GQ819">
        <v>1.86</v>
      </c>
      <c r="GR819">
        <v>0.178665</v>
      </c>
      <c r="GS819">
        <v>0</v>
      </c>
      <c r="GT819">
        <v>25.3866</v>
      </c>
      <c r="GU819">
        <v>999.9</v>
      </c>
      <c r="GV819">
        <v>58.1</v>
      </c>
      <c r="GW819">
        <v>29.507</v>
      </c>
      <c r="GX819">
        <v>26.6511</v>
      </c>
      <c r="GY819">
        <v>56.1419</v>
      </c>
      <c r="GZ819">
        <v>46.242</v>
      </c>
      <c r="HA819">
        <v>1</v>
      </c>
      <c r="HB819">
        <v>-0.0469106</v>
      </c>
      <c r="HC819">
        <v>0.115033</v>
      </c>
      <c r="HD819">
        <v>20.114</v>
      </c>
      <c r="HE819">
        <v>5.19692</v>
      </c>
      <c r="HF819">
        <v>12.0052</v>
      </c>
      <c r="HG819">
        <v>4.9752</v>
      </c>
      <c r="HH819">
        <v>3.2936</v>
      </c>
      <c r="HI819">
        <v>9999</v>
      </c>
      <c r="HJ819">
        <v>9999</v>
      </c>
      <c r="HK819">
        <v>9999</v>
      </c>
      <c r="HL819">
        <v>631.2</v>
      </c>
      <c r="HM819">
        <v>1.86313</v>
      </c>
      <c r="HN819">
        <v>1.86807</v>
      </c>
      <c r="HO819">
        <v>1.8678</v>
      </c>
      <c r="HP819">
        <v>1.86899</v>
      </c>
      <c r="HQ819">
        <v>1.86981</v>
      </c>
      <c r="HR819">
        <v>1.86584</v>
      </c>
      <c r="HS819">
        <v>1.86691</v>
      </c>
      <c r="HT819">
        <v>1.86829</v>
      </c>
      <c r="HU819">
        <v>5</v>
      </c>
      <c r="HV819">
        <v>0</v>
      </c>
      <c r="HW819">
        <v>0</v>
      </c>
      <c r="HX819">
        <v>0</v>
      </c>
      <c r="HY819" t="s">
        <v>422</v>
      </c>
      <c r="HZ819" t="s">
        <v>423</v>
      </c>
      <c r="IA819" t="s">
        <v>424</v>
      </c>
      <c r="IB819" t="s">
        <v>424</v>
      </c>
      <c r="IC819" t="s">
        <v>424</v>
      </c>
      <c r="ID819" t="s">
        <v>424</v>
      </c>
      <c r="IE819">
        <v>0</v>
      </c>
      <c r="IF819">
        <v>100</v>
      </c>
      <c r="IG819">
        <v>100</v>
      </c>
      <c r="IH819">
        <v>6.753</v>
      </c>
      <c r="II819">
        <v>0.5314</v>
      </c>
      <c r="IJ819">
        <v>3.92360093765785</v>
      </c>
      <c r="IK819">
        <v>0.00601174518973114</v>
      </c>
      <c r="IL819">
        <v>2.77886958061485e-07</v>
      </c>
      <c r="IM819">
        <v>-3.54636231360687e-10</v>
      </c>
      <c r="IN819">
        <v>0.531367920259254</v>
      </c>
      <c r="IO819">
        <v>0</v>
      </c>
      <c r="IP819">
        <v>0</v>
      </c>
      <c r="IQ819">
        <v>0</v>
      </c>
      <c r="IR819">
        <v>-4</v>
      </c>
      <c r="IS819">
        <v>1848</v>
      </c>
      <c r="IT819">
        <v>1</v>
      </c>
      <c r="IU819">
        <v>25</v>
      </c>
      <c r="IV819">
        <v>17.3</v>
      </c>
      <c r="IW819">
        <v>17.3</v>
      </c>
      <c r="IX819">
        <v>1.21704</v>
      </c>
      <c r="IY819">
        <v>2.63306</v>
      </c>
      <c r="IZ819">
        <v>1.54785</v>
      </c>
      <c r="JA819">
        <v>2.30591</v>
      </c>
      <c r="JB819">
        <v>1.34644</v>
      </c>
      <c r="JC819">
        <v>2.34253</v>
      </c>
      <c r="JD819">
        <v>33.7832</v>
      </c>
      <c r="JE819">
        <v>24.2188</v>
      </c>
      <c r="JF819">
        <v>18</v>
      </c>
      <c r="JG819">
        <v>491.511</v>
      </c>
      <c r="JH819">
        <v>418.514</v>
      </c>
      <c r="JI819">
        <v>24.9998</v>
      </c>
      <c r="JJ819">
        <v>26.6282</v>
      </c>
      <c r="JK819">
        <v>30</v>
      </c>
      <c r="JL819">
        <v>26.5918</v>
      </c>
      <c r="JM819">
        <v>26.5351</v>
      </c>
      <c r="JN819">
        <v>24.3815</v>
      </c>
      <c r="JO819">
        <v>7.16564</v>
      </c>
      <c r="JP819">
        <v>100</v>
      </c>
      <c r="JQ819">
        <v>25</v>
      </c>
      <c r="JR819">
        <v>520.844</v>
      </c>
      <c r="JS819">
        <v>25.9932</v>
      </c>
      <c r="JT819">
        <v>102.291</v>
      </c>
      <c r="JU819">
        <v>103.089</v>
      </c>
    </row>
    <row r="820" spans="1:281">
      <c r="A820">
        <v>802</v>
      </c>
      <c r="B820">
        <v>1659036402.6</v>
      </c>
      <c r="C820">
        <v>12719.5</v>
      </c>
      <c r="D820" t="s">
        <v>2037</v>
      </c>
      <c r="E820" t="s">
        <v>2038</v>
      </c>
      <c r="F820">
        <v>5</v>
      </c>
      <c r="G820" t="s">
        <v>1975</v>
      </c>
      <c r="H820" t="s">
        <v>417</v>
      </c>
      <c r="I820">
        <v>1659036395.1</v>
      </c>
      <c r="J820">
        <f>(K820)/1000</f>
        <v>0</v>
      </c>
      <c r="K820">
        <f>IF(CZ820, AN820, AH820)</f>
        <v>0</v>
      </c>
      <c r="L820">
        <f>IF(CZ820, AI820, AG820)</f>
        <v>0</v>
      </c>
      <c r="M820">
        <f>DB820 - IF(AU820&gt;1, L820*CV820*100.0/(AW820*DP820), 0)</f>
        <v>0</v>
      </c>
      <c r="N820">
        <f>((T820-J820/2)*M820-L820)/(T820+J820/2)</f>
        <v>0</v>
      </c>
      <c r="O820">
        <f>N820*(DI820+DJ820)/1000.0</f>
        <v>0</v>
      </c>
      <c r="P820">
        <f>(DB820 - IF(AU820&gt;1, L820*CV820*100.0/(AW820*DP820), 0))*(DI820+DJ820)/1000.0</f>
        <v>0</v>
      </c>
      <c r="Q820">
        <f>2.0/((1/S820-1/R820)+SIGN(S820)*SQRT((1/S820-1/R820)*(1/S820-1/R820) + 4*CW820/((CW820+1)*(CW820+1))*(2*1/S820*1/R820-1/R820*1/R820)))</f>
        <v>0</v>
      </c>
      <c r="R820">
        <f>IF(LEFT(CX820,1)&lt;&gt;"0",IF(LEFT(CX820,1)="1",3.0,CY820),$D$5+$E$5*(DP820*DI820/($K$5*1000))+$F$5*(DP820*DI820/($K$5*1000))*MAX(MIN(CV820,$J$5),$I$5)*MAX(MIN(CV820,$J$5),$I$5)+$G$5*MAX(MIN(CV820,$J$5),$I$5)*(DP820*DI820/($K$5*1000))+$H$5*(DP820*DI820/($K$5*1000))*(DP820*DI820/($K$5*1000)))</f>
        <v>0</v>
      </c>
      <c r="S820">
        <f>J820*(1000-(1000*0.61365*exp(17.502*W820/(240.97+W820))/(DI820+DJ820)+DD820)/2)/(1000*0.61365*exp(17.502*W820/(240.97+W820))/(DI820+DJ820)-DD820)</f>
        <v>0</v>
      </c>
      <c r="T820">
        <f>1/((CW820+1)/(Q820/1.6)+1/(R820/1.37)) + CW820/((CW820+1)/(Q820/1.6) + CW820/(R820/1.37))</f>
        <v>0</v>
      </c>
      <c r="U820">
        <f>(CR820*CU820)</f>
        <v>0</v>
      </c>
      <c r="V820">
        <f>(DK820+(U820+2*0.95*5.67E-8*(((DK820+$B$7)+273)^4-(DK820+273)^4)-44100*J820)/(1.84*29.3*R820+8*0.95*5.67E-8*(DK820+273)^3))</f>
        <v>0</v>
      </c>
      <c r="W820">
        <f>($C$7*DL820+$D$7*DM820+$E$7*V820)</f>
        <v>0</v>
      </c>
      <c r="X820">
        <f>0.61365*exp(17.502*W820/(240.97+W820))</f>
        <v>0</v>
      </c>
      <c r="Y820">
        <f>(Z820/AA820*100)</f>
        <v>0</v>
      </c>
      <c r="Z820">
        <f>DD820*(DI820+DJ820)/1000</f>
        <v>0</v>
      </c>
      <c r="AA820">
        <f>0.61365*exp(17.502*DK820/(240.97+DK820))</f>
        <v>0</v>
      </c>
      <c r="AB820">
        <f>(X820-DD820*(DI820+DJ820)/1000)</f>
        <v>0</v>
      </c>
      <c r="AC820">
        <f>(-J820*44100)</f>
        <v>0</v>
      </c>
      <c r="AD820">
        <f>2*29.3*R820*0.92*(DK820-W820)</f>
        <v>0</v>
      </c>
      <c r="AE820">
        <f>2*0.95*5.67E-8*(((DK820+$B$7)+273)^4-(W820+273)^4)</f>
        <v>0</v>
      </c>
      <c r="AF820">
        <f>U820+AE820+AC820+AD820</f>
        <v>0</v>
      </c>
      <c r="AG820">
        <f>DH820*AU820*(DC820-DB820*(1000-AU820*DE820)/(1000-AU820*DD820))/(100*CV820)</f>
        <v>0</v>
      </c>
      <c r="AH820">
        <f>1000*DH820*AU820*(DD820-DE820)/(100*CV820*(1000-AU820*DD820))</f>
        <v>0</v>
      </c>
      <c r="AI820">
        <f>(AJ820 - AK820 - DI820*1E3/(8.314*(DK820+273.15)) * AM820/DH820 * AL820) * DH820/(100*CV820) * (1000 - DE820)/1000</f>
        <v>0</v>
      </c>
      <c r="AJ820">
        <v>529.675151024543</v>
      </c>
      <c r="AK820">
        <v>501.66503030303</v>
      </c>
      <c r="AL820">
        <v>3.30747258750869</v>
      </c>
      <c r="AM820">
        <v>66.0503395824005</v>
      </c>
      <c r="AN820">
        <f>(AP820 - AO820 + DI820*1E3/(8.314*(DK820+273.15)) * AR820/DH820 * AQ820) * DH820/(100*CV820) * 1000/(1000 - AP820)</f>
        <v>0</v>
      </c>
      <c r="AO820">
        <v>25.9354628251562</v>
      </c>
      <c r="AP820">
        <v>27.8171531468531</v>
      </c>
      <c r="AQ820">
        <v>1.59416203204657e-05</v>
      </c>
      <c r="AR820">
        <v>92.4507635075594</v>
      </c>
      <c r="AS820">
        <v>4</v>
      </c>
      <c r="AT820">
        <v>1</v>
      </c>
      <c r="AU820">
        <f>IF(AS820*$H$13&gt;=AW820,1.0,(AW820/(AW820-AS820*$H$13)))</f>
        <v>0</v>
      </c>
      <c r="AV820">
        <f>(AU820-1)*100</f>
        <v>0</v>
      </c>
      <c r="AW820">
        <f>MAX(0,($B$13+$C$13*DP820)/(1+$D$13*DP820)*DI820/(DK820+273)*$E$13)</f>
        <v>0</v>
      </c>
      <c r="AX820" t="s">
        <v>418</v>
      </c>
      <c r="AY820" t="s">
        <v>418</v>
      </c>
      <c r="AZ820">
        <v>0</v>
      </c>
      <c r="BA820">
        <v>0</v>
      </c>
      <c r="BB820">
        <f>1-AZ820/BA820</f>
        <v>0</v>
      </c>
      <c r="BC820">
        <v>0</v>
      </c>
      <c r="BD820" t="s">
        <v>418</v>
      </c>
      <c r="BE820" t="s">
        <v>418</v>
      </c>
      <c r="BF820">
        <v>0</v>
      </c>
      <c r="BG820">
        <v>0</v>
      </c>
      <c r="BH820">
        <f>1-BF820/BG820</f>
        <v>0</v>
      </c>
      <c r="BI820">
        <v>0.5</v>
      </c>
      <c r="BJ820">
        <f>CS820</f>
        <v>0</v>
      </c>
      <c r="BK820">
        <f>L820</f>
        <v>0</v>
      </c>
      <c r="BL820">
        <f>BH820*BI820*BJ820</f>
        <v>0</v>
      </c>
      <c r="BM820">
        <f>(BK820-BC820)/BJ820</f>
        <v>0</v>
      </c>
      <c r="BN820">
        <f>(BA820-BG820)/BG820</f>
        <v>0</v>
      </c>
      <c r="BO820">
        <f>AZ820/(BB820+AZ820/BG820)</f>
        <v>0</v>
      </c>
      <c r="BP820" t="s">
        <v>418</v>
      </c>
      <c r="BQ820">
        <v>0</v>
      </c>
      <c r="BR820">
        <f>IF(BQ820&lt;&gt;0, BQ820, BO820)</f>
        <v>0</v>
      </c>
      <c r="BS820">
        <f>1-BR820/BG820</f>
        <v>0</v>
      </c>
      <c r="BT820">
        <f>(BG820-BF820)/(BG820-BR820)</f>
        <v>0</v>
      </c>
      <c r="BU820">
        <f>(BA820-BG820)/(BA820-BR820)</f>
        <v>0</v>
      </c>
      <c r="BV820">
        <f>(BG820-BF820)/(BG820-AZ820)</f>
        <v>0</v>
      </c>
      <c r="BW820">
        <f>(BA820-BG820)/(BA820-AZ820)</f>
        <v>0</v>
      </c>
      <c r="BX820">
        <f>(BT820*BR820/BF820)</f>
        <v>0</v>
      </c>
      <c r="BY820">
        <f>(1-BX820)</f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f>$B$11*DQ820+$C$11*DR820+$F$11*EC820*(1-EF820)</f>
        <v>0</v>
      </c>
      <c r="CS820">
        <f>CR820*CT820</f>
        <v>0</v>
      </c>
      <c r="CT820">
        <f>($B$11*$D$9+$C$11*$D$9+$F$11*((EP820+EH820)/MAX(EP820+EH820+EQ820, 0.1)*$I$9+EQ820/MAX(EP820+EH820+EQ820, 0.1)*$J$9))/($B$11+$C$11+$F$11)</f>
        <v>0</v>
      </c>
      <c r="CU820">
        <f>($B$11*$K$9+$C$11*$K$9+$F$11*((EP820+EH820)/MAX(EP820+EH820+EQ820, 0.1)*$P$9+EQ820/MAX(EP820+EH820+EQ820, 0.1)*$Q$9))/($B$11+$C$11+$F$11)</f>
        <v>0</v>
      </c>
      <c r="CV820">
        <v>6</v>
      </c>
      <c r="CW820">
        <v>0.5</v>
      </c>
      <c r="CX820" t="s">
        <v>419</v>
      </c>
      <c r="CY820">
        <v>2</v>
      </c>
      <c r="CZ820" t="b">
        <v>1</v>
      </c>
      <c r="DA820">
        <v>1659036395.1</v>
      </c>
      <c r="DB820">
        <v>465.447111111111</v>
      </c>
      <c r="DC820">
        <v>500.090333333333</v>
      </c>
      <c r="DD820">
        <v>27.8113333333333</v>
      </c>
      <c r="DE820">
        <v>25.9368888888889</v>
      </c>
      <c r="DF820">
        <v>458.741444444444</v>
      </c>
      <c r="DG820">
        <v>27.2799666666667</v>
      </c>
      <c r="DH820">
        <v>500.059185185185</v>
      </c>
      <c r="DI820">
        <v>90.2799888888889</v>
      </c>
      <c r="DJ820">
        <v>0.0439778962962963</v>
      </c>
      <c r="DK820">
        <v>27.4678074074074</v>
      </c>
      <c r="DL820">
        <v>28.3091111111111</v>
      </c>
      <c r="DM820">
        <v>999.9</v>
      </c>
      <c r="DN820">
        <v>0</v>
      </c>
      <c r="DO820">
        <v>0</v>
      </c>
      <c r="DP820">
        <v>10009.6296296296</v>
      </c>
      <c r="DQ820">
        <v>0</v>
      </c>
      <c r="DR820">
        <v>17.2316074074074</v>
      </c>
      <c r="DS820">
        <v>-34.6432666666667</v>
      </c>
      <c r="DT820">
        <v>478.762074074074</v>
      </c>
      <c r="DU820">
        <v>513.406518518519</v>
      </c>
      <c r="DV820">
        <v>1.8744462962963</v>
      </c>
      <c r="DW820">
        <v>500.090333333333</v>
      </c>
      <c r="DX820">
        <v>25.9368888888889</v>
      </c>
      <c r="DY820">
        <v>2.5108062962963</v>
      </c>
      <c r="DZ820">
        <v>2.34158259259259</v>
      </c>
      <c r="EA820">
        <v>21.0967185185185</v>
      </c>
      <c r="EB820">
        <v>19.9653407407407</v>
      </c>
      <c r="EC820">
        <v>2000.01148148148</v>
      </c>
      <c r="ED820">
        <v>0.980001222222222</v>
      </c>
      <c r="EE820">
        <v>0.0199990962962963</v>
      </c>
      <c r="EF820">
        <v>0</v>
      </c>
      <c r="EG820">
        <v>646.82137037037</v>
      </c>
      <c r="EH820">
        <v>5.00063</v>
      </c>
      <c r="EI820">
        <v>12760.237037037</v>
      </c>
      <c r="EJ820">
        <v>17256.9925925926</v>
      </c>
      <c r="EK820">
        <v>38.1893333333333</v>
      </c>
      <c r="EL820">
        <v>38.2844444444444</v>
      </c>
      <c r="EM820">
        <v>37.687</v>
      </c>
      <c r="EN820">
        <v>37.625</v>
      </c>
      <c r="EO820">
        <v>39.25</v>
      </c>
      <c r="EP820">
        <v>1955.11148148148</v>
      </c>
      <c r="EQ820">
        <v>39.9</v>
      </c>
      <c r="ER820">
        <v>0</v>
      </c>
      <c r="ES820">
        <v>1659036401.5</v>
      </c>
      <c r="ET820">
        <v>0</v>
      </c>
      <c r="EU820">
        <v>646.84704</v>
      </c>
      <c r="EV820">
        <v>1.8470769000965</v>
      </c>
      <c r="EW820">
        <v>59.8923074651636</v>
      </c>
      <c r="EX820">
        <v>12760.18</v>
      </c>
      <c r="EY820">
        <v>15</v>
      </c>
      <c r="EZ820">
        <v>1659035359.5</v>
      </c>
      <c r="FA820" t="s">
        <v>1976</v>
      </c>
      <c r="FB820">
        <v>1659035357.5</v>
      </c>
      <c r="FC820">
        <v>1659035359.5</v>
      </c>
      <c r="FD820">
        <v>1</v>
      </c>
      <c r="FE820">
        <v>-0.104</v>
      </c>
      <c r="FF820">
        <v>-0.037</v>
      </c>
      <c r="FG820">
        <v>6.435</v>
      </c>
      <c r="FH820">
        <v>0.501</v>
      </c>
      <c r="FI820">
        <v>420</v>
      </c>
      <c r="FJ820">
        <v>25</v>
      </c>
      <c r="FK820">
        <v>0.45</v>
      </c>
      <c r="FL820">
        <v>0.11</v>
      </c>
      <c r="FM820">
        <v>-33.4863125</v>
      </c>
      <c r="FN820">
        <v>-17.2084311444652</v>
      </c>
      <c r="FO820">
        <v>1.74765182905342</v>
      </c>
      <c r="FP820">
        <v>0</v>
      </c>
      <c r="FQ820">
        <v>646.718</v>
      </c>
      <c r="FR820">
        <v>1.78545453785499</v>
      </c>
      <c r="FS820">
        <v>0.27039839888145</v>
      </c>
      <c r="FT820">
        <v>0</v>
      </c>
      <c r="FU820">
        <v>1.8723115</v>
      </c>
      <c r="FV820">
        <v>0.0276324202626615</v>
      </c>
      <c r="FW820">
        <v>0.00416600021003359</v>
      </c>
      <c r="FX820">
        <v>1</v>
      </c>
      <c r="FY820">
        <v>1</v>
      </c>
      <c r="FZ820">
        <v>3</v>
      </c>
      <c r="GA820" t="s">
        <v>421</v>
      </c>
      <c r="GB820">
        <v>2.97365</v>
      </c>
      <c r="GC820">
        <v>2.69791</v>
      </c>
      <c r="GD820">
        <v>0.101454</v>
      </c>
      <c r="GE820">
        <v>0.10811</v>
      </c>
      <c r="GF820">
        <v>0.114262</v>
      </c>
      <c r="GG820">
        <v>0.109794</v>
      </c>
      <c r="GH820">
        <v>34978.5</v>
      </c>
      <c r="GI820">
        <v>37973.7</v>
      </c>
      <c r="GJ820">
        <v>35275.5</v>
      </c>
      <c r="GK820">
        <v>38612.3</v>
      </c>
      <c r="GL820">
        <v>44291</v>
      </c>
      <c r="GM820">
        <v>49644.2</v>
      </c>
      <c r="GN820">
        <v>55144.4</v>
      </c>
      <c r="GO820">
        <v>61934.7</v>
      </c>
      <c r="GP820">
        <v>1.9718</v>
      </c>
      <c r="GQ820">
        <v>1.8608</v>
      </c>
      <c r="GR820">
        <v>0.179857</v>
      </c>
      <c r="GS820">
        <v>0</v>
      </c>
      <c r="GT820">
        <v>25.3866</v>
      </c>
      <c r="GU820">
        <v>999.9</v>
      </c>
      <c r="GV820">
        <v>58.1</v>
      </c>
      <c r="GW820">
        <v>29.507</v>
      </c>
      <c r="GX820">
        <v>26.6523</v>
      </c>
      <c r="GY820">
        <v>56.0319</v>
      </c>
      <c r="GZ820">
        <v>46.0136</v>
      </c>
      <c r="HA820">
        <v>1</v>
      </c>
      <c r="HB820">
        <v>-0.047561</v>
      </c>
      <c r="HC820">
        <v>0.11634</v>
      </c>
      <c r="HD820">
        <v>20.1137</v>
      </c>
      <c r="HE820">
        <v>5.19812</v>
      </c>
      <c r="HF820">
        <v>12.004</v>
      </c>
      <c r="HG820">
        <v>4.9752</v>
      </c>
      <c r="HH820">
        <v>3.2936</v>
      </c>
      <c r="HI820">
        <v>9999</v>
      </c>
      <c r="HJ820">
        <v>9999</v>
      </c>
      <c r="HK820">
        <v>9999</v>
      </c>
      <c r="HL820">
        <v>631.2</v>
      </c>
      <c r="HM820">
        <v>1.8631</v>
      </c>
      <c r="HN820">
        <v>1.86801</v>
      </c>
      <c r="HO820">
        <v>1.86783</v>
      </c>
      <c r="HP820">
        <v>1.86902</v>
      </c>
      <c r="HQ820">
        <v>1.86978</v>
      </c>
      <c r="HR820">
        <v>1.86584</v>
      </c>
      <c r="HS820">
        <v>1.86691</v>
      </c>
      <c r="HT820">
        <v>1.86829</v>
      </c>
      <c r="HU820">
        <v>5</v>
      </c>
      <c r="HV820">
        <v>0</v>
      </c>
      <c r="HW820">
        <v>0</v>
      </c>
      <c r="HX820">
        <v>0</v>
      </c>
      <c r="HY820" t="s">
        <v>422</v>
      </c>
      <c r="HZ820" t="s">
        <v>423</v>
      </c>
      <c r="IA820" t="s">
        <v>424</v>
      </c>
      <c r="IB820" t="s">
        <v>424</v>
      </c>
      <c r="IC820" t="s">
        <v>424</v>
      </c>
      <c r="ID820" t="s">
        <v>424</v>
      </c>
      <c r="IE820">
        <v>0</v>
      </c>
      <c r="IF820">
        <v>100</v>
      </c>
      <c r="IG820">
        <v>100</v>
      </c>
      <c r="IH820">
        <v>6.849</v>
      </c>
      <c r="II820">
        <v>0.5314</v>
      </c>
      <c r="IJ820">
        <v>3.92360093765785</v>
      </c>
      <c r="IK820">
        <v>0.00601174518973114</v>
      </c>
      <c r="IL820">
        <v>2.77886958061485e-07</v>
      </c>
      <c r="IM820">
        <v>-3.54636231360687e-10</v>
      </c>
      <c r="IN820">
        <v>0.531367920259254</v>
      </c>
      <c r="IO820">
        <v>0</v>
      </c>
      <c r="IP820">
        <v>0</v>
      </c>
      <c r="IQ820">
        <v>0</v>
      </c>
      <c r="IR820">
        <v>-4</v>
      </c>
      <c r="IS820">
        <v>1848</v>
      </c>
      <c r="IT820">
        <v>1</v>
      </c>
      <c r="IU820">
        <v>25</v>
      </c>
      <c r="IV820">
        <v>17.4</v>
      </c>
      <c r="IW820">
        <v>17.4</v>
      </c>
      <c r="IX820">
        <v>1.25</v>
      </c>
      <c r="IY820">
        <v>2.62085</v>
      </c>
      <c r="IZ820">
        <v>1.54785</v>
      </c>
      <c r="JA820">
        <v>2.30591</v>
      </c>
      <c r="JB820">
        <v>1.34644</v>
      </c>
      <c r="JC820">
        <v>2.43042</v>
      </c>
      <c r="JD820">
        <v>33.7832</v>
      </c>
      <c r="JE820">
        <v>24.2188</v>
      </c>
      <c r="JF820">
        <v>18</v>
      </c>
      <c r="JG820">
        <v>491.383</v>
      </c>
      <c r="JH820">
        <v>418.954</v>
      </c>
      <c r="JI820">
        <v>25.0001</v>
      </c>
      <c r="JJ820">
        <v>26.6282</v>
      </c>
      <c r="JK820">
        <v>29.9999</v>
      </c>
      <c r="JL820">
        <v>26.5918</v>
      </c>
      <c r="JM820">
        <v>26.5329</v>
      </c>
      <c r="JN820">
        <v>25.0436</v>
      </c>
      <c r="JO820">
        <v>7.16564</v>
      </c>
      <c r="JP820">
        <v>100</v>
      </c>
      <c r="JQ820">
        <v>25</v>
      </c>
      <c r="JR820">
        <v>540.963</v>
      </c>
      <c r="JS820">
        <v>25.9932</v>
      </c>
      <c r="JT820">
        <v>102.292</v>
      </c>
      <c r="JU820">
        <v>103.09</v>
      </c>
    </row>
    <row r="821" spans="1:281">
      <c r="A821">
        <v>803</v>
      </c>
      <c r="B821">
        <v>1659036407.6</v>
      </c>
      <c r="C821">
        <v>12724.5</v>
      </c>
      <c r="D821" t="s">
        <v>2039</v>
      </c>
      <c r="E821" t="s">
        <v>2040</v>
      </c>
      <c r="F821">
        <v>5</v>
      </c>
      <c r="G821" t="s">
        <v>1975</v>
      </c>
      <c r="H821" t="s">
        <v>417</v>
      </c>
      <c r="I821">
        <v>1659036399.81429</v>
      </c>
      <c r="J821">
        <f>(K821)/1000</f>
        <v>0</v>
      </c>
      <c r="K821">
        <f>IF(CZ821, AN821, AH821)</f>
        <v>0</v>
      </c>
      <c r="L821">
        <f>IF(CZ821, AI821, AG821)</f>
        <v>0</v>
      </c>
      <c r="M821">
        <f>DB821 - IF(AU821&gt;1, L821*CV821*100.0/(AW821*DP821), 0)</f>
        <v>0</v>
      </c>
      <c r="N821">
        <f>((T821-J821/2)*M821-L821)/(T821+J821/2)</f>
        <v>0</v>
      </c>
      <c r="O821">
        <f>N821*(DI821+DJ821)/1000.0</f>
        <v>0</v>
      </c>
      <c r="P821">
        <f>(DB821 - IF(AU821&gt;1, L821*CV821*100.0/(AW821*DP821), 0))*(DI821+DJ821)/1000.0</f>
        <v>0</v>
      </c>
      <c r="Q821">
        <f>2.0/((1/S821-1/R821)+SIGN(S821)*SQRT((1/S821-1/R821)*(1/S821-1/R821) + 4*CW821/((CW821+1)*(CW821+1))*(2*1/S821*1/R821-1/R821*1/R821)))</f>
        <v>0</v>
      </c>
      <c r="R821">
        <f>IF(LEFT(CX821,1)&lt;&gt;"0",IF(LEFT(CX821,1)="1",3.0,CY821),$D$5+$E$5*(DP821*DI821/($K$5*1000))+$F$5*(DP821*DI821/($K$5*1000))*MAX(MIN(CV821,$J$5),$I$5)*MAX(MIN(CV821,$J$5),$I$5)+$G$5*MAX(MIN(CV821,$J$5),$I$5)*(DP821*DI821/($K$5*1000))+$H$5*(DP821*DI821/($K$5*1000))*(DP821*DI821/($K$5*1000)))</f>
        <v>0</v>
      </c>
      <c r="S821">
        <f>J821*(1000-(1000*0.61365*exp(17.502*W821/(240.97+W821))/(DI821+DJ821)+DD821)/2)/(1000*0.61365*exp(17.502*W821/(240.97+W821))/(DI821+DJ821)-DD821)</f>
        <v>0</v>
      </c>
      <c r="T821">
        <f>1/((CW821+1)/(Q821/1.6)+1/(R821/1.37)) + CW821/((CW821+1)/(Q821/1.6) + CW821/(R821/1.37))</f>
        <v>0</v>
      </c>
      <c r="U821">
        <f>(CR821*CU821)</f>
        <v>0</v>
      </c>
      <c r="V821">
        <f>(DK821+(U821+2*0.95*5.67E-8*(((DK821+$B$7)+273)^4-(DK821+273)^4)-44100*J821)/(1.84*29.3*R821+8*0.95*5.67E-8*(DK821+273)^3))</f>
        <v>0</v>
      </c>
      <c r="W821">
        <f>($C$7*DL821+$D$7*DM821+$E$7*V821)</f>
        <v>0</v>
      </c>
      <c r="X821">
        <f>0.61365*exp(17.502*W821/(240.97+W821))</f>
        <v>0</v>
      </c>
      <c r="Y821">
        <f>(Z821/AA821*100)</f>
        <v>0</v>
      </c>
      <c r="Z821">
        <f>DD821*(DI821+DJ821)/1000</f>
        <v>0</v>
      </c>
      <c r="AA821">
        <f>0.61365*exp(17.502*DK821/(240.97+DK821))</f>
        <v>0</v>
      </c>
      <c r="AB821">
        <f>(X821-DD821*(DI821+DJ821)/1000)</f>
        <v>0</v>
      </c>
      <c r="AC821">
        <f>(-J821*44100)</f>
        <v>0</v>
      </c>
      <c r="AD821">
        <f>2*29.3*R821*0.92*(DK821-W821)</f>
        <v>0</v>
      </c>
      <c r="AE821">
        <f>2*0.95*5.67E-8*(((DK821+$B$7)+273)^4-(W821+273)^4)</f>
        <v>0</v>
      </c>
      <c r="AF821">
        <f>U821+AE821+AC821+AD821</f>
        <v>0</v>
      </c>
      <c r="AG821">
        <f>DH821*AU821*(DC821-DB821*(1000-AU821*DE821)/(1000-AU821*DD821))/(100*CV821)</f>
        <v>0</v>
      </c>
      <c r="AH821">
        <f>1000*DH821*AU821*(DD821-DE821)/(100*CV821*(1000-AU821*DD821))</f>
        <v>0</v>
      </c>
      <c r="AI821">
        <f>(AJ821 - AK821 - DI821*1E3/(8.314*(DK821+273.15)) * AM821/DH821 * AL821) * DH821/(100*CV821) * (1000 - DE821)/1000</f>
        <v>0</v>
      </c>
      <c r="AJ821">
        <v>546.637128112607</v>
      </c>
      <c r="AK821">
        <v>518.335836363636</v>
      </c>
      <c r="AL821">
        <v>3.32341030653658</v>
      </c>
      <c r="AM821">
        <v>66.0503395824005</v>
      </c>
      <c r="AN821">
        <f>(AP821 - AO821 + DI821*1E3/(8.314*(DK821+273.15)) * AR821/DH821 * AQ821) * DH821/(100*CV821) * 1000/(1000 - AP821)</f>
        <v>0</v>
      </c>
      <c r="AO821">
        <v>25.9328325542057</v>
      </c>
      <c r="AP821">
        <v>27.8172657342658</v>
      </c>
      <c r="AQ821">
        <v>-1.40602693141916e-05</v>
      </c>
      <c r="AR821">
        <v>92.4507635075594</v>
      </c>
      <c r="AS821">
        <v>4</v>
      </c>
      <c r="AT821">
        <v>1</v>
      </c>
      <c r="AU821">
        <f>IF(AS821*$H$13&gt;=AW821,1.0,(AW821/(AW821-AS821*$H$13)))</f>
        <v>0</v>
      </c>
      <c r="AV821">
        <f>(AU821-1)*100</f>
        <v>0</v>
      </c>
      <c r="AW821">
        <f>MAX(0,($B$13+$C$13*DP821)/(1+$D$13*DP821)*DI821/(DK821+273)*$E$13)</f>
        <v>0</v>
      </c>
      <c r="AX821" t="s">
        <v>418</v>
      </c>
      <c r="AY821" t="s">
        <v>418</v>
      </c>
      <c r="AZ821">
        <v>0</v>
      </c>
      <c r="BA821">
        <v>0</v>
      </c>
      <c r="BB821">
        <f>1-AZ821/BA821</f>
        <v>0</v>
      </c>
      <c r="BC821">
        <v>0</v>
      </c>
      <c r="BD821" t="s">
        <v>418</v>
      </c>
      <c r="BE821" t="s">
        <v>418</v>
      </c>
      <c r="BF821">
        <v>0</v>
      </c>
      <c r="BG821">
        <v>0</v>
      </c>
      <c r="BH821">
        <f>1-BF821/BG821</f>
        <v>0</v>
      </c>
      <c r="BI821">
        <v>0.5</v>
      </c>
      <c r="BJ821">
        <f>CS821</f>
        <v>0</v>
      </c>
      <c r="BK821">
        <f>L821</f>
        <v>0</v>
      </c>
      <c r="BL821">
        <f>BH821*BI821*BJ821</f>
        <v>0</v>
      </c>
      <c r="BM821">
        <f>(BK821-BC821)/BJ821</f>
        <v>0</v>
      </c>
      <c r="BN821">
        <f>(BA821-BG821)/BG821</f>
        <v>0</v>
      </c>
      <c r="BO821">
        <f>AZ821/(BB821+AZ821/BG821)</f>
        <v>0</v>
      </c>
      <c r="BP821" t="s">
        <v>418</v>
      </c>
      <c r="BQ821">
        <v>0</v>
      </c>
      <c r="BR821">
        <f>IF(BQ821&lt;&gt;0, BQ821, BO821)</f>
        <v>0</v>
      </c>
      <c r="BS821">
        <f>1-BR821/BG821</f>
        <v>0</v>
      </c>
      <c r="BT821">
        <f>(BG821-BF821)/(BG821-BR821)</f>
        <v>0</v>
      </c>
      <c r="BU821">
        <f>(BA821-BG821)/(BA821-BR821)</f>
        <v>0</v>
      </c>
      <c r="BV821">
        <f>(BG821-BF821)/(BG821-AZ821)</f>
        <v>0</v>
      </c>
      <c r="BW821">
        <f>(BA821-BG821)/(BA821-AZ821)</f>
        <v>0</v>
      </c>
      <c r="BX821">
        <f>(BT821*BR821/BF821)</f>
        <v>0</v>
      </c>
      <c r="BY821">
        <f>(1-BX821)</f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f>$B$11*DQ821+$C$11*DR821+$F$11*EC821*(1-EF821)</f>
        <v>0</v>
      </c>
      <c r="CS821">
        <f>CR821*CT821</f>
        <v>0</v>
      </c>
      <c r="CT821">
        <f>($B$11*$D$9+$C$11*$D$9+$F$11*((EP821+EH821)/MAX(EP821+EH821+EQ821, 0.1)*$I$9+EQ821/MAX(EP821+EH821+EQ821, 0.1)*$J$9))/($B$11+$C$11+$F$11)</f>
        <v>0</v>
      </c>
      <c r="CU821">
        <f>($B$11*$K$9+$C$11*$K$9+$F$11*((EP821+EH821)/MAX(EP821+EH821+EQ821, 0.1)*$P$9+EQ821/MAX(EP821+EH821+EQ821, 0.1)*$Q$9))/($B$11+$C$11+$F$11)</f>
        <v>0</v>
      </c>
      <c r="CV821">
        <v>6</v>
      </c>
      <c r="CW821">
        <v>0.5</v>
      </c>
      <c r="CX821" t="s">
        <v>419</v>
      </c>
      <c r="CY821">
        <v>2</v>
      </c>
      <c r="CZ821" t="b">
        <v>1</v>
      </c>
      <c r="DA821">
        <v>1659036399.81429</v>
      </c>
      <c r="DB821">
        <v>480.482107142857</v>
      </c>
      <c r="DC821">
        <v>515.800035714286</v>
      </c>
      <c r="DD821">
        <v>27.8134142857143</v>
      </c>
      <c r="DE821">
        <v>25.9354785714286</v>
      </c>
      <c r="DF821">
        <v>473.686142857143</v>
      </c>
      <c r="DG821">
        <v>27.2820428571429</v>
      </c>
      <c r="DH821">
        <v>500.074035714286</v>
      </c>
      <c r="DI821">
        <v>90.2798928571428</v>
      </c>
      <c r="DJ821">
        <v>0.0440108285714286</v>
      </c>
      <c r="DK821">
        <v>27.4717428571429</v>
      </c>
      <c r="DL821">
        <v>28.3188178571429</v>
      </c>
      <c r="DM821">
        <v>999.9</v>
      </c>
      <c r="DN821">
        <v>0</v>
      </c>
      <c r="DO821">
        <v>0</v>
      </c>
      <c r="DP821">
        <v>9984.28571428571</v>
      </c>
      <c r="DQ821">
        <v>0</v>
      </c>
      <c r="DR821">
        <v>17.2308785714286</v>
      </c>
      <c r="DS821">
        <v>-35.318</v>
      </c>
      <c r="DT821">
        <v>494.228178571429</v>
      </c>
      <c r="DU821">
        <v>529.533714285714</v>
      </c>
      <c r="DV821">
        <v>1.87792928571429</v>
      </c>
      <c r="DW821">
        <v>515.800035714286</v>
      </c>
      <c r="DX821">
        <v>25.9354785714286</v>
      </c>
      <c r="DY821">
        <v>2.51099178571429</v>
      </c>
      <c r="DZ821">
        <v>2.34145357142857</v>
      </c>
      <c r="EA821">
        <v>21.0979214285714</v>
      </c>
      <c r="EB821">
        <v>19.96445</v>
      </c>
      <c r="EC821">
        <v>2000.00535714286</v>
      </c>
      <c r="ED821">
        <v>0.980001178571429</v>
      </c>
      <c r="EE821">
        <v>0.0199991428571429</v>
      </c>
      <c r="EF821">
        <v>0</v>
      </c>
      <c r="EG821">
        <v>646.972321428571</v>
      </c>
      <c r="EH821">
        <v>5.00063</v>
      </c>
      <c r="EI821">
        <v>12765.2714285714</v>
      </c>
      <c r="EJ821">
        <v>17256.9428571429</v>
      </c>
      <c r="EK821">
        <v>38.1915</v>
      </c>
      <c r="EL821">
        <v>38.2854285714286</v>
      </c>
      <c r="EM821">
        <v>37.687</v>
      </c>
      <c r="EN821">
        <v>37.625</v>
      </c>
      <c r="EO821">
        <v>39.25</v>
      </c>
      <c r="EP821">
        <v>1955.10535714286</v>
      </c>
      <c r="EQ821">
        <v>39.9</v>
      </c>
      <c r="ER821">
        <v>0</v>
      </c>
      <c r="ES821">
        <v>1659036406.9</v>
      </c>
      <c r="ET821">
        <v>0</v>
      </c>
      <c r="EU821">
        <v>647.002307692308</v>
      </c>
      <c r="EV821">
        <v>2.00875212365339</v>
      </c>
      <c r="EW821">
        <v>67.4905982332345</v>
      </c>
      <c r="EX821">
        <v>12765.7807692308</v>
      </c>
      <c r="EY821">
        <v>15</v>
      </c>
      <c r="EZ821">
        <v>1659035359.5</v>
      </c>
      <c r="FA821" t="s">
        <v>1976</v>
      </c>
      <c r="FB821">
        <v>1659035357.5</v>
      </c>
      <c r="FC821">
        <v>1659035359.5</v>
      </c>
      <c r="FD821">
        <v>1</v>
      </c>
      <c r="FE821">
        <v>-0.104</v>
      </c>
      <c r="FF821">
        <v>-0.037</v>
      </c>
      <c r="FG821">
        <v>6.435</v>
      </c>
      <c r="FH821">
        <v>0.501</v>
      </c>
      <c r="FI821">
        <v>420</v>
      </c>
      <c r="FJ821">
        <v>25</v>
      </c>
      <c r="FK821">
        <v>0.45</v>
      </c>
      <c r="FL821">
        <v>0.11</v>
      </c>
      <c r="FM821">
        <v>-34.7389025</v>
      </c>
      <c r="FN821">
        <v>-10.2989774859288</v>
      </c>
      <c r="FO821">
        <v>1.06471842627229</v>
      </c>
      <c r="FP821">
        <v>0</v>
      </c>
      <c r="FQ821">
        <v>646.862411764706</v>
      </c>
      <c r="FR821">
        <v>2.03135217007815</v>
      </c>
      <c r="FS821">
        <v>0.287299302598104</v>
      </c>
      <c r="FT821">
        <v>0</v>
      </c>
      <c r="FU821">
        <v>1.87575275</v>
      </c>
      <c r="FV821">
        <v>0.048364615384611</v>
      </c>
      <c r="FW821">
        <v>0.00554549591447871</v>
      </c>
      <c r="FX821">
        <v>1</v>
      </c>
      <c r="FY821">
        <v>1</v>
      </c>
      <c r="FZ821">
        <v>3</v>
      </c>
      <c r="GA821" t="s">
        <v>421</v>
      </c>
      <c r="GB821">
        <v>2.97314</v>
      </c>
      <c r="GC821">
        <v>2.69758</v>
      </c>
      <c r="GD821">
        <v>0.103932</v>
      </c>
      <c r="GE821">
        <v>0.110371</v>
      </c>
      <c r="GF821">
        <v>0.114267</v>
      </c>
      <c r="GG821">
        <v>0.109793</v>
      </c>
      <c r="GH821">
        <v>34881.7</v>
      </c>
      <c r="GI821">
        <v>37877.3</v>
      </c>
      <c r="GJ821">
        <v>35275.1</v>
      </c>
      <c r="GK821">
        <v>38612.1</v>
      </c>
      <c r="GL821">
        <v>44290.4</v>
      </c>
      <c r="GM821">
        <v>49644.3</v>
      </c>
      <c r="GN821">
        <v>55143.9</v>
      </c>
      <c r="GO821">
        <v>61934.8</v>
      </c>
      <c r="GP821">
        <v>1.9716</v>
      </c>
      <c r="GQ821">
        <v>1.8606</v>
      </c>
      <c r="GR821">
        <v>0.179708</v>
      </c>
      <c r="GS821">
        <v>0</v>
      </c>
      <c r="GT821">
        <v>25.3888</v>
      </c>
      <c r="GU821">
        <v>999.9</v>
      </c>
      <c r="GV821">
        <v>58.076</v>
      </c>
      <c r="GW821">
        <v>29.507</v>
      </c>
      <c r="GX821">
        <v>26.6397</v>
      </c>
      <c r="GY821">
        <v>56.1319</v>
      </c>
      <c r="GZ821">
        <v>46.0617</v>
      </c>
      <c r="HA821">
        <v>1</v>
      </c>
      <c r="HB821">
        <v>-0.047439</v>
      </c>
      <c r="HC821">
        <v>0.11671</v>
      </c>
      <c r="HD821">
        <v>20.1136</v>
      </c>
      <c r="HE821">
        <v>5.19932</v>
      </c>
      <c r="HF821">
        <v>12.004</v>
      </c>
      <c r="HG821">
        <v>4.976</v>
      </c>
      <c r="HH821">
        <v>3.2936</v>
      </c>
      <c r="HI821">
        <v>9999</v>
      </c>
      <c r="HJ821">
        <v>9999</v>
      </c>
      <c r="HK821">
        <v>9999</v>
      </c>
      <c r="HL821">
        <v>631.2</v>
      </c>
      <c r="HM821">
        <v>1.8631</v>
      </c>
      <c r="HN821">
        <v>1.86801</v>
      </c>
      <c r="HO821">
        <v>1.86777</v>
      </c>
      <c r="HP821">
        <v>1.86899</v>
      </c>
      <c r="HQ821">
        <v>1.86978</v>
      </c>
      <c r="HR821">
        <v>1.86584</v>
      </c>
      <c r="HS821">
        <v>1.86691</v>
      </c>
      <c r="HT821">
        <v>1.86829</v>
      </c>
      <c r="HU821">
        <v>5</v>
      </c>
      <c r="HV821">
        <v>0</v>
      </c>
      <c r="HW821">
        <v>0</v>
      </c>
      <c r="HX821">
        <v>0</v>
      </c>
      <c r="HY821" t="s">
        <v>422</v>
      </c>
      <c r="HZ821" t="s">
        <v>423</v>
      </c>
      <c r="IA821" t="s">
        <v>424</v>
      </c>
      <c r="IB821" t="s">
        <v>424</v>
      </c>
      <c r="IC821" t="s">
        <v>424</v>
      </c>
      <c r="ID821" t="s">
        <v>424</v>
      </c>
      <c r="IE821">
        <v>0</v>
      </c>
      <c r="IF821">
        <v>100</v>
      </c>
      <c r="IG821">
        <v>100</v>
      </c>
      <c r="IH821">
        <v>6.946</v>
      </c>
      <c r="II821">
        <v>0.5314</v>
      </c>
      <c r="IJ821">
        <v>3.92360093765785</v>
      </c>
      <c r="IK821">
        <v>0.00601174518973114</v>
      </c>
      <c r="IL821">
        <v>2.77886958061485e-07</v>
      </c>
      <c r="IM821">
        <v>-3.54636231360687e-10</v>
      </c>
      <c r="IN821">
        <v>0.531367920259254</v>
      </c>
      <c r="IO821">
        <v>0</v>
      </c>
      <c r="IP821">
        <v>0</v>
      </c>
      <c r="IQ821">
        <v>0</v>
      </c>
      <c r="IR821">
        <v>-4</v>
      </c>
      <c r="IS821">
        <v>1848</v>
      </c>
      <c r="IT821">
        <v>1</v>
      </c>
      <c r="IU821">
        <v>25</v>
      </c>
      <c r="IV821">
        <v>17.5</v>
      </c>
      <c r="IW821">
        <v>17.5</v>
      </c>
      <c r="IX821">
        <v>1.2793</v>
      </c>
      <c r="IY821">
        <v>2.62573</v>
      </c>
      <c r="IZ821">
        <v>1.54785</v>
      </c>
      <c r="JA821">
        <v>2.30591</v>
      </c>
      <c r="JB821">
        <v>1.34644</v>
      </c>
      <c r="JC821">
        <v>2.32422</v>
      </c>
      <c r="JD821">
        <v>33.7832</v>
      </c>
      <c r="JE821">
        <v>24.2188</v>
      </c>
      <c r="JF821">
        <v>18</v>
      </c>
      <c r="JG821">
        <v>491.233</v>
      </c>
      <c r="JH821">
        <v>418.839</v>
      </c>
      <c r="JI821">
        <v>25</v>
      </c>
      <c r="JJ821">
        <v>26.6259</v>
      </c>
      <c r="JK821">
        <v>30</v>
      </c>
      <c r="JL821">
        <v>26.5896</v>
      </c>
      <c r="JM821">
        <v>26.5329</v>
      </c>
      <c r="JN821">
        <v>25.6234</v>
      </c>
      <c r="JO821">
        <v>7.16564</v>
      </c>
      <c r="JP821">
        <v>100</v>
      </c>
      <c r="JQ821">
        <v>25</v>
      </c>
      <c r="JR821">
        <v>554.605</v>
      </c>
      <c r="JS821">
        <v>25.9932</v>
      </c>
      <c r="JT821">
        <v>102.291</v>
      </c>
      <c r="JU821">
        <v>103.09</v>
      </c>
    </row>
    <row r="822" spans="1:281">
      <c r="A822">
        <v>804</v>
      </c>
      <c r="B822">
        <v>1659036412.6</v>
      </c>
      <c r="C822">
        <v>12729.5</v>
      </c>
      <c r="D822" t="s">
        <v>2041</v>
      </c>
      <c r="E822" t="s">
        <v>2042</v>
      </c>
      <c r="F822">
        <v>5</v>
      </c>
      <c r="G822" t="s">
        <v>1975</v>
      </c>
      <c r="H822" t="s">
        <v>417</v>
      </c>
      <c r="I822">
        <v>1659036405.1</v>
      </c>
      <c r="J822">
        <f>(K822)/1000</f>
        <v>0</v>
      </c>
      <c r="K822">
        <f>IF(CZ822, AN822, AH822)</f>
        <v>0</v>
      </c>
      <c r="L822">
        <f>IF(CZ822, AI822, AG822)</f>
        <v>0</v>
      </c>
      <c r="M822">
        <f>DB822 - IF(AU822&gt;1, L822*CV822*100.0/(AW822*DP822), 0)</f>
        <v>0</v>
      </c>
      <c r="N822">
        <f>((T822-J822/2)*M822-L822)/(T822+J822/2)</f>
        <v>0</v>
      </c>
      <c r="O822">
        <f>N822*(DI822+DJ822)/1000.0</f>
        <v>0</v>
      </c>
      <c r="P822">
        <f>(DB822 - IF(AU822&gt;1, L822*CV822*100.0/(AW822*DP822), 0))*(DI822+DJ822)/1000.0</f>
        <v>0</v>
      </c>
      <c r="Q822">
        <f>2.0/((1/S822-1/R822)+SIGN(S822)*SQRT((1/S822-1/R822)*(1/S822-1/R822) + 4*CW822/((CW822+1)*(CW822+1))*(2*1/S822*1/R822-1/R822*1/R822)))</f>
        <v>0</v>
      </c>
      <c r="R822">
        <f>IF(LEFT(CX822,1)&lt;&gt;"0",IF(LEFT(CX822,1)="1",3.0,CY822),$D$5+$E$5*(DP822*DI822/($K$5*1000))+$F$5*(DP822*DI822/($K$5*1000))*MAX(MIN(CV822,$J$5),$I$5)*MAX(MIN(CV822,$J$5),$I$5)+$G$5*MAX(MIN(CV822,$J$5),$I$5)*(DP822*DI822/($K$5*1000))+$H$5*(DP822*DI822/($K$5*1000))*(DP822*DI822/($K$5*1000)))</f>
        <v>0</v>
      </c>
      <c r="S822">
        <f>J822*(1000-(1000*0.61365*exp(17.502*W822/(240.97+W822))/(DI822+DJ822)+DD822)/2)/(1000*0.61365*exp(17.502*W822/(240.97+W822))/(DI822+DJ822)-DD822)</f>
        <v>0</v>
      </c>
      <c r="T822">
        <f>1/((CW822+1)/(Q822/1.6)+1/(R822/1.37)) + CW822/((CW822+1)/(Q822/1.6) + CW822/(R822/1.37))</f>
        <v>0</v>
      </c>
      <c r="U822">
        <f>(CR822*CU822)</f>
        <v>0</v>
      </c>
      <c r="V822">
        <f>(DK822+(U822+2*0.95*5.67E-8*(((DK822+$B$7)+273)^4-(DK822+273)^4)-44100*J822)/(1.84*29.3*R822+8*0.95*5.67E-8*(DK822+273)^3))</f>
        <v>0</v>
      </c>
      <c r="W822">
        <f>($C$7*DL822+$D$7*DM822+$E$7*V822)</f>
        <v>0</v>
      </c>
      <c r="X822">
        <f>0.61365*exp(17.502*W822/(240.97+W822))</f>
        <v>0</v>
      </c>
      <c r="Y822">
        <f>(Z822/AA822*100)</f>
        <v>0</v>
      </c>
      <c r="Z822">
        <f>DD822*(DI822+DJ822)/1000</f>
        <v>0</v>
      </c>
      <c r="AA822">
        <f>0.61365*exp(17.502*DK822/(240.97+DK822))</f>
        <v>0</v>
      </c>
      <c r="AB822">
        <f>(X822-DD822*(DI822+DJ822)/1000)</f>
        <v>0</v>
      </c>
      <c r="AC822">
        <f>(-J822*44100)</f>
        <v>0</v>
      </c>
      <c r="AD822">
        <f>2*29.3*R822*0.92*(DK822-W822)</f>
        <v>0</v>
      </c>
      <c r="AE822">
        <f>2*0.95*5.67E-8*(((DK822+$B$7)+273)^4-(W822+273)^4)</f>
        <v>0</v>
      </c>
      <c r="AF822">
        <f>U822+AE822+AC822+AD822</f>
        <v>0</v>
      </c>
      <c r="AG822">
        <f>DH822*AU822*(DC822-DB822*(1000-AU822*DE822)/(1000-AU822*DD822))/(100*CV822)</f>
        <v>0</v>
      </c>
      <c r="AH822">
        <f>1000*DH822*AU822*(DD822-DE822)/(100*CV822*(1000-AU822*DD822))</f>
        <v>0</v>
      </c>
      <c r="AI822">
        <f>(AJ822 - AK822 - DI822*1E3/(8.314*(DK822+273.15)) * AM822/DH822 * AL822) * DH822/(100*CV822) * (1000 - DE822)/1000</f>
        <v>0</v>
      </c>
      <c r="AJ822">
        <v>562.841840544816</v>
      </c>
      <c r="AK822">
        <v>534.594466666667</v>
      </c>
      <c r="AL822">
        <v>3.25348866750471</v>
      </c>
      <c r="AM822">
        <v>66.0503395824005</v>
      </c>
      <c r="AN822">
        <f>(AP822 - AO822 + DI822*1E3/(8.314*(DK822+273.15)) * AR822/DH822 * AQ822) * DH822/(100*CV822) * 1000/(1000 - AP822)</f>
        <v>0</v>
      </c>
      <c r="AO822">
        <v>25.9289011890909</v>
      </c>
      <c r="AP822">
        <v>27.8206</v>
      </c>
      <c r="AQ822">
        <v>-3.03198371009809e-06</v>
      </c>
      <c r="AR822">
        <v>92.4507635075594</v>
      </c>
      <c r="AS822">
        <v>4</v>
      </c>
      <c r="AT822">
        <v>1</v>
      </c>
      <c r="AU822">
        <f>IF(AS822*$H$13&gt;=AW822,1.0,(AW822/(AW822-AS822*$H$13)))</f>
        <v>0</v>
      </c>
      <c r="AV822">
        <f>(AU822-1)*100</f>
        <v>0</v>
      </c>
      <c r="AW822">
        <f>MAX(0,($B$13+$C$13*DP822)/(1+$D$13*DP822)*DI822/(DK822+273)*$E$13)</f>
        <v>0</v>
      </c>
      <c r="AX822" t="s">
        <v>418</v>
      </c>
      <c r="AY822" t="s">
        <v>418</v>
      </c>
      <c r="AZ822">
        <v>0</v>
      </c>
      <c r="BA822">
        <v>0</v>
      </c>
      <c r="BB822">
        <f>1-AZ822/BA822</f>
        <v>0</v>
      </c>
      <c r="BC822">
        <v>0</v>
      </c>
      <c r="BD822" t="s">
        <v>418</v>
      </c>
      <c r="BE822" t="s">
        <v>418</v>
      </c>
      <c r="BF822">
        <v>0</v>
      </c>
      <c r="BG822">
        <v>0</v>
      </c>
      <c r="BH822">
        <f>1-BF822/BG822</f>
        <v>0</v>
      </c>
      <c r="BI822">
        <v>0.5</v>
      </c>
      <c r="BJ822">
        <f>CS822</f>
        <v>0</v>
      </c>
      <c r="BK822">
        <f>L822</f>
        <v>0</v>
      </c>
      <c r="BL822">
        <f>BH822*BI822*BJ822</f>
        <v>0</v>
      </c>
      <c r="BM822">
        <f>(BK822-BC822)/BJ822</f>
        <v>0</v>
      </c>
      <c r="BN822">
        <f>(BA822-BG822)/BG822</f>
        <v>0</v>
      </c>
      <c r="BO822">
        <f>AZ822/(BB822+AZ822/BG822)</f>
        <v>0</v>
      </c>
      <c r="BP822" t="s">
        <v>418</v>
      </c>
      <c r="BQ822">
        <v>0</v>
      </c>
      <c r="BR822">
        <f>IF(BQ822&lt;&gt;0, BQ822, BO822)</f>
        <v>0</v>
      </c>
      <c r="BS822">
        <f>1-BR822/BG822</f>
        <v>0</v>
      </c>
      <c r="BT822">
        <f>(BG822-BF822)/(BG822-BR822)</f>
        <v>0</v>
      </c>
      <c r="BU822">
        <f>(BA822-BG822)/(BA822-BR822)</f>
        <v>0</v>
      </c>
      <c r="BV822">
        <f>(BG822-BF822)/(BG822-AZ822)</f>
        <v>0</v>
      </c>
      <c r="BW822">
        <f>(BA822-BG822)/(BA822-AZ822)</f>
        <v>0</v>
      </c>
      <c r="BX822">
        <f>(BT822*BR822/BF822)</f>
        <v>0</v>
      </c>
      <c r="BY822">
        <f>(1-BX822)</f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f>$B$11*DQ822+$C$11*DR822+$F$11*EC822*(1-EF822)</f>
        <v>0</v>
      </c>
      <c r="CS822">
        <f>CR822*CT822</f>
        <v>0</v>
      </c>
      <c r="CT822">
        <f>($B$11*$D$9+$C$11*$D$9+$F$11*((EP822+EH822)/MAX(EP822+EH822+EQ822, 0.1)*$I$9+EQ822/MAX(EP822+EH822+EQ822, 0.1)*$J$9))/($B$11+$C$11+$F$11)</f>
        <v>0</v>
      </c>
      <c r="CU822">
        <f>($B$11*$K$9+$C$11*$K$9+$F$11*((EP822+EH822)/MAX(EP822+EH822+EQ822, 0.1)*$P$9+EQ822/MAX(EP822+EH822+EQ822, 0.1)*$Q$9))/($B$11+$C$11+$F$11)</f>
        <v>0</v>
      </c>
      <c r="CV822">
        <v>6</v>
      </c>
      <c r="CW822">
        <v>0.5</v>
      </c>
      <c r="CX822" t="s">
        <v>419</v>
      </c>
      <c r="CY822">
        <v>2</v>
      </c>
      <c r="CZ822" t="b">
        <v>1</v>
      </c>
      <c r="DA822">
        <v>1659036405.1</v>
      </c>
      <c r="DB822">
        <v>497.379111111111</v>
      </c>
      <c r="DC822">
        <v>533.016148148148</v>
      </c>
      <c r="DD822">
        <v>27.8167481481482</v>
      </c>
      <c r="DE822">
        <v>25.9328740740741</v>
      </c>
      <c r="DF822">
        <v>490.481777777778</v>
      </c>
      <c r="DG822">
        <v>27.2853777777778</v>
      </c>
      <c r="DH822">
        <v>500.079</v>
      </c>
      <c r="DI822">
        <v>90.2806111111111</v>
      </c>
      <c r="DJ822">
        <v>0.0440335296296296</v>
      </c>
      <c r="DK822">
        <v>27.4784037037037</v>
      </c>
      <c r="DL822">
        <v>28.3327777777778</v>
      </c>
      <c r="DM822">
        <v>999.9</v>
      </c>
      <c r="DN822">
        <v>0</v>
      </c>
      <c r="DO822">
        <v>0</v>
      </c>
      <c r="DP822">
        <v>9975.37037037037</v>
      </c>
      <c r="DQ822">
        <v>0</v>
      </c>
      <c r="DR822">
        <v>17.2275259259259</v>
      </c>
      <c r="DS822">
        <v>-35.6370481481481</v>
      </c>
      <c r="DT822">
        <v>511.61037037037</v>
      </c>
      <c r="DU822">
        <v>547.206703703704</v>
      </c>
      <c r="DV822">
        <v>1.88386962962963</v>
      </c>
      <c r="DW822">
        <v>533.016148148148</v>
      </c>
      <c r="DX822">
        <v>25.9328740740741</v>
      </c>
      <c r="DY822">
        <v>2.51131259259259</v>
      </c>
      <c r="DZ822">
        <v>2.34123666666667</v>
      </c>
      <c r="EA822">
        <v>21.1000111111111</v>
      </c>
      <c r="EB822">
        <v>19.9629592592593</v>
      </c>
      <c r="EC822">
        <v>1999.97740740741</v>
      </c>
      <c r="ED822">
        <v>0.980000888888889</v>
      </c>
      <c r="EE822">
        <v>0.0199994518518519</v>
      </c>
      <c r="EF822">
        <v>0</v>
      </c>
      <c r="EG822">
        <v>647.213925925926</v>
      </c>
      <c r="EH822">
        <v>5.00063</v>
      </c>
      <c r="EI822">
        <v>12771.6444444444</v>
      </c>
      <c r="EJ822">
        <v>17256.7</v>
      </c>
      <c r="EK822">
        <v>38.1893333333333</v>
      </c>
      <c r="EL822">
        <v>38.2798518518519</v>
      </c>
      <c r="EM822">
        <v>37.687</v>
      </c>
      <c r="EN822">
        <v>37.625</v>
      </c>
      <c r="EO822">
        <v>39.25</v>
      </c>
      <c r="EP822">
        <v>1955.07740740741</v>
      </c>
      <c r="EQ822">
        <v>39.9</v>
      </c>
      <c r="ER822">
        <v>0</v>
      </c>
      <c r="ES822">
        <v>1659036411.7</v>
      </c>
      <c r="ET822">
        <v>0</v>
      </c>
      <c r="EU822">
        <v>647.251730769231</v>
      </c>
      <c r="EV822">
        <v>3.22382906508548</v>
      </c>
      <c r="EW822">
        <v>80.0547008698857</v>
      </c>
      <c r="EX822">
        <v>12771.7153846154</v>
      </c>
      <c r="EY822">
        <v>15</v>
      </c>
      <c r="EZ822">
        <v>1659035359.5</v>
      </c>
      <c r="FA822" t="s">
        <v>1976</v>
      </c>
      <c r="FB822">
        <v>1659035357.5</v>
      </c>
      <c r="FC822">
        <v>1659035359.5</v>
      </c>
      <c r="FD822">
        <v>1</v>
      </c>
      <c r="FE822">
        <v>-0.104</v>
      </c>
      <c r="FF822">
        <v>-0.037</v>
      </c>
      <c r="FG822">
        <v>6.435</v>
      </c>
      <c r="FH822">
        <v>0.501</v>
      </c>
      <c r="FI822">
        <v>420</v>
      </c>
      <c r="FJ822">
        <v>25</v>
      </c>
      <c r="FK822">
        <v>0.45</v>
      </c>
      <c r="FL822">
        <v>0.11</v>
      </c>
      <c r="FM822">
        <v>-35.329765</v>
      </c>
      <c r="FN822">
        <v>-4.60383939962468</v>
      </c>
      <c r="FO822">
        <v>0.618562827669914</v>
      </c>
      <c r="FP822">
        <v>0</v>
      </c>
      <c r="FQ822">
        <v>647.085794117647</v>
      </c>
      <c r="FR822">
        <v>2.56102367674934</v>
      </c>
      <c r="FS822">
        <v>0.328921479939211</v>
      </c>
      <c r="FT822">
        <v>0</v>
      </c>
      <c r="FU822">
        <v>1.87963075</v>
      </c>
      <c r="FV822">
        <v>0.0658634521575927</v>
      </c>
      <c r="FW822">
        <v>0.00680052254885607</v>
      </c>
      <c r="FX822">
        <v>1</v>
      </c>
      <c r="FY822">
        <v>1</v>
      </c>
      <c r="FZ822">
        <v>3</v>
      </c>
      <c r="GA822" t="s">
        <v>421</v>
      </c>
      <c r="GB822">
        <v>2.97404</v>
      </c>
      <c r="GC822">
        <v>2.69859</v>
      </c>
      <c r="GD822">
        <v>0.106298</v>
      </c>
      <c r="GE822">
        <v>0.112768</v>
      </c>
      <c r="GF822">
        <v>0.114275</v>
      </c>
      <c r="GG822">
        <v>0.109794</v>
      </c>
      <c r="GH822">
        <v>34790</v>
      </c>
      <c r="GI822">
        <v>37775.6</v>
      </c>
      <c r="GJ822">
        <v>35275.6</v>
      </c>
      <c r="GK822">
        <v>38612.4</v>
      </c>
      <c r="GL822">
        <v>44290.5</v>
      </c>
      <c r="GM822">
        <v>49644.4</v>
      </c>
      <c r="GN822">
        <v>55144.4</v>
      </c>
      <c r="GO822">
        <v>61934.9</v>
      </c>
      <c r="GP822">
        <v>1.9716</v>
      </c>
      <c r="GQ822">
        <v>1.8612</v>
      </c>
      <c r="GR822">
        <v>0.180602</v>
      </c>
      <c r="GS822">
        <v>0</v>
      </c>
      <c r="GT822">
        <v>25.3909</v>
      </c>
      <c r="GU822">
        <v>999.9</v>
      </c>
      <c r="GV822">
        <v>58.076</v>
      </c>
      <c r="GW822">
        <v>29.517</v>
      </c>
      <c r="GX822">
        <v>26.6553</v>
      </c>
      <c r="GY822">
        <v>56.5619</v>
      </c>
      <c r="GZ822">
        <v>46.0296</v>
      </c>
      <c r="HA822">
        <v>1</v>
      </c>
      <c r="HB822">
        <v>-0.047439</v>
      </c>
      <c r="HC822">
        <v>0.115686</v>
      </c>
      <c r="HD822">
        <v>20.1138</v>
      </c>
      <c r="HE822">
        <v>5.19812</v>
      </c>
      <c r="HF822">
        <v>12.004</v>
      </c>
      <c r="HG822">
        <v>4.976</v>
      </c>
      <c r="HH822">
        <v>3.2936</v>
      </c>
      <c r="HI822">
        <v>9999</v>
      </c>
      <c r="HJ822">
        <v>9999</v>
      </c>
      <c r="HK822">
        <v>9999</v>
      </c>
      <c r="HL822">
        <v>631.2</v>
      </c>
      <c r="HM822">
        <v>1.86313</v>
      </c>
      <c r="HN822">
        <v>1.86801</v>
      </c>
      <c r="HO822">
        <v>1.86783</v>
      </c>
      <c r="HP822">
        <v>1.86896</v>
      </c>
      <c r="HQ822">
        <v>1.86981</v>
      </c>
      <c r="HR822">
        <v>1.86584</v>
      </c>
      <c r="HS822">
        <v>1.86691</v>
      </c>
      <c r="HT822">
        <v>1.86829</v>
      </c>
      <c r="HU822">
        <v>5</v>
      </c>
      <c r="HV822">
        <v>0</v>
      </c>
      <c r="HW822">
        <v>0</v>
      </c>
      <c r="HX822">
        <v>0</v>
      </c>
      <c r="HY822" t="s">
        <v>422</v>
      </c>
      <c r="HZ822" t="s">
        <v>423</v>
      </c>
      <c r="IA822" t="s">
        <v>424</v>
      </c>
      <c r="IB822" t="s">
        <v>424</v>
      </c>
      <c r="IC822" t="s">
        <v>424</v>
      </c>
      <c r="ID822" t="s">
        <v>424</v>
      </c>
      <c r="IE822">
        <v>0</v>
      </c>
      <c r="IF822">
        <v>100</v>
      </c>
      <c r="IG822">
        <v>100</v>
      </c>
      <c r="IH822">
        <v>7.04</v>
      </c>
      <c r="II822">
        <v>0.5314</v>
      </c>
      <c r="IJ822">
        <v>3.92360093765785</v>
      </c>
      <c r="IK822">
        <v>0.00601174518973114</v>
      </c>
      <c r="IL822">
        <v>2.77886958061485e-07</v>
      </c>
      <c r="IM822">
        <v>-3.54636231360687e-10</v>
      </c>
      <c r="IN822">
        <v>0.531367920259254</v>
      </c>
      <c r="IO822">
        <v>0</v>
      </c>
      <c r="IP822">
        <v>0</v>
      </c>
      <c r="IQ822">
        <v>0</v>
      </c>
      <c r="IR822">
        <v>-4</v>
      </c>
      <c r="IS822">
        <v>1848</v>
      </c>
      <c r="IT822">
        <v>1</v>
      </c>
      <c r="IU822">
        <v>25</v>
      </c>
      <c r="IV822">
        <v>17.6</v>
      </c>
      <c r="IW822">
        <v>17.6</v>
      </c>
      <c r="IX822">
        <v>1.31226</v>
      </c>
      <c r="IY822">
        <v>2.61841</v>
      </c>
      <c r="IZ822">
        <v>1.54785</v>
      </c>
      <c r="JA822">
        <v>2.30591</v>
      </c>
      <c r="JB822">
        <v>1.34644</v>
      </c>
      <c r="JC822">
        <v>2.42554</v>
      </c>
      <c r="JD822">
        <v>33.7832</v>
      </c>
      <c r="JE822">
        <v>24.2188</v>
      </c>
      <c r="JF822">
        <v>18</v>
      </c>
      <c r="JG822">
        <v>491.232</v>
      </c>
      <c r="JH822">
        <v>419.166</v>
      </c>
      <c r="JI822">
        <v>24.9998</v>
      </c>
      <c r="JJ822">
        <v>26.6259</v>
      </c>
      <c r="JK822">
        <v>30</v>
      </c>
      <c r="JL822">
        <v>26.5896</v>
      </c>
      <c r="JM822">
        <v>26.5306</v>
      </c>
      <c r="JN822">
        <v>26.2846</v>
      </c>
      <c r="JO822">
        <v>7.16564</v>
      </c>
      <c r="JP822">
        <v>100</v>
      </c>
      <c r="JQ822">
        <v>25</v>
      </c>
      <c r="JR822">
        <v>574.846</v>
      </c>
      <c r="JS822">
        <v>25.9932</v>
      </c>
      <c r="JT822">
        <v>102.292</v>
      </c>
      <c r="JU822">
        <v>103.09</v>
      </c>
    </row>
    <row r="823" spans="1:281">
      <c r="A823">
        <v>805</v>
      </c>
      <c r="B823">
        <v>1659036417.6</v>
      </c>
      <c r="C823">
        <v>12734.5</v>
      </c>
      <c r="D823" t="s">
        <v>2043</v>
      </c>
      <c r="E823" t="s">
        <v>2044</v>
      </c>
      <c r="F823">
        <v>5</v>
      </c>
      <c r="G823" t="s">
        <v>1975</v>
      </c>
      <c r="H823" t="s">
        <v>417</v>
      </c>
      <c r="I823">
        <v>1659036409.81429</v>
      </c>
      <c r="J823">
        <f>(K823)/1000</f>
        <v>0</v>
      </c>
      <c r="K823">
        <f>IF(CZ823, AN823, AH823)</f>
        <v>0</v>
      </c>
      <c r="L823">
        <f>IF(CZ823, AI823, AG823)</f>
        <v>0</v>
      </c>
      <c r="M823">
        <f>DB823 - IF(AU823&gt;1, L823*CV823*100.0/(AW823*DP823), 0)</f>
        <v>0</v>
      </c>
      <c r="N823">
        <f>((T823-J823/2)*M823-L823)/(T823+J823/2)</f>
        <v>0</v>
      </c>
      <c r="O823">
        <f>N823*(DI823+DJ823)/1000.0</f>
        <v>0</v>
      </c>
      <c r="P823">
        <f>(DB823 - IF(AU823&gt;1, L823*CV823*100.0/(AW823*DP823), 0))*(DI823+DJ823)/1000.0</f>
        <v>0</v>
      </c>
      <c r="Q823">
        <f>2.0/((1/S823-1/R823)+SIGN(S823)*SQRT((1/S823-1/R823)*(1/S823-1/R823) + 4*CW823/((CW823+1)*(CW823+1))*(2*1/S823*1/R823-1/R823*1/R823)))</f>
        <v>0</v>
      </c>
      <c r="R823">
        <f>IF(LEFT(CX823,1)&lt;&gt;"0",IF(LEFT(CX823,1)="1",3.0,CY823),$D$5+$E$5*(DP823*DI823/($K$5*1000))+$F$5*(DP823*DI823/($K$5*1000))*MAX(MIN(CV823,$J$5),$I$5)*MAX(MIN(CV823,$J$5),$I$5)+$G$5*MAX(MIN(CV823,$J$5),$I$5)*(DP823*DI823/($K$5*1000))+$H$5*(DP823*DI823/($K$5*1000))*(DP823*DI823/($K$5*1000)))</f>
        <v>0</v>
      </c>
      <c r="S823">
        <f>J823*(1000-(1000*0.61365*exp(17.502*W823/(240.97+W823))/(DI823+DJ823)+DD823)/2)/(1000*0.61365*exp(17.502*W823/(240.97+W823))/(DI823+DJ823)-DD823)</f>
        <v>0</v>
      </c>
      <c r="T823">
        <f>1/((CW823+1)/(Q823/1.6)+1/(R823/1.37)) + CW823/((CW823+1)/(Q823/1.6) + CW823/(R823/1.37))</f>
        <v>0</v>
      </c>
      <c r="U823">
        <f>(CR823*CU823)</f>
        <v>0</v>
      </c>
      <c r="V823">
        <f>(DK823+(U823+2*0.95*5.67E-8*(((DK823+$B$7)+273)^4-(DK823+273)^4)-44100*J823)/(1.84*29.3*R823+8*0.95*5.67E-8*(DK823+273)^3))</f>
        <v>0</v>
      </c>
      <c r="W823">
        <f>($C$7*DL823+$D$7*DM823+$E$7*V823)</f>
        <v>0</v>
      </c>
      <c r="X823">
        <f>0.61365*exp(17.502*W823/(240.97+W823))</f>
        <v>0</v>
      </c>
      <c r="Y823">
        <f>(Z823/AA823*100)</f>
        <v>0</v>
      </c>
      <c r="Z823">
        <f>DD823*(DI823+DJ823)/1000</f>
        <v>0</v>
      </c>
      <c r="AA823">
        <f>0.61365*exp(17.502*DK823/(240.97+DK823))</f>
        <v>0</v>
      </c>
      <c r="AB823">
        <f>(X823-DD823*(DI823+DJ823)/1000)</f>
        <v>0</v>
      </c>
      <c r="AC823">
        <f>(-J823*44100)</f>
        <v>0</v>
      </c>
      <c r="AD823">
        <f>2*29.3*R823*0.92*(DK823-W823)</f>
        <v>0</v>
      </c>
      <c r="AE823">
        <f>2*0.95*5.67E-8*(((DK823+$B$7)+273)^4-(W823+273)^4)</f>
        <v>0</v>
      </c>
      <c r="AF823">
        <f>U823+AE823+AC823+AD823</f>
        <v>0</v>
      </c>
      <c r="AG823">
        <f>DH823*AU823*(DC823-DB823*(1000-AU823*DE823)/(1000-AU823*DD823))/(100*CV823)</f>
        <v>0</v>
      </c>
      <c r="AH823">
        <f>1000*DH823*AU823*(DD823-DE823)/(100*CV823*(1000-AU823*DD823))</f>
        <v>0</v>
      </c>
      <c r="AI823">
        <f>(AJ823 - AK823 - DI823*1E3/(8.314*(DK823+273.15)) * AM823/DH823 * AL823) * DH823/(100*CV823) * (1000 - DE823)/1000</f>
        <v>0</v>
      </c>
      <c r="AJ823">
        <v>580.537748291036</v>
      </c>
      <c r="AK823">
        <v>551.031484848485</v>
      </c>
      <c r="AL823">
        <v>3.3734274182116</v>
      </c>
      <c r="AM823">
        <v>66.0503395824005</v>
      </c>
      <c r="AN823">
        <f>(AP823 - AO823 + DI823*1E3/(8.314*(DK823+273.15)) * AR823/DH823 * AQ823) * DH823/(100*CV823) * 1000/(1000 - AP823)</f>
        <v>0</v>
      </c>
      <c r="AO823">
        <v>25.9295462059549</v>
      </c>
      <c r="AP823">
        <v>27.8182223776224</v>
      </c>
      <c r="AQ823">
        <v>-1.44021823508397e-05</v>
      </c>
      <c r="AR823">
        <v>92.4507635075594</v>
      </c>
      <c r="AS823">
        <v>3</v>
      </c>
      <c r="AT823">
        <v>1</v>
      </c>
      <c r="AU823">
        <f>IF(AS823*$H$13&gt;=AW823,1.0,(AW823/(AW823-AS823*$H$13)))</f>
        <v>0</v>
      </c>
      <c r="AV823">
        <f>(AU823-1)*100</f>
        <v>0</v>
      </c>
      <c r="AW823">
        <f>MAX(0,($B$13+$C$13*DP823)/(1+$D$13*DP823)*DI823/(DK823+273)*$E$13)</f>
        <v>0</v>
      </c>
      <c r="AX823" t="s">
        <v>418</v>
      </c>
      <c r="AY823" t="s">
        <v>418</v>
      </c>
      <c r="AZ823">
        <v>0</v>
      </c>
      <c r="BA823">
        <v>0</v>
      </c>
      <c r="BB823">
        <f>1-AZ823/BA823</f>
        <v>0</v>
      </c>
      <c r="BC823">
        <v>0</v>
      </c>
      <c r="BD823" t="s">
        <v>418</v>
      </c>
      <c r="BE823" t="s">
        <v>418</v>
      </c>
      <c r="BF823">
        <v>0</v>
      </c>
      <c r="BG823">
        <v>0</v>
      </c>
      <c r="BH823">
        <f>1-BF823/BG823</f>
        <v>0</v>
      </c>
      <c r="BI823">
        <v>0.5</v>
      </c>
      <c r="BJ823">
        <f>CS823</f>
        <v>0</v>
      </c>
      <c r="BK823">
        <f>L823</f>
        <v>0</v>
      </c>
      <c r="BL823">
        <f>BH823*BI823*BJ823</f>
        <v>0</v>
      </c>
      <c r="BM823">
        <f>(BK823-BC823)/BJ823</f>
        <v>0</v>
      </c>
      <c r="BN823">
        <f>(BA823-BG823)/BG823</f>
        <v>0</v>
      </c>
      <c r="BO823">
        <f>AZ823/(BB823+AZ823/BG823)</f>
        <v>0</v>
      </c>
      <c r="BP823" t="s">
        <v>418</v>
      </c>
      <c r="BQ823">
        <v>0</v>
      </c>
      <c r="BR823">
        <f>IF(BQ823&lt;&gt;0, BQ823, BO823)</f>
        <v>0</v>
      </c>
      <c r="BS823">
        <f>1-BR823/BG823</f>
        <v>0</v>
      </c>
      <c r="BT823">
        <f>(BG823-BF823)/(BG823-BR823)</f>
        <v>0</v>
      </c>
      <c r="BU823">
        <f>(BA823-BG823)/(BA823-BR823)</f>
        <v>0</v>
      </c>
      <c r="BV823">
        <f>(BG823-BF823)/(BG823-AZ823)</f>
        <v>0</v>
      </c>
      <c r="BW823">
        <f>(BA823-BG823)/(BA823-AZ823)</f>
        <v>0</v>
      </c>
      <c r="BX823">
        <f>(BT823*BR823/BF823)</f>
        <v>0</v>
      </c>
      <c r="BY823">
        <f>(1-BX823)</f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f>$B$11*DQ823+$C$11*DR823+$F$11*EC823*(1-EF823)</f>
        <v>0</v>
      </c>
      <c r="CS823">
        <f>CR823*CT823</f>
        <v>0</v>
      </c>
      <c r="CT823">
        <f>($B$11*$D$9+$C$11*$D$9+$F$11*((EP823+EH823)/MAX(EP823+EH823+EQ823, 0.1)*$I$9+EQ823/MAX(EP823+EH823+EQ823, 0.1)*$J$9))/($B$11+$C$11+$F$11)</f>
        <v>0</v>
      </c>
      <c r="CU823">
        <f>($B$11*$K$9+$C$11*$K$9+$F$11*((EP823+EH823)/MAX(EP823+EH823+EQ823, 0.1)*$P$9+EQ823/MAX(EP823+EH823+EQ823, 0.1)*$Q$9))/($B$11+$C$11+$F$11)</f>
        <v>0</v>
      </c>
      <c r="CV823">
        <v>6</v>
      </c>
      <c r="CW823">
        <v>0.5</v>
      </c>
      <c r="CX823" t="s">
        <v>419</v>
      </c>
      <c r="CY823">
        <v>2</v>
      </c>
      <c r="CZ823" t="b">
        <v>1</v>
      </c>
      <c r="DA823">
        <v>1659036409.81429</v>
      </c>
      <c r="DB823">
        <v>512.422214285714</v>
      </c>
      <c r="DC823">
        <v>548.6215</v>
      </c>
      <c r="DD823">
        <v>27.8179928571429</v>
      </c>
      <c r="DE823">
        <v>25.9307321428571</v>
      </c>
      <c r="DF823">
        <v>505.434714285714</v>
      </c>
      <c r="DG823">
        <v>27.2866285714286</v>
      </c>
      <c r="DH823">
        <v>500.086392857143</v>
      </c>
      <c r="DI823">
        <v>90.2808571428571</v>
      </c>
      <c r="DJ823">
        <v>0.0440448964285714</v>
      </c>
      <c r="DK823">
        <v>27.4787214285714</v>
      </c>
      <c r="DL823">
        <v>28.3299107142857</v>
      </c>
      <c r="DM823">
        <v>999.9</v>
      </c>
      <c r="DN823">
        <v>0</v>
      </c>
      <c r="DO823">
        <v>0</v>
      </c>
      <c r="DP823">
        <v>9991.42857142857</v>
      </c>
      <c r="DQ823">
        <v>0</v>
      </c>
      <c r="DR823">
        <v>17.2190714285714</v>
      </c>
      <c r="DS823">
        <v>-36.1993</v>
      </c>
      <c r="DT823">
        <v>527.084642857143</v>
      </c>
      <c r="DU823">
        <v>563.226285714286</v>
      </c>
      <c r="DV823">
        <v>1.8872625</v>
      </c>
      <c r="DW823">
        <v>548.6215</v>
      </c>
      <c r="DX823">
        <v>25.9307321428571</v>
      </c>
      <c r="DY823">
        <v>2.51143214285714</v>
      </c>
      <c r="DZ823">
        <v>2.34104928571429</v>
      </c>
      <c r="EA823">
        <v>21.1007857142857</v>
      </c>
      <c r="EB823">
        <v>19.9616642857143</v>
      </c>
      <c r="EC823">
        <v>1999.97964285714</v>
      </c>
      <c r="ED823">
        <v>0.980000964285714</v>
      </c>
      <c r="EE823">
        <v>0.0199993714285714</v>
      </c>
      <c r="EF823">
        <v>0</v>
      </c>
      <c r="EG823">
        <v>647.585821428571</v>
      </c>
      <c r="EH823">
        <v>5.00063</v>
      </c>
      <c r="EI823">
        <v>12778.0928571429</v>
      </c>
      <c r="EJ823">
        <v>17256.7285714286</v>
      </c>
      <c r="EK823">
        <v>38.18925</v>
      </c>
      <c r="EL823">
        <v>38.2743571428571</v>
      </c>
      <c r="EM823">
        <v>37.687</v>
      </c>
      <c r="EN823">
        <v>37.625</v>
      </c>
      <c r="EO823">
        <v>39.25</v>
      </c>
      <c r="EP823">
        <v>1955.07964285714</v>
      </c>
      <c r="EQ823">
        <v>39.9</v>
      </c>
      <c r="ER823">
        <v>0</v>
      </c>
      <c r="ES823">
        <v>1659036416.5</v>
      </c>
      <c r="ET823">
        <v>0</v>
      </c>
      <c r="EU823">
        <v>647.579692307692</v>
      </c>
      <c r="EV823">
        <v>4.9251282042461</v>
      </c>
      <c r="EW823">
        <v>87.7572648797031</v>
      </c>
      <c r="EX823">
        <v>12778.2961538462</v>
      </c>
      <c r="EY823">
        <v>15</v>
      </c>
      <c r="EZ823">
        <v>1659035359.5</v>
      </c>
      <c r="FA823" t="s">
        <v>1976</v>
      </c>
      <c r="FB823">
        <v>1659035357.5</v>
      </c>
      <c r="FC823">
        <v>1659035359.5</v>
      </c>
      <c r="FD823">
        <v>1</v>
      </c>
      <c r="FE823">
        <v>-0.104</v>
      </c>
      <c r="FF823">
        <v>-0.037</v>
      </c>
      <c r="FG823">
        <v>6.435</v>
      </c>
      <c r="FH823">
        <v>0.501</v>
      </c>
      <c r="FI823">
        <v>420</v>
      </c>
      <c r="FJ823">
        <v>25</v>
      </c>
      <c r="FK823">
        <v>0.45</v>
      </c>
      <c r="FL823">
        <v>0.11</v>
      </c>
      <c r="FM823">
        <v>-35.8439025</v>
      </c>
      <c r="FN823">
        <v>-5.41194258911819</v>
      </c>
      <c r="FO823">
        <v>0.765006956990425</v>
      </c>
      <c r="FP823">
        <v>0</v>
      </c>
      <c r="FQ823">
        <v>647.361794117647</v>
      </c>
      <c r="FR823">
        <v>3.84398777715056</v>
      </c>
      <c r="FS823">
        <v>0.443867678971997</v>
      </c>
      <c r="FT823">
        <v>0</v>
      </c>
      <c r="FU823">
        <v>1.88433275</v>
      </c>
      <c r="FV823">
        <v>0.0500063414634149</v>
      </c>
      <c r="FW823">
        <v>0.0054221379489552</v>
      </c>
      <c r="FX823">
        <v>1</v>
      </c>
      <c r="FY823">
        <v>1</v>
      </c>
      <c r="FZ823">
        <v>3</v>
      </c>
      <c r="GA823" t="s">
        <v>421</v>
      </c>
      <c r="GB823">
        <v>2.97325</v>
      </c>
      <c r="GC823">
        <v>2.69764</v>
      </c>
      <c r="GD823">
        <v>0.108709</v>
      </c>
      <c r="GE823">
        <v>0.115253</v>
      </c>
      <c r="GF823">
        <v>0.114271</v>
      </c>
      <c r="GG823">
        <v>0.109784</v>
      </c>
      <c r="GH823">
        <v>34696.1</v>
      </c>
      <c r="GI823">
        <v>37669.7</v>
      </c>
      <c r="GJ823">
        <v>35275.4</v>
      </c>
      <c r="GK823">
        <v>38612.3</v>
      </c>
      <c r="GL823">
        <v>44290.2</v>
      </c>
      <c r="GM823">
        <v>49644.8</v>
      </c>
      <c r="GN823">
        <v>55143.8</v>
      </c>
      <c r="GO823">
        <v>61934.6</v>
      </c>
      <c r="GP823">
        <v>1.9722</v>
      </c>
      <c r="GQ823">
        <v>1.86</v>
      </c>
      <c r="GR823">
        <v>0.178516</v>
      </c>
      <c r="GS823">
        <v>0</v>
      </c>
      <c r="GT823">
        <v>25.393</v>
      </c>
      <c r="GU823">
        <v>999.9</v>
      </c>
      <c r="GV823">
        <v>58.076</v>
      </c>
      <c r="GW823">
        <v>29.507</v>
      </c>
      <c r="GX823">
        <v>26.6406</v>
      </c>
      <c r="GY823">
        <v>55.8219</v>
      </c>
      <c r="GZ823">
        <v>45.9615</v>
      </c>
      <c r="HA823">
        <v>1</v>
      </c>
      <c r="HB823">
        <v>-0.0473171</v>
      </c>
      <c r="HC823">
        <v>0.116122</v>
      </c>
      <c r="HD823">
        <v>20.1137</v>
      </c>
      <c r="HE823">
        <v>5.20052</v>
      </c>
      <c r="HF823">
        <v>12.0052</v>
      </c>
      <c r="HG823">
        <v>4.9756</v>
      </c>
      <c r="HH823">
        <v>3.2936</v>
      </c>
      <c r="HI823">
        <v>9999</v>
      </c>
      <c r="HJ823">
        <v>9999</v>
      </c>
      <c r="HK823">
        <v>9999</v>
      </c>
      <c r="HL823">
        <v>631.2</v>
      </c>
      <c r="HM823">
        <v>1.86313</v>
      </c>
      <c r="HN823">
        <v>1.86804</v>
      </c>
      <c r="HO823">
        <v>1.86783</v>
      </c>
      <c r="HP823">
        <v>1.86896</v>
      </c>
      <c r="HQ823">
        <v>1.86978</v>
      </c>
      <c r="HR823">
        <v>1.86584</v>
      </c>
      <c r="HS823">
        <v>1.86691</v>
      </c>
      <c r="HT823">
        <v>1.86829</v>
      </c>
      <c r="HU823">
        <v>5</v>
      </c>
      <c r="HV823">
        <v>0</v>
      </c>
      <c r="HW823">
        <v>0</v>
      </c>
      <c r="HX823">
        <v>0</v>
      </c>
      <c r="HY823" t="s">
        <v>422</v>
      </c>
      <c r="HZ823" t="s">
        <v>423</v>
      </c>
      <c r="IA823" t="s">
        <v>424</v>
      </c>
      <c r="IB823" t="s">
        <v>424</v>
      </c>
      <c r="IC823" t="s">
        <v>424</v>
      </c>
      <c r="ID823" t="s">
        <v>424</v>
      </c>
      <c r="IE823">
        <v>0</v>
      </c>
      <c r="IF823">
        <v>100</v>
      </c>
      <c r="IG823">
        <v>100</v>
      </c>
      <c r="IH823">
        <v>7.136</v>
      </c>
      <c r="II823">
        <v>0.5314</v>
      </c>
      <c r="IJ823">
        <v>3.92360093765785</v>
      </c>
      <c r="IK823">
        <v>0.00601174518973114</v>
      </c>
      <c r="IL823">
        <v>2.77886958061485e-07</v>
      </c>
      <c r="IM823">
        <v>-3.54636231360687e-10</v>
      </c>
      <c r="IN823">
        <v>0.531367920259254</v>
      </c>
      <c r="IO823">
        <v>0</v>
      </c>
      <c r="IP823">
        <v>0</v>
      </c>
      <c r="IQ823">
        <v>0</v>
      </c>
      <c r="IR823">
        <v>-4</v>
      </c>
      <c r="IS823">
        <v>1848</v>
      </c>
      <c r="IT823">
        <v>1</v>
      </c>
      <c r="IU823">
        <v>25</v>
      </c>
      <c r="IV823">
        <v>17.7</v>
      </c>
      <c r="IW823">
        <v>17.6</v>
      </c>
      <c r="IX823">
        <v>1.34155</v>
      </c>
      <c r="IY823">
        <v>2.63184</v>
      </c>
      <c r="IZ823">
        <v>1.54785</v>
      </c>
      <c r="JA823">
        <v>2.30591</v>
      </c>
      <c r="JB823">
        <v>1.34644</v>
      </c>
      <c r="JC823">
        <v>2.30347</v>
      </c>
      <c r="JD823">
        <v>33.7606</v>
      </c>
      <c r="JE823">
        <v>24.2101</v>
      </c>
      <c r="JF823">
        <v>18</v>
      </c>
      <c r="JG823">
        <v>491.601</v>
      </c>
      <c r="JH823">
        <v>418.48</v>
      </c>
      <c r="JI823">
        <v>24.9998</v>
      </c>
      <c r="JJ823">
        <v>26.6237</v>
      </c>
      <c r="JK823">
        <v>30.0001</v>
      </c>
      <c r="JL823">
        <v>26.5873</v>
      </c>
      <c r="JM823">
        <v>26.5306</v>
      </c>
      <c r="JN823">
        <v>26.8765</v>
      </c>
      <c r="JO823">
        <v>6.88932</v>
      </c>
      <c r="JP823">
        <v>100</v>
      </c>
      <c r="JQ823">
        <v>25</v>
      </c>
      <c r="JR823">
        <v>588.271</v>
      </c>
      <c r="JS823">
        <v>25.9932</v>
      </c>
      <c r="JT823">
        <v>102.292</v>
      </c>
      <c r="JU823">
        <v>103.09</v>
      </c>
    </row>
    <row r="824" spans="1:281">
      <c r="A824">
        <v>806</v>
      </c>
      <c r="B824">
        <v>1659036422.6</v>
      </c>
      <c r="C824">
        <v>12739.5</v>
      </c>
      <c r="D824" t="s">
        <v>2045</v>
      </c>
      <c r="E824" t="s">
        <v>2046</v>
      </c>
      <c r="F824">
        <v>5</v>
      </c>
      <c r="G824" t="s">
        <v>1975</v>
      </c>
      <c r="H824" t="s">
        <v>417</v>
      </c>
      <c r="I824">
        <v>1659036415.1</v>
      </c>
      <c r="J824">
        <f>(K824)/1000</f>
        <v>0</v>
      </c>
      <c r="K824">
        <f>IF(CZ824, AN824, AH824)</f>
        <v>0</v>
      </c>
      <c r="L824">
        <f>IF(CZ824, AI824, AG824)</f>
        <v>0</v>
      </c>
      <c r="M824">
        <f>DB824 - IF(AU824&gt;1, L824*CV824*100.0/(AW824*DP824), 0)</f>
        <v>0</v>
      </c>
      <c r="N824">
        <f>((T824-J824/2)*M824-L824)/(T824+J824/2)</f>
        <v>0</v>
      </c>
      <c r="O824">
        <f>N824*(DI824+DJ824)/1000.0</f>
        <v>0</v>
      </c>
      <c r="P824">
        <f>(DB824 - IF(AU824&gt;1, L824*CV824*100.0/(AW824*DP824), 0))*(DI824+DJ824)/1000.0</f>
        <v>0</v>
      </c>
      <c r="Q824">
        <f>2.0/((1/S824-1/R824)+SIGN(S824)*SQRT((1/S824-1/R824)*(1/S824-1/R824) + 4*CW824/((CW824+1)*(CW824+1))*(2*1/S824*1/R824-1/R824*1/R824)))</f>
        <v>0</v>
      </c>
      <c r="R824">
        <f>IF(LEFT(CX824,1)&lt;&gt;"0",IF(LEFT(CX824,1)="1",3.0,CY824),$D$5+$E$5*(DP824*DI824/($K$5*1000))+$F$5*(DP824*DI824/($K$5*1000))*MAX(MIN(CV824,$J$5),$I$5)*MAX(MIN(CV824,$J$5),$I$5)+$G$5*MAX(MIN(CV824,$J$5),$I$5)*(DP824*DI824/($K$5*1000))+$H$5*(DP824*DI824/($K$5*1000))*(DP824*DI824/($K$5*1000)))</f>
        <v>0</v>
      </c>
      <c r="S824">
        <f>J824*(1000-(1000*0.61365*exp(17.502*W824/(240.97+W824))/(DI824+DJ824)+DD824)/2)/(1000*0.61365*exp(17.502*W824/(240.97+W824))/(DI824+DJ824)-DD824)</f>
        <v>0</v>
      </c>
      <c r="T824">
        <f>1/((CW824+1)/(Q824/1.6)+1/(R824/1.37)) + CW824/((CW824+1)/(Q824/1.6) + CW824/(R824/1.37))</f>
        <v>0</v>
      </c>
      <c r="U824">
        <f>(CR824*CU824)</f>
        <v>0</v>
      </c>
      <c r="V824">
        <f>(DK824+(U824+2*0.95*5.67E-8*(((DK824+$B$7)+273)^4-(DK824+273)^4)-44100*J824)/(1.84*29.3*R824+8*0.95*5.67E-8*(DK824+273)^3))</f>
        <v>0</v>
      </c>
      <c r="W824">
        <f>($C$7*DL824+$D$7*DM824+$E$7*V824)</f>
        <v>0</v>
      </c>
      <c r="X824">
        <f>0.61365*exp(17.502*W824/(240.97+W824))</f>
        <v>0</v>
      </c>
      <c r="Y824">
        <f>(Z824/AA824*100)</f>
        <v>0</v>
      </c>
      <c r="Z824">
        <f>DD824*(DI824+DJ824)/1000</f>
        <v>0</v>
      </c>
      <c r="AA824">
        <f>0.61365*exp(17.502*DK824/(240.97+DK824))</f>
        <v>0</v>
      </c>
      <c r="AB824">
        <f>(X824-DD824*(DI824+DJ824)/1000)</f>
        <v>0</v>
      </c>
      <c r="AC824">
        <f>(-J824*44100)</f>
        <v>0</v>
      </c>
      <c r="AD824">
        <f>2*29.3*R824*0.92*(DK824-W824)</f>
        <v>0</v>
      </c>
      <c r="AE824">
        <f>2*0.95*5.67E-8*(((DK824+$B$7)+273)^4-(W824+273)^4)</f>
        <v>0</v>
      </c>
      <c r="AF824">
        <f>U824+AE824+AC824+AD824</f>
        <v>0</v>
      </c>
      <c r="AG824">
        <f>DH824*AU824*(DC824-DB824*(1000-AU824*DE824)/(1000-AU824*DD824))/(100*CV824)</f>
        <v>0</v>
      </c>
      <c r="AH824">
        <f>1000*DH824*AU824*(DD824-DE824)/(100*CV824*(1000-AU824*DD824))</f>
        <v>0</v>
      </c>
      <c r="AI824">
        <f>(AJ824 - AK824 - DI824*1E3/(8.314*(DK824+273.15)) * AM824/DH824 * AL824) * DH824/(100*CV824) * (1000 - DE824)/1000</f>
        <v>0</v>
      </c>
      <c r="AJ824">
        <v>597.355681377765</v>
      </c>
      <c r="AK824">
        <v>567.857612121212</v>
      </c>
      <c r="AL824">
        <v>3.34752806334245</v>
      </c>
      <c r="AM824">
        <v>66.0503395824005</v>
      </c>
      <c r="AN824">
        <f>(AP824 - AO824 + DI824*1E3/(8.314*(DK824+273.15)) * AR824/DH824 * AQ824) * DH824/(100*CV824) * 1000/(1000 - AP824)</f>
        <v>0</v>
      </c>
      <c r="AO824">
        <v>25.9347534059216</v>
      </c>
      <c r="AP824">
        <v>27.8164825174825</v>
      </c>
      <c r="AQ824">
        <v>4.84788441530376e-06</v>
      </c>
      <c r="AR824">
        <v>92.4507635075594</v>
      </c>
      <c r="AS824">
        <v>4</v>
      </c>
      <c r="AT824">
        <v>1</v>
      </c>
      <c r="AU824">
        <f>IF(AS824*$H$13&gt;=AW824,1.0,(AW824/(AW824-AS824*$H$13)))</f>
        <v>0</v>
      </c>
      <c r="AV824">
        <f>(AU824-1)*100</f>
        <v>0</v>
      </c>
      <c r="AW824">
        <f>MAX(0,($B$13+$C$13*DP824)/(1+$D$13*DP824)*DI824/(DK824+273)*$E$13)</f>
        <v>0</v>
      </c>
      <c r="AX824" t="s">
        <v>418</v>
      </c>
      <c r="AY824" t="s">
        <v>418</v>
      </c>
      <c r="AZ824">
        <v>0</v>
      </c>
      <c r="BA824">
        <v>0</v>
      </c>
      <c r="BB824">
        <f>1-AZ824/BA824</f>
        <v>0</v>
      </c>
      <c r="BC824">
        <v>0</v>
      </c>
      <c r="BD824" t="s">
        <v>418</v>
      </c>
      <c r="BE824" t="s">
        <v>418</v>
      </c>
      <c r="BF824">
        <v>0</v>
      </c>
      <c r="BG824">
        <v>0</v>
      </c>
      <c r="BH824">
        <f>1-BF824/BG824</f>
        <v>0</v>
      </c>
      <c r="BI824">
        <v>0.5</v>
      </c>
      <c r="BJ824">
        <f>CS824</f>
        <v>0</v>
      </c>
      <c r="BK824">
        <f>L824</f>
        <v>0</v>
      </c>
      <c r="BL824">
        <f>BH824*BI824*BJ824</f>
        <v>0</v>
      </c>
      <c r="BM824">
        <f>(BK824-BC824)/BJ824</f>
        <v>0</v>
      </c>
      <c r="BN824">
        <f>(BA824-BG824)/BG824</f>
        <v>0</v>
      </c>
      <c r="BO824">
        <f>AZ824/(BB824+AZ824/BG824)</f>
        <v>0</v>
      </c>
      <c r="BP824" t="s">
        <v>418</v>
      </c>
      <c r="BQ824">
        <v>0</v>
      </c>
      <c r="BR824">
        <f>IF(BQ824&lt;&gt;0, BQ824, BO824)</f>
        <v>0</v>
      </c>
      <c r="BS824">
        <f>1-BR824/BG824</f>
        <v>0</v>
      </c>
      <c r="BT824">
        <f>(BG824-BF824)/(BG824-BR824)</f>
        <v>0</v>
      </c>
      <c r="BU824">
        <f>(BA824-BG824)/(BA824-BR824)</f>
        <v>0</v>
      </c>
      <c r="BV824">
        <f>(BG824-BF824)/(BG824-AZ824)</f>
        <v>0</v>
      </c>
      <c r="BW824">
        <f>(BA824-BG824)/(BA824-AZ824)</f>
        <v>0</v>
      </c>
      <c r="BX824">
        <f>(BT824*BR824/BF824)</f>
        <v>0</v>
      </c>
      <c r="BY824">
        <f>(1-BX824)</f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f>$B$11*DQ824+$C$11*DR824+$F$11*EC824*(1-EF824)</f>
        <v>0</v>
      </c>
      <c r="CS824">
        <f>CR824*CT824</f>
        <v>0</v>
      </c>
      <c r="CT824">
        <f>($B$11*$D$9+$C$11*$D$9+$F$11*((EP824+EH824)/MAX(EP824+EH824+EQ824, 0.1)*$I$9+EQ824/MAX(EP824+EH824+EQ824, 0.1)*$J$9))/($B$11+$C$11+$F$11)</f>
        <v>0</v>
      </c>
      <c r="CU824">
        <f>($B$11*$K$9+$C$11*$K$9+$F$11*((EP824+EH824)/MAX(EP824+EH824+EQ824, 0.1)*$P$9+EQ824/MAX(EP824+EH824+EQ824, 0.1)*$Q$9))/($B$11+$C$11+$F$11)</f>
        <v>0</v>
      </c>
      <c r="CV824">
        <v>6</v>
      </c>
      <c r="CW824">
        <v>0.5</v>
      </c>
      <c r="CX824" t="s">
        <v>419</v>
      </c>
      <c r="CY824">
        <v>2</v>
      </c>
      <c r="CZ824" t="b">
        <v>1</v>
      </c>
      <c r="DA824">
        <v>1659036415.1</v>
      </c>
      <c r="DB824">
        <v>529.359555555556</v>
      </c>
      <c r="DC824">
        <v>565.997148148148</v>
      </c>
      <c r="DD824">
        <v>27.8184333333333</v>
      </c>
      <c r="DE824">
        <v>25.9319814814815</v>
      </c>
      <c r="DF824">
        <v>522.270814814815</v>
      </c>
      <c r="DG824">
        <v>27.2870814814815</v>
      </c>
      <c r="DH824">
        <v>500.048962962963</v>
      </c>
      <c r="DI824">
        <v>90.2810814814815</v>
      </c>
      <c r="DJ824">
        <v>0.0441301888888889</v>
      </c>
      <c r="DK824">
        <v>27.4769037037037</v>
      </c>
      <c r="DL824">
        <v>28.3253481481481</v>
      </c>
      <c r="DM824">
        <v>999.9</v>
      </c>
      <c r="DN824">
        <v>0</v>
      </c>
      <c r="DO824">
        <v>0</v>
      </c>
      <c r="DP824">
        <v>10004.0740740741</v>
      </c>
      <c r="DQ824">
        <v>0</v>
      </c>
      <c r="DR824">
        <v>17.219362962963</v>
      </c>
      <c r="DS824">
        <v>-36.6375925925926</v>
      </c>
      <c r="DT824">
        <v>544.506888888889</v>
      </c>
      <c r="DU824">
        <v>581.06537037037</v>
      </c>
      <c r="DV824">
        <v>1.88646740740741</v>
      </c>
      <c r="DW824">
        <v>565.997148148148</v>
      </c>
      <c r="DX824">
        <v>25.9319814814815</v>
      </c>
      <c r="DY824">
        <v>2.51147888888889</v>
      </c>
      <c r="DZ824">
        <v>2.34116666666667</v>
      </c>
      <c r="EA824">
        <v>21.1010851851852</v>
      </c>
      <c r="EB824">
        <v>19.9624814814815</v>
      </c>
      <c r="EC824">
        <v>1999.99296296296</v>
      </c>
      <c r="ED824">
        <v>0.980001</v>
      </c>
      <c r="EE824">
        <v>0.0199993333333333</v>
      </c>
      <c r="EF824">
        <v>0</v>
      </c>
      <c r="EG824">
        <v>647.955222222222</v>
      </c>
      <c r="EH824">
        <v>5.00063</v>
      </c>
      <c r="EI824">
        <v>12786.0851851852</v>
      </c>
      <c r="EJ824">
        <v>17256.8407407407</v>
      </c>
      <c r="EK824">
        <v>38.187</v>
      </c>
      <c r="EL824">
        <v>38.2614814814815</v>
      </c>
      <c r="EM824">
        <v>37.687</v>
      </c>
      <c r="EN824">
        <v>37.625</v>
      </c>
      <c r="EO824">
        <v>39.25</v>
      </c>
      <c r="EP824">
        <v>1955.09296296296</v>
      </c>
      <c r="EQ824">
        <v>39.9</v>
      </c>
      <c r="ER824">
        <v>0</v>
      </c>
      <c r="ES824">
        <v>1659036421.9</v>
      </c>
      <c r="ET824">
        <v>0</v>
      </c>
      <c r="EU824">
        <v>647.99648</v>
      </c>
      <c r="EV824">
        <v>4.11153846845619</v>
      </c>
      <c r="EW824">
        <v>91.5692307223115</v>
      </c>
      <c r="EX824">
        <v>12786.856</v>
      </c>
      <c r="EY824">
        <v>15</v>
      </c>
      <c r="EZ824">
        <v>1659035359.5</v>
      </c>
      <c r="FA824" t="s">
        <v>1976</v>
      </c>
      <c r="FB824">
        <v>1659035357.5</v>
      </c>
      <c r="FC824">
        <v>1659035359.5</v>
      </c>
      <c r="FD824">
        <v>1</v>
      </c>
      <c r="FE824">
        <v>-0.104</v>
      </c>
      <c r="FF824">
        <v>-0.037</v>
      </c>
      <c r="FG824">
        <v>6.435</v>
      </c>
      <c r="FH824">
        <v>0.501</v>
      </c>
      <c r="FI824">
        <v>420</v>
      </c>
      <c r="FJ824">
        <v>25</v>
      </c>
      <c r="FK824">
        <v>0.45</v>
      </c>
      <c r="FL824">
        <v>0.11</v>
      </c>
      <c r="FM824">
        <v>-36.379515</v>
      </c>
      <c r="FN824">
        <v>-6.00517823639767</v>
      </c>
      <c r="FO824">
        <v>0.815060112982472</v>
      </c>
      <c r="FP824">
        <v>0</v>
      </c>
      <c r="FQ824">
        <v>647.650147058824</v>
      </c>
      <c r="FR824">
        <v>4.40731856928702</v>
      </c>
      <c r="FS824">
        <v>0.474581495657765</v>
      </c>
      <c r="FT824">
        <v>0</v>
      </c>
      <c r="FU824">
        <v>1.886097</v>
      </c>
      <c r="FV824">
        <v>0.00518116322701285</v>
      </c>
      <c r="FW824">
        <v>0.00407812040038056</v>
      </c>
      <c r="FX824">
        <v>1</v>
      </c>
      <c r="FY824">
        <v>1</v>
      </c>
      <c r="FZ824">
        <v>3</v>
      </c>
      <c r="GA824" t="s">
        <v>421</v>
      </c>
      <c r="GB824">
        <v>2.97355</v>
      </c>
      <c r="GC824">
        <v>2.69835</v>
      </c>
      <c r="GD824">
        <v>0.11107</v>
      </c>
      <c r="GE824">
        <v>0.117565</v>
      </c>
      <c r="GF824">
        <v>0.114269</v>
      </c>
      <c r="GG824">
        <v>0.109806</v>
      </c>
      <c r="GH824">
        <v>34604.3</v>
      </c>
      <c r="GI824">
        <v>37571.9</v>
      </c>
      <c r="GJ824">
        <v>35275.5</v>
      </c>
      <c r="GK824">
        <v>38612.8</v>
      </c>
      <c r="GL824">
        <v>44290.7</v>
      </c>
      <c r="GM824">
        <v>49643.9</v>
      </c>
      <c r="GN824">
        <v>55144.2</v>
      </c>
      <c r="GO824">
        <v>61934.9</v>
      </c>
      <c r="GP824">
        <v>1.972</v>
      </c>
      <c r="GQ824">
        <v>1.8612</v>
      </c>
      <c r="GR824">
        <v>0.178665</v>
      </c>
      <c r="GS824">
        <v>0</v>
      </c>
      <c r="GT824">
        <v>25.3952</v>
      </c>
      <c r="GU824">
        <v>999.9</v>
      </c>
      <c r="GV824">
        <v>58.076</v>
      </c>
      <c r="GW824">
        <v>29.507</v>
      </c>
      <c r="GX824">
        <v>26.6424</v>
      </c>
      <c r="GY824">
        <v>56.2819</v>
      </c>
      <c r="GZ824">
        <v>46.2981</v>
      </c>
      <c r="HA824">
        <v>1</v>
      </c>
      <c r="HB824">
        <v>-0.047439</v>
      </c>
      <c r="HC824">
        <v>0.115948</v>
      </c>
      <c r="HD824">
        <v>20.1135</v>
      </c>
      <c r="HE824">
        <v>5.19812</v>
      </c>
      <c r="HF824">
        <v>12.0064</v>
      </c>
      <c r="HG824">
        <v>4.9752</v>
      </c>
      <c r="HH824">
        <v>3.2936</v>
      </c>
      <c r="HI824">
        <v>9999</v>
      </c>
      <c r="HJ824">
        <v>9999</v>
      </c>
      <c r="HK824">
        <v>9999</v>
      </c>
      <c r="HL824">
        <v>631.2</v>
      </c>
      <c r="HM824">
        <v>1.86313</v>
      </c>
      <c r="HN824">
        <v>1.86801</v>
      </c>
      <c r="HO824">
        <v>1.8678</v>
      </c>
      <c r="HP824">
        <v>1.86896</v>
      </c>
      <c r="HQ824">
        <v>1.86981</v>
      </c>
      <c r="HR824">
        <v>1.86584</v>
      </c>
      <c r="HS824">
        <v>1.86691</v>
      </c>
      <c r="HT824">
        <v>1.86829</v>
      </c>
      <c r="HU824">
        <v>5</v>
      </c>
      <c r="HV824">
        <v>0</v>
      </c>
      <c r="HW824">
        <v>0</v>
      </c>
      <c r="HX824">
        <v>0</v>
      </c>
      <c r="HY824" t="s">
        <v>422</v>
      </c>
      <c r="HZ824" t="s">
        <v>423</v>
      </c>
      <c r="IA824" t="s">
        <v>424</v>
      </c>
      <c r="IB824" t="s">
        <v>424</v>
      </c>
      <c r="IC824" t="s">
        <v>424</v>
      </c>
      <c r="ID824" t="s">
        <v>424</v>
      </c>
      <c r="IE824">
        <v>0</v>
      </c>
      <c r="IF824">
        <v>100</v>
      </c>
      <c r="IG824">
        <v>100</v>
      </c>
      <c r="IH824">
        <v>7.233</v>
      </c>
      <c r="II824">
        <v>0.5314</v>
      </c>
      <c r="IJ824">
        <v>3.92360093765785</v>
      </c>
      <c r="IK824">
        <v>0.00601174518973114</v>
      </c>
      <c r="IL824">
        <v>2.77886958061485e-07</v>
      </c>
      <c r="IM824">
        <v>-3.54636231360687e-10</v>
      </c>
      <c r="IN824">
        <v>0.531367920259254</v>
      </c>
      <c r="IO824">
        <v>0</v>
      </c>
      <c r="IP824">
        <v>0</v>
      </c>
      <c r="IQ824">
        <v>0</v>
      </c>
      <c r="IR824">
        <v>-4</v>
      </c>
      <c r="IS824">
        <v>1848</v>
      </c>
      <c r="IT824">
        <v>1</v>
      </c>
      <c r="IU824">
        <v>25</v>
      </c>
      <c r="IV824">
        <v>17.8</v>
      </c>
      <c r="IW824">
        <v>17.7</v>
      </c>
      <c r="IX824">
        <v>1.37451</v>
      </c>
      <c r="IY824">
        <v>2.62085</v>
      </c>
      <c r="IZ824">
        <v>1.54785</v>
      </c>
      <c r="JA824">
        <v>2.30591</v>
      </c>
      <c r="JB824">
        <v>1.34644</v>
      </c>
      <c r="JC824">
        <v>2.42065</v>
      </c>
      <c r="JD824">
        <v>33.7832</v>
      </c>
      <c r="JE824">
        <v>24.2276</v>
      </c>
      <c r="JF824">
        <v>18</v>
      </c>
      <c r="JG824">
        <v>491.452</v>
      </c>
      <c r="JH824">
        <v>419.15</v>
      </c>
      <c r="JI824">
        <v>24.9999</v>
      </c>
      <c r="JJ824">
        <v>26.6237</v>
      </c>
      <c r="JK824">
        <v>30</v>
      </c>
      <c r="JL824">
        <v>26.5851</v>
      </c>
      <c r="JM824">
        <v>26.5284</v>
      </c>
      <c r="JN824">
        <v>27.528</v>
      </c>
      <c r="JO824">
        <v>6.88932</v>
      </c>
      <c r="JP824">
        <v>100</v>
      </c>
      <c r="JQ824">
        <v>25</v>
      </c>
      <c r="JR824">
        <v>608.377</v>
      </c>
      <c r="JS824">
        <v>25.9932</v>
      </c>
      <c r="JT824">
        <v>102.292</v>
      </c>
      <c r="JU824">
        <v>103.091</v>
      </c>
    </row>
    <row r="825" spans="1:281">
      <c r="A825">
        <v>807</v>
      </c>
      <c r="B825">
        <v>1659036427.6</v>
      </c>
      <c r="C825">
        <v>12744.5</v>
      </c>
      <c r="D825" t="s">
        <v>2047</v>
      </c>
      <c r="E825" t="s">
        <v>2048</v>
      </c>
      <c r="F825">
        <v>5</v>
      </c>
      <c r="G825" t="s">
        <v>1975</v>
      </c>
      <c r="H825" t="s">
        <v>417</v>
      </c>
      <c r="I825">
        <v>1659036419.81429</v>
      </c>
      <c r="J825">
        <f>(K825)/1000</f>
        <v>0</v>
      </c>
      <c r="K825">
        <f>IF(CZ825, AN825, AH825)</f>
        <v>0</v>
      </c>
      <c r="L825">
        <f>IF(CZ825, AI825, AG825)</f>
        <v>0</v>
      </c>
      <c r="M825">
        <f>DB825 - IF(AU825&gt;1, L825*CV825*100.0/(AW825*DP825), 0)</f>
        <v>0</v>
      </c>
      <c r="N825">
        <f>((T825-J825/2)*M825-L825)/(T825+J825/2)</f>
        <v>0</v>
      </c>
      <c r="O825">
        <f>N825*(DI825+DJ825)/1000.0</f>
        <v>0</v>
      </c>
      <c r="P825">
        <f>(DB825 - IF(AU825&gt;1, L825*CV825*100.0/(AW825*DP825), 0))*(DI825+DJ825)/1000.0</f>
        <v>0</v>
      </c>
      <c r="Q825">
        <f>2.0/((1/S825-1/R825)+SIGN(S825)*SQRT((1/S825-1/R825)*(1/S825-1/R825) + 4*CW825/((CW825+1)*(CW825+1))*(2*1/S825*1/R825-1/R825*1/R825)))</f>
        <v>0</v>
      </c>
      <c r="R825">
        <f>IF(LEFT(CX825,1)&lt;&gt;"0",IF(LEFT(CX825,1)="1",3.0,CY825),$D$5+$E$5*(DP825*DI825/($K$5*1000))+$F$5*(DP825*DI825/($K$5*1000))*MAX(MIN(CV825,$J$5),$I$5)*MAX(MIN(CV825,$J$5),$I$5)+$G$5*MAX(MIN(CV825,$J$5),$I$5)*(DP825*DI825/($K$5*1000))+$H$5*(DP825*DI825/($K$5*1000))*(DP825*DI825/($K$5*1000)))</f>
        <v>0</v>
      </c>
      <c r="S825">
        <f>J825*(1000-(1000*0.61365*exp(17.502*W825/(240.97+W825))/(DI825+DJ825)+DD825)/2)/(1000*0.61365*exp(17.502*W825/(240.97+W825))/(DI825+DJ825)-DD825)</f>
        <v>0</v>
      </c>
      <c r="T825">
        <f>1/((CW825+1)/(Q825/1.6)+1/(R825/1.37)) + CW825/((CW825+1)/(Q825/1.6) + CW825/(R825/1.37))</f>
        <v>0</v>
      </c>
      <c r="U825">
        <f>(CR825*CU825)</f>
        <v>0</v>
      </c>
      <c r="V825">
        <f>(DK825+(U825+2*0.95*5.67E-8*(((DK825+$B$7)+273)^4-(DK825+273)^4)-44100*J825)/(1.84*29.3*R825+8*0.95*5.67E-8*(DK825+273)^3))</f>
        <v>0</v>
      </c>
      <c r="W825">
        <f>($C$7*DL825+$D$7*DM825+$E$7*V825)</f>
        <v>0</v>
      </c>
      <c r="X825">
        <f>0.61365*exp(17.502*W825/(240.97+W825))</f>
        <v>0</v>
      </c>
      <c r="Y825">
        <f>(Z825/AA825*100)</f>
        <v>0</v>
      </c>
      <c r="Z825">
        <f>DD825*(DI825+DJ825)/1000</f>
        <v>0</v>
      </c>
      <c r="AA825">
        <f>0.61365*exp(17.502*DK825/(240.97+DK825))</f>
        <v>0</v>
      </c>
      <c r="AB825">
        <f>(X825-DD825*(DI825+DJ825)/1000)</f>
        <v>0</v>
      </c>
      <c r="AC825">
        <f>(-J825*44100)</f>
        <v>0</v>
      </c>
      <c r="AD825">
        <f>2*29.3*R825*0.92*(DK825-W825)</f>
        <v>0</v>
      </c>
      <c r="AE825">
        <f>2*0.95*5.67E-8*(((DK825+$B$7)+273)^4-(W825+273)^4)</f>
        <v>0</v>
      </c>
      <c r="AF825">
        <f>U825+AE825+AC825+AD825</f>
        <v>0</v>
      </c>
      <c r="AG825">
        <f>DH825*AU825*(DC825-DB825*(1000-AU825*DE825)/(1000-AU825*DD825))/(100*CV825)</f>
        <v>0</v>
      </c>
      <c r="AH825">
        <f>1000*DH825*AU825*(DD825-DE825)/(100*CV825*(1000-AU825*DD825))</f>
        <v>0</v>
      </c>
      <c r="AI825">
        <f>(AJ825 - AK825 - DI825*1E3/(8.314*(DK825+273.15)) * AM825/DH825 * AL825) * DH825/(100*CV825) * (1000 - DE825)/1000</f>
        <v>0</v>
      </c>
      <c r="AJ825">
        <v>615.012238962922</v>
      </c>
      <c r="AK825">
        <v>584.596818181818</v>
      </c>
      <c r="AL825">
        <v>3.40698408068804</v>
      </c>
      <c r="AM825">
        <v>66.0503395824005</v>
      </c>
      <c r="AN825">
        <f>(AP825 - AO825 + DI825*1E3/(8.314*(DK825+273.15)) * AR825/DH825 * AQ825) * DH825/(100*CV825) * 1000/(1000 - AP825)</f>
        <v>0</v>
      </c>
      <c r="AO825">
        <v>25.9396240910508</v>
      </c>
      <c r="AP825">
        <v>27.8209538461539</v>
      </c>
      <c r="AQ825">
        <v>1.91162957592038e-05</v>
      </c>
      <c r="AR825">
        <v>92.4507635075594</v>
      </c>
      <c r="AS825">
        <v>4</v>
      </c>
      <c r="AT825">
        <v>1</v>
      </c>
      <c r="AU825">
        <f>IF(AS825*$H$13&gt;=AW825,1.0,(AW825/(AW825-AS825*$H$13)))</f>
        <v>0</v>
      </c>
      <c r="AV825">
        <f>(AU825-1)*100</f>
        <v>0</v>
      </c>
      <c r="AW825">
        <f>MAX(0,($B$13+$C$13*DP825)/(1+$D$13*DP825)*DI825/(DK825+273)*$E$13)</f>
        <v>0</v>
      </c>
      <c r="AX825" t="s">
        <v>418</v>
      </c>
      <c r="AY825" t="s">
        <v>418</v>
      </c>
      <c r="AZ825">
        <v>0</v>
      </c>
      <c r="BA825">
        <v>0</v>
      </c>
      <c r="BB825">
        <f>1-AZ825/BA825</f>
        <v>0</v>
      </c>
      <c r="BC825">
        <v>0</v>
      </c>
      <c r="BD825" t="s">
        <v>418</v>
      </c>
      <c r="BE825" t="s">
        <v>418</v>
      </c>
      <c r="BF825">
        <v>0</v>
      </c>
      <c r="BG825">
        <v>0</v>
      </c>
      <c r="BH825">
        <f>1-BF825/BG825</f>
        <v>0</v>
      </c>
      <c r="BI825">
        <v>0.5</v>
      </c>
      <c r="BJ825">
        <f>CS825</f>
        <v>0</v>
      </c>
      <c r="BK825">
        <f>L825</f>
        <v>0</v>
      </c>
      <c r="BL825">
        <f>BH825*BI825*BJ825</f>
        <v>0</v>
      </c>
      <c r="BM825">
        <f>(BK825-BC825)/BJ825</f>
        <v>0</v>
      </c>
      <c r="BN825">
        <f>(BA825-BG825)/BG825</f>
        <v>0</v>
      </c>
      <c r="BO825">
        <f>AZ825/(BB825+AZ825/BG825)</f>
        <v>0</v>
      </c>
      <c r="BP825" t="s">
        <v>418</v>
      </c>
      <c r="BQ825">
        <v>0</v>
      </c>
      <c r="BR825">
        <f>IF(BQ825&lt;&gt;0, BQ825, BO825)</f>
        <v>0</v>
      </c>
      <c r="BS825">
        <f>1-BR825/BG825</f>
        <v>0</v>
      </c>
      <c r="BT825">
        <f>(BG825-BF825)/(BG825-BR825)</f>
        <v>0</v>
      </c>
      <c r="BU825">
        <f>(BA825-BG825)/(BA825-BR825)</f>
        <v>0</v>
      </c>
      <c r="BV825">
        <f>(BG825-BF825)/(BG825-AZ825)</f>
        <v>0</v>
      </c>
      <c r="BW825">
        <f>(BA825-BG825)/(BA825-AZ825)</f>
        <v>0</v>
      </c>
      <c r="BX825">
        <f>(BT825*BR825/BF825)</f>
        <v>0</v>
      </c>
      <c r="BY825">
        <f>(1-BX825)</f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f>$B$11*DQ825+$C$11*DR825+$F$11*EC825*(1-EF825)</f>
        <v>0</v>
      </c>
      <c r="CS825">
        <f>CR825*CT825</f>
        <v>0</v>
      </c>
      <c r="CT825">
        <f>($B$11*$D$9+$C$11*$D$9+$F$11*((EP825+EH825)/MAX(EP825+EH825+EQ825, 0.1)*$I$9+EQ825/MAX(EP825+EH825+EQ825, 0.1)*$J$9))/($B$11+$C$11+$F$11)</f>
        <v>0</v>
      </c>
      <c r="CU825">
        <f>($B$11*$K$9+$C$11*$K$9+$F$11*((EP825+EH825)/MAX(EP825+EH825+EQ825, 0.1)*$P$9+EQ825/MAX(EP825+EH825+EQ825, 0.1)*$Q$9))/($B$11+$C$11+$F$11)</f>
        <v>0</v>
      </c>
      <c r="CV825">
        <v>6</v>
      </c>
      <c r="CW825">
        <v>0.5</v>
      </c>
      <c r="CX825" t="s">
        <v>419</v>
      </c>
      <c r="CY825">
        <v>2</v>
      </c>
      <c r="CZ825" t="b">
        <v>1</v>
      </c>
      <c r="DA825">
        <v>1659036419.81429</v>
      </c>
      <c r="DB825">
        <v>544.54425</v>
      </c>
      <c r="DC825">
        <v>582.010642857143</v>
      </c>
      <c r="DD825">
        <v>27.8188535714286</v>
      </c>
      <c r="DE825">
        <v>25.9352678571429</v>
      </c>
      <c r="DF825">
        <v>537.364892857143</v>
      </c>
      <c r="DG825">
        <v>27.2874964285714</v>
      </c>
      <c r="DH825">
        <v>500.087285714286</v>
      </c>
      <c r="DI825">
        <v>90.2807107142857</v>
      </c>
      <c r="DJ825">
        <v>0.0438834285714286</v>
      </c>
      <c r="DK825">
        <v>27.4740464285714</v>
      </c>
      <c r="DL825">
        <v>28.322725</v>
      </c>
      <c r="DM825">
        <v>999.9</v>
      </c>
      <c r="DN825">
        <v>0</v>
      </c>
      <c r="DO825">
        <v>0</v>
      </c>
      <c r="DP825">
        <v>10029.1071428571</v>
      </c>
      <c r="DQ825">
        <v>0</v>
      </c>
      <c r="DR825">
        <v>17.2151357142857</v>
      </c>
      <c r="DS825">
        <v>-37.4663857142857</v>
      </c>
      <c r="DT825">
        <v>560.126321428571</v>
      </c>
      <c r="DU825">
        <v>597.50725</v>
      </c>
      <c r="DV825">
        <v>1.8836</v>
      </c>
      <c r="DW825">
        <v>582.010642857143</v>
      </c>
      <c r="DX825">
        <v>25.9352678571429</v>
      </c>
      <c r="DY825">
        <v>2.51150642857143</v>
      </c>
      <c r="DZ825">
        <v>2.34145357142857</v>
      </c>
      <c r="EA825">
        <v>21.1012607142857</v>
      </c>
      <c r="EB825">
        <v>19.9644607142857</v>
      </c>
      <c r="EC825">
        <v>2000.00714285714</v>
      </c>
      <c r="ED825">
        <v>0.980001071428571</v>
      </c>
      <c r="EE825">
        <v>0.0199992571428571</v>
      </c>
      <c r="EF825">
        <v>0</v>
      </c>
      <c r="EG825">
        <v>648.304357142857</v>
      </c>
      <c r="EH825">
        <v>5.00063</v>
      </c>
      <c r="EI825">
        <v>12793.3928571429</v>
      </c>
      <c r="EJ825">
        <v>17256.9642857143</v>
      </c>
      <c r="EK825">
        <v>38.187</v>
      </c>
      <c r="EL825">
        <v>38.25</v>
      </c>
      <c r="EM825">
        <v>37.687</v>
      </c>
      <c r="EN825">
        <v>37.625</v>
      </c>
      <c r="EO825">
        <v>39.2455</v>
      </c>
      <c r="EP825">
        <v>1955.10714285714</v>
      </c>
      <c r="EQ825">
        <v>39.9</v>
      </c>
      <c r="ER825">
        <v>0</v>
      </c>
      <c r="ES825">
        <v>1659036426.7</v>
      </c>
      <c r="ET825">
        <v>0</v>
      </c>
      <c r="EU825">
        <v>648.32752</v>
      </c>
      <c r="EV825">
        <v>3.60569231764071</v>
      </c>
      <c r="EW825">
        <v>93.2000001118831</v>
      </c>
      <c r="EX825">
        <v>12794.164</v>
      </c>
      <c r="EY825">
        <v>15</v>
      </c>
      <c r="EZ825">
        <v>1659035359.5</v>
      </c>
      <c r="FA825" t="s">
        <v>1976</v>
      </c>
      <c r="FB825">
        <v>1659035357.5</v>
      </c>
      <c r="FC825">
        <v>1659035359.5</v>
      </c>
      <c r="FD825">
        <v>1</v>
      </c>
      <c r="FE825">
        <v>-0.104</v>
      </c>
      <c r="FF825">
        <v>-0.037</v>
      </c>
      <c r="FG825">
        <v>6.435</v>
      </c>
      <c r="FH825">
        <v>0.501</v>
      </c>
      <c r="FI825">
        <v>420</v>
      </c>
      <c r="FJ825">
        <v>25</v>
      </c>
      <c r="FK825">
        <v>0.45</v>
      </c>
      <c r="FL825">
        <v>0.11</v>
      </c>
      <c r="FM825">
        <v>-36.859495</v>
      </c>
      <c r="FN825">
        <v>-8.76391969981237</v>
      </c>
      <c r="FO825">
        <v>0.990887808974861</v>
      </c>
      <c r="FP825">
        <v>0</v>
      </c>
      <c r="FQ825">
        <v>648.034735294118</v>
      </c>
      <c r="FR825">
        <v>4.22268907945393</v>
      </c>
      <c r="FS825">
        <v>0.461721924769819</v>
      </c>
      <c r="FT825">
        <v>0</v>
      </c>
      <c r="FU825">
        <v>1.8851045</v>
      </c>
      <c r="FV825">
        <v>-0.035145816135086</v>
      </c>
      <c r="FW825">
        <v>0.00518917476579852</v>
      </c>
      <c r="FX825">
        <v>1</v>
      </c>
      <c r="FY825">
        <v>1</v>
      </c>
      <c r="FZ825">
        <v>3</v>
      </c>
      <c r="GA825" t="s">
        <v>421</v>
      </c>
      <c r="GB825">
        <v>2.97318</v>
      </c>
      <c r="GC825">
        <v>2.69754</v>
      </c>
      <c r="GD825">
        <v>0.113453</v>
      </c>
      <c r="GE825">
        <v>0.119972</v>
      </c>
      <c r="GF825">
        <v>0.114276</v>
      </c>
      <c r="GG825">
        <v>0.109816</v>
      </c>
      <c r="GH825">
        <v>34512.1</v>
      </c>
      <c r="GI825">
        <v>37469.3</v>
      </c>
      <c r="GJ825">
        <v>35276</v>
      </c>
      <c r="GK825">
        <v>38612.6</v>
      </c>
      <c r="GL825">
        <v>44290.8</v>
      </c>
      <c r="GM825">
        <v>49643.6</v>
      </c>
      <c r="GN825">
        <v>55144.7</v>
      </c>
      <c r="GO825">
        <v>61935.2</v>
      </c>
      <c r="GP825">
        <v>1.9718</v>
      </c>
      <c r="GQ825">
        <v>1.8612</v>
      </c>
      <c r="GR825">
        <v>0.179559</v>
      </c>
      <c r="GS825">
        <v>0</v>
      </c>
      <c r="GT825">
        <v>25.3952</v>
      </c>
      <c r="GU825">
        <v>999.9</v>
      </c>
      <c r="GV825">
        <v>58.076</v>
      </c>
      <c r="GW825">
        <v>29.507</v>
      </c>
      <c r="GX825">
        <v>26.6417</v>
      </c>
      <c r="GY825">
        <v>55.7819</v>
      </c>
      <c r="GZ825">
        <v>45.9014</v>
      </c>
      <c r="HA825">
        <v>1</v>
      </c>
      <c r="HB825">
        <v>-0.0475203</v>
      </c>
      <c r="HC825">
        <v>0.115708</v>
      </c>
      <c r="HD825">
        <v>20.1137</v>
      </c>
      <c r="HE825">
        <v>5.19812</v>
      </c>
      <c r="HF825">
        <v>12.004</v>
      </c>
      <c r="HG825">
        <v>4.976</v>
      </c>
      <c r="HH825">
        <v>3.2936</v>
      </c>
      <c r="HI825">
        <v>9999</v>
      </c>
      <c r="HJ825">
        <v>9999</v>
      </c>
      <c r="HK825">
        <v>9999</v>
      </c>
      <c r="HL825">
        <v>631.2</v>
      </c>
      <c r="HM825">
        <v>1.86313</v>
      </c>
      <c r="HN825">
        <v>1.86798</v>
      </c>
      <c r="HO825">
        <v>1.86783</v>
      </c>
      <c r="HP825">
        <v>1.86896</v>
      </c>
      <c r="HQ825">
        <v>1.86981</v>
      </c>
      <c r="HR825">
        <v>1.86584</v>
      </c>
      <c r="HS825">
        <v>1.86691</v>
      </c>
      <c r="HT825">
        <v>1.86829</v>
      </c>
      <c r="HU825">
        <v>5</v>
      </c>
      <c r="HV825">
        <v>0</v>
      </c>
      <c r="HW825">
        <v>0</v>
      </c>
      <c r="HX825">
        <v>0</v>
      </c>
      <c r="HY825" t="s">
        <v>422</v>
      </c>
      <c r="HZ825" t="s">
        <v>423</v>
      </c>
      <c r="IA825" t="s">
        <v>424</v>
      </c>
      <c r="IB825" t="s">
        <v>424</v>
      </c>
      <c r="IC825" t="s">
        <v>424</v>
      </c>
      <c r="ID825" t="s">
        <v>424</v>
      </c>
      <c r="IE825">
        <v>0</v>
      </c>
      <c r="IF825">
        <v>100</v>
      </c>
      <c r="IG825">
        <v>100</v>
      </c>
      <c r="IH825">
        <v>7.331</v>
      </c>
      <c r="II825">
        <v>0.5313</v>
      </c>
      <c r="IJ825">
        <v>3.92360093765785</v>
      </c>
      <c r="IK825">
        <v>0.00601174518973114</v>
      </c>
      <c r="IL825">
        <v>2.77886958061485e-07</v>
      </c>
      <c r="IM825">
        <v>-3.54636231360687e-10</v>
      </c>
      <c r="IN825">
        <v>0.531367920259254</v>
      </c>
      <c r="IO825">
        <v>0</v>
      </c>
      <c r="IP825">
        <v>0</v>
      </c>
      <c r="IQ825">
        <v>0</v>
      </c>
      <c r="IR825">
        <v>-4</v>
      </c>
      <c r="IS825">
        <v>1848</v>
      </c>
      <c r="IT825">
        <v>1</v>
      </c>
      <c r="IU825">
        <v>25</v>
      </c>
      <c r="IV825">
        <v>17.8</v>
      </c>
      <c r="IW825">
        <v>17.8</v>
      </c>
      <c r="IX825">
        <v>1.40381</v>
      </c>
      <c r="IY825">
        <v>2.62573</v>
      </c>
      <c r="IZ825">
        <v>1.54785</v>
      </c>
      <c r="JA825">
        <v>2.30591</v>
      </c>
      <c r="JB825">
        <v>1.34644</v>
      </c>
      <c r="JC825">
        <v>2.28638</v>
      </c>
      <c r="JD825">
        <v>33.7606</v>
      </c>
      <c r="JE825">
        <v>24.2101</v>
      </c>
      <c r="JF825">
        <v>18</v>
      </c>
      <c r="JG825">
        <v>491.322</v>
      </c>
      <c r="JH825">
        <v>419.149</v>
      </c>
      <c r="JI825">
        <v>24.9999</v>
      </c>
      <c r="JJ825">
        <v>26.6214</v>
      </c>
      <c r="JK825">
        <v>30</v>
      </c>
      <c r="JL825">
        <v>26.5851</v>
      </c>
      <c r="JM825">
        <v>26.5284</v>
      </c>
      <c r="JN825">
        <v>28.1184</v>
      </c>
      <c r="JO825">
        <v>6.88932</v>
      </c>
      <c r="JP825">
        <v>100</v>
      </c>
      <c r="JQ825">
        <v>25</v>
      </c>
      <c r="JR825">
        <v>621.766</v>
      </c>
      <c r="JS825">
        <v>25.9932</v>
      </c>
      <c r="JT825">
        <v>102.293</v>
      </c>
      <c r="JU825">
        <v>103.091</v>
      </c>
    </row>
    <row r="826" spans="1:281">
      <c r="A826">
        <v>808</v>
      </c>
      <c r="B826">
        <v>1659036432.6</v>
      </c>
      <c r="C826">
        <v>12749.5</v>
      </c>
      <c r="D826" t="s">
        <v>2049</v>
      </c>
      <c r="E826" t="s">
        <v>2050</v>
      </c>
      <c r="F826">
        <v>5</v>
      </c>
      <c r="G826" t="s">
        <v>1975</v>
      </c>
      <c r="H826" t="s">
        <v>417</v>
      </c>
      <c r="I826">
        <v>1659036425.1</v>
      </c>
      <c r="J826">
        <f>(K826)/1000</f>
        <v>0</v>
      </c>
      <c r="K826">
        <f>IF(CZ826, AN826, AH826)</f>
        <v>0</v>
      </c>
      <c r="L826">
        <f>IF(CZ826, AI826, AG826)</f>
        <v>0</v>
      </c>
      <c r="M826">
        <f>DB826 - IF(AU826&gt;1, L826*CV826*100.0/(AW826*DP826), 0)</f>
        <v>0</v>
      </c>
      <c r="N826">
        <f>((T826-J826/2)*M826-L826)/(T826+J826/2)</f>
        <v>0</v>
      </c>
      <c r="O826">
        <f>N826*(DI826+DJ826)/1000.0</f>
        <v>0</v>
      </c>
      <c r="P826">
        <f>(DB826 - IF(AU826&gt;1, L826*CV826*100.0/(AW826*DP826), 0))*(DI826+DJ826)/1000.0</f>
        <v>0</v>
      </c>
      <c r="Q826">
        <f>2.0/((1/S826-1/R826)+SIGN(S826)*SQRT((1/S826-1/R826)*(1/S826-1/R826) + 4*CW826/((CW826+1)*(CW826+1))*(2*1/S826*1/R826-1/R826*1/R826)))</f>
        <v>0</v>
      </c>
      <c r="R826">
        <f>IF(LEFT(CX826,1)&lt;&gt;"0",IF(LEFT(CX826,1)="1",3.0,CY826),$D$5+$E$5*(DP826*DI826/($K$5*1000))+$F$5*(DP826*DI826/($K$5*1000))*MAX(MIN(CV826,$J$5),$I$5)*MAX(MIN(CV826,$J$5),$I$5)+$G$5*MAX(MIN(CV826,$J$5),$I$5)*(DP826*DI826/($K$5*1000))+$H$5*(DP826*DI826/($K$5*1000))*(DP826*DI826/($K$5*1000)))</f>
        <v>0</v>
      </c>
      <c r="S826">
        <f>J826*(1000-(1000*0.61365*exp(17.502*W826/(240.97+W826))/(DI826+DJ826)+DD826)/2)/(1000*0.61365*exp(17.502*W826/(240.97+W826))/(DI826+DJ826)-DD826)</f>
        <v>0</v>
      </c>
      <c r="T826">
        <f>1/((CW826+1)/(Q826/1.6)+1/(R826/1.37)) + CW826/((CW826+1)/(Q826/1.6) + CW826/(R826/1.37))</f>
        <v>0</v>
      </c>
      <c r="U826">
        <f>(CR826*CU826)</f>
        <v>0</v>
      </c>
      <c r="V826">
        <f>(DK826+(U826+2*0.95*5.67E-8*(((DK826+$B$7)+273)^4-(DK826+273)^4)-44100*J826)/(1.84*29.3*R826+8*0.95*5.67E-8*(DK826+273)^3))</f>
        <v>0</v>
      </c>
      <c r="W826">
        <f>($C$7*DL826+$D$7*DM826+$E$7*V826)</f>
        <v>0</v>
      </c>
      <c r="X826">
        <f>0.61365*exp(17.502*W826/(240.97+W826))</f>
        <v>0</v>
      </c>
      <c r="Y826">
        <f>(Z826/AA826*100)</f>
        <v>0</v>
      </c>
      <c r="Z826">
        <f>DD826*(DI826+DJ826)/1000</f>
        <v>0</v>
      </c>
      <c r="AA826">
        <f>0.61365*exp(17.502*DK826/(240.97+DK826))</f>
        <v>0</v>
      </c>
      <c r="AB826">
        <f>(X826-DD826*(DI826+DJ826)/1000)</f>
        <v>0</v>
      </c>
      <c r="AC826">
        <f>(-J826*44100)</f>
        <v>0</v>
      </c>
      <c r="AD826">
        <f>2*29.3*R826*0.92*(DK826-W826)</f>
        <v>0</v>
      </c>
      <c r="AE826">
        <f>2*0.95*5.67E-8*(((DK826+$B$7)+273)^4-(W826+273)^4)</f>
        <v>0</v>
      </c>
      <c r="AF826">
        <f>U826+AE826+AC826+AD826</f>
        <v>0</v>
      </c>
      <c r="AG826">
        <f>DH826*AU826*(DC826-DB826*(1000-AU826*DE826)/(1000-AU826*DD826))/(100*CV826)</f>
        <v>0</v>
      </c>
      <c r="AH826">
        <f>1000*DH826*AU826*(DD826-DE826)/(100*CV826*(1000-AU826*DD826))</f>
        <v>0</v>
      </c>
      <c r="AI826">
        <f>(AJ826 - AK826 - DI826*1E3/(8.314*(DK826+273.15)) * AM826/DH826 * AL826) * DH826/(100*CV826) * (1000 - DE826)/1000</f>
        <v>0</v>
      </c>
      <c r="AJ826">
        <v>632.155829821073</v>
      </c>
      <c r="AK826">
        <v>601.462484848485</v>
      </c>
      <c r="AL826">
        <v>3.36228436308244</v>
      </c>
      <c r="AM826">
        <v>66.0503395824005</v>
      </c>
      <c r="AN826">
        <f>(AP826 - AO826 + DI826*1E3/(8.314*(DK826+273.15)) * AR826/DH826 * AQ826) * DH826/(100*CV826) * 1000/(1000 - AP826)</f>
        <v>0</v>
      </c>
      <c r="AO826">
        <v>25.9382904247915</v>
      </c>
      <c r="AP826">
        <v>27.8201678321678</v>
      </c>
      <c r="AQ826">
        <v>1.18208543014891e-05</v>
      </c>
      <c r="AR826">
        <v>92.4507635075594</v>
      </c>
      <c r="AS826">
        <v>4</v>
      </c>
      <c r="AT826">
        <v>1</v>
      </c>
      <c r="AU826">
        <f>IF(AS826*$H$13&gt;=AW826,1.0,(AW826/(AW826-AS826*$H$13)))</f>
        <v>0</v>
      </c>
      <c r="AV826">
        <f>(AU826-1)*100</f>
        <v>0</v>
      </c>
      <c r="AW826">
        <f>MAX(0,($B$13+$C$13*DP826)/(1+$D$13*DP826)*DI826/(DK826+273)*$E$13)</f>
        <v>0</v>
      </c>
      <c r="AX826" t="s">
        <v>418</v>
      </c>
      <c r="AY826" t="s">
        <v>418</v>
      </c>
      <c r="AZ826">
        <v>0</v>
      </c>
      <c r="BA826">
        <v>0</v>
      </c>
      <c r="BB826">
        <f>1-AZ826/BA826</f>
        <v>0</v>
      </c>
      <c r="BC826">
        <v>0</v>
      </c>
      <c r="BD826" t="s">
        <v>418</v>
      </c>
      <c r="BE826" t="s">
        <v>418</v>
      </c>
      <c r="BF826">
        <v>0</v>
      </c>
      <c r="BG826">
        <v>0</v>
      </c>
      <c r="BH826">
        <f>1-BF826/BG826</f>
        <v>0</v>
      </c>
      <c r="BI826">
        <v>0.5</v>
      </c>
      <c r="BJ826">
        <f>CS826</f>
        <v>0</v>
      </c>
      <c r="BK826">
        <f>L826</f>
        <v>0</v>
      </c>
      <c r="BL826">
        <f>BH826*BI826*BJ826</f>
        <v>0</v>
      </c>
      <c r="BM826">
        <f>(BK826-BC826)/BJ826</f>
        <v>0</v>
      </c>
      <c r="BN826">
        <f>(BA826-BG826)/BG826</f>
        <v>0</v>
      </c>
      <c r="BO826">
        <f>AZ826/(BB826+AZ826/BG826)</f>
        <v>0</v>
      </c>
      <c r="BP826" t="s">
        <v>418</v>
      </c>
      <c r="BQ826">
        <v>0</v>
      </c>
      <c r="BR826">
        <f>IF(BQ826&lt;&gt;0, BQ826, BO826)</f>
        <v>0</v>
      </c>
      <c r="BS826">
        <f>1-BR826/BG826</f>
        <v>0</v>
      </c>
      <c r="BT826">
        <f>(BG826-BF826)/(BG826-BR826)</f>
        <v>0</v>
      </c>
      <c r="BU826">
        <f>(BA826-BG826)/(BA826-BR826)</f>
        <v>0</v>
      </c>
      <c r="BV826">
        <f>(BG826-BF826)/(BG826-AZ826)</f>
        <v>0</v>
      </c>
      <c r="BW826">
        <f>(BA826-BG826)/(BA826-AZ826)</f>
        <v>0</v>
      </c>
      <c r="BX826">
        <f>(BT826*BR826/BF826)</f>
        <v>0</v>
      </c>
      <c r="BY826">
        <f>(1-BX826)</f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f>$B$11*DQ826+$C$11*DR826+$F$11*EC826*(1-EF826)</f>
        <v>0</v>
      </c>
      <c r="CS826">
        <f>CR826*CT826</f>
        <v>0</v>
      </c>
      <c r="CT826">
        <f>($B$11*$D$9+$C$11*$D$9+$F$11*((EP826+EH826)/MAX(EP826+EH826+EQ826, 0.1)*$I$9+EQ826/MAX(EP826+EH826+EQ826, 0.1)*$J$9))/($B$11+$C$11+$F$11)</f>
        <v>0</v>
      </c>
      <c r="CU826">
        <f>($B$11*$K$9+$C$11*$K$9+$F$11*((EP826+EH826)/MAX(EP826+EH826+EQ826, 0.1)*$P$9+EQ826/MAX(EP826+EH826+EQ826, 0.1)*$Q$9))/($B$11+$C$11+$F$11)</f>
        <v>0</v>
      </c>
      <c r="CV826">
        <v>6</v>
      </c>
      <c r="CW826">
        <v>0.5</v>
      </c>
      <c r="CX826" t="s">
        <v>419</v>
      </c>
      <c r="CY826">
        <v>2</v>
      </c>
      <c r="CZ826" t="b">
        <v>1</v>
      </c>
      <c r="DA826">
        <v>1659036425.1</v>
      </c>
      <c r="DB826">
        <v>561.820555555556</v>
      </c>
      <c r="DC826">
        <v>599.693703703704</v>
      </c>
      <c r="DD826">
        <v>27.8196518518519</v>
      </c>
      <c r="DE826">
        <v>25.9382851851852</v>
      </c>
      <c r="DF826">
        <v>554.538296296296</v>
      </c>
      <c r="DG826">
        <v>27.2882814814815</v>
      </c>
      <c r="DH826">
        <v>500.043777777778</v>
      </c>
      <c r="DI826">
        <v>90.2797740740741</v>
      </c>
      <c r="DJ826">
        <v>0.0438904185185185</v>
      </c>
      <c r="DK826">
        <v>27.4715703703704</v>
      </c>
      <c r="DL826">
        <v>28.3184703703704</v>
      </c>
      <c r="DM826">
        <v>999.9</v>
      </c>
      <c r="DN826">
        <v>0</v>
      </c>
      <c r="DO826">
        <v>0</v>
      </c>
      <c r="DP826">
        <v>10006.4814814815</v>
      </c>
      <c r="DQ826">
        <v>0</v>
      </c>
      <c r="DR826">
        <v>17.2112</v>
      </c>
      <c r="DS826">
        <v>-37.8730888888889</v>
      </c>
      <c r="DT826">
        <v>577.897444444444</v>
      </c>
      <c r="DU826">
        <v>615.663</v>
      </c>
      <c r="DV826">
        <v>1.88137407407407</v>
      </c>
      <c r="DW826">
        <v>599.693703703704</v>
      </c>
      <c r="DX826">
        <v>25.9382851851852</v>
      </c>
      <c r="DY826">
        <v>2.51155185185185</v>
      </c>
      <c r="DZ826">
        <v>2.34170185185185</v>
      </c>
      <c r="EA826">
        <v>21.1015555555556</v>
      </c>
      <c r="EB826">
        <v>19.9661740740741</v>
      </c>
      <c r="EC826">
        <v>2000.00481481481</v>
      </c>
      <c r="ED826">
        <v>0.980001</v>
      </c>
      <c r="EE826">
        <v>0.0199993333333333</v>
      </c>
      <c r="EF826">
        <v>0</v>
      </c>
      <c r="EG826">
        <v>648.642444444445</v>
      </c>
      <c r="EH826">
        <v>5.00063</v>
      </c>
      <c r="EI826">
        <v>12801.8185185185</v>
      </c>
      <c r="EJ826">
        <v>17256.937037037</v>
      </c>
      <c r="EK826">
        <v>38.187</v>
      </c>
      <c r="EL826">
        <v>38.25</v>
      </c>
      <c r="EM826">
        <v>37.687</v>
      </c>
      <c r="EN826">
        <v>37.625</v>
      </c>
      <c r="EO826">
        <v>39.2453333333333</v>
      </c>
      <c r="EP826">
        <v>1955.10481481482</v>
      </c>
      <c r="EQ826">
        <v>39.9</v>
      </c>
      <c r="ER826">
        <v>0</v>
      </c>
      <c r="ES826">
        <v>1659036431.5</v>
      </c>
      <c r="ET826">
        <v>0</v>
      </c>
      <c r="EU826">
        <v>648.6516</v>
      </c>
      <c r="EV826">
        <v>4.50723076233968</v>
      </c>
      <c r="EW826">
        <v>97.2846153335698</v>
      </c>
      <c r="EX826">
        <v>12801.872</v>
      </c>
      <c r="EY826">
        <v>15</v>
      </c>
      <c r="EZ826">
        <v>1659035359.5</v>
      </c>
      <c r="FA826" t="s">
        <v>1976</v>
      </c>
      <c r="FB826">
        <v>1659035357.5</v>
      </c>
      <c r="FC826">
        <v>1659035359.5</v>
      </c>
      <c r="FD826">
        <v>1</v>
      </c>
      <c r="FE826">
        <v>-0.104</v>
      </c>
      <c r="FF826">
        <v>-0.037</v>
      </c>
      <c r="FG826">
        <v>6.435</v>
      </c>
      <c r="FH826">
        <v>0.501</v>
      </c>
      <c r="FI826">
        <v>420</v>
      </c>
      <c r="FJ826">
        <v>25</v>
      </c>
      <c r="FK826">
        <v>0.45</v>
      </c>
      <c r="FL826">
        <v>0.11</v>
      </c>
      <c r="FM826">
        <v>-37.67845</v>
      </c>
      <c r="FN826">
        <v>-4.98264765478414</v>
      </c>
      <c r="FO826">
        <v>0.675449462580288</v>
      </c>
      <c r="FP826">
        <v>0</v>
      </c>
      <c r="FQ826">
        <v>648.489764705882</v>
      </c>
      <c r="FR826">
        <v>3.98496562473958</v>
      </c>
      <c r="FS826">
        <v>0.437431208630263</v>
      </c>
      <c r="FT826">
        <v>0</v>
      </c>
      <c r="FU826">
        <v>1.88369025</v>
      </c>
      <c r="FV826">
        <v>-0.0238688555347071</v>
      </c>
      <c r="FW826">
        <v>0.00481806002842431</v>
      </c>
      <c r="FX826">
        <v>1</v>
      </c>
      <c r="FY826">
        <v>1</v>
      </c>
      <c r="FZ826">
        <v>3</v>
      </c>
      <c r="GA826" t="s">
        <v>421</v>
      </c>
      <c r="GB826">
        <v>2.97343</v>
      </c>
      <c r="GC826">
        <v>2.69786</v>
      </c>
      <c r="GD826">
        <v>0.11576</v>
      </c>
      <c r="GE826">
        <v>0.12222</v>
      </c>
      <c r="GF826">
        <v>0.114276</v>
      </c>
      <c r="GG826">
        <v>0.109817</v>
      </c>
      <c r="GH826">
        <v>34421.6</v>
      </c>
      <c r="GI826">
        <v>37372.9</v>
      </c>
      <c r="GJ826">
        <v>35275.3</v>
      </c>
      <c r="GK826">
        <v>38611.9</v>
      </c>
      <c r="GL826">
        <v>44289.9</v>
      </c>
      <c r="GM826">
        <v>49642.9</v>
      </c>
      <c r="GN826">
        <v>55143.6</v>
      </c>
      <c r="GO826">
        <v>61934.3</v>
      </c>
      <c r="GP826">
        <v>1.9716</v>
      </c>
      <c r="GQ826">
        <v>1.8608</v>
      </c>
      <c r="GR826">
        <v>0.17792</v>
      </c>
      <c r="GS826">
        <v>0</v>
      </c>
      <c r="GT826">
        <v>25.3952</v>
      </c>
      <c r="GU826">
        <v>999.9</v>
      </c>
      <c r="GV826">
        <v>58.076</v>
      </c>
      <c r="GW826">
        <v>29.517</v>
      </c>
      <c r="GX826">
        <v>26.6582</v>
      </c>
      <c r="GY826">
        <v>56.4519</v>
      </c>
      <c r="GZ826">
        <v>46.3061</v>
      </c>
      <c r="HA826">
        <v>1</v>
      </c>
      <c r="HB826">
        <v>-0.047622</v>
      </c>
      <c r="HC826">
        <v>0.115251</v>
      </c>
      <c r="HD826">
        <v>20.1133</v>
      </c>
      <c r="HE826">
        <v>5.19812</v>
      </c>
      <c r="HF826">
        <v>12.004</v>
      </c>
      <c r="HG826">
        <v>4.9756</v>
      </c>
      <c r="HH826">
        <v>3.2934</v>
      </c>
      <c r="HI826">
        <v>9999</v>
      </c>
      <c r="HJ826">
        <v>9999</v>
      </c>
      <c r="HK826">
        <v>9999</v>
      </c>
      <c r="HL826">
        <v>631.2</v>
      </c>
      <c r="HM826">
        <v>1.8631</v>
      </c>
      <c r="HN826">
        <v>1.86798</v>
      </c>
      <c r="HO826">
        <v>1.86783</v>
      </c>
      <c r="HP826">
        <v>1.86893</v>
      </c>
      <c r="HQ826">
        <v>1.86981</v>
      </c>
      <c r="HR826">
        <v>1.86584</v>
      </c>
      <c r="HS826">
        <v>1.86691</v>
      </c>
      <c r="HT826">
        <v>1.86829</v>
      </c>
      <c r="HU826">
        <v>5</v>
      </c>
      <c r="HV826">
        <v>0</v>
      </c>
      <c r="HW826">
        <v>0</v>
      </c>
      <c r="HX826">
        <v>0</v>
      </c>
      <c r="HY826" t="s">
        <v>422</v>
      </c>
      <c r="HZ826" t="s">
        <v>423</v>
      </c>
      <c r="IA826" t="s">
        <v>424</v>
      </c>
      <c r="IB826" t="s">
        <v>424</v>
      </c>
      <c r="IC826" t="s">
        <v>424</v>
      </c>
      <c r="ID826" t="s">
        <v>424</v>
      </c>
      <c r="IE826">
        <v>0</v>
      </c>
      <c r="IF826">
        <v>100</v>
      </c>
      <c r="IG826">
        <v>100</v>
      </c>
      <c r="IH826">
        <v>7.428</v>
      </c>
      <c r="II826">
        <v>0.5314</v>
      </c>
      <c r="IJ826">
        <v>3.92360093765785</v>
      </c>
      <c r="IK826">
        <v>0.00601174518973114</v>
      </c>
      <c r="IL826">
        <v>2.77886958061485e-07</v>
      </c>
      <c r="IM826">
        <v>-3.54636231360687e-10</v>
      </c>
      <c r="IN826">
        <v>0.531367920259254</v>
      </c>
      <c r="IO826">
        <v>0</v>
      </c>
      <c r="IP826">
        <v>0</v>
      </c>
      <c r="IQ826">
        <v>0</v>
      </c>
      <c r="IR826">
        <v>-4</v>
      </c>
      <c r="IS826">
        <v>1848</v>
      </c>
      <c r="IT826">
        <v>1</v>
      </c>
      <c r="IU826">
        <v>25</v>
      </c>
      <c r="IV826">
        <v>17.9</v>
      </c>
      <c r="IW826">
        <v>17.9</v>
      </c>
      <c r="IX826">
        <v>1.43555</v>
      </c>
      <c r="IY826">
        <v>2.62207</v>
      </c>
      <c r="IZ826">
        <v>1.54785</v>
      </c>
      <c r="JA826">
        <v>2.30591</v>
      </c>
      <c r="JB826">
        <v>1.34644</v>
      </c>
      <c r="JC826">
        <v>2.40723</v>
      </c>
      <c r="JD826">
        <v>33.7606</v>
      </c>
      <c r="JE826">
        <v>24.2276</v>
      </c>
      <c r="JF826">
        <v>18</v>
      </c>
      <c r="JG826">
        <v>491.173</v>
      </c>
      <c r="JH826">
        <v>418.904</v>
      </c>
      <c r="JI826">
        <v>24.9999</v>
      </c>
      <c r="JJ826">
        <v>26.6214</v>
      </c>
      <c r="JK826">
        <v>29.9999</v>
      </c>
      <c r="JL826">
        <v>26.5828</v>
      </c>
      <c r="JM826">
        <v>26.5262</v>
      </c>
      <c r="JN826">
        <v>28.7629</v>
      </c>
      <c r="JO826">
        <v>6.88932</v>
      </c>
      <c r="JP826">
        <v>100</v>
      </c>
      <c r="JQ826">
        <v>25</v>
      </c>
      <c r="JR826">
        <v>641.884</v>
      </c>
      <c r="JS826">
        <v>25.9932</v>
      </c>
      <c r="JT826">
        <v>102.291</v>
      </c>
      <c r="JU826">
        <v>103.089</v>
      </c>
    </row>
    <row r="827" spans="1:281">
      <c r="A827">
        <v>809</v>
      </c>
      <c r="B827">
        <v>1659036437.6</v>
      </c>
      <c r="C827">
        <v>12754.5</v>
      </c>
      <c r="D827" t="s">
        <v>2051</v>
      </c>
      <c r="E827" t="s">
        <v>2052</v>
      </c>
      <c r="F827">
        <v>5</v>
      </c>
      <c r="G827" t="s">
        <v>1975</v>
      </c>
      <c r="H827" t="s">
        <v>417</v>
      </c>
      <c r="I827">
        <v>1659036429.81429</v>
      </c>
      <c r="J827">
        <f>(K827)/1000</f>
        <v>0</v>
      </c>
      <c r="K827">
        <f>IF(CZ827, AN827, AH827)</f>
        <v>0</v>
      </c>
      <c r="L827">
        <f>IF(CZ827, AI827, AG827)</f>
        <v>0</v>
      </c>
      <c r="M827">
        <f>DB827 - IF(AU827&gt;1, L827*CV827*100.0/(AW827*DP827), 0)</f>
        <v>0</v>
      </c>
      <c r="N827">
        <f>((T827-J827/2)*M827-L827)/(T827+J827/2)</f>
        <v>0</v>
      </c>
      <c r="O827">
        <f>N827*(DI827+DJ827)/1000.0</f>
        <v>0</v>
      </c>
      <c r="P827">
        <f>(DB827 - IF(AU827&gt;1, L827*CV827*100.0/(AW827*DP827), 0))*(DI827+DJ827)/1000.0</f>
        <v>0</v>
      </c>
      <c r="Q827">
        <f>2.0/((1/S827-1/R827)+SIGN(S827)*SQRT((1/S827-1/R827)*(1/S827-1/R827) + 4*CW827/((CW827+1)*(CW827+1))*(2*1/S827*1/R827-1/R827*1/R827)))</f>
        <v>0</v>
      </c>
      <c r="R827">
        <f>IF(LEFT(CX827,1)&lt;&gt;"0",IF(LEFT(CX827,1)="1",3.0,CY827),$D$5+$E$5*(DP827*DI827/($K$5*1000))+$F$5*(DP827*DI827/($K$5*1000))*MAX(MIN(CV827,$J$5),$I$5)*MAX(MIN(CV827,$J$5),$I$5)+$G$5*MAX(MIN(CV827,$J$5),$I$5)*(DP827*DI827/($K$5*1000))+$H$5*(DP827*DI827/($K$5*1000))*(DP827*DI827/($K$5*1000)))</f>
        <v>0</v>
      </c>
      <c r="S827">
        <f>J827*(1000-(1000*0.61365*exp(17.502*W827/(240.97+W827))/(DI827+DJ827)+DD827)/2)/(1000*0.61365*exp(17.502*W827/(240.97+W827))/(DI827+DJ827)-DD827)</f>
        <v>0</v>
      </c>
      <c r="T827">
        <f>1/((CW827+1)/(Q827/1.6)+1/(R827/1.37)) + CW827/((CW827+1)/(Q827/1.6) + CW827/(R827/1.37))</f>
        <v>0</v>
      </c>
      <c r="U827">
        <f>(CR827*CU827)</f>
        <v>0</v>
      </c>
      <c r="V827">
        <f>(DK827+(U827+2*0.95*5.67E-8*(((DK827+$B$7)+273)^4-(DK827+273)^4)-44100*J827)/(1.84*29.3*R827+8*0.95*5.67E-8*(DK827+273)^3))</f>
        <v>0</v>
      </c>
      <c r="W827">
        <f>($C$7*DL827+$D$7*DM827+$E$7*V827)</f>
        <v>0</v>
      </c>
      <c r="X827">
        <f>0.61365*exp(17.502*W827/(240.97+W827))</f>
        <v>0</v>
      </c>
      <c r="Y827">
        <f>(Z827/AA827*100)</f>
        <v>0</v>
      </c>
      <c r="Z827">
        <f>DD827*(DI827+DJ827)/1000</f>
        <v>0</v>
      </c>
      <c r="AA827">
        <f>0.61365*exp(17.502*DK827/(240.97+DK827))</f>
        <v>0</v>
      </c>
      <c r="AB827">
        <f>(X827-DD827*(DI827+DJ827)/1000)</f>
        <v>0</v>
      </c>
      <c r="AC827">
        <f>(-J827*44100)</f>
        <v>0</v>
      </c>
      <c r="AD827">
        <f>2*29.3*R827*0.92*(DK827-W827)</f>
        <v>0</v>
      </c>
      <c r="AE827">
        <f>2*0.95*5.67E-8*(((DK827+$B$7)+273)^4-(W827+273)^4)</f>
        <v>0</v>
      </c>
      <c r="AF827">
        <f>U827+AE827+AC827+AD827</f>
        <v>0</v>
      </c>
      <c r="AG827">
        <f>DH827*AU827*(DC827-DB827*(1000-AU827*DE827)/(1000-AU827*DD827))/(100*CV827)</f>
        <v>0</v>
      </c>
      <c r="AH827">
        <f>1000*DH827*AU827*(DD827-DE827)/(100*CV827*(1000-AU827*DD827))</f>
        <v>0</v>
      </c>
      <c r="AI827">
        <f>(AJ827 - AK827 - DI827*1E3/(8.314*(DK827+273.15)) * AM827/DH827 * AL827) * DH827/(100*CV827) * (1000 - DE827)/1000</f>
        <v>0</v>
      </c>
      <c r="AJ827">
        <v>649.590257275727</v>
      </c>
      <c r="AK827">
        <v>618.272266666666</v>
      </c>
      <c r="AL827">
        <v>3.43027589164457</v>
      </c>
      <c r="AM827">
        <v>66.0503395824005</v>
      </c>
      <c r="AN827">
        <f>(AP827 - AO827 + DI827*1E3/(8.314*(DK827+273.15)) * AR827/DH827 * AQ827) * DH827/(100*CV827) * 1000/(1000 - AP827)</f>
        <v>0</v>
      </c>
      <c r="AO827">
        <v>25.9393892335685</v>
      </c>
      <c r="AP827">
        <v>27.8206153846154</v>
      </c>
      <c r="AQ827">
        <v>1.48209509342552e-05</v>
      </c>
      <c r="AR827">
        <v>92.4507635075594</v>
      </c>
      <c r="AS827">
        <v>4</v>
      </c>
      <c r="AT827">
        <v>1</v>
      </c>
      <c r="AU827">
        <f>IF(AS827*$H$13&gt;=AW827,1.0,(AW827/(AW827-AS827*$H$13)))</f>
        <v>0</v>
      </c>
      <c r="AV827">
        <f>(AU827-1)*100</f>
        <v>0</v>
      </c>
      <c r="AW827">
        <f>MAX(0,($B$13+$C$13*DP827)/(1+$D$13*DP827)*DI827/(DK827+273)*$E$13)</f>
        <v>0</v>
      </c>
      <c r="AX827" t="s">
        <v>418</v>
      </c>
      <c r="AY827" t="s">
        <v>418</v>
      </c>
      <c r="AZ827">
        <v>0</v>
      </c>
      <c r="BA827">
        <v>0</v>
      </c>
      <c r="BB827">
        <f>1-AZ827/BA827</f>
        <v>0</v>
      </c>
      <c r="BC827">
        <v>0</v>
      </c>
      <c r="BD827" t="s">
        <v>418</v>
      </c>
      <c r="BE827" t="s">
        <v>418</v>
      </c>
      <c r="BF827">
        <v>0</v>
      </c>
      <c r="BG827">
        <v>0</v>
      </c>
      <c r="BH827">
        <f>1-BF827/BG827</f>
        <v>0</v>
      </c>
      <c r="BI827">
        <v>0.5</v>
      </c>
      <c r="BJ827">
        <f>CS827</f>
        <v>0</v>
      </c>
      <c r="BK827">
        <f>L827</f>
        <v>0</v>
      </c>
      <c r="BL827">
        <f>BH827*BI827*BJ827</f>
        <v>0</v>
      </c>
      <c r="BM827">
        <f>(BK827-BC827)/BJ827</f>
        <v>0</v>
      </c>
      <c r="BN827">
        <f>(BA827-BG827)/BG827</f>
        <v>0</v>
      </c>
      <c r="BO827">
        <f>AZ827/(BB827+AZ827/BG827)</f>
        <v>0</v>
      </c>
      <c r="BP827" t="s">
        <v>418</v>
      </c>
      <c r="BQ827">
        <v>0</v>
      </c>
      <c r="BR827">
        <f>IF(BQ827&lt;&gt;0, BQ827, BO827)</f>
        <v>0</v>
      </c>
      <c r="BS827">
        <f>1-BR827/BG827</f>
        <v>0</v>
      </c>
      <c r="BT827">
        <f>(BG827-BF827)/(BG827-BR827)</f>
        <v>0</v>
      </c>
      <c r="BU827">
        <f>(BA827-BG827)/(BA827-BR827)</f>
        <v>0</v>
      </c>
      <c r="BV827">
        <f>(BG827-BF827)/(BG827-AZ827)</f>
        <v>0</v>
      </c>
      <c r="BW827">
        <f>(BA827-BG827)/(BA827-AZ827)</f>
        <v>0</v>
      </c>
      <c r="BX827">
        <f>(BT827*BR827/BF827)</f>
        <v>0</v>
      </c>
      <c r="BY827">
        <f>(1-BX827)</f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f>$B$11*DQ827+$C$11*DR827+$F$11*EC827*(1-EF827)</f>
        <v>0</v>
      </c>
      <c r="CS827">
        <f>CR827*CT827</f>
        <v>0</v>
      </c>
      <c r="CT827">
        <f>($B$11*$D$9+$C$11*$D$9+$F$11*((EP827+EH827)/MAX(EP827+EH827+EQ827, 0.1)*$I$9+EQ827/MAX(EP827+EH827+EQ827, 0.1)*$J$9))/($B$11+$C$11+$F$11)</f>
        <v>0</v>
      </c>
      <c r="CU827">
        <f>($B$11*$K$9+$C$11*$K$9+$F$11*((EP827+EH827)/MAX(EP827+EH827+EQ827, 0.1)*$P$9+EQ827/MAX(EP827+EH827+EQ827, 0.1)*$Q$9))/($B$11+$C$11+$F$11)</f>
        <v>0</v>
      </c>
      <c r="CV827">
        <v>6</v>
      </c>
      <c r="CW827">
        <v>0.5</v>
      </c>
      <c r="CX827" t="s">
        <v>419</v>
      </c>
      <c r="CY827">
        <v>2</v>
      </c>
      <c r="CZ827" t="b">
        <v>1</v>
      </c>
      <c r="DA827">
        <v>1659036429.81429</v>
      </c>
      <c r="DB827">
        <v>577.1715</v>
      </c>
      <c r="DC827">
        <v>615.690607142857</v>
      </c>
      <c r="DD827">
        <v>27.8212928571429</v>
      </c>
      <c r="DE827">
        <v>25.9390392857143</v>
      </c>
      <c r="DF827">
        <v>569.797785714286</v>
      </c>
      <c r="DG827">
        <v>27.2899178571429</v>
      </c>
      <c r="DH827">
        <v>500.113642857143</v>
      </c>
      <c r="DI827">
        <v>90.279675</v>
      </c>
      <c r="DJ827">
        <v>0.0436992607142857</v>
      </c>
      <c r="DK827">
        <v>27.4687178571429</v>
      </c>
      <c r="DL827">
        <v>28.3114321428571</v>
      </c>
      <c r="DM827">
        <v>999.9</v>
      </c>
      <c r="DN827">
        <v>0</v>
      </c>
      <c r="DO827">
        <v>0</v>
      </c>
      <c r="DP827">
        <v>10021.9642857143</v>
      </c>
      <c r="DQ827">
        <v>0</v>
      </c>
      <c r="DR827">
        <v>17.2112</v>
      </c>
      <c r="DS827">
        <v>-38.5191107142857</v>
      </c>
      <c r="DT827">
        <v>593.688571428572</v>
      </c>
      <c r="DU827">
        <v>632.08625</v>
      </c>
      <c r="DV827">
        <v>1.8822575</v>
      </c>
      <c r="DW827">
        <v>615.690607142857</v>
      </c>
      <c r="DX827">
        <v>25.9390392857143</v>
      </c>
      <c r="DY827">
        <v>2.51169678571429</v>
      </c>
      <c r="DZ827">
        <v>2.34176714285714</v>
      </c>
      <c r="EA827">
        <v>21.1024964285714</v>
      </c>
      <c r="EB827">
        <v>19.9666214285714</v>
      </c>
      <c r="EC827">
        <v>1999.98214285714</v>
      </c>
      <c r="ED827">
        <v>0.980000857142857</v>
      </c>
      <c r="EE827">
        <v>0.0199994857142857</v>
      </c>
      <c r="EF827">
        <v>0</v>
      </c>
      <c r="EG827">
        <v>649.014571428571</v>
      </c>
      <c r="EH827">
        <v>5.00063</v>
      </c>
      <c r="EI827">
        <v>12809.5178571429</v>
      </c>
      <c r="EJ827">
        <v>17256.7428571429</v>
      </c>
      <c r="EK827">
        <v>38.187</v>
      </c>
      <c r="EL827">
        <v>38.25</v>
      </c>
      <c r="EM827">
        <v>37.687</v>
      </c>
      <c r="EN827">
        <v>37.61375</v>
      </c>
      <c r="EO827">
        <v>39.2455</v>
      </c>
      <c r="EP827">
        <v>1955.08214285714</v>
      </c>
      <c r="EQ827">
        <v>39.9</v>
      </c>
      <c r="ER827">
        <v>0</v>
      </c>
      <c r="ES827">
        <v>1659036436.9</v>
      </c>
      <c r="ET827">
        <v>0</v>
      </c>
      <c r="EU827">
        <v>649.073961538462</v>
      </c>
      <c r="EV827">
        <v>4.77726495967423</v>
      </c>
      <c r="EW827">
        <v>100.35213685918</v>
      </c>
      <c r="EX827">
        <v>12810.35</v>
      </c>
      <c r="EY827">
        <v>15</v>
      </c>
      <c r="EZ827">
        <v>1659035359.5</v>
      </c>
      <c r="FA827" t="s">
        <v>1976</v>
      </c>
      <c r="FB827">
        <v>1659035357.5</v>
      </c>
      <c r="FC827">
        <v>1659035359.5</v>
      </c>
      <c r="FD827">
        <v>1</v>
      </c>
      <c r="FE827">
        <v>-0.104</v>
      </c>
      <c r="FF827">
        <v>-0.037</v>
      </c>
      <c r="FG827">
        <v>6.435</v>
      </c>
      <c r="FH827">
        <v>0.501</v>
      </c>
      <c r="FI827">
        <v>420</v>
      </c>
      <c r="FJ827">
        <v>25</v>
      </c>
      <c r="FK827">
        <v>0.45</v>
      </c>
      <c r="FL827">
        <v>0.11</v>
      </c>
      <c r="FM827">
        <v>-38.0924675</v>
      </c>
      <c r="FN827">
        <v>-6.14825178236396</v>
      </c>
      <c r="FO827">
        <v>0.759450885307108</v>
      </c>
      <c r="FP827">
        <v>0</v>
      </c>
      <c r="FQ827">
        <v>648.734911764706</v>
      </c>
      <c r="FR827">
        <v>4.30265852263507</v>
      </c>
      <c r="FS827">
        <v>0.455416252238283</v>
      </c>
      <c r="FT827">
        <v>0</v>
      </c>
      <c r="FU827">
        <v>1.88252475</v>
      </c>
      <c r="FV827">
        <v>0.00249151969981224</v>
      </c>
      <c r="FW827">
        <v>0.0041452719980117</v>
      </c>
      <c r="FX827">
        <v>1</v>
      </c>
      <c r="FY827">
        <v>1</v>
      </c>
      <c r="FZ827">
        <v>3</v>
      </c>
      <c r="GA827" t="s">
        <v>421</v>
      </c>
      <c r="GB827">
        <v>2.97336</v>
      </c>
      <c r="GC827">
        <v>2.69791</v>
      </c>
      <c r="GD827">
        <v>0.118058</v>
      </c>
      <c r="GE827">
        <v>0.124579</v>
      </c>
      <c r="GF827">
        <v>0.114288</v>
      </c>
      <c r="GG827">
        <v>0.109814</v>
      </c>
      <c r="GH827">
        <v>34332.7</v>
      </c>
      <c r="GI827">
        <v>37273</v>
      </c>
      <c r="GJ827">
        <v>35275.8</v>
      </c>
      <c r="GK827">
        <v>38612.4</v>
      </c>
      <c r="GL827">
        <v>44290.3</v>
      </c>
      <c r="GM827">
        <v>49644.3</v>
      </c>
      <c r="GN827">
        <v>55144.7</v>
      </c>
      <c r="GO827">
        <v>61935.7</v>
      </c>
      <c r="GP827">
        <v>1.9718</v>
      </c>
      <c r="GQ827">
        <v>1.8606</v>
      </c>
      <c r="GR827">
        <v>0.17792</v>
      </c>
      <c r="GS827">
        <v>0</v>
      </c>
      <c r="GT827">
        <v>25.393</v>
      </c>
      <c r="GU827">
        <v>999.9</v>
      </c>
      <c r="GV827">
        <v>58.076</v>
      </c>
      <c r="GW827">
        <v>29.507</v>
      </c>
      <c r="GX827">
        <v>26.6393</v>
      </c>
      <c r="GY827">
        <v>55.8919</v>
      </c>
      <c r="GZ827">
        <v>45.8734</v>
      </c>
      <c r="HA827">
        <v>1</v>
      </c>
      <c r="HB827">
        <v>-0.0476829</v>
      </c>
      <c r="HC827">
        <v>0.113856</v>
      </c>
      <c r="HD827">
        <v>20.1139</v>
      </c>
      <c r="HE827">
        <v>5.19812</v>
      </c>
      <c r="HF827">
        <v>12.0064</v>
      </c>
      <c r="HG827">
        <v>4.9752</v>
      </c>
      <c r="HH827">
        <v>3.294</v>
      </c>
      <c r="HI827">
        <v>9999</v>
      </c>
      <c r="HJ827">
        <v>9999</v>
      </c>
      <c r="HK827">
        <v>9999</v>
      </c>
      <c r="HL827">
        <v>631.2</v>
      </c>
      <c r="HM827">
        <v>1.8631</v>
      </c>
      <c r="HN827">
        <v>1.86798</v>
      </c>
      <c r="HO827">
        <v>1.86774</v>
      </c>
      <c r="HP827">
        <v>1.86896</v>
      </c>
      <c r="HQ827">
        <v>1.86981</v>
      </c>
      <c r="HR827">
        <v>1.86584</v>
      </c>
      <c r="HS827">
        <v>1.86691</v>
      </c>
      <c r="HT827">
        <v>1.86829</v>
      </c>
      <c r="HU827">
        <v>5</v>
      </c>
      <c r="HV827">
        <v>0</v>
      </c>
      <c r="HW827">
        <v>0</v>
      </c>
      <c r="HX827">
        <v>0</v>
      </c>
      <c r="HY827" t="s">
        <v>422</v>
      </c>
      <c r="HZ827" t="s">
        <v>423</v>
      </c>
      <c r="IA827" t="s">
        <v>424</v>
      </c>
      <c r="IB827" t="s">
        <v>424</v>
      </c>
      <c r="IC827" t="s">
        <v>424</v>
      </c>
      <c r="ID827" t="s">
        <v>424</v>
      </c>
      <c r="IE827">
        <v>0</v>
      </c>
      <c r="IF827">
        <v>100</v>
      </c>
      <c r="IG827">
        <v>100</v>
      </c>
      <c r="IH827">
        <v>7.524</v>
      </c>
      <c r="II827">
        <v>0.5314</v>
      </c>
      <c r="IJ827">
        <v>3.92360093765785</v>
      </c>
      <c r="IK827">
        <v>0.00601174518973114</v>
      </c>
      <c r="IL827">
        <v>2.77886958061485e-07</v>
      </c>
      <c r="IM827">
        <v>-3.54636231360687e-10</v>
      </c>
      <c r="IN827">
        <v>0.531367920259254</v>
      </c>
      <c r="IO827">
        <v>0</v>
      </c>
      <c r="IP827">
        <v>0</v>
      </c>
      <c r="IQ827">
        <v>0</v>
      </c>
      <c r="IR827">
        <v>-4</v>
      </c>
      <c r="IS827">
        <v>1848</v>
      </c>
      <c r="IT827">
        <v>1</v>
      </c>
      <c r="IU827">
        <v>25</v>
      </c>
      <c r="IV827">
        <v>18</v>
      </c>
      <c r="IW827">
        <v>18</v>
      </c>
      <c r="IX827">
        <v>1.46484</v>
      </c>
      <c r="IY827">
        <v>2.62573</v>
      </c>
      <c r="IZ827">
        <v>1.54785</v>
      </c>
      <c r="JA827">
        <v>2.30591</v>
      </c>
      <c r="JB827">
        <v>1.34644</v>
      </c>
      <c r="JC827">
        <v>2.27051</v>
      </c>
      <c r="JD827">
        <v>33.7606</v>
      </c>
      <c r="JE827">
        <v>24.2101</v>
      </c>
      <c r="JF827">
        <v>18</v>
      </c>
      <c r="JG827">
        <v>491.304</v>
      </c>
      <c r="JH827">
        <v>418.789</v>
      </c>
      <c r="JI827">
        <v>24.9997</v>
      </c>
      <c r="JJ827">
        <v>26.6192</v>
      </c>
      <c r="JK827">
        <v>30.0003</v>
      </c>
      <c r="JL827">
        <v>26.5828</v>
      </c>
      <c r="JM827">
        <v>26.5262</v>
      </c>
      <c r="JN827">
        <v>29.3451</v>
      </c>
      <c r="JO827">
        <v>6.88932</v>
      </c>
      <c r="JP827">
        <v>100</v>
      </c>
      <c r="JQ827">
        <v>25</v>
      </c>
      <c r="JR827">
        <v>655.278</v>
      </c>
      <c r="JS827">
        <v>25.9932</v>
      </c>
      <c r="JT827">
        <v>102.293</v>
      </c>
      <c r="JU827">
        <v>103.091</v>
      </c>
    </row>
    <row r="828" spans="1:281">
      <c r="A828">
        <v>810</v>
      </c>
      <c r="B828">
        <v>1659036442.1</v>
      </c>
      <c r="C828">
        <v>12759</v>
      </c>
      <c r="D828" t="s">
        <v>2053</v>
      </c>
      <c r="E828" t="s">
        <v>2054</v>
      </c>
      <c r="F828">
        <v>5</v>
      </c>
      <c r="G828" t="s">
        <v>1975</v>
      </c>
      <c r="H828" t="s">
        <v>417</v>
      </c>
      <c r="I828">
        <v>1659036434.26071</v>
      </c>
      <c r="J828">
        <f>(K828)/1000</f>
        <v>0</v>
      </c>
      <c r="K828">
        <f>IF(CZ828, AN828, AH828)</f>
        <v>0</v>
      </c>
      <c r="L828">
        <f>IF(CZ828, AI828, AG828)</f>
        <v>0</v>
      </c>
      <c r="M828">
        <f>DB828 - IF(AU828&gt;1, L828*CV828*100.0/(AW828*DP828), 0)</f>
        <v>0</v>
      </c>
      <c r="N828">
        <f>((T828-J828/2)*M828-L828)/(T828+J828/2)</f>
        <v>0</v>
      </c>
      <c r="O828">
        <f>N828*(DI828+DJ828)/1000.0</f>
        <v>0</v>
      </c>
      <c r="P828">
        <f>(DB828 - IF(AU828&gt;1, L828*CV828*100.0/(AW828*DP828), 0))*(DI828+DJ828)/1000.0</f>
        <v>0</v>
      </c>
      <c r="Q828">
        <f>2.0/((1/S828-1/R828)+SIGN(S828)*SQRT((1/S828-1/R828)*(1/S828-1/R828) + 4*CW828/((CW828+1)*(CW828+1))*(2*1/S828*1/R828-1/R828*1/R828)))</f>
        <v>0</v>
      </c>
      <c r="R828">
        <f>IF(LEFT(CX828,1)&lt;&gt;"0",IF(LEFT(CX828,1)="1",3.0,CY828),$D$5+$E$5*(DP828*DI828/($K$5*1000))+$F$5*(DP828*DI828/($K$5*1000))*MAX(MIN(CV828,$J$5),$I$5)*MAX(MIN(CV828,$J$5),$I$5)+$G$5*MAX(MIN(CV828,$J$5),$I$5)*(DP828*DI828/($K$5*1000))+$H$5*(DP828*DI828/($K$5*1000))*(DP828*DI828/($K$5*1000)))</f>
        <v>0</v>
      </c>
      <c r="S828">
        <f>J828*(1000-(1000*0.61365*exp(17.502*W828/(240.97+W828))/(DI828+DJ828)+DD828)/2)/(1000*0.61365*exp(17.502*W828/(240.97+W828))/(DI828+DJ828)-DD828)</f>
        <v>0</v>
      </c>
      <c r="T828">
        <f>1/((CW828+1)/(Q828/1.6)+1/(R828/1.37)) + CW828/((CW828+1)/(Q828/1.6) + CW828/(R828/1.37))</f>
        <v>0</v>
      </c>
      <c r="U828">
        <f>(CR828*CU828)</f>
        <v>0</v>
      </c>
      <c r="V828">
        <f>(DK828+(U828+2*0.95*5.67E-8*(((DK828+$B$7)+273)^4-(DK828+273)^4)-44100*J828)/(1.84*29.3*R828+8*0.95*5.67E-8*(DK828+273)^3))</f>
        <v>0</v>
      </c>
      <c r="W828">
        <f>($C$7*DL828+$D$7*DM828+$E$7*V828)</f>
        <v>0</v>
      </c>
      <c r="X828">
        <f>0.61365*exp(17.502*W828/(240.97+W828))</f>
        <v>0</v>
      </c>
      <c r="Y828">
        <f>(Z828/AA828*100)</f>
        <v>0</v>
      </c>
      <c r="Z828">
        <f>DD828*(DI828+DJ828)/1000</f>
        <v>0</v>
      </c>
      <c r="AA828">
        <f>0.61365*exp(17.502*DK828/(240.97+DK828))</f>
        <v>0</v>
      </c>
      <c r="AB828">
        <f>(X828-DD828*(DI828+DJ828)/1000)</f>
        <v>0</v>
      </c>
      <c r="AC828">
        <f>(-J828*44100)</f>
        <v>0</v>
      </c>
      <c r="AD828">
        <f>2*29.3*R828*0.92*(DK828-W828)</f>
        <v>0</v>
      </c>
      <c r="AE828">
        <f>2*0.95*5.67E-8*(((DK828+$B$7)+273)^4-(W828+273)^4)</f>
        <v>0</v>
      </c>
      <c r="AF828">
        <f>U828+AE828+AC828+AD828</f>
        <v>0</v>
      </c>
      <c r="AG828">
        <f>DH828*AU828*(DC828-DB828*(1000-AU828*DE828)/(1000-AU828*DD828))/(100*CV828)</f>
        <v>0</v>
      </c>
      <c r="AH828">
        <f>1000*DH828*AU828*(DD828-DE828)/(100*CV828*(1000-AU828*DD828))</f>
        <v>0</v>
      </c>
      <c r="AI828">
        <f>(AJ828 - AK828 - DI828*1E3/(8.314*(DK828+273.15)) * AM828/DH828 * AL828) * DH828/(100*CV828) * (1000 - DE828)/1000</f>
        <v>0</v>
      </c>
      <c r="AJ828">
        <v>665.211144534512</v>
      </c>
      <c r="AK828">
        <v>633.623903030303</v>
      </c>
      <c r="AL828">
        <v>3.42074028771481</v>
      </c>
      <c r="AM828">
        <v>66.0503395824005</v>
      </c>
      <c r="AN828">
        <f>(AP828 - AO828 + DI828*1E3/(8.314*(DK828+273.15)) * AR828/DH828 * AQ828) * DH828/(100*CV828) * 1000/(1000 - AP828)</f>
        <v>0</v>
      </c>
      <c r="AO828">
        <v>25.9386059273134</v>
      </c>
      <c r="AP828">
        <v>27.8229888111888</v>
      </c>
      <c r="AQ828">
        <v>-2.08785996850393e-06</v>
      </c>
      <c r="AR828">
        <v>92.4507635075594</v>
      </c>
      <c r="AS828">
        <v>4</v>
      </c>
      <c r="AT828">
        <v>1</v>
      </c>
      <c r="AU828">
        <f>IF(AS828*$H$13&gt;=AW828,1.0,(AW828/(AW828-AS828*$H$13)))</f>
        <v>0</v>
      </c>
      <c r="AV828">
        <f>(AU828-1)*100</f>
        <v>0</v>
      </c>
      <c r="AW828">
        <f>MAX(0,($B$13+$C$13*DP828)/(1+$D$13*DP828)*DI828/(DK828+273)*$E$13)</f>
        <v>0</v>
      </c>
      <c r="AX828" t="s">
        <v>418</v>
      </c>
      <c r="AY828" t="s">
        <v>418</v>
      </c>
      <c r="AZ828">
        <v>0</v>
      </c>
      <c r="BA828">
        <v>0</v>
      </c>
      <c r="BB828">
        <f>1-AZ828/BA828</f>
        <v>0</v>
      </c>
      <c r="BC828">
        <v>0</v>
      </c>
      <c r="BD828" t="s">
        <v>418</v>
      </c>
      <c r="BE828" t="s">
        <v>418</v>
      </c>
      <c r="BF828">
        <v>0</v>
      </c>
      <c r="BG828">
        <v>0</v>
      </c>
      <c r="BH828">
        <f>1-BF828/BG828</f>
        <v>0</v>
      </c>
      <c r="BI828">
        <v>0.5</v>
      </c>
      <c r="BJ828">
        <f>CS828</f>
        <v>0</v>
      </c>
      <c r="BK828">
        <f>L828</f>
        <v>0</v>
      </c>
      <c r="BL828">
        <f>BH828*BI828*BJ828</f>
        <v>0</v>
      </c>
      <c r="BM828">
        <f>(BK828-BC828)/BJ828</f>
        <v>0</v>
      </c>
      <c r="BN828">
        <f>(BA828-BG828)/BG828</f>
        <v>0</v>
      </c>
      <c r="BO828">
        <f>AZ828/(BB828+AZ828/BG828)</f>
        <v>0</v>
      </c>
      <c r="BP828" t="s">
        <v>418</v>
      </c>
      <c r="BQ828">
        <v>0</v>
      </c>
      <c r="BR828">
        <f>IF(BQ828&lt;&gt;0, BQ828, BO828)</f>
        <v>0</v>
      </c>
      <c r="BS828">
        <f>1-BR828/BG828</f>
        <v>0</v>
      </c>
      <c r="BT828">
        <f>(BG828-BF828)/(BG828-BR828)</f>
        <v>0</v>
      </c>
      <c r="BU828">
        <f>(BA828-BG828)/(BA828-BR828)</f>
        <v>0</v>
      </c>
      <c r="BV828">
        <f>(BG828-BF828)/(BG828-AZ828)</f>
        <v>0</v>
      </c>
      <c r="BW828">
        <f>(BA828-BG828)/(BA828-AZ828)</f>
        <v>0</v>
      </c>
      <c r="BX828">
        <f>(BT828*BR828/BF828)</f>
        <v>0</v>
      </c>
      <c r="BY828">
        <f>(1-BX828)</f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f>$B$11*DQ828+$C$11*DR828+$F$11*EC828*(1-EF828)</f>
        <v>0</v>
      </c>
      <c r="CS828">
        <f>CR828*CT828</f>
        <v>0</v>
      </c>
      <c r="CT828">
        <f>($B$11*$D$9+$C$11*$D$9+$F$11*((EP828+EH828)/MAX(EP828+EH828+EQ828, 0.1)*$I$9+EQ828/MAX(EP828+EH828+EQ828, 0.1)*$J$9))/($B$11+$C$11+$F$11)</f>
        <v>0</v>
      </c>
      <c r="CU828">
        <f>($B$11*$K$9+$C$11*$K$9+$F$11*((EP828+EH828)/MAX(EP828+EH828+EQ828, 0.1)*$P$9+EQ828/MAX(EP828+EH828+EQ828, 0.1)*$Q$9))/($B$11+$C$11+$F$11)</f>
        <v>0</v>
      </c>
      <c r="CV828">
        <v>6</v>
      </c>
      <c r="CW828">
        <v>0.5</v>
      </c>
      <c r="CX828" t="s">
        <v>419</v>
      </c>
      <c r="CY828">
        <v>2</v>
      </c>
      <c r="CZ828" t="b">
        <v>1</v>
      </c>
      <c r="DA828">
        <v>1659036434.26071</v>
      </c>
      <c r="DB828">
        <v>591.784071428571</v>
      </c>
      <c r="DC828">
        <v>630.609392857143</v>
      </c>
      <c r="DD828">
        <v>27.8222214285714</v>
      </c>
      <c r="DE828">
        <v>25.9382678571429</v>
      </c>
      <c r="DF828">
        <v>584.323535714286</v>
      </c>
      <c r="DG828">
        <v>27.2908535714286</v>
      </c>
      <c r="DH828">
        <v>500.073964285714</v>
      </c>
      <c r="DI828">
        <v>90.2790642857143</v>
      </c>
      <c r="DJ828">
        <v>0.043679525</v>
      </c>
      <c r="DK828">
        <v>27.4659964285714</v>
      </c>
      <c r="DL828">
        <v>28.3071214285714</v>
      </c>
      <c r="DM828">
        <v>999.9</v>
      </c>
      <c r="DN828">
        <v>0</v>
      </c>
      <c r="DO828">
        <v>0</v>
      </c>
      <c r="DP828">
        <v>10008.9285714286</v>
      </c>
      <c r="DQ828">
        <v>0</v>
      </c>
      <c r="DR828">
        <v>17.2155321428571</v>
      </c>
      <c r="DS828">
        <v>-38.8253071428571</v>
      </c>
      <c r="DT828">
        <v>608.719964285714</v>
      </c>
      <c r="DU828">
        <v>647.401857142857</v>
      </c>
      <c r="DV828">
        <v>1.88396535714286</v>
      </c>
      <c r="DW828">
        <v>630.609392857143</v>
      </c>
      <c r="DX828">
        <v>25.9382678571429</v>
      </c>
      <c r="DY828">
        <v>2.51176392857143</v>
      </c>
      <c r="DZ828">
        <v>2.34168071428571</v>
      </c>
      <c r="EA828">
        <v>21.1029285714286</v>
      </c>
      <c r="EB828">
        <v>19.9660178571429</v>
      </c>
      <c r="EC828">
        <v>2000.00107142857</v>
      </c>
      <c r="ED828">
        <v>0.980000964285714</v>
      </c>
      <c r="EE828">
        <v>0.0199993714285714</v>
      </c>
      <c r="EF828">
        <v>0</v>
      </c>
      <c r="EG828">
        <v>649.355535714286</v>
      </c>
      <c r="EH828">
        <v>5.00063</v>
      </c>
      <c r="EI828">
        <v>12817.0928571429</v>
      </c>
      <c r="EJ828">
        <v>17256.9</v>
      </c>
      <c r="EK828">
        <v>38.187</v>
      </c>
      <c r="EL828">
        <v>38.25</v>
      </c>
      <c r="EM828">
        <v>37.687</v>
      </c>
      <c r="EN828">
        <v>37.598</v>
      </c>
      <c r="EO828">
        <v>39.25</v>
      </c>
      <c r="EP828">
        <v>1955.10107142857</v>
      </c>
      <c r="EQ828">
        <v>39.9</v>
      </c>
      <c r="ER828">
        <v>0</v>
      </c>
      <c r="ES828">
        <v>1659036441.7</v>
      </c>
      <c r="ET828">
        <v>0</v>
      </c>
      <c r="EU828">
        <v>649.438846153846</v>
      </c>
      <c r="EV828">
        <v>4.32676923172095</v>
      </c>
      <c r="EW828">
        <v>104.60854713206</v>
      </c>
      <c r="EX828">
        <v>12818.5153846154</v>
      </c>
      <c r="EY828">
        <v>15</v>
      </c>
      <c r="EZ828">
        <v>1659035359.5</v>
      </c>
      <c r="FA828" t="s">
        <v>1976</v>
      </c>
      <c r="FB828">
        <v>1659035357.5</v>
      </c>
      <c r="FC828">
        <v>1659035359.5</v>
      </c>
      <c r="FD828">
        <v>1</v>
      </c>
      <c r="FE828">
        <v>-0.104</v>
      </c>
      <c r="FF828">
        <v>-0.037</v>
      </c>
      <c r="FG828">
        <v>6.435</v>
      </c>
      <c r="FH828">
        <v>0.501</v>
      </c>
      <c r="FI828">
        <v>420</v>
      </c>
      <c r="FJ828">
        <v>25</v>
      </c>
      <c r="FK828">
        <v>0.45</v>
      </c>
      <c r="FL828">
        <v>0.11</v>
      </c>
      <c r="FM828">
        <v>-38.5877325</v>
      </c>
      <c r="FN828">
        <v>-5.66501425891192</v>
      </c>
      <c r="FO828">
        <v>0.752678381975827</v>
      </c>
      <c r="FP828">
        <v>0</v>
      </c>
      <c r="FQ828">
        <v>649.145823529412</v>
      </c>
      <c r="FR828">
        <v>4.43715813883653</v>
      </c>
      <c r="FS828">
        <v>0.477749840433887</v>
      </c>
      <c r="FT828">
        <v>0</v>
      </c>
      <c r="FU828">
        <v>1.88255875</v>
      </c>
      <c r="FV828">
        <v>0.0207706941838652</v>
      </c>
      <c r="FW828">
        <v>0.00358145514246653</v>
      </c>
      <c r="FX828">
        <v>1</v>
      </c>
      <c r="FY828">
        <v>1</v>
      </c>
      <c r="FZ828">
        <v>3</v>
      </c>
      <c r="GA828" t="s">
        <v>421</v>
      </c>
      <c r="GB828">
        <v>2.97292</v>
      </c>
      <c r="GC828">
        <v>2.6981</v>
      </c>
      <c r="GD828">
        <v>0.120113</v>
      </c>
      <c r="GE828">
        <v>0.126466</v>
      </c>
      <c r="GF828">
        <v>0.114268</v>
      </c>
      <c r="GG828">
        <v>0.109811</v>
      </c>
      <c r="GH828">
        <v>34253.1</v>
      </c>
      <c r="GI828">
        <v>37192.6</v>
      </c>
      <c r="GJ828">
        <v>35276.1</v>
      </c>
      <c r="GK828">
        <v>38612.3</v>
      </c>
      <c r="GL828">
        <v>44291.3</v>
      </c>
      <c r="GM828">
        <v>49643.8</v>
      </c>
      <c r="GN828">
        <v>55144.6</v>
      </c>
      <c r="GO828">
        <v>61934.8</v>
      </c>
      <c r="GP828">
        <v>1.9714</v>
      </c>
      <c r="GQ828">
        <v>1.8614</v>
      </c>
      <c r="GR828">
        <v>0.177503</v>
      </c>
      <c r="GS828">
        <v>0</v>
      </c>
      <c r="GT828">
        <v>25.393</v>
      </c>
      <c r="GU828">
        <v>999.9</v>
      </c>
      <c r="GV828">
        <v>58.076</v>
      </c>
      <c r="GW828">
        <v>29.517</v>
      </c>
      <c r="GX828">
        <v>26.6559</v>
      </c>
      <c r="GY828">
        <v>56.1719</v>
      </c>
      <c r="GZ828">
        <v>46.2981</v>
      </c>
      <c r="HA828">
        <v>1</v>
      </c>
      <c r="HB828">
        <v>-0.0481707</v>
      </c>
      <c r="HC828">
        <v>0.11329</v>
      </c>
      <c r="HD828">
        <v>20.1139</v>
      </c>
      <c r="HE828">
        <v>5.19932</v>
      </c>
      <c r="HF828">
        <v>12.004</v>
      </c>
      <c r="HG828">
        <v>4.976</v>
      </c>
      <c r="HH828">
        <v>3.2932</v>
      </c>
      <c r="HI828">
        <v>9999</v>
      </c>
      <c r="HJ828">
        <v>9999</v>
      </c>
      <c r="HK828">
        <v>9999</v>
      </c>
      <c r="HL828">
        <v>631.2</v>
      </c>
      <c r="HM828">
        <v>1.8631</v>
      </c>
      <c r="HN828">
        <v>1.86798</v>
      </c>
      <c r="HO828">
        <v>1.8678</v>
      </c>
      <c r="HP828">
        <v>1.86899</v>
      </c>
      <c r="HQ828">
        <v>1.86981</v>
      </c>
      <c r="HR828">
        <v>1.86584</v>
      </c>
      <c r="HS828">
        <v>1.86691</v>
      </c>
      <c r="HT828">
        <v>1.86829</v>
      </c>
      <c r="HU828">
        <v>5</v>
      </c>
      <c r="HV828">
        <v>0</v>
      </c>
      <c r="HW828">
        <v>0</v>
      </c>
      <c r="HX828">
        <v>0</v>
      </c>
      <c r="HY828" t="s">
        <v>422</v>
      </c>
      <c r="HZ828" t="s">
        <v>423</v>
      </c>
      <c r="IA828" t="s">
        <v>424</v>
      </c>
      <c r="IB828" t="s">
        <v>424</v>
      </c>
      <c r="IC828" t="s">
        <v>424</v>
      </c>
      <c r="ID828" t="s">
        <v>424</v>
      </c>
      <c r="IE828">
        <v>0</v>
      </c>
      <c r="IF828">
        <v>100</v>
      </c>
      <c r="IG828">
        <v>100</v>
      </c>
      <c r="IH828">
        <v>7.612</v>
      </c>
      <c r="II828">
        <v>0.5314</v>
      </c>
      <c r="IJ828">
        <v>3.92360093765785</v>
      </c>
      <c r="IK828">
        <v>0.00601174518973114</v>
      </c>
      <c r="IL828">
        <v>2.77886958061485e-07</v>
      </c>
      <c r="IM828">
        <v>-3.54636231360687e-10</v>
      </c>
      <c r="IN828">
        <v>0.531367920259254</v>
      </c>
      <c r="IO828">
        <v>0</v>
      </c>
      <c r="IP828">
        <v>0</v>
      </c>
      <c r="IQ828">
        <v>0</v>
      </c>
      <c r="IR828">
        <v>-4</v>
      </c>
      <c r="IS828">
        <v>1848</v>
      </c>
      <c r="IT828">
        <v>1</v>
      </c>
      <c r="IU828">
        <v>25</v>
      </c>
      <c r="IV828">
        <v>18.1</v>
      </c>
      <c r="IW828">
        <v>18</v>
      </c>
      <c r="IX828">
        <v>1.4917</v>
      </c>
      <c r="IY828">
        <v>2.61719</v>
      </c>
      <c r="IZ828">
        <v>1.54785</v>
      </c>
      <c r="JA828">
        <v>2.30591</v>
      </c>
      <c r="JB828">
        <v>1.34644</v>
      </c>
      <c r="JC828">
        <v>2.34863</v>
      </c>
      <c r="JD828">
        <v>33.7832</v>
      </c>
      <c r="JE828">
        <v>24.2188</v>
      </c>
      <c r="JF828">
        <v>18</v>
      </c>
      <c r="JG828">
        <v>491.031</v>
      </c>
      <c r="JH828">
        <v>419.23</v>
      </c>
      <c r="JI828">
        <v>24.9999</v>
      </c>
      <c r="JJ828">
        <v>26.6192</v>
      </c>
      <c r="JK828">
        <v>29.9999</v>
      </c>
      <c r="JL828">
        <v>26.581</v>
      </c>
      <c r="JM828">
        <v>26.524</v>
      </c>
      <c r="JN828">
        <v>29.8716</v>
      </c>
      <c r="JO828">
        <v>6.88932</v>
      </c>
      <c r="JP828">
        <v>100</v>
      </c>
      <c r="JQ828">
        <v>25</v>
      </c>
      <c r="JR828">
        <v>675.481</v>
      </c>
      <c r="JS828">
        <v>25.9932</v>
      </c>
      <c r="JT828">
        <v>102.293</v>
      </c>
      <c r="JU828">
        <v>103.09</v>
      </c>
    </row>
    <row r="829" spans="1:281">
      <c r="A829">
        <v>811</v>
      </c>
      <c r="B829">
        <v>1659036447.6</v>
      </c>
      <c r="C829">
        <v>12764.5</v>
      </c>
      <c r="D829" t="s">
        <v>2055</v>
      </c>
      <c r="E829" t="s">
        <v>2056</v>
      </c>
      <c r="F829">
        <v>5</v>
      </c>
      <c r="G829" t="s">
        <v>1975</v>
      </c>
      <c r="H829" t="s">
        <v>417</v>
      </c>
      <c r="I829">
        <v>1659036439.83214</v>
      </c>
      <c r="J829">
        <f>(K829)/1000</f>
        <v>0</v>
      </c>
      <c r="K829">
        <f>IF(CZ829, AN829, AH829)</f>
        <v>0</v>
      </c>
      <c r="L829">
        <f>IF(CZ829, AI829, AG829)</f>
        <v>0</v>
      </c>
      <c r="M829">
        <f>DB829 - IF(AU829&gt;1, L829*CV829*100.0/(AW829*DP829), 0)</f>
        <v>0</v>
      </c>
      <c r="N829">
        <f>((T829-J829/2)*M829-L829)/(T829+J829/2)</f>
        <v>0</v>
      </c>
      <c r="O829">
        <f>N829*(DI829+DJ829)/1000.0</f>
        <v>0</v>
      </c>
      <c r="P829">
        <f>(DB829 - IF(AU829&gt;1, L829*CV829*100.0/(AW829*DP829), 0))*(DI829+DJ829)/1000.0</f>
        <v>0</v>
      </c>
      <c r="Q829">
        <f>2.0/((1/S829-1/R829)+SIGN(S829)*SQRT((1/S829-1/R829)*(1/S829-1/R829) + 4*CW829/((CW829+1)*(CW829+1))*(2*1/S829*1/R829-1/R829*1/R829)))</f>
        <v>0</v>
      </c>
      <c r="R829">
        <f>IF(LEFT(CX829,1)&lt;&gt;"0",IF(LEFT(CX829,1)="1",3.0,CY829),$D$5+$E$5*(DP829*DI829/($K$5*1000))+$F$5*(DP829*DI829/($K$5*1000))*MAX(MIN(CV829,$J$5),$I$5)*MAX(MIN(CV829,$J$5),$I$5)+$G$5*MAX(MIN(CV829,$J$5),$I$5)*(DP829*DI829/($K$5*1000))+$H$5*(DP829*DI829/($K$5*1000))*(DP829*DI829/($K$5*1000)))</f>
        <v>0</v>
      </c>
      <c r="S829">
        <f>J829*(1000-(1000*0.61365*exp(17.502*W829/(240.97+W829))/(DI829+DJ829)+DD829)/2)/(1000*0.61365*exp(17.502*W829/(240.97+W829))/(DI829+DJ829)-DD829)</f>
        <v>0</v>
      </c>
      <c r="T829">
        <f>1/((CW829+1)/(Q829/1.6)+1/(R829/1.37)) + CW829/((CW829+1)/(Q829/1.6) + CW829/(R829/1.37))</f>
        <v>0</v>
      </c>
      <c r="U829">
        <f>(CR829*CU829)</f>
        <v>0</v>
      </c>
      <c r="V829">
        <f>(DK829+(U829+2*0.95*5.67E-8*(((DK829+$B$7)+273)^4-(DK829+273)^4)-44100*J829)/(1.84*29.3*R829+8*0.95*5.67E-8*(DK829+273)^3))</f>
        <v>0</v>
      </c>
      <c r="W829">
        <f>($C$7*DL829+$D$7*DM829+$E$7*V829)</f>
        <v>0</v>
      </c>
      <c r="X829">
        <f>0.61365*exp(17.502*W829/(240.97+W829))</f>
        <v>0</v>
      </c>
      <c r="Y829">
        <f>(Z829/AA829*100)</f>
        <v>0</v>
      </c>
      <c r="Z829">
        <f>DD829*(DI829+DJ829)/1000</f>
        <v>0</v>
      </c>
      <c r="AA829">
        <f>0.61365*exp(17.502*DK829/(240.97+DK829))</f>
        <v>0</v>
      </c>
      <c r="AB829">
        <f>(X829-DD829*(DI829+DJ829)/1000)</f>
        <v>0</v>
      </c>
      <c r="AC829">
        <f>(-J829*44100)</f>
        <v>0</v>
      </c>
      <c r="AD829">
        <f>2*29.3*R829*0.92*(DK829-W829)</f>
        <v>0</v>
      </c>
      <c r="AE829">
        <f>2*0.95*5.67E-8*(((DK829+$B$7)+273)^4-(W829+273)^4)</f>
        <v>0</v>
      </c>
      <c r="AF829">
        <f>U829+AE829+AC829+AD829</f>
        <v>0</v>
      </c>
      <c r="AG829">
        <f>DH829*AU829*(DC829-DB829*(1000-AU829*DE829)/(1000-AU829*DD829))/(100*CV829)</f>
        <v>0</v>
      </c>
      <c r="AH829">
        <f>1000*DH829*AU829*(DD829-DE829)/(100*CV829*(1000-AU829*DD829))</f>
        <v>0</v>
      </c>
      <c r="AI829">
        <f>(AJ829 - AK829 - DI829*1E3/(8.314*(DK829+273.15)) * AM829/DH829 * AL829) * DH829/(100*CV829) * (1000 - DE829)/1000</f>
        <v>0</v>
      </c>
      <c r="AJ829">
        <v>684.208305420225</v>
      </c>
      <c r="AK829">
        <v>652.028066666666</v>
      </c>
      <c r="AL829">
        <v>3.43524267337105</v>
      </c>
      <c r="AM829">
        <v>66.0503395824005</v>
      </c>
      <c r="AN829">
        <f>(AP829 - AO829 + DI829*1E3/(8.314*(DK829+273.15)) * AR829/DH829 * AQ829) * DH829/(100*CV829) * 1000/(1000 - AP829)</f>
        <v>0</v>
      </c>
      <c r="AO829">
        <v>25.9343358675886</v>
      </c>
      <c r="AP829">
        <v>27.8195972027972</v>
      </c>
      <c r="AQ829">
        <v>7.29448396281883e-06</v>
      </c>
      <c r="AR829">
        <v>92.4507635075594</v>
      </c>
      <c r="AS829">
        <v>3</v>
      </c>
      <c r="AT829">
        <v>1</v>
      </c>
      <c r="AU829">
        <f>IF(AS829*$H$13&gt;=AW829,1.0,(AW829/(AW829-AS829*$H$13)))</f>
        <v>0</v>
      </c>
      <c r="AV829">
        <f>(AU829-1)*100</f>
        <v>0</v>
      </c>
      <c r="AW829">
        <f>MAX(0,($B$13+$C$13*DP829)/(1+$D$13*DP829)*DI829/(DK829+273)*$E$13)</f>
        <v>0</v>
      </c>
      <c r="AX829" t="s">
        <v>418</v>
      </c>
      <c r="AY829" t="s">
        <v>418</v>
      </c>
      <c r="AZ829">
        <v>0</v>
      </c>
      <c r="BA829">
        <v>0</v>
      </c>
      <c r="BB829">
        <f>1-AZ829/BA829</f>
        <v>0</v>
      </c>
      <c r="BC829">
        <v>0</v>
      </c>
      <c r="BD829" t="s">
        <v>418</v>
      </c>
      <c r="BE829" t="s">
        <v>418</v>
      </c>
      <c r="BF829">
        <v>0</v>
      </c>
      <c r="BG829">
        <v>0</v>
      </c>
      <c r="BH829">
        <f>1-BF829/BG829</f>
        <v>0</v>
      </c>
      <c r="BI829">
        <v>0.5</v>
      </c>
      <c r="BJ829">
        <f>CS829</f>
        <v>0</v>
      </c>
      <c r="BK829">
        <f>L829</f>
        <v>0</v>
      </c>
      <c r="BL829">
        <f>BH829*BI829*BJ829</f>
        <v>0</v>
      </c>
      <c r="BM829">
        <f>(BK829-BC829)/BJ829</f>
        <v>0</v>
      </c>
      <c r="BN829">
        <f>(BA829-BG829)/BG829</f>
        <v>0</v>
      </c>
      <c r="BO829">
        <f>AZ829/(BB829+AZ829/BG829)</f>
        <v>0</v>
      </c>
      <c r="BP829" t="s">
        <v>418</v>
      </c>
      <c r="BQ829">
        <v>0</v>
      </c>
      <c r="BR829">
        <f>IF(BQ829&lt;&gt;0, BQ829, BO829)</f>
        <v>0</v>
      </c>
      <c r="BS829">
        <f>1-BR829/BG829</f>
        <v>0</v>
      </c>
      <c r="BT829">
        <f>(BG829-BF829)/(BG829-BR829)</f>
        <v>0</v>
      </c>
      <c r="BU829">
        <f>(BA829-BG829)/(BA829-BR829)</f>
        <v>0</v>
      </c>
      <c r="BV829">
        <f>(BG829-BF829)/(BG829-AZ829)</f>
        <v>0</v>
      </c>
      <c r="BW829">
        <f>(BA829-BG829)/(BA829-AZ829)</f>
        <v>0</v>
      </c>
      <c r="BX829">
        <f>(BT829*BR829/BF829)</f>
        <v>0</v>
      </c>
      <c r="BY829">
        <f>(1-BX829)</f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f>$B$11*DQ829+$C$11*DR829+$F$11*EC829*(1-EF829)</f>
        <v>0</v>
      </c>
      <c r="CS829">
        <f>CR829*CT829</f>
        <v>0</v>
      </c>
      <c r="CT829">
        <f>($B$11*$D$9+$C$11*$D$9+$F$11*((EP829+EH829)/MAX(EP829+EH829+EQ829, 0.1)*$I$9+EQ829/MAX(EP829+EH829+EQ829, 0.1)*$J$9))/($B$11+$C$11+$F$11)</f>
        <v>0</v>
      </c>
      <c r="CU829">
        <f>($B$11*$K$9+$C$11*$K$9+$F$11*((EP829+EH829)/MAX(EP829+EH829+EQ829, 0.1)*$P$9+EQ829/MAX(EP829+EH829+EQ829, 0.1)*$Q$9))/($B$11+$C$11+$F$11)</f>
        <v>0</v>
      </c>
      <c r="CV829">
        <v>6</v>
      </c>
      <c r="CW829">
        <v>0.5</v>
      </c>
      <c r="CX829" t="s">
        <v>419</v>
      </c>
      <c r="CY829">
        <v>2</v>
      </c>
      <c r="CZ829" t="b">
        <v>1</v>
      </c>
      <c r="DA829">
        <v>1659036439.83214</v>
      </c>
      <c r="DB829">
        <v>609.98225</v>
      </c>
      <c r="DC829">
        <v>649.458857142857</v>
      </c>
      <c r="DD829">
        <v>27.8219464285714</v>
      </c>
      <c r="DE829">
        <v>25.93665</v>
      </c>
      <c r="DF829">
        <v>602.413714285714</v>
      </c>
      <c r="DG829">
        <v>27.2905821428571</v>
      </c>
      <c r="DH829">
        <v>500.094964285714</v>
      </c>
      <c r="DI829">
        <v>90.2800071428571</v>
      </c>
      <c r="DJ829">
        <v>0.04375565</v>
      </c>
      <c r="DK829">
        <v>27.4625892857143</v>
      </c>
      <c r="DL829">
        <v>28.3040357142857</v>
      </c>
      <c r="DM829">
        <v>999.9</v>
      </c>
      <c r="DN829">
        <v>0</v>
      </c>
      <c r="DO829">
        <v>0</v>
      </c>
      <c r="DP829">
        <v>10009.1071428571</v>
      </c>
      <c r="DQ829">
        <v>0</v>
      </c>
      <c r="DR829">
        <v>17.2155321428571</v>
      </c>
      <c r="DS829">
        <v>-39.4766892857143</v>
      </c>
      <c r="DT829">
        <v>627.438714285714</v>
      </c>
      <c r="DU829">
        <v>666.752142857143</v>
      </c>
      <c r="DV829">
        <v>1.885305</v>
      </c>
      <c r="DW829">
        <v>649.458857142857</v>
      </c>
      <c r="DX829">
        <v>25.93665</v>
      </c>
      <c r="DY829">
        <v>2.51176571428571</v>
      </c>
      <c r="DZ829">
        <v>2.34155964285714</v>
      </c>
      <c r="EA829">
        <v>21.1029321428571</v>
      </c>
      <c r="EB829">
        <v>19.9651821428571</v>
      </c>
      <c r="EC829">
        <v>2000.01178571429</v>
      </c>
      <c r="ED829">
        <v>0.98000075</v>
      </c>
      <c r="EE829">
        <v>0.0199996</v>
      </c>
      <c r="EF829">
        <v>0</v>
      </c>
      <c r="EG829">
        <v>649.846892857143</v>
      </c>
      <c r="EH829">
        <v>5.00063</v>
      </c>
      <c r="EI829">
        <v>12826.8964285714</v>
      </c>
      <c r="EJ829">
        <v>17256.9964285714</v>
      </c>
      <c r="EK829">
        <v>38.187</v>
      </c>
      <c r="EL829">
        <v>38.25</v>
      </c>
      <c r="EM829">
        <v>37.687</v>
      </c>
      <c r="EN829">
        <v>37.58225</v>
      </c>
      <c r="EO829">
        <v>39.23875</v>
      </c>
      <c r="EP829">
        <v>1955.11142857143</v>
      </c>
      <c r="EQ829">
        <v>39.9003571428571</v>
      </c>
      <c r="ER829">
        <v>0</v>
      </c>
      <c r="ES829">
        <v>1659036446.5</v>
      </c>
      <c r="ET829">
        <v>0</v>
      </c>
      <c r="EU829">
        <v>649.859</v>
      </c>
      <c r="EV829">
        <v>5.53839316031816</v>
      </c>
      <c r="EW829">
        <v>106.834187902026</v>
      </c>
      <c r="EX829">
        <v>12826.9346153846</v>
      </c>
      <c r="EY829">
        <v>15</v>
      </c>
      <c r="EZ829">
        <v>1659035359.5</v>
      </c>
      <c r="FA829" t="s">
        <v>1976</v>
      </c>
      <c r="FB829">
        <v>1659035357.5</v>
      </c>
      <c r="FC829">
        <v>1659035359.5</v>
      </c>
      <c r="FD829">
        <v>1</v>
      </c>
      <c r="FE829">
        <v>-0.104</v>
      </c>
      <c r="FF829">
        <v>-0.037</v>
      </c>
      <c r="FG829">
        <v>6.435</v>
      </c>
      <c r="FH829">
        <v>0.501</v>
      </c>
      <c r="FI829">
        <v>420</v>
      </c>
      <c r="FJ829">
        <v>25</v>
      </c>
      <c r="FK829">
        <v>0.45</v>
      </c>
      <c r="FL829">
        <v>0.11</v>
      </c>
      <c r="FM829">
        <v>-39.17083</v>
      </c>
      <c r="FN829">
        <v>-6.3173628517823</v>
      </c>
      <c r="FO829">
        <v>0.81222068743661</v>
      </c>
      <c r="FP829">
        <v>0</v>
      </c>
      <c r="FQ829">
        <v>649.667352941176</v>
      </c>
      <c r="FR829">
        <v>5.10753246802488</v>
      </c>
      <c r="FS829">
        <v>0.541067620127262</v>
      </c>
      <c r="FT829">
        <v>0</v>
      </c>
      <c r="FU829">
        <v>1.8846155</v>
      </c>
      <c r="FV829">
        <v>0.0114069793621011</v>
      </c>
      <c r="FW829">
        <v>0.00310881645485867</v>
      </c>
      <c r="FX829">
        <v>1</v>
      </c>
      <c r="FY829">
        <v>1</v>
      </c>
      <c r="FZ829">
        <v>3</v>
      </c>
      <c r="GA829" t="s">
        <v>421</v>
      </c>
      <c r="GB829">
        <v>2.97299</v>
      </c>
      <c r="GC829">
        <v>2.69812</v>
      </c>
      <c r="GD829">
        <v>0.122588</v>
      </c>
      <c r="GE829">
        <v>0.129061</v>
      </c>
      <c r="GF829">
        <v>0.114284</v>
      </c>
      <c r="GG829">
        <v>0.109802</v>
      </c>
      <c r="GH829">
        <v>34156.7</v>
      </c>
      <c r="GI829">
        <v>37082.1</v>
      </c>
      <c r="GJ829">
        <v>35276.1</v>
      </c>
      <c r="GK829">
        <v>38612.2</v>
      </c>
      <c r="GL829">
        <v>44290.7</v>
      </c>
      <c r="GM829">
        <v>49644.4</v>
      </c>
      <c r="GN829">
        <v>55144.9</v>
      </c>
      <c r="GO829">
        <v>61934.8</v>
      </c>
      <c r="GP829">
        <v>1.9732</v>
      </c>
      <c r="GQ829">
        <v>1.8606</v>
      </c>
      <c r="GR829">
        <v>0.178367</v>
      </c>
      <c r="GS829">
        <v>0</v>
      </c>
      <c r="GT829">
        <v>25.3909</v>
      </c>
      <c r="GU829">
        <v>999.9</v>
      </c>
      <c r="GV829">
        <v>58.076</v>
      </c>
      <c r="GW829">
        <v>29.507</v>
      </c>
      <c r="GX829">
        <v>26.6413</v>
      </c>
      <c r="GY829">
        <v>56.5719</v>
      </c>
      <c r="GZ829">
        <v>45.8694</v>
      </c>
      <c r="HA829">
        <v>1</v>
      </c>
      <c r="HB829">
        <v>-0.0479878</v>
      </c>
      <c r="HC829">
        <v>0.111111</v>
      </c>
      <c r="HD829">
        <v>20.1139</v>
      </c>
      <c r="HE829">
        <v>5.19812</v>
      </c>
      <c r="HF829">
        <v>12.004</v>
      </c>
      <c r="HG829">
        <v>4.9756</v>
      </c>
      <c r="HH829">
        <v>3.2934</v>
      </c>
      <c r="HI829">
        <v>9999</v>
      </c>
      <c r="HJ829">
        <v>9999</v>
      </c>
      <c r="HK829">
        <v>9999</v>
      </c>
      <c r="HL829">
        <v>631.2</v>
      </c>
      <c r="HM829">
        <v>1.86319</v>
      </c>
      <c r="HN829">
        <v>1.86798</v>
      </c>
      <c r="HO829">
        <v>1.8678</v>
      </c>
      <c r="HP829">
        <v>1.86899</v>
      </c>
      <c r="HQ829">
        <v>1.86981</v>
      </c>
      <c r="HR829">
        <v>1.86587</v>
      </c>
      <c r="HS829">
        <v>1.86691</v>
      </c>
      <c r="HT829">
        <v>1.86829</v>
      </c>
      <c r="HU829">
        <v>5</v>
      </c>
      <c r="HV829">
        <v>0</v>
      </c>
      <c r="HW829">
        <v>0</v>
      </c>
      <c r="HX829">
        <v>0</v>
      </c>
      <c r="HY829" t="s">
        <v>422</v>
      </c>
      <c r="HZ829" t="s">
        <v>423</v>
      </c>
      <c r="IA829" t="s">
        <v>424</v>
      </c>
      <c r="IB829" t="s">
        <v>424</v>
      </c>
      <c r="IC829" t="s">
        <v>424</v>
      </c>
      <c r="ID829" t="s">
        <v>424</v>
      </c>
      <c r="IE829">
        <v>0</v>
      </c>
      <c r="IF829">
        <v>100</v>
      </c>
      <c r="IG829">
        <v>100</v>
      </c>
      <c r="IH829">
        <v>7.72</v>
      </c>
      <c r="II829">
        <v>0.5314</v>
      </c>
      <c r="IJ829">
        <v>3.92360093765785</v>
      </c>
      <c r="IK829">
        <v>0.00601174518973114</v>
      </c>
      <c r="IL829">
        <v>2.77886958061485e-07</v>
      </c>
      <c r="IM829">
        <v>-3.54636231360687e-10</v>
      </c>
      <c r="IN829">
        <v>0.531367920259254</v>
      </c>
      <c r="IO829">
        <v>0</v>
      </c>
      <c r="IP829">
        <v>0</v>
      </c>
      <c r="IQ829">
        <v>0</v>
      </c>
      <c r="IR829">
        <v>-4</v>
      </c>
      <c r="IS829">
        <v>1848</v>
      </c>
      <c r="IT829">
        <v>1</v>
      </c>
      <c r="IU829">
        <v>25</v>
      </c>
      <c r="IV829">
        <v>18.2</v>
      </c>
      <c r="IW829">
        <v>18.1</v>
      </c>
      <c r="IX829">
        <v>1.52588</v>
      </c>
      <c r="IY829">
        <v>2.62573</v>
      </c>
      <c r="IZ829">
        <v>1.54785</v>
      </c>
      <c r="JA829">
        <v>2.30591</v>
      </c>
      <c r="JB829">
        <v>1.34644</v>
      </c>
      <c r="JC829">
        <v>2.29736</v>
      </c>
      <c r="JD829">
        <v>33.7606</v>
      </c>
      <c r="JE829">
        <v>24.2101</v>
      </c>
      <c r="JF829">
        <v>18</v>
      </c>
      <c r="JG829">
        <v>492.193</v>
      </c>
      <c r="JH829">
        <v>418.773</v>
      </c>
      <c r="JI829">
        <v>24.9997</v>
      </c>
      <c r="JJ829">
        <v>26.6169</v>
      </c>
      <c r="JK829">
        <v>30.0001</v>
      </c>
      <c r="JL829">
        <v>26.5806</v>
      </c>
      <c r="JM829">
        <v>26.524</v>
      </c>
      <c r="JN829">
        <v>30.5632</v>
      </c>
      <c r="JO829">
        <v>6.88932</v>
      </c>
      <c r="JP829">
        <v>100</v>
      </c>
      <c r="JQ829">
        <v>25</v>
      </c>
      <c r="JR829">
        <v>689.008</v>
      </c>
      <c r="JS829">
        <v>25.9932</v>
      </c>
      <c r="JT829">
        <v>102.294</v>
      </c>
      <c r="JU829">
        <v>103.09</v>
      </c>
    </row>
    <row r="830" spans="1:281">
      <c r="A830">
        <v>812</v>
      </c>
      <c r="B830">
        <v>1659036452.1</v>
      </c>
      <c r="C830">
        <v>12769</v>
      </c>
      <c r="D830" t="s">
        <v>2057</v>
      </c>
      <c r="E830" t="s">
        <v>2058</v>
      </c>
      <c r="F830">
        <v>5</v>
      </c>
      <c r="G830" t="s">
        <v>1975</v>
      </c>
      <c r="H830" t="s">
        <v>417</v>
      </c>
      <c r="I830">
        <v>1659036444.27857</v>
      </c>
      <c r="J830">
        <f>(K830)/1000</f>
        <v>0</v>
      </c>
      <c r="K830">
        <f>IF(CZ830, AN830, AH830)</f>
        <v>0</v>
      </c>
      <c r="L830">
        <f>IF(CZ830, AI830, AG830)</f>
        <v>0</v>
      </c>
      <c r="M830">
        <f>DB830 - IF(AU830&gt;1, L830*CV830*100.0/(AW830*DP830), 0)</f>
        <v>0</v>
      </c>
      <c r="N830">
        <f>((T830-J830/2)*M830-L830)/(T830+J830/2)</f>
        <v>0</v>
      </c>
      <c r="O830">
        <f>N830*(DI830+DJ830)/1000.0</f>
        <v>0</v>
      </c>
      <c r="P830">
        <f>(DB830 - IF(AU830&gt;1, L830*CV830*100.0/(AW830*DP830), 0))*(DI830+DJ830)/1000.0</f>
        <v>0</v>
      </c>
      <c r="Q830">
        <f>2.0/((1/S830-1/R830)+SIGN(S830)*SQRT((1/S830-1/R830)*(1/S830-1/R830) + 4*CW830/((CW830+1)*(CW830+1))*(2*1/S830*1/R830-1/R830*1/R830)))</f>
        <v>0</v>
      </c>
      <c r="R830">
        <f>IF(LEFT(CX830,1)&lt;&gt;"0",IF(LEFT(CX830,1)="1",3.0,CY830),$D$5+$E$5*(DP830*DI830/($K$5*1000))+$F$5*(DP830*DI830/($K$5*1000))*MAX(MIN(CV830,$J$5),$I$5)*MAX(MIN(CV830,$J$5),$I$5)+$G$5*MAX(MIN(CV830,$J$5),$I$5)*(DP830*DI830/($K$5*1000))+$H$5*(DP830*DI830/($K$5*1000))*(DP830*DI830/($K$5*1000)))</f>
        <v>0</v>
      </c>
      <c r="S830">
        <f>J830*(1000-(1000*0.61365*exp(17.502*W830/(240.97+W830))/(DI830+DJ830)+DD830)/2)/(1000*0.61365*exp(17.502*W830/(240.97+W830))/(DI830+DJ830)-DD830)</f>
        <v>0</v>
      </c>
      <c r="T830">
        <f>1/((CW830+1)/(Q830/1.6)+1/(R830/1.37)) + CW830/((CW830+1)/(Q830/1.6) + CW830/(R830/1.37))</f>
        <v>0</v>
      </c>
      <c r="U830">
        <f>(CR830*CU830)</f>
        <v>0</v>
      </c>
      <c r="V830">
        <f>(DK830+(U830+2*0.95*5.67E-8*(((DK830+$B$7)+273)^4-(DK830+273)^4)-44100*J830)/(1.84*29.3*R830+8*0.95*5.67E-8*(DK830+273)^3))</f>
        <v>0</v>
      </c>
      <c r="W830">
        <f>($C$7*DL830+$D$7*DM830+$E$7*V830)</f>
        <v>0</v>
      </c>
      <c r="X830">
        <f>0.61365*exp(17.502*W830/(240.97+W830))</f>
        <v>0</v>
      </c>
      <c r="Y830">
        <f>(Z830/AA830*100)</f>
        <v>0</v>
      </c>
      <c r="Z830">
        <f>DD830*(DI830+DJ830)/1000</f>
        <v>0</v>
      </c>
      <c r="AA830">
        <f>0.61365*exp(17.502*DK830/(240.97+DK830))</f>
        <v>0</v>
      </c>
      <c r="AB830">
        <f>(X830-DD830*(DI830+DJ830)/1000)</f>
        <v>0</v>
      </c>
      <c r="AC830">
        <f>(-J830*44100)</f>
        <v>0</v>
      </c>
      <c r="AD830">
        <f>2*29.3*R830*0.92*(DK830-W830)</f>
        <v>0</v>
      </c>
      <c r="AE830">
        <f>2*0.95*5.67E-8*(((DK830+$B$7)+273)^4-(W830+273)^4)</f>
        <v>0</v>
      </c>
      <c r="AF830">
        <f>U830+AE830+AC830+AD830</f>
        <v>0</v>
      </c>
      <c r="AG830">
        <f>DH830*AU830*(DC830-DB830*(1000-AU830*DE830)/(1000-AU830*DD830))/(100*CV830)</f>
        <v>0</v>
      </c>
      <c r="AH830">
        <f>1000*DH830*AU830*(DD830-DE830)/(100*CV830*(1000-AU830*DD830))</f>
        <v>0</v>
      </c>
      <c r="AI830">
        <f>(AJ830 - AK830 - DI830*1E3/(8.314*(DK830+273.15)) * AM830/DH830 * AL830) * DH830/(100*CV830) * (1000 - DE830)/1000</f>
        <v>0</v>
      </c>
      <c r="AJ830">
        <v>699.951315021526</v>
      </c>
      <c r="AK830">
        <v>667.443927272727</v>
      </c>
      <c r="AL830">
        <v>3.44109788915733</v>
      </c>
      <c r="AM830">
        <v>66.0503395824005</v>
      </c>
      <c r="AN830">
        <f>(AP830 - AO830 + DI830*1E3/(8.314*(DK830+273.15)) * AR830/DH830 * AQ830) * DH830/(100*CV830) * 1000/(1000 - AP830)</f>
        <v>0</v>
      </c>
      <c r="AO830">
        <v>25.9311495072103</v>
      </c>
      <c r="AP830">
        <v>27.819293006993</v>
      </c>
      <c r="AQ830">
        <v>6.6878315820487e-06</v>
      </c>
      <c r="AR830">
        <v>92.4507635075594</v>
      </c>
      <c r="AS830">
        <v>3</v>
      </c>
      <c r="AT830">
        <v>1</v>
      </c>
      <c r="AU830">
        <f>IF(AS830*$H$13&gt;=AW830,1.0,(AW830/(AW830-AS830*$H$13)))</f>
        <v>0</v>
      </c>
      <c r="AV830">
        <f>(AU830-1)*100</f>
        <v>0</v>
      </c>
      <c r="AW830">
        <f>MAX(0,($B$13+$C$13*DP830)/(1+$D$13*DP830)*DI830/(DK830+273)*$E$13)</f>
        <v>0</v>
      </c>
      <c r="AX830" t="s">
        <v>418</v>
      </c>
      <c r="AY830" t="s">
        <v>418</v>
      </c>
      <c r="AZ830">
        <v>0</v>
      </c>
      <c r="BA830">
        <v>0</v>
      </c>
      <c r="BB830">
        <f>1-AZ830/BA830</f>
        <v>0</v>
      </c>
      <c r="BC830">
        <v>0</v>
      </c>
      <c r="BD830" t="s">
        <v>418</v>
      </c>
      <c r="BE830" t="s">
        <v>418</v>
      </c>
      <c r="BF830">
        <v>0</v>
      </c>
      <c r="BG830">
        <v>0</v>
      </c>
      <c r="BH830">
        <f>1-BF830/BG830</f>
        <v>0</v>
      </c>
      <c r="BI830">
        <v>0.5</v>
      </c>
      <c r="BJ830">
        <f>CS830</f>
        <v>0</v>
      </c>
      <c r="BK830">
        <f>L830</f>
        <v>0</v>
      </c>
      <c r="BL830">
        <f>BH830*BI830*BJ830</f>
        <v>0</v>
      </c>
      <c r="BM830">
        <f>(BK830-BC830)/BJ830</f>
        <v>0</v>
      </c>
      <c r="BN830">
        <f>(BA830-BG830)/BG830</f>
        <v>0</v>
      </c>
      <c r="BO830">
        <f>AZ830/(BB830+AZ830/BG830)</f>
        <v>0</v>
      </c>
      <c r="BP830" t="s">
        <v>418</v>
      </c>
      <c r="BQ830">
        <v>0</v>
      </c>
      <c r="BR830">
        <f>IF(BQ830&lt;&gt;0, BQ830, BO830)</f>
        <v>0</v>
      </c>
      <c r="BS830">
        <f>1-BR830/BG830</f>
        <v>0</v>
      </c>
      <c r="BT830">
        <f>(BG830-BF830)/(BG830-BR830)</f>
        <v>0</v>
      </c>
      <c r="BU830">
        <f>(BA830-BG830)/(BA830-BR830)</f>
        <v>0</v>
      </c>
      <c r="BV830">
        <f>(BG830-BF830)/(BG830-AZ830)</f>
        <v>0</v>
      </c>
      <c r="BW830">
        <f>(BA830-BG830)/(BA830-AZ830)</f>
        <v>0</v>
      </c>
      <c r="BX830">
        <f>(BT830*BR830/BF830)</f>
        <v>0</v>
      </c>
      <c r="BY830">
        <f>(1-BX830)</f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f>$B$11*DQ830+$C$11*DR830+$F$11*EC830*(1-EF830)</f>
        <v>0</v>
      </c>
      <c r="CS830">
        <f>CR830*CT830</f>
        <v>0</v>
      </c>
      <c r="CT830">
        <f>($B$11*$D$9+$C$11*$D$9+$F$11*((EP830+EH830)/MAX(EP830+EH830+EQ830, 0.1)*$I$9+EQ830/MAX(EP830+EH830+EQ830, 0.1)*$J$9))/($B$11+$C$11+$F$11)</f>
        <v>0</v>
      </c>
      <c r="CU830">
        <f>($B$11*$K$9+$C$11*$K$9+$F$11*((EP830+EH830)/MAX(EP830+EH830+EQ830, 0.1)*$P$9+EQ830/MAX(EP830+EH830+EQ830, 0.1)*$Q$9))/($B$11+$C$11+$F$11)</f>
        <v>0</v>
      </c>
      <c r="CV830">
        <v>6</v>
      </c>
      <c r="CW830">
        <v>0.5</v>
      </c>
      <c r="CX830" t="s">
        <v>419</v>
      </c>
      <c r="CY830">
        <v>2</v>
      </c>
      <c r="CZ830" t="b">
        <v>1</v>
      </c>
      <c r="DA830">
        <v>1659036444.27857</v>
      </c>
      <c r="DB830">
        <v>624.6305</v>
      </c>
      <c r="DC830">
        <v>664.454464285714</v>
      </c>
      <c r="DD830">
        <v>27.821125</v>
      </c>
      <c r="DE830">
        <v>25.9342142857143</v>
      </c>
      <c r="DF830">
        <v>616.975285714286</v>
      </c>
      <c r="DG830">
        <v>27.28975</v>
      </c>
      <c r="DH830">
        <v>500.057607142857</v>
      </c>
      <c r="DI830">
        <v>90.2801535714286</v>
      </c>
      <c r="DJ830">
        <v>0.0438072285714286</v>
      </c>
      <c r="DK830">
        <v>27.4605392857143</v>
      </c>
      <c r="DL830">
        <v>28.3037714285714</v>
      </c>
      <c r="DM830">
        <v>999.9</v>
      </c>
      <c r="DN830">
        <v>0</v>
      </c>
      <c r="DO830">
        <v>0</v>
      </c>
      <c r="DP830">
        <v>10012.5</v>
      </c>
      <c r="DQ830">
        <v>0</v>
      </c>
      <c r="DR830">
        <v>17.2052857142857</v>
      </c>
      <c r="DS830">
        <v>-39.8239892857143</v>
      </c>
      <c r="DT830">
        <v>642.505678571428</v>
      </c>
      <c r="DU830">
        <v>682.145392857143</v>
      </c>
      <c r="DV830">
        <v>1.88690571428571</v>
      </c>
      <c r="DW830">
        <v>664.454464285714</v>
      </c>
      <c r="DX830">
        <v>25.9342142857143</v>
      </c>
      <c r="DY830">
        <v>2.51169535714286</v>
      </c>
      <c r="DZ830">
        <v>2.34134464285714</v>
      </c>
      <c r="EA830">
        <v>21.1024785714286</v>
      </c>
      <c r="EB830">
        <v>19.9637035714286</v>
      </c>
      <c r="EC830">
        <v>2000.04607142857</v>
      </c>
      <c r="ED830">
        <v>0.980000964285714</v>
      </c>
      <c r="EE830">
        <v>0.0199993714285714</v>
      </c>
      <c r="EF830">
        <v>0</v>
      </c>
      <c r="EG830">
        <v>650.250535714286</v>
      </c>
      <c r="EH830">
        <v>5.00063</v>
      </c>
      <c r="EI830">
        <v>12834.8071428571</v>
      </c>
      <c r="EJ830">
        <v>17257.2964285714</v>
      </c>
      <c r="EK830">
        <v>38.187</v>
      </c>
      <c r="EL830">
        <v>38.25</v>
      </c>
      <c r="EM830">
        <v>37.687</v>
      </c>
      <c r="EN830">
        <v>37.57775</v>
      </c>
      <c r="EO830">
        <v>39.22975</v>
      </c>
      <c r="EP830">
        <v>1955.14571428571</v>
      </c>
      <c r="EQ830">
        <v>39.9003571428571</v>
      </c>
      <c r="ER830">
        <v>0</v>
      </c>
      <c r="ES830">
        <v>1659036451.3</v>
      </c>
      <c r="ET830">
        <v>0</v>
      </c>
      <c r="EU830">
        <v>650.280846153846</v>
      </c>
      <c r="EV830">
        <v>5.43671794615714</v>
      </c>
      <c r="EW830">
        <v>106.769230854499</v>
      </c>
      <c r="EX830">
        <v>12835.4</v>
      </c>
      <c r="EY830">
        <v>15</v>
      </c>
      <c r="EZ830">
        <v>1659035359.5</v>
      </c>
      <c r="FA830" t="s">
        <v>1976</v>
      </c>
      <c r="FB830">
        <v>1659035357.5</v>
      </c>
      <c r="FC830">
        <v>1659035359.5</v>
      </c>
      <c r="FD830">
        <v>1</v>
      </c>
      <c r="FE830">
        <v>-0.104</v>
      </c>
      <c r="FF830">
        <v>-0.037</v>
      </c>
      <c r="FG830">
        <v>6.435</v>
      </c>
      <c r="FH830">
        <v>0.501</v>
      </c>
      <c r="FI830">
        <v>420</v>
      </c>
      <c r="FJ830">
        <v>25</v>
      </c>
      <c r="FK830">
        <v>0.45</v>
      </c>
      <c r="FL830">
        <v>0.11</v>
      </c>
      <c r="FM830">
        <v>-39.55515</v>
      </c>
      <c r="FN830">
        <v>-6.05564352720443</v>
      </c>
      <c r="FO830">
        <v>0.802877185813621</v>
      </c>
      <c r="FP830">
        <v>0</v>
      </c>
      <c r="FQ830">
        <v>649.967205882353</v>
      </c>
      <c r="FR830">
        <v>5.61798319642489</v>
      </c>
      <c r="FS830">
        <v>0.585276042434469</v>
      </c>
      <c r="FT830">
        <v>0</v>
      </c>
      <c r="FU830">
        <v>1.88600475</v>
      </c>
      <c r="FV830">
        <v>0.0231828517823635</v>
      </c>
      <c r="FW830">
        <v>0.00380530746950887</v>
      </c>
      <c r="FX830">
        <v>1</v>
      </c>
      <c r="FY830">
        <v>1</v>
      </c>
      <c r="FZ830">
        <v>3</v>
      </c>
      <c r="GA830" t="s">
        <v>421</v>
      </c>
      <c r="GB830">
        <v>2.97373</v>
      </c>
      <c r="GC830">
        <v>2.6978</v>
      </c>
      <c r="GD830">
        <v>0.124568</v>
      </c>
      <c r="GE830">
        <v>0.130892</v>
      </c>
      <c r="GF830">
        <v>0.114287</v>
      </c>
      <c r="GG830">
        <v>0.109783</v>
      </c>
      <c r="GH830">
        <v>34079.5</v>
      </c>
      <c r="GI830">
        <v>37004.1</v>
      </c>
      <c r="GJ830">
        <v>35275.9</v>
      </c>
      <c r="GK830">
        <v>38612.1</v>
      </c>
      <c r="GL830">
        <v>44290.7</v>
      </c>
      <c r="GM830">
        <v>49645.6</v>
      </c>
      <c r="GN830">
        <v>55145</v>
      </c>
      <c r="GO830">
        <v>61935</v>
      </c>
      <c r="GP830">
        <v>1.9728</v>
      </c>
      <c r="GQ830">
        <v>1.8606</v>
      </c>
      <c r="GR830">
        <v>0.177175</v>
      </c>
      <c r="GS830">
        <v>0</v>
      </c>
      <c r="GT830">
        <v>25.3909</v>
      </c>
      <c r="GU830">
        <v>999.9</v>
      </c>
      <c r="GV830">
        <v>58.076</v>
      </c>
      <c r="GW830">
        <v>29.487</v>
      </c>
      <c r="GX830">
        <v>26.6099</v>
      </c>
      <c r="GY830">
        <v>56.1919</v>
      </c>
      <c r="GZ830">
        <v>45.7612</v>
      </c>
      <c r="HA830">
        <v>1</v>
      </c>
      <c r="HB830">
        <v>-0.0480488</v>
      </c>
      <c r="HC830">
        <v>0.110893</v>
      </c>
      <c r="HD830">
        <v>20.1139</v>
      </c>
      <c r="HE830">
        <v>5.19932</v>
      </c>
      <c r="HF830">
        <v>12.004</v>
      </c>
      <c r="HG830">
        <v>4.9756</v>
      </c>
      <c r="HH830">
        <v>3.2936</v>
      </c>
      <c r="HI830">
        <v>9999</v>
      </c>
      <c r="HJ830">
        <v>9999</v>
      </c>
      <c r="HK830">
        <v>9999</v>
      </c>
      <c r="HL830">
        <v>631.2</v>
      </c>
      <c r="HM830">
        <v>1.86313</v>
      </c>
      <c r="HN830">
        <v>1.86798</v>
      </c>
      <c r="HO830">
        <v>1.86783</v>
      </c>
      <c r="HP830">
        <v>1.86902</v>
      </c>
      <c r="HQ830">
        <v>1.86981</v>
      </c>
      <c r="HR830">
        <v>1.86584</v>
      </c>
      <c r="HS830">
        <v>1.86691</v>
      </c>
      <c r="HT830">
        <v>1.86829</v>
      </c>
      <c r="HU830">
        <v>5</v>
      </c>
      <c r="HV830">
        <v>0</v>
      </c>
      <c r="HW830">
        <v>0</v>
      </c>
      <c r="HX830">
        <v>0</v>
      </c>
      <c r="HY830" t="s">
        <v>422</v>
      </c>
      <c r="HZ830" t="s">
        <v>423</v>
      </c>
      <c r="IA830" t="s">
        <v>424</v>
      </c>
      <c r="IB830" t="s">
        <v>424</v>
      </c>
      <c r="IC830" t="s">
        <v>424</v>
      </c>
      <c r="ID830" t="s">
        <v>424</v>
      </c>
      <c r="IE830">
        <v>0</v>
      </c>
      <c r="IF830">
        <v>100</v>
      </c>
      <c r="IG830">
        <v>100</v>
      </c>
      <c r="IH830">
        <v>7.807</v>
      </c>
      <c r="II830">
        <v>0.5314</v>
      </c>
      <c r="IJ830">
        <v>3.92360093765785</v>
      </c>
      <c r="IK830">
        <v>0.00601174518973114</v>
      </c>
      <c r="IL830">
        <v>2.77886958061485e-07</v>
      </c>
      <c r="IM830">
        <v>-3.54636231360687e-10</v>
      </c>
      <c r="IN830">
        <v>0.531367920259254</v>
      </c>
      <c r="IO830">
        <v>0</v>
      </c>
      <c r="IP830">
        <v>0</v>
      </c>
      <c r="IQ830">
        <v>0</v>
      </c>
      <c r="IR830">
        <v>-4</v>
      </c>
      <c r="IS830">
        <v>1848</v>
      </c>
      <c r="IT830">
        <v>1</v>
      </c>
      <c r="IU830">
        <v>25</v>
      </c>
      <c r="IV830">
        <v>18.2</v>
      </c>
      <c r="IW830">
        <v>18.2</v>
      </c>
      <c r="IX830">
        <v>1.55151</v>
      </c>
      <c r="IY830">
        <v>2.61475</v>
      </c>
      <c r="IZ830">
        <v>1.54785</v>
      </c>
      <c r="JA830">
        <v>2.30591</v>
      </c>
      <c r="JB830">
        <v>1.34644</v>
      </c>
      <c r="JC830">
        <v>2.3999</v>
      </c>
      <c r="JD830">
        <v>33.7606</v>
      </c>
      <c r="JE830">
        <v>24.2188</v>
      </c>
      <c r="JF830">
        <v>18</v>
      </c>
      <c r="JG830">
        <v>491.916</v>
      </c>
      <c r="JH830">
        <v>418.756</v>
      </c>
      <c r="JI830">
        <v>24.9998</v>
      </c>
      <c r="JJ830">
        <v>26.6169</v>
      </c>
      <c r="JK830">
        <v>30</v>
      </c>
      <c r="JL830">
        <v>26.5783</v>
      </c>
      <c r="JM830">
        <v>26.5217</v>
      </c>
      <c r="JN830">
        <v>31.0798</v>
      </c>
      <c r="JO830">
        <v>6.88932</v>
      </c>
      <c r="JP830">
        <v>100</v>
      </c>
      <c r="JQ830">
        <v>25</v>
      </c>
      <c r="JR830">
        <v>709.096</v>
      </c>
      <c r="JS830">
        <v>25.9932</v>
      </c>
      <c r="JT830">
        <v>102.293</v>
      </c>
      <c r="JU830">
        <v>103.09</v>
      </c>
    </row>
    <row r="831" spans="1:281">
      <c r="A831">
        <v>813</v>
      </c>
      <c r="B831">
        <v>1659036457.6</v>
      </c>
      <c r="C831">
        <v>12774.5</v>
      </c>
      <c r="D831" t="s">
        <v>2059</v>
      </c>
      <c r="E831" t="s">
        <v>2060</v>
      </c>
      <c r="F831">
        <v>5</v>
      </c>
      <c r="G831" t="s">
        <v>1975</v>
      </c>
      <c r="H831" t="s">
        <v>417</v>
      </c>
      <c r="I831">
        <v>1659036449.85</v>
      </c>
      <c r="J831">
        <f>(K831)/1000</f>
        <v>0</v>
      </c>
      <c r="K831">
        <f>IF(CZ831, AN831, AH831)</f>
        <v>0</v>
      </c>
      <c r="L831">
        <f>IF(CZ831, AI831, AG831)</f>
        <v>0</v>
      </c>
      <c r="M831">
        <f>DB831 - IF(AU831&gt;1, L831*CV831*100.0/(AW831*DP831), 0)</f>
        <v>0</v>
      </c>
      <c r="N831">
        <f>((T831-J831/2)*M831-L831)/(T831+J831/2)</f>
        <v>0</v>
      </c>
      <c r="O831">
        <f>N831*(DI831+DJ831)/1000.0</f>
        <v>0</v>
      </c>
      <c r="P831">
        <f>(DB831 - IF(AU831&gt;1, L831*CV831*100.0/(AW831*DP831), 0))*(DI831+DJ831)/1000.0</f>
        <v>0</v>
      </c>
      <c r="Q831">
        <f>2.0/((1/S831-1/R831)+SIGN(S831)*SQRT((1/S831-1/R831)*(1/S831-1/R831) + 4*CW831/((CW831+1)*(CW831+1))*(2*1/S831*1/R831-1/R831*1/R831)))</f>
        <v>0</v>
      </c>
      <c r="R831">
        <f>IF(LEFT(CX831,1)&lt;&gt;"0",IF(LEFT(CX831,1)="1",3.0,CY831),$D$5+$E$5*(DP831*DI831/($K$5*1000))+$F$5*(DP831*DI831/($K$5*1000))*MAX(MIN(CV831,$J$5),$I$5)*MAX(MIN(CV831,$J$5),$I$5)+$G$5*MAX(MIN(CV831,$J$5),$I$5)*(DP831*DI831/($K$5*1000))+$H$5*(DP831*DI831/($K$5*1000))*(DP831*DI831/($K$5*1000)))</f>
        <v>0</v>
      </c>
      <c r="S831">
        <f>J831*(1000-(1000*0.61365*exp(17.502*W831/(240.97+W831))/(DI831+DJ831)+DD831)/2)/(1000*0.61365*exp(17.502*W831/(240.97+W831))/(DI831+DJ831)-DD831)</f>
        <v>0</v>
      </c>
      <c r="T831">
        <f>1/((CW831+1)/(Q831/1.6)+1/(R831/1.37)) + CW831/((CW831+1)/(Q831/1.6) + CW831/(R831/1.37))</f>
        <v>0</v>
      </c>
      <c r="U831">
        <f>(CR831*CU831)</f>
        <v>0</v>
      </c>
      <c r="V831">
        <f>(DK831+(U831+2*0.95*5.67E-8*(((DK831+$B$7)+273)^4-(DK831+273)^4)-44100*J831)/(1.84*29.3*R831+8*0.95*5.67E-8*(DK831+273)^3))</f>
        <v>0</v>
      </c>
      <c r="W831">
        <f>($C$7*DL831+$D$7*DM831+$E$7*V831)</f>
        <v>0</v>
      </c>
      <c r="X831">
        <f>0.61365*exp(17.502*W831/(240.97+W831))</f>
        <v>0</v>
      </c>
      <c r="Y831">
        <f>(Z831/AA831*100)</f>
        <v>0</v>
      </c>
      <c r="Z831">
        <f>DD831*(DI831+DJ831)/1000</f>
        <v>0</v>
      </c>
      <c r="AA831">
        <f>0.61365*exp(17.502*DK831/(240.97+DK831))</f>
        <v>0</v>
      </c>
      <c r="AB831">
        <f>(X831-DD831*(DI831+DJ831)/1000)</f>
        <v>0</v>
      </c>
      <c r="AC831">
        <f>(-J831*44100)</f>
        <v>0</v>
      </c>
      <c r="AD831">
        <f>2*29.3*R831*0.92*(DK831-W831)</f>
        <v>0</v>
      </c>
      <c r="AE831">
        <f>2*0.95*5.67E-8*(((DK831+$B$7)+273)^4-(W831+273)^4)</f>
        <v>0</v>
      </c>
      <c r="AF831">
        <f>U831+AE831+AC831+AD831</f>
        <v>0</v>
      </c>
      <c r="AG831">
        <f>DH831*AU831*(DC831-DB831*(1000-AU831*DE831)/(1000-AU831*DD831))/(100*CV831)</f>
        <v>0</v>
      </c>
      <c r="AH831">
        <f>1000*DH831*AU831*(DD831-DE831)/(100*CV831*(1000-AU831*DD831))</f>
        <v>0</v>
      </c>
      <c r="AI831">
        <f>(AJ831 - AK831 - DI831*1E3/(8.314*(DK831+273.15)) * AM831/DH831 * AL831) * DH831/(100*CV831) * (1000 - DE831)/1000</f>
        <v>0</v>
      </c>
      <c r="AJ831">
        <v>718.935514441933</v>
      </c>
      <c r="AK831">
        <v>685.933678787879</v>
      </c>
      <c r="AL831">
        <v>3.44668601754533</v>
      </c>
      <c r="AM831">
        <v>66.0503395824005</v>
      </c>
      <c r="AN831">
        <f>(AP831 - AO831 + DI831*1E3/(8.314*(DK831+273.15)) * AR831/DH831 * AQ831) * DH831/(100*CV831) * 1000/(1000 - AP831)</f>
        <v>0</v>
      </c>
      <c r="AO831">
        <v>25.9296970316257</v>
      </c>
      <c r="AP831">
        <v>27.8215874125874</v>
      </c>
      <c r="AQ831">
        <v>-2.65304120409648e-05</v>
      </c>
      <c r="AR831">
        <v>92.4507635075594</v>
      </c>
      <c r="AS831">
        <v>3</v>
      </c>
      <c r="AT831">
        <v>1</v>
      </c>
      <c r="AU831">
        <f>IF(AS831*$H$13&gt;=AW831,1.0,(AW831/(AW831-AS831*$H$13)))</f>
        <v>0</v>
      </c>
      <c r="AV831">
        <f>(AU831-1)*100</f>
        <v>0</v>
      </c>
      <c r="AW831">
        <f>MAX(0,($B$13+$C$13*DP831)/(1+$D$13*DP831)*DI831/(DK831+273)*$E$13)</f>
        <v>0</v>
      </c>
      <c r="AX831" t="s">
        <v>418</v>
      </c>
      <c r="AY831" t="s">
        <v>418</v>
      </c>
      <c r="AZ831">
        <v>0</v>
      </c>
      <c r="BA831">
        <v>0</v>
      </c>
      <c r="BB831">
        <f>1-AZ831/BA831</f>
        <v>0</v>
      </c>
      <c r="BC831">
        <v>0</v>
      </c>
      <c r="BD831" t="s">
        <v>418</v>
      </c>
      <c r="BE831" t="s">
        <v>418</v>
      </c>
      <c r="BF831">
        <v>0</v>
      </c>
      <c r="BG831">
        <v>0</v>
      </c>
      <c r="BH831">
        <f>1-BF831/BG831</f>
        <v>0</v>
      </c>
      <c r="BI831">
        <v>0.5</v>
      </c>
      <c r="BJ831">
        <f>CS831</f>
        <v>0</v>
      </c>
      <c r="BK831">
        <f>L831</f>
        <v>0</v>
      </c>
      <c r="BL831">
        <f>BH831*BI831*BJ831</f>
        <v>0</v>
      </c>
      <c r="BM831">
        <f>(BK831-BC831)/BJ831</f>
        <v>0</v>
      </c>
      <c r="BN831">
        <f>(BA831-BG831)/BG831</f>
        <v>0</v>
      </c>
      <c r="BO831">
        <f>AZ831/(BB831+AZ831/BG831)</f>
        <v>0</v>
      </c>
      <c r="BP831" t="s">
        <v>418</v>
      </c>
      <c r="BQ831">
        <v>0</v>
      </c>
      <c r="BR831">
        <f>IF(BQ831&lt;&gt;0, BQ831, BO831)</f>
        <v>0</v>
      </c>
      <c r="BS831">
        <f>1-BR831/BG831</f>
        <v>0</v>
      </c>
      <c r="BT831">
        <f>(BG831-BF831)/(BG831-BR831)</f>
        <v>0</v>
      </c>
      <c r="BU831">
        <f>(BA831-BG831)/(BA831-BR831)</f>
        <v>0</v>
      </c>
      <c r="BV831">
        <f>(BG831-BF831)/(BG831-AZ831)</f>
        <v>0</v>
      </c>
      <c r="BW831">
        <f>(BA831-BG831)/(BA831-AZ831)</f>
        <v>0</v>
      </c>
      <c r="BX831">
        <f>(BT831*BR831/BF831)</f>
        <v>0</v>
      </c>
      <c r="BY831">
        <f>(1-BX831)</f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f>$B$11*DQ831+$C$11*DR831+$F$11*EC831*(1-EF831)</f>
        <v>0</v>
      </c>
      <c r="CS831">
        <f>CR831*CT831</f>
        <v>0</v>
      </c>
      <c r="CT831">
        <f>($B$11*$D$9+$C$11*$D$9+$F$11*((EP831+EH831)/MAX(EP831+EH831+EQ831, 0.1)*$I$9+EQ831/MAX(EP831+EH831+EQ831, 0.1)*$J$9))/($B$11+$C$11+$F$11)</f>
        <v>0</v>
      </c>
      <c r="CU831">
        <f>($B$11*$K$9+$C$11*$K$9+$F$11*((EP831+EH831)/MAX(EP831+EH831+EQ831, 0.1)*$P$9+EQ831/MAX(EP831+EH831+EQ831, 0.1)*$Q$9))/($B$11+$C$11+$F$11)</f>
        <v>0</v>
      </c>
      <c r="CV831">
        <v>6</v>
      </c>
      <c r="CW831">
        <v>0.5</v>
      </c>
      <c r="CX831" t="s">
        <v>419</v>
      </c>
      <c r="CY831">
        <v>2</v>
      </c>
      <c r="CZ831" t="b">
        <v>1</v>
      </c>
      <c r="DA831">
        <v>1659036449.85</v>
      </c>
      <c r="DB831">
        <v>642.876</v>
      </c>
      <c r="DC831">
        <v>683.341071428571</v>
      </c>
      <c r="DD831">
        <v>27.8203392857143</v>
      </c>
      <c r="DE831">
        <v>25.9310392857143</v>
      </c>
      <c r="DF831">
        <v>635.113035714286</v>
      </c>
      <c r="DG831">
        <v>27.2889642857143</v>
      </c>
      <c r="DH831">
        <v>500.067892857143</v>
      </c>
      <c r="DI831">
        <v>90.2808035714286</v>
      </c>
      <c r="DJ831">
        <v>0.0440823464285714</v>
      </c>
      <c r="DK831">
        <v>27.4582642857143</v>
      </c>
      <c r="DL831">
        <v>28.3013464285714</v>
      </c>
      <c r="DM831">
        <v>999.9</v>
      </c>
      <c r="DN831">
        <v>0</v>
      </c>
      <c r="DO831">
        <v>0</v>
      </c>
      <c r="DP831">
        <v>10001.0714285714</v>
      </c>
      <c r="DQ831">
        <v>0</v>
      </c>
      <c r="DR831">
        <v>17.2009535714286</v>
      </c>
      <c r="DS831">
        <v>-40.4650964285714</v>
      </c>
      <c r="DT831">
        <v>661.272785714286</v>
      </c>
      <c r="DU831">
        <v>701.532571428571</v>
      </c>
      <c r="DV831">
        <v>1.88929857142857</v>
      </c>
      <c r="DW831">
        <v>683.341071428571</v>
      </c>
      <c r="DX831">
        <v>25.9310392857143</v>
      </c>
      <c r="DY831">
        <v>2.51164214285714</v>
      </c>
      <c r="DZ831">
        <v>2.341075</v>
      </c>
      <c r="EA831">
        <v>21.1021357142857</v>
      </c>
      <c r="EB831">
        <v>19.9618464285714</v>
      </c>
      <c r="EC831">
        <v>2000.02607142857</v>
      </c>
      <c r="ED831">
        <v>0.980000857142857</v>
      </c>
      <c r="EE831">
        <v>0.0199994857142857</v>
      </c>
      <c r="EF831">
        <v>0</v>
      </c>
      <c r="EG831">
        <v>650.791464285714</v>
      </c>
      <c r="EH831">
        <v>5.00063</v>
      </c>
      <c r="EI831">
        <v>12844.5928571429</v>
      </c>
      <c r="EJ831">
        <v>17257.1285714286</v>
      </c>
      <c r="EK831">
        <v>38.187</v>
      </c>
      <c r="EL831">
        <v>38.25</v>
      </c>
      <c r="EM831">
        <v>37.687</v>
      </c>
      <c r="EN831">
        <v>37.5755</v>
      </c>
      <c r="EO831">
        <v>39.223</v>
      </c>
      <c r="EP831">
        <v>1955.12571428571</v>
      </c>
      <c r="EQ831">
        <v>39.9003571428571</v>
      </c>
      <c r="ER831">
        <v>0</v>
      </c>
      <c r="ES831">
        <v>1659036456.7</v>
      </c>
      <c r="ET831">
        <v>0</v>
      </c>
      <c r="EU831">
        <v>650.81864</v>
      </c>
      <c r="EV831">
        <v>5.02176922727736</v>
      </c>
      <c r="EW831">
        <v>102.338461496889</v>
      </c>
      <c r="EX831">
        <v>12845.416</v>
      </c>
      <c r="EY831">
        <v>15</v>
      </c>
      <c r="EZ831">
        <v>1659035359.5</v>
      </c>
      <c r="FA831" t="s">
        <v>1976</v>
      </c>
      <c r="FB831">
        <v>1659035357.5</v>
      </c>
      <c r="FC831">
        <v>1659035359.5</v>
      </c>
      <c r="FD831">
        <v>1</v>
      </c>
      <c r="FE831">
        <v>-0.104</v>
      </c>
      <c r="FF831">
        <v>-0.037</v>
      </c>
      <c r="FG831">
        <v>6.435</v>
      </c>
      <c r="FH831">
        <v>0.501</v>
      </c>
      <c r="FI831">
        <v>420</v>
      </c>
      <c r="FJ831">
        <v>25</v>
      </c>
      <c r="FK831">
        <v>0.45</v>
      </c>
      <c r="FL831">
        <v>0.11</v>
      </c>
      <c r="FM831">
        <v>-40.1079675</v>
      </c>
      <c r="FN831">
        <v>-6.148949718574</v>
      </c>
      <c r="FO831">
        <v>0.795284143054386</v>
      </c>
      <c r="FP831">
        <v>0</v>
      </c>
      <c r="FQ831">
        <v>650.512352941177</v>
      </c>
      <c r="FR831">
        <v>5.62395721980371</v>
      </c>
      <c r="FS831">
        <v>0.586839284660424</v>
      </c>
      <c r="FT831">
        <v>0</v>
      </c>
      <c r="FU831">
        <v>1.88823375</v>
      </c>
      <c r="FV831">
        <v>0.0269512570356445</v>
      </c>
      <c r="FW831">
        <v>0.00396125465446238</v>
      </c>
      <c r="FX831">
        <v>1</v>
      </c>
      <c r="FY831">
        <v>1</v>
      </c>
      <c r="FZ831">
        <v>3</v>
      </c>
      <c r="GA831" t="s">
        <v>421</v>
      </c>
      <c r="GB831">
        <v>2.97347</v>
      </c>
      <c r="GC831">
        <v>2.698</v>
      </c>
      <c r="GD831">
        <v>0.126985</v>
      </c>
      <c r="GE831">
        <v>0.133421</v>
      </c>
      <c r="GF831">
        <v>0.114268</v>
      </c>
      <c r="GG831">
        <v>0.109786</v>
      </c>
      <c r="GH831">
        <v>33985.2</v>
      </c>
      <c r="GI831">
        <v>36896.4</v>
      </c>
      <c r="GJ831">
        <v>35275.6</v>
      </c>
      <c r="GK831">
        <v>38612</v>
      </c>
      <c r="GL831">
        <v>44290.9</v>
      </c>
      <c r="GM831">
        <v>49645.4</v>
      </c>
      <c r="GN831">
        <v>55143.9</v>
      </c>
      <c r="GO831">
        <v>61934.9</v>
      </c>
      <c r="GP831">
        <v>1.9726</v>
      </c>
      <c r="GQ831">
        <v>1.8606</v>
      </c>
      <c r="GR831">
        <v>0.177622</v>
      </c>
      <c r="GS831">
        <v>0</v>
      </c>
      <c r="GT831">
        <v>25.3909</v>
      </c>
      <c r="GU831">
        <v>999.9</v>
      </c>
      <c r="GV831">
        <v>58.076</v>
      </c>
      <c r="GW831">
        <v>29.517</v>
      </c>
      <c r="GX831">
        <v>26.6541</v>
      </c>
      <c r="GY831">
        <v>56.1419</v>
      </c>
      <c r="GZ831">
        <v>45.8694</v>
      </c>
      <c r="HA831">
        <v>1</v>
      </c>
      <c r="HB831">
        <v>-0.0478659</v>
      </c>
      <c r="HC831">
        <v>0.110022</v>
      </c>
      <c r="HD831">
        <v>20.1137</v>
      </c>
      <c r="HE831">
        <v>5.19812</v>
      </c>
      <c r="HF831">
        <v>12.004</v>
      </c>
      <c r="HG831">
        <v>4.976</v>
      </c>
      <c r="HH831">
        <v>3.2938</v>
      </c>
      <c r="HI831">
        <v>9999</v>
      </c>
      <c r="HJ831">
        <v>9999</v>
      </c>
      <c r="HK831">
        <v>9999</v>
      </c>
      <c r="HL831">
        <v>631.2</v>
      </c>
      <c r="HM831">
        <v>1.86322</v>
      </c>
      <c r="HN831">
        <v>1.86798</v>
      </c>
      <c r="HO831">
        <v>1.8678</v>
      </c>
      <c r="HP831">
        <v>1.86905</v>
      </c>
      <c r="HQ831">
        <v>1.86981</v>
      </c>
      <c r="HR831">
        <v>1.86584</v>
      </c>
      <c r="HS831">
        <v>1.86691</v>
      </c>
      <c r="HT831">
        <v>1.86829</v>
      </c>
      <c r="HU831">
        <v>5</v>
      </c>
      <c r="HV831">
        <v>0</v>
      </c>
      <c r="HW831">
        <v>0</v>
      </c>
      <c r="HX831">
        <v>0</v>
      </c>
      <c r="HY831" t="s">
        <v>422</v>
      </c>
      <c r="HZ831" t="s">
        <v>423</v>
      </c>
      <c r="IA831" t="s">
        <v>424</v>
      </c>
      <c r="IB831" t="s">
        <v>424</v>
      </c>
      <c r="IC831" t="s">
        <v>424</v>
      </c>
      <c r="ID831" t="s">
        <v>424</v>
      </c>
      <c r="IE831">
        <v>0</v>
      </c>
      <c r="IF831">
        <v>100</v>
      </c>
      <c r="IG831">
        <v>100</v>
      </c>
      <c r="IH831">
        <v>7.914</v>
      </c>
      <c r="II831">
        <v>0.5314</v>
      </c>
      <c r="IJ831">
        <v>3.92360093765785</v>
      </c>
      <c r="IK831">
        <v>0.00601174518973114</v>
      </c>
      <c r="IL831">
        <v>2.77886958061485e-07</v>
      </c>
      <c r="IM831">
        <v>-3.54636231360687e-10</v>
      </c>
      <c r="IN831">
        <v>0.531367920259254</v>
      </c>
      <c r="IO831">
        <v>0</v>
      </c>
      <c r="IP831">
        <v>0</v>
      </c>
      <c r="IQ831">
        <v>0</v>
      </c>
      <c r="IR831">
        <v>-4</v>
      </c>
      <c r="IS831">
        <v>1848</v>
      </c>
      <c r="IT831">
        <v>1</v>
      </c>
      <c r="IU831">
        <v>25</v>
      </c>
      <c r="IV831">
        <v>18.3</v>
      </c>
      <c r="IW831">
        <v>18.3</v>
      </c>
      <c r="IX831">
        <v>1.58691</v>
      </c>
      <c r="IY831">
        <v>2.62085</v>
      </c>
      <c r="IZ831">
        <v>1.54785</v>
      </c>
      <c r="JA831">
        <v>2.30591</v>
      </c>
      <c r="JB831">
        <v>1.34644</v>
      </c>
      <c r="JC831">
        <v>2.30713</v>
      </c>
      <c r="JD831">
        <v>33.7606</v>
      </c>
      <c r="JE831">
        <v>24.2188</v>
      </c>
      <c r="JF831">
        <v>18</v>
      </c>
      <c r="JG831">
        <v>491.782</v>
      </c>
      <c r="JH831">
        <v>418.756</v>
      </c>
      <c r="JI831">
        <v>24.9997</v>
      </c>
      <c r="JJ831">
        <v>26.6169</v>
      </c>
      <c r="JK831">
        <v>30.0001</v>
      </c>
      <c r="JL831">
        <v>26.5783</v>
      </c>
      <c r="JM831">
        <v>26.5217</v>
      </c>
      <c r="JN831">
        <v>31.7683</v>
      </c>
      <c r="JO831">
        <v>6.88932</v>
      </c>
      <c r="JP831">
        <v>100</v>
      </c>
      <c r="JQ831">
        <v>25</v>
      </c>
      <c r="JR831">
        <v>722.548</v>
      </c>
      <c r="JS831">
        <v>25.9932</v>
      </c>
      <c r="JT831">
        <v>102.292</v>
      </c>
      <c r="JU831">
        <v>103.09</v>
      </c>
    </row>
    <row r="832" spans="1:281">
      <c r="A832">
        <v>814</v>
      </c>
      <c r="B832">
        <v>1659036462.6</v>
      </c>
      <c r="C832">
        <v>12779.5</v>
      </c>
      <c r="D832" t="s">
        <v>2061</v>
      </c>
      <c r="E832" t="s">
        <v>2062</v>
      </c>
      <c r="F832">
        <v>5</v>
      </c>
      <c r="G832" t="s">
        <v>1975</v>
      </c>
      <c r="H832" t="s">
        <v>417</v>
      </c>
      <c r="I832">
        <v>1659036455.11852</v>
      </c>
      <c r="J832">
        <f>(K832)/1000</f>
        <v>0</v>
      </c>
      <c r="K832">
        <f>IF(CZ832, AN832, AH832)</f>
        <v>0</v>
      </c>
      <c r="L832">
        <f>IF(CZ832, AI832, AG832)</f>
        <v>0</v>
      </c>
      <c r="M832">
        <f>DB832 - IF(AU832&gt;1, L832*CV832*100.0/(AW832*DP832), 0)</f>
        <v>0</v>
      </c>
      <c r="N832">
        <f>((T832-J832/2)*M832-L832)/(T832+J832/2)</f>
        <v>0</v>
      </c>
      <c r="O832">
        <f>N832*(DI832+DJ832)/1000.0</f>
        <v>0</v>
      </c>
      <c r="P832">
        <f>(DB832 - IF(AU832&gt;1, L832*CV832*100.0/(AW832*DP832), 0))*(DI832+DJ832)/1000.0</f>
        <v>0</v>
      </c>
      <c r="Q832">
        <f>2.0/((1/S832-1/R832)+SIGN(S832)*SQRT((1/S832-1/R832)*(1/S832-1/R832) + 4*CW832/((CW832+1)*(CW832+1))*(2*1/S832*1/R832-1/R832*1/R832)))</f>
        <v>0</v>
      </c>
      <c r="R832">
        <f>IF(LEFT(CX832,1)&lt;&gt;"0",IF(LEFT(CX832,1)="1",3.0,CY832),$D$5+$E$5*(DP832*DI832/($K$5*1000))+$F$5*(DP832*DI832/($K$5*1000))*MAX(MIN(CV832,$J$5),$I$5)*MAX(MIN(CV832,$J$5),$I$5)+$G$5*MAX(MIN(CV832,$J$5),$I$5)*(DP832*DI832/($K$5*1000))+$H$5*(DP832*DI832/($K$5*1000))*(DP832*DI832/($K$5*1000)))</f>
        <v>0</v>
      </c>
      <c r="S832">
        <f>J832*(1000-(1000*0.61365*exp(17.502*W832/(240.97+W832))/(DI832+DJ832)+DD832)/2)/(1000*0.61365*exp(17.502*W832/(240.97+W832))/(DI832+DJ832)-DD832)</f>
        <v>0</v>
      </c>
      <c r="T832">
        <f>1/((CW832+1)/(Q832/1.6)+1/(R832/1.37)) + CW832/((CW832+1)/(Q832/1.6) + CW832/(R832/1.37))</f>
        <v>0</v>
      </c>
      <c r="U832">
        <f>(CR832*CU832)</f>
        <v>0</v>
      </c>
      <c r="V832">
        <f>(DK832+(U832+2*0.95*5.67E-8*(((DK832+$B$7)+273)^4-(DK832+273)^4)-44100*J832)/(1.84*29.3*R832+8*0.95*5.67E-8*(DK832+273)^3))</f>
        <v>0</v>
      </c>
      <c r="W832">
        <f>($C$7*DL832+$D$7*DM832+$E$7*V832)</f>
        <v>0</v>
      </c>
      <c r="X832">
        <f>0.61365*exp(17.502*W832/(240.97+W832))</f>
        <v>0</v>
      </c>
      <c r="Y832">
        <f>(Z832/AA832*100)</f>
        <v>0</v>
      </c>
      <c r="Z832">
        <f>DD832*(DI832+DJ832)/1000</f>
        <v>0</v>
      </c>
      <c r="AA832">
        <f>0.61365*exp(17.502*DK832/(240.97+DK832))</f>
        <v>0</v>
      </c>
      <c r="AB832">
        <f>(X832-DD832*(DI832+DJ832)/1000)</f>
        <v>0</v>
      </c>
      <c r="AC832">
        <f>(-J832*44100)</f>
        <v>0</v>
      </c>
      <c r="AD832">
        <f>2*29.3*R832*0.92*(DK832-W832)</f>
        <v>0</v>
      </c>
      <c r="AE832">
        <f>2*0.95*5.67E-8*(((DK832+$B$7)+273)^4-(W832+273)^4)</f>
        <v>0</v>
      </c>
      <c r="AF832">
        <f>U832+AE832+AC832+AD832</f>
        <v>0</v>
      </c>
      <c r="AG832">
        <f>DH832*AU832*(DC832-DB832*(1000-AU832*DE832)/(1000-AU832*DD832))/(100*CV832)</f>
        <v>0</v>
      </c>
      <c r="AH832">
        <f>1000*DH832*AU832*(DD832-DE832)/(100*CV832*(1000-AU832*DD832))</f>
        <v>0</v>
      </c>
      <c r="AI832">
        <f>(AJ832 - AK832 - DI832*1E3/(8.314*(DK832+273.15)) * AM832/DH832 * AL832) * DH832/(100*CV832) * (1000 - DE832)/1000</f>
        <v>0</v>
      </c>
      <c r="AJ832">
        <v>735.965951702986</v>
      </c>
      <c r="AK832">
        <v>702.856272727272</v>
      </c>
      <c r="AL832">
        <v>3.38930825036362</v>
      </c>
      <c r="AM832">
        <v>66.0503395824005</v>
      </c>
      <c r="AN832">
        <f>(AP832 - AO832 + DI832*1E3/(8.314*(DK832+273.15)) * AR832/DH832 * AQ832) * DH832/(100*CV832) * 1000/(1000 - AP832)</f>
        <v>0</v>
      </c>
      <c r="AO832">
        <v>25.9282347211909</v>
      </c>
      <c r="AP832">
        <v>27.8148356643357</v>
      </c>
      <c r="AQ832">
        <v>-4.16284153512798e-06</v>
      </c>
      <c r="AR832">
        <v>92.4507635075594</v>
      </c>
      <c r="AS832">
        <v>3</v>
      </c>
      <c r="AT832">
        <v>1</v>
      </c>
      <c r="AU832">
        <f>IF(AS832*$H$13&gt;=AW832,1.0,(AW832/(AW832-AS832*$H$13)))</f>
        <v>0</v>
      </c>
      <c r="AV832">
        <f>(AU832-1)*100</f>
        <v>0</v>
      </c>
      <c r="AW832">
        <f>MAX(0,($B$13+$C$13*DP832)/(1+$D$13*DP832)*DI832/(DK832+273)*$E$13)</f>
        <v>0</v>
      </c>
      <c r="AX832" t="s">
        <v>418</v>
      </c>
      <c r="AY832" t="s">
        <v>418</v>
      </c>
      <c r="AZ832">
        <v>0</v>
      </c>
      <c r="BA832">
        <v>0</v>
      </c>
      <c r="BB832">
        <f>1-AZ832/BA832</f>
        <v>0</v>
      </c>
      <c r="BC832">
        <v>0</v>
      </c>
      <c r="BD832" t="s">
        <v>418</v>
      </c>
      <c r="BE832" t="s">
        <v>418</v>
      </c>
      <c r="BF832">
        <v>0</v>
      </c>
      <c r="BG832">
        <v>0</v>
      </c>
      <c r="BH832">
        <f>1-BF832/BG832</f>
        <v>0</v>
      </c>
      <c r="BI832">
        <v>0.5</v>
      </c>
      <c r="BJ832">
        <f>CS832</f>
        <v>0</v>
      </c>
      <c r="BK832">
        <f>L832</f>
        <v>0</v>
      </c>
      <c r="BL832">
        <f>BH832*BI832*BJ832</f>
        <v>0</v>
      </c>
      <c r="BM832">
        <f>(BK832-BC832)/BJ832</f>
        <v>0</v>
      </c>
      <c r="BN832">
        <f>(BA832-BG832)/BG832</f>
        <v>0</v>
      </c>
      <c r="BO832">
        <f>AZ832/(BB832+AZ832/BG832)</f>
        <v>0</v>
      </c>
      <c r="BP832" t="s">
        <v>418</v>
      </c>
      <c r="BQ832">
        <v>0</v>
      </c>
      <c r="BR832">
        <f>IF(BQ832&lt;&gt;0, BQ832, BO832)</f>
        <v>0</v>
      </c>
      <c r="BS832">
        <f>1-BR832/BG832</f>
        <v>0</v>
      </c>
      <c r="BT832">
        <f>(BG832-BF832)/(BG832-BR832)</f>
        <v>0</v>
      </c>
      <c r="BU832">
        <f>(BA832-BG832)/(BA832-BR832)</f>
        <v>0</v>
      </c>
      <c r="BV832">
        <f>(BG832-BF832)/(BG832-AZ832)</f>
        <v>0</v>
      </c>
      <c r="BW832">
        <f>(BA832-BG832)/(BA832-AZ832)</f>
        <v>0</v>
      </c>
      <c r="BX832">
        <f>(BT832*BR832/BF832)</f>
        <v>0</v>
      </c>
      <c r="BY832">
        <f>(1-BX832)</f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f>$B$11*DQ832+$C$11*DR832+$F$11*EC832*(1-EF832)</f>
        <v>0</v>
      </c>
      <c r="CS832">
        <f>CR832*CT832</f>
        <v>0</v>
      </c>
      <c r="CT832">
        <f>($B$11*$D$9+$C$11*$D$9+$F$11*((EP832+EH832)/MAX(EP832+EH832+EQ832, 0.1)*$I$9+EQ832/MAX(EP832+EH832+EQ832, 0.1)*$J$9))/($B$11+$C$11+$F$11)</f>
        <v>0</v>
      </c>
      <c r="CU832">
        <f>($B$11*$K$9+$C$11*$K$9+$F$11*((EP832+EH832)/MAX(EP832+EH832+EQ832, 0.1)*$P$9+EQ832/MAX(EP832+EH832+EQ832, 0.1)*$Q$9))/($B$11+$C$11+$F$11)</f>
        <v>0</v>
      </c>
      <c r="CV832">
        <v>6</v>
      </c>
      <c r="CW832">
        <v>0.5</v>
      </c>
      <c r="CX832" t="s">
        <v>419</v>
      </c>
      <c r="CY832">
        <v>2</v>
      </c>
      <c r="CZ832" t="b">
        <v>1</v>
      </c>
      <c r="DA832">
        <v>1659036455.11852</v>
      </c>
      <c r="DB832">
        <v>660.276333333333</v>
      </c>
      <c r="DC832">
        <v>700.987925925926</v>
      </c>
      <c r="DD832">
        <v>27.8192148148148</v>
      </c>
      <c r="DE832">
        <v>25.9295851851852</v>
      </c>
      <c r="DF832">
        <v>652.410888888889</v>
      </c>
      <c r="DG832">
        <v>27.2878481481481</v>
      </c>
      <c r="DH832">
        <v>500.074703703704</v>
      </c>
      <c r="DI832">
        <v>90.2805037037037</v>
      </c>
      <c r="DJ832">
        <v>0.0439070296296296</v>
      </c>
      <c r="DK832">
        <v>27.4551925925926</v>
      </c>
      <c r="DL832">
        <v>28.2980592592593</v>
      </c>
      <c r="DM832">
        <v>999.9</v>
      </c>
      <c r="DN832">
        <v>0</v>
      </c>
      <c r="DO832">
        <v>0</v>
      </c>
      <c r="DP832">
        <v>10014.4444444444</v>
      </c>
      <c r="DQ832">
        <v>0</v>
      </c>
      <c r="DR832">
        <v>17.2005740740741</v>
      </c>
      <c r="DS832">
        <v>-40.7115518518519</v>
      </c>
      <c r="DT832">
        <v>679.170259259259</v>
      </c>
      <c r="DU832">
        <v>719.648074074074</v>
      </c>
      <c r="DV832">
        <v>1.8896362962963</v>
      </c>
      <c r="DW832">
        <v>700.987925925926</v>
      </c>
      <c r="DX832">
        <v>25.9295851851852</v>
      </c>
      <c r="DY832">
        <v>2.51153222222222</v>
      </c>
      <c r="DZ832">
        <v>2.34093518518518</v>
      </c>
      <c r="EA832">
        <v>21.1014296296296</v>
      </c>
      <c r="EB832">
        <v>19.9608851851852</v>
      </c>
      <c r="EC832">
        <v>2000.00925925926</v>
      </c>
      <c r="ED832">
        <v>0.980000888888889</v>
      </c>
      <c r="EE832">
        <v>0.0199994518518519</v>
      </c>
      <c r="EF832">
        <v>0</v>
      </c>
      <c r="EG832">
        <v>651.204777777778</v>
      </c>
      <c r="EH832">
        <v>5.00063</v>
      </c>
      <c r="EI832">
        <v>12853.8962962963</v>
      </c>
      <c r="EJ832">
        <v>17256.9888888889</v>
      </c>
      <c r="EK832">
        <v>38.187</v>
      </c>
      <c r="EL832">
        <v>38.25</v>
      </c>
      <c r="EM832">
        <v>37.687</v>
      </c>
      <c r="EN832">
        <v>37.569</v>
      </c>
      <c r="EO832">
        <v>39.2196666666667</v>
      </c>
      <c r="EP832">
        <v>1955.10888888889</v>
      </c>
      <c r="EQ832">
        <v>39.9003703703704</v>
      </c>
      <c r="ER832">
        <v>0</v>
      </c>
      <c r="ES832">
        <v>1659036461.5</v>
      </c>
      <c r="ET832">
        <v>0</v>
      </c>
      <c r="EU832">
        <v>651.18376</v>
      </c>
      <c r="EV832">
        <v>4.72023075623508</v>
      </c>
      <c r="EW832">
        <v>107.16153833814</v>
      </c>
      <c r="EX832">
        <v>12853.936</v>
      </c>
      <c r="EY832">
        <v>15</v>
      </c>
      <c r="EZ832">
        <v>1659035359.5</v>
      </c>
      <c r="FA832" t="s">
        <v>1976</v>
      </c>
      <c r="FB832">
        <v>1659035357.5</v>
      </c>
      <c r="FC832">
        <v>1659035359.5</v>
      </c>
      <c r="FD832">
        <v>1</v>
      </c>
      <c r="FE832">
        <v>-0.104</v>
      </c>
      <c r="FF832">
        <v>-0.037</v>
      </c>
      <c r="FG832">
        <v>6.435</v>
      </c>
      <c r="FH832">
        <v>0.501</v>
      </c>
      <c r="FI832">
        <v>420</v>
      </c>
      <c r="FJ832">
        <v>25</v>
      </c>
      <c r="FK832">
        <v>0.45</v>
      </c>
      <c r="FL832">
        <v>0.11</v>
      </c>
      <c r="FM832">
        <v>-40.4630225</v>
      </c>
      <c r="FN832">
        <v>-5.03461575984984</v>
      </c>
      <c r="FO832">
        <v>0.695553339610809</v>
      </c>
      <c r="FP832">
        <v>0</v>
      </c>
      <c r="FQ832">
        <v>650.858823529412</v>
      </c>
      <c r="FR832">
        <v>4.86197096689341</v>
      </c>
      <c r="FS832">
        <v>0.514125154743943</v>
      </c>
      <c r="FT832">
        <v>0</v>
      </c>
      <c r="FU832">
        <v>1.8890845</v>
      </c>
      <c r="FV832">
        <v>0.0128985365853637</v>
      </c>
      <c r="FW832">
        <v>0.00368095093012659</v>
      </c>
      <c r="FX832">
        <v>1</v>
      </c>
      <c r="FY832">
        <v>1</v>
      </c>
      <c r="FZ832">
        <v>3</v>
      </c>
      <c r="GA832" t="s">
        <v>421</v>
      </c>
      <c r="GB832">
        <v>2.97321</v>
      </c>
      <c r="GC832">
        <v>2.69746</v>
      </c>
      <c r="GD832">
        <v>0.129136</v>
      </c>
      <c r="GE832">
        <v>0.135478</v>
      </c>
      <c r="GF832">
        <v>0.114249</v>
      </c>
      <c r="GG832">
        <v>0.109817</v>
      </c>
      <c r="GH832">
        <v>33901.8</v>
      </c>
      <c r="GI832">
        <v>36809.5</v>
      </c>
      <c r="GJ832">
        <v>35275.9</v>
      </c>
      <c r="GK832">
        <v>38612.7</v>
      </c>
      <c r="GL832">
        <v>44291.9</v>
      </c>
      <c r="GM832">
        <v>49644.4</v>
      </c>
      <c r="GN832">
        <v>55143.9</v>
      </c>
      <c r="GO832">
        <v>61935.6</v>
      </c>
      <c r="GP832">
        <v>1.9728</v>
      </c>
      <c r="GQ832">
        <v>1.8608</v>
      </c>
      <c r="GR832">
        <v>0.175983</v>
      </c>
      <c r="GS832">
        <v>0</v>
      </c>
      <c r="GT832">
        <v>25.3888</v>
      </c>
      <c r="GU832">
        <v>999.9</v>
      </c>
      <c r="GV832">
        <v>58.076</v>
      </c>
      <c r="GW832">
        <v>29.487</v>
      </c>
      <c r="GX832">
        <v>26.6102</v>
      </c>
      <c r="GY832">
        <v>56.2419</v>
      </c>
      <c r="GZ832">
        <v>46.2059</v>
      </c>
      <c r="HA832">
        <v>1</v>
      </c>
      <c r="HB832">
        <v>-0.0481098</v>
      </c>
      <c r="HC832">
        <v>0.108715</v>
      </c>
      <c r="HD832">
        <v>20.1131</v>
      </c>
      <c r="HE832">
        <v>5.19573</v>
      </c>
      <c r="HF832">
        <v>12.004</v>
      </c>
      <c r="HG832">
        <v>4.9748</v>
      </c>
      <c r="HH832">
        <v>3.293</v>
      </c>
      <c r="HI832">
        <v>9999</v>
      </c>
      <c r="HJ832">
        <v>9999</v>
      </c>
      <c r="HK832">
        <v>9999</v>
      </c>
      <c r="HL832">
        <v>631.2</v>
      </c>
      <c r="HM832">
        <v>1.86313</v>
      </c>
      <c r="HN832">
        <v>1.86801</v>
      </c>
      <c r="HO832">
        <v>1.86783</v>
      </c>
      <c r="HP832">
        <v>1.86893</v>
      </c>
      <c r="HQ832">
        <v>1.86981</v>
      </c>
      <c r="HR832">
        <v>1.86584</v>
      </c>
      <c r="HS832">
        <v>1.86691</v>
      </c>
      <c r="HT832">
        <v>1.86829</v>
      </c>
      <c r="HU832">
        <v>5</v>
      </c>
      <c r="HV832">
        <v>0</v>
      </c>
      <c r="HW832">
        <v>0</v>
      </c>
      <c r="HX832">
        <v>0</v>
      </c>
      <c r="HY832" t="s">
        <v>422</v>
      </c>
      <c r="HZ832" t="s">
        <v>423</v>
      </c>
      <c r="IA832" t="s">
        <v>424</v>
      </c>
      <c r="IB832" t="s">
        <v>424</v>
      </c>
      <c r="IC832" t="s">
        <v>424</v>
      </c>
      <c r="ID832" t="s">
        <v>424</v>
      </c>
      <c r="IE832">
        <v>0</v>
      </c>
      <c r="IF832">
        <v>100</v>
      </c>
      <c r="IG832">
        <v>100</v>
      </c>
      <c r="IH832">
        <v>8.01</v>
      </c>
      <c r="II832">
        <v>0.5314</v>
      </c>
      <c r="IJ832">
        <v>3.92360093765785</v>
      </c>
      <c r="IK832">
        <v>0.00601174518973114</v>
      </c>
      <c r="IL832">
        <v>2.77886958061485e-07</v>
      </c>
      <c r="IM832">
        <v>-3.54636231360687e-10</v>
      </c>
      <c r="IN832">
        <v>0.531367920259254</v>
      </c>
      <c r="IO832">
        <v>0</v>
      </c>
      <c r="IP832">
        <v>0</v>
      </c>
      <c r="IQ832">
        <v>0</v>
      </c>
      <c r="IR832">
        <v>-4</v>
      </c>
      <c r="IS832">
        <v>1848</v>
      </c>
      <c r="IT832">
        <v>1</v>
      </c>
      <c r="IU832">
        <v>25</v>
      </c>
      <c r="IV832">
        <v>18.4</v>
      </c>
      <c r="IW832">
        <v>18.4</v>
      </c>
      <c r="IX832">
        <v>1.61743</v>
      </c>
      <c r="IY832">
        <v>2.61841</v>
      </c>
      <c r="IZ832">
        <v>1.54785</v>
      </c>
      <c r="JA832">
        <v>2.30591</v>
      </c>
      <c r="JB832">
        <v>1.34644</v>
      </c>
      <c r="JC832">
        <v>2.44385</v>
      </c>
      <c r="JD832">
        <v>33.7606</v>
      </c>
      <c r="JE832">
        <v>24.2188</v>
      </c>
      <c r="JF832">
        <v>18</v>
      </c>
      <c r="JG832">
        <v>491.893</v>
      </c>
      <c r="JH832">
        <v>418.854</v>
      </c>
      <c r="JI832">
        <v>24.9997</v>
      </c>
      <c r="JJ832">
        <v>26.6147</v>
      </c>
      <c r="JK832">
        <v>30</v>
      </c>
      <c r="JL832">
        <v>26.5761</v>
      </c>
      <c r="JM832">
        <v>26.5195</v>
      </c>
      <c r="JN832">
        <v>32.3955</v>
      </c>
      <c r="JO832">
        <v>6.6146</v>
      </c>
      <c r="JP832">
        <v>100</v>
      </c>
      <c r="JQ832">
        <v>25</v>
      </c>
      <c r="JR832">
        <v>742.644</v>
      </c>
      <c r="JS832">
        <v>25.9932</v>
      </c>
      <c r="JT832">
        <v>102.292</v>
      </c>
      <c r="JU832">
        <v>103.091</v>
      </c>
    </row>
    <row r="833" spans="1:281">
      <c r="A833">
        <v>815</v>
      </c>
      <c r="B833">
        <v>1659036467.6</v>
      </c>
      <c r="C833">
        <v>12784.5</v>
      </c>
      <c r="D833" t="s">
        <v>2063</v>
      </c>
      <c r="E833" t="s">
        <v>2064</v>
      </c>
      <c r="F833">
        <v>5</v>
      </c>
      <c r="G833" t="s">
        <v>1975</v>
      </c>
      <c r="H833" t="s">
        <v>417</v>
      </c>
      <c r="I833">
        <v>1659036459.83214</v>
      </c>
      <c r="J833">
        <f>(K833)/1000</f>
        <v>0</v>
      </c>
      <c r="K833">
        <f>IF(CZ833, AN833, AH833)</f>
        <v>0</v>
      </c>
      <c r="L833">
        <f>IF(CZ833, AI833, AG833)</f>
        <v>0</v>
      </c>
      <c r="M833">
        <f>DB833 - IF(AU833&gt;1, L833*CV833*100.0/(AW833*DP833), 0)</f>
        <v>0</v>
      </c>
      <c r="N833">
        <f>((T833-J833/2)*M833-L833)/(T833+J833/2)</f>
        <v>0</v>
      </c>
      <c r="O833">
        <f>N833*(DI833+DJ833)/1000.0</f>
        <v>0</v>
      </c>
      <c r="P833">
        <f>(DB833 - IF(AU833&gt;1, L833*CV833*100.0/(AW833*DP833), 0))*(DI833+DJ833)/1000.0</f>
        <v>0</v>
      </c>
      <c r="Q833">
        <f>2.0/((1/S833-1/R833)+SIGN(S833)*SQRT((1/S833-1/R833)*(1/S833-1/R833) + 4*CW833/((CW833+1)*(CW833+1))*(2*1/S833*1/R833-1/R833*1/R833)))</f>
        <v>0</v>
      </c>
      <c r="R833">
        <f>IF(LEFT(CX833,1)&lt;&gt;"0",IF(LEFT(CX833,1)="1",3.0,CY833),$D$5+$E$5*(DP833*DI833/($K$5*1000))+$F$5*(DP833*DI833/($K$5*1000))*MAX(MIN(CV833,$J$5),$I$5)*MAX(MIN(CV833,$J$5),$I$5)+$G$5*MAX(MIN(CV833,$J$5),$I$5)*(DP833*DI833/($K$5*1000))+$H$5*(DP833*DI833/($K$5*1000))*(DP833*DI833/($K$5*1000)))</f>
        <v>0</v>
      </c>
      <c r="S833">
        <f>J833*(1000-(1000*0.61365*exp(17.502*W833/(240.97+W833))/(DI833+DJ833)+DD833)/2)/(1000*0.61365*exp(17.502*W833/(240.97+W833))/(DI833+DJ833)-DD833)</f>
        <v>0</v>
      </c>
      <c r="T833">
        <f>1/((CW833+1)/(Q833/1.6)+1/(R833/1.37)) + CW833/((CW833+1)/(Q833/1.6) + CW833/(R833/1.37))</f>
        <v>0</v>
      </c>
      <c r="U833">
        <f>(CR833*CU833)</f>
        <v>0</v>
      </c>
      <c r="V833">
        <f>(DK833+(U833+2*0.95*5.67E-8*(((DK833+$B$7)+273)^4-(DK833+273)^4)-44100*J833)/(1.84*29.3*R833+8*0.95*5.67E-8*(DK833+273)^3))</f>
        <v>0</v>
      </c>
      <c r="W833">
        <f>($C$7*DL833+$D$7*DM833+$E$7*V833)</f>
        <v>0</v>
      </c>
      <c r="X833">
        <f>0.61365*exp(17.502*W833/(240.97+W833))</f>
        <v>0</v>
      </c>
      <c r="Y833">
        <f>(Z833/AA833*100)</f>
        <v>0</v>
      </c>
      <c r="Z833">
        <f>DD833*(DI833+DJ833)/1000</f>
        <v>0</v>
      </c>
      <c r="AA833">
        <f>0.61365*exp(17.502*DK833/(240.97+DK833))</f>
        <v>0</v>
      </c>
      <c r="AB833">
        <f>(X833-DD833*(DI833+DJ833)/1000)</f>
        <v>0</v>
      </c>
      <c r="AC833">
        <f>(-J833*44100)</f>
        <v>0</v>
      </c>
      <c r="AD833">
        <f>2*29.3*R833*0.92*(DK833-W833)</f>
        <v>0</v>
      </c>
      <c r="AE833">
        <f>2*0.95*5.67E-8*(((DK833+$B$7)+273)^4-(W833+273)^4)</f>
        <v>0</v>
      </c>
      <c r="AF833">
        <f>U833+AE833+AC833+AD833</f>
        <v>0</v>
      </c>
      <c r="AG833">
        <f>DH833*AU833*(DC833-DB833*(1000-AU833*DE833)/(1000-AU833*DD833))/(100*CV833)</f>
        <v>0</v>
      </c>
      <c r="AH833">
        <f>1000*DH833*AU833*(DD833-DE833)/(100*CV833*(1000-AU833*DD833))</f>
        <v>0</v>
      </c>
      <c r="AI833">
        <f>(AJ833 - AK833 - DI833*1E3/(8.314*(DK833+273.15)) * AM833/DH833 * AL833) * DH833/(100*CV833) * (1000 - DE833)/1000</f>
        <v>0</v>
      </c>
      <c r="AJ833">
        <v>753.511555964151</v>
      </c>
      <c r="AK833">
        <v>719.553854545454</v>
      </c>
      <c r="AL833">
        <v>3.39508786594525</v>
      </c>
      <c r="AM833">
        <v>66.0503395824005</v>
      </c>
      <c r="AN833">
        <f>(AP833 - AO833 + DI833*1E3/(8.314*(DK833+273.15)) * AR833/DH833 * AQ833) * DH833/(100*CV833) * 1000/(1000 - AP833)</f>
        <v>0</v>
      </c>
      <c r="AO833">
        <v>25.9454525170586</v>
      </c>
      <c r="AP833">
        <v>27.8189517482518</v>
      </c>
      <c r="AQ833">
        <v>-6.15038851836027e-06</v>
      </c>
      <c r="AR833">
        <v>92.4507635075594</v>
      </c>
      <c r="AS833">
        <v>3</v>
      </c>
      <c r="AT833">
        <v>1</v>
      </c>
      <c r="AU833">
        <f>IF(AS833*$H$13&gt;=AW833,1.0,(AW833/(AW833-AS833*$H$13)))</f>
        <v>0</v>
      </c>
      <c r="AV833">
        <f>(AU833-1)*100</f>
        <v>0</v>
      </c>
      <c r="AW833">
        <f>MAX(0,($B$13+$C$13*DP833)/(1+$D$13*DP833)*DI833/(DK833+273)*$E$13)</f>
        <v>0</v>
      </c>
      <c r="AX833" t="s">
        <v>418</v>
      </c>
      <c r="AY833" t="s">
        <v>418</v>
      </c>
      <c r="AZ833">
        <v>0</v>
      </c>
      <c r="BA833">
        <v>0</v>
      </c>
      <c r="BB833">
        <f>1-AZ833/BA833</f>
        <v>0</v>
      </c>
      <c r="BC833">
        <v>0</v>
      </c>
      <c r="BD833" t="s">
        <v>418</v>
      </c>
      <c r="BE833" t="s">
        <v>418</v>
      </c>
      <c r="BF833">
        <v>0</v>
      </c>
      <c r="BG833">
        <v>0</v>
      </c>
      <c r="BH833">
        <f>1-BF833/BG833</f>
        <v>0</v>
      </c>
      <c r="BI833">
        <v>0.5</v>
      </c>
      <c r="BJ833">
        <f>CS833</f>
        <v>0</v>
      </c>
      <c r="BK833">
        <f>L833</f>
        <v>0</v>
      </c>
      <c r="BL833">
        <f>BH833*BI833*BJ833</f>
        <v>0</v>
      </c>
      <c r="BM833">
        <f>(BK833-BC833)/BJ833</f>
        <v>0</v>
      </c>
      <c r="BN833">
        <f>(BA833-BG833)/BG833</f>
        <v>0</v>
      </c>
      <c r="BO833">
        <f>AZ833/(BB833+AZ833/BG833)</f>
        <v>0</v>
      </c>
      <c r="BP833" t="s">
        <v>418</v>
      </c>
      <c r="BQ833">
        <v>0</v>
      </c>
      <c r="BR833">
        <f>IF(BQ833&lt;&gt;0, BQ833, BO833)</f>
        <v>0</v>
      </c>
      <c r="BS833">
        <f>1-BR833/BG833</f>
        <v>0</v>
      </c>
      <c r="BT833">
        <f>(BG833-BF833)/(BG833-BR833)</f>
        <v>0</v>
      </c>
      <c r="BU833">
        <f>(BA833-BG833)/(BA833-BR833)</f>
        <v>0</v>
      </c>
      <c r="BV833">
        <f>(BG833-BF833)/(BG833-AZ833)</f>
        <v>0</v>
      </c>
      <c r="BW833">
        <f>(BA833-BG833)/(BA833-AZ833)</f>
        <v>0</v>
      </c>
      <c r="BX833">
        <f>(BT833*BR833/BF833)</f>
        <v>0</v>
      </c>
      <c r="BY833">
        <f>(1-BX833)</f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f>$B$11*DQ833+$C$11*DR833+$F$11*EC833*(1-EF833)</f>
        <v>0</v>
      </c>
      <c r="CS833">
        <f>CR833*CT833</f>
        <v>0</v>
      </c>
      <c r="CT833">
        <f>($B$11*$D$9+$C$11*$D$9+$F$11*((EP833+EH833)/MAX(EP833+EH833+EQ833, 0.1)*$I$9+EQ833/MAX(EP833+EH833+EQ833, 0.1)*$J$9))/($B$11+$C$11+$F$11)</f>
        <v>0</v>
      </c>
      <c r="CU833">
        <f>($B$11*$K$9+$C$11*$K$9+$F$11*((EP833+EH833)/MAX(EP833+EH833+EQ833, 0.1)*$P$9+EQ833/MAX(EP833+EH833+EQ833, 0.1)*$Q$9))/($B$11+$C$11+$F$11)</f>
        <v>0</v>
      </c>
      <c r="CV833">
        <v>6</v>
      </c>
      <c r="CW833">
        <v>0.5</v>
      </c>
      <c r="CX833" t="s">
        <v>419</v>
      </c>
      <c r="CY833">
        <v>2</v>
      </c>
      <c r="CZ833" t="b">
        <v>1</v>
      </c>
      <c r="DA833">
        <v>1659036459.83214</v>
      </c>
      <c r="DB833">
        <v>675.717142857143</v>
      </c>
      <c r="DC833">
        <v>716.899964285714</v>
      </c>
      <c r="DD833">
        <v>27.8174571428571</v>
      </c>
      <c r="DE833">
        <v>25.9356535714286</v>
      </c>
      <c r="DF833">
        <v>667.761</v>
      </c>
      <c r="DG833">
        <v>27.2860892857143</v>
      </c>
      <c r="DH833">
        <v>500.097678571429</v>
      </c>
      <c r="DI833">
        <v>90.2806285714286</v>
      </c>
      <c r="DJ833">
        <v>0.0437221321428571</v>
      </c>
      <c r="DK833">
        <v>27.4481857142857</v>
      </c>
      <c r="DL833">
        <v>28.2820678571429</v>
      </c>
      <c r="DM833">
        <v>999.9</v>
      </c>
      <c r="DN833">
        <v>0</v>
      </c>
      <c r="DO833">
        <v>0</v>
      </c>
      <c r="DP833">
        <v>10000.8928571429</v>
      </c>
      <c r="DQ833">
        <v>0</v>
      </c>
      <c r="DR833">
        <v>17.2112</v>
      </c>
      <c r="DS833">
        <v>-41.1828321428571</v>
      </c>
      <c r="DT833">
        <v>695.051714285714</v>
      </c>
      <c r="DU833">
        <v>735.988428571429</v>
      </c>
      <c r="DV833">
        <v>1.881815</v>
      </c>
      <c r="DW833">
        <v>716.899964285714</v>
      </c>
      <c r="DX833">
        <v>25.9356535714286</v>
      </c>
      <c r="DY833">
        <v>2.51137714285714</v>
      </c>
      <c r="DZ833">
        <v>2.34148607142857</v>
      </c>
      <c r="EA833">
        <v>21.1004214285714</v>
      </c>
      <c r="EB833">
        <v>19.9646785714286</v>
      </c>
      <c r="EC833">
        <v>2000.01285714286</v>
      </c>
      <c r="ED833">
        <v>0.98000075</v>
      </c>
      <c r="EE833">
        <v>0.0199996</v>
      </c>
      <c r="EF833">
        <v>0</v>
      </c>
      <c r="EG833">
        <v>651.629392857143</v>
      </c>
      <c r="EH833">
        <v>5.00063</v>
      </c>
      <c r="EI833">
        <v>12862.7714285714</v>
      </c>
      <c r="EJ833">
        <v>17257.0178571429</v>
      </c>
      <c r="EK833">
        <v>38.187</v>
      </c>
      <c r="EL833">
        <v>38.25</v>
      </c>
      <c r="EM833">
        <v>37.687</v>
      </c>
      <c r="EN833">
        <v>37.562</v>
      </c>
      <c r="EO833">
        <v>39.22075</v>
      </c>
      <c r="EP833">
        <v>1955.11178571429</v>
      </c>
      <c r="EQ833">
        <v>39.9010714285714</v>
      </c>
      <c r="ER833">
        <v>0</v>
      </c>
      <c r="ES833">
        <v>1659036466.9</v>
      </c>
      <c r="ET833">
        <v>0</v>
      </c>
      <c r="EU833">
        <v>651.644</v>
      </c>
      <c r="EV833">
        <v>5.00054700598935</v>
      </c>
      <c r="EW833">
        <v>117.600000050425</v>
      </c>
      <c r="EX833">
        <v>12863.5615384615</v>
      </c>
      <c r="EY833">
        <v>15</v>
      </c>
      <c r="EZ833">
        <v>1659035359.5</v>
      </c>
      <c r="FA833" t="s">
        <v>1976</v>
      </c>
      <c r="FB833">
        <v>1659035357.5</v>
      </c>
      <c r="FC833">
        <v>1659035359.5</v>
      </c>
      <c r="FD833">
        <v>1</v>
      </c>
      <c r="FE833">
        <v>-0.104</v>
      </c>
      <c r="FF833">
        <v>-0.037</v>
      </c>
      <c r="FG833">
        <v>6.435</v>
      </c>
      <c r="FH833">
        <v>0.501</v>
      </c>
      <c r="FI833">
        <v>420</v>
      </c>
      <c r="FJ833">
        <v>25</v>
      </c>
      <c r="FK833">
        <v>0.45</v>
      </c>
      <c r="FL833">
        <v>0.11</v>
      </c>
      <c r="FM833">
        <v>-40.877445</v>
      </c>
      <c r="FN833">
        <v>-4.39873170731696</v>
      </c>
      <c r="FO833">
        <v>0.634130699836398</v>
      </c>
      <c r="FP833">
        <v>0</v>
      </c>
      <c r="FQ833">
        <v>651.291352941176</v>
      </c>
      <c r="FR833">
        <v>5.03559969270911</v>
      </c>
      <c r="FS833">
        <v>0.526833095701698</v>
      </c>
      <c r="FT833">
        <v>0</v>
      </c>
      <c r="FU833">
        <v>1.88502825</v>
      </c>
      <c r="FV833">
        <v>-0.0743350469043178</v>
      </c>
      <c r="FW833">
        <v>0.00997969034777632</v>
      </c>
      <c r="FX833">
        <v>1</v>
      </c>
      <c r="FY833">
        <v>1</v>
      </c>
      <c r="FZ833">
        <v>3</v>
      </c>
      <c r="GA833" t="s">
        <v>421</v>
      </c>
      <c r="GB833">
        <v>2.97312</v>
      </c>
      <c r="GC833">
        <v>2.69752</v>
      </c>
      <c r="GD833">
        <v>0.13126</v>
      </c>
      <c r="GE833">
        <v>0.137595</v>
      </c>
      <c r="GF833">
        <v>0.114269</v>
      </c>
      <c r="GG833">
        <v>0.109864</v>
      </c>
      <c r="GH833">
        <v>33819.5</v>
      </c>
      <c r="GI833">
        <v>36719</v>
      </c>
      <c r="GJ833">
        <v>35276.2</v>
      </c>
      <c r="GK833">
        <v>38612.2</v>
      </c>
      <c r="GL833">
        <v>44291.5</v>
      </c>
      <c r="GM833">
        <v>49641.7</v>
      </c>
      <c r="GN833">
        <v>55144.7</v>
      </c>
      <c r="GO833">
        <v>61935.5</v>
      </c>
      <c r="GP833">
        <v>1.9734</v>
      </c>
      <c r="GQ833">
        <v>1.8612</v>
      </c>
      <c r="GR833">
        <v>0.174791</v>
      </c>
      <c r="GS833">
        <v>0</v>
      </c>
      <c r="GT833">
        <v>25.3866</v>
      </c>
      <c r="GU833">
        <v>999.9</v>
      </c>
      <c r="GV833">
        <v>58.076</v>
      </c>
      <c r="GW833">
        <v>29.487</v>
      </c>
      <c r="GX833">
        <v>26.6085</v>
      </c>
      <c r="GY833">
        <v>55.9519</v>
      </c>
      <c r="GZ833">
        <v>45.8253</v>
      </c>
      <c r="HA833">
        <v>1</v>
      </c>
      <c r="HB833">
        <v>-0.0481707</v>
      </c>
      <c r="HC833">
        <v>0.108497</v>
      </c>
      <c r="HD833">
        <v>20.1138</v>
      </c>
      <c r="HE833">
        <v>5.19932</v>
      </c>
      <c r="HF833">
        <v>12.0052</v>
      </c>
      <c r="HG833">
        <v>4.976</v>
      </c>
      <c r="HH833">
        <v>3.294</v>
      </c>
      <c r="HI833">
        <v>9999</v>
      </c>
      <c r="HJ833">
        <v>9999</v>
      </c>
      <c r="HK833">
        <v>9999</v>
      </c>
      <c r="HL833">
        <v>631.2</v>
      </c>
      <c r="HM833">
        <v>1.86313</v>
      </c>
      <c r="HN833">
        <v>1.86801</v>
      </c>
      <c r="HO833">
        <v>1.8678</v>
      </c>
      <c r="HP833">
        <v>1.86896</v>
      </c>
      <c r="HQ833">
        <v>1.86981</v>
      </c>
      <c r="HR833">
        <v>1.86584</v>
      </c>
      <c r="HS833">
        <v>1.86691</v>
      </c>
      <c r="HT833">
        <v>1.86829</v>
      </c>
      <c r="HU833">
        <v>5</v>
      </c>
      <c r="HV833">
        <v>0</v>
      </c>
      <c r="HW833">
        <v>0</v>
      </c>
      <c r="HX833">
        <v>0</v>
      </c>
      <c r="HY833" t="s">
        <v>422</v>
      </c>
      <c r="HZ833" t="s">
        <v>423</v>
      </c>
      <c r="IA833" t="s">
        <v>424</v>
      </c>
      <c r="IB833" t="s">
        <v>424</v>
      </c>
      <c r="IC833" t="s">
        <v>424</v>
      </c>
      <c r="ID833" t="s">
        <v>424</v>
      </c>
      <c r="IE833">
        <v>0</v>
      </c>
      <c r="IF833">
        <v>100</v>
      </c>
      <c r="IG833">
        <v>100</v>
      </c>
      <c r="IH833">
        <v>8.106</v>
      </c>
      <c r="II833">
        <v>0.5314</v>
      </c>
      <c r="IJ833">
        <v>3.92360093765785</v>
      </c>
      <c r="IK833">
        <v>0.00601174518973114</v>
      </c>
      <c r="IL833">
        <v>2.77886958061485e-07</v>
      </c>
      <c r="IM833">
        <v>-3.54636231360687e-10</v>
      </c>
      <c r="IN833">
        <v>0.531367920259254</v>
      </c>
      <c r="IO833">
        <v>0</v>
      </c>
      <c r="IP833">
        <v>0</v>
      </c>
      <c r="IQ833">
        <v>0</v>
      </c>
      <c r="IR833">
        <v>-4</v>
      </c>
      <c r="IS833">
        <v>1848</v>
      </c>
      <c r="IT833">
        <v>1</v>
      </c>
      <c r="IU833">
        <v>25</v>
      </c>
      <c r="IV833">
        <v>18.5</v>
      </c>
      <c r="IW833">
        <v>18.5</v>
      </c>
      <c r="IX833">
        <v>1.64429</v>
      </c>
      <c r="IY833">
        <v>2.62085</v>
      </c>
      <c r="IZ833">
        <v>1.54785</v>
      </c>
      <c r="JA833">
        <v>2.30591</v>
      </c>
      <c r="JB833">
        <v>1.34644</v>
      </c>
      <c r="JC833">
        <v>2.28882</v>
      </c>
      <c r="JD833">
        <v>33.7606</v>
      </c>
      <c r="JE833">
        <v>24.2101</v>
      </c>
      <c r="JF833">
        <v>18</v>
      </c>
      <c r="JG833">
        <v>492.283</v>
      </c>
      <c r="JH833">
        <v>419.082</v>
      </c>
      <c r="JI833">
        <v>24.9998</v>
      </c>
      <c r="JJ833">
        <v>26.6147</v>
      </c>
      <c r="JK833">
        <v>29.9999</v>
      </c>
      <c r="JL833">
        <v>26.5761</v>
      </c>
      <c r="JM833">
        <v>26.5195</v>
      </c>
      <c r="JN833">
        <v>32.9169</v>
      </c>
      <c r="JO833">
        <v>6.6146</v>
      </c>
      <c r="JP833">
        <v>100</v>
      </c>
      <c r="JQ833">
        <v>25</v>
      </c>
      <c r="JR833">
        <v>756.074</v>
      </c>
      <c r="JS833">
        <v>25.9932</v>
      </c>
      <c r="JT833">
        <v>102.293</v>
      </c>
      <c r="JU833">
        <v>103.091</v>
      </c>
    </row>
    <row r="834" spans="1:281">
      <c r="A834">
        <v>816</v>
      </c>
      <c r="B834">
        <v>1659036472.6</v>
      </c>
      <c r="C834">
        <v>12789.5</v>
      </c>
      <c r="D834" t="s">
        <v>2065</v>
      </c>
      <c r="E834" t="s">
        <v>2066</v>
      </c>
      <c r="F834">
        <v>5</v>
      </c>
      <c r="G834" t="s">
        <v>1975</v>
      </c>
      <c r="H834" t="s">
        <v>417</v>
      </c>
      <c r="I834">
        <v>1659036465.1</v>
      </c>
      <c r="J834">
        <f>(K834)/1000</f>
        <v>0</v>
      </c>
      <c r="K834">
        <f>IF(CZ834, AN834, AH834)</f>
        <v>0</v>
      </c>
      <c r="L834">
        <f>IF(CZ834, AI834, AG834)</f>
        <v>0</v>
      </c>
      <c r="M834">
        <f>DB834 - IF(AU834&gt;1, L834*CV834*100.0/(AW834*DP834), 0)</f>
        <v>0</v>
      </c>
      <c r="N834">
        <f>((T834-J834/2)*M834-L834)/(T834+J834/2)</f>
        <v>0</v>
      </c>
      <c r="O834">
        <f>N834*(DI834+DJ834)/1000.0</f>
        <v>0</v>
      </c>
      <c r="P834">
        <f>(DB834 - IF(AU834&gt;1, L834*CV834*100.0/(AW834*DP834), 0))*(DI834+DJ834)/1000.0</f>
        <v>0</v>
      </c>
      <c r="Q834">
        <f>2.0/((1/S834-1/R834)+SIGN(S834)*SQRT((1/S834-1/R834)*(1/S834-1/R834) + 4*CW834/((CW834+1)*(CW834+1))*(2*1/S834*1/R834-1/R834*1/R834)))</f>
        <v>0</v>
      </c>
      <c r="R834">
        <f>IF(LEFT(CX834,1)&lt;&gt;"0",IF(LEFT(CX834,1)="1",3.0,CY834),$D$5+$E$5*(DP834*DI834/($K$5*1000))+$F$5*(DP834*DI834/($K$5*1000))*MAX(MIN(CV834,$J$5),$I$5)*MAX(MIN(CV834,$J$5),$I$5)+$G$5*MAX(MIN(CV834,$J$5),$I$5)*(DP834*DI834/($K$5*1000))+$H$5*(DP834*DI834/($K$5*1000))*(DP834*DI834/($K$5*1000)))</f>
        <v>0</v>
      </c>
      <c r="S834">
        <f>J834*(1000-(1000*0.61365*exp(17.502*W834/(240.97+W834))/(DI834+DJ834)+DD834)/2)/(1000*0.61365*exp(17.502*W834/(240.97+W834))/(DI834+DJ834)-DD834)</f>
        <v>0</v>
      </c>
      <c r="T834">
        <f>1/((CW834+1)/(Q834/1.6)+1/(R834/1.37)) + CW834/((CW834+1)/(Q834/1.6) + CW834/(R834/1.37))</f>
        <v>0</v>
      </c>
      <c r="U834">
        <f>(CR834*CU834)</f>
        <v>0</v>
      </c>
      <c r="V834">
        <f>(DK834+(U834+2*0.95*5.67E-8*(((DK834+$B$7)+273)^4-(DK834+273)^4)-44100*J834)/(1.84*29.3*R834+8*0.95*5.67E-8*(DK834+273)^3))</f>
        <v>0</v>
      </c>
      <c r="W834">
        <f>($C$7*DL834+$D$7*DM834+$E$7*V834)</f>
        <v>0</v>
      </c>
      <c r="X834">
        <f>0.61365*exp(17.502*W834/(240.97+W834))</f>
        <v>0</v>
      </c>
      <c r="Y834">
        <f>(Z834/AA834*100)</f>
        <v>0</v>
      </c>
      <c r="Z834">
        <f>DD834*(DI834+DJ834)/1000</f>
        <v>0</v>
      </c>
      <c r="AA834">
        <f>0.61365*exp(17.502*DK834/(240.97+DK834))</f>
        <v>0</v>
      </c>
      <c r="AB834">
        <f>(X834-DD834*(DI834+DJ834)/1000)</f>
        <v>0</v>
      </c>
      <c r="AC834">
        <f>(-J834*44100)</f>
        <v>0</v>
      </c>
      <c r="AD834">
        <f>2*29.3*R834*0.92*(DK834-W834)</f>
        <v>0</v>
      </c>
      <c r="AE834">
        <f>2*0.95*5.67E-8*(((DK834+$B$7)+273)^4-(W834+273)^4)</f>
        <v>0</v>
      </c>
      <c r="AF834">
        <f>U834+AE834+AC834+AD834</f>
        <v>0</v>
      </c>
      <c r="AG834">
        <f>DH834*AU834*(DC834-DB834*(1000-AU834*DE834)/(1000-AU834*DD834))/(100*CV834)</f>
        <v>0</v>
      </c>
      <c r="AH834">
        <f>1000*DH834*AU834*(DD834-DE834)/(100*CV834*(1000-AU834*DD834))</f>
        <v>0</v>
      </c>
      <c r="AI834">
        <f>(AJ834 - AK834 - DI834*1E3/(8.314*(DK834+273.15)) * AM834/DH834 * AL834) * DH834/(100*CV834) * (1000 - DE834)/1000</f>
        <v>0</v>
      </c>
      <c r="AJ834">
        <v>769.640121174854</v>
      </c>
      <c r="AK834">
        <v>736.008375757575</v>
      </c>
      <c r="AL834">
        <v>3.24615748066212</v>
      </c>
      <c r="AM834">
        <v>66.0503395824005</v>
      </c>
      <c r="AN834">
        <f>(AP834 - AO834 + DI834*1E3/(8.314*(DK834+273.15)) * AR834/DH834 * AQ834) * DH834/(100*CV834) * 1000/(1000 - AP834)</f>
        <v>0</v>
      </c>
      <c r="AO834">
        <v>25.9546830964071</v>
      </c>
      <c r="AP834">
        <v>27.8243923076923</v>
      </c>
      <c r="AQ834">
        <v>1.82548994916467e-05</v>
      </c>
      <c r="AR834">
        <v>92.4507635075594</v>
      </c>
      <c r="AS834">
        <v>3</v>
      </c>
      <c r="AT834">
        <v>1</v>
      </c>
      <c r="AU834">
        <f>IF(AS834*$H$13&gt;=AW834,1.0,(AW834/(AW834-AS834*$H$13)))</f>
        <v>0</v>
      </c>
      <c r="AV834">
        <f>(AU834-1)*100</f>
        <v>0</v>
      </c>
      <c r="AW834">
        <f>MAX(0,($B$13+$C$13*DP834)/(1+$D$13*DP834)*DI834/(DK834+273)*$E$13)</f>
        <v>0</v>
      </c>
      <c r="AX834" t="s">
        <v>418</v>
      </c>
      <c r="AY834" t="s">
        <v>418</v>
      </c>
      <c r="AZ834">
        <v>0</v>
      </c>
      <c r="BA834">
        <v>0</v>
      </c>
      <c r="BB834">
        <f>1-AZ834/BA834</f>
        <v>0</v>
      </c>
      <c r="BC834">
        <v>0</v>
      </c>
      <c r="BD834" t="s">
        <v>418</v>
      </c>
      <c r="BE834" t="s">
        <v>418</v>
      </c>
      <c r="BF834">
        <v>0</v>
      </c>
      <c r="BG834">
        <v>0</v>
      </c>
      <c r="BH834">
        <f>1-BF834/BG834</f>
        <v>0</v>
      </c>
      <c r="BI834">
        <v>0.5</v>
      </c>
      <c r="BJ834">
        <f>CS834</f>
        <v>0</v>
      </c>
      <c r="BK834">
        <f>L834</f>
        <v>0</v>
      </c>
      <c r="BL834">
        <f>BH834*BI834*BJ834</f>
        <v>0</v>
      </c>
      <c r="BM834">
        <f>(BK834-BC834)/BJ834</f>
        <v>0</v>
      </c>
      <c r="BN834">
        <f>(BA834-BG834)/BG834</f>
        <v>0</v>
      </c>
      <c r="BO834">
        <f>AZ834/(BB834+AZ834/BG834)</f>
        <v>0</v>
      </c>
      <c r="BP834" t="s">
        <v>418</v>
      </c>
      <c r="BQ834">
        <v>0</v>
      </c>
      <c r="BR834">
        <f>IF(BQ834&lt;&gt;0, BQ834, BO834)</f>
        <v>0</v>
      </c>
      <c r="BS834">
        <f>1-BR834/BG834</f>
        <v>0</v>
      </c>
      <c r="BT834">
        <f>(BG834-BF834)/(BG834-BR834)</f>
        <v>0</v>
      </c>
      <c r="BU834">
        <f>(BA834-BG834)/(BA834-BR834)</f>
        <v>0</v>
      </c>
      <c r="BV834">
        <f>(BG834-BF834)/(BG834-AZ834)</f>
        <v>0</v>
      </c>
      <c r="BW834">
        <f>(BA834-BG834)/(BA834-AZ834)</f>
        <v>0</v>
      </c>
      <c r="BX834">
        <f>(BT834*BR834/BF834)</f>
        <v>0</v>
      </c>
      <c r="BY834">
        <f>(1-BX834)</f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f>$B$11*DQ834+$C$11*DR834+$F$11*EC834*(1-EF834)</f>
        <v>0</v>
      </c>
      <c r="CS834">
        <f>CR834*CT834</f>
        <v>0</v>
      </c>
      <c r="CT834">
        <f>($B$11*$D$9+$C$11*$D$9+$F$11*((EP834+EH834)/MAX(EP834+EH834+EQ834, 0.1)*$I$9+EQ834/MAX(EP834+EH834+EQ834, 0.1)*$J$9))/($B$11+$C$11+$F$11)</f>
        <v>0</v>
      </c>
      <c r="CU834">
        <f>($B$11*$K$9+$C$11*$K$9+$F$11*((EP834+EH834)/MAX(EP834+EH834+EQ834, 0.1)*$P$9+EQ834/MAX(EP834+EH834+EQ834, 0.1)*$Q$9))/($B$11+$C$11+$F$11)</f>
        <v>0</v>
      </c>
      <c r="CV834">
        <v>6</v>
      </c>
      <c r="CW834">
        <v>0.5</v>
      </c>
      <c r="CX834" t="s">
        <v>419</v>
      </c>
      <c r="CY834">
        <v>2</v>
      </c>
      <c r="CZ834" t="b">
        <v>1</v>
      </c>
      <c r="DA834">
        <v>1659036465.1</v>
      </c>
      <c r="DB834">
        <v>692.97737037037</v>
      </c>
      <c r="DC834">
        <v>734.016481481482</v>
      </c>
      <c r="DD834">
        <v>27.8179888888889</v>
      </c>
      <c r="DE834">
        <v>25.9446185185185</v>
      </c>
      <c r="DF834">
        <v>684.920037037037</v>
      </c>
      <c r="DG834">
        <v>27.2866222222222</v>
      </c>
      <c r="DH834">
        <v>500.070185185185</v>
      </c>
      <c r="DI834">
        <v>90.2803333333333</v>
      </c>
      <c r="DJ834">
        <v>0.0435433703703704</v>
      </c>
      <c r="DK834">
        <v>27.4403185185185</v>
      </c>
      <c r="DL834">
        <v>28.2618222222222</v>
      </c>
      <c r="DM834">
        <v>999.9</v>
      </c>
      <c r="DN834">
        <v>0</v>
      </c>
      <c r="DO834">
        <v>0</v>
      </c>
      <c r="DP834">
        <v>10003.1481481481</v>
      </c>
      <c r="DQ834">
        <v>0</v>
      </c>
      <c r="DR834">
        <v>17.214462962963</v>
      </c>
      <c r="DS834">
        <v>-41.0390666666667</v>
      </c>
      <c r="DT834">
        <v>712.806259259259</v>
      </c>
      <c r="DU834">
        <v>753.567592592593</v>
      </c>
      <c r="DV834">
        <v>1.87338037037037</v>
      </c>
      <c r="DW834">
        <v>734.016481481482</v>
      </c>
      <c r="DX834">
        <v>25.9446185185185</v>
      </c>
      <c r="DY834">
        <v>2.51141703703704</v>
      </c>
      <c r="DZ834">
        <v>2.34228851851852</v>
      </c>
      <c r="EA834">
        <v>21.1006814814815</v>
      </c>
      <c r="EB834">
        <v>19.9702037037037</v>
      </c>
      <c r="EC834">
        <v>2000.00888888889</v>
      </c>
      <c r="ED834">
        <v>0.980000555555556</v>
      </c>
      <c r="EE834">
        <v>0.0199998074074074</v>
      </c>
      <c r="EF834">
        <v>0</v>
      </c>
      <c r="EG834">
        <v>652.076851851852</v>
      </c>
      <c r="EH834">
        <v>5.00063</v>
      </c>
      <c r="EI834">
        <v>12872.737037037</v>
      </c>
      <c r="EJ834">
        <v>17256.9851851852</v>
      </c>
      <c r="EK834">
        <v>38.187</v>
      </c>
      <c r="EL834">
        <v>38.25</v>
      </c>
      <c r="EM834">
        <v>37.687</v>
      </c>
      <c r="EN834">
        <v>37.562</v>
      </c>
      <c r="EO834">
        <v>39.2056666666667</v>
      </c>
      <c r="EP834">
        <v>1955.10740740741</v>
      </c>
      <c r="EQ834">
        <v>39.9014814814815</v>
      </c>
      <c r="ER834">
        <v>0</v>
      </c>
      <c r="ES834">
        <v>1659036471.7</v>
      </c>
      <c r="ET834">
        <v>0</v>
      </c>
      <c r="EU834">
        <v>652.059961538462</v>
      </c>
      <c r="EV834">
        <v>6.44905983151048</v>
      </c>
      <c r="EW834">
        <v>118.868376199363</v>
      </c>
      <c r="EX834">
        <v>12872.7115384615</v>
      </c>
      <c r="EY834">
        <v>15</v>
      </c>
      <c r="EZ834">
        <v>1659035359.5</v>
      </c>
      <c r="FA834" t="s">
        <v>1976</v>
      </c>
      <c r="FB834">
        <v>1659035357.5</v>
      </c>
      <c r="FC834">
        <v>1659035359.5</v>
      </c>
      <c r="FD834">
        <v>1</v>
      </c>
      <c r="FE834">
        <v>-0.104</v>
      </c>
      <c r="FF834">
        <v>-0.037</v>
      </c>
      <c r="FG834">
        <v>6.435</v>
      </c>
      <c r="FH834">
        <v>0.501</v>
      </c>
      <c r="FI834">
        <v>420</v>
      </c>
      <c r="FJ834">
        <v>25</v>
      </c>
      <c r="FK834">
        <v>0.45</v>
      </c>
      <c r="FL834">
        <v>0.11</v>
      </c>
      <c r="FM834">
        <v>-41.0405475</v>
      </c>
      <c r="FN834">
        <v>0.787487054409147</v>
      </c>
      <c r="FO834">
        <v>0.681431721446654</v>
      </c>
      <c r="FP834">
        <v>0</v>
      </c>
      <c r="FQ834">
        <v>651.810529411765</v>
      </c>
      <c r="FR834">
        <v>5.30756302621923</v>
      </c>
      <c r="FS834">
        <v>0.551951523622376</v>
      </c>
      <c r="FT834">
        <v>0</v>
      </c>
      <c r="FU834">
        <v>1.87787225</v>
      </c>
      <c r="FV834">
        <v>-0.109627654784249</v>
      </c>
      <c r="FW834">
        <v>0.0120862873719559</v>
      </c>
      <c r="FX834">
        <v>0</v>
      </c>
      <c r="FY834">
        <v>0</v>
      </c>
      <c r="FZ834">
        <v>3</v>
      </c>
      <c r="GA834" t="s">
        <v>427</v>
      </c>
      <c r="GB834">
        <v>2.97304</v>
      </c>
      <c r="GC834">
        <v>2.69832</v>
      </c>
      <c r="GD834">
        <v>0.133285</v>
      </c>
      <c r="GE834">
        <v>0.13919</v>
      </c>
      <c r="GF834">
        <v>0.114285</v>
      </c>
      <c r="GG834">
        <v>0.109868</v>
      </c>
      <c r="GH834">
        <v>33740.5</v>
      </c>
      <c r="GI834">
        <v>36651.8</v>
      </c>
      <c r="GJ834">
        <v>35275.9</v>
      </c>
      <c r="GK834">
        <v>38612.8</v>
      </c>
      <c r="GL834">
        <v>44290.8</v>
      </c>
      <c r="GM834">
        <v>49642.3</v>
      </c>
      <c r="GN834">
        <v>55144.7</v>
      </c>
      <c r="GO834">
        <v>61936.5</v>
      </c>
      <c r="GP834">
        <v>1.9732</v>
      </c>
      <c r="GQ834">
        <v>1.861</v>
      </c>
      <c r="GR834">
        <v>0.174642</v>
      </c>
      <c r="GS834">
        <v>0</v>
      </c>
      <c r="GT834">
        <v>25.3823</v>
      </c>
      <c r="GU834">
        <v>999.9</v>
      </c>
      <c r="GV834">
        <v>58.076</v>
      </c>
      <c r="GW834">
        <v>29.507</v>
      </c>
      <c r="GX834">
        <v>26.6381</v>
      </c>
      <c r="GY834">
        <v>55.9919</v>
      </c>
      <c r="GZ834">
        <v>46.262</v>
      </c>
      <c r="HA834">
        <v>1</v>
      </c>
      <c r="HB834">
        <v>-0.0481301</v>
      </c>
      <c r="HC834">
        <v>0.108497</v>
      </c>
      <c r="HD834">
        <v>20.1136</v>
      </c>
      <c r="HE834">
        <v>5.20052</v>
      </c>
      <c r="HF834">
        <v>12.0052</v>
      </c>
      <c r="HG834">
        <v>4.9756</v>
      </c>
      <c r="HH834">
        <v>3.294</v>
      </c>
      <c r="HI834">
        <v>9999</v>
      </c>
      <c r="HJ834">
        <v>9999</v>
      </c>
      <c r="HK834">
        <v>9999</v>
      </c>
      <c r="HL834">
        <v>631.2</v>
      </c>
      <c r="HM834">
        <v>1.8631</v>
      </c>
      <c r="HN834">
        <v>1.86798</v>
      </c>
      <c r="HO834">
        <v>1.86783</v>
      </c>
      <c r="HP834">
        <v>1.86905</v>
      </c>
      <c r="HQ834">
        <v>1.86981</v>
      </c>
      <c r="HR834">
        <v>1.86584</v>
      </c>
      <c r="HS834">
        <v>1.86691</v>
      </c>
      <c r="HT834">
        <v>1.86829</v>
      </c>
      <c r="HU834">
        <v>5</v>
      </c>
      <c r="HV834">
        <v>0</v>
      </c>
      <c r="HW834">
        <v>0</v>
      </c>
      <c r="HX834">
        <v>0</v>
      </c>
      <c r="HY834" t="s">
        <v>422</v>
      </c>
      <c r="HZ834" t="s">
        <v>423</v>
      </c>
      <c r="IA834" t="s">
        <v>424</v>
      </c>
      <c r="IB834" t="s">
        <v>424</v>
      </c>
      <c r="IC834" t="s">
        <v>424</v>
      </c>
      <c r="ID834" t="s">
        <v>424</v>
      </c>
      <c r="IE834">
        <v>0</v>
      </c>
      <c r="IF834">
        <v>100</v>
      </c>
      <c r="IG834">
        <v>100</v>
      </c>
      <c r="IH834">
        <v>8.198</v>
      </c>
      <c r="II834">
        <v>0.5314</v>
      </c>
      <c r="IJ834">
        <v>3.92360093765785</v>
      </c>
      <c r="IK834">
        <v>0.00601174518973114</v>
      </c>
      <c r="IL834">
        <v>2.77886958061485e-07</v>
      </c>
      <c r="IM834">
        <v>-3.54636231360687e-10</v>
      </c>
      <c r="IN834">
        <v>0.531367920259254</v>
      </c>
      <c r="IO834">
        <v>0</v>
      </c>
      <c r="IP834">
        <v>0</v>
      </c>
      <c r="IQ834">
        <v>0</v>
      </c>
      <c r="IR834">
        <v>-4</v>
      </c>
      <c r="IS834">
        <v>1848</v>
      </c>
      <c r="IT834">
        <v>1</v>
      </c>
      <c r="IU834">
        <v>25</v>
      </c>
      <c r="IV834">
        <v>18.6</v>
      </c>
      <c r="IW834">
        <v>18.6</v>
      </c>
      <c r="IX834">
        <v>1.67114</v>
      </c>
      <c r="IY834">
        <v>2.61353</v>
      </c>
      <c r="IZ834">
        <v>1.54785</v>
      </c>
      <c r="JA834">
        <v>2.30591</v>
      </c>
      <c r="JB834">
        <v>1.34644</v>
      </c>
      <c r="JC834">
        <v>2.43652</v>
      </c>
      <c r="JD834">
        <v>33.7606</v>
      </c>
      <c r="JE834">
        <v>24.2276</v>
      </c>
      <c r="JF834">
        <v>18</v>
      </c>
      <c r="JG834">
        <v>492.152</v>
      </c>
      <c r="JH834">
        <v>418.951</v>
      </c>
      <c r="JI834">
        <v>24.9998</v>
      </c>
      <c r="JJ834">
        <v>26.6124</v>
      </c>
      <c r="JK834">
        <v>30</v>
      </c>
      <c r="JL834">
        <v>26.5761</v>
      </c>
      <c r="JM834">
        <v>26.5173</v>
      </c>
      <c r="JN834">
        <v>33.4682</v>
      </c>
      <c r="JO834">
        <v>6.6146</v>
      </c>
      <c r="JP834">
        <v>100</v>
      </c>
      <c r="JQ834">
        <v>25</v>
      </c>
      <c r="JR834">
        <v>770.875</v>
      </c>
      <c r="JS834">
        <v>25.9932</v>
      </c>
      <c r="JT834">
        <v>102.293</v>
      </c>
      <c r="JU834">
        <v>103.092</v>
      </c>
    </row>
    <row r="835" spans="1:281">
      <c r="A835">
        <v>817</v>
      </c>
      <c r="B835">
        <v>1659036477.6</v>
      </c>
      <c r="C835">
        <v>12794.5</v>
      </c>
      <c r="D835" t="s">
        <v>2067</v>
      </c>
      <c r="E835" t="s">
        <v>2068</v>
      </c>
      <c r="F835">
        <v>5</v>
      </c>
      <c r="G835" t="s">
        <v>1975</v>
      </c>
      <c r="H835" t="s">
        <v>417</v>
      </c>
      <c r="I835">
        <v>1659036469.81429</v>
      </c>
      <c r="J835">
        <f>(K835)/1000</f>
        <v>0</v>
      </c>
      <c r="K835">
        <f>IF(CZ835, AN835, AH835)</f>
        <v>0</v>
      </c>
      <c r="L835">
        <f>IF(CZ835, AI835, AG835)</f>
        <v>0</v>
      </c>
      <c r="M835">
        <f>DB835 - IF(AU835&gt;1, L835*CV835*100.0/(AW835*DP835), 0)</f>
        <v>0</v>
      </c>
      <c r="N835">
        <f>((T835-J835/2)*M835-L835)/(T835+J835/2)</f>
        <v>0</v>
      </c>
      <c r="O835">
        <f>N835*(DI835+DJ835)/1000.0</f>
        <v>0</v>
      </c>
      <c r="P835">
        <f>(DB835 - IF(AU835&gt;1, L835*CV835*100.0/(AW835*DP835), 0))*(DI835+DJ835)/1000.0</f>
        <v>0</v>
      </c>
      <c r="Q835">
        <f>2.0/((1/S835-1/R835)+SIGN(S835)*SQRT((1/S835-1/R835)*(1/S835-1/R835) + 4*CW835/((CW835+1)*(CW835+1))*(2*1/S835*1/R835-1/R835*1/R835)))</f>
        <v>0</v>
      </c>
      <c r="R835">
        <f>IF(LEFT(CX835,1)&lt;&gt;"0",IF(LEFT(CX835,1)="1",3.0,CY835),$D$5+$E$5*(DP835*DI835/($K$5*1000))+$F$5*(DP835*DI835/($K$5*1000))*MAX(MIN(CV835,$J$5),$I$5)*MAX(MIN(CV835,$J$5),$I$5)+$G$5*MAX(MIN(CV835,$J$5),$I$5)*(DP835*DI835/($K$5*1000))+$H$5*(DP835*DI835/($K$5*1000))*(DP835*DI835/($K$5*1000)))</f>
        <v>0</v>
      </c>
      <c r="S835">
        <f>J835*(1000-(1000*0.61365*exp(17.502*W835/(240.97+W835))/(DI835+DJ835)+DD835)/2)/(1000*0.61365*exp(17.502*W835/(240.97+W835))/(DI835+DJ835)-DD835)</f>
        <v>0</v>
      </c>
      <c r="T835">
        <f>1/((CW835+1)/(Q835/1.6)+1/(R835/1.37)) + CW835/((CW835+1)/(Q835/1.6) + CW835/(R835/1.37))</f>
        <v>0</v>
      </c>
      <c r="U835">
        <f>(CR835*CU835)</f>
        <v>0</v>
      </c>
      <c r="V835">
        <f>(DK835+(U835+2*0.95*5.67E-8*(((DK835+$B$7)+273)^4-(DK835+273)^4)-44100*J835)/(1.84*29.3*R835+8*0.95*5.67E-8*(DK835+273)^3))</f>
        <v>0</v>
      </c>
      <c r="W835">
        <f>($C$7*DL835+$D$7*DM835+$E$7*V835)</f>
        <v>0</v>
      </c>
      <c r="X835">
        <f>0.61365*exp(17.502*W835/(240.97+W835))</f>
        <v>0</v>
      </c>
      <c r="Y835">
        <f>(Z835/AA835*100)</f>
        <v>0</v>
      </c>
      <c r="Z835">
        <f>DD835*(DI835+DJ835)/1000</f>
        <v>0</v>
      </c>
      <c r="AA835">
        <f>0.61365*exp(17.502*DK835/(240.97+DK835))</f>
        <v>0</v>
      </c>
      <c r="AB835">
        <f>(X835-DD835*(DI835+DJ835)/1000)</f>
        <v>0</v>
      </c>
      <c r="AC835">
        <f>(-J835*44100)</f>
        <v>0</v>
      </c>
      <c r="AD835">
        <f>2*29.3*R835*0.92*(DK835-W835)</f>
        <v>0</v>
      </c>
      <c r="AE835">
        <f>2*0.95*5.67E-8*(((DK835+$B$7)+273)^4-(W835+273)^4)</f>
        <v>0</v>
      </c>
      <c r="AF835">
        <f>U835+AE835+AC835+AD835</f>
        <v>0</v>
      </c>
      <c r="AG835">
        <f>DH835*AU835*(DC835-DB835*(1000-AU835*DE835)/(1000-AU835*DD835))/(100*CV835)</f>
        <v>0</v>
      </c>
      <c r="AH835">
        <f>1000*DH835*AU835*(DD835-DE835)/(100*CV835*(1000-AU835*DD835))</f>
        <v>0</v>
      </c>
      <c r="AI835">
        <f>(AJ835 - AK835 - DI835*1E3/(8.314*(DK835+273.15)) * AM835/DH835 * AL835) * DH835/(100*CV835) * (1000 - DE835)/1000</f>
        <v>0</v>
      </c>
      <c r="AJ835">
        <v>786.128770861442</v>
      </c>
      <c r="AK835">
        <v>751.797587878787</v>
      </c>
      <c r="AL835">
        <v>3.27934214902039</v>
      </c>
      <c r="AM835">
        <v>66.0503395824005</v>
      </c>
      <c r="AN835">
        <f>(AP835 - AO835 + DI835*1E3/(8.314*(DK835+273.15)) * AR835/DH835 * AQ835) * DH835/(100*CV835) * 1000/(1000 - AP835)</f>
        <v>0</v>
      </c>
      <c r="AO835">
        <v>25.9556596111966</v>
      </c>
      <c r="AP835">
        <v>27.8283594405595</v>
      </c>
      <c r="AQ835">
        <v>8.15859386937512e-06</v>
      </c>
      <c r="AR835">
        <v>92.4507635075594</v>
      </c>
      <c r="AS835">
        <v>3</v>
      </c>
      <c r="AT835">
        <v>1</v>
      </c>
      <c r="AU835">
        <f>IF(AS835*$H$13&gt;=AW835,1.0,(AW835/(AW835-AS835*$H$13)))</f>
        <v>0</v>
      </c>
      <c r="AV835">
        <f>(AU835-1)*100</f>
        <v>0</v>
      </c>
      <c r="AW835">
        <f>MAX(0,($B$13+$C$13*DP835)/(1+$D$13*DP835)*DI835/(DK835+273)*$E$13)</f>
        <v>0</v>
      </c>
      <c r="AX835" t="s">
        <v>418</v>
      </c>
      <c r="AY835" t="s">
        <v>418</v>
      </c>
      <c r="AZ835">
        <v>0</v>
      </c>
      <c r="BA835">
        <v>0</v>
      </c>
      <c r="BB835">
        <f>1-AZ835/BA835</f>
        <v>0</v>
      </c>
      <c r="BC835">
        <v>0</v>
      </c>
      <c r="BD835" t="s">
        <v>418</v>
      </c>
      <c r="BE835" t="s">
        <v>418</v>
      </c>
      <c r="BF835">
        <v>0</v>
      </c>
      <c r="BG835">
        <v>0</v>
      </c>
      <c r="BH835">
        <f>1-BF835/BG835</f>
        <v>0</v>
      </c>
      <c r="BI835">
        <v>0.5</v>
      </c>
      <c r="BJ835">
        <f>CS835</f>
        <v>0</v>
      </c>
      <c r="BK835">
        <f>L835</f>
        <v>0</v>
      </c>
      <c r="BL835">
        <f>BH835*BI835*BJ835</f>
        <v>0</v>
      </c>
      <c r="BM835">
        <f>(BK835-BC835)/BJ835</f>
        <v>0</v>
      </c>
      <c r="BN835">
        <f>(BA835-BG835)/BG835</f>
        <v>0</v>
      </c>
      <c r="BO835">
        <f>AZ835/(BB835+AZ835/BG835)</f>
        <v>0</v>
      </c>
      <c r="BP835" t="s">
        <v>418</v>
      </c>
      <c r="BQ835">
        <v>0</v>
      </c>
      <c r="BR835">
        <f>IF(BQ835&lt;&gt;0, BQ835, BO835)</f>
        <v>0</v>
      </c>
      <c r="BS835">
        <f>1-BR835/BG835</f>
        <v>0</v>
      </c>
      <c r="BT835">
        <f>(BG835-BF835)/(BG835-BR835)</f>
        <v>0</v>
      </c>
      <c r="BU835">
        <f>(BA835-BG835)/(BA835-BR835)</f>
        <v>0</v>
      </c>
      <c r="BV835">
        <f>(BG835-BF835)/(BG835-AZ835)</f>
        <v>0</v>
      </c>
      <c r="BW835">
        <f>(BA835-BG835)/(BA835-AZ835)</f>
        <v>0</v>
      </c>
      <c r="BX835">
        <f>(BT835*BR835/BF835)</f>
        <v>0</v>
      </c>
      <c r="BY835">
        <f>(1-BX835)</f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f>$B$11*DQ835+$C$11*DR835+$F$11*EC835*(1-EF835)</f>
        <v>0</v>
      </c>
      <c r="CS835">
        <f>CR835*CT835</f>
        <v>0</v>
      </c>
      <c r="CT835">
        <f>($B$11*$D$9+$C$11*$D$9+$F$11*((EP835+EH835)/MAX(EP835+EH835+EQ835, 0.1)*$I$9+EQ835/MAX(EP835+EH835+EQ835, 0.1)*$J$9))/($B$11+$C$11+$F$11)</f>
        <v>0</v>
      </c>
      <c r="CU835">
        <f>($B$11*$K$9+$C$11*$K$9+$F$11*((EP835+EH835)/MAX(EP835+EH835+EQ835, 0.1)*$P$9+EQ835/MAX(EP835+EH835+EQ835, 0.1)*$Q$9))/($B$11+$C$11+$F$11)</f>
        <v>0</v>
      </c>
      <c r="CV835">
        <v>6</v>
      </c>
      <c r="CW835">
        <v>0.5</v>
      </c>
      <c r="CX835" t="s">
        <v>419</v>
      </c>
      <c r="CY835">
        <v>2</v>
      </c>
      <c r="CZ835" t="b">
        <v>1</v>
      </c>
      <c r="DA835">
        <v>1659036469.81429</v>
      </c>
      <c r="DB835">
        <v>707.954071428571</v>
      </c>
      <c r="DC835">
        <v>749.378</v>
      </c>
      <c r="DD835">
        <v>27.8204035714286</v>
      </c>
      <c r="DE835">
        <v>25.9523321428571</v>
      </c>
      <c r="DF835">
        <v>699.809035714286</v>
      </c>
      <c r="DG835">
        <v>27.2890392857143</v>
      </c>
      <c r="DH835">
        <v>500.086785714286</v>
      </c>
      <c r="DI835">
        <v>90.2802857142857</v>
      </c>
      <c r="DJ835">
        <v>0.0437094535714286</v>
      </c>
      <c r="DK835">
        <v>27.4355964285714</v>
      </c>
      <c r="DL835">
        <v>28.2404285714286</v>
      </c>
      <c r="DM835">
        <v>999.9</v>
      </c>
      <c r="DN835">
        <v>0</v>
      </c>
      <c r="DO835">
        <v>0</v>
      </c>
      <c r="DP835">
        <v>9996.60714285714</v>
      </c>
      <c r="DQ835">
        <v>0</v>
      </c>
      <c r="DR835">
        <v>17.2222178571429</v>
      </c>
      <c r="DS835">
        <v>-41.4239642857143</v>
      </c>
      <c r="DT835">
        <v>728.213321428571</v>
      </c>
      <c r="DU835">
        <v>769.344392857143</v>
      </c>
      <c r="DV835">
        <v>1.8680825</v>
      </c>
      <c r="DW835">
        <v>749.378</v>
      </c>
      <c r="DX835">
        <v>25.9523321428571</v>
      </c>
      <c r="DY835">
        <v>2.51163357142857</v>
      </c>
      <c r="DZ835">
        <v>2.34298357142857</v>
      </c>
      <c r="EA835">
        <v>21.1020857142857</v>
      </c>
      <c r="EB835">
        <v>19.9750035714286</v>
      </c>
      <c r="EC835">
        <v>1999.99428571429</v>
      </c>
      <c r="ED835">
        <v>0.980000535714286</v>
      </c>
      <c r="EE835">
        <v>0.0199998285714286</v>
      </c>
      <c r="EF835">
        <v>0</v>
      </c>
      <c r="EG835">
        <v>652.525428571429</v>
      </c>
      <c r="EH835">
        <v>5.00063</v>
      </c>
      <c r="EI835">
        <v>12881.7214285714</v>
      </c>
      <c r="EJ835">
        <v>17256.8607142857</v>
      </c>
      <c r="EK835">
        <v>38.187</v>
      </c>
      <c r="EL835">
        <v>38.25</v>
      </c>
      <c r="EM835">
        <v>37.687</v>
      </c>
      <c r="EN835">
        <v>37.5665</v>
      </c>
      <c r="EO835">
        <v>39.2095</v>
      </c>
      <c r="EP835">
        <v>1955.09321428571</v>
      </c>
      <c r="EQ835">
        <v>39.9010714285714</v>
      </c>
      <c r="ER835">
        <v>0</v>
      </c>
      <c r="ES835">
        <v>1659036476.5</v>
      </c>
      <c r="ET835">
        <v>0</v>
      </c>
      <c r="EU835">
        <v>652.536615384615</v>
      </c>
      <c r="EV835">
        <v>5.26878631673832</v>
      </c>
      <c r="EW835">
        <v>107.541880185014</v>
      </c>
      <c r="EX835">
        <v>12881.9</v>
      </c>
      <c r="EY835">
        <v>15</v>
      </c>
      <c r="EZ835">
        <v>1659035359.5</v>
      </c>
      <c r="FA835" t="s">
        <v>1976</v>
      </c>
      <c r="FB835">
        <v>1659035357.5</v>
      </c>
      <c r="FC835">
        <v>1659035359.5</v>
      </c>
      <c r="FD835">
        <v>1</v>
      </c>
      <c r="FE835">
        <v>-0.104</v>
      </c>
      <c r="FF835">
        <v>-0.037</v>
      </c>
      <c r="FG835">
        <v>6.435</v>
      </c>
      <c r="FH835">
        <v>0.501</v>
      </c>
      <c r="FI835">
        <v>420</v>
      </c>
      <c r="FJ835">
        <v>25</v>
      </c>
      <c r="FK835">
        <v>0.45</v>
      </c>
      <c r="FL835">
        <v>0.11</v>
      </c>
      <c r="FM835">
        <v>-41.131305</v>
      </c>
      <c r="FN835">
        <v>-0.234781238273805</v>
      </c>
      <c r="FO835">
        <v>0.980736241032725</v>
      </c>
      <c r="FP835">
        <v>1</v>
      </c>
      <c r="FQ835">
        <v>652.188882352941</v>
      </c>
      <c r="FR835">
        <v>5.99532467487126</v>
      </c>
      <c r="FS835">
        <v>0.612619580869778</v>
      </c>
      <c r="FT835">
        <v>0</v>
      </c>
      <c r="FU835">
        <v>1.87341625</v>
      </c>
      <c r="FV835">
        <v>-0.0784895684803052</v>
      </c>
      <c r="FW835">
        <v>0.0104335525319759</v>
      </c>
      <c r="FX835">
        <v>1</v>
      </c>
      <c r="FY835">
        <v>2</v>
      </c>
      <c r="FZ835">
        <v>3</v>
      </c>
      <c r="GA835" t="s">
        <v>474</v>
      </c>
      <c r="GB835">
        <v>2.97336</v>
      </c>
      <c r="GC835">
        <v>2.69827</v>
      </c>
      <c r="GD835">
        <v>0.135258</v>
      </c>
      <c r="GE835">
        <v>0.141676</v>
      </c>
      <c r="GF835">
        <v>0.114288</v>
      </c>
      <c r="GG835">
        <v>0.109861</v>
      </c>
      <c r="GH835">
        <v>33663.5</v>
      </c>
      <c r="GI835">
        <v>36545.7</v>
      </c>
      <c r="GJ835">
        <v>35275.7</v>
      </c>
      <c r="GK835">
        <v>38612.6</v>
      </c>
      <c r="GL835">
        <v>44290.8</v>
      </c>
      <c r="GM835">
        <v>49642</v>
      </c>
      <c r="GN835">
        <v>55144.8</v>
      </c>
      <c r="GO835">
        <v>61935.5</v>
      </c>
      <c r="GP835">
        <v>1.9724</v>
      </c>
      <c r="GQ835">
        <v>1.8612</v>
      </c>
      <c r="GR835">
        <v>0.174195</v>
      </c>
      <c r="GS835">
        <v>0</v>
      </c>
      <c r="GT835">
        <v>25.3823</v>
      </c>
      <c r="GU835">
        <v>999.9</v>
      </c>
      <c r="GV835">
        <v>58.052</v>
      </c>
      <c r="GW835">
        <v>29.487</v>
      </c>
      <c r="GX835">
        <v>26.599</v>
      </c>
      <c r="GY835">
        <v>55.2819</v>
      </c>
      <c r="GZ835">
        <v>45.7772</v>
      </c>
      <c r="HA835">
        <v>1</v>
      </c>
      <c r="HB835">
        <v>-0.0485976</v>
      </c>
      <c r="HC835">
        <v>0.109368</v>
      </c>
      <c r="HD835">
        <v>20.1139</v>
      </c>
      <c r="HE835">
        <v>5.19812</v>
      </c>
      <c r="HF835">
        <v>12.004</v>
      </c>
      <c r="HG835">
        <v>4.9748</v>
      </c>
      <c r="HH835">
        <v>3.2936</v>
      </c>
      <c r="HI835">
        <v>9999</v>
      </c>
      <c r="HJ835">
        <v>9999</v>
      </c>
      <c r="HK835">
        <v>9999</v>
      </c>
      <c r="HL835">
        <v>631.2</v>
      </c>
      <c r="HM835">
        <v>1.86313</v>
      </c>
      <c r="HN835">
        <v>1.86801</v>
      </c>
      <c r="HO835">
        <v>1.8678</v>
      </c>
      <c r="HP835">
        <v>1.86902</v>
      </c>
      <c r="HQ835">
        <v>1.86981</v>
      </c>
      <c r="HR835">
        <v>1.86584</v>
      </c>
      <c r="HS835">
        <v>1.86691</v>
      </c>
      <c r="HT835">
        <v>1.86829</v>
      </c>
      <c r="HU835">
        <v>5</v>
      </c>
      <c r="HV835">
        <v>0</v>
      </c>
      <c r="HW835">
        <v>0</v>
      </c>
      <c r="HX835">
        <v>0</v>
      </c>
      <c r="HY835" t="s">
        <v>422</v>
      </c>
      <c r="HZ835" t="s">
        <v>423</v>
      </c>
      <c r="IA835" t="s">
        <v>424</v>
      </c>
      <c r="IB835" t="s">
        <v>424</v>
      </c>
      <c r="IC835" t="s">
        <v>424</v>
      </c>
      <c r="ID835" t="s">
        <v>424</v>
      </c>
      <c r="IE835">
        <v>0</v>
      </c>
      <c r="IF835">
        <v>100</v>
      </c>
      <c r="IG835">
        <v>100</v>
      </c>
      <c r="IH835">
        <v>8.289</v>
      </c>
      <c r="II835">
        <v>0.5314</v>
      </c>
      <c r="IJ835">
        <v>3.92360093765785</v>
      </c>
      <c r="IK835">
        <v>0.00601174518973114</v>
      </c>
      <c r="IL835">
        <v>2.77886958061485e-07</v>
      </c>
      <c r="IM835">
        <v>-3.54636231360687e-10</v>
      </c>
      <c r="IN835">
        <v>0.531367920259254</v>
      </c>
      <c r="IO835">
        <v>0</v>
      </c>
      <c r="IP835">
        <v>0</v>
      </c>
      <c r="IQ835">
        <v>0</v>
      </c>
      <c r="IR835">
        <v>-4</v>
      </c>
      <c r="IS835">
        <v>1848</v>
      </c>
      <c r="IT835">
        <v>1</v>
      </c>
      <c r="IU835">
        <v>25</v>
      </c>
      <c r="IV835">
        <v>18.7</v>
      </c>
      <c r="IW835">
        <v>18.6</v>
      </c>
      <c r="IX835">
        <v>1.70288</v>
      </c>
      <c r="IY835">
        <v>2.61841</v>
      </c>
      <c r="IZ835">
        <v>1.54785</v>
      </c>
      <c r="JA835">
        <v>2.30591</v>
      </c>
      <c r="JB835">
        <v>1.34644</v>
      </c>
      <c r="JC835">
        <v>2.33643</v>
      </c>
      <c r="JD835">
        <v>33.7606</v>
      </c>
      <c r="JE835">
        <v>24.2101</v>
      </c>
      <c r="JF835">
        <v>18</v>
      </c>
      <c r="JG835">
        <v>491.612</v>
      </c>
      <c r="JH835">
        <v>419.066</v>
      </c>
      <c r="JI835">
        <v>25</v>
      </c>
      <c r="JJ835">
        <v>26.6124</v>
      </c>
      <c r="JK835">
        <v>30.0001</v>
      </c>
      <c r="JL835">
        <v>26.5739</v>
      </c>
      <c r="JM835">
        <v>26.5173</v>
      </c>
      <c r="JN835">
        <v>34.0998</v>
      </c>
      <c r="JO835">
        <v>6.6146</v>
      </c>
      <c r="JP835">
        <v>100</v>
      </c>
      <c r="JQ835">
        <v>25</v>
      </c>
      <c r="JR835">
        <v>791.077</v>
      </c>
      <c r="JS835">
        <v>25.9932</v>
      </c>
      <c r="JT835">
        <v>102.293</v>
      </c>
      <c r="JU835">
        <v>103.091</v>
      </c>
    </row>
    <row r="836" spans="1:281">
      <c r="A836">
        <v>818</v>
      </c>
      <c r="B836">
        <v>1659036482.6</v>
      </c>
      <c r="C836">
        <v>12799.5</v>
      </c>
      <c r="D836" t="s">
        <v>2069</v>
      </c>
      <c r="E836" t="s">
        <v>2070</v>
      </c>
      <c r="F836">
        <v>5</v>
      </c>
      <c r="G836" t="s">
        <v>1975</v>
      </c>
      <c r="H836" t="s">
        <v>417</v>
      </c>
      <c r="I836">
        <v>1659036475.1</v>
      </c>
      <c r="J836">
        <f>(K836)/1000</f>
        <v>0</v>
      </c>
      <c r="K836">
        <f>IF(CZ836, AN836, AH836)</f>
        <v>0</v>
      </c>
      <c r="L836">
        <f>IF(CZ836, AI836, AG836)</f>
        <v>0</v>
      </c>
      <c r="M836">
        <f>DB836 - IF(AU836&gt;1, L836*CV836*100.0/(AW836*DP836), 0)</f>
        <v>0</v>
      </c>
      <c r="N836">
        <f>((T836-J836/2)*M836-L836)/(T836+J836/2)</f>
        <v>0</v>
      </c>
      <c r="O836">
        <f>N836*(DI836+DJ836)/1000.0</f>
        <v>0</v>
      </c>
      <c r="P836">
        <f>(DB836 - IF(AU836&gt;1, L836*CV836*100.0/(AW836*DP836), 0))*(DI836+DJ836)/1000.0</f>
        <v>0</v>
      </c>
      <c r="Q836">
        <f>2.0/((1/S836-1/R836)+SIGN(S836)*SQRT((1/S836-1/R836)*(1/S836-1/R836) + 4*CW836/((CW836+1)*(CW836+1))*(2*1/S836*1/R836-1/R836*1/R836)))</f>
        <v>0</v>
      </c>
      <c r="R836">
        <f>IF(LEFT(CX836,1)&lt;&gt;"0",IF(LEFT(CX836,1)="1",3.0,CY836),$D$5+$E$5*(DP836*DI836/($K$5*1000))+$F$5*(DP836*DI836/($K$5*1000))*MAX(MIN(CV836,$J$5),$I$5)*MAX(MIN(CV836,$J$5),$I$5)+$G$5*MAX(MIN(CV836,$J$5),$I$5)*(DP836*DI836/($K$5*1000))+$H$5*(DP836*DI836/($K$5*1000))*(DP836*DI836/($K$5*1000)))</f>
        <v>0</v>
      </c>
      <c r="S836">
        <f>J836*(1000-(1000*0.61365*exp(17.502*W836/(240.97+W836))/(DI836+DJ836)+DD836)/2)/(1000*0.61365*exp(17.502*W836/(240.97+W836))/(DI836+DJ836)-DD836)</f>
        <v>0</v>
      </c>
      <c r="T836">
        <f>1/((CW836+1)/(Q836/1.6)+1/(R836/1.37)) + CW836/((CW836+1)/(Q836/1.6) + CW836/(R836/1.37))</f>
        <v>0</v>
      </c>
      <c r="U836">
        <f>(CR836*CU836)</f>
        <v>0</v>
      </c>
      <c r="V836">
        <f>(DK836+(U836+2*0.95*5.67E-8*(((DK836+$B$7)+273)^4-(DK836+273)^4)-44100*J836)/(1.84*29.3*R836+8*0.95*5.67E-8*(DK836+273)^3))</f>
        <v>0</v>
      </c>
      <c r="W836">
        <f>($C$7*DL836+$D$7*DM836+$E$7*V836)</f>
        <v>0</v>
      </c>
      <c r="X836">
        <f>0.61365*exp(17.502*W836/(240.97+W836))</f>
        <v>0</v>
      </c>
      <c r="Y836">
        <f>(Z836/AA836*100)</f>
        <v>0</v>
      </c>
      <c r="Z836">
        <f>DD836*(DI836+DJ836)/1000</f>
        <v>0</v>
      </c>
      <c r="AA836">
        <f>0.61365*exp(17.502*DK836/(240.97+DK836))</f>
        <v>0</v>
      </c>
      <c r="AB836">
        <f>(X836-DD836*(DI836+DJ836)/1000)</f>
        <v>0</v>
      </c>
      <c r="AC836">
        <f>(-J836*44100)</f>
        <v>0</v>
      </c>
      <c r="AD836">
        <f>2*29.3*R836*0.92*(DK836-W836)</f>
        <v>0</v>
      </c>
      <c r="AE836">
        <f>2*0.95*5.67E-8*(((DK836+$B$7)+273)^4-(W836+273)^4)</f>
        <v>0</v>
      </c>
      <c r="AF836">
        <f>U836+AE836+AC836+AD836</f>
        <v>0</v>
      </c>
      <c r="AG836">
        <f>DH836*AU836*(DC836-DB836*(1000-AU836*DE836)/(1000-AU836*DD836))/(100*CV836)</f>
        <v>0</v>
      </c>
      <c r="AH836">
        <f>1000*DH836*AU836*(DD836-DE836)/(100*CV836*(1000-AU836*DD836))</f>
        <v>0</v>
      </c>
      <c r="AI836">
        <f>(AJ836 - AK836 - DI836*1E3/(8.314*(DK836+273.15)) * AM836/DH836 * AL836) * DH836/(100*CV836) * (1000 - DE836)/1000</f>
        <v>0</v>
      </c>
      <c r="AJ836">
        <v>803.825664393847</v>
      </c>
      <c r="AK836">
        <v>768.994424242424</v>
      </c>
      <c r="AL836">
        <v>3.40037187294195</v>
      </c>
      <c r="AM836">
        <v>66.0503395824005</v>
      </c>
      <c r="AN836">
        <f>(AP836 - AO836 + DI836*1E3/(8.314*(DK836+273.15)) * AR836/DH836 * AQ836) * DH836/(100*CV836) * 1000/(1000 - AP836)</f>
        <v>0</v>
      </c>
      <c r="AO836">
        <v>25.9526232370523</v>
      </c>
      <c r="AP836">
        <v>27.8299160839161</v>
      </c>
      <c r="AQ836">
        <v>8.21210803923977e-06</v>
      </c>
      <c r="AR836">
        <v>92.4507635075594</v>
      </c>
      <c r="AS836">
        <v>3</v>
      </c>
      <c r="AT836">
        <v>1</v>
      </c>
      <c r="AU836">
        <f>IF(AS836*$H$13&gt;=AW836,1.0,(AW836/(AW836-AS836*$H$13)))</f>
        <v>0</v>
      </c>
      <c r="AV836">
        <f>(AU836-1)*100</f>
        <v>0</v>
      </c>
      <c r="AW836">
        <f>MAX(0,($B$13+$C$13*DP836)/(1+$D$13*DP836)*DI836/(DK836+273)*$E$13)</f>
        <v>0</v>
      </c>
      <c r="AX836" t="s">
        <v>418</v>
      </c>
      <c r="AY836" t="s">
        <v>418</v>
      </c>
      <c r="AZ836">
        <v>0</v>
      </c>
      <c r="BA836">
        <v>0</v>
      </c>
      <c r="BB836">
        <f>1-AZ836/BA836</f>
        <v>0</v>
      </c>
      <c r="BC836">
        <v>0</v>
      </c>
      <c r="BD836" t="s">
        <v>418</v>
      </c>
      <c r="BE836" t="s">
        <v>418</v>
      </c>
      <c r="BF836">
        <v>0</v>
      </c>
      <c r="BG836">
        <v>0</v>
      </c>
      <c r="BH836">
        <f>1-BF836/BG836</f>
        <v>0</v>
      </c>
      <c r="BI836">
        <v>0.5</v>
      </c>
      <c r="BJ836">
        <f>CS836</f>
        <v>0</v>
      </c>
      <c r="BK836">
        <f>L836</f>
        <v>0</v>
      </c>
      <c r="BL836">
        <f>BH836*BI836*BJ836</f>
        <v>0</v>
      </c>
      <c r="BM836">
        <f>(BK836-BC836)/BJ836</f>
        <v>0</v>
      </c>
      <c r="BN836">
        <f>(BA836-BG836)/BG836</f>
        <v>0</v>
      </c>
      <c r="BO836">
        <f>AZ836/(BB836+AZ836/BG836)</f>
        <v>0</v>
      </c>
      <c r="BP836" t="s">
        <v>418</v>
      </c>
      <c r="BQ836">
        <v>0</v>
      </c>
      <c r="BR836">
        <f>IF(BQ836&lt;&gt;0, BQ836, BO836)</f>
        <v>0</v>
      </c>
      <c r="BS836">
        <f>1-BR836/BG836</f>
        <v>0</v>
      </c>
      <c r="BT836">
        <f>(BG836-BF836)/(BG836-BR836)</f>
        <v>0</v>
      </c>
      <c r="BU836">
        <f>(BA836-BG836)/(BA836-BR836)</f>
        <v>0</v>
      </c>
      <c r="BV836">
        <f>(BG836-BF836)/(BG836-AZ836)</f>
        <v>0</v>
      </c>
      <c r="BW836">
        <f>(BA836-BG836)/(BA836-AZ836)</f>
        <v>0</v>
      </c>
      <c r="BX836">
        <f>(BT836*BR836/BF836)</f>
        <v>0</v>
      </c>
      <c r="BY836">
        <f>(1-BX836)</f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f>$B$11*DQ836+$C$11*DR836+$F$11*EC836*(1-EF836)</f>
        <v>0</v>
      </c>
      <c r="CS836">
        <f>CR836*CT836</f>
        <v>0</v>
      </c>
      <c r="CT836">
        <f>($B$11*$D$9+$C$11*$D$9+$F$11*((EP836+EH836)/MAX(EP836+EH836+EQ836, 0.1)*$I$9+EQ836/MAX(EP836+EH836+EQ836, 0.1)*$J$9))/($B$11+$C$11+$F$11)</f>
        <v>0</v>
      </c>
      <c r="CU836">
        <f>($B$11*$K$9+$C$11*$K$9+$F$11*((EP836+EH836)/MAX(EP836+EH836+EQ836, 0.1)*$P$9+EQ836/MAX(EP836+EH836+EQ836, 0.1)*$Q$9))/($B$11+$C$11+$F$11)</f>
        <v>0</v>
      </c>
      <c r="CV836">
        <v>6</v>
      </c>
      <c r="CW836">
        <v>0.5</v>
      </c>
      <c r="CX836" t="s">
        <v>419</v>
      </c>
      <c r="CY836">
        <v>2</v>
      </c>
      <c r="CZ836" t="b">
        <v>1</v>
      </c>
      <c r="DA836">
        <v>1659036475.1</v>
      </c>
      <c r="DB836">
        <v>724.884333333333</v>
      </c>
      <c r="DC836">
        <v>766.722703703704</v>
      </c>
      <c r="DD836">
        <v>27.8252259259259</v>
      </c>
      <c r="DE836">
        <v>25.9537444444444</v>
      </c>
      <c r="DF836">
        <v>716.640407407407</v>
      </c>
      <c r="DG836">
        <v>27.2938592592593</v>
      </c>
      <c r="DH836">
        <v>500.071148148148</v>
      </c>
      <c r="DI836">
        <v>90.2802407407407</v>
      </c>
      <c r="DJ836">
        <v>0.0437510481481481</v>
      </c>
      <c r="DK836">
        <v>27.4387814814815</v>
      </c>
      <c r="DL836">
        <v>28.2422555555555</v>
      </c>
      <c r="DM836">
        <v>999.9</v>
      </c>
      <c r="DN836">
        <v>0</v>
      </c>
      <c r="DO836">
        <v>0</v>
      </c>
      <c r="DP836">
        <v>10006.8518518519</v>
      </c>
      <c r="DQ836">
        <v>0</v>
      </c>
      <c r="DR836">
        <v>17.2226259259259</v>
      </c>
      <c r="DS836">
        <v>-41.8384111111111</v>
      </c>
      <c r="DT836">
        <v>745.631703703704</v>
      </c>
      <c r="DU836">
        <v>787.152296296296</v>
      </c>
      <c r="DV836">
        <v>1.87149111111111</v>
      </c>
      <c r="DW836">
        <v>766.722703703704</v>
      </c>
      <c r="DX836">
        <v>25.9537444444444</v>
      </c>
      <c r="DY836">
        <v>2.51206777777778</v>
      </c>
      <c r="DZ836">
        <v>2.34310962962963</v>
      </c>
      <c r="EA836">
        <v>21.1049037037037</v>
      </c>
      <c r="EB836">
        <v>19.9758740740741</v>
      </c>
      <c r="EC836">
        <v>1999.97037037037</v>
      </c>
      <c r="ED836">
        <v>0.980000555555556</v>
      </c>
      <c r="EE836">
        <v>0.0199998074074074</v>
      </c>
      <c r="EF836">
        <v>0</v>
      </c>
      <c r="EG836">
        <v>652.986481481482</v>
      </c>
      <c r="EH836">
        <v>5.00063</v>
      </c>
      <c r="EI836">
        <v>12890.9111111111</v>
      </c>
      <c r="EJ836">
        <v>17256.6555555556</v>
      </c>
      <c r="EK836">
        <v>38.187</v>
      </c>
      <c r="EL836">
        <v>38.25</v>
      </c>
      <c r="EM836">
        <v>37.687</v>
      </c>
      <c r="EN836">
        <v>37.569</v>
      </c>
      <c r="EO836">
        <v>39.201</v>
      </c>
      <c r="EP836">
        <v>1955.07</v>
      </c>
      <c r="EQ836">
        <v>39.9003703703704</v>
      </c>
      <c r="ER836">
        <v>0</v>
      </c>
      <c r="ES836">
        <v>1659036481.9</v>
      </c>
      <c r="ET836">
        <v>0</v>
      </c>
      <c r="EU836">
        <v>653.03604</v>
      </c>
      <c r="EV836">
        <v>5.04246154473239</v>
      </c>
      <c r="EW836">
        <v>103.123076733164</v>
      </c>
      <c r="EX836">
        <v>12891.868</v>
      </c>
      <c r="EY836">
        <v>15</v>
      </c>
      <c r="EZ836">
        <v>1659035359.5</v>
      </c>
      <c r="FA836" t="s">
        <v>1976</v>
      </c>
      <c r="FB836">
        <v>1659035357.5</v>
      </c>
      <c r="FC836">
        <v>1659035359.5</v>
      </c>
      <c r="FD836">
        <v>1</v>
      </c>
      <c r="FE836">
        <v>-0.104</v>
      </c>
      <c r="FF836">
        <v>-0.037</v>
      </c>
      <c r="FG836">
        <v>6.435</v>
      </c>
      <c r="FH836">
        <v>0.501</v>
      </c>
      <c r="FI836">
        <v>420</v>
      </c>
      <c r="FJ836">
        <v>25</v>
      </c>
      <c r="FK836">
        <v>0.45</v>
      </c>
      <c r="FL836">
        <v>0.11</v>
      </c>
      <c r="FM836">
        <v>-41.62827</v>
      </c>
      <c r="FN836">
        <v>-6.04522626641651</v>
      </c>
      <c r="FO836">
        <v>1.26486184130916</v>
      </c>
      <c r="FP836">
        <v>0</v>
      </c>
      <c r="FQ836">
        <v>652.629088235294</v>
      </c>
      <c r="FR836">
        <v>5.36765470444353</v>
      </c>
      <c r="FS836">
        <v>0.556957141008554</v>
      </c>
      <c r="FT836">
        <v>0</v>
      </c>
      <c r="FU836">
        <v>1.86993575</v>
      </c>
      <c r="FV836">
        <v>0.0217712195121951</v>
      </c>
      <c r="FW836">
        <v>0.00583934666187067</v>
      </c>
      <c r="FX836">
        <v>1</v>
      </c>
      <c r="FY836">
        <v>1</v>
      </c>
      <c r="FZ836">
        <v>3</v>
      </c>
      <c r="GA836" t="s">
        <v>421</v>
      </c>
      <c r="GB836">
        <v>2.9736</v>
      </c>
      <c r="GC836">
        <v>2.69716</v>
      </c>
      <c r="GD836">
        <v>0.137366</v>
      </c>
      <c r="GE836">
        <v>0.143611</v>
      </c>
      <c r="GF836">
        <v>0.114308</v>
      </c>
      <c r="GG836">
        <v>0.10985</v>
      </c>
      <c r="GH836">
        <v>33581.8</v>
      </c>
      <c r="GI836">
        <v>36463.3</v>
      </c>
      <c r="GJ836">
        <v>35276.1</v>
      </c>
      <c r="GK836">
        <v>38612.5</v>
      </c>
      <c r="GL836">
        <v>44289.8</v>
      </c>
      <c r="GM836">
        <v>49642.6</v>
      </c>
      <c r="GN836">
        <v>55144.9</v>
      </c>
      <c r="GO836">
        <v>61935.5</v>
      </c>
      <c r="GP836">
        <v>1.973</v>
      </c>
      <c r="GQ836">
        <v>1.8614</v>
      </c>
      <c r="GR836">
        <v>0.177324</v>
      </c>
      <c r="GS836">
        <v>0</v>
      </c>
      <c r="GT836">
        <v>25.3823</v>
      </c>
      <c r="GU836">
        <v>999.9</v>
      </c>
      <c r="GV836">
        <v>58.076</v>
      </c>
      <c r="GW836">
        <v>29.487</v>
      </c>
      <c r="GX836">
        <v>26.6114</v>
      </c>
      <c r="GY836">
        <v>55.6519</v>
      </c>
      <c r="GZ836">
        <v>46.1699</v>
      </c>
      <c r="HA836">
        <v>1</v>
      </c>
      <c r="HB836">
        <v>-0.0478455</v>
      </c>
      <c r="HC836">
        <v>0.109804</v>
      </c>
      <c r="HD836">
        <v>20.114</v>
      </c>
      <c r="HE836">
        <v>5.19932</v>
      </c>
      <c r="HF836">
        <v>12.004</v>
      </c>
      <c r="HG836">
        <v>4.9756</v>
      </c>
      <c r="HH836">
        <v>3.2936</v>
      </c>
      <c r="HI836">
        <v>9999</v>
      </c>
      <c r="HJ836">
        <v>9999</v>
      </c>
      <c r="HK836">
        <v>9999</v>
      </c>
      <c r="HL836">
        <v>631.2</v>
      </c>
      <c r="HM836">
        <v>1.86313</v>
      </c>
      <c r="HN836">
        <v>1.86798</v>
      </c>
      <c r="HO836">
        <v>1.86783</v>
      </c>
      <c r="HP836">
        <v>1.86902</v>
      </c>
      <c r="HQ836">
        <v>1.86981</v>
      </c>
      <c r="HR836">
        <v>1.86584</v>
      </c>
      <c r="HS836">
        <v>1.86691</v>
      </c>
      <c r="HT836">
        <v>1.86829</v>
      </c>
      <c r="HU836">
        <v>5</v>
      </c>
      <c r="HV836">
        <v>0</v>
      </c>
      <c r="HW836">
        <v>0</v>
      </c>
      <c r="HX836">
        <v>0</v>
      </c>
      <c r="HY836" t="s">
        <v>422</v>
      </c>
      <c r="HZ836" t="s">
        <v>423</v>
      </c>
      <c r="IA836" t="s">
        <v>424</v>
      </c>
      <c r="IB836" t="s">
        <v>424</v>
      </c>
      <c r="IC836" t="s">
        <v>424</v>
      </c>
      <c r="ID836" t="s">
        <v>424</v>
      </c>
      <c r="IE836">
        <v>0</v>
      </c>
      <c r="IF836">
        <v>100</v>
      </c>
      <c r="IG836">
        <v>100</v>
      </c>
      <c r="IH836">
        <v>8.387</v>
      </c>
      <c r="II836">
        <v>0.5313</v>
      </c>
      <c r="IJ836">
        <v>3.92360093765785</v>
      </c>
      <c r="IK836">
        <v>0.00601174518973114</v>
      </c>
      <c r="IL836">
        <v>2.77886958061485e-07</v>
      </c>
      <c r="IM836">
        <v>-3.54636231360687e-10</v>
      </c>
      <c r="IN836">
        <v>0.531367920259254</v>
      </c>
      <c r="IO836">
        <v>0</v>
      </c>
      <c r="IP836">
        <v>0</v>
      </c>
      <c r="IQ836">
        <v>0</v>
      </c>
      <c r="IR836">
        <v>-4</v>
      </c>
      <c r="IS836">
        <v>1848</v>
      </c>
      <c r="IT836">
        <v>1</v>
      </c>
      <c r="IU836">
        <v>25</v>
      </c>
      <c r="IV836">
        <v>18.8</v>
      </c>
      <c r="IW836">
        <v>18.7</v>
      </c>
      <c r="IX836">
        <v>1.73096</v>
      </c>
      <c r="IY836">
        <v>2.61108</v>
      </c>
      <c r="IZ836">
        <v>1.54785</v>
      </c>
      <c r="JA836">
        <v>2.30591</v>
      </c>
      <c r="JB836">
        <v>1.34644</v>
      </c>
      <c r="JC836">
        <v>2.45483</v>
      </c>
      <c r="JD836">
        <v>33.7606</v>
      </c>
      <c r="JE836">
        <v>24.2188</v>
      </c>
      <c r="JF836">
        <v>18</v>
      </c>
      <c r="JG836">
        <v>492.004</v>
      </c>
      <c r="JH836">
        <v>419.18</v>
      </c>
      <c r="JI836">
        <v>25.0001</v>
      </c>
      <c r="JJ836">
        <v>26.6102</v>
      </c>
      <c r="JK836">
        <v>30.0003</v>
      </c>
      <c r="JL836">
        <v>26.5739</v>
      </c>
      <c r="JM836">
        <v>26.5173</v>
      </c>
      <c r="JN836">
        <v>34.6548</v>
      </c>
      <c r="JO836">
        <v>6.6146</v>
      </c>
      <c r="JP836">
        <v>100</v>
      </c>
      <c r="JQ836">
        <v>25</v>
      </c>
      <c r="JR836">
        <v>804.573</v>
      </c>
      <c r="JS836">
        <v>25.9932</v>
      </c>
      <c r="JT836">
        <v>102.294</v>
      </c>
      <c r="JU836">
        <v>103.091</v>
      </c>
    </row>
    <row r="837" spans="1:281">
      <c r="A837">
        <v>819</v>
      </c>
      <c r="B837">
        <v>1659036487.6</v>
      </c>
      <c r="C837">
        <v>12804.5</v>
      </c>
      <c r="D837" t="s">
        <v>2071</v>
      </c>
      <c r="E837" t="s">
        <v>2072</v>
      </c>
      <c r="F837">
        <v>5</v>
      </c>
      <c r="G837" t="s">
        <v>1975</v>
      </c>
      <c r="H837" t="s">
        <v>417</v>
      </c>
      <c r="I837">
        <v>1659036479.81429</v>
      </c>
      <c r="J837">
        <f>(K837)/1000</f>
        <v>0</v>
      </c>
      <c r="K837">
        <f>IF(CZ837, AN837, AH837)</f>
        <v>0</v>
      </c>
      <c r="L837">
        <f>IF(CZ837, AI837, AG837)</f>
        <v>0</v>
      </c>
      <c r="M837">
        <f>DB837 - IF(AU837&gt;1, L837*CV837*100.0/(AW837*DP837), 0)</f>
        <v>0</v>
      </c>
      <c r="N837">
        <f>((T837-J837/2)*M837-L837)/(T837+J837/2)</f>
        <v>0</v>
      </c>
      <c r="O837">
        <f>N837*(DI837+DJ837)/1000.0</f>
        <v>0</v>
      </c>
      <c r="P837">
        <f>(DB837 - IF(AU837&gt;1, L837*CV837*100.0/(AW837*DP837), 0))*(DI837+DJ837)/1000.0</f>
        <v>0</v>
      </c>
      <c r="Q837">
        <f>2.0/((1/S837-1/R837)+SIGN(S837)*SQRT((1/S837-1/R837)*(1/S837-1/R837) + 4*CW837/((CW837+1)*(CW837+1))*(2*1/S837*1/R837-1/R837*1/R837)))</f>
        <v>0</v>
      </c>
      <c r="R837">
        <f>IF(LEFT(CX837,1)&lt;&gt;"0",IF(LEFT(CX837,1)="1",3.0,CY837),$D$5+$E$5*(DP837*DI837/($K$5*1000))+$F$5*(DP837*DI837/($K$5*1000))*MAX(MIN(CV837,$J$5),$I$5)*MAX(MIN(CV837,$J$5),$I$5)+$G$5*MAX(MIN(CV837,$J$5),$I$5)*(DP837*DI837/($K$5*1000))+$H$5*(DP837*DI837/($K$5*1000))*(DP837*DI837/($K$5*1000)))</f>
        <v>0</v>
      </c>
      <c r="S837">
        <f>J837*(1000-(1000*0.61365*exp(17.502*W837/(240.97+W837))/(DI837+DJ837)+DD837)/2)/(1000*0.61365*exp(17.502*W837/(240.97+W837))/(DI837+DJ837)-DD837)</f>
        <v>0</v>
      </c>
      <c r="T837">
        <f>1/((CW837+1)/(Q837/1.6)+1/(R837/1.37)) + CW837/((CW837+1)/(Q837/1.6) + CW837/(R837/1.37))</f>
        <v>0</v>
      </c>
      <c r="U837">
        <f>(CR837*CU837)</f>
        <v>0</v>
      </c>
      <c r="V837">
        <f>(DK837+(U837+2*0.95*5.67E-8*(((DK837+$B$7)+273)^4-(DK837+273)^4)-44100*J837)/(1.84*29.3*R837+8*0.95*5.67E-8*(DK837+273)^3))</f>
        <v>0</v>
      </c>
      <c r="W837">
        <f>($C$7*DL837+$D$7*DM837+$E$7*V837)</f>
        <v>0</v>
      </c>
      <c r="X837">
        <f>0.61365*exp(17.502*W837/(240.97+W837))</f>
        <v>0</v>
      </c>
      <c r="Y837">
        <f>(Z837/AA837*100)</f>
        <v>0</v>
      </c>
      <c r="Z837">
        <f>DD837*(DI837+DJ837)/1000</f>
        <v>0</v>
      </c>
      <c r="AA837">
        <f>0.61365*exp(17.502*DK837/(240.97+DK837))</f>
        <v>0</v>
      </c>
      <c r="AB837">
        <f>(X837-DD837*(DI837+DJ837)/1000)</f>
        <v>0</v>
      </c>
      <c r="AC837">
        <f>(-J837*44100)</f>
        <v>0</v>
      </c>
      <c r="AD837">
        <f>2*29.3*R837*0.92*(DK837-W837)</f>
        <v>0</v>
      </c>
      <c r="AE837">
        <f>2*0.95*5.67E-8*(((DK837+$B$7)+273)^4-(W837+273)^4)</f>
        <v>0</v>
      </c>
      <c r="AF837">
        <f>U837+AE837+AC837+AD837</f>
        <v>0</v>
      </c>
      <c r="AG837">
        <f>DH837*AU837*(DC837-DB837*(1000-AU837*DE837)/(1000-AU837*DD837))/(100*CV837)</f>
        <v>0</v>
      </c>
      <c r="AH837">
        <f>1000*DH837*AU837*(DD837-DE837)/(100*CV837*(1000-AU837*DD837))</f>
        <v>0</v>
      </c>
      <c r="AI837">
        <f>(AJ837 - AK837 - DI837*1E3/(8.314*(DK837+273.15)) * AM837/DH837 * AL837) * DH837/(100*CV837) * (1000 - DE837)/1000</f>
        <v>0</v>
      </c>
      <c r="AJ837">
        <v>820.321424299237</v>
      </c>
      <c r="AK837">
        <v>785.62903030303</v>
      </c>
      <c r="AL837">
        <v>3.28461538112556</v>
      </c>
      <c r="AM837">
        <v>66.0503395824005</v>
      </c>
      <c r="AN837">
        <f>(AP837 - AO837 + DI837*1E3/(8.314*(DK837+273.15)) * AR837/DH837 * AQ837) * DH837/(100*CV837) * 1000/(1000 - AP837)</f>
        <v>0</v>
      </c>
      <c r="AO837">
        <v>25.9475054790592</v>
      </c>
      <c r="AP837">
        <v>27.8293370629371</v>
      </c>
      <c r="AQ837">
        <v>-4.73196828341673e-06</v>
      </c>
      <c r="AR837">
        <v>92.4507635075594</v>
      </c>
      <c r="AS837">
        <v>3</v>
      </c>
      <c r="AT837">
        <v>1</v>
      </c>
      <c r="AU837">
        <f>IF(AS837*$H$13&gt;=AW837,1.0,(AW837/(AW837-AS837*$H$13)))</f>
        <v>0</v>
      </c>
      <c r="AV837">
        <f>(AU837-1)*100</f>
        <v>0</v>
      </c>
      <c r="AW837">
        <f>MAX(0,($B$13+$C$13*DP837)/(1+$D$13*DP837)*DI837/(DK837+273)*$E$13)</f>
        <v>0</v>
      </c>
      <c r="AX837" t="s">
        <v>418</v>
      </c>
      <c r="AY837" t="s">
        <v>418</v>
      </c>
      <c r="AZ837">
        <v>0</v>
      </c>
      <c r="BA837">
        <v>0</v>
      </c>
      <c r="BB837">
        <f>1-AZ837/BA837</f>
        <v>0</v>
      </c>
      <c r="BC837">
        <v>0</v>
      </c>
      <c r="BD837" t="s">
        <v>418</v>
      </c>
      <c r="BE837" t="s">
        <v>418</v>
      </c>
      <c r="BF837">
        <v>0</v>
      </c>
      <c r="BG837">
        <v>0</v>
      </c>
      <c r="BH837">
        <f>1-BF837/BG837</f>
        <v>0</v>
      </c>
      <c r="BI837">
        <v>0.5</v>
      </c>
      <c r="BJ837">
        <f>CS837</f>
        <v>0</v>
      </c>
      <c r="BK837">
        <f>L837</f>
        <v>0</v>
      </c>
      <c r="BL837">
        <f>BH837*BI837*BJ837</f>
        <v>0</v>
      </c>
      <c r="BM837">
        <f>(BK837-BC837)/BJ837</f>
        <v>0</v>
      </c>
      <c r="BN837">
        <f>(BA837-BG837)/BG837</f>
        <v>0</v>
      </c>
      <c r="BO837">
        <f>AZ837/(BB837+AZ837/BG837)</f>
        <v>0</v>
      </c>
      <c r="BP837" t="s">
        <v>418</v>
      </c>
      <c r="BQ837">
        <v>0</v>
      </c>
      <c r="BR837">
        <f>IF(BQ837&lt;&gt;0, BQ837, BO837)</f>
        <v>0</v>
      </c>
      <c r="BS837">
        <f>1-BR837/BG837</f>
        <v>0</v>
      </c>
      <c r="BT837">
        <f>(BG837-BF837)/(BG837-BR837)</f>
        <v>0</v>
      </c>
      <c r="BU837">
        <f>(BA837-BG837)/(BA837-BR837)</f>
        <v>0</v>
      </c>
      <c r="BV837">
        <f>(BG837-BF837)/(BG837-AZ837)</f>
        <v>0</v>
      </c>
      <c r="BW837">
        <f>(BA837-BG837)/(BA837-AZ837)</f>
        <v>0</v>
      </c>
      <c r="BX837">
        <f>(BT837*BR837/BF837)</f>
        <v>0</v>
      </c>
      <c r="BY837">
        <f>(1-BX837)</f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f>$B$11*DQ837+$C$11*DR837+$F$11*EC837*(1-EF837)</f>
        <v>0</v>
      </c>
      <c r="CS837">
        <f>CR837*CT837</f>
        <v>0</v>
      </c>
      <c r="CT837">
        <f>($B$11*$D$9+$C$11*$D$9+$F$11*((EP837+EH837)/MAX(EP837+EH837+EQ837, 0.1)*$I$9+EQ837/MAX(EP837+EH837+EQ837, 0.1)*$J$9))/($B$11+$C$11+$F$11)</f>
        <v>0</v>
      </c>
      <c r="CU837">
        <f>($B$11*$K$9+$C$11*$K$9+$F$11*((EP837+EH837)/MAX(EP837+EH837+EQ837, 0.1)*$P$9+EQ837/MAX(EP837+EH837+EQ837, 0.1)*$Q$9))/($B$11+$C$11+$F$11)</f>
        <v>0</v>
      </c>
      <c r="CV837">
        <v>6</v>
      </c>
      <c r="CW837">
        <v>0.5</v>
      </c>
      <c r="CX837" t="s">
        <v>419</v>
      </c>
      <c r="CY837">
        <v>2</v>
      </c>
      <c r="CZ837" t="b">
        <v>1</v>
      </c>
      <c r="DA837">
        <v>1659036479.81429</v>
      </c>
      <c r="DB837">
        <v>740.035142857143</v>
      </c>
      <c r="DC837">
        <v>782.358642857143</v>
      </c>
      <c r="DD837">
        <v>27.8274607142857</v>
      </c>
      <c r="DE837">
        <v>25.9511571428571</v>
      </c>
      <c r="DF837">
        <v>731.703</v>
      </c>
      <c r="DG837">
        <v>27.2960964285714</v>
      </c>
      <c r="DH837">
        <v>500.075142857143</v>
      </c>
      <c r="DI837">
        <v>90.2799892857143</v>
      </c>
      <c r="DJ837">
        <v>0.0438008964285714</v>
      </c>
      <c r="DK837">
        <v>27.4405392857143</v>
      </c>
      <c r="DL837">
        <v>28.24485</v>
      </c>
      <c r="DM837">
        <v>999.9</v>
      </c>
      <c r="DN837">
        <v>0</v>
      </c>
      <c r="DO837">
        <v>0</v>
      </c>
      <c r="DP837">
        <v>10005.7142857143</v>
      </c>
      <c r="DQ837">
        <v>0</v>
      </c>
      <c r="DR837">
        <v>17.2190714285714</v>
      </c>
      <c r="DS837">
        <v>-42.3235571428572</v>
      </c>
      <c r="DT837">
        <v>761.217892857143</v>
      </c>
      <c r="DU837">
        <v>803.20275</v>
      </c>
      <c r="DV837">
        <v>1.8763125</v>
      </c>
      <c r="DW837">
        <v>782.358642857143</v>
      </c>
      <c r="DX837">
        <v>25.9511571428571</v>
      </c>
      <c r="DY837">
        <v>2.51226321428571</v>
      </c>
      <c r="DZ837">
        <v>2.34286928571429</v>
      </c>
      <c r="EA837">
        <v>21.1061714285714</v>
      </c>
      <c r="EB837">
        <v>19.9742285714286</v>
      </c>
      <c r="EC837">
        <v>1999.96285714286</v>
      </c>
      <c r="ED837">
        <v>0.980000642857143</v>
      </c>
      <c r="EE837">
        <v>0.0199997142857143</v>
      </c>
      <c r="EF837">
        <v>0</v>
      </c>
      <c r="EG837">
        <v>653.377892857143</v>
      </c>
      <c r="EH837">
        <v>5.00063</v>
      </c>
      <c r="EI837">
        <v>12899.0607142857</v>
      </c>
      <c r="EJ837">
        <v>17256.5892857143</v>
      </c>
      <c r="EK837">
        <v>38.187</v>
      </c>
      <c r="EL837">
        <v>38.25</v>
      </c>
      <c r="EM837">
        <v>37.687</v>
      </c>
      <c r="EN837">
        <v>37.56875</v>
      </c>
      <c r="EO837">
        <v>39.20725</v>
      </c>
      <c r="EP837">
        <v>1955.06285714286</v>
      </c>
      <c r="EQ837">
        <v>39.9</v>
      </c>
      <c r="ER837">
        <v>0</v>
      </c>
      <c r="ES837">
        <v>1659036486.7</v>
      </c>
      <c r="ET837">
        <v>0</v>
      </c>
      <c r="EU837">
        <v>653.43628</v>
      </c>
      <c r="EV837">
        <v>4.93038462305696</v>
      </c>
      <c r="EW837">
        <v>100.507692257576</v>
      </c>
      <c r="EX837">
        <v>12900.032</v>
      </c>
      <c r="EY837">
        <v>15</v>
      </c>
      <c r="EZ837">
        <v>1659035359.5</v>
      </c>
      <c r="FA837" t="s">
        <v>1976</v>
      </c>
      <c r="FB837">
        <v>1659035357.5</v>
      </c>
      <c r="FC837">
        <v>1659035359.5</v>
      </c>
      <c r="FD837">
        <v>1</v>
      </c>
      <c r="FE837">
        <v>-0.104</v>
      </c>
      <c r="FF837">
        <v>-0.037</v>
      </c>
      <c r="FG837">
        <v>6.435</v>
      </c>
      <c r="FH837">
        <v>0.501</v>
      </c>
      <c r="FI837">
        <v>420</v>
      </c>
      <c r="FJ837">
        <v>25</v>
      </c>
      <c r="FK837">
        <v>0.45</v>
      </c>
      <c r="FL837">
        <v>0.11</v>
      </c>
      <c r="FM837">
        <v>-41.90491</v>
      </c>
      <c r="FN837">
        <v>-7.53716172607863</v>
      </c>
      <c r="FO837">
        <v>1.3050098073961</v>
      </c>
      <c r="FP837">
        <v>0</v>
      </c>
      <c r="FQ837">
        <v>653.089294117647</v>
      </c>
      <c r="FR837">
        <v>5.04528648415505</v>
      </c>
      <c r="FS837">
        <v>0.526105588228631</v>
      </c>
      <c r="FT837">
        <v>0</v>
      </c>
      <c r="FU837">
        <v>1.8728505</v>
      </c>
      <c r="FV837">
        <v>0.0645347842401478</v>
      </c>
      <c r="FW837">
        <v>0.00680111275821833</v>
      </c>
      <c r="FX837">
        <v>1</v>
      </c>
      <c r="FY837">
        <v>1</v>
      </c>
      <c r="FZ837">
        <v>3</v>
      </c>
      <c r="GA837" t="s">
        <v>421</v>
      </c>
      <c r="GB837">
        <v>2.97303</v>
      </c>
      <c r="GC837">
        <v>2.69749</v>
      </c>
      <c r="GD837">
        <v>0.13932</v>
      </c>
      <c r="GE837">
        <v>0.145592</v>
      </c>
      <c r="GF837">
        <v>0.114294</v>
      </c>
      <c r="GG837">
        <v>0.109833</v>
      </c>
      <c r="GH837">
        <v>33505.8</v>
      </c>
      <c r="GI837">
        <v>36379.5</v>
      </c>
      <c r="GJ837">
        <v>35276.1</v>
      </c>
      <c r="GK837">
        <v>38613</v>
      </c>
      <c r="GL837">
        <v>44291.3</v>
      </c>
      <c r="GM837">
        <v>49644.2</v>
      </c>
      <c r="GN837">
        <v>55145.8</v>
      </c>
      <c r="GO837">
        <v>61936.2</v>
      </c>
      <c r="GP837">
        <v>1.9722</v>
      </c>
      <c r="GQ837">
        <v>1.8616</v>
      </c>
      <c r="GR837">
        <v>0.17345</v>
      </c>
      <c r="GS837">
        <v>0</v>
      </c>
      <c r="GT837">
        <v>25.3845</v>
      </c>
      <c r="GU837">
        <v>999.9</v>
      </c>
      <c r="GV837">
        <v>58.052</v>
      </c>
      <c r="GW837">
        <v>29.487</v>
      </c>
      <c r="GX837">
        <v>26.5977</v>
      </c>
      <c r="GY837">
        <v>56.2319</v>
      </c>
      <c r="GZ837">
        <v>45.8694</v>
      </c>
      <c r="HA837">
        <v>1</v>
      </c>
      <c r="HB837">
        <v>-0.0485366</v>
      </c>
      <c r="HC837">
        <v>0.108061</v>
      </c>
      <c r="HD837">
        <v>20.1134</v>
      </c>
      <c r="HE837">
        <v>5.19932</v>
      </c>
      <c r="HF837">
        <v>12.004</v>
      </c>
      <c r="HG837">
        <v>4.9756</v>
      </c>
      <c r="HH837">
        <v>3.2936</v>
      </c>
      <c r="HI837">
        <v>9999</v>
      </c>
      <c r="HJ837">
        <v>9999</v>
      </c>
      <c r="HK837">
        <v>9999</v>
      </c>
      <c r="HL837">
        <v>631.2</v>
      </c>
      <c r="HM837">
        <v>1.8631</v>
      </c>
      <c r="HN837">
        <v>1.86801</v>
      </c>
      <c r="HO837">
        <v>1.86783</v>
      </c>
      <c r="HP837">
        <v>1.86899</v>
      </c>
      <c r="HQ837">
        <v>1.86981</v>
      </c>
      <c r="HR837">
        <v>1.86584</v>
      </c>
      <c r="HS837">
        <v>1.86691</v>
      </c>
      <c r="HT837">
        <v>1.86829</v>
      </c>
      <c r="HU837">
        <v>5</v>
      </c>
      <c r="HV837">
        <v>0</v>
      </c>
      <c r="HW837">
        <v>0</v>
      </c>
      <c r="HX837">
        <v>0</v>
      </c>
      <c r="HY837" t="s">
        <v>422</v>
      </c>
      <c r="HZ837" t="s">
        <v>423</v>
      </c>
      <c r="IA837" t="s">
        <v>424</v>
      </c>
      <c r="IB837" t="s">
        <v>424</v>
      </c>
      <c r="IC837" t="s">
        <v>424</v>
      </c>
      <c r="ID837" t="s">
        <v>424</v>
      </c>
      <c r="IE837">
        <v>0</v>
      </c>
      <c r="IF837">
        <v>100</v>
      </c>
      <c r="IG837">
        <v>100</v>
      </c>
      <c r="IH837">
        <v>8.478</v>
      </c>
      <c r="II837">
        <v>0.5314</v>
      </c>
      <c r="IJ837">
        <v>3.92360093765785</v>
      </c>
      <c r="IK837">
        <v>0.00601174518973114</v>
      </c>
      <c r="IL837">
        <v>2.77886958061485e-07</v>
      </c>
      <c r="IM837">
        <v>-3.54636231360687e-10</v>
      </c>
      <c r="IN837">
        <v>0.531367920259254</v>
      </c>
      <c r="IO837">
        <v>0</v>
      </c>
      <c r="IP837">
        <v>0</v>
      </c>
      <c r="IQ837">
        <v>0</v>
      </c>
      <c r="IR837">
        <v>-4</v>
      </c>
      <c r="IS837">
        <v>1848</v>
      </c>
      <c r="IT837">
        <v>1</v>
      </c>
      <c r="IU837">
        <v>25</v>
      </c>
      <c r="IV837">
        <v>18.8</v>
      </c>
      <c r="IW837">
        <v>18.8</v>
      </c>
      <c r="IX837">
        <v>1.7627</v>
      </c>
      <c r="IY837">
        <v>2.61719</v>
      </c>
      <c r="IZ837">
        <v>1.54785</v>
      </c>
      <c r="JA837">
        <v>2.30591</v>
      </c>
      <c r="JB837">
        <v>1.34644</v>
      </c>
      <c r="JC837">
        <v>2.34131</v>
      </c>
      <c r="JD837">
        <v>33.7606</v>
      </c>
      <c r="JE837">
        <v>24.2188</v>
      </c>
      <c r="JF837">
        <v>18</v>
      </c>
      <c r="JG837">
        <v>491.461</v>
      </c>
      <c r="JH837">
        <v>419.278</v>
      </c>
      <c r="JI837">
        <v>24.9997</v>
      </c>
      <c r="JJ837">
        <v>26.6102</v>
      </c>
      <c r="JK837">
        <v>30.0001</v>
      </c>
      <c r="JL837">
        <v>26.5716</v>
      </c>
      <c r="JM837">
        <v>26.5151</v>
      </c>
      <c r="JN837">
        <v>35.2776</v>
      </c>
      <c r="JO837">
        <v>6.6146</v>
      </c>
      <c r="JP837">
        <v>100</v>
      </c>
      <c r="JQ837">
        <v>25</v>
      </c>
      <c r="JR837">
        <v>824.78</v>
      </c>
      <c r="JS837">
        <v>25.9932</v>
      </c>
      <c r="JT837">
        <v>102.295</v>
      </c>
      <c r="JU837">
        <v>103.092</v>
      </c>
    </row>
    <row r="838" spans="1:281">
      <c r="A838">
        <v>820</v>
      </c>
      <c r="B838">
        <v>1659036492.6</v>
      </c>
      <c r="C838">
        <v>12809.5</v>
      </c>
      <c r="D838" t="s">
        <v>2073</v>
      </c>
      <c r="E838" t="s">
        <v>2074</v>
      </c>
      <c r="F838">
        <v>5</v>
      </c>
      <c r="G838" t="s">
        <v>1975</v>
      </c>
      <c r="H838" t="s">
        <v>417</v>
      </c>
      <c r="I838">
        <v>1659036485.1</v>
      </c>
      <c r="J838">
        <f>(K838)/1000</f>
        <v>0</v>
      </c>
      <c r="K838">
        <f>IF(CZ838, AN838, AH838)</f>
        <v>0</v>
      </c>
      <c r="L838">
        <f>IF(CZ838, AI838, AG838)</f>
        <v>0</v>
      </c>
      <c r="M838">
        <f>DB838 - IF(AU838&gt;1, L838*CV838*100.0/(AW838*DP838), 0)</f>
        <v>0</v>
      </c>
      <c r="N838">
        <f>((T838-J838/2)*M838-L838)/(T838+J838/2)</f>
        <v>0</v>
      </c>
      <c r="O838">
        <f>N838*(DI838+DJ838)/1000.0</f>
        <v>0</v>
      </c>
      <c r="P838">
        <f>(DB838 - IF(AU838&gt;1, L838*CV838*100.0/(AW838*DP838), 0))*(DI838+DJ838)/1000.0</f>
        <v>0</v>
      </c>
      <c r="Q838">
        <f>2.0/((1/S838-1/R838)+SIGN(S838)*SQRT((1/S838-1/R838)*(1/S838-1/R838) + 4*CW838/((CW838+1)*(CW838+1))*(2*1/S838*1/R838-1/R838*1/R838)))</f>
        <v>0</v>
      </c>
      <c r="R838">
        <f>IF(LEFT(CX838,1)&lt;&gt;"0",IF(LEFT(CX838,1)="1",3.0,CY838),$D$5+$E$5*(DP838*DI838/($K$5*1000))+$F$5*(DP838*DI838/($K$5*1000))*MAX(MIN(CV838,$J$5),$I$5)*MAX(MIN(CV838,$J$5),$I$5)+$G$5*MAX(MIN(CV838,$J$5),$I$5)*(DP838*DI838/($K$5*1000))+$H$5*(DP838*DI838/($K$5*1000))*(DP838*DI838/($K$5*1000)))</f>
        <v>0</v>
      </c>
      <c r="S838">
        <f>J838*(1000-(1000*0.61365*exp(17.502*W838/(240.97+W838))/(DI838+DJ838)+DD838)/2)/(1000*0.61365*exp(17.502*W838/(240.97+W838))/(DI838+DJ838)-DD838)</f>
        <v>0</v>
      </c>
      <c r="T838">
        <f>1/((CW838+1)/(Q838/1.6)+1/(R838/1.37)) + CW838/((CW838+1)/(Q838/1.6) + CW838/(R838/1.37))</f>
        <v>0</v>
      </c>
      <c r="U838">
        <f>(CR838*CU838)</f>
        <v>0</v>
      </c>
      <c r="V838">
        <f>(DK838+(U838+2*0.95*5.67E-8*(((DK838+$B$7)+273)^4-(DK838+273)^4)-44100*J838)/(1.84*29.3*R838+8*0.95*5.67E-8*(DK838+273)^3))</f>
        <v>0</v>
      </c>
      <c r="W838">
        <f>($C$7*DL838+$D$7*DM838+$E$7*V838)</f>
        <v>0</v>
      </c>
      <c r="X838">
        <f>0.61365*exp(17.502*W838/(240.97+W838))</f>
        <v>0</v>
      </c>
      <c r="Y838">
        <f>(Z838/AA838*100)</f>
        <v>0</v>
      </c>
      <c r="Z838">
        <f>DD838*(DI838+DJ838)/1000</f>
        <v>0</v>
      </c>
      <c r="AA838">
        <f>0.61365*exp(17.502*DK838/(240.97+DK838))</f>
        <v>0</v>
      </c>
      <c r="AB838">
        <f>(X838-DD838*(DI838+DJ838)/1000)</f>
        <v>0</v>
      </c>
      <c r="AC838">
        <f>(-J838*44100)</f>
        <v>0</v>
      </c>
      <c r="AD838">
        <f>2*29.3*R838*0.92*(DK838-W838)</f>
        <v>0</v>
      </c>
      <c r="AE838">
        <f>2*0.95*5.67E-8*(((DK838+$B$7)+273)^4-(W838+273)^4)</f>
        <v>0</v>
      </c>
      <c r="AF838">
        <f>U838+AE838+AC838+AD838</f>
        <v>0</v>
      </c>
      <c r="AG838">
        <f>DH838*AU838*(DC838-DB838*(1000-AU838*DE838)/(1000-AU838*DD838))/(100*CV838)</f>
        <v>0</v>
      </c>
      <c r="AH838">
        <f>1000*DH838*AU838*(DD838-DE838)/(100*CV838*(1000-AU838*DD838))</f>
        <v>0</v>
      </c>
      <c r="AI838">
        <f>(AJ838 - AK838 - DI838*1E3/(8.314*(DK838+273.15)) * AM838/DH838 * AL838) * DH838/(100*CV838) * (1000 - DE838)/1000</f>
        <v>0</v>
      </c>
      <c r="AJ838">
        <v>838.237501993187</v>
      </c>
      <c r="AK838">
        <v>802.659393939394</v>
      </c>
      <c r="AL838">
        <v>3.46093814122399</v>
      </c>
      <c r="AM838">
        <v>66.0503395824005</v>
      </c>
      <c r="AN838">
        <f>(AP838 - AO838 + DI838*1E3/(8.314*(DK838+273.15)) * AR838/DH838 * AQ838) * DH838/(100*CV838) * 1000/(1000 - AP838)</f>
        <v>0</v>
      </c>
      <c r="AO838">
        <v>25.9444231768023</v>
      </c>
      <c r="AP838">
        <v>27.8229741258742</v>
      </c>
      <c r="AQ838">
        <v>2.98901746077541e-06</v>
      </c>
      <c r="AR838">
        <v>92.4507635075594</v>
      </c>
      <c r="AS838">
        <v>3</v>
      </c>
      <c r="AT838">
        <v>1</v>
      </c>
      <c r="AU838">
        <f>IF(AS838*$H$13&gt;=AW838,1.0,(AW838/(AW838-AS838*$H$13)))</f>
        <v>0</v>
      </c>
      <c r="AV838">
        <f>(AU838-1)*100</f>
        <v>0</v>
      </c>
      <c r="AW838">
        <f>MAX(0,($B$13+$C$13*DP838)/(1+$D$13*DP838)*DI838/(DK838+273)*$E$13)</f>
        <v>0</v>
      </c>
      <c r="AX838" t="s">
        <v>418</v>
      </c>
      <c r="AY838" t="s">
        <v>418</v>
      </c>
      <c r="AZ838">
        <v>0</v>
      </c>
      <c r="BA838">
        <v>0</v>
      </c>
      <c r="BB838">
        <f>1-AZ838/BA838</f>
        <v>0</v>
      </c>
      <c r="BC838">
        <v>0</v>
      </c>
      <c r="BD838" t="s">
        <v>418</v>
      </c>
      <c r="BE838" t="s">
        <v>418</v>
      </c>
      <c r="BF838">
        <v>0</v>
      </c>
      <c r="BG838">
        <v>0</v>
      </c>
      <c r="BH838">
        <f>1-BF838/BG838</f>
        <v>0</v>
      </c>
      <c r="BI838">
        <v>0.5</v>
      </c>
      <c r="BJ838">
        <f>CS838</f>
        <v>0</v>
      </c>
      <c r="BK838">
        <f>L838</f>
        <v>0</v>
      </c>
      <c r="BL838">
        <f>BH838*BI838*BJ838</f>
        <v>0</v>
      </c>
      <c r="BM838">
        <f>(BK838-BC838)/BJ838</f>
        <v>0</v>
      </c>
      <c r="BN838">
        <f>(BA838-BG838)/BG838</f>
        <v>0</v>
      </c>
      <c r="BO838">
        <f>AZ838/(BB838+AZ838/BG838)</f>
        <v>0</v>
      </c>
      <c r="BP838" t="s">
        <v>418</v>
      </c>
      <c r="BQ838">
        <v>0</v>
      </c>
      <c r="BR838">
        <f>IF(BQ838&lt;&gt;0, BQ838, BO838)</f>
        <v>0</v>
      </c>
      <c r="BS838">
        <f>1-BR838/BG838</f>
        <v>0</v>
      </c>
      <c r="BT838">
        <f>(BG838-BF838)/(BG838-BR838)</f>
        <v>0</v>
      </c>
      <c r="BU838">
        <f>(BA838-BG838)/(BA838-BR838)</f>
        <v>0</v>
      </c>
      <c r="BV838">
        <f>(BG838-BF838)/(BG838-AZ838)</f>
        <v>0</v>
      </c>
      <c r="BW838">
        <f>(BA838-BG838)/(BA838-AZ838)</f>
        <v>0</v>
      </c>
      <c r="BX838">
        <f>(BT838*BR838/BF838)</f>
        <v>0</v>
      </c>
      <c r="BY838">
        <f>(1-BX838)</f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f>$B$11*DQ838+$C$11*DR838+$F$11*EC838*(1-EF838)</f>
        <v>0</v>
      </c>
      <c r="CS838">
        <f>CR838*CT838</f>
        <v>0</v>
      </c>
      <c r="CT838">
        <f>($B$11*$D$9+$C$11*$D$9+$F$11*((EP838+EH838)/MAX(EP838+EH838+EQ838, 0.1)*$I$9+EQ838/MAX(EP838+EH838+EQ838, 0.1)*$J$9))/($B$11+$C$11+$F$11)</f>
        <v>0</v>
      </c>
      <c r="CU838">
        <f>($B$11*$K$9+$C$11*$K$9+$F$11*((EP838+EH838)/MAX(EP838+EH838+EQ838, 0.1)*$P$9+EQ838/MAX(EP838+EH838+EQ838, 0.1)*$Q$9))/($B$11+$C$11+$F$11)</f>
        <v>0</v>
      </c>
      <c r="CV838">
        <v>6</v>
      </c>
      <c r="CW838">
        <v>0.5</v>
      </c>
      <c r="CX838" t="s">
        <v>419</v>
      </c>
      <c r="CY838">
        <v>2</v>
      </c>
      <c r="CZ838" t="b">
        <v>1</v>
      </c>
      <c r="DA838">
        <v>1659036485.1</v>
      </c>
      <c r="DB838">
        <v>757.330962962963</v>
      </c>
      <c r="DC838">
        <v>800.363074074074</v>
      </c>
      <c r="DD838">
        <v>27.8281814814815</v>
      </c>
      <c r="DE838">
        <v>25.9475</v>
      </c>
      <c r="DF838">
        <v>748.89837037037</v>
      </c>
      <c r="DG838">
        <v>27.2968</v>
      </c>
      <c r="DH838">
        <v>500.068074074074</v>
      </c>
      <c r="DI838">
        <v>90.2795592592592</v>
      </c>
      <c r="DJ838">
        <v>0.0435162777777778</v>
      </c>
      <c r="DK838">
        <v>27.4379962962963</v>
      </c>
      <c r="DL838">
        <v>28.2462407407407</v>
      </c>
      <c r="DM838">
        <v>999.9</v>
      </c>
      <c r="DN838">
        <v>0</v>
      </c>
      <c r="DO838">
        <v>0</v>
      </c>
      <c r="DP838">
        <v>10008.8888888889</v>
      </c>
      <c r="DQ838">
        <v>0</v>
      </c>
      <c r="DR838">
        <v>17.214462962963</v>
      </c>
      <c r="DS838">
        <v>-43.0321333333333</v>
      </c>
      <c r="DT838">
        <v>779.009333333333</v>
      </c>
      <c r="DU838">
        <v>821.683666666667</v>
      </c>
      <c r="DV838">
        <v>1.88068074074074</v>
      </c>
      <c r="DW838">
        <v>800.363074074074</v>
      </c>
      <c r="DX838">
        <v>25.9475</v>
      </c>
      <c r="DY838">
        <v>2.51231666666667</v>
      </c>
      <c r="DZ838">
        <v>2.34252851851852</v>
      </c>
      <c r="EA838">
        <v>21.1065111111111</v>
      </c>
      <c r="EB838">
        <v>19.9718777777778</v>
      </c>
      <c r="EC838">
        <v>1999.98703703704</v>
      </c>
      <c r="ED838">
        <v>0.980000888888889</v>
      </c>
      <c r="EE838">
        <v>0.0199994518518519</v>
      </c>
      <c r="EF838">
        <v>0</v>
      </c>
      <c r="EG838">
        <v>653.797259259259</v>
      </c>
      <c r="EH838">
        <v>5.00063</v>
      </c>
      <c r="EI838">
        <v>12908.0666666667</v>
      </c>
      <c r="EJ838">
        <v>17256.7962962963</v>
      </c>
      <c r="EK838">
        <v>38.187</v>
      </c>
      <c r="EL838">
        <v>38.25</v>
      </c>
      <c r="EM838">
        <v>37.687</v>
      </c>
      <c r="EN838">
        <v>37.569</v>
      </c>
      <c r="EO838">
        <v>39.2126666666667</v>
      </c>
      <c r="EP838">
        <v>1955.08703703704</v>
      </c>
      <c r="EQ838">
        <v>39.9</v>
      </c>
      <c r="ER838">
        <v>0</v>
      </c>
      <c r="ES838">
        <v>1659036491.5</v>
      </c>
      <c r="ET838">
        <v>0</v>
      </c>
      <c r="EU838">
        <v>653.81756</v>
      </c>
      <c r="EV838">
        <v>4.69730769699586</v>
      </c>
      <c r="EW838">
        <v>100.446153702886</v>
      </c>
      <c r="EX838">
        <v>12908.084</v>
      </c>
      <c r="EY838">
        <v>15</v>
      </c>
      <c r="EZ838">
        <v>1659035359.5</v>
      </c>
      <c r="FA838" t="s">
        <v>1976</v>
      </c>
      <c r="FB838">
        <v>1659035357.5</v>
      </c>
      <c r="FC838">
        <v>1659035359.5</v>
      </c>
      <c r="FD838">
        <v>1</v>
      </c>
      <c r="FE838">
        <v>-0.104</v>
      </c>
      <c r="FF838">
        <v>-0.037</v>
      </c>
      <c r="FG838">
        <v>6.435</v>
      </c>
      <c r="FH838">
        <v>0.501</v>
      </c>
      <c r="FI838">
        <v>420</v>
      </c>
      <c r="FJ838">
        <v>25</v>
      </c>
      <c r="FK838">
        <v>0.45</v>
      </c>
      <c r="FL838">
        <v>0.11</v>
      </c>
      <c r="FM838">
        <v>-42.4512725</v>
      </c>
      <c r="FN838">
        <v>-8.94367542213878</v>
      </c>
      <c r="FO838">
        <v>1.36806827022402</v>
      </c>
      <c r="FP838">
        <v>0</v>
      </c>
      <c r="FQ838">
        <v>653.5145</v>
      </c>
      <c r="FR838">
        <v>4.30650879064578</v>
      </c>
      <c r="FS838">
        <v>0.45716796051085</v>
      </c>
      <c r="FT838">
        <v>0</v>
      </c>
      <c r="FU838">
        <v>1.8772085</v>
      </c>
      <c r="FV838">
        <v>0.0574696435272001</v>
      </c>
      <c r="FW838">
        <v>0.00641642795876335</v>
      </c>
      <c r="FX838">
        <v>1</v>
      </c>
      <c r="FY838">
        <v>1</v>
      </c>
      <c r="FZ838">
        <v>3</v>
      </c>
      <c r="GA838" t="s">
        <v>421</v>
      </c>
      <c r="GB838">
        <v>2.97287</v>
      </c>
      <c r="GC838">
        <v>2.69779</v>
      </c>
      <c r="GD838">
        <v>0.141367</v>
      </c>
      <c r="GE838">
        <v>0.147662</v>
      </c>
      <c r="GF838">
        <v>0.114289</v>
      </c>
      <c r="GG838">
        <v>0.10982</v>
      </c>
      <c r="GH838">
        <v>33426.6</v>
      </c>
      <c r="GI838">
        <v>36291</v>
      </c>
      <c r="GJ838">
        <v>35276.6</v>
      </c>
      <c r="GK838">
        <v>38612.6</v>
      </c>
      <c r="GL838">
        <v>44292</v>
      </c>
      <c r="GM838">
        <v>49644.8</v>
      </c>
      <c r="GN838">
        <v>55146.3</v>
      </c>
      <c r="GO838">
        <v>61936</v>
      </c>
      <c r="GP838">
        <v>1.9736</v>
      </c>
      <c r="GQ838">
        <v>1.8616</v>
      </c>
      <c r="GR838">
        <v>0.173151</v>
      </c>
      <c r="GS838">
        <v>0</v>
      </c>
      <c r="GT838">
        <v>25.3823</v>
      </c>
      <c r="GU838">
        <v>999.9</v>
      </c>
      <c r="GV838">
        <v>58.052</v>
      </c>
      <c r="GW838">
        <v>29.487</v>
      </c>
      <c r="GX838">
        <v>26.597</v>
      </c>
      <c r="GY838">
        <v>56.0019</v>
      </c>
      <c r="GZ838">
        <v>46.23</v>
      </c>
      <c r="HA838">
        <v>1</v>
      </c>
      <c r="HB838">
        <v>-0.0484756</v>
      </c>
      <c r="HC838">
        <v>0.106754</v>
      </c>
      <c r="HD838">
        <v>20.1135</v>
      </c>
      <c r="HE838">
        <v>5.19932</v>
      </c>
      <c r="HF838">
        <v>12.004</v>
      </c>
      <c r="HG838">
        <v>4.9752</v>
      </c>
      <c r="HH838">
        <v>3.2934</v>
      </c>
      <c r="HI838">
        <v>9999</v>
      </c>
      <c r="HJ838">
        <v>9999</v>
      </c>
      <c r="HK838">
        <v>9999</v>
      </c>
      <c r="HL838">
        <v>631.2</v>
      </c>
      <c r="HM838">
        <v>1.8631</v>
      </c>
      <c r="HN838">
        <v>1.86798</v>
      </c>
      <c r="HO838">
        <v>1.86783</v>
      </c>
      <c r="HP838">
        <v>1.86899</v>
      </c>
      <c r="HQ838">
        <v>1.86981</v>
      </c>
      <c r="HR838">
        <v>1.86584</v>
      </c>
      <c r="HS838">
        <v>1.86691</v>
      </c>
      <c r="HT838">
        <v>1.86829</v>
      </c>
      <c r="HU838">
        <v>5</v>
      </c>
      <c r="HV838">
        <v>0</v>
      </c>
      <c r="HW838">
        <v>0</v>
      </c>
      <c r="HX838">
        <v>0</v>
      </c>
      <c r="HY838" t="s">
        <v>422</v>
      </c>
      <c r="HZ838" t="s">
        <v>423</v>
      </c>
      <c r="IA838" t="s">
        <v>424</v>
      </c>
      <c r="IB838" t="s">
        <v>424</v>
      </c>
      <c r="IC838" t="s">
        <v>424</v>
      </c>
      <c r="ID838" t="s">
        <v>424</v>
      </c>
      <c r="IE838">
        <v>0</v>
      </c>
      <c r="IF838">
        <v>100</v>
      </c>
      <c r="IG838">
        <v>100</v>
      </c>
      <c r="IH838">
        <v>8.575</v>
      </c>
      <c r="II838">
        <v>0.5314</v>
      </c>
      <c r="IJ838">
        <v>3.92360093765785</v>
      </c>
      <c r="IK838">
        <v>0.00601174518973114</v>
      </c>
      <c r="IL838">
        <v>2.77886958061485e-07</v>
      </c>
      <c r="IM838">
        <v>-3.54636231360687e-10</v>
      </c>
      <c r="IN838">
        <v>0.531367920259254</v>
      </c>
      <c r="IO838">
        <v>0</v>
      </c>
      <c r="IP838">
        <v>0</v>
      </c>
      <c r="IQ838">
        <v>0</v>
      </c>
      <c r="IR838">
        <v>-4</v>
      </c>
      <c r="IS838">
        <v>1848</v>
      </c>
      <c r="IT838">
        <v>1</v>
      </c>
      <c r="IU838">
        <v>25</v>
      </c>
      <c r="IV838">
        <v>18.9</v>
      </c>
      <c r="IW838">
        <v>18.9</v>
      </c>
      <c r="IX838">
        <v>1.78955</v>
      </c>
      <c r="IY838">
        <v>2.60986</v>
      </c>
      <c r="IZ838">
        <v>1.54785</v>
      </c>
      <c r="JA838">
        <v>2.30591</v>
      </c>
      <c r="JB838">
        <v>1.34644</v>
      </c>
      <c r="JC838">
        <v>2.44629</v>
      </c>
      <c r="JD838">
        <v>33.7606</v>
      </c>
      <c r="JE838">
        <v>24.2188</v>
      </c>
      <c r="JF838">
        <v>18</v>
      </c>
      <c r="JG838">
        <v>492.372</v>
      </c>
      <c r="JH838">
        <v>419.277</v>
      </c>
      <c r="JI838">
        <v>24.9996</v>
      </c>
      <c r="JJ838">
        <v>26.6102</v>
      </c>
      <c r="JK838">
        <v>30.0001</v>
      </c>
      <c r="JL838">
        <v>26.5716</v>
      </c>
      <c r="JM838">
        <v>26.5151</v>
      </c>
      <c r="JN838">
        <v>35.8286</v>
      </c>
      <c r="JO838">
        <v>6.6146</v>
      </c>
      <c r="JP838">
        <v>100</v>
      </c>
      <c r="JQ838">
        <v>25</v>
      </c>
      <c r="JR838">
        <v>838.291</v>
      </c>
      <c r="JS838">
        <v>25.9932</v>
      </c>
      <c r="JT838">
        <v>102.296</v>
      </c>
      <c r="JU838">
        <v>103.092</v>
      </c>
    </row>
    <row r="839" spans="1:281">
      <c r="A839">
        <v>821</v>
      </c>
      <c r="B839">
        <v>1659036497.6</v>
      </c>
      <c r="C839">
        <v>12814.5</v>
      </c>
      <c r="D839" t="s">
        <v>2075</v>
      </c>
      <c r="E839" t="s">
        <v>2076</v>
      </c>
      <c r="F839">
        <v>5</v>
      </c>
      <c r="G839" t="s">
        <v>1975</v>
      </c>
      <c r="H839" t="s">
        <v>417</v>
      </c>
      <c r="I839">
        <v>1659036489.81429</v>
      </c>
      <c r="J839">
        <f>(K839)/1000</f>
        <v>0</v>
      </c>
      <c r="K839">
        <f>IF(CZ839, AN839, AH839)</f>
        <v>0</v>
      </c>
      <c r="L839">
        <f>IF(CZ839, AI839, AG839)</f>
        <v>0</v>
      </c>
      <c r="M839">
        <f>DB839 - IF(AU839&gt;1, L839*CV839*100.0/(AW839*DP839), 0)</f>
        <v>0</v>
      </c>
      <c r="N839">
        <f>((T839-J839/2)*M839-L839)/(T839+J839/2)</f>
        <v>0</v>
      </c>
      <c r="O839">
        <f>N839*(DI839+DJ839)/1000.0</f>
        <v>0</v>
      </c>
      <c r="P839">
        <f>(DB839 - IF(AU839&gt;1, L839*CV839*100.0/(AW839*DP839), 0))*(DI839+DJ839)/1000.0</f>
        <v>0</v>
      </c>
      <c r="Q839">
        <f>2.0/((1/S839-1/R839)+SIGN(S839)*SQRT((1/S839-1/R839)*(1/S839-1/R839) + 4*CW839/((CW839+1)*(CW839+1))*(2*1/S839*1/R839-1/R839*1/R839)))</f>
        <v>0</v>
      </c>
      <c r="R839">
        <f>IF(LEFT(CX839,1)&lt;&gt;"0",IF(LEFT(CX839,1)="1",3.0,CY839),$D$5+$E$5*(DP839*DI839/($K$5*1000))+$F$5*(DP839*DI839/($K$5*1000))*MAX(MIN(CV839,$J$5),$I$5)*MAX(MIN(CV839,$J$5),$I$5)+$G$5*MAX(MIN(CV839,$J$5),$I$5)*(DP839*DI839/($K$5*1000))+$H$5*(DP839*DI839/($K$5*1000))*(DP839*DI839/($K$5*1000)))</f>
        <v>0</v>
      </c>
      <c r="S839">
        <f>J839*(1000-(1000*0.61365*exp(17.502*W839/(240.97+W839))/(DI839+DJ839)+DD839)/2)/(1000*0.61365*exp(17.502*W839/(240.97+W839))/(DI839+DJ839)-DD839)</f>
        <v>0</v>
      </c>
      <c r="T839">
        <f>1/((CW839+1)/(Q839/1.6)+1/(R839/1.37)) + CW839/((CW839+1)/(Q839/1.6) + CW839/(R839/1.37))</f>
        <v>0</v>
      </c>
      <c r="U839">
        <f>(CR839*CU839)</f>
        <v>0</v>
      </c>
      <c r="V839">
        <f>(DK839+(U839+2*0.95*5.67E-8*(((DK839+$B$7)+273)^4-(DK839+273)^4)-44100*J839)/(1.84*29.3*R839+8*0.95*5.67E-8*(DK839+273)^3))</f>
        <v>0</v>
      </c>
      <c r="W839">
        <f>($C$7*DL839+$D$7*DM839+$E$7*V839)</f>
        <v>0</v>
      </c>
      <c r="X839">
        <f>0.61365*exp(17.502*W839/(240.97+W839))</f>
        <v>0</v>
      </c>
      <c r="Y839">
        <f>(Z839/AA839*100)</f>
        <v>0</v>
      </c>
      <c r="Z839">
        <f>DD839*(DI839+DJ839)/1000</f>
        <v>0</v>
      </c>
      <c r="AA839">
        <f>0.61365*exp(17.502*DK839/(240.97+DK839))</f>
        <v>0</v>
      </c>
      <c r="AB839">
        <f>(X839-DD839*(DI839+DJ839)/1000)</f>
        <v>0</v>
      </c>
      <c r="AC839">
        <f>(-J839*44100)</f>
        <v>0</v>
      </c>
      <c r="AD839">
        <f>2*29.3*R839*0.92*(DK839-W839)</f>
        <v>0</v>
      </c>
      <c r="AE839">
        <f>2*0.95*5.67E-8*(((DK839+$B$7)+273)^4-(W839+273)^4)</f>
        <v>0</v>
      </c>
      <c r="AF839">
        <f>U839+AE839+AC839+AD839</f>
        <v>0</v>
      </c>
      <c r="AG839">
        <f>DH839*AU839*(DC839-DB839*(1000-AU839*DE839)/(1000-AU839*DD839))/(100*CV839)</f>
        <v>0</v>
      </c>
      <c r="AH839">
        <f>1000*DH839*AU839*(DD839-DE839)/(100*CV839*(1000-AU839*DD839))</f>
        <v>0</v>
      </c>
      <c r="AI839">
        <f>(AJ839 - AK839 - DI839*1E3/(8.314*(DK839+273.15)) * AM839/DH839 * AL839) * DH839/(100*CV839) * (1000 - DE839)/1000</f>
        <v>0</v>
      </c>
      <c r="AJ839">
        <v>855.196985483809</v>
      </c>
      <c r="AK839">
        <v>819.618575757576</v>
      </c>
      <c r="AL839">
        <v>3.37806898049205</v>
      </c>
      <c r="AM839">
        <v>66.0503395824005</v>
      </c>
      <c r="AN839">
        <f>(AP839 - AO839 + DI839*1E3/(8.314*(DK839+273.15)) * AR839/DH839 * AQ839) * DH839/(100*CV839) * 1000/(1000 - AP839)</f>
        <v>0</v>
      </c>
      <c r="AO839">
        <v>25.9388285909265</v>
      </c>
      <c r="AP839">
        <v>27.816306993007</v>
      </c>
      <c r="AQ839">
        <v>-1.02391381867075e-06</v>
      </c>
      <c r="AR839">
        <v>92.4507635075594</v>
      </c>
      <c r="AS839">
        <v>3</v>
      </c>
      <c r="AT839">
        <v>1</v>
      </c>
      <c r="AU839">
        <f>IF(AS839*$H$13&gt;=AW839,1.0,(AW839/(AW839-AS839*$H$13)))</f>
        <v>0</v>
      </c>
      <c r="AV839">
        <f>(AU839-1)*100</f>
        <v>0</v>
      </c>
      <c r="AW839">
        <f>MAX(0,($B$13+$C$13*DP839)/(1+$D$13*DP839)*DI839/(DK839+273)*$E$13)</f>
        <v>0</v>
      </c>
      <c r="AX839" t="s">
        <v>418</v>
      </c>
      <c r="AY839" t="s">
        <v>418</v>
      </c>
      <c r="AZ839">
        <v>0</v>
      </c>
      <c r="BA839">
        <v>0</v>
      </c>
      <c r="BB839">
        <f>1-AZ839/BA839</f>
        <v>0</v>
      </c>
      <c r="BC839">
        <v>0</v>
      </c>
      <c r="BD839" t="s">
        <v>418</v>
      </c>
      <c r="BE839" t="s">
        <v>418</v>
      </c>
      <c r="BF839">
        <v>0</v>
      </c>
      <c r="BG839">
        <v>0</v>
      </c>
      <c r="BH839">
        <f>1-BF839/BG839</f>
        <v>0</v>
      </c>
      <c r="BI839">
        <v>0.5</v>
      </c>
      <c r="BJ839">
        <f>CS839</f>
        <v>0</v>
      </c>
      <c r="BK839">
        <f>L839</f>
        <v>0</v>
      </c>
      <c r="BL839">
        <f>BH839*BI839*BJ839</f>
        <v>0</v>
      </c>
      <c r="BM839">
        <f>(BK839-BC839)/BJ839</f>
        <v>0</v>
      </c>
      <c r="BN839">
        <f>(BA839-BG839)/BG839</f>
        <v>0</v>
      </c>
      <c r="BO839">
        <f>AZ839/(BB839+AZ839/BG839)</f>
        <v>0</v>
      </c>
      <c r="BP839" t="s">
        <v>418</v>
      </c>
      <c r="BQ839">
        <v>0</v>
      </c>
      <c r="BR839">
        <f>IF(BQ839&lt;&gt;0, BQ839, BO839)</f>
        <v>0</v>
      </c>
      <c r="BS839">
        <f>1-BR839/BG839</f>
        <v>0</v>
      </c>
      <c r="BT839">
        <f>(BG839-BF839)/(BG839-BR839)</f>
        <v>0</v>
      </c>
      <c r="BU839">
        <f>(BA839-BG839)/(BA839-BR839)</f>
        <v>0</v>
      </c>
      <c r="BV839">
        <f>(BG839-BF839)/(BG839-AZ839)</f>
        <v>0</v>
      </c>
      <c r="BW839">
        <f>(BA839-BG839)/(BA839-AZ839)</f>
        <v>0</v>
      </c>
      <c r="BX839">
        <f>(BT839*BR839/BF839)</f>
        <v>0</v>
      </c>
      <c r="BY839">
        <f>(1-BX839)</f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f>$B$11*DQ839+$C$11*DR839+$F$11*EC839*(1-EF839)</f>
        <v>0</v>
      </c>
      <c r="CS839">
        <f>CR839*CT839</f>
        <v>0</v>
      </c>
      <c r="CT839">
        <f>($B$11*$D$9+$C$11*$D$9+$F$11*((EP839+EH839)/MAX(EP839+EH839+EQ839, 0.1)*$I$9+EQ839/MAX(EP839+EH839+EQ839, 0.1)*$J$9))/($B$11+$C$11+$F$11)</f>
        <v>0</v>
      </c>
      <c r="CU839">
        <f>($B$11*$K$9+$C$11*$K$9+$F$11*((EP839+EH839)/MAX(EP839+EH839+EQ839, 0.1)*$P$9+EQ839/MAX(EP839+EH839+EQ839, 0.1)*$Q$9))/($B$11+$C$11+$F$11)</f>
        <v>0</v>
      </c>
      <c r="CV839">
        <v>6</v>
      </c>
      <c r="CW839">
        <v>0.5</v>
      </c>
      <c r="CX839" t="s">
        <v>419</v>
      </c>
      <c r="CY839">
        <v>2</v>
      </c>
      <c r="CZ839" t="b">
        <v>1</v>
      </c>
      <c r="DA839">
        <v>1659036489.81429</v>
      </c>
      <c r="DB839">
        <v>772.829142857143</v>
      </c>
      <c r="DC839">
        <v>816.053392857143</v>
      </c>
      <c r="DD839">
        <v>27.8256035714286</v>
      </c>
      <c r="DE839">
        <v>25.9429071428571</v>
      </c>
      <c r="DF839">
        <v>764.306928571428</v>
      </c>
      <c r="DG839">
        <v>27.2942392857143</v>
      </c>
      <c r="DH839">
        <v>500.070107142857</v>
      </c>
      <c r="DI839">
        <v>90.2800285714286</v>
      </c>
      <c r="DJ839">
        <v>0.0435091785714286</v>
      </c>
      <c r="DK839">
        <v>27.432675</v>
      </c>
      <c r="DL839">
        <v>28.233475</v>
      </c>
      <c r="DM839">
        <v>999.9</v>
      </c>
      <c r="DN839">
        <v>0</v>
      </c>
      <c r="DO839">
        <v>0</v>
      </c>
      <c r="DP839">
        <v>10002.8571428571</v>
      </c>
      <c r="DQ839">
        <v>0</v>
      </c>
      <c r="DR839">
        <v>17.2143464285714</v>
      </c>
      <c r="DS839">
        <v>-43.2242785714286</v>
      </c>
      <c r="DT839">
        <v>794.949035714286</v>
      </c>
      <c r="DU839">
        <v>837.787964285714</v>
      </c>
      <c r="DV839">
        <v>1.88269714285714</v>
      </c>
      <c r="DW839">
        <v>816.053392857143</v>
      </c>
      <c r="DX839">
        <v>25.9429071428571</v>
      </c>
      <c r="DY839">
        <v>2.5120975</v>
      </c>
      <c r="DZ839">
        <v>2.34212678571429</v>
      </c>
      <c r="EA839">
        <v>21.1050892857143</v>
      </c>
      <c r="EB839">
        <v>19.9691035714286</v>
      </c>
      <c r="EC839">
        <v>1999.96928571429</v>
      </c>
      <c r="ED839">
        <v>0.980000642857143</v>
      </c>
      <c r="EE839">
        <v>0.0199997142857143</v>
      </c>
      <c r="EF839">
        <v>0</v>
      </c>
      <c r="EG839">
        <v>654.174357142857</v>
      </c>
      <c r="EH839">
        <v>5.00063</v>
      </c>
      <c r="EI839">
        <v>12915.7607142857</v>
      </c>
      <c r="EJ839">
        <v>17256.6464285714</v>
      </c>
      <c r="EK839">
        <v>38.187</v>
      </c>
      <c r="EL839">
        <v>38.25</v>
      </c>
      <c r="EM839">
        <v>37.687</v>
      </c>
      <c r="EN839">
        <v>37.5665</v>
      </c>
      <c r="EO839">
        <v>39.2185</v>
      </c>
      <c r="EP839">
        <v>1955.06928571429</v>
      </c>
      <c r="EQ839">
        <v>39.9</v>
      </c>
      <c r="ER839">
        <v>0</v>
      </c>
      <c r="ES839">
        <v>1659036496.9</v>
      </c>
      <c r="ET839">
        <v>0</v>
      </c>
      <c r="EU839">
        <v>654.229269230769</v>
      </c>
      <c r="EV839">
        <v>4.62116240017164</v>
      </c>
      <c r="EW839">
        <v>97.244444532365</v>
      </c>
      <c r="EX839">
        <v>12916.5615384615</v>
      </c>
      <c r="EY839">
        <v>15</v>
      </c>
      <c r="EZ839">
        <v>1659035359.5</v>
      </c>
      <c r="FA839" t="s">
        <v>1976</v>
      </c>
      <c r="FB839">
        <v>1659035357.5</v>
      </c>
      <c r="FC839">
        <v>1659035359.5</v>
      </c>
      <c r="FD839">
        <v>1</v>
      </c>
      <c r="FE839">
        <v>-0.104</v>
      </c>
      <c r="FF839">
        <v>-0.037</v>
      </c>
      <c r="FG839">
        <v>6.435</v>
      </c>
      <c r="FH839">
        <v>0.501</v>
      </c>
      <c r="FI839">
        <v>420</v>
      </c>
      <c r="FJ839">
        <v>25</v>
      </c>
      <c r="FK839">
        <v>0.45</v>
      </c>
      <c r="FL839">
        <v>0.11</v>
      </c>
      <c r="FM839">
        <v>-43.16546</v>
      </c>
      <c r="FN839">
        <v>-3.09640750469046</v>
      </c>
      <c r="FO839">
        <v>0.673884311955695</v>
      </c>
      <c r="FP839">
        <v>0</v>
      </c>
      <c r="FQ839">
        <v>653.863970588235</v>
      </c>
      <c r="FR839">
        <v>4.81239114445964</v>
      </c>
      <c r="FS839">
        <v>0.503760300451935</v>
      </c>
      <c r="FT839">
        <v>0</v>
      </c>
      <c r="FU839">
        <v>1.88066375</v>
      </c>
      <c r="FV839">
        <v>0.0273443527204436</v>
      </c>
      <c r="FW839">
        <v>0.00412750450484308</v>
      </c>
      <c r="FX839">
        <v>1</v>
      </c>
      <c r="FY839">
        <v>1</v>
      </c>
      <c r="FZ839">
        <v>3</v>
      </c>
      <c r="GA839" t="s">
        <v>421</v>
      </c>
      <c r="GB839">
        <v>2.9734</v>
      </c>
      <c r="GC839">
        <v>2.69747</v>
      </c>
      <c r="GD839">
        <v>0.143352</v>
      </c>
      <c r="GE839">
        <v>0.149575</v>
      </c>
      <c r="GF839">
        <v>0.11427</v>
      </c>
      <c r="GG839">
        <v>0.109803</v>
      </c>
      <c r="GH839">
        <v>33349.1</v>
      </c>
      <c r="GI839">
        <v>36210</v>
      </c>
      <c r="GJ839">
        <v>35276.2</v>
      </c>
      <c r="GK839">
        <v>38613</v>
      </c>
      <c r="GL839">
        <v>44292</v>
      </c>
      <c r="GM839">
        <v>49646</v>
      </c>
      <c r="GN839">
        <v>55145</v>
      </c>
      <c r="GO839">
        <v>61936.3</v>
      </c>
      <c r="GP839">
        <v>1.9734</v>
      </c>
      <c r="GQ839">
        <v>1.8614</v>
      </c>
      <c r="GR839">
        <v>0.174195</v>
      </c>
      <c r="GS839">
        <v>0</v>
      </c>
      <c r="GT839">
        <v>25.3823</v>
      </c>
      <c r="GU839">
        <v>999.9</v>
      </c>
      <c r="GV839">
        <v>58.052</v>
      </c>
      <c r="GW839">
        <v>29.507</v>
      </c>
      <c r="GX839">
        <v>26.6305</v>
      </c>
      <c r="GY839">
        <v>55.6219</v>
      </c>
      <c r="GZ839">
        <v>45.7893</v>
      </c>
      <c r="HA839">
        <v>1</v>
      </c>
      <c r="HB839">
        <v>-0.0485976</v>
      </c>
      <c r="HC839">
        <v>0.105447</v>
      </c>
      <c r="HD839">
        <v>20.1137</v>
      </c>
      <c r="HE839">
        <v>5.19692</v>
      </c>
      <c r="HF839">
        <v>12.004</v>
      </c>
      <c r="HG839">
        <v>4.9752</v>
      </c>
      <c r="HH839">
        <v>3.293</v>
      </c>
      <c r="HI839">
        <v>9999</v>
      </c>
      <c r="HJ839">
        <v>9999</v>
      </c>
      <c r="HK839">
        <v>9999</v>
      </c>
      <c r="HL839">
        <v>631.2</v>
      </c>
      <c r="HM839">
        <v>1.8631</v>
      </c>
      <c r="HN839">
        <v>1.86801</v>
      </c>
      <c r="HO839">
        <v>1.86783</v>
      </c>
      <c r="HP839">
        <v>1.86899</v>
      </c>
      <c r="HQ839">
        <v>1.86981</v>
      </c>
      <c r="HR839">
        <v>1.86584</v>
      </c>
      <c r="HS839">
        <v>1.86691</v>
      </c>
      <c r="HT839">
        <v>1.86829</v>
      </c>
      <c r="HU839">
        <v>5</v>
      </c>
      <c r="HV839">
        <v>0</v>
      </c>
      <c r="HW839">
        <v>0</v>
      </c>
      <c r="HX839">
        <v>0</v>
      </c>
      <c r="HY839" t="s">
        <v>422</v>
      </c>
      <c r="HZ839" t="s">
        <v>423</v>
      </c>
      <c r="IA839" t="s">
        <v>424</v>
      </c>
      <c r="IB839" t="s">
        <v>424</v>
      </c>
      <c r="IC839" t="s">
        <v>424</v>
      </c>
      <c r="ID839" t="s">
        <v>424</v>
      </c>
      <c r="IE839">
        <v>0</v>
      </c>
      <c r="IF839">
        <v>100</v>
      </c>
      <c r="IG839">
        <v>100</v>
      </c>
      <c r="IH839">
        <v>8.669</v>
      </c>
      <c r="II839">
        <v>0.5314</v>
      </c>
      <c r="IJ839">
        <v>3.92360093765785</v>
      </c>
      <c r="IK839">
        <v>0.00601174518973114</v>
      </c>
      <c r="IL839">
        <v>2.77886958061485e-07</v>
      </c>
      <c r="IM839">
        <v>-3.54636231360687e-10</v>
      </c>
      <c r="IN839">
        <v>0.531367920259254</v>
      </c>
      <c r="IO839">
        <v>0</v>
      </c>
      <c r="IP839">
        <v>0</v>
      </c>
      <c r="IQ839">
        <v>0</v>
      </c>
      <c r="IR839">
        <v>-4</v>
      </c>
      <c r="IS839">
        <v>1848</v>
      </c>
      <c r="IT839">
        <v>1</v>
      </c>
      <c r="IU839">
        <v>25</v>
      </c>
      <c r="IV839">
        <v>19</v>
      </c>
      <c r="IW839">
        <v>19</v>
      </c>
      <c r="IX839">
        <v>1.82007</v>
      </c>
      <c r="IY839">
        <v>2.62085</v>
      </c>
      <c r="IZ839">
        <v>1.54785</v>
      </c>
      <c r="JA839">
        <v>2.30591</v>
      </c>
      <c r="JB839">
        <v>1.34644</v>
      </c>
      <c r="JC839">
        <v>2.30347</v>
      </c>
      <c r="JD839">
        <v>33.7606</v>
      </c>
      <c r="JE839">
        <v>24.2101</v>
      </c>
      <c r="JF839">
        <v>18</v>
      </c>
      <c r="JG839">
        <v>492.242</v>
      </c>
      <c r="JH839">
        <v>419.147</v>
      </c>
      <c r="JI839">
        <v>24.9996</v>
      </c>
      <c r="JJ839">
        <v>26.608</v>
      </c>
      <c r="JK839">
        <v>30.0001</v>
      </c>
      <c r="JL839">
        <v>26.5716</v>
      </c>
      <c r="JM839">
        <v>26.5129</v>
      </c>
      <c r="JN839">
        <v>36.4389</v>
      </c>
      <c r="JO839">
        <v>6.6146</v>
      </c>
      <c r="JP839">
        <v>100</v>
      </c>
      <c r="JQ839">
        <v>25</v>
      </c>
      <c r="JR839">
        <v>858.399</v>
      </c>
      <c r="JS839">
        <v>25.9932</v>
      </c>
      <c r="JT839">
        <v>102.294</v>
      </c>
      <c r="JU839">
        <v>103.092</v>
      </c>
    </row>
    <row r="840" spans="1:281">
      <c r="A840">
        <v>822</v>
      </c>
      <c r="B840">
        <v>1659036502.6</v>
      </c>
      <c r="C840">
        <v>12819.5</v>
      </c>
      <c r="D840" t="s">
        <v>2077</v>
      </c>
      <c r="E840" t="s">
        <v>2078</v>
      </c>
      <c r="F840">
        <v>5</v>
      </c>
      <c r="G840" t="s">
        <v>1975</v>
      </c>
      <c r="H840" t="s">
        <v>417</v>
      </c>
      <c r="I840">
        <v>1659036495.1</v>
      </c>
      <c r="J840">
        <f>(K840)/1000</f>
        <v>0</v>
      </c>
      <c r="K840">
        <f>IF(CZ840, AN840, AH840)</f>
        <v>0</v>
      </c>
      <c r="L840">
        <f>IF(CZ840, AI840, AG840)</f>
        <v>0</v>
      </c>
      <c r="M840">
        <f>DB840 - IF(AU840&gt;1, L840*CV840*100.0/(AW840*DP840), 0)</f>
        <v>0</v>
      </c>
      <c r="N840">
        <f>((T840-J840/2)*M840-L840)/(T840+J840/2)</f>
        <v>0</v>
      </c>
      <c r="O840">
        <f>N840*(DI840+DJ840)/1000.0</f>
        <v>0</v>
      </c>
      <c r="P840">
        <f>(DB840 - IF(AU840&gt;1, L840*CV840*100.0/(AW840*DP840), 0))*(DI840+DJ840)/1000.0</f>
        <v>0</v>
      </c>
      <c r="Q840">
        <f>2.0/((1/S840-1/R840)+SIGN(S840)*SQRT((1/S840-1/R840)*(1/S840-1/R840) + 4*CW840/((CW840+1)*(CW840+1))*(2*1/S840*1/R840-1/R840*1/R840)))</f>
        <v>0</v>
      </c>
      <c r="R840">
        <f>IF(LEFT(CX840,1)&lt;&gt;"0",IF(LEFT(CX840,1)="1",3.0,CY840),$D$5+$E$5*(DP840*DI840/($K$5*1000))+$F$5*(DP840*DI840/($K$5*1000))*MAX(MIN(CV840,$J$5),$I$5)*MAX(MIN(CV840,$J$5),$I$5)+$G$5*MAX(MIN(CV840,$J$5),$I$5)*(DP840*DI840/($K$5*1000))+$H$5*(DP840*DI840/($K$5*1000))*(DP840*DI840/($K$5*1000)))</f>
        <v>0</v>
      </c>
      <c r="S840">
        <f>J840*(1000-(1000*0.61365*exp(17.502*W840/(240.97+W840))/(DI840+DJ840)+DD840)/2)/(1000*0.61365*exp(17.502*W840/(240.97+W840))/(DI840+DJ840)-DD840)</f>
        <v>0</v>
      </c>
      <c r="T840">
        <f>1/((CW840+1)/(Q840/1.6)+1/(R840/1.37)) + CW840/((CW840+1)/(Q840/1.6) + CW840/(R840/1.37))</f>
        <v>0</v>
      </c>
      <c r="U840">
        <f>(CR840*CU840)</f>
        <v>0</v>
      </c>
      <c r="V840">
        <f>(DK840+(U840+2*0.95*5.67E-8*(((DK840+$B$7)+273)^4-(DK840+273)^4)-44100*J840)/(1.84*29.3*R840+8*0.95*5.67E-8*(DK840+273)^3))</f>
        <v>0</v>
      </c>
      <c r="W840">
        <f>($C$7*DL840+$D$7*DM840+$E$7*V840)</f>
        <v>0</v>
      </c>
      <c r="X840">
        <f>0.61365*exp(17.502*W840/(240.97+W840))</f>
        <v>0</v>
      </c>
      <c r="Y840">
        <f>(Z840/AA840*100)</f>
        <v>0</v>
      </c>
      <c r="Z840">
        <f>DD840*(DI840+DJ840)/1000</f>
        <v>0</v>
      </c>
      <c r="AA840">
        <f>0.61365*exp(17.502*DK840/(240.97+DK840))</f>
        <v>0</v>
      </c>
      <c r="AB840">
        <f>(X840-DD840*(DI840+DJ840)/1000)</f>
        <v>0</v>
      </c>
      <c r="AC840">
        <f>(-J840*44100)</f>
        <v>0</v>
      </c>
      <c r="AD840">
        <f>2*29.3*R840*0.92*(DK840-W840)</f>
        <v>0</v>
      </c>
      <c r="AE840">
        <f>2*0.95*5.67E-8*(((DK840+$B$7)+273)^4-(W840+273)^4)</f>
        <v>0</v>
      </c>
      <c r="AF840">
        <f>U840+AE840+AC840+AD840</f>
        <v>0</v>
      </c>
      <c r="AG840">
        <f>DH840*AU840*(DC840-DB840*(1000-AU840*DE840)/(1000-AU840*DD840))/(100*CV840)</f>
        <v>0</v>
      </c>
      <c r="AH840">
        <f>1000*DH840*AU840*(DD840-DE840)/(100*CV840*(1000-AU840*DD840))</f>
        <v>0</v>
      </c>
      <c r="AI840">
        <f>(AJ840 - AK840 - DI840*1E3/(8.314*(DK840+273.15)) * AM840/DH840 * AL840) * DH840/(100*CV840) * (1000 - DE840)/1000</f>
        <v>0</v>
      </c>
      <c r="AJ840">
        <v>872.832320003994</v>
      </c>
      <c r="AK840">
        <v>836.562824242424</v>
      </c>
      <c r="AL840">
        <v>3.41491482870744</v>
      </c>
      <c r="AM840">
        <v>66.0503395824005</v>
      </c>
      <c r="AN840">
        <f>(AP840 - AO840 + DI840*1E3/(8.314*(DK840+273.15)) * AR840/DH840 * AQ840) * DH840/(100*CV840) * 1000/(1000 - AP840)</f>
        <v>0</v>
      </c>
      <c r="AO840">
        <v>25.9351039962207</v>
      </c>
      <c r="AP840">
        <v>27.8209027972028</v>
      </c>
      <c r="AQ840">
        <v>1.93938680704511e-05</v>
      </c>
      <c r="AR840">
        <v>92.4507635075594</v>
      </c>
      <c r="AS840">
        <v>3</v>
      </c>
      <c r="AT840">
        <v>1</v>
      </c>
      <c r="AU840">
        <f>IF(AS840*$H$13&gt;=AW840,1.0,(AW840/(AW840-AS840*$H$13)))</f>
        <v>0</v>
      </c>
      <c r="AV840">
        <f>(AU840-1)*100</f>
        <v>0</v>
      </c>
      <c r="AW840">
        <f>MAX(0,($B$13+$C$13*DP840)/(1+$D$13*DP840)*DI840/(DK840+273)*$E$13)</f>
        <v>0</v>
      </c>
      <c r="AX840" t="s">
        <v>418</v>
      </c>
      <c r="AY840" t="s">
        <v>418</v>
      </c>
      <c r="AZ840">
        <v>0</v>
      </c>
      <c r="BA840">
        <v>0</v>
      </c>
      <c r="BB840">
        <f>1-AZ840/BA840</f>
        <v>0</v>
      </c>
      <c r="BC840">
        <v>0</v>
      </c>
      <c r="BD840" t="s">
        <v>418</v>
      </c>
      <c r="BE840" t="s">
        <v>418</v>
      </c>
      <c r="BF840">
        <v>0</v>
      </c>
      <c r="BG840">
        <v>0</v>
      </c>
      <c r="BH840">
        <f>1-BF840/BG840</f>
        <v>0</v>
      </c>
      <c r="BI840">
        <v>0.5</v>
      </c>
      <c r="BJ840">
        <f>CS840</f>
        <v>0</v>
      </c>
      <c r="BK840">
        <f>L840</f>
        <v>0</v>
      </c>
      <c r="BL840">
        <f>BH840*BI840*BJ840</f>
        <v>0</v>
      </c>
      <c r="BM840">
        <f>(BK840-BC840)/BJ840</f>
        <v>0</v>
      </c>
      <c r="BN840">
        <f>(BA840-BG840)/BG840</f>
        <v>0</v>
      </c>
      <c r="BO840">
        <f>AZ840/(BB840+AZ840/BG840)</f>
        <v>0</v>
      </c>
      <c r="BP840" t="s">
        <v>418</v>
      </c>
      <c r="BQ840">
        <v>0</v>
      </c>
      <c r="BR840">
        <f>IF(BQ840&lt;&gt;0, BQ840, BO840)</f>
        <v>0</v>
      </c>
      <c r="BS840">
        <f>1-BR840/BG840</f>
        <v>0</v>
      </c>
      <c r="BT840">
        <f>(BG840-BF840)/(BG840-BR840)</f>
        <v>0</v>
      </c>
      <c r="BU840">
        <f>(BA840-BG840)/(BA840-BR840)</f>
        <v>0</v>
      </c>
      <c r="BV840">
        <f>(BG840-BF840)/(BG840-AZ840)</f>
        <v>0</v>
      </c>
      <c r="BW840">
        <f>(BA840-BG840)/(BA840-AZ840)</f>
        <v>0</v>
      </c>
      <c r="BX840">
        <f>(BT840*BR840/BF840)</f>
        <v>0</v>
      </c>
      <c r="BY840">
        <f>(1-BX840)</f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f>$B$11*DQ840+$C$11*DR840+$F$11*EC840*(1-EF840)</f>
        <v>0</v>
      </c>
      <c r="CS840">
        <f>CR840*CT840</f>
        <v>0</v>
      </c>
      <c r="CT840">
        <f>($B$11*$D$9+$C$11*$D$9+$F$11*((EP840+EH840)/MAX(EP840+EH840+EQ840, 0.1)*$I$9+EQ840/MAX(EP840+EH840+EQ840, 0.1)*$J$9))/($B$11+$C$11+$F$11)</f>
        <v>0</v>
      </c>
      <c r="CU840">
        <f>($B$11*$K$9+$C$11*$K$9+$F$11*((EP840+EH840)/MAX(EP840+EH840+EQ840, 0.1)*$P$9+EQ840/MAX(EP840+EH840+EQ840, 0.1)*$Q$9))/($B$11+$C$11+$F$11)</f>
        <v>0</v>
      </c>
      <c r="CV840">
        <v>6</v>
      </c>
      <c r="CW840">
        <v>0.5</v>
      </c>
      <c r="CX840" t="s">
        <v>419</v>
      </c>
      <c r="CY840">
        <v>2</v>
      </c>
      <c r="CZ840" t="b">
        <v>1</v>
      </c>
      <c r="DA840">
        <v>1659036495.1</v>
      </c>
      <c r="DB840">
        <v>790.17762962963</v>
      </c>
      <c r="DC840">
        <v>834.087185185185</v>
      </c>
      <c r="DD840">
        <v>27.8224444444444</v>
      </c>
      <c r="DE840">
        <v>25.9386222222222</v>
      </c>
      <c r="DF840">
        <v>781.555259259259</v>
      </c>
      <c r="DG840">
        <v>27.2910777777778</v>
      </c>
      <c r="DH840">
        <v>500.09537037037</v>
      </c>
      <c r="DI840">
        <v>90.2797259259259</v>
      </c>
      <c r="DJ840">
        <v>0.0435049740740741</v>
      </c>
      <c r="DK840">
        <v>27.4260777777778</v>
      </c>
      <c r="DL840">
        <v>28.2243259259259</v>
      </c>
      <c r="DM840">
        <v>999.9</v>
      </c>
      <c r="DN840">
        <v>0</v>
      </c>
      <c r="DO840">
        <v>0</v>
      </c>
      <c r="DP840">
        <v>10007.5925925926</v>
      </c>
      <c r="DQ840">
        <v>0</v>
      </c>
      <c r="DR840">
        <v>17.214462962963</v>
      </c>
      <c r="DS840">
        <v>-43.909537037037</v>
      </c>
      <c r="DT840">
        <v>812.791444444444</v>
      </c>
      <c r="DU840">
        <v>856.298259259259</v>
      </c>
      <c r="DV840">
        <v>1.88381740740741</v>
      </c>
      <c r="DW840">
        <v>834.087185185185</v>
      </c>
      <c r="DX840">
        <v>25.9386222222222</v>
      </c>
      <c r="DY840">
        <v>2.51180296296296</v>
      </c>
      <c r="DZ840">
        <v>2.34173185185185</v>
      </c>
      <c r="EA840">
        <v>21.1031851851852</v>
      </c>
      <c r="EB840">
        <v>19.9663814814815</v>
      </c>
      <c r="EC840">
        <v>2000.00740740741</v>
      </c>
      <c r="ED840">
        <v>0.980000888888889</v>
      </c>
      <c r="EE840">
        <v>0.0199994518518519</v>
      </c>
      <c r="EF840">
        <v>0</v>
      </c>
      <c r="EG840">
        <v>654.524592592593</v>
      </c>
      <c r="EH840">
        <v>5.00063</v>
      </c>
      <c r="EI840">
        <v>12924.4740740741</v>
      </c>
      <c r="EJ840">
        <v>17256.9666666667</v>
      </c>
      <c r="EK840">
        <v>38.187</v>
      </c>
      <c r="EL840">
        <v>38.25</v>
      </c>
      <c r="EM840">
        <v>37.687</v>
      </c>
      <c r="EN840">
        <v>37.5666666666667</v>
      </c>
      <c r="EO840">
        <v>39.222</v>
      </c>
      <c r="EP840">
        <v>1955.10740740741</v>
      </c>
      <c r="EQ840">
        <v>39.9</v>
      </c>
      <c r="ER840">
        <v>0</v>
      </c>
      <c r="ES840">
        <v>1659036501.7</v>
      </c>
      <c r="ET840">
        <v>0</v>
      </c>
      <c r="EU840">
        <v>654.537038461538</v>
      </c>
      <c r="EV840">
        <v>3.95251283183189</v>
      </c>
      <c r="EW840">
        <v>96.1948719293904</v>
      </c>
      <c r="EX840">
        <v>12924.1961538462</v>
      </c>
      <c r="EY840">
        <v>15</v>
      </c>
      <c r="EZ840">
        <v>1659035359.5</v>
      </c>
      <c r="FA840" t="s">
        <v>1976</v>
      </c>
      <c r="FB840">
        <v>1659035357.5</v>
      </c>
      <c r="FC840">
        <v>1659035359.5</v>
      </c>
      <c r="FD840">
        <v>1</v>
      </c>
      <c r="FE840">
        <v>-0.104</v>
      </c>
      <c r="FF840">
        <v>-0.037</v>
      </c>
      <c r="FG840">
        <v>6.435</v>
      </c>
      <c r="FH840">
        <v>0.501</v>
      </c>
      <c r="FI840">
        <v>420</v>
      </c>
      <c r="FJ840">
        <v>25</v>
      </c>
      <c r="FK840">
        <v>0.45</v>
      </c>
      <c r="FL840">
        <v>0.11</v>
      </c>
      <c r="FM840">
        <v>-43.415065</v>
      </c>
      <c r="FN840">
        <v>-5.64613283302057</v>
      </c>
      <c r="FO840">
        <v>0.788880466087861</v>
      </c>
      <c r="FP840">
        <v>0</v>
      </c>
      <c r="FQ840">
        <v>654.284382352941</v>
      </c>
      <c r="FR840">
        <v>4.25162719887005</v>
      </c>
      <c r="FS840">
        <v>0.453350663829296</v>
      </c>
      <c r="FT840">
        <v>0</v>
      </c>
      <c r="FU840">
        <v>1.88298075</v>
      </c>
      <c r="FV840">
        <v>0.0124449906191343</v>
      </c>
      <c r="FW840">
        <v>0.00288223557980606</v>
      </c>
      <c r="FX840">
        <v>1</v>
      </c>
      <c r="FY840">
        <v>1</v>
      </c>
      <c r="FZ840">
        <v>3</v>
      </c>
      <c r="GA840" t="s">
        <v>421</v>
      </c>
      <c r="GB840">
        <v>2.97368</v>
      </c>
      <c r="GC840">
        <v>2.69749</v>
      </c>
      <c r="GD840">
        <v>0.145339</v>
      </c>
      <c r="GE840">
        <v>0.151605</v>
      </c>
      <c r="GF840">
        <v>0.114281</v>
      </c>
      <c r="GG840">
        <v>0.109787</v>
      </c>
      <c r="GH840">
        <v>33271.6</v>
      </c>
      <c r="GI840">
        <v>36123.8</v>
      </c>
      <c r="GJ840">
        <v>35276.1</v>
      </c>
      <c r="GK840">
        <v>38613.2</v>
      </c>
      <c r="GL840">
        <v>44291.8</v>
      </c>
      <c r="GM840">
        <v>49647.2</v>
      </c>
      <c r="GN840">
        <v>55145.4</v>
      </c>
      <c r="GO840">
        <v>61936.5</v>
      </c>
      <c r="GP840">
        <v>1.9726</v>
      </c>
      <c r="GQ840">
        <v>1.8614</v>
      </c>
      <c r="GR840">
        <v>0.173301</v>
      </c>
      <c r="GS840">
        <v>0</v>
      </c>
      <c r="GT840">
        <v>25.3781</v>
      </c>
      <c r="GU840">
        <v>999.9</v>
      </c>
      <c r="GV840">
        <v>58.052</v>
      </c>
      <c r="GW840">
        <v>29.487</v>
      </c>
      <c r="GX840">
        <v>26.6006</v>
      </c>
      <c r="GY840">
        <v>55.8419</v>
      </c>
      <c r="GZ840">
        <v>46.3381</v>
      </c>
      <c r="HA840">
        <v>1</v>
      </c>
      <c r="HB840">
        <v>-0.0486585</v>
      </c>
      <c r="HC840">
        <v>0.103617</v>
      </c>
      <c r="HD840">
        <v>20.1138</v>
      </c>
      <c r="HE840">
        <v>5.19932</v>
      </c>
      <c r="HF840">
        <v>12.0052</v>
      </c>
      <c r="HG840">
        <v>4.9756</v>
      </c>
      <c r="HH840">
        <v>3.2936</v>
      </c>
      <c r="HI840">
        <v>9999</v>
      </c>
      <c r="HJ840">
        <v>9999</v>
      </c>
      <c r="HK840">
        <v>9999</v>
      </c>
      <c r="HL840">
        <v>631.2</v>
      </c>
      <c r="HM840">
        <v>1.8631</v>
      </c>
      <c r="HN840">
        <v>1.86801</v>
      </c>
      <c r="HO840">
        <v>1.86783</v>
      </c>
      <c r="HP840">
        <v>1.86896</v>
      </c>
      <c r="HQ840">
        <v>1.86981</v>
      </c>
      <c r="HR840">
        <v>1.86584</v>
      </c>
      <c r="HS840">
        <v>1.86691</v>
      </c>
      <c r="HT840">
        <v>1.86829</v>
      </c>
      <c r="HU840">
        <v>5</v>
      </c>
      <c r="HV840">
        <v>0</v>
      </c>
      <c r="HW840">
        <v>0</v>
      </c>
      <c r="HX840">
        <v>0</v>
      </c>
      <c r="HY840" t="s">
        <v>422</v>
      </c>
      <c r="HZ840" t="s">
        <v>423</v>
      </c>
      <c r="IA840" t="s">
        <v>424</v>
      </c>
      <c r="IB840" t="s">
        <v>424</v>
      </c>
      <c r="IC840" t="s">
        <v>424</v>
      </c>
      <c r="ID840" t="s">
        <v>424</v>
      </c>
      <c r="IE840">
        <v>0</v>
      </c>
      <c r="IF840">
        <v>100</v>
      </c>
      <c r="IG840">
        <v>100</v>
      </c>
      <c r="IH840">
        <v>8.765</v>
      </c>
      <c r="II840">
        <v>0.5313</v>
      </c>
      <c r="IJ840">
        <v>3.92360093765785</v>
      </c>
      <c r="IK840">
        <v>0.00601174518973114</v>
      </c>
      <c r="IL840">
        <v>2.77886958061485e-07</v>
      </c>
      <c r="IM840">
        <v>-3.54636231360687e-10</v>
      </c>
      <c r="IN840">
        <v>0.531367920259254</v>
      </c>
      <c r="IO840">
        <v>0</v>
      </c>
      <c r="IP840">
        <v>0</v>
      </c>
      <c r="IQ840">
        <v>0</v>
      </c>
      <c r="IR840">
        <v>-4</v>
      </c>
      <c r="IS840">
        <v>1848</v>
      </c>
      <c r="IT840">
        <v>1</v>
      </c>
      <c r="IU840">
        <v>25</v>
      </c>
      <c r="IV840">
        <v>19.1</v>
      </c>
      <c r="IW840">
        <v>19.1</v>
      </c>
      <c r="IX840">
        <v>1.84692</v>
      </c>
      <c r="IY840">
        <v>2.61108</v>
      </c>
      <c r="IZ840">
        <v>1.54785</v>
      </c>
      <c r="JA840">
        <v>2.30713</v>
      </c>
      <c r="JB840">
        <v>1.34644</v>
      </c>
      <c r="JC840">
        <v>2.42188</v>
      </c>
      <c r="JD840">
        <v>33.7606</v>
      </c>
      <c r="JE840">
        <v>24.2276</v>
      </c>
      <c r="JF840">
        <v>18</v>
      </c>
      <c r="JG840">
        <v>491.702</v>
      </c>
      <c r="JH840">
        <v>419.147</v>
      </c>
      <c r="JI840">
        <v>24.9996</v>
      </c>
      <c r="JJ840">
        <v>26.608</v>
      </c>
      <c r="JK840">
        <v>30</v>
      </c>
      <c r="JL840">
        <v>26.5694</v>
      </c>
      <c r="JM840">
        <v>26.5129</v>
      </c>
      <c r="JN840">
        <v>36.986</v>
      </c>
      <c r="JO840">
        <v>6.6146</v>
      </c>
      <c r="JP840">
        <v>100</v>
      </c>
      <c r="JQ840">
        <v>25</v>
      </c>
      <c r="JR840">
        <v>871.841</v>
      </c>
      <c r="JS840">
        <v>25.9932</v>
      </c>
      <c r="JT840">
        <v>102.294</v>
      </c>
      <c r="JU840">
        <v>103.093</v>
      </c>
    </row>
    <row r="841" spans="1:281">
      <c r="A841">
        <v>823</v>
      </c>
      <c r="B841">
        <v>1659036507.6</v>
      </c>
      <c r="C841">
        <v>12824.5</v>
      </c>
      <c r="D841" t="s">
        <v>2079</v>
      </c>
      <c r="E841" t="s">
        <v>2080</v>
      </c>
      <c r="F841">
        <v>5</v>
      </c>
      <c r="G841" t="s">
        <v>1975</v>
      </c>
      <c r="H841" t="s">
        <v>417</v>
      </c>
      <c r="I841">
        <v>1659036499.81429</v>
      </c>
      <c r="J841">
        <f>(K841)/1000</f>
        <v>0</v>
      </c>
      <c r="K841">
        <f>IF(CZ841, AN841, AH841)</f>
        <v>0</v>
      </c>
      <c r="L841">
        <f>IF(CZ841, AI841, AG841)</f>
        <v>0</v>
      </c>
      <c r="M841">
        <f>DB841 - IF(AU841&gt;1, L841*CV841*100.0/(AW841*DP841), 0)</f>
        <v>0</v>
      </c>
      <c r="N841">
        <f>((T841-J841/2)*M841-L841)/(T841+J841/2)</f>
        <v>0</v>
      </c>
      <c r="O841">
        <f>N841*(DI841+DJ841)/1000.0</f>
        <v>0</v>
      </c>
      <c r="P841">
        <f>(DB841 - IF(AU841&gt;1, L841*CV841*100.0/(AW841*DP841), 0))*(DI841+DJ841)/1000.0</f>
        <v>0</v>
      </c>
      <c r="Q841">
        <f>2.0/((1/S841-1/R841)+SIGN(S841)*SQRT((1/S841-1/R841)*(1/S841-1/R841) + 4*CW841/((CW841+1)*(CW841+1))*(2*1/S841*1/R841-1/R841*1/R841)))</f>
        <v>0</v>
      </c>
      <c r="R841">
        <f>IF(LEFT(CX841,1)&lt;&gt;"0",IF(LEFT(CX841,1)="1",3.0,CY841),$D$5+$E$5*(DP841*DI841/($K$5*1000))+$F$5*(DP841*DI841/($K$5*1000))*MAX(MIN(CV841,$J$5),$I$5)*MAX(MIN(CV841,$J$5),$I$5)+$G$5*MAX(MIN(CV841,$J$5),$I$5)*(DP841*DI841/($K$5*1000))+$H$5*(DP841*DI841/($K$5*1000))*(DP841*DI841/($K$5*1000)))</f>
        <v>0</v>
      </c>
      <c r="S841">
        <f>J841*(1000-(1000*0.61365*exp(17.502*W841/(240.97+W841))/(DI841+DJ841)+DD841)/2)/(1000*0.61365*exp(17.502*W841/(240.97+W841))/(DI841+DJ841)-DD841)</f>
        <v>0</v>
      </c>
      <c r="T841">
        <f>1/((CW841+1)/(Q841/1.6)+1/(R841/1.37)) + CW841/((CW841+1)/(Q841/1.6) + CW841/(R841/1.37))</f>
        <v>0</v>
      </c>
      <c r="U841">
        <f>(CR841*CU841)</f>
        <v>0</v>
      </c>
      <c r="V841">
        <f>(DK841+(U841+2*0.95*5.67E-8*(((DK841+$B$7)+273)^4-(DK841+273)^4)-44100*J841)/(1.84*29.3*R841+8*0.95*5.67E-8*(DK841+273)^3))</f>
        <v>0</v>
      </c>
      <c r="W841">
        <f>($C$7*DL841+$D$7*DM841+$E$7*V841)</f>
        <v>0</v>
      </c>
      <c r="X841">
        <f>0.61365*exp(17.502*W841/(240.97+W841))</f>
        <v>0</v>
      </c>
      <c r="Y841">
        <f>(Z841/AA841*100)</f>
        <v>0</v>
      </c>
      <c r="Z841">
        <f>DD841*(DI841+DJ841)/1000</f>
        <v>0</v>
      </c>
      <c r="AA841">
        <f>0.61365*exp(17.502*DK841/(240.97+DK841))</f>
        <v>0</v>
      </c>
      <c r="AB841">
        <f>(X841-DD841*(DI841+DJ841)/1000)</f>
        <v>0</v>
      </c>
      <c r="AC841">
        <f>(-J841*44100)</f>
        <v>0</v>
      </c>
      <c r="AD841">
        <f>2*29.3*R841*0.92*(DK841-W841)</f>
        <v>0</v>
      </c>
      <c r="AE841">
        <f>2*0.95*5.67E-8*(((DK841+$B$7)+273)^4-(W841+273)^4)</f>
        <v>0</v>
      </c>
      <c r="AF841">
        <f>U841+AE841+AC841+AD841</f>
        <v>0</v>
      </c>
      <c r="AG841">
        <f>DH841*AU841*(DC841-DB841*(1000-AU841*DE841)/(1000-AU841*DD841))/(100*CV841)</f>
        <v>0</v>
      </c>
      <c r="AH841">
        <f>1000*DH841*AU841*(DD841-DE841)/(100*CV841*(1000-AU841*DD841))</f>
        <v>0</v>
      </c>
      <c r="AI841">
        <f>(AJ841 - AK841 - DI841*1E3/(8.314*(DK841+273.15)) * AM841/DH841 * AL841) * DH841/(100*CV841) * (1000 - DE841)/1000</f>
        <v>0</v>
      </c>
      <c r="AJ841">
        <v>889.601497102508</v>
      </c>
      <c r="AK841">
        <v>853.565448484849</v>
      </c>
      <c r="AL841">
        <v>3.3628397138805</v>
      </c>
      <c r="AM841">
        <v>66.0503395824005</v>
      </c>
      <c r="AN841">
        <f>(AP841 - AO841 + DI841*1E3/(8.314*(DK841+273.15)) * AR841/DH841 * AQ841) * DH841/(100*CV841) * 1000/(1000 - AP841)</f>
        <v>0</v>
      </c>
      <c r="AO841">
        <v>25.9316245090361</v>
      </c>
      <c r="AP841">
        <v>27.8198202797203</v>
      </c>
      <c r="AQ841">
        <v>7.46385485837109e-06</v>
      </c>
      <c r="AR841">
        <v>92.4507635075594</v>
      </c>
      <c r="AS841">
        <v>3</v>
      </c>
      <c r="AT841">
        <v>1</v>
      </c>
      <c r="AU841">
        <f>IF(AS841*$H$13&gt;=AW841,1.0,(AW841/(AW841-AS841*$H$13)))</f>
        <v>0</v>
      </c>
      <c r="AV841">
        <f>(AU841-1)*100</f>
        <v>0</v>
      </c>
      <c r="AW841">
        <f>MAX(0,($B$13+$C$13*DP841)/(1+$D$13*DP841)*DI841/(DK841+273)*$E$13)</f>
        <v>0</v>
      </c>
      <c r="AX841" t="s">
        <v>418</v>
      </c>
      <c r="AY841" t="s">
        <v>418</v>
      </c>
      <c r="AZ841">
        <v>0</v>
      </c>
      <c r="BA841">
        <v>0</v>
      </c>
      <c r="BB841">
        <f>1-AZ841/BA841</f>
        <v>0</v>
      </c>
      <c r="BC841">
        <v>0</v>
      </c>
      <c r="BD841" t="s">
        <v>418</v>
      </c>
      <c r="BE841" t="s">
        <v>418</v>
      </c>
      <c r="BF841">
        <v>0</v>
      </c>
      <c r="BG841">
        <v>0</v>
      </c>
      <c r="BH841">
        <f>1-BF841/BG841</f>
        <v>0</v>
      </c>
      <c r="BI841">
        <v>0.5</v>
      </c>
      <c r="BJ841">
        <f>CS841</f>
        <v>0</v>
      </c>
      <c r="BK841">
        <f>L841</f>
        <v>0</v>
      </c>
      <c r="BL841">
        <f>BH841*BI841*BJ841</f>
        <v>0</v>
      </c>
      <c r="BM841">
        <f>(BK841-BC841)/BJ841</f>
        <v>0</v>
      </c>
      <c r="BN841">
        <f>(BA841-BG841)/BG841</f>
        <v>0</v>
      </c>
      <c r="BO841">
        <f>AZ841/(BB841+AZ841/BG841)</f>
        <v>0</v>
      </c>
      <c r="BP841" t="s">
        <v>418</v>
      </c>
      <c r="BQ841">
        <v>0</v>
      </c>
      <c r="BR841">
        <f>IF(BQ841&lt;&gt;0, BQ841, BO841)</f>
        <v>0</v>
      </c>
      <c r="BS841">
        <f>1-BR841/BG841</f>
        <v>0</v>
      </c>
      <c r="BT841">
        <f>(BG841-BF841)/(BG841-BR841)</f>
        <v>0</v>
      </c>
      <c r="BU841">
        <f>(BA841-BG841)/(BA841-BR841)</f>
        <v>0</v>
      </c>
      <c r="BV841">
        <f>(BG841-BF841)/(BG841-AZ841)</f>
        <v>0</v>
      </c>
      <c r="BW841">
        <f>(BA841-BG841)/(BA841-AZ841)</f>
        <v>0</v>
      </c>
      <c r="BX841">
        <f>(BT841*BR841/BF841)</f>
        <v>0</v>
      </c>
      <c r="BY841">
        <f>(1-BX841)</f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f>$B$11*DQ841+$C$11*DR841+$F$11*EC841*(1-EF841)</f>
        <v>0</v>
      </c>
      <c r="CS841">
        <f>CR841*CT841</f>
        <v>0</v>
      </c>
      <c r="CT841">
        <f>($B$11*$D$9+$C$11*$D$9+$F$11*((EP841+EH841)/MAX(EP841+EH841+EQ841, 0.1)*$I$9+EQ841/MAX(EP841+EH841+EQ841, 0.1)*$J$9))/($B$11+$C$11+$F$11)</f>
        <v>0</v>
      </c>
      <c r="CU841">
        <f>($B$11*$K$9+$C$11*$K$9+$F$11*((EP841+EH841)/MAX(EP841+EH841+EQ841, 0.1)*$P$9+EQ841/MAX(EP841+EH841+EQ841, 0.1)*$Q$9))/($B$11+$C$11+$F$11)</f>
        <v>0</v>
      </c>
      <c r="CV841">
        <v>6</v>
      </c>
      <c r="CW841">
        <v>0.5</v>
      </c>
      <c r="CX841" t="s">
        <v>419</v>
      </c>
      <c r="CY841">
        <v>2</v>
      </c>
      <c r="CZ841" t="b">
        <v>1</v>
      </c>
      <c r="DA841">
        <v>1659036499.81429</v>
      </c>
      <c r="DB841">
        <v>805.80925</v>
      </c>
      <c r="DC841">
        <v>849.739678571428</v>
      </c>
      <c r="DD841">
        <v>27.82095</v>
      </c>
      <c r="DE841">
        <v>25.934825</v>
      </c>
      <c r="DF841">
        <v>797.096892857143</v>
      </c>
      <c r="DG841">
        <v>27.2895785714286</v>
      </c>
      <c r="DH841">
        <v>500.119964285714</v>
      </c>
      <c r="DI841">
        <v>90.2800964285714</v>
      </c>
      <c r="DJ841">
        <v>0.0436764464285714</v>
      </c>
      <c r="DK841">
        <v>27.4245321428571</v>
      </c>
      <c r="DL841">
        <v>28.2191</v>
      </c>
      <c r="DM841">
        <v>999.9</v>
      </c>
      <c r="DN841">
        <v>0</v>
      </c>
      <c r="DO841">
        <v>0</v>
      </c>
      <c r="DP841">
        <v>9998.75</v>
      </c>
      <c r="DQ841">
        <v>0</v>
      </c>
      <c r="DR841">
        <v>17.2112</v>
      </c>
      <c r="DS841">
        <v>-43.930375</v>
      </c>
      <c r="DT841">
        <v>828.869178571429</v>
      </c>
      <c r="DU841">
        <v>872.364142857143</v>
      </c>
      <c r="DV841">
        <v>1.88612214285714</v>
      </c>
      <c r="DW841">
        <v>849.739678571428</v>
      </c>
      <c r="DX841">
        <v>25.934825</v>
      </c>
      <c r="DY841">
        <v>2.51167785714286</v>
      </c>
      <c r="DZ841">
        <v>2.34139857142857</v>
      </c>
      <c r="EA841">
        <v>21.1023785714286</v>
      </c>
      <c r="EB841">
        <v>19.9640821428571</v>
      </c>
      <c r="EC841">
        <v>2000.00928571429</v>
      </c>
      <c r="ED841">
        <v>0.980000857142857</v>
      </c>
      <c r="EE841">
        <v>0.0199994857142857</v>
      </c>
      <c r="EF841">
        <v>0</v>
      </c>
      <c r="EG841">
        <v>654.841964285714</v>
      </c>
      <c r="EH841">
        <v>5.00063</v>
      </c>
      <c r="EI841">
        <v>12931.7035714286</v>
      </c>
      <c r="EJ841">
        <v>17256.9857142857</v>
      </c>
      <c r="EK841">
        <v>38.187</v>
      </c>
      <c r="EL841">
        <v>38.25</v>
      </c>
      <c r="EM841">
        <v>37.687</v>
      </c>
      <c r="EN841">
        <v>37.562</v>
      </c>
      <c r="EO841">
        <v>39.205</v>
      </c>
      <c r="EP841">
        <v>1955.10928571429</v>
      </c>
      <c r="EQ841">
        <v>39.9</v>
      </c>
      <c r="ER841">
        <v>0</v>
      </c>
      <c r="ES841">
        <v>1659036506.5</v>
      </c>
      <c r="ET841">
        <v>0</v>
      </c>
      <c r="EU841">
        <v>654.865846153846</v>
      </c>
      <c r="EV841">
        <v>3.3189743658518</v>
      </c>
      <c r="EW841">
        <v>92.7008546446266</v>
      </c>
      <c r="EX841">
        <v>12931.6038461538</v>
      </c>
      <c r="EY841">
        <v>15</v>
      </c>
      <c r="EZ841">
        <v>1659035359.5</v>
      </c>
      <c r="FA841" t="s">
        <v>1976</v>
      </c>
      <c r="FB841">
        <v>1659035357.5</v>
      </c>
      <c r="FC841">
        <v>1659035359.5</v>
      </c>
      <c r="FD841">
        <v>1</v>
      </c>
      <c r="FE841">
        <v>-0.104</v>
      </c>
      <c r="FF841">
        <v>-0.037</v>
      </c>
      <c r="FG841">
        <v>6.435</v>
      </c>
      <c r="FH841">
        <v>0.501</v>
      </c>
      <c r="FI841">
        <v>420</v>
      </c>
      <c r="FJ841">
        <v>25</v>
      </c>
      <c r="FK841">
        <v>0.45</v>
      </c>
      <c r="FL841">
        <v>0.11</v>
      </c>
      <c r="FM841">
        <v>-43.89604</v>
      </c>
      <c r="FN841">
        <v>-1.1988292682926</v>
      </c>
      <c r="FO841">
        <v>0.594044136744064</v>
      </c>
      <c r="FP841">
        <v>0</v>
      </c>
      <c r="FQ841">
        <v>654.687794117647</v>
      </c>
      <c r="FR841">
        <v>3.91625669083248</v>
      </c>
      <c r="FS841">
        <v>0.426793914961005</v>
      </c>
      <c r="FT841">
        <v>0</v>
      </c>
      <c r="FU841">
        <v>1.88528425</v>
      </c>
      <c r="FV841">
        <v>0.0292942964352695</v>
      </c>
      <c r="FW841">
        <v>0.0040443960534918</v>
      </c>
      <c r="FX841">
        <v>1</v>
      </c>
      <c r="FY841">
        <v>1</v>
      </c>
      <c r="FZ841">
        <v>3</v>
      </c>
      <c r="GA841" t="s">
        <v>421</v>
      </c>
      <c r="GB841">
        <v>2.97287</v>
      </c>
      <c r="GC841">
        <v>2.69781</v>
      </c>
      <c r="GD841">
        <v>0.147281</v>
      </c>
      <c r="GE841">
        <v>0.153357</v>
      </c>
      <c r="GF841">
        <v>0.114279</v>
      </c>
      <c r="GG841">
        <v>0.109797</v>
      </c>
      <c r="GH841">
        <v>33196.3</v>
      </c>
      <c r="GI841">
        <v>36048.8</v>
      </c>
      <c r="GJ841">
        <v>35276.3</v>
      </c>
      <c r="GK841">
        <v>38612.8</v>
      </c>
      <c r="GL841">
        <v>44291.9</v>
      </c>
      <c r="GM841">
        <v>49646.6</v>
      </c>
      <c r="GN841">
        <v>55145.3</v>
      </c>
      <c r="GO841">
        <v>61936.4</v>
      </c>
      <c r="GP841">
        <v>1.9726</v>
      </c>
      <c r="GQ841">
        <v>1.862</v>
      </c>
      <c r="GR841">
        <v>0.173897</v>
      </c>
      <c r="GS841">
        <v>0</v>
      </c>
      <c r="GT841">
        <v>25.3781</v>
      </c>
      <c r="GU841">
        <v>999.9</v>
      </c>
      <c r="GV841">
        <v>58.052</v>
      </c>
      <c r="GW841">
        <v>29.487</v>
      </c>
      <c r="GX841">
        <v>26.5987</v>
      </c>
      <c r="GY841">
        <v>55.8819</v>
      </c>
      <c r="GZ841">
        <v>45.7572</v>
      </c>
      <c r="HA841">
        <v>1</v>
      </c>
      <c r="HB841">
        <v>-0.0486382</v>
      </c>
      <c r="HC841">
        <v>0.101961</v>
      </c>
      <c r="HD841">
        <v>20.1132</v>
      </c>
      <c r="HE841">
        <v>5.19932</v>
      </c>
      <c r="HF841">
        <v>12.004</v>
      </c>
      <c r="HG841">
        <v>4.9756</v>
      </c>
      <c r="HH841">
        <v>3.2934</v>
      </c>
      <c r="HI841">
        <v>9999</v>
      </c>
      <c r="HJ841">
        <v>9999</v>
      </c>
      <c r="HK841">
        <v>9999</v>
      </c>
      <c r="HL841">
        <v>631.2</v>
      </c>
      <c r="HM841">
        <v>1.86322</v>
      </c>
      <c r="HN841">
        <v>1.86798</v>
      </c>
      <c r="HO841">
        <v>1.8678</v>
      </c>
      <c r="HP841">
        <v>1.86896</v>
      </c>
      <c r="HQ841">
        <v>1.86981</v>
      </c>
      <c r="HR841">
        <v>1.86584</v>
      </c>
      <c r="HS841">
        <v>1.86691</v>
      </c>
      <c r="HT841">
        <v>1.86829</v>
      </c>
      <c r="HU841">
        <v>5</v>
      </c>
      <c r="HV841">
        <v>0</v>
      </c>
      <c r="HW841">
        <v>0</v>
      </c>
      <c r="HX841">
        <v>0</v>
      </c>
      <c r="HY841" t="s">
        <v>422</v>
      </c>
      <c r="HZ841" t="s">
        <v>423</v>
      </c>
      <c r="IA841" t="s">
        <v>424</v>
      </c>
      <c r="IB841" t="s">
        <v>424</v>
      </c>
      <c r="IC841" t="s">
        <v>424</v>
      </c>
      <c r="ID841" t="s">
        <v>424</v>
      </c>
      <c r="IE841">
        <v>0</v>
      </c>
      <c r="IF841">
        <v>100</v>
      </c>
      <c r="IG841">
        <v>100</v>
      </c>
      <c r="IH841">
        <v>8.859</v>
      </c>
      <c r="II841">
        <v>0.5314</v>
      </c>
      <c r="IJ841">
        <v>3.92360093765785</v>
      </c>
      <c r="IK841">
        <v>0.00601174518973114</v>
      </c>
      <c r="IL841">
        <v>2.77886958061485e-07</v>
      </c>
      <c r="IM841">
        <v>-3.54636231360687e-10</v>
      </c>
      <c r="IN841">
        <v>0.531367920259254</v>
      </c>
      <c r="IO841">
        <v>0</v>
      </c>
      <c r="IP841">
        <v>0</v>
      </c>
      <c r="IQ841">
        <v>0</v>
      </c>
      <c r="IR841">
        <v>-4</v>
      </c>
      <c r="IS841">
        <v>1848</v>
      </c>
      <c r="IT841">
        <v>1</v>
      </c>
      <c r="IU841">
        <v>25</v>
      </c>
      <c r="IV841">
        <v>19.2</v>
      </c>
      <c r="IW841">
        <v>19.1</v>
      </c>
      <c r="IX841">
        <v>1.87744</v>
      </c>
      <c r="IY841">
        <v>2.60864</v>
      </c>
      <c r="IZ841">
        <v>1.54785</v>
      </c>
      <c r="JA841">
        <v>2.30591</v>
      </c>
      <c r="JB841">
        <v>1.34644</v>
      </c>
      <c r="JC841">
        <v>2.41333</v>
      </c>
      <c r="JD841">
        <v>33.7606</v>
      </c>
      <c r="JE841">
        <v>24.2276</v>
      </c>
      <c r="JF841">
        <v>18</v>
      </c>
      <c r="JG841">
        <v>491.701</v>
      </c>
      <c r="JH841">
        <v>419.473</v>
      </c>
      <c r="JI841">
        <v>24.9995</v>
      </c>
      <c r="JJ841">
        <v>26.608</v>
      </c>
      <c r="JK841">
        <v>30</v>
      </c>
      <c r="JL841">
        <v>26.5694</v>
      </c>
      <c r="JM841">
        <v>26.5106</v>
      </c>
      <c r="JN841">
        <v>37.5822</v>
      </c>
      <c r="JO841">
        <v>6.6146</v>
      </c>
      <c r="JP841">
        <v>100</v>
      </c>
      <c r="JQ841">
        <v>25</v>
      </c>
      <c r="JR841">
        <v>892.012</v>
      </c>
      <c r="JS841">
        <v>25.9932</v>
      </c>
      <c r="JT841">
        <v>102.294</v>
      </c>
      <c r="JU841">
        <v>103.092</v>
      </c>
    </row>
    <row r="842" spans="1:281">
      <c r="A842">
        <v>824</v>
      </c>
      <c r="B842">
        <v>1659036512.6</v>
      </c>
      <c r="C842">
        <v>12829.5</v>
      </c>
      <c r="D842" t="s">
        <v>2081</v>
      </c>
      <c r="E842" t="s">
        <v>2082</v>
      </c>
      <c r="F842">
        <v>5</v>
      </c>
      <c r="G842" t="s">
        <v>1975</v>
      </c>
      <c r="H842" t="s">
        <v>417</v>
      </c>
      <c r="I842">
        <v>1659036505.1</v>
      </c>
      <c r="J842">
        <f>(K842)/1000</f>
        <v>0</v>
      </c>
      <c r="K842">
        <f>IF(CZ842, AN842, AH842)</f>
        <v>0</v>
      </c>
      <c r="L842">
        <f>IF(CZ842, AI842, AG842)</f>
        <v>0</v>
      </c>
      <c r="M842">
        <f>DB842 - IF(AU842&gt;1, L842*CV842*100.0/(AW842*DP842), 0)</f>
        <v>0</v>
      </c>
      <c r="N842">
        <f>((T842-J842/2)*M842-L842)/(T842+J842/2)</f>
        <v>0</v>
      </c>
      <c r="O842">
        <f>N842*(DI842+DJ842)/1000.0</f>
        <v>0</v>
      </c>
      <c r="P842">
        <f>(DB842 - IF(AU842&gt;1, L842*CV842*100.0/(AW842*DP842), 0))*(DI842+DJ842)/1000.0</f>
        <v>0</v>
      </c>
      <c r="Q842">
        <f>2.0/((1/S842-1/R842)+SIGN(S842)*SQRT((1/S842-1/R842)*(1/S842-1/R842) + 4*CW842/((CW842+1)*(CW842+1))*(2*1/S842*1/R842-1/R842*1/R842)))</f>
        <v>0</v>
      </c>
      <c r="R842">
        <f>IF(LEFT(CX842,1)&lt;&gt;"0",IF(LEFT(CX842,1)="1",3.0,CY842),$D$5+$E$5*(DP842*DI842/($K$5*1000))+$F$5*(DP842*DI842/($K$5*1000))*MAX(MIN(CV842,$J$5),$I$5)*MAX(MIN(CV842,$J$5),$I$5)+$G$5*MAX(MIN(CV842,$J$5),$I$5)*(DP842*DI842/($K$5*1000))+$H$5*(DP842*DI842/($K$5*1000))*(DP842*DI842/($K$5*1000)))</f>
        <v>0</v>
      </c>
      <c r="S842">
        <f>J842*(1000-(1000*0.61365*exp(17.502*W842/(240.97+W842))/(DI842+DJ842)+DD842)/2)/(1000*0.61365*exp(17.502*W842/(240.97+W842))/(DI842+DJ842)-DD842)</f>
        <v>0</v>
      </c>
      <c r="T842">
        <f>1/((CW842+1)/(Q842/1.6)+1/(R842/1.37)) + CW842/((CW842+1)/(Q842/1.6) + CW842/(R842/1.37))</f>
        <v>0</v>
      </c>
      <c r="U842">
        <f>(CR842*CU842)</f>
        <v>0</v>
      </c>
      <c r="V842">
        <f>(DK842+(U842+2*0.95*5.67E-8*(((DK842+$B$7)+273)^4-(DK842+273)^4)-44100*J842)/(1.84*29.3*R842+8*0.95*5.67E-8*(DK842+273)^3))</f>
        <v>0</v>
      </c>
      <c r="W842">
        <f>($C$7*DL842+$D$7*DM842+$E$7*V842)</f>
        <v>0</v>
      </c>
      <c r="X842">
        <f>0.61365*exp(17.502*W842/(240.97+W842))</f>
        <v>0</v>
      </c>
      <c r="Y842">
        <f>(Z842/AA842*100)</f>
        <v>0</v>
      </c>
      <c r="Z842">
        <f>DD842*(DI842+DJ842)/1000</f>
        <v>0</v>
      </c>
      <c r="AA842">
        <f>0.61365*exp(17.502*DK842/(240.97+DK842))</f>
        <v>0</v>
      </c>
      <c r="AB842">
        <f>(X842-DD842*(DI842+DJ842)/1000)</f>
        <v>0</v>
      </c>
      <c r="AC842">
        <f>(-J842*44100)</f>
        <v>0</v>
      </c>
      <c r="AD842">
        <f>2*29.3*R842*0.92*(DK842-W842)</f>
        <v>0</v>
      </c>
      <c r="AE842">
        <f>2*0.95*5.67E-8*(((DK842+$B$7)+273)^4-(W842+273)^4)</f>
        <v>0</v>
      </c>
      <c r="AF842">
        <f>U842+AE842+AC842+AD842</f>
        <v>0</v>
      </c>
      <c r="AG842">
        <f>DH842*AU842*(DC842-DB842*(1000-AU842*DE842)/(1000-AU842*DD842))/(100*CV842)</f>
        <v>0</v>
      </c>
      <c r="AH842">
        <f>1000*DH842*AU842*(DD842-DE842)/(100*CV842*(1000-AU842*DD842))</f>
        <v>0</v>
      </c>
      <c r="AI842">
        <f>(AJ842 - AK842 - DI842*1E3/(8.314*(DK842+273.15)) * AM842/DH842 * AL842) * DH842/(100*CV842) * (1000 - DE842)/1000</f>
        <v>0</v>
      </c>
      <c r="AJ842">
        <v>907.015822304566</v>
      </c>
      <c r="AK842">
        <v>870.090424242424</v>
      </c>
      <c r="AL842">
        <v>3.36120588612415</v>
      </c>
      <c r="AM842">
        <v>66.0503395824005</v>
      </c>
      <c r="AN842">
        <f>(AP842 - AO842 + DI842*1E3/(8.314*(DK842+273.15)) * AR842/DH842 * AQ842) * DH842/(100*CV842) * 1000/(1000 - AP842)</f>
        <v>0</v>
      </c>
      <c r="AO842">
        <v>25.9300394657302</v>
      </c>
      <c r="AP842">
        <v>27.8206097902098</v>
      </c>
      <c r="AQ842">
        <v>-1.35786981003471e-05</v>
      </c>
      <c r="AR842">
        <v>92.4507635075594</v>
      </c>
      <c r="AS842">
        <v>3</v>
      </c>
      <c r="AT842">
        <v>1</v>
      </c>
      <c r="AU842">
        <f>IF(AS842*$H$13&gt;=AW842,1.0,(AW842/(AW842-AS842*$H$13)))</f>
        <v>0</v>
      </c>
      <c r="AV842">
        <f>(AU842-1)*100</f>
        <v>0</v>
      </c>
      <c r="AW842">
        <f>MAX(0,($B$13+$C$13*DP842)/(1+$D$13*DP842)*DI842/(DK842+273)*$E$13)</f>
        <v>0</v>
      </c>
      <c r="AX842" t="s">
        <v>418</v>
      </c>
      <c r="AY842" t="s">
        <v>418</v>
      </c>
      <c r="AZ842">
        <v>0</v>
      </c>
      <c r="BA842">
        <v>0</v>
      </c>
      <c r="BB842">
        <f>1-AZ842/BA842</f>
        <v>0</v>
      </c>
      <c r="BC842">
        <v>0</v>
      </c>
      <c r="BD842" t="s">
        <v>418</v>
      </c>
      <c r="BE842" t="s">
        <v>418</v>
      </c>
      <c r="BF842">
        <v>0</v>
      </c>
      <c r="BG842">
        <v>0</v>
      </c>
      <c r="BH842">
        <f>1-BF842/BG842</f>
        <v>0</v>
      </c>
      <c r="BI842">
        <v>0.5</v>
      </c>
      <c r="BJ842">
        <f>CS842</f>
        <v>0</v>
      </c>
      <c r="BK842">
        <f>L842</f>
        <v>0</v>
      </c>
      <c r="BL842">
        <f>BH842*BI842*BJ842</f>
        <v>0</v>
      </c>
      <c r="BM842">
        <f>(BK842-BC842)/BJ842</f>
        <v>0</v>
      </c>
      <c r="BN842">
        <f>(BA842-BG842)/BG842</f>
        <v>0</v>
      </c>
      <c r="BO842">
        <f>AZ842/(BB842+AZ842/BG842)</f>
        <v>0</v>
      </c>
      <c r="BP842" t="s">
        <v>418</v>
      </c>
      <c r="BQ842">
        <v>0</v>
      </c>
      <c r="BR842">
        <f>IF(BQ842&lt;&gt;0, BQ842, BO842)</f>
        <v>0</v>
      </c>
      <c r="BS842">
        <f>1-BR842/BG842</f>
        <v>0</v>
      </c>
      <c r="BT842">
        <f>(BG842-BF842)/(BG842-BR842)</f>
        <v>0</v>
      </c>
      <c r="BU842">
        <f>(BA842-BG842)/(BA842-BR842)</f>
        <v>0</v>
      </c>
      <c r="BV842">
        <f>(BG842-BF842)/(BG842-AZ842)</f>
        <v>0</v>
      </c>
      <c r="BW842">
        <f>(BA842-BG842)/(BA842-AZ842)</f>
        <v>0</v>
      </c>
      <c r="BX842">
        <f>(BT842*BR842/BF842)</f>
        <v>0</v>
      </c>
      <c r="BY842">
        <f>(1-BX842)</f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f>$B$11*DQ842+$C$11*DR842+$F$11*EC842*(1-EF842)</f>
        <v>0</v>
      </c>
      <c r="CS842">
        <f>CR842*CT842</f>
        <v>0</v>
      </c>
      <c r="CT842">
        <f>($B$11*$D$9+$C$11*$D$9+$F$11*((EP842+EH842)/MAX(EP842+EH842+EQ842, 0.1)*$I$9+EQ842/MAX(EP842+EH842+EQ842, 0.1)*$J$9))/($B$11+$C$11+$F$11)</f>
        <v>0</v>
      </c>
      <c r="CU842">
        <f>($B$11*$K$9+$C$11*$K$9+$F$11*((EP842+EH842)/MAX(EP842+EH842+EQ842, 0.1)*$P$9+EQ842/MAX(EP842+EH842+EQ842, 0.1)*$Q$9))/($B$11+$C$11+$F$11)</f>
        <v>0</v>
      </c>
      <c r="CV842">
        <v>6</v>
      </c>
      <c r="CW842">
        <v>0.5</v>
      </c>
      <c r="CX842" t="s">
        <v>419</v>
      </c>
      <c r="CY842">
        <v>2</v>
      </c>
      <c r="CZ842" t="b">
        <v>1</v>
      </c>
      <c r="DA842">
        <v>1659036505.1</v>
      </c>
      <c r="DB842">
        <v>823.105962962963</v>
      </c>
      <c r="DC842">
        <v>867.527925925926</v>
      </c>
      <c r="DD842">
        <v>27.8202444444444</v>
      </c>
      <c r="DE842">
        <v>25.9318222222222</v>
      </c>
      <c r="DF842">
        <v>814.29437037037</v>
      </c>
      <c r="DG842">
        <v>27.288862962963</v>
      </c>
      <c r="DH842">
        <v>500.110962962963</v>
      </c>
      <c r="DI842">
        <v>90.279462962963</v>
      </c>
      <c r="DJ842">
        <v>0.0436879</v>
      </c>
      <c r="DK842">
        <v>27.4241814814815</v>
      </c>
      <c r="DL842">
        <v>28.2136592592593</v>
      </c>
      <c r="DM842">
        <v>999.9</v>
      </c>
      <c r="DN842">
        <v>0</v>
      </c>
      <c r="DO842">
        <v>0</v>
      </c>
      <c r="DP842">
        <v>10000.5555555556</v>
      </c>
      <c r="DQ842">
        <v>0</v>
      </c>
      <c r="DR842">
        <v>17.2112</v>
      </c>
      <c r="DS842">
        <v>-44.4218444444444</v>
      </c>
      <c r="DT842">
        <v>846.660259259259</v>
      </c>
      <c r="DU842">
        <v>890.623296296296</v>
      </c>
      <c r="DV842">
        <v>1.88840888888889</v>
      </c>
      <c r="DW842">
        <v>867.527925925926</v>
      </c>
      <c r="DX842">
        <v>25.9318222222222</v>
      </c>
      <c r="DY842">
        <v>2.51159555555556</v>
      </c>
      <c r="DZ842">
        <v>2.34111074074074</v>
      </c>
      <c r="EA842">
        <v>21.1018407407407</v>
      </c>
      <c r="EB842">
        <v>19.9621037037037</v>
      </c>
      <c r="EC842">
        <v>2000.01777777778</v>
      </c>
      <c r="ED842">
        <v>0.980000888888889</v>
      </c>
      <c r="EE842">
        <v>0.0199994518518519</v>
      </c>
      <c r="EF842">
        <v>0</v>
      </c>
      <c r="EG842">
        <v>655.175</v>
      </c>
      <c r="EH842">
        <v>5.00063</v>
      </c>
      <c r="EI842">
        <v>12939.7555555556</v>
      </c>
      <c r="EJ842">
        <v>17257.0518518519</v>
      </c>
      <c r="EK842">
        <v>38.187</v>
      </c>
      <c r="EL842">
        <v>38.25</v>
      </c>
      <c r="EM842">
        <v>37.687</v>
      </c>
      <c r="EN842">
        <v>37.562</v>
      </c>
      <c r="EO842">
        <v>39.1963333333333</v>
      </c>
      <c r="EP842">
        <v>1955.11777777778</v>
      </c>
      <c r="EQ842">
        <v>39.9</v>
      </c>
      <c r="ER842">
        <v>0</v>
      </c>
      <c r="ES842">
        <v>1659036511.9</v>
      </c>
      <c r="ET842">
        <v>0</v>
      </c>
      <c r="EU842">
        <v>655.23484</v>
      </c>
      <c r="EV842">
        <v>5.02715384179074</v>
      </c>
      <c r="EW842">
        <v>87.0384613995928</v>
      </c>
      <c r="EX842">
        <v>12940.172</v>
      </c>
      <c r="EY842">
        <v>15</v>
      </c>
      <c r="EZ842">
        <v>1659035359.5</v>
      </c>
      <c r="FA842" t="s">
        <v>1976</v>
      </c>
      <c r="FB842">
        <v>1659035357.5</v>
      </c>
      <c r="FC842">
        <v>1659035359.5</v>
      </c>
      <c r="FD842">
        <v>1</v>
      </c>
      <c r="FE842">
        <v>-0.104</v>
      </c>
      <c r="FF842">
        <v>-0.037</v>
      </c>
      <c r="FG842">
        <v>6.435</v>
      </c>
      <c r="FH842">
        <v>0.501</v>
      </c>
      <c r="FI842">
        <v>420</v>
      </c>
      <c r="FJ842">
        <v>25</v>
      </c>
      <c r="FK842">
        <v>0.45</v>
      </c>
      <c r="FL842">
        <v>0.11</v>
      </c>
      <c r="FM842">
        <v>-44.1106275</v>
      </c>
      <c r="FN842">
        <v>-2.77202138836763</v>
      </c>
      <c r="FO842">
        <v>0.694837707305634</v>
      </c>
      <c r="FP842">
        <v>0</v>
      </c>
      <c r="FQ842">
        <v>654.941852941177</v>
      </c>
      <c r="FR842">
        <v>3.80817418381918</v>
      </c>
      <c r="FS842">
        <v>0.415556475411042</v>
      </c>
      <c r="FT842">
        <v>0</v>
      </c>
      <c r="FU842">
        <v>1.8865325</v>
      </c>
      <c r="FV842">
        <v>0.0289425140712925</v>
      </c>
      <c r="FW842">
        <v>0.00396071505539089</v>
      </c>
      <c r="FX842">
        <v>1</v>
      </c>
      <c r="FY842">
        <v>1</v>
      </c>
      <c r="FZ842">
        <v>3</v>
      </c>
      <c r="GA842" t="s">
        <v>421</v>
      </c>
      <c r="GB842">
        <v>2.97233</v>
      </c>
      <c r="GC842">
        <v>2.69674</v>
      </c>
      <c r="GD842">
        <v>0.149179</v>
      </c>
      <c r="GE842">
        <v>0.155414</v>
      </c>
      <c r="GF842">
        <v>0.114275</v>
      </c>
      <c r="GG842">
        <v>0.109785</v>
      </c>
      <c r="GH842">
        <v>33122.3</v>
      </c>
      <c r="GI842">
        <v>35961.5</v>
      </c>
      <c r="GJ842">
        <v>35276.2</v>
      </c>
      <c r="GK842">
        <v>38613</v>
      </c>
      <c r="GL842">
        <v>44292.6</v>
      </c>
      <c r="GM842">
        <v>49646.9</v>
      </c>
      <c r="GN842">
        <v>55145.9</v>
      </c>
      <c r="GO842">
        <v>61935.9</v>
      </c>
      <c r="GP842">
        <v>1.973</v>
      </c>
      <c r="GQ842">
        <v>1.8618</v>
      </c>
      <c r="GR842">
        <v>0.17181</v>
      </c>
      <c r="GS842">
        <v>0</v>
      </c>
      <c r="GT842">
        <v>25.3759</v>
      </c>
      <c r="GU842">
        <v>999.9</v>
      </c>
      <c r="GV842">
        <v>58.052</v>
      </c>
      <c r="GW842">
        <v>29.487</v>
      </c>
      <c r="GX842">
        <v>26.5994</v>
      </c>
      <c r="GY842">
        <v>55.7419</v>
      </c>
      <c r="GZ842">
        <v>46.3181</v>
      </c>
      <c r="HA842">
        <v>1</v>
      </c>
      <c r="HB842">
        <v>-0.0487805</v>
      </c>
      <c r="HC842">
        <v>0.101525</v>
      </c>
      <c r="HD842">
        <v>20.1137</v>
      </c>
      <c r="HE842">
        <v>5.19812</v>
      </c>
      <c r="HF842">
        <v>12.0052</v>
      </c>
      <c r="HG842">
        <v>4.9736</v>
      </c>
      <c r="HH842">
        <v>3.2938</v>
      </c>
      <c r="HI842">
        <v>9999</v>
      </c>
      <c r="HJ842">
        <v>9999</v>
      </c>
      <c r="HK842">
        <v>9999</v>
      </c>
      <c r="HL842">
        <v>631.2</v>
      </c>
      <c r="HM842">
        <v>1.86313</v>
      </c>
      <c r="HN842">
        <v>1.86798</v>
      </c>
      <c r="HO842">
        <v>1.86783</v>
      </c>
      <c r="HP842">
        <v>1.86899</v>
      </c>
      <c r="HQ842">
        <v>1.86981</v>
      </c>
      <c r="HR842">
        <v>1.86584</v>
      </c>
      <c r="HS842">
        <v>1.86691</v>
      </c>
      <c r="HT842">
        <v>1.86829</v>
      </c>
      <c r="HU842">
        <v>5</v>
      </c>
      <c r="HV842">
        <v>0</v>
      </c>
      <c r="HW842">
        <v>0</v>
      </c>
      <c r="HX842">
        <v>0</v>
      </c>
      <c r="HY842" t="s">
        <v>422</v>
      </c>
      <c r="HZ842" t="s">
        <v>423</v>
      </c>
      <c r="IA842" t="s">
        <v>424</v>
      </c>
      <c r="IB842" t="s">
        <v>424</v>
      </c>
      <c r="IC842" t="s">
        <v>424</v>
      </c>
      <c r="ID842" t="s">
        <v>424</v>
      </c>
      <c r="IE842">
        <v>0</v>
      </c>
      <c r="IF842">
        <v>100</v>
      </c>
      <c r="IG842">
        <v>100</v>
      </c>
      <c r="IH842">
        <v>8.95</v>
      </c>
      <c r="II842">
        <v>0.5314</v>
      </c>
      <c r="IJ842">
        <v>3.92360093765785</v>
      </c>
      <c r="IK842">
        <v>0.00601174518973114</v>
      </c>
      <c r="IL842">
        <v>2.77886958061485e-07</v>
      </c>
      <c r="IM842">
        <v>-3.54636231360687e-10</v>
      </c>
      <c r="IN842">
        <v>0.531367920259254</v>
      </c>
      <c r="IO842">
        <v>0</v>
      </c>
      <c r="IP842">
        <v>0</v>
      </c>
      <c r="IQ842">
        <v>0</v>
      </c>
      <c r="IR842">
        <v>-4</v>
      </c>
      <c r="IS842">
        <v>1848</v>
      </c>
      <c r="IT842">
        <v>1</v>
      </c>
      <c r="IU842">
        <v>25</v>
      </c>
      <c r="IV842">
        <v>19.3</v>
      </c>
      <c r="IW842">
        <v>19.2</v>
      </c>
      <c r="IX842">
        <v>1.90552</v>
      </c>
      <c r="IY842">
        <v>2.61719</v>
      </c>
      <c r="IZ842">
        <v>1.54785</v>
      </c>
      <c r="JA842">
        <v>2.30591</v>
      </c>
      <c r="JB842">
        <v>1.34644</v>
      </c>
      <c r="JC842">
        <v>2.3291</v>
      </c>
      <c r="JD842">
        <v>33.7606</v>
      </c>
      <c r="JE842">
        <v>24.2101</v>
      </c>
      <c r="JF842">
        <v>18</v>
      </c>
      <c r="JG842">
        <v>491.942</v>
      </c>
      <c r="JH842">
        <v>419.359</v>
      </c>
      <c r="JI842">
        <v>24.9997</v>
      </c>
      <c r="JJ842">
        <v>26.6057</v>
      </c>
      <c r="JK842">
        <v>29.9999</v>
      </c>
      <c r="JL842">
        <v>26.5672</v>
      </c>
      <c r="JM842">
        <v>26.5106</v>
      </c>
      <c r="JN842">
        <v>38.1421</v>
      </c>
      <c r="JO842">
        <v>6.6146</v>
      </c>
      <c r="JP842">
        <v>100</v>
      </c>
      <c r="JQ842">
        <v>25</v>
      </c>
      <c r="JR842">
        <v>905.458</v>
      </c>
      <c r="JS842">
        <v>25.9932</v>
      </c>
      <c r="JT842">
        <v>102.295</v>
      </c>
      <c r="JU842">
        <v>103.092</v>
      </c>
    </row>
    <row r="843" spans="1:281">
      <c r="A843">
        <v>825</v>
      </c>
      <c r="B843">
        <v>1659036517.6</v>
      </c>
      <c r="C843">
        <v>12834.5</v>
      </c>
      <c r="D843" t="s">
        <v>2083</v>
      </c>
      <c r="E843" t="s">
        <v>2084</v>
      </c>
      <c r="F843">
        <v>5</v>
      </c>
      <c r="G843" t="s">
        <v>1975</v>
      </c>
      <c r="H843" t="s">
        <v>417</v>
      </c>
      <c r="I843">
        <v>1659036509.81429</v>
      </c>
      <c r="J843">
        <f>(K843)/1000</f>
        <v>0</v>
      </c>
      <c r="K843">
        <f>IF(CZ843, AN843, AH843)</f>
        <v>0</v>
      </c>
      <c r="L843">
        <f>IF(CZ843, AI843, AG843)</f>
        <v>0</v>
      </c>
      <c r="M843">
        <f>DB843 - IF(AU843&gt;1, L843*CV843*100.0/(AW843*DP843), 0)</f>
        <v>0</v>
      </c>
      <c r="N843">
        <f>((T843-J843/2)*M843-L843)/(T843+J843/2)</f>
        <v>0</v>
      </c>
      <c r="O843">
        <f>N843*(DI843+DJ843)/1000.0</f>
        <v>0</v>
      </c>
      <c r="P843">
        <f>(DB843 - IF(AU843&gt;1, L843*CV843*100.0/(AW843*DP843), 0))*(DI843+DJ843)/1000.0</f>
        <v>0</v>
      </c>
      <c r="Q843">
        <f>2.0/((1/S843-1/R843)+SIGN(S843)*SQRT((1/S843-1/R843)*(1/S843-1/R843) + 4*CW843/((CW843+1)*(CW843+1))*(2*1/S843*1/R843-1/R843*1/R843)))</f>
        <v>0</v>
      </c>
      <c r="R843">
        <f>IF(LEFT(CX843,1)&lt;&gt;"0",IF(LEFT(CX843,1)="1",3.0,CY843),$D$5+$E$5*(DP843*DI843/($K$5*1000))+$F$5*(DP843*DI843/($K$5*1000))*MAX(MIN(CV843,$J$5),$I$5)*MAX(MIN(CV843,$J$5),$I$5)+$G$5*MAX(MIN(CV843,$J$5),$I$5)*(DP843*DI843/($K$5*1000))+$H$5*(DP843*DI843/($K$5*1000))*(DP843*DI843/($K$5*1000)))</f>
        <v>0</v>
      </c>
      <c r="S843">
        <f>J843*(1000-(1000*0.61365*exp(17.502*W843/(240.97+W843))/(DI843+DJ843)+DD843)/2)/(1000*0.61365*exp(17.502*W843/(240.97+W843))/(DI843+DJ843)-DD843)</f>
        <v>0</v>
      </c>
      <c r="T843">
        <f>1/((CW843+1)/(Q843/1.6)+1/(R843/1.37)) + CW843/((CW843+1)/(Q843/1.6) + CW843/(R843/1.37))</f>
        <v>0</v>
      </c>
      <c r="U843">
        <f>(CR843*CU843)</f>
        <v>0</v>
      </c>
      <c r="V843">
        <f>(DK843+(U843+2*0.95*5.67E-8*(((DK843+$B$7)+273)^4-(DK843+273)^4)-44100*J843)/(1.84*29.3*R843+8*0.95*5.67E-8*(DK843+273)^3))</f>
        <v>0</v>
      </c>
      <c r="W843">
        <f>($C$7*DL843+$D$7*DM843+$E$7*V843)</f>
        <v>0</v>
      </c>
      <c r="X843">
        <f>0.61365*exp(17.502*W843/(240.97+W843))</f>
        <v>0</v>
      </c>
      <c r="Y843">
        <f>(Z843/AA843*100)</f>
        <v>0</v>
      </c>
      <c r="Z843">
        <f>DD843*(DI843+DJ843)/1000</f>
        <v>0</v>
      </c>
      <c r="AA843">
        <f>0.61365*exp(17.502*DK843/(240.97+DK843))</f>
        <v>0</v>
      </c>
      <c r="AB843">
        <f>(X843-DD843*(DI843+DJ843)/1000)</f>
        <v>0</v>
      </c>
      <c r="AC843">
        <f>(-J843*44100)</f>
        <v>0</v>
      </c>
      <c r="AD843">
        <f>2*29.3*R843*0.92*(DK843-W843)</f>
        <v>0</v>
      </c>
      <c r="AE843">
        <f>2*0.95*5.67E-8*(((DK843+$B$7)+273)^4-(W843+273)^4)</f>
        <v>0</v>
      </c>
      <c r="AF843">
        <f>U843+AE843+AC843+AD843</f>
        <v>0</v>
      </c>
      <c r="AG843">
        <f>DH843*AU843*(DC843-DB843*(1000-AU843*DE843)/(1000-AU843*DD843))/(100*CV843)</f>
        <v>0</v>
      </c>
      <c r="AH843">
        <f>1000*DH843*AU843*(DD843-DE843)/(100*CV843*(1000-AU843*DD843))</f>
        <v>0</v>
      </c>
      <c r="AI843">
        <f>(AJ843 - AK843 - DI843*1E3/(8.314*(DK843+273.15)) * AM843/DH843 * AL843) * DH843/(100*CV843) * (1000 - DE843)/1000</f>
        <v>0</v>
      </c>
      <c r="AJ843">
        <v>924.387391666052</v>
      </c>
      <c r="AK843">
        <v>887.382563636363</v>
      </c>
      <c r="AL843">
        <v>3.44500734851045</v>
      </c>
      <c r="AM843">
        <v>66.0503395824005</v>
      </c>
      <c r="AN843">
        <f>(AP843 - AO843 + DI843*1E3/(8.314*(DK843+273.15)) * AR843/DH843 * AQ843) * DH843/(100*CV843) * 1000/(1000 - AP843)</f>
        <v>0</v>
      </c>
      <c r="AO843">
        <v>25.9284749477488</v>
      </c>
      <c r="AP843">
        <v>27.8157783216783</v>
      </c>
      <c r="AQ843">
        <v>3.28644706642547e-06</v>
      </c>
      <c r="AR843">
        <v>92.4507635075594</v>
      </c>
      <c r="AS843">
        <v>3</v>
      </c>
      <c r="AT843">
        <v>1</v>
      </c>
      <c r="AU843">
        <f>IF(AS843*$H$13&gt;=AW843,1.0,(AW843/(AW843-AS843*$H$13)))</f>
        <v>0</v>
      </c>
      <c r="AV843">
        <f>(AU843-1)*100</f>
        <v>0</v>
      </c>
      <c r="AW843">
        <f>MAX(0,($B$13+$C$13*DP843)/(1+$D$13*DP843)*DI843/(DK843+273)*$E$13)</f>
        <v>0</v>
      </c>
      <c r="AX843" t="s">
        <v>418</v>
      </c>
      <c r="AY843" t="s">
        <v>418</v>
      </c>
      <c r="AZ843">
        <v>0</v>
      </c>
      <c r="BA843">
        <v>0</v>
      </c>
      <c r="BB843">
        <f>1-AZ843/BA843</f>
        <v>0</v>
      </c>
      <c r="BC843">
        <v>0</v>
      </c>
      <c r="BD843" t="s">
        <v>418</v>
      </c>
      <c r="BE843" t="s">
        <v>418</v>
      </c>
      <c r="BF843">
        <v>0</v>
      </c>
      <c r="BG843">
        <v>0</v>
      </c>
      <c r="BH843">
        <f>1-BF843/BG843</f>
        <v>0</v>
      </c>
      <c r="BI843">
        <v>0.5</v>
      </c>
      <c r="BJ843">
        <f>CS843</f>
        <v>0</v>
      </c>
      <c r="BK843">
        <f>L843</f>
        <v>0</v>
      </c>
      <c r="BL843">
        <f>BH843*BI843*BJ843</f>
        <v>0</v>
      </c>
      <c r="BM843">
        <f>(BK843-BC843)/BJ843</f>
        <v>0</v>
      </c>
      <c r="BN843">
        <f>(BA843-BG843)/BG843</f>
        <v>0</v>
      </c>
      <c r="BO843">
        <f>AZ843/(BB843+AZ843/BG843)</f>
        <v>0</v>
      </c>
      <c r="BP843" t="s">
        <v>418</v>
      </c>
      <c r="BQ843">
        <v>0</v>
      </c>
      <c r="BR843">
        <f>IF(BQ843&lt;&gt;0, BQ843, BO843)</f>
        <v>0</v>
      </c>
      <c r="BS843">
        <f>1-BR843/BG843</f>
        <v>0</v>
      </c>
      <c r="BT843">
        <f>(BG843-BF843)/(BG843-BR843)</f>
        <v>0</v>
      </c>
      <c r="BU843">
        <f>(BA843-BG843)/(BA843-BR843)</f>
        <v>0</v>
      </c>
      <c r="BV843">
        <f>(BG843-BF843)/(BG843-AZ843)</f>
        <v>0</v>
      </c>
      <c r="BW843">
        <f>(BA843-BG843)/(BA843-AZ843)</f>
        <v>0</v>
      </c>
      <c r="BX843">
        <f>(BT843*BR843/BF843)</f>
        <v>0</v>
      </c>
      <c r="BY843">
        <f>(1-BX843)</f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f>$B$11*DQ843+$C$11*DR843+$F$11*EC843*(1-EF843)</f>
        <v>0</v>
      </c>
      <c r="CS843">
        <f>CR843*CT843</f>
        <v>0</v>
      </c>
      <c r="CT843">
        <f>($B$11*$D$9+$C$11*$D$9+$F$11*((EP843+EH843)/MAX(EP843+EH843+EQ843, 0.1)*$I$9+EQ843/MAX(EP843+EH843+EQ843, 0.1)*$J$9))/($B$11+$C$11+$F$11)</f>
        <v>0</v>
      </c>
      <c r="CU843">
        <f>($B$11*$K$9+$C$11*$K$9+$F$11*((EP843+EH843)/MAX(EP843+EH843+EQ843, 0.1)*$P$9+EQ843/MAX(EP843+EH843+EQ843, 0.1)*$Q$9))/($B$11+$C$11+$F$11)</f>
        <v>0</v>
      </c>
      <c r="CV843">
        <v>6</v>
      </c>
      <c r="CW843">
        <v>0.5</v>
      </c>
      <c r="CX843" t="s">
        <v>419</v>
      </c>
      <c r="CY843">
        <v>2</v>
      </c>
      <c r="CZ843" t="b">
        <v>1</v>
      </c>
      <c r="DA843">
        <v>1659036509.81429</v>
      </c>
      <c r="DB843">
        <v>838.614892857143</v>
      </c>
      <c r="DC843">
        <v>883.279464285714</v>
      </c>
      <c r="DD843">
        <v>27.8200821428571</v>
      </c>
      <c r="DE843">
        <v>25.9296785714286</v>
      </c>
      <c r="DF843">
        <v>829.714607142857</v>
      </c>
      <c r="DG843">
        <v>27.2887035714286</v>
      </c>
      <c r="DH843">
        <v>500.062892857143</v>
      </c>
      <c r="DI843">
        <v>90.279175</v>
      </c>
      <c r="DJ843">
        <v>0.0437579464285714</v>
      </c>
      <c r="DK843">
        <v>27.4254285714286</v>
      </c>
      <c r="DL843">
        <v>28.2110714285714</v>
      </c>
      <c r="DM843">
        <v>999.9</v>
      </c>
      <c r="DN843">
        <v>0</v>
      </c>
      <c r="DO843">
        <v>0</v>
      </c>
      <c r="DP843">
        <v>9987.5</v>
      </c>
      <c r="DQ843">
        <v>0</v>
      </c>
      <c r="DR843">
        <v>17.2155321428571</v>
      </c>
      <c r="DS843">
        <v>-44.6645035714286</v>
      </c>
      <c r="DT843">
        <v>862.612821428571</v>
      </c>
      <c r="DU843">
        <v>906.792178571429</v>
      </c>
      <c r="DV843">
        <v>1.89039</v>
      </c>
      <c r="DW843">
        <v>883.279464285714</v>
      </c>
      <c r="DX843">
        <v>25.9296785714286</v>
      </c>
      <c r="DY843">
        <v>2.51157321428571</v>
      </c>
      <c r="DZ843">
        <v>2.34091071428571</v>
      </c>
      <c r="EA843">
        <v>21.1016964285714</v>
      </c>
      <c r="EB843">
        <v>19.9607214285714</v>
      </c>
      <c r="EC843">
        <v>1999.995</v>
      </c>
      <c r="ED843">
        <v>0.980000535714286</v>
      </c>
      <c r="EE843">
        <v>0.0199998285714286</v>
      </c>
      <c r="EF843">
        <v>0</v>
      </c>
      <c r="EG843">
        <v>655.559392857143</v>
      </c>
      <c r="EH843">
        <v>5.00063</v>
      </c>
      <c r="EI843">
        <v>12946.5607142857</v>
      </c>
      <c r="EJ843">
        <v>17256.8571428571</v>
      </c>
      <c r="EK843">
        <v>38.187</v>
      </c>
      <c r="EL843">
        <v>38.25</v>
      </c>
      <c r="EM843">
        <v>37.687</v>
      </c>
      <c r="EN843">
        <v>37.562</v>
      </c>
      <c r="EO843">
        <v>39.1915</v>
      </c>
      <c r="EP843">
        <v>1955.09464285714</v>
      </c>
      <c r="EQ843">
        <v>39.9003571428571</v>
      </c>
      <c r="ER843">
        <v>0</v>
      </c>
      <c r="ES843">
        <v>1659036516.7</v>
      </c>
      <c r="ET843">
        <v>0</v>
      </c>
      <c r="EU843">
        <v>655.62468</v>
      </c>
      <c r="EV843">
        <v>5.4190769348072</v>
      </c>
      <c r="EW843">
        <v>88.5615384517855</v>
      </c>
      <c r="EX843">
        <v>12947.248</v>
      </c>
      <c r="EY843">
        <v>15</v>
      </c>
      <c r="EZ843">
        <v>1659035359.5</v>
      </c>
      <c r="FA843" t="s">
        <v>1976</v>
      </c>
      <c r="FB843">
        <v>1659035357.5</v>
      </c>
      <c r="FC843">
        <v>1659035359.5</v>
      </c>
      <c r="FD843">
        <v>1</v>
      </c>
      <c r="FE843">
        <v>-0.104</v>
      </c>
      <c r="FF843">
        <v>-0.037</v>
      </c>
      <c r="FG843">
        <v>6.435</v>
      </c>
      <c r="FH843">
        <v>0.501</v>
      </c>
      <c r="FI843">
        <v>420</v>
      </c>
      <c r="FJ843">
        <v>25</v>
      </c>
      <c r="FK843">
        <v>0.45</v>
      </c>
      <c r="FL843">
        <v>0.11</v>
      </c>
      <c r="FM843">
        <v>-44.575475</v>
      </c>
      <c r="FN843">
        <v>-3.54314971857407</v>
      </c>
      <c r="FO843">
        <v>0.733270722431354</v>
      </c>
      <c r="FP843">
        <v>0</v>
      </c>
      <c r="FQ843">
        <v>655.419</v>
      </c>
      <c r="FR843">
        <v>4.85851796031199</v>
      </c>
      <c r="FS843">
        <v>0.511239094519096</v>
      </c>
      <c r="FT843">
        <v>0</v>
      </c>
      <c r="FU843">
        <v>1.8893705</v>
      </c>
      <c r="FV843">
        <v>0.0224258161350822</v>
      </c>
      <c r="FW843">
        <v>0.00338668049127755</v>
      </c>
      <c r="FX843">
        <v>1</v>
      </c>
      <c r="FY843">
        <v>1</v>
      </c>
      <c r="FZ843">
        <v>3</v>
      </c>
      <c r="GA843" t="s">
        <v>421</v>
      </c>
      <c r="GB843">
        <v>2.97325</v>
      </c>
      <c r="GC843">
        <v>2.69815</v>
      </c>
      <c r="GD843">
        <v>0.151118</v>
      </c>
      <c r="GE843">
        <v>0.157258</v>
      </c>
      <c r="GF843">
        <v>0.114263</v>
      </c>
      <c r="GG843">
        <v>0.109774</v>
      </c>
      <c r="GH843">
        <v>33047.3</v>
      </c>
      <c r="GI843">
        <v>35883.1</v>
      </c>
      <c r="GJ843">
        <v>35276.7</v>
      </c>
      <c r="GK843">
        <v>38613.1</v>
      </c>
      <c r="GL843">
        <v>44293.6</v>
      </c>
      <c r="GM843">
        <v>49648.2</v>
      </c>
      <c r="GN843">
        <v>55146.3</v>
      </c>
      <c r="GO843">
        <v>61936.6</v>
      </c>
      <c r="GP843">
        <v>1.9726</v>
      </c>
      <c r="GQ843">
        <v>1.8614</v>
      </c>
      <c r="GR843">
        <v>0.174642</v>
      </c>
      <c r="GS843">
        <v>0</v>
      </c>
      <c r="GT843">
        <v>25.3759</v>
      </c>
      <c r="GU843">
        <v>999.9</v>
      </c>
      <c r="GV843">
        <v>58.052</v>
      </c>
      <c r="GW843">
        <v>29.487</v>
      </c>
      <c r="GX843">
        <v>26.5995</v>
      </c>
      <c r="GY843">
        <v>56.2019</v>
      </c>
      <c r="GZ843">
        <v>45.7452</v>
      </c>
      <c r="HA843">
        <v>1</v>
      </c>
      <c r="HB843">
        <v>-0.0485976</v>
      </c>
      <c r="HC843">
        <v>0.101743</v>
      </c>
      <c r="HD843">
        <v>20.1134</v>
      </c>
      <c r="HE843">
        <v>5.19932</v>
      </c>
      <c r="HF843">
        <v>12.0052</v>
      </c>
      <c r="HG843">
        <v>4.976</v>
      </c>
      <c r="HH843">
        <v>3.2938</v>
      </c>
      <c r="HI843">
        <v>9999</v>
      </c>
      <c r="HJ843">
        <v>9999</v>
      </c>
      <c r="HK843">
        <v>9999</v>
      </c>
      <c r="HL843">
        <v>631.2</v>
      </c>
      <c r="HM843">
        <v>1.86319</v>
      </c>
      <c r="HN843">
        <v>1.86807</v>
      </c>
      <c r="HO843">
        <v>1.86783</v>
      </c>
      <c r="HP843">
        <v>1.86899</v>
      </c>
      <c r="HQ843">
        <v>1.86981</v>
      </c>
      <c r="HR843">
        <v>1.86584</v>
      </c>
      <c r="HS843">
        <v>1.86691</v>
      </c>
      <c r="HT843">
        <v>1.86829</v>
      </c>
      <c r="HU843">
        <v>5</v>
      </c>
      <c r="HV843">
        <v>0</v>
      </c>
      <c r="HW843">
        <v>0</v>
      </c>
      <c r="HX843">
        <v>0</v>
      </c>
      <c r="HY843" t="s">
        <v>422</v>
      </c>
      <c r="HZ843" t="s">
        <v>423</v>
      </c>
      <c r="IA843" t="s">
        <v>424</v>
      </c>
      <c r="IB843" t="s">
        <v>424</v>
      </c>
      <c r="IC843" t="s">
        <v>424</v>
      </c>
      <c r="ID843" t="s">
        <v>424</v>
      </c>
      <c r="IE843">
        <v>0</v>
      </c>
      <c r="IF843">
        <v>100</v>
      </c>
      <c r="IG843">
        <v>100</v>
      </c>
      <c r="IH843">
        <v>9.046</v>
      </c>
      <c r="II843">
        <v>0.5314</v>
      </c>
      <c r="IJ843">
        <v>3.92360093765785</v>
      </c>
      <c r="IK843">
        <v>0.00601174518973114</v>
      </c>
      <c r="IL843">
        <v>2.77886958061485e-07</v>
      </c>
      <c r="IM843">
        <v>-3.54636231360687e-10</v>
      </c>
      <c r="IN843">
        <v>0.531367920259254</v>
      </c>
      <c r="IO843">
        <v>0</v>
      </c>
      <c r="IP843">
        <v>0</v>
      </c>
      <c r="IQ843">
        <v>0</v>
      </c>
      <c r="IR843">
        <v>-4</v>
      </c>
      <c r="IS843">
        <v>1848</v>
      </c>
      <c r="IT843">
        <v>1</v>
      </c>
      <c r="IU843">
        <v>25</v>
      </c>
      <c r="IV843">
        <v>19.3</v>
      </c>
      <c r="IW843">
        <v>19.3</v>
      </c>
      <c r="IX843">
        <v>1.93481</v>
      </c>
      <c r="IY843">
        <v>2.60498</v>
      </c>
      <c r="IZ843">
        <v>1.54785</v>
      </c>
      <c r="JA843">
        <v>2.30591</v>
      </c>
      <c r="JB843">
        <v>1.34644</v>
      </c>
      <c r="JC843">
        <v>2.41699</v>
      </c>
      <c r="JD843">
        <v>33.7606</v>
      </c>
      <c r="JE843">
        <v>24.2276</v>
      </c>
      <c r="JF843">
        <v>18</v>
      </c>
      <c r="JG843">
        <v>491.682</v>
      </c>
      <c r="JH843">
        <v>419.113</v>
      </c>
      <c r="JI843">
        <v>24.9999</v>
      </c>
      <c r="JJ843">
        <v>26.6057</v>
      </c>
      <c r="JK843">
        <v>30.0001</v>
      </c>
      <c r="JL843">
        <v>26.5672</v>
      </c>
      <c r="JM843">
        <v>26.5084</v>
      </c>
      <c r="JN843">
        <v>38.7443</v>
      </c>
      <c r="JO843">
        <v>6.6146</v>
      </c>
      <c r="JP843">
        <v>100</v>
      </c>
      <c r="JQ843">
        <v>25</v>
      </c>
      <c r="JR843">
        <v>925.554</v>
      </c>
      <c r="JS843">
        <v>25.9932</v>
      </c>
      <c r="JT843">
        <v>102.296</v>
      </c>
      <c r="JU843">
        <v>103.093</v>
      </c>
    </row>
    <row r="844" spans="1:281">
      <c r="A844">
        <v>826</v>
      </c>
      <c r="B844">
        <v>1659036522.6</v>
      </c>
      <c r="C844">
        <v>12839.5</v>
      </c>
      <c r="D844" t="s">
        <v>2085</v>
      </c>
      <c r="E844" t="s">
        <v>2086</v>
      </c>
      <c r="F844">
        <v>5</v>
      </c>
      <c r="G844" t="s">
        <v>1975</v>
      </c>
      <c r="H844" t="s">
        <v>417</v>
      </c>
      <c r="I844">
        <v>1659036515.1</v>
      </c>
      <c r="J844">
        <f>(K844)/1000</f>
        <v>0</v>
      </c>
      <c r="K844">
        <f>IF(CZ844, AN844, AH844)</f>
        <v>0</v>
      </c>
      <c r="L844">
        <f>IF(CZ844, AI844, AG844)</f>
        <v>0</v>
      </c>
      <c r="M844">
        <f>DB844 - IF(AU844&gt;1, L844*CV844*100.0/(AW844*DP844), 0)</f>
        <v>0</v>
      </c>
      <c r="N844">
        <f>((T844-J844/2)*M844-L844)/(T844+J844/2)</f>
        <v>0</v>
      </c>
      <c r="O844">
        <f>N844*(DI844+DJ844)/1000.0</f>
        <v>0</v>
      </c>
      <c r="P844">
        <f>(DB844 - IF(AU844&gt;1, L844*CV844*100.0/(AW844*DP844), 0))*(DI844+DJ844)/1000.0</f>
        <v>0</v>
      </c>
      <c r="Q844">
        <f>2.0/((1/S844-1/R844)+SIGN(S844)*SQRT((1/S844-1/R844)*(1/S844-1/R844) + 4*CW844/((CW844+1)*(CW844+1))*(2*1/S844*1/R844-1/R844*1/R844)))</f>
        <v>0</v>
      </c>
      <c r="R844">
        <f>IF(LEFT(CX844,1)&lt;&gt;"0",IF(LEFT(CX844,1)="1",3.0,CY844),$D$5+$E$5*(DP844*DI844/($K$5*1000))+$F$5*(DP844*DI844/($K$5*1000))*MAX(MIN(CV844,$J$5),$I$5)*MAX(MIN(CV844,$J$5),$I$5)+$G$5*MAX(MIN(CV844,$J$5),$I$5)*(DP844*DI844/($K$5*1000))+$H$5*(DP844*DI844/($K$5*1000))*(DP844*DI844/($K$5*1000)))</f>
        <v>0</v>
      </c>
      <c r="S844">
        <f>J844*(1000-(1000*0.61365*exp(17.502*W844/(240.97+W844))/(DI844+DJ844)+DD844)/2)/(1000*0.61365*exp(17.502*W844/(240.97+W844))/(DI844+DJ844)-DD844)</f>
        <v>0</v>
      </c>
      <c r="T844">
        <f>1/((CW844+1)/(Q844/1.6)+1/(R844/1.37)) + CW844/((CW844+1)/(Q844/1.6) + CW844/(R844/1.37))</f>
        <v>0</v>
      </c>
      <c r="U844">
        <f>(CR844*CU844)</f>
        <v>0</v>
      </c>
      <c r="V844">
        <f>(DK844+(U844+2*0.95*5.67E-8*(((DK844+$B$7)+273)^4-(DK844+273)^4)-44100*J844)/(1.84*29.3*R844+8*0.95*5.67E-8*(DK844+273)^3))</f>
        <v>0</v>
      </c>
      <c r="W844">
        <f>($C$7*DL844+$D$7*DM844+$E$7*V844)</f>
        <v>0</v>
      </c>
      <c r="X844">
        <f>0.61365*exp(17.502*W844/(240.97+W844))</f>
        <v>0</v>
      </c>
      <c r="Y844">
        <f>(Z844/AA844*100)</f>
        <v>0</v>
      </c>
      <c r="Z844">
        <f>DD844*(DI844+DJ844)/1000</f>
        <v>0</v>
      </c>
      <c r="AA844">
        <f>0.61365*exp(17.502*DK844/(240.97+DK844))</f>
        <v>0</v>
      </c>
      <c r="AB844">
        <f>(X844-DD844*(DI844+DJ844)/1000)</f>
        <v>0</v>
      </c>
      <c r="AC844">
        <f>(-J844*44100)</f>
        <v>0</v>
      </c>
      <c r="AD844">
        <f>2*29.3*R844*0.92*(DK844-W844)</f>
        <v>0</v>
      </c>
      <c r="AE844">
        <f>2*0.95*5.67E-8*(((DK844+$B$7)+273)^4-(W844+273)^4)</f>
        <v>0</v>
      </c>
      <c r="AF844">
        <f>U844+AE844+AC844+AD844</f>
        <v>0</v>
      </c>
      <c r="AG844">
        <f>DH844*AU844*(DC844-DB844*(1000-AU844*DE844)/(1000-AU844*DD844))/(100*CV844)</f>
        <v>0</v>
      </c>
      <c r="AH844">
        <f>1000*DH844*AU844*(DD844-DE844)/(100*CV844*(1000-AU844*DD844))</f>
        <v>0</v>
      </c>
      <c r="AI844">
        <f>(AJ844 - AK844 - DI844*1E3/(8.314*(DK844+273.15)) * AM844/DH844 * AL844) * DH844/(100*CV844) * (1000 - DE844)/1000</f>
        <v>0</v>
      </c>
      <c r="AJ844">
        <v>942.081863713944</v>
      </c>
      <c r="AK844">
        <v>904.300981818182</v>
      </c>
      <c r="AL844">
        <v>3.43809874538637</v>
      </c>
      <c r="AM844">
        <v>66.0503395824005</v>
      </c>
      <c r="AN844">
        <f>(AP844 - AO844 + DI844*1E3/(8.314*(DK844+273.15)) * AR844/DH844 * AQ844) * DH844/(100*CV844) * 1000/(1000 - AP844)</f>
        <v>0</v>
      </c>
      <c r="AO844">
        <v>25.9248414797161</v>
      </c>
      <c r="AP844">
        <v>27.8182867132867</v>
      </c>
      <c r="AQ844">
        <v>3.93497802319571e-06</v>
      </c>
      <c r="AR844">
        <v>92.4507635075594</v>
      </c>
      <c r="AS844">
        <v>3</v>
      </c>
      <c r="AT844">
        <v>1</v>
      </c>
      <c r="AU844">
        <f>IF(AS844*$H$13&gt;=AW844,1.0,(AW844/(AW844-AS844*$H$13)))</f>
        <v>0</v>
      </c>
      <c r="AV844">
        <f>(AU844-1)*100</f>
        <v>0</v>
      </c>
      <c r="AW844">
        <f>MAX(0,($B$13+$C$13*DP844)/(1+$D$13*DP844)*DI844/(DK844+273)*$E$13)</f>
        <v>0</v>
      </c>
      <c r="AX844" t="s">
        <v>418</v>
      </c>
      <c r="AY844" t="s">
        <v>418</v>
      </c>
      <c r="AZ844">
        <v>0</v>
      </c>
      <c r="BA844">
        <v>0</v>
      </c>
      <c r="BB844">
        <f>1-AZ844/BA844</f>
        <v>0</v>
      </c>
      <c r="BC844">
        <v>0</v>
      </c>
      <c r="BD844" t="s">
        <v>418</v>
      </c>
      <c r="BE844" t="s">
        <v>418</v>
      </c>
      <c r="BF844">
        <v>0</v>
      </c>
      <c r="BG844">
        <v>0</v>
      </c>
      <c r="BH844">
        <f>1-BF844/BG844</f>
        <v>0</v>
      </c>
      <c r="BI844">
        <v>0.5</v>
      </c>
      <c r="BJ844">
        <f>CS844</f>
        <v>0</v>
      </c>
      <c r="BK844">
        <f>L844</f>
        <v>0</v>
      </c>
      <c r="BL844">
        <f>BH844*BI844*BJ844</f>
        <v>0</v>
      </c>
      <c r="BM844">
        <f>(BK844-BC844)/BJ844</f>
        <v>0</v>
      </c>
      <c r="BN844">
        <f>(BA844-BG844)/BG844</f>
        <v>0</v>
      </c>
      <c r="BO844">
        <f>AZ844/(BB844+AZ844/BG844)</f>
        <v>0</v>
      </c>
      <c r="BP844" t="s">
        <v>418</v>
      </c>
      <c r="BQ844">
        <v>0</v>
      </c>
      <c r="BR844">
        <f>IF(BQ844&lt;&gt;0, BQ844, BO844)</f>
        <v>0</v>
      </c>
      <c r="BS844">
        <f>1-BR844/BG844</f>
        <v>0</v>
      </c>
      <c r="BT844">
        <f>(BG844-BF844)/(BG844-BR844)</f>
        <v>0</v>
      </c>
      <c r="BU844">
        <f>(BA844-BG844)/(BA844-BR844)</f>
        <v>0</v>
      </c>
      <c r="BV844">
        <f>(BG844-BF844)/(BG844-AZ844)</f>
        <v>0</v>
      </c>
      <c r="BW844">
        <f>(BA844-BG844)/(BA844-AZ844)</f>
        <v>0</v>
      </c>
      <c r="BX844">
        <f>(BT844*BR844/BF844)</f>
        <v>0</v>
      </c>
      <c r="BY844">
        <f>(1-BX844)</f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f>$B$11*DQ844+$C$11*DR844+$F$11*EC844*(1-EF844)</f>
        <v>0</v>
      </c>
      <c r="CS844">
        <f>CR844*CT844</f>
        <v>0</v>
      </c>
      <c r="CT844">
        <f>($B$11*$D$9+$C$11*$D$9+$F$11*((EP844+EH844)/MAX(EP844+EH844+EQ844, 0.1)*$I$9+EQ844/MAX(EP844+EH844+EQ844, 0.1)*$J$9))/($B$11+$C$11+$F$11)</f>
        <v>0</v>
      </c>
      <c r="CU844">
        <f>($B$11*$K$9+$C$11*$K$9+$F$11*((EP844+EH844)/MAX(EP844+EH844+EQ844, 0.1)*$P$9+EQ844/MAX(EP844+EH844+EQ844, 0.1)*$Q$9))/($B$11+$C$11+$F$11)</f>
        <v>0</v>
      </c>
      <c r="CV844">
        <v>6</v>
      </c>
      <c r="CW844">
        <v>0.5</v>
      </c>
      <c r="CX844" t="s">
        <v>419</v>
      </c>
      <c r="CY844">
        <v>2</v>
      </c>
      <c r="CZ844" t="b">
        <v>1</v>
      </c>
      <c r="DA844">
        <v>1659036515.1</v>
      </c>
      <c r="DB844">
        <v>855.930740740741</v>
      </c>
      <c r="DC844">
        <v>901.295925925926</v>
      </c>
      <c r="DD844">
        <v>27.8185296296296</v>
      </c>
      <c r="DE844">
        <v>25.9264037037037</v>
      </c>
      <c r="DF844">
        <v>846.931888888889</v>
      </c>
      <c r="DG844">
        <v>27.2871666666667</v>
      </c>
      <c r="DH844">
        <v>500.04</v>
      </c>
      <c r="DI844">
        <v>90.2792740740741</v>
      </c>
      <c r="DJ844">
        <v>0.0438859037037037</v>
      </c>
      <c r="DK844">
        <v>27.4257518518518</v>
      </c>
      <c r="DL844">
        <v>28.2134814814815</v>
      </c>
      <c r="DM844">
        <v>999.9</v>
      </c>
      <c r="DN844">
        <v>0</v>
      </c>
      <c r="DO844">
        <v>0</v>
      </c>
      <c r="DP844">
        <v>9979.81481481482</v>
      </c>
      <c r="DQ844">
        <v>0</v>
      </c>
      <c r="DR844">
        <v>17.2156925925926</v>
      </c>
      <c r="DS844">
        <v>-45.3651444444444</v>
      </c>
      <c r="DT844">
        <v>880.422777777778</v>
      </c>
      <c r="DU844">
        <v>925.285222222222</v>
      </c>
      <c r="DV844">
        <v>1.8921162962963</v>
      </c>
      <c r="DW844">
        <v>901.295925925926</v>
      </c>
      <c r="DX844">
        <v>25.9264037037037</v>
      </c>
      <c r="DY844">
        <v>2.51143703703704</v>
      </c>
      <c r="DZ844">
        <v>2.34061740740741</v>
      </c>
      <c r="EA844">
        <v>21.1008148148148</v>
      </c>
      <c r="EB844">
        <v>19.9587</v>
      </c>
      <c r="EC844">
        <v>1999.98148148148</v>
      </c>
      <c r="ED844">
        <v>0.980000333333333</v>
      </c>
      <c r="EE844">
        <v>0.0200000444444444</v>
      </c>
      <c r="EF844">
        <v>0</v>
      </c>
      <c r="EG844">
        <v>655.94862962963</v>
      </c>
      <c r="EH844">
        <v>5.00063</v>
      </c>
      <c r="EI844">
        <v>12953.9185185185</v>
      </c>
      <c r="EJ844">
        <v>17256.7296296296</v>
      </c>
      <c r="EK844">
        <v>38.187</v>
      </c>
      <c r="EL844">
        <v>38.25</v>
      </c>
      <c r="EM844">
        <v>37.687</v>
      </c>
      <c r="EN844">
        <v>37.562</v>
      </c>
      <c r="EO844">
        <v>39.194</v>
      </c>
      <c r="EP844">
        <v>1955.08111111111</v>
      </c>
      <c r="EQ844">
        <v>39.9003703703704</v>
      </c>
      <c r="ER844">
        <v>0</v>
      </c>
      <c r="ES844">
        <v>1659036521.5</v>
      </c>
      <c r="ET844">
        <v>0</v>
      </c>
      <c r="EU844">
        <v>655.97324</v>
      </c>
      <c r="EV844">
        <v>4.22530769492245</v>
      </c>
      <c r="EW844">
        <v>80.7153844756434</v>
      </c>
      <c r="EX844">
        <v>12953.936</v>
      </c>
      <c r="EY844">
        <v>15</v>
      </c>
      <c r="EZ844">
        <v>1659035359.5</v>
      </c>
      <c r="FA844" t="s">
        <v>1976</v>
      </c>
      <c r="FB844">
        <v>1659035357.5</v>
      </c>
      <c r="FC844">
        <v>1659035359.5</v>
      </c>
      <c r="FD844">
        <v>1</v>
      </c>
      <c r="FE844">
        <v>-0.104</v>
      </c>
      <c r="FF844">
        <v>-0.037</v>
      </c>
      <c r="FG844">
        <v>6.435</v>
      </c>
      <c r="FH844">
        <v>0.501</v>
      </c>
      <c r="FI844">
        <v>420</v>
      </c>
      <c r="FJ844">
        <v>25</v>
      </c>
      <c r="FK844">
        <v>0.45</v>
      </c>
      <c r="FL844">
        <v>0.11</v>
      </c>
      <c r="FM844">
        <v>-44.9059025</v>
      </c>
      <c r="FN844">
        <v>-5.98345103189477</v>
      </c>
      <c r="FO844">
        <v>0.879352057053232</v>
      </c>
      <c r="FP844">
        <v>0</v>
      </c>
      <c r="FQ844">
        <v>655.661558823529</v>
      </c>
      <c r="FR844">
        <v>4.64771581876065</v>
      </c>
      <c r="FS844">
        <v>0.496633501462688</v>
      </c>
      <c r="FT844">
        <v>0</v>
      </c>
      <c r="FU844">
        <v>1.89098375</v>
      </c>
      <c r="FV844">
        <v>0.0155082551594709</v>
      </c>
      <c r="FW844">
        <v>0.00312127913482596</v>
      </c>
      <c r="FX844">
        <v>1</v>
      </c>
      <c r="FY844">
        <v>1</v>
      </c>
      <c r="FZ844">
        <v>3</v>
      </c>
      <c r="GA844" t="s">
        <v>421</v>
      </c>
      <c r="GB844">
        <v>2.97282</v>
      </c>
      <c r="GC844">
        <v>2.69849</v>
      </c>
      <c r="GD844">
        <v>0.153028</v>
      </c>
      <c r="GE844">
        <v>0.159191</v>
      </c>
      <c r="GF844">
        <v>0.114275</v>
      </c>
      <c r="GG844">
        <v>0.109783</v>
      </c>
      <c r="GH844">
        <v>32972.5</v>
      </c>
      <c r="GI844">
        <v>35800.3</v>
      </c>
      <c r="GJ844">
        <v>35276.1</v>
      </c>
      <c r="GK844">
        <v>38612.5</v>
      </c>
      <c r="GL844">
        <v>44292.7</v>
      </c>
      <c r="GM844">
        <v>49647</v>
      </c>
      <c r="GN844">
        <v>55145.9</v>
      </c>
      <c r="GO844">
        <v>61935.8</v>
      </c>
      <c r="GP844">
        <v>1.9728</v>
      </c>
      <c r="GQ844">
        <v>1.862</v>
      </c>
      <c r="GR844">
        <v>0.175089</v>
      </c>
      <c r="GS844">
        <v>0</v>
      </c>
      <c r="GT844">
        <v>25.3759</v>
      </c>
      <c r="GU844">
        <v>999.9</v>
      </c>
      <c r="GV844">
        <v>58.052</v>
      </c>
      <c r="GW844">
        <v>29.487</v>
      </c>
      <c r="GX844">
        <v>26.5992</v>
      </c>
      <c r="GY844">
        <v>56.3319</v>
      </c>
      <c r="GZ844">
        <v>46.3101</v>
      </c>
      <c r="HA844">
        <v>1</v>
      </c>
      <c r="HB844">
        <v>-0.0488008</v>
      </c>
      <c r="HC844">
        <v>0.100871</v>
      </c>
      <c r="HD844">
        <v>20.1139</v>
      </c>
      <c r="HE844">
        <v>5.19932</v>
      </c>
      <c r="HF844">
        <v>12.004</v>
      </c>
      <c r="HG844">
        <v>4.9756</v>
      </c>
      <c r="HH844">
        <v>3.2934</v>
      </c>
      <c r="HI844">
        <v>9999</v>
      </c>
      <c r="HJ844">
        <v>9999</v>
      </c>
      <c r="HK844">
        <v>9999</v>
      </c>
      <c r="HL844">
        <v>631.2</v>
      </c>
      <c r="HM844">
        <v>1.86313</v>
      </c>
      <c r="HN844">
        <v>1.86801</v>
      </c>
      <c r="HO844">
        <v>1.8678</v>
      </c>
      <c r="HP844">
        <v>1.86896</v>
      </c>
      <c r="HQ844">
        <v>1.86981</v>
      </c>
      <c r="HR844">
        <v>1.86584</v>
      </c>
      <c r="HS844">
        <v>1.86691</v>
      </c>
      <c r="HT844">
        <v>1.86829</v>
      </c>
      <c r="HU844">
        <v>5</v>
      </c>
      <c r="HV844">
        <v>0</v>
      </c>
      <c r="HW844">
        <v>0</v>
      </c>
      <c r="HX844">
        <v>0</v>
      </c>
      <c r="HY844" t="s">
        <v>422</v>
      </c>
      <c r="HZ844" t="s">
        <v>423</v>
      </c>
      <c r="IA844" t="s">
        <v>424</v>
      </c>
      <c r="IB844" t="s">
        <v>424</v>
      </c>
      <c r="IC844" t="s">
        <v>424</v>
      </c>
      <c r="ID844" t="s">
        <v>424</v>
      </c>
      <c r="IE844">
        <v>0</v>
      </c>
      <c r="IF844">
        <v>100</v>
      </c>
      <c r="IG844">
        <v>100</v>
      </c>
      <c r="IH844">
        <v>9.14</v>
      </c>
      <c r="II844">
        <v>0.5313</v>
      </c>
      <c r="IJ844">
        <v>3.92360093765785</v>
      </c>
      <c r="IK844">
        <v>0.00601174518973114</v>
      </c>
      <c r="IL844">
        <v>2.77886958061485e-07</v>
      </c>
      <c r="IM844">
        <v>-3.54636231360687e-10</v>
      </c>
      <c r="IN844">
        <v>0.531367920259254</v>
      </c>
      <c r="IO844">
        <v>0</v>
      </c>
      <c r="IP844">
        <v>0</v>
      </c>
      <c r="IQ844">
        <v>0</v>
      </c>
      <c r="IR844">
        <v>-4</v>
      </c>
      <c r="IS844">
        <v>1848</v>
      </c>
      <c r="IT844">
        <v>1</v>
      </c>
      <c r="IU844">
        <v>25</v>
      </c>
      <c r="IV844">
        <v>19.4</v>
      </c>
      <c r="IW844">
        <v>19.4</v>
      </c>
      <c r="IX844">
        <v>1.96289</v>
      </c>
      <c r="IY844">
        <v>2.61353</v>
      </c>
      <c r="IZ844">
        <v>1.54785</v>
      </c>
      <c r="JA844">
        <v>2.30591</v>
      </c>
      <c r="JB844">
        <v>1.34644</v>
      </c>
      <c r="JC844">
        <v>2.31079</v>
      </c>
      <c r="JD844">
        <v>33.7606</v>
      </c>
      <c r="JE844">
        <v>24.2188</v>
      </c>
      <c r="JF844">
        <v>18</v>
      </c>
      <c r="JG844">
        <v>491.812</v>
      </c>
      <c r="JH844">
        <v>419.456</v>
      </c>
      <c r="JI844">
        <v>24.9999</v>
      </c>
      <c r="JJ844">
        <v>26.6057</v>
      </c>
      <c r="JK844">
        <v>29.9999</v>
      </c>
      <c r="JL844">
        <v>26.5672</v>
      </c>
      <c r="JM844">
        <v>26.5084</v>
      </c>
      <c r="JN844">
        <v>39.2871</v>
      </c>
      <c r="JO844">
        <v>6.33965</v>
      </c>
      <c r="JP844">
        <v>100</v>
      </c>
      <c r="JQ844">
        <v>25</v>
      </c>
      <c r="JR844">
        <v>939.033</v>
      </c>
      <c r="JS844">
        <v>25.9932</v>
      </c>
      <c r="JT844">
        <v>102.295</v>
      </c>
      <c r="JU844">
        <v>103.091</v>
      </c>
    </row>
    <row r="845" spans="1:281">
      <c r="A845">
        <v>827</v>
      </c>
      <c r="B845">
        <v>1659036527.1</v>
      </c>
      <c r="C845">
        <v>12844</v>
      </c>
      <c r="D845" t="s">
        <v>2087</v>
      </c>
      <c r="E845" t="s">
        <v>2088</v>
      </c>
      <c r="F845">
        <v>5</v>
      </c>
      <c r="G845" t="s">
        <v>1975</v>
      </c>
      <c r="H845" t="s">
        <v>417</v>
      </c>
      <c r="I845">
        <v>1659036519.54444</v>
      </c>
      <c r="J845">
        <f>(K845)/1000</f>
        <v>0</v>
      </c>
      <c r="K845">
        <f>IF(CZ845, AN845, AH845)</f>
        <v>0</v>
      </c>
      <c r="L845">
        <f>IF(CZ845, AI845, AG845)</f>
        <v>0</v>
      </c>
      <c r="M845">
        <f>DB845 - IF(AU845&gt;1, L845*CV845*100.0/(AW845*DP845), 0)</f>
        <v>0</v>
      </c>
      <c r="N845">
        <f>((T845-J845/2)*M845-L845)/(T845+J845/2)</f>
        <v>0</v>
      </c>
      <c r="O845">
        <f>N845*(DI845+DJ845)/1000.0</f>
        <v>0</v>
      </c>
      <c r="P845">
        <f>(DB845 - IF(AU845&gt;1, L845*CV845*100.0/(AW845*DP845), 0))*(DI845+DJ845)/1000.0</f>
        <v>0</v>
      </c>
      <c r="Q845">
        <f>2.0/((1/S845-1/R845)+SIGN(S845)*SQRT((1/S845-1/R845)*(1/S845-1/R845) + 4*CW845/((CW845+1)*(CW845+1))*(2*1/S845*1/R845-1/R845*1/R845)))</f>
        <v>0</v>
      </c>
      <c r="R845">
        <f>IF(LEFT(CX845,1)&lt;&gt;"0",IF(LEFT(CX845,1)="1",3.0,CY845),$D$5+$E$5*(DP845*DI845/($K$5*1000))+$F$5*(DP845*DI845/($K$5*1000))*MAX(MIN(CV845,$J$5),$I$5)*MAX(MIN(CV845,$J$5),$I$5)+$G$5*MAX(MIN(CV845,$J$5),$I$5)*(DP845*DI845/($K$5*1000))+$H$5*(DP845*DI845/($K$5*1000))*(DP845*DI845/($K$5*1000)))</f>
        <v>0</v>
      </c>
      <c r="S845">
        <f>J845*(1000-(1000*0.61365*exp(17.502*W845/(240.97+W845))/(DI845+DJ845)+DD845)/2)/(1000*0.61365*exp(17.502*W845/(240.97+W845))/(DI845+DJ845)-DD845)</f>
        <v>0</v>
      </c>
      <c r="T845">
        <f>1/((CW845+1)/(Q845/1.6)+1/(R845/1.37)) + CW845/((CW845+1)/(Q845/1.6) + CW845/(R845/1.37))</f>
        <v>0</v>
      </c>
      <c r="U845">
        <f>(CR845*CU845)</f>
        <v>0</v>
      </c>
      <c r="V845">
        <f>(DK845+(U845+2*0.95*5.67E-8*(((DK845+$B$7)+273)^4-(DK845+273)^4)-44100*J845)/(1.84*29.3*R845+8*0.95*5.67E-8*(DK845+273)^3))</f>
        <v>0</v>
      </c>
      <c r="W845">
        <f>($C$7*DL845+$D$7*DM845+$E$7*V845)</f>
        <v>0</v>
      </c>
      <c r="X845">
        <f>0.61365*exp(17.502*W845/(240.97+W845))</f>
        <v>0</v>
      </c>
      <c r="Y845">
        <f>(Z845/AA845*100)</f>
        <v>0</v>
      </c>
      <c r="Z845">
        <f>DD845*(DI845+DJ845)/1000</f>
        <v>0</v>
      </c>
      <c r="AA845">
        <f>0.61365*exp(17.502*DK845/(240.97+DK845))</f>
        <v>0</v>
      </c>
      <c r="AB845">
        <f>(X845-DD845*(DI845+DJ845)/1000)</f>
        <v>0</v>
      </c>
      <c r="AC845">
        <f>(-J845*44100)</f>
        <v>0</v>
      </c>
      <c r="AD845">
        <f>2*29.3*R845*0.92*(DK845-W845)</f>
        <v>0</v>
      </c>
      <c r="AE845">
        <f>2*0.95*5.67E-8*(((DK845+$B$7)+273)^4-(W845+273)^4)</f>
        <v>0</v>
      </c>
      <c r="AF845">
        <f>U845+AE845+AC845+AD845</f>
        <v>0</v>
      </c>
      <c r="AG845">
        <f>DH845*AU845*(DC845-DB845*(1000-AU845*DE845)/(1000-AU845*DD845))/(100*CV845)</f>
        <v>0</v>
      </c>
      <c r="AH845">
        <f>1000*DH845*AU845*(DD845-DE845)/(100*CV845*(1000-AU845*DD845))</f>
        <v>0</v>
      </c>
      <c r="AI845">
        <f>(AJ845 - AK845 - DI845*1E3/(8.314*(DK845+273.15)) * AM845/DH845 * AL845) * DH845/(100*CV845) * (1000 - DE845)/1000</f>
        <v>0</v>
      </c>
      <c r="AJ845">
        <v>957.555724469479</v>
      </c>
      <c r="AK845">
        <v>919.685072727273</v>
      </c>
      <c r="AL845">
        <v>3.44187523081732</v>
      </c>
      <c r="AM845">
        <v>66.0503395824005</v>
      </c>
      <c r="AN845">
        <f>(AP845 - AO845 + DI845*1E3/(8.314*(DK845+273.15)) * AR845/DH845 * AQ845) * DH845/(100*CV845) * 1000/(1000 - AP845)</f>
        <v>0</v>
      </c>
      <c r="AO845">
        <v>25.9263633832699</v>
      </c>
      <c r="AP845">
        <v>27.8219104895105</v>
      </c>
      <c r="AQ845">
        <v>1.56905997657227e-05</v>
      </c>
      <c r="AR845">
        <v>92.4507635075594</v>
      </c>
      <c r="AS845">
        <v>3</v>
      </c>
      <c r="AT845">
        <v>1</v>
      </c>
      <c r="AU845">
        <f>IF(AS845*$H$13&gt;=AW845,1.0,(AW845/(AW845-AS845*$H$13)))</f>
        <v>0</v>
      </c>
      <c r="AV845">
        <f>(AU845-1)*100</f>
        <v>0</v>
      </c>
      <c r="AW845">
        <f>MAX(0,($B$13+$C$13*DP845)/(1+$D$13*DP845)*DI845/(DK845+273)*$E$13)</f>
        <v>0</v>
      </c>
      <c r="AX845" t="s">
        <v>418</v>
      </c>
      <c r="AY845" t="s">
        <v>418</v>
      </c>
      <c r="AZ845">
        <v>0</v>
      </c>
      <c r="BA845">
        <v>0</v>
      </c>
      <c r="BB845">
        <f>1-AZ845/BA845</f>
        <v>0</v>
      </c>
      <c r="BC845">
        <v>0</v>
      </c>
      <c r="BD845" t="s">
        <v>418</v>
      </c>
      <c r="BE845" t="s">
        <v>418</v>
      </c>
      <c r="BF845">
        <v>0</v>
      </c>
      <c r="BG845">
        <v>0</v>
      </c>
      <c r="BH845">
        <f>1-BF845/BG845</f>
        <v>0</v>
      </c>
      <c r="BI845">
        <v>0.5</v>
      </c>
      <c r="BJ845">
        <f>CS845</f>
        <v>0</v>
      </c>
      <c r="BK845">
        <f>L845</f>
        <v>0</v>
      </c>
      <c r="BL845">
        <f>BH845*BI845*BJ845</f>
        <v>0</v>
      </c>
      <c r="BM845">
        <f>(BK845-BC845)/BJ845</f>
        <v>0</v>
      </c>
      <c r="BN845">
        <f>(BA845-BG845)/BG845</f>
        <v>0</v>
      </c>
      <c r="BO845">
        <f>AZ845/(BB845+AZ845/BG845)</f>
        <v>0</v>
      </c>
      <c r="BP845" t="s">
        <v>418</v>
      </c>
      <c r="BQ845">
        <v>0</v>
      </c>
      <c r="BR845">
        <f>IF(BQ845&lt;&gt;0, BQ845, BO845)</f>
        <v>0</v>
      </c>
      <c r="BS845">
        <f>1-BR845/BG845</f>
        <v>0</v>
      </c>
      <c r="BT845">
        <f>(BG845-BF845)/(BG845-BR845)</f>
        <v>0</v>
      </c>
      <c r="BU845">
        <f>(BA845-BG845)/(BA845-BR845)</f>
        <v>0</v>
      </c>
      <c r="BV845">
        <f>(BG845-BF845)/(BG845-AZ845)</f>
        <v>0</v>
      </c>
      <c r="BW845">
        <f>(BA845-BG845)/(BA845-AZ845)</f>
        <v>0</v>
      </c>
      <c r="BX845">
        <f>(BT845*BR845/BF845)</f>
        <v>0</v>
      </c>
      <c r="BY845">
        <f>(1-BX845)</f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f>$B$11*DQ845+$C$11*DR845+$F$11*EC845*(1-EF845)</f>
        <v>0</v>
      </c>
      <c r="CS845">
        <f>CR845*CT845</f>
        <v>0</v>
      </c>
      <c r="CT845">
        <f>($B$11*$D$9+$C$11*$D$9+$F$11*((EP845+EH845)/MAX(EP845+EH845+EQ845, 0.1)*$I$9+EQ845/MAX(EP845+EH845+EQ845, 0.1)*$J$9))/($B$11+$C$11+$F$11)</f>
        <v>0</v>
      </c>
      <c r="CU845">
        <f>($B$11*$K$9+$C$11*$K$9+$F$11*((EP845+EH845)/MAX(EP845+EH845+EQ845, 0.1)*$P$9+EQ845/MAX(EP845+EH845+EQ845, 0.1)*$Q$9))/($B$11+$C$11+$F$11)</f>
        <v>0</v>
      </c>
      <c r="CV845">
        <v>6</v>
      </c>
      <c r="CW845">
        <v>0.5</v>
      </c>
      <c r="CX845" t="s">
        <v>419</v>
      </c>
      <c r="CY845">
        <v>2</v>
      </c>
      <c r="CZ845" t="b">
        <v>1</v>
      </c>
      <c r="DA845">
        <v>1659036519.54444</v>
      </c>
      <c r="DB845">
        <v>870.651296296296</v>
      </c>
      <c r="DC845">
        <v>916.293777777778</v>
      </c>
      <c r="DD845">
        <v>27.8193148148148</v>
      </c>
      <c r="DE845">
        <v>25.9260111111111</v>
      </c>
      <c r="DF845">
        <v>861.568888888889</v>
      </c>
      <c r="DG845">
        <v>27.2879555555556</v>
      </c>
      <c r="DH845">
        <v>500.052925925926</v>
      </c>
      <c r="DI845">
        <v>90.2792185185185</v>
      </c>
      <c r="DJ845">
        <v>0.0440627074074074</v>
      </c>
      <c r="DK845">
        <v>27.4291333333333</v>
      </c>
      <c r="DL845">
        <v>28.2256777777778</v>
      </c>
      <c r="DM845">
        <v>999.9</v>
      </c>
      <c r="DN845">
        <v>0</v>
      </c>
      <c r="DO845">
        <v>0</v>
      </c>
      <c r="DP845">
        <v>9975.74074074074</v>
      </c>
      <c r="DQ845">
        <v>0</v>
      </c>
      <c r="DR845">
        <v>17.195262962963</v>
      </c>
      <c r="DS845">
        <v>-45.6424481481481</v>
      </c>
      <c r="DT845">
        <v>895.56537037037</v>
      </c>
      <c r="DU845">
        <v>940.681962962963</v>
      </c>
      <c r="DV845">
        <v>1.89329555555556</v>
      </c>
      <c r="DW845">
        <v>916.293777777778</v>
      </c>
      <c r="DX845">
        <v>25.9260111111111</v>
      </c>
      <c r="DY845">
        <v>2.51150703703704</v>
      </c>
      <c r="DZ845">
        <v>2.34058148148148</v>
      </c>
      <c r="EA845">
        <v>21.1012703703704</v>
      </c>
      <c r="EB845">
        <v>19.9584481481482</v>
      </c>
      <c r="EC845">
        <v>1999.98851851852</v>
      </c>
      <c r="ED845">
        <v>0.980000444444445</v>
      </c>
      <c r="EE845">
        <v>0.0199999259259259</v>
      </c>
      <c r="EF845">
        <v>0</v>
      </c>
      <c r="EG845">
        <v>656.220555555556</v>
      </c>
      <c r="EH845">
        <v>5.00063</v>
      </c>
      <c r="EI845">
        <v>12959.737037037</v>
      </c>
      <c r="EJ845">
        <v>17256.7888888889</v>
      </c>
      <c r="EK845">
        <v>38.187</v>
      </c>
      <c r="EL845">
        <v>38.25</v>
      </c>
      <c r="EM845">
        <v>37.687</v>
      </c>
      <c r="EN845">
        <v>37.562</v>
      </c>
      <c r="EO845">
        <v>39.1986666666667</v>
      </c>
      <c r="EP845">
        <v>1955.08814814815</v>
      </c>
      <c r="EQ845">
        <v>39.9003703703704</v>
      </c>
      <c r="ER845">
        <v>0</v>
      </c>
      <c r="ES845">
        <v>1659036526.3</v>
      </c>
      <c r="ET845">
        <v>0</v>
      </c>
      <c r="EU845">
        <v>656.24616</v>
      </c>
      <c r="EV845">
        <v>2.79592308756722</v>
      </c>
      <c r="EW845">
        <v>71.9538462087193</v>
      </c>
      <c r="EX845">
        <v>12960.204</v>
      </c>
      <c r="EY845">
        <v>15</v>
      </c>
      <c r="EZ845">
        <v>1659035359.5</v>
      </c>
      <c r="FA845" t="s">
        <v>1976</v>
      </c>
      <c r="FB845">
        <v>1659035357.5</v>
      </c>
      <c r="FC845">
        <v>1659035359.5</v>
      </c>
      <c r="FD845">
        <v>1</v>
      </c>
      <c r="FE845">
        <v>-0.104</v>
      </c>
      <c r="FF845">
        <v>-0.037</v>
      </c>
      <c r="FG845">
        <v>6.435</v>
      </c>
      <c r="FH845">
        <v>0.501</v>
      </c>
      <c r="FI845">
        <v>420</v>
      </c>
      <c r="FJ845">
        <v>25</v>
      </c>
      <c r="FK845">
        <v>0.45</v>
      </c>
      <c r="FL845">
        <v>0.11</v>
      </c>
      <c r="FM845">
        <v>-45.3141075</v>
      </c>
      <c r="FN845">
        <v>-6.16817448405241</v>
      </c>
      <c r="FO845">
        <v>0.837250970852677</v>
      </c>
      <c r="FP845">
        <v>0</v>
      </c>
      <c r="FQ845">
        <v>656.0015</v>
      </c>
      <c r="FR845">
        <v>3.80979374117579</v>
      </c>
      <c r="FS845">
        <v>0.427058974436858</v>
      </c>
      <c r="FT845">
        <v>0</v>
      </c>
      <c r="FU845">
        <v>1.89195575</v>
      </c>
      <c r="FV845">
        <v>0.0197485553470839</v>
      </c>
      <c r="FW845">
        <v>0.00346413112302348</v>
      </c>
      <c r="FX845">
        <v>1</v>
      </c>
      <c r="FY845">
        <v>1</v>
      </c>
      <c r="FZ845">
        <v>3</v>
      </c>
      <c r="GA845" t="s">
        <v>421</v>
      </c>
      <c r="GB845">
        <v>2.97317</v>
      </c>
      <c r="GC845">
        <v>2.69791</v>
      </c>
      <c r="GD845">
        <v>0.154728</v>
      </c>
      <c r="GE845">
        <v>0.16077</v>
      </c>
      <c r="GF845">
        <v>0.114283</v>
      </c>
      <c r="GG845">
        <v>0.109782</v>
      </c>
      <c r="GH845">
        <v>32906.5</v>
      </c>
      <c r="GI845">
        <v>35733.4</v>
      </c>
      <c r="GJ845">
        <v>35276.3</v>
      </c>
      <c r="GK845">
        <v>38612.8</v>
      </c>
      <c r="GL845">
        <v>44292.4</v>
      </c>
      <c r="GM845">
        <v>49647.5</v>
      </c>
      <c r="GN845">
        <v>55145.9</v>
      </c>
      <c r="GO845">
        <v>61936.3</v>
      </c>
      <c r="GP845">
        <v>1.9734</v>
      </c>
      <c r="GQ845">
        <v>1.8614</v>
      </c>
      <c r="GR845">
        <v>0.175685</v>
      </c>
      <c r="GS845">
        <v>0</v>
      </c>
      <c r="GT845">
        <v>25.3759</v>
      </c>
      <c r="GU845">
        <v>999.9</v>
      </c>
      <c r="GV845">
        <v>58.027</v>
      </c>
      <c r="GW845">
        <v>29.487</v>
      </c>
      <c r="GX845">
        <v>26.5908</v>
      </c>
      <c r="GY845">
        <v>56.3419</v>
      </c>
      <c r="GZ845">
        <v>46.0096</v>
      </c>
      <c r="HA845">
        <v>1</v>
      </c>
      <c r="HB845">
        <v>-0.0487805</v>
      </c>
      <c r="HC845">
        <v>0.100654</v>
      </c>
      <c r="HD845">
        <v>20.114</v>
      </c>
      <c r="HE845">
        <v>5.19932</v>
      </c>
      <c r="HF845">
        <v>12.004</v>
      </c>
      <c r="HG845">
        <v>4.9756</v>
      </c>
      <c r="HH845">
        <v>3.2938</v>
      </c>
      <c r="HI845">
        <v>9999</v>
      </c>
      <c r="HJ845">
        <v>9999</v>
      </c>
      <c r="HK845">
        <v>9999</v>
      </c>
      <c r="HL845">
        <v>631.2</v>
      </c>
      <c r="HM845">
        <v>1.86316</v>
      </c>
      <c r="HN845">
        <v>1.86801</v>
      </c>
      <c r="HO845">
        <v>1.86783</v>
      </c>
      <c r="HP845">
        <v>1.86896</v>
      </c>
      <c r="HQ845">
        <v>1.86981</v>
      </c>
      <c r="HR845">
        <v>1.86584</v>
      </c>
      <c r="HS845">
        <v>1.86691</v>
      </c>
      <c r="HT845">
        <v>1.86829</v>
      </c>
      <c r="HU845">
        <v>5</v>
      </c>
      <c r="HV845">
        <v>0</v>
      </c>
      <c r="HW845">
        <v>0</v>
      </c>
      <c r="HX845">
        <v>0</v>
      </c>
      <c r="HY845" t="s">
        <v>422</v>
      </c>
      <c r="HZ845" t="s">
        <v>423</v>
      </c>
      <c r="IA845" t="s">
        <v>424</v>
      </c>
      <c r="IB845" t="s">
        <v>424</v>
      </c>
      <c r="IC845" t="s">
        <v>424</v>
      </c>
      <c r="ID845" t="s">
        <v>424</v>
      </c>
      <c r="IE845">
        <v>0</v>
      </c>
      <c r="IF845">
        <v>100</v>
      </c>
      <c r="IG845">
        <v>100</v>
      </c>
      <c r="IH845">
        <v>9.225</v>
      </c>
      <c r="II845">
        <v>0.5314</v>
      </c>
      <c r="IJ845">
        <v>3.92360093765785</v>
      </c>
      <c r="IK845">
        <v>0.00601174518973114</v>
      </c>
      <c r="IL845">
        <v>2.77886958061485e-07</v>
      </c>
      <c r="IM845">
        <v>-3.54636231360687e-10</v>
      </c>
      <c r="IN845">
        <v>0.531367920259254</v>
      </c>
      <c r="IO845">
        <v>0</v>
      </c>
      <c r="IP845">
        <v>0</v>
      </c>
      <c r="IQ845">
        <v>0</v>
      </c>
      <c r="IR845">
        <v>-4</v>
      </c>
      <c r="IS845">
        <v>1848</v>
      </c>
      <c r="IT845">
        <v>1</v>
      </c>
      <c r="IU845">
        <v>25</v>
      </c>
      <c r="IV845">
        <v>19.5</v>
      </c>
      <c r="IW845">
        <v>19.5</v>
      </c>
      <c r="IX845">
        <v>1.9873</v>
      </c>
      <c r="IY845">
        <v>2.61108</v>
      </c>
      <c r="IZ845">
        <v>1.54785</v>
      </c>
      <c r="JA845">
        <v>2.30591</v>
      </c>
      <c r="JB845">
        <v>1.34644</v>
      </c>
      <c r="JC845">
        <v>2.34619</v>
      </c>
      <c r="JD845">
        <v>33.7606</v>
      </c>
      <c r="JE845">
        <v>24.2188</v>
      </c>
      <c r="JF845">
        <v>18</v>
      </c>
      <c r="JG845">
        <v>492.183</v>
      </c>
      <c r="JH845">
        <v>419.113</v>
      </c>
      <c r="JI845">
        <v>24.9999</v>
      </c>
      <c r="JJ845">
        <v>26.6035</v>
      </c>
      <c r="JK845">
        <v>29.9999</v>
      </c>
      <c r="JL845">
        <v>26.5649</v>
      </c>
      <c r="JM845">
        <v>26.5084</v>
      </c>
      <c r="JN845">
        <v>39.7737</v>
      </c>
      <c r="JO845">
        <v>6.33965</v>
      </c>
      <c r="JP845">
        <v>100</v>
      </c>
      <c r="JQ845">
        <v>25</v>
      </c>
      <c r="JR845">
        <v>959.153</v>
      </c>
      <c r="JS845">
        <v>25.9932</v>
      </c>
      <c r="JT845">
        <v>102.295</v>
      </c>
      <c r="JU845">
        <v>103.092</v>
      </c>
    </row>
    <row r="846" spans="1:281">
      <c r="A846">
        <v>828</v>
      </c>
      <c r="B846">
        <v>1659036532.6</v>
      </c>
      <c r="C846">
        <v>12849.5</v>
      </c>
      <c r="D846" t="s">
        <v>2089</v>
      </c>
      <c r="E846" t="s">
        <v>2090</v>
      </c>
      <c r="F846">
        <v>5</v>
      </c>
      <c r="G846" t="s">
        <v>1975</v>
      </c>
      <c r="H846" t="s">
        <v>417</v>
      </c>
      <c r="I846">
        <v>1659036524.83214</v>
      </c>
      <c r="J846">
        <f>(K846)/1000</f>
        <v>0</v>
      </c>
      <c r="K846">
        <f>IF(CZ846, AN846, AH846)</f>
        <v>0</v>
      </c>
      <c r="L846">
        <f>IF(CZ846, AI846, AG846)</f>
        <v>0</v>
      </c>
      <c r="M846">
        <f>DB846 - IF(AU846&gt;1, L846*CV846*100.0/(AW846*DP846), 0)</f>
        <v>0</v>
      </c>
      <c r="N846">
        <f>((T846-J846/2)*M846-L846)/(T846+J846/2)</f>
        <v>0</v>
      </c>
      <c r="O846">
        <f>N846*(DI846+DJ846)/1000.0</f>
        <v>0</v>
      </c>
      <c r="P846">
        <f>(DB846 - IF(AU846&gt;1, L846*CV846*100.0/(AW846*DP846), 0))*(DI846+DJ846)/1000.0</f>
        <v>0</v>
      </c>
      <c r="Q846">
        <f>2.0/((1/S846-1/R846)+SIGN(S846)*SQRT((1/S846-1/R846)*(1/S846-1/R846) + 4*CW846/((CW846+1)*(CW846+1))*(2*1/S846*1/R846-1/R846*1/R846)))</f>
        <v>0</v>
      </c>
      <c r="R846">
        <f>IF(LEFT(CX846,1)&lt;&gt;"0",IF(LEFT(CX846,1)="1",3.0,CY846),$D$5+$E$5*(DP846*DI846/($K$5*1000))+$F$5*(DP846*DI846/($K$5*1000))*MAX(MIN(CV846,$J$5),$I$5)*MAX(MIN(CV846,$J$5),$I$5)+$G$5*MAX(MIN(CV846,$J$5),$I$5)*(DP846*DI846/($K$5*1000))+$H$5*(DP846*DI846/($K$5*1000))*(DP846*DI846/($K$5*1000)))</f>
        <v>0</v>
      </c>
      <c r="S846">
        <f>J846*(1000-(1000*0.61365*exp(17.502*W846/(240.97+W846))/(DI846+DJ846)+DD846)/2)/(1000*0.61365*exp(17.502*W846/(240.97+W846))/(DI846+DJ846)-DD846)</f>
        <v>0</v>
      </c>
      <c r="T846">
        <f>1/((CW846+1)/(Q846/1.6)+1/(R846/1.37)) + CW846/((CW846+1)/(Q846/1.6) + CW846/(R846/1.37))</f>
        <v>0</v>
      </c>
      <c r="U846">
        <f>(CR846*CU846)</f>
        <v>0</v>
      </c>
      <c r="V846">
        <f>(DK846+(U846+2*0.95*5.67E-8*(((DK846+$B$7)+273)^4-(DK846+273)^4)-44100*J846)/(1.84*29.3*R846+8*0.95*5.67E-8*(DK846+273)^3))</f>
        <v>0</v>
      </c>
      <c r="W846">
        <f>($C$7*DL846+$D$7*DM846+$E$7*V846)</f>
        <v>0</v>
      </c>
      <c r="X846">
        <f>0.61365*exp(17.502*W846/(240.97+W846))</f>
        <v>0</v>
      </c>
      <c r="Y846">
        <f>(Z846/AA846*100)</f>
        <v>0</v>
      </c>
      <c r="Z846">
        <f>DD846*(DI846+DJ846)/1000</f>
        <v>0</v>
      </c>
      <c r="AA846">
        <f>0.61365*exp(17.502*DK846/(240.97+DK846))</f>
        <v>0</v>
      </c>
      <c r="AB846">
        <f>(X846-DD846*(DI846+DJ846)/1000)</f>
        <v>0</v>
      </c>
      <c r="AC846">
        <f>(-J846*44100)</f>
        <v>0</v>
      </c>
      <c r="AD846">
        <f>2*29.3*R846*0.92*(DK846-W846)</f>
        <v>0</v>
      </c>
      <c r="AE846">
        <f>2*0.95*5.67E-8*(((DK846+$B$7)+273)^4-(W846+273)^4)</f>
        <v>0</v>
      </c>
      <c r="AF846">
        <f>U846+AE846+AC846+AD846</f>
        <v>0</v>
      </c>
      <c r="AG846">
        <f>DH846*AU846*(DC846-DB846*(1000-AU846*DE846)/(1000-AU846*DD846))/(100*CV846)</f>
        <v>0</v>
      </c>
      <c r="AH846">
        <f>1000*DH846*AU846*(DD846-DE846)/(100*CV846*(1000-AU846*DD846))</f>
        <v>0</v>
      </c>
      <c r="AI846">
        <f>(AJ846 - AK846 - DI846*1E3/(8.314*(DK846+273.15)) * AM846/DH846 * AL846) * DH846/(100*CV846) * (1000 - DE846)/1000</f>
        <v>0</v>
      </c>
      <c r="AJ846">
        <v>976.361333415858</v>
      </c>
      <c r="AK846">
        <v>938.394624242424</v>
      </c>
      <c r="AL846">
        <v>3.45278308519152</v>
      </c>
      <c r="AM846">
        <v>66.0503395824005</v>
      </c>
      <c r="AN846">
        <f>(AP846 - AO846 + DI846*1E3/(8.314*(DK846+273.15)) * AR846/DH846 * AQ846) * DH846/(100*CV846) * 1000/(1000 - AP846)</f>
        <v>0</v>
      </c>
      <c r="AO846">
        <v>25.9307074929458</v>
      </c>
      <c r="AP846">
        <v>27.8228342657343</v>
      </c>
      <c r="AQ846">
        <v>6.79241292793261e-06</v>
      </c>
      <c r="AR846">
        <v>92.4507635075594</v>
      </c>
      <c r="AS846">
        <v>3</v>
      </c>
      <c r="AT846">
        <v>1</v>
      </c>
      <c r="AU846">
        <f>IF(AS846*$H$13&gt;=AW846,1.0,(AW846/(AW846-AS846*$H$13)))</f>
        <v>0</v>
      </c>
      <c r="AV846">
        <f>(AU846-1)*100</f>
        <v>0</v>
      </c>
      <c r="AW846">
        <f>MAX(0,($B$13+$C$13*DP846)/(1+$D$13*DP846)*DI846/(DK846+273)*$E$13)</f>
        <v>0</v>
      </c>
      <c r="AX846" t="s">
        <v>418</v>
      </c>
      <c r="AY846" t="s">
        <v>418</v>
      </c>
      <c r="AZ846">
        <v>0</v>
      </c>
      <c r="BA846">
        <v>0</v>
      </c>
      <c r="BB846">
        <f>1-AZ846/BA846</f>
        <v>0</v>
      </c>
      <c r="BC846">
        <v>0</v>
      </c>
      <c r="BD846" t="s">
        <v>418</v>
      </c>
      <c r="BE846" t="s">
        <v>418</v>
      </c>
      <c r="BF846">
        <v>0</v>
      </c>
      <c r="BG846">
        <v>0</v>
      </c>
      <c r="BH846">
        <f>1-BF846/BG846</f>
        <v>0</v>
      </c>
      <c r="BI846">
        <v>0.5</v>
      </c>
      <c r="BJ846">
        <f>CS846</f>
        <v>0</v>
      </c>
      <c r="BK846">
        <f>L846</f>
        <v>0</v>
      </c>
      <c r="BL846">
        <f>BH846*BI846*BJ846</f>
        <v>0</v>
      </c>
      <c r="BM846">
        <f>(BK846-BC846)/BJ846</f>
        <v>0</v>
      </c>
      <c r="BN846">
        <f>(BA846-BG846)/BG846</f>
        <v>0</v>
      </c>
      <c r="BO846">
        <f>AZ846/(BB846+AZ846/BG846)</f>
        <v>0</v>
      </c>
      <c r="BP846" t="s">
        <v>418</v>
      </c>
      <c r="BQ846">
        <v>0</v>
      </c>
      <c r="BR846">
        <f>IF(BQ846&lt;&gt;0, BQ846, BO846)</f>
        <v>0</v>
      </c>
      <c r="BS846">
        <f>1-BR846/BG846</f>
        <v>0</v>
      </c>
      <c r="BT846">
        <f>(BG846-BF846)/(BG846-BR846)</f>
        <v>0</v>
      </c>
      <c r="BU846">
        <f>(BA846-BG846)/(BA846-BR846)</f>
        <v>0</v>
      </c>
      <c r="BV846">
        <f>(BG846-BF846)/(BG846-AZ846)</f>
        <v>0</v>
      </c>
      <c r="BW846">
        <f>(BA846-BG846)/(BA846-AZ846)</f>
        <v>0</v>
      </c>
      <c r="BX846">
        <f>(BT846*BR846/BF846)</f>
        <v>0</v>
      </c>
      <c r="BY846">
        <f>(1-BX846)</f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f>$B$11*DQ846+$C$11*DR846+$F$11*EC846*(1-EF846)</f>
        <v>0</v>
      </c>
      <c r="CS846">
        <f>CR846*CT846</f>
        <v>0</v>
      </c>
      <c r="CT846">
        <f>($B$11*$D$9+$C$11*$D$9+$F$11*((EP846+EH846)/MAX(EP846+EH846+EQ846, 0.1)*$I$9+EQ846/MAX(EP846+EH846+EQ846, 0.1)*$J$9))/($B$11+$C$11+$F$11)</f>
        <v>0</v>
      </c>
      <c r="CU846">
        <f>($B$11*$K$9+$C$11*$K$9+$F$11*((EP846+EH846)/MAX(EP846+EH846+EQ846, 0.1)*$P$9+EQ846/MAX(EP846+EH846+EQ846, 0.1)*$Q$9))/($B$11+$C$11+$F$11)</f>
        <v>0</v>
      </c>
      <c r="CV846">
        <v>6</v>
      </c>
      <c r="CW846">
        <v>0.5</v>
      </c>
      <c r="CX846" t="s">
        <v>419</v>
      </c>
      <c r="CY846">
        <v>2</v>
      </c>
      <c r="CZ846" t="b">
        <v>1</v>
      </c>
      <c r="DA846">
        <v>1659036524.83214</v>
      </c>
      <c r="DB846">
        <v>888.12875</v>
      </c>
      <c r="DC846">
        <v>934.192928571429</v>
      </c>
      <c r="DD846">
        <v>27.8206964285714</v>
      </c>
      <c r="DE846">
        <v>25.926775</v>
      </c>
      <c r="DF846">
        <v>878.947464285714</v>
      </c>
      <c r="DG846">
        <v>27.2893392857143</v>
      </c>
      <c r="DH846">
        <v>500.038964285714</v>
      </c>
      <c r="DI846">
        <v>90.2795642857143</v>
      </c>
      <c r="DJ846">
        <v>0.0440174714285714</v>
      </c>
      <c r="DK846">
        <v>27.4330714285714</v>
      </c>
      <c r="DL846">
        <v>28.2407892857143</v>
      </c>
      <c r="DM846">
        <v>999.9</v>
      </c>
      <c r="DN846">
        <v>0</v>
      </c>
      <c r="DO846">
        <v>0</v>
      </c>
      <c r="DP846">
        <v>9999.64285714286</v>
      </c>
      <c r="DQ846">
        <v>0</v>
      </c>
      <c r="DR846">
        <v>17.1824321428571</v>
      </c>
      <c r="DS846">
        <v>-46.0642428571429</v>
      </c>
      <c r="DT846">
        <v>913.544214285714</v>
      </c>
      <c r="DU846">
        <v>959.058321428572</v>
      </c>
      <c r="DV846">
        <v>1.89392964285714</v>
      </c>
      <c r="DW846">
        <v>934.192928571429</v>
      </c>
      <c r="DX846">
        <v>25.926775</v>
      </c>
      <c r="DY846">
        <v>2.51164214285714</v>
      </c>
      <c r="DZ846">
        <v>2.34065857142857</v>
      </c>
      <c r="EA846">
        <v>21.1021464285714</v>
      </c>
      <c r="EB846">
        <v>19.9589714285714</v>
      </c>
      <c r="EC846">
        <v>2000.01821428571</v>
      </c>
      <c r="ED846">
        <v>0.980000642857143</v>
      </c>
      <c r="EE846">
        <v>0.0199997142857143</v>
      </c>
      <c r="EF846">
        <v>0</v>
      </c>
      <c r="EG846">
        <v>656.496857142857</v>
      </c>
      <c r="EH846">
        <v>5.00063</v>
      </c>
      <c r="EI846">
        <v>12966.2571428571</v>
      </c>
      <c r="EJ846">
        <v>17257.0535714286</v>
      </c>
      <c r="EK846">
        <v>38.187</v>
      </c>
      <c r="EL846">
        <v>38.25</v>
      </c>
      <c r="EM846">
        <v>37.687</v>
      </c>
      <c r="EN846">
        <v>37.562</v>
      </c>
      <c r="EO846">
        <v>39.196</v>
      </c>
      <c r="EP846">
        <v>1955.1175</v>
      </c>
      <c r="EQ846">
        <v>39.9007142857143</v>
      </c>
      <c r="ER846">
        <v>0</v>
      </c>
      <c r="ES846">
        <v>1659036531.7</v>
      </c>
      <c r="ET846">
        <v>0</v>
      </c>
      <c r="EU846">
        <v>656.498269230769</v>
      </c>
      <c r="EV846">
        <v>2.72017095140199</v>
      </c>
      <c r="EW846">
        <v>71.6068375934415</v>
      </c>
      <c r="EX846">
        <v>12966.3653846154</v>
      </c>
      <c r="EY846">
        <v>15</v>
      </c>
      <c r="EZ846">
        <v>1659035359.5</v>
      </c>
      <c r="FA846" t="s">
        <v>1976</v>
      </c>
      <c r="FB846">
        <v>1659035357.5</v>
      </c>
      <c r="FC846">
        <v>1659035359.5</v>
      </c>
      <c r="FD846">
        <v>1</v>
      </c>
      <c r="FE846">
        <v>-0.104</v>
      </c>
      <c r="FF846">
        <v>-0.037</v>
      </c>
      <c r="FG846">
        <v>6.435</v>
      </c>
      <c r="FH846">
        <v>0.501</v>
      </c>
      <c r="FI846">
        <v>420</v>
      </c>
      <c r="FJ846">
        <v>25</v>
      </c>
      <c r="FK846">
        <v>0.45</v>
      </c>
      <c r="FL846">
        <v>0.11</v>
      </c>
      <c r="FM846">
        <v>-45.7361</v>
      </c>
      <c r="FN846">
        <v>-3.49625290806746</v>
      </c>
      <c r="FO846">
        <v>0.606741070391646</v>
      </c>
      <c r="FP846">
        <v>0</v>
      </c>
      <c r="FQ846">
        <v>656.325147058824</v>
      </c>
      <c r="FR846">
        <v>2.98794500273576</v>
      </c>
      <c r="FS846">
        <v>0.360498929781619</v>
      </c>
      <c r="FT846">
        <v>0</v>
      </c>
      <c r="FU846">
        <v>1.89345325</v>
      </c>
      <c r="FV846">
        <v>0.0105756472795458</v>
      </c>
      <c r="FW846">
        <v>0.00322334018333468</v>
      </c>
      <c r="FX846">
        <v>1</v>
      </c>
      <c r="FY846">
        <v>1</v>
      </c>
      <c r="FZ846">
        <v>3</v>
      </c>
      <c r="GA846" t="s">
        <v>421</v>
      </c>
      <c r="GB846">
        <v>2.97315</v>
      </c>
      <c r="GC846">
        <v>2.69847</v>
      </c>
      <c r="GD846">
        <v>0.156777</v>
      </c>
      <c r="GE846">
        <v>0.162962</v>
      </c>
      <c r="GF846">
        <v>0.114284</v>
      </c>
      <c r="GG846">
        <v>0.109786</v>
      </c>
      <c r="GH846">
        <v>32826.7</v>
      </c>
      <c r="GI846">
        <v>35640.6</v>
      </c>
      <c r="GJ846">
        <v>35276.2</v>
      </c>
      <c r="GK846">
        <v>38613.3</v>
      </c>
      <c r="GL846">
        <v>44292.3</v>
      </c>
      <c r="GM846">
        <v>49647.7</v>
      </c>
      <c r="GN846">
        <v>55145.9</v>
      </c>
      <c r="GO846">
        <v>61936.7</v>
      </c>
      <c r="GP846">
        <v>1.973</v>
      </c>
      <c r="GQ846">
        <v>1.8616</v>
      </c>
      <c r="GR846">
        <v>0.17494</v>
      </c>
      <c r="GS846">
        <v>0</v>
      </c>
      <c r="GT846">
        <v>25.3759</v>
      </c>
      <c r="GU846">
        <v>999.9</v>
      </c>
      <c r="GV846">
        <v>58.027</v>
      </c>
      <c r="GW846">
        <v>29.477</v>
      </c>
      <c r="GX846">
        <v>26.571</v>
      </c>
      <c r="GY846">
        <v>55.9019</v>
      </c>
      <c r="GZ846">
        <v>46.3261</v>
      </c>
      <c r="HA846">
        <v>1</v>
      </c>
      <c r="HB846">
        <v>-0.0492683</v>
      </c>
      <c r="HC846">
        <v>0.0997821</v>
      </c>
      <c r="HD846">
        <v>20.1139</v>
      </c>
      <c r="HE846">
        <v>5.19932</v>
      </c>
      <c r="HF846">
        <v>12.004</v>
      </c>
      <c r="HG846">
        <v>4.9756</v>
      </c>
      <c r="HH846">
        <v>3.294</v>
      </c>
      <c r="HI846">
        <v>9999</v>
      </c>
      <c r="HJ846">
        <v>9999</v>
      </c>
      <c r="HK846">
        <v>9999</v>
      </c>
      <c r="HL846">
        <v>631.2</v>
      </c>
      <c r="HM846">
        <v>1.86319</v>
      </c>
      <c r="HN846">
        <v>1.86804</v>
      </c>
      <c r="HO846">
        <v>1.86783</v>
      </c>
      <c r="HP846">
        <v>1.86902</v>
      </c>
      <c r="HQ846">
        <v>1.86981</v>
      </c>
      <c r="HR846">
        <v>1.86584</v>
      </c>
      <c r="HS846">
        <v>1.86691</v>
      </c>
      <c r="HT846">
        <v>1.86829</v>
      </c>
      <c r="HU846">
        <v>5</v>
      </c>
      <c r="HV846">
        <v>0</v>
      </c>
      <c r="HW846">
        <v>0</v>
      </c>
      <c r="HX846">
        <v>0</v>
      </c>
      <c r="HY846" t="s">
        <v>422</v>
      </c>
      <c r="HZ846" t="s">
        <v>423</v>
      </c>
      <c r="IA846" t="s">
        <v>424</v>
      </c>
      <c r="IB846" t="s">
        <v>424</v>
      </c>
      <c r="IC846" t="s">
        <v>424</v>
      </c>
      <c r="ID846" t="s">
        <v>424</v>
      </c>
      <c r="IE846">
        <v>0</v>
      </c>
      <c r="IF846">
        <v>100</v>
      </c>
      <c r="IG846">
        <v>100</v>
      </c>
      <c r="IH846">
        <v>9.326</v>
      </c>
      <c r="II846">
        <v>0.5313</v>
      </c>
      <c r="IJ846">
        <v>3.92360093765785</v>
      </c>
      <c r="IK846">
        <v>0.00601174518973114</v>
      </c>
      <c r="IL846">
        <v>2.77886958061485e-07</v>
      </c>
      <c r="IM846">
        <v>-3.54636231360687e-10</v>
      </c>
      <c r="IN846">
        <v>0.531367920259254</v>
      </c>
      <c r="IO846">
        <v>0</v>
      </c>
      <c r="IP846">
        <v>0</v>
      </c>
      <c r="IQ846">
        <v>0</v>
      </c>
      <c r="IR846">
        <v>-4</v>
      </c>
      <c r="IS846">
        <v>1848</v>
      </c>
      <c r="IT846">
        <v>1</v>
      </c>
      <c r="IU846">
        <v>25</v>
      </c>
      <c r="IV846">
        <v>19.6</v>
      </c>
      <c r="IW846">
        <v>19.6</v>
      </c>
      <c r="IX846">
        <v>2.01904</v>
      </c>
      <c r="IY846">
        <v>2.6123</v>
      </c>
      <c r="IZ846">
        <v>1.54785</v>
      </c>
      <c r="JA846">
        <v>2.30591</v>
      </c>
      <c r="JB846">
        <v>1.34644</v>
      </c>
      <c r="JC846">
        <v>2.32056</v>
      </c>
      <c r="JD846">
        <v>33.7606</v>
      </c>
      <c r="JE846">
        <v>24.2188</v>
      </c>
      <c r="JF846">
        <v>18</v>
      </c>
      <c r="JG846">
        <v>491.922</v>
      </c>
      <c r="JH846">
        <v>419.211</v>
      </c>
      <c r="JI846">
        <v>24.9998</v>
      </c>
      <c r="JJ846">
        <v>26.6035</v>
      </c>
      <c r="JK846">
        <v>30</v>
      </c>
      <c r="JL846">
        <v>26.5649</v>
      </c>
      <c r="JM846">
        <v>26.5062</v>
      </c>
      <c r="JN846">
        <v>40.4199</v>
      </c>
      <c r="JO846">
        <v>6.33965</v>
      </c>
      <c r="JP846">
        <v>100</v>
      </c>
      <c r="JQ846">
        <v>25</v>
      </c>
      <c r="JR846">
        <v>972.588</v>
      </c>
      <c r="JS846">
        <v>25.9932</v>
      </c>
      <c r="JT846">
        <v>102.295</v>
      </c>
      <c r="JU846">
        <v>103.093</v>
      </c>
    </row>
    <row r="847" spans="1:281">
      <c r="A847">
        <v>829</v>
      </c>
      <c r="B847">
        <v>1659036537.6</v>
      </c>
      <c r="C847">
        <v>12854.5</v>
      </c>
      <c r="D847" t="s">
        <v>2091</v>
      </c>
      <c r="E847" t="s">
        <v>2092</v>
      </c>
      <c r="F847">
        <v>5</v>
      </c>
      <c r="G847" t="s">
        <v>1975</v>
      </c>
      <c r="H847" t="s">
        <v>417</v>
      </c>
      <c r="I847">
        <v>1659036530.11852</v>
      </c>
      <c r="J847">
        <f>(K847)/1000</f>
        <v>0</v>
      </c>
      <c r="K847">
        <f>IF(CZ847, AN847, AH847)</f>
        <v>0</v>
      </c>
      <c r="L847">
        <f>IF(CZ847, AI847, AG847)</f>
        <v>0</v>
      </c>
      <c r="M847">
        <f>DB847 - IF(AU847&gt;1, L847*CV847*100.0/(AW847*DP847), 0)</f>
        <v>0</v>
      </c>
      <c r="N847">
        <f>((T847-J847/2)*M847-L847)/(T847+J847/2)</f>
        <v>0</v>
      </c>
      <c r="O847">
        <f>N847*(DI847+DJ847)/1000.0</f>
        <v>0</v>
      </c>
      <c r="P847">
        <f>(DB847 - IF(AU847&gt;1, L847*CV847*100.0/(AW847*DP847), 0))*(DI847+DJ847)/1000.0</f>
        <v>0</v>
      </c>
      <c r="Q847">
        <f>2.0/((1/S847-1/R847)+SIGN(S847)*SQRT((1/S847-1/R847)*(1/S847-1/R847) + 4*CW847/((CW847+1)*(CW847+1))*(2*1/S847*1/R847-1/R847*1/R847)))</f>
        <v>0</v>
      </c>
      <c r="R847">
        <f>IF(LEFT(CX847,1)&lt;&gt;"0",IF(LEFT(CX847,1)="1",3.0,CY847),$D$5+$E$5*(DP847*DI847/($K$5*1000))+$F$5*(DP847*DI847/($K$5*1000))*MAX(MIN(CV847,$J$5),$I$5)*MAX(MIN(CV847,$J$5),$I$5)+$G$5*MAX(MIN(CV847,$J$5),$I$5)*(DP847*DI847/($K$5*1000))+$H$5*(DP847*DI847/($K$5*1000))*(DP847*DI847/($K$5*1000)))</f>
        <v>0</v>
      </c>
      <c r="S847">
        <f>J847*(1000-(1000*0.61365*exp(17.502*W847/(240.97+W847))/(DI847+DJ847)+DD847)/2)/(1000*0.61365*exp(17.502*W847/(240.97+W847))/(DI847+DJ847)-DD847)</f>
        <v>0</v>
      </c>
      <c r="T847">
        <f>1/((CW847+1)/(Q847/1.6)+1/(R847/1.37)) + CW847/((CW847+1)/(Q847/1.6) + CW847/(R847/1.37))</f>
        <v>0</v>
      </c>
      <c r="U847">
        <f>(CR847*CU847)</f>
        <v>0</v>
      </c>
      <c r="V847">
        <f>(DK847+(U847+2*0.95*5.67E-8*(((DK847+$B$7)+273)^4-(DK847+273)^4)-44100*J847)/(1.84*29.3*R847+8*0.95*5.67E-8*(DK847+273)^3))</f>
        <v>0</v>
      </c>
      <c r="W847">
        <f>($C$7*DL847+$D$7*DM847+$E$7*V847)</f>
        <v>0</v>
      </c>
      <c r="X847">
        <f>0.61365*exp(17.502*W847/(240.97+W847))</f>
        <v>0</v>
      </c>
      <c r="Y847">
        <f>(Z847/AA847*100)</f>
        <v>0</v>
      </c>
      <c r="Z847">
        <f>DD847*(DI847+DJ847)/1000</f>
        <v>0</v>
      </c>
      <c r="AA847">
        <f>0.61365*exp(17.502*DK847/(240.97+DK847))</f>
        <v>0</v>
      </c>
      <c r="AB847">
        <f>(X847-DD847*(DI847+DJ847)/1000)</f>
        <v>0</v>
      </c>
      <c r="AC847">
        <f>(-J847*44100)</f>
        <v>0</v>
      </c>
      <c r="AD847">
        <f>2*29.3*R847*0.92*(DK847-W847)</f>
        <v>0</v>
      </c>
      <c r="AE847">
        <f>2*0.95*5.67E-8*(((DK847+$B$7)+273)^4-(W847+273)^4)</f>
        <v>0</v>
      </c>
      <c r="AF847">
        <f>U847+AE847+AC847+AD847</f>
        <v>0</v>
      </c>
      <c r="AG847">
        <f>DH847*AU847*(DC847-DB847*(1000-AU847*DE847)/(1000-AU847*DD847))/(100*CV847)</f>
        <v>0</v>
      </c>
      <c r="AH847">
        <f>1000*DH847*AU847*(DD847-DE847)/(100*CV847*(1000-AU847*DD847))</f>
        <v>0</v>
      </c>
      <c r="AI847">
        <f>(AJ847 - AK847 - DI847*1E3/(8.314*(DK847+273.15)) * AM847/DH847 * AL847) * DH847/(100*CV847) * (1000 - DE847)/1000</f>
        <v>0</v>
      </c>
      <c r="AJ847">
        <v>993.781270345608</v>
      </c>
      <c r="AK847">
        <v>955.510939393939</v>
      </c>
      <c r="AL847">
        <v>3.41354292769825</v>
      </c>
      <c r="AM847">
        <v>66.0503395824005</v>
      </c>
      <c r="AN847">
        <f>(AP847 - AO847 + DI847*1E3/(8.314*(DK847+273.15)) * AR847/DH847 * AQ847) * DH847/(100*CV847) * 1000/(1000 - AP847)</f>
        <v>0</v>
      </c>
      <c r="AO847">
        <v>25.9263431775936</v>
      </c>
      <c r="AP847">
        <v>27.8251202797203</v>
      </c>
      <c r="AQ847">
        <v>-4.82112629856952e-06</v>
      </c>
      <c r="AR847">
        <v>92.4507635075594</v>
      </c>
      <c r="AS847">
        <v>4</v>
      </c>
      <c r="AT847">
        <v>1</v>
      </c>
      <c r="AU847">
        <f>IF(AS847*$H$13&gt;=AW847,1.0,(AW847/(AW847-AS847*$H$13)))</f>
        <v>0</v>
      </c>
      <c r="AV847">
        <f>(AU847-1)*100</f>
        <v>0</v>
      </c>
      <c r="AW847">
        <f>MAX(0,($B$13+$C$13*DP847)/(1+$D$13*DP847)*DI847/(DK847+273)*$E$13)</f>
        <v>0</v>
      </c>
      <c r="AX847" t="s">
        <v>418</v>
      </c>
      <c r="AY847" t="s">
        <v>418</v>
      </c>
      <c r="AZ847">
        <v>0</v>
      </c>
      <c r="BA847">
        <v>0</v>
      </c>
      <c r="BB847">
        <f>1-AZ847/BA847</f>
        <v>0</v>
      </c>
      <c r="BC847">
        <v>0</v>
      </c>
      <c r="BD847" t="s">
        <v>418</v>
      </c>
      <c r="BE847" t="s">
        <v>418</v>
      </c>
      <c r="BF847">
        <v>0</v>
      </c>
      <c r="BG847">
        <v>0</v>
      </c>
      <c r="BH847">
        <f>1-BF847/BG847</f>
        <v>0</v>
      </c>
      <c r="BI847">
        <v>0.5</v>
      </c>
      <c r="BJ847">
        <f>CS847</f>
        <v>0</v>
      </c>
      <c r="BK847">
        <f>L847</f>
        <v>0</v>
      </c>
      <c r="BL847">
        <f>BH847*BI847*BJ847</f>
        <v>0</v>
      </c>
      <c r="BM847">
        <f>(BK847-BC847)/BJ847</f>
        <v>0</v>
      </c>
      <c r="BN847">
        <f>(BA847-BG847)/BG847</f>
        <v>0</v>
      </c>
      <c r="BO847">
        <f>AZ847/(BB847+AZ847/BG847)</f>
        <v>0</v>
      </c>
      <c r="BP847" t="s">
        <v>418</v>
      </c>
      <c r="BQ847">
        <v>0</v>
      </c>
      <c r="BR847">
        <f>IF(BQ847&lt;&gt;0, BQ847, BO847)</f>
        <v>0</v>
      </c>
      <c r="BS847">
        <f>1-BR847/BG847</f>
        <v>0</v>
      </c>
      <c r="BT847">
        <f>(BG847-BF847)/(BG847-BR847)</f>
        <v>0</v>
      </c>
      <c r="BU847">
        <f>(BA847-BG847)/(BA847-BR847)</f>
        <v>0</v>
      </c>
      <c r="BV847">
        <f>(BG847-BF847)/(BG847-AZ847)</f>
        <v>0</v>
      </c>
      <c r="BW847">
        <f>(BA847-BG847)/(BA847-AZ847)</f>
        <v>0</v>
      </c>
      <c r="BX847">
        <f>(BT847*BR847/BF847)</f>
        <v>0</v>
      </c>
      <c r="BY847">
        <f>(1-BX847)</f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f>$B$11*DQ847+$C$11*DR847+$F$11*EC847*(1-EF847)</f>
        <v>0</v>
      </c>
      <c r="CS847">
        <f>CR847*CT847</f>
        <v>0</v>
      </c>
      <c r="CT847">
        <f>($B$11*$D$9+$C$11*$D$9+$F$11*((EP847+EH847)/MAX(EP847+EH847+EQ847, 0.1)*$I$9+EQ847/MAX(EP847+EH847+EQ847, 0.1)*$J$9))/($B$11+$C$11+$F$11)</f>
        <v>0</v>
      </c>
      <c r="CU847">
        <f>($B$11*$K$9+$C$11*$K$9+$F$11*((EP847+EH847)/MAX(EP847+EH847+EQ847, 0.1)*$P$9+EQ847/MAX(EP847+EH847+EQ847, 0.1)*$Q$9))/($B$11+$C$11+$F$11)</f>
        <v>0</v>
      </c>
      <c r="CV847">
        <v>6</v>
      </c>
      <c r="CW847">
        <v>0.5</v>
      </c>
      <c r="CX847" t="s">
        <v>419</v>
      </c>
      <c r="CY847">
        <v>2</v>
      </c>
      <c r="CZ847" t="b">
        <v>1</v>
      </c>
      <c r="DA847">
        <v>1659036530.11852</v>
      </c>
      <c r="DB847">
        <v>905.694851851852</v>
      </c>
      <c r="DC847">
        <v>951.928259259259</v>
      </c>
      <c r="DD847">
        <v>27.8226259259259</v>
      </c>
      <c r="DE847">
        <v>25.9278555555556</v>
      </c>
      <c r="DF847">
        <v>896.41462962963</v>
      </c>
      <c r="DG847">
        <v>27.2912592592593</v>
      </c>
      <c r="DH847">
        <v>500.076074074074</v>
      </c>
      <c r="DI847">
        <v>90.2789925925926</v>
      </c>
      <c r="DJ847">
        <v>0.0439206518518518</v>
      </c>
      <c r="DK847">
        <v>27.4307111111111</v>
      </c>
      <c r="DL847">
        <v>28.2379518518519</v>
      </c>
      <c r="DM847">
        <v>999.9</v>
      </c>
      <c r="DN847">
        <v>0</v>
      </c>
      <c r="DO847">
        <v>0</v>
      </c>
      <c r="DP847">
        <v>10013.5185185185</v>
      </c>
      <c r="DQ847">
        <v>0</v>
      </c>
      <c r="DR847">
        <v>17.1682814814815</v>
      </c>
      <c r="DS847">
        <v>-46.2335185185185</v>
      </c>
      <c r="DT847">
        <v>931.614851851852</v>
      </c>
      <c r="DU847">
        <v>977.266814814815</v>
      </c>
      <c r="DV847">
        <v>1.89476296296296</v>
      </c>
      <c r="DW847">
        <v>951.928259259259</v>
      </c>
      <c r="DX847">
        <v>25.9278555555556</v>
      </c>
      <c r="DY847">
        <v>2.51179888888889</v>
      </c>
      <c r="DZ847">
        <v>2.34074148148148</v>
      </c>
      <c r="EA847">
        <v>21.1031666666667</v>
      </c>
      <c r="EB847">
        <v>19.9595444444444</v>
      </c>
      <c r="EC847">
        <v>2000.03666666667</v>
      </c>
      <c r="ED847">
        <v>0.980000666666667</v>
      </c>
      <c r="EE847">
        <v>0.0199996888888889</v>
      </c>
      <c r="EF847">
        <v>0</v>
      </c>
      <c r="EG847">
        <v>656.81337037037</v>
      </c>
      <c r="EH847">
        <v>5.00063</v>
      </c>
      <c r="EI847">
        <v>12972.5814814815</v>
      </c>
      <c r="EJ847">
        <v>17257.2148148148</v>
      </c>
      <c r="EK847">
        <v>38.187</v>
      </c>
      <c r="EL847">
        <v>38.25</v>
      </c>
      <c r="EM847">
        <v>37.687</v>
      </c>
      <c r="EN847">
        <v>37.562</v>
      </c>
      <c r="EO847">
        <v>39.1916666666667</v>
      </c>
      <c r="EP847">
        <v>1955.13555555556</v>
      </c>
      <c r="EQ847">
        <v>39.9011111111111</v>
      </c>
      <c r="ER847">
        <v>0</v>
      </c>
      <c r="ES847">
        <v>1659036536.5</v>
      </c>
      <c r="ET847">
        <v>0</v>
      </c>
      <c r="EU847">
        <v>656.769807692308</v>
      </c>
      <c r="EV847">
        <v>3.92974358789539</v>
      </c>
      <c r="EW847">
        <v>74.6837605270895</v>
      </c>
      <c r="EX847">
        <v>12972.1115384615</v>
      </c>
      <c r="EY847">
        <v>15</v>
      </c>
      <c r="EZ847">
        <v>1659035359.5</v>
      </c>
      <c r="FA847" t="s">
        <v>1976</v>
      </c>
      <c r="FB847">
        <v>1659035357.5</v>
      </c>
      <c r="FC847">
        <v>1659035359.5</v>
      </c>
      <c r="FD847">
        <v>1</v>
      </c>
      <c r="FE847">
        <v>-0.104</v>
      </c>
      <c r="FF847">
        <v>-0.037</v>
      </c>
      <c r="FG847">
        <v>6.435</v>
      </c>
      <c r="FH847">
        <v>0.501</v>
      </c>
      <c r="FI847">
        <v>420</v>
      </c>
      <c r="FJ847">
        <v>25</v>
      </c>
      <c r="FK847">
        <v>0.45</v>
      </c>
      <c r="FL847">
        <v>0.11</v>
      </c>
      <c r="FM847">
        <v>-46.076385</v>
      </c>
      <c r="FN847">
        <v>-4.03001651031895</v>
      </c>
      <c r="FO847">
        <v>0.641179177979916</v>
      </c>
      <c r="FP847">
        <v>0</v>
      </c>
      <c r="FQ847">
        <v>656.585352941177</v>
      </c>
      <c r="FR847">
        <v>3.24870894214458</v>
      </c>
      <c r="FS847">
        <v>0.378382850185986</v>
      </c>
      <c r="FT847">
        <v>0</v>
      </c>
      <c r="FU847">
        <v>1.89402825</v>
      </c>
      <c r="FV847">
        <v>0.00999861163226583</v>
      </c>
      <c r="FW847">
        <v>0.00330977558718111</v>
      </c>
      <c r="FX847">
        <v>1</v>
      </c>
      <c r="FY847">
        <v>1</v>
      </c>
      <c r="FZ847">
        <v>3</v>
      </c>
      <c r="GA847" t="s">
        <v>421</v>
      </c>
      <c r="GB847">
        <v>2.97339</v>
      </c>
      <c r="GC847">
        <v>2.69795</v>
      </c>
      <c r="GD847">
        <v>0.158616</v>
      </c>
      <c r="GE847">
        <v>0.164611</v>
      </c>
      <c r="GF847">
        <v>0.114291</v>
      </c>
      <c r="GG847">
        <v>0.109769</v>
      </c>
      <c r="GH847">
        <v>32755.5</v>
      </c>
      <c r="GI847">
        <v>35570.1</v>
      </c>
      <c r="GJ847">
        <v>35276.6</v>
      </c>
      <c r="GK847">
        <v>38612.9</v>
      </c>
      <c r="GL847">
        <v>44292.8</v>
      </c>
      <c r="GM847">
        <v>49648.2</v>
      </c>
      <c r="GN847">
        <v>55146.8</v>
      </c>
      <c r="GO847">
        <v>61936</v>
      </c>
      <c r="GP847">
        <v>1.9724</v>
      </c>
      <c r="GQ847">
        <v>1.8622</v>
      </c>
      <c r="GR847">
        <v>0.172704</v>
      </c>
      <c r="GS847">
        <v>0</v>
      </c>
      <c r="GT847">
        <v>25.3717</v>
      </c>
      <c r="GU847">
        <v>999.9</v>
      </c>
      <c r="GV847">
        <v>58.027</v>
      </c>
      <c r="GW847">
        <v>29.487</v>
      </c>
      <c r="GX847">
        <v>26.5879</v>
      </c>
      <c r="GY847">
        <v>56.2119</v>
      </c>
      <c r="GZ847">
        <v>45.7532</v>
      </c>
      <c r="HA847">
        <v>1</v>
      </c>
      <c r="HB847">
        <v>-0.0486992</v>
      </c>
      <c r="HC847">
        <v>0.0978214</v>
      </c>
      <c r="HD847">
        <v>20.113</v>
      </c>
      <c r="HE847">
        <v>5.19692</v>
      </c>
      <c r="HF847">
        <v>12.004</v>
      </c>
      <c r="HG847">
        <v>4.9756</v>
      </c>
      <c r="HH847">
        <v>3.2934</v>
      </c>
      <c r="HI847">
        <v>9999</v>
      </c>
      <c r="HJ847">
        <v>9999</v>
      </c>
      <c r="HK847">
        <v>9999</v>
      </c>
      <c r="HL847">
        <v>631.2</v>
      </c>
      <c r="HM847">
        <v>1.8631</v>
      </c>
      <c r="HN847">
        <v>1.86798</v>
      </c>
      <c r="HO847">
        <v>1.86783</v>
      </c>
      <c r="HP847">
        <v>1.86899</v>
      </c>
      <c r="HQ847">
        <v>1.86981</v>
      </c>
      <c r="HR847">
        <v>1.86584</v>
      </c>
      <c r="HS847">
        <v>1.86691</v>
      </c>
      <c r="HT847">
        <v>1.86829</v>
      </c>
      <c r="HU847">
        <v>5</v>
      </c>
      <c r="HV847">
        <v>0</v>
      </c>
      <c r="HW847">
        <v>0</v>
      </c>
      <c r="HX847">
        <v>0</v>
      </c>
      <c r="HY847" t="s">
        <v>422</v>
      </c>
      <c r="HZ847" t="s">
        <v>423</v>
      </c>
      <c r="IA847" t="s">
        <v>424</v>
      </c>
      <c r="IB847" t="s">
        <v>424</v>
      </c>
      <c r="IC847" t="s">
        <v>424</v>
      </c>
      <c r="ID847" t="s">
        <v>424</v>
      </c>
      <c r="IE847">
        <v>0</v>
      </c>
      <c r="IF847">
        <v>100</v>
      </c>
      <c r="IG847">
        <v>100</v>
      </c>
      <c r="IH847">
        <v>9.419</v>
      </c>
      <c r="II847">
        <v>0.5314</v>
      </c>
      <c r="IJ847">
        <v>3.92360093765785</v>
      </c>
      <c r="IK847">
        <v>0.00601174518973114</v>
      </c>
      <c r="IL847">
        <v>2.77886958061485e-07</v>
      </c>
      <c r="IM847">
        <v>-3.54636231360687e-10</v>
      </c>
      <c r="IN847">
        <v>0.531367920259254</v>
      </c>
      <c r="IO847">
        <v>0</v>
      </c>
      <c r="IP847">
        <v>0</v>
      </c>
      <c r="IQ847">
        <v>0</v>
      </c>
      <c r="IR847">
        <v>-4</v>
      </c>
      <c r="IS847">
        <v>1848</v>
      </c>
      <c r="IT847">
        <v>1</v>
      </c>
      <c r="IU847">
        <v>25</v>
      </c>
      <c r="IV847">
        <v>19.7</v>
      </c>
      <c r="IW847">
        <v>19.6</v>
      </c>
      <c r="IX847">
        <v>2.04346</v>
      </c>
      <c r="IY847">
        <v>2.60376</v>
      </c>
      <c r="IZ847">
        <v>1.54785</v>
      </c>
      <c r="JA847">
        <v>2.30591</v>
      </c>
      <c r="JB847">
        <v>1.34644</v>
      </c>
      <c r="JC847">
        <v>2.42676</v>
      </c>
      <c r="JD847">
        <v>33.7606</v>
      </c>
      <c r="JE847">
        <v>24.2188</v>
      </c>
      <c r="JF847">
        <v>18</v>
      </c>
      <c r="JG847">
        <v>491.512</v>
      </c>
      <c r="JH847">
        <v>419.554</v>
      </c>
      <c r="JI847">
        <v>24.9996</v>
      </c>
      <c r="JJ847">
        <v>26.6035</v>
      </c>
      <c r="JK847">
        <v>30</v>
      </c>
      <c r="JL847">
        <v>26.5627</v>
      </c>
      <c r="JM847">
        <v>26.5062</v>
      </c>
      <c r="JN847">
        <v>40.9027</v>
      </c>
      <c r="JO847">
        <v>6.33965</v>
      </c>
      <c r="JP847">
        <v>100</v>
      </c>
      <c r="JQ847">
        <v>25</v>
      </c>
      <c r="JR847">
        <v>992.715</v>
      </c>
      <c r="JS847">
        <v>25.9932</v>
      </c>
      <c r="JT847">
        <v>102.296</v>
      </c>
      <c r="JU847">
        <v>103.092</v>
      </c>
    </row>
    <row r="848" spans="1:281">
      <c r="A848">
        <v>830</v>
      </c>
      <c r="B848">
        <v>1659036542.6</v>
      </c>
      <c r="C848">
        <v>12859.5</v>
      </c>
      <c r="D848" t="s">
        <v>2093</v>
      </c>
      <c r="E848" t="s">
        <v>2094</v>
      </c>
      <c r="F848">
        <v>5</v>
      </c>
      <c r="G848" t="s">
        <v>1975</v>
      </c>
      <c r="H848" t="s">
        <v>417</v>
      </c>
      <c r="I848">
        <v>1659036534.83214</v>
      </c>
      <c r="J848">
        <f>(K848)/1000</f>
        <v>0</v>
      </c>
      <c r="K848">
        <f>IF(CZ848, AN848, AH848)</f>
        <v>0</v>
      </c>
      <c r="L848">
        <f>IF(CZ848, AI848, AG848)</f>
        <v>0</v>
      </c>
      <c r="M848">
        <f>DB848 - IF(AU848&gt;1, L848*CV848*100.0/(AW848*DP848), 0)</f>
        <v>0</v>
      </c>
      <c r="N848">
        <f>((T848-J848/2)*M848-L848)/(T848+J848/2)</f>
        <v>0</v>
      </c>
      <c r="O848">
        <f>N848*(DI848+DJ848)/1000.0</f>
        <v>0</v>
      </c>
      <c r="P848">
        <f>(DB848 - IF(AU848&gt;1, L848*CV848*100.0/(AW848*DP848), 0))*(DI848+DJ848)/1000.0</f>
        <v>0</v>
      </c>
      <c r="Q848">
        <f>2.0/((1/S848-1/R848)+SIGN(S848)*SQRT((1/S848-1/R848)*(1/S848-1/R848) + 4*CW848/((CW848+1)*(CW848+1))*(2*1/S848*1/R848-1/R848*1/R848)))</f>
        <v>0</v>
      </c>
      <c r="R848">
        <f>IF(LEFT(CX848,1)&lt;&gt;"0",IF(LEFT(CX848,1)="1",3.0,CY848),$D$5+$E$5*(DP848*DI848/($K$5*1000))+$F$5*(DP848*DI848/($K$5*1000))*MAX(MIN(CV848,$J$5),$I$5)*MAX(MIN(CV848,$J$5),$I$5)+$G$5*MAX(MIN(CV848,$J$5),$I$5)*(DP848*DI848/($K$5*1000))+$H$5*(DP848*DI848/($K$5*1000))*(DP848*DI848/($K$5*1000)))</f>
        <v>0</v>
      </c>
      <c r="S848">
        <f>J848*(1000-(1000*0.61365*exp(17.502*W848/(240.97+W848))/(DI848+DJ848)+DD848)/2)/(1000*0.61365*exp(17.502*W848/(240.97+W848))/(DI848+DJ848)-DD848)</f>
        <v>0</v>
      </c>
      <c r="T848">
        <f>1/((CW848+1)/(Q848/1.6)+1/(R848/1.37)) + CW848/((CW848+1)/(Q848/1.6) + CW848/(R848/1.37))</f>
        <v>0</v>
      </c>
      <c r="U848">
        <f>(CR848*CU848)</f>
        <v>0</v>
      </c>
      <c r="V848">
        <f>(DK848+(U848+2*0.95*5.67E-8*(((DK848+$B$7)+273)^4-(DK848+273)^4)-44100*J848)/(1.84*29.3*R848+8*0.95*5.67E-8*(DK848+273)^3))</f>
        <v>0</v>
      </c>
      <c r="W848">
        <f>($C$7*DL848+$D$7*DM848+$E$7*V848)</f>
        <v>0</v>
      </c>
      <c r="X848">
        <f>0.61365*exp(17.502*W848/(240.97+W848))</f>
        <v>0</v>
      </c>
      <c r="Y848">
        <f>(Z848/AA848*100)</f>
        <v>0</v>
      </c>
      <c r="Z848">
        <f>DD848*(DI848+DJ848)/1000</f>
        <v>0</v>
      </c>
      <c r="AA848">
        <f>0.61365*exp(17.502*DK848/(240.97+DK848))</f>
        <v>0</v>
      </c>
      <c r="AB848">
        <f>(X848-DD848*(DI848+DJ848)/1000)</f>
        <v>0</v>
      </c>
      <c r="AC848">
        <f>(-J848*44100)</f>
        <v>0</v>
      </c>
      <c r="AD848">
        <f>2*29.3*R848*0.92*(DK848-W848)</f>
        <v>0</v>
      </c>
      <c r="AE848">
        <f>2*0.95*5.67E-8*(((DK848+$B$7)+273)^4-(W848+273)^4)</f>
        <v>0</v>
      </c>
      <c r="AF848">
        <f>U848+AE848+AC848+AD848</f>
        <v>0</v>
      </c>
      <c r="AG848">
        <f>DH848*AU848*(DC848-DB848*(1000-AU848*DE848)/(1000-AU848*DD848))/(100*CV848)</f>
        <v>0</v>
      </c>
      <c r="AH848">
        <f>1000*DH848*AU848*(DD848-DE848)/(100*CV848*(1000-AU848*DD848))</f>
        <v>0</v>
      </c>
      <c r="AI848">
        <f>(AJ848 - AK848 - DI848*1E3/(8.314*(DK848+273.15)) * AM848/DH848 * AL848) * DH848/(100*CV848) * (1000 - DE848)/1000</f>
        <v>0</v>
      </c>
      <c r="AJ848">
        <v>1009.86234234225</v>
      </c>
      <c r="AK848">
        <v>971.890103030303</v>
      </c>
      <c r="AL848">
        <v>3.281599387192</v>
      </c>
      <c r="AM848">
        <v>66.0503395824005</v>
      </c>
      <c r="AN848">
        <f>(AP848 - AO848 + DI848*1E3/(8.314*(DK848+273.15)) * AR848/DH848 * AQ848) * DH848/(100*CV848) * 1000/(1000 - AP848)</f>
        <v>0</v>
      </c>
      <c r="AO848">
        <v>25.9193206238403</v>
      </c>
      <c r="AP848">
        <v>27.8221412587413</v>
      </c>
      <c r="AQ848">
        <v>-1.42558622698338e-05</v>
      </c>
      <c r="AR848">
        <v>92.4507635075594</v>
      </c>
      <c r="AS848">
        <v>3</v>
      </c>
      <c r="AT848">
        <v>1</v>
      </c>
      <c r="AU848">
        <f>IF(AS848*$H$13&gt;=AW848,1.0,(AW848/(AW848-AS848*$H$13)))</f>
        <v>0</v>
      </c>
      <c r="AV848">
        <f>(AU848-1)*100</f>
        <v>0</v>
      </c>
      <c r="AW848">
        <f>MAX(0,($B$13+$C$13*DP848)/(1+$D$13*DP848)*DI848/(DK848+273)*$E$13)</f>
        <v>0</v>
      </c>
      <c r="AX848" t="s">
        <v>418</v>
      </c>
      <c r="AY848" t="s">
        <v>418</v>
      </c>
      <c r="AZ848">
        <v>0</v>
      </c>
      <c r="BA848">
        <v>0</v>
      </c>
      <c r="BB848">
        <f>1-AZ848/BA848</f>
        <v>0</v>
      </c>
      <c r="BC848">
        <v>0</v>
      </c>
      <c r="BD848" t="s">
        <v>418</v>
      </c>
      <c r="BE848" t="s">
        <v>418</v>
      </c>
      <c r="BF848">
        <v>0</v>
      </c>
      <c r="BG848">
        <v>0</v>
      </c>
      <c r="BH848">
        <f>1-BF848/BG848</f>
        <v>0</v>
      </c>
      <c r="BI848">
        <v>0.5</v>
      </c>
      <c r="BJ848">
        <f>CS848</f>
        <v>0</v>
      </c>
      <c r="BK848">
        <f>L848</f>
        <v>0</v>
      </c>
      <c r="BL848">
        <f>BH848*BI848*BJ848</f>
        <v>0</v>
      </c>
      <c r="BM848">
        <f>(BK848-BC848)/BJ848</f>
        <v>0</v>
      </c>
      <c r="BN848">
        <f>(BA848-BG848)/BG848</f>
        <v>0</v>
      </c>
      <c r="BO848">
        <f>AZ848/(BB848+AZ848/BG848)</f>
        <v>0</v>
      </c>
      <c r="BP848" t="s">
        <v>418</v>
      </c>
      <c r="BQ848">
        <v>0</v>
      </c>
      <c r="BR848">
        <f>IF(BQ848&lt;&gt;0, BQ848, BO848)</f>
        <v>0</v>
      </c>
      <c r="BS848">
        <f>1-BR848/BG848</f>
        <v>0</v>
      </c>
      <c r="BT848">
        <f>(BG848-BF848)/(BG848-BR848)</f>
        <v>0</v>
      </c>
      <c r="BU848">
        <f>(BA848-BG848)/(BA848-BR848)</f>
        <v>0</v>
      </c>
      <c r="BV848">
        <f>(BG848-BF848)/(BG848-AZ848)</f>
        <v>0</v>
      </c>
      <c r="BW848">
        <f>(BA848-BG848)/(BA848-AZ848)</f>
        <v>0</v>
      </c>
      <c r="BX848">
        <f>(BT848*BR848/BF848)</f>
        <v>0</v>
      </c>
      <c r="BY848">
        <f>(1-BX848)</f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f>$B$11*DQ848+$C$11*DR848+$F$11*EC848*(1-EF848)</f>
        <v>0</v>
      </c>
      <c r="CS848">
        <f>CR848*CT848</f>
        <v>0</v>
      </c>
      <c r="CT848">
        <f>($B$11*$D$9+$C$11*$D$9+$F$11*((EP848+EH848)/MAX(EP848+EH848+EQ848, 0.1)*$I$9+EQ848/MAX(EP848+EH848+EQ848, 0.1)*$J$9))/($B$11+$C$11+$F$11)</f>
        <v>0</v>
      </c>
      <c r="CU848">
        <f>($B$11*$K$9+$C$11*$K$9+$F$11*((EP848+EH848)/MAX(EP848+EH848+EQ848, 0.1)*$P$9+EQ848/MAX(EP848+EH848+EQ848, 0.1)*$Q$9))/($B$11+$C$11+$F$11)</f>
        <v>0</v>
      </c>
      <c r="CV848">
        <v>6</v>
      </c>
      <c r="CW848">
        <v>0.5</v>
      </c>
      <c r="CX848" t="s">
        <v>419</v>
      </c>
      <c r="CY848">
        <v>2</v>
      </c>
      <c r="CZ848" t="b">
        <v>1</v>
      </c>
      <c r="DA848">
        <v>1659036534.83214</v>
      </c>
      <c r="DB848">
        <v>921.216964285714</v>
      </c>
      <c r="DC848">
        <v>967.497142857143</v>
      </c>
      <c r="DD848">
        <v>27.8225428571429</v>
      </c>
      <c r="DE848">
        <v>25.9244535714286</v>
      </c>
      <c r="DF848">
        <v>911.849642857143</v>
      </c>
      <c r="DG848">
        <v>27.2911785714286</v>
      </c>
      <c r="DH848">
        <v>500.064214285714</v>
      </c>
      <c r="DI848">
        <v>90.27925</v>
      </c>
      <c r="DJ848">
        <v>0.04384405</v>
      </c>
      <c r="DK848">
        <v>27.4225928571429</v>
      </c>
      <c r="DL848">
        <v>28.2247571428571</v>
      </c>
      <c r="DM848">
        <v>999.9</v>
      </c>
      <c r="DN848">
        <v>0</v>
      </c>
      <c r="DO848">
        <v>0</v>
      </c>
      <c r="DP848">
        <v>10029.6428571429</v>
      </c>
      <c r="DQ848">
        <v>0</v>
      </c>
      <c r="DR848">
        <v>17.1855714285714</v>
      </c>
      <c r="DS848">
        <v>-46.2802964285714</v>
      </c>
      <c r="DT848">
        <v>947.581142857143</v>
      </c>
      <c r="DU848">
        <v>993.246357142857</v>
      </c>
      <c r="DV848">
        <v>1.89808714285714</v>
      </c>
      <c r="DW848">
        <v>967.497142857143</v>
      </c>
      <c r="DX848">
        <v>25.9244535714286</v>
      </c>
      <c r="DY848">
        <v>2.51179892857143</v>
      </c>
      <c r="DZ848">
        <v>2.34044</v>
      </c>
      <c r="EA848">
        <v>21.1031642857143</v>
      </c>
      <c r="EB848">
        <v>19.9574714285714</v>
      </c>
      <c r="EC848">
        <v>2000.02428571429</v>
      </c>
      <c r="ED848">
        <v>0.980000428571429</v>
      </c>
      <c r="EE848">
        <v>0.0199999428571429</v>
      </c>
      <c r="EF848">
        <v>0</v>
      </c>
      <c r="EG848">
        <v>657.06375</v>
      </c>
      <c r="EH848">
        <v>5.00063</v>
      </c>
      <c r="EI848">
        <v>12977.9</v>
      </c>
      <c r="EJ848">
        <v>17257.1</v>
      </c>
      <c r="EK848">
        <v>38.187</v>
      </c>
      <c r="EL848">
        <v>38.25</v>
      </c>
      <c r="EM848">
        <v>37.687</v>
      </c>
      <c r="EN848">
        <v>37.562</v>
      </c>
      <c r="EO848">
        <v>39.1915</v>
      </c>
      <c r="EP848">
        <v>1955.12321428571</v>
      </c>
      <c r="EQ848">
        <v>39.9010714285714</v>
      </c>
      <c r="ER848">
        <v>0</v>
      </c>
      <c r="ES848">
        <v>1659036541.9</v>
      </c>
      <c r="ET848">
        <v>0</v>
      </c>
      <c r="EU848">
        <v>657.0842</v>
      </c>
      <c r="EV848">
        <v>3.5576154000101</v>
      </c>
      <c r="EW848">
        <v>67.0769229935713</v>
      </c>
      <c r="EX848">
        <v>12978.676</v>
      </c>
      <c r="EY848">
        <v>15</v>
      </c>
      <c r="EZ848">
        <v>1659035359.5</v>
      </c>
      <c r="FA848" t="s">
        <v>1976</v>
      </c>
      <c r="FB848">
        <v>1659035357.5</v>
      </c>
      <c r="FC848">
        <v>1659035359.5</v>
      </c>
      <c r="FD848">
        <v>1</v>
      </c>
      <c r="FE848">
        <v>-0.104</v>
      </c>
      <c r="FF848">
        <v>-0.037</v>
      </c>
      <c r="FG848">
        <v>6.435</v>
      </c>
      <c r="FH848">
        <v>0.501</v>
      </c>
      <c r="FI848">
        <v>420</v>
      </c>
      <c r="FJ848">
        <v>25</v>
      </c>
      <c r="FK848">
        <v>0.45</v>
      </c>
      <c r="FL848">
        <v>0.11</v>
      </c>
      <c r="FM848">
        <v>-46.161285</v>
      </c>
      <c r="FN848">
        <v>-1.03519249530939</v>
      </c>
      <c r="FO848">
        <v>0.517774680025009</v>
      </c>
      <c r="FP848">
        <v>0</v>
      </c>
      <c r="FQ848">
        <v>656.829794117647</v>
      </c>
      <c r="FR848">
        <v>3.18785333307449</v>
      </c>
      <c r="FS848">
        <v>0.378664353889525</v>
      </c>
      <c r="FT848">
        <v>0</v>
      </c>
      <c r="FU848">
        <v>1.89649625</v>
      </c>
      <c r="FV848">
        <v>0.031221726078797</v>
      </c>
      <c r="FW848">
        <v>0.00466872182053076</v>
      </c>
      <c r="FX848">
        <v>1</v>
      </c>
      <c r="FY848">
        <v>1</v>
      </c>
      <c r="FZ848">
        <v>3</v>
      </c>
      <c r="GA848" t="s">
        <v>421</v>
      </c>
      <c r="GB848">
        <v>2.97425</v>
      </c>
      <c r="GC848">
        <v>2.69758</v>
      </c>
      <c r="GD848">
        <v>0.160385</v>
      </c>
      <c r="GE848">
        <v>0.166404</v>
      </c>
      <c r="GF848">
        <v>0.114282</v>
      </c>
      <c r="GG848">
        <v>0.109763</v>
      </c>
      <c r="GH848">
        <v>32686.7</v>
      </c>
      <c r="GI848">
        <v>35493.7</v>
      </c>
      <c r="GJ848">
        <v>35276.6</v>
      </c>
      <c r="GK848">
        <v>38612.8</v>
      </c>
      <c r="GL848">
        <v>44292.8</v>
      </c>
      <c r="GM848">
        <v>49648.8</v>
      </c>
      <c r="GN848">
        <v>55146.3</v>
      </c>
      <c r="GO848">
        <v>61936.4</v>
      </c>
      <c r="GP848">
        <v>1.9732</v>
      </c>
      <c r="GQ848">
        <v>1.8616</v>
      </c>
      <c r="GR848">
        <v>0.17345</v>
      </c>
      <c r="GS848">
        <v>0</v>
      </c>
      <c r="GT848">
        <v>25.3695</v>
      </c>
      <c r="GU848">
        <v>999.9</v>
      </c>
      <c r="GV848">
        <v>58.027</v>
      </c>
      <c r="GW848">
        <v>29.487</v>
      </c>
      <c r="GX848">
        <v>26.5889</v>
      </c>
      <c r="GY848">
        <v>55.5319</v>
      </c>
      <c r="GZ848">
        <v>46.2179</v>
      </c>
      <c r="HA848">
        <v>1</v>
      </c>
      <c r="HB848">
        <v>-0.0490854</v>
      </c>
      <c r="HC848">
        <v>0.0947712</v>
      </c>
      <c r="HD848">
        <v>20.1138</v>
      </c>
      <c r="HE848">
        <v>5.20052</v>
      </c>
      <c r="HF848">
        <v>12.004</v>
      </c>
      <c r="HG848">
        <v>4.976</v>
      </c>
      <c r="HH848">
        <v>3.2938</v>
      </c>
      <c r="HI848">
        <v>9999</v>
      </c>
      <c r="HJ848">
        <v>9999</v>
      </c>
      <c r="HK848">
        <v>9999</v>
      </c>
      <c r="HL848">
        <v>631.2</v>
      </c>
      <c r="HM848">
        <v>1.86313</v>
      </c>
      <c r="HN848">
        <v>1.86798</v>
      </c>
      <c r="HO848">
        <v>1.86783</v>
      </c>
      <c r="HP848">
        <v>1.86893</v>
      </c>
      <c r="HQ848">
        <v>1.86981</v>
      </c>
      <c r="HR848">
        <v>1.86584</v>
      </c>
      <c r="HS848">
        <v>1.86691</v>
      </c>
      <c r="HT848">
        <v>1.86829</v>
      </c>
      <c r="HU848">
        <v>5</v>
      </c>
      <c r="HV848">
        <v>0</v>
      </c>
      <c r="HW848">
        <v>0</v>
      </c>
      <c r="HX848">
        <v>0</v>
      </c>
      <c r="HY848" t="s">
        <v>422</v>
      </c>
      <c r="HZ848" t="s">
        <v>423</v>
      </c>
      <c r="IA848" t="s">
        <v>424</v>
      </c>
      <c r="IB848" t="s">
        <v>424</v>
      </c>
      <c r="IC848" t="s">
        <v>424</v>
      </c>
      <c r="ID848" t="s">
        <v>424</v>
      </c>
      <c r="IE848">
        <v>0</v>
      </c>
      <c r="IF848">
        <v>100</v>
      </c>
      <c r="IG848">
        <v>100</v>
      </c>
      <c r="IH848">
        <v>9.509</v>
      </c>
      <c r="II848">
        <v>0.5313</v>
      </c>
      <c r="IJ848">
        <v>3.92360093765785</v>
      </c>
      <c r="IK848">
        <v>0.00601174518973114</v>
      </c>
      <c r="IL848">
        <v>2.77886958061485e-07</v>
      </c>
      <c r="IM848">
        <v>-3.54636231360687e-10</v>
      </c>
      <c r="IN848">
        <v>0.531367920259254</v>
      </c>
      <c r="IO848">
        <v>0</v>
      </c>
      <c r="IP848">
        <v>0</v>
      </c>
      <c r="IQ848">
        <v>0</v>
      </c>
      <c r="IR848">
        <v>-4</v>
      </c>
      <c r="IS848">
        <v>1848</v>
      </c>
      <c r="IT848">
        <v>1</v>
      </c>
      <c r="IU848">
        <v>25</v>
      </c>
      <c r="IV848">
        <v>19.8</v>
      </c>
      <c r="IW848">
        <v>19.7</v>
      </c>
      <c r="IX848">
        <v>2.07275</v>
      </c>
      <c r="IY848">
        <v>2.61719</v>
      </c>
      <c r="IZ848">
        <v>1.54785</v>
      </c>
      <c r="JA848">
        <v>2.30591</v>
      </c>
      <c r="JB848">
        <v>1.34644</v>
      </c>
      <c r="JC848">
        <v>2.30835</v>
      </c>
      <c r="JD848">
        <v>33.7606</v>
      </c>
      <c r="JE848">
        <v>24.2188</v>
      </c>
      <c r="JF848">
        <v>18</v>
      </c>
      <c r="JG848">
        <v>492.032</v>
      </c>
      <c r="JH848">
        <v>419.194</v>
      </c>
      <c r="JI848">
        <v>24.9994</v>
      </c>
      <c r="JJ848">
        <v>26.6012</v>
      </c>
      <c r="JK848">
        <v>30.0001</v>
      </c>
      <c r="JL848">
        <v>26.5627</v>
      </c>
      <c r="JM848">
        <v>26.504</v>
      </c>
      <c r="JN848">
        <v>41.4973</v>
      </c>
      <c r="JO848">
        <v>6.06052</v>
      </c>
      <c r="JP848">
        <v>100</v>
      </c>
      <c r="JQ848">
        <v>25</v>
      </c>
      <c r="JR848">
        <v>1006.24</v>
      </c>
      <c r="JS848">
        <v>25.9932</v>
      </c>
      <c r="JT848">
        <v>102.296</v>
      </c>
      <c r="JU848">
        <v>103.092</v>
      </c>
    </row>
    <row r="849" spans="1:281">
      <c r="A849">
        <v>831</v>
      </c>
      <c r="B849">
        <v>1659036547.6</v>
      </c>
      <c r="C849">
        <v>12864.5</v>
      </c>
      <c r="D849" t="s">
        <v>2095</v>
      </c>
      <c r="E849" t="s">
        <v>2096</v>
      </c>
      <c r="F849">
        <v>5</v>
      </c>
      <c r="G849" t="s">
        <v>1975</v>
      </c>
      <c r="H849" t="s">
        <v>417</v>
      </c>
      <c r="I849">
        <v>1659036540.1</v>
      </c>
      <c r="J849">
        <f>(K849)/1000</f>
        <v>0</v>
      </c>
      <c r="K849">
        <f>IF(CZ849, AN849, AH849)</f>
        <v>0</v>
      </c>
      <c r="L849">
        <f>IF(CZ849, AI849, AG849)</f>
        <v>0</v>
      </c>
      <c r="M849">
        <f>DB849 - IF(AU849&gt;1, L849*CV849*100.0/(AW849*DP849), 0)</f>
        <v>0</v>
      </c>
      <c r="N849">
        <f>((T849-J849/2)*M849-L849)/(T849+J849/2)</f>
        <v>0</v>
      </c>
      <c r="O849">
        <f>N849*(DI849+DJ849)/1000.0</f>
        <v>0</v>
      </c>
      <c r="P849">
        <f>(DB849 - IF(AU849&gt;1, L849*CV849*100.0/(AW849*DP849), 0))*(DI849+DJ849)/1000.0</f>
        <v>0</v>
      </c>
      <c r="Q849">
        <f>2.0/((1/S849-1/R849)+SIGN(S849)*SQRT((1/S849-1/R849)*(1/S849-1/R849) + 4*CW849/((CW849+1)*(CW849+1))*(2*1/S849*1/R849-1/R849*1/R849)))</f>
        <v>0</v>
      </c>
      <c r="R849">
        <f>IF(LEFT(CX849,1)&lt;&gt;"0",IF(LEFT(CX849,1)="1",3.0,CY849),$D$5+$E$5*(DP849*DI849/($K$5*1000))+$F$5*(DP849*DI849/($K$5*1000))*MAX(MIN(CV849,$J$5),$I$5)*MAX(MIN(CV849,$J$5),$I$5)+$G$5*MAX(MIN(CV849,$J$5),$I$5)*(DP849*DI849/($K$5*1000))+$H$5*(DP849*DI849/($K$5*1000))*(DP849*DI849/($K$5*1000)))</f>
        <v>0</v>
      </c>
      <c r="S849">
        <f>J849*(1000-(1000*0.61365*exp(17.502*W849/(240.97+W849))/(DI849+DJ849)+DD849)/2)/(1000*0.61365*exp(17.502*W849/(240.97+W849))/(DI849+DJ849)-DD849)</f>
        <v>0</v>
      </c>
      <c r="T849">
        <f>1/((CW849+1)/(Q849/1.6)+1/(R849/1.37)) + CW849/((CW849+1)/(Q849/1.6) + CW849/(R849/1.37))</f>
        <v>0</v>
      </c>
      <c r="U849">
        <f>(CR849*CU849)</f>
        <v>0</v>
      </c>
      <c r="V849">
        <f>(DK849+(U849+2*0.95*5.67E-8*(((DK849+$B$7)+273)^4-(DK849+273)^4)-44100*J849)/(1.84*29.3*R849+8*0.95*5.67E-8*(DK849+273)^3))</f>
        <v>0</v>
      </c>
      <c r="W849">
        <f>($C$7*DL849+$D$7*DM849+$E$7*V849)</f>
        <v>0</v>
      </c>
      <c r="X849">
        <f>0.61365*exp(17.502*W849/(240.97+W849))</f>
        <v>0</v>
      </c>
      <c r="Y849">
        <f>(Z849/AA849*100)</f>
        <v>0</v>
      </c>
      <c r="Z849">
        <f>DD849*(DI849+DJ849)/1000</f>
        <v>0</v>
      </c>
      <c r="AA849">
        <f>0.61365*exp(17.502*DK849/(240.97+DK849))</f>
        <v>0</v>
      </c>
      <c r="AB849">
        <f>(X849-DD849*(DI849+DJ849)/1000)</f>
        <v>0</v>
      </c>
      <c r="AC849">
        <f>(-J849*44100)</f>
        <v>0</v>
      </c>
      <c r="AD849">
        <f>2*29.3*R849*0.92*(DK849-W849)</f>
        <v>0</v>
      </c>
      <c r="AE849">
        <f>2*0.95*5.67E-8*(((DK849+$B$7)+273)^4-(W849+273)^4)</f>
        <v>0</v>
      </c>
      <c r="AF849">
        <f>U849+AE849+AC849+AD849</f>
        <v>0</v>
      </c>
      <c r="AG849">
        <f>DH849*AU849*(DC849-DB849*(1000-AU849*DE849)/(1000-AU849*DD849))/(100*CV849)</f>
        <v>0</v>
      </c>
      <c r="AH849">
        <f>1000*DH849*AU849*(DD849-DE849)/(100*CV849*(1000-AU849*DD849))</f>
        <v>0</v>
      </c>
      <c r="AI849">
        <f>(AJ849 - AK849 - DI849*1E3/(8.314*(DK849+273.15)) * AM849/DH849 * AL849) * DH849/(100*CV849) * (1000 - DE849)/1000</f>
        <v>0</v>
      </c>
      <c r="AJ849">
        <v>1026.59791978446</v>
      </c>
      <c r="AK849">
        <v>988.426121212121</v>
      </c>
      <c r="AL849">
        <v>3.30928471251748</v>
      </c>
      <c r="AM849">
        <v>66.0503395824005</v>
      </c>
      <c r="AN849">
        <f>(AP849 - AO849 + DI849*1E3/(8.314*(DK849+273.15)) * AR849/DH849 * AQ849) * DH849/(100*CV849) * 1000/(1000 - AP849)</f>
        <v>0</v>
      </c>
      <c r="AO849">
        <v>25.9319220607184</v>
      </c>
      <c r="AP849">
        <v>27.8272993006993</v>
      </c>
      <c r="AQ849">
        <v>1.57267563093364e-06</v>
      </c>
      <c r="AR849">
        <v>92.4507635075594</v>
      </c>
      <c r="AS849">
        <v>4</v>
      </c>
      <c r="AT849">
        <v>1</v>
      </c>
      <c r="AU849">
        <f>IF(AS849*$H$13&gt;=AW849,1.0,(AW849/(AW849-AS849*$H$13)))</f>
        <v>0</v>
      </c>
      <c r="AV849">
        <f>(AU849-1)*100</f>
        <v>0</v>
      </c>
      <c r="AW849">
        <f>MAX(0,($B$13+$C$13*DP849)/(1+$D$13*DP849)*DI849/(DK849+273)*$E$13)</f>
        <v>0</v>
      </c>
      <c r="AX849" t="s">
        <v>418</v>
      </c>
      <c r="AY849" t="s">
        <v>418</v>
      </c>
      <c r="AZ849">
        <v>0</v>
      </c>
      <c r="BA849">
        <v>0</v>
      </c>
      <c r="BB849">
        <f>1-AZ849/BA849</f>
        <v>0</v>
      </c>
      <c r="BC849">
        <v>0</v>
      </c>
      <c r="BD849" t="s">
        <v>418</v>
      </c>
      <c r="BE849" t="s">
        <v>418</v>
      </c>
      <c r="BF849">
        <v>0</v>
      </c>
      <c r="BG849">
        <v>0</v>
      </c>
      <c r="BH849">
        <f>1-BF849/BG849</f>
        <v>0</v>
      </c>
      <c r="BI849">
        <v>0.5</v>
      </c>
      <c r="BJ849">
        <f>CS849</f>
        <v>0</v>
      </c>
      <c r="BK849">
        <f>L849</f>
        <v>0</v>
      </c>
      <c r="BL849">
        <f>BH849*BI849*BJ849</f>
        <v>0</v>
      </c>
      <c r="BM849">
        <f>(BK849-BC849)/BJ849</f>
        <v>0</v>
      </c>
      <c r="BN849">
        <f>(BA849-BG849)/BG849</f>
        <v>0</v>
      </c>
      <c r="BO849">
        <f>AZ849/(BB849+AZ849/BG849)</f>
        <v>0</v>
      </c>
      <c r="BP849" t="s">
        <v>418</v>
      </c>
      <c r="BQ849">
        <v>0</v>
      </c>
      <c r="BR849">
        <f>IF(BQ849&lt;&gt;0, BQ849, BO849)</f>
        <v>0</v>
      </c>
      <c r="BS849">
        <f>1-BR849/BG849</f>
        <v>0</v>
      </c>
      <c r="BT849">
        <f>(BG849-BF849)/(BG849-BR849)</f>
        <v>0</v>
      </c>
      <c r="BU849">
        <f>(BA849-BG849)/(BA849-BR849)</f>
        <v>0</v>
      </c>
      <c r="BV849">
        <f>(BG849-BF849)/(BG849-AZ849)</f>
        <v>0</v>
      </c>
      <c r="BW849">
        <f>(BA849-BG849)/(BA849-AZ849)</f>
        <v>0</v>
      </c>
      <c r="BX849">
        <f>(BT849*BR849/BF849)</f>
        <v>0</v>
      </c>
      <c r="BY849">
        <f>(1-BX849)</f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f>$B$11*DQ849+$C$11*DR849+$F$11*EC849*(1-EF849)</f>
        <v>0</v>
      </c>
      <c r="CS849">
        <f>CR849*CT849</f>
        <v>0</v>
      </c>
      <c r="CT849">
        <f>($B$11*$D$9+$C$11*$D$9+$F$11*((EP849+EH849)/MAX(EP849+EH849+EQ849, 0.1)*$I$9+EQ849/MAX(EP849+EH849+EQ849, 0.1)*$J$9))/($B$11+$C$11+$F$11)</f>
        <v>0</v>
      </c>
      <c r="CU849">
        <f>($B$11*$K$9+$C$11*$K$9+$F$11*((EP849+EH849)/MAX(EP849+EH849+EQ849, 0.1)*$P$9+EQ849/MAX(EP849+EH849+EQ849, 0.1)*$Q$9))/($B$11+$C$11+$F$11)</f>
        <v>0</v>
      </c>
      <c r="CV849">
        <v>6</v>
      </c>
      <c r="CW849">
        <v>0.5</v>
      </c>
      <c r="CX849" t="s">
        <v>419</v>
      </c>
      <c r="CY849">
        <v>2</v>
      </c>
      <c r="CZ849" t="b">
        <v>1</v>
      </c>
      <c r="DA849">
        <v>1659036540.1</v>
      </c>
      <c r="DB849">
        <v>938.419148148148</v>
      </c>
      <c r="DC849">
        <v>984.690925925926</v>
      </c>
      <c r="DD849">
        <v>27.822937037037</v>
      </c>
      <c r="DE849">
        <v>25.9260962962963</v>
      </c>
      <c r="DF849">
        <v>928.955703703704</v>
      </c>
      <c r="DG849">
        <v>27.2915740740741</v>
      </c>
      <c r="DH849">
        <v>500.08562962963</v>
      </c>
      <c r="DI849">
        <v>90.2792444444444</v>
      </c>
      <c r="DJ849">
        <v>0.0437672777777778</v>
      </c>
      <c r="DK849">
        <v>27.4208074074074</v>
      </c>
      <c r="DL849">
        <v>28.2133</v>
      </c>
      <c r="DM849">
        <v>999.9</v>
      </c>
      <c r="DN849">
        <v>0</v>
      </c>
      <c r="DO849">
        <v>0</v>
      </c>
      <c r="DP849">
        <v>10018.1481481481</v>
      </c>
      <c r="DQ849">
        <v>0</v>
      </c>
      <c r="DR849">
        <v>17.1805333333333</v>
      </c>
      <c r="DS849">
        <v>-46.2721037037037</v>
      </c>
      <c r="DT849">
        <v>965.276148148148</v>
      </c>
      <c r="DU849">
        <v>1010.89985185185</v>
      </c>
      <c r="DV849">
        <v>1.89682703703704</v>
      </c>
      <c r="DW849">
        <v>984.690925925926</v>
      </c>
      <c r="DX849">
        <v>25.9260962962963</v>
      </c>
      <c r="DY849">
        <v>2.5118337037037</v>
      </c>
      <c r="DZ849">
        <v>2.34058888888889</v>
      </c>
      <c r="EA849">
        <v>21.1033888888889</v>
      </c>
      <c r="EB849">
        <v>19.9584962962963</v>
      </c>
      <c r="EC849">
        <v>1999.97555555556</v>
      </c>
      <c r="ED849">
        <v>0.980000111111111</v>
      </c>
      <c r="EE849">
        <v>0.0200002814814815</v>
      </c>
      <c r="EF849">
        <v>0</v>
      </c>
      <c r="EG849">
        <v>657.334518518519</v>
      </c>
      <c r="EH849">
        <v>5.00063</v>
      </c>
      <c r="EI849">
        <v>12983.1259259259</v>
      </c>
      <c r="EJ849">
        <v>17256.6851851852</v>
      </c>
      <c r="EK849">
        <v>38.187</v>
      </c>
      <c r="EL849">
        <v>38.25</v>
      </c>
      <c r="EM849">
        <v>37.687</v>
      </c>
      <c r="EN849">
        <v>37.562</v>
      </c>
      <c r="EO849">
        <v>39.1916666666667</v>
      </c>
      <c r="EP849">
        <v>1955.07518518519</v>
      </c>
      <c r="EQ849">
        <v>39.9003703703704</v>
      </c>
      <c r="ER849">
        <v>0</v>
      </c>
      <c r="ES849">
        <v>1659036546.7</v>
      </c>
      <c r="ET849">
        <v>0</v>
      </c>
      <c r="EU849">
        <v>657.3296</v>
      </c>
      <c r="EV849">
        <v>2.44184617195449</v>
      </c>
      <c r="EW849">
        <v>57.6846154500372</v>
      </c>
      <c r="EX849">
        <v>12983.54</v>
      </c>
      <c r="EY849">
        <v>15</v>
      </c>
      <c r="EZ849">
        <v>1659035359.5</v>
      </c>
      <c r="FA849" t="s">
        <v>1976</v>
      </c>
      <c r="FB849">
        <v>1659035357.5</v>
      </c>
      <c r="FC849">
        <v>1659035359.5</v>
      </c>
      <c r="FD849">
        <v>1</v>
      </c>
      <c r="FE849">
        <v>-0.104</v>
      </c>
      <c r="FF849">
        <v>-0.037</v>
      </c>
      <c r="FG849">
        <v>6.435</v>
      </c>
      <c r="FH849">
        <v>0.501</v>
      </c>
      <c r="FI849">
        <v>420</v>
      </c>
      <c r="FJ849">
        <v>25</v>
      </c>
      <c r="FK849">
        <v>0.45</v>
      </c>
      <c r="FL849">
        <v>0.11</v>
      </c>
      <c r="FM849">
        <v>-46.2398225</v>
      </c>
      <c r="FN849">
        <v>-0.0499238273920921</v>
      </c>
      <c r="FO849">
        <v>0.476837094555101</v>
      </c>
      <c r="FP849">
        <v>1</v>
      </c>
      <c r="FQ849">
        <v>657.109470588235</v>
      </c>
      <c r="FR849">
        <v>3.27303285980777</v>
      </c>
      <c r="FS849">
        <v>0.383341288217946</v>
      </c>
      <c r="FT849">
        <v>0</v>
      </c>
      <c r="FU849">
        <v>1.8966255</v>
      </c>
      <c r="FV849">
        <v>0.0068951594746691</v>
      </c>
      <c r="FW849">
        <v>0.00572159459853632</v>
      </c>
      <c r="FX849">
        <v>1</v>
      </c>
      <c r="FY849">
        <v>2</v>
      </c>
      <c r="FZ849">
        <v>3</v>
      </c>
      <c r="GA849" t="s">
        <v>474</v>
      </c>
      <c r="GB849">
        <v>2.97302</v>
      </c>
      <c r="GC849">
        <v>2.69837</v>
      </c>
      <c r="GD849">
        <v>0.162144</v>
      </c>
      <c r="GE849">
        <v>0.168183</v>
      </c>
      <c r="GF849">
        <v>0.11431</v>
      </c>
      <c r="GG849">
        <v>0.109822</v>
      </c>
      <c r="GH849">
        <v>32618.3</v>
      </c>
      <c r="GI849">
        <v>35417.8</v>
      </c>
      <c r="GJ849">
        <v>35276.6</v>
      </c>
      <c r="GK849">
        <v>38612.6</v>
      </c>
      <c r="GL849">
        <v>44291.8</v>
      </c>
      <c r="GM849">
        <v>49645</v>
      </c>
      <c r="GN849">
        <v>55146.7</v>
      </c>
      <c r="GO849">
        <v>61935.7</v>
      </c>
      <c r="GP849">
        <v>1.972</v>
      </c>
      <c r="GQ849">
        <v>1.8626</v>
      </c>
      <c r="GR849">
        <v>0.175685</v>
      </c>
      <c r="GS849">
        <v>0</v>
      </c>
      <c r="GT849">
        <v>25.3695</v>
      </c>
      <c r="GU849">
        <v>999.9</v>
      </c>
      <c r="GV849">
        <v>58.027</v>
      </c>
      <c r="GW849">
        <v>29.487</v>
      </c>
      <c r="GX849">
        <v>26.5882</v>
      </c>
      <c r="GY849">
        <v>55.9019</v>
      </c>
      <c r="GZ849">
        <v>45.7131</v>
      </c>
      <c r="HA849">
        <v>1</v>
      </c>
      <c r="HB849">
        <v>-0.0489634</v>
      </c>
      <c r="HC849">
        <v>0.0934641</v>
      </c>
      <c r="HD849">
        <v>20.1135</v>
      </c>
      <c r="HE849">
        <v>5.19932</v>
      </c>
      <c r="HF849">
        <v>12.004</v>
      </c>
      <c r="HG849">
        <v>4.976</v>
      </c>
      <c r="HH849">
        <v>3.2934</v>
      </c>
      <c r="HI849">
        <v>9999</v>
      </c>
      <c r="HJ849">
        <v>9999</v>
      </c>
      <c r="HK849">
        <v>9999</v>
      </c>
      <c r="HL849">
        <v>631.2</v>
      </c>
      <c r="HM849">
        <v>1.86319</v>
      </c>
      <c r="HN849">
        <v>1.86801</v>
      </c>
      <c r="HO849">
        <v>1.8678</v>
      </c>
      <c r="HP849">
        <v>1.86896</v>
      </c>
      <c r="HQ849">
        <v>1.86981</v>
      </c>
      <c r="HR849">
        <v>1.86584</v>
      </c>
      <c r="HS849">
        <v>1.86691</v>
      </c>
      <c r="HT849">
        <v>1.86829</v>
      </c>
      <c r="HU849">
        <v>5</v>
      </c>
      <c r="HV849">
        <v>0</v>
      </c>
      <c r="HW849">
        <v>0</v>
      </c>
      <c r="HX849">
        <v>0</v>
      </c>
      <c r="HY849" t="s">
        <v>422</v>
      </c>
      <c r="HZ849" t="s">
        <v>423</v>
      </c>
      <c r="IA849" t="s">
        <v>424</v>
      </c>
      <c r="IB849" t="s">
        <v>424</v>
      </c>
      <c r="IC849" t="s">
        <v>424</v>
      </c>
      <c r="ID849" t="s">
        <v>424</v>
      </c>
      <c r="IE849">
        <v>0</v>
      </c>
      <c r="IF849">
        <v>100</v>
      </c>
      <c r="IG849">
        <v>100</v>
      </c>
      <c r="IH849">
        <v>9.597</v>
      </c>
      <c r="II849">
        <v>0.5313</v>
      </c>
      <c r="IJ849">
        <v>3.92360093765785</v>
      </c>
      <c r="IK849">
        <v>0.00601174518973114</v>
      </c>
      <c r="IL849">
        <v>2.77886958061485e-07</v>
      </c>
      <c r="IM849">
        <v>-3.54636231360687e-10</v>
      </c>
      <c r="IN849">
        <v>0.531367920259254</v>
      </c>
      <c r="IO849">
        <v>0</v>
      </c>
      <c r="IP849">
        <v>0</v>
      </c>
      <c r="IQ849">
        <v>0</v>
      </c>
      <c r="IR849">
        <v>-4</v>
      </c>
      <c r="IS849">
        <v>1848</v>
      </c>
      <c r="IT849">
        <v>1</v>
      </c>
      <c r="IU849">
        <v>25</v>
      </c>
      <c r="IV849">
        <v>19.8</v>
      </c>
      <c r="IW849">
        <v>19.8</v>
      </c>
      <c r="IX849">
        <v>2.09961</v>
      </c>
      <c r="IY849">
        <v>2.60498</v>
      </c>
      <c r="IZ849">
        <v>1.54785</v>
      </c>
      <c r="JA849">
        <v>2.30591</v>
      </c>
      <c r="JB849">
        <v>1.34644</v>
      </c>
      <c r="JC849">
        <v>2.43896</v>
      </c>
      <c r="JD849">
        <v>33.7606</v>
      </c>
      <c r="JE849">
        <v>24.2188</v>
      </c>
      <c r="JF849">
        <v>18</v>
      </c>
      <c r="JG849">
        <v>491.233</v>
      </c>
      <c r="JH849">
        <v>419.767</v>
      </c>
      <c r="JI849">
        <v>24.9995</v>
      </c>
      <c r="JJ849">
        <v>26.6012</v>
      </c>
      <c r="JK849">
        <v>30.0002</v>
      </c>
      <c r="JL849">
        <v>26.5605</v>
      </c>
      <c r="JM849">
        <v>26.504</v>
      </c>
      <c r="JN849">
        <v>42.0265</v>
      </c>
      <c r="JO849">
        <v>6.06052</v>
      </c>
      <c r="JP849">
        <v>100</v>
      </c>
      <c r="JQ849">
        <v>25</v>
      </c>
      <c r="JR849">
        <v>1026.52</v>
      </c>
      <c r="JS849">
        <v>25.9932</v>
      </c>
      <c r="JT849">
        <v>102.296</v>
      </c>
      <c r="JU849">
        <v>103.091</v>
      </c>
    </row>
    <row r="850" spans="1:281">
      <c r="A850">
        <v>832</v>
      </c>
      <c r="B850">
        <v>1659036552.6</v>
      </c>
      <c r="C850">
        <v>12869.5</v>
      </c>
      <c r="D850" t="s">
        <v>2097</v>
      </c>
      <c r="E850" t="s">
        <v>2098</v>
      </c>
      <c r="F850">
        <v>5</v>
      </c>
      <c r="G850" t="s">
        <v>1975</v>
      </c>
      <c r="H850" t="s">
        <v>417</v>
      </c>
      <c r="I850">
        <v>1659036544.81429</v>
      </c>
      <c r="J850">
        <f>(K850)/1000</f>
        <v>0</v>
      </c>
      <c r="K850">
        <f>IF(CZ850, AN850, AH850)</f>
        <v>0</v>
      </c>
      <c r="L850">
        <f>IF(CZ850, AI850, AG850)</f>
        <v>0</v>
      </c>
      <c r="M850">
        <f>DB850 - IF(AU850&gt;1, L850*CV850*100.0/(AW850*DP850), 0)</f>
        <v>0</v>
      </c>
      <c r="N850">
        <f>((T850-J850/2)*M850-L850)/(T850+J850/2)</f>
        <v>0</v>
      </c>
      <c r="O850">
        <f>N850*(DI850+DJ850)/1000.0</f>
        <v>0</v>
      </c>
      <c r="P850">
        <f>(DB850 - IF(AU850&gt;1, L850*CV850*100.0/(AW850*DP850), 0))*(DI850+DJ850)/1000.0</f>
        <v>0</v>
      </c>
      <c r="Q850">
        <f>2.0/((1/S850-1/R850)+SIGN(S850)*SQRT((1/S850-1/R850)*(1/S850-1/R850) + 4*CW850/((CW850+1)*(CW850+1))*(2*1/S850*1/R850-1/R850*1/R850)))</f>
        <v>0</v>
      </c>
      <c r="R850">
        <f>IF(LEFT(CX850,1)&lt;&gt;"0",IF(LEFT(CX850,1)="1",3.0,CY850),$D$5+$E$5*(DP850*DI850/($K$5*1000))+$F$5*(DP850*DI850/($K$5*1000))*MAX(MIN(CV850,$J$5),$I$5)*MAX(MIN(CV850,$J$5),$I$5)+$G$5*MAX(MIN(CV850,$J$5),$I$5)*(DP850*DI850/($K$5*1000))+$H$5*(DP850*DI850/($K$5*1000))*(DP850*DI850/($K$5*1000)))</f>
        <v>0</v>
      </c>
      <c r="S850">
        <f>J850*(1000-(1000*0.61365*exp(17.502*W850/(240.97+W850))/(DI850+DJ850)+DD850)/2)/(1000*0.61365*exp(17.502*W850/(240.97+W850))/(DI850+DJ850)-DD850)</f>
        <v>0</v>
      </c>
      <c r="T850">
        <f>1/((CW850+1)/(Q850/1.6)+1/(R850/1.37)) + CW850/((CW850+1)/(Q850/1.6) + CW850/(R850/1.37))</f>
        <v>0</v>
      </c>
      <c r="U850">
        <f>(CR850*CU850)</f>
        <v>0</v>
      </c>
      <c r="V850">
        <f>(DK850+(U850+2*0.95*5.67E-8*(((DK850+$B$7)+273)^4-(DK850+273)^4)-44100*J850)/(1.84*29.3*R850+8*0.95*5.67E-8*(DK850+273)^3))</f>
        <v>0</v>
      </c>
      <c r="W850">
        <f>($C$7*DL850+$D$7*DM850+$E$7*V850)</f>
        <v>0</v>
      </c>
      <c r="X850">
        <f>0.61365*exp(17.502*W850/(240.97+W850))</f>
        <v>0</v>
      </c>
      <c r="Y850">
        <f>(Z850/AA850*100)</f>
        <v>0</v>
      </c>
      <c r="Z850">
        <f>DD850*(DI850+DJ850)/1000</f>
        <v>0</v>
      </c>
      <c r="AA850">
        <f>0.61365*exp(17.502*DK850/(240.97+DK850))</f>
        <v>0</v>
      </c>
      <c r="AB850">
        <f>(X850-DD850*(DI850+DJ850)/1000)</f>
        <v>0</v>
      </c>
      <c r="AC850">
        <f>(-J850*44100)</f>
        <v>0</v>
      </c>
      <c r="AD850">
        <f>2*29.3*R850*0.92*(DK850-W850)</f>
        <v>0</v>
      </c>
      <c r="AE850">
        <f>2*0.95*5.67E-8*(((DK850+$B$7)+273)^4-(W850+273)^4)</f>
        <v>0</v>
      </c>
      <c r="AF850">
        <f>U850+AE850+AC850+AD850</f>
        <v>0</v>
      </c>
      <c r="AG850">
        <f>DH850*AU850*(DC850-DB850*(1000-AU850*DE850)/(1000-AU850*DD850))/(100*CV850)</f>
        <v>0</v>
      </c>
      <c r="AH850">
        <f>1000*DH850*AU850*(DD850-DE850)/(100*CV850*(1000-AU850*DD850))</f>
        <v>0</v>
      </c>
      <c r="AI850">
        <f>(AJ850 - AK850 - DI850*1E3/(8.314*(DK850+273.15)) * AM850/DH850 * AL850) * DH850/(100*CV850) * (1000 - DE850)/1000</f>
        <v>0</v>
      </c>
      <c r="AJ850">
        <v>1044.43943819777</v>
      </c>
      <c r="AK850">
        <v>1005.55035757576</v>
      </c>
      <c r="AL850">
        <v>3.45212946108318</v>
      </c>
      <c r="AM850">
        <v>66.0503395824005</v>
      </c>
      <c r="AN850">
        <f>(AP850 - AO850 + DI850*1E3/(8.314*(DK850+273.15)) * AR850/DH850 * AQ850) * DH850/(100*CV850) * 1000/(1000 - AP850)</f>
        <v>0</v>
      </c>
      <c r="AO850">
        <v>25.9404392449844</v>
      </c>
      <c r="AP850">
        <v>27.8337643356643</v>
      </c>
      <c r="AQ850">
        <v>-7.78433027440947e-07</v>
      </c>
      <c r="AR850">
        <v>92.4507635075594</v>
      </c>
      <c r="AS850">
        <v>3</v>
      </c>
      <c r="AT850">
        <v>1</v>
      </c>
      <c r="AU850">
        <f>IF(AS850*$H$13&gt;=AW850,1.0,(AW850/(AW850-AS850*$H$13)))</f>
        <v>0</v>
      </c>
      <c r="AV850">
        <f>(AU850-1)*100</f>
        <v>0</v>
      </c>
      <c r="AW850">
        <f>MAX(0,($B$13+$C$13*DP850)/(1+$D$13*DP850)*DI850/(DK850+273)*$E$13)</f>
        <v>0</v>
      </c>
      <c r="AX850" t="s">
        <v>418</v>
      </c>
      <c r="AY850" t="s">
        <v>418</v>
      </c>
      <c r="AZ850">
        <v>0</v>
      </c>
      <c r="BA850">
        <v>0</v>
      </c>
      <c r="BB850">
        <f>1-AZ850/BA850</f>
        <v>0</v>
      </c>
      <c r="BC850">
        <v>0</v>
      </c>
      <c r="BD850" t="s">
        <v>418</v>
      </c>
      <c r="BE850" t="s">
        <v>418</v>
      </c>
      <c r="BF850">
        <v>0</v>
      </c>
      <c r="BG850">
        <v>0</v>
      </c>
      <c r="BH850">
        <f>1-BF850/BG850</f>
        <v>0</v>
      </c>
      <c r="BI850">
        <v>0.5</v>
      </c>
      <c r="BJ850">
        <f>CS850</f>
        <v>0</v>
      </c>
      <c r="BK850">
        <f>L850</f>
        <v>0</v>
      </c>
      <c r="BL850">
        <f>BH850*BI850*BJ850</f>
        <v>0</v>
      </c>
      <c r="BM850">
        <f>(BK850-BC850)/BJ850</f>
        <v>0</v>
      </c>
      <c r="BN850">
        <f>(BA850-BG850)/BG850</f>
        <v>0</v>
      </c>
      <c r="BO850">
        <f>AZ850/(BB850+AZ850/BG850)</f>
        <v>0</v>
      </c>
      <c r="BP850" t="s">
        <v>418</v>
      </c>
      <c r="BQ850">
        <v>0</v>
      </c>
      <c r="BR850">
        <f>IF(BQ850&lt;&gt;0, BQ850, BO850)</f>
        <v>0</v>
      </c>
      <c r="BS850">
        <f>1-BR850/BG850</f>
        <v>0</v>
      </c>
      <c r="BT850">
        <f>(BG850-BF850)/(BG850-BR850)</f>
        <v>0</v>
      </c>
      <c r="BU850">
        <f>(BA850-BG850)/(BA850-BR850)</f>
        <v>0</v>
      </c>
      <c r="BV850">
        <f>(BG850-BF850)/(BG850-AZ850)</f>
        <v>0</v>
      </c>
      <c r="BW850">
        <f>(BA850-BG850)/(BA850-AZ850)</f>
        <v>0</v>
      </c>
      <c r="BX850">
        <f>(BT850*BR850/BF850)</f>
        <v>0</v>
      </c>
      <c r="BY850">
        <f>(1-BX850)</f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f>$B$11*DQ850+$C$11*DR850+$F$11*EC850*(1-EF850)</f>
        <v>0</v>
      </c>
      <c r="CS850">
        <f>CR850*CT850</f>
        <v>0</v>
      </c>
      <c r="CT850">
        <f>($B$11*$D$9+$C$11*$D$9+$F$11*((EP850+EH850)/MAX(EP850+EH850+EQ850, 0.1)*$I$9+EQ850/MAX(EP850+EH850+EQ850, 0.1)*$J$9))/($B$11+$C$11+$F$11)</f>
        <v>0</v>
      </c>
      <c r="CU850">
        <f>($B$11*$K$9+$C$11*$K$9+$F$11*((EP850+EH850)/MAX(EP850+EH850+EQ850, 0.1)*$P$9+EQ850/MAX(EP850+EH850+EQ850, 0.1)*$Q$9))/($B$11+$C$11+$F$11)</f>
        <v>0</v>
      </c>
      <c r="CV850">
        <v>6</v>
      </c>
      <c r="CW850">
        <v>0.5</v>
      </c>
      <c r="CX850" t="s">
        <v>419</v>
      </c>
      <c r="CY850">
        <v>2</v>
      </c>
      <c r="CZ850" t="b">
        <v>1</v>
      </c>
      <c r="DA850">
        <v>1659036544.81429</v>
      </c>
      <c r="DB850">
        <v>953.674178571428</v>
      </c>
      <c r="DC850">
        <v>1000.28025</v>
      </c>
      <c r="DD850">
        <v>27.8254285714286</v>
      </c>
      <c r="DE850">
        <v>25.9312714285714</v>
      </c>
      <c r="DF850">
        <v>944.125785714286</v>
      </c>
      <c r="DG850">
        <v>27.2940642857143</v>
      </c>
      <c r="DH850">
        <v>500.061607142857</v>
      </c>
      <c r="DI850">
        <v>90.278975</v>
      </c>
      <c r="DJ850">
        <v>0.0438131464285714</v>
      </c>
      <c r="DK850">
        <v>27.4255928571429</v>
      </c>
      <c r="DL850">
        <v>28.2230821428571</v>
      </c>
      <c r="DM850">
        <v>999.9</v>
      </c>
      <c r="DN850">
        <v>0</v>
      </c>
      <c r="DO850">
        <v>0</v>
      </c>
      <c r="DP850">
        <v>10016.7857142857</v>
      </c>
      <c r="DQ850">
        <v>0</v>
      </c>
      <c r="DR850">
        <v>17.1757142857143</v>
      </c>
      <c r="DS850">
        <v>-46.6066892857143</v>
      </c>
      <c r="DT850">
        <v>980.970321428572</v>
      </c>
      <c r="DU850">
        <v>1026.90964285714</v>
      </c>
      <c r="DV850">
        <v>1.89414857142857</v>
      </c>
      <c r="DW850">
        <v>1000.28025</v>
      </c>
      <c r="DX850">
        <v>25.9312714285714</v>
      </c>
      <c r="DY850">
        <v>2.51205107142857</v>
      </c>
      <c r="DZ850">
        <v>2.34105</v>
      </c>
      <c r="EA850">
        <v>21.1047964285714</v>
      </c>
      <c r="EB850">
        <v>19.9616678571429</v>
      </c>
      <c r="EC850">
        <v>1999.95285714286</v>
      </c>
      <c r="ED850">
        <v>0.98</v>
      </c>
      <c r="EE850">
        <v>0.0200004</v>
      </c>
      <c r="EF850">
        <v>0</v>
      </c>
      <c r="EG850">
        <v>657.543392857143</v>
      </c>
      <c r="EH850">
        <v>5.00063</v>
      </c>
      <c r="EI850">
        <v>12987.3</v>
      </c>
      <c r="EJ850">
        <v>17256.4928571429</v>
      </c>
      <c r="EK850">
        <v>38.187</v>
      </c>
      <c r="EL850">
        <v>38.25</v>
      </c>
      <c r="EM850">
        <v>37.687</v>
      </c>
      <c r="EN850">
        <v>37.562</v>
      </c>
      <c r="EO850">
        <v>39.1915</v>
      </c>
      <c r="EP850">
        <v>1955.05285714286</v>
      </c>
      <c r="EQ850">
        <v>39.9</v>
      </c>
      <c r="ER850">
        <v>0</v>
      </c>
      <c r="ES850">
        <v>1659036551.5</v>
      </c>
      <c r="ET850">
        <v>0</v>
      </c>
      <c r="EU850">
        <v>657.54052</v>
      </c>
      <c r="EV850">
        <v>3.05053847484843</v>
      </c>
      <c r="EW850">
        <v>49.6923076461584</v>
      </c>
      <c r="EX850">
        <v>12987.708</v>
      </c>
      <c r="EY850">
        <v>15</v>
      </c>
      <c r="EZ850">
        <v>1659035359.5</v>
      </c>
      <c r="FA850" t="s">
        <v>1976</v>
      </c>
      <c r="FB850">
        <v>1659035357.5</v>
      </c>
      <c r="FC850">
        <v>1659035359.5</v>
      </c>
      <c r="FD850">
        <v>1</v>
      </c>
      <c r="FE850">
        <v>-0.104</v>
      </c>
      <c r="FF850">
        <v>-0.037</v>
      </c>
      <c r="FG850">
        <v>6.435</v>
      </c>
      <c r="FH850">
        <v>0.501</v>
      </c>
      <c r="FI850">
        <v>420</v>
      </c>
      <c r="FJ850">
        <v>25</v>
      </c>
      <c r="FK850">
        <v>0.45</v>
      </c>
      <c r="FL850">
        <v>0.11</v>
      </c>
      <c r="FM850">
        <v>-46.5521575</v>
      </c>
      <c r="FN850">
        <v>-2.70858348968105</v>
      </c>
      <c r="FO850">
        <v>0.601516980179072</v>
      </c>
      <c r="FP850">
        <v>0</v>
      </c>
      <c r="FQ850">
        <v>657.384852941177</v>
      </c>
      <c r="FR850">
        <v>3.09294118457262</v>
      </c>
      <c r="FS850">
        <v>0.364348744728814</v>
      </c>
      <c r="FT850">
        <v>0</v>
      </c>
      <c r="FU850">
        <v>1.8949665</v>
      </c>
      <c r="FV850">
        <v>-0.0347608255159481</v>
      </c>
      <c r="FW850">
        <v>0.00680191133064816</v>
      </c>
      <c r="FX850">
        <v>1</v>
      </c>
      <c r="FY850">
        <v>1</v>
      </c>
      <c r="FZ850">
        <v>3</v>
      </c>
      <c r="GA850" t="s">
        <v>421</v>
      </c>
      <c r="GB850">
        <v>2.97321</v>
      </c>
      <c r="GC850">
        <v>2.6977</v>
      </c>
      <c r="GD850">
        <v>0.163946</v>
      </c>
      <c r="GE850">
        <v>0.169993</v>
      </c>
      <c r="GF850">
        <v>0.114312</v>
      </c>
      <c r="GG850">
        <v>0.109824</v>
      </c>
      <c r="GH850">
        <v>32547.6</v>
      </c>
      <c r="GI850">
        <v>35340.7</v>
      </c>
      <c r="GJ850">
        <v>35276</v>
      </c>
      <c r="GK850">
        <v>38612.5</v>
      </c>
      <c r="GL850">
        <v>44290.9</v>
      </c>
      <c r="GM850">
        <v>49645.1</v>
      </c>
      <c r="GN850">
        <v>55145.7</v>
      </c>
      <c r="GO850">
        <v>61935.9</v>
      </c>
      <c r="GP850">
        <v>1.9726</v>
      </c>
      <c r="GQ850">
        <v>1.862</v>
      </c>
      <c r="GR850">
        <v>0.176281</v>
      </c>
      <c r="GS850">
        <v>0</v>
      </c>
      <c r="GT850">
        <v>25.3673</v>
      </c>
      <c r="GU850">
        <v>999.9</v>
      </c>
      <c r="GV850">
        <v>58.027</v>
      </c>
      <c r="GW850">
        <v>29.477</v>
      </c>
      <c r="GX850">
        <v>26.5695</v>
      </c>
      <c r="GY850">
        <v>56.0019</v>
      </c>
      <c r="GZ850">
        <v>46.1779</v>
      </c>
      <c r="HA850">
        <v>1</v>
      </c>
      <c r="HB850">
        <v>-0.0491463</v>
      </c>
      <c r="HC850">
        <v>0.0921569</v>
      </c>
      <c r="HD850">
        <v>20.1137</v>
      </c>
      <c r="HE850">
        <v>5.19932</v>
      </c>
      <c r="HF850">
        <v>12.004</v>
      </c>
      <c r="HG850">
        <v>4.9748</v>
      </c>
      <c r="HH850">
        <v>3.2934</v>
      </c>
      <c r="HI850">
        <v>9999</v>
      </c>
      <c r="HJ850">
        <v>9999</v>
      </c>
      <c r="HK850">
        <v>9999</v>
      </c>
      <c r="HL850">
        <v>631.2</v>
      </c>
      <c r="HM850">
        <v>1.8631</v>
      </c>
      <c r="HN850">
        <v>1.86807</v>
      </c>
      <c r="HO850">
        <v>1.86783</v>
      </c>
      <c r="HP850">
        <v>1.86896</v>
      </c>
      <c r="HQ850">
        <v>1.86981</v>
      </c>
      <c r="HR850">
        <v>1.86587</v>
      </c>
      <c r="HS850">
        <v>1.86691</v>
      </c>
      <c r="HT850">
        <v>1.86829</v>
      </c>
      <c r="HU850">
        <v>5</v>
      </c>
      <c r="HV850">
        <v>0</v>
      </c>
      <c r="HW850">
        <v>0</v>
      </c>
      <c r="HX850">
        <v>0</v>
      </c>
      <c r="HY850" t="s">
        <v>422</v>
      </c>
      <c r="HZ850" t="s">
        <v>423</v>
      </c>
      <c r="IA850" t="s">
        <v>424</v>
      </c>
      <c r="IB850" t="s">
        <v>424</v>
      </c>
      <c r="IC850" t="s">
        <v>424</v>
      </c>
      <c r="ID850" t="s">
        <v>424</v>
      </c>
      <c r="IE850">
        <v>0</v>
      </c>
      <c r="IF850">
        <v>100</v>
      </c>
      <c r="IG850">
        <v>100</v>
      </c>
      <c r="IH850">
        <v>9.689</v>
      </c>
      <c r="II850">
        <v>0.5314</v>
      </c>
      <c r="IJ850">
        <v>3.92360093765785</v>
      </c>
      <c r="IK850">
        <v>0.00601174518973114</v>
      </c>
      <c r="IL850">
        <v>2.77886958061485e-07</v>
      </c>
      <c r="IM850">
        <v>-3.54636231360687e-10</v>
      </c>
      <c r="IN850">
        <v>0.531367920259254</v>
      </c>
      <c r="IO850">
        <v>0</v>
      </c>
      <c r="IP850">
        <v>0</v>
      </c>
      <c r="IQ850">
        <v>0</v>
      </c>
      <c r="IR850">
        <v>-4</v>
      </c>
      <c r="IS850">
        <v>1848</v>
      </c>
      <c r="IT850">
        <v>1</v>
      </c>
      <c r="IU850">
        <v>25</v>
      </c>
      <c r="IV850">
        <v>19.9</v>
      </c>
      <c r="IW850">
        <v>19.9</v>
      </c>
      <c r="IX850">
        <v>2.12891</v>
      </c>
      <c r="IY850">
        <v>2.61353</v>
      </c>
      <c r="IZ850">
        <v>1.54785</v>
      </c>
      <c r="JA850">
        <v>2.30591</v>
      </c>
      <c r="JB850">
        <v>1.34644</v>
      </c>
      <c r="JC850">
        <v>2.2876</v>
      </c>
      <c r="JD850">
        <v>33.7606</v>
      </c>
      <c r="JE850">
        <v>24.2188</v>
      </c>
      <c r="JF850">
        <v>18</v>
      </c>
      <c r="JG850">
        <v>491.622</v>
      </c>
      <c r="JH850">
        <v>419.406</v>
      </c>
      <c r="JI850">
        <v>24.9995</v>
      </c>
      <c r="JJ850">
        <v>26.599</v>
      </c>
      <c r="JK850">
        <v>30.0001</v>
      </c>
      <c r="JL850">
        <v>26.5605</v>
      </c>
      <c r="JM850">
        <v>26.5017</v>
      </c>
      <c r="JN850">
        <v>42.621</v>
      </c>
      <c r="JO850">
        <v>6.06052</v>
      </c>
      <c r="JP850">
        <v>100</v>
      </c>
      <c r="JQ850">
        <v>25</v>
      </c>
      <c r="JR850">
        <v>1040.05</v>
      </c>
      <c r="JS850">
        <v>25.9932</v>
      </c>
      <c r="JT850">
        <v>102.294</v>
      </c>
      <c r="JU850">
        <v>103.091</v>
      </c>
    </row>
    <row r="851" spans="1:281">
      <c r="A851">
        <v>833</v>
      </c>
      <c r="B851">
        <v>1659036557.6</v>
      </c>
      <c r="C851">
        <v>12874.5</v>
      </c>
      <c r="D851" t="s">
        <v>2099</v>
      </c>
      <c r="E851" t="s">
        <v>2100</v>
      </c>
      <c r="F851">
        <v>5</v>
      </c>
      <c r="G851" t="s">
        <v>1975</v>
      </c>
      <c r="H851" t="s">
        <v>417</v>
      </c>
      <c r="I851">
        <v>1659036550.1</v>
      </c>
      <c r="J851">
        <f>(K851)/1000</f>
        <v>0</v>
      </c>
      <c r="K851">
        <f>IF(CZ851, AN851, AH851)</f>
        <v>0</v>
      </c>
      <c r="L851">
        <f>IF(CZ851, AI851, AG851)</f>
        <v>0</v>
      </c>
      <c r="M851">
        <f>DB851 - IF(AU851&gt;1, L851*CV851*100.0/(AW851*DP851), 0)</f>
        <v>0</v>
      </c>
      <c r="N851">
        <f>((T851-J851/2)*M851-L851)/(T851+J851/2)</f>
        <v>0</v>
      </c>
      <c r="O851">
        <f>N851*(DI851+DJ851)/1000.0</f>
        <v>0</v>
      </c>
      <c r="P851">
        <f>(DB851 - IF(AU851&gt;1, L851*CV851*100.0/(AW851*DP851), 0))*(DI851+DJ851)/1000.0</f>
        <v>0</v>
      </c>
      <c r="Q851">
        <f>2.0/((1/S851-1/R851)+SIGN(S851)*SQRT((1/S851-1/R851)*(1/S851-1/R851) + 4*CW851/((CW851+1)*(CW851+1))*(2*1/S851*1/R851-1/R851*1/R851)))</f>
        <v>0</v>
      </c>
      <c r="R851">
        <f>IF(LEFT(CX851,1)&lt;&gt;"0",IF(LEFT(CX851,1)="1",3.0,CY851),$D$5+$E$5*(DP851*DI851/($K$5*1000))+$F$5*(DP851*DI851/($K$5*1000))*MAX(MIN(CV851,$J$5),$I$5)*MAX(MIN(CV851,$J$5),$I$5)+$G$5*MAX(MIN(CV851,$J$5),$I$5)*(DP851*DI851/($K$5*1000))+$H$5*(DP851*DI851/($K$5*1000))*(DP851*DI851/($K$5*1000)))</f>
        <v>0</v>
      </c>
      <c r="S851">
        <f>J851*(1000-(1000*0.61365*exp(17.502*W851/(240.97+W851))/(DI851+DJ851)+DD851)/2)/(1000*0.61365*exp(17.502*W851/(240.97+W851))/(DI851+DJ851)-DD851)</f>
        <v>0</v>
      </c>
      <c r="T851">
        <f>1/((CW851+1)/(Q851/1.6)+1/(R851/1.37)) + CW851/((CW851+1)/(Q851/1.6) + CW851/(R851/1.37))</f>
        <v>0</v>
      </c>
      <c r="U851">
        <f>(CR851*CU851)</f>
        <v>0</v>
      </c>
      <c r="V851">
        <f>(DK851+(U851+2*0.95*5.67E-8*(((DK851+$B$7)+273)^4-(DK851+273)^4)-44100*J851)/(1.84*29.3*R851+8*0.95*5.67E-8*(DK851+273)^3))</f>
        <v>0</v>
      </c>
      <c r="W851">
        <f>($C$7*DL851+$D$7*DM851+$E$7*V851)</f>
        <v>0</v>
      </c>
      <c r="X851">
        <f>0.61365*exp(17.502*W851/(240.97+W851))</f>
        <v>0</v>
      </c>
      <c r="Y851">
        <f>(Z851/AA851*100)</f>
        <v>0</v>
      </c>
      <c r="Z851">
        <f>DD851*(DI851+DJ851)/1000</f>
        <v>0</v>
      </c>
      <c r="AA851">
        <f>0.61365*exp(17.502*DK851/(240.97+DK851))</f>
        <v>0</v>
      </c>
      <c r="AB851">
        <f>(X851-DD851*(DI851+DJ851)/1000)</f>
        <v>0</v>
      </c>
      <c r="AC851">
        <f>(-J851*44100)</f>
        <v>0</v>
      </c>
      <c r="AD851">
        <f>2*29.3*R851*0.92*(DK851-W851)</f>
        <v>0</v>
      </c>
      <c r="AE851">
        <f>2*0.95*5.67E-8*(((DK851+$B$7)+273)^4-(W851+273)^4)</f>
        <v>0</v>
      </c>
      <c r="AF851">
        <f>U851+AE851+AC851+AD851</f>
        <v>0</v>
      </c>
      <c r="AG851">
        <f>DH851*AU851*(DC851-DB851*(1000-AU851*DE851)/(1000-AU851*DD851))/(100*CV851)</f>
        <v>0</v>
      </c>
      <c r="AH851">
        <f>1000*DH851*AU851*(DD851-DE851)/(100*CV851*(1000-AU851*DD851))</f>
        <v>0</v>
      </c>
      <c r="AI851">
        <f>(AJ851 - AK851 - DI851*1E3/(8.314*(DK851+273.15)) * AM851/DH851 * AL851) * DH851/(100*CV851) * (1000 - DE851)/1000</f>
        <v>0</v>
      </c>
      <c r="AJ851">
        <v>1061.47514423774</v>
      </c>
      <c r="AK851">
        <v>1022.41636363636</v>
      </c>
      <c r="AL851">
        <v>3.38617439693515</v>
      </c>
      <c r="AM851">
        <v>66.0503395824005</v>
      </c>
      <c r="AN851">
        <f>(AP851 - AO851 + DI851*1E3/(8.314*(DK851+273.15)) * AR851/DH851 * AQ851) * DH851/(100*CV851) * 1000/(1000 - AP851)</f>
        <v>0</v>
      </c>
      <c r="AO851">
        <v>25.942966509081</v>
      </c>
      <c r="AP851">
        <v>27.8369664335664</v>
      </c>
      <c r="AQ851">
        <v>4.71286553091324e-06</v>
      </c>
      <c r="AR851">
        <v>92.4507635075594</v>
      </c>
      <c r="AS851">
        <v>3</v>
      </c>
      <c r="AT851">
        <v>1</v>
      </c>
      <c r="AU851">
        <f>IF(AS851*$H$13&gt;=AW851,1.0,(AW851/(AW851-AS851*$H$13)))</f>
        <v>0</v>
      </c>
      <c r="AV851">
        <f>(AU851-1)*100</f>
        <v>0</v>
      </c>
      <c r="AW851">
        <f>MAX(0,($B$13+$C$13*DP851)/(1+$D$13*DP851)*DI851/(DK851+273)*$E$13)</f>
        <v>0</v>
      </c>
      <c r="AX851" t="s">
        <v>418</v>
      </c>
      <c r="AY851" t="s">
        <v>418</v>
      </c>
      <c r="AZ851">
        <v>0</v>
      </c>
      <c r="BA851">
        <v>0</v>
      </c>
      <c r="BB851">
        <f>1-AZ851/BA851</f>
        <v>0</v>
      </c>
      <c r="BC851">
        <v>0</v>
      </c>
      <c r="BD851" t="s">
        <v>418</v>
      </c>
      <c r="BE851" t="s">
        <v>418</v>
      </c>
      <c r="BF851">
        <v>0</v>
      </c>
      <c r="BG851">
        <v>0</v>
      </c>
      <c r="BH851">
        <f>1-BF851/BG851</f>
        <v>0</v>
      </c>
      <c r="BI851">
        <v>0.5</v>
      </c>
      <c r="BJ851">
        <f>CS851</f>
        <v>0</v>
      </c>
      <c r="BK851">
        <f>L851</f>
        <v>0</v>
      </c>
      <c r="BL851">
        <f>BH851*BI851*BJ851</f>
        <v>0</v>
      </c>
      <c r="BM851">
        <f>(BK851-BC851)/BJ851</f>
        <v>0</v>
      </c>
      <c r="BN851">
        <f>(BA851-BG851)/BG851</f>
        <v>0</v>
      </c>
      <c r="BO851">
        <f>AZ851/(BB851+AZ851/BG851)</f>
        <v>0</v>
      </c>
      <c r="BP851" t="s">
        <v>418</v>
      </c>
      <c r="BQ851">
        <v>0</v>
      </c>
      <c r="BR851">
        <f>IF(BQ851&lt;&gt;0, BQ851, BO851)</f>
        <v>0</v>
      </c>
      <c r="BS851">
        <f>1-BR851/BG851</f>
        <v>0</v>
      </c>
      <c r="BT851">
        <f>(BG851-BF851)/(BG851-BR851)</f>
        <v>0</v>
      </c>
      <c r="BU851">
        <f>(BA851-BG851)/(BA851-BR851)</f>
        <v>0</v>
      </c>
      <c r="BV851">
        <f>(BG851-BF851)/(BG851-AZ851)</f>
        <v>0</v>
      </c>
      <c r="BW851">
        <f>(BA851-BG851)/(BA851-AZ851)</f>
        <v>0</v>
      </c>
      <c r="BX851">
        <f>(BT851*BR851/BF851)</f>
        <v>0</v>
      </c>
      <c r="BY851">
        <f>(1-BX851)</f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f>$B$11*DQ851+$C$11*DR851+$F$11*EC851*(1-EF851)</f>
        <v>0</v>
      </c>
      <c r="CS851">
        <f>CR851*CT851</f>
        <v>0</v>
      </c>
      <c r="CT851">
        <f>($B$11*$D$9+$C$11*$D$9+$F$11*((EP851+EH851)/MAX(EP851+EH851+EQ851, 0.1)*$I$9+EQ851/MAX(EP851+EH851+EQ851, 0.1)*$J$9))/($B$11+$C$11+$F$11)</f>
        <v>0</v>
      </c>
      <c r="CU851">
        <f>($B$11*$K$9+$C$11*$K$9+$F$11*((EP851+EH851)/MAX(EP851+EH851+EQ851, 0.1)*$P$9+EQ851/MAX(EP851+EH851+EQ851, 0.1)*$Q$9))/($B$11+$C$11+$F$11)</f>
        <v>0</v>
      </c>
      <c r="CV851">
        <v>6</v>
      </c>
      <c r="CW851">
        <v>0.5</v>
      </c>
      <c r="CX851" t="s">
        <v>419</v>
      </c>
      <c r="CY851">
        <v>2</v>
      </c>
      <c r="CZ851" t="b">
        <v>1</v>
      </c>
      <c r="DA851">
        <v>1659036550.1</v>
      </c>
      <c r="DB851">
        <v>970.892444444445</v>
      </c>
      <c r="DC851">
        <v>1017.99588888889</v>
      </c>
      <c r="DD851">
        <v>27.830362962963</v>
      </c>
      <c r="DE851">
        <v>25.9395333333333</v>
      </c>
      <c r="DF851">
        <v>961.248481481482</v>
      </c>
      <c r="DG851">
        <v>27.2989851851852</v>
      </c>
      <c r="DH851">
        <v>500.051555555555</v>
      </c>
      <c r="DI851">
        <v>90.2783888888889</v>
      </c>
      <c r="DJ851">
        <v>0.044036462962963</v>
      </c>
      <c r="DK851">
        <v>27.4320074074074</v>
      </c>
      <c r="DL851">
        <v>28.2383185185185</v>
      </c>
      <c r="DM851">
        <v>999.9</v>
      </c>
      <c r="DN851">
        <v>0</v>
      </c>
      <c r="DO851">
        <v>0</v>
      </c>
      <c r="DP851">
        <v>9997.03703703704</v>
      </c>
      <c r="DQ851">
        <v>0</v>
      </c>
      <c r="DR851">
        <v>17.1609074074074</v>
      </c>
      <c r="DS851">
        <v>-47.1043</v>
      </c>
      <c r="DT851">
        <v>998.686185185185</v>
      </c>
      <c r="DU851">
        <v>1045.10592592593</v>
      </c>
      <c r="DV851">
        <v>1.89081888888889</v>
      </c>
      <c r="DW851">
        <v>1017.99588888889</v>
      </c>
      <c r="DX851">
        <v>25.9395333333333</v>
      </c>
      <c r="DY851">
        <v>2.51247925925926</v>
      </c>
      <c r="DZ851">
        <v>2.34178111111111</v>
      </c>
      <c r="EA851">
        <v>21.1075740740741</v>
      </c>
      <c r="EB851">
        <v>19.9667</v>
      </c>
      <c r="EC851">
        <v>1999.97851851852</v>
      </c>
      <c r="ED851">
        <v>0.980000111111111</v>
      </c>
      <c r="EE851">
        <v>0.0200002814814815</v>
      </c>
      <c r="EF851">
        <v>0</v>
      </c>
      <c r="EG851">
        <v>657.766703703704</v>
      </c>
      <c r="EH851">
        <v>5.00063</v>
      </c>
      <c r="EI851">
        <v>12991.4518518519</v>
      </c>
      <c r="EJ851">
        <v>17256.7185185185</v>
      </c>
      <c r="EK851">
        <v>38.187</v>
      </c>
      <c r="EL851">
        <v>38.25</v>
      </c>
      <c r="EM851">
        <v>37.687</v>
      </c>
      <c r="EN851">
        <v>37.562</v>
      </c>
      <c r="EO851">
        <v>39.187</v>
      </c>
      <c r="EP851">
        <v>1955.07814814815</v>
      </c>
      <c r="EQ851">
        <v>39.9003703703704</v>
      </c>
      <c r="ER851">
        <v>0</v>
      </c>
      <c r="ES851">
        <v>1659036556.9</v>
      </c>
      <c r="ET851">
        <v>0</v>
      </c>
      <c r="EU851">
        <v>657.768538461539</v>
      </c>
      <c r="EV851">
        <v>2.35186325520133</v>
      </c>
      <c r="EW851">
        <v>40.8957265005227</v>
      </c>
      <c r="EX851">
        <v>12991.6615384615</v>
      </c>
      <c r="EY851">
        <v>15</v>
      </c>
      <c r="EZ851">
        <v>1659035359.5</v>
      </c>
      <c r="FA851" t="s">
        <v>1976</v>
      </c>
      <c r="FB851">
        <v>1659035357.5</v>
      </c>
      <c r="FC851">
        <v>1659035359.5</v>
      </c>
      <c r="FD851">
        <v>1</v>
      </c>
      <c r="FE851">
        <v>-0.104</v>
      </c>
      <c r="FF851">
        <v>-0.037</v>
      </c>
      <c r="FG851">
        <v>6.435</v>
      </c>
      <c r="FH851">
        <v>0.501</v>
      </c>
      <c r="FI851">
        <v>420</v>
      </c>
      <c r="FJ851">
        <v>25</v>
      </c>
      <c r="FK851">
        <v>0.45</v>
      </c>
      <c r="FL851">
        <v>0.11</v>
      </c>
      <c r="FM851">
        <v>-46.7435625</v>
      </c>
      <c r="FN851">
        <v>-6.43795384615383</v>
      </c>
      <c r="FO851">
        <v>0.688551637020601</v>
      </c>
      <c r="FP851">
        <v>0</v>
      </c>
      <c r="FQ851">
        <v>657.570264705882</v>
      </c>
      <c r="FR851">
        <v>2.63414821363793</v>
      </c>
      <c r="FS851">
        <v>0.323524006639329</v>
      </c>
      <c r="FT851">
        <v>0</v>
      </c>
      <c r="FU851">
        <v>1.89444775</v>
      </c>
      <c r="FV851">
        <v>-0.0434738836773001</v>
      </c>
      <c r="FW851">
        <v>0.00698493646624648</v>
      </c>
      <c r="FX851">
        <v>1</v>
      </c>
      <c r="FY851">
        <v>1</v>
      </c>
      <c r="FZ851">
        <v>3</v>
      </c>
      <c r="GA851" t="s">
        <v>421</v>
      </c>
      <c r="GB851">
        <v>2.97297</v>
      </c>
      <c r="GC851">
        <v>2.69791</v>
      </c>
      <c r="GD851">
        <v>0.165705</v>
      </c>
      <c r="GE851">
        <v>0.171705</v>
      </c>
      <c r="GF851">
        <v>0.114335</v>
      </c>
      <c r="GG851">
        <v>0.109819</v>
      </c>
      <c r="GH851">
        <v>32479.8</v>
      </c>
      <c r="GI851">
        <v>35267.6</v>
      </c>
      <c r="GJ851">
        <v>35276.7</v>
      </c>
      <c r="GK851">
        <v>38612.2</v>
      </c>
      <c r="GL851">
        <v>44290.4</v>
      </c>
      <c r="GM851">
        <v>49646.1</v>
      </c>
      <c r="GN851">
        <v>55146.4</v>
      </c>
      <c r="GO851">
        <v>61936.7</v>
      </c>
      <c r="GP851">
        <v>1.9726</v>
      </c>
      <c r="GQ851">
        <v>1.8622</v>
      </c>
      <c r="GR851">
        <v>0.176132</v>
      </c>
      <c r="GS851">
        <v>0</v>
      </c>
      <c r="GT851">
        <v>25.3631</v>
      </c>
      <c r="GU851">
        <v>999.9</v>
      </c>
      <c r="GV851">
        <v>58.027</v>
      </c>
      <c r="GW851">
        <v>29.487</v>
      </c>
      <c r="GX851">
        <v>26.5875</v>
      </c>
      <c r="GY851">
        <v>56.0719</v>
      </c>
      <c r="GZ851">
        <v>46.27</v>
      </c>
      <c r="HA851">
        <v>1</v>
      </c>
      <c r="HB851">
        <v>-0.0490854</v>
      </c>
      <c r="HC851">
        <v>0.0908497</v>
      </c>
      <c r="HD851">
        <v>20.1135</v>
      </c>
      <c r="HE851">
        <v>5.20052</v>
      </c>
      <c r="HF851">
        <v>12.004</v>
      </c>
      <c r="HG851">
        <v>4.9752</v>
      </c>
      <c r="HH851">
        <v>3.2934</v>
      </c>
      <c r="HI851">
        <v>9999</v>
      </c>
      <c r="HJ851">
        <v>9999</v>
      </c>
      <c r="HK851">
        <v>9999</v>
      </c>
      <c r="HL851">
        <v>631.2</v>
      </c>
      <c r="HM851">
        <v>1.86313</v>
      </c>
      <c r="HN851">
        <v>1.86798</v>
      </c>
      <c r="HO851">
        <v>1.8678</v>
      </c>
      <c r="HP851">
        <v>1.86893</v>
      </c>
      <c r="HQ851">
        <v>1.86978</v>
      </c>
      <c r="HR851">
        <v>1.86584</v>
      </c>
      <c r="HS851">
        <v>1.86691</v>
      </c>
      <c r="HT851">
        <v>1.86829</v>
      </c>
      <c r="HU851">
        <v>5</v>
      </c>
      <c r="HV851">
        <v>0</v>
      </c>
      <c r="HW851">
        <v>0</v>
      </c>
      <c r="HX851">
        <v>0</v>
      </c>
      <c r="HY851" t="s">
        <v>422</v>
      </c>
      <c r="HZ851" t="s">
        <v>423</v>
      </c>
      <c r="IA851" t="s">
        <v>424</v>
      </c>
      <c r="IB851" t="s">
        <v>424</v>
      </c>
      <c r="IC851" t="s">
        <v>424</v>
      </c>
      <c r="ID851" t="s">
        <v>424</v>
      </c>
      <c r="IE851">
        <v>0</v>
      </c>
      <c r="IF851">
        <v>100</v>
      </c>
      <c r="IG851">
        <v>100</v>
      </c>
      <c r="IH851">
        <v>9.779</v>
      </c>
      <c r="II851">
        <v>0.5314</v>
      </c>
      <c r="IJ851">
        <v>3.92360093765785</v>
      </c>
      <c r="IK851">
        <v>0.00601174518973114</v>
      </c>
      <c r="IL851">
        <v>2.77886958061485e-07</v>
      </c>
      <c r="IM851">
        <v>-3.54636231360687e-10</v>
      </c>
      <c r="IN851">
        <v>0.531367920259254</v>
      </c>
      <c r="IO851">
        <v>0</v>
      </c>
      <c r="IP851">
        <v>0</v>
      </c>
      <c r="IQ851">
        <v>0</v>
      </c>
      <c r="IR851">
        <v>-4</v>
      </c>
      <c r="IS851">
        <v>1848</v>
      </c>
      <c r="IT851">
        <v>1</v>
      </c>
      <c r="IU851">
        <v>25</v>
      </c>
      <c r="IV851">
        <v>20</v>
      </c>
      <c r="IW851">
        <v>20</v>
      </c>
      <c r="IX851">
        <v>2.15576</v>
      </c>
      <c r="IY851">
        <v>2.60498</v>
      </c>
      <c r="IZ851">
        <v>1.54785</v>
      </c>
      <c r="JA851">
        <v>2.30591</v>
      </c>
      <c r="JB851">
        <v>1.34644</v>
      </c>
      <c r="JC851">
        <v>2.40479</v>
      </c>
      <c r="JD851">
        <v>33.7606</v>
      </c>
      <c r="JE851">
        <v>24.2276</v>
      </c>
      <c r="JF851">
        <v>18</v>
      </c>
      <c r="JG851">
        <v>491.622</v>
      </c>
      <c r="JH851">
        <v>419.521</v>
      </c>
      <c r="JI851">
        <v>24.9997</v>
      </c>
      <c r="JJ851">
        <v>26.599</v>
      </c>
      <c r="JK851">
        <v>30.0001</v>
      </c>
      <c r="JL851">
        <v>26.5605</v>
      </c>
      <c r="JM851">
        <v>26.5017</v>
      </c>
      <c r="JN851">
        <v>43.1485</v>
      </c>
      <c r="JO851">
        <v>6.06052</v>
      </c>
      <c r="JP851">
        <v>100</v>
      </c>
      <c r="JQ851">
        <v>25</v>
      </c>
      <c r="JR851">
        <v>1060.14</v>
      </c>
      <c r="JS851">
        <v>25.9932</v>
      </c>
      <c r="JT851">
        <v>102.296</v>
      </c>
      <c r="JU851">
        <v>103.092</v>
      </c>
    </row>
    <row r="852" spans="1:281">
      <c r="A852">
        <v>834</v>
      </c>
      <c r="B852">
        <v>1659036562.6</v>
      </c>
      <c r="C852">
        <v>12879.5</v>
      </c>
      <c r="D852" t="s">
        <v>2101</v>
      </c>
      <c r="E852" t="s">
        <v>2102</v>
      </c>
      <c r="F852">
        <v>5</v>
      </c>
      <c r="G852" t="s">
        <v>1975</v>
      </c>
      <c r="H852" t="s">
        <v>417</v>
      </c>
      <c r="I852">
        <v>1659036554.81429</v>
      </c>
      <c r="J852">
        <f>(K852)/1000</f>
        <v>0</v>
      </c>
      <c r="K852">
        <f>IF(CZ852, AN852, AH852)</f>
        <v>0</v>
      </c>
      <c r="L852">
        <f>IF(CZ852, AI852, AG852)</f>
        <v>0</v>
      </c>
      <c r="M852">
        <f>DB852 - IF(AU852&gt;1, L852*CV852*100.0/(AW852*DP852), 0)</f>
        <v>0</v>
      </c>
      <c r="N852">
        <f>((T852-J852/2)*M852-L852)/(T852+J852/2)</f>
        <v>0</v>
      </c>
      <c r="O852">
        <f>N852*(DI852+DJ852)/1000.0</f>
        <v>0</v>
      </c>
      <c r="P852">
        <f>(DB852 - IF(AU852&gt;1, L852*CV852*100.0/(AW852*DP852), 0))*(DI852+DJ852)/1000.0</f>
        <v>0</v>
      </c>
      <c r="Q852">
        <f>2.0/((1/S852-1/R852)+SIGN(S852)*SQRT((1/S852-1/R852)*(1/S852-1/R852) + 4*CW852/((CW852+1)*(CW852+1))*(2*1/S852*1/R852-1/R852*1/R852)))</f>
        <v>0</v>
      </c>
      <c r="R852">
        <f>IF(LEFT(CX852,1)&lt;&gt;"0",IF(LEFT(CX852,1)="1",3.0,CY852),$D$5+$E$5*(DP852*DI852/($K$5*1000))+$F$5*(DP852*DI852/($K$5*1000))*MAX(MIN(CV852,$J$5),$I$5)*MAX(MIN(CV852,$J$5),$I$5)+$G$5*MAX(MIN(CV852,$J$5),$I$5)*(DP852*DI852/($K$5*1000))+$H$5*(DP852*DI852/($K$5*1000))*(DP852*DI852/($K$5*1000)))</f>
        <v>0</v>
      </c>
      <c r="S852">
        <f>J852*(1000-(1000*0.61365*exp(17.502*W852/(240.97+W852))/(DI852+DJ852)+DD852)/2)/(1000*0.61365*exp(17.502*W852/(240.97+W852))/(DI852+DJ852)-DD852)</f>
        <v>0</v>
      </c>
      <c r="T852">
        <f>1/((CW852+1)/(Q852/1.6)+1/(R852/1.37)) + CW852/((CW852+1)/(Q852/1.6) + CW852/(R852/1.37))</f>
        <v>0</v>
      </c>
      <c r="U852">
        <f>(CR852*CU852)</f>
        <v>0</v>
      </c>
      <c r="V852">
        <f>(DK852+(U852+2*0.95*5.67E-8*(((DK852+$B$7)+273)^4-(DK852+273)^4)-44100*J852)/(1.84*29.3*R852+8*0.95*5.67E-8*(DK852+273)^3))</f>
        <v>0</v>
      </c>
      <c r="W852">
        <f>($C$7*DL852+$D$7*DM852+$E$7*V852)</f>
        <v>0</v>
      </c>
      <c r="X852">
        <f>0.61365*exp(17.502*W852/(240.97+W852))</f>
        <v>0</v>
      </c>
      <c r="Y852">
        <f>(Z852/AA852*100)</f>
        <v>0</v>
      </c>
      <c r="Z852">
        <f>DD852*(DI852+DJ852)/1000</f>
        <v>0</v>
      </c>
      <c r="AA852">
        <f>0.61365*exp(17.502*DK852/(240.97+DK852))</f>
        <v>0</v>
      </c>
      <c r="AB852">
        <f>(X852-DD852*(DI852+DJ852)/1000)</f>
        <v>0</v>
      </c>
      <c r="AC852">
        <f>(-J852*44100)</f>
        <v>0</v>
      </c>
      <c r="AD852">
        <f>2*29.3*R852*0.92*(DK852-W852)</f>
        <v>0</v>
      </c>
      <c r="AE852">
        <f>2*0.95*5.67E-8*(((DK852+$B$7)+273)^4-(W852+273)^4)</f>
        <v>0</v>
      </c>
      <c r="AF852">
        <f>U852+AE852+AC852+AD852</f>
        <v>0</v>
      </c>
      <c r="AG852">
        <f>DH852*AU852*(DC852-DB852*(1000-AU852*DE852)/(1000-AU852*DD852))/(100*CV852)</f>
        <v>0</v>
      </c>
      <c r="AH852">
        <f>1000*DH852*AU852*(DD852-DE852)/(100*CV852*(1000-AU852*DD852))</f>
        <v>0</v>
      </c>
      <c r="AI852">
        <f>(AJ852 - AK852 - DI852*1E3/(8.314*(DK852+273.15)) * AM852/DH852 * AL852) * DH852/(100*CV852) * (1000 - DE852)/1000</f>
        <v>0</v>
      </c>
      <c r="AJ852">
        <v>1079.0221471783</v>
      </c>
      <c r="AK852">
        <v>1039.55836363636</v>
      </c>
      <c r="AL852">
        <v>3.48811101445263</v>
      </c>
      <c r="AM852">
        <v>66.0503395824005</v>
      </c>
      <c r="AN852">
        <f>(AP852 - AO852 + DI852*1E3/(8.314*(DK852+273.15)) * AR852/DH852 * AQ852) * DH852/(100*CV852) * 1000/(1000 - AP852)</f>
        <v>0</v>
      </c>
      <c r="AO852">
        <v>25.9387182335362</v>
      </c>
      <c r="AP852">
        <v>27.8413083916084</v>
      </c>
      <c r="AQ852">
        <v>9.26839782984226e-06</v>
      </c>
      <c r="AR852">
        <v>92.4507635075594</v>
      </c>
      <c r="AS852">
        <v>3</v>
      </c>
      <c r="AT852">
        <v>1</v>
      </c>
      <c r="AU852">
        <f>IF(AS852*$H$13&gt;=AW852,1.0,(AW852/(AW852-AS852*$H$13)))</f>
        <v>0</v>
      </c>
      <c r="AV852">
        <f>(AU852-1)*100</f>
        <v>0</v>
      </c>
      <c r="AW852">
        <f>MAX(0,($B$13+$C$13*DP852)/(1+$D$13*DP852)*DI852/(DK852+273)*$E$13)</f>
        <v>0</v>
      </c>
      <c r="AX852" t="s">
        <v>418</v>
      </c>
      <c r="AY852" t="s">
        <v>418</v>
      </c>
      <c r="AZ852">
        <v>0</v>
      </c>
      <c r="BA852">
        <v>0</v>
      </c>
      <c r="BB852">
        <f>1-AZ852/BA852</f>
        <v>0</v>
      </c>
      <c r="BC852">
        <v>0</v>
      </c>
      <c r="BD852" t="s">
        <v>418</v>
      </c>
      <c r="BE852" t="s">
        <v>418</v>
      </c>
      <c r="BF852">
        <v>0</v>
      </c>
      <c r="BG852">
        <v>0</v>
      </c>
      <c r="BH852">
        <f>1-BF852/BG852</f>
        <v>0</v>
      </c>
      <c r="BI852">
        <v>0.5</v>
      </c>
      <c r="BJ852">
        <f>CS852</f>
        <v>0</v>
      </c>
      <c r="BK852">
        <f>L852</f>
        <v>0</v>
      </c>
      <c r="BL852">
        <f>BH852*BI852*BJ852</f>
        <v>0</v>
      </c>
      <c r="BM852">
        <f>(BK852-BC852)/BJ852</f>
        <v>0</v>
      </c>
      <c r="BN852">
        <f>(BA852-BG852)/BG852</f>
        <v>0</v>
      </c>
      <c r="BO852">
        <f>AZ852/(BB852+AZ852/BG852)</f>
        <v>0</v>
      </c>
      <c r="BP852" t="s">
        <v>418</v>
      </c>
      <c r="BQ852">
        <v>0</v>
      </c>
      <c r="BR852">
        <f>IF(BQ852&lt;&gt;0, BQ852, BO852)</f>
        <v>0</v>
      </c>
      <c r="BS852">
        <f>1-BR852/BG852</f>
        <v>0</v>
      </c>
      <c r="BT852">
        <f>(BG852-BF852)/(BG852-BR852)</f>
        <v>0</v>
      </c>
      <c r="BU852">
        <f>(BA852-BG852)/(BA852-BR852)</f>
        <v>0</v>
      </c>
      <c r="BV852">
        <f>(BG852-BF852)/(BG852-AZ852)</f>
        <v>0</v>
      </c>
      <c r="BW852">
        <f>(BA852-BG852)/(BA852-AZ852)</f>
        <v>0</v>
      </c>
      <c r="BX852">
        <f>(BT852*BR852/BF852)</f>
        <v>0</v>
      </c>
      <c r="BY852">
        <f>(1-BX852)</f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f>$B$11*DQ852+$C$11*DR852+$F$11*EC852*(1-EF852)</f>
        <v>0</v>
      </c>
      <c r="CS852">
        <f>CR852*CT852</f>
        <v>0</v>
      </c>
      <c r="CT852">
        <f>($B$11*$D$9+$C$11*$D$9+$F$11*((EP852+EH852)/MAX(EP852+EH852+EQ852, 0.1)*$I$9+EQ852/MAX(EP852+EH852+EQ852, 0.1)*$J$9))/($B$11+$C$11+$F$11)</f>
        <v>0</v>
      </c>
      <c r="CU852">
        <f>($B$11*$K$9+$C$11*$K$9+$F$11*((EP852+EH852)/MAX(EP852+EH852+EQ852, 0.1)*$P$9+EQ852/MAX(EP852+EH852+EQ852, 0.1)*$Q$9))/($B$11+$C$11+$F$11)</f>
        <v>0</v>
      </c>
      <c r="CV852">
        <v>6</v>
      </c>
      <c r="CW852">
        <v>0.5</v>
      </c>
      <c r="CX852" t="s">
        <v>419</v>
      </c>
      <c r="CY852">
        <v>2</v>
      </c>
      <c r="CZ852" t="b">
        <v>1</v>
      </c>
      <c r="DA852">
        <v>1659036554.81429</v>
      </c>
      <c r="DB852">
        <v>986.389642857143</v>
      </c>
      <c r="DC852">
        <v>1034.045</v>
      </c>
      <c r="DD852">
        <v>27.8352964285714</v>
      </c>
      <c r="DE852">
        <v>25.9406357142857</v>
      </c>
      <c r="DF852">
        <v>976.660285714285</v>
      </c>
      <c r="DG852">
        <v>27.303925</v>
      </c>
      <c r="DH852">
        <v>500.069321428571</v>
      </c>
      <c r="DI852">
        <v>90.2780785714286</v>
      </c>
      <c r="DJ852">
        <v>0.0440086</v>
      </c>
      <c r="DK852">
        <v>27.4303964285714</v>
      </c>
      <c r="DL852">
        <v>28.2450142857143</v>
      </c>
      <c r="DM852">
        <v>999.9</v>
      </c>
      <c r="DN852">
        <v>0</v>
      </c>
      <c r="DO852">
        <v>0</v>
      </c>
      <c r="DP852">
        <v>10006.4285714286</v>
      </c>
      <c r="DQ852">
        <v>0</v>
      </c>
      <c r="DR852">
        <v>17.156</v>
      </c>
      <c r="DS852">
        <v>-47.6552892857143</v>
      </c>
      <c r="DT852">
        <v>1014.63235714286</v>
      </c>
      <c r="DU852">
        <v>1061.5825</v>
      </c>
      <c r="DV852">
        <v>1.89466142857143</v>
      </c>
      <c r="DW852">
        <v>1034.045</v>
      </c>
      <c r="DX852">
        <v>25.9406357142857</v>
      </c>
      <c r="DY852">
        <v>2.51291678571429</v>
      </c>
      <c r="DZ852">
        <v>2.34187178571429</v>
      </c>
      <c r="EA852">
        <v>21.1104071428571</v>
      </c>
      <c r="EB852">
        <v>19.9673285714286</v>
      </c>
      <c r="EC852">
        <v>1999.99035714286</v>
      </c>
      <c r="ED852">
        <v>0.980000107142857</v>
      </c>
      <c r="EE852">
        <v>0.0200002857142857</v>
      </c>
      <c r="EF852">
        <v>0</v>
      </c>
      <c r="EG852">
        <v>657.910107142857</v>
      </c>
      <c r="EH852">
        <v>5.00063</v>
      </c>
      <c r="EI852">
        <v>12994.7785714286</v>
      </c>
      <c r="EJ852">
        <v>17256.8178571429</v>
      </c>
      <c r="EK852">
        <v>38.187</v>
      </c>
      <c r="EL852">
        <v>38.25</v>
      </c>
      <c r="EM852">
        <v>37.687</v>
      </c>
      <c r="EN852">
        <v>37.562</v>
      </c>
      <c r="EO852">
        <v>39.1915</v>
      </c>
      <c r="EP852">
        <v>1955.09</v>
      </c>
      <c r="EQ852">
        <v>39.9003571428571</v>
      </c>
      <c r="ER852">
        <v>0</v>
      </c>
      <c r="ES852">
        <v>1659036561.7</v>
      </c>
      <c r="ET852">
        <v>0</v>
      </c>
      <c r="EU852">
        <v>657.910576923077</v>
      </c>
      <c r="EV852">
        <v>0.893299142138943</v>
      </c>
      <c r="EW852">
        <v>36.365811981637</v>
      </c>
      <c r="EX852">
        <v>12994.9807692308</v>
      </c>
      <c r="EY852">
        <v>15</v>
      </c>
      <c r="EZ852">
        <v>1659035359.5</v>
      </c>
      <c r="FA852" t="s">
        <v>1976</v>
      </c>
      <c r="FB852">
        <v>1659035357.5</v>
      </c>
      <c r="FC852">
        <v>1659035359.5</v>
      </c>
      <c r="FD852">
        <v>1</v>
      </c>
      <c r="FE852">
        <v>-0.104</v>
      </c>
      <c r="FF852">
        <v>-0.037</v>
      </c>
      <c r="FG852">
        <v>6.435</v>
      </c>
      <c r="FH852">
        <v>0.501</v>
      </c>
      <c r="FI852">
        <v>420</v>
      </c>
      <c r="FJ852">
        <v>25</v>
      </c>
      <c r="FK852">
        <v>0.45</v>
      </c>
      <c r="FL852">
        <v>0.11</v>
      </c>
      <c r="FM852">
        <v>-47.2484475</v>
      </c>
      <c r="FN852">
        <v>-6.434358348968</v>
      </c>
      <c r="FO852">
        <v>0.699375112864156</v>
      </c>
      <c r="FP852">
        <v>0</v>
      </c>
      <c r="FQ852">
        <v>657.792588235294</v>
      </c>
      <c r="FR852">
        <v>1.93754010778199</v>
      </c>
      <c r="FS852">
        <v>0.260829459456592</v>
      </c>
      <c r="FT852">
        <v>0</v>
      </c>
      <c r="FU852">
        <v>1.89410775</v>
      </c>
      <c r="FV852">
        <v>0.0259646904315162</v>
      </c>
      <c r="FW852">
        <v>0.00659175374521074</v>
      </c>
      <c r="FX852">
        <v>1</v>
      </c>
      <c r="FY852">
        <v>1</v>
      </c>
      <c r="FZ852">
        <v>3</v>
      </c>
      <c r="GA852" t="s">
        <v>421</v>
      </c>
      <c r="GB852">
        <v>2.97331</v>
      </c>
      <c r="GC852">
        <v>2.69761</v>
      </c>
      <c r="GD852">
        <v>0.167499</v>
      </c>
      <c r="GE852">
        <v>0.17351</v>
      </c>
      <c r="GF852">
        <v>0.114332</v>
      </c>
      <c r="GG852">
        <v>0.109807</v>
      </c>
      <c r="GH852">
        <v>32409.5</v>
      </c>
      <c r="GI852">
        <v>35191.6</v>
      </c>
      <c r="GJ852">
        <v>35276.2</v>
      </c>
      <c r="GK852">
        <v>38613.1</v>
      </c>
      <c r="GL852">
        <v>44289.7</v>
      </c>
      <c r="GM852">
        <v>49646.8</v>
      </c>
      <c r="GN852">
        <v>55145.4</v>
      </c>
      <c r="GO852">
        <v>61936.8</v>
      </c>
      <c r="GP852">
        <v>1.9728</v>
      </c>
      <c r="GQ852">
        <v>1.862</v>
      </c>
      <c r="GR852">
        <v>0.175685</v>
      </c>
      <c r="GS852">
        <v>0</v>
      </c>
      <c r="GT852">
        <v>25.3588</v>
      </c>
      <c r="GU852">
        <v>999.9</v>
      </c>
      <c r="GV852">
        <v>58.027</v>
      </c>
      <c r="GW852">
        <v>29.487</v>
      </c>
      <c r="GX852">
        <v>26.5905</v>
      </c>
      <c r="GY852">
        <v>55.9019</v>
      </c>
      <c r="GZ852">
        <v>46.1058</v>
      </c>
      <c r="HA852">
        <v>1</v>
      </c>
      <c r="HB852">
        <v>-0.0493293</v>
      </c>
      <c r="HC852">
        <v>0.0891068</v>
      </c>
      <c r="HD852">
        <v>20.114</v>
      </c>
      <c r="HE852">
        <v>5.20052</v>
      </c>
      <c r="HF852">
        <v>12.004</v>
      </c>
      <c r="HG852">
        <v>4.9756</v>
      </c>
      <c r="HH852">
        <v>3.2936</v>
      </c>
      <c r="HI852">
        <v>9999</v>
      </c>
      <c r="HJ852">
        <v>9999</v>
      </c>
      <c r="HK852">
        <v>9999</v>
      </c>
      <c r="HL852">
        <v>631.2</v>
      </c>
      <c r="HM852">
        <v>1.86319</v>
      </c>
      <c r="HN852">
        <v>1.86798</v>
      </c>
      <c r="HO852">
        <v>1.86783</v>
      </c>
      <c r="HP852">
        <v>1.86902</v>
      </c>
      <c r="HQ852">
        <v>1.86981</v>
      </c>
      <c r="HR852">
        <v>1.86584</v>
      </c>
      <c r="HS852">
        <v>1.86691</v>
      </c>
      <c r="HT852">
        <v>1.86829</v>
      </c>
      <c r="HU852">
        <v>5</v>
      </c>
      <c r="HV852">
        <v>0</v>
      </c>
      <c r="HW852">
        <v>0</v>
      </c>
      <c r="HX852">
        <v>0</v>
      </c>
      <c r="HY852" t="s">
        <v>422</v>
      </c>
      <c r="HZ852" t="s">
        <v>423</v>
      </c>
      <c r="IA852" t="s">
        <v>424</v>
      </c>
      <c r="IB852" t="s">
        <v>424</v>
      </c>
      <c r="IC852" t="s">
        <v>424</v>
      </c>
      <c r="ID852" t="s">
        <v>424</v>
      </c>
      <c r="IE852">
        <v>0</v>
      </c>
      <c r="IF852">
        <v>100</v>
      </c>
      <c r="IG852">
        <v>100</v>
      </c>
      <c r="IH852">
        <v>9.87</v>
      </c>
      <c r="II852">
        <v>0.5313</v>
      </c>
      <c r="IJ852">
        <v>3.92360093765785</v>
      </c>
      <c r="IK852">
        <v>0.00601174518973114</v>
      </c>
      <c r="IL852">
        <v>2.77886958061485e-07</v>
      </c>
      <c r="IM852">
        <v>-3.54636231360687e-10</v>
      </c>
      <c r="IN852">
        <v>0.531367920259254</v>
      </c>
      <c r="IO852">
        <v>0</v>
      </c>
      <c r="IP852">
        <v>0</v>
      </c>
      <c r="IQ852">
        <v>0</v>
      </c>
      <c r="IR852">
        <v>-4</v>
      </c>
      <c r="IS852">
        <v>1848</v>
      </c>
      <c r="IT852">
        <v>1</v>
      </c>
      <c r="IU852">
        <v>25</v>
      </c>
      <c r="IV852">
        <v>20.1</v>
      </c>
      <c r="IW852">
        <v>20.1</v>
      </c>
      <c r="IX852">
        <v>2.18506</v>
      </c>
      <c r="IY852">
        <v>2.61719</v>
      </c>
      <c r="IZ852">
        <v>1.54785</v>
      </c>
      <c r="JA852">
        <v>2.30591</v>
      </c>
      <c r="JB852">
        <v>1.34644</v>
      </c>
      <c r="JC852">
        <v>2.31812</v>
      </c>
      <c r="JD852">
        <v>33.7606</v>
      </c>
      <c r="JE852">
        <v>24.2101</v>
      </c>
      <c r="JF852">
        <v>18</v>
      </c>
      <c r="JG852">
        <v>491.731</v>
      </c>
      <c r="JH852">
        <v>419.39</v>
      </c>
      <c r="JI852">
        <v>24.9996</v>
      </c>
      <c r="JJ852">
        <v>26.599</v>
      </c>
      <c r="JK852">
        <v>30</v>
      </c>
      <c r="JL852">
        <v>26.5582</v>
      </c>
      <c r="JM852">
        <v>26.4995</v>
      </c>
      <c r="JN852">
        <v>43.7386</v>
      </c>
      <c r="JO852">
        <v>6.06052</v>
      </c>
      <c r="JP852">
        <v>100</v>
      </c>
      <c r="JQ852">
        <v>25</v>
      </c>
      <c r="JR852">
        <v>1073.73</v>
      </c>
      <c r="JS852">
        <v>25.9932</v>
      </c>
      <c r="JT852">
        <v>102.294</v>
      </c>
      <c r="JU852">
        <v>103.093</v>
      </c>
    </row>
    <row r="853" spans="1:281">
      <c r="A853">
        <v>835</v>
      </c>
      <c r="B853">
        <v>1659036567.6</v>
      </c>
      <c r="C853">
        <v>12884.5</v>
      </c>
      <c r="D853" t="s">
        <v>2103</v>
      </c>
      <c r="E853" t="s">
        <v>2104</v>
      </c>
      <c r="F853">
        <v>5</v>
      </c>
      <c r="G853" t="s">
        <v>1975</v>
      </c>
      <c r="H853" t="s">
        <v>417</v>
      </c>
      <c r="I853">
        <v>1659036560.1</v>
      </c>
      <c r="J853">
        <f>(K853)/1000</f>
        <v>0</v>
      </c>
      <c r="K853">
        <f>IF(CZ853, AN853, AH853)</f>
        <v>0</v>
      </c>
      <c r="L853">
        <f>IF(CZ853, AI853, AG853)</f>
        <v>0</v>
      </c>
      <c r="M853">
        <f>DB853 - IF(AU853&gt;1, L853*CV853*100.0/(AW853*DP853), 0)</f>
        <v>0</v>
      </c>
      <c r="N853">
        <f>((T853-J853/2)*M853-L853)/(T853+J853/2)</f>
        <v>0</v>
      </c>
      <c r="O853">
        <f>N853*(DI853+DJ853)/1000.0</f>
        <v>0</v>
      </c>
      <c r="P853">
        <f>(DB853 - IF(AU853&gt;1, L853*CV853*100.0/(AW853*DP853), 0))*(DI853+DJ853)/1000.0</f>
        <v>0</v>
      </c>
      <c r="Q853">
        <f>2.0/((1/S853-1/R853)+SIGN(S853)*SQRT((1/S853-1/R853)*(1/S853-1/R853) + 4*CW853/((CW853+1)*(CW853+1))*(2*1/S853*1/R853-1/R853*1/R853)))</f>
        <v>0</v>
      </c>
      <c r="R853">
        <f>IF(LEFT(CX853,1)&lt;&gt;"0",IF(LEFT(CX853,1)="1",3.0,CY853),$D$5+$E$5*(DP853*DI853/($K$5*1000))+$F$5*(DP853*DI853/($K$5*1000))*MAX(MIN(CV853,$J$5),$I$5)*MAX(MIN(CV853,$J$5),$I$5)+$G$5*MAX(MIN(CV853,$J$5),$I$5)*(DP853*DI853/($K$5*1000))+$H$5*(DP853*DI853/($K$5*1000))*(DP853*DI853/($K$5*1000)))</f>
        <v>0</v>
      </c>
      <c r="S853">
        <f>J853*(1000-(1000*0.61365*exp(17.502*W853/(240.97+W853))/(DI853+DJ853)+DD853)/2)/(1000*0.61365*exp(17.502*W853/(240.97+W853))/(DI853+DJ853)-DD853)</f>
        <v>0</v>
      </c>
      <c r="T853">
        <f>1/((CW853+1)/(Q853/1.6)+1/(R853/1.37)) + CW853/((CW853+1)/(Q853/1.6) + CW853/(R853/1.37))</f>
        <v>0</v>
      </c>
      <c r="U853">
        <f>(CR853*CU853)</f>
        <v>0</v>
      </c>
      <c r="V853">
        <f>(DK853+(U853+2*0.95*5.67E-8*(((DK853+$B$7)+273)^4-(DK853+273)^4)-44100*J853)/(1.84*29.3*R853+8*0.95*5.67E-8*(DK853+273)^3))</f>
        <v>0</v>
      </c>
      <c r="W853">
        <f>($C$7*DL853+$D$7*DM853+$E$7*V853)</f>
        <v>0</v>
      </c>
      <c r="X853">
        <f>0.61365*exp(17.502*W853/(240.97+W853))</f>
        <v>0</v>
      </c>
      <c r="Y853">
        <f>(Z853/AA853*100)</f>
        <v>0</v>
      </c>
      <c r="Z853">
        <f>DD853*(DI853+DJ853)/1000</f>
        <v>0</v>
      </c>
      <c r="AA853">
        <f>0.61365*exp(17.502*DK853/(240.97+DK853))</f>
        <v>0</v>
      </c>
      <c r="AB853">
        <f>(X853-DD853*(DI853+DJ853)/1000)</f>
        <v>0</v>
      </c>
      <c r="AC853">
        <f>(-J853*44100)</f>
        <v>0</v>
      </c>
      <c r="AD853">
        <f>2*29.3*R853*0.92*(DK853-W853)</f>
        <v>0</v>
      </c>
      <c r="AE853">
        <f>2*0.95*5.67E-8*(((DK853+$B$7)+273)^4-(W853+273)^4)</f>
        <v>0</v>
      </c>
      <c r="AF853">
        <f>U853+AE853+AC853+AD853</f>
        <v>0</v>
      </c>
      <c r="AG853">
        <f>DH853*AU853*(DC853-DB853*(1000-AU853*DE853)/(1000-AU853*DD853))/(100*CV853)</f>
        <v>0</v>
      </c>
      <c r="AH853">
        <f>1000*DH853*AU853*(DD853-DE853)/(100*CV853*(1000-AU853*DD853))</f>
        <v>0</v>
      </c>
      <c r="AI853">
        <f>(AJ853 - AK853 - DI853*1E3/(8.314*(DK853+273.15)) * AM853/DH853 * AL853) * DH853/(100*CV853) * (1000 - DE853)/1000</f>
        <v>0</v>
      </c>
      <c r="AJ853">
        <v>1096.25763259344</v>
      </c>
      <c r="AK853">
        <v>1056.57854545455</v>
      </c>
      <c r="AL853">
        <v>3.40387782278148</v>
      </c>
      <c r="AM853">
        <v>66.0503395824005</v>
      </c>
      <c r="AN853">
        <f>(AP853 - AO853 + DI853*1E3/(8.314*(DK853+273.15)) * AR853/DH853 * AQ853) * DH853/(100*CV853) * 1000/(1000 - AP853)</f>
        <v>0</v>
      </c>
      <c r="AO853">
        <v>25.9366029723755</v>
      </c>
      <c r="AP853">
        <v>27.8385881118881</v>
      </c>
      <c r="AQ853">
        <v>-7.78248072571302e-06</v>
      </c>
      <c r="AR853">
        <v>92.4507635075594</v>
      </c>
      <c r="AS853">
        <v>4</v>
      </c>
      <c r="AT853">
        <v>1</v>
      </c>
      <c r="AU853">
        <f>IF(AS853*$H$13&gt;=AW853,1.0,(AW853/(AW853-AS853*$H$13)))</f>
        <v>0</v>
      </c>
      <c r="AV853">
        <f>(AU853-1)*100</f>
        <v>0</v>
      </c>
      <c r="AW853">
        <f>MAX(0,($B$13+$C$13*DP853)/(1+$D$13*DP853)*DI853/(DK853+273)*$E$13)</f>
        <v>0</v>
      </c>
      <c r="AX853" t="s">
        <v>418</v>
      </c>
      <c r="AY853" t="s">
        <v>418</v>
      </c>
      <c r="AZ853">
        <v>0</v>
      </c>
      <c r="BA853">
        <v>0</v>
      </c>
      <c r="BB853">
        <f>1-AZ853/BA853</f>
        <v>0</v>
      </c>
      <c r="BC853">
        <v>0</v>
      </c>
      <c r="BD853" t="s">
        <v>418</v>
      </c>
      <c r="BE853" t="s">
        <v>418</v>
      </c>
      <c r="BF853">
        <v>0</v>
      </c>
      <c r="BG853">
        <v>0</v>
      </c>
      <c r="BH853">
        <f>1-BF853/BG853</f>
        <v>0</v>
      </c>
      <c r="BI853">
        <v>0.5</v>
      </c>
      <c r="BJ853">
        <f>CS853</f>
        <v>0</v>
      </c>
      <c r="BK853">
        <f>L853</f>
        <v>0</v>
      </c>
      <c r="BL853">
        <f>BH853*BI853*BJ853</f>
        <v>0</v>
      </c>
      <c r="BM853">
        <f>(BK853-BC853)/BJ853</f>
        <v>0</v>
      </c>
      <c r="BN853">
        <f>(BA853-BG853)/BG853</f>
        <v>0</v>
      </c>
      <c r="BO853">
        <f>AZ853/(BB853+AZ853/BG853)</f>
        <v>0</v>
      </c>
      <c r="BP853" t="s">
        <v>418</v>
      </c>
      <c r="BQ853">
        <v>0</v>
      </c>
      <c r="BR853">
        <f>IF(BQ853&lt;&gt;0, BQ853, BO853)</f>
        <v>0</v>
      </c>
      <c r="BS853">
        <f>1-BR853/BG853</f>
        <v>0</v>
      </c>
      <c r="BT853">
        <f>(BG853-BF853)/(BG853-BR853)</f>
        <v>0</v>
      </c>
      <c r="BU853">
        <f>(BA853-BG853)/(BA853-BR853)</f>
        <v>0</v>
      </c>
      <c r="BV853">
        <f>(BG853-BF853)/(BG853-AZ853)</f>
        <v>0</v>
      </c>
      <c r="BW853">
        <f>(BA853-BG853)/(BA853-AZ853)</f>
        <v>0</v>
      </c>
      <c r="BX853">
        <f>(BT853*BR853/BF853)</f>
        <v>0</v>
      </c>
      <c r="BY853">
        <f>(1-BX853)</f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f>$B$11*DQ853+$C$11*DR853+$F$11*EC853*(1-EF853)</f>
        <v>0</v>
      </c>
      <c r="CS853">
        <f>CR853*CT853</f>
        <v>0</v>
      </c>
      <c r="CT853">
        <f>($B$11*$D$9+$C$11*$D$9+$F$11*((EP853+EH853)/MAX(EP853+EH853+EQ853, 0.1)*$I$9+EQ853/MAX(EP853+EH853+EQ853, 0.1)*$J$9))/($B$11+$C$11+$F$11)</f>
        <v>0</v>
      </c>
      <c r="CU853">
        <f>($B$11*$K$9+$C$11*$K$9+$F$11*((EP853+EH853)/MAX(EP853+EH853+EQ853, 0.1)*$P$9+EQ853/MAX(EP853+EH853+EQ853, 0.1)*$Q$9))/($B$11+$C$11+$F$11)</f>
        <v>0</v>
      </c>
      <c r="CV853">
        <v>6</v>
      </c>
      <c r="CW853">
        <v>0.5</v>
      </c>
      <c r="CX853" t="s">
        <v>419</v>
      </c>
      <c r="CY853">
        <v>2</v>
      </c>
      <c r="CZ853" t="b">
        <v>1</v>
      </c>
      <c r="DA853">
        <v>1659036560.1</v>
      </c>
      <c r="DB853">
        <v>1003.91255555556</v>
      </c>
      <c r="DC853">
        <v>1051.75148148148</v>
      </c>
      <c r="DD853">
        <v>27.8387481481481</v>
      </c>
      <c r="DE853">
        <v>25.9388777777778</v>
      </c>
      <c r="DF853">
        <v>994.086592592593</v>
      </c>
      <c r="DG853">
        <v>27.3073851851852</v>
      </c>
      <c r="DH853">
        <v>500.107037037037</v>
      </c>
      <c r="DI853">
        <v>90.2774111111111</v>
      </c>
      <c r="DJ853">
        <v>0.0437788259259259</v>
      </c>
      <c r="DK853">
        <v>27.4214740740741</v>
      </c>
      <c r="DL853">
        <v>28.2256592592593</v>
      </c>
      <c r="DM853">
        <v>999.9</v>
      </c>
      <c r="DN853">
        <v>0</v>
      </c>
      <c r="DO853">
        <v>0</v>
      </c>
      <c r="DP853">
        <v>10015.7407407407</v>
      </c>
      <c r="DQ853">
        <v>0</v>
      </c>
      <c r="DR853">
        <v>17.177662962963</v>
      </c>
      <c r="DS853">
        <v>-47.8388777777778</v>
      </c>
      <c r="DT853">
        <v>1032.65962962963</v>
      </c>
      <c r="DU853">
        <v>1079.75814814815</v>
      </c>
      <c r="DV853">
        <v>1.89987851851852</v>
      </c>
      <c r="DW853">
        <v>1051.75148148148</v>
      </c>
      <c r="DX853">
        <v>25.9388777777778</v>
      </c>
      <c r="DY853">
        <v>2.51320962962963</v>
      </c>
      <c r="DZ853">
        <v>2.34169407407407</v>
      </c>
      <c r="EA853">
        <v>21.1123074074074</v>
      </c>
      <c r="EB853">
        <v>19.9661111111111</v>
      </c>
      <c r="EC853">
        <v>2000.00592592593</v>
      </c>
      <c r="ED853">
        <v>0.980000111111111</v>
      </c>
      <c r="EE853">
        <v>0.0200002814814815</v>
      </c>
      <c r="EF853">
        <v>0</v>
      </c>
      <c r="EG853">
        <v>658.040333333333</v>
      </c>
      <c r="EH853">
        <v>5.00063</v>
      </c>
      <c r="EI853">
        <v>12998.2592592593</v>
      </c>
      <c r="EJ853">
        <v>17256.9444444444</v>
      </c>
      <c r="EK853">
        <v>38.1824074074074</v>
      </c>
      <c r="EL853">
        <v>38.25</v>
      </c>
      <c r="EM853">
        <v>37.687</v>
      </c>
      <c r="EN853">
        <v>37.562</v>
      </c>
      <c r="EO853">
        <v>39.1916666666667</v>
      </c>
      <c r="EP853">
        <v>1955.10555555555</v>
      </c>
      <c r="EQ853">
        <v>39.9003703703704</v>
      </c>
      <c r="ER853">
        <v>0</v>
      </c>
      <c r="ES853">
        <v>1659036567.1</v>
      </c>
      <c r="ET853">
        <v>0</v>
      </c>
      <c r="EU853">
        <v>658.0532</v>
      </c>
      <c r="EV853">
        <v>1.36646153715085</v>
      </c>
      <c r="EW853">
        <v>40.2153846955342</v>
      </c>
      <c r="EX853">
        <v>12998.572</v>
      </c>
      <c r="EY853">
        <v>15</v>
      </c>
      <c r="EZ853">
        <v>1659035359.5</v>
      </c>
      <c r="FA853" t="s">
        <v>1976</v>
      </c>
      <c r="FB853">
        <v>1659035357.5</v>
      </c>
      <c r="FC853">
        <v>1659035359.5</v>
      </c>
      <c r="FD853">
        <v>1</v>
      </c>
      <c r="FE853">
        <v>-0.104</v>
      </c>
      <c r="FF853">
        <v>-0.037</v>
      </c>
      <c r="FG853">
        <v>6.435</v>
      </c>
      <c r="FH853">
        <v>0.501</v>
      </c>
      <c r="FI853">
        <v>420</v>
      </c>
      <c r="FJ853">
        <v>25</v>
      </c>
      <c r="FK853">
        <v>0.45</v>
      </c>
      <c r="FL853">
        <v>0.11</v>
      </c>
      <c r="FM853">
        <v>-47.7320975</v>
      </c>
      <c r="FN853">
        <v>-2.40600112570342</v>
      </c>
      <c r="FO853">
        <v>0.408659256280524</v>
      </c>
      <c r="FP853">
        <v>0</v>
      </c>
      <c r="FQ853">
        <v>657.975794117647</v>
      </c>
      <c r="FR853">
        <v>1.34614209190199</v>
      </c>
      <c r="FS853">
        <v>0.20978571411742</v>
      </c>
      <c r="FT853">
        <v>0</v>
      </c>
      <c r="FU853">
        <v>1.896831</v>
      </c>
      <c r="FV853">
        <v>0.061158574108813</v>
      </c>
      <c r="FW853">
        <v>0.0066778285392783</v>
      </c>
      <c r="FX853">
        <v>1</v>
      </c>
      <c r="FY853">
        <v>1</v>
      </c>
      <c r="FZ853">
        <v>3</v>
      </c>
      <c r="GA853" t="s">
        <v>421</v>
      </c>
      <c r="GB853">
        <v>2.9746</v>
      </c>
      <c r="GC853">
        <v>2.69764</v>
      </c>
      <c r="GD853">
        <v>0.169244</v>
      </c>
      <c r="GE853">
        <v>0.175114</v>
      </c>
      <c r="GF853">
        <v>0.114339</v>
      </c>
      <c r="GG853">
        <v>0.1098</v>
      </c>
      <c r="GH853">
        <v>32341.5</v>
      </c>
      <c r="GI853">
        <v>35123.6</v>
      </c>
      <c r="GJ853">
        <v>35275.9</v>
      </c>
      <c r="GK853">
        <v>38613.3</v>
      </c>
      <c r="GL853">
        <v>44289.2</v>
      </c>
      <c r="GM853">
        <v>49647.8</v>
      </c>
      <c r="GN853">
        <v>55145.1</v>
      </c>
      <c r="GO853">
        <v>61937.4</v>
      </c>
      <c r="GP853">
        <v>1.9724</v>
      </c>
      <c r="GQ853">
        <v>1.8624</v>
      </c>
      <c r="GR853">
        <v>0.173002</v>
      </c>
      <c r="GS853">
        <v>0</v>
      </c>
      <c r="GT853">
        <v>25.3546</v>
      </c>
      <c r="GU853">
        <v>999.9</v>
      </c>
      <c r="GV853">
        <v>58.027</v>
      </c>
      <c r="GW853">
        <v>29.487</v>
      </c>
      <c r="GX853">
        <v>26.5871</v>
      </c>
      <c r="GY853">
        <v>55.5519</v>
      </c>
      <c r="GZ853">
        <v>45.7933</v>
      </c>
      <c r="HA853">
        <v>1</v>
      </c>
      <c r="HB853">
        <v>-0.0493293</v>
      </c>
      <c r="HC853">
        <v>0.088061</v>
      </c>
      <c r="HD853">
        <v>20.1139</v>
      </c>
      <c r="HE853">
        <v>5.19812</v>
      </c>
      <c r="HF853">
        <v>12.0064</v>
      </c>
      <c r="HG853">
        <v>4.9752</v>
      </c>
      <c r="HH853">
        <v>3.2932</v>
      </c>
      <c r="HI853">
        <v>9999</v>
      </c>
      <c r="HJ853">
        <v>9999</v>
      </c>
      <c r="HK853">
        <v>9999</v>
      </c>
      <c r="HL853">
        <v>631.2</v>
      </c>
      <c r="HM853">
        <v>1.8631</v>
      </c>
      <c r="HN853">
        <v>1.86801</v>
      </c>
      <c r="HO853">
        <v>1.8678</v>
      </c>
      <c r="HP853">
        <v>1.86902</v>
      </c>
      <c r="HQ853">
        <v>1.86981</v>
      </c>
      <c r="HR853">
        <v>1.86584</v>
      </c>
      <c r="HS853">
        <v>1.86691</v>
      </c>
      <c r="HT853">
        <v>1.86829</v>
      </c>
      <c r="HU853">
        <v>5</v>
      </c>
      <c r="HV853">
        <v>0</v>
      </c>
      <c r="HW853">
        <v>0</v>
      </c>
      <c r="HX853">
        <v>0</v>
      </c>
      <c r="HY853" t="s">
        <v>422</v>
      </c>
      <c r="HZ853" t="s">
        <v>423</v>
      </c>
      <c r="IA853" t="s">
        <v>424</v>
      </c>
      <c r="IB853" t="s">
        <v>424</v>
      </c>
      <c r="IC853" t="s">
        <v>424</v>
      </c>
      <c r="ID853" t="s">
        <v>424</v>
      </c>
      <c r="IE853">
        <v>0</v>
      </c>
      <c r="IF853">
        <v>100</v>
      </c>
      <c r="IG853">
        <v>100</v>
      </c>
      <c r="IH853">
        <v>9.96</v>
      </c>
      <c r="II853">
        <v>0.5314</v>
      </c>
      <c r="IJ853">
        <v>3.92360093765785</v>
      </c>
      <c r="IK853">
        <v>0.00601174518973114</v>
      </c>
      <c r="IL853">
        <v>2.77886958061485e-07</v>
      </c>
      <c r="IM853">
        <v>-3.54636231360687e-10</v>
      </c>
      <c r="IN853">
        <v>0.531367920259254</v>
      </c>
      <c r="IO853">
        <v>0</v>
      </c>
      <c r="IP853">
        <v>0</v>
      </c>
      <c r="IQ853">
        <v>0</v>
      </c>
      <c r="IR853">
        <v>-4</v>
      </c>
      <c r="IS853">
        <v>1848</v>
      </c>
      <c r="IT853">
        <v>1</v>
      </c>
      <c r="IU853">
        <v>25</v>
      </c>
      <c r="IV853">
        <v>20.2</v>
      </c>
      <c r="IW853">
        <v>20.1</v>
      </c>
      <c r="IX853">
        <v>2.21069</v>
      </c>
      <c r="IY853">
        <v>2.6062</v>
      </c>
      <c r="IZ853">
        <v>1.54785</v>
      </c>
      <c r="JA853">
        <v>2.30713</v>
      </c>
      <c r="JB853">
        <v>1.34644</v>
      </c>
      <c r="JC853">
        <v>2.40967</v>
      </c>
      <c r="JD853">
        <v>33.7606</v>
      </c>
      <c r="JE853">
        <v>24.2276</v>
      </c>
      <c r="JF853">
        <v>18</v>
      </c>
      <c r="JG853">
        <v>491.472</v>
      </c>
      <c r="JH853">
        <v>419.618</v>
      </c>
      <c r="JI853">
        <v>24.9997</v>
      </c>
      <c r="JJ853">
        <v>26.5967</v>
      </c>
      <c r="JK853">
        <v>30</v>
      </c>
      <c r="JL853">
        <v>26.5582</v>
      </c>
      <c r="JM853">
        <v>26.4995</v>
      </c>
      <c r="JN853">
        <v>44.2448</v>
      </c>
      <c r="JO853">
        <v>6.06052</v>
      </c>
      <c r="JP853">
        <v>100</v>
      </c>
      <c r="JQ853">
        <v>25</v>
      </c>
      <c r="JR853">
        <v>1093.79</v>
      </c>
      <c r="JS853">
        <v>25.9932</v>
      </c>
      <c r="JT853">
        <v>102.294</v>
      </c>
      <c r="JU853">
        <v>103.094</v>
      </c>
    </row>
    <row r="854" spans="1:281">
      <c r="A854">
        <v>836</v>
      </c>
      <c r="B854">
        <v>1659036572.6</v>
      </c>
      <c r="C854">
        <v>12889.5</v>
      </c>
      <c r="D854" t="s">
        <v>2105</v>
      </c>
      <c r="E854" t="s">
        <v>2106</v>
      </c>
      <c r="F854">
        <v>5</v>
      </c>
      <c r="G854" t="s">
        <v>1975</v>
      </c>
      <c r="H854" t="s">
        <v>417</v>
      </c>
      <c r="I854">
        <v>1659036564.81429</v>
      </c>
      <c r="J854">
        <f>(K854)/1000</f>
        <v>0</v>
      </c>
      <c r="K854">
        <f>IF(CZ854, AN854, AH854)</f>
        <v>0</v>
      </c>
      <c r="L854">
        <f>IF(CZ854, AI854, AG854)</f>
        <v>0</v>
      </c>
      <c r="M854">
        <f>DB854 - IF(AU854&gt;1, L854*CV854*100.0/(AW854*DP854), 0)</f>
        <v>0</v>
      </c>
      <c r="N854">
        <f>((T854-J854/2)*M854-L854)/(T854+J854/2)</f>
        <v>0</v>
      </c>
      <c r="O854">
        <f>N854*(DI854+DJ854)/1000.0</f>
        <v>0</v>
      </c>
      <c r="P854">
        <f>(DB854 - IF(AU854&gt;1, L854*CV854*100.0/(AW854*DP854), 0))*(DI854+DJ854)/1000.0</f>
        <v>0</v>
      </c>
      <c r="Q854">
        <f>2.0/((1/S854-1/R854)+SIGN(S854)*SQRT((1/S854-1/R854)*(1/S854-1/R854) + 4*CW854/((CW854+1)*(CW854+1))*(2*1/S854*1/R854-1/R854*1/R854)))</f>
        <v>0</v>
      </c>
      <c r="R854">
        <f>IF(LEFT(CX854,1)&lt;&gt;"0",IF(LEFT(CX854,1)="1",3.0,CY854),$D$5+$E$5*(DP854*DI854/($K$5*1000))+$F$5*(DP854*DI854/($K$5*1000))*MAX(MIN(CV854,$J$5),$I$5)*MAX(MIN(CV854,$J$5),$I$5)+$G$5*MAX(MIN(CV854,$J$5),$I$5)*(DP854*DI854/($K$5*1000))+$H$5*(DP854*DI854/($K$5*1000))*(DP854*DI854/($K$5*1000)))</f>
        <v>0</v>
      </c>
      <c r="S854">
        <f>J854*(1000-(1000*0.61365*exp(17.502*W854/(240.97+W854))/(DI854+DJ854)+DD854)/2)/(1000*0.61365*exp(17.502*W854/(240.97+W854))/(DI854+DJ854)-DD854)</f>
        <v>0</v>
      </c>
      <c r="T854">
        <f>1/((CW854+1)/(Q854/1.6)+1/(R854/1.37)) + CW854/((CW854+1)/(Q854/1.6) + CW854/(R854/1.37))</f>
        <v>0</v>
      </c>
      <c r="U854">
        <f>(CR854*CU854)</f>
        <v>0</v>
      </c>
      <c r="V854">
        <f>(DK854+(U854+2*0.95*5.67E-8*(((DK854+$B$7)+273)^4-(DK854+273)^4)-44100*J854)/(1.84*29.3*R854+8*0.95*5.67E-8*(DK854+273)^3))</f>
        <v>0</v>
      </c>
      <c r="W854">
        <f>($C$7*DL854+$D$7*DM854+$E$7*V854)</f>
        <v>0</v>
      </c>
      <c r="X854">
        <f>0.61365*exp(17.502*W854/(240.97+W854))</f>
        <v>0</v>
      </c>
      <c r="Y854">
        <f>(Z854/AA854*100)</f>
        <v>0</v>
      </c>
      <c r="Z854">
        <f>DD854*(DI854+DJ854)/1000</f>
        <v>0</v>
      </c>
      <c r="AA854">
        <f>0.61365*exp(17.502*DK854/(240.97+DK854))</f>
        <v>0</v>
      </c>
      <c r="AB854">
        <f>(X854-DD854*(DI854+DJ854)/1000)</f>
        <v>0</v>
      </c>
      <c r="AC854">
        <f>(-J854*44100)</f>
        <v>0</v>
      </c>
      <c r="AD854">
        <f>2*29.3*R854*0.92*(DK854-W854)</f>
        <v>0</v>
      </c>
      <c r="AE854">
        <f>2*0.95*5.67E-8*(((DK854+$B$7)+273)^4-(W854+273)^4)</f>
        <v>0</v>
      </c>
      <c r="AF854">
        <f>U854+AE854+AC854+AD854</f>
        <v>0</v>
      </c>
      <c r="AG854">
        <f>DH854*AU854*(DC854-DB854*(1000-AU854*DE854)/(1000-AU854*DD854))/(100*CV854)</f>
        <v>0</v>
      </c>
      <c r="AH854">
        <f>1000*DH854*AU854*(DD854-DE854)/(100*CV854*(1000-AU854*DD854))</f>
        <v>0</v>
      </c>
      <c r="AI854">
        <f>(AJ854 - AK854 - DI854*1E3/(8.314*(DK854+273.15)) * AM854/DH854 * AL854) * DH854/(100*CV854) * (1000 - DE854)/1000</f>
        <v>0</v>
      </c>
      <c r="AJ854">
        <v>1113.27968602278</v>
      </c>
      <c r="AK854">
        <v>1073.49018181818</v>
      </c>
      <c r="AL854">
        <v>3.42827020757284</v>
      </c>
      <c r="AM854">
        <v>66.0503395824005</v>
      </c>
      <c r="AN854">
        <f>(AP854 - AO854 + DI854*1E3/(8.314*(DK854+273.15)) * AR854/DH854 * AQ854) * DH854/(100*CV854) * 1000/(1000 - AP854)</f>
        <v>0</v>
      </c>
      <c r="AO854">
        <v>25.9356982945416</v>
      </c>
      <c r="AP854">
        <v>27.8471545454546</v>
      </c>
      <c r="AQ854">
        <v>6.51099811535946e-06</v>
      </c>
      <c r="AR854">
        <v>92.4507635075594</v>
      </c>
      <c r="AS854">
        <v>3</v>
      </c>
      <c r="AT854">
        <v>1</v>
      </c>
      <c r="AU854">
        <f>IF(AS854*$H$13&gt;=AW854,1.0,(AW854/(AW854-AS854*$H$13)))</f>
        <v>0</v>
      </c>
      <c r="AV854">
        <f>(AU854-1)*100</f>
        <v>0</v>
      </c>
      <c r="AW854">
        <f>MAX(0,($B$13+$C$13*DP854)/(1+$D$13*DP854)*DI854/(DK854+273)*$E$13)</f>
        <v>0</v>
      </c>
      <c r="AX854" t="s">
        <v>418</v>
      </c>
      <c r="AY854" t="s">
        <v>418</v>
      </c>
      <c r="AZ854">
        <v>0</v>
      </c>
      <c r="BA854">
        <v>0</v>
      </c>
      <c r="BB854">
        <f>1-AZ854/BA854</f>
        <v>0</v>
      </c>
      <c r="BC854">
        <v>0</v>
      </c>
      <c r="BD854" t="s">
        <v>418</v>
      </c>
      <c r="BE854" t="s">
        <v>418</v>
      </c>
      <c r="BF854">
        <v>0</v>
      </c>
      <c r="BG854">
        <v>0</v>
      </c>
      <c r="BH854">
        <f>1-BF854/BG854</f>
        <v>0</v>
      </c>
      <c r="BI854">
        <v>0.5</v>
      </c>
      <c r="BJ854">
        <f>CS854</f>
        <v>0</v>
      </c>
      <c r="BK854">
        <f>L854</f>
        <v>0</v>
      </c>
      <c r="BL854">
        <f>BH854*BI854*BJ854</f>
        <v>0</v>
      </c>
      <c r="BM854">
        <f>(BK854-BC854)/BJ854</f>
        <v>0</v>
      </c>
      <c r="BN854">
        <f>(BA854-BG854)/BG854</f>
        <v>0</v>
      </c>
      <c r="BO854">
        <f>AZ854/(BB854+AZ854/BG854)</f>
        <v>0</v>
      </c>
      <c r="BP854" t="s">
        <v>418</v>
      </c>
      <c r="BQ854">
        <v>0</v>
      </c>
      <c r="BR854">
        <f>IF(BQ854&lt;&gt;0, BQ854, BO854)</f>
        <v>0</v>
      </c>
      <c r="BS854">
        <f>1-BR854/BG854</f>
        <v>0</v>
      </c>
      <c r="BT854">
        <f>(BG854-BF854)/(BG854-BR854)</f>
        <v>0</v>
      </c>
      <c r="BU854">
        <f>(BA854-BG854)/(BA854-BR854)</f>
        <v>0</v>
      </c>
      <c r="BV854">
        <f>(BG854-BF854)/(BG854-AZ854)</f>
        <v>0</v>
      </c>
      <c r="BW854">
        <f>(BA854-BG854)/(BA854-AZ854)</f>
        <v>0</v>
      </c>
      <c r="BX854">
        <f>(BT854*BR854/BF854)</f>
        <v>0</v>
      </c>
      <c r="BY854">
        <f>(1-BX854)</f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f>$B$11*DQ854+$C$11*DR854+$F$11*EC854*(1-EF854)</f>
        <v>0</v>
      </c>
      <c r="CS854">
        <f>CR854*CT854</f>
        <v>0</v>
      </c>
      <c r="CT854">
        <f>($B$11*$D$9+$C$11*$D$9+$F$11*((EP854+EH854)/MAX(EP854+EH854+EQ854, 0.1)*$I$9+EQ854/MAX(EP854+EH854+EQ854, 0.1)*$J$9))/($B$11+$C$11+$F$11)</f>
        <v>0</v>
      </c>
      <c r="CU854">
        <f>($B$11*$K$9+$C$11*$K$9+$F$11*((EP854+EH854)/MAX(EP854+EH854+EQ854, 0.1)*$P$9+EQ854/MAX(EP854+EH854+EQ854, 0.1)*$Q$9))/($B$11+$C$11+$F$11)</f>
        <v>0</v>
      </c>
      <c r="CV854">
        <v>6</v>
      </c>
      <c r="CW854">
        <v>0.5</v>
      </c>
      <c r="CX854" t="s">
        <v>419</v>
      </c>
      <c r="CY854">
        <v>2</v>
      </c>
      <c r="CZ854" t="b">
        <v>1</v>
      </c>
      <c r="DA854">
        <v>1659036564.81429</v>
      </c>
      <c r="DB854">
        <v>1019.48371428571</v>
      </c>
      <c r="DC854">
        <v>1067.60214285714</v>
      </c>
      <c r="DD854">
        <v>27.8415571428571</v>
      </c>
      <c r="DE854">
        <v>25.9367964285714</v>
      </c>
      <c r="DF854">
        <v>1009.57242857143</v>
      </c>
      <c r="DG854">
        <v>27.3102</v>
      </c>
      <c r="DH854">
        <v>500.108571428571</v>
      </c>
      <c r="DI854">
        <v>90.2767285714286</v>
      </c>
      <c r="DJ854">
        <v>0.0434756357142857</v>
      </c>
      <c r="DK854">
        <v>27.4193321428571</v>
      </c>
      <c r="DL854">
        <v>28.2176035714286</v>
      </c>
      <c r="DM854">
        <v>999.9</v>
      </c>
      <c r="DN854">
        <v>0</v>
      </c>
      <c r="DO854">
        <v>0</v>
      </c>
      <c r="DP854">
        <v>10007.6785714286</v>
      </c>
      <c r="DQ854">
        <v>0</v>
      </c>
      <c r="DR854">
        <v>17.1946321428571</v>
      </c>
      <c r="DS854">
        <v>-48.1177928571429</v>
      </c>
      <c r="DT854">
        <v>1048.68</v>
      </c>
      <c r="DU854">
        <v>1096.02785714286</v>
      </c>
      <c r="DV854">
        <v>1.90477214285714</v>
      </c>
      <c r="DW854">
        <v>1067.60214285714</v>
      </c>
      <c r="DX854">
        <v>25.9367964285714</v>
      </c>
      <c r="DY854">
        <v>2.513445</v>
      </c>
      <c r="DZ854">
        <v>2.34148892857143</v>
      </c>
      <c r="EA854">
        <v>21.1138321428571</v>
      </c>
      <c r="EB854">
        <v>19.9646964285714</v>
      </c>
      <c r="EC854">
        <v>1999.99821428571</v>
      </c>
      <c r="ED854">
        <v>0.980000107142857</v>
      </c>
      <c r="EE854">
        <v>0.0200002857142857</v>
      </c>
      <c r="EF854">
        <v>0</v>
      </c>
      <c r="EG854">
        <v>658.157392857143</v>
      </c>
      <c r="EH854">
        <v>5.00063</v>
      </c>
      <c r="EI854">
        <v>13000.85</v>
      </c>
      <c r="EJ854">
        <v>17256.8892857143</v>
      </c>
      <c r="EK854">
        <v>38.1692857142857</v>
      </c>
      <c r="EL854">
        <v>38.25</v>
      </c>
      <c r="EM854">
        <v>37.687</v>
      </c>
      <c r="EN854">
        <v>37.562</v>
      </c>
      <c r="EO854">
        <v>39.1915</v>
      </c>
      <c r="EP854">
        <v>1955.09821428571</v>
      </c>
      <c r="EQ854">
        <v>39.9</v>
      </c>
      <c r="ER854">
        <v>0</v>
      </c>
      <c r="ES854">
        <v>1659036571.9</v>
      </c>
      <c r="ET854">
        <v>0</v>
      </c>
      <c r="EU854">
        <v>658.17316</v>
      </c>
      <c r="EV854">
        <v>2.03946154071352</v>
      </c>
      <c r="EW854">
        <v>32.4307691750945</v>
      </c>
      <c r="EX854">
        <v>13001.332</v>
      </c>
      <c r="EY854">
        <v>15</v>
      </c>
      <c r="EZ854">
        <v>1659035359.5</v>
      </c>
      <c r="FA854" t="s">
        <v>1976</v>
      </c>
      <c r="FB854">
        <v>1659035357.5</v>
      </c>
      <c r="FC854">
        <v>1659035359.5</v>
      </c>
      <c r="FD854">
        <v>1</v>
      </c>
      <c r="FE854">
        <v>-0.104</v>
      </c>
      <c r="FF854">
        <v>-0.037</v>
      </c>
      <c r="FG854">
        <v>6.435</v>
      </c>
      <c r="FH854">
        <v>0.501</v>
      </c>
      <c r="FI854">
        <v>420</v>
      </c>
      <c r="FJ854">
        <v>25</v>
      </c>
      <c r="FK854">
        <v>0.45</v>
      </c>
      <c r="FL854">
        <v>0.11</v>
      </c>
      <c r="FM854">
        <v>-47.882415</v>
      </c>
      <c r="FN854">
        <v>-2.52547091932449</v>
      </c>
      <c r="FO854">
        <v>0.470893111836435</v>
      </c>
      <c r="FP854">
        <v>0</v>
      </c>
      <c r="FQ854">
        <v>658.048029411765</v>
      </c>
      <c r="FR854">
        <v>1.88866310468407</v>
      </c>
      <c r="FS854">
        <v>0.257151647327382</v>
      </c>
      <c r="FT854">
        <v>0</v>
      </c>
      <c r="FU854">
        <v>1.9009605</v>
      </c>
      <c r="FV854">
        <v>0.0556757223264505</v>
      </c>
      <c r="FW854">
        <v>0.0060675781618369</v>
      </c>
      <c r="FX854">
        <v>1</v>
      </c>
      <c r="FY854">
        <v>1</v>
      </c>
      <c r="FZ854">
        <v>3</v>
      </c>
      <c r="GA854" t="s">
        <v>421</v>
      </c>
      <c r="GB854">
        <v>2.97228</v>
      </c>
      <c r="GC854">
        <v>2.69729</v>
      </c>
      <c r="GD854">
        <v>0.17096</v>
      </c>
      <c r="GE854">
        <v>0.17693</v>
      </c>
      <c r="GF854">
        <v>0.114357</v>
      </c>
      <c r="GG854">
        <v>0.109795</v>
      </c>
      <c r="GH854">
        <v>32275.1</v>
      </c>
      <c r="GI854">
        <v>35046.4</v>
      </c>
      <c r="GJ854">
        <v>35276.4</v>
      </c>
      <c r="GK854">
        <v>38613.4</v>
      </c>
      <c r="GL854">
        <v>44289</v>
      </c>
      <c r="GM854">
        <v>49648.4</v>
      </c>
      <c r="GN854">
        <v>55146</v>
      </c>
      <c r="GO854">
        <v>61937.7</v>
      </c>
      <c r="GP854">
        <v>1.9726</v>
      </c>
      <c r="GQ854">
        <v>1.863</v>
      </c>
      <c r="GR854">
        <v>0.175387</v>
      </c>
      <c r="GS854">
        <v>0</v>
      </c>
      <c r="GT854">
        <v>25.3546</v>
      </c>
      <c r="GU854">
        <v>999.9</v>
      </c>
      <c r="GV854">
        <v>58.027</v>
      </c>
      <c r="GW854">
        <v>29.487</v>
      </c>
      <c r="GX854">
        <v>26.5893</v>
      </c>
      <c r="GY854">
        <v>56.1919</v>
      </c>
      <c r="GZ854">
        <v>46.0577</v>
      </c>
      <c r="HA854">
        <v>1</v>
      </c>
      <c r="HB854">
        <v>-0.0493902</v>
      </c>
      <c r="HC854">
        <v>0.0861656</v>
      </c>
      <c r="HD854">
        <v>20.1138</v>
      </c>
      <c r="HE854">
        <v>5.19932</v>
      </c>
      <c r="HF854">
        <v>12.004</v>
      </c>
      <c r="HG854">
        <v>4.9752</v>
      </c>
      <c r="HH854">
        <v>3.2938</v>
      </c>
      <c r="HI854">
        <v>9999</v>
      </c>
      <c r="HJ854">
        <v>9999</v>
      </c>
      <c r="HK854">
        <v>9999</v>
      </c>
      <c r="HL854">
        <v>631.2</v>
      </c>
      <c r="HM854">
        <v>1.86316</v>
      </c>
      <c r="HN854">
        <v>1.86801</v>
      </c>
      <c r="HO854">
        <v>1.86783</v>
      </c>
      <c r="HP854">
        <v>1.86896</v>
      </c>
      <c r="HQ854">
        <v>1.86981</v>
      </c>
      <c r="HR854">
        <v>1.86584</v>
      </c>
      <c r="HS854">
        <v>1.86691</v>
      </c>
      <c r="HT854">
        <v>1.86829</v>
      </c>
      <c r="HU854">
        <v>5</v>
      </c>
      <c r="HV854">
        <v>0</v>
      </c>
      <c r="HW854">
        <v>0</v>
      </c>
      <c r="HX854">
        <v>0</v>
      </c>
      <c r="HY854" t="s">
        <v>422</v>
      </c>
      <c r="HZ854" t="s">
        <v>423</v>
      </c>
      <c r="IA854" t="s">
        <v>424</v>
      </c>
      <c r="IB854" t="s">
        <v>424</v>
      </c>
      <c r="IC854" t="s">
        <v>424</v>
      </c>
      <c r="ID854" t="s">
        <v>424</v>
      </c>
      <c r="IE854">
        <v>0</v>
      </c>
      <c r="IF854">
        <v>100</v>
      </c>
      <c r="IG854">
        <v>100</v>
      </c>
      <c r="IH854">
        <v>10.05</v>
      </c>
      <c r="II854">
        <v>0.5313</v>
      </c>
      <c r="IJ854">
        <v>3.92360093765785</v>
      </c>
      <c r="IK854">
        <v>0.00601174518973114</v>
      </c>
      <c r="IL854">
        <v>2.77886958061485e-07</v>
      </c>
      <c r="IM854">
        <v>-3.54636231360687e-10</v>
      </c>
      <c r="IN854">
        <v>0.531367920259254</v>
      </c>
      <c r="IO854">
        <v>0</v>
      </c>
      <c r="IP854">
        <v>0</v>
      </c>
      <c r="IQ854">
        <v>0</v>
      </c>
      <c r="IR854">
        <v>-4</v>
      </c>
      <c r="IS854">
        <v>1848</v>
      </c>
      <c r="IT854">
        <v>1</v>
      </c>
      <c r="IU854">
        <v>25</v>
      </c>
      <c r="IV854">
        <v>20.3</v>
      </c>
      <c r="IW854">
        <v>20.2</v>
      </c>
      <c r="IX854">
        <v>2.23999</v>
      </c>
      <c r="IY854">
        <v>2.61475</v>
      </c>
      <c r="IZ854">
        <v>1.54785</v>
      </c>
      <c r="JA854">
        <v>2.30591</v>
      </c>
      <c r="JB854">
        <v>1.34644</v>
      </c>
      <c r="JC854">
        <v>2.29736</v>
      </c>
      <c r="JD854">
        <v>33.7606</v>
      </c>
      <c r="JE854">
        <v>24.2188</v>
      </c>
      <c r="JF854">
        <v>18</v>
      </c>
      <c r="JG854">
        <v>491.583</v>
      </c>
      <c r="JH854">
        <v>419.962</v>
      </c>
      <c r="JI854">
        <v>24.9996</v>
      </c>
      <c r="JJ854">
        <v>26.5967</v>
      </c>
      <c r="JK854">
        <v>29.9999</v>
      </c>
      <c r="JL854">
        <v>26.556</v>
      </c>
      <c r="JM854">
        <v>26.4995</v>
      </c>
      <c r="JN854">
        <v>44.8404</v>
      </c>
      <c r="JO854">
        <v>6.06052</v>
      </c>
      <c r="JP854">
        <v>100</v>
      </c>
      <c r="JQ854">
        <v>25</v>
      </c>
      <c r="JR854">
        <v>1107.19</v>
      </c>
      <c r="JS854">
        <v>25.9932</v>
      </c>
      <c r="JT854">
        <v>102.295</v>
      </c>
      <c r="JU854">
        <v>103.094</v>
      </c>
    </row>
    <row r="855" spans="1:281">
      <c r="A855">
        <v>837</v>
      </c>
      <c r="B855">
        <v>1659036577.6</v>
      </c>
      <c r="C855">
        <v>12894.5</v>
      </c>
      <c r="D855" t="s">
        <v>2107</v>
      </c>
      <c r="E855" t="s">
        <v>2108</v>
      </c>
      <c r="F855">
        <v>5</v>
      </c>
      <c r="G855" t="s">
        <v>1975</v>
      </c>
      <c r="H855" t="s">
        <v>417</v>
      </c>
      <c r="I855">
        <v>1659036570.1</v>
      </c>
      <c r="J855">
        <f>(K855)/1000</f>
        <v>0</v>
      </c>
      <c r="K855">
        <f>IF(CZ855, AN855, AH855)</f>
        <v>0</v>
      </c>
      <c r="L855">
        <f>IF(CZ855, AI855, AG855)</f>
        <v>0</v>
      </c>
      <c r="M855">
        <f>DB855 - IF(AU855&gt;1, L855*CV855*100.0/(AW855*DP855), 0)</f>
        <v>0</v>
      </c>
      <c r="N855">
        <f>((T855-J855/2)*M855-L855)/(T855+J855/2)</f>
        <v>0</v>
      </c>
      <c r="O855">
        <f>N855*(DI855+DJ855)/1000.0</f>
        <v>0</v>
      </c>
      <c r="P855">
        <f>(DB855 - IF(AU855&gt;1, L855*CV855*100.0/(AW855*DP855), 0))*(DI855+DJ855)/1000.0</f>
        <v>0</v>
      </c>
      <c r="Q855">
        <f>2.0/((1/S855-1/R855)+SIGN(S855)*SQRT((1/S855-1/R855)*(1/S855-1/R855) + 4*CW855/((CW855+1)*(CW855+1))*(2*1/S855*1/R855-1/R855*1/R855)))</f>
        <v>0</v>
      </c>
      <c r="R855">
        <f>IF(LEFT(CX855,1)&lt;&gt;"0",IF(LEFT(CX855,1)="1",3.0,CY855),$D$5+$E$5*(DP855*DI855/($K$5*1000))+$F$5*(DP855*DI855/($K$5*1000))*MAX(MIN(CV855,$J$5),$I$5)*MAX(MIN(CV855,$J$5),$I$5)+$G$5*MAX(MIN(CV855,$J$5),$I$5)*(DP855*DI855/($K$5*1000))+$H$5*(DP855*DI855/($K$5*1000))*(DP855*DI855/($K$5*1000)))</f>
        <v>0</v>
      </c>
      <c r="S855">
        <f>J855*(1000-(1000*0.61365*exp(17.502*W855/(240.97+W855))/(DI855+DJ855)+DD855)/2)/(1000*0.61365*exp(17.502*W855/(240.97+W855))/(DI855+DJ855)-DD855)</f>
        <v>0</v>
      </c>
      <c r="T855">
        <f>1/((CW855+1)/(Q855/1.6)+1/(R855/1.37)) + CW855/((CW855+1)/(Q855/1.6) + CW855/(R855/1.37))</f>
        <v>0</v>
      </c>
      <c r="U855">
        <f>(CR855*CU855)</f>
        <v>0</v>
      </c>
      <c r="V855">
        <f>(DK855+(U855+2*0.95*5.67E-8*(((DK855+$B$7)+273)^4-(DK855+273)^4)-44100*J855)/(1.84*29.3*R855+8*0.95*5.67E-8*(DK855+273)^3))</f>
        <v>0</v>
      </c>
      <c r="W855">
        <f>($C$7*DL855+$D$7*DM855+$E$7*V855)</f>
        <v>0</v>
      </c>
      <c r="X855">
        <f>0.61365*exp(17.502*W855/(240.97+W855))</f>
        <v>0</v>
      </c>
      <c r="Y855">
        <f>(Z855/AA855*100)</f>
        <v>0</v>
      </c>
      <c r="Z855">
        <f>DD855*(DI855+DJ855)/1000</f>
        <v>0</v>
      </c>
      <c r="AA855">
        <f>0.61365*exp(17.502*DK855/(240.97+DK855))</f>
        <v>0</v>
      </c>
      <c r="AB855">
        <f>(X855-DD855*(DI855+DJ855)/1000)</f>
        <v>0</v>
      </c>
      <c r="AC855">
        <f>(-J855*44100)</f>
        <v>0</v>
      </c>
      <c r="AD855">
        <f>2*29.3*R855*0.92*(DK855-W855)</f>
        <v>0</v>
      </c>
      <c r="AE855">
        <f>2*0.95*5.67E-8*(((DK855+$B$7)+273)^4-(W855+273)^4)</f>
        <v>0</v>
      </c>
      <c r="AF855">
        <f>U855+AE855+AC855+AD855</f>
        <v>0</v>
      </c>
      <c r="AG855">
        <f>DH855*AU855*(DC855-DB855*(1000-AU855*DE855)/(1000-AU855*DD855))/(100*CV855)</f>
        <v>0</v>
      </c>
      <c r="AH855">
        <f>1000*DH855*AU855*(DD855-DE855)/(100*CV855*(1000-AU855*DD855))</f>
        <v>0</v>
      </c>
      <c r="AI855">
        <f>(AJ855 - AK855 - DI855*1E3/(8.314*(DK855+273.15)) * AM855/DH855 * AL855) * DH855/(100*CV855) * (1000 - DE855)/1000</f>
        <v>0</v>
      </c>
      <c r="AJ855">
        <v>1130.66430895967</v>
      </c>
      <c r="AK855">
        <v>1090.78515151515</v>
      </c>
      <c r="AL855">
        <v>3.47015919312015</v>
      </c>
      <c r="AM855">
        <v>66.0503395824005</v>
      </c>
      <c r="AN855">
        <f>(AP855 - AO855 + DI855*1E3/(8.314*(DK855+273.15)) * AR855/DH855 * AQ855) * DH855/(100*CV855) * 1000/(1000 - AP855)</f>
        <v>0</v>
      </c>
      <c r="AO855">
        <v>25.9325359703088</v>
      </c>
      <c r="AP855">
        <v>27.8473300699301</v>
      </c>
      <c r="AQ855">
        <v>-5.82124728122356e-06</v>
      </c>
      <c r="AR855">
        <v>92.4507635075594</v>
      </c>
      <c r="AS855">
        <v>3</v>
      </c>
      <c r="AT855">
        <v>1</v>
      </c>
      <c r="AU855">
        <f>IF(AS855*$H$13&gt;=AW855,1.0,(AW855/(AW855-AS855*$H$13)))</f>
        <v>0</v>
      </c>
      <c r="AV855">
        <f>(AU855-1)*100</f>
        <v>0</v>
      </c>
      <c r="AW855">
        <f>MAX(0,($B$13+$C$13*DP855)/(1+$D$13*DP855)*DI855/(DK855+273)*$E$13)</f>
        <v>0</v>
      </c>
      <c r="AX855" t="s">
        <v>418</v>
      </c>
      <c r="AY855" t="s">
        <v>418</v>
      </c>
      <c r="AZ855">
        <v>0</v>
      </c>
      <c r="BA855">
        <v>0</v>
      </c>
      <c r="BB855">
        <f>1-AZ855/BA855</f>
        <v>0</v>
      </c>
      <c r="BC855">
        <v>0</v>
      </c>
      <c r="BD855" t="s">
        <v>418</v>
      </c>
      <c r="BE855" t="s">
        <v>418</v>
      </c>
      <c r="BF855">
        <v>0</v>
      </c>
      <c r="BG855">
        <v>0</v>
      </c>
      <c r="BH855">
        <f>1-BF855/BG855</f>
        <v>0</v>
      </c>
      <c r="BI855">
        <v>0.5</v>
      </c>
      <c r="BJ855">
        <f>CS855</f>
        <v>0</v>
      </c>
      <c r="BK855">
        <f>L855</f>
        <v>0</v>
      </c>
      <c r="BL855">
        <f>BH855*BI855*BJ855</f>
        <v>0</v>
      </c>
      <c r="BM855">
        <f>(BK855-BC855)/BJ855</f>
        <v>0</v>
      </c>
      <c r="BN855">
        <f>(BA855-BG855)/BG855</f>
        <v>0</v>
      </c>
      <c r="BO855">
        <f>AZ855/(BB855+AZ855/BG855)</f>
        <v>0</v>
      </c>
      <c r="BP855" t="s">
        <v>418</v>
      </c>
      <c r="BQ855">
        <v>0</v>
      </c>
      <c r="BR855">
        <f>IF(BQ855&lt;&gt;0, BQ855, BO855)</f>
        <v>0</v>
      </c>
      <c r="BS855">
        <f>1-BR855/BG855</f>
        <v>0</v>
      </c>
      <c r="BT855">
        <f>(BG855-BF855)/(BG855-BR855)</f>
        <v>0</v>
      </c>
      <c r="BU855">
        <f>(BA855-BG855)/(BA855-BR855)</f>
        <v>0</v>
      </c>
      <c r="BV855">
        <f>(BG855-BF855)/(BG855-AZ855)</f>
        <v>0</v>
      </c>
      <c r="BW855">
        <f>(BA855-BG855)/(BA855-AZ855)</f>
        <v>0</v>
      </c>
      <c r="BX855">
        <f>(BT855*BR855/BF855)</f>
        <v>0</v>
      </c>
      <c r="BY855">
        <f>(1-BX855)</f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f>$B$11*DQ855+$C$11*DR855+$F$11*EC855*(1-EF855)</f>
        <v>0</v>
      </c>
      <c r="CS855">
        <f>CR855*CT855</f>
        <v>0</v>
      </c>
      <c r="CT855">
        <f>($B$11*$D$9+$C$11*$D$9+$F$11*((EP855+EH855)/MAX(EP855+EH855+EQ855, 0.1)*$I$9+EQ855/MAX(EP855+EH855+EQ855, 0.1)*$J$9))/($B$11+$C$11+$F$11)</f>
        <v>0</v>
      </c>
      <c r="CU855">
        <f>($B$11*$K$9+$C$11*$K$9+$F$11*((EP855+EH855)/MAX(EP855+EH855+EQ855, 0.1)*$P$9+EQ855/MAX(EP855+EH855+EQ855, 0.1)*$Q$9))/($B$11+$C$11+$F$11)</f>
        <v>0</v>
      </c>
      <c r="CV855">
        <v>6</v>
      </c>
      <c r="CW855">
        <v>0.5</v>
      </c>
      <c r="CX855" t="s">
        <v>419</v>
      </c>
      <c r="CY855">
        <v>2</v>
      </c>
      <c r="CZ855" t="b">
        <v>1</v>
      </c>
      <c r="DA855">
        <v>1659036570.1</v>
      </c>
      <c r="DB855">
        <v>1037.04740740741</v>
      </c>
      <c r="DC855">
        <v>1085.25185185185</v>
      </c>
      <c r="DD855">
        <v>27.8434222222222</v>
      </c>
      <c r="DE855">
        <v>25.9338888888889</v>
      </c>
      <c r="DF855">
        <v>1027.04074074074</v>
      </c>
      <c r="DG855">
        <v>27.3120555555556</v>
      </c>
      <c r="DH855">
        <v>500.084851851852</v>
      </c>
      <c r="DI855">
        <v>90.2759370370371</v>
      </c>
      <c r="DJ855">
        <v>0.0434998703703704</v>
      </c>
      <c r="DK855">
        <v>27.4199185185185</v>
      </c>
      <c r="DL855">
        <v>28.2133851851852</v>
      </c>
      <c r="DM855">
        <v>999.9</v>
      </c>
      <c r="DN855">
        <v>0</v>
      </c>
      <c r="DO855">
        <v>0</v>
      </c>
      <c r="DP855">
        <v>9997.59259259259</v>
      </c>
      <c r="DQ855">
        <v>0</v>
      </c>
      <c r="DR855">
        <v>17.214462962963</v>
      </c>
      <c r="DS855">
        <v>-48.2043333333333</v>
      </c>
      <c r="DT855">
        <v>1066.74925925926</v>
      </c>
      <c r="DU855">
        <v>1114.14518518519</v>
      </c>
      <c r="DV855">
        <v>1.90953111111111</v>
      </c>
      <c r="DW855">
        <v>1085.25185185185</v>
      </c>
      <c r="DX855">
        <v>25.9338888888889</v>
      </c>
      <c r="DY855">
        <v>2.51359037037037</v>
      </c>
      <c r="DZ855">
        <v>2.34120703703704</v>
      </c>
      <c r="EA855">
        <v>21.1147777777778</v>
      </c>
      <c r="EB855">
        <v>19.9627555555556</v>
      </c>
      <c r="EC855">
        <v>1999.99444444444</v>
      </c>
      <c r="ED855">
        <v>0.980000111111111</v>
      </c>
      <c r="EE855">
        <v>0.0200002814814815</v>
      </c>
      <c r="EF855">
        <v>0</v>
      </c>
      <c r="EG855">
        <v>658.277592592593</v>
      </c>
      <c r="EH855">
        <v>5.00063</v>
      </c>
      <c r="EI855">
        <v>13003.8703703704</v>
      </c>
      <c r="EJ855">
        <v>17256.8518518519</v>
      </c>
      <c r="EK855">
        <v>38.1686296296296</v>
      </c>
      <c r="EL855">
        <v>38.25</v>
      </c>
      <c r="EM855">
        <v>37.687</v>
      </c>
      <c r="EN855">
        <v>37.562</v>
      </c>
      <c r="EO855">
        <v>39.187</v>
      </c>
      <c r="EP855">
        <v>1955.09444444444</v>
      </c>
      <c r="EQ855">
        <v>39.9</v>
      </c>
      <c r="ER855">
        <v>0</v>
      </c>
      <c r="ES855">
        <v>1659036576.7</v>
      </c>
      <c r="ET855">
        <v>0</v>
      </c>
      <c r="EU855">
        <v>658.3158</v>
      </c>
      <c r="EV855">
        <v>1.51000001289722</v>
      </c>
      <c r="EW855">
        <v>29.0846153559071</v>
      </c>
      <c r="EX855">
        <v>13003.984</v>
      </c>
      <c r="EY855">
        <v>15</v>
      </c>
      <c r="EZ855">
        <v>1659035359.5</v>
      </c>
      <c r="FA855" t="s">
        <v>1976</v>
      </c>
      <c r="FB855">
        <v>1659035357.5</v>
      </c>
      <c r="FC855">
        <v>1659035359.5</v>
      </c>
      <c r="FD855">
        <v>1</v>
      </c>
      <c r="FE855">
        <v>-0.104</v>
      </c>
      <c r="FF855">
        <v>-0.037</v>
      </c>
      <c r="FG855">
        <v>6.435</v>
      </c>
      <c r="FH855">
        <v>0.501</v>
      </c>
      <c r="FI855">
        <v>420</v>
      </c>
      <c r="FJ855">
        <v>25</v>
      </c>
      <c r="FK855">
        <v>0.45</v>
      </c>
      <c r="FL855">
        <v>0.11</v>
      </c>
      <c r="FM855">
        <v>-48.1746175</v>
      </c>
      <c r="FN855">
        <v>-1.2018135084427</v>
      </c>
      <c r="FO855">
        <v>0.432536275292316</v>
      </c>
      <c r="FP855">
        <v>0</v>
      </c>
      <c r="FQ855">
        <v>658.217382352941</v>
      </c>
      <c r="FR855">
        <v>1.47622613109061</v>
      </c>
      <c r="FS855">
        <v>0.23441102848803</v>
      </c>
      <c r="FT855">
        <v>0</v>
      </c>
      <c r="FU855">
        <v>1.90766825</v>
      </c>
      <c r="FV855">
        <v>0.0568276547842369</v>
      </c>
      <c r="FW855">
        <v>0.00617700732049915</v>
      </c>
      <c r="FX855">
        <v>1</v>
      </c>
      <c r="FY855">
        <v>1</v>
      </c>
      <c r="FZ855">
        <v>3</v>
      </c>
      <c r="GA855" t="s">
        <v>421</v>
      </c>
      <c r="GB855">
        <v>2.97302</v>
      </c>
      <c r="GC855">
        <v>2.69749</v>
      </c>
      <c r="GD855">
        <v>0.172707</v>
      </c>
      <c r="GE855">
        <v>0.178537</v>
      </c>
      <c r="GF855">
        <v>0.114346</v>
      </c>
      <c r="GG855">
        <v>0.109787</v>
      </c>
      <c r="GH855">
        <v>32207.4</v>
      </c>
      <c r="GI855">
        <v>34978.6</v>
      </c>
      <c r="GJ855">
        <v>35276.7</v>
      </c>
      <c r="GK855">
        <v>38614.1</v>
      </c>
      <c r="GL855">
        <v>44289.4</v>
      </c>
      <c r="GM855">
        <v>49648.6</v>
      </c>
      <c r="GN855">
        <v>55145.8</v>
      </c>
      <c r="GO855">
        <v>61937.4</v>
      </c>
      <c r="GP855">
        <v>1.973</v>
      </c>
      <c r="GQ855">
        <v>1.8628</v>
      </c>
      <c r="GR855">
        <v>0.175685</v>
      </c>
      <c r="GS855">
        <v>0</v>
      </c>
      <c r="GT855">
        <v>25.3524</v>
      </c>
      <c r="GU855">
        <v>999.9</v>
      </c>
      <c r="GV855">
        <v>58.027</v>
      </c>
      <c r="GW855">
        <v>29.477</v>
      </c>
      <c r="GX855">
        <v>26.573</v>
      </c>
      <c r="GY855">
        <v>55.7219</v>
      </c>
      <c r="GZ855">
        <v>46.2821</v>
      </c>
      <c r="HA855">
        <v>1</v>
      </c>
      <c r="HB855">
        <v>-0.0500407</v>
      </c>
      <c r="HC855">
        <v>0.0898475</v>
      </c>
      <c r="HD855">
        <v>20.1132</v>
      </c>
      <c r="HE855">
        <v>5.19812</v>
      </c>
      <c r="HF855">
        <v>12.0052</v>
      </c>
      <c r="HG855">
        <v>4.9752</v>
      </c>
      <c r="HH855">
        <v>3.294</v>
      </c>
      <c r="HI855">
        <v>9999</v>
      </c>
      <c r="HJ855">
        <v>9999</v>
      </c>
      <c r="HK855">
        <v>9999</v>
      </c>
      <c r="HL855">
        <v>631.2</v>
      </c>
      <c r="HM855">
        <v>1.86313</v>
      </c>
      <c r="HN855">
        <v>1.86798</v>
      </c>
      <c r="HO855">
        <v>1.86783</v>
      </c>
      <c r="HP855">
        <v>1.86899</v>
      </c>
      <c r="HQ855">
        <v>1.86981</v>
      </c>
      <c r="HR855">
        <v>1.86584</v>
      </c>
      <c r="HS855">
        <v>1.86691</v>
      </c>
      <c r="HT855">
        <v>1.86829</v>
      </c>
      <c r="HU855">
        <v>5</v>
      </c>
      <c r="HV855">
        <v>0</v>
      </c>
      <c r="HW855">
        <v>0</v>
      </c>
      <c r="HX855">
        <v>0</v>
      </c>
      <c r="HY855" t="s">
        <v>422</v>
      </c>
      <c r="HZ855" t="s">
        <v>423</v>
      </c>
      <c r="IA855" t="s">
        <v>424</v>
      </c>
      <c r="IB855" t="s">
        <v>424</v>
      </c>
      <c r="IC855" t="s">
        <v>424</v>
      </c>
      <c r="ID855" t="s">
        <v>424</v>
      </c>
      <c r="IE855">
        <v>0</v>
      </c>
      <c r="IF855">
        <v>100</v>
      </c>
      <c r="IG855">
        <v>100</v>
      </c>
      <c r="IH855">
        <v>10.14</v>
      </c>
      <c r="II855">
        <v>0.5314</v>
      </c>
      <c r="IJ855">
        <v>3.92360093765785</v>
      </c>
      <c r="IK855">
        <v>0.00601174518973114</v>
      </c>
      <c r="IL855">
        <v>2.77886958061485e-07</v>
      </c>
      <c r="IM855">
        <v>-3.54636231360687e-10</v>
      </c>
      <c r="IN855">
        <v>0.531367920259254</v>
      </c>
      <c r="IO855">
        <v>0</v>
      </c>
      <c r="IP855">
        <v>0</v>
      </c>
      <c r="IQ855">
        <v>0</v>
      </c>
      <c r="IR855">
        <v>-4</v>
      </c>
      <c r="IS855">
        <v>1848</v>
      </c>
      <c r="IT855">
        <v>1</v>
      </c>
      <c r="IU855">
        <v>25</v>
      </c>
      <c r="IV855">
        <v>20.3</v>
      </c>
      <c r="IW855">
        <v>20.3</v>
      </c>
      <c r="IX855">
        <v>2.26562</v>
      </c>
      <c r="IY855">
        <v>2.6062</v>
      </c>
      <c r="IZ855">
        <v>1.54785</v>
      </c>
      <c r="JA855">
        <v>2.30591</v>
      </c>
      <c r="JB855">
        <v>1.34644</v>
      </c>
      <c r="JC855">
        <v>2.40967</v>
      </c>
      <c r="JD855">
        <v>33.7606</v>
      </c>
      <c r="JE855">
        <v>24.2188</v>
      </c>
      <c r="JF855">
        <v>18</v>
      </c>
      <c r="JG855">
        <v>491.843</v>
      </c>
      <c r="JH855">
        <v>419.831</v>
      </c>
      <c r="JI855">
        <v>25.0002</v>
      </c>
      <c r="JJ855">
        <v>26.5945</v>
      </c>
      <c r="JK855">
        <v>29.9999</v>
      </c>
      <c r="JL855">
        <v>26.556</v>
      </c>
      <c r="JM855">
        <v>26.4973</v>
      </c>
      <c r="JN855">
        <v>45.3405</v>
      </c>
      <c r="JO855">
        <v>6.06052</v>
      </c>
      <c r="JP855">
        <v>100</v>
      </c>
      <c r="JQ855">
        <v>25</v>
      </c>
      <c r="JR855">
        <v>1127.31</v>
      </c>
      <c r="JS855">
        <v>25.9932</v>
      </c>
      <c r="JT855">
        <v>102.295</v>
      </c>
      <c r="JU855">
        <v>103.095</v>
      </c>
    </row>
    <row r="856" spans="1:281">
      <c r="A856">
        <v>838</v>
      </c>
      <c r="B856">
        <v>1659036582.6</v>
      </c>
      <c r="C856">
        <v>12899.5</v>
      </c>
      <c r="D856" t="s">
        <v>2109</v>
      </c>
      <c r="E856" t="s">
        <v>2110</v>
      </c>
      <c r="F856">
        <v>5</v>
      </c>
      <c r="G856" t="s">
        <v>1975</v>
      </c>
      <c r="H856" t="s">
        <v>417</v>
      </c>
      <c r="I856">
        <v>1659036574.81429</v>
      </c>
      <c r="J856">
        <f>(K856)/1000</f>
        <v>0</v>
      </c>
      <c r="K856">
        <f>IF(CZ856, AN856, AH856)</f>
        <v>0</v>
      </c>
      <c r="L856">
        <f>IF(CZ856, AI856, AG856)</f>
        <v>0</v>
      </c>
      <c r="M856">
        <f>DB856 - IF(AU856&gt;1, L856*CV856*100.0/(AW856*DP856), 0)</f>
        <v>0</v>
      </c>
      <c r="N856">
        <f>((T856-J856/2)*M856-L856)/(T856+J856/2)</f>
        <v>0</v>
      </c>
      <c r="O856">
        <f>N856*(DI856+DJ856)/1000.0</f>
        <v>0</v>
      </c>
      <c r="P856">
        <f>(DB856 - IF(AU856&gt;1, L856*CV856*100.0/(AW856*DP856), 0))*(DI856+DJ856)/1000.0</f>
        <v>0</v>
      </c>
      <c r="Q856">
        <f>2.0/((1/S856-1/R856)+SIGN(S856)*SQRT((1/S856-1/R856)*(1/S856-1/R856) + 4*CW856/((CW856+1)*(CW856+1))*(2*1/S856*1/R856-1/R856*1/R856)))</f>
        <v>0</v>
      </c>
      <c r="R856">
        <f>IF(LEFT(CX856,1)&lt;&gt;"0",IF(LEFT(CX856,1)="1",3.0,CY856),$D$5+$E$5*(DP856*DI856/($K$5*1000))+$F$5*(DP856*DI856/($K$5*1000))*MAX(MIN(CV856,$J$5),$I$5)*MAX(MIN(CV856,$J$5),$I$5)+$G$5*MAX(MIN(CV856,$J$5),$I$5)*(DP856*DI856/($K$5*1000))+$H$5*(DP856*DI856/($K$5*1000))*(DP856*DI856/($K$5*1000)))</f>
        <v>0</v>
      </c>
      <c r="S856">
        <f>J856*(1000-(1000*0.61365*exp(17.502*W856/(240.97+W856))/(DI856+DJ856)+DD856)/2)/(1000*0.61365*exp(17.502*W856/(240.97+W856))/(DI856+DJ856)-DD856)</f>
        <v>0</v>
      </c>
      <c r="T856">
        <f>1/((CW856+1)/(Q856/1.6)+1/(R856/1.37)) + CW856/((CW856+1)/(Q856/1.6) + CW856/(R856/1.37))</f>
        <v>0</v>
      </c>
      <c r="U856">
        <f>(CR856*CU856)</f>
        <v>0</v>
      </c>
      <c r="V856">
        <f>(DK856+(U856+2*0.95*5.67E-8*(((DK856+$B$7)+273)^4-(DK856+273)^4)-44100*J856)/(1.84*29.3*R856+8*0.95*5.67E-8*(DK856+273)^3))</f>
        <v>0</v>
      </c>
      <c r="W856">
        <f>($C$7*DL856+$D$7*DM856+$E$7*V856)</f>
        <v>0</v>
      </c>
      <c r="X856">
        <f>0.61365*exp(17.502*W856/(240.97+W856))</f>
        <v>0</v>
      </c>
      <c r="Y856">
        <f>(Z856/AA856*100)</f>
        <v>0</v>
      </c>
      <c r="Z856">
        <f>DD856*(DI856+DJ856)/1000</f>
        <v>0</v>
      </c>
      <c r="AA856">
        <f>0.61365*exp(17.502*DK856/(240.97+DK856))</f>
        <v>0</v>
      </c>
      <c r="AB856">
        <f>(X856-DD856*(DI856+DJ856)/1000)</f>
        <v>0</v>
      </c>
      <c r="AC856">
        <f>(-J856*44100)</f>
        <v>0</v>
      </c>
      <c r="AD856">
        <f>2*29.3*R856*0.92*(DK856-W856)</f>
        <v>0</v>
      </c>
      <c r="AE856">
        <f>2*0.95*5.67E-8*(((DK856+$B$7)+273)^4-(W856+273)^4)</f>
        <v>0</v>
      </c>
      <c r="AF856">
        <f>U856+AE856+AC856+AD856</f>
        <v>0</v>
      </c>
      <c r="AG856">
        <f>DH856*AU856*(DC856-DB856*(1000-AU856*DE856)/(1000-AU856*DD856))/(100*CV856)</f>
        <v>0</v>
      </c>
      <c r="AH856">
        <f>1000*DH856*AU856*(DD856-DE856)/(100*CV856*(1000-AU856*DD856))</f>
        <v>0</v>
      </c>
      <c r="AI856">
        <f>(AJ856 - AK856 - DI856*1E3/(8.314*(DK856+273.15)) * AM856/DH856 * AL856) * DH856/(100*CV856) * (1000 - DE856)/1000</f>
        <v>0</v>
      </c>
      <c r="AJ856">
        <v>1147.84520377386</v>
      </c>
      <c r="AK856">
        <v>1107.71151515151</v>
      </c>
      <c r="AL856">
        <v>3.41479086440971</v>
      </c>
      <c r="AM856">
        <v>66.0503395824005</v>
      </c>
      <c r="AN856">
        <f>(AP856 - AO856 + DI856*1E3/(8.314*(DK856+273.15)) * AR856/DH856 * AQ856) * DH856/(100*CV856) * 1000/(1000 - AP856)</f>
        <v>0</v>
      </c>
      <c r="AO856">
        <v>25.9269588355892</v>
      </c>
      <c r="AP856">
        <v>27.8464566433567</v>
      </c>
      <c r="AQ856">
        <v>4.34776819662013e-07</v>
      </c>
      <c r="AR856">
        <v>92.4507635075594</v>
      </c>
      <c r="AS856">
        <v>3</v>
      </c>
      <c r="AT856">
        <v>1</v>
      </c>
      <c r="AU856">
        <f>IF(AS856*$H$13&gt;=AW856,1.0,(AW856/(AW856-AS856*$H$13)))</f>
        <v>0</v>
      </c>
      <c r="AV856">
        <f>(AU856-1)*100</f>
        <v>0</v>
      </c>
      <c r="AW856">
        <f>MAX(0,($B$13+$C$13*DP856)/(1+$D$13*DP856)*DI856/(DK856+273)*$E$13)</f>
        <v>0</v>
      </c>
      <c r="AX856" t="s">
        <v>418</v>
      </c>
      <c r="AY856" t="s">
        <v>418</v>
      </c>
      <c r="AZ856">
        <v>0</v>
      </c>
      <c r="BA856">
        <v>0</v>
      </c>
      <c r="BB856">
        <f>1-AZ856/BA856</f>
        <v>0</v>
      </c>
      <c r="BC856">
        <v>0</v>
      </c>
      <c r="BD856" t="s">
        <v>418</v>
      </c>
      <c r="BE856" t="s">
        <v>418</v>
      </c>
      <c r="BF856">
        <v>0</v>
      </c>
      <c r="BG856">
        <v>0</v>
      </c>
      <c r="BH856">
        <f>1-BF856/BG856</f>
        <v>0</v>
      </c>
      <c r="BI856">
        <v>0.5</v>
      </c>
      <c r="BJ856">
        <f>CS856</f>
        <v>0</v>
      </c>
      <c r="BK856">
        <f>L856</f>
        <v>0</v>
      </c>
      <c r="BL856">
        <f>BH856*BI856*BJ856</f>
        <v>0</v>
      </c>
      <c r="BM856">
        <f>(BK856-BC856)/BJ856</f>
        <v>0</v>
      </c>
      <c r="BN856">
        <f>(BA856-BG856)/BG856</f>
        <v>0</v>
      </c>
      <c r="BO856">
        <f>AZ856/(BB856+AZ856/BG856)</f>
        <v>0</v>
      </c>
      <c r="BP856" t="s">
        <v>418</v>
      </c>
      <c r="BQ856">
        <v>0</v>
      </c>
      <c r="BR856">
        <f>IF(BQ856&lt;&gt;0, BQ856, BO856)</f>
        <v>0</v>
      </c>
      <c r="BS856">
        <f>1-BR856/BG856</f>
        <v>0</v>
      </c>
      <c r="BT856">
        <f>(BG856-BF856)/(BG856-BR856)</f>
        <v>0</v>
      </c>
      <c r="BU856">
        <f>(BA856-BG856)/(BA856-BR856)</f>
        <v>0</v>
      </c>
      <c r="BV856">
        <f>(BG856-BF856)/(BG856-AZ856)</f>
        <v>0</v>
      </c>
      <c r="BW856">
        <f>(BA856-BG856)/(BA856-AZ856)</f>
        <v>0</v>
      </c>
      <c r="BX856">
        <f>(BT856*BR856/BF856)</f>
        <v>0</v>
      </c>
      <c r="BY856">
        <f>(1-BX856)</f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f>$B$11*DQ856+$C$11*DR856+$F$11*EC856*(1-EF856)</f>
        <v>0</v>
      </c>
      <c r="CS856">
        <f>CR856*CT856</f>
        <v>0</v>
      </c>
      <c r="CT856">
        <f>($B$11*$D$9+$C$11*$D$9+$F$11*((EP856+EH856)/MAX(EP856+EH856+EQ856, 0.1)*$I$9+EQ856/MAX(EP856+EH856+EQ856, 0.1)*$J$9))/($B$11+$C$11+$F$11)</f>
        <v>0</v>
      </c>
      <c r="CU856">
        <f>($B$11*$K$9+$C$11*$K$9+$F$11*((EP856+EH856)/MAX(EP856+EH856+EQ856, 0.1)*$P$9+EQ856/MAX(EP856+EH856+EQ856, 0.1)*$Q$9))/($B$11+$C$11+$F$11)</f>
        <v>0</v>
      </c>
      <c r="CV856">
        <v>6</v>
      </c>
      <c r="CW856">
        <v>0.5</v>
      </c>
      <c r="CX856" t="s">
        <v>419</v>
      </c>
      <c r="CY856">
        <v>2</v>
      </c>
      <c r="CZ856" t="b">
        <v>1</v>
      </c>
      <c r="DA856">
        <v>1659036574.81429</v>
      </c>
      <c r="DB856">
        <v>1052.6525</v>
      </c>
      <c r="DC856">
        <v>1101.07571428571</v>
      </c>
      <c r="DD856">
        <v>27.8456107142857</v>
      </c>
      <c r="DE856">
        <v>25.9308857142857</v>
      </c>
      <c r="DF856">
        <v>1042.56214285714</v>
      </c>
      <c r="DG856">
        <v>27.3142464285714</v>
      </c>
      <c r="DH856">
        <v>500.067321428572</v>
      </c>
      <c r="DI856">
        <v>90.2759</v>
      </c>
      <c r="DJ856">
        <v>0.0437452785714286</v>
      </c>
      <c r="DK856">
        <v>27.4246535714286</v>
      </c>
      <c r="DL856">
        <v>28.2176571428571</v>
      </c>
      <c r="DM856">
        <v>999.9</v>
      </c>
      <c r="DN856">
        <v>0</v>
      </c>
      <c r="DO856">
        <v>0</v>
      </c>
      <c r="DP856">
        <v>9975.89285714286</v>
      </c>
      <c r="DQ856">
        <v>0</v>
      </c>
      <c r="DR856">
        <v>17.2119857142857</v>
      </c>
      <c r="DS856">
        <v>-48.4232107142857</v>
      </c>
      <c r="DT856">
        <v>1082.80535714286</v>
      </c>
      <c r="DU856">
        <v>1130.38821428571</v>
      </c>
      <c r="DV856">
        <v>1.9147275</v>
      </c>
      <c r="DW856">
        <v>1101.07571428571</v>
      </c>
      <c r="DX856">
        <v>25.9308857142857</v>
      </c>
      <c r="DY856">
        <v>2.51378714285714</v>
      </c>
      <c r="DZ856">
        <v>2.34093535714286</v>
      </c>
      <c r="EA856">
        <v>21.11605</v>
      </c>
      <c r="EB856">
        <v>19.9608821428571</v>
      </c>
      <c r="EC856">
        <v>1999.99857142857</v>
      </c>
      <c r="ED856">
        <v>0.980000214285714</v>
      </c>
      <c r="EE856">
        <v>0.0200001714285714</v>
      </c>
      <c r="EF856">
        <v>0</v>
      </c>
      <c r="EG856">
        <v>658.366142857143</v>
      </c>
      <c r="EH856">
        <v>5.00063</v>
      </c>
      <c r="EI856">
        <v>13006.0428571429</v>
      </c>
      <c r="EJ856">
        <v>17256.9</v>
      </c>
      <c r="EK856">
        <v>38.1692857142857</v>
      </c>
      <c r="EL856">
        <v>38.25</v>
      </c>
      <c r="EM856">
        <v>37.687</v>
      </c>
      <c r="EN856">
        <v>37.562</v>
      </c>
      <c r="EO856">
        <v>39.187</v>
      </c>
      <c r="EP856">
        <v>1955.09857142857</v>
      </c>
      <c r="EQ856">
        <v>39.9</v>
      </c>
      <c r="ER856">
        <v>0</v>
      </c>
      <c r="ES856">
        <v>1659036581.5</v>
      </c>
      <c r="ET856">
        <v>0</v>
      </c>
      <c r="EU856">
        <v>658.40004</v>
      </c>
      <c r="EV856">
        <v>0.88307692911234</v>
      </c>
      <c r="EW856">
        <v>26.9923076378584</v>
      </c>
      <c r="EX856">
        <v>13006.164</v>
      </c>
      <c r="EY856">
        <v>15</v>
      </c>
      <c r="EZ856">
        <v>1659035359.5</v>
      </c>
      <c r="FA856" t="s">
        <v>1976</v>
      </c>
      <c r="FB856">
        <v>1659035357.5</v>
      </c>
      <c r="FC856">
        <v>1659035359.5</v>
      </c>
      <c r="FD856">
        <v>1</v>
      </c>
      <c r="FE856">
        <v>-0.104</v>
      </c>
      <c r="FF856">
        <v>-0.037</v>
      </c>
      <c r="FG856">
        <v>6.435</v>
      </c>
      <c r="FH856">
        <v>0.501</v>
      </c>
      <c r="FI856">
        <v>420</v>
      </c>
      <c r="FJ856">
        <v>25</v>
      </c>
      <c r="FK856">
        <v>0.45</v>
      </c>
      <c r="FL856">
        <v>0.11</v>
      </c>
      <c r="FM856">
        <v>-48.2624575</v>
      </c>
      <c r="FN856">
        <v>-2.18840712945583</v>
      </c>
      <c r="FO856">
        <v>0.470551301075398</v>
      </c>
      <c r="FP856">
        <v>0</v>
      </c>
      <c r="FQ856">
        <v>658.301735294118</v>
      </c>
      <c r="FR856">
        <v>1.45394958391311</v>
      </c>
      <c r="FS856">
        <v>0.22656830015842</v>
      </c>
      <c r="FT856">
        <v>0</v>
      </c>
      <c r="FU856">
        <v>1.910972</v>
      </c>
      <c r="FV856">
        <v>0.0662066791744816</v>
      </c>
      <c r="FW856">
        <v>0.0068884498256139</v>
      </c>
      <c r="FX856">
        <v>1</v>
      </c>
      <c r="FY856">
        <v>1</v>
      </c>
      <c r="FZ856">
        <v>3</v>
      </c>
      <c r="GA856" t="s">
        <v>421</v>
      </c>
      <c r="GB856">
        <v>2.97334</v>
      </c>
      <c r="GC856">
        <v>2.69834</v>
      </c>
      <c r="GD856">
        <v>0.174416</v>
      </c>
      <c r="GE856">
        <v>0.180356</v>
      </c>
      <c r="GF856">
        <v>0.114359</v>
      </c>
      <c r="GG856">
        <v>0.109777</v>
      </c>
      <c r="GH856">
        <v>32140.7</v>
      </c>
      <c r="GI856">
        <v>34901</v>
      </c>
      <c r="GJ856">
        <v>35276.5</v>
      </c>
      <c r="GK856">
        <v>38613.8</v>
      </c>
      <c r="GL856">
        <v>44289</v>
      </c>
      <c r="GM856">
        <v>49649.2</v>
      </c>
      <c r="GN856">
        <v>55146</v>
      </c>
      <c r="GO856">
        <v>61937.4</v>
      </c>
      <c r="GP856">
        <v>1.9726</v>
      </c>
      <c r="GQ856">
        <v>1.8632</v>
      </c>
      <c r="GR856">
        <v>0.176877</v>
      </c>
      <c r="GS856">
        <v>0</v>
      </c>
      <c r="GT856">
        <v>25.3524</v>
      </c>
      <c r="GU856">
        <v>999.9</v>
      </c>
      <c r="GV856">
        <v>58.003</v>
      </c>
      <c r="GW856">
        <v>29.477</v>
      </c>
      <c r="GX856">
        <v>26.56</v>
      </c>
      <c r="GY856">
        <v>56.1819</v>
      </c>
      <c r="GZ856">
        <v>46.0016</v>
      </c>
      <c r="HA856">
        <v>1</v>
      </c>
      <c r="HB856">
        <v>-0.0496951</v>
      </c>
      <c r="HC856">
        <v>0.0893246</v>
      </c>
      <c r="HD856">
        <v>20.1138</v>
      </c>
      <c r="HE856">
        <v>5.19812</v>
      </c>
      <c r="HF856">
        <v>12.004</v>
      </c>
      <c r="HG856">
        <v>4.9752</v>
      </c>
      <c r="HH856">
        <v>3.293</v>
      </c>
      <c r="HI856">
        <v>9999</v>
      </c>
      <c r="HJ856">
        <v>9999</v>
      </c>
      <c r="HK856">
        <v>9999</v>
      </c>
      <c r="HL856">
        <v>631.2</v>
      </c>
      <c r="HM856">
        <v>1.86313</v>
      </c>
      <c r="HN856">
        <v>1.86804</v>
      </c>
      <c r="HO856">
        <v>1.86783</v>
      </c>
      <c r="HP856">
        <v>1.86893</v>
      </c>
      <c r="HQ856">
        <v>1.86981</v>
      </c>
      <c r="HR856">
        <v>1.86584</v>
      </c>
      <c r="HS856">
        <v>1.86691</v>
      </c>
      <c r="HT856">
        <v>1.86829</v>
      </c>
      <c r="HU856">
        <v>5</v>
      </c>
      <c r="HV856">
        <v>0</v>
      </c>
      <c r="HW856">
        <v>0</v>
      </c>
      <c r="HX856">
        <v>0</v>
      </c>
      <c r="HY856" t="s">
        <v>422</v>
      </c>
      <c r="HZ856" t="s">
        <v>423</v>
      </c>
      <c r="IA856" t="s">
        <v>424</v>
      </c>
      <c r="IB856" t="s">
        <v>424</v>
      </c>
      <c r="IC856" t="s">
        <v>424</v>
      </c>
      <c r="ID856" t="s">
        <v>424</v>
      </c>
      <c r="IE856">
        <v>0</v>
      </c>
      <c r="IF856">
        <v>100</v>
      </c>
      <c r="IG856">
        <v>100</v>
      </c>
      <c r="IH856">
        <v>10.23</v>
      </c>
      <c r="II856">
        <v>0.5314</v>
      </c>
      <c r="IJ856">
        <v>3.92360093765785</v>
      </c>
      <c r="IK856">
        <v>0.00601174518973114</v>
      </c>
      <c r="IL856">
        <v>2.77886958061485e-07</v>
      </c>
      <c r="IM856">
        <v>-3.54636231360687e-10</v>
      </c>
      <c r="IN856">
        <v>0.531367920259254</v>
      </c>
      <c r="IO856">
        <v>0</v>
      </c>
      <c r="IP856">
        <v>0</v>
      </c>
      <c r="IQ856">
        <v>0</v>
      </c>
      <c r="IR856">
        <v>-4</v>
      </c>
      <c r="IS856">
        <v>1848</v>
      </c>
      <c r="IT856">
        <v>1</v>
      </c>
      <c r="IU856">
        <v>25</v>
      </c>
      <c r="IV856">
        <v>20.4</v>
      </c>
      <c r="IW856">
        <v>20.4</v>
      </c>
      <c r="IX856">
        <v>2.29492</v>
      </c>
      <c r="IY856">
        <v>2.61108</v>
      </c>
      <c r="IZ856">
        <v>1.54785</v>
      </c>
      <c r="JA856">
        <v>2.30591</v>
      </c>
      <c r="JB856">
        <v>1.34644</v>
      </c>
      <c r="JC856">
        <v>2.28638</v>
      </c>
      <c r="JD856">
        <v>33.7606</v>
      </c>
      <c r="JE856">
        <v>24.2101</v>
      </c>
      <c r="JF856">
        <v>18</v>
      </c>
      <c r="JG856">
        <v>491.562</v>
      </c>
      <c r="JH856">
        <v>420.06</v>
      </c>
      <c r="JI856">
        <v>25</v>
      </c>
      <c r="JJ856">
        <v>26.5945</v>
      </c>
      <c r="JK856">
        <v>30.0001</v>
      </c>
      <c r="JL856">
        <v>26.5538</v>
      </c>
      <c r="JM856">
        <v>26.4973</v>
      </c>
      <c r="JN856">
        <v>45.9357</v>
      </c>
      <c r="JO856">
        <v>5.78952</v>
      </c>
      <c r="JP856">
        <v>100</v>
      </c>
      <c r="JQ856">
        <v>25</v>
      </c>
      <c r="JR856">
        <v>1140.78</v>
      </c>
      <c r="JS856">
        <v>25.9932</v>
      </c>
      <c r="JT856">
        <v>102.295</v>
      </c>
      <c r="JU856">
        <v>103.094</v>
      </c>
    </row>
    <row r="857" spans="1:281">
      <c r="A857">
        <v>839</v>
      </c>
      <c r="B857">
        <v>1659036587.6</v>
      </c>
      <c r="C857">
        <v>12904.5</v>
      </c>
      <c r="D857" t="s">
        <v>2111</v>
      </c>
      <c r="E857" t="s">
        <v>2112</v>
      </c>
      <c r="F857">
        <v>5</v>
      </c>
      <c r="G857" t="s">
        <v>1975</v>
      </c>
      <c r="H857" t="s">
        <v>417</v>
      </c>
      <c r="I857">
        <v>1659036580.1</v>
      </c>
      <c r="J857">
        <f>(K857)/1000</f>
        <v>0</v>
      </c>
      <c r="K857">
        <f>IF(CZ857, AN857, AH857)</f>
        <v>0</v>
      </c>
      <c r="L857">
        <f>IF(CZ857, AI857, AG857)</f>
        <v>0</v>
      </c>
      <c r="M857">
        <f>DB857 - IF(AU857&gt;1, L857*CV857*100.0/(AW857*DP857), 0)</f>
        <v>0</v>
      </c>
      <c r="N857">
        <f>((T857-J857/2)*M857-L857)/(T857+J857/2)</f>
        <v>0</v>
      </c>
      <c r="O857">
        <f>N857*(DI857+DJ857)/1000.0</f>
        <v>0</v>
      </c>
      <c r="P857">
        <f>(DB857 - IF(AU857&gt;1, L857*CV857*100.0/(AW857*DP857), 0))*(DI857+DJ857)/1000.0</f>
        <v>0</v>
      </c>
      <c r="Q857">
        <f>2.0/((1/S857-1/R857)+SIGN(S857)*SQRT((1/S857-1/R857)*(1/S857-1/R857) + 4*CW857/((CW857+1)*(CW857+1))*(2*1/S857*1/R857-1/R857*1/R857)))</f>
        <v>0</v>
      </c>
      <c r="R857">
        <f>IF(LEFT(CX857,1)&lt;&gt;"0",IF(LEFT(CX857,1)="1",3.0,CY857),$D$5+$E$5*(DP857*DI857/($K$5*1000))+$F$5*(DP857*DI857/($K$5*1000))*MAX(MIN(CV857,$J$5),$I$5)*MAX(MIN(CV857,$J$5),$I$5)+$G$5*MAX(MIN(CV857,$J$5),$I$5)*(DP857*DI857/($K$5*1000))+$H$5*(DP857*DI857/($K$5*1000))*(DP857*DI857/($K$5*1000)))</f>
        <v>0</v>
      </c>
      <c r="S857">
        <f>J857*(1000-(1000*0.61365*exp(17.502*W857/(240.97+W857))/(DI857+DJ857)+DD857)/2)/(1000*0.61365*exp(17.502*W857/(240.97+W857))/(DI857+DJ857)-DD857)</f>
        <v>0</v>
      </c>
      <c r="T857">
        <f>1/((CW857+1)/(Q857/1.6)+1/(R857/1.37)) + CW857/((CW857+1)/(Q857/1.6) + CW857/(R857/1.37))</f>
        <v>0</v>
      </c>
      <c r="U857">
        <f>(CR857*CU857)</f>
        <v>0</v>
      </c>
      <c r="V857">
        <f>(DK857+(U857+2*0.95*5.67E-8*(((DK857+$B$7)+273)^4-(DK857+273)^4)-44100*J857)/(1.84*29.3*R857+8*0.95*5.67E-8*(DK857+273)^3))</f>
        <v>0</v>
      </c>
      <c r="W857">
        <f>($C$7*DL857+$D$7*DM857+$E$7*V857)</f>
        <v>0</v>
      </c>
      <c r="X857">
        <f>0.61365*exp(17.502*W857/(240.97+W857))</f>
        <v>0</v>
      </c>
      <c r="Y857">
        <f>(Z857/AA857*100)</f>
        <v>0</v>
      </c>
      <c r="Z857">
        <f>DD857*(DI857+DJ857)/1000</f>
        <v>0</v>
      </c>
      <c r="AA857">
        <f>0.61365*exp(17.502*DK857/(240.97+DK857))</f>
        <v>0</v>
      </c>
      <c r="AB857">
        <f>(X857-DD857*(DI857+DJ857)/1000)</f>
        <v>0</v>
      </c>
      <c r="AC857">
        <f>(-J857*44100)</f>
        <v>0</v>
      </c>
      <c r="AD857">
        <f>2*29.3*R857*0.92*(DK857-W857)</f>
        <v>0</v>
      </c>
      <c r="AE857">
        <f>2*0.95*5.67E-8*(((DK857+$B$7)+273)^4-(W857+273)^4)</f>
        <v>0</v>
      </c>
      <c r="AF857">
        <f>U857+AE857+AC857+AD857</f>
        <v>0</v>
      </c>
      <c r="AG857">
        <f>DH857*AU857*(DC857-DB857*(1000-AU857*DE857)/(1000-AU857*DD857))/(100*CV857)</f>
        <v>0</v>
      </c>
      <c r="AH857">
        <f>1000*DH857*AU857*(DD857-DE857)/(100*CV857*(1000-AU857*DD857))</f>
        <v>0</v>
      </c>
      <c r="AI857">
        <f>(AJ857 - AK857 - DI857*1E3/(8.314*(DK857+273.15)) * AM857/DH857 * AL857) * DH857/(100*CV857) * (1000 - DE857)/1000</f>
        <v>0</v>
      </c>
      <c r="AJ857">
        <v>1165.05479149664</v>
      </c>
      <c r="AK857">
        <v>1125.08612121212</v>
      </c>
      <c r="AL857">
        <v>3.48976578143992</v>
      </c>
      <c r="AM857">
        <v>66.0503395824005</v>
      </c>
      <c r="AN857">
        <f>(AP857 - AO857 + DI857*1E3/(8.314*(DK857+273.15)) * AR857/DH857 * AQ857) * DH857/(100*CV857) * 1000/(1000 - AP857)</f>
        <v>0</v>
      </c>
      <c r="AO857">
        <v>25.9243020320081</v>
      </c>
      <c r="AP857">
        <v>27.8496447552448</v>
      </c>
      <c r="AQ857">
        <v>-6.42434885196407e-06</v>
      </c>
      <c r="AR857">
        <v>92.4507635075594</v>
      </c>
      <c r="AS857">
        <v>3</v>
      </c>
      <c r="AT857">
        <v>1</v>
      </c>
      <c r="AU857">
        <f>IF(AS857*$H$13&gt;=AW857,1.0,(AW857/(AW857-AS857*$H$13)))</f>
        <v>0</v>
      </c>
      <c r="AV857">
        <f>(AU857-1)*100</f>
        <v>0</v>
      </c>
      <c r="AW857">
        <f>MAX(0,($B$13+$C$13*DP857)/(1+$D$13*DP857)*DI857/(DK857+273)*$E$13)</f>
        <v>0</v>
      </c>
      <c r="AX857" t="s">
        <v>418</v>
      </c>
      <c r="AY857" t="s">
        <v>418</v>
      </c>
      <c r="AZ857">
        <v>0</v>
      </c>
      <c r="BA857">
        <v>0</v>
      </c>
      <c r="BB857">
        <f>1-AZ857/BA857</f>
        <v>0</v>
      </c>
      <c r="BC857">
        <v>0</v>
      </c>
      <c r="BD857" t="s">
        <v>418</v>
      </c>
      <c r="BE857" t="s">
        <v>418</v>
      </c>
      <c r="BF857">
        <v>0</v>
      </c>
      <c r="BG857">
        <v>0</v>
      </c>
      <c r="BH857">
        <f>1-BF857/BG857</f>
        <v>0</v>
      </c>
      <c r="BI857">
        <v>0.5</v>
      </c>
      <c r="BJ857">
        <f>CS857</f>
        <v>0</v>
      </c>
      <c r="BK857">
        <f>L857</f>
        <v>0</v>
      </c>
      <c r="BL857">
        <f>BH857*BI857*BJ857</f>
        <v>0</v>
      </c>
      <c r="BM857">
        <f>(BK857-BC857)/BJ857</f>
        <v>0</v>
      </c>
      <c r="BN857">
        <f>(BA857-BG857)/BG857</f>
        <v>0</v>
      </c>
      <c r="BO857">
        <f>AZ857/(BB857+AZ857/BG857)</f>
        <v>0</v>
      </c>
      <c r="BP857" t="s">
        <v>418</v>
      </c>
      <c r="BQ857">
        <v>0</v>
      </c>
      <c r="BR857">
        <f>IF(BQ857&lt;&gt;0, BQ857, BO857)</f>
        <v>0</v>
      </c>
      <c r="BS857">
        <f>1-BR857/BG857</f>
        <v>0</v>
      </c>
      <c r="BT857">
        <f>(BG857-BF857)/(BG857-BR857)</f>
        <v>0</v>
      </c>
      <c r="BU857">
        <f>(BA857-BG857)/(BA857-BR857)</f>
        <v>0</v>
      </c>
      <c r="BV857">
        <f>(BG857-BF857)/(BG857-AZ857)</f>
        <v>0</v>
      </c>
      <c r="BW857">
        <f>(BA857-BG857)/(BA857-AZ857)</f>
        <v>0</v>
      </c>
      <c r="BX857">
        <f>(BT857*BR857/BF857)</f>
        <v>0</v>
      </c>
      <c r="BY857">
        <f>(1-BX857)</f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f>$B$11*DQ857+$C$11*DR857+$F$11*EC857*(1-EF857)</f>
        <v>0</v>
      </c>
      <c r="CS857">
        <f>CR857*CT857</f>
        <v>0</v>
      </c>
      <c r="CT857">
        <f>($B$11*$D$9+$C$11*$D$9+$F$11*((EP857+EH857)/MAX(EP857+EH857+EQ857, 0.1)*$I$9+EQ857/MAX(EP857+EH857+EQ857, 0.1)*$J$9))/($B$11+$C$11+$F$11)</f>
        <v>0</v>
      </c>
      <c r="CU857">
        <f>($B$11*$K$9+$C$11*$K$9+$F$11*((EP857+EH857)/MAX(EP857+EH857+EQ857, 0.1)*$P$9+EQ857/MAX(EP857+EH857+EQ857, 0.1)*$Q$9))/($B$11+$C$11+$F$11)</f>
        <v>0</v>
      </c>
      <c r="CV857">
        <v>6</v>
      </c>
      <c r="CW857">
        <v>0.5</v>
      </c>
      <c r="CX857" t="s">
        <v>419</v>
      </c>
      <c r="CY857">
        <v>2</v>
      </c>
      <c r="CZ857" t="b">
        <v>1</v>
      </c>
      <c r="DA857">
        <v>1659036580.1</v>
      </c>
      <c r="DB857">
        <v>1070.28148148148</v>
      </c>
      <c r="DC857">
        <v>1118.86222222222</v>
      </c>
      <c r="DD857">
        <v>27.8469555555555</v>
      </c>
      <c r="DE857">
        <v>25.9282444444444</v>
      </c>
      <c r="DF857">
        <v>1060.09703703704</v>
      </c>
      <c r="DG857">
        <v>27.3155962962963</v>
      </c>
      <c r="DH857">
        <v>500.052555555556</v>
      </c>
      <c r="DI857">
        <v>90.2761740740741</v>
      </c>
      <c r="DJ857">
        <v>0.043868237037037</v>
      </c>
      <c r="DK857">
        <v>27.4265407407407</v>
      </c>
      <c r="DL857">
        <v>28.2198333333333</v>
      </c>
      <c r="DM857">
        <v>999.9</v>
      </c>
      <c r="DN857">
        <v>0</v>
      </c>
      <c r="DO857">
        <v>0</v>
      </c>
      <c r="DP857">
        <v>9990.37037037037</v>
      </c>
      <c r="DQ857">
        <v>0</v>
      </c>
      <c r="DR857">
        <v>17.2112</v>
      </c>
      <c r="DS857">
        <v>-48.5797555555556</v>
      </c>
      <c r="DT857">
        <v>1100.94222222222</v>
      </c>
      <c r="DU857">
        <v>1148.64555555556</v>
      </c>
      <c r="DV857">
        <v>1.91872</v>
      </c>
      <c r="DW857">
        <v>1118.86222222222</v>
      </c>
      <c r="DX857">
        <v>25.9282444444444</v>
      </c>
      <c r="DY857">
        <v>2.51391592592593</v>
      </c>
      <c r="DZ857">
        <v>2.34070259259259</v>
      </c>
      <c r="EA857">
        <v>21.1168814814815</v>
      </c>
      <c r="EB857">
        <v>19.9592814814815</v>
      </c>
      <c r="EC857">
        <v>1999.98222222222</v>
      </c>
      <c r="ED857">
        <v>0.980000111111111</v>
      </c>
      <c r="EE857">
        <v>0.0200002814814815</v>
      </c>
      <c r="EF857">
        <v>0</v>
      </c>
      <c r="EG857">
        <v>658.437222222222</v>
      </c>
      <c r="EH857">
        <v>5.00063</v>
      </c>
      <c r="EI857">
        <v>13008.2592592593</v>
      </c>
      <c r="EJ857">
        <v>17256.7481481481</v>
      </c>
      <c r="EK857">
        <v>38.1824074074074</v>
      </c>
      <c r="EL857">
        <v>38.25</v>
      </c>
      <c r="EM857">
        <v>37.687</v>
      </c>
      <c r="EN857">
        <v>37.562</v>
      </c>
      <c r="EO857">
        <v>39.187</v>
      </c>
      <c r="EP857">
        <v>1955.08222222222</v>
      </c>
      <c r="EQ857">
        <v>39.9</v>
      </c>
      <c r="ER857">
        <v>0</v>
      </c>
      <c r="ES857">
        <v>1659036586.9</v>
      </c>
      <c r="ET857">
        <v>0</v>
      </c>
      <c r="EU857">
        <v>658.458807692308</v>
      </c>
      <c r="EV857">
        <v>0.585675208591842</v>
      </c>
      <c r="EW857">
        <v>22.6940171128858</v>
      </c>
      <c r="EX857">
        <v>13008.3153846154</v>
      </c>
      <c r="EY857">
        <v>15</v>
      </c>
      <c r="EZ857">
        <v>1659035359.5</v>
      </c>
      <c r="FA857" t="s">
        <v>1976</v>
      </c>
      <c r="FB857">
        <v>1659035357.5</v>
      </c>
      <c r="FC857">
        <v>1659035359.5</v>
      </c>
      <c r="FD857">
        <v>1</v>
      </c>
      <c r="FE857">
        <v>-0.104</v>
      </c>
      <c r="FF857">
        <v>-0.037</v>
      </c>
      <c r="FG857">
        <v>6.435</v>
      </c>
      <c r="FH857">
        <v>0.501</v>
      </c>
      <c r="FI857">
        <v>420</v>
      </c>
      <c r="FJ857">
        <v>25</v>
      </c>
      <c r="FK857">
        <v>0.45</v>
      </c>
      <c r="FL857">
        <v>0.11</v>
      </c>
      <c r="FM857">
        <v>-48.5114475</v>
      </c>
      <c r="FN857">
        <v>-2.13028030018754</v>
      </c>
      <c r="FO857">
        <v>0.469699022240573</v>
      </c>
      <c r="FP857">
        <v>0</v>
      </c>
      <c r="FQ857">
        <v>658.414147058824</v>
      </c>
      <c r="FR857">
        <v>0.669778457707317</v>
      </c>
      <c r="FS857">
        <v>0.189070191191606</v>
      </c>
      <c r="FT857">
        <v>1</v>
      </c>
      <c r="FU857">
        <v>1.91636025</v>
      </c>
      <c r="FV857">
        <v>0.0431332457786078</v>
      </c>
      <c r="FW857">
        <v>0.00528079562542424</v>
      </c>
      <c r="FX857">
        <v>1</v>
      </c>
      <c r="FY857">
        <v>2</v>
      </c>
      <c r="FZ857">
        <v>3</v>
      </c>
      <c r="GA857" t="s">
        <v>474</v>
      </c>
      <c r="GB857">
        <v>2.9749</v>
      </c>
      <c r="GC857">
        <v>2.69852</v>
      </c>
      <c r="GD857">
        <v>0.176114</v>
      </c>
      <c r="GE857">
        <v>0.181892</v>
      </c>
      <c r="GF857">
        <v>0.114362</v>
      </c>
      <c r="GG857">
        <v>0.1098</v>
      </c>
      <c r="GH857">
        <v>32075</v>
      </c>
      <c r="GI857">
        <v>34835.6</v>
      </c>
      <c r="GJ857">
        <v>35276.8</v>
      </c>
      <c r="GK857">
        <v>38613.8</v>
      </c>
      <c r="GL857">
        <v>44288.8</v>
      </c>
      <c r="GM857">
        <v>49648.6</v>
      </c>
      <c r="GN857">
        <v>55146</v>
      </c>
      <c r="GO857">
        <v>61938.2</v>
      </c>
      <c r="GP857">
        <v>1.974</v>
      </c>
      <c r="GQ857">
        <v>1.8624</v>
      </c>
      <c r="GR857">
        <v>0.173897</v>
      </c>
      <c r="GS857">
        <v>0</v>
      </c>
      <c r="GT857">
        <v>25.3503</v>
      </c>
      <c r="GU857">
        <v>999.9</v>
      </c>
      <c r="GV857">
        <v>58.003</v>
      </c>
      <c r="GW857">
        <v>29.477</v>
      </c>
      <c r="GX857">
        <v>26.5609</v>
      </c>
      <c r="GY857">
        <v>55.7119</v>
      </c>
      <c r="GZ857">
        <v>45.9615</v>
      </c>
      <c r="HA857">
        <v>1</v>
      </c>
      <c r="HB857">
        <v>-0.0495732</v>
      </c>
      <c r="HC857">
        <v>0.088671</v>
      </c>
      <c r="HD857">
        <v>20.1138</v>
      </c>
      <c r="HE857">
        <v>5.19932</v>
      </c>
      <c r="HF857">
        <v>12.004</v>
      </c>
      <c r="HG857">
        <v>4.9752</v>
      </c>
      <c r="HH857">
        <v>3.2938</v>
      </c>
      <c r="HI857">
        <v>9999</v>
      </c>
      <c r="HJ857">
        <v>9999</v>
      </c>
      <c r="HK857">
        <v>9999</v>
      </c>
      <c r="HL857">
        <v>631.2</v>
      </c>
      <c r="HM857">
        <v>1.86316</v>
      </c>
      <c r="HN857">
        <v>1.86801</v>
      </c>
      <c r="HO857">
        <v>1.86777</v>
      </c>
      <c r="HP857">
        <v>1.86893</v>
      </c>
      <c r="HQ857">
        <v>1.86981</v>
      </c>
      <c r="HR857">
        <v>1.86584</v>
      </c>
      <c r="HS857">
        <v>1.86691</v>
      </c>
      <c r="HT857">
        <v>1.86829</v>
      </c>
      <c r="HU857">
        <v>5</v>
      </c>
      <c r="HV857">
        <v>0</v>
      </c>
      <c r="HW857">
        <v>0</v>
      </c>
      <c r="HX857">
        <v>0</v>
      </c>
      <c r="HY857" t="s">
        <v>422</v>
      </c>
      <c r="HZ857" t="s">
        <v>423</v>
      </c>
      <c r="IA857" t="s">
        <v>424</v>
      </c>
      <c r="IB857" t="s">
        <v>424</v>
      </c>
      <c r="IC857" t="s">
        <v>424</v>
      </c>
      <c r="ID857" t="s">
        <v>424</v>
      </c>
      <c r="IE857">
        <v>0</v>
      </c>
      <c r="IF857">
        <v>100</v>
      </c>
      <c r="IG857">
        <v>100</v>
      </c>
      <c r="IH857">
        <v>10.32</v>
      </c>
      <c r="II857">
        <v>0.5314</v>
      </c>
      <c r="IJ857">
        <v>3.92360093765785</v>
      </c>
      <c r="IK857">
        <v>0.00601174518973114</v>
      </c>
      <c r="IL857">
        <v>2.77886958061485e-07</v>
      </c>
      <c r="IM857">
        <v>-3.54636231360687e-10</v>
      </c>
      <c r="IN857">
        <v>0.531367920259254</v>
      </c>
      <c r="IO857">
        <v>0</v>
      </c>
      <c r="IP857">
        <v>0</v>
      </c>
      <c r="IQ857">
        <v>0</v>
      </c>
      <c r="IR857">
        <v>-4</v>
      </c>
      <c r="IS857">
        <v>1848</v>
      </c>
      <c r="IT857">
        <v>1</v>
      </c>
      <c r="IU857">
        <v>25</v>
      </c>
      <c r="IV857">
        <v>20.5</v>
      </c>
      <c r="IW857">
        <v>20.5</v>
      </c>
      <c r="IX857">
        <v>2.31934</v>
      </c>
      <c r="IY857">
        <v>2.60254</v>
      </c>
      <c r="IZ857">
        <v>1.54785</v>
      </c>
      <c r="JA857">
        <v>2.30591</v>
      </c>
      <c r="JB857">
        <v>1.34644</v>
      </c>
      <c r="JC857">
        <v>2.42798</v>
      </c>
      <c r="JD857">
        <v>33.7606</v>
      </c>
      <c r="JE857">
        <v>24.2276</v>
      </c>
      <c r="JF857">
        <v>18</v>
      </c>
      <c r="JG857">
        <v>492.473</v>
      </c>
      <c r="JH857">
        <v>419.585</v>
      </c>
      <c r="JI857">
        <v>24.9999</v>
      </c>
      <c r="JJ857">
        <v>26.5945</v>
      </c>
      <c r="JK857">
        <v>30.0002</v>
      </c>
      <c r="JL857">
        <v>26.5538</v>
      </c>
      <c r="JM857">
        <v>26.4951</v>
      </c>
      <c r="JN857">
        <v>46.4278</v>
      </c>
      <c r="JO857">
        <v>5.78952</v>
      </c>
      <c r="JP857">
        <v>100</v>
      </c>
      <c r="JQ857">
        <v>25</v>
      </c>
      <c r="JR857">
        <v>1154.2</v>
      </c>
      <c r="JS857">
        <v>25.9932</v>
      </c>
      <c r="JT857">
        <v>102.296</v>
      </c>
      <c r="JU857">
        <v>103.095</v>
      </c>
    </row>
    <row r="858" spans="1:281">
      <c r="A858">
        <v>840</v>
      </c>
      <c r="B858">
        <v>1659036592.6</v>
      </c>
      <c r="C858">
        <v>12909.5</v>
      </c>
      <c r="D858" t="s">
        <v>2113</v>
      </c>
      <c r="E858" t="s">
        <v>2114</v>
      </c>
      <c r="F858">
        <v>5</v>
      </c>
      <c r="G858" t="s">
        <v>1975</v>
      </c>
      <c r="H858" t="s">
        <v>417</v>
      </c>
      <c r="I858">
        <v>1659036584.81429</v>
      </c>
      <c r="J858">
        <f>(K858)/1000</f>
        <v>0</v>
      </c>
      <c r="K858">
        <f>IF(CZ858, AN858, AH858)</f>
        <v>0</v>
      </c>
      <c r="L858">
        <f>IF(CZ858, AI858, AG858)</f>
        <v>0</v>
      </c>
      <c r="M858">
        <f>DB858 - IF(AU858&gt;1, L858*CV858*100.0/(AW858*DP858), 0)</f>
        <v>0</v>
      </c>
      <c r="N858">
        <f>((T858-J858/2)*M858-L858)/(T858+J858/2)</f>
        <v>0</v>
      </c>
      <c r="O858">
        <f>N858*(DI858+DJ858)/1000.0</f>
        <v>0</v>
      </c>
      <c r="P858">
        <f>(DB858 - IF(AU858&gt;1, L858*CV858*100.0/(AW858*DP858), 0))*(DI858+DJ858)/1000.0</f>
        <v>0</v>
      </c>
      <c r="Q858">
        <f>2.0/((1/S858-1/R858)+SIGN(S858)*SQRT((1/S858-1/R858)*(1/S858-1/R858) + 4*CW858/((CW858+1)*(CW858+1))*(2*1/S858*1/R858-1/R858*1/R858)))</f>
        <v>0</v>
      </c>
      <c r="R858">
        <f>IF(LEFT(CX858,1)&lt;&gt;"0",IF(LEFT(CX858,1)="1",3.0,CY858),$D$5+$E$5*(DP858*DI858/($K$5*1000))+$F$5*(DP858*DI858/($K$5*1000))*MAX(MIN(CV858,$J$5),$I$5)*MAX(MIN(CV858,$J$5),$I$5)+$G$5*MAX(MIN(CV858,$J$5),$I$5)*(DP858*DI858/($K$5*1000))+$H$5*(DP858*DI858/($K$5*1000))*(DP858*DI858/($K$5*1000)))</f>
        <v>0</v>
      </c>
      <c r="S858">
        <f>J858*(1000-(1000*0.61365*exp(17.502*W858/(240.97+W858))/(DI858+DJ858)+DD858)/2)/(1000*0.61365*exp(17.502*W858/(240.97+W858))/(DI858+DJ858)-DD858)</f>
        <v>0</v>
      </c>
      <c r="T858">
        <f>1/((CW858+1)/(Q858/1.6)+1/(R858/1.37)) + CW858/((CW858+1)/(Q858/1.6) + CW858/(R858/1.37))</f>
        <v>0</v>
      </c>
      <c r="U858">
        <f>(CR858*CU858)</f>
        <v>0</v>
      </c>
      <c r="V858">
        <f>(DK858+(U858+2*0.95*5.67E-8*(((DK858+$B$7)+273)^4-(DK858+273)^4)-44100*J858)/(1.84*29.3*R858+8*0.95*5.67E-8*(DK858+273)^3))</f>
        <v>0</v>
      </c>
      <c r="W858">
        <f>($C$7*DL858+$D$7*DM858+$E$7*V858)</f>
        <v>0</v>
      </c>
      <c r="X858">
        <f>0.61365*exp(17.502*W858/(240.97+W858))</f>
        <v>0</v>
      </c>
      <c r="Y858">
        <f>(Z858/AA858*100)</f>
        <v>0</v>
      </c>
      <c r="Z858">
        <f>DD858*(DI858+DJ858)/1000</f>
        <v>0</v>
      </c>
      <c r="AA858">
        <f>0.61365*exp(17.502*DK858/(240.97+DK858))</f>
        <v>0</v>
      </c>
      <c r="AB858">
        <f>(X858-DD858*(DI858+DJ858)/1000)</f>
        <v>0</v>
      </c>
      <c r="AC858">
        <f>(-J858*44100)</f>
        <v>0</v>
      </c>
      <c r="AD858">
        <f>2*29.3*R858*0.92*(DK858-W858)</f>
        <v>0</v>
      </c>
      <c r="AE858">
        <f>2*0.95*5.67E-8*(((DK858+$B$7)+273)^4-(W858+273)^4)</f>
        <v>0</v>
      </c>
      <c r="AF858">
        <f>U858+AE858+AC858+AD858</f>
        <v>0</v>
      </c>
      <c r="AG858">
        <f>DH858*AU858*(DC858-DB858*(1000-AU858*DE858)/(1000-AU858*DD858))/(100*CV858)</f>
        <v>0</v>
      </c>
      <c r="AH858">
        <f>1000*DH858*AU858*(DD858-DE858)/(100*CV858*(1000-AU858*DD858))</f>
        <v>0</v>
      </c>
      <c r="AI858">
        <f>(AJ858 - AK858 - DI858*1E3/(8.314*(DK858+273.15)) * AM858/DH858 * AL858) * DH858/(100*CV858) * (1000 - DE858)/1000</f>
        <v>0</v>
      </c>
      <c r="AJ858">
        <v>1182.26510942339</v>
      </c>
      <c r="AK858">
        <v>1142.15587878788</v>
      </c>
      <c r="AL858">
        <v>3.48233609077166</v>
      </c>
      <c r="AM858">
        <v>66.0503395824005</v>
      </c>
      <c r="AN858">
        <f>(AP858 - AO858 + DI858*1E3/(8.314*(DK858+273.15)) * AR858/DH858 * AQ858) * DH858/(100*CV858) * 1000/(1000 - AP858)</f>
        <v>0</v>
      </c>
      <c r="AO858">
        <v>25.9349556103697</v>
      </c>
      <c r="AP858">
        <v>27.8501881118881</v>
      </c>
      <c r="AQ858">
        <v>-7.2333772419785e-06</v>
      </c>
      <c r="AR858">
        <v>92.4507635075594</v>
      </c>
      <c r="AS858">
        <v>3</v>
      </c>
      <c r="AT858">
        <v>1</v>
      </c>
      <c r="AU858">
        <f>IF(AS858*$H$13&gt;=AW858,1.0,(AW858/(AW858-AS858*$H$13)))</f>
        <v>0</v>
      </c>
      <c r="AV858">
        <f>(AU858-1)*100</f>
        <v>0</v>
      </c>
      <c r="AW858">
        <f>MAX(0,($B$13+$C$13*DP858)/(1+$D$13*DP858)*DI858/(DK858+273)*$E$13)</f>
        <v>0</v>
      </c>
      <c r="AX858" t="s">
        <v>418</v>
      </c>
      <c r="AY858" t="s">
        <v>418</v>
      </c>
      <c r="AZ858">
        <v>0</v>
      </c>
      <c r="BA858">
        <v>0</v>
      </c>
      <c r="BB858">
        <f>1-AZ858/BA858</f>
        <v>0</v>
      </c>
      <c r="BC858">
        <v>0</v>
      </c>
      <c r="BD858" t="s">
        <v>418</v>
      </c>
      <c r="BE858" t="s">
        <v>418</v>
      </c>
      <c r="BF858">
        <v>0</v>
      </c>
      <c r="BG858">
        <v>0</v>
      </c>
      <c r="BH858">
        <f>1-BF858/BG858</f>
        <v>0</v>
      </c>
      <c r="BI858">
        <v>0.5</v>
      </c>
      <c r="BJ858">
        <f>CS858</f>
        <v>0</v>
      </c>
      <c r="BK858">
        <f>L858</f>
        <v>0</v>
      </c>
      <c r="BL858">
        <f>BH858*BI858*BJ858</f>
        <v>0</v>
      </c>
      <c r="BM858">
        <f>(BK858-BC858)/BJ858</f>
        <v>0</v>
      </c>
      <c r="BN858">
        <f>(BA858-BG858)/BG858</f>
        <v>0</v>
      </c>
      <c r="BO858">
        <f>AZ858/(BB858+AZ858/BG858)</f>
        <v>0</v>
      </c>
      <c r="BP858" t="s">
        <v>418</v>
      </c>
      <c r="BQ858">
        <v>0</v>
      </c>
      <c r="BR858">
        <f>IF(BQ858&lt;&gt;0, BQ858, BO858)</f>
        <v>0</v>
      </c>
      <c r="BS858">
        <f>1-BR858/BG858</f>
        <v>0</v>
      </c>
      <c r="BT858">
        <f>(BG858-BF858)/(BG858-BR858)</f>
        <v>0</v>
      </c>
      <c r="BU858">
        <f>(BA858-BG858)/(BA858-BR858)</f>
        <v>0</v>
      </c>
      <c r="BV858">
        <f>(BG858-BF858)/(BG858-AZ858)</f>
        <v>0</v>
      </c>
      <c r="BW858">
        <f>(BA858-BG858)/(BA858-AZ858)</f>
        <v>0</v>
      </c>
      <c r="BX858">
        <f>(BT858*BR858/BF858)</f>
        <v>0</v>
      </c>
      <c r="BY858">
        <f>(1-BX858)</f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f>$B$11*DQ858+$C$11*DR858+$F$11*EC858*(1-EF858)</f>
        <v>0</v>
      </c>
      <c r="CS858">
        <f>CR858*CT858</f>
        <v>0</v>
      </c>
      <c r="CT858">
        <f>($B$11*$D$9+$C$11*$D$9+$F$11*((EP858+EH858)/MAX(EP858+EH858+EQ858, 0.1)*$I$9+EQ858/MAX(EP858+EH858+EQ858, 0.1)*$J$9))/($B$11+$C$11+$F$11)</f>
        <v>0</v>
      </c>
      <c r="CU858">
        <f>($B$11*$K$9+$C$11*$K$9+$F$11*((EP858+EH858)/MAX(EP858+EH858+EQ858, 0.1)*$P$9+EQ858/MAX(EP858+EH858+EQ858, 0.1)*$Q$9))/($B$11+$C$11+$F$11)</f>
        <v>0</v>
      </c>
      <c r="CV858">
        <v>6</v>
      </c>
      <c r="CW858">
        <v>0.5</v>
      </c>
      <c r="CX858" t="s">
        <v>419</v>
      </c>
      <c r="CY858">
        <v>2</v>
      </c>
      <c r="CZ858" t="b">
        <v>1</v>
      </c>
      <c r="DA858">
        <v>1659036584.81429</v>
      </c>
      <c r="DB858">
        <v>1085.95107142857</v>
      </c>
      <c r="DC858">
        <v>1134.71785714286</v>
      </c>
      <c r="DD858">
        <v>27.8474678571429</v>
      </c>
      <c r="DE858">
        <v>25.9297964285714</v>
      </c>
      <c r="DF858">
        <v>1075.68214285714</v>
      </c>
      <c r="DG858">
        <v>27.3161142857143</v>
      </c>
      <c r="DH858">
        <v>500.060285714286</v>
      </c>
      <c r="DI858">
        <v>90.2764428571429</v>
      </c>
      <c r="DJ858">
        <v>0.0439727428571429</v>
      </c>
      <c r="DK858">
        <v>27.4229892857143</v>
      </c>
      <c r="DL858">
        <v>28.2049607142857</v>
      </c>
      <c r="DM858">
        <v>999.9</v>
      </c>
      <c r="DN858">
        <v>0</v>
      </c>
      <c r="DO858">
        <v>0</v>
      </c>
      <c r="DP858">
        <v>9993.57142857143</v>
      </c>
      <c r="DQ858">
        <v>0</v>
      </c>
      <c r="DR858">
        <v>17.2190714285714</v>
      </c>
      <c r="DS858">
        <v>-48.7658571428571</v>
      </c>
      <c r="DT858">
        <v>1117.06107142857</v>
      </c>
      <c r="DU858">
        <v>1164.92571428571</v>
      </c>
      <c r="DV858">
        <v>1.91768071428571</v>
      </c>
      <c r="DW858">
        <v>1134.71785714286</v>
      </c>
      <c r="DX858">
        <v>25.9297964285714</v>
      </c>
      <c r="DY858">
        <v>2.51396964285714</v>
      </c>
      <c r="DZ858">
        <v>2.34084964285714</v>
      </c>
      <c r="EA858">
        <v>21.1172285714286</v>
      </c>
      <c r="EB858">
        <v>19.9602857142857</v>
      </c>
      <c r="EC858">
        <v>1999.97785714286</v>
      </c>
      <c r="ED858">
        <v>0.980000107142857</v>
      </c>
      <c r="EE858">
        <v>0.0200002857142857</v>
      </c>
      <c r="EF858">
        <v>0</v>
      </c>
      <c r="EG858">
        <v>658.4905</v>
      </c>
      <c r="EH858">
        <v>5.00063</v>
      </c>
      <c r="EI858">
        <v>13009.8928571429</v>
      </c>
      <c r="EJ858">
        <v>17256.7214285714</v>
      </c>
      <c r="EK858">
        <v>38.1825714285714</v>
      </c>
      <c r="EL858">
        <v>38.25</v>
      </c>
      <c r="EM858">
        <v>37.687</v>
      </c>
      <c r="EN858">
        <v>37.562</v>
      </c>
      <c r="EO858">
        <v>39.187</v>
      </c>
      <c r="EP858">
        <v>1955.07785714286</v>
      </c>
      <c r="EQ858">
        <v>39.9</v>
      </c>
      <c r="ER858">
        <v>0</v>
      </c>
      <c r="ES858">
        <v>1659036591.7</v>
      </c>
      <c r="ET858">
        <v>0</v>
      </c>
      <c r="EU858">
        <v>658.511653846154</v>
      </c>
      <c r="EV858">
        <v>0.832581191426523</v>
      </c>
      <c r="EW858">
        <v>21.7606838118639</v>
      </c>
      <c r="EX858">
        <v>13010.0192307692</v>
      </c>
      <c r="EY858">
        <v>15</v>
      </c>
      <c r="EZ858">
        <v>1659035359.5</v>
      </c>
      <c r="FA858" t="s">
        <v>1976</v>
      </c>
      <c r="FB858">
        <v>1659035357.5</v>
      </c>
      <c r="FC858">
        <v>1659035359.5</v>
      </c>
      <c r="FD858">
        <v>1</v>
      </c>
      <c r="FE858">
        <v>-0.104</v>
      </c>
      <c r="FF858">
        <v>-0.037</v>
      </c>
      <c r="FG858">
        <v>6.435</v>
      </c>
      <c r="FH858">
        <v>0.501</v>
      </c>
      <c r="FI858">
        <v>420</v>
      </c>
      <c r="FJ858">
        <v>25</v>
      </c>
      <c r="FK858">
        <v>0.45</v>
      </c>
      <c r="FL858">
        <v>0.11</v>
      </c>
      <c r="FM858">
        <v>-48.648645</v>
      </c>
      <c r="FN858">
        <v>-1.65393996247653</v>
      </c>
      <c r="FO858">
        <v>0.419454598824473</v>
      </c>
      <c r="FP858">
        <v>0</v>
      </c>
      <c r="FQ858">
        <v>658.467588235294</v>
      </c>
      <c r="FR858">
        <v>0.637585942290453</v>
      </c>
      <c r="FS858">
        <v>0.157917163252848</v>
      </c>
      <c r="FT858">
        <v>1</v>
      </c>
      <c r="FU858">
        <v>1.91735275</v>
      </c>
      <c r="FV858">
        <v>-0.000568818011263128</v>
      </c>
      <c r="FW858">
        <v>0.00404111493742754</v>
      </c>
      <c r="FX858">
        <v>1</v>
      </c>
      <c r="FY858">
        <v>2</v>
      </c>
      <c r="FZ858">
        <v>3</v>
      </c>
      <c r="GA858" t="s">
        <v>474</v>
      </c>
      <c r="GB858">
        <v>2.97396</v>
      </c>
      <c r="GC858">
        <v>2.69759</v>
      </c>
      <c r="GD858">
        <v>0.177802</v>
      </c>
      <c r="GE858">
        <v>0.18365</v>
      </c>
      <c r="GF858">
        <v>0.114363</v>
      </c>
      <c r="GG858">
        <v>0.109807</v>
      </c>
      <c r="GH858">
        <v>32009.2</v>
      </c>
      <c r="GI858">
        <v>34760.9</v>
      </c>
      <c r="GJ858">
        <v>35276.7</v>
      </c>
      <c r="GK858">
        <v>38613.9</v>
      </c>
      <c r="GL858">
        <v>44288.9</v>
      </c>
      <c r="GM858">
        <v>49647.9</v>
      </c>
      <c r="GN858">
        <v>55146.1</v>
      </c>
      <c r="GO858">
        <v>61937.7</v>
      </c>
      <c r="GP858">
        <v>1.9732</v>
      </c>
      <c r="GQ858">
        <v>1.8622</v>
      </c>
      <c r="GR858">
        <v>0.172704</v>
      </c>
      <c r="GS858">
        <v>0</v>
      </c>
      <c r="GT858">
        <v>25.3481</v>
      </c>
      <c r="GU858">
        <v>999.9</v>
      </c>
      <c r="GV858">
        <v>58.003</v>
      </c>
      <c r="GW858">
        <v>29.477</v>
      </c>
      <c r="GX858">
        <v>26.5626</v>
      </c>
      <c r="GY858">
        <v>55.7219</v>
      </c>
      <c r="GZ858">
        <v>45.8854</v>
      </c>
      <c r="HA858">
        <v>1</v>
      </c>
      <c r="HB858">
        <v>-0.0496951</v>
      </c>
      <c r="HC858">
        <v>0.0884532</v>
      </c>
      <c r="HD858">
        <v>20.114</v>
      </c>
      <c r="HE858">
        <v>5.19812</v>
      </c>
      <c r="HF858">
        <v>12.004</v>
      </c>
      <c r="HG858">
        <v>4.9756</v>
      </c>
      <c r="HH858">
        <v>3.294</v>
      </c>
      <c r="HI858">
        <v>9999</v>
      </c>
      <c r="HJ858">
        <v>9999</v>
      </c>
      <c r="HK858">
        <v>9999</v>
      </c>
      <c r="HL858">
        <v>631.2</v>
      </c>
      <c r="HM858">
        <v>1.86322</v>
      </c>
      <c r="HN858">
        <v>1.86804</v>
      </c>
      <c r="HO858">
        <v>1.86783</v>
      </c>
      <c r="HP858">
        <v>1.86896</v>
      </c>
      <c r="HQ858">
        <v>1.86981</v>
      </c>
      <c r="HR858">
        <v>1.86584</v>
      </c>
      <c r="HS858">
        <v>1.86691</v>
      </c>
      <c r="HT858">
        <v>1.86829</v>
      </c>
      <c r="HU858">
        <v>5</v>
      </c>
      <c r="HV858">
        <v>0</v>
      </c>
      <c r="HW858">
        <v>0</v>
      </c>
      <c r="HX858">
        <v>0</v>
      </c>
      <c r="HY858" t="s">
        <v>422</v>
      </c>
      <c r="HZ858" t="s">
        <v>423</v>
      </c>
      <c r="IA858" t="s">
        <v>424</v>
      </c>
      <c r="IB858" t="s">
        <v>424</v>
      </c>
      <c r="IC858" t="s">
        <v>424</v>
      </c>
      <c r="ID858" t="s">
        <v>424</v>
      </c>
      <c r="IE858">
        <v>0</v>
      </c>
      <c r="IF858">
        <v>100</v>
      </c>
      <c r="IG858">
        <v>100</v>
      </c>
      <c r="IH858">
        <v>10.41</v>
      </c>
      <c r="II858">
        <v>0.5313</v>
      </c>
      <c r="IJ858">
        <v>3.92360093765785</v>
      </c>
      <c r="IK858">
        <v>0.00601174518973114</v>
      </c>
      <c r="IL858">
        <v>2.77886958061485e-07</v>
      </c>
      <c r="IM858">
        <v>-3.54636231360687e-10</v>
      </c>
      <c r="IN858">
        <v>0.531367920259254</v>
      </c>
      <c r="IO858">
        <v>0</v>
      </c>
      <c r="IP858">
        <v>0</v>
      </c>
      <c r="IQ858">
        <v>0</v>
      </c>
      <c r="IR858">
        <v>-4</v>
      </c>
      <c r="IS858">
        <v>1848</v>
      </c>
      <c r="IT858">
        <v>1</v>
      </c>
      <c r="IU858">
        <v>25</v>
      </c>
      <c r="IV858">
        <v>20.6</v>
      </c>
      <c r="IW858">
        <v>20.6</v>
      </c>
      <c r="IX858">
        <v>2.34985</v>
      </c>
      <c r="IY858">
        <v>2.61353</v>
      </c>
      <c r="IZ858">
        <v>1.54785</v>
      </c>
      <c r="JA858">
        <v>2.30591</v>
      </c>
      <c r="JB858">
        <v>1.34644</v>
      </c>
      <c r="JC858">
        <v>2.26562</v>
      </c>
      <c r="JD858">
        <v>33.7381</v>
      </c>
      <c r="JE858">
        <v>24.2101</v>
      </c>
      <c r="JF858">
        <v>18</v>
      </c>
      <c r="JG858">
        <v>491.953</v>
      </c>
      <c r="JH858">
        <v>419.471</v>
      </c>
      <c r="JI858">
        <v>24.9997</v>
      </c>
      <c r="JJ858">
        <v>26.5922</v>
      </c>
      <c r="JK858">
        <v>30.0001</v>
      </c>
      <c r="JL858">
        <v>26.5538</v>
      </c>
      <c r="JM858">
        <v>26.4951</v>
      </c>
      <c r="JN858">
        <v>47.0229</v>
      </c>
      <c r="JO858">
        <v>5.78952</v>
      </c>
      <c r="JP858">
        <v>100</v>
      </c>
      <c r="JQ858">
        <v>25</v>
      </c>
      <c r="JR858">
        <v>1174.31</v>
      </c>
      <c r="JS858">
        <v>25.9932</v>
      </c>
      <c r="JT858">
        <v>102.296</v>
      </c>
      <c r="JU858">
        <v>103.095</v>
      </c>
    </row>
    <row r="859" spans="1:281">
      <c r="A859">
        <v>841</v>
      </c>
      <c r="B859">
        <v>1659036597.6</v>
      </c>
      <c r="C859">
        <v>12914.5</v>
      </c>
      <c r="D859" t="s">
        <v>2115</v>
      </c>
      <c r="E859" t="s">
        <v>2116</v>
      </c>
      <c r="F859">
        <v>5</v>
      </c>
      <c r="G859" t="s">
        <v>1975</v>
      </c>
      <c r="H859" t="s">
        <v>417</v>
      </c>
      <c r="I859">
        <v>1659036590.1</v>
      </c>
      <c r="J859">
        <f>(K859)/1000</f>
        <v>0</v>
      </c>
      <c r="K859">
        <f>IF(CZ859, AN859, AH859)</f>
        <v>0</v>
      </c>
      <c r="L859">
        <f>IF(CZ859, AI859, AG859)</f>
        <v>0</v>
      </c>
      <c r="M859">
        <f>DB859 - IF(AU859&gt;1, L859*CV859*100.0/(AW859*DP859), 0)</f>
        <v>0</v>
      </c>
      <c r="N859">
        <f>((T859-J859/2)*M859-L859)/(T859+J859/2)</f>
        <v>0</v>
      </c>
      <c r="O859">
        <f>N859*(DI859+DJ859)/1000.0</f>
        <v>0</v>
      </c>
      <c r="P859">
        <f>(DB859 - IF(AU859&gt;1, L859*CV859*100.0/(AW859*DP859), 0))*(DI859+DJ859)/1000.0</f>
        <v>0</v>
      </c>
      <c r="Q859">
        <f>2.0/((1/S859-1/R859)+SIGN(S859)*SQRT((1/S859-1/R859)*(1/S859-1/R859) + 4*CW859/((CW859+1)*(CW859+1))*(2*1/S859*1/R859-1/R859*1/R859)))</f>
        <v>0</v>
      </c>
      <c r="R859">
        <f>IF(LEFT(CX859,1)&lt;&gt;"0",IF(LEFT(CX859,1)="1",3.0,CY859),$D$5+$E$5*(DP859*DI859/($K$5*1000))+$F$5*(DP859*DI859/($K$5*1000))*MAX(MIN(CV859,$J$5),$I$5)*MAX(MIN(CV859,$J$5),$I$5)+$G$5*MAX(MIN(CV859,$J$5),$I$5)*(DP859*DI859/($K$5*1000))+$H$5*(DP859*DI859/($K$5*1000))*(DP859*DI859/($K$5*1000)))</f>
        <v>0</v>
      </c>
      <c r="S859">
        <f>J859*(1000-(1000*0.61365*exp(17.502*W859/(240.97+W859))/(DI859+DJ859)+DD859)/2)/(1000*0.61365*exp(17.502*W859/(240.97+W859))/(DI859+DJ859)-DD859)</f>
        <v>0</v>
      </c>
      <c r="T859">
        <f>1/((CW859+1)/(Q859/1.6)+1/(R859/1.37)) + CW859/((CW859+1)/(Q859/1.6) + CW859/(R859/1.37))</f>
        <v>0</v>
      </c>
      <c r="U859">
        <f>(CR859*CU859)</f>
        <v>0</v>
      </c>
      <c r="V859">
        <f>(DK859+(U859+2*0.95*5.67E-8*(((DK859+$B$7)+273)^4-(DK859+273)^4)-44100*J859)/(1.84*29.3*R859+8*0.95*5.67E-8*(DK859+273)^3))</f>
        <v>0</v>
      </c>
      <c r="W859">
        <f>($C$7*DL859+$D$7*DM859+$E$7*V859)</f>
        <v>0</v>
      </c>
      <c r="X859">
        <f>0.61365*exp(17.502*W859/(240.97+W859))</f>
        <v>0</v>
      </c>
      <c r="Y859">
        <f>(Z859/AA859*100)</f>
        <v>0</v>
      </c>
      <c r="Z859">
        <f>DD859*(DI859+DJ859)/1000</f>
        <v>0</v>
      </c>
      <c r="AA859">
        <f>0.61365*exp(17.502*DK859/(240.97+DK859))</f>
        <v>0</v>
      </c>
      <c r="AB859">
        <f>(X859-DD859*(DI859+DJ859)/1000)</f>
        <v>0</v>
      </c>
      <c r="AC859">
        <f>(-J859*44100)</f>
        <v>0</v>
      </c>
      <c r="AD859">
        <f>2*29.3*R859*0.92*(DK859-W859)</f>
        <v>0</v>
      </c>
      <c r="AE859">
        <f>2*0.95*5.67E-8*(((DK859+$B$7)+273)^4-(W859+273)^4)</f>
        <v>0</v>
      </c>
      <c r="AF859">
        <f>U859+AE859+AC859+AD859</f>
        <v>0</v>
      </c>
      <c r="AG859">
        <f>DH859*AU859*(DC859-DB859*(1000-AU859*DE859)/(1000-AU859*DD859))/(100*CV859)</f>
        <v>0</v>
      </c>
      <c r="AH859">
        <f>1000*DH859*AU859*(DD859-DE859)/(100*CV859*(1000-AU859*DD859))</f>
        <v>0</v>
      </c>
      <c r="AI859">
        <f>(AJ859 - AK859 - DI859*1E3/(8.314*(DK859+273.15)) * AM859/DH859 * AL859) * DH859/(100*CV859) * (1000 - DE859)/1000</f>
        <v>0</v>
      </c>
      <c r="AJ859">
        <v>1199.80372072673</v>
      </c>
      <c r="AK859">
        <v>1159.34254545455</v>
      </c>
      <c r="AL859">
        <v>3.47785094275659</v>
      </c>
      <c r="AM859">
        <v>66.0503395824005</v>
      </c>
      <c r="AN859">
        <f>(AP859 - AO859 + DI859*1E3/(8.314*(DK859+273.15)) * AR859/DH859 * AQ859) * DH859/(100*CV859) * 1000/(1000 - AP859)</f>
        <v>0</v>
      </c>
      <c r="AO859">
        <v>25.9361479146112</v>
      </c>
      <c r="AP859">
        <v>27.8481706293706</v>
      </c>
      <c r="AQ859">
        <v>6.79779905748855e-06</v>
      </c>
      <c r="AR859">
        <v>92.4507635075594</v>
      </c>
      <c r="AS859">
        <v>3</v>
      </c>
      <c r="AT859">
        <v>1</v>
      </c>
      <c r="AU859">
        <f>IF(AS859*$H$13&gt;=AW859,1.0,(AW859/(AW859-AS859*$H$13)))</f>
        <v>0</v>
      </c>
      <c r="AV859">
        <f>(AU859-1)*100</f>
        <v>0</v>
      </c>
      <c r="AW859">
        <f>MAX(0,($B$13+$C$13*DP859)/(1+$D$13*DP859)*DI859/(DK859+273)*$E$13)</f>
        <v>0</v>
      </c>
      <c r="AX859" t="s">
        <v>418</v>
      </c>
      <c r="AY859" t="s">
        <v>418</v>
      </c>
      <c r="AZ859">
        <v>0</v>
      </c>
      <c r="BA859">
        <v>0</v>
      </c>
      <c r="BB859">
        <f>1-AZ859/BA859</f>
        <v>0</v>
      </c>
      <c r="BC859">
        <v>0</v>
      </c>
      <c r="BD859" t="s">
        <v>418</v>
      </c>
      <c r="BE859" t="s">
        <v>418</v>
      </c>
      <c r="BF859">
        <v>0</v>
      </c>
      <c r="BG859">
        <v>0</v>
      </c>
      <c r="BH859">
        <f>1-BF859/BG859</f>
        <v>0</v>
      </c>
      <c r="BI859">
        <v>0.5</v>
      </c>
      <c r="BJ859">
        <f>CS859</f>
        <v>0</v>
      </c>
      <c r="BK859">
        <f>L859</f>
        <v>0</v>
      </c>
      <c r="BL859">
        <f>BH859*BI859*BJ859</f>
        <v>0</v>
      </c>
      <c r="BM859">
        <f>(BK859-BC859)/BJ859</f>
        <v>0</v>
      </c>
      <c r="BN859">
        <f>(BA859-BG859)/BG859</f>
        <v>0</v>
      </c>
      <c r="BO859">
        <f>AZ859/(BB859+AZ859/BG859)</f>
        <v>0</v>
      </c>
      <c r="BP859" t="s">
        <v>418</v>
      </c>
      <c r="BQ859">
        <v>0</v>
      </c>
      <c r="BR859">
        <f>IF(BQ859&lt;&gt;0, BQ859, BO859)</f>
        <v>0</v>
      </c>
      <c r="BS859">
        <f>1-BR859/BG859</f>
        <v>0</v>
      </c>
      <c r="BT859">
        <f>(BG859-BF859)/(BG859-BR859)</f>
        <v>0</v>
      </c>
      <c r="BU859">
        <f>(BA859-BG859)/(BA859-BR859)</f>
        <v>0</v>
      </c>
      <c r="BV859">
        <f>(BG859-BF859)/(BG859-AZ859)</f>
        <v>0</v>
      </c>
      <c r="BW859">
        <f>(BA859-BG859)/(BA859-AZ859)</f>
        <v>0</v>
      </c>
      <c r="BX859">
        <f>(BT859*BR859/BF859)</f>
        <v>0</v>
      </c>
      <c r="BY859">
        <f>(1-BX859)</f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f>$B$11*DQ859+$C$11*DR859+$F$11*EC859*(1-EF859)</f>
        <v>0</v>
      </c>
      <c r="CS859">
        <f>CR859*CT859</f>
        <v>0</v>
      </c>
      <c r="CT859">
        <f>($B$11*$D$9+$C$11*$D$9+$F$11*((EP859+EH859)/MAX(EP859+EH859+EQ859, 0.1)*$I$9+EQ859/MAX(EP859+EH859+EQ859, 0.1)*$J$9))/($B$11+$C$11+$F$11)</f>
        <v>0</v>
      </c>
      <c r="CU859">
        <f>($B$11*$K$9+$C$11*$K$9+$F$11*((EP859+EH859)/MAX(EP859+EH859+EQ859, 0.1)*$P$9+EQ859/MAX(EP859+EH859+EQ859, 0.1)*$Q$9))/($B$11+$C$11+$F$11)</f>
        <v>0</v>
      </c>
      <c r="CV859">
        <v>6</v>
      </c>
      <c r="CW859">
        <v>0.5</v>
      </c>
      <c r="CX859" t="s">
        <v>419</v>
      </c>
      <c r="CY859">
        <v>2</v>
      </c>
      <c r="CZ859" t="b">
        <v>1</v>
      </c>
      <c r="DA859">
        <v>1659036590.1</v>
      </c>
      <c r="DB859">
        <v>1103.59185185185</v>
      </c>
      <c r="DC859">
        <v>1152.55962962963</v>
      </c>
      <c r="DD859">
        <v>27.8488259259259</v>
      </c>
      <c r="DE859">
        <v>25.9330111111111</v>
      </c>
      <c r="DF859">
        <v>1093.22814814815</v>
      </c>
      <c r="DG859">
        <v>27.317462962963</v>
      </c>
      <c r="DH859">
        <v>500.034444444444</v>
      </c>
      <c r="DI859">
        <v>90.2764962962963</v>
      </c>
      <c r="DJ859">
        <v>0.0438743518518519</v>
      </c>
      <c r="DK859">
        <v>27.423362962963</v>
      </c>
      <c r="DL859">
        <v>28.1948814814815</v>
      </c>
      <c r="DM859">
        <v>999.9</v>
      </c>
      <c r="DN859">
        <v>0</v>
      </c>
      <c r="DO859">
        <v>0</v>
      </c>
      <c r="DP859">
        <v>10006.1111111111</v>
      </c>
      <c r="DQ859">
        <v>0</v>
      </c>
      <c r="DR859">
        <v>17.219362962963</v>
      </c>
      <c r="DS859">
        <v>-48.9671555555555</v>
      </c>
      <c r="DT859">
        <v>1135.20703703704</v>
      </c>
      <c r="DU859">
        <v>1183.2462962963</v>
      </c>
      <c r="DV859">
        <v>1.91582074074074</v>
      </c>
      <c r="DW859">
        <v>1152.55962962963</v>
      </c>
      <c r="DX859">
        <v>25.9330111111111</v>
      </c>
      <c r="DY859">
        <v>2.51409444444444</v>
      </c>
      <c r="DZ859">
        <v>2.34114111111111</v>
      </c>
      <c r="EA859">
        <v>21.118037037037</v>
      </c>
      <c r="EB859">
        <v>19.9622888888889</v>
      </c>
      <c r="EC859">
        <v>1999.99555555556</v>
      </c>
      <c r="ED859">
        <v>0.980000222222222</v>
      </c>
      <c r="EE859">
        <v>0.020000162962963</v>
      </c>
      <c r="EF859">
        <v>0</v>
      </c>
      <c r="EG859">
        <v>658.569555555555</v>
      </c>
      <c r="EH859">
        <v>5.00063</v>
      </c>
      <c r="EI859">
        <v>13011.8296296296</v>
      </c>
      <c r="EJ859">
        <v>17256.8703703704</v>
      </c>
      <c r="EK859">
        <v>38.187</v>
      </c>
      <c r="EL859">
        <v>38.25</v>
      </c>
      <c r="EM859">
        <v>37.687</v>
      </c>
      <c r="EN859">
        <v>37.562</v>
      </c>
      <c r="EO859">
        <v>39.187</v>
      </c>
      <c r="EP859">
        <v>1955.09518518519</v>
      </c>
      <c r="EQ859">
        <v>39.9003703703704</v>
      </c>
      <c r="ER859">
        <v>0</v>
      </c>
      <c r="ES859">
        <v>1659036596.5</v>
      </c>
      <c r="ET859">
        <v>0</v>
      </c>
      <c r="EU859">
        <v>658.580153846154</v>
      </c>
      <c r="EV859">
        <v>0.673777778920566</v>
      </c>
      <c r="EW859">
        <v>24.2153846213688</v>
      </c>
      <c r="EX859">
        <v>13011.7115384615</v>
      </c>
      <c r="EY859">
        <v>15</v>
      </c>
      <c r="EZ859">
        <v>1659035359.5</v>
      </c>
      <c r="FA859" t="s">
        <v>1976</v>
      </c>
      <c r="FB859">
        <v>1659035357.5</v>
      </c>
      <c r="FC859">
        <v>1659035359.5</v>
      </c>
      <c r="FD859">
        <v>1</v>
      </c>
      <c r="FE859">
        <v>-0.104</v>
      </c>
      <c r="FF859">
        <v>-0.037</v>
      </c>
      <c r="FG859">
        <v>6.435</v>
      </c>
      <c r="FH859">
        <v>0.501</v>
      </c>
      <c r="FI859">
        <v>420</v>
      </c>
      <c r="FJ859">
        <v>25</v>
      </c>
      <c r="FK859">
        <v>0.45</v>
      </c>
      <c r="FL859">
        <v>0.11</v>
      </c>
      <c r="FM859">
        <v>-48.8333775</v>
      </c>
      <c r="FN859">
        <v>-3.0322998123827</v>
      </c>
      <c r="FO859">
        <v>0.477423811454508</v>
      </c>
      <c r="FP859">
        <v>0</v>
      </c>
      <c r="FQ859">
        <v>658.539794117647</v>
      </c>
      <c r="FR859">
        <v>1.17654698427506</v>
      </c>
      <c r="FS859">
        <v>0.199029081441671</v>
      </c>
      <c r="FT859">
        <v>0</v>
      </c>
      <c r="FU859">
        <v>1.91711275</v>
      </c>
      <c r="FV859">
        <v>-0.0246989493433374</v>
      </c>
      <c r="FW859">
        <v>0.00400901296299975</v>
      </c>
      <c r="FX859">
        <v>1</v>
      </c>
      <c r="FY859">
        <v>1</v>
      </c>
      <c r="FZ859">
        <v>3</v>
      </c>
      <c r="GA859" t="s">
        <v>421</v>
      </c>
      <c r="GB859">
        <v>2.97344</v>
      </c>
      <c r="GC859">
        <v>2.69883</v>
      </c>
      <c r="GD859">
        <v>0.179474</v>
      </c>
      <c r="GE859">
        <v>0.185189</v>
      </c>
      <c r="GF859">
        <v>0.114369</v>
      </c>
      <c r="GG859">
        <v>0.109806</v>
      </c>
      <c r="GH859">
        <v>31944.1</v>
      </c>
      <c r="GI859">
        <v>34695</v>
      </c>
      <c r="GJ859">
        <v>35276.6</v>
      </c>
      <c r="GK859">
        <v>38613.5</v>
      </c>
      <c r="GL859">
        <v>44288.6</v>
      </c>
      <c r="GM859">
        <v>49648.4</v>
      </c>
      <c r="GN859">
        <v>55145.9</v>
      </c>
      <c r="GO859">
        <v>61938.2</v>
      </c>
      <c r="GP859">
        <v>1.9734</v>
      </c>
      <c r="GQ859">
        <v>1.863</v>
      </c>
      <c r="GR859">
        <v>0.173748</v>
      </c>
      <c r="GS859">
        <v>0</v>
      </c>
      <c r="GT859">
        <v>25.346</v>
      </c>
      <c r="GU859">
        <v>999.9</v>
      </c>
      <c r="GV859">
        <v>58.003</v>
      </c>
      <c r="GW859">
        <v>29.477</v>
      </c>
      <c r="GX859">
        <v>26.5646</v>
      </c>
      <c r="GY859">
        <v>56.2719</v>
      </c>
      <c r="GZ859">
        <v>46.1619</v>
      </c>
      <c r="HA859">
        <v>1</v>
      </c>
      <c r="HB859">
        <v>-0.049878</v>
      </c>
      <c r="HC859">
        <v>0.0901743</v>
      </c>
      <c r="HD859">
        <v>20.1138</v>
      </c>
      <c r="HE859">
        <v>5.19932</v>
      </c>
      <c r="HF859">
        <v>12.004</v>
      </c>
      <c r="HG859">
        <v>4.9756</v>
      </c>
      <c r="HH859">
        <v>3.2936</v>
      </c>
      <c r="HI859">
        <v>9999</v>
      </c>
      <c r="HJ859">
        <v>9999</v>
      </c>
      <c r="HK859">
        <v>9999</v>
      </c>
      <c r="HL859">
        <v>631.2</v>
      </c>
      <c r="HM859">
        <v>1.86316</v>
      </c>
      <c r="HN859">
        <v>1.86807</v>
      </c>
      <c r="HO859">
        <v>1.86783</v>
      </c>
      <c r="HP859">
        <v>1.86896</v>
      </c>
      <c r="HQ859">
        <v>1.86981</v>
      </c>
      <c r="HR859">
        <v>1.86587</v>
      </c>
      <c r="HS859">
        <v>1.86691</v>
      </c>
      <c r="HT859">
        <v>1.86829</v>
      </c>
      <c r="HU859">
        <v>5</v>
      </c>
      <c r="HV859">
        <v>0</v>
      </c>
      <c r="HW859">
        <v>0</v>
      </c>
      <c r="HX859">
        <v>0</v>
      </c>
      <c r="HY859" t="s">
        <v>422</v>
      </c>
      <c r="HZ859" t="s">
        <v>423</v>
      </c>
      <c r="IA859" t="s">
        <v>424</v>
      </c>
      <c r="IB859" t="s">
        <v>424</v>
      </c>
      <c r="IC859" t="s">
        <v>424</v>
      </c>
      <c r="ID859" t="s">
        <v>424</v>
      </c>
      <c r="IE859">
        <v>0</v>
      </c>
      <c r="IF859">
        <v>100</v>
      </c>
      <c r="IG859">
        <v>100</v>
      </c>
      <c r="IH859">
        <v>10.5</v>
      </c>
      <c r="II859">
        <v>0.5314</v>
      </c>
      <c r="IJ859">
        <v>3.92360093765785</v>
      </c>
      <c r="IK859">
        <v>0.00601174518973114</v>
      </c>
      <c r="IL859">
        <v>2.77886958061485e-07</v>
      </c>
      <c r="IM859">
        <v>-3.54636231360687e-10</v>
      </c>
      <c r="IN859">
        <v>0.531367920259254</v>
      </c>
      <c r="IO859">
        <v>0</v>
      </c>
      <c r="IP859">
        <v>0</v>
      </c>
      <c r="IQ859">
        <v>0</v>
      </c>
      <c r="IR859">
        <v>-4</v>
      </c>
      <c r="IS859">
        <v>1848</v>
      </c>
      <c r="IT859">
        <v>1</v>
      </c>
      <c r="IU859">
        <v>25</v>
      </c>
      <c r="IV859">
        <v>20.7</v>
      </c>
      <c r="IW859">
        <v>20.6</v>
      </c>
      <c r="IX859">
        <v>2.37183</v>
      </c>
      <c r="IY859">
        <v>2.60376</v>
      </c>
      <c r="IZ859">
        <v>1.54785</v>
      </c>
      <c r="JA859">
        <v>2.30591</v>
      </c>
      <c r="JB859">
        <v>1.34644</v>
      </c>
      <c r="JC859">
        <v>2.42676</v>
      </c>
      <c r="JD859">
        <v>33.7606</v>
      </c>
      <c r="JE859">
        <v>24.2188</v>
      </c>
      <c r="JF859">
        <v>18</v>
      </c>
      <c r="JG859">
        <v>492.063</v>
      </c>
      <c r="JH859">
        <v>419.912</v>
      </c>
      <c r="JI859">
        <v>25</v>
      </c>
      <c r="JJ859">
        <v>26.5922</v>
      </c>
      <c r="JK859">
        <v>30</v>
      </c>
      <c r="JL859">
        <v>26.5515</v>
      </c>
      <c r="JM859">
        <v>26.4928</v>
      </c>
      <c r="JN859">
        <v>47.4821</v>
      </c>
      <c r="JO859">
        <v>5.78952</v>
      </c>
      <c r="JP859">
        <v>100</v>
      </c>
      <c r="JQ859">
        <v>25</v>
      </c>
      <c r="JR859">
        <v>1187.79</v>
      </c>
      <c r="JS859">
        <v>25.9932</v>
      </c>
      <c r="JT859">
        <v>102.295</v>
      </c>
      <c r="JU859">
        <v>103.095</v>
      </c>
    </row>
    <row r="860" spans="1:281">
      <c r="A860">
        <v>842</v>
      </c>
      <c r="B860">
        <v>1659036602.6</v>
      </c>
      <c r="C860">
        <v>12919.5</v>
      </c>
      <c r="D860" t="s">
        <v>2117</v>
      </c>
      <c r="E860" t="s">
        <v>2118</v>
      </c>
      <c r="F860">
        <v>5</v>
      </c>
      <c r="G860" t="s">
        <v>1975</v>
      </c>
      <c r="H860" t="s">
        <v>417</v>
      </c>
      <c r="I860">
        <v>1659036594.81429</v>
      </c>
      <c r="J860">
        <f>(K860)/1000</f>
        <v>0</v>
      </c>
      <c r="K860">
        <f>IF(CZ860, AN860, AH860)</f>
        <v>0</v>
      </c>
      <c r="L860">
        <f>IF(CZ860, AI860, AG860)</f>
        <v>0</v>
      </c>
      <c r="M860">
        <f>DB860 - IF(AU860&gt;1, L860*CV860*100.0/(AW860*DP860), 0)</f>
        <v>0</v>
      </c>
      <c r="N860">
        <f>((T860-J860/2)*M860-L860)/(T860+J860/2)</f>
        <v>0</v>
      </c>
      <c r="O860">
        <f>N860*(DI860+DJ860)/1000.0</f>
        <v>0</v>
      </c>
      <c r="P860">
        <f>(DB860 - IF(AU860&gt;1, L860*CV860*100.0/(AW860*DP860), 0))*(DI860+DJ860)/1000.0</f>
        <v>0</v>
      </c>
      <c r="Q860">
        <f>2.0/((1/S860-1/R860)+SIGN(S860)*SQRT((1/S860-1/R860)*(1/S860-1/R860) + 4*CW860/((CW860+1)*(CW860+1))*(2*1/S860*1/R860-1/R860*1/R860)))</f>
        <v>0</v>
      </c>
      <c r="R860">
        <f>IF(LEFT(CX860,1)&lt;&gt;"0",IF(LEFT(CX860,1)="1",3.0,CY860),$D$5+$E$5*(DP860*DI860/($K$5*1000))+$F$5*(DP860*DI860/($K$5*1000))*MAX(MIN(CV860,$J$5),$I$5)*MAX(MIN(CV860,$J$5),$I$5)+$G$5*MAX(MIN(CV860,$J$5),$I$5)*(DP860*DI860/($K$5*1000))+$H$5*(DP860*DI860/($K$5*1000))*(DP860*DI860/($K$5*1000)))</f>
        <v>0</v>
      </c>
      <c r="S860">
        <f>J860*(1000-(1000*0.61365*exp(17.502*W860/(240.97+W860))/(DI860+DJ860)+DD860)/2)/(1000*0.61365*exp(17.502*W860/(240.97+W860))/(DI860+DJ860)-DD860)</f>
        <v>0</v>
      </c>
      <c r="T860">
        <f>1/((CW860+1)/(Q860/1.6)+1/(R860/1.37)) + CW860/((CW860+1)/(Q860/1.6) + CW860/(R860/1.37))</f>
        <v>0</v>
      </c>
      <c r="U860">
        <f>(CR860*CU860)</f>
        <v>0</v>
      </c>
      <c r="V860">
        <f>(DK860+(U860+2*0.95*5.67E-8*(((DK860+$B$7)+273)^4-(DK860+273)^4)-44100*J860)/(1.84*29.3*R860+8*0.95*5.67E-8*(DK860+273)^3))</f>
        <v>0</v>
      </c>
      <c r="W860">
        <f>($C$7*DL860+$D$7*DM860+$E$7*V860)</f>
        <v>0</v>
      </c>
      <c r="X860">
        <f>0.61365*exp(17.502*W860/(240.97+W860))</f>
        <v>0</v>
      </c>
      <c r="Y860">
        <f>(Z860/AA860*100)</f>
        <v>0</v>
      </c>
      <c r="Z860">
        <f>DD860*(DI860+DJ860)/1000</f>
        <v>0</v>
      </c>
      <c r="AA860">
        <f>0.61365*exp(17.502*DK860/(240.97+DK860))</f>
        <v>0</v>
      </c>
      <c r="AB860">
        <f>(X860-DD860*(DI860+DJ860)/1000)</f>
        <v>0</v>
      </c>
      <c r="AC860">
        <f>(-J860*44100)</f>
        <v>0</v>
      </c>
      <c r="AD860">
        <f>2*29.3*R860*0.92*(DK860-W860)</f>
        <v>0</v>
      </c>
      <c r="AE860">
        <f>2*0.95*5.67E-8*(((DK860+$B$7)+273)^4-(W860+273)^4)</f>
        <v>0</v>
      </c>
      <c r="AF860">
        <f>U860+AE860+AC860+AD860</f>
        <v>0</v>
      </c>
      <c r="AG860">
        <f>DH860*AU860*(DC860-DB860*(1000-AU860*DE860)/(1000-AU860*DD860))/(100*CV860)</f>
        <v>0</v>
      </c>
      <c r="AH860">
        <f>1000*DH860*AU860*(DD860-DE860)/(100*CV860*(1000-AU860*DD860))</f>
        <v>0</v>
      </c>
      <c r="AI860">
        <f>(AJ860 - AK860 - DI860*1E3/(8.314*(DK860+273.15)) * AM860/DH860 * AL860) * DH860/(100*CV860) * (1000 - DE860)/1000</f>
        <v>0</v>
      </c>
      <c r="AJ860">
        <v>1215.10293405199</v>
      </c>
      <c r="AK860">
        <v>1175.62963636364</v>
      </c>
      <c r="AL860">
        <v>3.22850089852769</v>
      </c>
      <c r="AM860">
        <v>66.0503395824005</v>
      </c>
      <c r="AN860">
        <f>(AP860 - AO860 + DI860*1E3/(8.314*(DK860+273.15)) * AR860/DH860 * AQ860) * DH860/(100*CV860) * 1000/(1000 - AP860)</f>
        <v>0</v>
      </c>
      <c r="AO860">
        <v>25.9349483338857</v>
      </c>
      <c r="AP860">
        <v>27.8498650349651</v>
      </c>
      <c r="AQ860">
        <v>1.40327268084186e-06</v>
      </c>
      <c r="AR860">
        <v>92.4507635075594</v>
      </c>
      <c r="AS860">
        <v>3</v>
      </c>
      <c r="AT860">
        <v>1</v>
      </c>
      <c r="AU860">
        <f>IF(AS860*$H$13&gt;=AW860,1.0,(AW860/(AW860-AS860*$H$13)))</f>
        <v>0</v>
      </c>
      <c r="AV860">
        <f>(AU860-1)*100</f>
        <v>0</v>
      </c>
      <c r="AW860">
        <f>MAX(0,($B$13+$C$13*DP860)/(1+$D$13*DP860)*DI860/(DK860+273)*$E$13)</f>
        <v>0</v>
      </c>
      <c r="AX860" t="s">
        <v>418</v>
      </c>
      <c r="AY860" t="s">
        <v>418</v>
      </c>
      <c r="AZ860">
        <v>0</v>
      </c>
      <c r="BA860">
        <v>0</v>
      </c>
      <c r="BB860">
        <f>1-AZ860/BA860</f>
        <v>0</v>
      </c>
      <c r="BC860">
        <v>0</v>
      </c>
      <c r="BD860" t="s">
        <v>418</v>
      </c>
      <c r="BE860" t="s">
        <v>418</v>
      </c>
      <c r="BF860">
        <v>0</v>
      </c>
      <c r="BG860">
        <v>0</v>
      </c>
      <c r="BH860">
        <f>1-BF860/BG860</f>
        <v>0</v>
      </c>
      <c r="BI860">
        <v>0.5</v>
      </c>
      <c r="BJ860">
        <f>CS860</f>
        <v>0</v>
      </c>
      <c r="BK860">
        <f>L860</f>
        <v>0</v>
      </c>
      <c r="BL860">
        <f>BH860*BI860*BJ860</f>
        <v>0</v>
      </c>
      <c r="BM860">
        <f>(BK860-BC860)/BJ860</f>
        <v>0</v>
      </c>
      <c r="BN860">
        <f>(BA860-BG860)/BG860</f>
        <v>0</v>
      </c>
      <c r="BO860">
        <f>AZ860/(BB860+AZ860/BG860)</f>
        <v>0</v>
      </c>
      <c r="BP860" t="s">
        <v>418</v>
      </c>
      <c r="BQ860">
        <v>0</v>
      </c>
      <c r="BR860">
        <f>IF(BQ860&lt;&gt;0, BQ860, BO860)</f>
        <v>0</v>
      </c>
      <c r="BS860">
        <f>1-BR860/BG860</f>
        <v>0</v>
      </c>
      <c r="BT860">
        <f>(BG860-BF860)/(BG860-BR860)</f>
        <v>0</v>
      </c>
      <c r="BU860">
        <f>(BA860-BG860)/(BA860-BR860)</f>
        <v>0</v>
      </c>
      <c r="BV860">
        <f>(BG860-BF860)/(BG860-AZ860)</f>
        <v>0</v>
      </c>
      <c r="BW860">
        <f>(BA860-BG860)/(BA860-AZ860)</f>
        <v>0</v>
      </c>
      <c r="BX860">
        <f>(BT860*BR860/BF860)</f>
        <v>0</v>
      </c>
      <c r="BY860">
        <f>(1-BX860)</f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f>$B$11*DQ860+$C$11*DR860+$F$11*EC860*(1-EF860)</f>
        <v>0</v>
      </c>
      <c r="CS860">
        <f>CR860*CT860</f>
        <v>0</v>
      </c>
      <c r="CT860">
        <f>($B$11*$D$9+$C$11*$D$9+$F$11*((EP860+EH860)/MAX(EP860+EH860+EQ860, 0.1)*$I$9+EQ860/MAX(EP860+EH860+EQ860, 0.1)*$J$9))/($B$11+$C$11+$F$11)</f>
        <v>0</v>
      </c>
      <c r="CU860">
        <f>($B$11*$K$9+$C$11*$K$9+$F$11*((EP860+EH860)/MAX(EP860+EH860+EQ860, 0.1)*$P$9+EQ860/MAX(EP860+EH860+EQ860, 0.1)*$Q$9))/($B$11+$C$11+$F$11)</f>
        <v>0</v>
      </c>
      <c r="CV860">
        <v>6</v>
      </c>
      <c r="CW860">
        <v>0.5</v>
      </c>
      <c r="CX860" t="s">
        <v>419</v>
      </c>
      <c r="CY860">
        <v>2</v>
      </c>
      <c r="CZ860" t="b">
        <v>1</v>
      </c>
      <c r="DA860">
        <v>1659036594.81429</v>
      </c>
      <c r="DB860">
        <v>1119.20142857143</v>
      </c>
      <c r="DC860">
        <v>1167.86821428571</v>
      </c>
      <c r="DD860">
        <v>27.8498321428571</v>
      </c>
      <c r="DE860">
        <v>25.9356142857143</v>
      </c>
      <c r="DF860">
        <v>1108.755</v>
      </c>
      <c r="DG860">
        <v>27.3184678571429</v>
      </c>
      <c r="DH860">
        <v>500.06975</v>
      </c>
      <c r="DI860">
        <v>90.2755285714286</v>
      </c>
      <c r="DJ860">
        <v>0.0440207928571429</v>
      </c>
      <c r="DK860">
        <v>27.4202642857143</v>
      </c>
      <c r="DL860">
        <v>28.1868321428571</v>
      </c>
      <c r="DM860">
        <v>999.9</v>
      </c>
      <c r="DN860">
        <v>0</v>
      </c>
      <c r="DO860">
        <v>0</v>
      </c>
      <c r="DP860">
        <v>10006.4285714286</v>
      </c>
      <c r="DQ860">
        <v>0</v>
      </c>
      <c r="DR860">
        <v>17.2190714285714</v>
      </c>
      <c r="DS860">
        <v>-48.6664464285714</v>
      </c>
      <c r="DT860">
        <v>1151.26464285714</v>
      </c>
      <c r="DU860">
        <v>1198.965</v>
      </c>
      <c r="DV860">
        <v>1.91422</v>
      </c>
      <c r="DW860">
        <v>1167.86821428571</v>
      </c>
      <c r="DX860">
        <v>25.9356142857143</v>
      </c>
      <c r="DY860">
        <v>2.51415857142857</v>
      </c>
      <c r="DZ860">
        <v>2.34135214285714</v>
      </c>
      <c r="EA860">
        <v>21.1184571428571</v>
      </c>
      <c r="EB860">
        <v>19.9637428571429</v>
      </c>
      <c r="EC860">
        <v>2000.00821428571</v>
      </c>
      <c r="ED860">
        <v>0.980000321428572</v>
      </c>
      <c r="EE860">
        <v>0.0200000571428571</v>
      </c>
      <c r="EF860">
        <v>0</v>
      </c>
      <c r="EG860">
        <v>658.634821428572</v>
      </c>
      <c r="EH860">
        <v>5.00063</v>
      </c>
      <c r="EI860">
        <v>13013.3178571429</v>
      </c>
      <c r="EJ860">
        <v>17256.9821428571</v>
      </c>
      <c r="EK860">
        <v>38.187</v>
      </c>
      <c r="EL860">
        <v>38.25</v>
      </c>
      <c r="EM860">
        <v>37.687</v>
      </c>
      <c r="EN860">
        <v>37.571</v>
      </c>
      <c r="EO860">
        <v>39.187</v>
      </c>
      <c r="EP860">
        <v>1955.1075</v>
      </c>
      <c r="EQ860">
        <v>39.9007142857143</v>
      </c>
      <c r="ER860">
        <v>0</v>
      </c>
      <c r="ES860">
        <v>1659036601.9</v>
      </c>
      <c r="ET860">
        <v>0</v>
      </c>
      <c r="EU860">
        <v>658.65748</v>
      </c>
      <c r="EV860">
        <v>0.907307695327941</v>
      </c>
      <c r="EW860">
        <v>14.5307692457174</v>
      </c>
      <c r="EX860">
        <v>13013.46</v>
      </c>
      <c r="EY860">
        <v>15</v>
      </c>
      <c r="EZ860">
        <v>1659035359.5</v>
      </c>
      <c r="FA860" t="s">
        <v>1976</v>
      </c>
      <c r="FB860">
        <v>1659035357.5</v>
      </c>
      <c r="FC860">
        <v>1659035359.5</v>
      </c>
      <c r="FD860">
        <v>1</v>
      </c>
      <c r="FE860">
        <v>-0.104</v>
      </c>
      <c r="FF860">
        <v>-0.037</v>
      </c>
      <c r="FG860">
        <v>6.435</v>
      </c>
      <c r="FH860">
        <v>0.501</v>
      </c>
      <c r="FI860">
        <v>420</v>
      </c>
      <c r="FJ860">
        <v>25</v>
      </c>
      <c r="FK860">
        <v>0.45</v>
      </c>
      <c r="FL860">
        <v>0.11</v>
      </c>
      <c r="FM860">
        <v>-48.768925</v>
      </c>
      <c r="FN860">
        <v>2.17319774859289</v>
      </c>
      <c r="FO860">
        <v>0.610800825863063</v>
      </c>
      <c r="FP860">
        <v>0</v>
      </c>
      <c r="FQ860">
        <v>658.585235294118</v>
      </c>
      <c r="FR860">
        <v>0.786982428181965</v>
      </c>
      <c r="FS860">
        <v>0.192248010595305</v>
      </c>
      <c r="FT860">
        <v>1</v>
      </c>
      <c r="FU860">
        <v>1.9162205</v>
      </c>
      <c r="FV860">
        <v>-0.0210069793621077</v>
      </c>
      <c r="FW860">
        <v>0.00408127611783373</v>
      </c>
      <c r="FX860">
        <v>1</v>
      </c>
      <c r="FY860">
        <v>2</v>
      </c>
      <c r="FZ860">
        <v>3</v>
      </c>
      <c r="GA860" t="s">
        <v>474</v>
      </c>
      <c r="GB860">
        <v>2.97305</v>
      </c>
      <c r="GC860">
        <v>2.69835</v>
      </c>
      <c r="GD860">
        <v>0.181038</v>
      </c>
      <c r="GE860">
        <v>0.186728</v>
      </c>
      <c r="GF860">
        <v>0.114367</v>
      </c>
      <c r="GG860">
        <v>0.109803</v>
      </c>
      <c r="GH860">
        <v>31883.5</v>
      </c>
      <c r="GI860">
        <v>34629.5</v>
      </c>
      <c r="GJ860">
        <v>35276.9</v>
      </c>
      <c r="GK860">
        <v>38613.4</v>
      </c>
      <c r="GL860">
        <v>44289</v>
      </c>
      <c r="GM860">
        <v>49647.6</v>
      </c>
      <c r="GN860">
        <v>55146.3</v>
      </c>
      <c r="GO860">
        <v>61937</v>
      </c>
      <c r="GP860">
        <v>1.9726</v>
      </c>
      <c r="GQ860">
        <v>1.8632</v>
      </c>
      <c r="GR860">
        <v>0.175089</v>
      </c>
      <c r="GS860">
        <v>0</v>
      </c>
      <c r="GT860">
        <v>25.3439</v>
      </c>
      <c r="GU860">
        <v>999.9</v>
      </c>
      <c r="GV860">
        <v>58.003</v>
      </c>
      <c r="GW860">
        <v>29.477</v>
      </c>
      <c r="GX860">
        <v>26.5602</v>
      </c>
      <c r="GY860">
        <v>56.1619</v>
      </c>
      <c r="GZ860">
        <v>45.7252</v>
      </c>
      <c r="HA860">
        <v>1</v>
      </c>
      <c r="HB860">
        <v>-0.049939</v>
      </c>
      <c r="HC860">
        <v>0.091939</v>
      </c>
      <c r="HD860">
        <v>20.1138</v>
      </c>
      <c r="HE860">
        <v>5.19812</v>
      </c>
      <c r="HF860">
        <v>12.004</v>
      </c>
      <c r="HG860">
        <v>4.976</v>
      </c>
      <c r="HH860">
        <v>3.294</v>
      </c>
      <c r="HI860">
        <v>9999</v>
      </c>
      <c r="HJ860">
        <v>9999</v>
      </c>
      <c r="HK860">
        <v>9999</v>
      </c>
      <c r="HL860">
        <v>631.2</v>
      </c>
      <c r="HM860">
        <v>1.86319</v>
      </c>
      <c r="HN860">
        <v>1.86798</v>
      </c>
      <c r="HO860">
        <v>1.86783</v>
      </c>
      <c r="HP860">
        <v>1.86899</v>
      </c>
      <c r="HQ860">
        <v>1.86981</v>
      </c>
      <c r="HR860">
        <v>1.86584</v>
      </c>
      <c r="HS860">
        <v>1.86694</v>
      </c>
      <c r="HT860">
        <v>1.86829</v>
      </c>
      <c r="HU860">
        <v>5</v>
      </c>
      <c r="HV860">
        <v>0</v>
      </c>
      <c r="HW860">
        <v>0</v>
      </c>
      <c r="HX860">
        <v>0</v>
      </c>
      <c r="HY860" t="s">
        <v>422</v>
      </c>
      <c r="HZ860" t="s">
        <v>423</v>
      </c>
      <c r="IA860" t="s">
        <v>424</v>
      </c>
      <c r="IB860" t="s">
        <v>424</v>
      </c>
      <c r="IC860" t="s">
        <v>424</v>
      </c>
      <c r="ID860" t="s">
        <v>424</v>
      </c>
      <c r="IE860">
        <v>0</v>
      </c>
      <c r="IF860">
        <v>100</v>
      </c>
      <c r="IG860">
        <v>100</v>
      </c>
      <c r="IH860">
        <v>10.57</v>
      </c>
      <c r="II860">
        <v>0.5314</v>
      </c>
      <c r="IJ860">
        <v>3.92360093765785</v>
      </c>
      <c r="IK860">
        <v>0.00601174518973114</v>
      </c>
      <c r="IL860">
        <v>2.77886958061485e-07</v>
      </c>
      <c r="IM860">
        <v>-3.54636231360687e-10</v>
      </c>
      <c r="IN860">
        <v>0.531367920259254</v>
      </c>
      <c r="IO860">
        <v>0</v>
      </c>
      <c r="IP860">
        <v>0</v>
      </c>
      <c r="IQ860">
        <v>0</v>
      </c>
      <c r="IR860">
        <v>-4</v>
      </c>
      <c r="IS860">
        <v>1848</v>
      </c>
      <c r="IT860">
        <v>1</v>
      </c>
      <c r="IU860">
        <v>25</v>
      </c>
      <c r="IV860">
        <v>20.8</v>
      </c>
      <c r="IW860">
        <v>20.7</v>
      </c>
      <c r="IX860">
        <v>2.40112</v>
      </c>
      <c r="IY860">
        <v>2.6123</v>
      </c>
      <c r="IZ860">
        <v>1.54785</v>
      </c>
      <c r="JA860">
        <v>2.30591</v>
      </c>
      <c r="JB860">
        <v>1.34644</v>
      </c>
      <c r="JC860">
        <v>2.25708</v>
      </c>
      <c r="JD860">
        <v>33.7381</v>
      </c>
      <c r="JE860">
        <v>24.2188</v>
      </c>
      <c r="JF860">
        <v>18</v>
      </c>
      <c r="JG860">
        <v>491.543</v>
      </c>
      <c r="JH860">
        <v>420.026</v>
      </c>
      <c r="JI860">
        <v>25.0002</v>
      </c>
      <c r="JJ860">
        <v>26.5922</v>
      </c>
      <c r="JK860">
        <v>30</v>
      </c>
      <c r="JL860">
        <v>26.5515</v>
      </c>
      <c r="JM860">
        <v>26.4928</v>
      </c>
      <c r="JN860">
        <v>48.0587</v>
      </c>
      <c r="JO860">
        <v>5.78952</v>
      </c>
      <c r="JP860">
        <v>100</v>
      </c>
      <c r="JQ860">
        <v>25</v>
      </c>
      <c r="JR860">
        <v>1208.17</v>
      </c>
      <c r="JS860">
        <v>25.9932</v>
      </c>
      <c r="JT860">
        <v>102.296</v>
      </c>
      <c r="JU860">
        <v>103.094</v>
      </c>
    </row>
    <row r="861" spans="1:281">
      <c r="A861">
        <v>843</v>
      </c>
      <c r="B861">
        <v>1659036607.6</v>
      </c>
      <c r="C861">
        <v>12924.5</v>
      </c>
      <c r="D861" t="s">
        <v>2119</v>
      </c>
      <c r="E861" t="s">
        <v>2120</v>
      </c>
      <c r="F861">
        <v>5</v>
      </c>
      <c r="G861" t="s">
        <v>1975</v>
      </c>
      <c r="H861" t="s">
        <v>417</v>
      </c>
      <c r="I861">
        <v>1659036600.1</v>
      </c>
      <c r="J861">
        <f>(K861)/1000</f>
        <v>0</v>
      </c>
      <c r="K861">
        <f>IF(CZ861, AN861, AH861)</f>
        <v>0</v>
      </c>
      <c r="L861">
        <f>IF(CZ861, AI861, AG861)</f>
        <v>0</v>
      </c>
      <c r="M861">
        <f>DB861 - IF(AU861&gt;1, L861*CV861*100.0/(AW861*DP861), 0)</f>
        <v>0</v>
      </c>
      <c r="N861">
        <f>((T861-J861/2)*M861-L861)/(T861+J861/2)</f>
        <v>0</v>
      </c>
      <c r="O861">
        <f>N861*(DI861+DJ861)/1000.0</f>
        <v>0</v>
      </c>
      <c r="P861">
        <f>(DB861 - IF(AU861&gt;1, L861*CV861*100.0/(AW861*DP861), 0))*(DI861+DJ861)/1000.0</f>
        <v>0</v>
      </c>
      <c r="Q861">
        <f>2.0/((1/S861-1/R861)+SIGN(S861)*SQRT((1/S861-1/R861)*(1/S861-1/R861) + 4*CW861/((CW861+1)*(CW861+1))*(2*1/S861*1/R861-1/R861*1/R861)))</f>
        <v>0</v>
      </c>
      <c r="R861">
        <f>IF(LEFT(CX861,1)&lt;&gt;"0",IF(LEFT(CX861,1)="1",3.0,CY861),$D$5+$E$5*(DP861*DI861/($K$5*1000))+$F$5*(DP861*DI861/($K$5*1000))*MAX(MIN(CV861,$J$5),$I$5)*MAX(MIN(CV861,$J$5),$I$5)+$G$5*MAX(MIN(CV861,$J$5),$I$5)*(DP861*DI861/($K$5*1000))+$H$5*(DP861*DI861/($K$5*1000))*(DP861*DI861/($K$5*1000)))</f>
        <v>0</v>
      </c>
      <c r="S861">
        <f>J861*(1000-(1000*0.61365*exp(17.502*W861/(240.97+W861))/(DI861+DJ861)+DD861)/2)/(1000*0.61365*exp(17.502*W861/(240.97+W861))/(DI861+DJ861)-DD861)</f>
        <v>0</v>
      </c>
      <c r="T861">
        <f>1/((CW861+1)/(Q861/1.6)+1/(R861/1.37)) + CW861/((CW861+1)/(Q861/1.6) + CW861/(R861/1.37))</f>
        <v>0</v>
      </c>
      <c r="U861">
        <f>(CR861*CU861)</f>
        <v>0</v>
      </c>
      <c r="V861">
        <f>(DK861+(U861+2*0.95*5.67E-8*(((DK861+$B$7)+273)^4-(DK861+273)^4)-44100*J861)/(1.84*29.3*R861+8*0.95*5.67E-8*(DK861+273)^3))</f>
        <v>0</v>
      </c>
      <c r="W861">
        <f>($C$7*DL861+$D$7*DM861+$E$7*V861)</f>
        <v>0</v>
      </c>
      <c r="X861">
        <f>0.61365*exp(17.502*W861/(240.97+W861))</f>
        <v>0</v>
      </c>
      <c r="Y861">
        <f>(Z861/AA861*100)</f>
        <v>0</v>
      </c>
      <c r="Z861">
        <f>DD861*(DI861+DJ861)/1000</f>
        <v>0</v>
      </c>
      <c r="AA861">
        <f>0.61365*exp(17.502*DK861/(240.97+DK861))</f>
        <v>0</v>
      </c>
      <c r="AB861">
        <f>(X861-DD861*(DI861+DJ861)/1000)</f>
        <v>0</v>
      </c>
      <c r="AC861">
        <f>(-J861*44100)</f>
        <v>0</v>
      </c>
      <c r="AD861">
        <f>2*29.3*R861*0.92*(DK861-W861)</f>
        <v>0</v>
      </c>
      <c r="AE861">
        <f>2*0.95*5.67E-8*(((DK861+$B$7)+273)^4-(W861+273)^4)</f>
        <v>0</v>
      </c>
      <c r="AF861">
        <f>U861+AE861+AC861+AD861</f>
        <v>0</v>
      </c>
      <c r="AG861">
        <f>DH861*AU861*(DC861-DB861*(1000-AU861*DE861)/(1000-AU861*DD861))/(100*CV861)</f>
        <v>0</v>
      </c>
      <c r="AH861">
        <f>1000*DH861*AU861*(DD861-DE861)/(100*CV861*(1000-AU861*DD861))</f>
        <v>0</v>
      </c>
      <c r="AI861">
        <f>(AJ861 - AK861 - DI861*1E3/(8.314*(DK861+273.15)) * AM861/DH861 * AL861) * DH861/(100*CV861) * (1000 - DE861)/1000</f>
        <v>0</v>
      </c>
      <c r="AJ861">
        <v>1233.0912255167</v>
      </c>
      <c r="AK861">
        <v>1192.36393939394</v>
      </c>
      <c r="AL861">
        <v>3.45998072188213</v>
      </c>
      <c r="AM861">
        <v>66.0503395824005</v>
      </c>
      <c r="AN861">
        <f>(AP861 - AO861 + DI861*1E3/(8.314*(DK861+273.15)) * AR861/DH861 * AQ861) * DH861/(100*CV861) * 1000/(1000 - AP861)</f>
        <v>0</v>
      </c>
      <c r="AO861">
        <v>25.9324348099397</v>
      </c>
      <c r="AP861">
        <v>27.850948951049</v>
      </c>
      <c r="AQ861">
        <v>-2.94395008636191e-06</v>
      </c>
      <c r="AR861">
        <v>92.4507635075594</v>
      </c>
      <c r="AS861">
        <v>3</v>
      </c>
      <c r="AT861">
        <v>1</v>
      </c>
      <c r="AU861">
        <f>IF(AS861*$H$13&gt;=AW861,1.0,(AW861/(AW861-AS861*$H$13)))</f>
        <v>0</v>
      </c>
      <c r="AV861">
        <f>(AU861-1)*100</f>
        <v>0</v>
      </c>
      <c r="AW861">
        <f>MAX(0,($B$13+$C$13*DP861)/(1+$D$13*DP861)*DI861/(DK861+273)*$E$13)</f>
        <v>0</v>
      </c>
      <c r="AX861" t="s">
        <v>418</v>
      </c>
      <c r="AY861" t="s">
        <v>418</v>
      </c>
      <c r="AZ861">
        <v>0</v>
      </c>
      <c r="BA861">
        <v>0</v>
      </c>
      <c r="BB861">
        <f>1-AZ861/BA861</f>
        <v>0</v>
      </c>
      <c r="BC861">
        <v>0</v>
      </c>
      <c r="BD861" t="s">
        <v>418</v>
      </c>
      <c r="BE861" t="s">
        <v>418</v>
      </c>
      <c r="BF861">
        <v>0</v>
      </c>
      <c r="BG861">
        <v>0</v>
      </c>
      <c r="BH861">
        <f>1-BF861/BG861</f>
        <v>0</v>
      </c>
      <c r="BI861">
        <v>0.5</v>
      </c>
      <c r="BJ861">
        <f>CS861</f>
        <v>0</v>
      </c>
      <c r="BK861">
        <f>L861</f>
        <v>0</v>
      </c>
      <c r="BL861">
        <f>BH861*BI861*BJ861</f>
        <v>0</v>
      </c>
      <c r="BM861">
        <f>(BK861-BC861)/BJ861</f>
        <v>0</v>
      </c>
      <c r="BN861">
        <f>(BA861-BG861)/BG861</f>
        <v>0</v>
      </c>
      <c r="BO861">
        <f>AZ861/(BB861+AZ861/BG861)</f>
        <v>0</v>
      </c>
      <c r="BP861" t="s">
        <v>418</v>
      </c>
      <c r="BQ861">
        <v>0</v>
      </c>
      <c r="BR861">
        <f>IF(BQ861&lt;&gt;0, BQ861, BO861)</f>
        <v>0</v>
      </c>
      <c r="BS861">
        <f>1-BR861/BG861</f>
        <v>0</v>
      </c>
      <c r="BT861">
        <f>(BG861-BF861)/(BG861-BR861)</f>
        <v>0</v>
      </c>
      <c r="BU861">
        <f>(BA861-BG861)/(BA861-BR861)</f>
        <v>0</v>
      </c>
      <c r="BV861">
        <f>(BG861-BF861)/(BG861-AZ861)</f>
        <v>0</v>
      </c>
      <c r="BW861">
        <f>(BA861-BG861)/(BA861-AZ861)</f>
        <v>0</v>
      </c>
      <c r="BX861">
        <f>(BT861*BR861/BF861)</f>
        <v>0</v>
      </c>
      <c r="BY861">
        <f>(1-BX861)</f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f>$B$11*DQ861+$C$11*DR861+$F$11*EC861*(1-EF861)</f>
        <v>0</v>
      </c>
      <c r="CS861">
        <f>CR861*CT861</f>
        <v>0</v>
      </c>
      <c r="CT861">
        <f>($B$11*$D$9+$C$11*$D$9+$F$11*((EP861+EH861)/MAX(EP861+EH861+EQ861, 0.1)*$I$9+EQ861/MAX(EP861+EH861+EQ861, 0.1)*$J$9))/($B$11+$C$11+$F$11)</f>
        <v>0</v>
      </c>
      <c r="CU861">
        <f>($B$11*$K$9+$C$11*$K$9+$F$11*((EP861+EH861)/MAX(EP861+EH861+EQ861, 0.1)*$P$9+EQ861/MAX(EP861+EH861+EQ861, 0.1)*$Q$9))/($B$11+$C$11+$F$11)</f>
        <v>0</v>
      </c>
      <c r="CV861">
        <v>6</v>
      </c>
      <c r="CW861">
        <v>0.5</v>
      </c>
      <c r="CX861" t="s">
        <v>419</v>
      </c>
      <c r="CY861">
        <v>2</v>
      </c>
      <c r="CZ861" t="b">
        <v>1</v>
      </c>
      <c r="DA861">
        <v>1659036600.1</v>
      </c>
      <c r="DB861">
        <v>1136.43814814815</v>
      </c>
      <c r="DC861">
        <v>1185.32185185185</v>
      </c>
      <c r="DD861">
        <v>27.8505518518519</v>
      </c>
      <c r="DE861">
        <v>25.9349888888889</v>
      </c>
      <c r="DF861">
        <v>1125.90074074074</v>
      </c>
      <c r="DG861">
        <v>27.3191814814815</v>
      </c>
      <c r="DH861">
        <v>500.080666666667</v>
      </c>
      <c r="DI861">
        <v>90.2749481481482</v>
      </c>
      <c r="DJ861">
        <v>0.0439966259259259</v>
      </c>
      <c r="DK861">
        <v>27.4210555555556</v>
      </c>
      <c r="DL861">
        <v>28.1891333333333</v>
      </c>
      <c r="DM861">
        <v>999.9</v>
      </c>
      <c r="DN861">
        <v>0</v>
      </c>
      <c r="DO861">
        <v>0</v>
      </c>
      <c r="DP861">
        <v>9999.81481481482</v>
      </c>
      <c r="DQ861">
        <v>0</v>
      </c>
      <c r="DR861">
        <v>17.2112</v>
      </c>
      <c r="DS861">
        <v>-48.8838555555555</v>
      </c>
      <c r="DT861">
        <v>1168.99555555556</v>
      </c>
      <c r="DU861">
        <v>1216.88259259259</v>
      </c>
      <c r="DV861">
        <v>1.91557037037037</v>
      </c>
      <c r="DW861">
        <v>1185.32185185185</v>
      </c>
      <c r="DX861">
        <v>25.9349888888889</v>
      </c>
      <c r="DY861">
        <v>2.51420814814815</v>
      </c>
      <c r="DZ861">
        <v>2.34128037037037</v>
      </c>
      <c r="EA861">
        <v>21.1187740740741</v>
      </c>
      <c r="EB861">
        <v>19.9632481481481</v>
      </c>
      <c r="EC861">
        <v>2000.04074074074</v>
      </c>
      <c r="ED861">
        <v>0.980000444444445</v>
      </c>
      <c r="EE861">
        <v>0.0199999259259259</v>
      </c>
      <c r="EF861">
        <v>0</v>
      </c>
      <c r="EG861">
        <v>658.674740740741</v>
      </c>
      <c r="EH861">
        <v>5.00063</v>
      </c>
      <c r="EI861">
        <v>13014.4814814815</v>
      </c>
      <c r="EJ861">
        <v>17257.2555555556</v>
      </c>
      <c r="EK861">
        <v>38.187</v>
      </c>
      <c r="EL861">
        <v>38.25</v>
      </c>
      <c r="EM861">
        <v>37.687</v>
      </c>
      <c r="EN861">
        <v>37.583</v>
      </c>
      <c r="EO861">
        <v>39.187</v>
      </c>
      <c r="EP861">
        <v>1955.13925925926</v>
      </c>
      <c r="EQ861">
        <v>39.9014814814815</v>
      </c>
      <c r="ER861">
        <v>0</v>
      </c>
      <c r="ES861">
        <v>1659036606.7</v>
      </c>
      <c r="ET861">
        <v>0</v>
      </c>
      <c r="EU861">
        <v>658.68456</v>
      </c>
      <c r="EV861">
        <v>0.02846154650396</v>
      </c>
      <c r="EW861">
        <v>2.06153847007397</v>
      </c>
      <c r="EX861">
        <v>13014.324</v>
      </c>
      <c r="EY861">
        <v>15</v>
      </c>
      <c r="EZ861">
        <v>1659035359.5</v>
      </c>
      <c r="FA861" t="s">
        <v>1976</v>
      </c>
      <c r="FB861">
        <v>1659035357.5</v>
      </c>
      <c r="FC861">
        <v>1659035359.5</v>
      </c>
      <c r="FD861">
        <v>1</v>
      </c>
      <c r="FE861">
        <v>-0.104</v>
      </c>
      <c r="FF861">
        <v>-0.037</v>
      </c>
      <c r="FG861">
        <v>6.435</v>
      </c>
      <c r="FH861">
        <v>0.501</v>
      </c>
      <c r="FI861">
        <v>420</v>
      </c>
      <c r="FJ861">
        <v>25</v>
      </c>
      <c r="FK861">
        <v>0.45</v>
      </c>
      <c r="FL861">
        <v>0.11</v>
      </c>
      <c r="FM861">
        <v>-48.81434</v>
      </c>
      <c r="FN861">
        <v>-0.078574108817889</v>
      </c>
      <c r="FO861">
        <v>0.731222386076903</v>
      </c>
      <c r="FP861">
        <v>1</v>
      </c>
      <c r="FQ861">
        <v>658.655735294118</v>
      </c>
      <c r="FR861">
        <v>0.60349885628452</v>
      </c>
      <c r="FS861">
        <v>0.18754220055662</v>
      </c>
      <c r="FT861">
        <v>1</v>
      </c>
      <c r="FU861">
        <v>1.914931</v>
      </c>
      <c r="FV861">
        <v>0.00985238273921224</v>
      </c>
      <c r="FW861">
        <v>0.00267752012130629</v>
      </c>
      <c r="FX861">
        <v>1</v>
      </c>
      <c r="FY861">
        <v>3</v>
      </c>
      <c r="FZ861">
        <v>3</v>
      </c>
      <c r="GA861" t="s">
        <v>953</v>
      </c>
      <c r="GB861">
        <v>2.9733</v>
      </c>
      <c r="GC861">
        <v>2.69746</v>
      </c>
      <c r="GD861">
        <v>0.182679</v>
      </c>
      <c r="GE861">
        <v>0.188416</v>
      </c>
      <c r="GF861">
        <v>0.114364</v>
      </c>
      <c r="GG861">
        <v>0.109799</v>
      </c>
      <c r="GH861">
        <v>31819.1</v>
      </c>
      <c r="GI861">
        <v>34558.2</v>
      </c>
      <c r="GJ861">
        <v>35276.3</v>
      </c>
      <c r="GK861">
        <v>38614.1</v>
      </c>
      <c r="GL861">
        <v>44288.6</v>
      </c>
      <c r="GM861">
        <v>49648.3</v>
      </c>
      <c r="GN861">
        <v>55145.5</v>
      </c>
      <c r="GO861">
        <v>61937.5</v>
      </c>
      <c r="GP861">
        <v>1.9734</v>
      </c>
      <c r="GQ861">
        <v>1.863</v>
      </c>
      <c r="GR861">
        <v>0.175536</v>
      </c>
      <c r="GS861">
        <v>0</v>
      </c>
      <c r="GT861">
        <v>25.3417</v>
      </c>
      <c r="GU861">
        <v>999.9</v>
      </c>
      <c r="GV861">
        <v>58.003</v>
      </c>
      <c r="GW861">
        <v>29.477</v>
      </c>
      <c r="GX861">
        <v>26.5624</v>
      </c>
      <c r="GY861">
        <v>55.9619</v>
      </c>
      <c r="GZ861">
        <v>46.254</v>
      </c>
      <c r="HA861">
        <v>1</v>
      </c>
      <c r="HB861">
        <v>-0.0500203</v>
      </c>
      <c r="HC861">
        <v>0.0897603</v>
      </c>
      <c r="HD861">
        <v>20.1137</v>
      </c>
      <c r="HE861">
        <v>5.19932</v>
      </c>
      <c r="HF861">
        <v>12.004</v>
      </c>
      <c r="HG861">
        <v>4.976</v>
      </c>
      <c r="HH861">
        <v>3.2936</v>
      </c>
      <c r="HI861">
        <v>9999</v>
      </c>
      <c r="HJ861">
        <v>9999</v>
      </c>
      <c r="HK861">
        <v>9999</v>
      </c>
      <c r="HL861">
        <v>631.2</v>
      </c>
      <c r="HM861">
        <v>1.86316</v>
      </c>
      <c r="HN861">
        <v>1.86804</v>
      </c>
      <c r="HO861">
        <v>1.86783</v>
      </c>
      <c r="HP861">
        <v>1.86896</v>
      </c>
      <c r="HQ861">
        <v>1.86978</v>
      </c>
      <c r="HR861">
        <v>1.86584</v>
      </c>
      <c r="HS861">
        <v>1.86691</v>
      </c>
      <c r="HT861">
        <v>1.86829</v>
      </c>
      <c r="HU861">
        <v>5</v>
      </c>
      <c r="HV861">
        <v>0</v>
      </c>
      <c r="HW861">
        <v>0</v>
      </c>
      <c r="HX861">
        <v>0</v>
      </c>
      <c r="HY861" t="s">
        <v>422</v>
      </c>
      <c r="HZ861" t="s">
        <v>423</v>
      </c>
      <c r="IA861" t="s">
        <v>424</v>
      </c>
      <c r="IB861" t="s">
        <v>424</v>
      </c>
      <c r="IC861" t="s">
        <v>424</v>
      </c>
      <c r="ID861" t="s">
        <v>424</v>
      </c>
      <c r="IE861">
        <v>0</v>
      </c>
      <c r="IF861">
        <v>100</v>
      </c>
      <c r="IG861">
        <v>100</v>
      </c>
      <c r="IH861">
        <v>10.67</v>
      </c>
      <c r="II861">
        <v>0.5313</v>
      </c>
      <c r="IJ861">
        <v>3.92360093765785</v>
      </c>
      <c r="IK861">
        <v>0.00601174518973114</v>
      </c>
      <c r="IL861">
        <v>2.77886958061485e-07</v>
      </c>
      <c r="IM861">
        <v>-3.54636231360687e-10</v>
      </c>
      <c r="IN861">
        <v>0.531367920259254</v>
      </c>
      <c r="IO861">
        <v>0</v>
      </c>
      <c r="IP861">
        <v>0</v>
      </c>
      <c r="IQ861">
        <v>0</v>
      </c>
      <c r="IR861">
        <v>-4</v>
      </c>
      <c r="IS861">
        <v>1848</v>
      </c>
      <c r="IT861">
        <v>1</v>
      </c>
      <c r="IU861">
        <v>25</v>
      </c>
      <c r="IV861">
        <v>20.8</v>
      </c>
      <c r="IW861">
        <v>20.8</v>
      </c>
      <c r="IX861">
        <v>2.42554</v>
      </c>
      <c r="IY861">
        <v>2.60498</v>
      </c>
      <c r="IZ861">
        <v>1.54785</v>
      </c>
      <c r="JA861">
        <v>2.30591</v>
      </c>
      <c r="JB861">
        <v>1.34644</v>
      </c>
      <c r="JC861">
        <v>2.4231</v>
      </c>
      <c r="JD861">
        <v>33.7606</v>
      </c>
      <c r="JE861">
        <v>24.2188</v>
      </c>
      <c r="JF861">
        <v>18</v>
      </c>
      <c r="JG861">
        <v>492.043</v>
      </c>
      <c r="JH861">
        <v>419.895</v>
      </c>
      <c r="JI861">
        <v>24.9999</v>
      </c>
      <c r="JJ861">
        <v>26.59</v>
      </c>
      <c r="JK861">
        <v>29.9999</v>
      </c>
      <c r="JL861">
        <v>26.5493</v>
      </c>
      <c r="JM861">
        <v>26.4906</v>
      </c>
      <c r="JN861">
        <v>48.5608</v>
      </c>
      <c r="JO861">
        <v>5.78952</v>
      </c>
      <c r="JP861">
        <v>100</v>
      </c>
      <c r="JQ861">
        <v>25</v>
      </c>
      <c r="JR861">
        <v>1221.64</v>
      </c>
      <c r="JS861">
        <v>25.9932</v>
      </c>
      <c r="JT861">
        <v>102.295</v>
      </c>
      <c r="JU861">
        <v>103.095</v>
      </c>
    </row>
    <row r="862" spans="1:281">
      <c r="A862">
        <v>844</v>
      </c>
      <c r="B862">
        <v>1659036612.6</v>
      </c>
      <c r="C862">
        <v>12929.5</v>
      </c>
      <c r="D862" t="s">
        <v>2121</v>
      </c>
      <c r="E862" t="s">
        <v>2122</v>
      </c>
      <c r="F862">
        <v>5</v>
      </c>
      <c r="G862" t="s">
        <v>1975</v>
      </c>
      <c r="H862" t="s">
        <v>417</v>
      </c>
      <c r="I862">
        <v>1659036604.81429</v>
      </c>
      <c r="J862">
        <f>(K862)/1000</f>
        <v>0</v>
      </c>
      <c r="K862">
        <f>IF(CZ862, AN862, AH862)</f>
        <v>0</v>
      </c>
      <c r="L862">
        <f>IF(CZ862, AI862, AG862)</f>
        <v>0</v>
      </c>
      <c r="M862">
        <f>DB862 - IF(AU862&gt;1, L862*CV862*100.0/(AW862*DP862), 0)</f>
        <v>0</v>
      </c>
      <c r="N862">
        <f>((T862-J862/2)*M862-L862)/(T862+J862/2)</f>
        <v>0</v>
      </c>
      <c r="O862">
        <f>N862*(DI862+DJ862)/1000.0</f>
        <v>0</v>
      </c>
      <c r="P862">
        <f>(DB862 - IF(AU862&gt;1, L862*CV862*100.0/(AW862*DP862), 0))*(DI862+DJ862)/1000.0</f>
        <v>0</v>
      </c>
      <c r="Q862">
        <f>2.0/((1/S862-1/R862)+SIGN(S862)*SQRT((1/S862-1/R862)*(1/S862-1/R862) + 4*CW862/((CW862+1)*(CW862+1))*(2*1/S862*1/R862-1/R862*1/R862)))</f>
        <v>0</v>
      </c>
      <c r="R862">
        <f>IF(LEFT(CX862,1)&lt;&gt;"0",IF(LEFT(CX862,1)="1",3.0,CY862),$D$5+$E$5*(DP862*DI862/($K$5*1000))+$F$5*(DP862*DI862/($K$5*1000))*MAX(MIN(CV862,$J$5),$I$5)*MAX(MIN(CV862,$J$5),$I$5)+$G$5*MAX(MIN(CV862,$J$5),$I$5)*(DP862*DI862/($K$5*1000))+$H$5*(DP862*DI862/($K$5*1000))*(DP862*DI862/($K$5*1000)))</f>
        <v>0</v>
      </c>
      <c r="S862">
        <f>J862*(1000-(1000*0.61365*exp(17.502*W862/(240.97+W862))/(DI862+DJ862)+DD862)/2)/(1000*0.61365*exp(17.502*W862/(240.97+W862))/(DI862+DJ862)-DD862)</f>
        <v>0</v>
      </c>
      <c r="T862">
        <f>1/((CW862+1)/(Q862/1.6)+1/(R862/1.37)) + CW862/((CW862+1)/(Q862/1.6) + CW862/(R862/1.37))</f>
        <v>0</v>
      </c>
      <c r="U862">
        <f>(CR862*CU862)</f>
        <v>0</v>
      </c>
      <c r="V862">
        <f>(DK862+(U862+2*0.95*5.67E-8*(((DK862+$B$7)+273)^4-(DK862+273)^4)-44100*J862)/(1.84*29.3*R862+8*0.95*5.67E-8*(DK862+273)^3))</f>
        <v>0</v>
      </c>
      <c r="W862">
        <f>($C$7*DL862+$D$7*DM862+$E$7*V862)</f>
        <v>0</v>
      </c>
      <c r="X862">
        <f>0.61365*exp(17.502*W862/(240.97+W862))</f>
        <v>0</v>
      </c>
      <c r="Y862">
        <f>(Z862/AA862*100)</f>
        <v>0</v>
      </c>
      <c r="Z862">
        <f>DD862*(DI862+DJ862)/1000</f>
        <v>0</v>
      </c>
      <c r="AA862">
        <f>0.61365*exp(17.502*DK862/(240.97+DK862))</f>
        <v>0</v>
      </c>
      <c r="AB862">
        <f>(X862-DD862*(DI862+DJ862)/1000)</f>
        <v>0</v>
      </c>
      <c r="AC862">
        <f>(-J862*44100)</f>
        <v>0</v>
      </c>
      <c r="AD862">
        <f>2*29.3*R862*0.92*(DK862-W862)</f>
        <v>0</v>
      </c>
      <c r="AE862">
        <f>2*0.95*5.67E-8*(((DK862+$B$7)+273)^4-(W862+273)^4)</f>
        <v>0</v>
      </c>
      <c r="AF862">
        <f>U862+AE862+AC862+AD862</f>
        <v>0</v>
      </c>
      <c r="AG862">
        <f>DH862*AU862*(DC862-DB862*(1000-AU862*DE862)/(1000-AU862*DD862))/(100*CV862)</f>
        <v>0</v>
      </c>
      <c r="AH862">
        <f>1000*DH862*AU862*(DD862-DE862)/(100*CV862*(1000-AU862*DD862))</f>
        <v>0</v>
      </c>
      <c r="AI862">
        <f>(AJ862 - AK862 - DI862*1E3/(8.314*(DK862+273.15)) * AM862/DH862 * AL862) * DH862/(100*CV862) * (1000 - DE862)/1000</f>
        <v>0</v>
      </c>
      <c r="AJ862">
        <v>1249.75392278406</v>
      </c>
      <c r="AK862">
        <v>1209.39945454545</v>
      </c>
      <c r="AL862">
        <v>3.40877922145271</v>
      </c>
      <c r="AM862">
        <v>66.0503395824005</v>
      </c>
      <c r="AN862">
        <f>(AP862 - AO862 + DI862*1E3/(8.314*(DK862+273.15)) * AR862/DH862 * AQ862) * DH862/(100*CV862) * 1000/(1000 - AP862)</f>
        <v>0</v>
      </c>
      <c r="AO862">
        <v>25.9317931056106</v>
      </c>
      <c r="AP862">
        <v>27.8556440559441</v>
      </c>
      <c r="AQ862">
        <v>9.48477395193431e-06</v>
      </c>
      <c r="AR862">
        <v>92.4507635075594</v>
      </c>
      <c r="AS862">
        <v>3</v>
      </c>
      <c r="AT862">
        <v>1</v>
      </c>
      <c r="AU862">
        <f>IF(AS862*$H$13&gt;=AW862,1.0,(AW862/(AW862-AS862*$H$13)))</f>
        <v>0</v>
      </c>
      <c r="AV862">
        <f>(AU862-1)*100</f>
        <v>0</v>
      </c>
      <c r="AW862">
        <f>MAX(0,($B$13+$C$13*DP862)/(1+$D$13*DP862)*DI862/(DK862+273)*$E$13)</f>
        <v>0</v>
      </c>
      <c r="AX862" t="s">
        <v>418</v>
      </c>
      <c r="AY862" t="s">
        <v>418</v>
      </c>
      <c r="AZ862">
        <v>0</v>
      </c>
      <c r="BA862">
        <v>0</v>
      </c>
      <c r="BB862">
        <f>1-AZ862/BA862</f>
        <v>0</v>
      </c>
      <c r="BC862">
        <v>0</v>
      </c>
      <c r="BD862" t="s">
        <v>418</v>
      </c>
      <c r="BE862" t="s">
        <v>418</v>
      </c>
      <c r="BF862">
        <v>0</v>
      </c>
      <c r="BG862">
        <v>0</v>
      </c>
      <c r="BH862">
        <f>1-BF862/BG862</f>
        <v>0</v>
      </c>
      <c r="BI862">
        <v>0.5</v>
      </c>
      <c r="BJ862">
        <f>CS862</f>
        <v>0</v>
      </c>
      <c r="BK862">
        <f>L862</f>
        <v>0</v>
      </c>
      <c r="BL862">
        <f>BH862*BI862*BJ862</f>
        <v>0</v>
      </c>
      <c r="BM862">
        <f>(BK862-BC862)/BJ862</f>
        <v>0</v>
      </c>
      <c r="BN862">
        <f>(BA862-BG862)/BG862</f>
        <v>0</v>
      </c>
      <c r="BO862">
        <f>AZ862/(BB862+AZ862/BG862)</f>
        <v>0</v>
      </c>
      <c r="BP862" t="s">
        <v>418</v>
      </c>
      <c r="BQ862">
        <v>0</v>
      </c>
      <c r="BR862">
        <f>IF(BQ862&lt;&gt;0, BQ862, BO862)</f>
        <v>0</v>
      </c>
      <c r="BS862">
        <f>1-BR862/BG862</f>
        <v>0</v>
      </c>
      <c r="BT862">
        <f>(BG862-BF862)/(BG862-BR862)</f>
        <v>0</v>
      </c>
      <c r="BU862">
        <f>(BA862-BG862)/(BA862-BR862)</f>
        <v>0</v>
      </c>
      <c r="BV862">
        <f>(BG862-BF862)/(BG862-AZ862)</f>
        <v>0</v>
      </c>
      <c r="BW862">
        <f>(BA862-BG862)/(BA862-AZ862)</f>
        <v>0</v>
      </c>
      <c r="BX862">
        <f>(BT862*BR862/BF862)</f>
        <v>0</v>
      </c>
      <c r="BY862">
        <f>(1-BX862)</f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f>$B$11*DQ862+$C$11*DR862+$F$11*EC862*(1-EF862)</f>
        <v>0</v>
      </c>
      <c r="CS862">
        <f>CR862*CT862</f>
        <v>0</v>
      </c>
      <c r="CT862">
        <f>($B$11*$D$9+$C$11*$D$9+$F$11*((EP862+EH862)/MAX(EP862+EH862+EQ862, 0.1)*$I$9+EQ862/MAX(EP862+EH862+EQ862, 0.1)*$J$9))/($B$11+$C$11+$F$11)</f>
        <v>0</v>
      </c>
      <c r="CU862">
        <f>($B$11*$K$9+$C$11*$K$9+$F$11*((EP862+EH862)/MAX(EP862+EH862+EQ862, 0.1)*$P$9+EQ862/MAX(EP862+EH862+EQ862, 0.1)*$Q$9))/($B$11+$C$11+$F$11)</f>
        <v>0</v>
      </c>
      <c r="CV862">
        <v>6</v>
      </c>
      <c r="CW862">
        <v>0.5</v>
      </c>
      <c r="CX862" t="s">
        <v>419</v>
      </c>
      <c r="CY862">
        <v>2</v>
      </c>
      <c r="CZ862" t="b">
        <v>1</v>
      </c>
      <c r="DA862">
        <v>1659036604.81429</v>
      </c>
      <c r="DB862">
        <v>1151.79357142857</v>
      </c>
      <c r="DC862">
        <v>1200.57428571429</v>
      </c>
      <c r="DD862">
        <v>27.8520678571429</v>
      </c>
      <c r="DE862">
        <v>25.9338285714286</v>
      </c>
      <c r="DF862">
        <v>1141.17642857143</v>
      </c>
      <c r="DG862">
        <v>27.3207035714286</v>
      </c>
      <c r="DH862">
        <v>500.135214285714</v>
      </c>
      <c r="DI862">
        <v>90.2747178571429</v>
      </c>
      <c r="DJ862">
        <v>0.0437983714285714</v>
      </c>
      <c r="DK862">
        <v>27.42555</v>
      </c>
      <c r="DL862">
        <v>28.2064392857143</v>
      </c>
      <c r="DM862">
        <v>999.9</v>
      </c>
      <c r="DN862">
        <v>0</v>
      </c>
      <c r="DO862">
        <v>0</v>
      </c>
      <c r="DP862">
        <v>10016.4285714286</v>
      </c>
      <c r="DQ862">
        <v>0</v>
      </c>
      <c r="DR862">
        <v>17.215925</v>
      </c>
      <c r="DS862">
        <v>-48.7801964285714</v>
      </c>
      <c r="DT862">
        <v>1184.79357142857</v>
      </c>
      <c r="DU862">
        <v>1232.53928571429</v>
      </c>
      <c r="DV862">
        <v>1.91825</v>
      </c>
      <c r="DW862">
        <v>1200.57428571429</v>
      </c>
      <c r="DX862">
        <v>25.9338285714286</v>
      </c>
      <c r="DY862">
        <v>2.51433892857143</v>
      </c>
      <c r="DZ862">
        <v>2.34116964285714</v>
      </c>
      <c r="EA862">
        <v>21.1196142857143</v>
      </c>
      <c r="EB862">
        <v>19.9624892857143</v>
      </c>
      <c r="EC862">
        <v>2000.03428571429</v>
      </c>
      <c r="ED862">
        <v>0.980000428571429</v>
      </c>
      <c r="EE862">
        <v>0.0199999428571429</v>
      </c>
      <c r="EF862">
        <v>0</v>
      </c>
      <c r="EG862">
        <v>658.650642857143</v>
      </c>
      <c r="EH862">
        <v>5.00063</v>
      </c>
      <c r="EI862">
        <v>13014.2285714286</v>
      </c>
      <c r="EJ862">
        <v>17257.1964285714</v>
      </c>
      <c r="EK862">
        <v>38.187</v>
      </c>
      <c r="EL862">
        <v>38.25</v>
      </c>
      <c r="EM862">
        <v>37.687</v>
      </c>
      <c r="EN862">
        <v>37.598</v>
      </c>
      <c r="EO862">
        <v>39.187</v>
      </c>
      <c r="EP862">
        <v>1955.13285714286</v>
      </c>
      <c r="EQ862">
        <v>39.9014285714286</v>
      </c>
      <c r="ER862">
        <v>0</v>
      </c>
      <c r="ES862">
        <v>1659036611.5</v>
      </c>
      <c r="ET862">
        <v>0</v>
      </c>
      <c r="EU862">
        <v>658.6702</v>
      </c>
      <c r="EV862">
        <v>-0.567615377486058</v>
      </c>
      <c r="EW862">
        <v>-8.69999999670969</v>
      </c>
      <c r="EX862">
        <v>13014.2</v>
      </c>
      <c r="EY862">
        <v>15</v>
      </c>
      <c r="EZ862">
        <v>1659035359.5</v>
      </c>
      <c r="FA862" t="s">
        <v>1976</v>
      </c>
      <c r="FB862">
        <v>1659035357.5</v>
      </c>
      <c r="FC862">
        <v>1659035359.5</v>
      </c>
      <c r="FD862">
        <v>1</v>
      </c>
      <c r="FE862">
        <v>-0.104</v>
      </c>
      <c r="FF862">
        <v>-0.037</v>
      </c>
      <c r="FG862">
        <v>6.435</v>
      </c>
      <c r="FH862">
        <v>0.501</v>
      </c>
      <c r="FI862">
        <v>420</v>
      </c>
      <c r="FJ862">
        <v>25</v>
      </c>
      <c r="FK862">
        <v>0.45</v>
      </c>
      <c r="FL862">
        <v>0.11</v>
      </c>
      <c r="FM862">
        <v>-48.9544325</v>
      </c>
      <c r="FN862">
        <v>-0.951824015009289</v>
      </c>
      <c r="FO862">
        <v>0.792935536594085</v>
      </c>
      <c r="FP862">
        <v>0</v>
      </c>
      <c r="FQ862">
        <v>658.666941176471</v>
      </c>
      <c r="FR862">
        <v>-0.0946065654383847</v>
      </c>
      <c r="FS862">
        <v>0.18757977772239</v>
      </c>
      <c r="FT862">
        <v>1</v>
      </c>
      <c r="FU862">
        <v>1.91681875</v>
      </c>
      <c r="FV862">
        <v>0.0283599624765421</v>
      </c>
      <c r="FW862">
        <v>0.00392553065680298</v>
      </c>
      <c r="FX862">
        <v>1</v>
      </c>
      <c r="FY862">
        <v>2</v>
      </c>
      <c r="FZ862">
        <v>3</v>
      </c>
      <c r="GA862" t="s">
        <v>474</v>
      </c>
      <c r="GB862">
        <v>2.97384</v>
      </c>
      <c r="GC862">
        <v>2.69758</v>
      </c>
      <c r="GD862">
        <v>0.184272</v>
      </c>
      <c r="GE862">
        <v>0.189907</v>
      </c>
      <c r="GF862">
        <v>0.1144</v>
      </c>
      <c r="GG862">
        <v>0.109799</v>
      </c>
      <c r="GH862">
        <v>31757.4</v>
      </c>
      <c r="GI862">
        <v>34495.2</v>
      </c>
      <c r="GJ862">
        <v>35276.5</v>
      </c>
      <c r="GK862">
        <v>38614.6</v>
      </c>
      <c r="GL862">
        <v>44287.1</v>
      </c>
      <c r="GM862">
        <v>49649.7</v>
      </c>
      <c r="GN862">
        <v>55146</v>
      </c>
      <c r="GO862">
        <v>61939.1</v>
      </c>
      <c r="GP862">
        <v>1.973</v>
      </c>
      <c r="GQ862">
        <v>1.8628</v>
      </c>
      <c r="GR862">
        <v>0.176132</v>
      </c>
      <c r="GS862">
        <v>0</v>
      </c>
      <c r="GT862">
        <v>25.3417</v>
      </c>
      <c r="GU862">
        <v>999.9</v>
      </c>
      <c r="GV862">
        <v>58.003</v>
      </c>
      <c r="GW862">
        <v>29.487</v>
      </c>
      <c r="GX862">
        <v>26.5755</v>
      </c>
      <c r="GY862">
        <v>55.8819</v>
      </c>
      <c r="GZ862">
        <v>45.649</v>
      </c>
      <c r="HA862">
        <v>1</v>
      </c>
      <c r="HB862">
        <v>-0.050061</v>
      </c>
      <c r="HC862">
        <v>0.0906318</v>
      </c>
      <c r="HD862">
        <v>20.1134</v>
      </c>
      <c r="HE862">
        <v>5.19932</v>
      </c>
      <c r="HF862">
        <v>12.004</v>
      </c>
      <c r="HG862">
        <v>4.9752</v>
      </c>
      <c r="HH862">
        <v>3.2934</v>
      </c>
      <c r="HI862">
        <v>9999</v>
      </c>
      <c r="HJ862">
        <v>9999</v>
      </c>
      <c r="HK862">
        <v>9999</v>
      </c>
      <c r="HL862">
        <v>631.2</v>
      </c>
      <c r="HM862">
        <v>1.86316</v>
      </c>
      <c r="HN862">
        <v>1.86801</v>
      </c>
      <c r="HO862">
        <v>1.86777</v>
      </c>
      <c r="HP862">
        <v>1.86899</v>
      </c>
      <c r="HQ862">
        <v>1.86981</v>
      </c>
      <c r="HR862">
        <v>1.86584</v>
      </c>
      <c r="HS862">
        <v>1.86691</v>
      </c>
      <c r="HT862">
        <v>1.86829</v>
      </c>
      <c r="HU862">
        <v>5</v>
      </c>
      <c r="HV862">
        <v>0</v>
      </c>
      <c r="HW862">
        <v>0</v>
      </c>
      <c r="HX862">
        <v>0</v>
      </c>
      <c r="HY862" t="s">
        <v>422</v>
      </c>
      <c r="HZ862" t="s">
        <v>423</v>
      </c>
      <c r="IA862" t="s">
        <v>424</v>
      </c>
      <c r="IB862" t="s">
        <v>424</v>
      </c>
      <c r="IC862" t="s">
        <v>424</v>
      </c>
      <c r="ID862" t="s">
        <v>424</v>
      </c>
      <c r="IE862">
        <v>0</v>
      </c>
      <c r="IF862">
        <v>100</v>
      </c>
      <c r="IG862">
        <v>100</v>
      </c>
      <c r="IH862">
        <v>10.75</v>
      </c>
      <c r="II862">
        <v>0.5314</v>
      </c>
      <c r="IJ862">
        <v>3.92360093765785</v>
      </c>
      <c r="IK862">
        <v>0.00601174518973114</v>
      </c>
      <c r="IL862">
        <v>2.77886958061485e-07</v>
      </c>
      <c r="IM862">
        <v>-3.54636231360687e-10</v>
      </c>
      <c r="IN862">
        <v>0.531367920259254</v>
      </c>
      <c r="IO862">
        <v>0</v>
      </c>
      <c r="IP862">
        <v>0</v>
      </c>
      <c r="IQ862">
        <v>0</v>
      </c>
      <c r="IR862">
        <v>-4</v>
      </c>
      <c r="IS862">
        <v>1848</v>
      </c>
      <c r="IT862">
        <v>1</v>
      </c>
      <c r="IU862">
        <v>25</v>
      </c>
      <c r="IV862">
        <v>20.9</v>
      </c>
      <c r="IW862">
        <v>20.9</v>
      </c>
      <c r="IX862">
        <v>2.45361</v>
      </c>
      <c r="IY862">
        <v>2.60254</v>
      </c>
      <c r="IZ862">
        <v>1.54785</v>
      </c>
      <c r="JA862">
        <v>2.30591</v>
      </c>
      <c r="JB862">
        <v>1.34644</v>
      </c>
      <c r="JC862">
        <v>2.34131</v>
      </c>
      <c r="JD862">
        <v>33.7606</v>
      </c>
      <c r="JE862">
        <v>24.2188</v>
      </c>
      <c r="JF862">
        <v>18</v>
      </c>
      <c r="JG862">
        <v>491.783</v>
      </c>
      <c r="JH862">
        <v>419.781</v>
      </c>
      <c r="JI862">
        <v>25</v>
      </c>
      <c r="JJ862">
        <v>26.59</v>
      </c>
      <c r="JK862">
        <v>29.9999</v>
      </c>
      <c r="JL862">
        <v>26.5493</v>
      </c>
      <c r="JM862">
        <v>26.4906</v>
      </c>
      <c r="JN862">
        <v>49.1185</v>
      </c>
      <c r="JO862">
        <v>5.78952</v>
      </c>
      <c r="JP862">
        <v>100</v>
      </c>
      <c r="JQ862">
        <v>25</v>
      </c>
      <c r="JR862">
        <v>1241.87</v>
      </c>
      <c r="JS862">
        <v>25.9932</v>
      </c>
      <c r="JT862">
        <v>102.295</v>
      </c>
      <c r="JU862">
        <v>103.097</v>
      </c>
    </row>
    <row r="863" spans="1:281">
      <c r="A863">
        <v>845</v>
      </c>
      <c r="B863">
        <v>1659036617.6</v>
      </c>
      <c r="C863">
        <v>12934.5</v>
      </c>
      <c r="D863" t="s">
        <v>2123</v>
      </c>
      <c r="E863" t="s">
        <v>2124</v>
      </c>
      <c r="F863">
        <v>5</v>
      </c>
      <c r="G863" t="s">
        <v>1975</v>
      </c>
      <c r="H863" t="s">
        <v>417</v>
      </c>
      <c r="I863">
        <v>1659036610.1</v>
      </c>
      <c r="J863">
        <f>(K863)/1000</f>
        <v>0</v>
      </c>
      <c r="K863">
        <f>IF(CZ863, AN863, AH863)</f>
        <v>0</v>
      </c>
      <c r="L863">
        <f>IF(CZ863, AI863, AG863)</f>
        <v>0</v>
      </c>
      <c r="M863">
        <f>DB863 - IF(AU863&gt;1, L863*CV863*100.0/(AW863*DP863), 0)</f>
        <v>0</v>
      </c>
      <c r="N863">
        <f>((T863-J863/2)*M863-L863)/(T863+J863/2)</f>
        <v>0</v>
      </c>
      <c r="O863">
        <f>N863*(DI863+DJ863)/1000.0</f>
        <v>0</v>
      </c>
      <c r="P863">
        <f>(DB863 - IF(AU863&gt;1, L863*CV863*100.0/(AW863*DP863), 0))*(DI863+DJ863)/1000.0</f>
        <v>0</v>
      </c>
      <c r="Q863">
        <f>2.0/((1/S863-1/R863)+SIGN(S863)*SQRT((1/S863-1/R863)*(1/S863-1/R863) + 4*CW863/((CW863+1)*(CW863+1))*(2*1/S863*1/R863-1/R863*1/R863)))</f>
        <v>0</v>
      </c>
      <c r="R863">
        <f>IF(LEFT(CX863,1)&lt;&gt;"0",IF(LEFT(CX863,1)="1",3.0,CY863),$D$5+$E$5*(DP863*DI863/($K$5*1000))+$F$5*(DP863*DI863/($K$5*1000))*MAX(MIN(CV863,$J$5),$I$5)*MAX(MIN(CV863,$J$5),$I$5)+$G$5*MAX(MIN(CV863,$J$5),$I$5)*(DP863*DI863/($K$5*1000))+$H$5*(DP863*DI863/($K$5*1000))*(DP863*DI863/($K$5*1000)))</f>
        <v>0</v>
      </c>
      <c r="S863">
        <f>J863*(1000-(1000*0.61365*exp(17.502*W863/(240.97+W863))/(DI863+DJ863)+DD863)/2)/(1000*0.61365*exp(17.502*W863/(240.97+W863))/(DI863+DJ863)-DD863)</f>
        <v>0</v>
      </c>
      <c r="T863">
        <f>1/((CW863+1)/(Q863/1.6)+1/(R863/1.37)) + CW863/((CW863+1)/(Q863/1.6) + CW863/(R863/1.37))</f>
        <v>0</v>
      </c>
      <c r="U863">
        <f>(CR863*CU863)</f>
        <v>0</v>
      </c>
      <c r="V863">
        <f>(DK863+(U863+2*0.95*5.67E-8*(((DK863+$B$7)+273)^4-(DK863+273)^4)-44100*J863)/(1.84*29.3*R863+8*0.95*5.67E-8*(DK863+273)^3))</f>
        <v>0</v>
      </c>
      <c r="W863">
        <f>($C$7*DL863+$D$7*DM863+$E$7*V863)</f>
        <v>0</v>
      </c>
      <c r="X863">
        <f>0.61365*exp(17.502*W863/(240.97+W863))</f>
        <v>0</v>
      </c>
      <c r="Y863">
        <f>(Z863/AA863*100)</f>
        <v>0</v>
      </c>
      <c r="Z863">
        <f>DD863*(DI863+DJ863)/1000</f>
        <v>0</v>
      </c>
      <c r="AA863">
        <f>0.61365*exp(17.502*DK863/(240.97+DK863))</f>
        <v>0</v>
      </c>
      <c r="AB863">
        <f>(X863-DD863*(DI863+DJ863)/1000)</f>
        <v>0</v>
      </c>
      <c r="AC863">
        <f>(-J863*44100)</f>
        <v>0</v>
      </c>
      <c r="AD863">
        <f>2*29.3*R863*0.92*(DK863-W863)</f>
        <v>0</v>
      </c>
      <c r="AE863">
        <f>2*0.95*5.67E-8*(((DK863+$B$7)+273)^4-(W863+273)^4)</f>
        <v>0</v>
      </c>
      <c r="AF863">
        <f>U863+AE863+AC863+AD863</f>
        <v>0</v>
      </c>
      <c r="AG863">
        <f>DH863*AU863*(DC863-DB863*(1000-AU863*DE863)/(1000-AU863*DD863))/(100*CV863)</f>
        <v>0</v>
      </c>
      <c r="AH863">
        <f>1000*DH863*AU863*(DD863-DE863)/(100*CV863*(1000-AU863*DD863))</f>
        <v>0</v>
      </c>
      <c r="AI863">
        <f>(AJ863 - AK863 - DI863*1E3/(8.314*(DK863+273.15)) * AM863/DH863 * AL863) * DH863/(100*CV863) * (1000 - DE863)/1000</f>
        <v>0</v>
      </c>
      <c r="AJ863">
        <v>1267.26873756988</v>
      </c>
      <c r="AK863">
        <v>1226.13521212121</v>
      </c>
      <c r="AL863">
        <v>3.46737641080931</v>
      </c>
      <c r="AM863">
        <v>66.0503395824005</v>
      </c>
      <c r="AN863">
        <f>(AP863 - AO863 + DI863*1E3/(8.314*(DK863+273.15)) * AR863/DH863 * AQ863) * DH863/(100*CV863) * 1000/(1000 - AP863)</f>
        <v>0</v>
      </c>
      <c r="AO863">
        <v>25.9299577737358</v>
      </c>
      <c r="AP863">
        <v>27.8577601398602</v>
      </c>
      <c r="AQ863">
        <v>-1.73420813173496e-06</v>
      </c>
      <c r="AR863">
        <v>92.4507635075594</v>
      </c>
      <c r="AS863">
        <v>3</v>
      </c>
      <c r="AT863">
        <v>1</v>
      </c>
      <c r="AU863">
        <f>IF(AS863*$H$13&gt;=AW863,1.0,(AW863/(AW863-AS863*$H$13)))</f>
        <v>0</v>
      </c>
      <c r="AV863">
        <f>(AU863-1)*100</f>
        <v>0</v>
      </c>
      <c r="AW863">
        <f>MAX(0,($B$13+$C$13*DP863)/(1+$D$13*DP863)*DI863/(DK863+273)*$E$13)</f>
        <v>0</v>
      </c>
      <c r="AX863" t="s">
        <v>418</v>
      </c>
      <c r="AY863" t="s">
        <v>418</v>
      </c>
      <c r="AZ863">
        <v>0</v>
      </c>
      <c r="BA863">
        <v>0</v>
      </c>
      <c r="BB863">
        <f>1-AZ863/BA863</f>
        <v>0</v>
      </c>
      <c r="BC863">
        <v>0</v>
      </c>
      <c r="BD863" t="s">
        <v>418</v>
      </c>
      <c r="BE863" t="s">
        <v>418</v>
      </c>
      <c r="BF863">
        <v>0</v>
      </c>
      <c r="BG863">
        <v>0</v>
      </c>
      <c r="BH863">
        <f>1-BF863/BG863</f>
        <v>0</v>
      </c>
      <c r="BI863">
        <v>0.5</v>
      </c>
      <c r="BJ863">
        <f>CS863</f>
        <v>0</v>
      </c>
      <c r="BK863">
        <f>L863</f>
        <v>0</v>
      </c>
      <c r="BL863">
        <f>BH863*BI863*BJ863</f>
        <v>0</v>
      </c>
      <c r="BM863">
        <f>(BK863-BC863)/BJ863</f>
        <v>0</v>
      </c>
      <c r="BN863">
        <f>(BA863-BG863)/BG863</f>
        <v>0</v>
      </c>
      <c r="BO863">
        <f>AZ863/(BB863+AZ863/BG863)</f>
        <v>0</v>
      </c>
      <c r="BP863" t="s">
        <v>418</v>
      </c>
      <c r="BQ863">
        <v>0</v>
      </c>
      <c r="BR863">
        <f>IF(BQ863&lt;&gt;0, BQ863, BO863)</f>
        <v>0</v>
      </c>
      <c r="BS863">
        <f>1-BR863/BG863</f>
        <v>0</v>
      </c>
      <c r="BT863">
        <f>(BG863-BF863)/(BG863-BR863)</f>
        <v>0</v>
      </c>
      <c r="BU863">
        <f>(BA863-BG863)/(BA863-BR863)</f>
        <v>0</v>
      </c>
      <c r="BV863">
        <f>(BG863-BF863)/(BG863-AZ863)</f>
        <v>0</v>
      </c>
      <c r="BW863">
        <f>(BA863-BG863)/(BA863-AZ863)</f>
        <v>0</v>
      </c>
      <c r="BX863">
        <f>(BT863*BR863/BF863)</f>
        <v>0</v>
      </c>
      <c r="BY863">
        <f>(1-BX863)</f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f>$B$11*DQ863+$C$11*DR863+$F$11*EC863*(1-EF863)</f>
        <v>0</v>
      </c>
      <c r="CS863">
        <f>CR863*CT863</f>
        <v>0</v>
      </c>
      <c r="CT863">
        <f>($B$11*$D$9+$C$11*$D$9+$F$11*((EP863+EH863)/MAX(EP863+EH863+EQ863, 0.1)*$I$9+EQ863/MAX(EP863+EH863+EQ863, 0.1)*$J$9))/($B$11+$C$11+$F$11)</f>
        <v>0</v>
      </c>
      <c r="CU863">
        <f>($B$11*$K$9+$C$11*$K$9+$F$11*((EP863+EH863)/MAX(EP863+EH863+EQ863, 0.1)*$P$9+EQ863/MAX(EP863+EH863+EQ863, 0.1)*$Q$9))/($B$11+$C$11+$F$11)</f>
        <v>0</v>
      </c>
      <c r="CV863">
        <v>6</v>
      </c>
      <c r="CW863">
        <v>0.5</v>
      </c>
      <c r="CX863" t="s">
        <v>419</v>
      </c>
      <c r="CY863">
        <v>2</v>
      </c>
      <c r="CZ863" t="b">
        <v>1</v>
      </c>
      <c r="DA863">
        <v>1659036610.1</v>
      </c>
      <c r="DB863">
        <v>1168.90407407407</v>
      </c>
      <c r="DC863">
        <v>1218.43074074074</v>
      </c>
      <c r="DD863">
        <v>27.8543925925926</v>
      </c>
      <c r="DE863">
        <v>25.9319259259259</v>
      </c>
      <c r="DF863">
        <v>1158.19740740741</v>
      </c>
      <c r="DG863">
        <v>27.3230185185185</v>
      </c>
      <c r="DH863">
        <v>500.082444444444</v>
      </c>
      <c r="DI863">
        <v>90.2766518518519</v>
      </c>
      <c r="DJ863">
        <v>0.0436545518518519</v>
      </c>
      <c r="DK863">
        <v>27.4300444444444</v>
      </c>
      <c r="DL863">
        <v>28.219837037037</v>
      </c>
      <c r="DM863">
        <v>999.9</v>
      </c>
      <c r="DN863">
        <v>0</v>
      </c>
      <c r="DO863">
        <v>0</v>
      </c>
      <c r="DP863">
        <v>10010</v>
      </c>
      <c r="DQ863">
        <v>0</v>
      </c>
      <c r="DR863">
        <v>17.2161</v>
      </c>
      <c r="DS863">
        <v>-49.5255074074074</v>
      </c>
      <c r="DT863">
        <v>1202.39666666667</v>
      </c>
      <c r="DU863">
        <v>1250.86814814815</v>
      </c>
      <c r="DV863">
        <v>1.92246518518519</v>
      </c>
      <c r="DW863">
        <v>1218.43074074074</v>
      </c>
      <c r="DX863">
        <v>25.9319259259259</v>
      </c>
      <c r="DY863">
        <v>2.51460148148148</v>
      </c>
      <c r="DZ863">
        <v>2.34104814814815</v>
      </c>
      <c r="EA863">
        <v>21.1213222222222</v>
      </c>
      <c r="EB863">
        <v>19.9616518518519</v>
      </c>
      <c r="EC863">
        <v>2000.0237037037</v>
      </c>
      <c r="ED863">
        <v>0.980000444444445</v>
      </c>
      <c r="EE863">
        <v>0.0199999259259259</v>
      </c>
      <c r="EF863">
        <v>0</v>
      </c>
      <c r="EG863">
        <v>658.609074074074</v>
      </c>
      <c r="EH863">
        <v>5.00063</v>
      </c>
      <c r="EI863">
        <v>13013.4481481481</v>
      </c>
      <c r="EJ863">
        <v>17257.1074074074</v>
      </c>
      <c r="EK863">
        <v>38.187</v>
      </c>
      <c r="EL863">
        <v>38.25</v>
      </c>
      <c r="EM863">
        <v>37.687</v>
      </c>
      <c r="EN863">
        <v>37.6086666666667</v>
      </c>
      <c r="EO863">
        <v>39.194</v>
      </c>
      <c r="EP863">
        <v>1955.12259259259</v>
      </c>
      <c r="EQ863">
        <v>39.9011111111111</v>
      </c>
      <c r="ER863">
        <v>0</v>
      </c>
      <c r="ES863">
        <v>1659036616.9</v>
      </c>
      <c r="ET863">
        <v>0</v>
      </c>
      <c r="EU863">
        <v>658.618153846154</v>
      </c>
      <c r="EV863">
        <v>-0.597675211882944</v>
      </c>
      <c r="EW863">
        <v>-15.9658119881908</v>
      </c>
      <c r="EX863">
        <v>13013.3076923077</v>
      </c>
      <c r="EY863">
        <v>15</v>
      </c>
      <c r="EZ863">
        <v>1659035359.5</v>
      </c>
      <c r="FA863" t="s">
        <v>1976</v>
      </c>
      <c r="FB863">
        <v>1659035357.5</v>
      </c>
      <c r="FC863">
        <v>1659035359.5</v>
      </c>
      <c r="FD863">
        <v>1</v>
      </c>
      <c r="FE863">
        <v>-0.104</v>
      </c>
      <c r="FF863">
        <v>-0.037</v>
      </c>
      <c r="FG863">
        <v>6.435</v>
      </c>
      <c r="FH863">
        <v>0.501</v>
      </c>
      <c r="FI863">
        <v>420</v>
      </c>
      <c r="FJ863">
        <v>25</v>
      </c>
      <c r="FK863">
        <v>0.45</v>
      </c>
      <c r="FL863">
        <v>0.11</v>
      </c>
      <c r="FM863">
        <v>-49.0054875</v>
      </c>
      <c r="FN863">
        <v>-4.93515309568479</v>
      </c>
      <c r="FO863">
        <v>0.917801424924668</v>
      </c>
      <c r="FP863">
        <v>0</v>
      </c>
      <c r="FQ863">
        <v>658.624470588235</v>
      </c>
      <c r="FR863">
        <v>-0.336623379864059</v>
      </c>
      <c r="FS863">
        <v>0.190251108877358</v>
      </c>
      <c r="FT863">
        <v>1</v>
      </c>
      <c r="FU863">
        <v>1.91992825</v>
      </c>
      <c r="FV863">
        <v>0.0470547467166942</v>
      </c>
      <c r="FW863">
        <v>0.00542603994064732</v>
      </c>
      <c r="FX863">
        <v>1</v>
      </c>
      <c r="FY863">
        <v>2</v>
      </c>
      <c r="FZ863">
        <v>3</v>
      </c>
      <c r="GA863" t="s">
        <v>474</v>
      </c>
      <c r="GB863">
        <v>2.97259</v>
      </c>
      <c r="GC863">
        <v>2.69751</v>
      </c>
      <c r="GD863">
        <v>0.18591</v>
      </c>
      <c r="GE863">
        <v>0.191633</v>
      </c>
      <c r="GF863">
        <v>0.114389</v>
      </c>
      <c r="GG863">
        <v>0.109792</v>
      </c>
      <c r="GH863">
        <v>31693.9</v>
      </c>
      <c r="GI863">
        <v>34422</v>
      </c>
      <c r="GJ863">
        <v>35276.8</v>
      </c>
      <c r="GK863">
        <v>38614.8</v>
      </c>
      <c r="GL863">
        <v>44287.9</v>
      </c>
      <c r="GM863">
        <v>49649.9</v>
      </c>
      <c r="GN863">
        <v>55146.3</v>
      </c>
      <c r="GO863">
        <v>61938.8</v>
      </c>
      <c r="GP863">
        <v>1.9728</v>
      </c>
      <c r="GQ863">
        <v>1.8636</v>
      </c>
      <c r="GR863">
        <v>0.175238</v>
      </c>
      <c r="GS863">
        <v>0</v>
      </c>
      <c r="GT863">
        <v>25.3439</v>
      </c>
      <c r="GU863">
        <v>999.9</v>
      </c>
      <c r="GV863">
        <v>58.003</v>
      </c>
      <c r="GW863">
        <v>29.477</v>
      </c>
      <c r="GX863">
        <v>26.5577</v>
      </c>
      <c r="GY863">
        <v>56.0419</v>
      </c>
      <c r="GZ863">
        <v>46.238</v>
      </c>
      <c r="HA863">
        <v>1</v>
      </c>
      <c r="HB863">
        <v>-0.0503659</v>
      </c>
      <c r="HC863">
        <v>0.0917211</v>
      </c>
      <c r="HD863">
        <v>20.1137</v>
      </c>
      <c r="HE863">
        <v>5.19812</v>
      </c>
      <c r="HF863">
        <v>12.0052</v>
      </c>
      <c r="HG863">
        <v>4.9752</v>
      </c>
      <c r="HH863">
        <v>3.2938</v>
      </c>
      <c r="HI863">
        <v>9999</v>
      </c>
      <c r="HJ863">
        <v>9999</v>
      </c>
      <c r="HK863">
        <v>9999</v>
      </c>
      <c r="HL863">
        <v>631.2</v>
      </c>
      <c r="HM863">
        <v>1.86313</v>
      </c>
      <c r="HN863">
        <v>1.86798</v>
      </c>
      <c r="HO863">
        <v>1.86783</v>
      </c>
      <c r="HP863">
        <v>1.86896</v>
      </c>
      <c r="HQ863">
        <v>1.86981</v>
      </c>
      <c r="HR863">
        <v>1.86584</v>
      </c>
      <c r="HS863">
        <v>1.86691</v>
      </c>
      <c r="HT863">
        <v>1.86829</v>
      </c>
      <c r="HU863">
        <v>5</v>
      </c>
      <c r="HV863">
        <v>0</v>
      </c>
      <c r="HW863">
        <v>0</v>
      </c>
      <c r="HX863">
        <v>0</v>
      </c>
      <c r="HY863" t="s">
        <v>422</v>
      </c>
      <c r="HZ863" t="s">
        <v>423</v>
      </c>
      <c r="IA863" t="s">
        <v>424</v>
      </c>
      <c r="IB863" t="s">
        <v>424</v>
      </c>
      <c r="IC863" t="s">
        <v>424</v>
      </c>
      <c r="ID863" t="s">
        <v>424</v>
      </c>
      <c r="IE863">
        <v>0</v>
      </c>
      <c r="IF863">
        <v>100</v>
      </c>
      <c r="IG863">
        <v>100</v>
      </c>
      <c r="IH863">
        <v>10.83</v>
      </c>
      <c r="II863">
        <v>0.5314</v>
      </c>
      <c r="IJ863">
        <v>3.92360093765785</v>
      </c>
      <c r="IK863">
        <v>0.00601174518973114</v>
      </c>
      <c r="IL863">
        <v>2.77886958061485e-07</v>
      </c>
      <c r="IM863">
        <v>-3.54636231360687e-10</v>
      </c>
      <c r="IN863">
        <v>0.531367920259254</v>
      </c>
      <c r="IO863">
        <v>0</v>
      </c>
      <c r="IP863">
        <v>0</v>
      </c>
      <c r="IQ863">
        <v>0</v>
      </c>
      <c r="IR863">
        <v>-4</v>
      </c>
      <c r="IS863">
        <v>1848</v>
      </c>
      <c r="IT863">
        <v>1</v>
      </c>
      <c r="IU863">
        <v>25</v>
      </c>
      <c r="IV863">
        <v>21</v>
      </c>
      <c r="IW863">
        <v>21</v>
      </c>
      <c r="IX863">
        <v>2.48047</v>
      </c>
      <c r="IY863">
        <v>2.60132</v>
      </c>
      <c r="IZ863">
        <v>1.54785</v>
      </c>
      <c r="JA863">
        <v>2.30591</v>
      </c>
      <c r="JB863">
        <v>1.34644</v>
      </c>
      <c r="JC863">
        <v>2.39258</v>
      </c>
      <c r="JD863">
        <v>33.7381</v>
      </c>
      <c r="JE863">
        <v>24.2188</v>
      </c>
      <c r="JF863">
        <v>18</v>
      </c>
      <c r="JG863">
        <v>491.632</v>
      </c>
      <c r="JH863">
        <v>420.239</v>
      </c>
      <c r="JI863">
        <v>25.0001</v>
      </c>
      <c r="JJ863">
        <v>26.5877</v>
      </c>
      <c r="JK863">
        <v>30.0001</v>
      </c>
      <c r="JL863">
        <v>26.5471</v>
      </c>
      <c r="JM863">
        <v>26.4906</v>
      </c>
      <c r="JN863">
        <v>49.6323</v>
      </c>
      <c r="JO863">
        <v>5.78952</v>
      </c>
      <c r="JP863">
        <v>100</v>
      </c>
      <c r="JQ863">
        <v>25</v>
      </c>
      <c r="JR863">
        <v>1255.32</v>
      </c>
      <c r="JS863">
        <v>25.9932</v>
      </c>
      <c r="JT863">
        <v>102.296</v>
      </c>
      <c r="JU863">
        <v>103.097</v>
      </c>
    </row>
    <row r="864" spans="1:281">
      <c r="A864">
        <v>846</v>
      </c>
      <c r="B864">
        <v>1659036622.6</v>
      </c>
      <c r="C864">
        <v>12939.5</v>
      </c>
      <c r="D864" t="s">
        <v>2125</v>
      </c>
      <c r="E864" t="s">
        <v>2126</v>
      </c>
      <c r="F864">
        <v>5</v>
      </c>
      <c r="G864" t="s">
        <v>1975</v>
      </c>
      <c r="H864" t="s">
        <v>417</v>
      </c>
      <c r="I864">
        <v>1659036614.81429</v>
      </c>
      <c r="J864">
        <f>(K864)/1000</f>
        <v>0</v>
      </c>
      <c r="K864">
        <f>IF(CZ864, AN864, AH864)</f>
        <v>0</v>
      </c>
      <c r="L864">
        <f>IF(CZ864, AI864, AG864)</f>
        <v>0</v>
      </c>
      <c r="M864">
        <f>DB864 - IF(AU864&gt;1, L864*CV864*100.0/(AW864*DP864), 0)</f>
        <v>0</v>
      </c>
      <c r="N864">
        <f>((T864-J864/2)*M864-L864)/(T864+J864/2)</f>
        <v>0</v>
      </c>
      <c r="O864">
        <f>N864*(DI864+DJ864)/1000.0</f>
        <v>0</v>
      </c>
      <c r="P864">
        <f>(DB864 - IF(AU864&gt;1, L864*CV864*100.0/(AW864*DP864), 0))*(DI864+DJ864)/1000.0</f>
        <v>0</v>
      </c>
      <c r="Q864">
        <f>2.0/((1/S864-1/R864)+SIGN(S864)*SQRT((1/S864-1/R864)*(1/S864-1/R864) + 4*CW864/((CW864+1)*(CW864+1))*(2*1/S864*1/R864-1/R864*1/R864)))</f>
        <v>0</v>
      </c>
      <c r="R864">
        <f>IF(LEFT(CX864,1)&lt;&gt;"0",IF(LEFT(CX864,1)="1",3.0,CY864),$D$5+$E$5*(DP864*DI864/($K$5*1000))+$F$5*(DP864*DI864/($K$5*1000))*MAX(MIN(CV864,$J$5),$I$5)*MAX(MIN(CV864,$J$5),$I$5)+$G$5*MAX(MIN(CV864,$J$5),$I$5)*(DP864*DI864/($K$5*1000))+$H$5*(DP864*DI864/($K$5*1000))*(DP864*DI864/($K$5*1000)))</f>
        <v>0</v>
      </c>
      <c r="S864">
        <f>J864*(1000-(1000*0.61365*exp(17.502*W864/(240.97+W864))/(DI864+DJ864)+DD864)/2)/(1000*0.61365*exp(17.502*W864/(240.97+W864))/(DI864+DJ864)-DD864)</f>
        <v>0</v>
      </c>
      <c r="T864">
        <f>1/((CW864+1)/(Q864/1.6)+1/(R864/1.37)) + CW864/((CW864+1)/(Q864/1.6) + CW864/(R864/1.37))</f>
        <v>0</v>
      </c>
      <c r="U864">
        <f>(CR864*CU864)</f>
        <v>0</v>
      </c>
      <c r="V864">
        <f>(DK864+(U864+2*0.95*5.67E-8*(((DK864+$B$7)+273)^4-(DK864+273)^4)-44100*J864)/(1.84*29.3*R864+8*0.95*5.67E-8*(DK864+273)^3))</f>
        <v>0</v>
      </c>
      <c r="W864">
        <f>($C$7*DL864+$D$7*DM864+$E$7*V864)</f>
        <v>0</v>
      </c>
      <c r="X864">
        <f>0.61365*exp(17.502*W864/(240.97+W864))</f>
        <v>0</v>
      </c>
      <c r="Y864">
        <f>(Z864/AA864*100)</f>
        <v>0</v>
      </c>
      <c r="Z864">
        <f>DD864*(DI864+DJ864)/1000</f>
        <v>0</v>
      </c>
      <c r="AA864">
        <f>0.61365*exp(17.502*DK864/(240.97+DK864))</f>
        <v>0</v>
      </c>
      <c r="AB864">
        <f>(X864-DD864*(DI864+DJ864)/1000)</f>
        <v>0</v>
      </c>
      <c r="AC864">
        <f>(-J864*44100)</f>
        <v>0</v>
      </c>
      <c r="AD864">
        <f>2*29.3*R864*0.92*(DK864-W864)</f>
        <v>0</v>
      </c>
      <c r="AE864">
        <f>2*0.95*5.67E-8*(((DK864+$B$7)+273)^4-(W864+273)^4)</f>
        <v>0</v>
      </c>
      <c r="AF864">
        <f>U864+AE864+AC864+AD864</f>
        <v>0</v>
      </c>
      <c r="AG864">
        <f>DH864*AU864*(DC864-DB864*(1000-AU864*DE864)/(1000-AU864*DD864))/(100*CV864)</f>
        <v>0</v>
      </c>
      <c r="AH864">
        <f>1000*DH864*AU864*(DD864-DE864)/(100*CV864*(1000-AU864*DD864))</f>
        <v>0</v>
      </c>
      <c r="AI864">
        <f>(AJ864 - AK864 - DI864*1E3/(8.314*(DK864+273.15)) * AM864/DH864 * AL864) * DH864/(100*CV864) * (1000 - DE864)/1000</f>
        <v>0</v>
      </c>
      <c r="AJ864">
        <v>1284.53401298199</v>
      </c>
      <c r="AK864">
        <v>1243.41509090909</v>
      </c>
      <c r="AL864">
        <v>3.43572777190218</v>
      </c>
      <c r="AM864">
        <v>66.0503395824005</v>
      </c>
      <c r="AN864">
        <f>(AP864 - AO864 + DI864*1E3/(8.314*(DK864+273.15)) * AR864/DH864 * AQ864) * DH864/(100*CV864) * 1000/(1000 - AP864)</f>
        <v>0</v>
      </c>
      <c r="AO864">
        <v>25.9286904732161</v>
      </c>
      <c r="AP864">
        <v>27.859555944056</v>
      </c>
      <c r="AQ864">
        <v>8.84189924509432e-06</v>
      </c>
      <c r="AR864">
        <v>92.4507635075594</v>
      </c>
      <c r="AS864">
        <v>3</v>
      </c>
      <c r="AT864">
        <v>1</v>
      </c>
      <c r="AU864">
        <f>IF(AS864*$H$13&gt;=AW864,1.0,(AW864/(AW864-AS864*$H$13)))</f>
        <v>0</v>
      </c>
      <c r="AV864">
        <f>(AU864-1)*100</f>
        <v>0</v>
      </c>
      <c r="AW864">
        <f>MAX(0,($B$13+$C$13*DP864)/(1+$D$13*DP864)*DI864/(DK864+273)*$E$13)</f>
        <v>0</v>
      </c>
      <c r="AX864" t="s">
        <v>418</v>
      </c>
      <c r="AY864" t="s">
        <v>418</v>
      </c>
      <c r="AZ864">
        <v>0</v>
      </c>
      <c r="BA864">
        <v>0</v>
      </c>
      <c r="BB864">
        <f>1-AZ864/BA864</f>
        <v>0</v>
      </c>
      <c r="BC864">
        <v>0</v>
      </c>
      <c r="BD864" t="s">
        <v>418</v>
      </c>
      <c r="BE864" t="s">
        <v>418</v>
      </c>
      <c r="BF864">
        <v>0</v>
      </c>
      <c r="BG864">
        <v>0</v>
      </c>
      <c r="BH864">
        <f>1-BF864/BG864</f>
        <v>0</v>
      </c>
      <c r="BI864">
        <v>0.5</v>
      </c>
      <c r="BJ864">
        <f>CS864</f>
        <v>0</v>
      </c>
      <c r="BK864">
        <f>L864</f>
        <v>0</v>
      </c>
      <c r="BL864">
        <f>BH864*BI864*BJ864</f>
        <v>0</v>
      </c>
      <c r="BM864">
        <f>(BK864-BC864)/BJ864</f>
        <v>0</v>
      </c>
      <c r="BN864">
        <f>(BA864-BG864)/BG864</f>
        <v>0</v>
      </c>
      <c r="BO864">
        <f>AZ864/(BB864+AZ864/BG864)</f>
        <v>0</v>
      </c>
      <c r="BP864" t="s">
        <v>418</v>
      </c>
      <c r="BQ864">
        <v>0</v>
      </c>
      <c r="BR864">
        <f>IF(BQ864&lt;&gt;0, BQ864, BO864)</f>
        <v>0</v>
      </c>
      <c r="BS864">
        <f>1-BR864/BG864</f>
        <v>0</v>
      </c>
      <c r="BT864">
        <f>(BG864-BF864)/(BG864-BR864)</f>
        <v>0</v>
      </c>
      <c r="BU864">
        <f>(BA864-BG864)/(BA864-BR864)</f>
        <v>0</v>
      </c>
      <c r="BV864">
        <f>(BG864-BF864)/(BG864-AZ864)</f>
        <v>0</v>
      </c>
      <c r="BW864">
        <f>(BA864-BG864)/(BA864-AZ864)</f>
        <v>0</v>
      </c>
      <c r="BX864">
        <f>(BT864*BR864/BF864)</f>
        <v>0</v>
      </c>
      <c r="BY864">
        <f>(1-BX864)</f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f>$B$11*DQ864+$C$11*DR864+$F$11*EC864*(1-EF864)</f>
        <v>0</v>
      </c>
      <c r="CS864">
        <f>CR864*CT864</f>
        <v>0</v>
      </c>
      <c r="CT864">
        <f>($B$11*$D$9+$C$11*$D$9+$F$11*((EP864+EH864)/MAX(EP864+EH864+EQ864, 0.1)*$I$9+EQ864/MAX(EP864+EH864+EQ864, 0.1)*$J$9))/($B$11+$C$11+$F$11)</f>
        <v>0</v>
      </c>
      <c r="CU864">
        <f>($B$11*$K$9+$C$11*$K$9+$F$11*((EP864+EH864)/MAX(EP864+EH864+EQ864, 0.1)*$P$9+EQ864/MAX(EP864+EH864+EQ864, 0.1)*$Q$9))/($B$11+$C$11+$F$11)</f>
        <v>0</v>
      </c>
      <c r="CV864">
        <v>6</v>
      </c>
      <c r="CW864">
        <v>0.5</v>
      </c>
      <c r="CX864" t="s">
        <v>419</v>
      </c>
      <c r="CY864">
        <v>2</v>
      </c>
      <c r="CZ864" t="b">
        <v>1</v>
      </c>
      <c r="DA864">
        <v>1659036614.81429</v>
      </c>
      <c r="DB864">
        <v>1184.53714285714</v>
      </c>
      <c r="DC864">
        <v>1234.07214285714</v>
      </c>
      <c r="DD864">
        <v>27.8573607142857</v>
      </c>
      <c r="DE864">
        <v>25.9309892857143</v>
      </c>
      <c r="DF864">
        <v>1173.75</v>
      </c>
      <c r="DG864">
        <v>27.3259928571429</v>
      </c>
      <c r="DH864">
        <v>500.067964285714</v>
      </c>
      <c r="DI864">
        <v>90.2778285714286</v>
      </c>
      <c r="DJ864">
        <v>0.0437648214285714</v>
      </c>
      <c r="DK864">
        <v>27.4286428571429</v>
      </c>
      <c r="DL864">
        <v>28.2162107142857</v>
      </c>
      <c r="DM864">
        <v>999.9</v>
      </c>
      <c r="DN864">
        <v>0</v>
      </c>
      <c r="DO864">
        <v>0</v>
      </c>
      <c r="DP864">
        <v>10009.1071428571</v>
      </c>
      <c r="DQ864">
        <v>0</v>
      </c>
      <c r="DR864">
        <v>17.215925</v>
      </c>
      <c r="DS864">
        <v>-49.5322142857143</v>
      </c>
      <c r="DT864">
        <v>1218.48178571429</v>
      </c>
      <c r="DU864">
        <v>1266.92285714286</v>
      </c>
      <c r="DV864">
        <v>1.92636714285714</v>
      </c>
      <c r="DW864">
        <v>1234.07214285714</v>
      </c>
      <c r="DX864">
        <v>25.9309892857143</v>
      </c>
      <c r="DY864">
        <v>2.5149025</v>
      </c>
      <c r="DZ864">
        <v>2.34099464285714</v>
      </c>
      <c r="EA864">
        <v>21.123275</v>
      </c>
      <c r="EB864">
        <v>19.9612857142857</v>
      </c>
      <c r="EC864">
        <v>2000.00642857143</v>
      </c>
      <c r="ED864">
        <v>0.980000428571429</v>
      </c>
      <c r="EE864">
        <v>0.0199999428571429</v>
      </c>
      <c r="EF864">
        <v>0</v>
      </c>
      <c r="EG864">
        <v>658.491428571429</v>
      </c>
      <c r="EH864">
        <v>5.00063</v>
      </c>
      <c r="EI864">
        <v>13012.2678571429</v>
      </c>
      <c r="EJ864">
        <v>17256.95</v>
      </c>
      <c r="EK864">
        <v>38.187</v>
      </c>
      <c r="EL864">
        <v>38.25</v>
      </c>
      <c r="EM864">
        <v>37.687</v>
      </c>
      <c r="EN864">
        <v>37.6115</v>
      </c>
      <c r="EO864">
        <v>39.20725</v>
      </c>
      <c r="EP864">
        <v>1955.10571428571</v>
      </c>
      <c r="EQ864">
        <v>39.9007142857143</v>
      </c>
      <c r="ER864">
        <v>0</v>
      </c>
      <c r="ES864">
        <v>1659036621.7</v>
      </c>
      <c r="ET864">
        <v>0</v>
      </c>
      <c r="EU864">
        <v>658.511692307692</v>
      </c>
      <c r="EV864">
        <v>-1.38666666948941</v>
      </c>
      <c r="EW864">
        <v>-14.1982906041443</v>
      </c>
      <c r="EX864">
        <v>13012.1269230769</v>
      </c>
      <c r="EY864">
        <v>15</v>
      </c>
      <c r="EZ864">
        <v>1659035359.5</v>
      </c>
      <c r="FA864" t="s">
        <v>1976</v>
      </c>
      <c r="FB864">
        <v>1659035357.5</v>
      </c>
      <c r="FC864">
        <v>1659035359.5</v>
      </c>
      <c r="FD864">
        <v>1</v>
      </c>
      <c r="FE864">
        <v>-0.104</v>
      </c>
      <c r="FF864">
        <v>-0.037</v>
      </c>
      <c r="FG864">
        <v>6.435</v>
      </c>
      <c r="FH864">
        <v>0.501</v>
      </c>
      <c r="FI864">
        <v>420</v>
      </c>
      <c r="FJ864">
        <v>25</v>
      </c>
      <c r="FK864">
        <v>0.45</v>
      </c>
      <c r="FL864">
        <v>0.11</v>
      </c>
      <c r="FM864">
        <v>-49.53041</v>
      </c>
      <c r="FN864">
        <v>-1.36364352720451</v>
      </c>
      <c r="FO864">
        <v>0.757962980890228</v>
      </c>
      <c r="FP864">
        <v>0</v>
      </c>
      <c r="FQ864">
        <v>658.564088235294</v>
      </c>
      <c r="FR864">
        <v>-1.20676852463677</v>
      </c>
      <c r="FS864">
        <v>0.218191681467443</v>
      </c>
      <c r="FT864">
        <v>0</v>
      </c>
      <c r="FU864">
        <v>1.924189</v>
      </c>
      <c r="FV864">
        <v>0.0473664540337659</v>
      </c>
      <c r="FW864">
        <v>0.00546092382294425</v>
      </c>
      <c r="FX864">
        <v>1</v>
      </c>
      <c r="FY864">
        <v>1</v>
      </c>
      <c r="FZ864">
        <v>3</v>
      </c>
      <c r="GA864" t="s">
        <v>421</v>
      </c>
      <c r="GB864">
        <v>2.97392</v>
      </c>
      <c r="GC864">
        <v>2.69778</v>
      </c>
      <c r="GD864">
        <v>0.187509</v>
      </c>
      <c r="GE864">
        <v>0.193092</v>
      </c>
      <c r="GF864">
        <v>0.114401</v>
      </c>
      <c r="GG864">
        <v>0.109814</v>
      </c>
      <c r="GH864">
        <v>31631.7</v>
      </c>
      <c r="GI864">
        <v>34359.2</v>
      </c>
      <c r="GJ864">
        <v>35276.8</v>
      </c>
      <c r="GK864">
        <v>38614</v>
      </c>
      <c r="GL864">
        <v>44287.1</v>
      </c>
      <c r="GM864">
        <v>49648.5</v>
      </c>
      <c r="GN864">
        <v>55146</v>
      </c>
      <c r="GO864">
        <v>61938.6</v>
      </c>
      <c r="GP864">
        <v>1.9734</v>
      </c>
      <c r="GQ864">
        <v>1.8634</v>
      </c>
      <c r="GR864">
        <v>0.174046</v>
      </c>
      <c r="GS864">
        <v>0</v>
      </c>
      <c r="GT864">
        <v>25.346</v>
      </c>
      <c r="GU864">
        <v>999.9</v>
      </c>
      <c r="GV864">
        <v>58.003</v>
      </c>
      <c r="GW864">
        <v>29.477</v>
      </c>
      <c r="GX864">
        <v>26.5618</v>
      </c>
      <c r="GY864">
        <v>56.1419</v>
      </c>
      <c r="GZ864">
        <v>45.645</v>
      </c>
      <c r="HA864">
        <v>1</v>
      </c>
      <c r="HB864">
        <v>-0.0504878</v>
      </c>
      <c r="HC864">
        <v>0.0904139</v>
      </c>
      <c r="HD864">
        <v>20.1135</v>
      </c>
      <c r="HE864">
        <v>5.19812</v>
      </c>
      <c r="HF864">
        <v>12.0052</v>
      </c>
      <c r="HG864">
        <v>4.9756</v>
      </c>
      <c r="HH864">
        <v>3.2938</v>
      </c>
      <c r="HI864">
        <v>9999</v>
      </c>
      <c r="HJ864">
        <v>9999</v>
      </c>
      <c r="HK864">
        <v>9999</v>
      </c>
      <c r="HL864">
        <v>631.2</v>
      </c>
      <c r="HM864">
        <v>1.86316</v>
      </c>
      <c r="HN864">
        <v>1.86801</v>
      </c>
      <c r="HO864">
        <v>1.86777</v>
      </c>
      <c r="HP864">
        <v>1.86896</v>
      </c>
      <c r="HQ864">
        <v>1.86978</v>
      </c>
      <c r="HR864">
        <v>1.86584</v>
      </c>
      <c r="HS864">
        <v>1.86691</v>
      </c>
      <c r="HT864">
        <v>1.86829</v>
      </c>
      <c r="HU864">
        <v>5</v>
      </c>
      <c r="HV864">
        <v>0</v>
      </c>
      <c r="HW864">
        <v>0</v>
      </c>
      <c r="HX864">
        <v>0</v>
      </c>
      <c r="HY864" t="s">
        <v>422</v>
      </c>
      <c r="HZ864" t="s">
        <v>423</v>
      </c>
      <c r="IA864" t="s">
        <v>424</v>
      </c>
      <c r="IB864" t="s">
        <v>424</v>
      </c>
      <c r="IC864" t="s">
        <v>424</v>
      </c>
      <c r="ID864" t="s">
        <v>424</v>
      </c>
      <c r="IE864">
        <v>0</v>
      </c>
      <c r="IF864">
        <v>100</v>
      </c>
      <c r="IG864">
        <v>100</v>
      </c>
      <c r="IH864">
        <v>10.92</v>
      </c>
      <c r="II864">
        <v>0.5313</v>
      </c>
      <c r="IJ864">
        <v>3.92360093765785</v>
      </c>
      <c r="IK864">
        <v>0.00601174518973114</v>
      </c>
      <c r="IL864">
        <v>2.77886958061485e-07</v>
      </c>
      <c r="IM864">
        <v>-3.54636231360687e-10</v>
      </c>
      <c r="IN864">
        <v>0.531367920259254</v>
      </c>
      <c r="IO864">
        <v>0</v>
      </c>
      <c r="IP864">
        <v>0</v>
      </c>
      <c r="IQ864">
        <v>0</v>
      </c>
      <c r="IR864">
        <v>-4</v>
      </c>
      <c r="IS864">
        <v>1848</v>
      </c>
      <c r="IT864">
        <v>1</v>
      </c>
      <c r="IU864">
        <v>25</v>
      </c>
      <c r="IV864">
        <v>21.1</v>
      </c>
      <c r="IW864">
        <v>21.1</v>
      </c>
      <c r="IX864">
        <v>2.50732</v>
      </c>
      <c r="IY864">
        <v>2.59399</v>
      </c>
      <c r="IZ864">
        <v>1.54785</v>
      </c>
      <c r="JA864">
        <v>2.30591</v>
      </c>
      <c r="JB864">
        <v>1.34644</v>
      </c>
      <c r="JC864">
        <v>2.37793</v>
      </c>
      <c r="JD864">
        <v>33.7381</v>
      </c>
      <c r="JE864">
        <v>24.2188</v>
      </c>
      <c r="JF864">
        <v>18</v>
      </c>
      <c r="JG864">
        <v>492.022</v>
      </c>
      <c r="JH864">
        <v>420.107</v>
      </c>
      <c r="JI864">
        <v>24.9999</v>
      </c>
      <c r="JJ864">
        <v>26.5877</v>
      </c>
      <c r="JK864">
        <v>30</v>
      </c>
      <c r="JL864">
        <v>26.5471</v>
      </c>
      <c r="JM864">
        <v>26.4884</v>
      </c>
      <c r="JN864">
        <v>50.1866</v>
      </c>
      <c r="JO864">
        <v>5.50971</v>
      </c>
      <c r="JP864">
        <v>100</v>
      </c>
      <c r="JQ864">
        <v>25</v>
      </c>
      <c r="JR864">
        <v>1275.46</v>
      </c>
      <c r="JS864">
        <v>25.9932</v>
      </c>
      <c r="JT864">
        <v>102.296</v>
      </c>
      <c r="JU864">
        <v>103.096</v>
      </c>
    </row>
    <row r="865" spans="1:281">
      <c r="A865">
        <v>847</v>
      </c>
      <c r="B865">
        <v>1659036627.6</v>
      </c>
      <c r="C865">
        <v>12944.5</v>
      </c>
      <c r="D865" t="s">
        <v>2127</v>
      </c>
      <c r="E865" t="s">
        <v>2128</v>
      </c>
      <c r="F865">
        <v>5</v>
      </c>
      <c r="G865" t="s">
        <v>1975</v>
      </c>
      <c r="H865" t="s">
        <v>417</v>
      </c>
      <c r="I865">
        <v>1659036620.1</v>
      </c>
      <c r="J865">
        <f>(K865)/1000</f>
        <v>0</v>
      </c>
      <c r="K865">
        <f>IF(CZ865, AN865, AH865)</f>
        <v>0</v>
      </c>
      <c r="L865">
        <f>IF(CZ865, AI865, AG865)</f>
        <v>0</v>
      </c>
      <c r="M865">
        <f>DB865 - IF(AU865&gt;1, L865*CV865*100.0/(AW865*DP865), 0)</f>
        <v>0</v>
      </c>
      <c r="N865">
        <f>((T865-J865/2)*M865-L865)/(T865+J865/2)</f>
        <v>0</v>
      </c>
      <c r="O865">
        <f>N865*(DI865+DJ865)/1000.0</f>
        <v>0</v>
      </c>
      <c r="P865">
        <f>(DB865 - IF(AU865&gt;1, L865*CV865*100.0/(AW865*DP865), 0))*(DI865+DJ865)/1000.0</f>
        <v>0</v>
      </c>
      <c r="Q865">
        <f>2.0/((1/S865-1/R865)+SIGN(S865)*SQRT((1/S865-1/R865)*(1/S865-1/R865) + 4*CW865/((CW865+1)*(CW865+1))*(2*1/S865*1/R865-1/R865*1/R865)))</f>
        <v>0</v>
      </c>
      <c r="R865">
        <f>IF(LEFT(CX865,1)&lt;&gt;"0",IF(LEFT(CX865,1)="1",3.0,CY865),$D$5+$E$5*(DP865*DI865/($K$5*1000))+$F$5*(DP865*DI865/($K$5*1000))*MAX(MIN(CV865,$J$5),$I$5)*MAX(MIN(CV865,$J$5),$I$5)+$G$5*MAX(MIN(CV865,$J$5),$I$5)*(DP865*DI865/($K$5*1000))+$H$5*(DP865*DI865/($K$5*1000))*(DP865*DI865/($K$5*1000)))</f>
        <v>0</v>
      </c>
      <c r="S865">
        <f>J865*(1000-(1000*0.61365*exp(17.502*W865/(240.97+W865))/(DI865+DJ865)+DD865)/2)/(1000*0.61365*exp(17.502*W865/(240.97+W865))/(DI865+DJ865)-DD865)</f>
        <v>0</v>
      </c>
      <c r="T865">
        <f>1/((CW865+1)/(Q865/1.6)+1/(R865/1.37)) + CW865/((CW865+1)/(Q865/1.6) + CW865/(R865/1.37))</f>
        <v>0</v>
      </c>
      <c r="U865">
        <f>(CR865*CU865)</f>
        <v>0</v>
      </c>
      <c r="V865">
        <f>(DK865+(U865+2*0.95*5.67E-8*(((DK865+$B$7)+273)^4-(DK865+273)^4)-44100*J865)/(1.84*29.3*R865+8*0.95*5.67E-8*(DK865+273)^3))</f>
        <v>0</v>
      </c>
      <c r="W865">
        <f>($C$7*DL865+$D$7*DM865+$E$7*V865)</f>
        <v>0</v>
      </c>
      <c r="X865">
        <f>0.61365*exp(17.502*W865/(240.97+W865))</f>
        <v>0</v>
      </c>
      <c r="Y865">
        <f>(Z865/AA865*100)</f>
        <v>0</v>
      </c>
      <c r="Z865">
        <f>DD865*(DI865+DJ865)/1000</f>
        <v>0</v>
      </c>
      <c r="AA865">
        <f>0.61365*exp(17.502*DK865/(240.97+DK865))</f>
        <v>0</v>
      </c>
      <c r="AB865">
        <f>(X865-DD865*(DI865+DJ865)/1000)</f>
        <v>0</v>
      </c>
      <c r="AC865">
        <f>(-J865*44100)</f>
        <v>0</v>
      </c>
      <c r="AD865">
        <f>2*29.3*R865*0.92*(DK865-W865)</f>
        <v>0</v>
      </c>
      <c r="AE865">
        <f>2*0.95*5.67E-8*(((DK865+$B$7)+273)^4-(W865+273)^4)</f>
        <v>0</v>
      </c>
      <c r="AF865">
        <f>U865+AE865+AC865+AD865</f>
        <v>0</v>
      </c>
      <c r="AG865">
        <f>DH865*AU865*(DC865-DB865*(1000-AU865*DE865)/(1000-AU865*DD865))/(100*CV865)</f>
        <v>0</v>
      </c>
      <c r="AH865">
        <f>1000*DH865*AU865*(DD865-DE865)/(100*CV865*(1000-AU865*DD865))</f>
        <v>0</v>
      </c>
      <c r="AI865">
        <f>(AJ865 - AK865 - DI865*1E3/(8.314*(DK865+273.15)) * AM865/DH865 * AL865) * DH865/(100*CV865) * (1000 - DE865)/1000</f>
        <v>0</v>
      </c>
      <c r="AJ865">
        <v>1301.7758767401</v>
      </c>
      <c r="AK865">
        <v>1260.49903030303</v>
      </c>
      <c r="AL865">
        <v>3.48550872390457</v>
      </c>
      <c r="AM865">
        <v>66.0503395824005</v>
      </c>
      <c r="AN865">
        <f>(AP865 - AO865 + DI865*1E3/(8.314*(DK865+273.15)) * AR865/DH865 * AQ865) * DH865/(100*CV865) * 1000/(1000 - AP865)</f>
        <v>0</v>
      </c>
      <c r="AO865">
        <v>25.9372291132485</v>
      </c>
      <c r="AP865">
        <v>27.8655713286713</v>
      </c>
      <c r="AQ865">
        <v>1.79294672209104e-06</v>
      </c>
      <c r="AR865">
        <v>92.4507635075594</v>
      </c>
      <c r="AS865">
        <v>3</v>
      </c>
      <c r="AT865">
        <v>1</v>
      </c>
      <c r="AU865">
        <f>IF(AS865*$H$13&gt;=AW865,1.0,(AW865/(AW865-AS865*$H$13)))</f>
        <v>0</v>
      </c>
      <c r="AV865">
        <f>(AU865-1)*100</f>
        <v>0</v>
      </c>
      <c r="AW865">
        <f>MAX(0,($B$13+$C$13*DP865)/(1+$D$13*DP865)*DI865/(DK865+273)*$E$13)</f>
        <v>0</v>
      </c>
      <c r="AX865" t="s">
        <v>418</v>
      </c>
      <c r="AY865" t="s">
        <v>418</v>
      </c>
      <c r="AZ865">
        <v>0</v>
      </c>
      <c r="BA865">
        <v>0</v>
      </c>
      <c r="BB865">
        <f>1-AZ865/BA865</f>
        <v>0</v>
      </c>
      <c r="BC865">
        <v>0</v>
      </c>
      <c r="BD865" t="s">
        <v>418</v>
      </c>
      <c r="BE865" t="s">
        <v>418</v>
      </c>
      <c r="BF865">
        <v>0</v>
      </c>
      <c r="BG865">
        <v>0</v>
      </c>
      <c r="BH865">
        <f>1-BF865/BG865</f>
        <v>0</v>
      </c>
      <c r="BI865">
        <v>0.5</v>
      </c>
      <c r="BJ865">
        <f>CS865</f>
        <v>0</v>
      </c>
      <c r="BK865">
        <f>L865</f>
        <v>0</v>
      </c>
      <c r="BL865">
        <f>BH865*BI865*BJ865</f>
        <v>0</v>
      </c>
      <c r="BM865">
        <f>(BK865-BC865)/BJ865</f>
        <v>0</v>
      </c>
      <c r="BN865">
        <f>(BA865-BG865)/BG865</f>
        <v>0</v>
      </c>
      <c r="BO865">
        <f>AZ865/(BB865+AZ865/BG865)</f>
        <v>0</v>
      </c>
      <c r="BP865" t="s">
        <v>418</v>
      </c>
      <c r="BQ865">
        <v>0</v>
      </c>
      <c r="BR865">
        <f>IF(BQ865&lt;&gt;0, BQ865, BO865)</f>
        <v>0</v>
      </c>
      <c r="BS865">
        <f>1-BR865/BG865</f>
        <v>0</v>
      </c>
      <c r="BT865">
        <f>(BG865-BF865)/(BG865-BR865)</f>
        <v>0</v>
      </c>
      <c r="BU865">
        <f>(BA865-BG865)/(BA865-BR865)</f>
        <v>0</v>
      </c>
      <c r="BV865">
        <f>(BG865-BF865)/(BG865-AZ865)</f>
        <v>0</v>
      </c>
      <c r="BW865">
        <f>(BA865-BG865)/(BA865-AZ865)</f>
        <v>0</v>
      </c>
      <c r="BX865">
        <f>(BT865*BR865/BF865)</f>
        <v>0</v>
      </c>
      <c r="BY865">
        <f>(1-BX865)</f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f>$B$11*DQ865+$C$11*DR865+$F$11*EC865*(1-EF865)</f>
        <v>0</v>
      </c>
      <c r="CS865">
        <f>CR865*CT865</f>
        <v>0</v>
      </c>
      <c r="CT865">
        <f>($B$11*$D$9+$C$11*$D$9+$F$11*((EP865+EH865)/MAX(EP865+EH865+EQ865, 0.1)*$I$9+EQ865/MAX(EP865+EH865+EQ865, 0.1)*$J$9))/($B$11+$C$11+$F$11)</f>
        <v>0</v>
      </c>
      <c r="CU865">
        <f>($B$11*$K$9+$C$11*$K$9+$F$11*((EP865+EH865)/MAX(EP865+EH865+EQ865, 0.1)*$P$9+EQ865/MAX(EP865+EH865+EQ865, 0.1)*$Q$9))/($B$11+$C$11+$F$11)</f>
        <v>0</v>
      </c>
      <c r="CV865">
        <v>6</v>
      </c>
      <c r="CW865">
        <v>0.5</v>
      </c>
      <c r="CX865" t="s">
        <v>419</v>
      </c>
      <c r="CY865">
        <v>2</v>
      </c>
      <c r="CZ865" t="b">
        <v>1</v>
      </c>
      <c r="DA865">
        <v>1659036620.1</v>
      </c>
      <c r="DB865">
        <v>1201.96333333333</v>
      </c>
      <c r="DC865">
        <v>1251.98592592593</v>
      </c>
      <c r="DD865">
        <v>27.8603</v>
      </c>
      <c r="DE865">
        <v>25.9327333333333</v>
      </c>
      <c r="DF865">
        <v>1191.08666666667</v>
      </c>
      <c r="DG865">
        <v>27.3289259259259</v>
      </c>
      <c r="DH865">
        <v>500.021222222222</v>
      </c>
      <c r="DI865">
        <v>90.2785555555556</v>
      </c>
      <c r="DJ865">
        <v>0.0441166111111111</v>
      </c>
      <c r="DK865">
        <v>27.4280814814815</v>
      </c>
      <c r="DL865">
        <v>28.2134</v>
      </c>
      <c r="DM865">
        <v>999.9</v>
      </c>
      <c r="DN865">
        <v>0</v>
      </c>
      <c r="DO865">
        <v>0</v>
      </c>
      <c r="DP865">
        <v>9987.77777777778</v>
      </c>
      <c r="DQ865">
        <v>0</v>
      </c>
      <c r="DR865">
        <v>17.2112</v>
      </c>
      <c r="DS865">
        <v>-50.0196185185185</v>
      </c>
      <c r="DT865">
        <v>1236.41185185185</v>
      </c>
      <c r="DU865">
        <v>1285.31481481481</v>
      </c>
      <c r="DV865">
        <v>1.92755592592593</v>
      </c>
      <c r="DW865">
        <v>1251.98592592593</v>
      </c>
      <c r="DX865">
        <v>25.9327333333333</v>
      </c>
      <c r="DY865">
        <v>2.51518703703704</v>
      </c>
      <c r="DZ865">
        <v>2.34117111111111</v>
      </c>
      <c r="EA865">
        <v>21.1251259259259</v>
      </c>
      <c r="EB865">
        <v>19.9625074074074</v>
      </c>
      <c r="EC865">
        <v>1999.99851851852</v>
      </c>
      <c r="ED865">
        <v>0.980000333333333</v>
      </c>
      <c r="EE865">
        <v>0.0200000444444444</v>
      </c>
      <c r="EF865">
        <v>0</v>
      </c>
      <c r="EG865">
        <v>658.378</v>
      </c>
      <c r="EH865">
        <v>5.00063</v>
      </c>
      <c r="EI865">
        <v>13010.7037037037</v>
      </c>
      <c r="EJ865">
        <v>17256.8814814815</v>
      </c>
      <c r="EK865">
        <v>38.187</v>
      </c>
      <c r="EL865">
        <v>38.25</v>
      </c>
      <c r="EM865">
        <v>37.687</v>
      </c>
      <c r="EN865">
        <v>37.618</v>
      </c>
      <c r="EO865">
        <v>39.2196666666667</v>
      </c>
      <c r="EP865">
        <v>1955.09777777778</v>
      </c>
      <c r="EQ865">
        <v>39.9007407407407</v>
      </c>
      <c r="ER865">
        <v>0</v>
      </c>
      <c r="ES865">
        <v>1659036626.5</v>
      </c>
      <c r="ET865">
        <v>0</v>
      </c>
      <c r="EU865">
        <v>658.412038461538</v>
      </c>
      <c r="EV865">
        <v>-1.44543590427056</v>
      </c>
      <c r="EW865">
        <v>-20.6222221949809</v>
      </c>
      <c r="EX865">
        <v>13010.7923076923</v>
      </c>
      <c r="EY865">
        <v>15</v>
      </c>
      <c r="EZ865">
        <v>1659035359.5</v>
      </c>
      <c r="FA865" t="s">
        <v>1976</v>
      </c>
      <c r="FB865">
        <v>1659035357.5</v>
      </c>
      <c r="FC865">
        <v>1659035359.5</v>
      </c>
      <c r="FD865">
        <v>1</v>
      </c>
      <c r="FE865">
        <v>-0.104</v>
      </c>
      <c r="FF865">
        <v>-0.037</v>
      </c>
      <c r="FG865">
        <v>6.435</v>
      </c>
      <c r="FH865">
        <v>0.501</v>
      </c>
      <c r="FI865">
        <v>420</v>
      </c>
      <c r="FJ865">
        <v>25</v>
      </c>
      <c r="FK865">
        <v>0.45</v>
      </c>
      <c r="FL865">
        <v>0.11</v>
      </c>
      <c r="FM865">
        <v>-49.6751075</v>
      </c>
      <c r="FN865">
        <v>-2.74750581613506</v>
      </c>
      <c r="FO865">
        <v>0.794913635996861</v>
      </c>
      <c r="FP865">
        <v>0</v>
      </c>
      <c r="FQ865">
        <v>658.474352941176</v>
      </c>
      <c r="FR865">
        <v>-1.42062643446916</v>
      </c>
      <c r="FS865">
        <v>0.234276719532427</v>
      </c>
      <c r="FT865">
        <v>0</v>
      </c>
      <c r="FU865">
        <v>1.92580125</v>
      </c>
      <c r="FV865">
        <v>0.0206617260788024</v>
      </c>
      <c r="FW865">
        <v>0.00424568792276353</v>
      </c>
      <c r="FX865">
        <v>1</v>
      </c>
      <c r="FY865">
        <v>1</v>
      </c>
      <c r="FZ865">
        <v>3</v>
      </c>
      <c r="GA865" t="s">
        <v>421</v>
      </c>
      <c r="GB865">
        <v>2.973</v>
      </c>
      <c r="GC865">
        <v>2.69785</v>
      </c>
      <c r="GD865">
        <v>0.189095</v>
      </c>
      <c r="GE865">
        <v>0.194794</v>
      </c>
      <c r="GF865">
        <v>0.114416</v>
      </c>
      <c r="GG865">
        <v>0.109814</v>
      </c>
      <c r="GH865">
        <v>31569.9</v>
      </c>
      <c r="GI865">
        <v>34287.4</v>
      </c>
      <c r="GJ865">
        <v>35276.8</v>
      </c>
      <c r="GK865">
        <v>38614.7</v>
      </c>
      <c r="GL865">
        <v>44286.6</v>
      </c>
      <c r="GM865">
        <v>49648.7</v>
      </c>
      <c r="GN865">
        <v>55146.2</v>
      </c>
      <c r="GO865">
        <v>61938.8</v>
      </c>
      <c r="GP865">
        <v>1.9728</v>
      </c>
      <c r="GQ865">
        <v>1.8638</v>
      </c>
      <c r="GR865">
        <v>0.176132</v>
      </c>
      <c r="GS865">
        <v>0</v>
      </c>
      <c r="GT865">
        <v>25.3481</v>
      </c>
      <c r="GU865">
        <v>999.9</v>
      </c>
      <c r="GV865">
        <v>58.003</v>
      </c>
      <c r="GW865">
        <v>29.477</v>
      </c>
      <c r="GX865">
        <v>26.5605</v>
      </c>
      <c r="GY865">
        <v>56.5119</v>
      </c>
      <c r="GZ865">
        <v>46.2179</v>
      </c>
      <c r="HA865">
        <v>1</v>
      </c>
      <c r="HB865">
        <v>-0.0503659</v>
      </c>
      <c r="HC865">
        <v>0.0899782</v>
      </c>
      <c r="HD865">
        <v>20.1138</v>
      </c>
      <c r="HE865">
        <v>5.19932</v>
      </c>
      <c r="HF865">
        <v>12.0052</v>
      </c>
      <c r="HG865">
        <v>4.976</v>
      </c>
      <c r="HH865">
        <v>3.294</v>
      </c>
      <c r="HI865">
        <v>9999</v>
      </c>
      <c r="HJ865">
        <v>9999</v>
      </c>
      <c r="HK865">
        <v>9999</v>
      </c>
      <c r="HL865">
        <v>631.2</v>
      </c>
      <c r="HM865">
        <v>1.86319</v>
      </c>
      <c r="HN865">
        <v>1.86798</v>
      </c>
      <c r="HO865">
        <v>1.86771</v>
      </c>
      <c r="HP865">
        <v>1.86896</v>
      </c>
      <c r="HQ865">
        <v>1.86978</v>
      </c>
      <c r="HR865">
        <v>1.86587</v>
      </c>
      <c r="HS865">
        <v>1.86691</v>
      </c>
      <c r="HT865">
        <v>1.86829</v>
      </c>
      <c r="HU865">
        <v>5</v>
      </c>
      <c r="HV865">
        <v>0</v>
      </c>
      <c r="HW865">
        <v>0</v>
      </c>
      <c r="HX865">
        <v>0</v>
      </c>
      <c r="HY865" t="s">
        <v>422</v>
      </c>
      <c r="HZ865" t="s">
        <v>423</v>
      </c>
      <c r="IA865" t="s">
        <v>424</v>
      </c>
      <c r="IB865" t="s">
        <v>424</v>
      </c>
      <c r="IC865" t="s">
        <v>424</v>
      </c>
      <c r="ID865" t="s">
        <v>424</v>
      </c>
      <c r="IE865">
        <v>0</v>
      </c>
      <c r="IF865">
        <v>100</v>
      </c>
      <c r="IG865">
        <v>100</v>
      </c>
      <c r="IH865">
        <v>11</v>
      </c>
      <c r="II865">
        <v>0.5313</v>
      </c>
      <c r="IJ865">
        <v>3.92360093765785</v>
      </c>
      <c r="IK865">
        <v>0.00601174518973114</v>
      </c>
      <c r="IL865">
        <v>2.77886958061485e-07</v>
      </c>
      <c r="IM865">
        <v>-3.54636231360687e-10</v>
      </c>
      <c r="IN865">
        <v>0.531367920259254</v>
      </c>
      <c r="IO865">
        <v>0</v>
      </c>
      <c r="IP865">
        <v>0</v>
      </c>
      <c r="IQ865">
        <v>0</v>
      </c>
      <c r="IR865">
        <v>-4</v>
      </c>
      <c r="IS865">
        <v>1848</v>
      </c>
      <c r="IT865">
        <v>1</v>
      </c>
      <c r="IU865">
        <v>25</v>
      </c>
      <c r="IV865">
        <v>21.2</v>
      </c>
      <c r="IW865">
        <v>21.1</v>
      </c>
      <c r="IX865">
        <v>2.53296</v>
      </c>
      <c r="IY865">
        <v>2.6062</v>
      </c>
      <c r="IZ865">
        <v>1.54785</v>
      </c>
      <c r="JA865">
        <v>2.30591</v>
      </c>
      <c r="JB865">
        <v>1.34644</v>
      </c>
      <c r="JC865">
        <v>2.35229</v>
      </c>
      <c r="JD865">
        <v>33.7381</v>
      </c>
      <c r="JE865">
        <v>24.2188</v>
      </c>
      <c r="JF865">
        <v>18</v>
      </c>
      <c r="JG865">
        <v>491.632</v>
      </c>
      <c r="JH865">
        <v>420.336</v>
      </c>
      <c r="JI865">
        <v>24.9998</v>
      </c>
      <c r="JJ865">
        <v>26.5877</v>
      </c>
      <c r="JK865">
        <v>30.0001</v>
      </c>
      <c r="JL865">
        <v>26.5471</v>
      </c>
      <c r="JM865">
        <v>26.4884</v>
      </c>
      <c r="JN865">
        <v>50.696</v>
      </c>
      <c r="JO865">
        <v>5.50971</v>
      </c>
      <c r="JP865">
        <v>100</v>
      </c>
      <c r="JQ865">
        <v>25</v>
      </c>
      <c r="JR865">
        <v>1288.9</v>
      </c>
      <c r="JS865">
        <v>25.9931</v>
      </c>
      <c r="JT865">
        <v>102.296</v>
      </c>
      <c r="JU865">
        <v>103.097</v>
      </c>
    </row>
    <row r="866" spans="1:281">
      <c r="A866">
        <v>848</v>
      </c>
      <c r="B866">
        <v>1659036632.1</v>
      </c>
      <c r="C866">
        <v>12949</v>
      </c>
      <c r="D866" t="s">
        <v>2129</v>
      </c>
      <c r="E866" t="s">
        <v>2130</v>
      </c>
      <c r="F866">
        <v>5</v>
      </c>
      <c r="G866" t="s">
        <v>1975</v>
      </c>
      <c r="H866" t="s">
        <v>417</v>
      </c>
      <c r="I866">
        <v>1659036624.54444</v>
      </c>
      <c r="J866">
        <f>(K866)/1000</f>
        <v>0</v>
      </c>
      <c r="K866">
        <f>IF(CZ866, AN866, AH866)</f>
        <v>0</v>
      </c>
      <c r="L866">
        <f>IF(CZ866, AI866, AG866)</f>
        <v>0</v>
      </c>
      <c r="M866">
        <f>DB866 - IF(AU866&gt;1, L866*CV866*100.0/(AW866*DP866), 0)</f>
        <v>0</v>
      </c>
      <c r="N866">
        <f>((T866-J866/2)*M866-L866)/(T866+J866/2)</f>
        <v>0</v>
      </c>
      <c r="O866">
        <f>N866*(DI866+DJ866)/1000.0</f>
        <v>0</v>
      </c>
      <c r="P866">
        <f>(DB866 - IF(AU866&gt;1, L866*CV866*100.0/(AW866*DP866), 0))*(DI866+DJ866)/1000.0</f>
        <v>0</v>
      </c>
      <c r="Q866">
        <f>2.0/((1/S866-1/R866)+SIGN(S866)*SQRT((1/S866-1/R866)*(1/S866-1/R866) + 4*CW866/((CW866+1)*(CW866+1))*(2*1/S866*1/R866-1/R866*1/R866)))</f>
        <v>0</v>
      </c>
      <c r="R866">
        <f>IF(LEFT(CX866,1)&lt;&gt;"0",IF(LEFT(CX866,1)="1",3.0,CY866),$D$5+$E$5*(DP866*DI866/($K$5*1000))+$F$5*(DP866*DI866/($K$5*1000))*MAX(MIN(CV866,$J$5),$I$5)*MAX(MIN(CV866,$J$5),$I$5)+$G$5*MAX(MIN(CV866,$J$5),$I$5)*(DP866*DI866/($K$5*1000))+$H$5*(DP866*DI866/($K$5*1000))*(DP866*DI866/($K$5*1000)))</f>
        <v>0</v>
      </c>
      <c r="S866">
        <f>J866*(1000-(1000*0.61365*exp(17.502*W866/(240.97+W866))/(DI866+DJ866)+DD866)/2)/(1000*0.61365*exp(17.502*W866/(240.97+W866))/(DI866+DJ866)-DD866)</f>
        <v>0</v>
      </c>
      <c r="T866">
        <f>1/((CW866+1)/(Q866/1.6)+1/(R866/1.37)) + CW866/((CW866+1)/(Q866/1.6) + CW866/(R866/1.37))</f>
        <v>0</v>
      </c>
      <c r="U866">
        <f>(CR866*CU866)</f>
        <v>0</v>
      </c>
      <c r="V866">
        <f>(DK866+(U866+2*0.95*5.67E-8*(((DK866+$B$7)+273)^4-(DK866+273)^4)-44100*J866)/(1.84*29.3*R866+8*0.95*5.67E-8*(DK866+273)^3))</f>
        <v>0</v>
      </c>
      <c r="W866">
        <f>($C$7*DL866+$D$7*DM866+$E$7*V866)</f>
        <v>0</v>
      </c>
      <c r="X866">
        <f>0.61365*exp(17.502*W866/(240.97+W866))</f>
        <v>0</v>
      </c>
      <c r="Y866">
        <f>(Z866/AA866*100)</f>
        <v>0</v>
      </c>
      <c r="Z866">
        <f>DD866*(DI866+DJ866)/1000</f>
        <v>0</v>
      </c>
      <c r="AA866">
        <f>0.61365*exp(17.502*DK866/(240.97+DK866))</f>
        <v>0</v>
      </c>
      <c r="AB866">
        <f>(X866-DD866*(DI866+DJ866)/1000)</f>
        <v>0</v>
      </c>
      <c r="AC866">
        <f>(-J866*44100)</f>
        <v>0</v>
      </c>
      <c r="AD866">
        <f>2*29.3*R866*0.92*(DK866-W866)</f>
        <v>0</v>
      </c>
      <c r="AE866">
        <f>2*0.95*5.67E-8*(((DK866+$B$7)+273)^4-(W866+273)^4)</f>
        <v>0</v>
      </c>
      <c r="AF866">
        <f>U866+AE866+AC866+AD866</f>
        <v>0</v>
      </c>
      <c r="AG866">
        <f>DH866*AU866*(DC866-DB866*(1000-AU866*DE866)/(1000-AU866*DD866))/(100*CV866)</f>
        <v>0</v>
      </c>
      <c r="AH866">
        <f>1000*DH866*AU866*(DD866-DE866)/(100*CV866*(1000-AU866*DD866))</f>
        <v>0</v>
      </c>
      <c r="AI866">
        <f>(AJ866 - AK866 - DI866*1E3/(8.314*(DK866+273.15)) * AM866/DH866 * AL866) * DH866/(100*CV866) * (1000 - DE866)/1000</f>
        <v>0</v>
      </c>
      <c r="AJ866">
        <v>1317.85161392332</v>
      </c>
      <c r="AK866">
        <v>1276.21424242424</v>
      </c>
      <c r="AL866">
        <v>3.50357570049816</v>
      </c>
      <c r="AM866">
        <v>66.0503395824005</v>
      </c>
      <c r="AN866">
        <f>(AP866 - AO866 + DI866*1E3/(8.314*(DK866+273.15)) * AR866/DH866 * AQ866) * DH866/(100*CV866) * 1000/(1000 - AP866)</f>
        <v>0</v>
      </c>
      <c r="AO866">
        <v>25.9379641774997</v>
      </c>
      <c r="AP866">
        <v>27.8649244755245</v>
      </c>
      <c r="AQ866">
        <v>8.11911218873879e-06</v>
      </c>
      <c r="AR866">
        <v>92.4507635075594</v>
      </c>
      <c r="AS866">
        <v>3</v>
      </c>
      <c r="AT866">
        <v>1</v>
      </c>
      <c r="AU866">
        <f>IF(AS866*$H$13&gt;=AW866,1.0,(AW866/(AW866-AS866*$H$13)))</f>
        <v>0</v>
      </c>
      <c r="AV866">
        <f>(AU866-1)*100</f>
        <v>0</v>
      </c>
      <c r="AW866">
        <f>MAX(0,($B$13+$C$13*DP866)/(1+$D$13*DP866)*DI866/(DK866+273)*$E$13)</f>
        <v>0</v>
      </c>
      <c r="AX866" t="s">
        <v>418</v>
      </c>
      <c r="AY866" t="s">
        <v>418</v>
      </c>
      <c r="AZ866">
        <v>0</v>
      </c>
      <c r="BA866">
        <v>0</v>
      </c>
      <c r="BB866">
        <f>1-AZ866/BA866</f>
        <v>0</v>
      </c>
      <c r="BC866">
        <v>0</v>
      </c>
      <c r="BD866" t="s">
        <v>418</v>
      </c>
      <c r="BE866" t="s">
        <v>418</v>
      </c>
      <c r="BF866">
        <v>0</v>
      </c>
      <c r="BG866">
        <v>0</v>
      </c>
      <c r="BH866">
        <f>1-BF866/BG866</f>
        <v>0</v>
      </c>
      <c r="BI866">
        <v>0.5</v>
      </c>
      <c r="BJ866">
        <f>CS866</f>
        <v>0</v>
      </c>
      <c r="BK866">
        <f>L866</f>
        <v>0</v>
      </c>
      <c r="BL866">
        <f>BH866*BI866*BJ866</f>
        <v>0</v>
      </c>
      <c r="BM866">
        <f>(BK866-BC866)/BJ866</f>
        <v>0</v>
      </c>
      <c r="BN866">
        <f>(BA866-BG866)/BG866</f>
        <v>0</v>
      </c>
      <c r="BO866">
        <f>AZ866/(BB866+AZ866/BG866)</f>
        <v>0</v>
      </c>
      <c r="BP866" t="s">
        <v>418</v>
      </c>
      <c r="BQ866">
        <v>0</v>
      </c>
      <c r="BR866">
        <f>IF(BQ866&lt;&gt;0, BQ866, BO866)</f>
        <v>0</v>
      </c>
      <c r="BS866">
        <f>1-BR866/BG866</f>
        <v>0</v>
      </c>
      <c r="BT866">
        <f>(BG866-BF866)/(BG866-BR866)</f>
        <v>0</v>
      </c>
      <c r="BU866">
        <f>(BA866-BG866)/(BA866-BR866)</f>
        <v>0</v>
      </c>
      <c r="BV866">
        <f>(BG866-BF866)/(BG866-AZ866)</f>
        <v>0</v>
      </c>
      <c r="BW866">
        <f>(BA866-BG866)/(BA866-AZ866)</f>
        <v>0</v>
      </c>
      <c r="BX866">
        <f>(BT866*BR866/BF866)</f>
        <v>0</v>
      </c>
      <c r="BY866">
        <f>(1-BX866)</f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f>$B$11*DQ866+$C$11*DR866+$F$11*EC866*(1-EF866)</f>
        <v>0</v>
      </c>
      <c r="CS866">
        <f>CR866*CT866</f>
        <v>0</v>
      </c>
      <c r="CT866">
        <f>($B$11*$D$9+$C$11*$D$9+$F$11*((EP866+EH866)/MAX(EP866+EH866+EQ866, 0.1)*$I$9+EQ866/MAX(EP866+EH866+EQ866, 0.1)*$J$9))/($B$11+$C$11+$F$11)</f>
        <v>0</v>
      </c>
      <c r="CU866">
        <f>($B$11*$K$9+$C$11*$K$9+$F$11*((EP866+EH866)/MAX(EP866+EH866+EQ866, 0.1)*$P$9+EQ866/MAX(EP866+EH866+EQ866, 0.1)*$Q$9))/($B$11+$C$11+$F$11)</f>
        <v>0</v>
      </c>
      <c r="CV866">
        <v>6</v>
      </c>
      <c r="CW866">
        <v>0.5</v>
      </c>
      <c r="CX866" t="s">
        <v>419</v>
      </c>
      <c r="CY866">
        <v>2</v>
      </c>
      <c r="CZ866" t="b">
        <v>1</v>
      </c>
      <c r="DA866">
        <v>1659036624.54444</v>
      </c>
      <c r="DB866">
        <v>1216.89814814815</v>
      </c>
      <c r="DC866">
        <v>1266.93074074074</v>
      </c>
      <c r="DD866">
        <v>27.8632148148148</v>
      </c>
      <c r="DE866">
        <v>25.9351925925926</v>
      </c>
      <c r="DF866">
        <v>1205.9437037037</v>
      </c>
      <c r="DG866">
        <v>27.3318444444444</v>
      </c>
      <c r="DH866">
        <v>500.065222222222</v>
      </c>
      <c r="DI866">
        <v>90.2778814814815</v>
      </c>
      <c r="DJ866">
        <v>0.0441721185185185</v>
      </c>
      <c r="DK866">
        <v>27.4278666666667</v>
      </c>
      <c r="DL866">
        <v>28.2085148148148</v>
      </c>
      <c r="DM866">
        <v>999.9</v>
      </c>
      <c r="DN866">
        <v>0</v>
      </c>
      <c r="DO866">
        <v>0</v>
      </c>
      <c r="DP866">
        <v>10002.962962963</v>
      </c>
      <c r="DQ866">
        <v>0</v>
      </c>
      <c r="DR866">
        <v>17.2144666666667</v>
      </c>
      <c r="DS866">
        <v>-50.0309740740741</v>
      </c>
      <c r="DT866">
        <v>1251.77777777778</v>
      </c>
      <c r="DU866">
        <v>1300.66148148148</v>
      </c>
      <c r="DV866">
        <v>1.92801555555556</v>
      </c>
      <c r="DW866">
        <v>1266.93074074074</v>
      </c>
      <c r="DX866">
        <v>25.9351925925926</v>
      </c>
      <c r="DY866">
        <v>2.51543185185185</v>
      </c>
      <c r="DZ866">
        <v>2.34137592592593</v>
      </c>
      <c r="EA866">
        <v>21.1267074074074</v>
      </c>
      <c r="EB866">
        <v>19.9639185185185</v>
      </c>
      <c r="EC866">
        <v>2000.00777777778</v>
      </c>
      <c r="ED866">
        <v>0.980000333333333</v>
      </c>
      <c r="EE866">
        <v>0.0200000444444444</v>
      </c>
      <c r="EF866">
        <v>0</v>
      </c>
      <c r="EG866">
        <v>658.291962962963</v>
      </c>
      <c r="EH866">
        <v>5.00063</v>
      </c>
      <c r="EI866">
        <v>13009.1148148148</v>
      </c>
      <c r="EJ866">
        <v>17256.962962963</v>
      </c>
      <c r="EK866">
        <v>38.187</v>
      </c>
      <c r="EL866">
        <v>38.25</v>
      </c>
      <c r="EM866">
        <v>37.687</v>
      </c>
      <c r="EN866">
        <v>37.6203333333333</v>
      </c>
      <c r="EO866">
        <v>39.215</v>
      </c>
      <c r="EP866">
        <v>1955.10703703704</v>
      </c>
      <c r="EQ866">
        <v>39.9007407407407</v>
      </c>
      <c r="ER866">
        <v>0</v>
      </c>
      <c r="ES866">
        <v>1659036631.3</v>
      </c>
      <c r="ET866">
        <v>0</v>
      </c>
      <c r="EU866">
        <v>658.297576923077</v>
      </c>
      <c r="EV866">
        <v>-0.91442735396638</v>
      </c>
      <c r="EW866">
        <v>-23.0974359080591</v>
      </c>
      <c r="EX866">
        <v>13009.0307692308</v>
      </c>
      <c r="EY866">
        <v>15</v>
      </c>
      <c r="EZ866">
        <v>1659035359.5</v>
      </c>
      <c r="FA866" t="s">
        <v>1976</v>
      </c>
      <c r="FB866">
        <v>1659035357.5</v>
      </c>
      <c r="FC866">
        <v>1659035359.5</v>
      </c>
      <c r="FD866">
        <v>1</v>
      </c>
      <c r="FE866">
        <v>-0.104</v>
      </c>
      <c r="FF866">
        <v>-0.037</v>
      </c>
      <c r="FG866">
        <v>6.435</v>
      </c>
      <c r="FH866">
        <v>0.501</v>
      </c>
      <c r="FI866">
        <v>420</v>
      </c>
      <c r="FJ866">
        <v>25</v>
      </c>
      <c r="FK866">
        <v>0.45</v>
      </c>
      <c r="FL866">
        <v>0.11</v>
      </c>
      <c r="FM866">
        <v>-49.9414825</v>
      </c>
      <c r="FN866">
        <v>-3.24127091932441</v>
      </c>
      <c r="FO866">
        <v>0.813070829290874</v>
      </c>
      <c r="FP866">
        <v>0</v>
      </c>
      <c r="FQ866">
        <v>658.390529411765</v>
      </c>
      <c r="FR866">
        <v>-1.13992361197972</v>
      </c>
      <c r="FS866">
        <v>0.21300735078369</v>
      </c>
      <c r="FT866">
        <v>0</v>
      </c>
      <c r="FU866">
        <v>1.9274865</v>
      </c>
      <c r="FV866">
        <v>0.00239482176359459</v>
      </c>
      <c r="FW866">
        <v>0.00332611676734298</v>
      </c>
      <c r="FX866">
        <v>1</v>
      </c>
      <c r="FY866">
        <v>1</v>
      </c>
      <c r="FZ866">
        <v>3</v>
      </c>
      <c r="GA866" t="s">
        <v>421</v>
      </c>
      <c r="GB866">
        <v>2.97354</v>
      </c>
      <c r="GC866">
        <v>2.69817</v>
      </c>
      <c r="GD866">
        <v>0.190545</v>
      </c>
      <c r="GE866">
        <v>0.196015</v>
      </c>
      <c r="GF866">
        <v>0.114421</v>
      </c>
      <c r="GG866">
        <v>0.109818</v>
      </c>
      <c r="GH866">
        <v>31513.8</v>
      </c>
      <c r="GI866">
        <v>34235.4</v>
      </c>
      <c r="GJ866">
        <v>35277.2</v>
      </c>
      <c r="GK866">
        <v>38614.7</v>
      </c>
      <c r="GL866">
        <v>44286.2</v>
      </c>
      <c r="GM866">
        <v>49649</v>
      </c>
      <c r="GN866">
        <v>55146.1</v>
      </c>
      <c r="GO866">
        <v>61939.5</v>
      </c>
      <c r="GP866">
        <v>1.9734</v>
      </c>
      <c r="GQ866">
        <v>1.8632</v>
      </c>
      <c r="GR866">
        <v>0.176579</v>
      </c>
      <c r="GS866">
        <v>0</v>
      </c>
      <c r="GT866">
        <v>25.3481</v>
      </c>
      <c r="GU866">
        <v>999.9</v>
      </c>
      <c r="GV866">
        <v>58.003</v>
      </c>
      <c r="GW866">
        <v>29.477</v>
      </c>
      <c r="GX866">
        <v>26.5632</v>
      </c>
      <c r="GY866">
        <v>56.1919</v>
      </c>
      <c r="GZ866">
        <v>46.242</v>
      </c>
      <c r="HA866">
        <v>1</v>
      </c>
      <c r="HB866">
        <v>-0.0505488</v>
      </c>
      <c r="HC866">
        <v>0.0897603</v>
      </c>
      <c r="HD866">
        <v>20.1138</v>
      </c>
      <c r="HE866">
        <v>5.19932</v>
      </c>
      <c r="HF866">
        <v>12.004</v>
      </c>
      <c r="HG866">
        <v>4.976</v>
      </c>
      <c r="HH866">
        <v>3.2938</v>
      </c>
      <c r="HI866">
        <v>9999</v>
      </c>
      <c r="HJ866">
        <v>9999</v>
      </c>
      <c r="HK866">
        <v>9999</v>
      </c>
      <c r="HL866">
        <v>631.2</v>
      </c>
      <c r="HM866">
        <v>1.86325</v>
      </c>
      <c r="HN866">
        <v>1.86798</v>
      </c>
      <c r="HO866">
        <v>1.8678</v>
      </c>
      <c r="HP866">
        <v>1.86893</v>
      </c>
      <c r="HQ866">
        <v>1.86978</v>
      </c>
      <c r="HR866">
        <v>1.86584</v>
      </c>
      <c r="HS866">
        <v>1.86691</v>
      </c>
      <c r="HT866">
        <v>1.86829</v>
      </c>
      <c r="HU866">
        <v>5</v>
      </c>
      <c r="HV866">
        <v>0</v>
      </c>
      <c r="HW866">
        <v>0</v>
      </c>
      <c r="HX866">
        <v>0</v>
      </c>
      <c r="HY866" t="s">
        <v>422</v>
      </c>
      <c r="HZ866" t="s">
        <v>423</v>
      </c>
      <c r="IA866" t="s">
        <v>424</v>
      </c>
      <c r="IB866" t="s">
        <v>424</v>
      </c>
      <c r="IC866" t="s">
        <v>424</v>
      </c>
      <c r="ID866" t="s">
        <v>424</v>
      </c>
      <c r="IE866">
        <v>0</v>
      </c>
      <c r="IF866">
        <v>100</v>
      </c>
      <c r="IG866">
        <v>100</v>
      </c>
      <c r="IH866">
        <v>11.08</v>
      </c>
      <c r="II866">
        <v>0.5314</v>
      </c>
      <c r="IJ866">
        <v>3.92360093765785</v>
      </c>
      <c r="IK866">
        <v>0.00601174518973114</v>
      </c>
      <c r="IL866">
        <v>2.77886958061485e-07</v>
      </c>
      <c r="IM866">
        <v>-3.54636231360687e-10</v>
      </c>
      <c r="IN866">
        <v>0.531367920259254</v>
      </c>
      <c r="IO866">
        <v>0</v>
      </c>
      <c r="IP866">
        <v>0</v>
      </c>
      <c r="IQ866">
        <v>0</v>
      </c>
      <c r="IR866">
        <v>-4</v>
      </c>
      <c r="IS866">
        <v>1848</v>
      </c>
      <c r="IT866">
        <v>1</v>
      </c>
      <c r="IU866">
        <v>25</v>
      </c>
      <c r="IV866">
        <v>21.2</v>
      </c>
      <c r="IW866">
        <v>21.2</v>
      </c>
      <c r="IX866">
        <v>2.55493</v>
      </c>
      <c r="IY866">
        <v>2.59644</v>
      </c>
      <c r="IZ866">
        <v>1.54785</v>
      </c>
      <c r="JA866">
        <v>2.30591</v>
      </c>
      <c r="JB866">
        <v>1.34644</v>
      </c>
      <c r="JC866">
        <v>2.41821</v>
      </c>
      <c r="JD866">
        <v>33.7381</v>
      </c>
      <c r="JE866">
        <v>24.2188</v>
      </c>
      <c r="JF866">
        <v>18</v>
      </c>
      <c r="JG866">
        <v>492.003</v>
      </c>
      <c r="JH866">
        <v>419.993</v>
      </c>
      <c r="JI866">
        <v>24.9999</v>
      </c>
      <c r="JJ866">
        <v>26.5855</v>
      </c>
      <c r="JK866">
        <v>30</v>
      </c>
      <c r="JL866">
        <v>26.5448</v>
      </c>
      <c r="JM866">
        <v>26.4884</v>
      </c>
      <c r="JN866">
        <v>51.131</v>
      </c>
      <c r="JO866">
        <v>5.50971</v>
      </c>
      <c r="JP866">
        <v>100</v>
      </c>
      <c r="JQ866">
        <v>25</v>
      </c>
      <c r="JR866">
        <v>1309.02</v>
      </c>
      <c r="JS866">
        <v>25.9926</v>
      </c>
      <c r="JT866">
        <v>102.296</v>
      </c>
      <c r="JU866">
        <v>103.097</v>
      </c>
    </row>
    <row r="867" spans="1:281">
      <c r="A867">
        <v>849</v>
      </c>
      <c r="B867">
        <v>1659036637.6</v>
      </c>
      <c r="C867">
        <v>12954.5</v>
      </c>
      <c r="D867" t="s">
        <v>2131</v>
      </c>
      <c r="E867" t="s">
        <v>2132</v>
      </c>
      <c r="F867">
        <v>5</v>
      </c>
      <c r="G867" t="s">
        <v>1975</v>
      </c>
      <c r="H867" t="s">
        <v>417</v>
      </c>
      <c r="I867">
        <v>1659036629.83214</v>
      </c>
      <c r="J867">
        <f>(K867)/1000</f>
        <v>0</v>
      </c>
      <c r="K867">
        <f>IF(CZ867, AN867, AH867)</f>
        <v>0</v>
      </c>
      <c r="L867">
        <f>IF(CZ867, AI867, AG867)</f>
        <v>0</v>
      </c>
      <c r="M867">
        <f>DB867 - IF(AU867&gt;1, L867*CV867*100.0/(AW867*DP867), 0)</f>
        <v>0</v>
      </c>
      <c r="N867">
        <f>((T867-J867/2)*M867-L867)/(T867+J867/2)</f>
        <v>0</v>
      </c>
      <c r="O867">
        <f>N867*(DI867+DJ867)/1000.0</f>
        <v>0</v>
      </c>
      <c r="P867">
        <f>(DB867 - IF(AU867&gt;1, L867*CV867*100.0/(AW867*DP867), 0))*(DI867+DJ867)/1000.0</f>
        <v>0</v>
      </c>
      <c r="Q867">
        <f>2.0/((1/S867-1/R867)+SIGN(S867)*SQRT((1/S867-1/R867)*(1/S867-1/R867) + 4*CW867/((CW867+1)*(CW867+1))*(2*1/S867*1/R867-1/R867*1/R867)))</f>
        <v>0</v>
      </c>
      <c r="R867">
        <f>IF(LEFT(CX867,1)&lt;&gt;"0",IF(LEFT(CX867,1)="1",3.0,CY867),$D$5+$E$5*(DP867*DI867/($K$5*1000))+$F$5*(DP867*DI867/($K$5*1000))*MAX(MIN(CV867,$J$5),$I$5)*MAX(MIN(CV867,$J$5),$I$5)+$G$5*MAX(MIN(CV867,$J$5),$I$5)*(DP867*DI867/($K$5*1000))+$H$5*(DP867*DI867/($K$5*1000))*(DP867*DI867/($K$5*1000)))</f>
        <v>0</v>
      </c>
      <c r="S867">
        <f>J867*(1000-(1000*0.61365*exp(17.502*W867/(240.97+W867))/(DI867+DJ867)+DD867)/2)/(1000*0.61365*exp(17.502*W867/(240.97+W867))/(DI867+DJ867)-DD867)</f>
        <v>0</v>
      </c>
      <c r="T867">
        <f>1/((CW867+1)/(Q867/1.6)+1/(R867/1.37)) + CW867/((CW867+1)/(Q867/1.6) + CW867/(R867/1.37))</f>
        <v>0</v>
      </c>
      <c r="U867">
        <f>(CR867*CU867)</f>
        <v>0</v>
      </c>
      <c r="V867">
        <f>(DK867+(U867+2*0.95*5.67E-8*(((DK867+$B$7)+273)^4-(DK867+273)^4)-44100*J867)/(1.84*29.3*R867+8*0.95*5.67E-8*(DK867+273)^3))</f>
        <v>0</v>
      </c>
      <c r="W867">
        <f>($C$7*DL867+$D$7*DM867+$E$7*V867)</f>
        <v>0</v>
      </c>
      <c r="X867">
        <f>0.61365*exp(17.502*W867/(240.97+W867))</f>
        <v>0</v>
      </c>
      <c r="Y867">
        <f>(Z867/AA867*100)</f>
        <v>0</v>
      </c>
      <c r="Z867">
        <f>DD867*(DI867+DJ867)/1000</f>
        <v>0</v>
      </c>
      <c r="AA867">
        <f>0.61365*exp(17.502*DK867/(240.97+DK867))</f>
        <v>0</v>
      </c>
      <c r="AB867">
        <f>(X867-DD867*(DI867+DJ867)/1000)</f>
        <v>0</v>
      </c>
      <c r="AC867">
        <f>(-J867*44100)</f>
        <v>0</v>
      </c>
      <c r="AD867">
        <f>2*29.3*R867*0.92*(DK867-W867)</f>
        <v>0</v>
      </c>
      <c r="AE867">
        <f>2*0.95*5.67E-8*(((DK867+$B$7)+273)^4-(W867+273)^4)</f>
        <v>0</v>
      </c>
      <c r="AF867">
        <f>U867+AE867+AC867+AD867</f>
        <v>0</v>
      </c>
      <c r="AG867">
        <f>DH867*AU867*(DC867-DB867*(1000-AU867*DE867)/(1000-AU867*DD867))/(100*CV867)</f>
        <v>0</v>
      </c>
      <c r="AH867">
        <f>1000*DH867*AU867*(DD867-DE867)/(100*CV867*(1000-AU867*DD867))</f>
        <v>0</v>
      </c>
      <c r="AI867">
        <f>(AJ867 - AK867 - DI867*1E3/(8.314*(DK867+273.15)) * AM867/DH867 * AL867) * DH867/(100*CV867) * (1000 - DE867)/1000</f>
        <v>0</v>
      </c>
      <c r="AJ867">
        <v>1336.31907745956</v>
      </c>
      <c r="AK867">
        <v>1294.63636363636</v>
      </c>
      <c r="AL867">
        <v>3.43571811621695</v>
      </c>
      <c r="AM867">
        <v>66.0503395824005</v>
      </c>
      <c r="AN867">
        <f>(AP867 - AO867 + DI867*1E3/(8.314*(DK867+273.15)) * AR867/DH867 * AQ867) * DH867/(100*CV867) * 1000/(1000 - AP867)</f>
        <v>0</v>
      </c>
      <c r="AO867">
        <v>25.9348409400858</v>
      </c>
      <c r="AP867">
        <v>27.8688041958042</v>
      </c>
      <c r="AQ867">
        <v>-5.58172891959735e-08</v>
      </c>
      <c r="AR867">
        <v>92.4507635075594</v>
      </c>
      <c r="AS867">
        <v>3</v>
      </c>
      <c r="AT867">
        <v>1</v>
      </c>
      <c r="AU867">
        <f>IF(AS867*$H$13&gt;=AW867,1.0,(AW867/(AW867-AS867*$H$13)))</f>
        <v>0</v>
      </c>
      <c r="AV867">
        <f>(AU867-1)*100</f>
        <v>0</v>
      </c>
      <c r="AW867">
        <f>MAX(0,($B$13+$C$13*DP867)/(1+$D$13*DP867)*DI867/(DK867+273)*$E$13)</f>
        <v>0</v>
      </c>
      <c r="AX867" t="s">
        <v>418</v>
      </c>
      <c r="AY867" t="s">
        <v>418</v>
      </c>
      <c r="AZ867">
        <v>0</v>
      </c>
      <c r="BA867">
        <v>0</v>
      </c>
      <c r="BB867">
        <f>1-AZ867/BA867</f>
        <v>0</v>
      </c>
      <c r="BC867">
        <v>0</v>
      </c>
      <c r="BD867" t="s">
        <v>418</v>
      </c>
      <c r="BE867" t="s">
        <v>418</v>
      </c>
      <c r="BF867">
        <v>0</v>
      </c>
      <c r="BG867">
        <v>0</v>
      </c>
      <c r="BH867">
        <f>1-BF867/BG867</f>
        <v>0</v>
      </c>
      <c r="BI867">
        <v>0.5</v>
      </c>
      <c r="BJ867">
        <f>CS867</f>
        <v>0</v>
      </c>
      <c r="BK867">
        <f>L867</f>
        <v>0</v>
      </c>
      <c r="BL867">
        <f>BH867*BI867*BJ867</f>
        <v>0</v>
      </c>
      <c r="BM867">
        <f>(BK867-BC867)/BJ867</f>
        <v>0</v>
      </c>
      <c r="BN867">
        <f>(BA867-BG867)/BG867</f>
        <v>0</v>
      </c>
      <c r="BO867">
        <f>AZ867/(BB867+AZ867/BG867)</f>
        <v>0</v>
      </c>
      <c r="BP867" t="s">
        <v>418</v>
      </c>
      <c r="BQ867">
        <v>0</v>
      </c>
      <c r="BR867">
        <f>IF(BQ867&lt;&gt;0, BQ867, BO867)</f>
        <v>0</v>
      </c>
      <c r="BS867">
        <f>1-BR867/BG867</f>
        <v>0</v>
      </c>
      <c r="BT867">
        <f>(BG867-BF867)/(BG867-BR867)</f>
        <v>0</v>
      </c>
      <c r="BU867">
        <f>(BA867-BG867)/(BA867-BR867)</f>
        <v>0</v>
      </c>
      <c r="BV867">
        <f>(BG867-BF867)/(BG867-AZ867)</f>
        <v>0</v>
      </c>
      <c r="BW867">
        <f>(BA867-BG867)/(BA867-AZ867)</f>
        <v>0</v>
      </c>
      <c r="BX867">
        <f>(BT867*BR867/BF867)</f>
        <v>0</v>
      </c>
      <c r="BY867">
        <f>(1-BX867)</f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f>$B$11*DQ867+$C$11*DR867+$F$11*EC867*(1-EF867)</f>
        <v>0</v>
      </c>
      <c r="CS867">
        <f>CR867*CT867</f>
        <v>0</v>
      </c>
      <c r="CT867">
        <f>($B$11*$D$9+$C$11*$D$9+$F$11*((EP867+EH867)/MAX(EP867+EH867+EQ867, 0.1)*$I$9+EQ867/MAX(EP867+EH867+EQ867, 0.1)*$J$9))/($B$11+$C$11+$F$11)</f>
        <v>0</v>
      </c>
      <c r="CU867">
        <f>($B$11*$K$9+$C$11*$K$9+$F$11*((EP867+EH867)/MAX(EP867+EH867+EQ867, 0.1)*$P$9+EQ867/MAX(EP867+EH867+EQ867, 0.1)*$Q$9))/($B$11+$C$11+$F$11)</f>
        <v>0</v>
      </c>
      <c r="CV867">
        <v>6</v>
      </c>
      <c r="CW867">
        <v>0.5</v>
      </c>
      <c r="CX867" t="s">
        <v>419</v>
      </c>
      <c r="CY867">
        <v>2</v>
      </c>
      <c r="CZ867" t="b">
        <v>1</v>
      </c>
      <c r="DA867">
        <v>1659036629.83214</v>
      </c>
      <c r="DB867">
        <v>1234.44535714286</v>
      </c>
      <c r="DC867">
        <v>1284.74071428571</v>
      </c>
      <c r="DD867">
        <v>27.8664321428571</v>
      </c>
      <c r="DE867">
        <v>25.9367892857143</v>
      </c>
      <c r="DF867">
        <v>1223.40178571429</v>
      </c>
      <c r="DG867">
        <v>27.3350571428571</v>
      </c>
      <c r="DH867">
        <v>500.097178571429</v>
      </c>
      <c r="DI867">
        <v>90.2773607142857</v>
      </c>
      <c r="DJ867">
        <v>0.0439414107142857</v>
      </c>
      <c r="DK867">
        <v>27.4335785714286</v>
      </c>
      <c r="DL867">
        <v>28.2248357142857</v>
      </c>
      <c r="DM867">
        <v>999.9</v>
      </c>
      <c r="DN867">
        <v>0</v>
      </c>
      <c r="DO867">
        <v>0</v>
      </c>
      <c r="DP867">
        <v>10014.4642857143</v>
      </c>
      <c r="DQ867">
        <v>0</v>
      </c>
      <c r="DR867">
        <v>17.2155321428571</v>
      </c>
      <c r="DS867">
        <v>-50.2944035714286</v>
      </c>
      <c r="DT867">
        <v>1269.83214285714</v>
      </c>
      <c r="DU867">
        <v>1318.94928571429</v>
      </c>
      <c r="DV867">
        <v>1.92964071428571</v>
      </c>
      <c r="DW867">
        <v>1284.74071428571</v>
      </c>
      <c r="DX867">
        <v>25.9367892857143</v>
      </c>
      <c r="DY867">
        <v>2.51570821428571</v>
      </c>
      <c r="DZ867">
        <v>2.34150607142857</v>
      </c>
      <c r="EA867">
        <v>21.1284857142857</v>
      </c>
      <c r="EB867">
        <v>19.9648142857143</v>
      </c>
      <c r="EC867">
        <v>1999.99857142857</v>
      </c>
      <c r="ED867">
        <v>0.980000214285714</v>
      </c>
      <c r="EE867">
        <v>0.0200001714285714</v>
      </c>
      <c r="EF867">
        <v>0</v>
      </c>
      <c r="EG867">
        <v>658.201857142857</v>
      </c>
      <c r="EH867">
        <v>5.00063</v>
      </c>
      <c r="EI867">
        <v>13006.8571428571</v>
      </c>
      <c r="EJ867">
        <v>17256.8785714286</v>
      </c>
      <c r="EK867">
        <v>38.187</v>
      </c>
      <c r="EL867">
        <v>38.25</v>
      </c>
      <c r="EM867">
        <v>37.687</v>
      </c>
      <c r="EN867">
        <v>37.625</v>
      </c>
      <c r="EO867">
        <v>39.21625</v>
      </c>
      <c r="EP867">
        <v>1955.09821428571</v>
      </c>
      <c r="EQ867">
        <v>39.9003571428571</v>
      </c>
      <c r="ER867">
        <v>0</v>
      </c>
      <c r="ES867">
        <v>1659036636.7</v>
      </c>
      <c r="ET867">
        <v>0</v>
      </c>
      <c r="EU867">
        <v>658.19652</v>
      </c>
      <c r="EV867">
        <v>-1.0678461651628</v>
      </c>
      <c r="EW867">
        <v>-24.1461538198807</v>
      </c>
      <c r="EX867">
        <v>13006.716</v>
      </c>
      <c r="EY867">
        <v>15</v>
      </c>
      <c r="EZ867">
        <v>1659035359.5</v>
      </c>
      <c r="FA867" t="s">
        <v>1976</v>
      </c>
      <c r="FB867">
        <v>1659035357.5</v>
      </c>
      <c r="FC867">
        <v>1659035359.5</v>
      </c>
      <c r="FD867">
        <v>1</v>
      </c>
      <c r="FE867">
        <v>-0.104</v>
      </c>
      <c r="FF867">
        <v>-0.037</v>
      </c>
      <c r="FG867">
        <v>6.435</v>
      </c>
      <c r="FH867">
        <v>0.501</v>
      </c>
      <c r="FI867">
        <v>420</v>
      </c>
      <c r="FJ867">
        <v>25</v>
      </c>
      <c r="FK867">
        <v>0.45</v>
      </c>
      <c r="FL867">
        <v>0.11</v>
      </c>
      <c r="FM867">
        <v>-50.1057675</v>
      </c>
      <c r="FN867">
        <v>-1.06703302063783</v>
      </c>
      <c r="FO867">
        <v>0.738308946643442</v>
      </c>
      <c r="FP867">
        <v>0</v>
      </c>
      <c r="FQ867">
        <v>658.289558823529</v>
      </c>
      <c r="FR867">
        <v>-1.05498854384534</v>
      </c>
      <c r="FS867">
        <v>0.216441296371746</v>
      </c>
      <c r="FT867">
        <v>0</v>
      </c>
      <c r="FU867">
        <v>1.92903975</v>
      </c>
      <c r="FV867">
        <v>0.0145158348968075</v>
      </c>
      <c r="FW867">
        <v>0.00393688168954822</v>
      </c>
      <c r="FX867">
        <v>1</v>
      </c>
      <c r="FY867">
        <v>1</v>
      </c>
      <c r="FZ867">
        <v>3</v>
      </c>
      <c r="GA867" t="s">
        <v>421</v>
      </c>
      <c r="GB867">
        <v>2.9723</v>
      </c>
      <c r="GC867">
        <v>2.69784</v>
      </c>
      <c r="GD867">
        <v>0.19225</v>
      </c>
      <c r="GE867">
        <v>0.197907</v>
      </c>
      <c r="GF867">
        <v>0.114427</v>
      </c>
      <c r="GG867">
        <v>0.1098</v>
      </c>
      <c r="GH867">
        <v>31447.4</v>
      </c>
      <c r="GI867">
        <v>34155.2</v>
      </c>
      <c r="GJ867">
        <v>35276.9</v>
      </c>
      <c r="GK867">
        <v>38615.1</v>
      </c>
      <c r="GL867">
        <v>44286.8</v>
      </c>
      <c r="GM867">
        <v>49649.8</v>
      </c>
      <c r="GN867">
        <v>55147.1</v>
      </c>
      <c r="GO867">
        <v>61939.1</v>
      </c>
      <c r="GP867">
        <v>1.9724</v>
      </c>
      <c r="GQ867">
        <v>1.8636</v>
      </c>
      <c r="GR867">
        <v>0.175834</v>
      </c>
      <c r="GS867">
        <v>0</v>
      </c>
      <c r="GT867">
        <v>25.3481</v>
      </c>
      <c r="GU867">
        <v>999.9</v>
      </c>
      <c r="GV867">
        <v>58.003</v>
      </c>
      <c r="GW867">
        <v>29.477</v>
      </c>
      <c r="GX867">
        <v>26.5596</v>
      </c>
      <c r="GY867">
        <v>56.2319</v>
      </c>
      <c r="GZ867">
        <v>46.0377</v>
      </c>
      <c r="HA867">
        <v>1</v>
      </c>
      <c r="HB867">
        <v>-0.0504878</v>
      </c>
      <c r="HC867">
        <v>0.0893246</v>
      </c>
      <c r="HD867">
        <v>20.1137</v>
      </c>
      <c r="HE867">
        <v>5.19812</v>
      </c>
      <c r="HF867">
        <v>12.0052</v>
      </c>
      <c r="HG867">
        <v>4.976</v>
      </c>
      <c r="HH867">
        <v>3.2934</v>
      </c>
      <c r="HI867">
        <v>9999</v>
      </c>
      <c r="HJ867">
        <v>9999</v>
      </c>
      <c r="HK867">
        <v>9999</v>
      </c>
      <c r="HL867">
        <v>631.2</v>
      </c>
      <c r="HM867">
        <v>1.86319</v>
      </c>
      <c r="HN867">
        <v>1.86801</v>
      </c>
      <c r="HO867">
        <v>1.86774</v>
      </c>
      <c r="HP867">
        <v>1.86896</v>
      </c>
      <c r="HQ867">
        <v>1.86981</v>
      </c>
      <c r="HR867">
        <v>1.86584</v>
      </c>
      <c r="HS867">
        <v>1.86691</v>
      </c>
      <c r="HT867">
        <v>1.86829</v>
      </c>
      <c r="HU867">
        <v>5</v>
      </c>
      <c r="HV867">
        <v>0</v>
      </c>
      <c r="HW867">
        <v>0</v>
      </c>
      <c r="HX867">
        <v>0</v>
      </c>
      <c r="HY867" t="s">
        <v>422</v>
      </c>
      <c r="HZ867" t="s">
        <v>423</v>
      </c>
      <c r="IA867" t="s">
        <v>424</v>
      </c>
      <c r="IB867" t="s">
        <v>424</v>
      </c>
      <c r="IC867" t="s">
        <v>424</v>
      </c>
      <c r="ID867" t="s">
        <v>424</v>
      </c>
      <c r="IE867">
        <v>0</v>
      </c>
      <c r="IF867">
        <v>100</v>
      </c>
      <c r="IG867">
        <v>100</v>
      </c>
      <c r="IH867">
        <v>11.17</v>
      </c>
      <c r="II867">
        <v>0.5314</v>
      </c>
      <c r="IJ867">
        <v>3.92360093765785</v>
      </c>
      <c r="IK867">
        <v>0.00601174518973114</v>
      </c>
      <c r="IL867">
        <v>2.77886958061485e-07</v>
      </c>
      <c r="IM867">
        <v>-3.54636231360687e-10</v>
      </c>
      <c r="IN867">
        <v>0.531367920259254</v>
      </c>
      <c r="IO867">
        <v>0</v>
      </c>
      <c r="IP867">
        <v>0</v>
      </c>
      <c r="IQ867">
        <v>0</v>
      </c>
      <c r="IR867">
        <v>-4</v>
      </c>
      <c r="IS867">
        <v>1848</v>
      </c>
      <c r="IT867">
        <v>1</v>
      </c>
      <c r="IU867">
        <v>25</v>
      </c>
      <c r="IV867">
        <v>21.3</v>
      </c>
      <c r="IW867">
        <v>21.3</v>
      </c>
      <c r="IX867">
        <v>2.58545</v>
      </c>
      <c r="IY867">
        <v>2.60498</v>
      </c>
      <c r="IZ867">
        <v>1.54785</v>
      </c>
      <c r="JA867">
        <v>2.30591</v>
      </c>
      <c r="JB867">
        <v>1.34644</v>
      </c>
      <c r="JC867">
        <v>2.34863</v>
      </c>
      <c r="JD867">
        <v>33.7381</v>
      </c>
      <c r="JE867">
        <v>24.2188</v>
      </c>
      <c r="JF867">
        <v>18</v>
      </c>
      <c r="JG867">
        <v>491.352</v>
      </c>
      <c r="JH867">
        <v>420.205</v>
      </c>
      <c r="JI867">
        <v>24.9998</v>
      </c>
      <c r="JJ867">
        <v>26.5855</v>
      </c>
      <c r="JK867">
        <v>30</v>
      </c>
      <c r="JL867">
        <v>26.5448</v>
      </c>
      <c r="JM867">
        <v>26.4862</v>
      </c>
      <c r="JN867">
        <v>51.7496</v>
      </c>
      <c r="JO867">
        <v>5.50971</v>
      </c>
      <c r="JP867">
        <v>100</v>
      </c>
      <c r="JQ867">
        <v>25</v>
      </c>
      <c r="JR867">
        <v>1322.56</v>
      </c>
      <c r="JS867">
        <v>25.9883</v>
      </c>
      <c r="JT867">
        <v>102.297</v>
      </c>
      <c r="JU867">
        <v>103.097</v>
      </c>
    </row>
    <row r="868" spans="1:281">
      <c r="A868">
        <v>850</v>
      </c>
      <c r="B868">
        <v>1659036642.6</v>
      </c>
      <c r="C868">
        <v>12959.5</v>
      </c>
      <c r="D868" t="s">
        <v>2133</v>
      </c>
      <c r="E868" t="s">
        <v>2134</v>
      </c>
      <c r="F868">
        <v>5</v>
      </c>
      <c r="G868" t="s">
        <v>1975</v>
      </c>
      <c r="H868" t="s">
        <v>417</v>
      </c>
      <c r="I868">
        <v>1659036635.11852</v>
      </c>
      <c r="J868">
        <f>(K868)/1000</f>
        <v>0</v>
      </c>
      <c r="K868">
        <f>IF(CZ868, AN868, AH868)</f>
        <v>0</v>
      </c>
      <c r="L868">
        <f>IF(CZ868, AI868, AG868)</f>
        <v>0</v>
      </c>
      <c r="M868">
        <f>DB868 - IF(AU868&gt;1, L868*CV868*100.0/(AW868*DP868), 0)</f>
        <v>0</v>
      </c>
      <c r="N868">
        <f>((T868-J868/2)*M868-L868)/(T868+J868/2)</f>
        <v>0</v>
      </c>
      <c r="O868">
        <f>N868*(DI868+DJ868)/1000.0</f>
        <v>0</v>
      </c>
      <c r="P868">
        <f>(DB868 - IF(AU868&gt;1, L868*CV868*100.0/(AW868*DP868), 0))*(DI868+DJ868)/1000.0</f>
        <v>0</v>
      </c>
      <c r="Q868">
        <f>2.0/((1/S868-1/R868)+SIGN(S868)*SQRT((1/S868-1/R868)*(1/S868-1/R868) + 4*CW868/((CW868+1)*(CW868+1))*(2*1/S868*1/R868-1/R868*1/R868)))</f>
        <v>0</v>
      </c>
      <c r="R868">
        <f>IF(LEFT(CX868,1)&lt;&gt;"0",IF(LEFT(CX868,1)="1",3.0,CY868),$D$5+$E$5*(DP868*DI868/($K$5*1000))+$F$5*(DP868*DI868/($K$5*1000))*MAX(MIN(CV868,$J$5),$I$5)*MAX(MIN(CV868,$J$5),$I$5)+$G$5*MAX(MIN(CV868,$J$5),$I$5)*(DP868*DI868/($K$5*1000))+$H$5*(DP868*DI868/($K$5*1000))*(DP868*DI868/($K$5*1000)))</f>
        <v>0</v>
      </c>
      <c r="S868">
        <f>J868*(1000-(1000*0.61365*exp(17.502*W868/(240.97+W868))/(DI868+DJ868)+DD868)/2)/(1000*0.61365*exp(17.502*W868/(240.97+W868))/(DI868+DJ868)-DD868)</f>
        <v>0</v>
      </c>
      <c r="T868">
        <f>1/((CW868+1)/(Q868/1.6)+1/(R868/1.37)) + CW868/((CW868+1)/(Q868/1.6) + CW868/(R868/1.37))</f>
        <v>0</v>
      </c>
      <c r="U868">
        <f>(CR868*CU868)</f>
        <v>0</v>
      </c>
      <c r="V868">
        <f>(DK868+(U868+2*0.95*5.67E-8*(((DK868+$B$7)+273)^4-(DK868+273)^4)-44100*J868)/(1.84*29.3*R868+8*0.95*5.67E-8*(DK868+273)^3))</f>
        <v>0</v>
      </c>
      <c r="W868">
        <f>($C$7*DL868+$D$7*DM868+$E$7*V868)</f>
        <v>0</v>
      </c>
      <c r="X868">
        <f>0.61365*exp(17.502*W868/(240.97+W868))</f>
        <v>0</v>
      </c>
      <c r="Y868">
        <f>(Z868/AA868*100)</f>
        <v>0</v>
      </c>
      <c r="Z868">
        <f>DD868*(DI868+DJ868)/1000</f>
        <v>0</v>
      </c>
      <c r="AA868">
        <f>0.61365*exp(17.502*DK868/(240.97+DK868))</f>
        <v>0</v>
      </c>
      <c r="AB868">
        <f>(X868-DD868*(DI868+DJ868)/1000)</f>
        <v>0</v>
      </c>
      <c r="AC868">
        <f>(-J868*44100)</f>
        <v>0</v>
      </c>
      <c r="AD868">
        <f>2*29.3*R868*0.92*(DK868-W868)</f>
        <v>0</v>
      </c>
      <c r="AE868">
        <f>2*0.95*5.67E-8*(((DK868+$B$7)+273)^4-(W868+273)^4)</f>
        <v>0</v>
      </c>
      <c r="AF868">
        <f>U868+AE868+AC868+AD868</f>
        <v>0</v>
      </c>
      <c r="AG868">
        <f>DH868*AU868*(DC868-DB868*(1000-AU868*DE868)/(1000-AU868*DD868))/(100*CV868)</f>
        <v>0</v>
      </c>
      <c r="AH868">
        <f>1000*DH868*AU868*(DD868-DE868)/(100*CV868*(1000-AU868*DD868))</f>
        <v>0</v>
      </c>
      <c r="AI868">
        <f>(AJ868 - AK868 - DI868*1E3/(8.314*(DK868+273.15)) * AM868/DH868 * AL868) * DH868/(100*CV868) * (1000 - DE868)/1000</f>
        <v>0</v>
      </c>
      <c r="AJ868">
        <v>1353.95683224038</v>
      </c>
      <c r="AK868">
        <v>1312.16218181818</v>
      </c>
      <c r="AL868">
        <v>3.44330953397484</v>
      </c>
      <c r="AM868">
        <v>66.0503395824005</v>
      </c>
      <c r="AN868">
        <f>(AP868 - AO868 + DI868*1E3/(8.314*(DK868+273.15)) * AR868/DH868 * AQ868) * DH868/(100*CV868) * 1000/(1000 - AP868)</f>
        <v>0</v>
      </c>
      <c r="AO868">
        <v>25.9341918340085</v>
      </c>
      <c r="AP868">
        <v>27.8683328671329</v>
      </c>
      <c r="AQ868">
        <v>-1.58840600635211e-06</v>
      </c>
      <c r="AR868">
        <v>92.4507635075594</v>
      </c>
      <c r="AS868">
        <v>3</v>
      </c>
      <c r="AT868">
        <v>1</v>
      </c>
      <c r="AU868">
        <f>IF(AS868*$H$13&gt;=AW868,1.0,(AW868/(AW868-AS868*$H$13)))</f>
        <v>0</v>
      </c>
      <c r="AV868">
        <f>(AU868-1)*100</f>
        <v>0</v>
      </c>
      <c r="AW868">
        <f>MAX(0,($B$13+$C$13*DP868)/(1+$D$13*DP868)*DI868/(DK868+273)*$E$13)</f>
        <v>0</v>
      </c>
      <c r="AX868" t="s">
        <v>418</v>
      </c>
      <c r="AY868" t="s">
        <v>418</v>
      </c>
      <c r="AZ868">
        <v>0</v>
      </c>
      <c r="BA868">
        <v>0</v>
      </c>
      <c r="BB868">
        <f>1-AZ868/BA868</f>
        <v>0</v>
      </c>
      <c r="BC868">
        <v>0</v>
      </c>
      <c r="BD868" t="s">
        <v>418</v>
      </c>
      <c r="BE868" t="s">
        <v>418</v>
      </c>
      <c r="BF868">
        <v>0</v>
      </c>
      <c r="BG868">
        <v>0</v>
      </c>
      <c r="BH868">
        <f>1-BF868/BG868</f>
        <v>0</v>
      </c>
      <c r="BI868">
        <v>0.5</v>
      </c>
      <c r="BJ868">
        <f>CS868</f>
        <v>0</v>
      </c>
      <c r="BK868">
        <f>L868</f>
        <v>0</v>
      </c>
      <c r="BL868">
        <f>BH868*BI868*BJ868</f>
        <v>0</v>
      </c>
      <c r="BM868">
        <f>(BK868-BC868)/BJ868</f>
        <v>0</v>
      </c>
      <c r="BN868">
        <f>(BA868-BG868)/BG868</f>
        <v>0</v>
      </c>
      <c r="BO868">
        <f>AZ868/(BB868+AZ868/BG868)</f>
        <v>0</v>
      </c>
      <c r="BP868" t="s">
        <v>418</v>
      </c>
      <c r="BQ868">
        <v>0</v>
      </c>
      <c r="BR868">
        <f>IF(BQ868&lt;&gt;0, BQ868, BO868)</f>
        <v>0</v>
      </c>
      <c r="BS868">
        <f>1-BR868/BG868</f>
        <v>0</v>
      </c>
      <c r="BT868">
        <f>(BG868-BF868)/(BG868-BR868)</f>
        <v>0</v>
      </c>
      <c r="BU868">
        <f>(BA868-BG868)/(BA868-BR868)</f>
        <v>0</v>
      </c>
      <c r="BV868">
        <f>(BG868-BF868)/(BG868-AZ868)</f>
        <v>0</v>
      </c>
      <c r="BW868">
        <f>(BA868-BG868)/(BA868-AZ868)</f>
        <v>0</v>
      </c>
      <c r="BX868">
        <f>(BT868*BR868/BF868)</f>
        <v>0</v>
      </c>
      <c r="BY868">
        <f>(1-BX868)</f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f>$B$11*DQ868+$C$11*DR868+$F$11*EC868*(1-EF868)</f>
        <v>0</v>
      </c>
      <c r="CS868">
        <f>CR868*CT868</f>
        <v>0</v>
      </c>
      <c r="CT868">
        <f>($B$11*$D$9+$C$11*$D$9+$F$11*((EP868+EH868)/MAX(EP868+EH868+EQ868, 0.1)*$I$9+EQ868/MAX(EP868+EH868+EQ868, 0.1)*$J$9))/($B$11+$C$11+$F$11)</f>
        <v>0</v>
      </c>
      <c r="CU868">
        <f>($B$11*$K$9+$C$11*$K$9+$F$11*((EP868+EH868)/MAX(EP868+EH868+EQ868, 0.1)*$P$9+EQ868/MAX(EP868+EH868+EQ868, 0.1)*$Q$9))/($B$11+$C$11+$F$11)</f>
        <v>0</v>
      </c>
      <c r="CV868">
        <v>6</v>
      </c>
      <c r="CW868">
        <v>0.5</v>
      </c>
      <c r="CX868" t="s">
        <v>419</v>
      </c>
      <c r="CY868">
        <v>2</v>
      </c>
      <c r="CZ868" t="b">
        <v>1</v>
      </c>
      <c r="DA868">
        <v>1659036635.11852</v>
      </c>
      <c r="DB868">
        <v>1252.1937037037</v>
      </c>
      <c r="DC868">
        <v>1302.53444444444</v>
      </c>
      <c r="DD868">
        <v>27.8686</v>
      </c>
      <c r="DE868">
        <v>25.9354333333333</v>
      </c>
      <c r="DF868">
        <v>1241.05925925926</v>
      </c>
      <c r="DG868">
        <v>27.3372259259259</v>
      </c>
      <c r="DH868">
        <v>500.111185185185</v>
      </c>
      <c r="DI868">
        <v>90.2766925925926</v>
      </c>
      <c r="DJ868">
        <v>0.0438790703703704</v>
      </c>
      <c r="DK868">
        <v>27.4309592592593</v>
      </c>
      <c r="DL868">
        <v>28.218062962963</v>
      </c>
      <c r="DM868">
        <v>999.9</v>
      </c>
      <c r="DN868">
        <v>0</v>
      </c>
      <c r="DO868">
        <v>0</v>
      </c>
      <c r="DP868">
        <v>10008.3333333333</v>
      </c>
      <c r="DQ868">
        <v>0</v>
      </c>
      <c r="DR868">
        <v>17.2165074074074</v>
      </c>
      <c r="DS868">
        <v>-50.3397148148148</v>
      </c>
      <c r="DT868">
        <v>1288.09111111111</v>
      </c>
      <c r="DU868">
        <v>1337.21481481481</v>
      </c>
      <c r="DV868">
        <v>1.93317259259259</v>
      </c>
      <c r="DW868">
        <v>1302.53444444444</v>
      </c>
      <c r="DX868">
        <v>25.9354333333333</v>
      </c>
      <c r="DY868">
        <v>2.51588555555556</v>
      </c>
      <c r="DZ868">
        <v>2.34136555555556</v>
      </c>
      <c r="EA868">
        <v>21.1296222222222</v>
      </c>
      <c r="EB868">
        <v>19.9638444444444</v>
      </c>
      <c r="EC868">
        <v>1999.99185185185</v>
      </c>
      <c r="ED868">
        <v>0.980000111111111</v>
      </c>
      <c r="EE868">
        <v>0.0200002814814815</v>
      </c>
      <c r="EF868">
        <v>0</v>
      </c>
      <c r="EG868">
        <v>658.178962962963</v>
      </c>
      <c r="EH868">
        <v>5.00063</v>
      </c>
      <c r="EI868">
        <v>13005.0333333333</v>
      </c>
      <c r="EJ868">
        <v>17256.8185185185</v>
      </c>
      <c r="EK868">
        <v>38.187</v>
      </c>
      <c r="EL868">
        <v>38.25</v>
      </c>
      <c r="EM868">
        <v>37.687</v>
      </c>
      <c r="EN868">
        <v>37.625</v>
      </c>
      <c r="EO868">
        <v>39.2173333333333</v>
      </c>
      <c r="EP868">
        <v>1955.09185185185</v>
      </c>
      <c r="EQ868">
        <v>39.9</v>
      </c>
      <c r="ER868">
        <v>0</v>
      </c>
      <c r="ES868">
        <v>1659036641.5</v>
      </c>
      <c r="ET868">
        <v>0</v>
      </c>
      <c r="EU868">
        <v>658.16944</v>
      </c>
      <c r="EV868">
        <v>-0.305461549536979</v>
      </c>
      <c r="EW868">
        <v>-18.0692307097831</v>
      </c>
      <c r="EX868">
        <v>13005.064</v>
      </c>
      <c r="EY868">
        <v>15</v>
      </c>
      <c r="EZ868">
        <v>1659035359.5</v>
      </c>
      <c r="FA868" t="s">
        <v>1976</v>
      </c>
      <c r="FB868">
        <v>1659035357.5</v>
      </c>
      <c r="FC868">
        <v>1659035359.5</v>
      </c>
      <c r="FD868">
        <v>1</v>
      </c>
      <c r="FE868">
        <v>-0.104</v>
      </c>
      <c r="FF868">
        <v>-0.037</v>
      </c>
      <c r="FG868">
        <v>6.435</v>
      </c>
      <c r="FH868">
        <v>0.501</v>
      </c>
      <c r="FI868">
        <v>420</v>
      </c>
      <c r="FJ868">
        <v>25</v>
      </c>
      <c r="FK868">
        <v>0.45</v>
      </c>
      <c r="FL868">
        <v>0.11</v>
      </c>
      <c r="FM868">
        <v>-50.2832225</v>
      </c>
      <c r="FN868">
        <v>-3.368932457786</v>
      </c>
      <c r="FO868">
        <v>0.782484768058618</v>
      </c>
      <c r="FP868">
        <v>0</v>
      </c>
      <c r="FQ868">
        <v>658.2175</v>
      </c>
      <c r="FR868">
        <v>-0.425867080775999</v>
      </c>
      <c r="FS868">
        <v>0.199946941491393</v>
      </c>
      <c r="FT868">
        <v>1</v>
      </c>
      <c r="FU868">
        <v>1.93077675</v>
      </c>
      <c r="FV868">
        <v>0.0425962851782406</v>
      </c>
      <c r="FW868">
        <v>0.00504133136557201</v>
      </c>
      <c r="FX868">
        <v>1</v>
      </c>
      <c r="FY868">
        <v>2</v>
      </c>
      <c r="FZ868">
        <v>3</v>
      </c>
      <c r="GA868" t="s">
        <v>474</v>
      </c>
      <c r="GB868">
        <v>2.97274</v>
      </c>
      <c r="GC868">
        <v>2.69732</v>
      </c>
      <c r="GD868">
        <v>0.193844</v>
      </c>
      <c r="GE868">
        <v>0.199287</v>
      </c>
      <c r="GF868">
        <v>0.114425</v>
      </c>
      <c r="GG868">
        <v>0.109807</v>
      </c>
      <c r="GH868">
        <v>31385.6</v>
      </c>
      <c r="GI868">
        <v>34096.3</v>
      </c>
      <c r="GJ868">
        <v>35277.3</v>
      </c>
      <c r="GK868">
        <v>38614.8</v>
      </c>
      <c r="GL868">
        <v>44287.2</v>
      </c>
      <c r="GM868">
        <v>49649.5</v>
      </c>
      <c r="GN868">
        <v>55147.4</v>
      </c>
      <c r="GO868">
        <v>61939.1</v>
      </c>
      <c r="GP868">
        <v>1.9726</v>
      </c>
      <c r="GQ868">
        <v>1.8642</v>
      </c>
      <c r="GR868">
        <v>0.173897</v>
      </c>
      <c r="GS868">
        <v>0</v>
      </c>
      <c r="GT868">
        <v>25.346</v>
      </c>
      <c r="GU868">
        <v>999.9</v>
      </c>
      <c r="GV868">
        <v>58.003</v>
      </c>
      <c r="GW868">
        <v>29.477</v>
      </c>
      <c r="GX868">
        <v>26.561</v>
      </c>
      <c r="GY868">
        <v>56.6019</v>
      </c>
      <c r="GZ868">
        <v>45.9335</v>
      </c>
      <c r="HA868">
        <v>1</v>
      </c>
      <c r="HB868">
        <v>-0.0506504</v>
      </c>
      <c r="HC868">
        <v>0.0888889</v>
      </c>
      <c r="HD868">
        <v>20.1126</v>
      </c>
      <c r="HE868">
        <v>5.19453</v>
      </c>
      <c r="HF868">
        <v>12.004</v>
      </c>
      <c r="HG868">
        <v>4.9732</v>
      </c>
      <c r="HH868">
        <v>3.293</v>
      </c>
      <c r="HI868">
        <v>9999</v>
      </c>
      <c r="HJ868">
        <v>9999</v>
      </c>
      <c r="HK868">
        <v>9999</v>
      </c>
      <c r="HL868">
        <v>631.2</v>
      </c>
      <c r="HM868">
        <v>1.86319</v>
      </c>
      <c r="HN868">
        <v>1.86798</v>
      </c>
      <c r="HO868">
        <v>1.8678</v>
      </c>
      <c r="HP868">
        <v>1.86899</v>
      </c>
      <c r="HQ868">
        <v>1.86981</v>
      </c>
      <c r="HR868">
        <v>1.86584</v>
      </c>
      <c r="HS868">
        <v>1.86691</v>
      </c>
      <c r="HT868">
        <v>1.86829</v>
      </c>
      <c r="HU868">
        <v>5</v>
      </c>
      <c r="HV868">
        <v>0</v>
      </c>
      <c r="HW868">
        <v>0</v>
      </c>
      <c r="HX868">
        <v>0</v>
      </c>
      <c r="HY868" t="s">
        <v>422</v>
      </c>
      <c r="HZ868" t="s">
        <v>423</v>
      </c>
      <c r="IA868" t="s">
        <v>424</v>
      </c>
      <c r="IB868" t="s">
        <v>424</v>
      </c>
      <c r="IC868" t="s">
        <v>424</v>
      </c>
      <c r="ID868" t="s">
        <v>424</v>
      </c>
      <c r="IE868">
        <v>0</v>
      </c>
      <c r="IF868">
        <v>100</v>
      </c>
      <c r="IG868">
        <v>100</v>
      </c>
      <c r="IH868">
        <v>11.26</v>
      </c>
      <c r="II868">
        <v>0.5314</v>
      </c>
      <c r="IJ868">
        <v>3.92360093765785</v>
      </c>
      <c r="IK868">
        <v>0.00601174518973114</v>
      </c>
      <c r="IL868">
        <v>2.77886958061485e-07</v>
      </c>
      <c r="IM868">
        <v>-3.54636231360687e-10</v>
      </c>
      <c r="IN868">
        <v>0.531367920259254</v>
      </c>
      <c r="IO868">
        <v>0</v>
      </c>
      <c r="IP868">
        <v>0</v>
      </c>
      <c r="IQ868">
        <v>0</v>
      </c>
      <c r="IR868">
        <v>-4</v>
      </c>
      <c r="IS868">
        <v>1848</v>
      </c>
      <c r="IT868">
        <v>1</v>
      </c>
      <c r="IU868">
        <v>25</v>
      </c>
      <c r="IV868">
        <v>21.4</v>
      </c>
      <c r="IW868">
        <v>21.4</v>
      </c>
      <c r="IX868">
        <v>2.60864</v>
      </c>
      <c r="IY868">
        <v>2.59277</v>
      </c>
      <c r="IZ868">
        <v>1.54785</v>
      </c>
      <c r="JA868">
        <v>2.30591</v>
      </c>
      <c r="JB868">
        <v>1.34644</v>
      </c>
      <c r="JC868">
        <v>2.43042</v>
      </c>
      <c r="JD868">
        <v>33.7381</v>
      </c>
      <c r="JE868">
        <v>24.2188</v>
      </c>
      <c r="JF868">
        <v>18</v>
      </c>
      <c r="JG868">
        <v>491.463</v>
      </c>
      <c r="JH868">
        <v>420.549</v>
      </c>
      <c r="JI868">
        <v>24.9998</v>
      </c>
      <c r="JJ868">
        <v>26.5855</v>
      </c>
      <c r="JK868">
        <v>29.9999</v>
      </c>
      <c r="JL868">
        <v>26.5426</v>
      </c>
      <c r="JM868">
        <v>26.4862</v>
      </c>
      <c r="JN868">
        <v>52.2119</v>
      </c>
      <c r="JO868">
        <v>5.50971</v>
      </c>
      <c r="JP868">
        <v>100</v>
      </c>
      <c r="JQ868">
        <v>25</v>
      </c>
      <c r="JR868">
        <v>1342.67</v>
      </c>
      <c r="JS868">
        <v>25.9896</v>
      </c>
      <c r="JT868">
        <v>102.298</v>
      </c>
      <c r="JU868">
        <v>103.097</v>
      </c>
    </row>
    <row r="869" spans="1:281">
      <c r="A869">
        <v>851</v>
      </c>
      <c r="B869">
        <v>1659036647.6</v>
      </c>
      <c r="C869">
        <v>12964.5</v>
      </c>
      <c r="D869" t="s">
        <v>2135</v>
      </c>
      <c r="E869" t="s">
        <v>2136</v>
      </c>
      <c r="F869">
        <v>5</v>
      </c>
      <c r="G869" t="s">
        <v>1975</v>
      </c>
      <c r="H869" t="s">
        <v>417</v>
      </c>
      <c r="I869">
        <v>1659036639.83214</v>
      </c>
      <c r="J869">
        <f>(K869)/1000</f>
        <v>0</v>
      </c>
      <c r="K869">
        <f>IF(CZ869, AN869, AH869)</f>
        <v>0</v>
      </c>
      <c r="L869">
        <f>IF(CZ869, AI869, AG869)</f>
        <v>0</v>
      </c>
      <c r="M869">
        <f>DB869 - IF(AU869&gt;1, L869*CV869*100.0/(AW869*DP869), 0)</f>
        <v>0</v>
      </c>
      <c r="N869">
        <f>((T869-J869/2)*M869-L869)/(T869+J869/2)</f>
        <v>0</v>
      </c>
      <c r="O869">
        <f>N869*(DI869+DJ869)/1000.0</f>
        <v>0</v>
      </c>
      <c r="P869">
        <f>(DB869 - IF(AU869&gt;1, L869*CV869*100.0/(AW869*DP869), 0))*(DI869+DJ869)/1000.0</f>
        <v>0</v>
      </c>
      <c r="Q869">
        <f>2.0/((1/S869-1/R869)+SIGN(S869)*SQRT((1/S869-1/R869)*(1/S869-1/R869) + 4*CW869/((CW869+1)*(CW869+1))*(2*1/S869*1/R869-1/R869*1/R869)))</f>
        <v>0</v>
      </c>
      <c r="R869">
        <f>IF(LEFT(CX869,1)&lt;&gt;"0",IF(LEFT(CX869,1)="1",3.0,CY869),$D$5+$E$5*(DP869*DI869/($K$5*1000))+$F$5*(DP869*DI869/($K$5*1000))*MAX(MIN(CV869,$J$5),$I$5)*MAX(MIN(CV869,$J$5),$I$5)+$G$5*MAX(MIN(CV869,$J$5),$I$5)*(DP869*DI869/($K$5*1000))+$H$5*(DP869*DI869/($K$5*1000))*(DP869*DI869/($K$5*1000)))</f>
        <v>0</v>
      </c>
      <c r="S869">
        <f>J869*(1000-(1000*0.61365*exp(17.502*W869/(240.97+W869))/(DI869+DJ869)+DD869)/2)/(1000*0.61365*exp(17.502*W869/(240.97+W869))/(DI869+DJ869)-DD869)</f>
        <v>0</v>
      </c>
      <c r="T869">
        <f>1/((CW869+1)/(Q869/1.6)+1/(R869/1.37)) + CW869/((CW869+1)/(Q869/1.6) + CW869/(R869/1.37))</f>
        <v>0</v>
      </c>
      <c r="U869">
        <f>(CR869*CU869)</f>
        <v>0</v>
      </c>
      <c r="V869">
        <f>(DK869+(U869+2*0.95*5.67E-8*(((DK869+$B$7)+273)^4-(DK869+273)^4)-44100*J869)/(1.84*29.3*R869+8*0.95*5.67E-8*(DK869+273)^3))</f>
        <v>0</v>
      </c>
      <c r="W869">
        <f>($C$7*DL869+$D$7*DM869+$E$7*V869)</f>
        <v>0</v>
      </c>
      <c r="X869">
        <f>0.61365*exp(17.502*W869/(240.97+W869))</f>
        <v>0</v>
      </c>
      <c r="Y869">
        <f>(Z869/AA869*100)</f>
        <v>0</v>
      </c>
      <c r="Z869">
        <f>DD869*(DI869+DJ869)/1000</f>
        <v>0</v>
      </c>
      <c r="AA869">
        <f>0.61365*exp(17.502*DK869/(240.97+DK869))</f>
        <v>0</v>
      </c>
      <c r="AB869">
        <f>(X869-DD869*(DI869+DJ869)/1000)</f>
        <v>0</v>
      </c>
      <c r="AC869">
        <f>(-J869*44100)</f>
        <v>0</v>
      </c>
      <c r="AD869">
        <f>2*29.3*R869*0.92*(DK869-W869)</f>
        <v>0</v>
      </c>
      <c r="AE869">
        <f>2*0.95*5.67E-8*(((DK869+$B$7)+273)^4-(W869+273)^4)</f>
        <v>0</v>
      </c>
      <c r="AF869">
        <f>U869+AE869+AC869+AD869</f>
        <v>0</v>
      </c>
      <c r="AG869">
        <f>DH869*AU869*(DC869-DB869*(1000-AU869*DE869)/(1000-AU869*DD869))/(100*CV869)</f>
        <v>0</v>
      </c>
      <c r="AH869">
        <f>1000*DH869*AU869*(DD869-DE869)/(100*CV869*(1000-AU869*DD869))</f>
        <v>0</v>
      </c>
      <c r="AI869">
        <f>(AJ869 - AK869 - DI869*1E3/(8.314*(DK869+273.15)) * AM869/DH869 * AL869) * DH869/(100*CV869) * (1000 - DE869)/1000</f>
        <v>0</v>
      </c>
      <c r="AJ869">
        <v>1370.40827780897</v>
      </c>
      <c r="AK869">
        <v>1329.04636363636</v>
      </c>
      <c r="AL869">
        <v>3.43752598149728</v>
      </c>
      <c r="AM869">
        <v>66.0503395824005</v>
      </c>
      <c r="AN869">
        <f>(AP869 - AO869 + DI869*1E3/(8.314*(DK869+273.15)) * AR869/DH869 * AQ869) * DH869/(100*CV869) * 1000/(1000 - AP869)</f>
        <v>0</v>
      </c>
      <c r="AO869">
        <v>25.930523850111</v>
      </c>
      <c r="AP869">
        <v>27.8747748251748</v>
      </c>
      <c r="AQ869">
        <v>-2.12849901629608e-06</v>
      </c>
      <c r="AR869">
        <v>92.4507635075594</v>
      </c>
      <c r="AS869">
        <v>4</v>
      </c>
      <c r="AT869">
        <v>1</v>
      </c>
      <c r="AU869">
        <f>IF(AS869*$H$13&gt;=AW869,1.0,(AW869/(AW869-AS869*$H$13)))</f>
        <v>0</v>
      </c>
      <c r="AV869">
        <f>(AU869-1)*100</f>
        <v>0</v>
      </c>
      <c r="AW869">
        <f>MAX(0,($B$13+$C$13*DP869)/(1+$D$13*DP869)*DI869/(DK869+273)*$E$13)</f>
        <v>0</v>
      </c>
      <c r="AX869" t="s">
        <v>418</v>
      </c>
      <c r="AY869" t="s">
        <v>418</v>
      </c>
      <c r="AZ869">
        <v>0</v>
      </c>
      <c r="BA869">
        <v>0</v>
      </c>
      <c r="BB869">
        <f>1-AZ869/BA869</f>
        <v>0</v>
      </c>
      <c r="BC869">
        <v>0</v>
      </c>
      <c r="BD869" t="s">
        <v>418</v>
      </c>
      <c r="BE869" t="s">
        <v>418</v>
      </c>
      <c r="BF869">
        <v>0</v>
      </c>
      <c r="BG869">
        <v>0</v>
      </c>
      <c r="BH869">
        <f>1-BF869/BG869</f>
        <v>0</v>
      </c>
      <c r="BI869">
        <v>0.5</v>
      </c>
      <c r="BJ869">
        <f>CS869</f>
        <v>0</v>
      </c>
      <c r="BK869">
        <f>L869</f>
        <v>0</v>
      </c>
      <c r="BL869">
        <f>BH869*BI869*BJ869</f>
        <v>0</v>
      </c>
      <c r="BM869">
        <f>(BK869-BC869)/BJ869</f>
        <v>0</v>
      </c>
      <c r="BN869">
        <f>(BA869-BG869)/BG869</f>
        <v>0</v>
      </c>
      <c r="BO869">
        <f>AZ869/(BB869+AZ869/BG869)</f>
        <v>0</v>
      </c>
      <c r="BP869" t="s">
        <v>418</v>
      </c>
      <c r="BQ869">
        <v>0</v>
      </c>
      <c r="BR869">
        <f>IF(BQ869&lt;&gt;0, BQ869, BO869)</f>
        <v>0</v>
      </c>
      <c r="BS869">
        <f>1-BR869/BG869</f>
        <v>0</v>
      </c>
      <c r="BT869">
        <f>(BG869-BF869)/(BG869-BR869)</f>
        <v>0</v>
      </c>
      <c r="BU869">
        <f>(BA869-BG869)/(BA869-BR869)</f>
        <v>0</v>
      </c>
      <c r="BV869">
        <f>(BG869-BF869)/(BG869-AZ869)</f>
        <v>0</v>
      </c>
      <c r="BW869">
        <f>(BA869-BG869)/(BA869-AZ869)</f>
        <v>0</v>
      </c>
      <c r="BX869">
        <f>(BT869*BR869/BF869)</f>
        <v>0</v>
      </c>
      <c r="BY869">
        <f>(1-BX869)</f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f>$B$11*DQ869+$C$11*DR869+$F$11*EC869*(1-EF869)</f>
        <v>0</v>
      </c>
      <c r="CS869">
        <f>CR869*CT869</f>
        <v>0</v>
      </c>
      <c r="CT869">
        <f>($B$11*$D$9+$C$11*$D$9+$F$11*((EP869+EH869)/MAX(EP869+EH869+EQ869, 0.1)*$I$9+EQ869/MAX(EP869+EH869+EQ869, 0.1)*$J$9))/($B$11+$C$11+$F$11)</f>
        <v>0</v>
      </c>
      <c r="CU869">
        <f>($B$11*$K$9+$C$11*$K$9+$F$11*((EP869+EH869)/MAX(EP869+EH869+EQ869, 0.1)*$P$9+EQ869/MAX(EP869+EH869+EQ869, 0.1)*$Q$9))/($B$11+$C$11+$F$11)</f>
        <v>0</v>
      </c>
      <c r="CV869">
        <v>6</v>
      </c>
      <c r="CW869">
        <v>0.5</v>
      </c>
      <c r="CX869" t="s">
        <v>419</v>
      </c>
      <c r="CY869">
        <v>2</v>
      </c>
      <c r="CZ869" t="b">
        <v>1</v>
      </c>
      <c r="DA869">
        <v>1659036639.83214</v>
      </c>
      <c r="DB869">
        <v>1267.81857142857</v>
      </c>
      <c r="DC869">
        <v>1318.30321428571</v>
      </c>
      <c r="DD869">
        <v>27.8696428571429</v>
      </c>
      <c r="DE869">
        <v>25.9329285714286</v>
      </c>
      <c r="DF869">
        <v>1256.60642857143</v>
      </c>
      <c r="DG869">
        <v>27.3382607142857</v>
      </c>
      <c r="DH869">
        <v>500.113535714286</v>
      </c>
      <c r="DI869">
        <v>90.276475</v>
      </c>
      <c r="DJ869">
        <v>0.0436331571428571</v>
      </c>
      <c r="DK869">
        <v>27.4270535714286</v>
      </c>
      <c r="DL869">
        <v>28.2132928571429</v>
      </c>
      <c r="DM869">
        <v>999.9</v>
      </c>
      <c r="DN869">
        <v>0</v>
      </c>
      <c r="DO869">
        <v>0</v>
      </c>
      <c r="DP869">
        <v>9999.64285714286</v>
      </c>
      <c r="DQ869">
        <v>0</v>
      </c>
      <c r="DR869">
        <v>17.2131678571429</v>
      </c>
      <c r="DS869">
        <v>-50.4830928571429</v>
      </c>
      <c r="DT869">
        <v>1304.16535714286</v>
      </c>
      <c r="DU869">
        <v>1353.39964285714</v>
      </c>
      <c r="DV869">
        <v>1.93671607142857</v>
      </c>
      <c r="DW869">
        <v>1318.30321428571</v>
      </c>
      <c r="DX869">
        <v>25.9329285714286</v>
      </c>
      <c r="DY869">
        <v>2.51597392857143</v>
      </c>
      <c r="DZ869">
        <v>2.34113357142857</v>
      </c>
      <c r="EA869">
        <v>21.1301892857143</v>
      </c>
      <c r="EB869">
        <v>19.9622464285714</v>
      </c>
      <c r="EC869">
        <v>1999.9875</v>
      </c>
      <c r="ED869">
        <v>0.98</v>
      </c>
      <c r="EE869">
        <v>0.0200004</v>
      </c>
      <c r="EF869">
        <v>0</v>
      </c>
      <c r="EG869">
        <v>658.145678571429</v>
      </c>
      <c r="EH869">
        <v>5.00063</v>
      </c>
      <c r="EI869">
        <v>13003.3</v>
      </c>
      <c r="EJ869">
        <v>17256.7785714286</v>
      </c>
      <c r="EK869">
        <v>38.187</v>
      </c>
      <c r="EL869">
        <v>38.25</v>
      </c>
      <c r="EM869">
        <v>37.687</v>
      </c>
      <c r="EN869">
        <v>37.6205</v>
      </c>
      <c r="EO869">
        <v>39.22525</v>
      </c>
      <c r="EP869">
        <v>1955.0875</v>
      </c>
      <c r="EQ869">
        <v>39.9</v>
      </c>
      <c r="ER869">
        <v>0</v>
      </c>
      <c r="ES869">
        <v>1659036646.9</v>
      </c>
      <c r="ET869">
        <v>0</v>
      </c>
      <c r="EU869">
        <v>658.135461538462</v>
      </c>
      <c r="EV869">
        <v>-0.288000017134261</v>
      </c>
      <c r="EW869">
        <v>-21.8119657973344</v>
      </c>
      <c r="EX869">
        <v>13003.1538461538</v>
      </c>
      <c r="EY869">
        <v>15</v>
      </c>
      <c r="EZ869">
        <v>1659035359.5</v>
      </c>
      <c r="FA869" t="s">
        <v>1976</v>
      </c>
      <c r="FB869">
        <v>1659035357.5</v>
      </c>
      <c r="FC869">
        <v>1659035359.5</v>
      </c>
      <c r="FD869">
        <v>1</v>
      </c>
      <c r="FE869">
        <v>-0.104</v>
      </c>
      <c r="FF869">
        <v>-0.037</v>
      </c>
      <c r="FG869">
        <v>6.435</v>
      </c>
      <c r="FH869">
        <v>0.501</v>
      </c>
      <c r="FI869">
        <v>420</v>
      </c>
      <c r="FJ869">
        <v>25</v>
      </c>
      <c r="FK869">
        <v>0.45</v>
      </c>
      <c r="FL869">
        <v>0.11</v>
      </c>
      <c r="FM869">
        <v>-50.3560825</v>
      </c>
      <c r="FN869">
        <v>-0.0573759849904171</v>
      </c>
      <c r="FO869">
        <v>0.694840893258126</v>
      </c>
      <c r="FP869">
        <v>1</v>
      </c>
      <c r="FQ869">
        <v>658.184676470588</v>
      </c>
      <c r="FR869">
        <v>-0.346875483728947</v>
      </c>
      <c r="FS869">
        <v>0.18132449310368</v>
      </c>
      <c r="FT869">
        <v>1</v>
      </c>
      <c r="FU869">
        <v>1.9337925</v>
      </c>
      <c r="FV869">
        <v>0.0363861163226997</v>
      </c>
      <c r="FW869">
        <v>0.00442332553063869</v>
      </c>
      <c r="FX869">
        <v>1</v>
      </c>
      <c r="FY869">
        <v>3</v>
      </c>
      <c r="FZ869">
        <v>3</v>
      </c>
      <c r="GA869" t="s">
        <v>953</v>
      </c>
      <c r="GB869">
        <v>2.97377</v>
      </c>
      <c r="GC869">
        <v>2.69781</v>
      </c>
      <c r="GD869">
        <v>0.195381</v>
      </c>
      <c r="GE869">
        <v>0.20092</v>
      </c>
      <c r="GF869">
        <v>0.114439</v>
      </c>
      <c r="GG869">
        <v>0.109801</v>
      </c>
      <c r="GH869">
        <v>31325.5</v>
      </c>
      <c r="GI869">
        <v>34027.3</v>
      </c>
      <c r="GJ869">
        <v>35276.9</v>
      </c>
      <c r="GK869">
        <v>38615.4</v>
      </c>
      <c r="GL869">
        <v>44286.1</v>
      </c>
      <c r="GM869">
        <v>49650.9</v>
      </c>
      <c r="GN869">
        <v>55147</v>
      </c>
      <c r="GO869">
        <v>61940.4</v>
      </c>
      <c r="GP869">
        <v>1.9728</v>
      </c>
      <c r="GQ869">
        <v>1.8634</v>
      </c>
      <c r="GR869">
        <v>0.174344</v>
      </c>
      <c r="GS869">
        <v>0</v>
      </c>
      <c r="GT869">
        <v>25.3439</v>
      </c>
      <c r="GU869">
        <v>999.9</v>
      </c>
      <c r="GV869">
        <v>58.003</v>
      </c>
      <c r="GW869">
        <v>29.457</v>
      </c>
      <c r="GX869">
        <v>26.5331</v>
      </c>
      <c r="GY869">
        <v>55.7419</v>
      </c>
      <c r="GZ869">
        <v>45.8654</v>
      </c>
      <c r="HA869">
        <v>1</v>
      </c>
      <c r="HB869">
        <v>-0.0505285</v>
      </c>
      <c r="HC869">
        <v>0.0882353</v>
      </c>
      <c r="HD869">
        <v>20.1138</v>
      </c>
      <c r="HE869">
        <v>5.19932</v>
      </c>
      <c r="HF869">
        <v>12.004</v>
      </c>
      <c r="HG869">
        <v>4.976</v>
      </c>
      <c r="HH869">
        <v>3.2936</v>
      </c>
      <c r="HI869">
        <v>9999</v>
      </c>
      <c r="HJ869">
        <v>9999</v>
      </c>
      <c r="HK869">
        <v>9999</v>
      </c>
      <c r="HL869">
        <v>631.2</v>
      </c>
      <c r="HM869">
        <v>1.86313</v>
      </c>
      <c r="HN869">
        <v>1.86798</v>
      </c>
      <c r="HO869">
        <v>1.8678</v>
      </c>
      <c r="HP869">
        <v>1.86902</v>
      </c>
      <c r="HQ869">
        <v>1.86981</v>
      </c>
      <c r="HR869">
        <v>1.86584</v>
      </c>
      <c r="HS869">
        <v>1.86691</v>
      </c>
      <c r="HT869">
        <v>1.86829</v>
      </c>
      <c r="HU869">
        <v>5</v>
      </c>
      <c r="HV869">
        <v>0</v>
      </c>
      <c r="HW869">
        <v>0</v>
      </c>
      <c r="HX869">
        <v>0</v>
      </c>
      <c r="HY869" t="s">
        <v>422</v>
      </c>
      <c r="HZ869" t="s">
        <v>423</v>
      </c>
      <c r="IA869" t="s">
        <v>424</v>
      </c>
      <c r="IB869" t="s">
        <v>424</v>
      </c>
      <c r="IC869" t="s">
        <v>424</v>
      </c>
      <c r="ID869" t="s">
        <v>424</v>
      </c>
      <c r="IE869">
        <v>0</v>
      </c>
      <c r="IF869">
        <v>100</v>
      </c>
      <c r="IG869">
        <v>100</v>
      </c>
      <c r="IH869">
        <v>11.34</v>
      </c>
      <c r="II869">
        <v>0.5313</v>
      </c>
      <c r="IJ869">
        <v>3.92360093765785</v>
      </c>
      <c r="IK869">
        <v>0.00601174518973114</v>
      </c>
      <c r="IL869">
        <v>2.77886958061485e-07</v>
      </c>
      <c r="IM869">
        <v>-3.54636231360687e-10</v>
      </c>
      <c r="IN869">
        <v>0.531367920259254</v>
      </c>
      <c r="IO869">
        <v>0</v>
      </c>
      <c r="IP869">
        <v>0</v>
      </c>
      <c r="IQ869">
        <v>0</v>
      </c>
      <c r="IR869">
        <v>-4</v>
      </c>
      <c r="IS869">
        <v>1848</v>
      </c>
      <c r="IT869">
        <v>1</v>
      </c>
      <c r="IU869">
        <v>25</v>
      </c>
      <c r="IV869">
        <v>21.5</v>
      </c>
      <c r="IW869">
        <v>21.5</v>
      </c>
      <c r="IX869">
        <v>2.63672</v>
      </c>
      <c r="IY869">
        <v>2.60254</v>
      </c>
      <c r="IZ869">
        <v>1.54785</v>
      </c>
      <c r="JA869">
        <v>2.30591</v>
      </c>
      <c r="JB869">
        <v>1.34644</v>
      </c>
      <c r="JC869">
        <v>2.30469</v>
      </c>
      <c r="JD869">
        <v>33.7381</v>
      </c>
      <c r="JE869">
        <v>24.2101</v>
      </c>
      <c r="JF869">
        <v>18</v>
      </c>
      <c r="JG869">
        <v>491.593</v>
      </c>
      <c r="JH869">
        <v>420.074</v>
      </c>
      <c r="JI869">
        <v>24.9998</v>
      </c>
      <c r="JJ869">
        <v>26.5832</v>
      </c>
      <c r="JK869">
        <v>30</v>
      </c>
      <c r="JL869">
        <v>26.5426</v>
      </c>
      <c r="JM869">
        <v>26.4839</v>
      </c>
      <c r="JN869">
        <v>52.7659</v>
      </c>
      <c r="JO869">
        <v>5.50971</v>
      </c>
      <c r="JP869">
        <v>100</v>
      </c>
      <c r="JQ869">
        <v>25</v>
      </c>
      <c r="JR869">
        <v>1356.11</v>
      </c>
      <c r="JS869">
        <v>25.9828</v>
      </c>
      <c r="JT869">
        <v>102.297</v>
      </c>
      <c r="JU869">
        <v>103.099</v>
      </c>
    </row>
    <row r="870" spans="1:281">
      <c r="A870">
        <v>852</v>
      </c>
      <c r="B870">
        <v>1659036652.6</v>
      </c>
      <c r="C870">
        <v>12969.5</v>
      </c>
      <c r="D870" t="s">
        <v>2137</v>
      </c>
      <c r="E870" t="s">
        <v>2138</v>
      </c>
      <c r="F870">
        <v>5</v>
      </c>
      <c r="G870" t="s">
        <v>1975</v>
      </c>
      <c r="H870" t="s">
        <v>417</v>
      </c>
      <c r="I870">
        <v>1659036645.1</v>
      </c>
      <c r="J870">
        <f>(K870)/1000</f>
        <v>0</v>
      </c>
      <c r="K870">
        <f>IF(CZ870, AN870, AH870)</f>
        <v>0</v>
      </c>
      <c r="L870">
        <f>IF(CZ870, AI870, AG870)</f>
        <v>0</v>
      </c>
      <c r="M870">
        <f>DB870 - IF(AU870&gt;1, L870*CV870*100.0/(AW870*DP870), 0)</f>
        <v>0</v>
      </c>
      <c r="N870">
        <f>((T870-J870/2)*M870-L870)/(T870+J870/2)</f>
        <v>0</v>
      </c>
      <c r="O870">
        <f>N870*(DI870+DJ870)/1000.0</f>
        <v>0</v>
      </c>
      <c r="P870">
        <f>(DB870 - IF(AU870&gt;1, L870*CV870*100.0/(AW870*DP870), 0))*(DI870+DJ870)/1000.0</f>
        <v>0</v>
      </c>
      <c r="Q870">
        <f>2.0/((1/S870-1/R870)+SIGN(S870)*SQRT((1/S870-1/R870)*(1/S870-1/R870) + 4*CW870/((CW870+1)*(CW870+1))*(2*1/S870*1/R870-1/R870*1/R870)))</f>
        <v>0</v>
      </c>
      <c r="R870">
        <f>IF(LEFT(CX870,1)&lt;&gt;"0",IF(LEFT(CX870,1)="1",3.0,CY870),$D$5+$E$5*(DP870*DI870/($K$5*1000))+$F$5*(DP870*DI870/($K$5*1000))*MAX(MIN(CV870,$J$5),$I$5)*MAX(MIN(CV870,$J$5),$I$5)+$G$5*MAX(MIN(CV870,$J$5),$I$5)*(DP870*DI870/($K$5*1000))+$H$5*(DP870*DI870/($K$5*1000))*(DP870*DI870/($K$5*1000)))</f>
        <v>0</v>
      </c>
      <c r="S870">
        <f>J870*(1000-(1000*0.61365*exp(17.502*W870/(240.97+W870))/(DI870+DJ870)+DD870)/2)/(1000*0.61365*exp(17.502*W870/(240.97+W870))/(DI870+DJ870)-DD870)</f>
        <v>0</v>
      </c>
      <c r="T870">
        <f>1/((CW870+1)/(Q870/1.6)+1/(R870/1.37)) + CW870/((CW870+1)/(Q870/1.6) + CW870/(R870/1.37))</f>
        <v>0</v>
      </c>
      <c r="U870">
        <f>(CR870*CU870)</f>
        <v>0</v>
      </c>
      <c r="V870">
        <f>(DK870+(U870+2*0.95*5.67E-8*(((DK870+$B$7)+273)^4-(DK870+273)^4)-44100*J870)/(1.84*29.3*R870+8*0.95*5.67E-8*(DK870+273)^3))</f>
        <v>0</v>
      </c>
      <c r="W870">
        <f>($C$7*DL870+$D$7*DM870+$E$7*V870)</f>
        <v>0</v>
      </c>
      <c r="X870">
        <f>0.61365*exp(17.502*W870/(240.97+W870))</f>
        <v>0</v>
      </c>
      <c r="Y870">
        <f>(Z870/AA870*100)</f>
        <v>0</v>
      </c>
      <c r="Z870">
        <f>DD870*(DI870+DJ870)/1000</f>
        <v>0</v>
      </c>
      <c r="AA870">
        <f>0.61365*exp(17.502*DK870/(240.97+DK870))</f>
        <v>0</v>
      </c>
      <c r="AB870">
        <f>(X870-DD870*(DI870+DJ870)/1000)</f>
        <v>0</v>
      </c>
      <c r="AC870">
        <f>(-J870*44100)</f>
        <v>0</v>
      </c>
      <c r="AD870">
        <f>2*29.3*R870*0.92*(DK870-W870)</f>
        <v>0</v>
      </c>
      <c r="AE870">
        <f>2*0.95*5.67E-8*(((DK870+$B$7)+273)^4-(W870+273)^4)</f>
        <v>0</v>
      </c>
      <c r="AF870">
        <f>U870+AE870+AC870+AD870</f>
        <v>0</v>
      </c>
      <c r="AG870">
        <f>DH870*AU870*(DC870-DB870*(1000-AU870*DE870)/(1000-AU870*DD870))/(100*CV870)</f>
        <v>0</v>
      </c>
      <c r="AH870">
        <f>1000*DH870*AU870*(DD870-DE870)/(100*CV870*(1000-AU870*DD870))</f>
        <v>0</v>
      </c>
      <c r="AI870">
        <f>(AJ870 - AK870 - DI870*1E3/(8.314*(DK870+273.15)) * AM870/DH870 * AL870) * DH870/(100*CV870) * (1000 - DE870)/1000</f>
        <v>0</v>
      </c>
      <c r="AJ870">
        <v>1387.47022670225</v>
      </c>
      <c r="AK870">
        <v>1346.06872727273</v>
      </c>
      <c r="AL870">
        <v>3.37326899046767</v>
      </c>
      <c r="AM870">
        <v>66.0503395824005</v>
      </c>
      <c r="AN870">
        <f>(AP870 - AO870 + DI870*1E3/(8.314*(DK870+273.15)) * AR870/DH870 * AQ870) * DH870/(100*CV870) * 1000/(1000 - AP870)</f>
        <v>0</v>
      </c>
      <c r="AO870">
        <v>25.9283307471328</v>
      </c>
      <c r="AP870">
        <v>27.8754734265734</v>
      </c>
      <c r="AQ870">
        <v>-6.24909951319577e-06</v>
      </c>
      <c r="AR870">
        <v>92.4507635075594</v>
      </c>
      <c r="AS870">
        <v>3</v>
      </c>
      <c r="AT870">
        <v>1</v>
      </c>
      <c r="AU870">
        <f>IF(AS870*$H$13&gt;=AW870,1.0,(AW870/(AW870-AS870*$H$13)))</f>
        <v>0</v>
      </c>
      <c r="AV870">
        <f>(AU870-1)*100</f>
        <v>0</v>
      </c>
      <c r="AW870">
        <f>MAX(0,($B$13+$C$13*DP870)/(1+$D$13*DP870)*DI870/(DK870+273)*$E$13)</f>
        <v>0</v>
      </c>
      <c r="AX870" t="s">
        <v>418</v>
      </c>
      <c r="AY870" t="s">
        <v>418</v>
      </c>
      <c r="AZ870">
        <v>0</v>
      </c>
      <c r="BA870">
        <v>0</v>
      </c>
      <c r="BB870">
        <f>1-AZ870/BA870</f>
        <v>0</v>
      </c>
      <c r="BC870">
        <v>0</v>
      </c>
      <c r="BD870" t="s">
        <v>418</v>
      </c>
      <c r="BE870" t="s">
        <v>418</v>
      </c>
      <c r="BF870">
        <v>0</v>
      </c>
      <c r="BG870">
        <v>0</v>
      </c>
      <c r="BH870">
        <f>1-BF870/BG870</f>
        <v>0</v>
      </c>
      <c r="BI870">
        <v>0.5</v>
      </c>
      <c r="BJ870">
        <f>CS870</f>
        <v>0</v>
      </c>
      <c r="BK870">
        <f>L870</f>
        <v>0</v>
      </c>
      <c r="BL870">
        <f>BH870*BI870*BJ870</f>
        <v>0</v>
      </c>
      <c r="BM870">
        <f>(BK870-BC870)/BJ870</f>
        <v>0</v>
      </c>
      <c r="BN870">
        <f>(BA870-BG870)/BG870</f>
        <v>0</v>
      </c>
      <c r="BO870">
        <f>AZ870/(BB870+AZ870/BG870)</f>
        <v>0</v>
      </c>
      <c r="BP870" t="s">
        <v>418</v>
      </c>
      <c r="BQ870">
        <v>0</v>
      </c>
      <c r="BR870">
        <f>IF(BQ870&lt;&gt;0, BQ870, BO870)</f>
        <v>0</v>
      </c>
      <c r="BS870">
        <f>1-BR870/BG870</f>
        <v>0</v>
      </c>
      <c r="BT870">
        <f>(BG870-BF870)/(BG870-BR870)</f>
        <v>0</v>
      </c>
      <c r="BU870">
        <f>(BA870-BG870)/(BA870-BR870)</f>
        <v>0</v>
      </c>
      <c r="BV870">
        <f>(BG870-BF870)/(BG870-AZ870)</f>
        <v>0</v>
      </c>
      <c r="BW870">
        <f>(BA870-BG870)/(BA870-AZ870)</f>
        <v>0</v>
      </c>
      <c r="BX870">
        <f>(BT870*BR870/BF870)</f>
        <v>0</v>
      </c>
      <c r="BY870">
        <f>(1-BX870)</f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f>$B$11*DQ870+$C$11*DR870+$F$11*EC870*(1-EF870)</f>
        <v>0</v>
      </c>
      <c r="CS870">
        <f>CR870*CT870</f>
        <v>0</v>
      </c>
      <c r="CT870">
        <f>($B$11*$D$9+$C$11*$D$9+$F$11*((EP870+EH870)/MAX(EP870+EH870+EQ870, 0.1)*$I$9+EQ870/MAX(EP870+EH870+EQ870, 0.1)*$J$9))/($B$11+$C$11+$F$11)</f>
        <v>0</v>
      </c>
      <c r="CU870">
        <f>($B$11*$K$9+$C$11*$K$9+$F$11*((EP870+EH870)/MAX(EP870+EH870+EQ870, 0.1)*$P$9+EQ870/MAX(EP870+EH870+EQ870, 0.1)*$Q$9))/($B$11+$C$11+$F$11)</f>
        <v>0</v>
      </c>
      <c r="CV870">
        <v>6</v>
      </c>
      <c r="CW870">
        <v>0.5</v>
      </c>
      <c r="CX870" t="s">
        <v>419</v>
      </c>
      <c r="CY870">
        <v>2</v>
      </c>
      <c r="CZ870" t="b">
        <v>1</v>
      </c>
      <c r="DA870">
        <v>1659036645.1</v>
      </c>
      <c r="DB870">
        <v>1285.4437037037</v>
      </c>
      <c r="DC870">
        <v>1335.73740740741</v>
      </c>
      <c r="DD870">
        <v>27.8710592592593</v>
      </c>
      <c r="DE870">
        <v>25.9309481481482</v>
      </c>
      <c r="DF870">
        <v>1274.14259259259</v>
      </c>
      <c r="DG870">
        <v>27.3396777777778</v>
      </c>
      <c r="DH870">
        <v>500.081222222222</v>
      </c>
      <c r="DI870">
        <v>90.2761111111111</v>
      </c>
      <c r="DJ870">
        <v>0.0435902185185185</v>
      </c>
      <c r="DK870">
        <v>27.4281148148148</v>
      </c>
      <c r="DL870">
        <v>28.2092222222222</v>
      </c>
      <c r="DM870">
        <v>999.9</v>
      </c>
      <c r="DN870">
        <v>0</v>
      </c>
      <c r="DO870">
        <v>0</v>
      </c>
      <c r="DP870">
        <v>9996.11111111111</v>
      </c>
      <c r="DQ870">
        <v>0</v>
      </c>
      <c r="DR870">
        <v>17.2120148148148</v>
      </c>
      <c r="DS870">
        <v>-50.2928925925926</v>
      </c>
      <c r="DT870">
        <v>1322.29666666667</v>
      </c>
      <c r="DU870">
        <v>1371.29555555556</v>
      </c>
      <c r="DV870">
        <v>1.94011037037037</v>
      </c>
      <c r="DW870">
        <v>1335.73740740741</v>
      </c>
      <c r="DX870">
        <v>25.9309481481482</v>
      </c>
      <c r="DY870">
        <v>2.51609148148148</v>
      </c>
      <c r="DZ870">
        <v>2.34094518518519</v>
      </c>
      <c r="EA870">
        <v>21.1309518518519</v>
      </c>
      <c r="EB870">
        <v>19.9609518518519</v>
      </c>
      <c r="EC870">
        <v>1999.9937037037</v>
      </c>
      <c r="ED870">
        <v>0.98</v>
      </c>
      <c r="EE870">
        <v>0.0200004</v>
      </c>
      <c r="EF870">
        <v>0</v>
      </c>
      <c r="EG870">
        <v>658.033037037037</v>
      </c>
      <c r="EH870">
        <v>5.00063</v>
      </c>
      <c r="EI870">
        <v>13001.3</v>
      </c>
      <c r="EJ870">
        <v>17256.8407407407</v>
      </c>
      <c r="EK870">
        <v>38.187</v>
      </c>
      <c r="EL870">
        <v>38.25</v>
      </c>
      <c r="EM870">
        <v>37.687</v>
      </c>
      <c r="EN870">
        <v>37.611</v>
      </c>
      <c r="EO870">
        <v>39.2196666666667</v>
      </c>
      <c r="EP870">
        <v>1955.0937037037</v>
      </c>
      <c r="EQ870">
        <v>39.9</v>
      </c>
      <c r="ER870">
        <v>0</v>
      </c>
      <c r="ES870">
        <v>1659036651.7</v>
      </c>
      <c r="ET870">
        <v>0</v>
      </c>
      <c r="EU870">
        <v>658.016346153846</v>
      </c>
      <c r="EV870">
        <v>-2.02779488353597</v>
      </c>
      <c r="EW870">
        <v>-28.2461538667243</v>
      </c>
      <c r="EX870">
        <v>13001.3230769231</v>
      </c>
      <c r="EY870">
        <v>15</v>
      </c>
      <c r="EZ870">
        <v>1659035359.5</v>
      </c>
      <c r="FA870" t="s">
        <v>1976</v>
      </c>
      <c r="FB870">
        <v>1659035357.5</v>
      </c>
      <c r="FC870">
        <v>1659035359.5</v>
      </c>
      <c r="FD870">
        <v>1</v>
      </c>
      <c r="FE870">
        <v>-0.104</v>
      </c>
      <c r="FF870">
        <v>-0.037</v>
      </c>
      <c r="FG870">
        <v>6.435</v>
      </c>
      <c r="FH870">
        <v>0.501</v>
      </c>
      <c r="FI870">
        <v>420</v>
      </c>
      <c r="FJ870">
        <v>25</v>
      </c>
      <c r="FK870">
        <v>0.45</v>
      </c>
      <c r="FL870">
        <v>0.11</v>
      </c>
      <c r="FM870">
        <v>-50.373735</v>
      </c>
      <c r="FN870">
        <v>-0.571458911819758</v>
      </c>
      <c r="FO870">
        <v>0.693314543172866</v>
      </c>
      <c r="FP870">
        <v>0</v>
      </c>
      <c r="FQ870">
        <v>658.0655</v>
      </c>
      <c r="FR870">
        <v>-1.06125287097632</v>
      </c>
      <c r="FS870">
        <v>0.225832219084153</v>
      </c>
      <c r="FT870">
        <v>0</v>
      </c>
      <c r="FU870">
        <v>1.93779275</v>
      </c>
      <c r="FV870">
        <v>0.0400420637898711</v>
      </c>
      <c r="FW870">
        <v>0.00467322906965837</v>
      </c>
      <c r="FX870">
        <v>1</v>
      </c>
      <c r="FY870">
        <v>1</v>
      </c>
      <c r="FZ870">
        <v>3</v>
      </c>
      <c r="GA870" t="s">
        <v>421</v>
      </c>
      <c r="GB870">
        <v>2.97382</v>
      </c>
      <c r="GC870">
        <v>2.69725</v>
      </c>
      <c r="GD870">
        <v>0.196891</v>
      </c>
      <c r="GE870">
        <v>0.202264</v>
      </c>
      <c r="GF870">
        <v>0.114433</v>
      </c>
      <c r="GG870">
        <v>0.109777</v>
      </c>
      <c r="GH870">
        <v>31267.3</v>
      </c>
      <c r="GI870">
        <v>33970.1</v>
      </c>
      <c r="GJ870">
        <v>35277.5</v>
      </c>
      <c r="GK870">
        <v>38615.3</v>
      </c>
      <c r="GL870">
        <v>44286.4</v>
      </c>
      <c r="GM870">
        <v>49651.9</v>
      </c>
      <c r="GN870">
        <v>55146.8</v>
      </c>
      <c r="GO870">
        <v>61940</v>
      </c>
      <c r="GP870">
        <v>1.9732</v>
      </c>
      <c r="GQ870">
        <v>1.863</v>
      </c>
      <c r="GR870">
        <v>0.175238</v>
      </c>
      <c r="GS870">
        <v>0</v>
      </c>
      <c r="GT870">
        <v>25.3439</v>
      </c>
      <c r="GU870">
        <v>999.9</v>
      </c>
      <c r="GV870">
        <v>58.003</v>
      </c>
      <c r="GW870">
        <v>29.477</v>
      </c>
      <c r="GX870">
        <v>26.5643</v>
      </c>
      <c r="GY870">
        <v>55.8119</v>
      </c>
      <c r="GZ870">
        <v>45.9696</v>
      </c>
      <c r="HA870">
        <v>1</v>
      </c>
      <c r="HB870">
        <v>-0.0505691</v>
      </c>
      <c r="HC870">
        <v>0.086841</v>
      </c>
      <c r="HD870">
        <v>20.1133</v>
      </c>
      <c r="HE870">
        <v>5.19692</v>
      </c>
      <c r="HF870">
        <v>12.004</v>
      </c>
      <c r="HG870">
        <v>4.9752</v>
      </c>
      <c r="HH870">
        <v>3.2932</v>
      </c>
      <c r="HI870">
        <v>9999</v>
      </c>
      <c r="HJ870">
        <v>9999</v>
      </c>
      <c r="HK870">
        <v>9999</v>
      </c>
      <c r="HL870">
        <v>631.3</v>
      </c>
      <c r="HM870">
        <v>1.86316</v>
      </c>
      <c r="HN870">
        <v>1.86798</v>
      </c>
      <c r="HO870">
        <v>1.86783</v>
      </c>
      <c r="HP870">
        <v>1.86905</v>
      </c>
      <c r="HQ870">
        <v>1.86981</v>
      </c>
      <c r="HR870">
        <v>1.86584</v>
      </c>
      <c r="HS870">
        <v>1.86691</v>
      </c>
      <c r="HT870">
        <v>1.86829</v>
      </c>
      <c r="HU870">
        <v>5</v>
      </c>
      <c r="HV870">
        <v>0</v>
      </c>
      <c r="HW870">
        <v>0</v>
      </c>
      <c r="HX870">
        <v>0</v>
      </c>
      <c r="HY870" t="s">
        <v>422</v>
      </c>
      <c r="HZ870" t="s">
        <v>423</v>
      </c>
      <c r="IA870" t="s">
        <v>424</v>
      </c>
      <c r="IB870" t="s">
        <v>424</v>
      </c>
      <c r="IC870" t="s">
        <v>424</v>
      </c>
      <c r="ID870" t="s">
        <v>424</v>
      </c>
      <c r="IE870">
        <v>0</v>
      </c>
      <c r="IF870">
        <v>100</v>
      </c>
      <c r="IG870">
        <v>100</v>
      </c>
      <c r="IH870">
        <v>11.42</v>
      </c>
      <c r="II870">
        <v>0.5314</v>
      </c>
      <c r="IJ870">
        <v>3.92360093765785</v>
      </c>
      <c r="IK870">
        <v>0.00601174518973114</v>
      </c>
      <c r="IL870">
        <v>2.77886958061485e-07</v>
      </c>
      <c r="IM870">
        <v>-3.54636231360687e-10</v>
      </c>
      <c r="IN870">
        <v>0.531367920259254</v>
      </c>
      <c r="IO870">
        <v>0</v>
      </c>
      <c r="IP870">
        <v>0</v>
      </c>
      <c r="IQ870">
        <v>0</v>
      </c>
      <c r="IR870">
        <v>-4</v>
      </c>
      <c r="IS870">
        <v>1848</v>
      </c>
      <c r="IT870">
        <v>1</v>
      </c>
      <c r="IU870">
        <v>25</v>
      </c>
      <c r="IV870">
        <v>21.6</v>
      </c>
      <c r="IW870">
        <v>21.6</v>
      </c>
      <c r="IX870">
        <v>2.65991</v>
      </c>
      <c r="IY870">
        <v>2.59644</v>
      </c>
      <c r="IZ870">
        <v>1.54785</v>
      </c>
      <c r="JA870">
        <v>2.30591</v>
      </c>
      <c r="JB870">
        <v>1.34644</v>
      </c>
      <c r="JC870">
        <v>2.4353</v>
      </c>
      <c r="JD870">
        <v>33.7381</v>
      </c>
      <c r="JE870">
        <v>24.2276</v>
      </c>
      <c r="JF870">
        <v>18</v>
      </c>
      <c r="JG870">
        <v>491.853</v>
      </c>
      <c r="JH870">
        <v>419.845</v>
      </c>
      <c r="JI870">
        <v>24.9997</v>
      </c>
      <c r="JJ870">
        <v>26.5832</v>
      </c>
      <c r="JK870">
        <v>30</v>
      </c>
      <c r="JL870">
        <v>26.5426</v>
      </c>
      <c r="JM870">
        <v>26.4839</v>
      </c>
      <c r="JN870">
        <v>53.2339</v>
      </c>
      <c r="JO870">
        <v>5.50971</v>
      </c>
      <c r="JP870">
        <v>100</v>
      </c>
      <c r="JQ870">
        <v>25</v>
      </c>
      <c r="JR870">
        <v>1376.45</v>
      </c>
      <c r="JS870">
        <v>25.9814</v>
      </c>
      <c r="JT870">
        <v>102.297</v>
      </c>
      <c r="JU870">
        <v>103.099</v>
      </c>
    </row>
    <row r="871" spans="1:281">
      <c r="A871">
        <v>853</v>
      </c>
      <c r="B871">
        <v>1659036657.6</v>
      </c>
      <c r="C871">
        <v>12974.5</v>
      </c>
      <c r="D871" t="s">
        <v>2139</v>
      </c>
      <c r="E871" t="s">
        <v>2140</v>
      </c>
      <c r="F871">
        <v>5</v>
      </c>
      <c r="G871" t="s">
        <v>1975</v>
      </c>
      <c r="H871" t="s">
        <v>417</v>
      </c>
      <c r="I871">
        <v>1659036649.81429</v>
      </c>
      <c r="J871">
        <f>(K871)/1000</f>
        <v>0</v>
      </c>
      <c r="K871">
        <f>IF(CZ871, AN871, AH871)</f>
        <v>0</v>
      </c>
      <c r="L871">
        <f>IF(CZ871, AI871, AG871)</f>
        <v>0</v>
      </c>
      <c r="M871">
        <f>DB871 - IF(AU871&gt;1, L871*CV871*100.0/(AW871*DP871), 0)</f>
        <v>0</v>
      </c>
      <c r="N871">
        <f>((T871-J871/2)*M871-L871)/(T871+J871/2)</f>
        <v>0</v>
      </c>
      <c r="O871">
        <f>N871*(DI871+DJ871)/1000.0</f>
        <v>0</v>
      </c>
      <c r="P871">
        <f>(DB871 - IF(AU871&gt;1, L871*CV871*100.0/(AW871*DP871), 0))*(DI871+DJ871)/1000.0</f>
        <v>0</v>
      </c>
      <c r="Q871">
        <f>2.0/((1/S871-1/R871)+SIGN(S871)*SQRT((1/S871-1/R871)*(1/S871-1/R871) + 4*CW871/((CW871+1)*(CW871+1))*(2*1/S871*1/R871-1/R871*1/R871)))</f>
        <v>0</v>
      </c>
      <c r="R871">
        <f>IF(LEFT(CX871,1)&lt;&gt;"0",IF(LEFT(CX871,1)="1",3.0,CY871),$D$5+$E$5*(DP871*DI871/($K$5*1000))+$F$5*(DP871*DI871/($K$5*1000))*MAX(MIN(CV871,$J$5),$I$5)*MAX(MIN(CV871,$J$5),$I$5)+$G$5*MAX(MIN(CV871,$J$5),$I$5)*(DP871*DI871/($K$5*1000))+$H$5*(DP871*DI871/($K$5*1000))*(DP871*DI871/($K$5*1000)))</f>
        <v>0</v>
      </c>
      <c r="S871">
        <f>J871*(1000-(1000*0.61365*exp(17.502*W871/(240.97+W871))/(DI871+DJ871)+DD871)/2)/(1000*0.61365*exp(17.502*W871/(240.97+W871))/(DI871+DJ871)-DD871)</f>
        <v>0</v>
      </c>
      <c r="T871">
        <f>1/((CW871+1)/(Q871/1.6)+1/(R871/1.37)) + CW871/((CW871+1)/(Q871/1.6) + CW871/(R871/1.37))</f>
        <v>0</v>
      </c>
      <c r="U871">
        <f>(CR871*CU871)</f>
        <v>0</v>
      </c>
      <c r="V871">
        <f>(DK871+(U871+2*0.95*5.67E-8*(((DK871+$B$7)+273)^4-(DK871+273)^4)-44100*J871)/(1.84*29.3*R871+8*0.95*5.67E-8*(DK871+273)^3))</f>
        <v>0</v>
      </c>
      <c r="W871">
        <f>($C$7*DL871+$D$7*DM871+$E$7*V871)</f>
        <v>0</v>
      </c>
      <c r="X871">
        <f>0.61365*exp(17.502*W871/(240.97+W871))</f>
        <v>0</v>
      </c>
      <c r="Y871">
        <f>(Z871/AA871*100)</f>
        <v>0</v>
      </c>
      <c r="Z871">
        <f>DD871*(DI871+DJ871)/1000</f>
        <v>0</v>
      </c>
      <c r="AA871">
        <f>0.61365*exp(17.502*DK871/(240.97+DK871))</f>
        <v>0</v>
      </c>
      <c r="AB871">
        <f>(X871-DD871*(DI871+DJ871)/1000)</f>
        <v>0</v>
      </c>
      <c r="AC871">
        <f>(-J871*44100)</f>
        <v>0</v>
      </c>
      <c r="AD871">
        <f>2*29.3*R871*0.92*(DK871-W871)</f>
        <v>0</v>
      </c>
      <c r="AE871">
        <f>2*0.95*5.67E-8*(((DK871+$B$7)+273)^4-(W871+273)^4)</f>
        <v>0</v>
      </c>
      <c r="AF871">
        <f>U871+AE871+AC871+AD871</f>
        <v>0</v>
      </c>
      <c r="AG871">
        <f>DH871*AU871*(DC871-DB871*(1000-AU871*DE871)/(1000-AU871*DD871))/(100*CV871)</f>
        <v>0</v>
      </c>
      <c r="AH871">
        <f>1000*DH871*AU871*(DD871-DE871)/(100*CV871*(1000-AU871*DD871))</f>
        <v>0</v>
      </c>
      <c r="AI871">
        <f>(AJ871 - AK871 - DI871*1E3/(8.314*(DK871+273.15)) * AM871/DH871 * AL871) * DH871/(100*CV871) * (1000 - DE871)/1000</f>
        <v>0</v>
      </c>
      <c r="AJ871">
        <v>1404.32997881367</v>
      </c>
      <c r="AK871">
        <v>1362.70812121212</v>
      </c>
      <c r="AL871">
        <v>3.35871683260559</v>
      </c>
      <c r="AM871">
        <v>66.0503395824005</v>
      </c>
      <c r="AN871">
        <f>(AP871 - AO871 + DI871*1E3/(8.314*(DK871+273.15)) * AR871/DH871 * AQ871) * DH871/(100*CV871) * 1000/(1000 - AP871)</f>
        <v>0</v>
      </c>
      <c r="AO871">
        <v>25.9254065939634</v>
      </c>
      <c r="AP871">
        <v>27.8718853146853</v>
      </c>
      <c r="AQ871">
        <v>-3.67992970800835e-07</v>
      </c>
      <c r="AR871">
        <v>92.4507635075594</v>
      </c>
      <c r="AS871">
        <v>3</v>
      </c>
      <c r="AT871">
        <v>1</v>
      </c>
      <c r="AU871">
        <f>IF(AS871*$H$13&gt;=AW871,1.0,(AW871/(AW871-AS871*$H$13)))</f>
        <v>0</v>
      </c>
      <c r="AV871">
        <f>(AU871-1)*100</f>
        <v>0</v>
      </c>
      <c r="AW871">
        <f>MAX(0,($B$13+$C$13*DP871)/(1+$D$13*DP871)*DI871/(DK871+273)*$E$13)</f>
        <v>0</v>
      </c>
      <c r="AX871" t="s">
        <v>418</v>
      </c>
      <c r="AY871" t="s">
        <v>418</v>
      </c>
      <c r="AZ871">
        <v>0</v>
      </c>
      <c r="BA871">
        <v>0</v>
      </c>
      <c r="BB871">
        <f>1-AZ871/BA871</f>
        <v>0</v>
      </c>
      <c r="BC871">
        <v>0</v>
      </c>
      <c r="BD871" t="s">
        <v>418</v>
      </c>
      <c r="BE871" t="s">
        <v>418</v>
      </c>
      <c r="BF871">
        <v>0</v>
      </c>
      <c r="BG871">
        <v>0</v>
      </c>
      <c r="BH871">
        <f>1-BF871/BG871</f>
        <v>0</v>
      </c>
      <c r="BI871">
        <v>0.5</v>
      </c>
      <c r="BJ871">
        <f>CS871</f>
        <v>0</v>
      </c>
      <c r="BK871">
        <f>L871</f>
        <v>0</v>
      </c>
      <c r="BL871">
        <f>BH871*BI871*BJ871</f>
        <v>0</v>
      </c>
      <c r="BM871">
        <f>(BK871-BC871)/BJ871</f>
        <v>0</v>
      </c>
      <c r="BN871">
        <f>(BA871-BG871)/BG871</f>
        <v>0</v>
      </c>
      <c r="BO871">
        <f>AZ871/(BB871+AZ871/BG871)</f>
        <v>0</v>
      </c>
      <c r="BP871" t="s">
        <v>418</v>
      </c>
      <c r="BQ871">
        <v>0</v>
      </c>
      <c r="BR871">
        <f>IF(BQ871&lt;&gt;0, BQ871, BO871)</f>
        <v>0</v>
      </c>
      <c r="BS871">
        <f>1-BR871/BG871</f>
        <v>0</v>
      </c>
      <c r="BT871">
        <f>(BG871-BF871)/(BG871-BR871)</f>
        <v>0</v>
      </c>
      <c r="BU871">
        <f>(BA871-BG871)/(BA871-BR871)</f>
        <v>0</v>
      </c>
      <c r="BV871">
        <f>(BG871-BF871)/(BG871-AZ871)</f>
        <v>0</v>
      </c>
      <c r="BW871">
        <f>(BA871-BG871)/(BA871-AZ871)</f>
        <v>0</v>
      </c>
      <c r="BX871">
        <f>(BT871*BR871/BF871)</f>
        <v>0</v>
      </c>
      <c r="BY871">
        <f>(1-BX871)</f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f>$B$11*DQ871+$C$11*DR871+$F$11*EC871*(1-EF871)</f>
        <v>0</v>
      </c>
      <c r="CS871">
        <f>CR871*CT871</f>
        <v>0</v>
      </c>
      <c r="CT871">
        <f>($B$11*$D$9+$C$11*$D$9+$F$11*((EP871+EH871)/MAX(EP871+EH871+EQ871, 0.1)*$I$9+EQ871/MAX(EP871+EH871+EQ871, 0.1)*$J$9))/($B$11+$C$11+$F$11)</f>
        <v>0</v>
      </c>
      <c r="CU871">
        <f>($B$11*$K$9+$C$11*$K$9+$F$11*((EP871+EH871)/MAX(EP871+EH871+EQ871, 0.1)*$P$9+EQ871/MAX(EP871+EH871+EQ871, 0.1)*$Q$9))/($B$11+$C$11+$F$11)</f>
        <v>0</v>
      </c>
      <c r="CV871">
        <v>6</v>
      </c>
      <c r="CW871">
        <v>0.5</v>
      </c>
      <c r="CX871" t="s">
        <v>419</v>
      </c>
      <c r="CY871">
        <v>2</v>
      </c>
      <c r="CZ871" t="b">
        <v>1</v>
      </c>
      <c r="DA871">
        <v>1659036649.81429</v>
      </c>
      <c r="DB871">
        <v>1300.90785714286</v>
      </c>
      <c r="DC871">
        <v>1351.27</v>
      </c>
      <c r="DD871">
        <v>27.8723035714286</v>
      </c>
      <c r="DE871">
        <v>25.9278571428571</v>
      </c>
      <c r="DF871">
        <v>1289.53178571429</v>
      </c>
      <c r="DG871">
        <v>27.340925</v>
      </c>
      <c r="DH871">
        <v>500.116678571429</v>
      </c>
      <c r="DI871">
        <v>90.2767142857143</v>
      </c>
      <c r="DJ871">
        <v>0.0434110214285714</v>
      </c>
      <c r="DK871">
        <v>27.4323071428571</v>
      </c>
      <c r="DL871">
        <v>28.2138</v>
      </c>
      <c r="DM871">
        <v>999.9</v>
      </c>
      <c r="DN871">
        <v>0</v>
      </c>
      <c r="DO871">
        <v>0</v>
      </c>
      <c r="DP871">
        <v>10013.0357142857</v>
      </c>
      <c r="DQ871">
        <v>0</v>
      </c>
      <c r="DR871">
        <v>17.2112</v>
      </c>
      <c r="DS871">
        <v>-50.3610642857143</v>
      </c>
      <c r="DT871">
        <v>1338.20714285714</v>
      </c>
      <c r="DU871">
        <v>1387.23785714286</v>
      </c>
      <c r="DV871">
        <v>1.94444607142857</v>
      </c>
      <c r="DW871">
        <v>1351.27</v>
      </c>
      <c r="DX871">
        <v>25.9278571428571</v>
      </c>
      <c r="DY871">
        <v>2.51621964285714</v>
      </c>
      <c r="DZ871">
        <v>2.34068142857143</v>
      </c>
      <c r="EA871">
        <v>21.1317964285714</v>
      </c>
      <c r="EB871">
        <v>19.9591321428571</v>
      </c>
      <c r="EC871">
        <v>2000.00392857143</v>
      </c>
      <c r="ED871">
        <v>0.980000107142857</v>
      </c>
      <c r="EE871">
        <v>0.0200002857142857</v>
      </c>
      <c r="EF871">
        <v>0</v>
      </c>
      <c r="EG871">
        <v>657.8845</v>
      </c>
      <c r="EH871">
        <v>5.00063</v>
      </c>
      <c r="EI871">
        <v>12999.1321428571</v>
      </c>
      <c r="EJ871">
        <v>17256.9285714286</v>
      </c>
      <c r="EK871">
        <v>38.187</v>
      </c>
      <c r="EL871">
        <v>38.25</v>
      </c>
      <c r="EM871">
        <v>37.687</v>
      </c>
      <c r="EN871">
        <v>37.607</v>
      </c>
      <c r="EO871">
        <v>39.2185</v>
      </c>
      <c r="EP871">
        <v>1955.10392857143</v>
      </c>
      <c r="EQ871">
        <v>39.9</v>
      </c>
      <c r="ER871">
        <v>0</v>
      </c>
      <c r="ES871">
        <v>1659036656.5</v>
      </c>
      <c r="ET871">
        <v>0</v>
      </c>
      <c r="EU871">
        <v>657.885807692308</v>
      </c>
      <c r="EV871">
        <v>-1.85835897791193</v>
      </c>
      <c r="EW871">
        <v>-28.902564046304</v>
      </c>
      <c r="EX871">
        <v>12999.1384615385</v>
      </c>
      <c r="EY871">
        <v>15</v>
      </c>
      <c r="EZ871">
        <v>1659035359.5</v>
      </c>
      <c r="FA871" t="s">
        <v>1976</v>
      </c>
      <c r="FB871">
        <v>1659035357.5</v>
      </c>
      <c r="FC871">
        <v>1659035359.5</v>
      </c>
      <c r="FD871">
        <v>1</v>
      </c>
      <c r="FE871">
        <v>-0.104</v>
      </c>
      <c r="FF871">
        <v>-0.037</v>
      </c>
      <c r="FG871">
        <v>6.435</v>
      </c>
      <c r="FH871">
        <v>0.501</v>
      </c>
      <c r="FI871">
        <v>420</v>
      </c>
      <c r="FJ871">
        <v>25</v>
      </c>
      <c r="FK871">
        <v>0.45</v>
      </c>
      <c r="FL871">
        <v>0.11</v>
      </c>
      <c r="FM871">
        <v>-50.388385</v>
      </c>
      <c r="FN871">
        <v>1.57463189493439</v>
      </c>
      <c r="FO871">
        <v>0.665383674487885</v>
      </c>
      <c r="FP871">
        <v>0</v>
      </c>
      <c r="FQ871">
        <v>657.952382352941</v>
      </c>
      <c r="FR871">
        <v>-1.65596639223927</v>
      </c>
      <c r="FS871">
        <v>0.249725498086326</v>
      </c>
      <c r="FT871">
        <v>0</v>
      </c>
      <c r="FU871">
        <v>1.94176875</v>
      </c>
      <c r="FV871">
        <v>0.0495549343339479</v>
      </c>
      <c r="FW871">
        <v>0.00540789893928316</v>
      </c>
      <c r="FX871">
        <v>1</v>
      </c>
      <c r="FY871">
        <v>1</v>
      </c>
      <c r="FZ871">
        <v>3</v>
      </c>
      <c r="GA871" t="s">
        <v>421</v>
      </c>
      <c r="GB871">
        <v>2.97297</v>
      </c>
      <c r="GC871">
        <v>2.69744</v>
      </c>
      <c r="GD871">
        <v>0.198397</v>
      </c>
      <c r="GE871">
        <v>0.203881</v>
      </c>
      <c r="GF871">
        <v>0.114446</v>
      </c>
      <c r="GG871">
        <v>0.109776</v>
      </c>
      <c r="GH871">
        <v>31208.8</v>
      </c>
      <c r="GI871">
        <v>33901.5</v>
      </c>
      <c r="GJ871">
        <v>35277.7</v>
      </c>
      <c r="GK871">
        <v>38615.6</v>
      </c>
      <c r="GL871">
        <v>44286.5</v>
      </c>
      <c r="GM871">
        <v>49652.1</v>
      </c>
      <c r="GN871">
        <v>55147.7</v>
      </c>
      <c r="GO871">
        <v>61940.1</v>
      </c>
      <c r="GP871">
        <v>1.9732</v>
      </c>
      <c r="GQ871">
        <v>1.8638</v>
      </c>
      <c r="GR871">
        <v>0.174791</v>
      </c>
      <c r="GS871">
        <v>0</v>
      </c>
      <c r="GT871">
        <v>25.3439</v>
      </c>
      <c r="GU871">
        <v>999.9</v>
      </c>
      <c r="GV871">
        <v>58.003</v>
      </c>
      <c r="GW871">
        <v>29.477</v>
      </c>
      <c r="GX871">
        <v>26.5602</v>
      </c>
      <c r="GY871">
        <v>56.1519</v>
      </c>
      <c r="GZ871">
        <v>45.6851</v>
      </c>
      <c r="HA871">
        <v>1</v>
      </c>
      <c r="HB871">
        <v>-0.0508537</v>
      </c>
      <c r="HC871">
        <v>0.0867102</v>
      </c>
      <c r="HD871">
        <v>20.1138</v>
      </c>
      <c r="HE871">
        <v>5.19932</v>
      </c>
      <c r="HF871">
        <v>12.004</v>
      </c>
      <c r="HG871">
        <v>4.976</v>
      </c>
      <c r="HH871">
        <v>3.2934</v>
      </c>
      <c r="HI871">
        <v>9999</v>
      </c>
      <c r="HJ871">
        <v>9999</v>
      </c>
      <c r="HK871">
        <v>9999</v>
      </c>
      <c r="HL871">
        <v>631.3</v>
      </c>
      <c r="HM871">
        <v>1.86316</v>
      </c>
      <c r="HN871">
        <v>1.86798</v>
      </c>
      <c r="HO871">
        <v>1.86783</v>
      </c>
      <c r="HP871">
        <v>1.86902</v>
      </c>
      <c r="HQ871">
        <v>1.86981</v>
      </c>
      <c r="HR871">
        <v>1.86584</v>
      </c>
      <c r="HS871">
        <v>1.86691</v>
      </c>
      <c r="HT871">
        <v>1.86829</v>
      </c>
      <c r="HU871">
        <v>5</v>
      </c>
      <c r="HV871">
        <v>0</v>
      </c>
      <c r="HW871">
        <v>0</v>
      </c>
      <c r="HX871">
        <v>0</v>
      </c>
      <c r="HY871" t="s">
        <v>422</v>
      </c>
      <c r="HZ871" t="s">
        <v>423</v>
      </c>
      <c r="IA871" t="s">
        <v>424</v>
      </c>
      <c r="IB871" t="s">
        <v>424</v>
      </c>
      <c r="IC871" t="s">
        <v>424</v>
      </c>
      <c r="ID871" t="s">
        <v>424</v>
      </c>
      <c r="IE871">
        <v>0</v>
      </c>
      <c r="IF871">
        <v>100</v>
      </c>
      <c r="IG871">
        <v>100</v>
      </c>
      <c r="IH871">
        <v>11.51</v>
      </c>
      <c r="II871">
        <v>0.5314</v>
      </c>
      <c r="IJ871">
        <v>3.92360093765785</v>
      </c>
      <c r="IK871">
        <v>0.00601174518973114</v>
      </c>
      <c r="IL871">
        <v>2.77886958061485e-07</v>
      </c>
      <c r="IM871">
        <v>-3.54636231360687e-10</v>
      </c>
      <c r="IN871">
        <v>0.531367920259254</v>
      </c>
      <c r="IO871">
        <v>0</v>
      </c>
      <c r="IP871">
        <v>0</v>
      </c>
      <c r="IQ871">
        <v>0</v>
      </c>
      <c r="IR871">
        <v>-4</v>
      </c>
      <c r="IS871">
        <v>1848</v>
      </c>
      <c r="IT871">
        <v>1</v>
      </c>
      <c r="IU871">
        <v>25</v>
      </c>
      <c r="IV871">
        <v>21.7</v>
      </c>
      <c r="IW871">
        <v>21.6</v>
      </c>
      <c r="IX871">
        <v>2.68799</v>
      </c>
      <c r="IY871">
        <v>2.60986</v>
      </c>
      <c r="IZ871">
        <v>1.54785</v>
      </c>
      <c r="JA871">
        <v>2.30591</v>
      </c>
      <c r="JB871">
        <v>1.34644</v>
      </c>
      <c r="JC871">
        <v>2.2998</v>
      </c>
      <c r="JD871">
        <v>33.7381</v>
      </c>
      <c r="JE871">
        <v>24.2188</v>
      </c>
      <c r="JF871">
        <v>18</v>
      </c>
      <c r="JG871">
        <v>491.833</v>
      </c>
      <c r="JH871">
        <v>420.303</v>
      </c>
      <c r="JI871">
        <v>24.9998</v>
      </c>
      <c r="JJ871">
        <v>26.5832</v>
      </c>
      <c r="JK871">
        <v>30.0002</v>
      </c>
      <c r="JL871">
        <v>26.5403</v>
      </c>
      <c r="JM871">
        <v>26.4839</v>
      </c>
      <c r="JN871">
        <v>53.7945</v>
      </c>
      <c r="JO871">
        <v>5.50971</v>
      </c>
      <c r="JP871">
        <v>100</v>
      </c>
      <c r="JQ871">
        <v>25</v>
      </c>
      <c r="JR871">
        <v>1389.89</v>
      </c>
      <c r="JS871">
        <v>25.9779</v>
      </c>
      <c r="JT871">
        <v>102.299</v>
      </c>
      <c r="JU871">
        <v>103.099</v>
      </c>
    </row>
    <row r="872" spans="1:281">
      <c r="A872">
        <v>854</v>
      </c>
      <c r="B872">
        <v>1659036662.6</v>
      </c>
      <c r="C872">
        <v>12979.5</v>
      </c>
      <c r="D872" t="s">
        <v>2141</v>
      </c>
      <c r="E872" t="s">
        <v>2142</v>
      </c>
      <c r="F872">
        <v>5</v>
      </c>
      <c r="G872" t="s">
        <v>1975</v>
      </c>
      <c r="H872" t="s">
        <v>417</v>
      </c>
      <c r="I872">
        <v>1659036655.1</v>
      </c>
      <c r="J872">
        <f>(K872)/1000</f>
        <v>0</v>
      </c>
      <c r="K872">
        <f>IF(CZ872, AN872, AH872)</f>
        <v>0</v>
      </c>
      <c r="L872">
        <f>IF(CZ872, AI872, AG872)</f>
        <v>0</v>
      </c>
      <c r="M872">
        <f>DB872 - IF(AU872&gt;1, L872*CV872*100.0/(AW872*DP872), 0)</f>
        <v>0</v>
      </c>
      <c r="N872">
        <f>((T872-J872/2)*M872-L872)/(T872+J872/2)</f>
        <v>0</v>
      </c>
      <c r="O872">
        <f>N872*(DI872+DJ872)/1000.0</f>
        <v>0</v>
      </c>
      <c r="P872">
        <f>(DB872 - IF(AU872&gt;1, L872*CV872*100.0/(AW872*DP872), 0))*(DI872+DJ872)/1000.0</f>
        <v>0</v>
      </c>
      <c r="Q872">
        <f>2.0/((1/S872-1/R872)+SIGN(S872)*SQRT((1/S872-1/R872)*(1/S872-1/R872) + 4*CW872/((CW872+1)*(CW872+1))*(2*1/S872*1/R872-1/R872*1/R872)))</f>
        <v>0</v>
      </c>
      <c r="R872">
        <f>IF(LEFT(CX872,1)&lt;&gt;"0",IF(LEFT(CX872,1)="1",3.0,CY872),$D$5+$E$5*(DP872*DI872/($K$5*1000))+$F$5*(DP872*DI872/($K$5*1000))*MAX(MIN(CV872,$J$5),$I$5)*MAX(MIN(CV872,$J$5),$I$5)+$G$5*MAX(MIN(CV872,$J$5),$I$5)*(DP872*DI872/($K$5*1000))+$H$5*(DP872*DI872/($K$5*1000))*(DP872*DI872/($K$5*1000)))</f>
        <v>0</v>
      </c>
      <c r="S872">
        <f>J872*(1000-(1000*0.61365*exp(17.502*W872/(240.97+W872))/(DI872+DJ872)+DD872)/2)/(1000*0.61365*exp(17.502*W872/(240.97+W872))/(DI872+DJ872)-DD872)</f>
        <v>0</v>
      </c>
      <c r="T872">
        <f>1/((CW872+1)/(Q872/1.6)+1/(R872/1.37)) + CW872/((CW872+1)/(Q872/1.6) + CW872/(R872/1.37))</f>
        <v>0</v>
      </c>
      <c r="U872">
        <f>(CR872*CU872)</f>
        <v>0</v>
      </c>
      <c r="V872">
        <f>(DK872+(U872+2*0.95*5.67E-8*(((DK872+$B$7)+273)^4-(DK872+273)^4)-44100*J872)/(1.84*29.3*R872+8*0.95*5.67E-8*(DK872+273)^3))</f>
        <v>0</v>
      </c>
      <c r="W872">
        <f>($C$7*DL872+$D$7*DM872+$E$7*V872)</f>
        <v>0</v>
      </c>
      <c r="X872">
        <f>0.61365*exp(17.502*W872/(240.97+W872))</f>
        <v>0</v>
      </c>
      <c r="Y872">
        <f>(Z872/AA872*100)</f>
        <v>0</v>
      </c>
      <c r="Z872">
        <f>DD872*(DI872+DJ872)/1000</f>
        <v>0</v>
      </c>
      <c r="AA872">
        <f>0.61365*exp(17.502*DK872/(240.97+DK872))</f>
        <v>0</v>
      </c>
      <c r="AB872">
        <f>(X872-DD872*(DI872+DJ872)/1000)</f>
        <v>0</v>
      </c>
      <c r="AC872">
        <f>(-J872*44100)</f>
        <v>0</v>
      </c>
      <c r="AD872">
        <f>2*29.3*R872*0.92*(DK872-W872)</f>
        <v>0</v>
      </c>
      <c r="AE872">
        <f>2*0.95*5.67E-8*(((DK872+$B$7)+273)^4-(W872+273)^4)</f>
        <v>0</v>
      </c>
      <c r="AF872">
        <f>U872+AE872+AC872+AD872</f>
        <v>0</v>
      </c>
      <c r="AG872">
        <f>DH872*AU872*(DC872-DB872*(1000-AU872*DE872)/(1000-AU872*DD872))/(100*CV872)</f>
        <v>0</v>
      </c>
      <c r="AH872">
        <f>1000*DH872*AU872*(DD872-DE872)/(100*CV872*(1000-AU872*DD872))</f>
        <v>0</v>
      </c>
      <c r="AI872">
        <f>(AJ872 - AK872 - DI872*1E3/(8.314*(DK872+273.15)) * AM872/DH872 * AL872) * DH872/(100*CV872) * (1000 - DE872)/1000</f>
        <v>0</v>
      </c>
      <c r="AJ872">
        <v>1421.80226246628</v>
      </c>
      <c r="AK872">
        <v>1379.85563636364</v>
      </c>
      <c r="AL872">
        <v>3.35426263891826</v>
      </c>
      <c r="AM872">
        <v>66.0503395824005</v>
      </c>
      <c r="AN872">
        <f>(AP872 - AO872 + DI872*1E3/(8.314*(DK872+273.15)) * AR872/DH872 * AQ872) * DH872/(100*CV872) * 1000/(1000 - AP872)</f>
        <v>0</v>
      </c>
      <c r="AO872">
        <v>25.9256227933645</v>
      </c>
      <c r="AP872">
        <v>27.8734202797203</v>
      </c>
      <c r="AQ872">
        <v>-4.52022635019024e-06</v>
      </c>
      <c r="AR872">
        <v>92.4507635075594</v>
      </c>
      <c r="AS872">
        <v>3</v>
      </c>
      <c r="AT872">
        <v>1</v>
      </c>
      <c r="AU872">
        <f>IF(AS872*$H$13&gt;=AW872,1.0,(AW872/(AW872-AS872*$H$13)))</f>
        <v>0</v>
      </c>
      <c r="AV872">
        <f>(AU872-1)*100</f>
        <v>0</v>
      </c>
      <c r="AW872">
        <f>MAX(0,($B$13+$C$13*DP872)/(1+$D$13*DP872)*DI872/(DK872+273)*$E$13)</f>
        <v>0</v>
      </c>
      <c r="AX872" t="s">
        <v>418</v>
      </c>
      <c r="AY872" t="s">
        <v>418</v>
      </c>
      <c r="AZ872">
        <v>0</v>
      </c>
      <c r="BA872">
        <v>0</v>
      </c>
      <c r="BB872">
        <f>1-AZ872/BA872</f>
        <v>0</v>
      </c>
      <c r="BC872">
        <v>0</v>
      </c>
      <c r="BD872" t="s">
        <v>418</v>
      </c>
      <c r="BE872" t="s">
        <v>418</v>
      </c>
      <c r="BF872">
        <v>0</v>
      </c>
      <c r="BG872">
        <v>0</v>
      </c>
      <c r="BH872">
        <f>1-BF872/BG872</f>
        <v>0</v>
      </c>
      <c r="BI872">
        <v>0.5</v>
      </c>
      <c r="BJ872">
        <f>CS872</f>
        <v>0</v>
      </c>
      <c r="BK872">
        <f>L872</f>
        <v>0</v>
      </c>
      <c r="BL872">
        <f>BH872*BI872*BJ872</f>
        <v>0</v>
      </c>
      <c r="BM872">
        <f>(BK872-BC872)/BJ872</f>
        <v>0</v>
      </c>
      <c r="BN872">
        <f>(BA872-BG872)/BG872</f>
        <v>0</v>
      </c>
      <c r="BO872">
        <f>AZ872/(BB872+AZ872/BG872)</f>
        <v>0</v>
      </c>
      <c r="BP872" t="s">
        <v>418</v>
      </c>
      <c r="BQ872">
        <v>0</v>
      </c>
      <c r="BR872">
        <f>IF(BQ872&lt;&gt;0, BQ872, BO872)</f>
        <v>0</v>
      </c>
      <c r="BS872">
        <f>1-BR872/BG872</f>
        <v>0</v>
      </c>
      <c r="BT872">
        <f>(BG872-BF872)/(BG872-BR872)</f>
        <v>0</v>
      </c>
      <c r="BU872">
        <f>(BA872-BG872)/(BA872-BR872)</f>
        <v>0</v>
      </c>
      <c r="BV872">
        <f>(BG872-BF872)/(BG872-AZ872)</f>
        <v>0</v>
      </c>
      <c r="BW872">
        <f>(BA872-BG872)/(BA872-AZ872)</f>
        <v>0</v>
      </c>
      <c r="BX872">
        <f>(BT872*BR872/BF872)</f>
        <v>0</v>
      </c>
      <c r="BY872">
        <f>(1-BX872)</f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f>$B$11*DQ872+$C$11*DR872+$F$11*EC872*(1-EF872)</f>
        <v>0</v>
      </c>
      <c r="CS872">
        <f>CR872*CT872</f>
        <v>0</v>
      </c>
      <c r="CT872">
        <f>($B$11*$D$9+$C$11*$D$9+$F$11*((EP872+EH872)/MAX(EP872+EH872+EQ872, 0.1)*$I$9+EQ872/MAX(EP872+EH872+EQ872, 0.1)*$J$9))/($B$11+$C$11+$F$11)</f>
        <v>0</v>
      </c>
      <c r="CU872">
        <f>($B$11*$K$9+$C$11*$K$9+$F$11*((EP872+EH872)/MAX(EP872+EH872+EQ872, 0.1)*$P$9+EQ872/MAX(EP872+EH872+EQ872, 0.1)*$Q$9))/($B$11+$C$11+$F$11)</f>
        <v>0</v>
      </c>
      <c r="CV872">
        <v>6</v>
      </c>
      <c r="CW872">
        <v>0.5</v>
      </c>
      <c r="CX872" t="s">
        <v>419</v>
      </c>
      <c r="CY872">
        <v>2</v>
      </c>
      <c r="CZ872" t="b">
        <v>1</v>
      </c>
      <c r="DA872">
        <v>1659036655.1</v>
      </c>
      <c r="DB872">
        <v>1318.37740740741</v>
      </c>
      <c r="DC872">
        <v>1368.78555555556</v>
      </c>
      <c r="DD872">
        <v>27.8734962962963</v>
      </c>
      <c r="DE872">
        <v>25.9258111111111</v>
      </c>
      <c r="DF872">
        <v>1306.91592592593</v>
      </c>
      <c r="DG872">
        <v>27.3421259259259</v>
      </c>
      <c r="DH872">
        <v>500.073777777778</v>
      </c>
      <c r="DI872">
        <v>90.2767296296296</v>
      </c>
      <c r="DJ872">
        <v>0.0435853148148148</v>
      </c>
      <c r="DK872">
        <v>27.4379555555556</v>
      </c>
      <c r="DL872">
        <v>28.2143222222222</v>
      </c>
      <c r="DM872">
        <v>999.9</v>
      </c>
      <c r="DN872">
        <v>0</v>
      </c>
      <c r="DO872">
        <v>0</v>
      </c>
      <c r="DP872">
        <v>9991.48148148148</v>
      </c>
      <c r="DQ872">
        <v>0</v>
      </c>
      <c r="DR872">
        <v>17.2112</v>
      </c>
      <c r="DS872">
        <v>-50.4069703703704</v>
      </c>
      <c r="DT872">
        <v>1356.18</v>
      </c>
      <c r="DU872">
        <v>1405.21666666667</v>
      </c>
      <c r="DV872">
        <v>1.94769407407407</v>
      </c>
      <c r="DW872">
        <v>1368.78555555556</v>
      </c>
      <c r="DX872">
        <v>25.9258111111111</v>
      </c>
      <c r="DY872">
        <v>2.51632851851852</v>
      </c>
      <c r="DZ872">
        <v>2.3404962962963</v>
      </c>
      <c r="EA872">
        <v>21.1324962962963</v>
      </c>
      <c r="EB872">
        <v>19.9578592592593</v>
      </c>
      <c r="EC872">
        <v>2000.00555555556</v>
      </c>
      <c r="ED872">
        <v>0.980000111111111</v>
      </c>
      <c r="EE872">
        <v>0.0200002814814815</v>
      </c>
      <c r="EF872">
        <v>0</v>
      </c>
      <c r="EG872">
        <v>657.698925925926</v>
      </c>
      <c r="EH872">
        <v>5.00063</v>
      </c>
      <c r="EI872">
        <v>12996.2851851852</v>
      </c>
      <c r="EJ872">
        <v>17256.9444444444</v>
      </c>
      <c r="EK872">
        <v>38.187</v>
      </c>
      <c r="EL872">
        <v>38.25</v>
      </c>
      <c r="EM872">
        <v>37.687</v>
      </c>
      <c r="EN872">
        <v>37.6086666666667</v>
      </c>
      <c r="EO872">
        <v>39.215</v>
      </c>
      <c r="EP872">
        <v>1955.10555555556</v>
      </c>
      <c r="EQ872">
        <v>39.9</v>
      </c>
      <c r="ER872">
        <v>0</v>
      </c>
      <c r="ES872">
        <v>1659036661.9</v>
      </c>
      <c r="ET872">
        <v>0</v>
      </c>
      <c r="EU872">
        <v>657.696</v>
      </c>
      <c r="EV872">
        <v>-0.792076914606646</v>
      </c>
      <c r="EW872">
        <v>-34.7615384102544</v>
      </c>
      <c r="EX872">
        <v>12996.048</v>
      </c>
      <c r="EY872">
        <v>15</v>
      </c>
      <c r="EZ872">
        <v>1659035359.5</v>
      </c>
      <c r="FA872" t="s">
        <v>1976</v>
      </c>
      <c r="FB872">
        <v>1659035357.5</v>
      </c>
      <c r="FC872">
        <v>1659035359.5</v>
      </c>
      <c r="FD872">
        <v>1</v>
      </c>
      <c r="FE872">
        <v>-0.104</v>
      </c>
      <c r="FF872">
        <v>-0.037</v>
      </c>
      <c r="FG872">
        <v>6.435</v>
      </c>
      <c r="FH872">
        <v>0.501</v>
      </c>
      <c r="FI872">
        <v>420</v>
      </c>
      <c r="FJ872">
        <v>25</v>
      </c>
      <c r="FK872">
        <v>0.45</v>
      </c>
      <c r="FL872">
        <v>0.11</v>
      </c>
      <c r="FM872">
        <v>-50.3852</v>
      </c>
      <c r="FN872">
        <v>-2.24025590994363</v>
      </c>
      <c r="FO872">
        <v>0.626105112580946</v>
      </c>
      <c r="FP872">
        <v>0</v>
      </c>
      <c r="FQ872">
        <v>657.852205882353</v>
      </c>
      <c r="FR872">
        <v>-2.03848739758769</v>
      </c>
      <c r="FS872">
        <v>0.262425314799755</v>
      </c>
      <c r="FT872">
        <v>0</v>
      </c>
      <c r="FU872">
        <v>1.9449135</v>
      </c>
      <c r="FV872">
        <v>0.0448412757973659</v>
      </c>
      <c r="FW872">
        <v>0.00533447399000125</v>
      </c>
      <c r="FX872">
        <v>1</v>
      </c>
      <c r="FY872">
        <v>1</v>
      </c>
      <c r="FZ872">
        <v>3</v>
      </c>
      <c r="GA872" t="s">
        <v>421</v>
      </c>
      <c r="GB872">
        <v>2.97277</v>
      </c>
      <c r="GC872">
        <v>2.69769</v>
      </c>
      <c r="GD872">
        <v>0.19991</v>
      </c>
      <c r="GE872">
        <v>0.205255</v>
      </c>
      <c r="GF872">
        <v>0.11444</v>
      </c>
      <c r="GG872">
        <v>0.109779</v>
      </c>
      <c r="GH872">
        <v>31149.9</v>
      </c>
      <c r="GI872">
        <v>33843</v>
      </c>
      <c r="GJ872">
        <v>35277.6</v>
      </c>
      <c r="GK872">
        <v>38615.5</v>
      </c>
      <c r="GL872">
        <v>44286.4</v>
      </c>
      <c r="GM872">
        <v>49651.8</v>
      </c>
      <c r="GN872">
        <v>55147.1</v>
      </c>
      <c r="GO872">
        <v>61939.9</v>
      </c>
      <c r="GP872">
        <v>1.9728</v>
      </c>
      <c r="GQ872">
        <v>1.8644</v>
      </c>
      <c r="GR872">
        <v>0.175238</v>
      </c>
      <c r="GS872">
        <v>0</v>
      </c>
      <c r="GT872">
        <v>25.3417</v>
      </c>
      <c r="GU872">
        <v>999.9</v>
      </c>
      <c r="GV872">
        <v>58.003</v>
      </c>
      <c r="GW872">
        <v>29.457</v>
      </c>
      <c r="GX872">
        <v>26.5341</v>
      </c>
      <c r="GY872">
        <v>56.2219</v>
      </c>
      <c r="GZ872">
        <v>46.1619</v>
      </c>
      <c r="HA872">
        <v>1</v>
      </c>
      <c r="HB872">
        <v>-0.0512602</v>
      </c>
      <c r="HC872">
        <v>0.0867102</v>
      </c>
      <c r="HD872">
        <v>20.1138</v>
      </c>
      <c r="HE872">
        <v>5.20052</v>
      </c>
      <c r="HF872">
        <v>12.004</v>
      </c>
      <c r="HG872">
        <v>4.9756</v>
      </c>
      <c r="HH872">
        <v>3.2938</v>
      </c>
      <c r="HI872">
        <v>9999</v>
      </c>
      <c r="HJ872">
        <v>9999</v>
      </c>
      <c r="HK872">
        <v>9999</v>
      </c>
      <c r="HL872">
        <v>631.3</v>
      </c>
      <c r="HM872">
        <v>1.8631</v>
      </c>
      <c r="HN872">
        <v>1.86798</v>
      </c>
      <c r="HO872">
        <v>1.8678</v>
      </c>
      <c r="HP872">
        <v>1.86893</v>
      </c>
      <c r="HQ872">
        <v>1.86978</v>
      </c>
      <c r="HR872">
        <v>1.86587</v>
      </c>
      <c r="HS872">
        <v>1.86691</v>
      </c>
      <c r="HT872">
        <v>1.86829</v>
      </c>
      <c r="HU872">
        <v>5</v>
      </c>
      <c r="HV872">
        <v>0</v>
      </c>
      <c r="HW872">
        <v>0</v>
      </c>
      <c r="HX872">
        <v>0</v>
      </c>
      <c r="HY872" t="s">
        <v>422</v>
      </c>
      <c r="HZ872" t="s">
        <v>423</v>
      </c>
      <c r="IA872" t="s">
        <v>424</v>
      </c>
      <c r="IB872" t="s">
        <v>424</v>
      </c>
      <c r="IC872" t="s">
        <v>424</v>
      </c>
      <c r="ID872" t="s">
        <v>424</v>
      </c>
      <c r="IE872">
        <v>0</v>
      </c>
      <c r="IF872">
        <v>100</v>
      </c>
      <c r="IG872">
        <v>100</v>
      </c>
      <c r="IH872">
        <v>11.58</v>
      </c>
      <c r="II872">
        <v>0.5314</v>
      </c>
      <c r="IJ872">
        <v>3.92360093765785</v>
      </c>
      <c r="IK872">
        <v>0.00601174518973114</v>
      </c>
      <c r="IL872">
        <v>2.77886958061485e-07</v>
      </c>
      <c r="IM872">
        <v>-3.54636231360687e-10</v>
      </c>
      <c r="IN872">
        <v>0.531367920259254</v>
      </c>
      <c r="IO872">
        <v>0</v>
      </c>
      <c r="IP872">
        <v>0</v>
      </c>
      <c r="IQ872">
        <v>0</v>
      </c>
      <c r="IR872">
        <v>-4</v>
      </c>
      <c r="IS872">
        <v>1848</v>
      </c>
      <c r="IT872">
        <v>1</v>
      </c>
      <c r="IU872">
        <v>25</v>
      </c>
      <c r="IV872">
        <v>21.8</v>
      </c>
      <c r="IW872">
        <v>21.7</v>
      </c>
      <c r="IX872">
        <v>2.7124</v>
      </c>
      <c r="IY872">
        <v>2.59399</v>
      </c>
      <c r="IZ872">
        <v>1.54785</v>
      </c>
      <c r="JA872">
        <v>2.30591</v>
      </c>
      <c r="JB872">
        <v>1.34644</v>
      </c>
      <c r="JC872">
        <v>2.43042</v>
      </c>
      <c r="JD872">
        <v>33.7381</v>
      </c>
      <c r="JE872">
        <v>24.2276</v>
      </c>
      <c r="JF872">
        <v>18</v>
      </c>
      <c r="JG872">
        <v>491.573</v>
      </c>
      <c r="JH872">
        <v>420.631</v>
      </c>
      <c r="JI872">
        <v>24.9999</v>
      </c>
      <c r="JJ872">
        <v>26.581</v>
      </c>
      <c r="JK872">
        <v>29.9999</v>
      </c>
      <c r="JL872">
        <v>26.5403</v>
      </c>
      <c r="JM872">
        <v>26.4818</v>
      </c>
      <c r="JN872">
        <v>54.2696</v>
      </c>
      <c r="JO872">
        <v>5.50971</v>
      </c>
      <c r="JP872">
        <v>100</v>
      </c>
      <c r="JQ872">
        <v>25</v>
      </c>
      <c r="JR872">
        <v>1410.03</v>
      </c>
      <c r="JS872">
        <v>25.9765</v>
      </c>
      <c r="JT872">
        <v>102.298</v>
      </c>
      <c r="JU872">
        <v>103.099</v>
      </c>
    </row>
    <row r="873" spans="1:281">
      <c r="A873">
        <v>855</v>
      </c>
      <c r="B873">
        <v>1659036667.6</v>
      </c>
      <c r="C873">
        <v>12984.5</v>
      </c>
      <c r="D873" t="s">
        <v>2143</v>
      </c>
      <c r="E873" t="s">
        <v>2144</v>
      </c>
      <c r="F873">
        <v>5</v>
      </c>
      <c r="G873" t="s">
        <v>1975</v>
      </c>
      <c r="H873" t="s">
        <v>417</v>
      </c>
      <c r="I873">
        <v>1659036659.81429</v>
      </c>
      <c r="J873">
        <f>(K873)/1000</f>
        <v>0</v>
      </c>
      <c r="K873">
        <f>IF(CZ873, AN873, AH873)</f>
        <v>0</v>
      </c>
      <c r="L873">
        <f>IF(CZ873, AI873, AG873)</f>
        <v>0</v>
      </c>
      <c r="M873">
        <f>DB873 - IF(AU873&gt;1, L873*CV873*100.0/(AW873*DP873), 0)</f>
        <v>0</v>
      </c>
      <c r="N873">
        <f>((T873-J873/2)*M873-L873)/(T873+J873/2)</f>
        <v>0</v>
      </c>
      <c r="O873">
        <f>N873*(DI873+DJ873)/1000.0</f>
        <v>0</v>
      </c>
      <c r="P873">
        <f>(DB873 - IF(AU873&gt;1, L873*CV873*100.0/(AW873*DP873), 0))*(DI873+DJ873)/1000.0</f>
        <v>0</v>
      </c>
      <c r="Q873">
        <f>2.0/((1/S873-1/R873)+SIGN(S873)*SQRT((1/S873-1/R873)*(1/S873-1/R873) + 4*CW873/((CW873+1)*(CW873+1))*(2*1/S873*1/R873-1/R873*1/R873)))</f>
        <v>0</v>
      </c>
      <c r="R873">
        <f>IF(LEFT(CX873,1)&lt;&gt;"0",IF(LEFT(CX873,1)="1",3.0,CY873),$D$5+$E$5*(DP873*DI873/($K$5*1000))+$F$5*(DP873*DI873/($K$5*1000))*MAX(MIN(CV873,$J$5),$I$5)*MAX(MIN(CV873,$J$5),$I$5)+$G$5*MAX(MIN(CV873,$J$5),$I$5)*(DP873*DI873/($K$5*1000))+$H$5*(DP873*DI873/($K$5*1000))*(DP873*DI873/($K$5*1000)))</f>
        <v>0</v>
      </c>
      <c r="S873">
        <f>J873*(1000-(1000*0.61365*exp(17.502*W873/(240.97+W873))/(DI873+DJ873)+DD873)/2)/(1000*0.61365*exp(17.502*W873/(240.97+W873))/(DI873+DJ873)-DD873)</f>
        <v>0</v>
      </c>
      <c r="T873">
        <f>1/((CW873+1)/(Q873/1.6)+1/(R873/1.37)) + CW873/((CW873+1)/(Q873/1.6) + CW873/(R873/1.37))</f>
        <v>0</v>
      </c>
      <c r="U873">
        <f>(CR873*CU873)</f>
        <v>0</v>
      </c>
      <c r="V873">
        <f>(DK873+(U873+2*0.95*5.67E-8*(((DK873+$B$7)+273)^4-(DK873+273)^4)-44100*J873)/(1.84*29.3*R873+8*0.95*5.67E-8*(DK873+273)^3))</f>
        <v>0</v>
      </c>
      <c r="W873">
        <f>($C$7*DL873+$D$7*DM873+$E$7*V873)</f>
        <v>0</v>
      </c>
      <c r="X873">
        <f>0.61365*exp(17.502*W873/(240.97+W873))</f>
        <v>0</v>
      </c>
      <c r="Y873">
        <f>(Z873/AA873*100)</f>
        <v>0</v>
      </c>
      <c r="Z873">
        <f>DD873*(DI873+DJ873)/1000</f>
        <v>0</v>
      </c>
      <c r="AA873">
        <f>0.61365*exp(17.502*DK873/(240.97+DK873))</f>
        <v>0</v>
      </c>
      <c r="AB873">
        <f>(X873-DD873*(DI873+DJ873)/1000)</f>
        <v>0</v>
      </c>
      <c r="AC873">
        <f>(-J873*44100)</f>
        <v>0</v>
      </c>
      <c r="AD873">
        <f>2*29.3*R873*0.92*(DK873-W873)</f>
        <v>0</v>
      </c>
      <c r="AE873">
        <f>2*0.95*5.67E-8*(((DK873+$B$7)+273)^4-(W873+273)^4)</f>
        <v>0</v>
      </c>
      <c r="AF873">
        <f>U873+AE873+AC873+AD873</f>
        <v>0</v>
      </c>
      <c r="AG873">
        <f>DH873*AU873*(DC873-DB873*(1000-AU873*DE873)/(1000-AU873*DD873))/(100*CV873)</f>
        <v>0</v>
      </c>
      <c r="AH873">
        <f>1000*DH873*AU873*(DD873-DE873)/(100*CV873*(1000-AU873*DD873))</f>
        <v>0</v>
      </c>
      <c r="AI873">
        <f>(AJ873 - AK873 - DI873*1E3/(8.314*(DK873+273.15)) * AM873/DH873 * AL873) * DH873/(100*CV873) * (1000 - DE873)/1000</f>
        <v>0</v>
      </c>
      <c r="AJ873">
        <v>1438.72171919311</v>
      </c>
      <c r="AK873">
        <v>1396.97260606061</v>
      </c>
      <c r="AL873">
        <v>3.43480302081108</v>
      </c>
      <c r="AM873">
        <v>66.0503395824005</v>
      </c>
      <c r="AN873">
        <f>(AP873 - AO873 + DI873*1E3/(8.314*(DK873+273.15)) * AR873/DH873 * AQ873) * DH873/(100*CV873) * 1000/(1000 - AP873)</f>
        <v>0</v>
      </c>
      <c r="AO873">
        <v>25.9239048479236</v>
      </c>
      <c r="AP873">
        <v>27.8728986013986</v>
      </c>
      <c r="AQ873">
        <v>6.6548597010653e-06</v>
      </c>
      <c r="AR873">
        <v>92.4507635075594</v>
      </c>
      <c r="AS873">
        <v>3</v>
      </c>
      <c r="AT873">
        <v>1</v>
      </c>
      <c r="AU873">
        <f>IF(AS873*$H$13&gt;=AW873,1.0,(AW873/(AW873-AS873*$H$13)))</f>
        <v>0</v>
      </c>
      <c r="AV873">
        <f>(AU873-1)*100</f>
        <v>0</v>
      </c>
      <c r="AW873">
        <f>MAX(0,($B$13+$C$13*DP873)/(1+$D$13*DP873)*DI873/(DK873+273)*$E$13)</f>
        <v>0</v>
      </c>
      <c r="AX873" t="s">
        <v>418</v>
      </c>
      <c r="AY873" t="s">
        <v>418</v>
      </c>
      <c r="AZ873">
        <v>0</v>
      </c>
      <c r="BA873">
        <v>0</v>
      </c>
      <c r="BB873">
        <f>1-AZ873/BA873</f>
        <v>0</v>
      </c>
      <c r="BC873">
        <v>0</v>
      </c>
      <c r="BD873" t="s">
        <v>418</v>
      </c>
      <c r="BE873" t="s">
        <v>418</v>
      </c>
      <c r="BF873">
        <v>0</v>
      </c>
      <c r="BG873">
        <v>0</v>
      </c>
      <c r="BH873">
        <f>1-BF873/BG873</f>
        <v>0</v>
      </c>
      <c r="BI873">
        <v>0.5</v>
      </c>
      <c r="BJ873">
        <f>CS873</f>
        <v>0</v>
      </c>
      <c r="BK873">
        <f>L873</f>
        <v>0</v>
      </c>
      <c r="BL873">
        <f>BH873*BI873*BJ873</f>
        <v>0</v>
      </c>
      <c r="BM873">
        <f>(BK873-BC873)/BJ873</f>
        <v>0</v>
      </c>
      <c r="BN873">
        <f>(BA873-BG873)/BG873</f>
        <v>0</v>
      </c>
      <c r="BO873">
        <f>AZ873/(BB873+AZ873/BG873)</f>
        <v>0</v>
      </c>
      <c r="BP873" t="s">
        <v>418</v>
      </c>
      <c r="BQ873">
        <v>0</v>
      </c>
      <c r="BR873">
        <f>IF(BQ873&lt;&gt;0, BQ873, BO873)</f>
        <v>0</v>
      </c>
      <c r="BS873">
        <f>1-BR873/BG873</f>
        <v>0</v>
      </c>
      <c r="BT873">
        <f>(BG873-BF873)/(BG873-BR873)</f>
        <v>0</v>
      </c>
      <c r="BU873">
        <f>(BA873-BG873)/(BA873-BR873)</f>
        <v>0</v>
      </c>
      <c r="BV873">
        <f>(BG873-BF873)/(BG873-AZ873)</f>
        <v>0</v>
      </c>
      <c r="BW873">
        <f>(BA873-BG873)/(BA873-AZ873)</f>
        <v>0</v>
      </c>
      <c r="BX873">
        <f>(BT873*BR873/BF873)</f>
        <v>0</v>
      </c>
      <c r="BY873">
        <f>(1-BX873)</f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f>$B$11*DQ873+$C$11*DR873+$F$11*EC873*(1-EF873)</f>
        <v>0</v>
      </c>
      <c r="CS873">
        <f>CR873*CT873</f>
        <v>0</v>
      </c>
      <c r="CT873">
        <f>($B$11*$D$9+$C$11*$D$9+$F$11*((EP873+EH873)/MAX(EP873+EH873+EQ873, 0.1)*$I$9+EQ873/MAX(EP873+EH873+EQ873, 0.1)*$J$9))/($B$11+$C$11+$F$11)</f>
        <v>0</v>
      </c>
      <c r="CU873">
        <f>($B$11*$K$9+$C$11*$K$9+$F$11*((EP873+EH873)/MAX(EP873+EH873+EQ873, 0.1)*$P$9+EQ873/MAX(EP873+EH873+EQ873, 0.1)*$Q$9))/($B$11+$C$11+$F$11)</f>
        <v>0</v>
      </c>
      <c r="CV873">
        <v>6</v>
      </c>
      <c r="CW873">
        <v>0.5</v>
      </c>
      <c r="CX873" t="s">
        <v>419</v>
      </c>
      <c r="CY873">
        <v>2</v>
      </c>
      <c r="CZ873" t="b">
        <v>1</v>
      </c>
      <c r="DA873">
        <v>1659036659.81429</v>
      </c>
      <c r="DB873">
        <v>1333.85785714286</v>
      </c>
      <c r="DC873">
        <v>1384.53035714286</v>
      </c>
      <c r="DD873">
        <v>27.8745857142857</v>
      </c>
      <c r="DE873">
        <v>25.9240285714286</v>
      </c>
      <c r="DF873">
        <v>1322.32107142857</v>
      </c>
      <c r="DG873">
        <v>27.3432214285714</v>
      </c>
      <c r="DH873">
        <v>500.08025</v>
      </c>
      <c r="DI873">
        <v>90.2769035714286</v>
      </c>
      <c r="DJ873">
        <v>0.0437810678571429</v>
      </c>
      <c r="DK873">
        <v>27.4372142857143</v>
      </c>
      <c r="DL873">
        <v>28.2108178571428</v>
      </c>
      <c r="DM873">
        <v>999.9</v>
      </c>
      <c r="DN873">
        <v>0</v>
      </c>
      <c r="DO873">
        <v>0</v>
      </c>
      <c r="DP873">
        <v>9984.28571428571</v>
      </c>
      <c r="DQ873">
        <v>0</v>
      </c>
      <c r="DR873">
        <v>17.2112</v>
      </c>
      <c r="DS873">
        <v>-50.6708464285714</v>
      </c>
      <c r="DT873">
        <v>1372.10642857143</v>
      </c>
      <c r="DU873">
        <v>1421.3775</v>
      </c>
      <c r="DV873">
        <v>1.9505625</v>
      </c>
      <c r="DW873">
        <v>1384.53035714286</v>
      </c>
      <c r="DX873">
        <v>25.9240285714286</v>
      </c>
      <c r="DY873">
        <v>2.51643107142857</v>
      </c>
      <c r="DZ873">
        <v>2.34034035714286</v>
      </c>
      <c r="EA873">
        <v>21.1331642857143</v>
      </c>
      <c r="EB873">
        <v>19.9567821428571</v>
      </c>
      <c r="EC873">
        <v>2000.0075</v>
      </c>
      <c r="ED873">
        <v>0.980000107142857</v>
      </c>
      <c r="EE873">
        <v>0.0200002857142857</v>
      </c>
      <c r="EF873">
        <v>0</v>
      </c>
      <c r="EG873">
        <v>657.618107142857</v>
      </c>
      <c r="EH873">
        <v>5.00063</v>
      </c>
      <c r="EI873">
        <v>12993.8892857143</v>
      </c>
      <c r="EJ873">
        <v>17256.9571428571</v>
      </c>
      <c r="EK873">
        <v>38.187</v>
      </c>
      <c r="EL873">
        <v>38.25</v>
      </c>
      <c r="EM873">
        <v>37.687</v>
      </c>
      <c r="EN873">
        <v>37.61825</v>
      </c>
      <c r="EO873">
        <v>39.2095</v>
      </c>
      <c r="EP873">
        <v>1955.1075</v>
      </c>
      <c r="EQ873">
        <v>39.9</v>
      </c>
      <c r="ER873">
        <v>0</v>
      </c>
      <c r="ES873">
        <v>1659036666.7</v>
      </c>
      <c r="ET873">
        <v>0</v>
      </c>
      <c r="EU873">
        <v>657.61324</v>
      </c>
      <c r="EV873">
        <v>-1.37838461542751</v>
      </c>
      <c r="EW873">
        <v>-31.8692307686231</v>
      </c>
      <c r="EX873">
        <v>12993.596</v>
      </c>
      <c r="EY873">
        <v>15</v>
      </c>
      <c r="EZ873">
        <v>1659035359.5</v>
      </c>
      <c r="FA873" t="s">
        <v>1976</v>
      </c>
      <c r="FB873">
        <v>1659035357.5</v>
      </c>
      <c r="FC873">
        <v>1659035359.5</v>
      </c>
      <c r="FD873">
        <v>1</v>
      </c>
      <c r="FE873">
        <v>-0.104</v>
      </c>
      <c r="FF873">
        <v>-0.037</v>
      </c>
      <c r="FG873">
        <v>6.435</v>
      </c>
      <c r="FH873">
        <v>0.501</v>
      </c>
      <c r="FI873">
        <v>420</v>
      </c>
      <c r="FJ873">
        <v>25</v>
      </c>
      <c r="FK873">
        <v>0.45</v>
      </c>
      <c r="FL873">
        <v>0.11</v>
      </c>
      <c r="FM873">
        <v>-50.520435</v>
      </c>
      <c r="FN873">
        <v>-1.64436472795488</v>
      </c>
      <c r="FO873">
        <v>0.603444450861055</v>
      </c>
      <c r="FP873">
        <v>0</v>
      </c>
      <c r="FQ873">
        <v>657.685</v>
      </c>
      <c r="FR873">
        <v>-1.29747898910659</v>
      </c>
      <c r="FS873">
        <v>0.208791762289602</v>
      </c>
      <c r="FT873">
        <v>0</v>
      </c>
      <c r="FU873">
        <v>1.94866425</v>
      </c>
      <c r="FV873">
        <v>0.0289673921200706</v>
      </c>
      <c r="FW873">
        <v>0.0039862425211595</v>
      </c>
      <c r="FX873">
        <v>1</v>
      </c>
      <c r="FY873">
        <v>1</v>
      </c>
      <c r="FZ873">
        <v>3</v>
      </c>
      <c r="GA873" t="s">
        <v>421</v>
      </c>
      <c r="GB873">
        <v>2.97329</v>
      </c>
      <c r="GC873">
        <v>2.6981</v>
      </c>
      <c r="GD873">
        <v>0.20142</v>
      </c>
      <c r="GE873">
        <v>0.206865</v>
      </c>
      <c r="GF873">
        <v>0.114434</v>
      </c>
      <c r="GG873">
        <v>0.109772</v>
      </c>
      <c r="GH873">
        <v>31091.1</v>
      </c>
      <c r="GI873">
        <v>33773.9</v>
      </c>
      <c r="GJ873">
        <v>35277.5</v>
      </c>
      <c r="GK873">
        <v>38614.9</v>
      </c>
      <c r="GL873">
        <v>44286.5</v>
      </c>
      <c r="GM873">
        <v>49651.8</v>
      </c>
      <c r="GN873">
        <v>55146.8</v>
      </c>
      <c r="GO873">
        <v>61939.3</v>
      </c>
      <c r="GP873">
        <v>1.9732</v>
      </c>
      <c r="GQ873">
        <v>1.8642</v>
      </c>
      <c r="GR873">
        <v>0.175089</v>
      </c>
      <c r="GS873">
        <v>0</v>
      </c>
      <c r="GT873">
        <v>25.3417</v>
      </c>
      <c r="GU873">
        <v>999.9</v>
      </c>
      <c r="GV873">
        <v>58.003</v>
      </c>
      <c r="GW873">
        <v>29.457</v>
      </c>
      <c r="GX873">
        <v>26.5307</v>
      </c>
      <c r="GY873">
        <v>56.2919</v>
      </c>
      <c r="GZ873">
        <v>45.6731</v>
      </c>
      <c r="HA873">
        <v>1</v>
      </c>
      <c r="HB873">
        <v>-0.0510366</v>
      </c>
      <c r="HC873">
        <v>0.0875599</v>
      </c>
      <c r="HD873">
        <v>20.1138</v>
      </c>
      <c r="HE873">
        <v>5.19812</v>
      </c>
      <c r="HF873">
        <v>12.004</v>
      </c>
      <c r="HG873">
        <v>4.976</v>
      </c>
      <c r="HH873">
        <v>3.2936</v>
      </c>
      <c r="HI873">
        <v>9999</v>
      </c>
      <c r="HJ873">
        <v>9999</v>
      </c>
      <c r="HK873">
        <v>9999</v>
      </c>
      <c r="HL873">
        <v>631.3</v>
      </c>
      <c r="HM873">
        <v>1.86322</v>
      </c>
      <c r="HN873">
        <v>1.86798</v>
      </c>
      <c r="HO873">
        <v>1.8678</v>
      </c>
      <c r="HP873">
        <v>1.86902</v>
      </c>
      <c r="HQ873">
        <v>1.86981</v>
      </c>
      <c r="HR873">
        <v>1.86584</v>
      </c>
      <c r="HS873">
        <v>1.86691</v>
      </c>
      <c r="HT873">
        <v>1.86829</v>
      </c>
      <c r="HU873">
        <v>5</v>
      </c>
      <c r="HV873">
        <v>0</v>
      </c>
      <c r="HW873">
        <v>0</v>
      </c>
      <c r="HX873">
        <v>0</v>
      </c>
      <c r="HY873" t="s">
        <v>422</v>
      </c>
      <c r="HZ873" t="s">
        <v>423</v>
      </c>
      <c r="IA873" t="s">
        <v>424</v>
      </c>
      <c r="IB873" t="s">
        <v>424</v>
      </c>
      <c r="IC873" t="s">
        <v>424</v>
      </c>
      <c r="ID873" t="s">
        <v>424</v>
      </c>
      <c r="IE873">
        <v>0</v>
      </c>
      <c r="IF873">
        <v>100</v>
      </c>
      <c r="IG873">
        <v>100</v>
      </c>
      <c r="IH873">
        <v>11.67</v>
      </c>
      <c r="II873">
        <v>0.5314</v>
      </c>
      <c r="IJ873">
        <v>3.92360093765785</v>
      </c>
      <c r="IK873">
        <v>0.00601174518973114</v>
      </c>
      <c r="IL873">
        <v>2.77886958061485e-07</v>
      </c>
      <c r="IM873">
        <v>-3.54636231360687e-10</v>
      </c>
      <c r="IN873">
        <v>0.531367920259254</v>
      </c>
      <c r="IO873">
        <v>0</v>
      </c>
      <c r="IP873">
        <v>0</v>
      </c>
      <c r="IQ873">
        <v>0</v>
      </c>
      <c r="IR873">
        <v>-4</v>
      </c>
      <c r="IS873">
        <v>1848</v>
      </c>
      <c r="IT873">
        <v>1</v>
      </c>
      <c r="IU873">
        <v>25</v>
      </c>
      <c r="IV873">
        <v>21.8</v>
      </c>
      <c r="IW873">
        <v>21.8</v>
      </c>
      <c r="IX873">
        <v>2.74048</v>
      </c>
      <c r="IY873">
        <v>2.60864</v>
      </c>
      <c r="IZ873">
        <v>1.54785</v>
      </c>
      <c r="JA873">
        <v>2.30591</v>
      </c>
      <c r="JB873">
        <v>1.34644</v>
      </c>
      <c r="JC873">
        <v>2.2644</v>
      </c>
      <c r="JD873">
        <v>33.7381</v>
      </c>
      <c r="JE873">
        <v>24.2188</v>
      </c>
      <c r="JF873">
        <v>18</v>
      </c>
      <c r="JG873">
        <v>491.813</v>
      </c>
      <c r="JH873">
        <v>420.516</v>
      </c>
      <c r="JI873">
        <v>25.0001</v>
      </c>
      <c r="JJ873">
        <v>26.581</v>
      </c>
      <c r="JK873">
        <v>30.0001</v>
      </c>
      <c r="JL873">
        <v>26.5381</v>
      </c>
      <c r="JM873">
        <v>26.4818</v>
      </c>
      <c r="JN873">
        <v>54.8326</v>
      </c>
      <c r="JO873">
        <v>5.50971</v>
      </c>
      <c r="JP873">
        <v>100</v>
      </c>
      <c r="JQ873">
        <v>25</v>
      </c>
      <c r="JR873">
        <v>1423.47</v>
      </c>
      <c r="JS873">
        <v>25.9716</v>
      </c>
      <c r="JT873">
        <v>102.297</v>
      </c>
      <c r="JU873">
        <v>103.097</v>
      </c>
    </row>
    <row r="874" spans="1:281">
      <c r="A874">
        <v>856</v>
      </c>
      <c r="B874">
        <v>1659036672.6</v>
      </c>
      <c r="C874">
        <v>12989.5</v>
      </c>
      <c r="D874" t="s">
        <v>2145</v>
      </c>
      <c r="E874" t="s">
        <v>2146</v>
      </c>
      <c r="F874">
        <v>5</v>
      </c>
      <c r="G874" t="s">
        <v>1975</v>
      </c>
      <c r="H874" t="s">
        <v>417</v>
      </c>
      <c r="I874">
        <v>1659036665.1</v>
      </c>
      <c r="J874">
        <f>(K874)/1000</f>
        <v>0</v>
      </c>
      <c r="K874">
        <f>IF(CZ874, AN874, AH874)</f>
        <v>0</v>
      </c>
      <c r="L874">
        <f>IF(CZ874, AI874, AG874)</f>
        <v>0</v>
      </c>
      <c r="M874">
        <f>DB874 - IF(AU874&gt;1, L874*CV874*100.0/(AW874*DP874), 0)</f>
        <v>0</v>
      </c>
      <c r="N874">
        <f>((T874-J874/2)*M874-L874)/(T874+J874/2)</f>
        <v>0</v>
      </c>
      <c r="O874">
        <f>N874*(DI874+DJ874)/1000.0</f>
        <v>0</v>
      </c>
      <c r="P874">
        <f>(DB874 - IF(AU874&gt;1, L874*CV874*100.0/(AW874*DP874), 0))*(DI874+DJ874)/1000.0</f>
        <v>0</v>
      </c>
      <c r="Q874">
        <f>2.0/((1/S874-1/R874)+SIGN(S874)*SQRT((1/S874-1/R874)*(1/S874-1/R874) + 4*CW874/((CW874+1)*(CW874+1))*(2*1/S874*1/R874-1/R874*1/R874)))</f>
        <v>0</v>
      </c>
      <c r="R874">
        <f>IF(LEFT(CX874,1)&lt;&gt;"0",IF(LEFT(CX874,1)="1",3.0,CY874),$D$5+$E$5*(DP874*DI874/($K$5*1000))+$F$5*(DP874*DI874/($K$5*1000))*MAX(MIN(CV874,$J$5),$I$5)*MAX(MIN(CV874,$J$5),$I$5)+$G$5*MAX(MIN(CV874,$J$5),$I$5)*(DP874*DI874/($K$5*1000))+$H$5*(DP874*DI874/($K$5*1000))*(DP874*DI874/($K$5*1000)))</f>
        <v>0</v>
      </c>
      <c r="S874">
        <f>J874*(1000-(1000*0.61365*exp(17.502*W874/(240.97+W874))/(DI874+DJ874)+DD874)/2)/(1000*0.61365*exp(17.502*W874/(240.97+W874))/(DI874+DJ874)-DD874)</f>
        <v>0</v>
      </c>
      <c r="T874">
        <f>1/((CW874+1)/(Q874/1.6)+1/(R874/1.37)) + CW874/((CW874+1)/(Q874/1.6) + CW874/(R874/1.37))</f>
        <v>0</v>
      </c>
      <c r="U874">
        <f>(CR874*CU874)</f>
        <v>0</v>
      </c>
      <c r="V874">
        <f>(DK874+(U874+2*0.95*5.67E-8*(((DK874+$B$7)+273)^4-(DK874+273)^4)-44100*J874)/(1.84*29.3*R874+8*0.95*5.67E-8*(DK874+273)^3))</f>
        <v>0</v>
      </c>
      <c r="W874">
        <f>($C$7*DL874+$D$7*DM874+$E$7*V874)</f>
        <v>0</v>
      </c>
      <c r="X874">
        <f>0.61365*exp(17.502*W874/(240.97+W874))</f>
        <v>0</v>
      </c>
      <c r="Y874">
        <f>(Z874/AA874*100)</f>
        <v>0</v>
      </c>
      <c r="Z874">
        <f>DD874*(DI874+DJ874)/1000</f>
        <v>0</v>
      </c>
      <c r="AA874">
        <f>0.61365*exp(17.502*DK874/(240.97+DK874))</f>
        <v>0</v>
      </c>
      <c r="AB874">
        <f>(X874-DD874*(DI874+DJ874)/1000)</f>
        <v>0</v>
      </c>
      <c r="AC874">
        <f>(-J874*44100)</f>
        <v>0</v>
      </c>
      <c r="AD874">
        <f>2*29.3*R874*0.92*(DK874-W874)</f>
        <v>0</v>
      </c>
      <c r="AE874">
        <f>2*0.95*5.67E-8*(((DK874+$B$7)+273)^4-(W874+273)^4)</f>
        <v>0</v>
      </c>
      <c r="AF874">
        <f>U874+AE874+AC874+AD874</f>
        <v>0</v>
      </c>
      <c r="AG874">
        <f>DH874*AU874*(DC874-DB874*(1000-AU874*DE874)/(1000-AU874*DD874))/(100*CV874)</f>
        <v>0</v>
      </c>
      <c r="AH874">
        <f>1000*DH874*AU874*(DD874-DE874)/(100*CV874*(1000-AU874*DD874))</f>
        <v>0</v>
      </c>
      <c r="AI874">
        <f>(AJ874 - AK874 - DI874*1E3/(8.314*(DK874+273.15)) * AM874/DH874 * AL874) * DH874/(100*CV874) * (1000 - DE874)/1000</f>
        <v>0</v>
      </c>
      <c r="AJ874">
        <v>1456.28785700982</v>
      </c>
      <c r="AK874">
        <v>1414.43624242424</v>
      </c>
      <c r="AL874">
        <v>3.45965832784543</v>
      </c>
      <c r="AM874">
        <v>66.0503395824005</v>
      </c>
      <c r="AN874">
        <f>(AP874 - AO874 + DI874*1E3/(8.314*(DK874+273.15)) * AR874/DH874 * AQ874) * DH874/(100*CV874) * 1000/(1000 - AP874)</f>
        <v>0</v>
      </c>
      <c r="AO874">
        <v>25.9235689788476</v>
      </c>
      <c r="AP874">
        <v>27.8735237762238</v>
      </c>
      <c r="AQ874">
        <v>2.1087829536087e-06</v>
      </c>
      <c r="AR874">
        <v>92.4507635075594</v>
      </c>
      <c r="AS874">
        <v>3</v>
      </c>
      <c r="AT874">
        <v>1</v>
      </c>
      <c r="AU874">
        <f>IF(AS874*$H$13&gt;=AW874,1.0,(AW874/(AW874-AS874*$H$13)))</f>
        <v>0</v>
      </c>
      <c r="AV874">
        <f>(AU874-1)*100</f>
        <v>0</v>
      </c>
      <c r="AW874">
        <f>MAX(0,($B$13+$C$13*DP874)/(1+$D$13*DP874)*DI874/(DK874+273)*$E$13)</f>
        <v>0</v>
      </c>
      <c r="AX874" t="s">
        <v>418</v>
      </c>
      <c r="AY874" t="s">
        <v>418</v>
      </c>
      <c r="AZ874">
        <v>0</v>
      </c>
      <c r="BA874">
        <v>0</v>
      </c>
      <c r="BB874">
        <f>1-AZ874/BA874</f>
        <v>0</v>
      </c>
      <c r="BC874">
        <v>0</v>
      </c>
      <c r="BD874" t="s">
        <v>418</v>
      </c>
      <c r="BE874" t="s">
        <v>418</v>
      </c>
      <c r="BF874">
        <v>0</v>
      </c>
      <c r="BG874">
        <v>0</v>
      </c>
      <c r="BH874">
        <f>1-BF874/BG874</f>
        <v>0</v>
      </c>
      <c r="BI874">
        <v>0.5</v>
      </c>
      <c r="BJ874">
        <f>CS874</f>
        <v>0</v>
      </c>
      <c r="BK874">
        <f>L874</f>
        <v>0</v>
      </c>
      <c r="BL874">
        <f>BH874*BI874*BJ874</f>
        <v>0</v>
      </c>
      <c r="BM874">
        <f>(BK874-BC874)/BJ874</f>
        <v>0</v>
      </c>
      <c r="BN874">
        <f>(BA874-BG874)/BG874</f>
        <v>0</v>
      </c>
      <c r="BO874">
        <f>AZ874/(BB874+AZ874/BG874)</f>
        <v>0</v>
      </c>
      <c r="BP874" t="s">
        <v>418</v>
      </c>
      <c r="BQ874">
        <v>0</v>
      </c>
      <c r="BR874">
        <f>IF(BQ874&lt;&gt;0, BQ874, BO874)</f>
        <v>0</v>
      </c>
      <c r="BS874">
        <f>1-BR874/BG874</f>
        <v>0</v>
      </c>
      <c r="BT874">
        <f>(BG874-BF874)/(BG874-BR874)</f>
        <v>0</v>
      </c>
      <c r="BU874">
        <f>(BA874-BG874)/(BA874-BR874)</f>
        <v>0</v>
      </c>
      <c r="BV874">
        <f>(BG874-BF874)/(BG874-AZ874)</f>
        <v>0</v>
      </c>
      <c r="BW874">
        <f>(BA874-BG874)/(BA874-AZ874)</f>
        <v>0</v>
      </c>
      <c r="BX874">
        <f>(BT874*BR874/BF874)</f>
        <v>0</v>
      </c>
      <c r="BY874">
        <f>(1-BX874)</f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f>$B$11*DQ874+$C$11*DR874+$F$11*EC874*(1-EF874)</f>
        <v>0</v>
      </c>
      <c r="CS874">
        <f>CR874*CT874</f>
        <v>0</v>
      </c>
      <c r="CT874">
        <f>($B$11*$D$9+$C$11*$D$9+$F$11*((EP874+EH874)/MAX(EP874+EH874+EQ874, 0.1)*$I$9+EQ874/MAX(EP874+EH874+EQ874, 0.1)*$J$9))/($B$11+$C$11+$F$11)</f>
        <v>0</v>
      </c>
      <c r="CU874">
        <f>($B$11*$K$9+$C$11*$K$9+$F$11*((EP874+EH874)/MAX(EP874+EH874+EQ874, 0.1)*$P$9+EQ874/MAX(EP874+EH874+EQ874, 0.1)*$Q$9))/($B$11+$C$11+$F$11)</f>
        <v>0</v>
      </c>
      <c r="CV874">
        <v>6</v>
      </c>
      <c r="CW874">
        <v>0.5</v>
      </c>
      <c r="CX874" t="s">
        <v>419</v>
      </c>
      <c r="CY874">
        <v>2</v>
      </c>
      <c r="CZ874" t="b">
        <v>1</v>
      </c>
      <c r="DA874">
        <v>1659036665.1</v>
      </c>
      <c r="DB874">
        <v>1351.52</v>
      </c>
      <c r="DC874">
        <v>1402.39037037037</v>
      </c>
      <c r="DD874">
        <v>27.8748481481481</v>
      </c>
      <c r="DE874">
        <v>25.9235037037037</v>
      </c>
      <c r="DF874">
        <v>1339.89703703704</v>
      </c>
      <c r="DG874">
        <v>27.3434851851852</v>
      </c>
      <c r="DH874">
        <v>500.056</v>
      </c>
      <c r="DI874">
        <v>90.2765555555556</v>
      </c>
      <c r="DJ874">
        <v>0.0436989555555556</v>
      </c>
      <c r="DK874">
        <v>27.4337222222222</v>
      </c>
      <c r="DL874">
        <v>28.2017592592593</v>
      </c>
      <c r="DM874">
        <v>999.9</v>
      </c>
      <c r="DN874">
        <v>0</v>
      </c>
      <c r="DO874">
        <v>0</v>
      </c>
      <c r="DP874">
        <v>9995.18518518518</v>
      </c>
      <c r="DQ874">
        <v>0</v>
      </c>
      <c r="DR874">
        <v>17.2152814814815</v>
      </c>
      <c r="DS874">
        <v>-50.8690333333333</v>
      </c>
      <c r="DT874">
        <v>1390.27481481481</v>
      </c>
      <c r="DU874">
        <v>1439.71185185185</v>
      </c>
      <c r="DV874">
        <v>1.95134888888889</v>
      </c>
      <c r="DW874">
        <v>1402.39037037037</v>
      </c>
      <c r="DX874">
        <v>25.9235037037037</v>
      </c>
      <c r="DY874">
        <v>2.5164462962963</v>
      </c>
      <c r="DZ874">
        <v>2.34028481481481</v>
      </c>
      <c r="EA874">
        <v>21.1332518518519</v>
      </c>
      <c r="EB874">
        <v>19.9563925925926</v>
      </c>
      <c r="EC874">
        <v>2000.00333333333</v>
      </c>
      <c r="ED874">
        <v>0.98</v>
      </c>
      <c r="EE874">
        <v>0.0200004</v>
      </c>
      <c r="EF874">
        <v>0</v>
      </c>
      <c r="EG874">
        <v>657.470185185185</v>
      </c>
      <c r="EH874">
        <v>5.00063</v>
      </c>
      <c r="EI874">
        <v>12991.1222222222</v>
      </c>
      <c r="EJ874">
        <v>17256.9222222222</v>
      </c>
      <c r="EK874">
        <v>38.187</v>
      </c>
      <c r="EL874">
        <v>38.25</v>
      </c>
      <c r="EM874">
        <v>37.687</v>
      </c>
      <c r="EN874">
        <v>37.6226666666667</v>
      </c>
      <c r="EO874">
        <v>39.1963333333333</v>
      </c>
      <c r="EP874">
        <v>1955.10333333333</v>
      </c>
      <c r="EQ874">
        <v>39.9</v>
      </c>
      <c r="ER874">
        <v>0</v>
      </c>
      <c r="ES874">
        <v>1659036672.1</v>
      </c>
      <c r="ET874">
        <v>0</v>
      </c>
      <c r="EU874">
        <v>657.482423076923</v>
      </c>
      <c r="EV874">
        <v>-1.30451282376987</v>
      </c>
      <c r="EW874">
        <v>-26.9948718231883</v>
      </c>
      <c r="EX874">
        <v>12990.9461538462</v>
      </c>
      <c r="EY874">
        <v>15</v>
      </c>
      <c r="EZ874">
        <v>1659035359.5</v>
      </c>
      <c r="FA874" t="s">
        <v>1976</v>
      </c>
      <c r="FB874">
        <v>1659035357.5</v>
      </c>
      <c r="FC874">
        <v>1659035359.5</v>
      </c>
      <c r="FD874">
        <v>1</v>
      </c>
      <c r="FE874">
        <v>-0.104</v>
      </c>
      <c r="FF874">
        <v>-0.037</v>
      </c>
      <c r="FG874">
        <v>6.435</v>
      </c>
      <c r="FH874">
        <v>0.501</v>
      </c>
      <c r="FI874">
        <v>420</v>
      </c>
      <c r="FJ874">
        <v>25</v>
      </c>
      <c r="FK874">
        <v>0.45</v>
      </c>
      <c r="FL874">
        <v>0.11</v>
      </c>
      <c r="FM874">
        <v>-50.78536</v>
      </c>
      <c r="FN874">
        <v>-2.36744915572223</v>
      </c>
      <c r="FO874">
        <v>0.484075564762362</v>
      </c>
      <c r="FP874">
        <v>0</v>
      </c>
      <c r="FQ874">
        <v>657.550911764706</v>
      </c>
      <c r="FR874">
        <v>-1.63341482107109</v>
      </c>
      <c r="FS874">
        <v>0.23436502043344</v>
      </c>
      <c r="FT874">
        <v>0</v>
      </c>
      <c r="FU874">
        <v>1.95092225</v>
      </c>
      <c r="FV874">
        <v>0.010974371482171</v>
      </c>
      <c r="FW874">
        <v>0.00300230285572592</v>
      </c>
      <c r="FX874">
        <v>1</v>
      </c>
      <c r="FY874">
        <v>1</v>
      </c>
      <c r="FZ874">
        <v>3</v>
      </c>
      <c r="GA874" t="s">
        <v>421</v>
      </c>
      <c r="GB874">
        <v>2.97441</v>
      </c>
      <c r="GC874">
        <v>2.69767</v>
      </c>
      <c r="GD874">
        <v>0.202948</v>
      </c>
      <c r="GE874">
        <v>0.208324</v>
      </c>
      <c r="GF874">
        <v>0.114429</v>
      </c>
      <c r="GG874">
        <v>0.109765</v>
      </c>
      <c r="GH874">
        <v>31031.9</v>
      </c>
      <c r="GI874">
        <v>33712.6</v>
      </c>
      <c r="GJ874">
        <v>35277.8</v>
      </c>
      <c r="GK874">
        <v>38615.7</v>
      </c>
      <c r="GL874">
        <v>44287</v>
      </c>
      <c r="GM874">
        <v>49653.4</v>
      </c>
      <c r="GN874">
        <v>55147.2</v>
      </c>
      <c r="GO874">
        <v>61940.8</v>
      </c>
      <c r="GP874">
        <v>1.9738</v>
      </c>
      <c r="GQ874">
        <v>1.8638</v>
      </c>
      <c r="GR874">
        <v>0.175834</v>
      </c>
      <c r="GS874">
        <v>0</v>
      </c>
      <c r="GT874">
        <v>25.3396</v>
      </c>
      <c r="GU874">
        <v>999.9</v>
      </c>
      <c r="GV874">
        <v>58.003</v>
      </c>
      <c r="GW874">
        <v>29.457</v>
      </c>
      <c r="GX874">
        <v>26.5316</v>
      </c>
      <c r="GY874">
        <v>56.0319</v>
      </c>
      <c r="GZ874">
        <v>46.0016</v>
      </c>
      <c r="HA874">
        <v>1</v>
      </c>
      <c r="HB874">
        <v>-0.0511585</v>
      </c>
      <c r="HC874">
        <v>0.0896514</v>
      </c>
      <c r="HD874">
        <v>20.1138</v>
      </c>
      <c r="HE874">
        <v>5.19812</v>
      </c>
      <c r="HF874">
        <v>12.004</v>
      </c>
      <c r="HG874">
        <v>4.976</v>
      </c>
      <c r="HH874">
        <v>3.2934</v>
      </c>
      <c r="HI874">
        <v>9999</v>
      </c>
      <c r="HJ874">
        <v>9999</v>
      </c>
      <c r="HK874">
        <v>9999</v>
      </c>
      <c r="HL874">
        <v>631.3</v>
      </c>
      <c r="HM874">
        <v>1.86313</v>
      </c>
      <c r="HN874">
        <v>1.86798</v>
      </c>
      <c r="HO874">
        <v>1.86774</v>
      </c>
      <c r="HP874">
        <v>1.86893</v>
      </c>
      <c r="HQ874">
        <v>1.86981</v>
      </c>
      <c r="HR874">
        <v>1.86584</v>
      </c>
      <c r="HS874">
        <v>1.86691</v>
      </c>
      <c r="HT874">
        <v>1.86829</v>
      </c>
      <c r="HU874">
        <v>5</v>
      </c>
      <c r="HV874">
        <v>0</v>
      </c>
      <c r="HW874">
        <v>0</v>
      </c>
      <c r="HX874">
        <v>0</v>
      </c>
      <c r="HY874" t="s">
        <v>422</v>
      </c>
      <c r="HZ874" t="s">
        <v>423</v>
      </c>
      <c r="IA874" t="s">
        <v>424</v>
      </c>
      <c r="IB874" t="s">
        <v>424</v>
      </c>
      <c r="IC874" t="s">
        <v>424</v>
      </c>
      <c r="ID874" t="s">
        <v>424</v>
      </c>
      <c r="IE874">
        <v>0</v>
      </c>
      <c r="IF874">
        <v>100</v>
      </c>
      <c r="IG874">
        <v>100</v>
      </c>
      <c r="IH874">
        <v>11.75</v>
      </c>
      <c r="II874">
        <v>0.5313</v>
      </c>
      <c r="IJ874">
        <v>3.92360093765785</v>
      </c>
      <c r="IK874">
        <v>0.00601174518973114</v>
      </c>
      <c r="IL874">
        <v>2.77886958061485e-07</v>
      </c>
      <c r="IM874">
        <v>-3.54636231360687e-10</v>
      </c>
      <c r="IN874">
        <v>0.531367920259254</v>
      </c>
      <c r="IO874">
        <v>0</v>
      </c>
      <c r="IP874">
        <v>0</v>
      </c>
      <c r="IQ874">
        <v>0</v>
      </c>
      <c r="IR874">
        <v>-4</v>
      </c>
      <c r="IS874">
        <v>1848</v>
      </c>
      <c r="IT874">
        <v>1</v>
      </c>
      <c r="IU874">
        <v>25</v>
      </c>
      <c r="IV874">
        <v>21.9</v>
      </c>
      <c r="IW874">
        <v>21.9</v>
      </c>
      <c r="IX874">
        <v>2.76367</v>
      </c>
      <c r="IY874">
        <v>2.59521</v>
      </c>
      <c r="IZ874">
        <v>1.54785</v>
      </c>
      <c r="JA874">
        <v>2.30591</v>
      </c>
      <c r="JB874">
        <v>1.34644</v>
      </c>
      <c r="JC874">
        <v>2.41089</v>
      </c>
      <c r="JD874">
        <v>33.7381</v>
      </c>
      <c r="JE874">
        <v>24.2188</v>
      </c>
      <c r="JF874">
        <v>18</v>
      </c>
      <c r="JG874">
        <v>492.203</v>
      </c>
      <c r="JH874">
        <v>420.27</v>
      </c>
      <c r="JI874">
        <v>25.0002</v>
      </c>
      <c r="JJ874">
        <v>26.581</v>
      </c>
      <c r="JK874">
        <v>30</v>
      </c>
      <c r="JL874">
        <v>26.5381</v>
      </c>
      <c r="JM874">
        <v>26.4795</v>
      </c>
      <c r="JN874">
        <v>55.3122</v>
      </c>
      <c r="JO874">
        <v>5.50971</v>
      </c>
      <c r="JP874">
        <v>100</v>
      </c>
      <c r="JQ874">
        <v>25</v>
      </c>
      <c r="JR874">
        <v>1443.58</v>
      </c>
      <c r="JS874">
        <v>25.9712</v>
      </c>
      <c r="JT874">
        <v>102.298</v>
      </c>
      <c r="JU874">
        <v>103.1</v>
      </c>
    </row>
    <row r="875" spans="1:281">
      <c r="A875">
        <v>857</v>
      </c>
      <c r="B875">
        <v>1659036677.6</v>
      </c>
      <c r="C875">
        <v>12994.5</v>
      </c>
      <c r="D875" t="s">
        <v>2147</v>
      </c>
      <c r="E875" t="s">
        <v>2148</v>
      </c>
      <c r="F875">
        <v>5</v>
      </c>
      <c r="G875" t="s">
        <v>1975</v>
      </c>
      <c r="H875" t="s">
        <v>417</v>
      </c>
      <c r="I875">
        <v>1659036669.81429</v>
      </c>
      <c r="J875">
        <f>(K875)/1000</f>
        <v>0</v>
      </c>
      <c r="K875">
        <f>IF(CZ875, AN875, AH875)</f>
        <v>0</v>
      </c>
      <c r="L875">
        <f>IF(CZ875, AI875, AG875)</f>
        <v>0</v>
      </c>
      <c r="M875">
        <f>DB875 - IF(AU875&gt;1, L875*CV875*100.0/(AW875*DP875), 0)</f>
        <v>0</v>
      </c>
      <c r="N875">
        <f>((T875-J875/2)*M875-L875)/(T875+J875/2)</f>
        <v>0</v>
      </c>
      <c r="O875">
        <f>N875*(DI875+DJ875)/1000.0</f>
        <v>0</v>
      </c>
      <c r="P875">
        <f>(DB875 - IF(AU875&gt;1, L875*CV875*100.0/(AW875*DP875), 0))*(DI875+DJ875)/1000.0</f>
        <v>0</v>
      </c>
      <c r="Q875">
        <f>2.0/((1/S875-1/R875)+SIGN(S875)*SQRT((1/S875-1/R875)*(1/S875-1/R875) + 4*CW875/((CW875+1)*(CW875+1))*(2*1/S875*1/R875-1/R875*1/R875)))</f>
        <v>0</v>
      </c>
      <c r="R875">
        <f>IF(LEFT(CX875,1)&lt;&gt;"0",IF(LEFT(CX875,1)="1",3.0,CY875),$D$5+$E$5*(DP875*DI875/($K$5*1000))+$F$5*(DP875*DI875/($K$5*1000))*MAX(MIN(CV875,$J$5),$I$5)*MAX(MIN(CV875,$J$5),$I$5)+$G$5*MAX(MIN(CV875,$J$5),$I$5)*(DP875*DI875/($K$5*1000))+$H$5*(DP875*DI875/($K$5*1000))*(DP875*DI875/($K$5*1000)))</f>
        <v>0</v>
      </c>
      <c r="S875">
        <f>J875*(1000-(1000*0.61365*exp(17.502*W875/(240.97+W875))/(DI875+DJ875)+DD875)/2)/(1000*0.61365*exp(17.502*W875/(240.97+W875))/(DI875+DJ875)-DD875)</f>
        <v>0</v>
      </c>
      <c r="T875">
        <f>1/((CW875+1)/(Q875/1.6)+1/(R875/1.37)) + CW875/((CW875+1)/(Q875/1.6) + CW875/(R875/1.37))</f>
        <v>0</v>
      </c>
      <c r="U875">
        <f>(CR875*CU875)</f>
        <v>0</v>
      </c>
      <c r="V875">
        <f>(DK875+(U875+2*0.95*5.67E-8*(((DK875+$B$7)+273)^4-(DK875+273)^4)-44100*J875)/(1.84*29.3*R875+8*0.95*5.67E-8*(DK875+273)^3))</f>
        <v>0</v>
      </c>
      <c r="W875">
        <f>($C$7*DL875+$D$7*DM875+$E$7*V875)</f>
        <v>0</v>
      </c>
      <c r="X875">
        <f>0.61365*exp(17.502*W875/(240.97+W875))</f>
        <v>0</v>
      </c>
      <c r="Y875">
        <f>(Z875/AA875*100)</f>
        <v>0</v>
      </c>
      <c r="Z875">
        <f>DD875*(DI875+DJ875)/1000</f>
        <v>0</v>
      </c>
      <c r="AA875">
        <f>0.61365*exp(17.502*DK875/(240.97+DK875))</f>
        <v>0</v>
      </c>
      <c r="AB875">
        <f>(X875-DD875*(DI875+DJ875)/1000)</f>
        <v>0</v>
      </c>
      <c r="AC875">
        <f>(-J875*44100)</f>
        <v>0</v>
      </c>
      <c r="AD875">
        <f>2*29.3*R875*0.92*(DK875-W875)</f>
        <v>0</v>
      </c>
      <c r="AE875">
        <f>2*0.95*5.67E-8*(((DK875+$B$7)+273)^4-(W875+273)^4)</f>
        <v>0</v>
      </c>
      <c r="AF875">
        <f>U875+AE875+AC875+AD875</f>
        <v>0</v>
      </c>
      <c r="AG875">
        <f>DH875*AU875*(DC875-DB875*(1000-AU875*DE875)/(1000-AU875*DD875))/(100*CV875)</f>
        <v>0</v>
      </c>
      <c r="AH875">
        <f>1000*DH875*AU875*(DD875-DE875)/(100*CV875*(1000-AU875*DD875))</f>
        <v>0</v>
      </c>
      <c r="AI875">
        <f>(AJ875 - AK875 - DI875*1E3/(8.314*(DK875+273.15)) * AM875/DH875 * AL875) * DH875/(100*CV875) * (1000 - DE875)/1000</f>
        <v>0</v>
      </c>
      <c r="AJ875">
        <v>1473.84549356466</v>
      </c>
      <c r="AK875">
        <v>1431.92903030303</v>
      </c>
      <c r="AL875">
        <v>3.51183625238569</v>
      </c>
      <c r="AM875">
        <v>66.0503395824005</v>
      </c>
      <c r="AN875">
        <f>(AP875 - AO875 + DI875*1E3/(8.314*(DK875+273.15)) * AR875/DH875 * AQ875) * DH875/(100*CV875) * 1000/(1000 - AP875)</f>
        <v>0</v>
      </c>
      <c r="AO875">
        <v>25.9183343775313</v>
      </c>
      <c r="AP875">
        <v>27.8753846153846</v>
      </c>
      <c r="AQ875">
        <v>-9.69094794767259e-08</v>
      </c>
      <c r="AR875">
        <v>92.4507635075594</v>
      </c>
      <c r="AS875">
        <v>3</v>
      </c>
      <c r="AT875">
        <v>1</v>
      </c>
      <c r="AU875">
        <f>IF(AS875*$H$13&gt;=AW875,1.0,(AW875/(AW875-AS875*$H$13)))</f>
        <v>0</v>
      </c>
      <c r="AV875">
        <f>(AU875-1)*100</f>
        <v>0</v>
      </c>
      <c r="AW875">
        <f>MAX(0,($B$13+$C$13*DP875)/(1+$D$13*DP875)*DI875/(DK875+273)*$E$13)</f>
        <v>0</v>
      </c>
      <c r="AX875" t="s">
        <v>418</v>
      </c>
      <c r="AY875" t="s">
        <v>418</v>
      </c>
      <c r="AZ875">
        <v>0</v>
      </c>
      <c r="BA875">
        <v>0</v>
      </c>
      <c r="BB875">
        <f>1-AZ875/BA875</f>
        <v>0</v>
      </c>
      <c r="BC875">
        <v>0</v>
      </c>
      <c r="BD875" t="s">
        <v>418</v>
      </c>
      <c r="BE875" t="s">
        <v>418</v>
      </c>
      <c r="BF875">
        <v>0</v>
      </c>
      <c r="BG875">
        <v>0</v>
      </c>
      <c r="BH875">
        <f>1-BF875/BG875</f>
        <v>0</v>
      </c>
      <c r="BI875">
        <v>0.5</v>
      </c>
      <c r="BJ875">
        <f>CS875</f>
        <v>0</v>
      </c>
      <c r="BK875">
        <f>L875</f>
        <v>0</v>
      </c>
      <c r="BL875">
        <f>BH875*BI875*BJ875</f>
        <v>0</v>
      </c>
      <c r="BM875">
        <f>(BK875-BC875)/BJ875</f>
        <v>0</v>
      </c>
      <c r="BN875">
        <f>(BA875-BG875)/BG875</f>
        <v>0</v>
      </c>
      <c r="BO875">
        <f>AZ875/(BB875+AZ875/BG875)</f>
        <v>0</v>
      </c>
      <c r="BP875" t="s">
        <v>418</v>
      </c>
      <c r="BQ875">
        <v>0</v>
      </c>
      <c r="BR875">
        <f>IF(BQ875&lt;&gt;0, BQ875, BO875)</f>
        <v>0</v>
      </c>
      <c r="BS875">
        <f>1-BR875/BG875</f>
        <v>0</v>
      </c>
      <c r="BT875">
        <f>(BG875-BF875)/(BG875-BR875)</f>
        <v>0</v>
      </c>
      <c r="BU875">
        <f>(BA875-BG875)/(BA875-BR875)</f>
        <v>0</v>
      </c>
      <c r="BV875">
        <f>(BG875-BF875)/(BG875-AZ875)</f>
        <v>0</v>
      </c>
      <c r="BW875">
        <f>(BA875-BG875)/(BA875-AZ875)</f>
        <v>0</v>
      </c>
      <c r="BX875">
        <f>(BT875*BR875/BF875)</f>
        <v>0</v>
      </c>
      <c r="BY875">
        <f>(1-BX875)</f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f>$B$11*DQ875+$C$11*DR875+$F$11*EC875*(1-EF875)</f>
        <v>0</v>
      </c>
      <c r="CS875">
        <f>CR875*CT875</f>
        <v>0</v>
      </c>
      <c r="CT875">
        <f>($B$11*$D$9+$C$11*$D$9+$F$11*((EP875+EH875)/MAX(EP875+EH875+EQ875, 0.1)*$I$9+EQ875/MAX(EP875+EH875+EQ875, 0.1)*$J$9))/($B$11+$C$11+$F$11)</f>
        <v>0</v>
      </c>
      <c r="CU875">
        <f>($B$11*$K$9+$C$11*$K$9+$F$11*((EP875+EH875)/MAX(EP875+EH875+EQ875, 0.1)*$P$9+EQ875/MAX(EP875+EH875+EQ875, 0.1)*$Q$9))/($B$11+$C$11+$F$11)</f>
        <v>0</v>
      </c>
      <c r="CV875">
        <v>6</v>
      </c>
      <c r="CW875">
        <v>0.5</v>
      </c>
      <c r="CX875" t="s">
        <v>419</v>
      </c>
      <c r="CY875">
        <v>2</v>
      </c>
      <c r="CZ875" t="b">
        <v>1</v>
      </c>
      <c r="DA875">
        <v>1659036669.81429</v>
      </c>
      <c r="DB875">
        <v>1367.31714285714</v>
      </c>
      <c r="DC875">
        <v>1418.40892857143</v>
      </c>
      <c r="DD875">
        <v>27.8747535714286</v>
      </c>
      <c r="DE875">
        <v>25.9212892857143</v>
      </c>
      <c r="DF875">
        <v>1355.61892857143</v>
      </c>
      <c r="DG875">
        <v>27.3433892857143</v>
      </c>
      <c r="DH875">
        <v>500.093071428571</v>
      </c>
      <c r="DI875">
        <v>90.2763357142857</v>
      </c>
      <c r="DJ875">
        <v>0.0435808785714286</v>
      </c>
      <c r="DK875">
        <v>27.4374571428571</v>
      </c>
      <c r="DL875">
        <v>28.2027821428571</v>
      </c>
      <c r="DM875">
        <v>999.9</v>
      </c>
      <c r="DN875">
        <v>0</v>
      </c>
      <c r="DO875">
        <v>0</v>
      </c>
      <c r="DP875">
        <v>10006.0714285714</v>
      </c>
      <c r="DQ875">
        <v>0</v>
      </c>
      <c r="DR875">
        <v>17.2151357142857</v>
      </c>
      <c r="DS875">
        <v>-51.0906571428571</v>
      </c>
      <c r="DT875">
        <v>1406.52464285714</v>
      </c>
      <c r="DU875">
        <v>1456.15357142857</v>
      </c>
      <c r="DV875">
        <v>1.95346035714286</v>
      </c>
      <c r="DW875">
        <v>1418.40892857143</v>
      </c>
      <c r="DX875">
        <v>25.9212892857143</v>
      </c>
      <c r="DY875">
        <v>2.51643107142857</v>
      </c>
      <c r="DZ875">
        <v>2.34007928571429</v>
      </c>
      <c r="EA875">
        <v>21.1331571428571</v>
      </c>
      <c r="EB875">
        <v>19.9549785714286</v>
      </c>
      <c r="EC875">
        <v>2000.0075</v>
      </c>
      <c r="ED875">
        <v>0.98</v>
      </c>
      <c r="EE875">
        <v>0.0200004</v>
      </c>
      <c r="EF875">
        <v>0</v>
      </c>
      <c r="EG875">
        <v>657.328642857143</v>
      </c>
      <c r="EH875">
        <v>5.00063</v>
      </c>
      <c r="EI875">
        <v>12988.7428571429</v>
      </c>
      <c r="EJ875">
        <v>17256.9464285714</v>
      </c>
      <c r="EK875">
        <v>38.187</v>
      </c>
      <c r="EL875">
        <v>38.25</v>
      </c>
      <c r="EM875">
        <v>37.687</v>
      </c>
      <c r="EN875">
        <v>37.625</v>
      </c>
      <c r="EO875">
        <v>39.18925</v>
      </c>
      <c r="EP875">
        <v>1955.1075</v>
      </c>
      <c r="EQ875">
        <v>39.9</v>
      </c>
      <c r="ER875">
        <v>0</v>
      </c>
      <c r="ES875">
        <v>1659036676.9</v>
      </c>
      <c r="ET875">
        <v>0</v>
      </c>
      <c r="EU875">
        <v>657.298961538462</v>
      </c>
      <c r="EV875">
        <v>-2.62717950523123</v>
      </c>
      <c r="EW875">
        <v>-33.4188034334133</v>
      </c>
      <c r="EX875">
        <v>12988.4961538462</v>
      </c>
      <c r="EY875">
        <v>15</v>
      </c>
      <c r="EZ875">
        <v>1659035359.5</v>
      </c>
      <c r="FA875" t="s">
        <v>1976</v>
      </c>
      <c r="FB875">
        <v>1659035357.5</v>
      </c>
      <c r="FC875">
        <v>1659035359.5</v>
      </c>
      <c r="FD875">
        <v>1</v>
      </c>
      <c r="FE875">
        <v>-0.104</v>
      </c>
      <c r="FF875">
        <v>-0.037</v>
      </c>
      <c r="FG875">
        <v>6.435</v>
      </c>
      <c r="FH875">
        <v>0.501</v>
      </c>
      <c r="FI875">
        <v>420</v>
      </c>
      <c r="FJ875">
        <v>25</v>
      </c>
      <c r="FK875">
        <v>0.45</v>
      </c>
      <c r="FL875">
        <v>0.11</v>
      </c>
      <c r="FM875">
        <v>-50.968</v>
      </c>
      <c r="FN875">
        <v>-2.33443001876161</v>
      </c>
      <c r="FO875">
        <v>0.438185544604109</v>
      </c>
      <c r="FP875">
        <v>0</v>
      </c>
      <c r="FQ875">
        <v>657.463529411765</v>
      </c>
      <c r="FR875">
        <v>-1.89167303492215</v>
      </c>
      <c r="FS875">
        <v>0.257943363060015</v>
      </c>
      <c r="FT875">
        <v>0</v>
      </c>
      <c r="FU875">
        <v>1.95190175</v>
      </c>
      <c r="FV875">
        <v>0.0151696435272077</v>
      </c>
      <c r="FW875">
        <v>0.00315436276250847</v>
      </c>
      <c r="FX875">
        <v>1</v>
      </c>
      <c r="FY875">
        <v>1</v>
      </c>
      <c r="FZ875">
        <v>3</v>
      </c>
      <c r="GA875" t="s">
        <v>421</v>
      </c>
      <c r="GB875">
        <v>2.97284</v>
      </c>
      <c r="GC875">
        <v>2.69752</v>
      </c>
      <c r="GD875">
        <v>0.204455</v>
      </c>
      <c r="GE875">
        <v>0.209792</v>
      </c>
      <c r="GF875">
        <v>0.114438</v>
      </c>
      <c r="GG875">
        <v>0.109758</v>
      </c>
      <c r="GH875">
        <v>30973.2</v>
      </c>
      <c r="GI875">
        <v>33649.6</v>
      </c>
      <c r="GJ875">
        <v>35277.7</v>
      </c>
      <c r="GK875">
        <v>38615.2</v>
      </c>
      <c r="GL875">
        <v>44287</v>
      </c>
      <c r="GM875">
        <v>49652.8</v>
      </c>
      <c r="GN875">
        <v>55147.7</v>
      </c>
      <c r="GO875">
        <v>61939.5</v>
      </c>
      <c r="GP875">
        <v>1.973</v>
      </c>
      <c r="GQ875">
        <v>1.8646</v>
      </c>
      <c r="GR875">
        <v>0.174493</v>
      </c>
      <c r="GS875">
        <v>0</v>
      </c>
      <c r="GT875">
        <v>25.3396</v>
      </c>
      <c r="GU875">
        <v>999.9</v>
      </c>
      <c r="GV875">
        <v>58.003</v>
      </c>
      <c r="GW875">
        <v>29.457</v>
      </c>
      <c r="GX875">
        <v>26.5337</v>
      </c>
      <c r="GY875">
        <v>55.5919</v>
      </c>
      <c r="GZ875">
        <v>45.609</v>
      </c>
      <c r="HA875">
        <v>1</v>
      </c>
      <c r="HB875">
        <v>-0.0512195</v>
      </c>
      <c r="HC875">
        <v>0.0921569</v>
      </c>
      <c r="HD875">
        <v>20.1137</v>
      </c>
      <c r="HE875">
        <v>5.19932</v>
      </c>
      <c r="HF875">
        <v>12.0052</v>
      </c>
      <c r="HG875">
        <v>4.9756</v>
      </c>
      <c r="HH875">
        <v>3.2932</v>
      </c>
      <c r="HI875">
        <v>9999</v>
      </c>
      <c r="HJ875">
        <v>9999</v>
      </c>
      <c r="HK875">
        <v>9999</v>
      </c>
      <c r="HL875">
        <v>631.3</v>
      </c>
      <c r="HM875">
        <v>1.86319</v>
      </c>
      <c r="HN875">
        <v>1.86798</v>
      </c>
      <c r="HO875">
        <v>1.86777</v>
      </c>
      <c r="HP875">
        <v>1.86902</v>
      </c>
      <c r="HQ875">
        <v>1.86981</v>
      </c>
      <c r="HR875">
        <v>1.86584</v>
      </c>
      <c r="HS875">
        <v>1.86691</v>
      </c>
      <c r="HT875">
        <v>1.86829</v>
      </c>
      <c r="HU875">
        <v>5</v>
      </c>
      <c r="HV875">
        <v>0</v>
      </c>
      <c r="HW875">
        <v>0</v>
      </c>
      <c r="HX875">
        <v>0</v>
      </c>
      <c r="HY875" t="s">
        <v>422</v>
      </c>
      <c r="HZ875" t="s">
        <v>423</v>
      </c>
      <c r="IA875" t="s">
        <v>424</v>
      </c>
      <c r="IB875" t="s">
        <v>424</v>
      </c>
      <c r="IC875" t="s">
        <v>424</v>
      </c>
      <c r="ID875" t="s">
        <v>424</v>
      </c>
      <c r="IE875">
        <v>0</v>
      </c>
      <c r="IF875">
        <v>100</v>
      </c>
      <c r="IG875">
        <v>100</v>
      </c>
      <c r="IH875">
        <v>11.82</v>
      </c>
      <c r="II875">
        <v>0.5314</v>
      </c>
      <c r="IJ875">
        <v>3.92360093765785</v>
      </c>
      <c r="IK875">
        <v>0.00601174518973114</v>
      </c>
      <c r="IL875">
        <v>2.77886958061485e-07</v>
      </c>
      <c r="IM875">
        <v>-3.54636231360687e-10</v>
      </c>
      <c r="IN875">
        <v>0.531367920259254</v>
      </c>
      <c r="IO875">
        <v>0</v>
      </c>
      <c r="IP875">
        <v>0</v>
      </c>
      <c r="IQ875">
        <v>0</v>
      </c>
      <c r="IR875">
        <v>-4</v>
      </c>
      <c r="IS875">
        <v>1848</v>
      </c>
      <c r="IT875">
        <v>1</v>
      </c>
      <c r="IU875">
        <v>25</v>
      </c>
      <c r="IV875">
        <v>22</v>
      </c>
      <c r="IW875">
        <v>22</v>
      </c>
      <c r="IX875">
        <v>2.79053</v>
      </c>
      <c r="IY875">
        <v>2.6062</v>
      </c>
      <c r="IZ875">
        <v>1.54785</v>
      </c>
      <c r="JA875">
        <v>2.30591</v>
      </c>
      <c r="JB875">
        <v>1.34644</v>
      </c>
      <c r="JC875">
        <v>2.26196</v>
      </c>
      <c r="JD875">
        <v>33.7381</v>
      </c>
      <c r="JE875">
        <v>24.2101</v>
      </c>
      <c r="JF875">
        <v>18</v>
      </c>
      <c r="JG875">
        <v>491.682</v>
      </c>
      <c r="JH875">
        <v>420.728</v>
      </c>
      <c r="JI875">
        <v>25.0004</v>
      </c>
      <c r="JJ875">
        <v>26.5788</v>
      </c>
      <c r="JK875">
        <v>29.9999</v>
      </c>
      <c r="JL875">
        <v>26.5381</v>
      </c>
      <c r="JM875">
        <v>26.4795</v>
      </c>
      <c r="JN875">
        <v>55.852</v>
      </c>
      <c r="JO875">
        <v>5.50971</v>
      </c>
      <c r="JP875">
        <v>100</v>
      </c>
      <c r="JQ875">
        <v>25</v>
      </c>
      <c r="JR875">
        <v>1457.05</v>
      </c>
      <c r="JS875">
        <v>25.9658</v>
      </c>
      <c r="JT875">
        <v>102.299</v>
      </c>
      <c r="JU875">
        <v>103.098</v>
      </c>
    </row>
    <row r="876" spans="1:281">
      <c r="A876">
        <v>858</v>
      </c>
      <c r="B876">
        <v>1659036682.6</v>
      </c>
      <c r="C876">
        <v>12999.5</v>
      </c>
      <c r="D876" t="s">
        <v>2149</v>
      </c>
      <c r="E876" t="s">
        <v>2150</v>
      </c>
      <c r="F876">
        <v>5</v>
      </c>
      <c r="G876" t="s">
        <v>1975</v>
      </c>
      <c r="H876" t="s">
        <v>417</v>
      </c>
      <c r="I876">
        <v>1659036675.1</v>
      </c>
      <c r="J876">
        <f>(K876)/1000</f>
        <v>0</v>
      </c>
      <c r="K876">
        <f>IF(CZ876, AN876, AH876)</f>
        <v>0</v>
      </c>
      <c r="L876">
        <f>IF(CZ876, AI876, AG876)</f>
        <v>0</v>
      </c>
      <c r="M876">
        <f>DB876 - IF(AU876&gt;1, L876*CV876*100.0/(AW876*DP876), 0)</f>
        <v>0</v>
      </c>
      <c r="N876">
        <f>((T876-J876/2)*M876-L876)/(T876+J876/2)</f>
        <v>0</v>
      </c>
      <c r="O876">
        <f>N876*(DI876+DJ876)/1000.0</f>
        <v>0</v>
      </c>
      <c r="P876">
        <f>(DB876 - IF(AU876&gt;1, L876*CV876*100.0/(AW876*DP876), 0))*(DI876+DJ876)/1000.0</f>
        <v>0</v>
      </c>
      <c r="Q876">
        <f>2.0/((1/S876-1/R876)+SIGN(S876)*SQRT((1/S876-1/R876)*(1/S876-1/R876) + 4*CW876/((CW876+1)*(CW876+1))*(2*1/S876*1/R876-1/R876*1/R876)))</f>
        <v>0</v>
      </c>
      <c r="R876">
        <f>IF(LEFT(CX876,1)&lt;&gt;"0",IF(LEFT(CX876,1)="1",3.0,CY876),$D$5+$E$5*(DP876*DI876/($K$5*1000))+$F$5*(DP876*DI876/($K$5*1000))*MAX(MIN(CV876,$J$5),$I$5)*MAX(MIN(CV876,$J$5),$I$5)+$G$5*MAX(MIN(CV876,$J$5),$I$5)*(DP876*DI876/($K$5*1000))+$H$5*(DP876*DI876/($K$5*1000))*(DP876*DI876/($K$5*1000)))</f>
        <v>0</v>
      </c>
      <c r="S876">
        <f>J876*(1000-(1000*0.61365*exp(17.502*W876/(240.97+W876))/(DI876+DJ876)+DD876)/2)/(1000*0.61365*exp(17.502*W876/(240.97+W876))/(DI876+DJ876)-DD876)</f>
        <v>0</v>
      </c>
      <c r="T876">
        <f>1/((CW876+1)/(Q876/1.6)+1/(R876/1.37)) + CW876/((CW876+1)/(Q876/1.6) + CW876/(R876/1.37))</f>
        <v>0</v>
      </c>
      <c r="U876">
        <f>(CR876*CU876)</f>
        <v>0</v>
      </c>
      <c r="V876">
        <f>(DK876+(U876+2*0.95*5.67E-8*(((DK876+$B$7)+273)^4-(DK876+273)^4)-44100*J876)/(1.84*29.3*R876+8*0.95*5.67E-8*(DK876+273)^3))</f>
        <v>0</v>
      </c>
      <c r="W876">
        <f>($C$7*DL876+$D$7*DM876+$E$7*V876)</f>
        <v>0</v>
      </c>
      <c r="X876">
        <f>0.61365*exp(17.502*W876/(240.97+W876))</f>
        <v>0</v>
      </c>
      <c r="Y876">
        <f>(Z876/AA876*100)</f>
        <v>0</v>
      </c>
      <c r="Z876">
        <f>DD876*(DI876+DJ876)/1000</f>
        <v>0</v>
      </c>
      <c r="AA876">
        <f>0.61365*exp(17.502*DK876/(240.97+DK876))</f>
        <v>0</v>
      </c>
      <c r="AB876">
        <f>(X876-DD876*(DI876+DJ876)/1000)</f>
        <v>0</v>
      </c>
      <c r="AC876">
        <f>(-J876*44100)</f>
        <v>0</v>
      </c>
      <c r="AD876">
        <f>2*29.3*R876*0.92*(DK876-W876)</f>
        <v>0</v>
      </c>
      <c r="AE876">
        <f>2*0.95*5.67E-8*(((DK876+$B$7)+273)^4-(W876+273)^4)</f>
        <v>0</v>
      </c>
      <c r="AF876">
        <f>U876+AE876+AC876+AD876</f>
        <v>0</v>
      </c>
      <c r="AG876">
        <f>DH876*AU876*(DC876-DB876*(1000-AU876*DE876)/(1000-AU876*DD876))/(100*CV876)</f>
        <v>0</v>
      </c>
      <c r="AH876">
        <f>1000*DH876*AU876*(DD876-DE876)/(100*CV876*(1000-AU876*DD876))</f>
        <v>0</v>
      </c>
      <c r="AI876">
        <f>(AJ876 - AK876 - DI876*1E3/(8.314*(DK876+273.15)) * AM876/DH876 * AL876) * DH876/(100*CV876) * (1000 - DE876)/1000</f>
        <v>0</v>
      </c>
      <c r="AJ876">
        <v>1490.77545543024</v>
      </c>
      <c r="AK876">
        <v>1449.2636969697</v>
      </c>
      <c r="AL876">
        <v>3.50130796038838</v>
      </c>
      <c r="AM876">
        <v>66.0503395824005</v>
      </c>
      <c r="AN876">
        <f>(AP876 - AO876 + DI876*1E3/(8.314*(DK876+273.15)) * AR876/DH876 * AQ876) * DH876/(100*CV876) * 1000/(1000 - AP876)</f>
        <v>0</v>
      </c>
      <c r="AO876">
        <v>25.9156612910118</v>
      </c>
      <c r="AP876">
        <v>27.8781104895105</v>
      </c>
      <c r="AQ876">
        <v>1.11791133551526e-06</v>
      </c>
      <c r="AR876">
        <v>92.4507635075594</v>
      </c>
      <c r="AS876">
        <v>3</v>
      </c>
      <c r="AT876">
        <v>1</v>
      </c>
      <c r="AU876">
        <f>IF(AS876*$H$13&gt;=AW876,1.0,(AW876/(AW876-AS876*$H$13)))</f>
        <v>0</v>
      </c>
      <c r="AV876">
        <f>(AU876-1)*100</f>
        <v>0</v>
      </c>
      <c r="AW876">
        <f>MAX(0,($B$13+$C$13*DP876)/(1+$D$13*DP876)*DI876/(DK876+273)*$E$13)</f>
        <v>0</v>
      </c>
      <c r="AX876" t="s">
        <v>418</v>
      </c>
      <c r="AY876" t="s">
        <v>418</v>
      </c>
      <c r="AZ876">
        <v>0</v>
      </c>
      <c r="BA876">
        <v>0</v>
      </c>
      <c r="BB876">
        <f>1-AZ876/BA876</f>
        <v>0</v>
      </c>
      <c r="BC876">
        <v>0</v>
      </c>
      <c r="BD876" t="s">
        <v>418</v>
      </c>
      <c r="BE876" t="s">
        <v>418</v>
      </c>
      <c r="BF876">
        <v>0</v>
      </c>
      <c r="BG876">
        <v>0</v>
      </c>
      <c r="BH876">
        <f>1-BF876/BG876</f>
        <v>0</v>
      </c>
      <c r="BI876">
        <v>0.5</v>
      </c>
      <c r="BJ876">
        <f>CS876</f>
        <v>0</v>
      </c>
      <c r="BK876">
        <f>L876</f>
        <v>0</v>
      </c>
      <c r="BL876">
        <f>BH876*BI876*BJ876</f>
        <v>0</v>
      </c>
      <c r="BM876">
        <f>(BK876-BC876)/BJ876</f>
        <v>0</v>
      </c>
      <c r="BN876">
        <f>(BA876-BG876)/BG876</f>
        <v>0</v>
      </c>
      <c r="BO876">
        <f>AZ876/(BB876+AZ876/BG876)</f>
        <v>0</v>
      </c>
      <c r="BP876" t="s">
        <v>418</v>
      </c>
      <c r="BQ876">
        <v>0</v>
      </c>
      <c r="BR876">
        <f>IF(BQ876&lt;&gt;0, BQ876, BO876)</f>
        <v>0</v>
      </c>
      <c r="BS876">
        <f>1-BR876/BG876</f>
        <v>0</v>
      </c>
      <c r="BT876">
        <f>(BG876-BF876)/(BG876-BR876)</f>
        <v>0</v>
      </c>
      <c r="BU876">
        <f>(BA876-BG876)/(BA876-BR876)</f>
        <v>0</v>
      </c>
      <c r="BV876">
        <f>(BG876-BF876)/(BG876-AZ876)</f>
        <v>0</v>
      </c>
      <c r="BW876">
        <f>(BA876-BG876)/(BA876-AZ876)</f>
        <v>0</v>
      </c>
      <c r="BX876">
        <f>(BT876*BR876/BF876)</f>
        <v>0</v>
      </c>
      <c r="BY876">
        <f>(1-BX876)</f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f>$B$11*DQ876+$C$11*DR876+$F$11*EC876*(1-EF876)</f>
        <v>0</v>
      </c>
      <c r="CS876">
        <f>CR876*CT876</f>
        <v>0</v>
      </c>
      <c r="CT876">
        <f>($B$11*$D$9+$C$11*$D$9+$F$11*((EP876+EH876)/MAX(EP876+EH876+EQ876, 0.1)*$I$9+EQ876/MAX(EP876+EH876+EQ876, 0.1)*$J$9))/($B$11+$C$11+$F$11)</f>
        <v>0</v>
      </c>
      <c r="CU876">
        <f>($B$11*$K$9+$C$11*$K$9+$F$11*((EP876+EH876)/MAX(EP876+EH876+EQ876, 0.1)*$P$9+EQ876/MAX(EP876+EH876+EQ876, 0.1)*$Q$9))/($B$11+$C$11+$F$11)</f>
        <v>0</v>
      </c>
      <c r="CV876">
        <v>6</v>
      </c>
      <c r="CW876">
        <v>0.5</v>
      </c>
      <c r="CX876" t="s">
        <v>419</v>
      </c>
      <c r="CY876">
        <v>2</v>
      </c>
      <c r="CZ876" t="b">
        <v>1</v>
      </c>
      <c r="DA876">
        <v>1659036675.1</v>
      </c>
      <c r="DB876">
        <v>1385.17740740741</v>
      </c>
      <c r="DC876">
        <v>1436.32481481481</v>
      </c>
      <c r="DD876">
        <v>27.8747259259259</v>
      </c>
      <c r="DE876">
        <v>25.9188481481482</v>
      </c>
      <c r="DF876">
        <v>1373.39444444444</v>
      </c>
      <c r="DG876">
        <v>27.3433555555556</v>
      </c>
      <c r="DH876">
        <v>500.097592592593</v>
      </c>
      <c r="DI876">
        <v>90.2759111111111</v>
      </c>
      <c r="DJ876">
        <v>0.0434680407407407</v>
      </c>
      <c r="DK876">
        <v>27.4418148148148</v>
      </c>
      <c r="DL876">
        <v>28.2078259259259</v>
      </c>
      <c r="DM876">
        <v>999.9</v>
      </c>
      <c r="DN876">
        <v>0</v>
      </c>
      <c r="DO876">
        <v>0</v>
      </c>
      <c r="DP876">
        <v>10001.2962962963</v>
      </c>
      <c r="DQ876">
        <v>0</v>
      </c>
      <c r="DR876">
        <v>17.219362962963</v>
      </c>
      <c r="DS876">
        <v>-51.1465222222222</v>
      </c>
      <c r="DT876">
        <v>1424.89777777778</v>
      </c>
      <c r="DU876">
        <v>1474.54259259259</v>
      </c>
      <c r="DV876">
        <v>1.95588296296296</v>
      </c>
      <c r="DW876">
        <v>1436.32481481481</v>
      </c>
      <c r="DX876">
        <v>25.9188481481482</v>
      </c>
      <c r="DY876">
        <v>2.51641703703704</v>
      </c>
      <c r="DZ876">
        <v>2.33984740740741</v>
      </c>
      <c r="EA876">
        <v>21.1330666666667</v>
      </c>
      <c r="EB876">
        <v>19.9533777777778</v>
      </c>
      <c r="EC876">
        <v>2000.01</v>
      </c>
      <c r="ED876">
        <v>0.98</v>
      </c>
      <c r="EE876">
        <v>0.0200004</v>
      </c>
      <c r="EF876">
        <v>0</v>
      </c>
      <c r="EG876">
        <v>657.148703703704</v>
      </c>
      <c r="EH876">
        <v>5.00063</v>
      </c>
      <c r="EI876">
        <v>12985.4703703704</v>
      </c>
      <c r="EJ876">
        <v>17256.9740740741</v>
      </c>
      <c r="EK876">
        <v>38.187</v>
      </c>
      <c r="EL876">
        <v>38.25</v>
      </c>
      <c r="EM876">
        <v>37.687</v>
      </c>
      <c r="EN876">
        <v>37.625</v>
      </c>
      <c r="EO876">
        <v>39.187</v>
      </c>
      <c r="EP876">
        <v>1955.11</v>
      </c>
      <c r="EQ876">
        <v>39.9</v>
      </c>
      <c r="ER876">
        <v>0</v>
      </c>
      <c r="ES876">
        <v>1659036681.7</v>
      </c>
      <c r="ET876">
        <v>0</v>
      </c>
      <c r="EU876">
        <v>657.132769230769</v>
      </c>
      <c r="EV876">
        <v>-1.99507693562058</v>
      </c>
      <c r="EW876">
        <v>-41.1213675561635</v>
      </c>
      <c r="EX876">
        <v>12985.5230769231</v>
      </c>
      <c r="EY876">
        <v>15</v>
      </c>
      <c r="EZ876">
        <v>1659035359.5</v>
      </c>
      <c r="FA876" t="s">
        <v>1976</v>
      </c>
      <c r="FB876">
        <v>1659035357.5</v>
      </c>
      <c r="FC876">
        <v>1659035359.5</v>
      </c>
      <c r="FD876">
        <v>1</v>
      </c>
      <c r="FE876">
        <v>-0.104</v>
      </c>
      <c r="FF876">
        <v>-0.037</v>
      </c>
      <c r="FG876">
        <v>6.435</v>
      </c>
      <c r="FH876">
        <v>0.501</v>
      </c>
      <c r="FI876">
        <v>420</v>
      </c>
      <c r="FJ876">
        <v>25</v>
      </c>
      <c r="FK876">
        <v>0.45</v>
      </c>
      <c r="FL876">
        <v>0.11</v>
      </c>
      <c r="FM876">
        <v>-51.0913025</v>
      </c>
      <c r="FN876">
        <v>-0.723544840525333</v>
      </c>
      <c r="FO876">
        <v>0.338224374112437</v>
      </c>
      <c r="FP876">
        <v>0</v>
      </c>
      <c r="FQ876">
        <v>657.231941176471</v>
      </c>
      <c r="FR876">
        <v>-2.22053476781194</v>
      </c>
      <c r="FS876">
        <v>0.289972609373456</v>
      </c>
      <c r="FT876">
        <v>0</v>
      </c>
      <c r="FU876">
        <v>1.95496675</v>
      </c>
      <c r="FV876">
        <v>0.0300782363977498</v>
      </c>
      <c r="FW876">
        <v>0.00405528629538039</v>
      </c>
      <c r="FX876">
        <v>1</v>
      </c>
      <c r="FY876">
        <v>1</v>
      </c>
      <c r="FZ876">
        <v>3</v>
      </c>
      <c r="GA876" t="s">
        <v>421</v>
      </c>
      <c r="GB876">
        <v>2.97265</v>
      </c>
      <c r="GC876">
        <v>2.6976</v>
      </c>
      <c r="GD876">
        <v>0.205945</v>
      </c>
      <c r="GE876">
        <v>0.21121</v>
      </c>
      <c r="GF876">
        <v>0.114452</v>
      </c>
      <c r="GG876">
        <v>0.109754</v>
      </c>
      <c r="GH876">
        <v>30915.7</v>
      </c>
      <c r="GI876">
        <v>33589.5</v>
      </c>
      <c r="GJ876">
        <v>35278.3</v>
      </c>
      <c r="GK876">
        <v>38615.4</v>
      </c>
      <c r="GL876">
        <v>44286.7</v>
      </c>
      <c r="GM876">
        <v>49653.4</v>
      </c>
      <c r="GN876">
        <v>55148.2</v>
      </c>
      <c r="GO876">
        <v>61939.9</v>
      </c>
      <c r="GP876">
        <v>1.9728</v>
      </c>
      <c r="GQ876">
        <v>1.865</v>
      </c>
      <c r="GR876">
        <v>0.176281</v>
      </c>
      <c r="GS876">
        <v>0</v>
      </c>
      <c r="GT876">
        <v>25.3417</v>
      </c>
      <c r="GU876">
        <v>999.9</v>
      </c>
      <c r="GV876">
        <v>58.003</v>
      </c>
      <c r="GW876">
        <v>29.477</v>
      </c>
      <c r="GX876">
        <v>26.5616</v>
      </c>
      <c r="GY876">
        <v>56.0519</v>
      </c>
      <c r="GZ876">
        <v>45.637</v>
      </c>
      <c r="HA876">
        <v>1</v>
      </c>
      <c r="HB876">
        <v>-0.0512195</v>
      </c>
      <c r="HC876">
        <v>0.0945534</v>
      </c>
      <c r="HD876">
        <v>20.1138</v>
      </c>
      <c r="HE876">
        <v>5.19692</v>
      </c>
      <c r="HF876">
        <v>12.004</v>
      </c>
      <c r="HG876">
        <v>4.9756</v>
      </c>
      <c r="HH876">
        <v>3.2932</v>
      </c>
      <c r="HI876">
        <v>9999</v>
      </c>
      <c r="HJ876">
        <v>9999</v>
      </c>
      <c r="HK876">
        <v>9999</v>
      </c>
      <c r="HL876">
        <v>631.3</v>
      </c>
      <c r="HM876">
        <v>1.86313</v>
      </c>
      <c r="HN876">
        <v>1.86798</v>
      </c>
      <c r="HO876">
        <v>1.86783</v>
      </c>
      <c r="HP876">
        <v>1.86902</v>
      </c>
      <c r="HQ876">
        <v>1.86981</v>
      </c>
      <c r="HR876">
        <v>1.86584</v>
      </c>
      <c r="HS876">
        <v>1.86691</v>
      </c>
      <c r="HT876">
        <v>1.86829</v>
      </c>
      <c r="HU876">
        <v>5</v>
      </c>
      <c r="HV876">
        <v>0</v>
      </c>
      <c r="HW876">
        <v>0</v>
      </c>
      <c r="HX876">
        <v>0</v>
      </c>
      <c r="HY876" t="s">
        <v>422</v>
      </c>
      <c r="HZ876" t="s">
        <v>423</v>
      </c>
      <c r="IA876" t="s">
        <v>424</v>
      </c>
      <c r="IB876" t="s">
        <v>424</v>
      </c>
      <c r="IC876" t="s">
        <v>424</v>
      </c>
      <c r="ID876" t="s">
        <v>424</v>
      </c>
      <c r="IE876">
        <v>0</v>
      </c>
      <c r="IF876">
        <v>100</v>
      </c>
      <c r="IG876">
        <v>100</v>
      </c>
      <c r="IH876">
        <v>11.9</v>
      </c>
      <c r="II876">
        <v>0.5313</v>
      </c>
      <c r="IJ876">
        <v>3.92360093765785</v>
      </c>
      <c r="IK876">
        <v>0.00601174518973114</v>
      </c>
      <c r="IL876">
        <v>2.77886958061485e-07</v>
      </c>
      <c r="IM876">
        <v>-3.54636231360687e-10</v>
      </c>
      <c r="IN876">
        <v>0.531367920259254</v>
      </c>
      <c r="IO876">
        <v>0</v>
      </c>
      <c r="IP876">
        <v>0</v>
      </c>
      <c r="IQ876">
        <v>0</v>
      </c>
      <c r="IR876">
        <v>-4</v>
      </c>
      <c r="IS876">
        <v>1848</v>
      </c>
      <c r="IT876">
        <v>1</v>
      </c>
      <c r="IU876">
        <v>25</v>
      </c>
      <c r="IV876">
        <v>22.1</v>
      </c>
      <c r="IW876">
        <v>22.1</v>
      </c>
      <c r="IX876">
        <v>2.81494</v>
      </c>
      <c r="IY876">
        <v>2.59277</v>
      </c>
      <c r="IZ876">
        <v>1.54785</v>
      </c>
      <c r="JA876">
        <v>2.30591</v>
      </c>
      <c r="JB876">
        <v>1.34644</v>
      </c>
      <c r="JC876">
        <v>2.42676</v>
      </c>
      <c r="JD876">
        <v>33.7381</v>
      </c>
      <c r="JE876">
        <v>24.2188</v>
      </c>
      <c r="JF876">
        <v>18</v>
      </c>
      <c r="JG876">
        <v>491.534</v>
      </c>
      <c r="JH876">
        <v>420.941</v>
      </c>
      <c r="JI876">
        <v>25.0005</v>
      </c>
      <c r="JJ876">
        <v>26.5788</v>
      </c>
      <c r="JK876">
        <v>29.9999</v>
      </c>
      <c r="JL876">
        <v>26.5359</v>
      </c>
      <c r="JM876">
        <v>26.4773</v>
      </c>
      <c r="JN876">
        <v>56.3296</v>
      </c>
      <c r="JO876">
        <v>5.50971</v>
      </c>
      <c r="JP876">
        <v>100</v>
      </c>
      <c r="JQ876">
        <v>25</v>
      </c>
      <c r="JR876">
        <v>1477.12</v>
      </c>
      <c r="JS876">
        <v>25.9591</v>
      </c>
      <c r="JT876">
        <v>102.3</v>
      </c>
      <c r="JU876">
        <v>103.099</v>
      </c>
    </row>
    <row r="877" spans="1:281">
      <c r="A877">
        <v>859</v>
      </c>
      <c r="B877">
        <v>1659036687.6</v>
      </c>
      <c r="C877">
        <v>13004.5</v>
      </c>
      <c r="D877" t="s">
        <v>2151</v>
      </c>
      <c r="E877" t="s">
        <v>2152</v>
      </c>
      <c r="F877">
        <v>5</v>
      </c>
      <c r="G877" t="s">
        <v>1975</v>
      </c>
      <c r="H877" t="s">
        <v>417</v>
      </c>
      <c r="I877">
        <v>1659036679.81429</v>
      </c>
      <c r="J877">
        <f>(K877)/1000</f>
        <v>0</v>
      </c>
      <c r="K877">
        <f>IF(CZ877, AN877, AH877)</f>
        <v>0</v>
      </c>
      <c r="L877">
        <f>IF(CZ877, AI877, AG877)</f>
        <v>0</v>
      </c>
      <c r="M877">
        <f>DB877 - IF(AU877&gt;1, L877*CV877*100.0/(AW877*DP877), 0)</f>
        <v>0</v>
      </c>
      <c r="N877">
        <f>((T877-J877/2)*M877-L877)/(T877+J877/2)</f>
        <v>0</v>
      </c>
      <c r="O877">
        <f>N877*(DI877+DJ877)/1000.0</f>
        <v>0</v>
      </c>
      <c r="P877">
        <f>(DB877 - IF(AU877&gt;1, L877*CV877*100.0/(AW877*DP877), 0))*(DI877+DJ877)/1000.0</f>
        <v>0</v>
      </c>
      <c r="Q877">
        <f>2.0/((1/S877-1/R877)+SIGN(S877)*SQRT((1/S877-1/R877)*(1/S877-1/R877) + 4*CW877/((CW877+1)*(CW877+1))*(2*1/S877*1/R877-1/R877*1/R877)))</f>
        <v>0</v>
      </c>
      <c r="R877">
        <f>IF(LEFT(CX877,1)&lt;&gt;"0",IF(LEFT(CX877,1)="1",3.0,CY877),$D$5+$E$5*(DP877*DI877/($K$5*1000))+$F$5*(DP877*DI877/($K$5*1000))*MAX(MIN(CV877,$J$5),$I$5)*MAX(MIN(CV877,$J$5),$I$5)+$G$5*MAX(MIN(CV877,$J$5),$I$5)*(DP877*DI877/($K$5*1000))+$H$5*(DP877*DI877/($K$5*1000))*(DP877*DI877/($K$5*1000)))</f>
        <v>0</v>
      </c>
      <c r="S877">
        <f>J877*(1000-(1000*0.61365*exp(17.502*W877/(240.97+W877))/(DI877+DJ877)+DD877)/2)/(1000*0.61365*exp(17.502*W877/(240.97+W877))/(DI877+DJ877)-DD877)</f>
        <v>0</v>
      </c>
      <c r="T877">
        <f>1/((CW877+1)/(Q877/1.6)+1/(R877/1.37)) + CW877/((CW877+1)/(Q877/1.6) + CW877/(R877/1.37))</f>
        <v>0</v>
      </c>
      <c r="U877">
        <f>(CR877*CU877)</f>
        <v>0</v>
      </c>
      <c r="V877">
        <f>(DK877+(U877+2*0.95*5.67E-8*(((DK877+$B$7)+273)^4-(DK877+273)^4)-44100*J877)/(1.84*29.3*R877+8*0.95*5.67E-8*(DK877+273)^3))</f>
        <v>0</v>
      </c>
      <c r="W877">
        <f>($C$7*DL877+$D$7*DM877+$E$7*V877)</f>
        <v>0</v>
      </c>
      <c r="X877">
        <f>0.61365*exp(17.502*W877/(240.97+W877))</f>
        <v>0</v>
      </c>
      <c r="Y877">
        <f>(Z877/AA877*100)</f>
        <v>0</v>
      </c>
      <c r="Z877">
        <f>DD877*(DI877+DJ877)/1000</f>
        <v>0</v>
      </c>
      <c r="AA877">
        <f>0.61365*exp(17.502*DK877/(240.97+DK877))</f>
        <v>0</v>
      </c>
      <c r="AB877">
        <f>(X877-DD877*(DI877+DJ877)/1000)</f>
        <v>0</v>
      </c>
      <c r="AC877">
        <f>(-J877*44100)</f>
        <v>0</v>
      </c>
      <c r="AD877">
        <f>2*29.3*R877*0.92*(DK877-W877)</f>
        <v>0</v>
      </c>
      <c r="AE877">
        <f>2*0.95*5.67E-8*(((DK877+$B$7)+273)^4-(W877+273)^4)</f>
        <v>0</v>
      </c>
      <c r="AF877">
        <f>U877+AE877+AC877+AD877</f>
        <v>0</v>
      </c>
      <c r="AG877">
        <f>DH877*AU877*(DC877-DB877*(1000-AU877*DE877)/(1000-AU877*DD877))/(100*CV877)</f>
        <v>0</v>
      </c>
      <c r="AH877">
        <f>1000*DH877*AU877*(DD877-DE877)/(100*CV877*(1000-AU877*DD877))</f>
        <v>0</v>
      </c>
      <c r="AI877">
        <f>(AJ877 - AK877 - DI877*1E3/(8.314*(DK877+273.15)) * AM877/DH877 * AL877) * DH877/(100*CV877) * (1000 - DE877)/1000</f>
        <v>0</v>
      </c>
      <c r="AJ877">
        <v>1508.24345613114</v>
      </c>
      <c r="AK877">
        <v>1466.32387878788</v>
      </c>
      <c r="AL877">
        <v>3.46646186210108</v>
      </c>
      <c r="AM877">
        <v>66.0503395824005</v>
      </c>
      <c r="AN877">
        <f>(AP877 - AO877 + DI877*1E3/(8.314*(DK877+273.15)) * AR877/DH877 * AQ877) * DH877/(100*CV877) * 1000/(1000 - AP877)</f>
        <v>0</v>
      </c>
      <c r="AO877">
        <v>25.9139401391775</v>
      </c>
      <c r="AP877">
        <v>27.8790055944056</v>
      </c>
      <c r="AQ877">
        <v>-7.87768888450014e-06</v>
      </c>
      <c r="AR877">
        <v>92.4507635075594</v>
      </c>
      <c r="AS877">
        <v>3</v>
      </c>
      <c r="AT877">
        <v>1</v>
      </c>
      <c r="AU877">
        <f>IF(AS877*$H$13&gt;=AW877,1.0,(AW877/(AW877-AS877*$H$13)))</f>
        <v>0</v>
      </c>
      <c r="AV877">
        <f>(AU877-1)*100</f>
        <v>0</v>
      </c>
      <c r="AW877">
        <f>MAX(0,($B$13+$C$13*DP877)/(1+$D$13*DP877)*DI877/(DK877+273)*$E$13)</f>
        <v>0</v>
      </c>
      <c r="AX877" t="s">
        <v>418</v>
      </c>
      <c r="AY877" t="s">
        <v>418</v>
      </c>
      <c r="AZ877">
        <v>0</v>
      </c>
      <c r="BA877">
        <v>0</v>
      </c>
      <c r="BB877">
        <f>1-AZ877/BA877</f>
        <v>0</v>
      </c>
      <c r="BC877">
        <v>0</v>
      </c>
      <c r="BD877" t="s">
        <v>418</v>
      </c>
      <c r="BE877" t="s">
        <v>418</v>
      </c>
      <c r="BF877">
        <v>0</v>
      </c>
      <c r="BG877">
        <v>0</v>
      </c>
      <c r="BH877">
        <f>1-BF877/BG877</f>
        <v>0</v>
      </c>
      <c r="BI877">
        <v>0.5</v>
      </c>
      <c r="BJ877">
        <f>CS877</f>
        <v>0</v>
      </c>
      <c r="BK877">
        <f>L877</f>
        <v>0</v>
      </c>
      <c r="BL877">
        <f>BH877*BI877*BJ877</f>
        <v>0</v>
      </c>
      <c r="BM877">
        <f>(BK877-BC877)/BJ877</f>
        <v>0</v>
      </c>
      <c r="BN877">
        <f>(BA877-BG877)/BG877</f>
        <v>0</v>
      </c>
      <c r="BO877">
        <f>AZ877/(BB877+AZ877/BG877)</f>
        <v>0</v>
      </c>
      <c r="BP877" t="s">
        <v>418</v>
      </c>
      <c r="BQ877">
        <v>0</v>
      </c>
      <c r="BR877">
        <f>IF(BQ877&lt;&gt;0, BQ877, BO877)</f>
        <v>0</v>
      </c>
      <c r="BS877">
        <f>1-BR877/BG877</f>
        <v>0</v>
      </c>
      <c r="BT877">
        <f>(BG877-BF877)/(BG877-BR877)</f>
        <v>0</v>
      </c>
      <c r="BU877">
        <f>(BA877-BG877)/(BA877-BR877)</f>
        <v>0</v>
      </c>
      <c r="BV877">
        <f>(BG877-BF877)/(BG877-AZ877)</f>
        <v>0</v>
      </c>
      <c r="BW877">
        <f>(BA877-BG877)/(BA877-AZ877)</f>
        <v>0</v>
      </c>
      <c r="BX877">
        <f>(BT877*BR877/BF877)</f>
        <v>0</v>
      </c>
      <c r="BY877">
        <f>(1-BX877)</f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f>$B$11*DQ877+$C$11*DR877+$F$11*EC877*(1-EF877)</f>
        <v>0</v>
      </c>
      <c r="CS877">
        <f>CR877*CT877</f>
        <v>0</v>
      </c>
      <c r="CT877">
        <f>($B$11*$D$9+$C$11*$D$9+$F$11*((EP877+EH877)/MAX(EP877+EH877+EQ877, 0.1)*$I$9+EQ877/MAX(EP877+EH877+EQ877, 0.1)*$J$9))/($B$11+$C$11+$F$11)</f>
        <v>0</v>
      </c>
      <c r="CU877">
        <f>($B$11*$K$9+$C$11*$K$9+$F$11*((EP877+EH877)/MAX(EP877+EH877+EQ877, 0.1)*$P$9+EQ877/MAX(EP877+EH877+EQ877, 0.1)*$Q$9))/($B$11+$C$11+$F$11)</f>
        <v>0</v>
      </c>
      <c r="CV877">
        <v>6</v>
      </c>
      <c r="CW877">
        <v>0.5</v>
      </c>
      <c r="CX877" t="s">
        <v>419</v>
      </c>
      <c r="CY877">
        <v>2</v>
      </c>
      <c r="CZ877" t="b">
        <v>1</v>
      </c>
      <c r="DA877">
        <v>1659036679.81429</v>
      </c>
      <c r="DB877">
        <v>1401.01285714286</v>
      </c>
      <c r="DC877">
        <v>1452.21285714286</v>
      </c>
      <c r="DD877">
        <v>27.8755142857143</v>
      </c>
      <c r="DE877">
        <v>25.9156714285714</v>
      </c>
      <c r="DF877">
        <v>1389.155</v>
      </c>
      <c r="DG877">
        <v>27.3441357142857</v>
      </c>
      <c r="DH877">
        <v>500.095714285714</v>
      </c>
      <c r="DI877">
        <v>90.2750464285714</v>
      </c>
      <c r="DJ877">
        <v>0.0436771785714286</v>
      </c>
      <c r="DK877">
        <v>27.4480107142857</v>
      </c>
      <c r="DL877">
        <v>28.2227142857143</v>
      </c>
      <c r="DM877">
        <v>999.9</v>
      </c>
      <c r="DN877">
        <v>0</v>
      </c>
      <c r="DO877">
        <v>0</v>
      </c>
      <c r="DP877">
        <v>9994.64285714286</v>
      </c>
      <c r="DQ877">
        <v>0</v>
      </c>
      <c r="DR877">
        <v>17.2151357142857</v>
      </c>
      <c r="DS877">
        <v>-51.1991428571429</v>
      </c>
      <c r="DT877">
        <v>1441.18821428571</v>
      </c>
      <c r="DU877">
        <v>1490.84857142857</v>
      </c>
      <c r="DV877">
        <v>1.95984607142857</v>
      </c>
      <c r="DW877">
        <v>1452.21285714286</v>
      </c>
      <c r="DX877">
        <v>25.9156714285714</v>
      </c>
      <c r="DY877">
        <v>2.51646321428571</v>
      </c>
      <c r="DZ877">
        <v>2.33953785714286</v>
      </c>
      <c r="EA877">
        <v>21.133375</v>
      </c>
      <c r="EB877">
        <v>19.9512535714286</v>
      </c>
      <c r="EC877">
        <v>2000.01035714286</v>
      </c>
      <c r="ED877">
        <v>0.98</v>
      </c>
      <c r="EE877">
        <v>0.0200004</v>
      </c>
      <c r="EF877">
        <v>0</v>
      </c>
      <c r="EG877">
        <v>656.964928571429</v>
      </c>
      <c r="EH877">
        <v>5.00063</v>
      </c>
      <c r="EI877">
        <v>12982.1428571429</v>
      </c>
      <c r="EJ877">
        <v>17256.9714285714</v>
      </c>
      <c r="EK877">
        <v>38.1715</v>
      </c>
      <c r="EL877">
        <v>38.25</v>
      </c>
      <c r="EM877">
        <v>37.687</v>
      </c>
      <c r="EN877">
        <v>37.625</v>
      </c>
      <c r="EO877">
        <v>39.187</v>
      </c>
      <c r="EP877">
        <v>1955.11035714286</v>
      </c>
      <c r="EQ877">
        <v>39.9</v>
      </c>
      <c r="ER877">
        <v>0</v>
      </c>
      <c r="ES877">
        <v>1659036686.5</v>
      </c>
      <c r="ET877">
        <v>0</v>
      </c>
      <c r="EU877">
        <v>656.957846153846</v>
      </c>
      <c r="EV877">
        <v>-1.83466667018983</v>
      </c>
      <c r="EW877">
        <v>-44.721367464463</v>
      </c>
      <c r="EX877">
        <v>12982.1730769231</v>
      </c>
      <c r="EY877">
        <v>15</v>
      </c>
      <c r="EZ877">
        <v>1659035359.5</v>
      </c>
      <c r="FA877" t="s">
        <v>1976</v>
      </c>
      <c r="FB877">
        <v>1659035357.5</v>
      </c>
      <c r="FC877">
        <v>1659035359.5</v>
      </c>
      <c r="FD877">
        <v>1</v>
      </c>
      <c r="FE877">
        <v>-0.104</v>
      </c>
      <c r="FF877">
        <v>-0.037</v>
      </c>
      <c r="FG877">
        <v>6.435</v>
      </c>
      <c r="FH877">
        <v>0.501</v>
      </c>
      <c r="FI877">
        <v>420</v>
      </c>
      <c r="FJ877">
        <v>25</v>
      </c>
      <c r="FK877">
        <v>0.45</v>
      </c>
      <c r="FL877">
        <v>0.11</v>
      </c>
      <c r="FM877">
        <v>-51.17518</v>
      </c>
      <c r="FN877">
        <v>0.117804878048914</v>
      </c>
      <c r="FO877">
        <v>0.270980642482079</v>
      </c>
      <c r="FP877">
        <v>1</v>
      </c>
      <c r="FQ877">
        <v>657.098294117647</v>
      </c>
      <c r="FR877">
        <v>-1.98233766683136</v>
      </c>
      <c r="FS877">
        <v>0.28824841506751</v>
      </c>
      <c r="FT877">
        <v>0</v>
      </c>
      <c r="FU877">
        <v>1.95705825</v>
      </c>
      <c r="FV877">
        <v>0.0459490806754201</v>
      </c>
      <c r="FW877">
        <v>0.00512523750059448</v>
      </c>
      <c r="FX877">
        <v>1</v>
      </c>
      <c r="FY877">
        <v>2</v>
      </c>
      <c r="FZ877">
        <v>3</v>
      </c>
      <c r="GA877" t="s">
        <v>474</v>
      </c>
      <c r="GB877">
        <v>2.97285</v>
      </c>
      <c r="GC877">
        <v>2.69757</v>
      </c>
      <c r="GD877">
        <v>0.207428</v>
      </c>
      <c r="GE877">
        <v>0.212702</v>
      </c>
      <c r="GF877">
        <v>0.114443</v>
      </c>
      <c r="GG877">
        <v>0.10975</v>
      </c>
      <c r="GH877">
        <v>30858.3</v>
      </c>
      <c r="GI877">
        <v>33525.8</v>
      </c>
      <c r="GJ877">
        <v>35278.6</v>
      </c>
      <c r="GK877">
        <v>38615.2</v>
      </c>
      <c r="GL877">
        <v>44287</v>
      </c>
      <c r="GM877">
        <v>49653.7</v>
      </c>
      <c r="GN877">
        <v>55147.9</v>
      </c>
      <c r="GO877">
        <v>61939.9</v>
      </c>
      <c r="GP877">
        <v>1.9734</v>
      </c>
      <c r="GQ877">
        <v>1.8642</v>
      </c>
      <c r="GR877">
        <v>0.177026</v>
      </c>
      <c r="GS877">
        <v>0</v>
      </c>
      <c r="GT877">
        <v>25.3439</v>
      </c>
      <c r="GU877">
        <v>999.9</v>
      </c>
      <c r="GV877">
        <v>58.003</v>
      </c>
      <c r="GW877">
        <v>29.457</v>
      </c>
      <c r="GX877">
        <v>26.5349</v>
      </c>
      <c r="GY877">
        <v>56.1819</v>
      </c>
      <c r="GZ877">
        <v>45.7332</v>
      </c>
      <c r="HA877">
        <v>1</v>
      </c>
      <c r="HB877">
        <v>-0.0518496</v>
      </c>
      <c r="HC877">
        <v>0.0962963</v>
      </c>
      <c r="HD877">
        <v>20.1136</v>
      </c>
      <c r="HE877">
        <v>5.19812</v>
      </c>
      <c r="HF877">
        <v>12.0052</v>
      </c>
      <c r="HG877">
        <v>4.9756</v>
      </c>
      <c r="HH877">
        <v>3.293</v>
      </c>
      <c r="HI877">
        <v>9999</v>
      </c>
      <c r="HJ877">
        <v>9999</v>
      </c>
      <c r="HK877">
        <v>9999</v>
      </c>
      <c r="HL877">
        <v>631.3</v>
      </c>
      <c r="HM877">
        <v>1.86322</v>
      </c>
      <c r="HN877">
        <v>1.86801</v>
      </c>
      <c r="HO877">
        <v>1.86783</v>
      </c>
      <c r="HP877">
        <v>1.86902</v>
      </c>
      <c r="HQ877">
        <v>1.86981</v>
      </c>
      <c r="HR877">
        <v>1.86584</v>
      </c>
      <c r="HS877">
        <v>1.86691</v>
      </c>
      <c r="HT877">
        <v>1.86829</v>
      </c>
      <c r="HU877">
        <v>5</v>
      </c>
      <c r="HV877">
        <v>0</v>
      </c>
      <c r="HW877">
        <v>0</v>
      </c>
      <c r="HX877">
        <v>0</v>
      </c>
      <c r="HY877" t="s">
        <v>422</v>
      </c>
      <c r="HZ877" t="s">
        <v>423</v>
      </c>
      <c r="IA877" t="s">
        <v>424</v>
      </c>
      <c r="IB877" t="s">
        <v>424</v>
      </c>
      <c r="IC877" t="s">
        <v>424</v>
      </c>
      <c r="ID877" t="s">
        <v>424</v>
      </c>
      <c r="IE877">
        <v>0</v>
      </c>
      <c r="IF877">
        <v>100</v>
      </c>
      <c r="IG877">
        <v>100</v>
      </c>
      <c r="IH877">
        <v>11.98</v>
      </c>
      <c r="II877">
        <v>0.5314</v>
      </c>
      <c r="IJ877">
        <v>3.92360093765785</v>
      </c>
      <c r="IK877">
        <v>0.00601174518973114</v>
      </c>
      <c r="IL877">
        <v>2.77886958061485e-07</v>
      </c>
      <c r="IM877">
        <v>-3.54636231360687e-10</v>
      </c>
      <c r="IN877">
        <v>0.531367920259254</v>
      </c>
      <c r="IO877">
        <v>0</v>
      </c>
      <c r="IP877">
        <v>0</v>
      </c>
      <c r="IQ877">
        <v>0</v>
      </c>
      <c r="IR877">
        <v>-4</v>
      </c>
      <c r="IS877">
        <v>1848</v>
      </c>
      <c r="IT877">
        <v>1</v>
      </c>
      <c r="IU877">
        <v>25</v>
      </c>
      <c r="IV877">
        <v>22.2</v>
      </c>
      <c r="IW877">
        <v>22.1</v>
      </c>
      <c r="IX877">
        <v>2.84302</v>
      </c>
      <c r="IY877">
        <v>2.6062</v>
      </c>
      <c r="IZ877">
        <v>1.54785</v>
      </c>
      <c r="JA877">
        <v>2.30591</v>
      </c>
      <c r="JB877">
        <v>1.34644</v>
      </c>
      <c r="JC877">
        <v>2.29126</v>
      </c>
      <c r="JD877">
        <v>33.7381</v>
      </c>
      <c r="JE877">
        <v>24.2188</v>
      </c>
      <c r="JF877">
        <v>18</v>
      </c>
      <c r="JG877">
        <v>491.922</v>
      </c>
      <c r="JH877">
        <v>420.482</v>
      </c>
      <c r="JI877">
        <v>25.0004</v>
      </c>
      <c r="JJ877">
        <v>26.5788</v>
      </c>
      <c r="JK877">
        <v>29.9999</v>
      </c>
      <c r="JL877">
        <v>26.5359</v>
      </c>
      <c r="JM877">
        <v>26.4773</v>
      </c>
      <c r="JN877">
        <v>56.8796</v>
      </c>
      <c r="JO877">
        <v>5.50971</v>
      </c>
      <c r="JP877">
        <v>100</v>
      </c>
      <c r="JQ877">
        <v>25</v>
      </c>
      <c r="JR877">
        <v>1490.68</v>
      </c>
      <c r="JS877">
        <v>25.9555</v>
      </c>
      <c r="JT877">
        <v>102.3</v>
      </c>
      <c r="JU877">
        <v>103.098</v>
      </c>
    </row>
    <row r="878" spans="1:281">
      <c r="A878">
        <v>860</v>
      </c>
      <c r="B878">
        <v>1659036692.6</v>
      </c>
      <c r="C878">
        <v>13009.5</v>
      </c>
      <c r="D878" t="s">
        <v>2153</v>
      </c>
      <c r="E878" t="s">
        <v>2154</v>
      </c>
      <c r="F878">
        <v>5</v>
      </c>
      <c r="G878" t="s">
        <v>1975</v>
      </c>
      <c r="H878" t="s">
        <v>417</v>
      </c>
      <c r="I878">
        <v>1659036685.1</v>
      </c>
      <c r="J878">
        <f>(K878)/1000</f>
        <v>0</v>
      </c>
      <c r="K878">
        <f>IF(CZ878, AN878, AH878)</f>
        <v>0</v>
      </c>
      <c r="L878">
        <f>IF(CZ878, AI878, AG878)</f>
        <v>0</v>
      </c>
      <c r="M878">
        <f>DB878 - IF(AU878&gt;1, L878*CV878*100.0/(AW878*DP878), 0)</f>
        <v>0</v>
      </c>
      <c r="N878">
        <f>((T878-J878/2)*M878-L878)/(T878+J878/2)</f>
        <v>0</v>
      </c>
      <c r="O878">
        <f>N878*(DI878+DJ878)/1000.0</f>
        <v>0</v>
      </c>
      <c r="P878">
        <f>(DB878 - IF(AU878&gt;1, L878*CV878*100.0/(AW878*DP878), 0))*(DI878+DJ878)/1000.0</f>
        <v>0</v>
      </c>
      <c r="Q878">
        <f>2.0/((1/S878-1/R878)+SIGN(S878)*SQRT((1/S878-1/R878)*(1/S878-1/R878) + 4*CW878/((CW878+1)*(CW878+1))*(2*1/S878*1/R878-1/R878*1/R878)))</f>
        <v>0</v>
      </c>
      <c r="R878">
        <f>IF(LEFT(CX878,1)&lt;&gt;"0",IF(LEFT(CX878,1)="1",3.0,CY878),$D$5+$E$5*(DP878*DI878/($K$5*1000))+$F$5*(DP878*DI878/($K$5*1000))*MAX(MIN(CV878,$J$5),$I$5)*MAX(MIN(CV878,$J$5),$I$5)+$G$5*MAX(MIN(CV878,$J$5),$I$5)*(DP878*DI878/($K$5*1000))+$H$5*(DP878*DI878/($K$5*1000))*(DP878*DI878/($K$5*1000)))</f>
        <v>0</v>
      </c>
      <c r="S878">
        <f>J878*(1000-(1000*0.61365*exp(17.502*W878/(240.97+W878))/(DI878+DJ878)+DD878)/2)/(1000*0.61365*exp(17.502*W878/(240.97+W878))/(DI878+DJ878)-DD878)</f>
        <v>0</v>
      </c>
      <c r="T878">
        <f>1/((CW878+1)/(Q878/1.6)+1/(R878/1.37)) + CW878/((CW878+1)/(Q878/1.6) + CW878/(R878/1.37))</f>
        <v>0</v>
      </c>
      <c r="U878">
        <f>(CR878*CU878)</f>
        <v>0</v>
      </c>
      <c r="V878">
        <f>(DK878+(U878+2*0.95*5.67E-8*(((DK878+$B$7)+273)^4-(DK878+273)^4)-44100*J878)/(1.84*29.3*R878+8*0.95*5.67E-8*(DK878+273)^3))</f>
        <v>0</v>
      </c>
      <c r="W878">
        <f>($C$7*DL878+$D$7*DM878+$E$7*V878)</f>
        <v>0</v>
      </c>
      <c r="X878">
        <f>0.61365*exp(17.502*W878/(240.97+W878))</f>
        <v>0</v>
      </c>
      <c r="Y878">
        <f>(Z878/AA878*100)</f>
        <v>0</v>
      </c>
      <c r="Z878">
        <f>DD878*(DI878+DJ878)/1000</f>
        <v>0</v>
      </c>
      <c r="AA878">
        <f>0.61365*exp(17.502*DK878/(240.97+DK878))</f>
        <v>0</v>
      </c>
      <c r="AB878">
        <f>(X878-DD878*(DI878+DJ878)/1000)</f>
        <v>0</v>
      </c>
      <c r="AC878">
        <f>(-J878*44100)</f>
        <v>0</v>
      </c>
      <c r="AD878">
        <f>2*29.3*R878*0.92*(DK878-W878)</f>
        <v>0</v>
      </c>
      <c r="AE878">
        <f>2*0.95*5.67E-8*(((DK878+$B$7)+273)^4-(W878+273)^4)</f>
        <v>0</v>
      </c>
      <c r="AF878">
        <f>U878+AE878+AC878+AD878</f>
        <v>0</v>
      </c>
      <c r="AG878">
        <f>DH878*AU878*(DC878-DB878*(1000-AU878*DE878)/(1000-AU878*DD878))/(100*CV878)</f>
        <v>0</v>
      </c>
      <c r="AH878">
        <f>1000*DH878*AU878*(DD878-DE878)/(100*CV878*(1000-AU878*DD878))</f>
        <v>0</v>
      </c>
      <c r="AI878">
        <f>(AJ878 - AK878 - DI878*1E3/(8.314*(DK878+273.15)) * AM878/DH878 * AL878) * DH878/(100*CV878) * (1000 - DE878)/1000</f>
        <v>0</v>
      </c>
      <c r="AJ878">
        <v>1525.35639719566</v>
      </c>
      <c r="AK878">
        <v>1483.52509090909</v>
      </c>
      <c r="AL878">
        <v>3.42365476698733</v>
      </c>
      <c r="AM878">
        <v>66.0503395824005</v>
      </c>
      <c r="AN878">
        <f>(AP878 - AO878 + DI878*1E3/(8.314*(DK878+273.15)) * AR878/DH878 * AQ878) * DH878/(100*CV878) * 1000/(1000 - AP878)</f>
        <v>0</v>
      </c>
      <c r="AO878">
        <v>25.9119738837633</v>
      </c>
      <c r="AP878">
        <v>27.879962937063</v>
      </c>
      <c r="AQ878">
        <v>-2.30618203247332e-06</v>
      </c>
      <c r="AR878">
        <v>92.4507635075594</v>
      </c>
      <c r="AS878">
        <v>3</v>
      </c>
      <c r="AT878">
        <v>1</v>
      </c>
      <c r="AU878">
        <f>IF(AS878*$H$13&gt;=AW878,1.0,(AW878/(AW878-AS878*$H$13)))</f>
        <v>0</v>
      </c>
      <c r="AV878">
        <f>(AU878-1)*100</f>
        <v>0</v>
      </c>
      <c r="AW878">
        <f>MAX(0,($B$13+$C$13*DP878)/(1+$D$13*DP878)*DI878/(DK878+273)*$E$13)</f>
        <v>0</v>
      </c>
      <c r="AX878" t="s">
        <v>418</v>
      </c>
      <c r="AY878" t="s">
        <v>418</v>
      </c>
      <c r="AZ878">
        <v>0</v>
      </c>
      <c r="BA878">
        <v>0</v>
      </c>
      <c r="BB878">
        <f>1-AZ878/BA878</f>
        <v>0</v>
      </c>
      <c r="BC878">
        <v>0</v>
      </c>
      <c r="BD878" t="s">
        <v>418</v>
      </c>
      <c r="BE878" t="s">
        <v>418</v>
      </c>
      <c r="BF878">
        <v>0</v>
      </c>
      <c r="BG878">
        <v>0</v>
      </c>
      <c r="BH878">
        <f>1-BF878/BG878</f>
        <v>0</v>
      </c>
      <c r="BI878">
        <v>0.5</v>
      </c>
      <c r="BJ878">
        <f>CS878</f>
        <v>0</v>
      </c>
      <c r="BK878">
        <f>L878</f>
        <v>0</v>
      </c>
      <c r="BL878">
        <f>BH878*BI878*BJ878</f>
        <v>0</v>
      </c>
      <c r="BM878">
        <f>(BK878-BC878)/BJ878</f>
        <v>0</v>
      </c>
      <c r="BN878">
        <f>(BA878-BG878)/BG878</f>
        <v>0</v>
      </c>
      <c r="BO878">
        <f>AZ878/(BB878+AZ878/BG878)</f>
        <v>0</v>
      </c>
      <c r="BP878" t="s">
        <v>418</v>
      </c>
      <c r="BQ878">
        <v>0</v>
      </c>
      <c r="BR878">
        <f>IF(BQ878&lt;&gt;0, BQ878, BO878)</f>
        <v>0</v>
      </c>
      <c r="BS878">
        <f>1-BR878/BG878</f>
        <v>0</v>
      </c>
      <c r="BT878">
        <f>(BG878-BF878)/(BG878-BR878)</f>
        <v>0</v>
      </c>
      <c r="BU878">
        <f>(BA878-BG878)/(BA878-BR878)</f>
        <v>0</v>
      </c>
      <c r="BV878">
        <f>(BG878-BF878)/(BG878-AZ878)</f>
        <v>0</v>
      </c>
      <c r="BW878">
        <f>(BA878-BG878)/(BA878-AZ878)</f>
        <v>0</v>
      </c>
      <c r="BX878">
        <f>(BT878*BR878/BF878)</f>
        <v>0</v>
      </c>
      <c r="BY878">
        <f>(1-BX878)</f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f>$B$11*DQ878+$C$11*DR878+$F$11*EC878*(1-EF878)</f>
        <v>0</v>
      </c>
      <c r="CS878">
        <f>CR878*CT878</f>
        <v>0</v>
      </c>
      <c r="CT878">
        <f>($B$11*$D$9+$C$11*$D$9+$F$11*((EP878+EH878)/MAX(EP878+EH878+EQ878, 0.1)*$I$9+EQ878/MAX(EP878+EH878+EQ878, 0.1)*$J$9))/($B$11+$C$11+$F$11)</f>
        <v>0</v>
      </c>
      <c r="CU878">
        <f>($B$11*$K$9+$C$11*$K$9+$F$11*((EP878+EH878)/MAX(EP878+EH878+EQ878, 0.1)*$P$9+EQ878/MAX(EP878+EH878+EQ878, 0.1)*$Q$9))/($B$11+$C$11+$F$11)</f>
        <v>0</v>
      </c>
      <c r="CV878">
        <v>6</v>
      </c>
      <c r="CW878">
        <v>0.5</v>
      </c>
      <c r="CX878" t="s">
        <v>419</v>
      </c>
      <c r="CY878">
        <v>2</v>
      </c>
      <c r="CZ878" t="b">
        <v>1</v>
      </c>
      <c r="DA878">
        <v>1659036685.1</v>
      </c>
      <c r="DB878">
        <v>1418.75851851852</v>
      </c>
      <c r="DC878">
        <v>1469.86259259259</v>
      </c>
      <c r="DD878">
        <v>27.8773740740741</v>
      </c>
      <c r="DE878">
        <v>25.913562962963</v>
      </c>
      <c r="DF878">
        <v>1406.81592592593</v>
      </c>
      <c r="DG878">
        <v>27.346</v>
      </c>
      <c r="DH878">
        <v>500.04262962963</v>
      </c>
      <c r="DI878">
        <v>90.274162962963</v>
      </c>
      <c r="DJ878">
        <v>0.0439720740740741</v>
      </c>
      <c r="DK878">
        <v>27.4495740740741</v>
      </c>
      <c r="DL878">
        <v>28.2341111111111</v>
      </c>
      <c r="DM878">
        <v>999.9</v>
      </c>
      <c r="DN878">
        <v>0</v>
      </c>
      <c r="DO878">
        <v>0</v>
      </c>
      <c r="DP878">
        <v>9972.96296296296</v>
      </c>
      <c r="DQ878">
        <v>0</v>
      </c>
      <c r="DR878">
        <v>17.2152814814815</v>
      </c>
      <c r="DS878">
        <v>-51.1032259259259</v>
      </c>
      <c r="DT878">
        <v>1459.44407407407</v>
      </c>
      <c r="DU878">
        <v>1508.96444444444</v>
      </c>
      <c r="DV878">
        <v>1.96381148148148</v>
      </c>
      <c r="DW878">
        <v>1469.86259259259</v>
      </c>
      <c r="DX878">
        <v>25.913562962963</v>
      </c>
      <c r="DY878">
        <v>2.51660703703704</v>
      </c>
      <c r="DZ878">
        <v>2.33932555555556</v>
      </c>
      <c r="EA878">
        <v>21.1343148148148</v>
      </c>
      <c r="EB878">
        <v>19.9497851851852</v>
      </c>
      <c r="EC878">
        <v>2000.01037037037</v>
      </c>
      <c r="ED878">
        <v>0.98</v>
      </c>
      <c r="EE878">
        <v>0.0200004</v>
      </c>
      <c r="EF878">
        <v>0</v>
      </c>
      <c r="EG878">
        <v>656.726481481482</v>
      </c>
      <c r="EH878">
        <v>5.00063</v>
      </c>
      <c r="EI878">
        <v>12978.1407407407</v>
      </c>
      <c r="EJ878">
        <v>17256.9851851852</v>
      </c>
      <c r="EK878">
        <v>38.1663333333333</v>
      </c>
      <c r="EL878">
        <v>38.25</v>
      </c>
      <c r="EM878">
        <v>37.687</v>
      </c>
      <c r="EN878">
        <v>37.625</v>
      </c>
      <c r="EO878">
        <v>39.187</v>
      </c>
      <c r="EP878">
        <v>1955.11037037037</v>
      </c>
      <c r="EQ878">
        <v>39.9</v>
      </c>
      <c r="ER878">
        <v>0</v>
      </c>
      <c r="ES878">
        <v>1659036691.9</v>
      </c>
      <c r="ET878">
        <v>0</v>
      </c>
      <c r="EU878">
        <v>656.73936</v>
      </c>
      <c r="EV878">
        <v>-2.65192305824634</v>
      </c>
      <c r="EW878">
        <v>-45.5999999363762</v>
      </c>
      <c r="EX878">
        <v>12977.84</v>
      </c>
      <c r="EY878">
        <v>15</v>
      </c>
      <c r="EZ878">
        <v>1659035359.5</v>
      </c>
      <c r="FA878" t="s">
        <v>1976</v>
      </c>
      <c r="FB878">
        <v>1659035357.5</v>
      </c>
      <c r="FC878">
        <v>1659035359.5</v>
      </c>
      <c r="FD878">
        <v>1</v>
      </c>
      <c r="FE878">
        <v>-0.104</v>
      </c>
      <c r="FF878">
        <v>-0.037</v>
      </c>
      <c r="FG878">
        <v>6.435</v>
      </c>
      <c r="FH878">
        <v>0.501</v>
      </c>
      <c r="FI878">
        <v>420</v>
      </c>
      <c r="FJ878">
        <v>25</v>
      </c>
      <c r="FK878">
        <v>0.45</v>
      </c>
      <c r="FL878">
        <v>0.11</v>
      </c>
      <c r="FM878">
        <v>-51.1556125</v>
      </c>
      <c r="FN878">
        <v>0.95328067542225</v>
      </c>
      <c r="FO878">
        <v>0.294872215703261</v>
      </c>
      <c r="FP878">
        <v>0</v>
      </c>
      <c r="FQ878">
        <v>656.847735294118</v>
      </c>
      <c r="FR878">
        <v>-2.34125286497444</v>
      </c>
      <c r="FS878">
        <v>0.330999849726607</v>
      </c>
      <c r="FT878">
        <v>0</v>
      </c>
      <c r="FU878">
        <v>1.96135125</v>
      </c>
      <c r="FV878">
        <v>0.0454218011257037</v>
      </c>
      <c r="FW878">
        <v>0.00507320864320598</v>
      </c>
      <c r="FX878">
        <v>1</v>
      </c>
      <c r="FY878">
        <v>1</v>
      </c>
      <c r="FZ878">
        <v>3</v>
      </c>
      <c r="GA878" t="s">
        <v>421</v>
      </c>
      <c r="GB878">
        <v>2.97279</v>
      </c>
      <c r="GC878">
        <v>2.69785</v>
      </c>
      <c r="GD878">
        <v>0.208867</v>
      </c>
      <c r="GE878">
        <v>0.214053</v>
      </c>
      <c r="GF878">
        <v>0.114444</v>
      </c>
      <c r="GG878">
        <v>0.109746</v>
      </c>
      <c r="GH878">
        <v>30802.4</v>
      </c>
      <c r="GI878">
        <v>33469.5</v>
      </c>
      <c r="GJ878">
        <v>35278.7</v>
      </c>
      <c r="GK878">
        <v>38616.6</v>
      </c>
      <c r="GL878">
        <v>44287.4</v>
      </c>
      <c r="GM878">
        <v>49654.8</v>
      </c>
      <c r="GN878">
        <v>55148.5</v>
      </c>
      <c r="GO878">
        <v>61941</v>
      </c>
      <c r="GP878">
        <v>1.973</v>
      </c>
      <c r="GQ878">
        <v>1.8644</v>
      </c>
      <c r="GR878">
        <v>0.176281</v>
      </c>
      <c r="GS878">
        <v>0</v>
      </c>
      <c r="GT878">
        <v>25.3481</v>
      </c>
      <c r="GU878">
        <v>999.9</v>
      </c>
      <c r="GV878">
        <v>58.003</v>
      </c>
      <c r="GW878">
        <v>29.457</v>
      </c>
      <c r="GX878">
        <v>26.5312</v>
      </c>
      <c r="GY878">
        <v>56.4319</v>
      </c>
      <c r="GZ878">
        <v>46.1178</v>
      </c>
      <c r="HA878">
        <v>1</v>
      </c>
      <c r="HB878">
        <v>-0.0510976</v>
      </c>
      <c r="HC878">
        <v>0.0956427</v>
      </c>
      <c r="HD878">
        <v>20.1137</v>
      </c>
      <c r="HE878">
        <v>5.19573</v>
      </c>
      <c r="HF878">
        <v>12.004</v>
      </c>
      <c r="HG878">
        <v>4.9756</v>
      </c>
      <c r="HH878">
        <v>3.2938</v>
      </c>
      <c r="HI878">
        <v>9999</v>
      </c>
      <c r="HJ878">
        <v>9999</v>
      </c>
      <c r="HK878">
        <v>9999</v>
      </c>
      <c r="HL878">
        <v>631.3</v>
      </c>
      <c r="HM878">
        <v>1.86319</v>
      </c>
      <c r="HN878">
        <v>1.86798</v>
      </c>
      <c r="HO878">
        <v>1.86777</v>
      </c>
      <c r="HP878">
        <v>1.86899</v>
      </c>
      <c r="HQ878">
        <v>1.86981</v>
      </c>
      <c r="HR878">
        <v>1.86584</v>
      </c>
      <c r="HS878">
        <v>1.86691</v>
      </c>
      <c r="HT878">
        <v>1.86829</v>
      </c>
      <c r="HU878">
        <v>5</v>
      </c>
      <c r="HV878">
        <v>0</v>
      </c>
      <c r="HW878">
        <v>0</v>
      </c>
      <c r="HX878">
        <v>0</v>
      </c>
      <c r="HY878" t="s">
        <v>422</v>
      </c>
      <c r="HZ878" t="s">
        <v>423</v>
      </c>
      <c r="IA878" t="s">
        <v>424</v>
      </c>
      <c r="IB878" t="s">
        <v>424</v>
      </c>
      <c r="IC878" t="s">
        <v>424</v>
      </c>
      <c r="ID878" t="s">
        <v>424</v>
      </c>
      <c r="IE878">
        <v>0</v>
      </c>
      <c r="IF878">
        <v>100</v>
      </c>
      <c r="IG878">
        <v>100</v>
      </c>
      <c r="IH878">
        <v>12.05</v>
      </c>
      <c r="II878">
        <v>0.5313</v>
      </c>
      <c r="IJ878">
        <v>3.92360093765785</v>
      </c>
      <c r="IK878">
        <v>0.00601174518973114</v>
      </c>
      <c r="IL878">
        <v>2.77886958061485e-07</v>
      </c>
      <c r="IM878">
        <v>-3.54636231360687e-10</v>
      </c>
      <c r="IN878">
        <v>0.531367920259254</v>
      </c>
      <c r="IO878">
        <v>0</v>
      </c>
      <c r="IP878">
        <v>0</v>
      </c>
      <c r="IQ878">
        <v>0</v>
      </c>
      <c r="IR878">
        <v>-4</v>
      </c>
      <c r="IS878">
        <v>1848</v>
      </c>
      <c r="IT878">
        <v>1</v>
      </c>
      <c r="IU878">
        <v>25</v>
      </c>
      <c r="IV878">
        <v>22.3</v>
      </c>
      <c r="IW878">
        <v>22.2</v>
      </c>
      <c r="IX878">
        <v>2.86621</v>
      </c>
      <c r="IY878">
        <v>2.59399</v>
      </c>
      <c r="IZ878">
        <v>1.54785</v>
      </c>
      <c r="JA878">
        <v>2.30591</v>
      </c>
      <c r="JB878">
        <v>1.34644</v>
      </c>
      <c r="JC878">
        <v>2.41943</v>
      </c>
      <c r="JD878">
        <v>33.7381</v>
      </c>
      <c r="JE878">
        <v>24.2276</v>
      </c>
      <c r="JF878">
        <v>18</v>
      </c>
      <c r="JG878">
        <v>491.643</v>
      </c>
      <c r="JH878">
        <v>420.596</v>
      </c>
      <c r="JI878">
        <v>25.0001</v>
      </c>
      <c r="JJ878">
        <v>26.5765</v>
      </c>
      <c r="JK878">
        <v>30.0001</v>
      </c>
      <c r="JL878">
        <v>26.5336</v>
      </c>
      <c r="JM878">
        <v>26.4773</v>
      </c>
      <c r="JN878">
        <v>57.3395</v>
      </c>
      <c r="JO878">
        <v>5.50971</v>
      </c>
      <c r="JP878">
        <v>100</v>
      </c>
      <c r="JQ878">
        <v>25</v>
      </c>
      <c r="JR878">
        <v>1510.8</v>
      </c>
      <c r="JS878">
        <v>25.9505</v>
      </c>
      <c r="JT878">
        <v>102.301</v>
      </c>
      <c r="JU878">
        <v>103.101</v>
      </c>
    </row>
    <row r="879" spans="1:281">
      <c r="A879">
        <v>861</v>
      </c>
      <c r="B879">
        <v>1659036697.6</v>
      </c>
      <c r="C879">
        <v>13014.5</v>
      </c>
      <c r="D879" t="s">
        <v>2155</v>
      </c>
      <c r="E879" t="s">
        <v>2156</v>
      </c>
      <c r="F879">
        <v>5</v>
      </c>
      <c r="G879" t="s">
        <v>1975</v>
      </c>
      <c r="H879" t="s">
        <v>417</v>
      </c>
      <c r="I879">
        <v>1659036689.81429</v>
      </c>
      <c r="J879">
        <f>(K879)/1000</f>
        <v>0</v>
      </c>
      <c r="K879">
        <f>IF(CZ879, AN879, AH879)</f>
        <v>0</v>
      </c>
      <c r="L879">
        <f>IF(CZ879, AI879, AG879)</f>
        <v>0</v>
      </c>
      <c r="M879">
        <f>DB879 - IF(AU879&gt;1, L879*CV879*100.0/(AW879*DP879), 0)</f>
        <v>0</v>
      </c>
      <c r="N879">
        <f>((T879-J879/2)*M879-L879)/(T879+J879/2)</f>
        <v>0</v>
      </c>
      <c r="O879">
        <f>N879*(DI879+DJ879)/1000.0</f>
        <v>0</v>
      </c>
      <c r="P879">
        <f>(DB879 - IF(AU879&gt;1, L879*CV879*100.0/(AW879*DP879), 0))*(DI879+DJ879)/1000.0</f>
        <v>0</v>
      </c>
      <c r="Q879">
        <f>2.0/((1/S879-1/R879)+SIGN(S879)*SQRT((1/S879-1/R879)*(1/S879-1/R879) + 4*CW879/((CW879+1)*(CW879+1))*(2*1/S879*1/R879-1/R879*1/R879)))</f>
        <v>0</v>
      </c>
      <c r="R879">
        <f>IF(LEFT(CX879,1)&lt;&gt;"0",IF(LEFT(CX879,1)="1",3.0,CY879),$D$5+$E$5*(DP879*DI879/($K$5*1000))+$F$5*(DP879*DI879/($K$5*1000))*MAX(MIN(CV879,$J$5),$I$5)*MAX(MIN(CV879,$J$5),$I$5)+$G$5*MAX(MIN(CV879,$J$5),$I$5)*(DP879*DI879/($K$5*1000))+$H$5*(DP879*DI879/($K$5*1000))*(DP879*DI879/($K$5*1000)))</f>
        <v>0</v>
      </c>
      <c r="S879">
        <f>J879*(1000-(1000*0.61365*exp(17.502*W879/(240.97+W879))/(DI879+DJ879)+DD879)/2)/(1000*0.61365*exp(17.502*W879/(240.97+W879))/(DI879+DJ879)-DD879)</f>
        <v>0</v>
      </c>
      <c r="T879">
        <f>1/((CW879+1)/(Q879/1.6)+1/(R879/1.37)) + CW879/((CW879+1)/(Q879/1.6) + CW879/(R879/1.37))</f>
        <v>0</v>
      </c>
      <c r="U879">
        <f>(CR879*CU879)</f>
        <v>0</v>
      </c>
      <c r="V879">
        <f>(DK879+(U879+2*0.95*5.67E-8*(((DK879+$B$7)+273)^4-(DK879+273)^4)-44100*J879)/(1.84*29.3*R879+8*0.95*5.67E-8*(DK879+273)^3))</f>
        <v>0</v>
      </c>
      <c r="W879">
        <f>($C$7*DL879+$D$7*DM879+$E$7*V879)</f>
        <v>0</v>
      </c>
      <c r="X879">
        <f>0.61365*exp(17.502*W879/(240.97+W879))</f>
        <v>0</v>
      </c>
      <c r="Y879">
        <f>(Z879/AA879*100)</f>
        <v>0</v>
      </c>
      <c r="Z879">
        <f>DD879*(DI879+DJ879)/1000</f>
        <v>0</v>
      </c>
      <c r="AA879">
        <f>0.61365*exp(17.502*DK879/(240.97+DK879))</f>
        <v>0</v>
      </c>
      <c r="AB879">
        <f>(X879-DD879*(DI879+DJ879)/1000)</f>
        <v>0</v>
      </c>
      <c r="AC879">
        <f>(-J879*44100)</f>
        <v>0</v>
      </c>
      <c r="AD879">
        <f>2*29.3*R879*0.92*(DK879-W879)</f>
        <v>0</v>
      </c>
      <c r="AE879">
        <f>2*0.95*5.67E-8*(((DK879+$B$7)+273)^4-(W879+273)^4)</f>
        <v>0</v>
      </c>
      <c r="AF879">
        <f>U879+AE879+AC879+AD879</f>
        <v>0</v>
      </c>
      <c r="AG879">
        <f>DH879*AU879*(DC879-DB879*(1000-AU879*DE879)/(1000-AU879*DD879))/(100*CV879)</f>
        <v>0</v>
      </c>
      <c r="AH879">
        <f>1000*DH879*AU879*(DD879-DE879)/(100*CV879*(1000-AU879*DD879))</f>
        <v>0</v>
      </c>
      <c r="AI879">
        <f>(AJ879 - AK879 - DI879*1E3/(8.314*(DK879+273.15)) * AM879/DH879 * AL879) * DH879/(100*CV879) * (1000 - DE879)/1000</f>
        <v>0</v>
      </c>
      <c r="AJ879">
        <v>1542.55350361491</v>
      </c>
      <c r="AK879">
        <v>1500.56951515151</v>
      </c>
      <c r="AL879">
        <v>3.46365829459219</v>
      </c>
      <c r="AM879">
        <v>66.0503395824005</v>
      </c>
      <c r="AN879">
        <f>(AP879 - AO879 + DI879*1E3/(8.314*(DK879+273.15)) * AR879/DH879 * AQ879) * DH879/(100*CV879) * 1000/(1000 - AP879)</f>
        <v>0</v>
      </c>
      <c r="AO879">
        <v>25.911861683543</v>
      </c>
      <c r="AP879">
        <v>27.8818328671329</v>
      </c>
      <c r="AQ879">
        <v>-3.19927193516548e-06</v>
      </c>
      <c r="AR879">
        <v>92.4507635075594</v>
      </c>
      <c r="AS879">
        <v>3</v>
      </c>
      <c r="AT879">
        <v>1</v>
      </c>
      <c r="AU879">
        <f>IF(AS879*$H$13&gt;=AW879,1.0,(AW879/(AW879-AS879*$H$13)))</f>
        <v>0</v>
      </c>
      <c r="AV879">
        <f>(AU879-1)*100</f>
        <v>0</v>
      </c>
      <c r="AW879">
        <f>MAX(0,($B$13+$C$13*DP879)/(1+$D$13*DP879)*DI879/(DK879+273)*$E$13)</f>
        <v>0</v>
      </c>
      <c r="AX879" t="s">
        <v>418</v>
      </c>
      <c r="AY879" t="s">
        <v>418</v>
      </c>
      <c r="AZ879">
        <v>0</v>
      </c>
      <c r="BA879">
        <v>0</v>
      </c>
      <c r="BB879">
        <f>1-AZ879/BA879</f>
        <v>0</v>
      </c>
      <c r="BC879">
        <v>0</v>
      </c>
      <c r="BD879" t="s">
        <v>418</v>
      </c>
      <c r="BE879" t="s">
        <v>418</v>
      </c>
      <c r="BF879">
        <v>0</v>
      </c>
      <c r="BG879">
        <v>0</v>
      </c>
      <c r="BH879">
        <f>1-BF879/BG879</f>
        <v>0</v>
      </c>
      <c r="BI879">
        <v>0.5</v>
      </c>
      <c r="BJ879">
        <f>CS879</f>
        <v>0</v>
      </c>
      <c r="BK879">
        <f>L879</f>
        <v>0</v>
      </c>
      <c r="BL879">
        <f>BH879*BI879*BJ879</f>
        <v>0</v>
      </c>
      <c r="BM879">
        <f>(BK879-BC879)/BJ879</f>
        <v>0</v>
      </c>
      <c r="BN879">
        <f>(BA879-BG879)/BG879</f>
        <v>0</v>
      </c>
      <c r="BO879">
        <f>AZ879/(BB879+AZ879/BG879)</f>
        <v>0</v>
      </c>
      <c r="BP879" t="s">
        <v>418</v>
      </c>
      <c r="BQ879">
        <v>0</v>
      </c>
      <c r="BR879">
        <f>IF(BQ879&lt;&gt;0, BQ879, BO879)</f>
        <v>0</v>
      </c>
      <c r="BS879">
        <f>1-BR879/BG879</f>
        <v>0</v>
      </c>
      <c r="BT879">
        <f>(BG879-BF879)/(BG879-BR879)</f>
        <v>0</v>
      </c>
      <c r="BU879">
        <f>(BA879-BG879)/(BA879-BR879)</f>
        <v>0</v>
      </c>
      <c r="BV879">
        <f>(BG879-BF879)/(BG879-AZ879)</f>
        <v>0</v>
      </c>
      <c r="BW879">
        <f>(BA879-BG879)/(BA879-AZ879)</f>
        <v>0</v>
      </c>
      <c r="BX879">
        <f>(BT879*BR879/BF879)</f>
        <v>0</v>
      </c>
      <c r="BY879">
        <f>(1-BX879)</f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f>$B$11*DQ879+$C$11*DR879+$F$11*EC879*(1-EF879)</f>
        <v>0</v>
      </c>
      <c r="CS879">
        <f>CR879*CT879</f>
        <v>0</v>
      </c>
      <c r="CT879">
        <f>($B$11*$D$9+$C$11*$D$9+$F$11*((EP879+EH879)/MAX(EP879+EH879+EQ879, 0.1)*$I$9+EQ879/MAX(EP879+EH879+EQ879, 0.1)*$J$9))/($B$11+$C$11+$F$11)</f>
        <v>0</v>
      </c>
      <c r="CU879">
        <f>($B$11*$K$9+$C$11*$K$9+$F$11*((EP879+EH879)/MAX(EP879+EH879+EQ879, 0.1)*$P$9+EQ879/MAX(EP879+EH879+EQ879, 0.1)*$Q$9))/($B$11+$C$11+$F$11)</f>
        <v>0</v>
      </c>
      <c r="CV879">
        <v>6</v>
      </c>
      <c r="CW879">
        <v>0.5</v>
      </c>
      <c r="CX879" t="s">
        <v>419</v>
      </c>
      <c r="CY879">
        <v>2</v>
      </c>
      <c r="CZ879" t="b">
        <v>1</v>
      </c>
      <c r="DA879">
        <v>1659036689.81429</v>
      </c>
      <c r="DB879">
        <v>1434.46714285714</v>
      </c>
      <c r="DC879">
        <v>1485.70178571429</v>
      </c>
      <c r="DD879">
        <v>27.8784321428571</v>
      </c>
      <c r="DE879">
        <v>25.9126464285714</v>
      </c>
      <c r="DF879">
        <v>1422.45142857143</v>
      </c>
      <c r="DG879">
        <v>27.3470642857143</v>
      </c>
      <c r="DH879">
        <v>500.072785714286</v>
      </c>
      <c r="DI879">
        <v>90.2735857142857</v>
      </c>
      <c r="DJ879">
        <v>0.0439021535714286</v>
      </c>
      <c r="DK879">
        <v>27.4499285714286</v>
      </c>
      <c r="DL879">
        <v>28.2379785714286</v>
      </c>
      <c r="DM879">
        <v>999.9</v>
      </c>
      <c r="DN879">
        <v>0</v>
      </c>
      <c r="DO879">
        <v>0</v>
      </c>
      <c r="DP879">
        <v>9981.25</v>
      </c>
      <c r="DQ879">
        <v>0</v>
      </c>
      <c r="DR879">
        <v>17.2112</v>
      </c>
      <c r="DS879">
        <v>-51.2334392857143</v>
      </c>
      <c r="DT879">
        <v>1475.60428571429</v>
      </c>
      <c r="DU879">
        <v>1525.22357142857</v>
      </c>
      <c r="DV879">
        <v>1.96577607142857</v>
      </c>
      <c r="DW879">
        <v>1485.70178571429</v>
      </c>
      <c r="DX879">
        <v>25.9126464285714</v>
      </c>
      <c r="DY879">
        <v>2.51668642857143</v>
      </c>
      <c r="DZ879">
        <v>2.33922857142857</v>
      </c>
      <c r="EA879">
        <v>21.1348357142857</v>
      </c>
      <c r="EB879">
        <v>19.9491142857143</v>
      </c>
      <c r="EC879">
        <v>1999.98892857143</v>
      </c>
      <c r="ED879">
        <v>0.979999714285714</v>
      </c>
      <c r="EE879">
        <v>0.0200006285714286</v>
      </c>
      <c r="EF879">
        <v>0</v>
      </c>
      <c r="EG879">
        <v>656.598428571428</v>
      </c>
      <c r="EH879">
        <v>5.00063</v>
      </c>
      <c r="EI879">
        <v>12974.5821428571</v>
      </c>
      <c r="EJ879">
        <v>17256.7928571429</v>
      </c>
      <c r="EK879">
        <v>38.1670714285714</v>
      </c>
      <c r="EL879">
        <v>38.25</v>
      </c>
      <c r="EM879">
        <v>37.687</v>
      </c>
      <c r="EN879">
        <v>37.625</v>
      </c>
      <c r="EO879">
        <v>39.187</v>
      </c>
      <c r="EP879">
        <v>1955.08892857143</v>
      </c>
      <c r="EQ879">
        <v>39.9</v>
      </c>
      <c r="ER879">
        <v>0</v>
      </c>
      <c r="ES879">
        <v>1659036696.7</v>
      </c>
      <c r="ET879">
        <v>0</v>
      </c>
      <c r="EU879">
        <v>656.59128</v>
      </c>
      <c r="EV879">
        <v>-1.84946153136307</v>
      </c>
      <c r="EW879">
        <v>-46.1615384786546</v>
      </c>
      <c r="EX879">
        <v>12974.188</v>
      </c>
      <c r="EY879">
        <v>15</v>
      </c>
      <c r="EZ879">
        <v>1659035359.5</v>
      </c>
      <c r="FA879" t="s">
        <v>1976</v>
      </c>
      <c r="FB879">
        <v>1659035357.5</v>
      </c>
      <c r="FC879">
        <v>1659035359.5</v>
      </c>
      <c r="FD879">
        <v>1</v>
      </c>
      <c r="FE879">
        <v>-0.104</v>
      </c>
      <c r="FF879">
        <v>-0.037</v>
      </c>
      <c r="FG879">
        <v>6.435</v>
      </c>
      <c r="FH879">
        <v>0.501</v>
      </c>
      <c r="FI879">
        <v>420</v>
      </c>
      <c r="FJ879">
        <v>25</v>
      </c>
      <c r="FK879">
        <v>0.45</v>
      </c>
      <c r="FL879">
        <v>0.11</v>
      </c>
      <c r="FM879">
        <v>-51.15095</v>
      </c>
      <c r="FN879">
        <v>-0.590841275797144</v>
      </c>
      <c r="FO879">
        <v>0.344463526371081</v>
      </c>
      <c r="FP879">
        <v>0</v>
      </c>
      <c r="FQ879">
        <v>656.714</v>
      </c>
      <c r="FR879">
        <v>-1.65992360326314</v>
      </c>
      <c r="FS879">
        <v>0.282458325921461</v>
      </c>
      <c r="FT879">
        <v>0</v>
      </c>
      <c r="FU879">
        <v>1.9636265</v>
      </c>
      <c r="FV879">
        <v>0.0279717073170702</v>
      </c>
      <c r="FW879">
        <v>0.00384978216916229</v>
      </c>
      <c r="FX879">
        <v>1</v>
      </c>
      <c r="FY879">
        <v>1</v>
      </c>
      <c r="FZ879">
        <v>3</v>
      </c>
      <c r="GA879" t="s">
        <v>421</v>
      </c>
      <c r="GB879">
        <v>2.97304</v>
      </c>
      <c r="GC879">
        <v>2.69758</v>
      </c>
      <c r="GD879">
        <v>0.21031</v>
      </c>
      <c r="GE879">
        <v>0.215563</v>
      </c>
      <c r="GF879">
        <v>0.114448</v>
      </c>
      <c r="GG879">
        <v>0.109739</v>
      </c>
      <c r="GH879">
        <v>30746.8</v>
      </c>
      <c r="GI879">
        <v>33404.8</v>
      </c>
      <c r="GJ879">
        <v>35279.3</v>
      </c>
      <c r="GK879">
        <v>38616.1</v>
      </c>
      <c r="GL879">
        <v>44288.3</v>
      </c>
      <c r="GM879">
        <v>49655</v>
      </c>
      <c r="GN879">
        <v>55149.8</v>
      </c>
      <c r="GO879">
        <v>61940.7</v>
      </c>
      <c r="GP879">
        <v>1.973</v>
      </c>
      <c r="GQ879">
        <v>1.8646</v>
      </c>
      <c r="GR879">
        <v>0.176728</v>
      </c>
      <c r="GS879">
        <v>0</v>
      </c>
      <c r="GT879">
        <v>25.3503</v>
      </c>
      <c r="GU879">
        <v>999.9</v>
      </c>
      <c r="GV879">
        <v>58.003</v>
      </c>
      <c r="GW879">
        <v>29.477</v>
      </c>
      <c r="GX879">
        <v>26.5639</v>
      </c>
      <c r="GY879">
        <v>56.1419</v>
      </c>
      <c r="GZ879">
        <v>45.617</v>
      </c>
      <c r="HA879">
        <v>1</v>
      </c>
      <c r="HB879">
        <v>-0.0516463</v>
      </c>
      <c r="HC879">
        <v>0.0956427</v>
      </c>
      <c r="HD879">
        <v>20.1139</v>
      </c>
      <c r="HE879">
        <v>5.19932</v>
      </c>
      <c r="HF879">
        <v>12.004</v>
      </c>
      <c r="HG879">
        <v>4.9752</v>
      </c>
      <c r="HH879">
        <v>3.293</v>
      </c>
      <c r="HI879">
        <v>9999</v>
      </c>
      <c r="HJ879">
        <v>9999</v>
      </c>
      <c r="HK879">
        <v>9999</v>
      </c>
      <c r="HL879">
        <v>631.3</v>
      </c>
      <c r="HM879">
        <v>1.86319</v>
      </c>
      <c r="HN879">
        <v>1.86798</v>
      </c>
      <c r="HO879">
        <v>1.86777</v>
      </c>
      <c r="HP879">
        <v>1.86902</v>
      </c>
      <c r="HQ879">
        <v>1.86981</v>
      </c>
      <c r="HR879">
        <v>1.86587</v>
      </c>
      <c r="HS879">
        <v>1.86691</v>
      </c>
      <c r="HT879">
        <v>1.86829</v>
      </c>
      <c r="HU879">
        <v>5</v>
      </c>
      <c r="HV879">
        <v>0</v>
      </c>
      <c r="HW879">
        <v>0</v>
      </c>
      <c r="HX879">
        <v>0</v>
      </c>
      <c r="HY879" t="s">
        <v>422</v>
      </c>
      <c r="HZ879" t="s">
        <v>423</v>
      </c>
      <c r="IA879" t="s">
        <v>424</v>
      </c>
      <c r="IB879" t="s">
        <v>424</v>
      </c>
      <c r="IC879" t="s">
        <v>424</v>
      </c>
      <c r="ID879" t="s">
        <v>424</v>
      </c>
      <c r="IE879">
        <v>0</v>
      </c>
      <c r="IF879">
        <v>100</v>
      </c>
      <c r="IG879">
        <v>100</v>
      </c>
      <c r="IH879">
        <v>12.13</v>
      </c>
      <c r="II879">
        <v>0.5314</v>
      </c>
      <c r="IJ879">
        <v>3.92360093765785</v>
      </c>
      <c r="IK879">
        <v>0.00601174518973114</v>
      </c>
      <c r="IL879">
        <v>2.77886958061485e-07</v>
      </c>
      <c r="IM879">
        <v>-3.54636231360687e-10</v>
      </c>
      <c r="IN879">
        <v>0.531367920259254</v>
      </c>
      <c r="IO879">
        <v>0</v>
      </c>
      <c r="IP879">
        <v>0</v>
      </c>
      <c r="IQ879">
        <v>0</v>
      </c>
      <c r="IR879">
        <v>-4</v>
      </c>
      <c r="IS879">
        <v>1848</v>
      </c>
      <c r="IT879">
        <v>1</v>
      </c>
      <c r="IU879">
        <v>25</v>
      </c>
      <c r="IV879">
        <v>22.3</v>
      </c>
      <c r="IW879">
        <v>22.3</v>
      </c>
      <c r="IX879">
        <v>2.89307</v>
      </c>
      <c r="IY879">
        <v>2.60864</v>
      </c>
      <c r="IZ879">
        <v>1.54785</v>
      </c>
      <c r="JA879">
        <v>2.30591</v>
      </c>
      <c r="JB879">
        <v>1.34644</v>
      </c>
      <c r="JC879">
        <v>2.25708</v>
      </c>
      <c r="JD879">
        <v>33.7381</v>
      </c>
      <c r="JE879">
        <v>24.2188</v>
      </c>
      <c r="JF879">
        <v>18</v>
      </c>
      <c r="JG879">
        <v>491.642</v>
      </c>
      <c r="JH879">
        <v>420.695</v>
      </c>
      <c r="JI879">
        <v>25.0001</v>
      </c>
      <c r="JJ879">
        <v>26.5765</v>
      </c>
      <c r="JK879">
        <v>30.0001</v>
      </c>
      <c r="JL879">
        <v>26.5336</v>
      </c>
      <c r="JM879">
        <v>26.4751</v>
      </c>
      <c r="JN879">
        <v>57.8915</v>
      </c>
      <c r="JO879">
        <v>5.50971</v>
      </c>
      <c r="JP879">
        <v>100</v>
      </c>
      <c r="JQ879">
        <v>25</v>
      </c>
      <c r="JR879">
        <v>1524.26</v>
      </c>
      <c r="JS879">
        <v>25.9473</v>
      </c>
      <c r="JT879">
        <v>102.303</v>
      </c>
      <c r="JU879">
        <v>103.1</v>
      </c>
    </row>
    <row r="880" spans="1:281">
      <c r="A880">
        <v>862</v>
      </c>
      <c r="B880">
        <v>1659036702.6</v>
      </c>
      <c r="C880">
        <v>13019.5</v>
      </c>
      <c r="D880" t="s">
        <v>2157</v>
      </c>
      <c r="E880" t="s">
        <v>2158</v>
      </c>
      <c r="F880">
        <v>5</v>
      </c>
      <c r="G880" t="s">
        <v>1975</v>
      </c>
      <c r="H880" t="s">
        <v>417</v>
      </c>
      <c r="I880">
        <v>1659036695.1</v>
      </c>
      <c r="J880">
        <f>(K880)/1000</f>
        <v>0</v>
      </c>
      <c r="K880">
        <f>IF(CZ880, AN880, AH880)</f>
        <v>0</v>
      </c>
      <c r="L880">
        <f>IF(CZ880, AI880, AG880)</f>
        <v>0</v>
      </c>
      <c r="M880">
        <f>DB880 - IF(AU880&gt;1, L880*CV880*100.0/(AW880*DP880), 0)</f>
        <v>0</v>
      </c>
      <c r="N880">
        <f>((T880-J880/2)*M880-L880)/(T880+J880/2)</f>
        <v>0</v>
      </c>
      <c r="O880">
        <f>N880*(DI880+DJ880)/1000.0</f>
        <v>0</v>
      </c>
      <c r="P880">
        <f>(DB880 - IF(AU880&gt;1, L880*CV880*100.0/(AW880*DP880), 0))*(DI880+DJ880)/1000.0</f>
        <v>0</v>
      </c>
      <c r="Q880">
        <f>2.0/((1/S880-1/R880)+SIGN(S880)*SQRT((1/S880-1/R880)*(1/S880-1/R880) + 4*CW880/((CW880+1)*(CW880+1))*(2*1/S880*1/R880-1/R880*1/R880)))</f>
        <v>0</v>
      </c>
      <c r="R880">
        <f>IF(LEFT(CX880,1)&lt;&gt;"0",IF(LEFT(CX880,1)="1",3.0,CY880),$D$5+$E$5*(DP880*DI880/($K$5*1000))+$F$5*(DP880*DI880/($K$5*1000))*MAX(MIN(CV880,$J$5),$I$5)*MAX(MIN(CV880,$J$5),$I$5)+$G$5*MAX(MIN(CV880,$J$5),$I$5)*(DP880*DI880/($K$5*1000))+$H$5*(DP880*DI880/($K$5*1000))*(DP880*DI880/($K$5*1000)))</f>
        <v>0</v>
      </c>
      <c r="S880">
        <f>J880*(1000-(1000*0.61365*exp(17.502*W880/(240.97+W880))/(DI880+DJ880)+DD880)/2)/(1000*0.61365*exp(17.502*W880/(240.97+W880))/(DI880+DJ880)-DD880)</f>
        <v>0</v>
      </c>
      <c r="T880">
        <f>1/((CW880+1)/(Q880/1.6)+1/(R880/1.37)) + CW880/((CW880+1)/(Q880/1.6) + CW880/(R880/1.37))</f>
        <v>0</v>
      </c>
      <c r="U880">
        <f>(CR880*CU880)</f>
        <v>0</v>
      </c>
      <c r="V880">
        <f>(DK880+(U880+2*0.95*5.67E-8*(((DK880+$B$7)+273)^4-(DK880+273)^4)-44100*J880)/(1.84*29.3*R880+8*0.95*5.67E-8*(DK880+273)^3))</f>
        <v>0</v>
      </c>
      <c r="W880">
        <f>($C$7*DL880+$D$7*DM880+$E$7*V880)</f>
        <v>0</v>
      </c>
      <c r="X880">
        <f>0.61365*exp(17.502*W880/(240.97+W880))</f>
        <v>0</v>
      </c>
      <c r="Y880">
        <f>(Z880/AA880*100)</f>
        <v>0</v>
      </c>
      <c r="Z880">
        <f>DD880*(DI880+DJ880)/1000</f>
        <v>0</v>
      </c>
      <c r="AA880">
        <f>0.61365*exp(17.502*DK880/(240.97+DK880))</f>
        <v>0</v>
      </c>
      <c r="AB880">
        <f>(X880-DD880*(DI880+DJ880)/1000)</f>
        <v>0</v>
      </c>
      <c r="AC880">
        <f>(-J880*44100)</f>
        <v>0</v>
      </c>
      <c r="AD880">
        <f>2*29.3*R880*0.92*(DK880-W880)</f>
        <v>0</v>
      </c>
      <c r="AE880">
        <f>2*0.95*5.67E-8*(((DK880+$B$7)+273)^4-(W880+273)^4)</f>
        <v>0</v>
      </c>
      <c r="AF880">
        <f>U880+AE880+AC880+AD880</f>
        <v>0</v>
      </c>
      <c r="AG880">
        <f>DH880*AU880*(DC880-DB880*(1000-AU880*DE880)/(1000-AU880*DD880))/(100*CV880)</f>
        <v>0</v>
      </c>
      <c r="AH880">
        <f>1000*DH880*AU880*(DD880-DE880)/(100*CV880*(1000-AU880*DD880))</f>
        <v>0</v>
      </c>
      <c r="AI880">
        <f>(AJ880 - AK880 - DI880*1E3/(8.314*(DK880+273.15)) * AM880/DH880 * AL880) * DH880/(100*CV880) * (1000 - DE880)/1000</f>
        <v>0</v>
      </c>
      <c r="AJ880">
        <v>1559.86772047217</v>
      </c>
      <c r="AK880">
        <v>1517.79339393939</v>
      </c>
      <c r="AL880">
        <v>3.47148899884841</v>
      </c>
      <c r="AM880">
        <v>66.0503395824005</v>
      </c>
      <c r="AN880">
        <f>(AP880 - AO880 + DI880*1E3/(8.314*(DK880+273.15)) * AR880/DH880 * AQ880) * DH880/(100*CV880) * 1000/(1000 - AP880)</f>
        <v>0</v>
      </c>
      <c r="AO880">
        <v>25.909599753552</v>
      </c>
      <c r="AP880">
        <v>27.8753587412588</v>
      </c>
      <c r="AQ880">
        <v>-2.70346621077949e-06</v>
      </c>
      <c r="AR880">
        <v>92.4507635075594</v>
      </c>
      <c r="AS880">
        <v>3</v>
      </c>
      <c r="AT880">
        <v>1</v>
      </c>
      <c r="AU880">
        <f>IF(AS880*$H$13&gt;=AW880,1.0,(AW880/(AW880-AS880*$H$13)))</f>
        <v>0</v>
      </c>
      <c r="AV880">
        <f>(AU880-1)*100</f>
        <v>0</v>
      </c>
      <c r="AW880">
        <f>MAX(0,($B$13+$C$13*DP880)/(1+$D$13*DP880)*DI880/(DK880+273)*$E$13)</f>
        <v>0</v>
      </c>
      <c r="AX880" t="s">
        <v>418</v>
      </c>
      <c r="AY880" t="s">
        <v>418</v>
      </c>
      <c r="AZ880">
        <v>0</v>
      </c>
      <c r="BA880">
        <v>0</v>
      </c>
      <c r="BB880">
        <f>1-AZ880/BA880</f>
        <v>0</v>
      </c>
      <c r="BC880">
        <v>0</v>
      </c>
      <c r="BD880" t="s">
        <v>418</v>
      </c>
      <c r="BE880" t="s">
        <v>418</v>
      </c>
      <c r="BF880">
        <v>0</v>
      </c>
      <c r="BG880">
        <v>0</v>
      </c>
      <c r="BH880">
        <f>1-BF880/BG880</f>
        <v>0</v>
      </c>
      <c r="BI880">
        <v>0.5</v>
      </c>
      <c r="BJ880">
        <f>CS880</f>
        <v>0</v>
      </c>
      <c r="BK880">
        <f>L880</f>
        <v>0</v>
      </c>
      <c r="BL880">
        <f>BH880*BI880*BJ880</f>
        <v>0</v>
      </c>
      <c r="BM880">
        <f>(BK880-BC880)/BJ880</f>
        <v>0</v>
      </c>
      <c r="BN880">
        <f>(BA880-BG880)/BG880</f>
        <v>0</v>
      </c>
      <c r="BO880">
        <f>AZ880/(BB880+AZ880/BG880)</f>
        <v>0</v>
      </c>
      <c r="BP880" t="s">
        <v>418</v>
      </c>
      <c r="BQ880">
        <v>0</v>
      </c>
      <c r="BR880">
        <f>IF(BQ880&lt;&gt;0, BQ880, BO880)</f>
        <v>0</v>
      </c>
      <c r="BS880">
        <f>1-BR880/BG880</f>
        <v>0</v>
      </c>
      <c r="BT880">
        <f>(BG880-BF880)/(BG880-BR880)</f>
        <v>0</v>
      </c>
      <c r="BU880">
        <f>(BA880-BG880)/(BA880-BR880)</f>
        <v>0</v>
      </c>
      <c r="BV880">
        <f>(BG880-BF880)/(BG880-AZ880)</f>
        <v>0</v>
      </c>
      <c r="BW880">
        <f>(BA880-BG880)/(BA880-AZ880)</f>
        <v>0</v>
      </c>
      <c r="BX880">
        <f>(BT880*BR880/BF880)</f>
        <v>0</v>
      </c>
      <c r="BY880">
        <f>(1-BX880)</f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f>$B$11*DQ880+$C$11*DR880+$F$11*EC880*(1-EF880)</f>
        <v>0</v>
      </c>
      <c r="CS880">
        <f>CR880*CT880</f>
        <v>0</v>
      </c>
      <c r="CT880">
        <f>($B$11*$D$9+$C$11*$D$9+$F$11*((EP880+EH880)/MAX(EP880+EH880+EQ880, 0.1)*$I$9+EQ880/MAX(EP880+EH880+EQ880, 0.1)*$J$9))/($B$11+$C$11+$F$11)</f>
        <v>0</v>
      </c>
      <c r="CU880">
        <f>($B$11*$K$9+$C$11*$K$9+$F$11*((EP880+EH880)/MAX(EP880+EH880+EQ880, 0.1)*$P$9+EQ880/MAX(EP880+EH880+EQ880, 0.1)*$Q$9))/($B$11+$C$11+$F$11)</f>
        <v>0</v>
      </c>
      <c r="CV880">
        <v>6</v>
      </c>
      <c r="CW880">
        <v>0.5</v>
      </c>
      <c r="CX880" t="s">
        <v>419</v>
      </c>
      <c r="CY880">
        <v>2</v>
      </c>
      <c r="CZ880" t="b">
        <v>1</v>
      </c>
      <c r="DA880">
        <v>1659036695.1</v>
      </c>
      <c r="DB880">
        <v>1452.09962962963</v>
      </c>
      <c r="DC880">
        <v>1503.38296296296</v>
      </c>
      <c r="DD880">
        <v>27.8781518518518</v>
      </c>
      <c r="DE880">
        <v>25.9113444444444</v>
      </c>
      <c r="DF880">
        <v>1440.00259259259</v>
      </c>
      <c r="DG880">
        <v>27.3467925925926</v>
      </c>
      <c r="DH880">
        <v>500.081296296296</v>
      </c>
      <c r="DI880">
        <v>90.2740962962963</v>
      </c>
      <c r="DJ880">
        <v>0.0437774925925926</v>
      </c>
      <c r="DK880">
        <v>27.4492444444444</v>
      </c>
      <c r="DL880">
        <v>28.2390074074074</v>
      </c>
      <c r="DM880">
        <v>999.9</v>
      </c>
      <c r="DN880">
        <v>0</v>
      </c>
      <c r="DO880">
        <v>0</v>
      </c>
      <c r="DP880">
        <v>9977.96296296296</v>
      </c>
      <c r="DQ880">
        <v>0</v>
      </c>
      <c r="DR880">
        <v>17.2112</v>
      </c>
      <c r="DS880">
        <v>-51.282337037037</v>
      </c>
      <c r="DT880">
        <v>1493.74222222222</v>
      </c>
      <c r="DU880">
        <v>1543.37296296296</v>
      </c>
      <c r="DV880">
        <v>1.9668</v>
      </c>
      <c r="DW880">
        <v>1503.38296296296</v>
      </c>
      <c r="DX880">
        <v>25.9113444444444</v>
      </c>
      <c r="DY880">
        <v>2.51667592592593</v>
      </c>
      <c r="DZ880">
        <v>2.33912407407407</v>
      </c>
      <c r="EA880">
        <v>21.1347666666667</v>
      </c>
      <c r="EB880">
        <v>19.9483925925926</v>
      </c>
      <c r="EC880">
        <v>1999.99222222222</v>
      </c>
      <c r="ED880">
        <v>0.979999703703704</v>
      </c>
      <c r="EE880">
        <v>0.020000637037037</v>
      </c>
      <c r="EF880">
        <v>0</v>
      </c>
      <c r="EG880">
        <v>656.38462962963</v>
      </c>
      <c r="EH880">
        <v>5.00063</v>
      </c>
      <c r="EI880">
        <v>12970.9037037037</v>
      </c>
      <c r="EJ880">
        <v>17256.8222222222</v>
      </c>
      <c r="EK880">
        <v>38.1824074074074</v>
      </c>
      <c r="EL880">
        <v>38.25</v>
      </c>
      <c r="EM880">
        <v>37.687</v>
      </c>
      <c r="EN880">
        <v>37.625</v>
      </c>
      <c r="EO880">
        <v>39.187</v>
      </c>
      <c r="EP880">
        <v>1955.09222222222</v>
      </c>
      <c r="EQ880">
        <v>39.9</v>
      </c>
      <c r="ER880">
        <v>0</v>
      </c>
      <c r="ES880">
        <v>1659036701.5</v>
      </c>
      <c r="ET880">
        <v>0</v>
      </c>
      <c r="EU880">
        <v>656.39672</v>
      </c>
      <c r="EV880">
        <v>-1.93384615465164</v>
      </c>
      <c r="EW880">
        <v>-39.2538461036036</v>
      </c>
      <c r="EX880">
        <v>12970.86</v>
      </c>
      <c r="EY880">
        <v>15</v>
      </c>
      <c r="EZ880">
        <v>1659035359.5</v>
      </c>
      <c r="FA880" t="s">
        <v>1976</v>
      </c>
      <c r="FB880">
        <v>1659035357.5</v>
      </c>
      <c r="FC880">
        <v>1659035359.5</v>
      </c>
      <c r="FD880">
        <v>1</v>
      </c>
      <c r="FE880">
        <v>-0.104</v>
      </c>
      <c r="FF880">
        <v>-0.037</v>
      </c>
      <c r="FG880">
        <v>6.435</v>
      </c>
      <c r="FH880">
        <v>0.501</v>
      </c>
      <c r="FI880">
        <v>420</v>
      </c>
      <c r="FJ880">
        <v>25</v>
      </c>
      <c r="FK880">
        <v>0.45</v>
      </c>
      <c r="FL880">
        <v>0.11</v>
      </c>
      <c r="FM880">
        <v>-51.26055</v>
      </c>
      <c r="FN880">
        <v>-1.39212382739202</v>
      </c>
      <c r="FO880">
        <v>0.390293973179193</v>
      </c>
      <c r="FP880">
        <v>0</v>
      </c>
      <c r="FQ880">
        <v>656.57094117647</v>
      </c>
      <c r="FR880">
        <v>-2.63343009930337</v>
      </c>
      <c r="FS880">
        <v>0.338543154011462</v>
      </c>
      <c r="FT880">
        <v>0</v>
      </c>
      <c r="FU880">
        <v>1.96564225</v>
      </c>
      <c r="FV880">
        <v>0.013245140712943</v>
      </c>
      <c r="FW880">
        <v>0.0028719266072621</v>
      </c>
      <c r="FX880">
        <v>1</v>
      </c>
      <c r="FY880">
        <v>1</v>
      </c>
      <c r="FZ880">
        <v>3</v>
      </c>
      <c r="GA880" t="s">
        <v>421</v>
      </c>
      <c r="GB880">
        <v>2.97287</v>
      </c>
      <c r="GC880">
        <v>2.69755</v>
      </c>
      <c r="GD880">
        <v>0.21175</v>
      </c>
      <c r="GE880">
        <v>0.216892</v>
      </c>
      <c r="GF880">
        <v>0.114439</v>
      </c>
      <c r="GG880">
        <v>0.109728</v>
      </c>
      <c r="GH880">
        <v>30690.6</v>
      </c>
      <c r="GI880">
        <v>33347.9</v>
      </c>
      <c r="GJ880">
        <v>35279.1</v>
      </c>
      <c r="GK880">
        <v>38615.6</v>
      </c>
      <c r="GL880">
        <v>44288.4</v>
      </c>
      <c r="GM880">
        <v>49655.1</v>
      </c>
      <c r="GN880">
        <v>55149.4</v>
      </c>
      <c r="GO880">
        <v>61940</v>
      </c>
      <c r="GP880">
        <v>1.973</v>
      </c>
      <c r="GQ880">
        <v>1.864</v>
      </c>
      <c r="GR880">
        <v>0.175983</v>
      </c>
      <c r="GS880">
        <v>0</v>
      </c>
      <c r="GT880">
        <v>25.3524</v>
      </c>
      <c r="GU880">
        <v>999.9</v>
      </c>
      <c r="GV880">
        <v>58.003</v>
      </c>
      <c r="GW880">
        <v>29.457</v>
      </c>
      <c r="GX880">
        <v>26.5304</v>
      </c>
      <c r="GY880">
        <v>55.8519</v>
      </c>
      <c r="GZ880">
        <v>46.1979</v>
      </c>
      <c r="HA880">
        <v>1</v>
      </c>
      <c r="HB880">
        <v>-0.0511789</v>
      </c>
      <c r="HC880">
        <v>0.0928105</v>
      </c>
      <c r="HD880">
        <v>20.1138</v>
      </c>
      <c r="HE880">
        <v>5.19812</v>
      </c>
      <c r="HF880">
        <v>12.0052</v>
      </c>
      <c r="HG880">
        <v>4.9752</v>
      </c>
      <c r="HH880">
        <v>3.2934</v>
      </c>
      <c r="HI880">
        <v>9999</v>
      </c>
      <c r="HJ880">
        <v>9999</v>
      </c>
      <c r="HK880">
        <v>9999</v>
      </c>
      <c r="HL880">
        <v>631.3</v>
      </c>
      <c r="HM880">
        <v>1.86316</v>
      </c>
      <c r="HN880">
        <v>1.86798</v>
      </c>
      <c r="HO880">
        <v>1.86783</v>
      </c>
      <c r="HP880">
        <v>1.86899</v>
      </c>
      <c r="HQ880">
        <v>1.86981</v>
      </c>
      <c r="HR880">
        <v>1.86584</v>
      </c>
      <c r="HS880">
        <v>1.86691</v>
      </c>
      <c r="HT880">
        <v>1.86829</v>
      </c>
      <c r="HU880">
        <v>5</v>
      </c>
      <c r="HV880">
        <v>0</v>
      </c>
      <c r="HW880">
        <v>0</v>
      </c>
      <c r="HX880">
        <v>0</v>
      </c>
      <c r="HY880" t="s">
        <v>422</v>
      </c>
      <c r="HZ880" t="s">
        <v>423</v>
      </c>
      <c r="IA880" t="s">
        <v>424</v>
      </c>
      <c r="IB880" t="s">
        <v>424</v>
      </c>
      <c r="IC880" t="s">
        <v>424</v>
      </c>
      <c r="ID880" t="s">
        <v>424</v>
      </c>
      <c r="IE880">
        <v>0</v>
      </c>
      <c r="IF880">
        <v>100</v>
      </c>
      <c r="IG880">
        <v>100</v>
      </c>
      <c r="IH880">
        <v>12.21</v>
      </c>
      <c r="II880">
        <v>0.5314</v>
      </c>
      <c r="IJ880">
        <v>3.92360093765785</v>
      </c>
      <c r="IK880">
        <v>0.00601174518973114</v>
      </c>
      <c r="IL880">
        <v>2.77886958061485e-07</v>
      </c>
      <c r="IM880">
        <v>-3.54636231360687e-10</v>
      </c>
      <c r="IN880">
        <v>0.531367920259254</v>
      </c>
      <c r="IO880">
        <v>0</v>
      </c>
      <c r="IP880">
        <v>0</v>
      </c>
      <c r="IQ880">
        <v>0</v>
      </c>
      <c r="IR880">
        <v>-4</v>
      </c>
      <c r="IS880">
        <v>1848</v>
      </c>
      <c r="IT880">
        <v>1</v>
      </c>
      <c r="IU880">
        <v>25</v>
      </c>
      <c r="IV880">
        <v>22.4</v>
      </c>
      <c r="IW880">
        <v>22.4</v>
      </c>
      <c r="IX880">
        <v>2.91504</v>
      </c>
      <c r="IY880">
        <v>2.59644</v>
      </c>
      <c r="IZ880">
        <v>1.54785</v>
      </c>
      <c r="JA880">
        <v>2.30591</v>
      </c>
      <c r="JB880">
        <v>1.34644</v>
      </c>
      <c r="JC880">
        <v>2.42065</v>
      </c>
      <c r="JD880">
        <v>33.7381</v>
      </c>
      <c r="JE880">
        <v>24.2188</v>
      </c>
      <c r="JF880">
        <v>18</v>
      </c>
      <c r="JG880">
        <v>491.642</v>
      </c>
      <c r="JH880">
        <v>420.351</v>
      </c>
      <c r="JI880">
        <v>24.9997</v>
      </c>
      <c r="JJ880">
        <v>26.5765</v>
      </c>
      <c r="JK880">
        <v>30.0001</v>
      </c>
      <c r="JL880">
        <v>26.5336</v>
      </c>
      <c r="JM880">
        <v>26.4751</v>
      </c>
      <c r="JN880">
        <v>58.3282</v>
      </c>
      <c r="JO880">
        <v>5.50971</v>
      </c>
      <c r="JP880">
        <v>100</v>
      </c>
      <c r="JQ880">
        <v>25</v>
      </c>
      <c r="JR880">
        <v>1537.92</v>
      </c>
      <c r="JS880">
        <v>25.9467</v>
      </c>
      <c r="JT880">
        <v>102.302</v>
      </c>
      <c r="JU880">
        <v>103.099</v>
      </c>
    </row>
    <row r="881" spans="1:281">
      <c r="A881">
        <v>863</v>
      </c>
      <c r="B881">
        <v>1659036707.6</v>
      </c>
      <c r="C881">
        <v>13024.5</v>
      </c>
      <c r="D881" t="s">
        <v>2159</v>
      </c>
      <c r="E881" t="s">
        <v>2160</v>
      </c>
      <c r="F881">
        <v>5</v>
      </c>
      <c r="G881" t="s">
        <v>1975</v>
      </c>
      <c r="H881" t="s">
        <v>417</v>
      </c>
      <c r="I881">
        <v>1659036699.81429</v>
      </c>
      <c r="J881">
        <f>(K881)/1000</f>
        <v>0</v>
      </c>
      <c r="K881">
        <f>IF(CZ881, AN881, AH881)</f>
        <v>0</v>
      </c>
      <c r="L881">
        <f>IF(CZ881, AI881, AG881)</f>
        <v>0</v>
      </c>
      <c r="M881">
        <f>DB881 - IF(AU881&gt;1, L881*CV881*100.0/(AW881*DP881), 0)</f>
        <v>0</v>
      </c>
      <c r="N881">
        <f>((T881-J881/2)*M881-L881)/(T881+J881/2)</f>
        <v>0</v>
      </c>
      <c r="O881">
        <f>N881*(DI881+DJ881)/1000.0</f>
        <v>0</v>
      </c>
      <c r="P881">
        <f>(DB881 - IF(AU881&gt;1, L881*CV881*100.0/(AW881*DP881), 0))*(DI881+DJ881)/1000.0</f>
        <v>0</v>
      </c>
      <c r="Q881">
        <f>2.0/((1/S881-1/R881)+SIGN(S881)*SQRT((1/S881-1/R881)*(1/S881-1/R881) + 4*CW881/((CW881+1)*(CW881+1))*(2*1/S881*1/R881-1/R881*1/R881)))</f>
        <v>0</v>
      </c>
      <c r="R881">
        <f>IF(LEFT(CX881,1)&lt;&gt;"0",IF(LEFT(CX881,1)="1",3.0,CY881),$D$5+$E$5*(DP881*DI881/($K$5*1000))+$F$5*(DP881*DI881/($K$5*1000))*MAX(MIN(CV881,$J$5),$I$5)*MAX(MIN(CV881,$J$5),$I$5)+$G$5*MAX(MIN(CV881,$J$5),$I$5)*(DP881*DI881/($K$5*1000))+$H$5*(DP881*DI881/($K$5*1000))*(DP881*DI881/($K$5*1000)))</f>
        <v>0</v>
      </c>
      <c r="S881">
        <f>J881*(1000-(1000*0.61365*exp(17.502*W881/(240.97+W881))/(DI881+DJ881)+DD881)/2)/(1000*0.61365*exp(17.502*W881/(240.97+W881))/(DI881+DJ881)-DD881)</f>
        <v>0</v>
      </c>
      <c r="T881">
        <f>1/((CW881+1)/(Q881/1.6)+1/(R881/1.37)) + CW881/((CW881+1)/(Q881/1.6) + CW881/(R881/1.37))</f>
        <v>0</v>
      </c>
      <c r="U881">
        <f>(CR881*CU881)</f>
        <v>0</v>
      </c>
      <c r="V881">
        <f>(DK881+(U881+2*0.95*5.67E-8*(((DK881+$B$7)+273)^4-(DK881+273)^4)-44100*J881)/(1.84*29.3*R881+8*0.95*5.67E-8*(DK881+273)^3))</f>
        <v>0</v>
      </c>
      <c r="W881">
        <f>($C$7*DL881+$D$7*DM881+$E$7*V881)</f>
        <v>0</v>
      </c>
      <c r="X881">
        <f>0.61365*exp(17.502*W881/(240.97+W881))</f>
        <v>0</v>
      </c>
      <c r="Y881">
        <f>(Z881/AA881*100)</f>
        <v>0</v>
      </c>
      <c r="Z881">
        <f>DD881*(DI881+DJ881)/1000</f>
        <v>0</v>
      </c>
      <c r="AA881">
        <f>0.61365*exp(17.502*DK881/(240.97+DK881))</f>
        <v>0</v>
      </c>
      <c r="AB881">
        <f>(X881-DD881*(DI881+DJ881)/1000)</f>
        <v>0</v>
      </c>
      <c r="AC881">
        <f>(-J881*44100)</f>
        <v>0</v>
      </c>
      <c r="AD881">
        <f>2*29.3*R881*0.92*(DK881-W881)</f>
        <v>0</v>
      </c>
      <c r="AE881">
        <f>2*0.95*5.67E-8*(((DK881+$B$7)+273)^4-(W881+273)^4)</f>
        <v>0</v>
      </c>
      <c r="AF881">
        <f>U881+AE881+AC881+AD881</f>
        <v>0</v>
      </c>
      <c r="AG881">
        <f>DH881*AU881*(DC881-DB881*(1000-AU881*DE881)/(1000-AU881*DD881))/(100*CV881)</f>
        <v>0</v>
      </c>
      <c r="AH881">
        <f>1000*DH881*AU881*(DD881-DE881)/(100*CV881*(1000-AU881*DD881))</f>
        <v>0</v>
      </c>
      <c r="AI881">
        <f>(AJ881 - AK881 - DI881*1E3/(8.314*(DK881+273.15)) * AM881/DH881 * AL881) * DH881/(100*CV881) * (1000 - DE881)/1000</f>
        <v>0</v>
      </c>
      <c r="AJ881">
        <v>1575.32583957889</v>
      </c>
      <c r="AK881">
        <v>1534.37890909091</v>
      </c>
      <c r="AL881">
        <v>3.28350368921903</v>
      </c>
      <c r="AM881">
        <v>66.0503395824005</v>
      </c>
      <c r="AN881">
        <f>(AP881 - AO881 + DI881*1E3/(8.314*(DK881+273.15)) * AR881/DH881 * AQ881) * DH881/(100*CV881) * 1000/(1000 - AP881)</f>
        <v>0</v>
      </c>
      <c r="AO881">
        <v>25.9084932827805</v>
      </c>
      <c r="AP881">
        <v>27.8773657342657</v>
      </c>
      <c r="AQ881">
        <v>-4.3791293438834e-07</v>
      </c>
      <c r="AR881">
        <v>92.4507635075594</v>
      </c>
      <c r="AS881">
        <v>3</v>
      </c>
      <c r="AT881">
        <v>1</v>
      </c>
      <c r="AU881">
        <f>IF(AS881*$H$13&gt;=AW881,1.0,(AW881/(AW881-AS881*$H$13)))</f>
        <v>0</v>
      </c>
      <c r="AV881">
        <f>(AU881-1)*100</f>
        <v>0</v>
      </c>
      <c r="AW881">
        <f>MAX(0,($B$13+$C$13*DP881)/(1+$D$13*DP881)*DI881/(DK881+273)*$E$13)</f>
        <v>0</v>
      </c>
      <c r="AX881" t="s">
        <v>418</v>
      </c>
      <c r="AY881" t="s">
        <v>418</v>
      </c>
      <c r="AZ881">
        <v>0</v>
      </c>
      <c r="BA881">
        <v>0</v>
      </c>
      <c r="BB881">
        <f>1-AZ881/BA881</f>
        <v>0</v>
      </c>
      <c r="BC881">
        <v>0</v>
      </c>
      <c r="BD881" t="s">
        <v>418</v>
      </c>
      <c r="BE881" t="s">
        <v>418</v>
      </c>
      <c r="BF881">
        <v>0</v>
      </c>
      <c r="BG881">
        <v>0</v>
      </c>
      <c r="BH881">
        <f>1-BF881/BG881</f>
        <v>0</v>
      </c>
      <c r="BI881">
        <v>0.5</v>
      </c>
      <c r="BJ881">
        <f>CS881</f>
        <v>0</v>
      </c>
      <c r="BK881">
        <f>L881</f>
        <v>0</v>
      </c>
      <c r="BL881">
        <f>BH881*BI881*BJ881</f>
        <v>0</v>
      </c>
      <c r="BM881">
        <f>(BK881-BC881)/BJ881</f>
        <v>0</v>
      </c>
      <c r="BN881">
        <f>(BA881-BG881)/BG881</f>
        <v>0</v>
      </c>
      <c r="BO881">
        <f>AZ881/(BB881+AZ881/BG881)</f>
        <v>0</v>
      </c>
      <c r="BP881" t="s">
        <v>418</v>
      </c>
      <c r="BQ881">
        <v>0</v>
      </c>
      <c r="BR881">
        <f>IF(BQ881&lt;&gt;0, BQ881, BO881)</f>
        <v>0</v>
      </c>
      <c r="BS881">
        <f>1-BR881/BG881</f>
        <v>0</v>
      </c>
      <c r="BT881">
        <f>(BG881-BF881)/(BG881-BR881)</f>
        <v>0</v>
      </c>
      <c r="BU881">
        <f>(BA881-BG881)/(BA881-BR881)</f>
        <v>0</v>
      </c>
      <c r="BV881">
        <f>(BG881-BF881)/(BG881-AZ881)</f>
        <v>0</v>
      </c>
      <c r="BW881">
        <f>(BA881-BG881)/(BA881-AZ881)</f>
        <v>0</v>
      </c>
      <c r="BX881">
        <f>(BT881*BR881/BF881)</f>
        <v>0</v>
      </c>
      <c r="BY881">
        <f>(1-BX881)</f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f>$B$11*DQ881+$C$11*DR881+$F$11*EC881*(1-EF881)</f>
        <v>0</v>
      </c>
      <c r="CS881">
        <f>CR881*CT881</f>
        <v>0</v>
      </c>
      <c r="CT881">
        <f>($B$11*$D$9+$C$11*$D$9+$F$11*((EP881+EH881)/MAX(EP881+EH881+EQ881, 0.1)*$I$9+EQ881/MAX(EP881+EH881+EQ881, 0.1)*$J$9))/($B$11+$C$11+$F$11)</f>
        <v>0</v>
      </c>
      <c r="CU881">
        <f>($B$11*$K$9+$C$11*$K$9+$F$11*((EP881+EH881)/MAX(EP881+EH881+EQ881, 0.1)*$P$9+EQ881/MAX(EP881+EH881+EQ881, 0.1)*$Q$9))/($B$11+$C$11+$F$11)</f>
        <v>0</v>
      </c>
      <c r="CV881">
        <v>6</v>
      </c>
      <c r="CW881">
        <v>0.5</v>
      </c>
      <c r="CX881" t="s">
        <v>419</v>
      </c>
      <c r="CY881">
        <v>2</v>
      </c>
      <c r="CZ881" t="b">
        <v>1</v>
      </c>
      <c r="DA881">
        <v>1659036699.81429</v>
      </c>
      <c r="DB881">
        <v>1467.72107142857</v>
      </c>
      <c r="DC881">
        <v>1518.62607142857</v>
      </c>
      <c r="DD881">
        <v>27.8767357142857</v>
      </c>
      <c r="DE881">
        <v>25.9098428571429</v>
      </c>
      <c r="DF881">
        <v>1455.5525</v>
      </c>
      <c r="DG881">
        <v>27.3453714285714</v>
      </c>
      <c r="DH881">
        <v>500.1055</v>
      </c>
      <c r="DI881">
        <v>90.2739142857143</v>
      </c>
      <c r="DJ881">
        <v>0.0437594535714286</v>
      </c>
      <c r="DK881">
        <v>27.4462321428571</v>
      </c>
      <c r="DL881">
        <v>28.2376607142857</v>
      </c>
      <c r="DM881">
        <v>999.9</v>
      </c>
      <c r="DN881">
        <v>0</v>
      </c>
      <c r="DO881">
        <v>0</v>
      </c>
      <c r="DP881">
        <v>9983.75</v>
      </c>
      <c r="DQ881">
        <v>0</v>
      </c>
      <c r="DR881">
        <v>17.215925</v>
      </c>
      <c r="DS881">
        <v>-50.9050035714286</v>
      </c>
      <c r="DT881">
        <v>1509.80964285714</v>
      </c>
      <c r="DU881">
        <v>1559.02</v>
      </c>
      <c r="DV881">
        <v>1.96688392857143</v>
      </c>
      <c r="DW881">
        <v>1518.62607142857</v>
      </c>
      <c r="DX881">
        <v>25.9098428571429</v>
      </c>
      <c r="DY881">
        <v>2.51654285714286</v>
      </c>
      <c r="DZ881">
        <v>2.33898357142857</v>
      </c>
      <c r="EA881">
        <v>21.1339</v>
      </c>
      <c r="EB881">
        <v>19.9474285714286</v>
      </c>
      <c r="EC881">
        <v>1999.97392857143</v>
      </c>
      <c r="ED881">
        <v>0.979999428571429</v>
      </c>
      <c r="EE881">
        <v>0.0200008571428571</v>
      </c>
      <c r="EF881">
        <v>0</v>
      </c>
      <c r="EG881">
        <v>656.321785714286</v>
      </c>
      <c r="EH881">
        <v>5.00063</v>
      </c>
      <c r="EI881">
        <v>12967.8821428571</v>
      </c>
      <c r="EJ881">
        <v>17256.6678571429</v>
      </c>
      <c r="EK881">
        <v>38.1825714285714</v>
      </c>
      <c r="EL881">
        <v>38.25</v>
      </c>
      <c r="EM881">
        <v>37.687</v>
      </c>
      <c r="EN881">
        <v>37.6205</v>
      </c>
      <c r="EO881">
        <v>39.187</v>
      </c>
      <c r="EP881">
        <v>1955.07392857143</v>
      </c>
      <c r="EQ881">
        <v>39.9</v>
      </c>
      <c r="ER881">
        <v>0</v>
      </c>
      <c r="ES881">
        <v>1659036706.9</v>
      </c>
      <c r="ET881">
        <v>0</v>
      </c>
      <c r="EU881">
        <v>656.326076923077</v>
      </c>
      <c r="EV881">
        <v>-1.32123077790129</v>
      </c>
      <c r="EW881">
        <v>-34.8854700960298</v>
      </c>
      <c r="EX881">
        <v>12967.6230769231</v>
      </c>
      <c r="EY881">
        <v>15</v>
      </c>
      <c r="EZ881">
        <v>1659035359.5</v>
      </c>
      <c r="FA881" t="s">
        <v>1976</v>
      </c>
      <c r="FB881">
        <v>1659035357.5</v>
      </c>
      <c r="FC881">
        <v>1659035359.5</v>
      </c>
      <c r="FD881">
        <v>1</v>
      </c>
      <c r="FE881">
        <v>-0.104</v>
      </c>
      <c r="FF881">
        <v>-0.037</v>
      </c>
      <c r="FG881">
        <v>6.435</v>
      </c>
      <c r="FH881">
        <v>0.501</v>
      </c>
      <c r="FI881">
        <v>420</v>
      </c>
      <c r="FJ881">
        <v>25</v>
      </c>
      <c r="FK881">
        <v>0.45</v>
      </c>
      <c r="FL881">
        <v>0.11</v>
      </c>
      <c r="FM881">
        <v>-51.06686</v>
      </c>
      <c r="FN881">
        <v>2.30343264540344</v>
      </c>
      <c r="FO881">
        <v>0.636984888674763</v>
      </c>
      <c r="FP881">
        <v>0</v>
      </c>
      <c r="FQ881">
        <v>656.394058823529</v>
      </c>
      <c r="FR881">
        <v>-1.74979373915311</v>
      </c>
      <c r="FS881">
        <v>0.263510011103103</v>
      </c>
      <c r="FT881">
        <v>0</v>
      </c>
      <c r="FU881">
        <v>1.9663715</v>
      </c>
      <c r="FV881">
        <v>0.00117703564727265</v>
      </c>
      <c r="FW881">
        <v>0.00253594711104155</v>
      </c>
      <c r="FX881">
        <v>1</v>
      </c>
      <c r="FY881">
        <v>1</v>
      </c>
      <c r="FZ881">
        <v>3</v>
      </c>
      <c r="GA881" t="s">
        <v>421</v>
      </c>
      <c r="GB881">
        <v>2.97393</v>
      </c>
      <c r="GC881">
        <v>2.69752</v>
      </c>
      <c r="GD881">
        <v>0.213113</v>
      </c>
      <c r="GE881">
        <v>0.218143</v>
      </c>
      <c r="GF881">
        <v>0.114426</v>
      </c>
      <c r="GG881">
        <v>0.109723</v>
      </c>
      <c r="GH881">
        <v>30637.5</v>
      </c>
      <c r="GI881">
        <v>33294.3</v>
      </c>
      <c r="GJ881">
        <v>35279</v>
      </c>
      <c r="GK881">
        <v>38615.2</v>
      </c>
      <c r="GL881">
        <v>44288.7</v>
      </c>
      <c r="GM881">
        <v>49655.3</v>
      </c>
      <c r="GN881">
        <v>55148.8</v>
      </c>
      <c r="GO881">
        <v>61939.9</v>
      </c>
      <c r="GP881">
        <v>1.9736</v>
      </c>
      <c r="GQ881">
        <v>1.8648</v>
      </c>
      <c r="GR881">
        <v>0.174493</v>
      </c>
      <c r="GS881">
        <v>0</v>
      </c>
      <c r="GT881">
        <v>25.3546</v>
      </c>
      <c r="GU881">
        <v>999.9</v>
      </c>
      <c r="GV881">
        <v>58.003</v>
      </c>
      <c r="GW881">
        <v>29.457</v>
      </c>
      <c r="GX881">
        <v>26.5315</v>
      </c>
      <c r="GY881">
        <v>56.2819</v>
      </c>
      <c r="GZ881">
        <v>45.6651</v>
      </c>
      <c r="HA881">
        <v>1</v>
      </c>
      <c r="HB881">
        <v>-0.0516463</v>
      </c>
      <c r="HC881">
        <v>0.0923747</v>
      </c>
      <c r="HD881">
        <v>20.114</v>
      </c>
      <c r="HE881">
        <v>5.19812</v>
      </c>
      <c r="HF881">
        <v>12.004</v>
      </c>
      <c r="HG881">
        <v>4.9756</v>
      </c>
      <c r="HH881">
        <v>3.2936</v>
      </c>
      <c r="HI881">
        <v>9999</v>
      </c>
      <c r="HJ881">
        <v>9999</v>
      </c>
      <c r="HK881">
        <v>9999</v>
      </c>
      <c r="HL881">
        <v>631.3</v>
      </c>
      <c r="HM881">
        <v>1.86322</v>
      </c>
      <c r="HN881">
        <v>1.86798</v>
      </c>
      <c r="HO881">
        <v>1.86783</v>
      </c>
      <c r="HP881">
        <v>1.86899</v>
      </c>
      <c r="HQ881">
        <v>1.86981</v>
      </c>
      <c r="HR881">
        <v>1.86584</v>
      </c>
      <c r="HS881">
        <v>1.86691</v>
      </c>
      <c r="HT881">
        <v>1.86829</v>
      </c>
      <c r="HU881">
        <v>5</v>
      </c>
      <c r="HV881">
        <v>0</v>
      </c>
      <c r="HW881">
        <v>0</v>
      </c>
      <c r="HX881">
        <v>0</v>
      </c>
      <c r="HY881" t="s">
        <v>422</v>
      </c>
      <c r="HZ881" t="s">
        <v>423</v>
      </c>
      <c r="IA881" t="s">
        <v>424</v>
      </c>
      <c r="IB881" t="s">
        <v>424</v>
      </c>
      <c r="IC881" t="s">
        <v>424</v>
      </c>
      <c r="ID881" t="s">
        <v>424</v>
      </c>
      <c r="IE881">
        <v>0</v>
      </c>
      <c r="IF881">
        <v>100</v>
      </c>
      <c r="IG881">
        <v>100</v>
      </c>
      <c r="IH881">
        <v>12.29</v>
      </c>
      <c r="II881">
        <v>0.5313</v>
      </c>
      <c r="IJ881">
        <v>3.92360093765785</v>
      </c>
      <c r="IK881">
        <v>0.00601174518973114</v>
      </c>
      <c r="IL881">
        <v>2.77886958061485e-07</v>
      </c>
      <c r="IM881">
        <v>-3.54636231360687e-10</v>
      </c>
      <c r="IN881">
        <v>0.531367920259254</v>
      </c>
      <c r="IO881">
        <v>0</v>
      </c>
      <c r="IP881">
        <v>0</v>
      </c>
      <c r="IQ881">
        <v>0</v>
      </c>
      <c r="IR881">
        <v>-4</v>
      </c>
      <c r="IS881">
        <v>1848</v>
      </c>
      <c r="IT881">
        <v>1</v>
      </c>
      <c r="IU881">
        <v>25</v>
      </c>
      <c r="IV881">
        <v>22.5</v>
      </c>
      <c r="IW881">
        <v>22.5</v>
      </c>
      <c r="IX881">
        <v>2.94189</v>
      </c>
      <c r="IY881">
        <v>2.60254</v>
      </c>
      <c r="IZ881">
        <v>1.54785</v>
      </c>
      <c r="JA881">
        <v>2.30591</v>
      </c>
      <c r="JB881">
        <v>1.34644</v>
      </c>
      <c r="JC881">
        <v>2.24731</v>
      </c>
      <c r="JD881">
        <v>33.7381</v>
      </c>
      <c r="JE881">
        <v>24.2101</v>
      </c>
      <c r="JF881">
        <v>18</v>
      </c>
      <c r="JG881">
        <v>492.015</v>
      </c>
      <c r="JH881">
        <v>420.792</v>
      </c>
      <c r="JI881">
        <v>24.9997</v>
      </c>
      <c r="JJ881">
        <v>26.5743</v>
      </c>
      <c r="JK881">
        <v>30.0001</v>
      </c>
      <c r="JL881">
        <v>26.5314</v>
      </c>
      <c r="JM881">
        <v>26.4729</v>
      </c>
      <c r="JN881">
        <v>58.8559</v>
      </c>
      <c r="JO881">
        <v>5.50971</v>
      </c>
      <c r="JP881">
        <v>100</v>
      </c>
      <c r="JQ881">
        <v>25</v>
      </c>
      <c r="JR881">
        <v>1558.27</v>
      </c>
      <c r="JS881">
        <v>25.9439</v>
      </c>
      <c r="JT881">
        <v>102.301</v>
      </c>
      <c r="JU881">
        <v>103.098</v>
      </c>
    </row>
    <row r="882" spans="1:281">
      <c r="A882">
        <v>864</v>
      </c>
      <c r="B882">
        <v>1659036712.6</v>
      </c>
      <c r="C882">
        <v>13029.5</v>
      </c>
      <c r="D882" t="s">
        <v>2161</v>
      </c>
      <c r="E882" t="s">
        <v>2162</v>
      </c>
      <c r="F882">
        <v>5</v>
      </c>
      <c r="G882" t="s">
        <v>1975</v>
      </c>
      <c r="H882" t="s">
        <v>417</v>
      </c>
      <c r="I882">
        <v>1659036705.1</v>
      </c>
      <c r="J882">
        <f>(K882)/1000</f>
        <v>0</v>
      </c>
      <c r="K882">
        <f>IF(CZ882, AN882, AH882)</f>
        <v>0</v>
      </c>
      <c r="L882">
        <f>IF(CZ882, AI882, AG882)</f>
        <v>0</v>
      </c>
      <c r="M882">
        <f>DB882 - IF(AU882&gt;1, L882*CV882*100.0/(AW882*DP882), 0)</f>
        <v>0</v>
      </c>
      <c r="N882">
        <f>((T882-J882/2)*M882-L882)/(T882+J882/2)</f>
        <v>0</v>
      </c>
      <c r="O882">
        <f>N882*(DI882+DJ882)/1000.0</f>
        <v>0</v>
      </c>
      <c r="P882">
        <f>(DB882 - IF(AU882&gt;1, L882*CV882*100.0/(AW882*DP882), 0))*(DI882+DJ882)/1000.0</f>
        <v>0</v>
      </c>
      <c r="Q882">
        <f>2.0/((1/S882-1/R882)+SIGN(S882)*SQRT((1/S882-1/R882)*(1/S882-1/R882) + 4*CW882/((CW882+1)*(CW882+1))*(2*1/S882*1/R882-1/R882*1/R882)))</f>
        <v>0</v>
      </c>
      <c r="R882">
        <f>IF(LEFT(CX882,1)&lt;&gt;"0",IF(LEFT(CX882,1)="1",3.0,CY882),$D$5+$E$5*(DP882*DI882/($K$5*1000))+$F$5*(DP882*DI882/($K$5*1000))*MAX(MIN(CV882,$J$5),$I$5)*MAX(MIN(CV882,$J$5),$I$5)+$G$5*MAX(MIN(CV882,$J$5),$I$5)*(DP882*DI882/($K$5*1000))+$H$5*(DP882*DI882/($K$5*1000))*(DP882*DI882/($K$5*1000)))</f>
        <v>0</v>
      </c>
      <c r="S882">
        <f>J882*(1000-(1000*0.61365*exp(17.502*W882/(240.97+W882))/(DI882+DJ882)+DD882)/2)/(1000*0.61365*exp(17.502*W882/(240.97+W882))/(DI882+DJ882)-DD882)</f>
        <v>0</v>
      </c>
      <c r="T882">
        <f>1/((CW882+1)/(Q882/1.6)+1/(R882/1.37)) + CW882/((CW882+1)/(Q882/1.6) + CW882/(R882/1.37))</f>
        <v>0</v>
      </c>
      <c r="U882">
        <f>(CR882*CU882)</f>
        <v>0</v>
      </c>
      <c r="V882">
        <f>(DK882+(U882+2*0.95*5.67E-8*(((DK882+$B$7)+273)^4-(DK882+273)^4)-44100*J882)/(1.84*29.3*R882+8*0.95*5.67E-8*(DK882+273)^3))</f>
        <v>0</v>
      </c>
      <c r="W882">
        <f>($C$7*DL882+$D$7*DM882+$E$7*V882)</f>
        <v>0</v>
      </c>
      <c r="X882">
        <f>0.61365*exp(17.502*W882/(240.97+W882))</f>
        <v>0</v>
      </c>
      <c r="Y882">
        <f>(Z882/AA882*100)</f>
        <v>0</v>
      </c>
      <c r="Z882">
        <f>DD882*(DI882+DJ882)/1000</f>
        <v>0</v>
      </c>
      <c r="AA882">
        <f>0.61365*exp(17.502*DK882/(240.97+DK882))</f>
        <v>0</v>
      </c>
      <c r="AB882">
        <f>(X882-DD882*(DI882+DJ882)/1000)</f>
        <v>0</v>
      </c>
      <c r="AC882">
        <f>(-J882*44100)</f>
        <v>0</v>
      </c>
      <c r="AD882">
        <f>2*29.3*R882*0.92*(DK882-W882)</f>
        <v>0</v>
      </c>
      <c r="AE882">
        <f>2*0.95*5.67E-8*(((DK882+$B$7)+273)^4-(W882+273)^4)</f>
        <v>0</v>
      </c>
      <c r="AF882">
        <f>U882+AE882+AC882+AD882</f>
        <v>0</v>
      </c>
      <c r="AG882">
        <f>DH882*AU882*(DC882-DB882*(1000-AU882*DE882)/(1000-AU882*DD882))/(100*CV882)</f>
        <v>0</v>
      </c>
      <c r="AH882">
        <f>1000*DH882*AU882*(DD882-DE882)/(100*CV882*(1000-AU882*DD882))</f>
        <v>0</v>
      </c>
      <c r="AI882">
        <f>(AJ882 - AK882 - DI882*1E3/(8.314*(DK882+273.15)) * AM882/DH882 * AL882) * DH882/(100*CV882) * (1000 - DE882)/1000</f>
        <v>0</v>
      </c>
      <c r="AJ882">
        <v>1592.77271361848</v>
      </c>
      <c r="AK882">
        <v>1550.69709090909</v>
      </c>
      <c r="AL882">
        <v>3.36972013674187</v>
      </c>
      <c r="AM882">
        <v>66.0503395824005</v>
      </c>
      <c r="AN882">
        <f>(AP882 - AO882 + DI882*1E3/(8.314*(DK882+273.15)) * AR882/DH882 * AQ882) * DH882/(100*CV882) * 1000/(1000 - AP882)</f>
        <v>0</v>
      </c>
      <c r="AO882">
        <v>25.9044357847352</v>
      </c>
      <c r="AP882">
        <v>27.871506993007</v>
      </c>
      <c r="AQ882">
        <v>-6.7333613391476e-06</v>
      </c>
      <c r="AR882">
        <v>92.4507635075594</v>
      </c>
      <c r="AS882">
        <v>3</v>
      </c>
      <c r="AT882">
        <v>1</v>
      </c>
      <c r="AU882">
        <f>IF(AS882*$H$13&gt;=AW882,1.0,(AW882/(AW882-AS882*$H$13)))</f>
        <v>0</v>
      </c>
      <c r="AV882">
        <f>(AU882-1)*100</f>
        <v>0</v>
      </c>
      <c r="AW882">
        <f>MAX(0,($B$13+$C$13*DP882)/(1+$D$13*DP882)*DI882/(DK882+273)*$E$13)</f>
        <v>0</v>
      </c>
      <c r="AX882" t="s">
        <v>418</v>
      </c>
      <c r="AY882" t="s">
        <v>418</v>
      </c>
      <c r="AZ882">
        <v>0</v>
      </c>
      <c r="BA882">
        <v>0</v>
      </c>
      <c r="BB882">
        <f>1-AZ882/BA882</f>
        <v>0</v>
      </c>
      <c r="BC882">
        <v>0</v>
      </c>
      <c r="BD882" t="s">
        <v>418</v>
      </c>
      <c r="BE882" t="s">
        <v>418</v>
      </c>
      <c r="BF882">
        <v>0</v>
      </c>
      <c r="BG882">
        <v>0</v>
      </c>
      <c r="BH882">
        <f>1-BF882/BG882</f>
        <v>0</v>
      </c>
      <c r="BI882">
        <v>0.5</v>
      </c>
      <c r="BJ882">
        <f>CS882</f>
        <v>0</v>
      </c>
      <c r="BK882">
        <f>L882</f>
        <v>0</v>
      </c>
      <c r="BL882">
        <f>BH882*BI882*BJ882</f>
        <v>0</v>
      </c>
      <c r="BM882">
        <f>(BK882-BC882)/BJ882</f>
        <v>0</v>
      </c>
      <c r="BN882">
        <f>(BA882-BG882)/BG882</f>
        <v>0</v>
      </c>
      <c r="BO882">
        <f>AZ882/(BB882+AZ882/BG882)</f>
        <v>0</v>
      </c>
      <c r="BP882" t="s">
        <v>418</v>
      </c>
      <c r="BQ882">
        <v>0</v>
      </c>
      <c r="BR882">
        <f>IF(BQ882&lt;&gt;0, BQ882, BO882)</f>
        <v>0</v>
      </c>
      <c r="BS882">
        <f>1-BR882/BG882</f>
        <v>0</v>
      </c>
      <c r="BT882">
        <f>(BG882-BF882)/(BG882-BR882)</f>
        <v>0</v>
      </c>
      <c r="BU882">
        <f>(BA882-BG882)/(BA882-BR882)</f>
        <v>0</v>
      </c>
      <c r="BV882">
        <f>(BG882-BF882)/(BG882-AZ882)</f>
        <v>0</v>
      </c>
      <c r="BW882">
        <f>(BA882-BG882)/(BA882-AZ882)</f>
        <v>0</v>
      </c>
      <c r="BX882">
        <f>(BT882*BR882/BF882)</f>
        <v>0</v>
      </c>
      <c r="BY882">
        <f>(1-BX882)</f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f>$B$11*DQ882+$C$11*DR882+$F$11*EC882*(1-EF882)</f>
        <v>0</v>
      </c>
      <c r="CS882">
        <f>CR882*CT882</f>
        <v>0</v>
      </c>
      <c r="CT882">
        <f>($B$11*$D$9+$C$11*$D$9+$F$11*((EP882+EH882)/MAX(EP882+EH882+EQ882, 0.1)*$I$9+EQ882/MAX(EP882+EH882+EQ882, 0.1)*$J$9))/($B$11+$C$11+$F$11)</f>
        <v>0</v>
      </c>
      <c r="CU882">
        <f>($B$11*$K$9+$C$11*$K$9+$F$11*((EP882+EH882)/MAX(EP882+EH882+EQ882, 0.1)*$P$9+EQ882/MAX(EP882+EH882+EQ882, 0.1)*$Q$9))/($B$11+$C$11+$F$11)</f>
        <v>0</v>
      </c>
      <c r="CV882">
        <v>6</v>
      </c>
      <c r="CW882">
        <v>0.5</v>
      </c>
      <c r="CX882" t="s">
        <v>419</v>
      </c>
      <c r="CY882">
        <v>2</v>
      </c>
      <c r="CZ882" t="b">
        <v>1</v>
      </c>
      <c r="DA882">
        <v>1659036705.1</v>
      </c>
      <c r="DB882">
        <v>1484.97481481482</v>
      </c>
      <c r="DC882">
        <v>1535.95851851852</v>
      </c>
      <c r="DD882">
        <v>27.8739925925926</v>
      </c>
      <c r="DE882">
        <v>25.9071074074074</v>
      </c>
      <c r="DF882">
        <v>1472.7262962963</v>
      </c>
      <c r="DG882">
        <v>27.3426222222222</v>
      </c>
      <c r="DH882">
        <v>500.124851851852</v>
      </c>
      <c r="DI882">
        <v>90.2737074074074</v>
      </c>
      <c r="DJ882">
        <v>0.0437156777777778</v>
      </c>
      <c r="DK882">
        <v>27.4377074074074</v>
      </c>
      <c r="DL882">
        <v>28.2245259259259</v>
      </c>
      <c r="DM882">
        <v>999.9</v>
      </c>
      <c r="DN882">
        <v>0</v>
      </c>
      <c r="DO882">
        <v>0</v>
      </c>
      <c r="DP882">
        <v>9993.14814814815</v>
      </c>
      <c r="DQ882">
        <v>0</v>
      </c>
      <c r="DR882">
        <v>17.219362962963</v>
      </c>
      <c r="DS882">
        <v>-50.9848444444444</v>
      </c>
      <c r="DT882">
        <v>1527.5537037037</v>
      </c>
      <c r="DU882">
        <v>1576.80888888889</v>
      </c>
      <c r="DV882">
        <v>1.96687814814815</v>
      </c>
      <c r="DW882">
        <v>1535.95851851852</v>
      </c>
      <c r="DX882">
        <v>25.9071074074074</v>
      </c>
      <c r="DY882">
        <v>2.51629</v>
      </c>
      <c r="DZ882">
        <v>2.33873148148148</v>
      </c>
      <c r="EA882">
        <v>21.1322518518519</v>
      </c>
      <c r="EB882">
        <v>19.9456777777778</v>
      </c>
      <c r="EC882">
        <v>1999.99740740741</v>
      </c>
      <c r="ED882">
        <v>0.979999703703704</v>
      </c>
      <c r="EE882">
        <v>0.020000637037037</v>
      </c>
      <c r="EF882">
        <v>0</v>
      </c>
      <c r="EG882">
        <v>656.133296296296</v>
      </c>
      <c r="EH882">
        <v>5.00063</v>
      </c>
      <c r="EI882">
        <v>12965.4925925926</v>
      </c>
      <c r="EJ882">
        <v>17256.8592592593</v>
      </c>
      <c r="EK882">
        <v>38.1778148148148</v>
      </c>
      <c r="EL882">
        <v>38.25</v>
      </c>
      <c r="EM882">
        <v>37.687</v>
      </c>
      <c r="EN882">
        <v>37.611</v>
      </c>
      <c r="EO882">
        <v>39.187</v>
      </c>
      <c r="EP882">
        <v>1955.09740740741</v>
      </c>
      <c r="EQ882">
        <v>39.9</v>
      </c>
      <c r="ER882">
        <v>0</v>
      </c>
      <c r="ES882">
        <v>1659036711.7</v>
      </c>
      <c r="ET882">
        <v>0</v>
      </c>
      <c r="EU882">
        <v>656.144230769231</v>
      </c>
      <c r="EV882">
        <v>-1.12485469867115</v>
      </c>
      <c r="EW882">
        <v>-26.1299145659882</v>
      </c>
      <c r="EX882">
        <v>12965.5038461538</v>
      </c>
      <c r="EY882">
        <v>15</v>
      </c>
      <c r="EZ882">
        <v>1659035359.5</v>
      </c>
      <c r="FA882" t="s">
        <v>1976</v>
      </c>
      <c r="FB882">
        <v>1659035357.5</v>
      </c>
      <c r="FC882">
        <v>1659035359.5</v>
      </c>
      <c r="FD882">
        <v>1</v>
      </c>
      <c r="FE882">
        <v>-0.104</v>
      </c>
      <c r="FF882">
        <v>-0.037</v>
      </c>
      <c r="FG882">
        <v>6.435</v>
      </c>
      <c r="FH882">
        <v>0.501</v>
      </c>
      <c r="FI882">
        <v>420</v>
      </c>
      <c r="FJ882">
        <v>25</v>
      </c>
      <c r="FK882">
        <v>0.45</v>
      </c>
      <c r="FL882">
        <v>0.11</v>
      </c>
      <c r="FM882">
        <v>-50.9721975</v>
      </c>
      <c r="FN882">
        <v>2.32021575985019</v>
      </c>
      <c r="FO882">
        <v>0.838331592655167</v>
      </c>
      <c r="FP882">
        <v>0</v>
      </c>
      <c r="FQ882">
        <v>656.27</v>
      </c>
      <c r="FR882">
        <v>-1.57148968774382</v>
      </c>
      <c r="FS882">
        <v>0.253509484681601</v>
      </c>
      <c r="FT882">
        <v>0</v>
      </c>
      <c r="FU882">
        <v>1.96679475</v>
      </c>
      <c r="FV882">
        <v>0.004626979362096</v>
      </c>
      <c r="FW882">
        <v>0.00278212417722503</v>
      </c>
      <c r="FX882">
        <v>1</v>
      </c>
      <c r="FY882">
        <v>1</v>
      </c>
      <c r="FZ882">
        <v>3</v>
      </c>
      <c r="GA882" t="s">
        <v>421</v>
      </c>
      <c r="GB882">
        <v>2.97335</v>
      </c>
      <c r="GC882">
        <v>2.69756</v>
      </c>
      <c r="GD882">
        <v>0.214498</v>
      </c>
      <c r="GE882">
        <v>0.219689</v>
      </c>
      <c r="GF882">
        <v>0.114416</v>
      </c>
      <c r="GG882">
        <v>0.10972</v>
      </c>
      <c r="GH882">
        <v>30583.5</v>
      </c>
      <c r="GI882">
        <v>33228.8</v>
      </c>
      <c r="GJ882">
        <v>35278.9</v>
      </c>
      <c r="GK882">
        <v>38615.6</v>
      </c>
      <c r="GL882">
        <v>44289.1</v>
      </c>
      <c r="GM882">
        <v>49655.9</v>
      </c>
      <c r="GN882">
        <v>55148.6</v>
      </c>
      <c r="GO882">
        <v>61940.5</v>
      </c>
      <c r="GP882">
        <v>1.9734</v>
      </c>
      <c r="GQ882">
        <v>1.8644</v>
      </c>
      <c r="GR882">
        <v>0.174195</v>
      </c>
      <c r="GS882">
        <v>0</v>
      </c>
      <c r="GT882">
        <v>25.3567</v>
      </c>
      <c r="GU882">
        <v>999.9</v>
      </c>
      <c r="GV882">
        <v>57.978</v>
      </c>
      <c r="GW882">
        <v>29.447</v>
      </c>
      <c r="GX882">
        <v>26.5047</v>
      </c>
      <c r="GY882">
        <v>55.3619</v>
      </c>
      <c r="GZ882">
        <v>46.0617</v>
      </c>
      <c r="HA882">
        <v>1</v>
      </c>
      <c r="HB882">
        <v>-0.0517683</v>
      </c>
      <c r="HC882">
        <v>0.091939</v>
      </c>
      <c r="HD882">
        <v>20.114</v>
      </c>
      <c r="HE882">
        <v>5.19932</v>
      </c>
      <c r="HF882">
        <v>12.004</v>
      </c>
      <c r="HG882">
        <v>4.9756</v>
      </c>
      <c r="HH882">
        <v>3.2934</v>
      </c>
      <c r="HI882">
        <v>9999</v>
      </c>
      <c r="HJ882">
        <v>9999</v>
      </c>
      <c r="HK882">
        <v>9999</v>
      </c>
      <c r="HL882">
        <v>631.3</v>
      </c>
      <c r="HM882">
        <v>1.86319</v>
      </c>
      <c r="HN882">
        <v>1.86801</v>
      </c>
      <c r="HO882">
        <v>1.86783</v>
      </c>
      <c r="HP882">
        <v>1.86902</v>
      </c>
      <c r="HQ882">
        <v>1.86981</v>
      </c>
      <c r="HR882">
        <v>1.86584</v>
      </c>
      <c r="HS882">
        <v>1.86691</v>
      </c>
      <c r="HT882">
        <v>1.86829</v>
      </c>
      <c r="HU882">
        <v>5</v>
      </c>
      <c r="HV882">
        <v>0</v>
      </c>
      <c r="HW882">
        <v>0</v>
      </c>
      <c r="HX882">
        <v>0</v>
      </c>
      <c r="HY882" t="s">
        <v>422</v>
      </c>
      <c r="HZ882" t="s">
        <v>423</v>
      </c>
      <c r="IA882" t="s">
        <v>424</v>
      </c>
      <c r="IB882" t="s">
        <v>424</v>
      </c>
      <c r="IC882" t="s">
        <v>424</v>
      </c>
      <c r="ID882" t="s">
        <v>424</v>
      </c>
      <c r="IE882">
        <v>0</v>
      </c>
      <c r="IF882">
        <v>100</v>
      </c>
      <c r="IG882">
        <v>100</v>
      </c>
      <c r="IH882">
        <v>12.36</v>
      </c>
      <c r="II882">
        <v>0.5314</v>
      </c>
      <c r="IJ882">
        <v>3.92360093765785</v>
      </c>
      <c r="IK882">
        <v>0.00601174518973114</v>
      </c>
      <c r="IL882">
        <v>2.77886958061485e-07</v>
      </c>
      <c r="IM882">
        <v>-3.54636231360687e-10</v>
      </c>
      <c r="IN882">
        <v>0.531367920259254</v>
      </c>
      <c r="IO882">
        <v>0</v>
      </c>
      <c r="IP882">
        <v>0</v>
      </c>
      <c r="IQ882">
        <v>0</v>
      </c>
      <c r="IR882">
        <v>-4</v>
      </c>
      <c r="IS882">
        <v>1848</v>
      </c>
      <c r="IT882">
        <v>1</v>
      </c>
      <c r="IU882">
        <v>25</v>
      </c>
      <c r="IV882">
        <v>22.6</v>
      </c>
      <c r="IW882">
        <v>22.6</v>
      </c>
      <c r="IX882">
        <v>2.96509</v>
      </c>
      <c r="IY882">
        <v>2.59644</v>
      </c>
      <c r="IZ882">
        <v>1.54785</v>
      </c>
      <c r="JA882">
        <v>2.30591</v>
      </c>
      <c r="JB882">
        <v>1.34644</v>
      </c>
      <c r="JC882">
        <v>2.41211</v>
      </c>
      <c r="JD882">
        <v>33.7381</v>
      </c>
      <c r="JE882">
        <v>24.2188</v>
      </c>
      <c r="JF882">
        <v>18</v>
      </c>
      <c r="JG882">
        <v>491.884</v>
      </c>
      <c r="JH882">
        <v>420.563</v>
      </c>
      <c r="JI882">
        <v>24.9998</v>
      </c>
      <c r="JJ882">
        <v>26.5743</v>
      </c>
      <c r="JK882">
        <v>30</v>
      </c>
      <c r="JL882">
        <v>26.5314</v>
      </c>
      <c r="JM882">
        <v>26.4729</v>
      </c>
      <c r="JN882">
        <v>59.3316</v>
      </c>
      <c r="JO882">
        <v>5.50971</v>
      </c>
      <c r="JP882">
        <v>100</v>
      </c>
      <c r="JQ882">
        <v>25</v>
      </c>
      <c r="JR882">
        <v>1571.8</v>
      </c>
      <c r="JS882">
        <v>25.9452</v>
      </c>
      <c r="JT882">
        <v>102.301</v>
      </c>
      <c r="JU882">
        <v>103.099</v>
      </c>
    </row>
    <row r="883" spans="1:281">
      <c r="A883">
        <v>865</v>
      </c>
      <c r="B883">
        <v>1659036717.6</v>
      </c>
      <c r="C883">
        <v>13034.5</v>
      </c>
      <c r="D883" t="s">
        <v>2163</v>
      </c>
      <c r="E883" t="s">
        <v>2164</v>
      </c>
      <c r="F883">
        <v>5</v>
      </c>
      <c r="G883" t="s">
        <v>1975</v>
      </c>
      <c r="H883" t="s">
        <v>417</v>
      </c>
      <c r="I883">
        <v>1659036709.81429</v>
      </c>
      <c r="J883">
        <f>(K883)/1000</f>
        <v>0</v>
      </c>
      <c r="K883">
        <f>IF(CZ883, AN883, AH883)</f>
        <v>0</v>
      </c>
      <c r="L883">
        <f>IF(CZ883, AI883, AG883)</f>
        <v>0</v>
      </c>
      <c r="M883">
        <f>DB883 - IF(AU883&gt;1, L883*CV883*100.0/(AW883*DP883), 0)</f>
        <v>0</v>
      </c>
      <c r="N883">
        <f>((T883-J883/2)*M883-L883)/(T883+J883/2)</f>
        <v>0</v>
      </c>
      <c r="O883">
        <f>N883*(DI883+DJ883)/1000.0</f>
        <v>0</v>
      </c>
      <c r="P883">
        <f>(DB883 - IF(AU883&gt;1, L883*CV883*100.0/(AW883*DP883), 0))*(DI883+DJ883)/1000.0</f>
        <v>0</v>
      </c>
      <c r="Q883">
        <f>2.0/((1/S883-1/R883)+SIGN(S883)*SQRT((1/S883-1/R883)*(1/S883-1/R883) + 4*CW883/((CW883+1)*(CW883+1))*(2*1/S883*1/R883-1/R883*1/R883)))</f>
        <v>0</v>
      </c>
      <c r="R883">
        <f>IF(LEFT(CX883,1)&lt;&gt;"0",IF(LEFT(CX883,1)="1",3.0,CY883),$D$5+$E$5*(DP883*DI883/($K$5*1000))+$F$5*(DP883*DI883/($K$5*1000))*MAX(MIN(CV883,$J$5),$I$5)*MAX(MIN(CV883,$J$5),$I$5)+$G$5*MAX(MIN(CV883,$J$5),$I$5)*(DP883*DI883/($K$5*1000))+$H$5*(DP883*DI883/($K$5*1000))*(DP883*DI883/($K$5*1000)))</f>
        <v>0</v>
      </c>
      <c r="S883">
        <f>J883*(1000-(1000*0.61365*exp(17.502*W883/(240.97+W883))/(DI883+DJ883)+DD883)/2)/(1000*0.61365*exp(17.502*W883/(240.97+W883))/(DI883+DJ883)-DD883)</f>
        <v>0</v>
      </c>
      <c r="T883">
        <f>1/((CW883+1)/(Q883/1.6)+1/(R883/1.37)) + CW883/((CW883+1)/(Q883/1.6) + CW883/(R883/1.37))</f>
        <v>0</v>
      </c>
      <c r="U883">
        <f>(CR883*CU883)</f>
        <v>0</v>
      </c>
      <c r="V883">
        <f>(DK883+(U883+2*0.95*5.67E-8*(((DK883+$B$7)+273)^4-(DK883+273)^4)-44100*J883)/(1.84*29.3*R883+8*0.95*5.67E-8*(DK883+273)^3))</f>
        <v>0</v>
      </c>
      <c r="W883">
        <f>($C$7*DL883+$D$7*DM883+$E$7*V883)</f>
        <v>0</v>
      </c>
      <c r="X883">
        <f>0.61365*exp(17.502*W883/(240.97+W883))</f>
        <v>0</v>
      </c>
      <c r="Y883">
        <f>(Z883/AA883*100)</f>
        <v>0</v>
      </c>
      <c r="Z883">
        <f>DD883*(DI883+DJ883)/1000</f>
        <v>0</v>
      </c>
      <c r="AA883">
        <f>0.61365*exp(17.502*DK883/(240.97+DK883))</f>
        <v>0</v>
      </c>
      <c r="AB883">
        <f>(X883-DD883*(DI883+DJ883)/1000)</f>
        <v>0</v>
      </c>
      <c r="AC883">
        <f>(-J883*44100)</f>
        <v>0</v>
      </c>
      <c r="AD883">
        <f>2*29.3*R883*0.92*(DK883-W883)</f>
        <v>0</v>
      </c>
      <c r="AE883">
        <f>2*0.95*5.67E-8*(((DK883+$B$7)+273)^4-(W883+273)^4)</f>
        <v>0</v>
      </c>
      <c r="AF883">
        <f>U883+AE883+AC883+AD883</f>
        <v>0</v>
      </c>
      <c r="AG883">
        <f>DH883*AU883*(DC883-DB883*(1000-AU883*DE883)/(1000-AU883*DD883))/(100*CV883)</f>
        <v>0</v>
      </c>
      <c r="AH883">
        <f>1000*DH883*AU883*(DD883-DE883)/(100*CV883*(1000-AU883*DD883))</f>
        <v>0</v>
      </c>
      <c r="AI883">
        <f>(AJ883 - AK883 - DI883*1E3/(8.314*(DK883+273.15)) * AM883/DH883 * AL883) * DH883/(100*CV883) * (1000 - DE883)/1000</f>
        <v>0</v>
      </c>
      <c r="AJ883">
        <v>1609.98818506942</v>
      </c>
      <c r="AK883">
        <v>1568.01115151515</v>
      </c>
      <c r="AL883">
        <v>3.41061448020246</v>
      </c>
      <c r="AM883">
        <v>66.0503395824005</v>
      </c>
      <c r="AN883">
        <f>(AP883 - AO883 + DI883*1E3/(8.314*(DK883+273.15)) * AR883/DH883 * AQ883) * DH883/(100*CV883) * 1000/(1000 - AP883)</f>
        <v>0</v>
      </c>
      <c r="AO883">
        <v>25.9016267194387</v>
      </c>
      <c r="AP883">
        <v>27.8665587412587</v>
      </c>
      <c r="AQ883">
        <v>-4.17729003733625e-06</v>
      </c>
      <c r="AR883">
        <v>92.4507635075594</v>
      </c>
      <c r="AS883">
        <v>3</v>
      </c>
      <c r="AT883">
        <v>1</v>
      </c>
      <c r="AU883">
        <f>IF(AS883*$H$13&gt;=AW883,1.0,(AW883/(AW883-AS883*$H$13)))</f>
        <v>0</v>
      </c>
      <c r="AV883">
        <f>(AU883-1)*100</f>
        <v>0</v>
      </c>
      <c r="AW883">
        <f>MAX(0,($B$13+$C$13*DP883)/(1+$D$13*DP883)*DI883/(DK883+273)*$E$13)</f>
        <v>0</v>
      </c>
      <c r="AX883" t="s">
        <v>418</v>
      </c>
      <c r="AY883" t="s">
        <v>418</v>
      </c>
      <c r="AZ883">
        <v>0</v>
      </c>
      <c r="BA883">
        <v>0</v>
      </c>
      <c r="BB883">
        <f>1-AZ883/BA883</f>
        <v>0</v>
      </c>
      <c r="BC883">
        <v>0</v>
      </c>
      <c r="BD883" t="s">
        <v>418</v>
      </c>
      <c r="BE883" t="s">
        <v>418</v>
      </c>
      <c r="BF883">
        <v>0</v>
      </c>
      <c r="BG883">
        <v>0</v>
      </c>
      <c r="BH883">
        <f>1-BF883/BG883</f>
        <v>0</v>
      </c>
      <c r="BI883">
        <v>0.5</v>
      </c>
      <c r="BJ883">
        <f>CS883</f>
        <v>0</v>
      </c>
      <c r="BK883">
        <f>L883</f>
        <v>0</v>
      </c>
      <c r="BL883">
        <f>BH883*BI883*BJ883</f>
        <v>0</v>
      </c>
      <c r="BM883">
        <f>(BK883-BC883)/BJ883</f>
        <v>0</v>
      </c>
      <c r="BN883">
        <f>(BA883-BG883)/BG883</f>
        <v>0</v>
      </c>
      <c r="BO883">
        <f>AZ883/(BB883+AZ883/BG883)</f>
        <v>0</v>
      </c>
      <c r="BP883" t="s">
        <v>418</v>
      </c>
      <c r="BQ883">
        <v>0</v>
      </c>
      <c r="BR883">
        <f>IF(BQ883&lt;&gt;0, BQ883, BO883)</f>
        <v>0</v>
      </c>
      <c r="BS883">
        <f>1-BR883/BG883</f>
        <v>0</v>
      </c>
      <c r="BT883">
        <f>(BG883-BF883)/(BG883-BR883)</f>
        <v>0</v>
      </c>
      <c r="BU883">
        <f>(BA883-BG883)/(BA883-BR883)</f>
        <v>0</v>
      </c>
      <c r="BV883">
        <f>(BG883-BF883)/(BG883-AZ883)</f>
        <v>0</v>
      </c>
      <c r="BW883">
        <f>(BA883-BG883)/(BA883-AZ883)</f>
        <v>0</v>
      </c>
      <c r="BX883">
        <f>(BT883*BR883/BF883)</f>
        <v>0</v>
      </c>
      <c r="BY883">
        <f>(1-BX883)</f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f>$B$11*DQ883+$C$11*DR883+$F$11*EC883*(1-EF883)</f>
        <v>0</v>
      </c>
      <c r="CS883">
        <f>CR883*CT883</f>
        <v>0</v>
      </c>
      <c r="CT883">
        <f>($B$11*$D$9+$C$11*$D$9+$F$11*((EP883+EH883)/MAX(EP883+EH883+EQ883, 0.1)*$I$9+EQ883/MAX(EP883+EH883+EQ883, 0.1)*$J$9))/($B$11+$C$11+$F$11)</f>
        <v>0</v>
      </c>
      <c r="CU883">
        <f>($B$11*$K$9+$C$11*$K$9+$F$11*((EP883+EH883)/MAX(EP883+EH883+EQ883, 0.1)*$P$9+EQ883/MAX(EP883+EH883+EQ883, 0.1)*$Q$9))/($B$11+$C$11+$F$11)</f>
        <v>0</v>
      </c>
      <c r="CV883">
        <v>6</v>
      </c>
      <c r="CW883">
        <v>0.5</v>
      </c>
      <c r="CX883" t="s">
        <v>419</v>
      </c>
      <c r="CY883">
        <v>2</v>
      </c>
      <c r="CZ883" t="b">
        <v>1</v>
      </c>
      <c r="DA883">
        <v>1659036709.81429</v>
      </c>
      <c r="DB883">
        <v>1500.37464285714</v>
      </c>
      <c r="DC883">
        <v>1551.26857142857</v>
      </c>
      <c r="DD883">
        <v>27.8711107142857</v>
      </c>
      <c r="DE883">
        <v>25.9047928571429</v>
      </c>
      <c r="DF883">
        <v>1488.05678571429</v>
      </c>
      <c r="DG883">
        <v>27.3397428571429</v>
      </c>
      <c r="DH883">
        <v>500.095071428571</v>
      </c>
      <c r="DI883">
        <v>90.273125</v>
      </c>
      <c r="DJ883">
        <v>0.0436204857142857</v>
      </c>
      <c r="DK883">
        <v>27.4289035714286</v>
      </c>
      <c r="DL883">
        <v>28.2091214285714</v>
      </c>
      <c r="DM883">
        <v>999.9</v>
      </c>
      <c r="DN883">
        <v>0</v>
      </c>
      <c r="DO883">
        <v>0</v>
      </c>
      <c r="DP883">
        <v>9983.39285714286</v>
      </c>
      <c r="DQ883">
        <v>0</v>
      </c>
      <c r="DR883">
        <v>17.2190714285714</v>
      </c>
      <c r="DS883">
        <v>-50.8951571428571</v>
      </c>
      <c r="DT883">
        <v>1543.39</v>
      </c>
      <c r="DU883">
        <v>1592.52285714286</v>
      </c>
      <c r="DV883">
        <v>1.96631107142857</v>
      </c>
      <c r="DW883">
        <v>1551.26857142857</v>
      </c>
      <c r="DX883">
        <v>25.9047928571429</v>
      </c>
      <c r="DY883">
        <v>2.51601357142857</v>
      </c>
      <c r="DZ883">
        <v>2.33850785714286</v>
      </c>
      <c r="EA883">
        <v>21.1304535714286</v>
      </c>
      <c r="EB883">
        <v>19.9441321428571</v>
      </c>
      <c r="EC883">
        <v>1999.99857142857</v>
      </c>
      <c r="ED883">
        <v>0.979999714285714</v>
      </c>
      <c r="EE883">
        <v>0.0200006285714286</v>
      </c>
      <c r="EF883">
        <v>0</v>
      </c>
      <c r="EG883">
        <v>656.058035714286</v>
      </c>
      <c r="EH883">
        <v>5.00063</v>
      </c>
      <c r="EI883">
        <v>12963.1357142857</v>
      </c>
      <c r="EJ883">
        <v>17256.8678571429</v>
      </c>
      <c r="EK883">
        <v>38.1692857142857</v>
      </c>
      <c r="EL883">
        <v>38.25</v>
      </c>
      <c r="EM883">
        <v>37.687</v>
      </c>
      <c r="EN883">
        <v>37.607</v>
      </c>
      <c r="EO883">
        <v>39.187</v>
      </c>
      <c r="EP883">
        <v>1955.09857142857</v>
      </c>
      <c r="EQ883">
        <v>39.9</v>
      </c>
      <c r="ER883">
        <v>0</v>
      </c>
      <c r="ES883">
        <v>1659036716.5</v>
      </c>
      <c r="ET883">
        <v>0</v>
      </c>
      <c r="EU883">
        <v>656.070038461539</v>
      </c>
      <c r="EV883">
        <v>-1.45747007408393</v>
      </c>
      <c r="EW883">
        <v>-26.9128205064929</v>
      </c>
      <c r="EX883">
        <v>12963.1153846154</v>
      </c>
      <c r="EY883">
        <v>15</v>
      </c>
      <c r="EZ883">
        <v>1659035359.5</v>
      </c>
      <c r="FA883" t="s">
        <v>1976</v>
      </c>
      <c r="FB883">
        <v>1659035357.5</v>
      </c>
      <c r="FC883">
        <v>1659035359.5</v>
      </c>
      <c r="FD883">
        <v>1</v>
      </c>
      <c r="FE883">
        <v>-0.104</v>
      </c>
      <c r="FF883">
        <v>-0.037</v>
      </c>
      <c r="FG883">
        <v>6.435</v>
      </c>
      <c r="FH883">
        <v>0.501</v>
      </c>
      <c r="FI883">
        <v>420</v>
      </c>
      <c r="FJ883">
        <v>25</v>
      </c>
      <c r="FK883">
        <v>0.45</v>
      </c>
      <c r="FL883">
        <v>0.11</v>
      </c>
      <c r="FM883">
        <v>-51.036345</v>
      </c>
      <c r="FN883">
        <v>-0.241877673545911</v>
      </c>
      <c r="FO883">
        <v>0.998522806186719</v>
      </c>
      <c r="FP883">
        <v>1</v>
      </c>
      <c r="FQ883">
        <v>656.100147058824</v>
      </c>
      <c r="FR883">
        <v>-1.06571428401141</v>
      </c>
      <c r="FS883">
        <v>0.232459627405932</v>
      </c>
      <c r="FT883">
        <v>0</v>
      </c>
      <c r="FU883">
        <v>1.96636475</v>
      </c>
      <c r="FV883">
        <v>-0.00578870544090141</v>
      </c>
      <c r="FW883">
        <v>0.00284227108796822</v>
      </c>
      <c r="FX883">
        <v>1</v>
      </c>
      <c r="FY883">
        <v>2</v>
      </c>
      <c r="FZ883">
        <v>3</v>
      </c>
      <c r="GA883" t="s">
        <v>474</v>
      </c>
      <c r="GB883">
        <v>2.97329</v>
      </c>
      <c r="GC883">
        <v>2.69755</v>
      </c>
      <c r="GD883">
        <v>0.215889</v>
      </c>
      <c r="GE883">
        <v>0.220943</v>
      </c>
      <c r="GF883">
        <v>0.114428</v>
      </c>
      <c r="GG883">
        <v>0.10971</v>
      </c>
      <c r="GH883">
        <v>30528.7</v>
      </c>
      <c r="GI883">
        <v>33175.3</v>
      </c>
      <c r="GJ883">
        <v>35278.1</v>
      </c>
      <c r="GK883">
        <v>38615.3</v>
      </c>
      <c r="GL883">
        <v>44288.3</v>
      </c>
      <c r="GM883">
        <v>49656.2</v>
      </c>
      <c r="GN883">
        <v>55148.4</v>
      </c>
      <c r="GO883">
        <v>61940</v>
      </c>
      <c r="GP883">
        <v>1.9734</v>
      </c>
      <c r="GQ883">
        <v>1.865</v>
      </c>
      <c r="GR883">
        <v>0.17345</v>
      </c>
      <c r="GS883">
        <v>0</v>
      </c>
      <c r="GT883">
        <v>25.361</v>
      </c>
      <c r="GU883">
        <v>999.9</v>
      </c>
      <c r="GV883">
        <v>58.003</v>
      </c>
      <c r="GW883">
        <v>29.457</v>
      </c>
      <c r="GX883">
        <v>26.5325</v>
      </c>
      <c r="GY883">
        <v>55.7919</v>
      </c>
      <c r="GZ883">
        <v>45.617</v>
      </c>
      <c r="HA883">
        <v>1</v>
      </c>
      <c r="HB883">
        <v>-0.0517073</v>
      </c>
      <c r="HC883">
        <v>0.0899782</v>
      </c>
      <c r="HD883">
        <v>20.1138</v>
      </c>
      <c r="HE883">
        <v>5.19812</v>
      </c>
      <c r="HF883">
        <v>12.004</v>
      </c>
      <c r="HG883">
        <v>4.9752</v>
      </c>
      <c r="HH883">
        <v>3.2934</v>
      </c>
      <c r="HI883">
        <v>9999</v>
      </c>
      <c r="HJ883">
        <v>9999</v>
      </c>
      <c r="HK883">
        <v>9999</v>
      </c>
      <c r="HL883">
        <v>631.3</v>
      </c>
      <c r="HM883">
        <v>1.86322</v>
      </c>
      <c r="HN883">
        <v>1.86798</v>
      </c>
      <c r="HO883">
        <v>1.86783</v>
      </c>
      <c r="HP883">
        <v>1.86902</v>
      </c>
      <c r="HQ883">
        <v>1.86981</v>
      </c>
      <c r="HR883">
        <v>1.86584</v>
      </c>
      <c r="HS883">
        <v>1.86691</v>
      </c>
      <c r="HT883">
        <v>1.86829</v>
      </c>
      <c r="HU883">
        <v>5</v>
      </c>
      <c r="HV883">
        <v>0</v>
      </c>
      <c r="HW883">
        <v>0</v>
      </c>
      <c r="HX883">
        <v>0</v>
      </c>
      <c r="HY883" t="s">
        <v>422</v>
      </c>
      <c r="HZ883" t="s">
        <v>423</v>
      </c>
      <c r="IA883" t="s">
        <v>424</v>
      </c>
      <c r="IB883" t="s">
        <v>424</v>
      </c>
      <c r="IC883" t="s">
        <v>424</v>
      </c>
      <c r="ID883" t="s">
        <v>424</v>
      </c>
      <c r="IE883">
        <v>0</v>
      </c>
      <c r="IF883">
        <v>100</v>
      </c>
      <c r="IG883">
        <v>100</v>
      </c>
      <c r="IH883">
        <v>12.43</v>
      </c>
      <c r="II883">
        <v>0.5313</v>
      </c>
      <c r="IJ883">
        <v>3.92360093765785</v>
      </c>
      <c r="IK883">
        <v>0.00601174518973114</v>
      </c>
      <c r="IL883">
        <v>2.77886958061485e-07</v>
      </c>
      <c r="IM883">
        <v>-3.54636231360687e-10</v>
      </c>
      <c r="IN883">
        <v>0.531367920259254</v>
      </c>
      <c r="IO883">
        <v>0</v>
      </c>
      <c r="IP883">
        <v>0</v>
      </c>
      <c r="IQ883">
        <v>0</v>
      </c>
      <c r="IR883">
        <v>-4</v>
      </c>
      <c r="IS883">
        <v>1848</v>
      </c>
      <c r="IT883">
        <v>1</v>
      </c>
      <c r="IU883">
        <v>25</v>
      </c>
      <c r="IV883">
        <v>22.7</v>
      </c>
      <c r="IW883">
        <v>22.6</v>
      </c>
      <c r="IX883">
        <v>2.99194</v>
      </c>
      <c r="IY883">
        <v>2.60376</v>
      </c>
      <c r="IZ883">
        <v>1.54785</v>
      </c>
      <c r="JA883">
        <v>2.30591</v>
      </c>
      <c r="JB883">
        <v>1.34644</v>
      </c>
      <c r="JC883">
        <v>2.26196</v>
      </c>
      <c r="JD883">
        <v>33.7381</v>
      </c>
      <c r="JE883">
        <v>24.2188</v>
      </c>
      <c r="JF883">
        <v>18</v>
      </c>
      <c r="JG883">
        <v>491.863</v>
      </c>
      <c r="JH883">
        <v>420.908</v>
      </c>
      <c r="JI883">
        <v>24.9996</v>
      </c>
      <c r="JJ883">
        <v>26.572</v>
      </c>
      <c r="JK883">
        <v>30</v>
      </c>
      <c r="JL883">
        <v>26.5291</v>
      </c>
      <c r="JM883">
        <v>26.4729</v>
      </c>
      <c r="JN883">
        <v>59.8651</v>
      </c>
      <c r="JO883">
        <v>5.50971</v>
      </c>
      <c r="JP883">
        <v>100</v>
      </c>
      <c r="JQ883">
        <v>25</v>
      </c>
      <c r="JR883">
        <v>1591.98</v>
      </c>
      <c r="JS883">
        <v>25.9448</v>
      </c>
      <c r="JT883">
        <v>102.3</v>
      </c>
      <c r="JU883">
        <v>103.099</v>
      </c>
    </row>
    <row r="884" spans="1:281">
      <c r="A884">
        <v>866</v>
      </c>
      <c r="B884">
        <v>1659036722.6</v>
      </c>
      <c r="C884">
        <v>13039.5</v>
      </c>
      <c r="D884" t="s">
        <v>2165</v>
      </c>
      <c r="E884" t="s">
        <v>2166</v>
      </c>
      <c r="F884">
        <v>5</v>
      </c>
      <c r="G884" t="s">
        <v>1975</v>
      </c>
      <c r="H884" t="s">
        <v>417</v>
      </c>
      <c r="I884">
        <v>1659036715.1</v>
      </c>
      <c r="J884">
        <f>(K884)/1000</f>
        <v>0</v>
      </c>
      <c r="K884">
        <f>IF(CZ884, AN884, AH884)</f>
        <v>0</v>
      </c>
      <c r="L884">
        <f>IF(CZ884, AI884, AG884)</f>
        <v>0</v>
      </c>
      <c r="M884">
        <f>DB884 - IF(AU884&gt;1, L884*CV884*100.0/(AW884*DP884), 0)</f>
        <v>0</v>
      </c>
      <c r="N884">
        <f>((T884-J884/2)*M884-L884)/(T884+J884/2)</f>
        <v>0</v>
      </c>
      <c r="O884">
        <f>N884*(DI884+DJ884)/1000.0</f>
        <v>0</v>
      </c>
      <c r="P884">
        <f>(DB884 - IF(AU884&gt;1, L884*CV884*100.0/(AW884*DP884), 0))*(DI884+DJ884)/1000.0</f>
        <v>0</v>
      </c>
      <c r="Q884">
        <f>2.0/((1/S884-1/R884)+SIGN(S884)*SQRT((1/S884-1/R884)*(1/S884-1/R884) + 4*CW884/((CW884+1)*(CW884+1))*(2*1/S884*1/R884-1/R884*1/R884)))</f>
        <v>0</v>
      </c>
      <c r="R884">
        <f>IF(LEFT(CX884,1)&lt;&gt;"0",IF(LEFT(CX884,1)="1",3.0,CY884),$D$5+$E$5*(DP884*DI884/($K$5*1000))+$F$5*(DP884*DI884/($K$5*1000))*MAX(MIN(CV884,$J$5),$I$5)*MAX(MIN(CV884,$J$5),$I$5)+$G$5*MAX(MIN(CV884,$J$5),$I$5)*(DP884*DI884/($K$5*1000))+$H$5*(DP884*DI884/($K$5*1000))*(DP884*DI884/($K$5*1000)))</f>
        <v>0</v>
      </c>
      <c r="S884">
        <f>J884*(1000-(1000*0.61365*exp(17.502*W884/(240.97+W884))/(DI884+DJ884)+DD884)/2)/(1000*0.61365*exp(17.502*W884/(240.97+W884))/(DI884+DJ884)-DD884)</f>
        <v>0</v>
      </c>
      <c r="T884">
        <f>1/((CW884+1)/(Q884/1.6)+1/(R884/1.37)) + CW884/((CW884+1)/(Q884/1.6) + CW884/(R884/1.37))</f>
        <v>0</v>
      </c>
      <c r="U884">
        <f>(CR884*CU884)</f>
        <v>0</v>
      </c>
      <c r="V884">
        <f>(DK884+(U884+2*0.95*5.67E-8*(((DK884+$B$7)+273)^4-(DK884+273)^4)-44100*J884)/(1.84*29.3*R884+8*0.95*5.67E-8*(DK884+273)^3))</f>
        <v>0</v>
      </c>
      <c r="W884">
        <f>($C$7*DL884+$D$7*DM884+$E$7*V884)</f>
        <v>0</v>
      </c>
      <c r="X884">
        <f>0.61365*exp(17.502*W884/(240.97+W884))</f>
        <v>0</v>
      </c>
      <c r="Y884">
        <f>(Z884/AA884*100)</f>
        <v>0</v>
      </c>
      <c r="Z884">
        <f>DD884*(DI884+DJ884)/1000</f>
        <v>0</v>
      </c>
      <c r="AA884">
        <f>0.61365*exp(17.502*DK884/(240.97+DK884))</f>
        <v>0</v>
      </c>
      <c r="AB884">
        <f>(X884-DD884*(DI884+DJ884)/1000)</f>
        <v>0</v>
      </c>
      <c r="AC884">
        <f>(-J884*44100)</f>
        <v>0</v>
      </c>
      <c r="AD884">
        <f>2*29.3*R884*0.92*(DK884-W884)</f>
        <v>0</v>
      </c>
      <c r="AE884">
        <f>2*0.95*5.67E-8*(((DK884+$B$7)+273)^4-(W884+273)^4)</f>
        <v>0</v>
      </c>
      <c r="AF884">
        <f>U884+AE884+AC884+AD884</f>
        <v>0</v>
      </c>
      <c r="AG884">
        <f>DH884*AU884*(DC884-DB884*(1000-AU884*DE884)/(1000-AU884*DD884))/(100*CV884)</f>
        <v>0</v>
      </c>
      <c r="AH884">
        <f>1000*DH884*AU884*(DD884-DE884)/(100*CV884*(1000-AU884*DD884))</f>
        <v>0</v>
      </c>
      <c r="AI884">
        <f>(AJ884 - AK884 - DI884*1E3/(8.314*(DK884+273.15)) * AM884/DH884 * AL884) * DH884/(100*CV884) * (1000 - DE884)/1000</f>
        <v>0</v>
      </c>
      <c r="AJ884">
        <v>1627.50580934461</v>
      </c>
      <c r="AK884">
        <v>1585.15521212121</v>
      </c>
      <c r="AL884">
        <v>3.56133990835183</v>
      </c>
      <c r="AM884">
        <v>66.0503395824005</v>
      </c>
      <c r="AN884">
        <f>(AP884 - AO884 + DI884*1E3/(8.314*(DK884+273.15)) * AR884/DH884 * AQ884) * DH884/(100*CV884) * 1000/(1000 - AP884)</f>
        <v>0</v>
      </c>
      <c r="AO884">
        <v>25.9010882562989</v>
      </c>
      <c r="AP884">
        <v>27.8658405594406</v>
      </c>
      <c r="AQ884">
        <v>-5.96392685694116e-07</v>
      </c>
      <c r="AR884">
        <v>92.4507635075594</v>
      </c>
      <c r="AS884">
        <v>3</v>
      </c>
      <c r="AT884">
        <v>1</v>
      </c>
      <c r="AU884">
        <f>IF(AS884*$H$13&gt;=AW884,1.0,(AW884/(AW884-AS884*$H$13)))</f>
        <v>0</v>
      </c>
      <c r="AV884">
        <f>(AU884-1)*100</f>
        <v>0</v>
      </c>
      <c r="AW884">
        <f>MAX(0,($B$13+$C$13*DP884)/(1+$D$13*DP884)*DI884/(DK884+273)*$E$13)</f>
        <v>0</v>
      </c>
      <c r="AX884" t="s">
        <v>418</v>
      </c>
      <c r="AY884" t="s">
        <v>418</v>
      </c>
      <c r="AZ884">
        <v>0</v>
      </c>
      <c r="BA884">
        <v>0</v>
      </c>
      <c r="BB884">
        <f>1-AZ884/BA884</f>
        <v>0</v>
      </c>
      <c r="BC884">
        <v>0</v>
      </c>
      <c r="BD884" t="s">
        <v>418</v>
      </c>
      <c r="BE884" t="s">
        <v>418</v>
      </c>
      <c r="BF884">
        <v>0</v>
      </c>
      <c r="BG884">
        <v>0</v>
      </c>
      <c r="BH884">
        <f>1-BF884/BG884</f>
        <v>0</v>
      </c>
      <c r="BI884">
        <v>0.5</v>
      </c>
      <c r="BJ884">
        <f>CS884</f>
        <v>0</v>
      </c>
      <c r="BK884">
        <f>L884</f>
        <v>0</v>
      </c>
      <c r="BL884">
        <f>BH884*BI884*BJ884</f>
        <v>0</v>
      </c>
      <c r="BM884">
        <f>(BK884-BC884)/BJ884</f>
        <v>0</v>
      </c>
      <c r="BN884">
        <f>(BA884-BG884)/BG884</f>
        <v>0</v>
      </c>
      <c r="BO884">
        <f>AZ884/(BB884+AZ884/BG884)</f>
        <v>0</v>
      </c>
      <c r="BP884" t="s">
        <v>418</v>
      </c>
      <c r="BQ884">
        <v>0</v>
      </c>
      <c r="BR884">
        <f>IF(BQ884&lt;&gt;0, BQ884, BO884)</f>
        <v>0</v>
      </c>
      <c r="BS884">
        <f>1-BR884/BG884</f>
        <v>0</v>
      </c>
      <c r="BT884">
        <f>(BG884-BF884)/(BG884-BR884)</f>
        <v>0</v>
      </c>
      <c r="BU884">
        <f>(BA884-BG884)/(BA884-BR884)</f>
        <v>0</v>
      </c>
      <c r="BV884">
        <f>(BG884-BF884)/(BG884-AZ884)</f>
        <v>0</v>
      </c>
      <c r="BW884">
        <f>(BA884-BG884)/(BA884-AZ884)</f>
        <v>0</v>
      </c>
      <c r="BX884">
        <f>(BT884*BR884/BF884)</f>
        <v>0</v>
      </c>
      <c r="BY884">
        <f>(1-BX884)</f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f>$B$11*DQ884+$C$11*DR884+$F$11*EC884*(1-EF884)</f>
        <v>0</v>
      </c>
      <c r="CS884">
        <f>CR884*CT884</f>
        <v>0</v>
      </c>
      <c r="CT884">
        <f>($B$11*$D$9+$C$11*$D$9+$F$11*((EP884+EH884)/MAX(EP884+EH884+EQ884, 0.1)*$I$9+EQ884/MAX(EP884+EH884+EQ884, 0.1)*$J$9))/($B$11+$C$11+$F$11)</f>
        <v>0</v>
      </c>
      <c r="CU884">
        <f>($B$11*$K$9+$C$11*$K$9+$F$11*((EP884+EH884)/MAX(EP884+EH884+EQ884, 0.1)*$P$9+EQ884/MAX(EP884+EH884+EQ884, 0.1)*$Q$9))/($B$11+$C$11+$F$11)</f>
        <v>0</v>
      </c>
      <c r="CV884">
        <v>6</v>
      </c>
      <c r="CW884">
        <v>0.5</v>
      </c>
      <c r="CX884" t="s">
        <v>419</v>
      </c>
      <c r="CY884">
        <v>2</v>
      </c>
      <c r="CZ884" t="b">
        <v>1</v>
      </c>
      <c r="DA884">
        <v>1659036715.1</v>
      </c>
      <c r="DB884">
        <v>1517.55592592593</v>
      </c>
      <c r="DC884">
        <v>1569.21</v>
      </c>
      <c r="DD884">
        <v>27.8687592592593</v>
      </c>
      <c r="DE884">
        <v>25.9025703703704</v>
      </c>
      <c r="DF884">
        <v>1505.16296296296</v>
      </c>
      <c r="DG884">
        <v>27.3373851851852</v>
      </c>
      <c r="DH884">
        <v>500.064777777778</v>
      </c>
      <c r="DI884">
        <v>90.2732148148148</v>
      </c>
      <c r="DJ884">
        <v>0.043681237037037</v>
      </c>
      <c r="DK884">
        <v>27.4218296296296</v>
      </c>
      <c r="DL884">
        <v>28.1868481481481</v>
      </c>
      <c r="DM884">
        <v>999.9</v>
      </c>
      <c r="DN884">
        <v>0</v>
      </c>
      <c r="DO884">
        <v>0</v>
      </c>
      <c r="DP884">
        <v>9977.03703703704</v>
      </c>
      <c r="DQ884">
        <v>0</v>
      </c>
      <c r="DR884">
        <v>17.2185444444444</v>
      </c>
      <c r="DS884">
        <v>-51.6551296296296</v>
      </c>
      <c r="DT884">
        <v>1561.06037037037</v>
      </c>
      <c r="DU884">
        <v>1610.93777777778</v>
      </c>
      <c r="DV884">
        <v>1.96617666666667</v>
      </c>
      <c r="DW884">
        <v>1569.21</v>
      </c>
      <c r="DX884">
        <v>25.9025703703704</v>
      </c>
      <c r="DY884">
        <v>2.51580296296296</v>
      </c>
      <c r="DZ884">
        <v>2.33830962962963</v>
      </c>
      <c r="EA884">
        <v>21.1290925925926</v>
      </c>
      <c r="EB884">
        <v>19.942762962963</v>
      </c>
      <c r="EC884">
        <v>2000.01333333333</v>
      </c>
      <c r="ED884">
        <v>0.979999851851852</v>
      </c>
      <c r="EE884">
        <v>0.0200005185185185</v>
      </c>
      <c r="EF884">
        <v>0</v>
      </c>
      <c r="EG884">
        <v>655.87437037037</v>
      </c>
      <c r="EH884">
        <v>5.00063</v>
      </c>
      <c r="EI884">
        <v>12960.6111111111</v>
      </c>
      <c r="EJ884">
        <v>17256.9814814815</v>
      </c>
      <c r="EK884">
        <v>38.1732222222222</v>
      </c>
      <c r="EL884">
        <v>38.25</v>
      </c>
      <c r="EM884">
        <v>37.687</v>
      </c>
      <c r="EN884">
        <v>37.6016666666667</v>
      </c>
      <c r="EO884">
        <v>39.187</v>
      </c>
      <c r="EP884">
        <v>1955.11333333333</v>
      </c>
      <c r="EQ884">
        <v>39.9</v>
      </c>
      <c r="ER884">
        <v>0</v>
      </c>
      <c r="ES884">
        <v>1659036721.9</v>
      </c>
      <c r="ET884">
        <v>0</v>
      </c>
      <c r="EU884">
        <v>655.85512</v>
      </c>
      <c r="EV884">
        <v>-1.56953845807907</v>
      </c>
      <c r="EW884">
        <v>-37.0153845939011</v>
      </c>
      <c r="EX884">
        <v>12960.384</v>
      </c>
      <c r="EY884">
        <v>15</v>
      </c>
      <c r="EZ884">
        <v>1659035359.5</v>
      </c>
      <c r="FA884" t="s">
        <v>1976</v>
      </c>
      <c r="FB884">
        <v>1659035357.5</v>
      </c>
      <c r="FC884">
        <v>1659035359.5</v>
      </c>
      <c r="FD884">
        <v>1</v>
      </c>
      <c r="FE884">
        <v>-0.104</v>
      </c>
      <c r="FF884">
        <v>-0.037</v>
      </c>
      <c r="FG884">
        <v>6.435</v>
      </c>
      <c r="FH884">
        <v>0.501</v>
      </c>
      <c r="FI884">
        <v>420</v>
      </c>
      <c r="FJ884">
        <v>25</v>
      </c>
      <c r="FK884">
        <v>0.45</v>
      </c>
      <c r="FL884">
        <v>0.11</v>
      </c>
      <c r="FM884">
        <v>-51.1331225</v>
      </c>
      <c r="FN884">
        <v>-5.49657973733575</v>
      </c>
      <c r="FO884">
        <v>1.07153223434657</v>
      </c>
      <c r="FP884">
        <v>0</v>
      </c>
      <c r="FQ884">
        <v>656.014058823529</v>
      </c>
      <c r="FR884">
        <v>-1.73225362722573</v>
      </c>
      <c r="FS884">
        <v>0.273936547094236</v>
      </c>
      <c r="FT884">
        <v>0</v>
      </c>
      <c r="FU884">
        <v>1.96639275</v>
      </c>
      <c r="FV884">
        <v>-0.00216303939962742</v>
      </c>
      <c r="FW884">
        <v>0.00281260998673831</v>
      </c>
      <c r="FX884">
        <v>1</v>
      </c>
      <c r="FY884">
        <v>1</v>
      </c>
      <c r="FZ884">
        <v>3</v>
      </c>
      <c r="GA884" t="s">
        <v>421</v>
      </c>
      <c r="GB884">
        <v>2.97375</v>
      </c>
      <c r="GC884">
        <v>2.69756</v>
      </c>
      <c r="GD884">
        <v>0.2173</v>
      </c>
      <c r="GE884">
        <v>0.222434</v>
      </c>
      <c r="GF884">
        <v>0.114416</v>
      </c>
      <c r="GG884">
        <v>0.109709</v>
      </c>
      <c r="GH884">
        <v>30474.2</v>
      </c>
      <c r="GI884">
        <v>33112.3</v>
      </c>
      <c r="GJ884">
        <v>35278.6</v>
      </c>
      <c r="GK884">
        <v>38615.9</v>
      </c>
      <c r="GL884">
        <v>44289.3</v>
      </c>
      <c r="GM884">
        <v>49656.5</v>
      </c>
      <c r="GN884">
        <v>55148.8</v>
      </c>
      <c r="GO884">
        <v>61940.3</v>
      </c>
      <c r="GP884">
        <v>1.9738</v>
      </c>
      <c r="GQ884">
        <v>1.8644</v>
      </c>
      <c r="GR884">
        <v>0.172257</v>
      </c>
      <c r="GS884">
        <v>0</v>
      </c>
      <c r="GT884">
        <v>25.3631</v>
      </c>
      <c r="GU884">
        <v>999.9</v>
      </c>
      <c r="GV884">
        <v>58.003</v>
      </c>
      <c r="GW884">
        <v>29.457</v>
      </c>
      <c r="GX884">
        <v>26.5292</v>
      </c>
      <c r="GY884">
        <v>56.4019</v>
      </c>
      <c r="GZ884">
        <v>46.0657</v>
      </c>
      <c r="HA884">
        <v>1</v>
      </c>
      <c r="HB884">
        <v>-0.0517073</v>
      </c>
      <c r="HC884">
        <v>0.0867102</v>
      </c>
      <c r="HD884">
        <v>20.1138</v>
      </c>
      <c r="HE884">
        <v>5.19692</v>
      </c>
      <c r="HF884">
        <v>12.004</v>
      </c>
      <c r="HG884">
        <v>4.9748</v>
      </c>
      <c r="HH884">
        <v>3.2934</v>
      </c>
      <c r="HI884">
        <v>9999</v>
      </c>
      <c r="HJ884">
        <v>9999</v>
      </c>
      <c r="HK884">
        <v>9999</v>
      </c>
      <c r="HL884">
        <v>631.3</v>
      </c>
      <c r="HM884">
        <v>1.86316</v>
      </c>
      <c r="HN884">
        <v>1.86801</v>
      </c>
      <c r="HO884">
        <v>1.86777</v>
      </c>
      <c r="HP884">
        <v>1.86899</v>
      </c>
      <c r="HQ884">
        <v>1.86981</v>
      </c>
      <c r="HR884">
        <v>1.86584</v>
      </c>
      <c r="HS884">
        <v>1.86691</v>
      </c>
      <c r="HT884">
        <v>1.86829</v>
      </c>
      <c r="HU884">
        <v>5</v>
      </c>
      <c r="HV884">
        <v>0</v>
      </c>
      <c r="HW884">
        <v>0</v>
      </c>
      <c r="HX884">
        <v>0</v>
      </c>
      <c r="HY884" t="s">
        <v>422</v>
      </c>
      <c r="HZ884" t="s">
        <v>423</v>
      </c>
      <c r="IA884" t="s">
        <v>424</v>
      </c>
      <c r="IB884" t="s">
        <v>424</v>
      </c>
      <c r="IC884" t="s">
        <v>424</v>
      </c>
      <c r="ID884" t="s">
        <v>424</v>
      </c>
      <c r="IE884">
        <v>0</v>
      </c>
      <c r="IF884">
        <v>100</v>
      </c>
      <c r="IG884">
        <v>100</v>
      </c>
      <c r="IH884">
        <v>12.5</v>
      </c>
      <c r="II884">
        <v>0.5314</v>
      </c>
      <c r="IJ884">
        <v>3.92360093765785</v>
      </c>
      <c r="IK884">
        <v>0.00601174518973114</v>
      </c>
      <c r="IL884">
        <v>2.77886958061485e-07</v>
      </c>
      <c r="IM884">
        <v>-3.54636231360687e-10</v>
      </c>
      <c r="IN884">
        <v>0.531367920259254</v>
      </c>
      <c r="IO884">
        <v>0</v>
      </c>
      <c r="IP884">
        <v>0</v>
      </c>
      <c r="IQ884">
        <v>0</v>
      </c>
      <c r="IR884">
        <v>-4</v>
      </c>
      <c r="IS884">
        <v>1848</v>
      </c>
      <c r="IT884">
        <v>1</v>
      </c>
      <c r="IU884">
        <v>25</v>
      </c>
      <c r="IV884">
        <v>22.8</v>
      </c>
      <c r="IW884">
        <v>22.7</v>
      </c>
      <c r="IX884">
        <v>3.01636</v>
      </c>
      <c r="IY884">
        <v>2.59766</v>
      </c>
      <c r="IZ884">
        <v>1.54785</v>
      </c>
      <c r="JA884">
        <v>2.30591</v>
      </c>
      <c r="JB884">
        <v>1.34644</v>
      </c>
      <c r="JC884">
        <v>2.42188</v>
      </c>
      <c r="JD884">
        <v>33.7381</v>
      </c>
      <c r="JE884">
        <v>24.2188</v>
      </c>
      <c r="JF884">
        <v>18</v>
      </c>
      <c r="JG884">
        <v>492.123</v>
      </c>
      <c r="JH884">
        <v>420.546</v>
      </c>
      <c r="JI884">
        <v>24.9993</v>
      </c>
      <c r="JJ884">
        <v>26.572</v>
      </c>
      <c r="JK884">
        <v>30</v>
      </c>
      <c r="JL884">
        <v>26.5291</v>
      </c>
      <c r="JM884">
        <v>26.4706</v>
      </c>
      <c r="JN884">
        <v>60.3424</v>
      </c>
      <c r="JO884">
        <v>5.50971</v>
      </c>
      <c r="JP884">
        <v>100</v>
      </c>
      <c r="JQ884">
        <v>25</v>
      </c>
      <c r="JR884">
        <v>1605.45</v>
      </c>
      <c r="JS884">
        <v>25.9475</v>
      </c>
      <c r="JT884">
        <v>102.301</v>
      </c>
      <c r="JU884">
        <v>103.099</v>
      </c>
    </row>
    <row r="885" spans="1:281">
      <c r="A885">
        <v>867</v>
      </c>
      <c r="B885">
        <v>1659037208.1</v>
      </c>
      <c r="C885">
        <v>13525</v>
      </c>
      <c r="D885" t="s">
        <v>2167</v>
      </c>
      <c r="E885" t="s">
        <v>2168</v>
      </c>
      <c r="F885">
        <v>5</v>
      </c>
      <c r="G885" t="s">
        <v>2169</v>
      </c>
      <c r="H885" t="s">
        <v>417</v>
      </c>
      <c r="I885">
        <v>1659037200.35</v>
      </c>
      <c r="J885">
        <f>(K885)/1000</f>
        <v>0</v>
      </c>
      <c r="K885">
        <f>IF(CZ885, AN885, AH885)</f>
        <v>0</v>
      </c>
      <c r="L885">
        <f>IF(CZ885, AI885, AG885)</f>
        <v>0</v>
      </c>
      <c r="M885">
        <f>DB885 - IF(AU885&gt;1, L885*CV885*100.0/(AW885*DP885), 0)</f>
        <v>0</v>
      </c>
      <c r="N885">
        <f>((T885-J885/2)*M885-L885)/(T885+J885/2)</f>
        <v>0</v>
      </c>
      <c r="O885">
        <f>N885*(DI885+DJ885)/1000.0</f>
        <v>0</v>
      </c>
      <c r="P885">
        <f>(DB885 - IF(AU885&gt;1, L885*CV885*100.0/(AW885*DP885), 0))*(DI885+DJ885)/1000.0</f>
        <v>0</v>
      </c>
      <c r="Q885">
        <f>2.0/((1/S885-1/R885)+SIGN(S885)*SQRT((1/S885-1/R885)*(1/S885-1/R885) + 4*CW885/((CW885+1)*(CW885+1))*(2*1/S885*1/R885-1/R885*1/R885)))</f>
        <v>0</v>
      </c>
      <c r="R885">
        <f>IF(LEFT(CX885,1)&lt;&gt;"0",IF(LEFT(CX885,1)="1",3.0,CY885),$D$5+$E$5*(DP885*DI885/($K$5*1000))+$F$5*(DP885*DI885/($K$5*1000))*MAX(MIN(CV885,$J$5),$I$5)*MAX(MIN(CV885,$J$5),$I$5)+$G$5*MAX(MIN(CV885,$J$5),$I$5)*(DP885*DI885/($K$5*1000))+$H$5*(DP885*DI885/($K$5*1000))*(DP885*DI885/($K$5*1000)))</f>
        <v>0</v>
      </c>
      <c r="S885">
        <f>J885*(1000-(1000*0.61365*exp(17.502*W885/(240.97+W885))/(DI885+DJ885)+DD885)/2)/(1000*0.61365*exp(17.502*W885/(240.97+W885))/(DI885+DJ885)-DD885)</f>
        <v>0</v>
      </c>
      <c r="T885">
        <f>1/((CW885+1)/(Q885/1.6)+1/(R885/1.37)) + CW885/((CW885+1)/(Q885/1.6) + CW885/(R885/1.37))</f>
        <v>0</v>
      </c>
      <c r="U885">
        <f>(CR885*CU885)</f>
        <v>0</v>
      </c>
      <c r="V885">
        <f>(DK885+(U885+2*0.95*5.67E-8*(((DK885+$B$7)+273)^4-(DK885+273)^4)-44100*J885)/(1.84*29.3*R885+8*0.95*5.67E-8*(DK885+273)^3))</f>
        <v>0</v>
      </c>
      <c r="W885">
        <f>($C$7*DL885+$D$7*DM885+$E$7*V885)</f>
        <v>0</v>
      </c>
      <c r="X885">
        <f>0.61365*exp(17.502*W885/(240.97+W885))</f>
        <v>0</v>
      </c>
      <c r="Y885">
        <f>(Z885/AA885*100)</f>
        <v>0</v>
      </c>
      <c r="Z885">
        <f>DD885*(DI885+DJ885)/1000</f>
        <v>0</v>
      </c>
      <c r="AA885">
        <f>0.61365*exp(17.502*DK885/(240.97+DK885))</f>
        <v>0</v>
      </c>
      <c r="AB885">
        <f>(X885-DD885*(DI885+DJ885)/1000)</f>
        <v>0</v>
      </c>
      <c r="AC885">
        <f>(-J885*44100)</f>
        <v>0</v>
      </c>
      <c r="AD885">
        <f>2*29.3*R885*0.92*(DK885-W885)</f>
        <v>0</v>
      </c>
      <c r="AE885">
        <f>2*0.95*5.67E-8*(((DK885+$B$7)+273)^4-(W885+273)^4)</f>
        <v>0</v>
      </c>
      <c r="AF885">
        <f>U885+AE885+AC885+AD885</f>
        <v>0</v>
      </c>
      <c r="AG885">
        <f>DH885*AU885*(DC885-DB885*(1000-AU885*DE885)/(1000-AU885*DD885))/(100*CV885)</f>
        <v>0</v>
      </c>
      <c r="AH885">
        <f>1000*DH885*AU885*(DD885-DE885)/(100*CV885*(1000-AU885*DD885))</f>
        <v>0</v>
      </c>
      <c r="AI885">
        <f>(AJ885 - AK885 - DI885*1E3/(8.314*(DK885+273.15)) * AM885/DH885 * AL885) * DH885/(100*CV885) * (1000 - DE885)/1000</f>
        <v>0</v>
      </c>
      <c r="AJ885">
        <v>429.508489762708</v>
      </c>
      <c r="AK885">
        <v>406.879490909091</v>
      </c>
      <c r="AL885">
        <v>-0.000990440558986461</v>
      </c>
      <c r="AM885">
        <v>66.0502826319513</v>
      </c>
      <c r="AN885">
        <f>(AP885 - AO885 + DI885*1E3/(8.314*(DK885+273.15)) * AR885/DH885 * AQ885) * DH885/(100*CV885) * 1000/(1000 - AP885)</f>
        <v>0</v>
      </c>
      <c r="AO885">
        <v>22.5635042591597</v>
      </c>
      <c r="AP885">
        <v>26.3329300699301</v>
      </c>
      <c r="AQ885">
        <v>3.20815756359387e-05</v>
      </c>
      <c r="AR885">
        <v>92.4461955037178</v>
      </c>
      <c r="AS885">
        <v>0</v>
      </c>
      <c r="AT885">
        <v>0</v>
      </c>
      <c r="AU885">
        <f>IF(AS885*$H$13&gt;=AW885,1.0,(AW885/(AW885-AS885*$H$13)))</f>
        <v>0</v>
      </c>
      <c r="AV885">
        <f>(AU885-1)*100</f>
        <v>0</v>
      </c>
      <c r="AW885">
        <f>MAX(0,($B$13+$C$13*DP885)/(1+$D$13*DP885)*DI885/(DK885+273)*$E$13)</f>
        <v>0</v>
      </c>
      <c r="AX885" t="s">
        <v>418</v>
      </c>
      <c r="AY885" t="s">
        <v>418</v>
      </c>
      <c r="AZ885">
        <v>0</v>
      </c>
      <c r="BA885">
        <v>0</v>
      </c>
      <c r="BB885">
        <f>1-AZ885/BA885</f>
        <v>0</v>
      </c>
      <c r="BC885">
        <v>0</v>
      </c>
      <c r="BD885" t="s">
        <v>418</v>
      </c>
      <c r="BE885" t="s">
        <v>418</v>
      </c>
      <c r="BF885">
        <v>0</v>
      </c>
      <c r="BG885">
        <v>0</v>
      </c>
      <c r="BH885">
        <f>1-BF885/BG885</f>
        <v>0</v>
      </c>
      <c r="BI885">
        <v>0.5</v>
      </c>
      <c r="BJ885">
        <f>CS885</f>
        <v>0</v>
      </c>
      <c r="BK885">
        <f>L885</f>
        <v>0</v>
      </c>
      <c r="BL885">
        <f>BH885*BI885*BJ885</f>
        <v>0</v>
      </c>
      <c r="BM885">
        <f>(BK885-BC885)/BJ885</f>
        <v>0</v>
      </c>
      <c r="BN885">
        <f>(BA885-BG885)/BG885</f>
        <v>0</v>
      </c>
      <c r="BO885">
        <f>AZ885/(BB885+AZ885/BG885)</f>
        <v>0</v>
      </c>
      <c r="BP885" t="s">
        <v>418</v>
      </c>
      <c r="BQ885">
        <v>0</v>
      </c>
      <c r="BR885">
        <f>IF(BQ885&lt;&gt;0, BQ885, BO885)</f>
        <v>0</v>
      </c>
      <c r="BS885">
        <f>1-BR885/BG885</f>
        <v>0</v>
      </c>
      <c r="BT885">
        <f>(BG885-BF885)/(BG885-BR885)</f>
        <v>0</v>
      </c>
      <c r="BU885">
        <f>(BA885-BG885)/(BA885-BR885)</f>
        <v>0</v>
      </c>
      <c r="BV885">
        <f>(BG885-BF885)/(BG885-AZ885)</f>
        <v>0</v>
      </c>
      <c r="BW885">
        <f>(BA885-BG885)/(BA885-AZ885)</f>
        <v>0</v>
      </c>
      <c r="BX885">
        <f>(BT885*BR885/BF885)</f>
        <v>0</v>
      </c>
      <c r="BY885">
        <f>(1-BX885)</f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f>$B$11*DQ885+$C$11*DR885+$F$11*EC885*(1-EF885)</f>
        <v>0</v>
      </c>
      <c r="CS885">
        <f>CR885*CT885</f>
        <v>0</v>
      </c>
      <c r="CT885">
        <f>($B$11*$D$9+$C$11*$D$9+$F$11*((EP885+EH885)/MAX(EP885+EH885+EQ885, 0.1)*$I$9+EQ885/MAX(EP885+EH885+EQ885, 0.1)*$J$9))/($B$11+$C$11+$F$11)</f>
        <v>0</v>
      </c>
      <c r="CU885">
        <f>($B$11*$K$9+$C$11*$K$9+$F$11*((EP885+EH885)/MAX(EP885+EH885+EQ885, 0.1)*$P$9+EQ885/MAX(EP885+EH885+EQ885, 0.1)*$Q$9))/($B$11+$C$11+$F$11)</f>
        <v>0</v>
      </c>
      <c r="CV885">
        <v>6</v>
      </c>
      <c r="CW885">
        <v>0.5</v>
      </c>
      <c r="CX885" t="s">
        <v>419</v>
      </c>
      <c r="CY885">
        <v>2</v>
      </c>
      <c r="CZ885" t="b">
        <v>1</v>
      </c>
      <c r="DA885">
        <v>1659037200.35</v>
      </c>
      <c r="DB885">
        <v>396.2308</v>
      </c>
      <c r="DC885">
        <v>419.897533333333</v>
      </c>
      <c r="DD885">
        <v>26.33086</v>
      </c>
      <c r="DE885">
        <v>22.5644133333333</v>
      </c>
      <c r="DF885">
        <v>389.941833333333</v>
      </c>
      <c r="DG885">
        <v>25.7994933333333</v>
      </c>
      <c r="DH885">
        <v>500.086133333333</v>
      </c>
      <c r="DI885">
        <v>90.2731366666667</v>
      </c>
      <c r="DJ885">
        <v>0.0439316466666667</v>
      </c>
      <c r="DK885">
        <v>27.2650866666667</v>
      </c>
      <c r="DL885">
        <v>27.8180733333333</v>
      </c>
      <c r="DM885">
        <v>999.9</v>
      </c>
      <c r="DN885">
        <v>0</v>
      </c>
      <c r="DO885">
        <v>0</v>
      </c>
      <c r="DP885">
        <v>10009.5</v>
      </c>
      <c r="DQ885">
        <v>0</v>
      </c>
      <c r="DR885">
        <v>17.14721</v>
      </c>
      <c r="DS885">
        <v>-23.6666166666667</v>
      </c>
      <c r="DT885">
        <v>406.945966666667</v>
      </c>
      <c r="DU885">
        <v>429.5909</v>
      </c>
      <c r="DV885">
        <v>3.76644733333333</v>
      </c>
      <c r="DW885">
        <v>419.897533333333</v>
      </c>
      <c r="DX885">
        <v>22.5644133333333</v>
      </c>
      <c r="DY885">
        <v>2.37696933333333</v>
      </c>
      <c r="DZ885">
        <v>2.03696133333333</v>
      </c>
      <c r="EA885">
        <v>20.20772</v>
      </c>
      <c r="EB885">
        <v>17.7346</v>
      </c>
      <c r="EC885">
        <v>1999.99833333333</v>
      </c>
      <c r="ED885">
        <v>0.9799998</v>
      </c>
      <c r="EE885">
        <v>0.02000008</v>
      </c>
      <c r="EF885">
        <v>0</v>
      </c>
      <c r="EG885">
        <v>863.768166666667</v>
      </c>
      <c r="EH885">
        <v>5.00063</v>
      </c>
      <c r="EI885">
        <v>16977.88</v>
      </c>
      <c r="EJ885">
        <v>17256.8933333333</v>
      </c>
      <c r="EK885">
        <v>38.0704</v>
      </c>
      <c r="EL885">
        <v>38.1580666666667</v>
      </c>
      <c r="EM885">
        <v>37.6229</v>
      </c>
      <c r="EN885">
        <v>37.4433</v>
      </c>
      <c r="EO885">
        <v>39.125</v>
      </c>
      <c r="EP885">
        <v>1955.09733333333</v>
      </c>
      <c r="EQ885">
        <v>39.901</v>
      </c>
      <c r="ER885">
        <v>0</v>
      </c>
      <c r="ES885">
        <v>1659037207.3</v>
      </c>
      <c r="ET885">
        <v>0</v>
      </c>
      <c r="EU885">
        <v>863.723153846154</v>
      </c>
      <c r="EV885">
        <v>-9.4933333313645</v>
      </c>
      <c r="EW885">
        <v>-188.294017099165</v>
      </c>
      <c r="EX885">
        <v>16976.9384615385</v>
      </c>
      <c r="EY885">
        <v>15</v>
      </c>
      <c r="EZ885">
        <v>1659035359.5</v>
      </c>
      <c r="FA885" t="s">
        <v>1976</v>
      </c>
      <c r="FB885">
        <v>1659035357.5</v>
      </c>
      <c r="FC885">
        <v>1659035359.5</v>
      </c>
      <c r="FD885">
        <v>1</v>
      </c>
      <c r="FE885">
        <v>-0.104</v>
      </c>
      <c r="FF885">
        <v>-0.037</v>
      </c>
      <c r="FG885">
        <v>6.435</v>
      </c>
      <c r="FH885">
        <v>0.501</v>
      </c>
      <c r="FI885">
        <v>420</v>
      </c>
      <c r="FJ885">
        <v>25</v>
      </c>
      <c r="FK885">
        <v>0.45</v>
      </c>
      <c r="FL885">
        <v>0.11</v>
      </c>
      <c r="FM885">
        <v>-23.6238219512195</v>
      </c>
      <c r="FN885">
        <v>-0.514584668989577</v>
      </c>
      <c r="FO885">
        <v>0.104262306432067</v>
      </c>
      <c r="FP885">
        <v>0</v>
      </c>
      <c r="FQ885">
        <v>864.415882352941</v>
      </c>
      <c r="FR885">
        <v>-9.75724980875801</v>
      </c>
      <c r="FS885">
        <v>0.987154876837996</v>
      </c>
      <c r="FT885">
        <v>0</v>
      </c>
      <c r="FU885">
        <v>3.76444268292683</v>
      </c>
      <c r="FV885">
        <v>0.0353500348432021</v>
      </c>
      <c r="FW885">
        <v>0.00439378109537773</v>
      </c>
      <c r="FX885">
        <v>1</v>
      </c>
      <c r="FY885">
        <v>1</v>
      </c>
      <c r="FZ885">
        <v>3</v>
      </c>
      <c r="GA885" t="s">
        <v>421</v>
      </c>
      <c r="GB885">
        <v>2.97291</v>
      </c>
      <c r="GC885">
        <v>2.69699</v>
      </c>
      <c r="GD885">
        <v>0.086361</v>
      </c>
      <c r="GE885">
        <v>0.0915456</v>
      </c>
      <c r="GF885">
        <v>0.109942</v>
      </c>
      <c r="GG885">
        <v>0.0997794</v>
      </c>
      <c r="GH885">
        <v>35573.6</v>
      </c>
      <c r="GI885">
        <v>38690</v>
      </c>
      <c r="GJ885">
        <v>35282.9</v>
      </c>
      <c r="GK885">
        <v>38623.6</v>
      </c>
      <c r="GL885">
        <v>44517.9</v>
      </c>
      <c r="GM885">
        <v>50217.9</v>
      </c>
      <c r="GN885">
        <v>55153.9</v>
      </c>
      <c r="GO885">
        <v>61953.2</v>
      </c>
      <c r="GP885">
        <v>1.9818</v>
      </c>
      <c r="GQ885">
        <v>1.8564</v>
      </c>
      <c r="GR885">
        <v>0.168681</v>
      </c>
      <c r="GS885">
        <v>0</v>
      </c>
      <c r="GT885">
        <v>25.0657</v>
      </c>
      <c r="GU885">
        <v>999.9</v>
      </c>
      <c r="GV885">
        <v>58.125</v>
      </c>
      <c r="GW885">
        <v>29.346</v>
      </c>
      <c r="GX885">
        <v>26.4162</v>
      </c>
      <c r="GY885">
        <v>56.0719</v>
      </c>
      <c r="GZ885">
        <v>46.3822</v>
      </c>
      <c r="HA885">
        <v>1</v>
      </c>
      <c r="HB885">
        <v>-0.0606098</v>
      </c>
      <c r="HC885">
        <v>0.0111111</v>
      </c>
      <c r="HD885">
        <v>20.1137</v>
      </c>
      <c r="HE885">
        <v>5.19812</v>
      </c>
      <c r="HF885">
        <v>12.004</v>
      </c>
      <c r="HG885">
        <v>4.9756</v>
      </c>
      <c r="HH885">
        <v>3.2936</v>
      </c>
      <c r="HI885">
        <v>9999</v>
      </c>
      <c r="HJ885">
        <v>9999</v>
      </c>
      <c r="HK885">
        <v>9999</v>
      </c>
      <c r="HL885">
        <v>631.4</v>
      </c>
      <c r="HM885">
        <v>1.86313</v>
      </c>
      <c r="HN885">
        <v>1.86798</v>
      </c>
      <c r="HO885">
        <v>1.86783</v>
      </c>
      <c r="HP885">
        <v>1.86893</v>
      </c>
      <c r="HQ885">
        <v>1.86981</v>
      </c>
      <c r="HR885">
        <v>1.86584</v>
      </c>
      <c r="HS885">
        <v>1.86691</v>
      </c>
      <c r="HT885">
        <v>1.86829</v>
      </c>
      <c r="HU885">
        <v>5</v>
      </c>
      <c r="HV885">
        <v>0</v>
      </c>
      <c r="HW885">
        <v>0</v>
      </c>
      <c r="HX885">
        <v>0</v>
      </c>
      <c r="HY885" t="s">
        <v>422</v>
      </c>
      <c r="HZ885" t="s">
        <v>423</v>
      </c>
      <c r="IA885" t="s">
        <v>424</v>
      </c>
      <c r="IB885" t="s">
        <v>424</v>
      </c>
      <c r="IC885" t="s">
        <v>424</v>
      </c>
      <c r="ID885" t="s">
        <v>424</v>
      </c>
      <c r="IE885">
        <v>0</v>
      </c>
      <c r="IF885">
        <v>100</v>
      </c>
      <c r="IG885">
        <v>100</v>
      </c>
      <c r="IH885">
        <v>6.289</v>
      </c>
      <c r="II885">
        <v>0.5314</v>
      </c>
      <c r="IJ885">
        <v>3.92360093765785</v>
      </c>
      <c r="IK885">
        <v>0.00601174518973114</v>
      </c>
      <c r="IL885">
        <v>2.77886958061485e-07</v>
      </c>
      <c r="IM885">
        <v>-3.54636231360687e-10</v>
      </c>
      <c r="IN885">
        <v>0.531367920259254</v>
      </c>
      <c r="IO885">
        <v>0</v>
      </c>
      <c r="IP885">
        <v>0</v>
      </c>
      <c r="IQ885">
        <v>0</v>
      </c>
      <c r="IR885">
        <v>-4</v>
      </c>
      <c r="IS885">
        <v>1848</v>
      </c>
      <c r="IT885">
        <v>1</v>
      </c>
      <c r="IU885">
        <v>25</v>
      </c>
      <c r="IV885">
        <v>30.8</v>
      </c>
      <c r="IW885">
        <v>30.8</v>
      </c>
      <c r="IX885">
        <v>1.02905</v>
      </c>
      <c r="IY885">
        <v>2.60742</v>
      </c>
      <c r="IZ885">
        <v>1.54785</v>
      </c>
      <c r="JA885">
        <v>2.30591</v>
      </c>
      <c r="JB885">
        <v>1.34644</v>
      </c>
      <c r="JC885">
        <v>2.4231</v>
      </c>
      <c r="JD885">
        <v>33.6479</v>
      </c>
      <c r="JE885">
        <v>24.2276</v>
      </c>
      <c r="JF885">
        <v>18</v>
      </c>
      <c r="JG885">
        <v>496.439</v>
      </c>
      <c r="JH885">
        <v>415.238</v>
      </c>
      <c r="JI885">
        <v>24.9999</v>
      </c>
      <c r="JJ885">
        <v>26.4667</v>
      </c>
      <c r="JK885">
        <v>30.0002</v>
      </c>
      <c r="JL885">
        <v>26.4288</v>
      </c>
      <c r="JM885">
        <v>26.371</v>
      </c>
      <c r="JN885">
        <v>20.6286</v>
      </c>
      <c r="JO885">
        <v>23.3339</v>
      </c>
      <c r="JP885">
        <v>100</v>
      </c>
      <c r="JQ885">
        <v>25</v>
      </c>
      <c r="JR885">
        <v>412.985</v>
      </c>
      <c r="JS885">
        <v>22.5892</v>
      </c>
      <c r="JT885">
        <v>102.311</v>
      </c>
      <c r="JU885">
        <v>103.121</v>
      </c>
    </row>
    <row r="886" spans="1:281">
      <c r="A886">
        <v>868</v>
      </c>
      <c r="B886">
        <v>1659037213.1</v>
      </c>
      <c r="C886">
        <v>13530</v>
      </c>
      <c r="D886" t="s">
        <v>2170</v>
      </c>
      <c r="E886" t="s">
        <v>2171</v>
      </c>
      <c r="F886">
        <v>5</v>
      </c>
      <c r="G886" t="s">
        <v>2169</v>
      </c>
      <c r="H886" t="s">
        <v>417</v>
      </c>
      <c r="I886">
        <v>1659037205.25517</v>
      </c>
      <c r="J886">
        <f>(K886)/1000</f>
        <v>0</v>
      </c>
      <c r="K886">
        <f>IF(CZ886, AN886, AH886)</f>
        <v>0</v>
      </c>
      <c r="L886">
        <f>IF(CZ886, AI886, AG886)</f>
        <v>0</v>
      </c>
      <c r="M886">
        <f>DB886 - IF(AU886&gt;1, L886*CV886*100.0/(AW886*DP886), 0)</f>
        <v>0</v>
      </c>
      <c r="N886">
        <f>((T886-J886/2)*M886-L886)/(T886+J886/2)</f>
        <v>0</v>
      </c>
      <c r="O886">
        <f>N886*(DI886+DJ886)/1000.0</f>
        <v>0</v>
      </c>
      <c r="P886">
        <f>(DB886 - IF(AU886&gt;1, L886*CV886*100.0/(AW886*DP886), 0))*(DI886+DJ886)/1000.0</f>
        <v>0</v>
      </c>
      <c r="Q886">
        <f>2.0/((1/S886-1/R886)+SIGN(S886)*SQRT((1/S886-1/R886)*(1/S886-1/R886) + 4*CW886/((CW886+1)*(CW886+1))*(2*1/S886*1/R886-1/R886*1/R886)))</f>
        <v>0</v>
      </c>
      <c r="R886">
        <f>IF(LEFT(CX886,1)&lt;&gt;"0",IF(LEFT(CX886,1)="1",3.0,CY886),$D$5+$E$5*(DP886*DI886/($K$5*1000))+$F$5*(DP886*DI886/($K$5*1000))*MAX(MIN(CV886,$J$5),$I$5)*MAX(MIN(CV886,$J$5),$I$5)+$G$5*MAX(MIN(CV886,$J$5),$I$5)*(DP886*DI886/($K$5*1000))+$H$5*(DP886*DI886/($K$5*1000))*(DP886*DI886/($K$5*1000)))</f>
        <v>0</v>
      </c>
      <c r="S886">
        <f>J886*(1000-(1000*0.61365*exp(17.502*W886/(240.97+W886))/(DI886+DJ886)+DD886)/2)/(1000*0.61365*exp(17.502*W886/(240.97+W886))/(DI886+DJ886)-DD886)</f>
        <v>0</v>
      </c>
      <c r="T886">
        <f>1/((CW886+1)/(Q886/1.6)+1/(R886/1.37)) + CW886/((CW886+1)/(Q886/1.6) + CW886/(R886/1.37))</f>
        <v>0</v>
      </c>
      <c r="U886">
        <f>(CR886*CU886)</f>
        <v>0</v>
      </c>
      <c r="V886">
        <f>(DK886+(U886+2*0.95*5.67E-8*(((DK886+$B$7)+273)^4-(DK886+273)^4)-44100*J886)/(1.84*29.3*R886+8*0.95*5.67E-8*(DK886+273)^3))</f>
        <v>0</v>
      </c>
      <c r="W886">
        <f>($C$7*DL886+$D$7*DM886+$E$7*V886)</f>
        <v>0</v>
      </c>
      <c r="X886">
        <f>0.61365*exp(17.502*W886/(240.97+W886))</f>
        <v>0</v>
      </c>
      <c r="Y886">
        <f>(Z886/AA886*100)</f>
        <v>0</v>
      </c>
      <c r="Z886">
        <f>DD886*(DI886+DJ886)/1000</f>
        <v>0</v>
      </c>
      <c r="AA886">
        <f>0.61365*exp(17.502*DK886/(240.97+DK886))</f>
        <v>0</v>
      </c>
      <c r="AB886">
        <f>(X886-DD886*(DI886+DJ886)/1000)</f>
        <v>0</v>
      </c>
      <c r="AC886">
        <f>(-J886*44100)</f>
        <v>0</v>
      </c>
      <c r="AD886">
        <f>2*29.3*R886*0.92*(DK886-W886)</f>
        <v>0</v>
      </c>
      <c r="AE886">
        <f>2*0.95*5.67E-8*(((DK886+$B$7)+273)^4-(W886+273)^4)</f>
        <v>0</v>
      </c>
      <c r="AF886">
        <f>U886+AE886+AC886+AD886</f>
        <v>0</v>
      </c>
      <c r="AG886">
        <f>DH886*AU886*(DC886-DB886*(1000-AU886*DE886)/(1000-AU886*DD886))/(100*CV886)</f>
        <v>0</v>
      </c>
      <c r="AH886">
        <f>1000*DH886*AU886*(DD886-DE886)/(100*CV886*(1000-AU886*DD886))</f>
        <v>0</v>
      </c>
      <c r="AI886">
        <f>(AJ886 - AK886 - DI886*1E3/(8.314*(DK886+273.15)) * AM886/DH886 * AL886) * DH886/(100*CV886) * (1000 - DE886)/1000</f>
        <v>0</v>
      </c>
      <c r="AJ886">
        <v>428.824613173837</v>
      </c>
      <c r="AK886">
        <v>406.450721212121</v>
      </c>
      <c r="AL886">
        <v>-0.145668798331368</v>
      </c>
      <c r="AM886">
        <v>66.0502826319513</v>
      </c>
      <c r="AN886">
        <f>(AP886 - AO886 + DI886*1E3/(8.314*(DK886+273.15)) * AR886/DH886 * AQ886) * DH886/(100*CV886) * 1000/(1000 - AP886)</f>
        <v>0</v>
      </c>
      <c r="AO886">
        <v>22.5626205688322</v>
      </c>
      <c r="AP886">
        <v>26.3371664335664</v>
      </c>
      <c r="AQ886">
        <v>-1.94858001973004e-05</v>
      </c>
      <c r="AR886">
        <v>92.4461955037178</v>
      </c>
      <c r="AS886">
        <v>0</v>
      </c>
      <c r="AT886">
        <v>0</v>
      </c>
      <c r="AU886">
        <f>IF(AS886*$H$13&gt;=AW886,1.0,(AW886/(AW886-AS886*$H$13)))</f>
        <v>0</v>
      </c>
      <c r="AV886">
        <f>(AU886-1)*100</f>
        <v>0</v>
      </c>
      <c r="AW886">
        <f>MAX(0,($B$13+$C$13*DP886)/(1+$D$13*DP886)*DI886/(DK886+273)*$E$13)</f>
        <v>0</v>
      </c>
      <c r="AX886" t="s">
        <v>418</v>
      </c>
      <c r="AY886" t="s">
        <v>418</v>
      </c>
      <c r="AZ886">
        <v>0</v>
      </c>
      <c r="BA886">
        <v>0</v>
      </c>
      <c r="BB886">
        <f>1-AZ886/BA886</f>
        <v>0</v>
      </c>
      <c r="BC886">
        <v>0</v>
      </c>
      <c r="BD886" t="s">
        <v>418</v>
      </c>
      <c r="BE886" t="s">
        <v>418</v>
      </c>
      <c r="BF886">
        <v>0</v>
      </c>
      <c r="BG886">
        <v>0</v>
      </c>
      <c r="BH886">
        <f>1-BF886/BG886</f>
        <v>0</v>
      </c>
      <c r="BI886">
        <v>0.5</v>
      </c>
      <c r="BJ886">
        <f>CS886</f>
        <v>0</v>
      </c>
      <c r="BK886">
        <f>L886</f>
        <v>0</v>
      </c>
      <c r="BL886">
        <f>BH886*BI886*BJ886</f>
        <v>0</v>
      </c>
      <c r="BM886">
        <f>(BK886-BC886)/BJ886</f>
        <v>0</v>
      </c>
      <c r="BN886">
        <f>(BA886-BG886)/BG886</f>
        <v>0</v>
      </c>
      <c r="BO886">
        <f>AZ886/(BB886+AZ886/BG886)</f>
        <v>0</v>
      </c>
      <c r="BP886" t="s">
        <v>418</v>
      </c>
      <c r="BQ886">
        <v>0</v>
      </c>
      <c r="BR886">
        <f>IF(BQ886&lt;&gt;0, BQ886, BO886)</f>
        <v>0</v>
      </c>
      <c r="BS886">
        <f>1-BR886/BG886</f>
        <v>0</v>
      </c>
      <c r="BT886">
        <f>(BG886-BF886)/(BG886-BR886)</f>
        <v>0</v>
      </c>
      <c r="BU886">
        <f>(BA886-BG886)/(BA886-BR886)</f>
        <v>0</v>
      </c>
      <c r="BV886">
        <f>(BG886-BF886)/(BG886-AZ886)</f>
        <v>0</v>
      </c>
      <c r="BW886">
        <f>(BA886-BG886)/(BA886-AZ886)</f>
        <v>0</v>
      </c>
      <c r="BX886">
        <f>(BT886*BR886/BF886)</f>
        <v>0</v>
      </c>
      <c r="BY886">
        <f>(1-BX886)</f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f>$B$11*DQ886+$C$11*DR886+$F$11*EC886*(1-EF886)</f>
        <v>0</v>
      </c>
      <c r="CS886">
        <f>CR886*CT886</f>
        <v>0</v>
      </c>
      <c r="CT886">
        <f>($B$11*$D$9+$C$11*$D$9+$F$11*((EP886+EH886)/MAX(EP886+EH886+EQ886, 0.1)*$I$9+EQ886/MAX(EP886+EH886+EQ886, 0.1)*$J$9))/($B$11+$C$11+$F$11)</f>
        <v>0</v>
      </c>
      <c r="CU886">
        <f>($B$11*$K$9+$C$11*$K$9+$F$11*((EP886+EH886)/MAX(EP886+EH886+EQ886, 0.1)*$P$9+EQ886/MAX(EP886+EH886+EQ886, 0.1)*$Q$9))/($B$11+$C$11+$F$11)</f>
        <v>0</v>
      </c>
      <c r="CV886">
        <v>6</v>
      </c>
      <c r="CW886">
        <v>0.5</v>
      </c>
      <c r="CX886" t="s">
        <v>419</v>
      </c>
      <c r="CY886">
        <v>2</v>
      </c>
      <c r="CZ886" t="b">
        <v>1</v>
      </c>
      <c r="DA886">
        <v>1659037205.25517</v>
      </c>
      <c r="DB886">
        <v>396.175103448276</v>
      </c>
      <c r="DC886">
        <v>419.364931034483</v>
      </c>
      <c r="DD886">
        <v>26.3324827586207</v>
      </c>
      <c r="DE886">
        <v>22.563724137931</v>
      </c>
      <c r="DF886">
        <v>389.886344827586</v>
      </c>
      <c r="DG886">
        <v>25.8011137931034</v>
      </c>
      <c r="DH886">
        <v>500.045068965517</v>
      </c>
      <c r="DI886">
        <v>90.2722379310345</v>
      </c>
      <c r="DJ886">
        <v>0.0439970137931035</v>
      </c>
      <c r="DK886">
        <v>27.2651862068966</v>
      </c>
      <c r="DL886">
        <v>27.8195517241379</v>
      </c>
      <c r="DM886">
        <v>999.9</v>
      </c>
      <c r="DN886">
        <v>0</v>
      </c>
      <c r="DO886">
        <v>0</v>
      </c>
      <c r="DP886">
        <v>9986.89655172414</v>
      </c>
      <c r="DQ886">
        <v>0</v>
      </c>
      <c r="DR886">
        <v>17.1917793103448</v>
      </c>
      <c r="DS886">
        <v>-23.1896862068966</v>
      </c>
      <c r="DT886">
        <v>406.889448275862</v>
      </c>
      <c r="DU886">
        <v>429.045689655172</v>
      </c>
      <c r="DV886">
        <v>3.76876689655172</v>
      </c>
      <c r="DW886">
        <v>419.364931034483</v>
      </c>
      <c r="DX886">
        <v>22.563724137931</v>
      </c>
      <c r="DY886">
        <v>2.37709206896552</v>
      </c>
      <c r="DZ886">
        <v>2.03687689655172</v>
      </c>
      <c r="EA886">
        <v>20.2085620689655</v>
      </c>
      <c r="EB886">
        <v>17.7339448275862</v>
      </c>
      <c r="EC886">
        <v>1999.97862068965</v>
      </c>
      <c r="ED886">
        <v>0.979999758620689</v>
      </c>
      <c r="EE886">
        <v>0.020000124137931</v>
      </c>
      <c r="EF886">
        <v>0</v>
      </c>
      <c r="EG886">
        <v>863.018655172414</v>
      </c>
      <c r="EH886">
        <v>5.00063</v>
      </c>
      <c r="EI886">
        <v>16962.5793103448</v>
      </c>
      <c r="EJ886">
        <v>17256.7172413793</v>
      </c>
      <c r="EK886">
        <v>38.0772068965517</v>
      </c>
      <c r="EL886">
        <v>38.1549310344828</v>
      </c>
      <c r="EM886">
        <v>37.625</v>
      </c>
      <c r="EN886">
        <v>37.4435172413793</v>
      </c>
      <c r="EO886">
        <v>39.1206551724138</v>
      </c>
      <c r="EP886">
        <v>1955.07793103448</v>
      </c>
      <c r="EQ886">
        <v>39.9006896551724</v>
      </c>
      <c r="ER886">
        <v>0</v>
      </c>
      <c r="ES886">
        <v>1659037212.1</v>
      </c>
      <c r="ET886">
        <v>0</v>
      </c>
      <c r="EU886">
        <v>862.977807692307</v>
      </c>
      <c r="EV886">
        <v>-9.59552135383529</v>
      </c>
      <c r="EW886">
        <v>-177.999999851857</v>
      </c>
      <c r="EX886">
        <v>16962.1346153846</v>
      </c>
      <c r="EY886">
        <v>15</v>
      </c>
      <c r="EZ886">
        <v>1659035359.5</v>
      </c>
      <c r="FA886" t="s">
        <v>1976</v>
      </c>
      <c r="FB886">
        <v>1659035357.5</v>
      </c>
      <c r="FC886">
        <v>1659035359.5</v>
      </c>
      <c r="FD886">
        <v>1</v>
      </c>
      <c r="FE886">
        <v>-0.104</v>
      </c>
      <c r="FF886">
        <v>-0.037</v>
      </c>
      <c r="FG886">
        <v>6.435</v>
      </c>
      <c r="FH886">
        <v>0.501</v>
      </c>
      <c r="FI886">
        <v>420</v>
      </c>
      <c r="FJ886">
        <v>25</v>
      </c>
      <c r="FK886">
        <v>0.45</v>
      </c>
      <c r="FL886">
        <v>0.11</v>
      </c>
      <c r="FM886">
        <v>-23.5085146341463</v>
      </c>
      <c r="FN886">
        <v>2.04606480836231</v>
      </c>
      <c r="FO886">
        <v>0.530122990129546</v>
      </c>
      <c r="FP886">
        <v>0</v>
      </c>
      <c r="FQ886">
        <v>863.531735294118</v>
      </c>
      <c r="FR886">
        <v>-9.60841862782813</v>
      </c>
      <c r="FS886">
        <v>0.969867192510023</v>
      </c>
      <c r="FT886">
        <v>0</v>
      </c>
      <c r="FU886">
        <v>3.76706487804878</v>
      </c>
      <c r="FV886">
        <v>0.0350880836236961</v>
      </c>
      <c r="FW886">
        <v>0.00451339044154292</v>
      </c>
      <c r="FX886">
        <v>1</v>
      </c>
      <c r="FY886">
        <v>1</v>
      </c>
      <c r="FZ886">
        <v>3</v>
      </c>
      <c r="GA886" t="s">
        <v>421</v>
      </c>
      <c r="GB886">
        <v>2.97366</v>
      </c>
      <c r="GC886">
        <v>2.69793</v>
      </c>
      <c r="GD886">
        <v>0.0862422</v>
      </c>
      <c r="GE886">
        <v>0.0904184</v>
      </c>
      <c r="GF886">
        <v>0.109952</v>
      </c>
      <c r="GG886">
        <v>0.0997751</v>
      </c>
      <c r="GH886">
        <v>35578.3</v>
      </c>
      <c r="GI886">
        <v>38738</v>
      </c>
      <c r="GJ886">
        <v>35282.9</v>
      </c>
      <c r="GK886">
        <v>38623.6</v>
      </c>
      <c r="GL886">
        <v>44517.6</v>
      </c>
      <c r="GM886">
        <v>50218.3</v>
      </c>
      <c r="GN886">
        <v>55154.1</v>
      </c>
      <c r="GO886">
        <v>61953.4</v>
      </c>
      <c r="GP886">
        <v>1.9826</v>
      </c>
      <c r="GQ886">
        <v>1.8552</v>
      </c>
      <c r="GR886">
        <v>0.168979</v>
      </c>
      <c r="GS886">
        <v>0</v>
      </c>
      <c r="GT886">
        <v>25.0636</v>
      </c>
      <c r="GU886">
        <v>999.9</v>
      </c>
      <c r="GV886">
        <v>58.125</v>
      </c>
      <c r="GW886">
        <v>29.346</v>
      </c>
      <c r="GX886">
        <v>26.4212</v>
      </c>
      <c r="GY886">
        <v>56.0519</v>
      </c>
      <c r="GZ886">
        <v>46.3582</v>
      </c>
      <c r="HA886">
        <v>1</v>
      </c>
      <c r="HB886">
        <v>-0.0608537</v>
      </c>
      <c r="HC886">
        <v>0.0106754</v>
      </c>
      <c r="HD886">
        <v>20.1142</v>
      </c>
      <c r="HE886">
        <v>5.20052</v>
      </c>
      <c r="HF886">
        <v>12.0052</v>
      </c>
      <c r="HG886">
        <v>4.9756</v>
      </c>
      <c r="HH886">
        <v>3.2938</v>
      </c>
      <c r="HI886">
        <v>9999</v>
      </c>
      <c r="HJ886">
        <v>9999</v>
      </c>
      <c r="HK886">
        <v>9999</v>
      </c>
      <c r="HL886">
        <v>631.4</v>
      </c>
      <c r="HM886">
        <v>1.86322</v>
      </c>
      <c r="HN886">
        <v>1.86798</v>
      </c>
      <c r="HO886">
        <v>1.8678</v>
      </c>
      <c r="HP886">
        <v>1.86896</v>
      </c>
      <c r="HQ886">
        <v>1.86981</v>
      </c>
      <c r="HR886">
        <v>1.86584</v>
      </c>
      <c r="HS886">
        <v>1.86691</v>
      </c>
      <c r="HT886">
        <v>1.86829</v>
      </c>
      <c r="HU886">
        <v>5</v>
      </c>
      <c r="HV886">
        <v>0</v>
      </c>
      <c r="HW886">
        <v>0</v>
      </c>
      <c r="HX886">
        <v>0</v>
      </c>
      <c r="HY886" t="s">
        <v>422</v>
      </c>
      <c r="HZ886" t="s">
        <v>423</v>
      </c>
      <c r="IA886" t="s">
        <v>424</v>
      </c>
      <c r="IB886" t="s">
        <v>424</v>
      </c>
      <c r="IC886" t="s">
        <v>424</v>
      </c>
      <c r="ID886" t="s">
        <v>424</v>
      </c>
      <c r="IE886">
        <v>0</v>
      </c>
      <c r="IF886">
        <v>100</v>
      </c>
      <c r="IG886">
        <v>100</v>
      </c>
      <c r="IH886">
        <v>6.285</v>
      </c>
      <c r="II886">
        <v>0.5314</v>
      </c>
      <c r="IJ886">
        <v>3.92360093765785</v>
      </c>
      <c r="IK886">
        <v>0.00601174518973114</v>
      </c>
      <c r="IL886">
        <v>2.77886958061485e-07</v>
      </c>
      <c r="IM886">
        <v>-3.54636231360687e-10</v>
      </c>
      <c r="IN886">
        <v>0.531367920259254</v>
      </c>
      <c r="IO886">
        <v>0</v>
      </c>
      <c r="IP886">
        <v>0</v>
      </c>
      <c r="IQ886">
        <v>0</v>
      </c>
      <c r="IR886">
        <v>-4</v>
      </c>
      <c r="IS886">
        <v>1848</v>
      </c>
      <c r="IT886">
        <v>1</v>
      </c>
      <c r="IU886">
        <v>25</v>
      </c>
      <c r="IV886">
        <v>30.9</v>
      </c>
      <c r="IW886">
        <v>30.9</v>
      </c>
      <c r="IX886">
        <v>1.0022</v>
      </c>
      <c r="IY886">
        <v>2.57202</v>
      </c>
      <c r="IZ886">
        <v>1.54785</v>
      </c>
      <c r="JA886">
        <v>2.30591</v>
      </c>
      <c r="JB886">
        <v>1.34644</v>
      </c>
      <c r="JC886">
        <v>2.31567</v>
      </c>
      <c r="JD886">
        <v>33.6479</v>
      </c>
      <c r="JE886">
        <v>24.2188</v>
      </c>
      <c r="JF886">
        <v>18</v>
      </c>
      <c r="JG886">
        <v>496.963</v>
      </c>
      <c r="JH886">
        <v>414.558</v>
      </c>
      <c r="JI886">
        <v>24.9999</v>
      </c>
      <c r="JJ886">
        <v>26.4645</v>
      </c>
      <c r="JK886">
        <v>30</v>
      </c>
      <c r="JL886">
        <v>26.4288</v>
      </c>
      <c r="JM886">
        <v>26.371</v>
      </c>
      <c r="JN886">
        <v>20.0811</v>
      </c>
      <c r="JO886">
        <v>23.3339</v>
      </c>
      <c r="JP886">
        <v>100</v>
      </c>
      <c r="JQ886">
        <v>25</v>
      </c>
      <c r="JR886">
        <v>399.401</v>
      </c>
      <c r="JS886">
        <v>22.5892</v>
      </c>
      <c r="JT886">
        <v>102.312</v>
      </c>
      <c r="JU886">
        <v>103.121</v>
      </c>
    </row>
    <row r="887" spans="1:281">
      <c r="A887">
        <v>869</v>
      </c>
      <c r="B887">
        <v>1659037218.1</v>
      </c>
      <c r="C887">
        <v>13535</v>
      </c>
      <c r="D887" t="s">
        <v>2172</v>
      </c>
      <c r="E887" t="s">
        <v>2173</v>
      </c>
      <c r="F887">
        <v>5</v>
      </c>
      <c r="G887" t="s">
        <v>2169</v>
      </c>
      <c r="H887" t="s">
        <v>417</v>
      </c>
      <c r="I887">
        <v>1659037210.33214</v>
      </c>
      <c r="J887">
        <f>(K887)/1000</f>
        <v>0</v>
      </c>
      <c r="K887">
        <f>IF(CZ887, AN887, AH887)</f>
        <v>0</v>
      </c>
      <c r="L887">
        <f>IF(CZ887, AI887, AG887)</f>
        <v>0</v>
      </c>
      <c r="M887">
        <f>DB887 - IF(AU887&gt;1, L887*CV887*100.0/(AW887*DP887), 0)</f>
        <v>0</v>
      </c>
      <c r="N887">
        <f>((T887-J887/2)*M887-L887)/(T887+J887/2)</f>
        <v>0</v>
      </c>
      <c r="O887">
        <f>N887*(DI887+DJ887)/1000.0</f>
        <v>0</v>
      </c>
      <c r="P887">
        <f>(DB887 - IF(AU887&gt;1, L887*CV887*100.0/(AW887*DP887), 0))*(DI887+DJ887)/1000.0</f>
        <v>0</v>
      </c>
      <c r="Q887">
        <f>2.0/((1/S887-1/R887)+SIGN(S887)*SQRT((1/S887-1/R887)*(1/S887-1/R887) + 4*CW887/((CW887+1)*(CW887+1))*(2*1/S887*1/R887-1/R887*1/R887)))</f>
        <v>0</v>
      </c>
      <c r="R887">
        <f>IF(LEFT(CX887,1)&lt;&gt;"0",IF(LEFT(CX887,1)="1",3.0,CY887),$D$5+$E$5*(DP887*DI887/($K$5*1000))+$F$5*(DP887*DI887/($K$5*1000))*MAX(MIN(CV887,$J$5),$I$5)*MAX(MIN(CV887,$J$5),$I$5)+$G$5*MAX(MIN(CV887,$J$5),$I$5)*(DP887*DI887/($K$5*1000))+$H$5*(DP887*DI887/($K$5*1000))*(DP887*DI887/($K$5*1000)))</f>
        <v>0</v>
      </c>
      <c r="S887">
        <f>J887*(1000-(1000*0.61365*exp(17.502*W887/(240.97+W887))/(DI887+DJ887)+DD887)/2)/(1000*0.61365*exp(17.502*W887/(240.97+W887))/(DI887+DJ887)-DD887)</f>
        <v>0</v>
      </c>
      <c r="T887">
        <f>1/((CW887+1)/(Q887/1.6)+1/(R887/1.37)) + CW887/((CW887+1)/(Q887/1.6) + CW887/(R887/1.37))</f>
        <v>0</v>
      </c>
      <c r="U887">
        <f>(CR887*CU887)</f>
        <v>0</v>
      </c>
      <c r="V887">
        <f>(DK887+(U887+2*0.95*5.67E-8*(((DK887+$B$7)+273)^4-(DK887+273)^4)-44100*J887)/(1.84*29.3*R887+8*0.95*5.67E-8*(DK887+273)^3))</f>
        <v>0</v>
      </c>
      <c r="W887">
        <f>($C$7*DL887+$D$7*DM887+$E$7*V887)</f>
        <v>0</v>
      </c>
      <c r="X887">
        <f>0.61365*exp(17.502*W887/(240.97+W887))</f>
        <v>0</v>
      </c>
      <c r="Y887">
        <f>(Z887/AA887*100)</f>
        <v>0</v>
      </c>
      <c r="Z887">
        <f>DD887*(DI887+DJ887)/1000</f>
        <v>0</v>
      </c>
      <c r="AA887">
        <f>0.61365*exp(17.502*DK887/(240.97+DK887))</f>
        <v>0</v>
      </c>
      <c r="AB887">
        <f>(X887-DD887*(DI887+DJ887)/1000)</f>
        <v>0</v>
      </c>
      <c r="AC887">
        <f>(-J887*44100)</f>
        <v>0</v>
      </c>
      <c r="AD887">
        <f>2*29.3*R887*0.92*(DK887-W887)</f>
        <v>0</v>
      </c>
      <c r="AE887">
        <f>2*0.95*5.67E-8*(((DK887+$B$7)+273)^4-(W887+273)^4)</f>
        <v>0</v>
      </c>
      <c r="AF887">
        <f>U887+AE887+AC887+AD887</f>
        <v>0</v>
      </c>
      <c r="AG887">
        <f>DH887*AU887*(DC887-DB887*(1000-AU887*DE887)/(1000-AU887*DD887))/(100*CV887)</f>
        <v>0</v>
      </c>
      <c r="AH887">
        <f>1000*DH887*AU887*(DD887-DE887)/(100*CV887*(1000-AU887*DD887))</f>
        <v>0</v>
      </c>
      <c r="AI887">
        <f>(AJ887 - AK887 - DI887*1E3/(8.314*(DK887+273.15)) * AM887/DH887 * AL887) * DH887/(100*CV887) * (1000 - DE887)/1000</f>
        <v>0</v>
      </c>
      <c r="AJ887">
        <v>416.359791119809</v>
      </c>
      <c r="AK887">
        <v>400.555327272727</v>
      </c>
      <c r="AL887">
        <v>-1.41497468901257</v>
      </c>
      <c r="AM887">
        <v>66.0502826319513</v>
      </c>
      <c r="AN887">
        <f>(AP887 - AO887 + DI887*1E3/(8.314*(DK887+273.15)) * AR887/DH887 * AQ887) * DH887/(100*CV887) * 1000/(1000 - AP887)</f>
        <v>0</v>
      </c>
      <c r="AO887">
        <v>22.5633992838831</v>
      </c>
      <c r="AP887">
        <v>26.3387391608392</v>
      </c>
      <c r="AQ887">
        <v>-1.80885851316231e-06</v>
      </c>
      <c r="AR887">
        <v>92.4461955037178</v>
      </c>
      <c r="AS887">
        <v>0</v>
      </c>
      <c r="AT887">
        <v>0</v>
      </c>
      <c r="AU887">
        <f>IF(AS887*$H$13&gt;=AW887,1.0,(AW887/(AW887-AS887*$H$13)))</f>
        <v>0</v>
      </c>
      <c r="AV887">
        <f>(AU887-1)*100</f>
        <v>0</v>
      </c>
      <c r="AW887">
        <f>MAX(0,($B$13+$C$13*DP887)/(1+$D$13*DP887)*DI887/(DK887+273)*$E$13)</f>
        <v>0</v>
      </c>
      <c r="AX887" t="s">
        <v>418</v>
      </c>
      <c r="AY887" t="s">
        <v>418</v>
      </c>
      <c r="AZ887">
        <v>0</v>
      </c>
      <c r="BA887">
        <v>0</v>
      </c>
      <c r="BB887">
        <f>1-AZ887/BA887</f>
        <v>0</v>
      </c>
      <c r="BC887">
        <v>0</v>
      </c>
      <c r="BD887" t="s">
        <v>418</v>
      </c>
      <c r="BE887" t="s">
        <v>418</v>
      </c>
      <c r="BF887">
        <v>0</v>
      </c>
      <c r="BG887">
        <v>0</v>
      </c>
      <c r="BH887">
        <f>1-BF887/BG887</f>
        <v>0</v>
      </c>
      <c r="BI887">
        <v>0.5</v>
      </c>
      <c r="BJ887">
        <f>CS887</f>
        <v>0</v>
      </c>
      <c r="BK887">
        <f>L887</f>
        <v>0</v>
      </c>
      <c r="BL887">
        <f>BH887*BI887*BJ887</f>
        <v>0</v>
      </c>
      <c r="BM887">
        <f>(BK887-BC887)/BJ887</f>
        <v>0</v>
      </c>
      <c r="BN887">
        <f>(BA887-BG887)/BG887</f>
        <v>0</v>
      </c>
      <c r="BO887">
        <f>AZ887/(BB887+AZ887/BG887)</f>
        <v>0</v>
      </c>
      <c r="BP887" t="s">
        <v>418</v>
      </c>
      <c r="BQ887">
        <v>0</v>
      </c>
      <c r="BR887">
        <f>IF(BQ887&lt;&gt;0, BQ887, BO887)</f>
        <v>0</v>
      </c>
      <c r="BS887">
        <f>1-BR887/BG887</f>
        <v>0</v>
      </c>
      <c r="BT887">
        <f>(BG887-BF887)/(BG887-BR887)</f>
        <v>0</v>
      </c>
      <c r="BU887">
        <f>(BA887-BG887)/(BA887-BR887)</f>
        <v>0</v>
      </c>
      <c r="BV887">
        <f>(BG887-BF887)/(BG887-AZ887)</f>
        <v>0</v>
      </c>
      <c r="BW887">
        <f>(BA887-BG887)/(BA887-AZ887)</f>
        <v>0</v>
      </c>
      <c r="BX887">
        <f>(BT887*BR887/BF887)</f>
        <v>0</v>
      </c>
      <c r="BY887">
        <f>(1-BX887)</f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f>$B$11*DQ887+$C$11*DR887+$F$11*EC887*(1-EF887)</f>
        <v>0</v>
      </c>
      <c r="CS887">
        <f>CR887*CT887</f>
        <v>0</v>
      </c>
      <c r="CT887">
        <f>($B$11*$D$9+$C$11*$D$9+$F$11*((EP887+EH887)/MAX(EP887+EH887+EQ887, 0.1)*$I$9+EQ887/MAX(EP887+EH887+EQ887, 0.1)*$J$9))/($B$11+$C$11+$F$11)</f>
        <v>0</v>
      </c>
      <c r="CU887">
        <f>($B$11*$K$9+$C$11*$K$9+$F$11*((EP887+EH887)/MAX(EP887+EH887+EQ887, 0.1)*$P$9+EQ887/MAX(EP887+EH887+EQ887, 0.1)*$Q$9))/($B$11+$C$11+$F$11)</f>
        <v>0</v>
      </c>
      <c r="CV887">
        <v>6</v>
      </c>
      <c r="CW887">
        <v>0.5</v>
      </c>
      <c r="CX887" t="s">
        <v>419</v>
      </c>
      <c r="CY887">
        <v>2</v>
      </c>
      <c r="CZ887" t="b">
        <v>1</v>
      </c>
      <c r="DA887">
        <v>1659037210.33214</v>
      </c>
      <c r="DB887">
        <v>395.093392857143</v>
      </c>
      <c r="DC887">
        <v>414.889107142857</v>
      </c>
      <c r="DD887">
        <v>26.3357285714286</v>
      </c>
      <c r="DE887">
        <v>22.5634714285714</v>
      </c>
      <c r="DF887">
        <v>388.811178571429</v>
      </c>
      <c r="DG887">
        <v>25.8043535714286</v>
      </c>
      <c r="DH887">
        <v>500.058428571429</v>
      </c>
      <c r="DI887">
        <v>90.2714464285714</v>
      </c>
      <c r="DJ887">
        <v>0.044128325</v>
      </c>
      <c r="DK887">
        <v>27.2651357142857</v>
      </c>
      <c r="DL887">
        <v>27.8197</v>
      </c>
      <c r="DM887">
        <v>999.9</v>
      </c>
      <c r="DN887">
        <v>0</v>
      </c>
      <c r="DO887">
        <v>0</v>
      </c>
      <c r="DP887">
        <v>9982.5</v>
      </c>
      <c r="DQ887">
        <v>0</v>
      </c>
      <c r="DR887">
        <v>17.2489821428571</v>
      </c>
      <c r="DS887">
        <v>-19.7955967857143</v>
      </c>
      <c r="DT887">
        <v>405.78</v>
      </c>
      <c r="DU887">
        <v>424.4665</v>
      </c>
      <c r="DV887">
        <v>3.77226642857143</v>
      </c>
      <c r="DW887">
        <v>414.889107142857</v>
      </c>
      <c r="DX887">
        <v>22.5634714285714</v>
      </c>
      <c r="DY887">
        <v>2.37736392857143</v>
      </c>
      <c r="DZ887">
        <v>2.03683535714286</v>
      </c>
      <c r="EA887">
        <v>20.2104142857143</v>
      </c>
      <c r="EB887">
        <v>17.7336214285714</v>
      </c>
      <c r="EC887">
        <v>1999.96928571429</v>
      </c>
      <c r="ED887">
        <v>0.979999821428571</v>
      </c>
      <c r="EE887">
        <v>0.0200000571428571</v>
      </c>
      <c r="EF887">
        <v>0</v>
      </c>
      <c r="EG887">
        <v>862.250571428571</v>
      </c>
      <c r="EH887">
        <v>5.00063</v>
      </c>
      <c r="EI887">
        <v>16948.2142857143</v>
      </c>
      <c r="EJ887">
        <v>17256.6285714286</v>
      </c>
      <c r="EK887">
        <v>38.08</v>
      </c>
      <c r="EL887">
        <v>38.1382857142857</v>
      </c>
      <c r="EM887">
        <v>37.6205</v>
      </c>
      <c r="EN887">
        <v>37.44375</v>
      </c>
      <c r="EO887">
        <v>39.10925</v>
      </c>
      <c r="EP887">
        <v>1955.06892857143</v>
      </c>
      <c r="EQ887">
        <v>39.9003571428571</v>
      </c>
      <c r="ER887">
        <v>0</v>
      </c>
      <c r="ES887">
        <v>1659037217.5</v>
      </c>
      <c r="ET887">
        <v>0</v>
      </c>
      <c r="EU887">
        <v>862.11196</v>
      </c>
      <c r="EV887">
        <v>-8.20907691148745</v>
      </c>
      <c r="EW887">
        <v>-157.069230352802</v>
      </c>
      <c r="EX887">
        <v>16946.408</v>
      </c>
      <c r="EY887">
        <v>15</v>
      </c>
      <c r="EZ887">
        <v>1659035359.5</v>
      </c>
      <c r="FA887" t="s">
        <v>1976</v>
      </c>
      <c r="FB887">
        <v>1659035357.5</v>
      </c>
      <c r="FC887">
        <v>1659035359.5</v>
      </c>
      <c r="FD887">
        <v>1</v>
      </c>
      <c r="FE887">
        <v>-0.104</v>
      </c>
      <c r="FF887">
        <v>-0.037</v>
      </c>
      <c r="FG887">
        <v>6.435</v>
      </c>
      <c r="FH887">
        <v>0.501</v>
      </c>
      <c r="FI887">
        <v>420</v>
      </c>
      <c r="FJ887">
        <v>25</v>
      </c>
      <c r="FK887">
        <v>0.45</v>
      </c>
      <c r="FL887">
        <v>0.11</v>
      </c>
      <c r="FM887">
        <v>-21.5354341463415</v>
      </c>
      <c r="FN887">
        <v>29.2032229965157</v>
      </c>
      <c r="FO887">
        <v>3.71679043764518</v>
      </c>
      <c r="FP887">
        <v>0</v>
      </c>
      <c r="FQ887">
        <v>862.800529411765</v>
      </c>
      <c r="FR887">
        <v>-8.64748663209144</v>
      </c>
      <c r="FS887">
        <v>0.883305331104987</v>
      </c>
      <c r="FT887">
        <v>0</v>
      </c>
      <c r="FU887">
        <v>3.77011536585366</v>
      </c>
      <c r="FV887">
        <v>0.0388001393728275</v>
      </c>
      <c r="FW887">
        <v>0.00493411424702919</v>
      </c>
      <c r="FX887">
        <v>1</v>
      </c>
      <c r="FY887">
        <v>1</v>
      </c>
      <c r="FZ887">
        <v>3</v>
      </c>
      <c r="GA887" t="s">
        <v>421</v>
      </c>
      <c r="GB887">
        <v>2.97427</v>
      </c>
      <c r="GC887">
        <v>2.69751</v>
      </c>
      <c r="GD887">
        <v>0.0851657</v>
      </c>
      <c r="GE887">
        <v>0.0879378</v>
      </c>
      <c r="GF887">
        <v>0.109949</v>
      </c>
      <c r="GG887">
        <v>0.0997974</v>
      </c>
      <c r="GH887">
        <v>35621</v>
      </c>
      <c r="GI887">
        <v>38843.4</v>
      </c>
      <c r="GJ887">
        <v>35283.7</v>
      </c>
      <c r="GK887">
        <v>38623.4</v>
      </c>
      <c r="GL887">
        <v>44517.8</v>
      </c>
      <c r="GM887">
        <v>50216.8</v>
      </c>
      <c r="GN887">
        <v>55154.2</v>
      </c>
      <c r="GO887">
        <v>61953.2</v>
      </c>
      <c r="GP887">
        <v>1.9818</v>
      </c>
      <c r="GQ887">
        <v>1.8556</v>
      </c>
      <c r="GR887">
        <v>0.169098</v>
      </c>
      <c r="GS887">
        <v>0</v>
      </c>
      <c r="GT887">
        <v>25.0615</v>
      </c>
      <c r="GU887">
        <v>999.9</v>
      </c>
      <c r="GV887">
        <v>58.125</v>
      </c>
      <c r="GW887">
        <v>29.336</v>
      </c>
      <c r="GX887">
        <v>26.4048</v>
      </c>
      <c r="GY887">
        <v>56.2419</v>
      </c>
      <c r="GZ887">
        <v>46.0176</v>
      </c>
      <c r="HA887">
        <v>1</v>
      </c>
      <c r="HB887">
        <v>-0.0608537</v>
      </c>
      <c r="HC887">
        <v>0.012854</v>
      </c>
      <c r="HD887">
        <v>20.114</v>
      </c>
      <c r="HE887">
        <v>5.19932</v>
      </c>
      <c r="HF887">
        <v>12.0064</v>
      </c>
      <c r="HG887">
        <v>4.9756</v>
      </c>
      <c r="HH887">
        <v>3.2938</v>
      </c>
      <c r="HI887">
        <v>9999</v>
      </c>
      <c r="HJ887">
        <v>9999</v>
      </c>
      <c r="HK887">
        <v>9999</v>
      </c>
      <c r="HL887">
        <v>631.4</v>
      </c>
      <c r="HM887">
        <v>1.86319</v>
      </c>
      <c r="HN887">
        <v>1.86798</v>
      </c>
      <c r="HO887">
        <v>1.86783</v>
      </c>
      <c r="HP887">
        <v>1.8689</v>
      </c>
      <c r="HQ887">
        <v>1.86981</v>
      </c>
      <c r="HR887">
        <v>1.86584</v>
      </c>
      <c r="HS887">
        <v>1.86691</v>
      </c>
      <c r="HT887">
        <v>1.86829</v>
      </c>
      <c r="HU887">
        <v>5</v>
      </c>
      <c r="HV887">
        <v>0</v>
      </c>
      <c r="HW887">
        <v>0</v>
      </c>
      <c r="HX887">
        <v>0</v>
      </c>
      <c r="HY887" t="s">
        <v>422</v>
      </c>
      <c r="HZ887" t="s">
        <v>423</v>
      </c>
      <c r="IA887" t="s">
        <v>424</v>
      </c>
      <c r="IB887" t="s">
        <v>424</v>
      </c>
      <c r="IC887" t="s">
        <v>424</v>
      </c>
      <c r="ID887" t="s">
        <v>424</v>
      </c>
      <c r="IE887">
        <v>0</v>
      </c>
      <c r="IF887">
        <v>100</v>
      </c>
      <c r="IG887">
        <v>100</v>
      </c>
      <c r="IH887">
        <v>6.247</v>
      </c>
      <c r="II887">
        <v>0.5313</v>
      </c>
      <c r="IJ887">
        <v>3.92360093765785</v>
      </c>
      <c r="IK887">
        <v>0.00601174518973114</v>
      </c>
      <c r="IL887">
        <v>2.77886958061485e-07</v>
      </c>
      <c r="IM887">
        <v>-3.54636231360687e-10</v>
      </c>
      <c r="IN887">
        <v>0.531367920259254</v>
      </c>
      <c r="IO887">
        <v>0</v>
      </c>
      <c r="IP887">
        <v>0</v>
      </c>
      <c r="IQ887">
        <v>0</v>
      </c>
      <c r="IR887">
        <v>-4</v>
      </c>
      <c r="IS887">
        <v>1848</v>
      </c>
      <c r="IT887">
        <v>1</v>
      </c>
      <c r="IU887">
        <v>25</v>
      </c>
      <c r="IV887">
        <v>31</v>
      </c>
      <c r="IW887">
        <v>31</v>
      </c>
      <c r="IX887">
        <v>0.97168</v>
      </c>
      <c r="IY887">
        <v>2.58057</v>
      </c>
      <c r="IZ887">
        <v>1.54785</v>
      </c>
      <c r="JA887">
        <v>2.30713</v>
      </c>
      <c r="JB887">
        <v>1.34644</v>
      </c>
      <c r="JC887">
        <v>2.4231</v>
      </c>
      <c r="JD887">
        <v>33.6479</v>
      </c>
      <c r="JE887">
        <v>24.2188</v>
      </c>
      <c r="JF887">
        <v>18</v>
      </c>
      <c r="JG887">
        <v>496.42</v>
      </c>
      <c r="JH887">
        <v>414.768</v>
      </c>
      <c r="JI887">
        <v>25.0002</v>
      </c>
      <c r="JJ887">
        <v>26.4645</v>
      </c>
      <c r="JK887">
        <v>30</v>
      </c>
      <c r="JL887">
        <v>26.4266</v>
      </c>
      <c r="JM887">
        <v>26.3688</v>
      </c>
      <c r="JN887">
        <v>19.4838</v>
      </c>
      <c r="JO887">
        <v>23.3339</v>
      </c>
      <c r="JP887">
        <v>100</v>
      </c>
      <c r="JQ887">
        <v>25</v>
      </c>
      <c r="JR887">
        <v>379.182</v>
      </c>
      <c r="JS887">
        <v>22.5891</v>
      </c>
      <c r="JT887">
        <v>102.313</v>
      </c>
      <c r="JU887">
        <v>103.12</v>
      </c>
    </row>
    <row r="888" spans="1:281">
      <c r="A888">
        <v>870</v>
      </c>
      <c r="B888">
        <v>1659037223.1</v>
      </c>
      <c r="C888">
        <v>13540</v>
      </c>
      <c r="D888" t="s">
        <v>2174</v>
      </c>
      <c r="E888" t="s">
        <v>2175</v>
      </c>
      <c r="F888">
        <v>5</v>
      </c>
      <c r="G888" t="s">
        <v>2169</v>
      </c>
      <c r="H888" t="s">
        <v>417</v>
      </c>
      <c r="I888">
        <v>1659037215.6</v>
      </c>
      <c r="J888">
        <f>(K888)/1000</f>
        <v>0</v>
      </c>
      <c r="K888">
        <f>IF(CZ888, AN888, AH888)</f>
        <v>0</v>
      </c>
      <c r="L888">
        <f>IF(CZ888, AI888, AG888)</f>
        <v>0</v>
      </c>
      <c r="M888">
        <f>DB888 - IF(AU888&gt;1, L888*CV888*100.0/(AW888*DP888), 0)</f>
        <v>0</v>
      </c>
      <c r="N888">
        <f>((T888-J888/2)*M888-L888)/(T888+J888/2)</f>
        <v>0</v>
      </c>
      <c r="O888">
        <f>N888*(DI888+DJ888)/1000.0</f>
        <v>0</v>
      </c>
      <c r="P888">
        <f>(DB888 - IF(AU888&gt;1, L888*CV888*100.0/(AW888*DP888), 0))*(DI888+DJ888)/1000.0</f>
        <v>0</v>
      </c>
      <c r="Q888">
        <f>2.0/((1/S888-1/R888)+SIGN(S888)*SQRT((1/S888-1/R888)*(1/S888-1/R888) + 4*CW888/((CW888+1)*(CW888+1))*(2*1/S888*1/R888-1/R888*1/R888)))</f>
        <v>0</v>
      </c>
      <c r="R888">
        <f>IF(LEFT(CX888,1)&lt;&gt;"0",IF(LEFT(CX888,1)="1",3.0,CY888),$D$5+$E$5*(DP888*DI888/($K$5*1000))+$F$5*(DP888*DI888/($K$5*1000))*MAX(MIN(CV888,$J$5),$I$5)*MAX(MIN(CV888,$J$5),$I$5)+$G$5*MAX(MIN(CV888,$J$5),$I$5)*(DP888*DI888/($K$5*1000))+$H$5*(DP888*DI888/($K$5*1000))*(DP888*DI888/($K$5*1000)))</f>
        <v>0</v>
      </c>
      <c r="S888">
        <f>J888*(1000-(1000*0.61365*exp(17.502*W888/(240.97+W888))/(DI888+DJ888)+DD888)/2)/(1000*0.61365*exp(17.502*W888/(240.97+W888))/(DI888+DJ888)-DD888)</f>
        <v>0</v>
      </c>
      <c r="T888">
        <f>1/((CW888+1)/(Q888/1.6)+1/(R888/1.37)) + CW888/((CW888+1)/(Q888/1.6) + CW888/(R888/1.37))</f>
        <v>0</v>
      </c>
      <c r="U888">
        <f>(CR888*CU888)</f>
        <v>0</v>
      </c>
      <c r="V888">
        <f>(DK888+(U888+2*0.95*5.67E-8*(((DK888+$B$7)+273)^4-(DK888+273)^4)-44100*J888)/(1.84*29.3*R888+8*0.95*5.67E-8*(DK888+273)^3))</f>
        <v>0</v>
      </c>
      <c r="W888">
        <f>($C$7*DL888+$D$7*DM888+$E$7*V888)</f>
        <v>0</v>
      </c>
      <c r="X888">
        <f>0.61365*exp(17.502*W888/(240.97+W888))</f>
        <v>0</v>
      </c>
      <c r="Y888">
        <f>(Z888/AA888*100)</f>
        <v>0</v>
      </c>
      <c r="Z888">
        <f>DD888*(DI888+DJ888)/1000</f>
        <v>0</v>
      </c>
      <c r="AA888">
        <f>0.61365*exp(17.502*DK888/(240.97+DK888))</f>
        <v>0</v>
      </c>
      <c r="AB888">
        <f>(X888-DD888*(DI888+DJ888)/1000)</f>
        <v>0</v>
      </c>
      <c r="AC888">
        <f>(-J888*44100)</f>
        <v>0</v>
      </c>
      <c r="AD888">
        <f>2*29.3*R888*0.92*(DK888-W888)</f>
        <v>0</v>
      </c>
      <c r="AE888">
        <f>2*0.95*5.67E-8*(((DK888+$B$7)+273)^4-(W888+273)^4)</f>
        <v>0</v>
      </c>
      <c r="AF888">
        <f>U888+AE888+AC888+AD888</f>
        <v>0</v>
      </c>
      <c r="AG888">
        <f>DH888*AU888*(DC888-DB888*(1000-AU888*DE888)/(1000-AU888*DD888))/(100*CV888)</f>
        <v>0</v>
      </c>
      <c r="AH888">
        <f>1000*DH888*AU888*(DD888-DE888)/(100*CV888*(1000-AU888*DD888))</f>
        <v>0</v>
      </c>
      <c r="AI888">
        <f>(AJ888 - AK888 - DI888*1E3/(8.314*(DK888+273.15)) * AM888/DH888 * AL888) * DH888/(100*CV888) * (1000 - DE888)/1000</f>
        <v>0</v>
      </c>
      <c r="AJ888">
        <v>399.864607364725</v>
      </c>
      <c r="AK888">
        <v>389.398218181818</v>
      </c>
      <c r="AL888">
        <v>-2.37375596022086</v>
      </c>
      <c r="AM888">
        <v>66.0502826319513</v>
      </c>
      <c r="AN888">
        <f>(AP888 - AO888 + DI888*1E3/(8.314*(DK888+273.15)) * AR888/DH888 * AQ888) * DH888/(100*CV888) * 1000/(1000 - AP888)</f>
        <v>0</v>
      </c>
      <c r="AO888">
        <v>22.5646101792139</v>
      </c>
      <c r="AP888">
        <v>26.3466566433566</v>
      </c>
      <c r="AQ888">
        <v>2.39232687361338e-05</v>
      </c>
      <c r="AR888">
        <v>92.4461955037178</v>
      </c>
      <c r="AS888">
        <v>0</v>
      </c>
      <c r="AT888">
        <v>0</v>
      </c>
      <c r="AU888">
        <f>IF(AS888*$H$13&gt;=AW888,1.0,(AW888/(AW888-AS888*$H$13)))</f>
        <v>0</v>
      </c>
      <c r="AV888">
        <f>(AU888-1)*100</f>
        <v>0</v>
      </c>
      <c r="AW888">
        <f>MAX(0,($B$13+$C$13*DP888)/(1+$D$13*DP888)*DI888/(DK888+273)*$E$13)</f>
        <v>0</v>
      </c>
      <c r="AX888" t="s">
        <v>418</v>
      </c>
      <c r="AY888" t="s">
        <v>418</v>
      </c>
      <c r="AZ888">
        <v>0</v>
      </c>
      <c r="BA888">
        <v>0</v>
      </c>
      <c r="BB888">
        <f>1-AZ888/BA888</f>
        <v>0</v>
      </c>
      <c r="BC888">
        <v>0</v>
      </c>
      <c r="BD888" t="s">
        <v>418</v>
      </c>
      <c r="BE888" t="s">
        <v>418</v>
      </c>
      <c r="BF888">
        <v>0</v>
      </c>
      <c r="BG888">
        <v>0</v>
      </c>
      <c r="BH888">
        <f>1-BF888/BG888</f>
        <v>0</v>
      </c>
      <c r="BI888">
        <v>0.5</v>
      </c>
      <c r="BJ888">
        <f>CS888</f>
        <v>0</v>
      </c>
      <c r="BK888">
        <f>L888</f>
        <v>0</v>
      </c>
      <c r="BL888">
        <f>BH888*BI888*BJ888</f>
        <v>0</v>
      </c>
      <c r="BM888">
        <f>(BK888-BC888)/BJ888</f>
        <v>0</v>
      </c>
      <c r="BN888">
        <f>(BA888-BG888)/BG888</f>
        <v>0</v>
      </c>
      <c r="BO888">
        <f>AZ888/(BB888+AZ888/BG888)</f>
        <v>0</v>
      </c>
      <c r="BP888" t="s">
        <v>418</v>
      </c>
      <c r="BQ888">
        <v>0</v>
      </c>
      <c r="BR888">
        <f>IF(BQ888&lt;&gt;0, BQ888, BO888)</f>
        <v>0</v>
      </c>
      <c r="BS888">
        <f>1-BR888/BG888</f>
        <v>0</v>
      </c>
      <c r="BT888">
        <f>(BG888-BF888)/(BG888-BR888)</f>
        <v>0</v>
      </c>
      <c r="BU888">
        <f>(BA888-BG888)/(BA888-BR888)</f>
        <v>0</v>
      </c>
      <c r="BV888">
        <f>(BG888-BF888)/(BG888-AZ888)</f>
        <v>0</v>
      </c>
      <c r="BW888">
        <f>(BA888-BG888)/(BA888-AZ888)</f>
        <v>0</v>
      </c>
      <c r="BX888">
        <f>(BT888*BR888/BF888)</f>
        <v>0</v>
      </c>
      <c r="BY888">
        <f>(1-BX888)</f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f>$B$11*DQ888+$C$11*DR888+$F$11*EC888*(1-EF888)</f>
        <v>0</v>
      </c>
      <c r="CS888">
        <f>CR888*CT888</f>
        <v>0</v>
      </c>
      <c r="CT888">
        <f>($B$11*$D$9+$C$11*$D$9+$F$11*((EP888+EH888)/MAX(EP888+EH888+EQ888, 0.1)*$I$9+EQ888/MAX(EP888+EH888+EQ888, 0.1)*$J$9))/($B$11+$C$11+$F$11)</f>
        <v>0</v>
      </c>
      <c r="CU888">
        <f>($B$11*$K$9+$C$11*$K$9+$F$11*((EP888+EH888)/MAX(EP888+EH888+EQ888, 0.1)*$P$9+EQ888/MAX(EP888+EH888+EQ888, 0.1)*$Q$9))/($B$11+$C$11+$F$11)</f>
        <v>0</v>
      </c>
      <c r="CV888">
        <v>6</v>
      </c>
      <c r="CW888">
        <v>0.5</v>
      </c>
      <c r="CX888" t="s">
        <v>419</v>
      </c>
      <c r="CY888">
        <v>2</v>
      </c>
      <c r="CZ888" t="b">
        <v>1</v>
      </c>
      <c r="DA888">
        <v>1659037215.6</v>
      </c>
      <c r="DB888">
        <v>390.93162962963</v>
      </c>
      <c r="DC888">
        <v>404.733592592593</v>
      </c>
      <c r="DD888">
        <v>26.3387296296296</v>
      </c>
      <c r="DE888">
        <v>22.563862962963</v>
      </c>
      <c r="DF888">
        <v>384.674444444444</v>
      </c>
      <c r="DG888">
        <v>25.8073592592593</v>
      </c>
      <c r="DH888">
        <v>500.051</v>
      </c>
      <c r="DI888">
        <v>90.2700185185185</v>
      </c>
      <c r="DJ888">
        <v>0.044099962962963</v>
      </c>
      <c r="DK888">
        <v>27.2649962962963</v>
      </c>
      <c r="DL888">
        <v>27.8235296296296</v>
      </c>
      <c r="DM888">
        <v>999.9</v>
      </c>
      <c r="DN888">
        <v>0</v>
      </c>
      <c r="DO888">
        <v>0</v>
      </c>
      <c r="DP888">
        <v>9992.59259259259</v>
      </c>
      <c r="DQ888">
        <v>0</v>
      </c>
      <c r="DR888">
        <v>17.2663</v>
      </c>
      <c r="DS888">
        <v>-13.8019911111111</v>
      </c>
      <c r="DT888">
        <v>401.506888888889</v>
      </c>
      <c r="DU888">
        <v>414.076851851852</v>
      </c>
      <c r="DV888">
        <v>3.77487518518518</v>
      </c>
      <c r="DW888">
        <v>404.733592592593</v>
      </c>
      <c r="DX888">
        <v>22.563862962963</v>
      </c>
      <c r="DY888">
        <v>2.37759740740741</v>
      </c>
      <c r="DZ888">
        <v>2.03683925925926</v>
      </c>
      <c r="EA888">
        <v>20.212</v>
      </c>
      <c r="EB888">
        <v>17.7336481481481</v>
      </c>
      <c r="EC888">
        <v>1999.98555555556</v>
      </c>
      <c r="ED888">
        <v>0.979999888888889</v>
      </c>
      <c r="EE888">
        <v>0.0199999851851852</v>
      </c>
      <c r="EF888">
        <v>0</v>
      </c>
      <c r="EG888">
        <v>861.457259259259</v>
      </c>
      <c r="EH888">
        <v>5.00063</v>
      </c>
      <c r="EI888">
        <v>16933.5333333333</v>
      </c>
      <c r="EJ888">
        <v>17256.7666666667</v>
      </c>
      <c r="EK888">
        <v>38.083</v>
      </c>
      <c r="EL888">
        <v>38.1410740740741</v>
      </c>
      <c r="EM888">
        <v>37.6156666666667</v>
      </c>
      <c r="EN888">
        <v>37.4416666666667</v>
      </c>
      <c r="EO888">
        <v>39.1086666666667</v>
      </c>
      <c r="EP888">
        <v>1955.08481481481</v>
      </c>
      <c r="EQ888">
        <v>39.9007407407407</v>
      </c>
      <c r="ER888">
        <v>0</v>
      </c>
      <c r="ES888">
        <v>1659037222.3</v>
      </c>
      <c r="ET888">
        <v>0</v>
      </c>
      <c r="EU888">
        <v>861.3728</v>
      </c>
      <c r="EV888">
        <v>-9.52907694990563</v>
      </c>
      <c r="EW888">
        <v>-177.253846322728</v>
      </c>
      <c r="EX888">
        <v>16932.392</v>
      </c>
      <c r="EY888">
        <v>15</v>
      </c>
      <c r="EZ888">
        <v>1659035359.5</v>
      </c>
      <c r="FA888" t="s">
        <v>1976</v>
      </c>
      <c r="FB888">
        <v>1659035357.5</v>
      </c>
      <c r="FC888">
        <v>1659035359.5</v>
      </c>
      <c r="FD888">
        <v>1</v>
      </c>
      <c r="FE888">
        <v>-0.104</v>
      </c>
      <c r="FF888">
        <v>-0.037</v>
      </c>
      <c r="FG888">
        <v>6.435</v>
      </c>
      <c r="FH888">
        <v>0.501</v>
      </c>
      <c r="FI888">
        <v>420</v>
      </c>
      <c r="FJ888">
        <v>25</v>
      </c>
      <c r="FK888">
        <v>0.45</v>
      </c>
      <c r="FL888">
        <v>0.11</v>
      </c>
      <c r="FM888">
        <v>-17.6122707317073</v>
      </c>
      <c r="FN888">
        <v>64.261158815331</v>
      </c>
      <c r="FO888">
        <v>6.75840228761221</v>
      </c>
      <c r="FP888">
        <v>0</v>
      </c>
      <c r="FQ888">
        <v>862.085676470588</v>
      </c>
      <c r="FR888">
        <v>-9.08108480356603</v>
      </c>
      <c r="FS888">
        <v>0.924043471112262</v>
      </c>
      <c r="FT888">
        <v>0</v>
      </c>
      <c r="FU888">
        <v>3.7730643902439</v>
      </c>
      <c r="FV888">
        <v>0.0277603484320643</v>
      </c>
      <c r="FW888">
        <v>0.00402454605758973</v>
      </c>
      <c r="FX888">
        <v>1</v>
      </c>
      <c r="FY888">
        <v>1</v>
      </c>
      <c r="FZ888">
        <v>3</v>
      </c>
      <c r="GA888" t="s">
        <v>421</v>
      </c>
      <c r="GB888">
        <v>2.97254</v>
      </c>
      <c r="GC888">
        <v>2.69852</v>
      </c>
      <c r="GD888">
        <v>0.0831963</v>
      </c>
      <c r="GE888">
        <v>0.0850813</v>
      </c>
      <c r="GF888">
        <v>0.109966</v>
      </c>
      <c r="GG888">
        <v>0.0997881</v>
      </c>
      <c r="GH888">
        <v>35697.2</v>
      </c>
      <c r="GI888">
        <v>38965.9</v>
      </c>
      <c r="GJ888">
        <v>35283.2</v>
      </c>
      <c r="GK888">
        <v>38624.3</v>
      </c>
      <c r="GL888">
        <v>44517.1</v>
      </c>
      <c r="GM888">
        <v>50217.9</v>
      </c>
      <c r="GN888">
        <v>55154.5</v>
      </c>
      <c r="GO888">
        <v>61954</v>
      </c>
      <c r="GP888">
        <v>1.9826</v>
      </c>
      <c r="GQ888">
        <v>1.8552</v>
      </c>
      <c r="GR888">
        <v>0.16883</v>
      </c>
      <c r="GS888">
        <v>0</v>
      </c>
      <c r="GT888">
        <v>25.0615</v>
      </c>
      <c r="GU888">
        <v>999.9</v>
      </c>
      <c r="GV888">
        <v>58.125</v>
      </c>
      <c r="GW888">
        <v>29.346</v>
      </c>
      <c r="GX888">
        <v>26.4219</v>
      </c>
      <c r="GY888">
        <v>56.3119</v>
      </c>
      <c r="GZ888">
        <v>46.3341</v>
      </c>
      <c r="HA888">
        <v>1</v>
      </c>
      <c r="HB888">
        <v>-0.0607927</v>
      </c>
      <c r="HC888">
        <v>0.012854</v>
      </c>
      <c r="HD888">
        <v>20.1139</v>
      </c>
      <c r="HE888">
        <v>5.19932</v>
      </c>
      <c r="HF888">
        <v>12.0064</v>
      </c>
      <c r="HG888">
        <v>4.976</v>
      </c>
      <c r="HH888">
        <v>3.2938</v>
      </c>
      <c r="HI888">
        <v>9999</v>
      </c>
      <c r="HJ888">
        <v>9999</v>
      </c>
      <c r="HK888">
        <v>9999</v>
      </c>
      <c r="HL888">
        <v>631.4</v>
      </c>
      <c r="HM888">
        <v>1.8631</v>
      </c>
      <c r="HN888">
        <v>1.86798</v>
      </c>
      <c r="HO888">
        <v>1.8678</v>
      </c>
      <c r="HP888">
        <v>1.86899</v>
      </c>
      <c r="HQ888">
        <v>1.86978</v>
      </c>
      <c r="HR888">
        <v>1.86584</v>
      </c>
      <c r="HS888">
        <v>1.86691</v>
      </c>
      <c r="HT888">
        <v>1.86829</v>
      </c>
      <c r="HU888">
        <v>5</v>
      </c>
      <c r="HV888">
        <v>0</v>
      </c>
      <c r="HW888">
        <v>0</v>
      </c>
      <c r="HX888">
        <v>0</v>
      </c>
      <c r="HY888" t="s">
        <v>422</v>
      </c>
      <c r="HZ888" t="s">
        <v>423</v>
      </c>
      <c r="IA888" t="s">
        <v>424</v>
      </c>
      <c r="IB888" t="s">
        <v>424</v>
      </c>
      <c r="IC888" t="s">
        <v>424</v>
      </c>
      <c r="ID888" t="s">
        <v>424</v>
      </c>
      <c r="IE888">
        <v>0</v>
      </c>
      <c r="IF888">
        <v>100</v>
      </c>
      <c r="IG888">
        <v>100</v>
      </c>
      <c r="IH888">
        <v>6.177</v>
      </c>
      <c r="II888">
        <v>0.5314</v>
      </c>
      <c r="IJ888">
        <v>3.92360093765785</v>
      </c>
      <c r="IK888">
        <v>0.00601174518973114</v>
      </c>
      <c r="IL888">
        <v>2.77886958061485e-07</v>
      </c>
      <c r="IM888">
        <v>-3.54636231360687e-10</v>
      </c>
      <c r="IN888">
        <v>0.531367920259254</v>
      </c>
      <c r="IO888">
        <v>0</v>
      </c>
      <c r="IP888">
        <v>0</v>
      </c>
      <c r="IQ888">
        <v>0</v>
      </c>
      <c r="IR888">
        <v>-4</v>
      </c>
      <c r="IS888">
        <v>1848</v>
      </c>
      <c r="IT888">
        <v>1</v>
      </c>
      <c r="IU888">
        <v>25</v>
      </c>
      <c r="IV888">
        <v>31.1</v>
      </c>
      <c r="IW888">
        <v>31.1</v>
      </c>
      <c r="IX888">
        <v>0.939941</v>
      </c>
      <c r="IY888">
        <v>2.62817</v>
      </c>
      <c r="IZ888">
        <v>1.54785</v>
      </c>
      <c r="JA888">
        <v>2.30591</v>
      </c>
      <c r="JB888">
        <v>1.34644</v>
      </c>
      <c r="JC888">
        <v>2.2876</v>
      </c>
      <c r="JD888">
        <v>33.6479</v>
      </c>
      <c r="JE888">
        <v>24.2188</v>
      </c>
      <c r="JF888">
        <v>18</v>
      </c>
      <c r="JG888">
        <v>496.944</v>
      </c>
      <c r="JH888">
        <v>414.542</v>
      </c>
      <c r="JI888">
        <v>25</v>
      </c>
      <c r="JJ888">
        <v>26.4645</v>
      </c>
      <c r="JK888">
        <v>30.0001</v>
      </c>
      <c r="JL888">
        <v>26.4266</v>
      </c>
      <c r="JM888">
        <v>26.3688</v>
      </c>
      <c r="JN888">
        <v>18.7852</v>
      </c>
      <c r="JO888">
        <v>23.3339</v>
      </c>
      <c r="JP888">
        <v>100</v>
      </c>
      <c r="JQ888">
        <v>25</v>
      </c>
      <c r="JR888">
        <v>365.615</v>
      </c>
      <c r="JS888">
        <v>22.5838</v>
      </c>
      <c r="JT888">
        <v>102.313</v>
      </c>
      <c r="JU888">
        <v>103.122</v>
      </c>
    </row>
    <row r="889" spans="1:281">
      <c r="A889">
        <v>871</v>
      </c>
      <c r="B889">
        <v>1659037228.1</v>
      </c>
      <c r="C889">
        <v>13545</v>
      </c>
      <c r="D889" t="s">
        <v>2176</v>
      </c>
      <c r="E889" t="s">
        <v>2177</v>
      </c>
      <c r="F889">
        <v>5</v>
      </c>
      <c r="G889" t="s">
        <v>2169</v>
      </c>
      <c r="H889" t="s">
        <v>417</v>
      </c>
      <c r="I889">
        <v>1659037220.31429</v>
      </c>
      <c r="J889">
        <f>(K889)/1000</f>
        <v>0</v>
      </c>
      <c r="K889">
        <f>IF(CZ889, AN889, AH889)</f>
        <v>0</v>
      </c>
      <c r="L889">
        <f>IF(CZ889, AI889, AG889)</f>
        <v>0</v>
      </c>
      <c r="M889">
        <f>DB889 - IF(AU889&gt;1, L889*CV889*100.0/(AW889*DP889), 0)</f>
        <v>0</v>
      </c>
      <c r="N889">
        <f>((T889-J889/2)*M889-L889)/(T889+J889/2)</f>
        <v>0</v>
      </c>
      <c r="O889">
        <f>N889*(DI889+DJ889)/1000.0</f>
        <v>0</v>
      </c>
      <c r="P889">
        <f>(DB889 - IF(AU889&gt;1, L889*CV889*100.0/(AW889*DP889), 0))*(DI889+DJ889)/1000.0</f>
        <v>0</v>
      </c>
      <c r="Q889">
        <f>2.0/((1/S889-1/R889)+SIGN(S889)*SQRT((1/S889-1/R889)*(1/S889-1/R889) + 4*CW889/((CW889+1)*(CW889+1))*(2*1/S889*1/R889-1/R889*1/R889)))</f>
        <v>0</v>
      </c>
      <c r="R889">
        <f>IF(LEFT(CX889,1)&lt;&gt;"0",IF(LEFT(CX889,1)="1",3.0,CY889),$D$5+$E$5*(DP889*DI889/($K$5*1000))+$F$5*(DP889*DI889/($K$5*1000))*MAX(MIN(CV889,$J$5),$I$5)*MAX(MIN(CV889,$J$5),$I$5)+$G$5*MAX(MIN(CV889,$J$5),$I$5)*(DP889*DI889/($K$5*1000))+$H$5*(DP889*DI889/($K$5*1000))*(DP889*DI889/($K$5*1000)))</f>
        <v>0</v>
      </c>
      <c r="S889">
        <f>J889*(1000-(1000*0.61365*exp(17.502*W889/(240.97+W889))/(DI889+DJ889)+DD889)/2)/(1000*0.61365*exp(17.502*W889/(240.97+W889))/(DI889+DJ889)-DD889)</f>
        <v>0</v>
      </c>
      <c r="T889">
        <f>1/((CW889+1)/(Q889/1.6)+1/(R889/1.37)) + CW889/((CW889+1)/(Q889/1.6) + CW889/(R889/1.37))</f>
        <v>0</v>
      </c>
      <c r="U889">
        <f>(CR889*CU889)</f>
        <v>0</v>
      </c>
      <c r="V889">
        <f>(DK889+(U889+2*0.95*5.67E-8*(((DK889+$B$7)+273)^4-(DK889+273)^4)-44100*J889)/(1.84*29.3*R889+8*0.95*5.67E-8*(DK889+273)^3))</f>
        <v>0</v>
      </c>
      <c r="W889">
        <f>($C$7*DL889+$D$7*DM889+$E$7*V889)</f>
        <v>0</v>
      </c>
      <c r="X889">
        <f>0.61365*exp(17.502*W889/(240.97+W889))</f>
        <v>0</v>
      </c>
      <c r="Y889">
        <f>(Z889/AA889*100)</f>
        <v>0</v>
      </c>
      <c r="Z889">
        <f>DD889*(DI889+DJ889)/1000</f>
        <v>0</v>
      </c>
      <c r="AA889">
        <f>0.61365*exp(17.502*DK889/(240.97+DK889))</f>
        <v>0</v>
      </c>
      <c r="AB889">
        <f>(X889-DD889*(DI889+DJ889)/1000)</f>
        <v>0</v>
      </c>
      <c r="AC889">
        <f>(-J889*44100)</f>
        <v>0</v>
      </c>
      <c r="AD889">
        <f>2*29.3*R889*0.92*(DK889-W889)</f>
        <v>0</v>
      </c>
      <c r="AE889">
        <f>2*0.95*5.67E-8*(((DK889+$B$7)+273)^4-(W889+273)^4)</f>
        <v>0</v>
      </c>
      <c r="AF889">
        <f>U889+AE889+AC889+AD889</f>
        <v>0</v>
      </c>
      <c r="AG889">
        <f>DH889*AU889*(DC889-DB889*(1000-AU889*DE889)/(1000-AU889*DD889))/(100*CV889)</f>
        <v>0</v>
      </c>
      <c r="AH889">
        <f>1000*DH889*AU889*(DD889-DE889)/(100*CV889*(1000-AU889*DD889))</f>
        <v>0</v>
      </c>
      <c r="AI889">
        <f>(AJ889 - AK889 - DI889*1E3/(8.314*(DK889+273.15)) * AM889/DH889 * AL889) * DH889/(100*CV889) * (1000 - DE889)/1000</f>
        <v>0</v>
      </c>
      <c r="AJ889">
        <v>383.207761418698</v>
      </c>
      <c r="AK889">
        <v>375.405915151515</v>
      </c>
      <c r="AL889">
        <v>-2.86532806784701</v>
      </c>
      <c r="AM889">
        <v>66.0502826319513</v>
      </c>
      <c r="AN889">
        <f>(AP889 - AO889 + DI889*1E3/(8.314*(DK889+273.15)) * AR889/DH889 * AQ889) * DH889/(100*CV889) * 1000/(1000 - AP889)</f>
        <v>0</v>
      </c>
      <c r="AO889">
        <v>22.5657831716371</v>
      </c>
      <c r="AP889">
        <v>26.3506580419581</v>
      </c>
      <c r="AQ889">
        <v>2.62298714777711e-05</v>
      </c>
      <c r="AR889">
        <v>92.4461955037178</v>
      </c>
      <c r="AS889">
        <v>0</v>
      </c>
      <c r="AT889">
        <v>0</v>
      </c>
      <c r="AU889">
        <f>IF(AS889*$H$13&gt;=AW889,1.0,(AW889/(AW889-AS889*$H$13)))</f>
        <v>0</v>
      </c>
      <c r="AV889">
        <f>(AU889-1)*100</f>
        <v>0</v>
      </c>
      <c r="AW889">
        <f>MAX(0,($B$13+$C$13*DP889)/(1+$D$13*DP889)*DI889/(DK889+273)*$E$13)</f>
        <v>0</v>
      </c>
      <c r="AX889" t="s">
        <v>418</v>
      </c>
      <c r="AY889" t="s">
        <v>418</v>
      </c>
      <c r="AZ889">
        <v>0</v>
      </c>
      <c r="BA889">
        <v>0</v>
      </c>
      <c r="BB889">
        <f>1-AZ889/BA889</f>
        <v>0</v>
      </c>
      <c r="BC889">
        <v>0</v>
      </c>
      <c r="BD889" t="s">
        <v>418</v>
      </c>
      <c r="BE889" t="s">
        <v>418</v>
      </c>
      <c r="BF889">
        <v>0</v>
      </c>
      <c r="BG889">
        <v>0</v>
      </c>
      <c r="BH889">
        <f>1-BF889/BG889</f>
        <v>0</v>
      </c>
      <c r="BI889">
        <v>0.5</v>
      </c>
      <c r="BJ889">
        <f>CS889</f>
        <v>0</v>
      </c>
      <c r="BK889">
        <f>L889</f>
        <v>0</v>
      </c>
      <c r="BL889">
        <f>BH889*BI889*BJ889</f>
        <v>0</v>
      </c>
      <c r="BM889">
        <f>(BK889-BC889)/BJ889</f>
        <v>0</v>
      </c>
      <c r="BN889">
        <f>(BA889-BG889)/BG889</f>
        <v>0</v>
      </c>
      <c r="BO889">
        <f>AZ889/(BB889+AZ889/BG889)</f>
        <v>0</v>
      </c>
      <c r="BP889" t="s">
        <v>418</v>
      </c>
      <c r="BQ889">
        <v>0</v>
      </c>
      <c r="BR889">
        <f>IF(BQ889&lt;&gt;0, BQ889, BO889)</f>
        <v>0</v>
      </c>
      <c r="BS889">
        <f>1-BR889/BG889</f>
        <v>0</v>
      </c>
      <c r="BT889">
        <f>(BG889-BF889)/(BG889-BR889)</f>
        <v>0</v>
      </c>
      <c r="BU889">
        <f>(BA889-BG889)/(BA889-BR889)</f>
        <v>0</v>
      </c>
      <c r="BV889">
        <f>(BG889-BF889)/(BG889-AZ889)</f>
        <v>0</v>
      </c>
      <c r="BW889">
        <f>(BA889-BG889)/(BA889-AZ889)</f>
        <v>0</v>
      </c>
      <c r="BX889">
        <f>(BT889*BR889/BF889)</f>
        <v>0</v>
      </c>
      <c r="BY889">
        <f>(1-BX889)</f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f>$B$11*DQ889+$C$11*DR889+$F$11*EC889*(1-EF889)</f>
        <v>0</v>
      </c>
      <c r="CS889">
        <f>CR889*CT889</f>
        <v>0</v>
      </c>
      <c r="CT889">
        <f>($B$11*$D$9+$C$11*$D$9+$F$11*((EP889+EH889)/MAX(EP889+EH889+EQ889, 0.1)*$I$9+EQ889/MAX(EP889+EH889+EQ889, 0.1)*$J$9))/($B$11+$C$11+$F$11)</f>
        <v>0</v>
      </c>
      <c r="CU889">
        <f>($B$11*$K$9+$C$11*$K$9+$F$11*((EP889+EH889)/MAX(EP889+EH889+EQ889, 0.1)*$P$9+EQ889/MAX(EP889+EH889+EQ889, 0.1)*$Q$9))/($B$11+$C$11+$F$11)</f>
        <v>0</v>
      </c>
      <c r="CV889">
        <v>6</v>
      </c>
      <c r="CW889">
        <v>0.5</v>
      </c>
      <c r="CX889" t="s">
        <v>419</v>
      </c>
      <c r="CY889">
        <v>2</v>
      </c>
      <c r="CZ889" t="b">
        <v>1</v>
      </c>
      <c r="DA889">
        <v>1659037220.31429</v>
      </c>
      <c r="DB889">
        <v>383.077178571429</v>
      </c>
      <c r="DC889">
        <v>390.762285714286</v>
      </c>
      <c r="DD889">
        <v>26.34285</v>
      </c>
      <c r="DE889">
        <v>22.5644535714286</v>
      </c>
      <c r="DF889">
        <v>376.867392857143</v>
      </c>
      <c r="DG889">
        <v>25.8114821428571</v>
      </c>
      <c r="DH889">
        <v>500.072714285714</v>
      </c>
      <c r="DI889">
        <v>90.2690892857143</v>
      </c>
      <c r="DJ889">
        <v>0.0440199285714286</v>
      </c>
      <c r="DK889">
        <v>27.2626714285714</v>
      </c>
      <c r="DL889">
        <v>27.8172142857143</v>
      </c>
      <c r="DM889">
        <v>999.9</v>
      </c>
      <c r="DN889">
        <v>0</v>
      </c>
      <c r="DO889">
        <v>0</v>
      </c>
      <c r="DP889">
        <v>10007.5</v>
      </c>
      <c r="DQ889">
        <v>0</v>
      </c>
      <c r="DR889">
        <v>17.2513428571429</v>
      </c>
      <c r="DS889">
        <v>-7.6851425</v>
      </c>
      <c r="DT889">
        <v>393.441571428571</v>
      </c>
      <c r="DU889">
        <v>399.783285714286</v>
      </c>
      <c r="DV889">
        <v>3.7784025</v>
      </c>
      <c r="DW889">
        <v>390.762285714286</v>
      </c>
      <c r="DX889">
        <v>22.5644535714286</v>
      </c>
      <c r="DY889">
        <v>2.37794428571429</v>
      </c>
      <c r="DZ889">
        <v>2.0368725</v>
      </c>
      <c r="EA889">
        <v>20.2143535714286</v>
      </c>
      <c r="EB889">
        <v>17.7339071428571</v>
      </c>
      <c r="EC889">
        <v>1999.9925</v>
      </c>
      <c r="ED889">
        <v>0.979999928571429</v>
      </c>
      <c r="EE889">
        <v>0.0199999428571429</v>
      </c>
      <c r="EF889">
        <v>0</v>
      </c>
      <c r="EG889">
        <v>860.546607142857</v>
      </c>
      <c r="EH889">
        <v>5.00063</v>
      </c>
      <c r="EI889">
        <v>16915.2642857143</v>
      </c>
      <c r="EJ889">
        <v>17256.8285714286</v>
      </c>
      <c r="EK889">
        <v>38.07775</v>
      </c>
      <c r="EL889">
        <v>38.1427142857143</v>
      </c>
      <c r="EM889">
        <v>37.616</v>
      </c>
      <c r="EN889">
        <v>37.4415</v>
      </c>
      <c r="EO889">
        <v>39.10925</v>
      </c>
      <c r="EP889">
        <v>1955.09142857143</v>
      </c>
      <c r="EQ889">
        <v>39.9010714285714</v>
      </c>
      <c r="ER889">
        <v>0</v>
      </c>
      <c r="ES889">
        <v>1659037227.1</v>
      </c>
      <c r="ET889">
        <v>0</v>
      </c>
      <c r="EU889">
        <v>860.43288</v>
      </c>
      <c r="EV889">
        <v>-13.9626923386049</v>
      </c>
      <c r="EW889">
        <v>-281.107692715797</v>
      </c>
      <c r="EX889">
        <v>16913.54</v>
      </c>
      <c r="EY889">
        <v>15</v>
      </c>
      <c r="EZ889">
        <v>1659035359.5</v>
      </c>
      <c r="FA889" t="s">
        <v>1976</v>
      </c>
      <c r="FB889">
        <v>1659035357.5</v>
      </c>
      <c r="FC889">
        <v>1659035359.5</v>
      </c>
      <c r="FD889">
        <v>1</v>
      </c>
      <c r="FE889">
        <v>-0.104</v>
      </c>
      <c r="FF889">
        <v>-0.037</v>
      </c>
      <c r="FG889">
        <v>6.435</v>
      </c>
      <c r="FH889">
        <v>0.501</v>
      </c>
      <c r="FI889">
        <v>420</v>
      </c>
      <c r="FJ889">
        <v>25</v>
      </c>
      <c r="FK889">
        <v>0.45</v>
      </c>
      <c r="FL889">
        <v>0.11</v>
      </c>
      <c r="FM889">
        <v>-11.5405341463415</v>
      </c>
      <c r="FN889">
        <v>78.0401084320557</v>
      </c>
      <c r="FO889">
        <v>7.82638083407057</v>
      </c>
      <c r="FP889">
        <v>0</v>
      </c>
      <c r="FQ889">
        <v>861.018617647059</v>
      </c>
      <c r="FR889">
        <v>-11.2826738015057</v>
      </c>
      <c r="FS889">
        <v>1.1533781843607</v>
      </c>
      <c r="FT889">
        <v>0</v>
      </c>
      <c r="FU889">
        <v>3.77686804878049</v>
      </c>
      <c r="FV889">
        <v>0.0404895470383212</v>
      </c>
      <c r="FW889">
        <v>0.00527957787462273</v>
      </c>
      <c r="FX889">
        <v>1</v>
      </c>
      <c r="FY889">
        <v>1</v>
      </c>
      <c r="FZ889">
        <v>3</v>
      </c>
      <c r="GA889" t="s">
        <v>421</v>
      </c>
      <c r="GB889">
        <v>2.97453</v>
      </c>
      <c r="GC889">
        <v>2.69755</v>
      </c>
      <c r="GD889">
        <v>0.080813</v>
      </c>
      <c r="GE889">
        <v>0.0822245</v>
      </c>
      <c r="GF889">
        <v>0.109975</v>
      </c>
      <c r="GG889">
        <v>0.0997876</v>
      </c>
      <c r="GH889">
        <v>35790.3</v>
      </c>
      <c r="GI889">
        <v>39086.9</v>
      </c>
      <c r="GJ889">
        <v>35283.5</v>
      </c>
      <c r="GK889">
        <v>38623.7</v>
      </c>
      <c r="GL889">
        <v>44516.2</v>
      </c>
      <c r="GM889">
        <v>50217.4</v>
      </c>
      <c r="GN889">
        <v>55154</v>
      </c>
      <c r="GO889">
        <v>61953.4</v>
      </c>
      <c r="GP889">
        <v>1.9822</v>
      </c>
      <c r="GQ889">
        <v>1.8552</v>
      </c>
      <c r="GR889">
        <v>0.167042</v>
      </c>
      <c r="GS889">
        <v>0</v>
      </c>
      <c r="GT889">
        <v>25.0627</v>
      </c>
      <c r="GU889">
        <v>999.9</v>
      </c>
      <c r="GV889">
        <v>58.125</v>
      </c>
      <c r="GW889">
        <v>29.336</v>
      </c>
      <c r="GX889">
        <v>26.4054</v>
      </c>
      <c r="GY889">
        <v>56.0219</v>
      </c>
      <c r="GZ889">
        <v>46.0938</v>
      </c>
      <c r="HA889">
        <v>1</v>
      </c>
      <c r="HB889">
        <v>-0.0607317</v>
      </c>
      <c r="HC889">
        <v>0.0132898</v>
      </c>
      <c r="HD889">
        <v>20.1139</v>
      </c>
      <c r="HE889">
        <v>5.19932</v>
      </c>
      <c r="HF889">
        <v>12.004</v>
      </c>
      <c r="HG889">
        <v>4.976</v>
      </c>
      <c r="HH889">
        <v>3.2936</v>
      </c>
      <c r="HI889">
        <v>9999</v>
      </c>
      <c r="HJ889">
        <v>9999</v>
      </c>
      <c r="HK889">
        <v>9999</v>
      </c>
      <c r="HL889">
        <v>631.4</v>
      </c>
      <c r="HM889">
        <v>1.8631</v>
      </c>
      <c r="HN889">
        <v>1.86798</v>
      </c>
      <c r="HO889">
        <v>1.8678</v>
      </c>
      <c r="HP889">
        <v>1.86893</v>
      </c>
      <c r="HQ889">
        <v>1.86981</v>
      </c>
      <c r="HR889">
        <v>1.86584</v>
      </c>
      <c r="HS889">
        <v>1.86691</v>
      </c>
      <c r="HT889">
        <v>1.86829</v>
      </c>
      <c r="HU889">
        <v>5</v>
      </c>
      <c r="HV889">
        <v>0</v>
      </c>
      <c r="HW889">
        <v>0</v>
      </c>
      <c r="HX889">
        <v>0</v>
      </c>
      <c r="HY889" t="s">
        <v>422</v>
      </c>
      <c r="HZ889" t="s">
        <v>423</v>
      </c>
      <c r="IA889" t="s">
        <v>424</v>
      </c>
      <c r="IB889" t="s">
        <v>424</v>
      </c>
      <c r="IC889" t="s">
        <v>424</v>
      </c>
      <c r="ID889" t="s">
        <v>424</v>
      </c>
      <c r="IE889">
        <v>0</v>
      </c>
      <c r="IF889">
        <v>100</v>
      </c>
      <c r="IG889">
        <v>100</v>
      </c>
      <c r="IH889">
        <v>6.095</v>
      </c>
      <c r="II889">
        <v>0.5313</v>
      </c>
      <c r="IJ889">
        <v>3.92360093765785</v>
      </c>
      <c r="IK889">
        <v>0.00601174518973114</v>
      </c>
      <c r="IL889">
        <v>2.77886958061485e-07</v>
      </c>
      <c r="IM889">
        <v>-3.54636231360687e-10</v>
      </c>
      <c r="IN889">
        <v>0.531367920259254</v>
      </c>
      <c r="IO889">
        <v>0</v>
      </c>
      <c r="IP889">
        <v>0</v>
      </c>
      <c r="IQ889">
        <v>0</v>
      </c>
      <c r="IR889">
        <v>-4</v>
      </c>
      <c r="IS889">
        <v>1848</v>
      </c>
      <c r="IT889">
        <v>1</v>
      </c>
      <c r="IU889">
        <v>25</v>
      </c>
      <c r="IV889">
        <v>31.2</v>
      </c>
      <c r="IW889">
        <v>31.1</v>
      </c>
      <c r="IX889">
        <v>0.908203</v>
      </c>
      <c r="IY889">
        <v>2.62085</v>
      </c>
      <c r="IZ889">
        <v>1.54785</v>
      </c>
      <c r="JA889">
        <v>2.30713</v>
      </c>
      <c r="JB889">
        <v>1.34644</v>
      </c>
      <c r="JC889">
        <v>2.40112</v>
      </c>
      <c r="JD889">
        <v>33.6479</v>
      </c>
      <c r="JE889">
        <v>24.2188</v>
      </c>
      <c r="JF889">
        <v>18</v>
      </c>
      <c r="JG889">
        <v>496.665</v>
      </c>
      <c r="JH889">
        <v>414.542</v>
      </c>
      <c r="JI889">
        <v>25</v>
      </c>
      <c r="JJ889">
        <v>26.4623</v>
      </c>
      <c r="JK889">
        <v>30.0001</v>
      </c>
      <c r="JL889">
        <v>26.4244</v>
      </c>
      <c r="JM889">
        <v>26.3688</v>
      </c>
      <c r="JN889">
        <v>18.1486</v>
      </c>
      <c r="JO889">
        <v>23.3339</v>
      </c>
      <c r="JP889">
        <v>100</v>
      </c>
      <c r="JQ889">
        <v>25</v>
      </c>
      <c r="JR889">
        <v>352.209</v>
      </c>
      <c r="JS889">
        <v>22.5784</v>
      </c>
      <c r="JT889">
        <v>102.312</v>
      </c>
      <c r="JU889">
        <v>103.121</v>
      </c>
    </row>
    <row r="890" spans="1:281">
      <c r="A890">
        <v>872</v>
      </c>
      <c r="B890">
        <v>1659037233.1</v>
      </c>
      <c r="C890">
        <v>13550</v>
      </c>
      <c r="D890" t="s">
        <v>2178</v>
      </c>
      <c r="E890" t="s">
        <v>2179</v>
      </c>
      <c r="F890">
        <v>5</v>
      </c>
      <c r="G890" t="s">
        <v>2169</v>
      </c>
      <c r="H890" t="s">
        <v>417</v>
      </c>
      <c r="I890">
        <v>1659037225.6</v>
      </c>
      <c r="J890">
        <f>(K890)/1000</f>
        <v>0</v>
      </c>
      <c r="K890">
        <f>IF(CZ890, AN890, AH890)</f>
        <v>0</v>
      </c>
      <c r="L890">
        <f>IF(CZ890, AI890, AG890)</f>
        <v>0</v>
      </c>
      <c r="M890">
        <f>DB890 - IF(AU890&gt;1, L890*CV890*100.0/(AW890*DP890), 0)</f>
        <v>0</v>
      </c>
      <c r="N890">
        <f>((T890-J890/2)*M890-L890)/(T890+J890/2)</f>
        <v>0</v>
      </c>
      <c r="O890">
        <f>N890*(DI890+DJ890)/1000.0</f>
        <v>0</v>
      </c>
      <c r="P890">
        <f>(DB890 - IF(AU890&gt;1, L890*CV890*100.0/(AW890*DP890), 0))*(DI890+DJ890)/1000.0</f>
        <v>0</v>
      </c>
      <c r="Q890">
        <f>2.0/((1/S890-1/R890)+SIGN(S890)*SQRT((1/S890-1/R890)*(1/S890-1/R890) + 4*CW890/((CW890+1)*(CW890+1))*(2*1/S890*1/R890-1/R890*1/R890)))</f>
        <v>0</v>
      </c>
      <c r="R890">
        <f>IF(LEFT(CX890,1)&lt;&gt;"0",IF(LEFT(CX890,1)="1",3.0,CY890),$D$5+$E$5*(DP890*DI890/($K$5*1000))+$F$5*(DP890*DI890/($K$5*1000))*MAX(MIN(CV890,$J$5),$I$5)*MAX(MIN(CV890,$J$5),$I$5)+$G$5*MAX(MIN(CV890,$J$5),$I$5)*(DP890*DI890/($K$5*1000))+$H$5*(DP890*DI890/($K$5*1000))*(DP890*DI890/($K$5*1000)))</f>
        <v>0</v>
      </c>
      <c r="S890">
        <f>J890*(1000-(1000*0.61365*exp(17.502*W890/(240.97+W890))/(DI890+DJ890)+DD890)/2)/(1000*0.61365*exp(17.502*W890/(240.97+W890))/(DI890+DJ890)-DD890)</f>
        <v>0</v>
      </c>
      <c r="T890">
        <f>1/((CW890+1)/(Q890/1.6)+1/(R890/1.37)) + CW890/((CW890+1)/(Q890/1.6) + CW890/(R890/1.37))</f>
        <v>0</v>
      </c>
      <c r="U890">
        <f>(CR890*CU890)</f>
        <v>0</v>
      </c>
      <c r="V890">
        <f>(DK890+(U890+2*0.95*5.67E-8*(((DK890+$B$7)+273)^4-(DK890+273)^4)-44100*J890)/(1.84*29.3*R890+8*0.95*5.67E-8*(DK890+273)^3))</f>
        <v>0</v>
      </c>
      <c r="W890">
        <f>($C$7*DL890+$D$7*DM890+$E$7*V890)</f>
        <v>0</v>
      </c>
      <c r="X890">
        <f>0.61365*exp(17.502*W890/(240.97+W890))</f>
        <v>0</v>
      </c>
      <c r="Y890">
        <f>(Z890/AA890*100)</f>
        <v>0</v>
      </c>
      <c r="Z890">
        <f>DD890*(DI890+DJ890)/1000</f>
        <v>0</v>
      </c>
      <c r="AA890">
        <f>0.61365*exp(17.502*DK890/(240.97+DK890))</f>
        <v>0</v>
      </c>
      <c r="AB890">
        <f>(X890-DD890*(DI890+DJ890)/1000)</f>
        <v>0</v>
      </c>
      <c r="AC890">
        <f>(-J890*44100)</f>
        <v>0</v>
      </c>
      <c r="AD890">
        <f>2*29.3*R890*0.92*(DK890-W890)</f>
        <v>0</v>
      </c>
      <c r="AE890">
        <f>2*0.95*5.67E-8*(((DK890+$B$7)+273)^4-(W890+273)^4)</f>
        <v>0</v>
      </c>
      <c r="AF890">
        <f>U890+AE890+AC890+AD890</f>
        <v>0</v>
      </c>
      <c r="AG890">
        <f>DH890*AU890*(DC890-DB890*(1000-AU890*DE890)/(1000-AU890*DD890))/(100*CV890)</f>
        <v>0</v>
      </c>
      <c r="AH890">
        <f>1000*DH890*AU890*(DD890-DE890)/(100*CV890*(1000-AU890*DD890))</f>
        <v>0</v>
      </c>
      <c r="AI890">
        <f>(AJ890 - AK890 - DI890*1E3/(8.314*(DK890+273.15)) * AM890/DH890 * AL890) * DH890/(100*CV890) * (1000 - DE890)/1000</f>
        <v>0</v>
      </c>
      <c r="AJ890">
        <v>366.703526993212</v>
      </c>
      <c r="AK890">
        <v>360.543660606061</v>
      </c>
      <c r="AL890">
        <v>-2.99541072507415</v>
      </c>
      <c r="AM890">
        <v>66.0502826319513</v>
      </c>
      <c r="AN890">
        <f>(AP890 - AO890 + DI890*1E3/(8.314*(DK890+273.15)) * AR890/DH890 * AQ890) * DH890/(100*CV890) * 1000/(1000 - AP890)</f>
        <v>0</v>
      </c>
      <c r="AO890">
        <v>22.5657391629703</v>
      </c>
      <c r="AP890">
        <v>26.3555685314685</v>
      </c>
      <c r="AQ890">
        <v>8.0470468150768e-06</v>
      </c>
      <c r="AR890">
        <v>92.4461955037178</v>
      </c>
      <c r="AS890">
        <v>0</v>
      </c>
      <c r="AT890">
        <v>0</v>
      </c>
      <c r="AU890">
        <f>IF(AS890*$H$13&gt;=AW890,1.0,(AW890/(AW890-AS890*$H$13)))</f>
        <v>0</v>
      </c>
      <c r="AV890">
        <f>(AU890-1)*100</f>
        <v>0</v>
      </c>
      <c r="AW890">
        <f>MAX(0,($B$13+$C$13*DP890)/(1+$D$13*DP890)*DI890/(DK890+273)*$E$13)</f>
        <v>0</v>
      </c>
      <c r="AX890" t="s">
        <v>418</v>
      </c>
      <c r="AY890" t="s">
        <v>418</v>
      </c>
      <c r="AZ890">
        <v>0</v>
      </c>
      <c r="BA890">
        <v>0</v>
      </c>
      <c r="BB890">
        <f>1-AZ890/BA890</f>
        <v>0</v>
      </c>
      <c r="BC890">
        <v>0</v>
      </c>
      <c r="BD890" t="s">
        <v>418</v>
      </c>
      <c r="BE890" t="s">
        <v>418</v>
      </c>
      <c r="BF890">
        <v>0</v>
      </c>
      <c r="BG890">
        <v>0</v>
      </c>
      <c r="BH890">
        <f>1-BF890/BG890</f>
        <v>0</v>
      </c>
      <c r="BI890">
        <v>0.5</v>
      </c>
      <c r="BJ890">
        <f>CS890</f>
        <v>0</v>
      </c>
      <c r="BK890">
        <f>L890</f>
        <v>0</v>
      </c>
      <c r="BL890">
        <f>BH890*BI890*BJ890</f>
        <v>0</v>
      </c>
      <c r="BM890">
        <f>(BK890-BC890)/BJ890</f>
        <v>0</v>
      </c>
      <c r="BN890">
        <f>(BA890-BG890)/BG890</f>
        <v>0</v>
      </c>
      <c r="BO890">
        <f>AZ890/(BB890+AZ890/BG890)</f>
        <v>0</v>
      </c>
      <c r="BP890" t="s">
        <v>418</v>
      </c>
      <c r="BQ890">
        <v>0</v>
      </c>
      <c r="BR890">
        <f>IF(BQ890&lt;&gt;0, BQ890, BO890)</f>
        <v>0</v>
      </c>
      <c r="BS890">
        <f>1-BR890/BG890</f>
        <v>0</v>
      </c>
      <c r="BT890">
        <f>(BG890-BF890)/(BG890-BR890)</f>
        <v>0</v>
      </c>
      <c r="BU890">
        <f>(BA890-BG890)/(BA890-BR890)</f>
        <v>0</v>
      </c>
      <c r="BV890">
        <f>(BG890-BF890)/(BG890-AZ890)</f>
        <v>0</v>
      </c>
      <c r="BW890">
        <f>(BA890-BG890)/(BA890-AZ890)</f>
        <v>0</v>
      </c>
      <c r="BX890">
        <f>(BT890*BR890/BF890)</f>
        <v>0</v>
      </c>
      <c r="BY890">
        <f>(1-BX890)</f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f>$B$11*DQ890+$C$11*DR890+$F$11*EC890*(1-EF890)</f>
        <v>0</v>
      </c>
      <c r="CS890">
        <f>CR890*CT890</f>
        <v>0</v>
      </c>
      <c r="CT890">
        <f>($B$11*$D$9+$C$11*$D$9+$F$11*((EP890+EH890)/MAX(EP890+EH890+EQ890, 0.1)*$I$9+EQ890/MAX(EP890+EH890+EQ890, 0.1)*$J$9))/($B$11+$C$11+$F$11)</f>
        <v>0</v>
      </c>
      <c r="CU890">
        <f>($B$11*$K$9+$C$11*$K$9+$F$11*((EP890+EH890)/MAX(EP890+EH890+EQ890, 0.1)*$P$9+EQ890/MAX(EP890+EH890+EQ890, 0.1)*$Q$9))/($B$11+$C$11+$F$11)</f>
        <v>0</v>
      </c>
      <c r="CV890">
        <v>6</v>
      </c>
      <c r="CW890">
        <v>0.5</v>
      </c>
      <c r="CX890" t="s">
        <v>419</v>
      </c>
      <c r="CY890">
        <v>2</v>
      </c>
      <c r="CZ890" t="b">
        <v>1</v>
      </c>
      <c r="DA890">
        <v>1659037225.6</v>
      </c>
      <c r="DB890">
        <v>370.595888888889</v>
      </c>
      <c r="DC890">
        <v>373.800259259259</v>
      </c>
      <c r="DD890">
        <v>26.3477703703704</v>
      </c>
      <c r="DE890">
        <v>22.5649555555556</v>
      </c>
      <c r="DF890">
        <v>364.461481481481</v>
      </c>
      <c r="DG890">
        <v>25.8164111111111</v>
      </c>
      <c r="DH890">
        <v>500.080037037037</v>
      </c>
      <c r="DI890">
        <v>90.2684555555555</v>
      </c>
      <c r="DJ890">
        <v>0.0438090851851852</v>
      </c>
      <c r="DK890">
        <v>27.2610814814815</v>
      </c>
      <c r="DL890">
        <v>27.8150777777778</v>
      </c>
      <c r="DM890">
        <v>999.9</v>
      </c>
      <c r="DN890">
        <v>0</v>
      </c>
      <c r="DO890">
        <v>0</v>
      </c>
      <c r="DP890">
        <v>10018.1481481481</v>
      </c>
      <c r="DQ890">
        <v>0</v>
      </c>
      <c r="DR890">
        <v>17.2205703703704</v>
      </c>
      <c r="DS890">
        <v>-3.20441074074074</v>
      </c>
      <c r="DT890">
        <v>380.62437037037</v>
      </c>
      <c r="DU890">
        <v>382.429888888889</v>
      </c>
      <c r="DV890">
        <v>3.78281296296296</v>
      </c>
      <c r="DW890">
        <v>373.800259259259</v>
      </c>
      <c r="DX890">
        <v>22.5649555555556</v>
      </c>
      <c r="DY890">
        <v>2.37837185185185</v>
      </c>
      <c r="DZ890">
        <v>2.03690518518519</v>
      </c>
      <c r="EA890">
        <v>20.2172666666667</v>
      </c>
      <c r="EB890">
        <v>17.7341592592593</v>
      </c>
      <c r="EC890">
        <v>2000.01851851852</v>
      </c>
      <c r="ED890">
        <v>0.980000222222222</v>
      </c>
      <c r="EE890">
        <v>0.0199996296296296</v>
      </c>
      <c r="EF890">
        <v>0</v>
      </c>
      <c r="EG890">
        <v>859.031555555556</v>
      </c>
      <c r="EH890">
        <v>5.00063</v>
      </c>
      <c r="EI890">
        <v>16886.5962962963</v>
      </c>
      <c r="EJ890">
        <v>17257.0592592593</v>
      </c>
      <c r="EK890">
        <v>38.0666666666667</v>
      </c>
      <c r="EL890">
        <v>38.147962962963</v>
      </c>
      <c r="EM890">
        <v>37.611</v>
      </c>
      <c r="EN890">
        <v>37.437</v>
      </c>
      <c r="EO890">
        <v>39.1133333333333</v>
      </c>
      <c r="EP890">
        <v>1955.11740740741</v>
      </c>
      <c r="EQ890">
        <v>39.9011111111111</v>
      </c>
      <c r="ER890">
        <v>0</v>
      </c>
      <c r="ES890">
        <v>1659037232.5</v>
      </c>
      <c r="ET890">
        <v>0</v>
      </c>
      <c r="EU890">
        <v>858.922384615385</v>
      </c>
      <c r="EV890">
        <v>-20.8049230511274</v>
      </c>
      <c r="EW890">
        <v>-408.157264391134</v>
      </c>
      <c r="EX890">
        <v>16884.4846153846</v>
      </c>
      <c r="EY890">
        <v>15</v>
      </c>
      <c r="EZ890">
        <v>1659035359.5</v>
      </c>
      <c r="FA890" t="s">
        <v>1976</v>
      </c>
      <c r="FB890">
        <v>1659035357.5</v>
      </c>
      <c r="FC890">
        <v>1659035359.5</v>
      </c>
      <c r="FD890">
        <v>1</v>
      </c>
      <c r="FE890">
        <v>-0.104</v>
      </c>
      <c r="FF890">
        <v>-0.037</v>
      </c>
      <c r="FG890">
        <v>6.435</v>
      </c>
      <c r="FH890">
        <v>0.501</v>
      </c>
      <c r="FI890">
        <v>420</v>
      </c>
      <c r="FJ890">
        <v>25</v>
      </c>
      <c r="FK890">
        <v>0.45</v>
      </c>
      <c r="FL890">
        <v>0.11</v>
      </c>
      <c r="FM890">
        <v>-6.366553</v>
      </c>
      <c r="FN890">
        <v>53.3119877448406</v>
      </c>
      <c r="FO890">
        <v>5.43858866475708</v>
      </c>
      <c r="FP890">
        <v>0</v>
      </c>
      <c r="FQ890">
        <v>859.865352941176</v>
      </c>
      <c r="FR890">
        <v>-16.4915508036291</v>
      </c>
      <c r="FS890">
        <v>1.67191691466716</v>
      </c>
      <c r="FT890">
        <v>0</v>
      </c>
      <c r="FU890">
        <v>3.7804335</v>
      </c>
      <c r="FV890">
        <v>0.0496824765478365</v>
      </c>
      <c r="FW890">
        <v>0.00570557383178942</v>
      </c>
      <c r="FX890">
        <v>1</v>
      </c>
      <c r="FY890">
        <v>1</v>
      </c>
      <c r="FZ890">
        <v>3</v>
      </c>
      <c r="GA890" t="s">
        <v>421</v>
      </c>
      <c r="GB890">
        <v>2.97326</v>
      </c>
      <c r="GC890">
        <v>2.69821</v>
      </c>
      <c r="GD890">
        <v>0.0782329</v>
      </c>
      <c r="GE890">
        <v>0.0795174</v>
      </c>
      <c r="GF890">
        <v>0.109992</v>
      </c>
      <c r="GG890">
        <v>0.0997883</v>
      </c>
      <c r="GH890">
        <v>35890.6</v>
      </c>
      <c r="GI890">
        <v>39202.9</v>
      </c>
      <c r="GJ890">
        <v>35283.5</v>
      </c>
      <c r="GK890">
        <v>38624.4</v>
      </c>
      <c r="GL890">
        <v>44516</v>
      </c>
      <c r="GM890">
        <v>50217.6</v>
      </c>
      <c r="GN890">
        <v>55155</v>
      </c>
      <c r="GO890">
        <v>61953.9</v>
      </c>
      <c r="GP890">
        <v>1.983</v>
      </c>
      <c r="GQ890">
        <v>1.8552</v>
      </c>
      <c r="GR890">
        <v>0.168532</v>
      </c>
      <c r="GS890">
        <v>0</v>
      </c>
      <c r="GT890">
        <v>25.0623</v>
      </c>
      <c r="GU890">
        <v>999.9</v>
      </c>
      <c r="GV890">
        <v>58.125</v>
      </c>
      <c r="GW890">
        <v>29.336</v>
      </c>
      <c r="GX890">
        <v>26.4064</v>
      </c>
      <c r="GY890">
        <v>55.9419</v>
      </c>
      <c r="GZ890">
        <v>46.1458</v>
      </c>
      <c r="HA890">
        <v>1</v>
      </c>
      <c r="HB890">
        <v>-0.0607927</v>
      </c>
      <c r="HC890">
        <v>0.0132244</v>
      </c>
      <c r="HD890">
        <v>20.114</v>
      </c>
      <c r="HE890">
        <v>5.19932</v>
      </c>
      <c r="HF890">
        <v>12.0076</v>
      </c>
      <c r="HG890">
        <v>4.976</v>
      </c>
      <c r="HH890">
        <v>3.2936</v>
      </c>
      <c r="HI890">
        <v>9999</v>
      </c>
      <c r="HJ890">
        <v>9999</v>
      </c>
      <c r="HK890">
        <v>9999</v>
      </c>
      <c r="HL890">
        <v>631.4</v>
      </c>
      <c r="HM890">
        <v>1.86313</v>
      </c>
      <c r="HN890">
        <v>1.86798</v>
      </c>
      <c r="HO890">
        <v>1.8678</v>
      </c>
      <c r="HP890">
        <v>1.86899</v>
      </c>
      <c r="HQ890">
        <v>1.86981</v>
      </c>
      <c r="HR890">
        <v>1.86584</v>
      </c>
      <c r="HS890">
        <v>1.86691</v>
      </c>
      <c r="HT890">
        <v>1.86829</v>
      </c>
      <c r="HU890">
        <v>5</v>
      </c>
      <c r="HV890">
        <v>0</v>
      </c>
      <c r="HW890">
        <v>0</v>
      </c>
      <c r="HX890">
        <v>0</v>
      </c>
      <c r="HY890" t="s">
        <v>422</v>
      </c>
      <c r="HZ890" t="s">
        <v>423</v>
      </c>
      <c r="IA890" t="s">
        <v>424</v>
      </c>
      <c r="IB890" t="s">
        <v>424</v>
      </c>
      <c r="IC890" t="s">
        <v>424</v>
      </c>
      <c r="ID890" t="s">
        <v>424</v>
      </c>
      <c r="IE890">
        <v>0</v>
      </c>
      <c r="IF890">
        <v>100</v>
      </c>
      <c r="IG890">
        <v>100</v>
      </c>
      <c r="IH890">
        <v>6.009</v>
      </c>
      <c r="II890">
        <v>0.5313</v>
      </c>
      <c r="IJ890">
        <v>3.92360093765785</v>
      </c>
      <c r="IK890">
        <v>0.00601174518973114</v>
      </c>
      <c r="IL890">
        <v>2.77886958061485e-07</v>
      </c>
      <c r="IM890">
        <v>-3.54636231360687e-10</v>
      </c>
      <c r="IN890">
        <v>0.531367920259254</v>
      </c>
      <c r="IO890">
        <v>0</v>
      </c>
      <c r="IP890">
        <v>0</v>
      </c>
      <c r="IQ890">
        <v>0</v>
      </c>
      <c r="IR890">
        <v>-4</v>
      </c>
      <c r="IS890">
        <v>1848</v>
      </c>
      <c r="IT890">
        <v>1</v>
      </c>
      <c r="IU890">
        <v>25</v>
      </c>
      <c r="IV890">
        <v>31.3</v>
      </c>
      <c r="IW890">
        <v>31.2</v>
      </c>
      <c r="IX890">
        <v>0.874023</v>
      </c>
      <c r="IY890">
        <v>2.62939</v>
      </c>
      <c r="IZ890">
        <v>1.54785</v>
      </c>
      <c r="JA890">
        <v>2.30591</v>
      </c>
      <c r="JB890">
        <v>1.34644</v>
      </c>
      <c r="JC890">
        <v>2.2644</v>
      </c>
      <c r="JD890">
        <v>33.6479</v>
      </c>
      <c r="JE890">
        <v>24.2101</v>
      </c>
      <c r="JF890">
        <v>18</v>
      </c>
      <c r="JG890">
        <v>497.186</v>
      </c>
      <c r="JH890">
        <v>414.525</v>
      </c>
      <c r="JI890">
        <v>24.9999</v>
      </c>
      <c r="JJ890">
        <v>26.4623</v>
      </c>
      <c r="JK890">
        <v>30.0001</v>
      </c>
      <c r="JL890">
        <v>26.4244</v>
      </c>
      <c r="JM890">
        <v>26.3665</v>
      </c>
      <c r="JN890">
        <v>17.456</v>
      </c>
      <c r="JO890">
        <v>23.3339</v>
      </c>
      <c r="JP890">
        <v>100</v>
      </c>
      <c r="JQ890">
        <v>25</v>
      </c>
      <c r="JR890">
        <v>331.972</v>
      </c>
      <c r="JS890">
        <v>22.5699</v>
      </c>
      <c r="JT890">
        <v>102.313</v>
      </c>
      <c r="JU890">
        <v>103.122</v>
      </c>
    </row>
    <row r="891" spans="1:281">
      <c r="A891">
        <v>873</v>
      </c>
      <c r="B891">
        <v>1659037238.1</v>
      </c>
      <c r="C891">
        <v>13555</v>
      </c>
      <c r="D891" t="s">
        <v>2180</v>
      </c>
      <c r="E891" t="s">
        <v>2181</v>
      </c>
      <c r="F891">
        <v>5</v>
      </c>
      <c r="G891" t="s">
        <v>2169</v>
      </c>
      <c r="H891" t="s">
        <v>417</v>
      </c>
      <c r="I891">
        <v>1659037230.31429</v>
      </c>
      <c r="J891">
        <f>(K891)/1000</f>
        <v>0</v>
      </c>
      <c r="K891">
        <f>IF(CZ891, AN891, AH891)</f>
        <v>0</v>
      </c>
      <c r="L891">
        <f>IF(CZ891, AI891, AG891)</f>
        <v>0</v>
      </c>
      <c r="M891">
        <f>DB891 - IF(AU891&gt;1, L891*CV891*100.0/(AW891*DP891), 0)</f>
        <v>0</v>
      </c>
      <c r="N891">
        <f>((T891-J891/2)*M891-L891)/(T891+J891/2)</f>
        <v>0</v>
      </c>
      <c r="O891">
        <f>N891*(DI891+DJ891)/1000.0</f>
        <v>0</v>
      </c>
      <c r="P891">
        <f>(DB891 - IF(AU891&gt;1, L891*CV891*100.0/(AW891*DP891), 0))*(DI891+DJ891)/1000.0</f>
        <v>0</v>
      </c>
      <c r="Q891">
        <f>2.0/((1/S891-1/R891)+SIGN(S891)*SQRT((1/S891-1/R891)*(1/S891-1/R891) + 4*CW891/((CW891+1)*(CW891+1))*(2*1/S891*1/R891-1/R891*1/R891)))</f>
        <v>0</v>
      </c>
      <c r="R891">
        <f>IF(LEFT(CX891,1)&lt;&gt;"0",IF(LEFT(CX891,1)="1",3.0,CY891),$D$5+$E$5*(DP891*DI891/($K$5*1000))+$F$5*(DP891*DI891/($K$5*1000))*MAX(MIN(CV891,$J$5),$I$5)*MAX(MIN(CV891,$J$5),$I$5)+$G$5*MAX(MIN(CV891,$J$5),$I$5)*(DP891*DI891/($K$5*1000))+$H$5*(DP891*DI891/($K$5*1000))*(DP891*DI891/($K$5*1000)))</f>
        <v>0</v>
      </c>
      <c r="S891">
        <f>J891*(1000-(1000*0.61365*exp(17.502*W891/(240.97+W891))/(DI891+DJ891)+DD891)/2)/(1000*0.61365*exp(17.502*W891/(240.97+W891))/(DI891+DJ891)-DD891)</f>
        <v>0</v>
      </c>
      <c r="T891">
        <f>1/((CW891+1)/(Q891/1.6)+1/(R891/1.37)) + CW891/((CW891+1)/(Q891/1.6) + CW891/(R891/1.37))</f>
        <v>0</v>
      </c>
      <c r="U891">
        <f>(CR891*CU891)</f>
        <v>0</v>
      </c>
      <c r="V891">
        <f>(DK891+(U891+2*0.95*5.67E-8*(((DK891+$B$7)+273)^4-(DK891+273)^4)-44100*J891)/(1.84*29.3*R891+8*0.95*5.67E-8*(DK891+273)^3))</f>
        <v>0</v>
      </c>
      <c r="W891">
        <f>($C$7*DL891+$D$7*DM891+$E$7*V891)</f>
        <v>0</v>
      </c>
      <c r="X891">
        <f>0.61365*exp(17.502*W891/(240.97+W891))</f>
        <v>0</v>
      </c>
      <c r="Y891">
        <f>(Z891/AA891*100)</f>
        <v>0</v>
      </c>
      <c r="Z891">
        <f>DD891*(DI891+DJ891)/1000</f>
        <v>0</v>
      </c>
      <c r="AA891">
        <f>0.61365*exp(17.502*DK891/(240.97+DK891))</f>
        <v>0</v>
      </c>
      <c r="AB891">
        <f>(X891-DD891*(DI891+DJ891)/1000)</f>
        <v>0</v>
      </c>
      <c r="AC891">
        <f>(-J891*44100)</f>
        <v>0</v>
      </c>
      <c r="AD891">
        <f>2*29.3*R891*0.92*(DK891-W891)</f>
        <v>0</v>
      </c>
      <c r="AE891">
        <f>2*0.95*5.67E-8*(((DK891+$B$7)+273)^4-(W891+273)^4)</f>
        <v>0</v>
      </c>
      <c r="AF891">
        <f>U891+AE891+AC891+AD891</f>
        <v>0</v>
      </c>
      <c r="AG891">
        <f>DH891*AU891*(DC891-DB891*(1000-AU891*DE891)/(1000-AU891*DD891))/(100*CV891)</f>
        <v>0</v>
      </c>
      <c r="AH891">
        <f>1000*DH891*AU891*(DD891-DE891)/(100*CV891*(1000-AU891*DD891))</f>
        <v>0</v>
      </c>
      <c r="AI891">
        <f>(AJ891 - AK891 - DI891*1E3/(8.314*(DK891+273.15)) * AM891/DH891 * AL891) * DH891/(100*CV891) * (1000 - DE891)/1000</f>
        <v>0</v>
      </c>
      <c r="AJ891">
        <v>349.435549141986</v>
      </c>
      <c r="AK891">
        <v>345.288684848485</v>
      </c>
      <c r="AL891">
        <v>-3.16182024132735</v>
      </c>
      <c r="AM891">
        <v>66.0502826319513</v>
      </c>
      <c r="AN891">
        <f>(AP891 - AO891 + DI891*1E3/(8.314*(DK891+273.15)) * AR891/DH891 * AQ891) * DH891/(100*CV891) * 1000/(1000 - AP891)</f>
        <v>0</v>
      </c>
      <c r="AO891">
        <v>22.564523249399</v>
      </c>
      <c r="AP891">
        <v>26.3610111888112</v>
      </c>
      <c r="AQ891">
        <v>2.88257054504332e-05</v>
      </c>
      <c r="AR891">
        <v>92.4461955037178</v>
      </c>
      <c r="AS891">
        <v>0</v>
      </c>
      <c r="AT891">
        <v>0</v>
      </c>
      <c r="AU891">
        <f>IF(AS891*$H$13&gt;=AW891,1.0,(AW891/(AW891-AS891*$H$13)))</f>
        <v>0</v>
      </c>
      <c r="AV891">
        <f>(AU891-1)*100</f>
        <v>0</v>
      </c>
      <c r="AW891">
        <f>MAX(0,($B$13+$C$13*DP891)/(1+$D$13*DP891)*DI891/(DK891+273)*$E$13)</f>
        <v>0</v>
      </c>
      <c r="AX891" t="s">
        <v>418</v>
      </c>
      <c r="AY891" t="s">
        <v>418</v>
      </c>
      <c r="AZ891">
        <v>0</v>
      </c>
      <c r="BA891">
        <v>0</v>
      </c>
      <c r="BB891">
        <f>1-AZ891/BA891</f>
        <v>0</v>
      </c>
      <c r="BC891">
        <v>0</v>
      </c>
      <c r="BD891" t="s">
        <v>418</v>
      </c>
      <c r="BE891" t="s">
        <v>418</v>
      </c>
      <c r="BF891">
        <v>0</v>
      </c>
      <c r="BG891">
        <v>0</v>
      </c>
      <c r="BH891">
        <f>1-BF891/BG891</f>
        <v>0</v>
      </c>
      <c r="BI891">
        <v>0.5</v>
      </c>
      <c r="BJ891">
        <f>CS891</f>
        <v>0</v>
      </c>
      <c r="BK891">
        <f>L891</f>
        <v>0</v>
      </c>
      <c r="BL891">
        <f>BH891*BI891*BJ891</f>
        <v>0</v>
      </c>
      <c r="BM891">
        <f>(BK891-BC891)/BJ891</f>
        <v>0</v>
      </c>
      <c r="BN891">
        <f>(BA891-BG891)/BG891</f>
        <v>0</v>
      </c>
      <c r="BO891">
        <f>AZ891/(BB891+AZ891/BG891)</f>
        <v>0</v>
      </c>
      <c r="BP891" t="s">
        <v>418</v>
      </c>
      <c r="BQ891">
        <v>0</v>
      </c>
      <c r="BR891">
        <f>IF(BQ891&lt;&gt;0, BQ891, BO891)</f>
        <v>0</v>
      </c>
      <c r="BS891">
        <f>1-BR891/BG891</f>
        <v>0</v>
      </c>
      <c r="BT891">
        <f>(BG891-BF891)/(BG891-BR891)</f>
        <v>0</v>
      </c>
      <c r="BU891">
        <f>(BA891-BG891)/(BA891-BR891)</f>
        <v>0</v>
      </c>
      <c r="BV891">
        <f>(BG891-BF891)/(BG891-AZ891)</f>
        <v>0</v>
      </c>
      <c r="BW891">
        <f>(BA891-BG891)/(BA891-AZ891)</f>
        <v>0</v>
      </c>
      <c r="BX891">
        <f>(BT891*BR891/BF891)</f>
        <v>0</v>
      </c>
      <c r="BY891">
        <f>(1-BX891)</f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f>$B$11*DQ891+$C$11*DR891+$F$11*EC891*(1-EF891)</f>
        <v>0</v>
      </c>
      <c r="CS891">
        <f>CR891*CT891</f>
        <v>0</v>
      </c>
      <c r="CT891">
        <f>($B$11*$D$9+$C$11*$D$9+$F$11*((EP891+EH891)/MAX(EP891+EH891+EQ891, 0.1)*$I$9+EQ891/MAX(EP891+EH891+EQ891, 0.1)*$J$9))/($B$11+$C$11+$F$11)</f>
        <v>0</v>
      </c>
      <c r="CU891">
        <f>($B$11*$K$9+$C$11*$K$9+$F$11*((EP891+EH891)/MAX(EP891+EH891+EQ891, 0.1)*$P$9+EQ891/MAX(EP891+EH891+EQ891, 0.1)*$Q$9))/($B$11+$C$11+$F$11)</f>
        <v>0</v>
      </c>
      <c r="CV891">
        <v>6</v>
      </c>
      <c r="CW891">
        <v>0.5</v>
      </c>
      <c r="CX891" t="s">
        <v>419</v>
      </c>
      <c r="CY891">
        <v>2</v>
      </c>
      <c r="CZ891" t="b">
        <v>1</v>
      </c>
      <c r="DA891">
        <v>1659037230.31429</v>
      </c>
      <c r="DB891">
        <v>357.574714285714</v>
      </c>
      <c r="DC891">
        <v>358.3315</v>
      </c>
      <c r="DD891">
        <v>26.3527035714286</v>
      </c>
      <c r="DE891">
        <v>22.5647321428571</v>
      </c>
      <c r="DF891">
        <v>351.519071428571</v>
      </c>
      <c r="DG891">
        <v>25.82135</v>
      </c>
      <c r="DH891">
        <v>500.042892857143</v>
      </c>
      <c r="DI891">
        <v>90.2682714285714</v>
      </c>
      <c r="DJ891">
        <v>0.0438768214285714</v>
      </c>
      <c r="DK891">
        <v>27.2605714285714</v>
      </c>
      <c r="DL891">
        <v>27.8159857142857</v>
      </c>
      <c r="DM891">
        <v>999.9</v>
      </c>
      <c r="DN891">
        <v>0</v>
      </c>
      <c r="DO891">
        <v>0</v>
      </c>
      <c r="DP891">
        <v>10006.7857142857</v>
      </c>
      <c r="DQ891">
        <v>0</v>
      </c>
      <c r="DR891">
        <v>17.1855714285714</v>
      </c>
      <c r="DS891">
        <v>-0.756761571428571</v>
      </c>
      <c r="DT891">
        <v>367.252785714286</v>
      </c>
      <c r="DU891">
        <v>366.603821428571</v>
      </c>
      <c r="DV891">
        <v>3.787975</v>
      </c>
      <c r="DW891">
        <v>358.3315</v>
      </c>
      <c r="DX891">
        <v>22.5647321428571</v>
      </c>
      <c r="DY891">
        <v>2.37881285714286</v>
      </c>
      <c r="DZ891">
        <v>2.03688</v>
      </c>
      <c r="EA891">
        <v>20.2202642857143</v>
      </c>
      <c r="EB891">
        <v>17.7339642857143</v>
      </c>
      <c r="EC891">
        <v>2000.00214285714</v>
      </c>
      <c r="ED891">
        <v>0.98000025</v>
      </c>
      <c r="EE891">
        <v>0.0199996</v>
      </c>
      <c r="EF891">
        <v>0</v>
      </c>
      <c r="EG891">
        <v>857.319392857143</v>
      </c>
      <c r="EH891">
        <v>5.00063</v>
      </c>
      <c r="EI891">
        <v>16852.7607142857</v>
      </c>
      <c r="EJ891">
        <v>17256.9178571429</v>
      </c>
      <c r="EK891">
        <v>38.06875</v>
      </c>
      <c r="EL891">
        <v>38.1493571428571</v>
      </c>
      <c r="EM891">
        <v>37.616</v>
      </c>
      <c r="EN891">
        <v>37.437</v>
      </c>
      <c r="EO891">
        <v>39.11375</v>
      </c>
      <c r="EP891">
        <v>1955.10142857143</v>
      </c>
      <c r="EQ891">
        <v>39.9007142857143</v>
      </c>
      <c r="ER891">
        <v>0</v>
      </c>
      <c r="ES891">
        <v>1659037237.3</v>
      </c>
      <c r="ET891">
        <v>0</v>
      </c>
      <c r="EU891">
        <v>857.167269230769</v>
      </c>
      <c r="EV891">
        <v>-24.1118290745515</v>
      </c>
      <c r="EW891">
        <v>-460.782906272252</v>
      </c>
      <c r="EX891">
        <v>16850.1576923077</v>
      </c>
      <c r="EY891">
        <v>15</v>
      </c>
      <c r="EZ891">
        <v>1659035359.5</v>
      </c>
      <c r="FA891" t="s">
        <v>1976</v>
      </c>
      <c r="FB891">
        <v>1659035357.5</v>
      </c>
      <c r="FC891">
        <v>1659035359.5</v>
      </c>
      <c r="FD891">
        <v>1</v>
      </c>
      <c r="FE891">
        <v>-0.104</v>
      </c>
      <c r="FF891">
        <v>-0.037</v>
      </c>
      <c r="FG891">
        <v>6.435</v>
      </c>
      <c r="FH891">
        <v>0.501</v>
      </c>
      <c r="FI891">
        <v>420</v>
      </c>
      <c r="FJ891">
        <v>25</v>
      </c>
      <c r="FK891">
        <v>0.45</v>
      </c>
      <c r="FL891">
        <v>0.11</v>
      </c>
      <c r="FM891">
        <v>-2.35139887804878</v>
      </c>
      <c r="FN891">
        <v>31.1241044320557</v>
      </c>
      <c r="FO891">
        <v>3.21643097448118</v>
      </c>
      <c r="FP891">
        <v>0</v>
      </c>
      <c r="FQ891">
        <v>858.192470588235</v>
      </c>
      <c r="FR891">
        <v>-21.7316424901244</v>
      </c>
      <c r="FS891">
        <v>2.15740457133776</v>
      </c>
      <c r="FT891">
        <v>0</v>
      </c>
      <c r="FU891">
        <v>3.78508365853659</v>
      </c>
      <c r="FV891">
        <v>0.0682574216027909</v>
      </c>
      <c r="FW891">
        <v>0.00719770144749733</v>
      </c>
      <c r="FX891">
        <v>1</v>
      </c>
      <c r="FY891">
        <v>1</v>
      </c>
      <c r="FZ891">
        <v>3</v>
      </c>
      <c r="GA891" t="s">
        <v>421</v>
      </c>
      <c r="GB891">
        <v>2.97337</v>
      </c>
      <c r="GC891">
        <v>2.69823</v>
      </c>
      <c r="GD891">
        <v>0.0754932</v>
      </c>
      <c r="GE891">
        <v>0.0762582</v>
      </c>
      <c r="GF891">
        <v>0.110007</v>
      </c>
      <c r="GG891">
        <v>0.0997884</v>
      </c>
      <c r="GH891">
        <v>35997.5</v>
      </c>
      <c r="GI891">
        <v>39341.7</v>
      </c>
      <c r="GJ891">
        <v>35283.7</v>
      </c>
      <c r="GK891">
        <v>38624.5</v>
      </c>
      <c r="GL891">
        <v>44514.8</v>
      </c>
      <c r="GM891">
        <v>50218.5</v>
      </c>
      <c r="GN891">
        <v>55154.5</v>
      </c>
      <c r="GO891">
        <v>61955</v>
      </c>
      <c r="GP891">
        <v>1.9822</v>
      </c>
      <c r="GQ891">
        <v>1.8552</v>
      </c>
      <c r="GR891">
        <v>0.168532</v>
      </c>
      <c r="GS891">
        <v>0</v>
      </c>
      <c r="GT891">
        <v>25.0615</v>
      </c>
      <c r="GU891">
        <v>999.9</v>
      </c>
      <c r="GV891">
        <v>58.125</v>
      </c>
      <c r="GW891">
        <v>29.336</v>
      </c>
      <c r="GX891">
        <v>26.4058</v>
      </c>
      <c r="GY891">
        <v>56.0419</v>
      </c>
      <c r="GZ891">
        <v>45.9976</v>
      </c>
      <c r="HA891">
        <v>1</v>
      </c>
      <c r="HB891">
        <v>-0.0609146</v>
      </c>
      <c r="HC891">
        <v>0.0137037</v>
      </c>
      <c r="HD891">
        <v>20.1138</v>
      </c>
      <c r="HE891">
        <v>5.19812</v>
      </c>
      <c r="HF891">
        <v>12.0064</v>
      </c>
      <c r="HG891">
        <v>4.9756</v>
      </c>
      <c r="HH891">
        <v>3.2938</v>
      </c>
      <c r="HI891">
        <v>9999</v>
      </c>
      <c r="HJ891">
        <v>9999</v>
      </c>
      <c r="HK891">
        <v>9999</v>
      </c>
      <c r="HL891">
        <v>631.4</v>
      </c>
      <c r="HM891">
        <v>1.86319</v>
      </c>
      <c r="HN891">
        <v>1.86798</v>
      </c>
      <c r="HO891">
        <v>1.8678</v>
      </c>
      <c r="HP891">
        <v>1.86905</v>
      </c>
      <c r="HQ891">
        <v>1.86981</v>
      </c>
      <c r="HR891">
        <v>1.86584</v>
      </c>
      <c r="HS891">
        <v>1.86691</v>
      </c>
      <c r="HT891">
        <v>1.86829</v>
      </c>
      <c r="HU891">
        <v>5</v>
      </c>
      <c r="HV891">
        <v>0</v>
      </c>
      <c r="HW891">
        <v>0</v>
      </c>
      <c r="HX891">
        <v>0</v>
      </c>
      <c r="HY891" t="s">
        <v>422</v>
      </c>
      <c r="HZ891" t="s">
        <v>423</v>
      </c>
      <c r="IA891" t="s">
        <v>424</v>
      </c>
      <c r="IB891" t="s">
        <v>424</v>
      </c>
      <c r="IC891" t="s">
        <v>424</v>
      </c>
      <c r="ID891" t="s">
        <v>424</v>
      </c>
      <c r="IE891">
        <v>0</v>
      </c>
      <c r="IF891">
        <v>100</v>
      </c>
      <c r="IG891">
        <v>100</v>
      </c>
      <c r="IH891">
        <v>5.917</v>
      </c>
      <c r="II891">
        <v>0.5313</v>
      </c>
      <c r="IJ891">
        <v>3.92360093765785</v>
      </c>
      <c r="IK891">
        <v>0.00601174518973114</v>
      </c>
      <c r="IL891">
        <v>2.77886958061485e-07</v>
      </c>
      <c r="IM891">
        <v>-3.54636231360687e-10</v>
      </c>
      <c r="IN891">
        <v>0.531367920259254</v>
      </c>
      <c r="IO891">
        <v>0</v>
      </c>
      <c r="IP891">
        <v>0</v>
      </c>
      <c r="IQ891">
        <v>0</v>
      </c>
      <c r="IR891">
        <v>-4</v>
      </c>
      <c r="IS891">
        <v>1848</v>
      </c>
      <c r="IT891">
        <v>1</v>
      </c>
      <c r="IU891">
        <v>25</v>
      </c>
      <c r="IV891">
        <v>31.3</v>
      </c>
      <c r="IW891">
        <v>31.3</v>
      </c>
      <c r="IX891">
        <v>0.837402</v>
      </c>
      <c r="IY891">
        <v>2.62085</v>
      </c>
      <c r="IZ891">
        <v>1.54785</v>
      </c>
      <c r="JA891">
        <v>2.30591</v>
      </c>
      <c r="JB891">
        <v>1.34644</v>
      </c>
      <c r="JC891">
        <v>2.39868</v>
      </c>
      <c r="JD891">
        <v>33.6479</v>
      </c>
      <c r="JE891">
        <v>24.2188</v>
      </c>
      <c r="JF891">
        <v>18</v>
      </c>
      <c r="JG891">
        <v>496.662</v>
      </c>
      <c r="JH891">
        <v>414.525</v>
      </c>
      <c r="JI891">
        <v>24.9999</v>
      </c>
      <c r="JJ891">
        <v>26.4623</v>
      </c>
      <c r="JK891">
        <v>30</v>
      </c>
      <c r="JL891">
        <v>26.4244</v>
      </c>
      <c r="JM891">
        <v>26.3665</v>
      </c>
      <c r="JN891">
        <v>16.7999</v>
      </c>
      <c r="JO891">
        <v>23.3339</v>
      </c>
      <c r="JP891">
        <v>100</v>
      </c>
      <c r="JQ891">
        <v>25</v>
      </c>
      <c r="JR891">
        <v>311.834</v>
      </c>
      <c r="JS891">
        <v>22.5589</v>
      </c>
      <c r="JT891">
        <v>102.313</v>
      </c>
      <c r="JU891">
        <v>103.123</v>
      </c>
    </row>
    <row r="892" spans="1:281">
      <c r="A892">
        <v>874</v>
      </c>
      <c r="B892">
        <v>1659037243.1</v>
      </c>
      <c r="C892">
        <v>13560</v>
      </c>
      <c r="D892" t="s">
        <v>2182</v>
      </c>
      <c r="E892" t="s">
        <v>2183</v>
      </c>
      <c r="F892">
        <v>5</v>
      </c>
      <c r="G892" t="s">
        <v>2169</v>
      </c>
      <c r="H892" t="s">
        <v>417</v>
      </c>
      <c r="I892">
        <v>1659037235.6</v>
      </c>
      <c r="J892">
        <f>(K892)/1000</f>
        <v>0</v>
      </c>
      <c r="K892">
        <f>IF(CZ892, AN892, AH892)</f>
        <v>0</v>
      </c>
      <c r="L892">
        <f>IF(CZ892, AI892, AG892)</f>
        <v>0</v>
      </c>
      <c r="M892">
        <f>DB892 - IF(AU892&gt;1, L892*CV892*100.0/(AW892*DP892), 0)</f>
        <v>0</v>
      </c>
      <c r="N892">
        <f>((T892-J892/2)*M892-L892)/(T892+J892/2)</f>
        <v>0</v>
      </c>
      <c r="O892">
        <f>N892*(DI892+DJ892)/1000.0</f>
        <v>0</v>
      </c>
      <c r="P892">
        <f>(DB892 - IF(AU892&gt;1, L892*CV892*100.0/(AW892*DP892), 0))*(DI892+DJ892)/1000.0</f>
        <v>0</v>
      </c>
      <c r="Q892">
        <f>2.0/((1/S892-1/R892)+SIGN(S892)*SQRT((1/S892-1/R892)*(1/S892-1/R892) + 4*CW892/((CW892+1)*(CW892+1))*(2*1/S892*1/R892-1/R892*1/R892)))</f>
        <v>0</v>
      </c>
      <c r="R892">
        <f>IF(LEFT(CX892,1)&lt;&gt;"0",IF(LEFT(CX892,1)="1",3.0,CY892),$D$5+$E$5*(DP892*DI892/($K$5*1000))+$F$5*(DP892*DI892/($K$5*1000))*MAX(MIN(CV892,$J$5),$I$5)*MAX(MIN(CV892,$J$5),$I$5)+$G$5*MAX(MIN(CV892,$J$5),$I$5)*(DP892*DI892/($K$5*1000))+$H$5*(DP892*DI892/($K$5*1000))*(DP892*DI892/($K$5*1000)))</f>
        <v>0</v>
      </c>
      <c r="S892">
        <f>J892*(1000-(1000*0.61365*exp(17.502*W892/(240.97+W892))/(DI892+DJ892)+DD892)/2)/(1000*0.61365*exp(17.502*W892/(240.97+W892))/(DI892+DJ892)-DD892)</f>
        <v>0</v>
      </c>
      <c r="T892">
        <f>1/((CW892+1)/(Q892/1.6)+1/(R892/1.37)) + CW892/((CW892+1)/(Q892/1.6) + CW892/(R892/1.37))</f>
        <v>0</v>
      </c>
      <c r="U892">
        <f>(CR892*CU892)</f>
        <v>0</v>
      </c>
      <c r="V892">
        <f>(DK892+(U892+2*0.95*5.67E-8*(((DK892+$B$7)+273)^4-(DK892+273)^4)-44100*J892)/(1.84*29.3*R892+8*0.95*5.67E-8*(DK892+273)^3))</f>
        <v>0</v>
      </c>
      <c r="W892">
        <f>($C$7*DL892+$D$7*DM892+$E$7*V892)</f>
        <v>0</v>
      </c>
      <c r="X892">
        <f>0.61365*exp(17.502*W892/(240.97+W892))</f>
        <v>0</v>
      </c>
      <c r="Y892">
        <f>(Z892/AA892*100)</f>
        <v>0</v>
      </c>
      <c r="Z892">
        <f>DD892*(DI892+DJ892)/1000</f>
        <v>0</v>
      </c>
      <c r="AA892">
        <f>0.61365*exp(17.502*DK892/(240.97+DK892))</f>
        <v>0</v>
      </c>
      <c r="AB892">
        <f>(X892-DD892*(DI892+DJ892)/1000)</f>
        <v>0</v>
      </c>
      <c r="AC892">
        <f>(-J892*44100)</f>
        <v>0</v>
      </c>
      <c r="AD892">
        <f>2*29.3*R892*0.92*(DK892-W892)</f>
        <v>0</v>
      </c>
      <c r="AE892">
        <f>2*0.95*5.67E-8*(((DK892+$B$7)+273)^4-(W892+273)^4)</f>
        <v>0</v>
      </c>
      <c r="AF892">
        <f>U892+AE892+AC892+AD892</f>
        <v>0</v>
      </c>
      <c r="AG892">
        <f>DH892*AU892*(DC892-DB892*(1000-AU892*DE892)/(1000-AU892*DD892))/(100*CV892)</f>
        <v>0</v>
      </c>
      <c r="AH892">
        <f>1000*DH892*AU892*(DD892-DE892)/(100*CV892*(1000-AU892*DD892))</f>
        <v>0</v>
      </c>
      <c r="AI892">
        <f>(AJ892 - AK892 - DI892*1E3/(8.314*(DK892+273.15)) * AM892/DH892 * AL892) * DH892/(100*CV892) * (1000 - DE892)/1000</f>
        <v>0</v>
      </c>
      <c r="AJ892">
        <v>331.76779131918</v>
      </c>
      <c r="AK892">
        <v>328.959212121212</v>
      </c>
      <c r="AL892">
        <v>-3.25938325772815</v>
      </c>
      <c r="AM892">
        <v>66.0502826319513</v>
      </c>
      <c r="AN892">
        <f>(AP892 - AO892 + DI892*1E3/(8.314*(DK892+273.15)) * AR892/DH892 * AQ892) * DH892/(100*CV892) * 1000/(1000 - AP892)</f>
        <v>0</v>
      </c>
      <c r="AO892">
        <v>22.561619346079</v>
      </c>
      <c r="AP892">
        <v>26.3600615384616</v>
      </c>
      <c r="AQ892">
        <v>-9.12414686281236e-06</v>
      </c>
      <c r="AR892">
        <v>92.4461955037178</v>
      </c>
      <c r="AS892">
        <v>0</v>
      </c>
      <c r="AT892">
        <v>0</v>
      </c>
      <c r="AU892">
        <f>IF(AS892*$H$13&gt;=AW892,1.0,(AW892/(AW892-AS892*$H$13)))</f>
        <v>0</v>
      </c>
      <c r="AV892">
        <f>(AU892-1)*100</f>
        <v>0</v>
      </c>
      <c r="AW892">
        <f>MAX(0,($B$13+$C$13*DP892)/(1+$D$13*DP892)*DI892/(DK892+273)*$E$13)</f>
        <v>0</v>
      </c>
      <c r="AX892" t="s">
        <v>418</v>
      </c>
      <c r="AY892" t="s">
        <v>418</v>
      </c>
      <c r="AZ892">
        <v>0</v>
      </c>
      <c r="BA892">
        <v>0</v>
      </c>
      <c r="BB892">
        <f>1-AZ892/BA892</f>
        <v>0</v>
      </c>
      <c r="BC892">
        <v>0</v>
      </c>
      <c r="BD892" t="s">
        <v>418</v>
      </c>
      <c r="BE892" t="s">
        <v>418</v>
      </c>
      <c r="BF892">
        <v>0</v>
      </c>
      <c r="BG892">
        <v>0</v>
      </c>
      <c r="BH892">
        <f>1-BF892/BG892</f>
        <v>0</v>
      </c>
      <c r="BI892">
        <v>0.5</v>
      </c>
      <c r="BJ892">
        <f>CS892</f>
        <v>0</v>
      </c>
      <c r="BK892">
        <f>L892</f>
        <v>0</v>
      </c>
      <c r="BL892">
        <f>BH892*BI892*BJ892</f>
        <v>0</v>
      </c>
      <c r="BM892">
        <f>(BK892-BC892)/BJ892</f>
        <v>0</v>
      </c>
      <c r="BN892">
        <f>(BA892-BG892)/BG892</f>
        <v>0</v>
      </c>
      <c r="BO892">
        <f>AZ892/(BB892+AZ892/BG892)</f>
        <v>0</v>
      </c>
      <c r="BP892" t="s">
        <v>418</v>
      </c>
      <c r="BQ892">
        <v>0</v>
      </c>
      <c r="BR892">
        <f>IF(BQ892&lt;&gt;0, BQ892, BO892)</f>
        <v>0</v>
      </c>
      <c r="BS892">
        <f>1-BR892/BG892</f>
        <v>0</v>
      </c>
      <c r="BT892">
        <f>(BG892-BF892)/(BG892-BR892)</f>
        <v>0</v>
      </c>
      <c r="BU892">
        <f>(BA892-BG892)/(BA892-BR892)</f>
        <v>0</v>
      </c>
      <c r="BV892">
        <f>(BG892-BF892)/(BG892-AZ892)</f>
        <v>0</v>
      </c>
      <c r="BW892">
        <f>(BA892-BG892)/(BA892-AZ892)</f>
        <v>0</v>
      </c>
      <c r="BX892">
        <f>(BT892*BR892/BF892)</f>
        <v>0</v>
      </c>
      <c r="BY892">
        <f>(1-BX892)</f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f>$B$11*DQ892+$C$11*DR892+$F$11*EC892*(1-EF892)</f>
        <v>0</v>
      </c>
      <c r="CS892">
        <f>CR892*CT892</f>
        <v>0</v>
      </c>
      <c r="CT892">
        <f>($B$11*$D$9+$C$11*$D$9+$F$11*((EP892+EH892)/MAX(EP892+EH892+EQ892, 0.1)*$I$9+EQ892/MAX(EP892+EH892+EQ892, 0.1)*$J$9))/($B$11+$C$11+$F$11)</f>
        <v>0</v>
      </c>
      <c r="CU892">
        <f>($B$11*$K$9+$C$11*$K$9+$F$11*((EP892+EH892)/MAX(EP892+EH892+EQ892, 0.1)*$P$9+EQ892/MAX(EP892+EH892+EQ892, 0.1)*$Q$9))/($B$11+$C$11+$F$11)</f>
        <v>0</v>
      </c>
      <c r="CV892">
        <v>6</v>
      </c>
      <c r="CW892">
        <v>0.5</v>
      </c>
      <c r="CX892" t="s">
        <v>419</v>
      </c>
      <c r="CY892">
        <v>2</v>
      </c>
      <c r="CZ892" t="b">
        <v>1</v>
      </c>
      <c r="DA892">
        <v>1659037235.6</v>
      </c>
      <c r="DB892">
        <v>341.948185185185</v>
      </c>
      <c r="DC892">
        <v>340.668888888889</v>
      </c>
      <c r="DD892">
        <v>26.3565444444444</v>
      </c>
      <c r="DE892">
        <v>22.5637333333333</v>
      </c>
      <c r="DF892">
        <v>335.986888888889</v>
      </c>
      <c r="DG892">
        <v>25.8251962962963</v>
      </c>
      <c r="DH892">
        <v>500.043222222222</v>
      </c>
      <c r="DI892">
        <v>90.2683185185185</v>
      </c>
      <c r="DJ892">
        <v>0.0439458925925926</v>
      </c>
      <c r="DK892">
        <v>27.2616333333333</v>
      </c>
      <c r="DL892">
        <v>27.8241666666667</v>
      </c>
      <c r="DM892">
        <v>999.9</v>
      </c>
      <c r="DN892">
        <v>0</v>
      </c>
      <c r="DO892">
        <v>0</v>
      </c>
      <c r="DP892">
        <v>10003.1481481481</v>
      </c>
      <c r="DQ892">
        <v>0</v>
      </c>
      <c r="DR892">
        <v>17.1723666666667</v>
      </c>
      <c r="DS892">
        <v>1.27927355555556</v>
      </c>
      <c r="DT892">
        <v>351.204703703704</v>
      </c>
      <c r="DU892">
        <v>348.533148148148</v>
      </c>
      <c r="DV892">
        <v>3.7928137037037</v>
      </c>
      <c r="DW892">
        <v>340.668888888889</v>
      </c>
      <c r="DX892">
        <v>22.5637333333333</v>
      </c>
      <c r="DY892">
        <v>2.37916111111111</v>
      </c>
      <c r="DZ892">
        <v>2.03679111111111</v>
      </c>
      <c r="EA892">
        <v>20.2226333333333</v>
      </c>
      <c r="EB892">
        <v>17.7332740740741</v>
      </c>
      <c r="EC892">
        <v>1999.99444444444</v>
      </c>
      <c r="ED892">
        <v>0.980000444444445</v>
      </c>
      <c r="EE892">
        <v>0.0199993925925926</v>
      </c>
      <c r="EF892">
        <v>0</v>
      </c>
      <c r="EG892">
        <v>855.254851851852</v>
      </c>
      <c r="EH892">
        <v>5.00063</v>
      </c>
      <c r="EI892">
        <v>16812.5222222222</v>
      </c>
      <c r="EJ892">
        <v>17256.8555555556</v>
      </c>
      <c r="EK892">
        <v>38.069</v>
      </c>
      <c r="EL892">
        <v>38.1502592592593</v>
      </c>
      <c r="EM892">
        <v>37.611</v>
      </c>
      <c r="EN892">
        <v>37.437</v>
      </c>
      <c r="EO892">
        <v>39.118</v>
      </c>
      <c r="EP892">
        <v>1955.09444444444</v>
      </c>
      <c r="EQ892">
        <v>39.9</v>
      </c>
      <c r="ER892">
        <v>0</v>
      </c>
      <c r="ES892">
        <v>1659037242.1</v>
      </c>
      <c r="ET892">
        <v>0</v>
      </c>
      <c r="EU892">
        <v>855.330961538461</v>
      </c>
      <c r="EV892">
        <v>-22.4842051362766</v>
      </c>
      <c r="EW892">
        <v>-454.694017054379</v>
      </c>
      <c r="EX892">
        <v>16813.8</v>
      </c>
      <c r="EY892">
        <v>15</v>
      </c>
      <c r="EZ892">
        <v>1659035359.5</v>
      </c>
      <c r="FA892" t="s">
        <v>1976</v>
      </c>
      <c r="FB892">
        <v>1659035357.5</v>
      </c>
      <c r="FC892">
        <v>1659035359.5</v>
      </c>
      <c r="FD892">
        <v>1</v>
      </c>
      <c r="FE892">
        <v>-0.104</v>
      </c>
      <c r="FF892">
        <v>-0.037</v>
      </c>
      <c r="FG892">
        <v>6.435</v>
      </c>
      <c r="FH892">
        <v>0.501</v>
      </c>
      <c r="FI892">
        <v>420</v>
      </c>
      <c r="FJ892">
        <v>25</v>
      </c>
      <c r="FK892">
        <v>0.45</v>
      </c>
      <c r="FL892">
        <v>0.11</v>
      </c>
      <c r="FM892">
        <v>-0.289760585365854</v>
      </c>
      <c r="FN892">
        <v>24.6250756933798</v>
      </c>
      <c r="FO892">
        <v>2.51396148345516</v>
      </c>
      <c r="FP892">
        <v>0</v>
      </c>
      <c r="FQ892">
        <v>856.710088235294</v>
      </c>
      <c r="FR892">
        <v>-23.3233154840832</v>
      </c>
      <c r="FS892">
        <v>2.3016254789074</v>
      </c>
      <c r="FT892">
        <v>0</v>
      </c>
      <c r="FU892">
        <v>3.78919829268293</v>
      </c>
      <c r="FV892">
        <v>0.059907177700352</v>
      </c>
      <c r="FW892">
        <v>0.00644128373148233</v>
      </c>
      <c r="FX892">
        <v>1</v>
      </c>
      <c r="FY892">
        <v>1</v>
      </c>
      <c r="FZ892">
        <v>3</v>
      </c>
      <c r="GA892" t="s">
        <v>421</v>
      </c>
      <c r="GB892">
        <v>2.97406</v>
      </c>
      <c r="GC892">
        <v>2.69791</v>
      </c>
      <c r="GD892">
        <v>0.0725312</v>
      </c>
      <c r="GE892">
        <v>0.0730452</v>
      </c>
      <c r="GF892">
        <v>0.110005</v>
      </c>
      <c r="GG892">
        <v>0.0997774</v>
      </c>
      <c r="GH892">
        <v>36112.7</v>
      </c>
      <c r="GI892">
        <v>39478.3</v>
      </c>
      <c r="GJ892">
        <v>35283.7</v>
      </c>
      <c r="GK892">
        <v>38624.3</v>
      </c>
      <c r="GL892">
        <v>44514.7</v>
      </c>
      <c r="GM892">
        <v>50218.3</v>
      </c>
      <c r="GN892">
        <v>55154.4</v>
      </c>
      <c r="GO892">
        <v>61954.2</v>
      </c>
      <c r="GP892">
        <v>1.983</v>
      </c>
      <c r="GQ892">
        <v>1.8548</v>
      </c>
      <c r="GR892">
        <v>0.169575</v>
      </c>
      <c r="GS892">
        <v>0</v>
      </c>
      <c r="GT892">
        <v>25.0594</v>
      </c>
      <c r="GU892">
        <v>999.9</v>
      </c>
      <c r="GV892">
        <v>58.125</v>
      </c>
      <c r="GW892">
        <v>29.316</v>
      </c>
      <c r="GX892">
        <v>26.3752</v>
      </c>
      <c r="GY892">
        <v>55.8419</v>
      </c>
      <c r="GZ892">
        <v>45.9335</v>
      </c>
      <c r="HA892">
        <v>1</v>
      </c>
      <c r="HB892">
        <v>-0.0609756</v>
      </c>
      <c r="HC892">
        <v>0.0122004</v>
      </c>
      <c r="HD892">
        <v>20.1136</v>
      </c>
      <c r="HE892">
        <v>5.19932</v>
      </c>
      <c r="HF892">
        <v>12.0064</v>
      </c>
      <c r="HG892">
        <v>4.976</v>
      </c>
      <c r="HH892">
        <v>3.294</v>
      </c>
      <c r="HI892">
        <v>9999</v>
      </c>
      <c r="HJ892">
        <v>9999</v>
      </c>
      <c r="HK892">
        <v>9999</v>
      </c>
      <c r="HL892">
        <v>631.4</v>
      </c>
      <c r="HM892">
        <v>1.86313</v>
      </c>
      <c r="HN892">
        <v>1.86798</v>
      </c>
      <c r="HO892">
        <v>1.86783</v>
      </c>
      <c r="HP892">
        <v>1.86905</v>
      </c>
      <c r="HQ892">
        <v>1.86981</v>
      </c>
      <c r="HR892">
        <v>1.86584</v>
      </c>
      <c r="HS892">
        <v>1.86691</v>
      </c>
      <c r="HT892">
        <v>1.86829</v>
      </c>
      <c r="HU892">
        <v>5</v>
      </c>
      <c r="HV892">
        <v>0</v>
      </c>
      <c r="HW892">
        <v>0</v>
      </c>
      <c r="HX892">
        <v>0</v>
      </c>
      <c r="HY892" t="s">
        <v>422</v>
      </c>
      <c r="HZ892" t="s">
        <v>423</v>
      </c>
      <c r="IA892" t="s">
        <v>424</v>
      </c>
      <c r="IB892" t="s">
        <v>424</v>
      </c>
      <c r="IC892" t="s">
        <v>424</v>
      </c>
      <c r="ID892" t="s">
        <v>424</v>
      </c>
      <c r="IE892">
        <v>0</v>
      </c>
      <c r="IF892">
        <v>100</v>
      </c>
      <c r="IG892">
        <v>100</v>
      </c>
      <c r="IH892">
        <v>5.821</v>
      </c>
      <c r="II892">
        <v>0.5314</v>
      </c>
      <c r="IJ892">
        <v>3.92360093765785</v>
      </c>
      <c r="IK892">
        <v>0.00601174518973114</v>
      </c>
      <c r="IL892">
        <v>2.77886958061485e-07</v>
      </c>
      <c r="IM892">
        <v>-3.54636231360687e-10</v>
      </c>
      <c r="IN892">
        <v>0.531367920259254</v>
      </c>
      <c r="IO892">
        <v>0</v>
      </c>
      <c r="IP892">
        <v>0</v>
      </c>
      <c r="IQ892">
        <v>0</v>
      </c>
      <c r="IR892">
        <v>-4</v>
      </c>
      <c r="IS892">
        <v>1848</v>
      </c>
      <c r="IT892">
        <v>1</v>
      </c>
      <c r="IU892">
        <v>25</v>
      </c>
      <c r="IV892">
        <v>31.4</v>
      </c>
      <c r="IW892">
        <v>31.4</v>
      </c>
      <c r="IX892">
        <v>0.804443</v>
      </c>
      <c r="IY892">
        <v>2.62329</v>
      </c>
      <c r="IZ892">
        <v>1.54785</v>
      </c>
      <c r="JA892">
        <v>2.30713</v>
      </c>
      <c r="JB892">
        <v>1.34644</v>
      </c>
      <c r="JC892">
        <v>2.35718</v>
      </c>
      <c r="JD892">
        <v>33.6479</v>
      </c>
      <c r="JE892">
        <v>24.2188</v>
      </c>
      <c r="JF892">
        <v>18</v>
      </c>
      <c r="JG892">
        <v>497.164</v>
      </c>
      <c r="JH892">
        <v>414.299</v>
      </c>
      <c r="JI892">
        <v>24.9998</v>
      </c>
      <c r="JJ892">
        <v>26.46</v>
      </c>
      <c r="JK892">
        <v>29.9999</v>
      </c>
      <c r="JL892">
        <v>26.4222</v>
      </c>
      <c r="JM892">
        <v>26.3665</v>
      </c>
      <c r="JN892">
        <v>16.0781</v>
      </c>
      <c r="JO892">
        <v>23.3339</v>
      </c>
      <c r="JP892">
        <v>100</v>
      </c>
      <c r="JQ892">
        <v>25</v>
      </c>
      <c r="JR892">
        <v>298.44</v>
      </c>
      <c r="JS892">
        <v>22.5526</v>
      </c>
      <c r="JT892">
        <v>102.313</v>
      </c>
      <c r="JU892">
        <v>103.122</v>
      </c>
    </row>
    <row r="893" spans="1:281">
      <c r="A893">
        <v>875</v>
      </c>
      <c r="B893">
        <v>1659037248.1</v>
      </c>
      <c r="C893">
        <v>13565</v>
      </c>
      <c r="D893" t="s">
        <v>2184</v>
      </c>
      <c r="E893" t="s">
        <v>2185</v>
      </c>
      <c r="F893">
        <v>5</v>
      </c>
      <c r="G893" t="s">
        <v>2169</v>
      </c>
      <c r="H893" t="s">
        <v>417</v>
      </c>
      <c r="I893">
        <v>1659037240.31429</v>
      </c>
      <c r="J893">
        <f>(K893)/1000</f>
        <v>0</v>
      </c>
      <c r="K893">
        <f>IF(CZ893, AN893, AH893)</f>
        <v>0</v>
      </c>
      <c r="L893">
        <f>IF(CZ893, AI893, AG893)</f>
        <v>0</v>
      </c>
      <c r="M893">
        <f>DB893 - IF(AU893&gt;1, L893*CV893*100.0/(AW893*DP893), 0)</f>
        <v>0</v>
      </c>
      <c r="N893">
        <f>((T893-J893/2)*M893-L893)/(T893+J893/2)</f>
        <v>0</v>
      </c>
      <c r="O893">
        <f>N893*(DI893+DJ893)/1000.0</f>
        <v>0</v>
      </c>
      <c r="P893">
        <f>(DB893 - IF(AU893&gt;1, L893*CV893*100.0/(AW893*DP893), 0))*(DI893+DJ893)/1000.0</f>
        <v>0</v>
      </c>
      <c r="Q893">
        <f>2.0/((1/S893-1/R893)+SIGN(S893)*SQRT((1/S893-1/R893)*(1/S893-1/R893) + 4*CW893/((CW893+1)*(CW893+1))*(2*1/S893*1/R893-1/R893*1/R893)))</f>
        <v>0</v>
      </c>
      <c r="R893">
        <f>IF(LEFT(CX893,1)&lt;&gt;"0",IF(LEFT(CX893,1)="1",3.0,CY893),$D$5+$E$5*(DP893*DI893/($K$5*1000))+$F$5*(DP893*DI893/($K$5*1000))*MAX(MIN(CV893,$J$5),$I$5)*MAX(MIN(CV893,$J$5),$I$5)+$G$5*MAX(MIN(CV893,$J$5),$I$5)*(DP893*DI893/($K$5*1000))+$H$5*(DP893*DI893/($K$5*1000))*(DP893*DI893/($K$5*1000)))</f>
        <v>0</v>
      </c>
      <c r="S893">
        <f>J893*(1000-(1000*0.61365*exp(17.502*W893/(240.97+W893))/(DI893+DJ893)+DD893)/2)/(1000*0.61365*exp(17.502*W893/(240.97+W893))/(DI893+DJ893)-DD893)</f>
        <v>0</v>
      </c>
      <c r="T893">
        <f>1/((CW893+1)/(Q893/1.6)+1/(R893/1.37)) + CW893/((CW893+1)/(Q893/1.6) + CW893/(R893/1.37))</f>
        <v>0</v>
      </c>
      <c r="U893">
        <f>(CR893*CU893)</f>
        <v>0</v>
      </c>
      <c r="V893">
        <f>(DK893+(U893+2*0.95*5.67E-8*(((DK893+$B$7)+273)^4-(DK893+273)^4)-44100*J893)/(1.84*29.3*R893+8*0.95*5.67E-8*(DK893+273)^3))</f>
        <v>0</v>
      </c>
      <c r="W893">
        <f>($C$7*DL893+$D$7*DM893+$E$7*V893)</f>
        <v>0</v>
      </c>
      <c r="X893">
        <f>0.61365*exp(17.502*W893/(240.97+W893))</f>
        <v>0</v>
      </c>
      <c r="Y893">
        <f>(Z893/AA893*100)</f>
        <v>0</v>
      </c>
      <c r="Z893">
        <f>DD893*(DI893+DJ893)/1000</f>
        <v>0</v>
      </c>
      <c r="AA893">
        <f>0.61365*exp(17.502*DK893/(240.97+DK893))</f>
        <v>0</v>
      </c>
      <c r="AB893">
        <f>(X893-DD893*(DI893+DJ893)/1000)</f>
        <v>0</v>
      </c>
      <c r="AC893">
        <f>(-J893*44100)</f>
        <v>0</v>
      </c>
      <c r="AD893">
        <f>2*29.3*R893*0.92*(DK893-W893)</f>
        <v>0</v>
      </c>
      <c r="AE893">
        <f>2*0.95*5.67E-8*(((DK893+$B$7)+273)^4-(W893+273)^4)</f>
        <v>0</v>
      </c>
      <c r="AF893">
        <f>U893+AE893+AC893+AD893</f>
        <v>0</v>
      </c>
      <c r="AG893">
        <f>DH893*AU893*(DC893-DB893*(1000-AU893*DE893)/(1000-AU893*DD893))/(100*CV893)</f>
        <v>0</v>
      </c>
      <c r="AH893">
        <f>1000*DH893*AU893*(DD893-DE893)/(100*CV893*(1000-AU893*DD893))</f>
        <v>0</v>
      </c>
      <c r="AI893">
        <f>(AJ893 - AK893 - DI893*1E3/(8.314*(DK893+273.15)) * AM893/DH893 * AL893) * DH893/(100*CV893) * (1000 - DE893)/1000</f>
        <v>0</v>
      </c>
      <c r="AJ893">
        <v>314.72166549018</v>
      </c>
      <c r="AK893">
        <v>312.754866666666</v>
      </c>
      <c r="AL893">
        <v>-3.21600581053392</v>
      </c>
      <c r="AM893">
        <v>66.0502826319513</v>
      </c>
      <c r="AN893">
        <f>(AP893 - AO893 + DI893*1E3/(8.314*(DK893+273.15)) * AR893/DH893 * AQ893) * DH893/(100*CV893) * 1000/(1000 - AP893)</f>
        <v>0</v>
      </c>
      <c r="AO893">
        <v>22.5612830650266</v>
      </c>
      <c r="AP893">
        <v>26.3681748251748</v>
      </c>
      <c r="AQ893">
        <v>5.4930838628584e-06</v>
      </c>
      <c r="AR893">
        <v>92.4461955037178</v>
      </c>
      <c r="AS893">
        <v>0</v>
      </c>
      <c r="AT893">
        <v>0</v>
      </c>
      <c r="AU893">
        <f>IF(AS893*$H$13&gt;=AW893,1.0,(AW893/(AW893-AS893*$H$13)))</f>
        <v>0</v>
      </c>
      <c r="AV893">
        <f>(AU893-1)*100</f>
        <v>0</v>
      </c>
      <c r="AW893">
        <f>MAX(0,($B$13+$C$13*DP893)/(1+$D$13*DP893)*DI893/(DK893+273)*$E$13)</f>
        <v>0</v>
      </c>
      <c r="AX893" t="s">
        <v>418</v>
      </c>
      <c r="AY893" t="s">
        <v>418</v>
      </c>
      <c r="AZ893">
        <v>0</v>
      </c>
      <c r="BA893">
        <v>0</v>
      </c>
      <c r="BB893">
        <f>1-AZ893/BA893</f>
        <v>0</v>
      </c>
      <c r="BC893">
        <v>0</v>
      </c>
      <c r="BD893" t="s">
        <v>418</v>
      </c>
      <c r="BE893" t="s">
        <v>418</v>
      </c>
      <c r="BF893">
        <v>0</v>
      </c>
      <c r="BG893">
        <v>0</v>
      </c>
      <c r="BH893">
        <f>1-BF893/BG893</f>
        <v>0</v>
      </c>
      <c r="BI893">
        <v>0.5</v>
      </c>
      <c r="BJ893">
        <f>CS893</f>
        <v>0</v>
      </c>
      <c r="BK893">
        <f>L893</f>
        <v>0</v>
      </c>
      <c r="BL893">
        <f>BH893*BI893*BJ893</f>
        <v>0</v>
      </c>
      <c r="BM893">
        <f>(BK893-BC893)/BJ893</f>
        <v>0</v>
      </c>
      <c r="BN893">
        <f>(BA893-BG893)/BG893</f>
        <v>0</v>
      </c>
      <c r="BO893">
        <f>AZ893/(BB893+AZ893/BG893)</f>
        <v>0</v>
      </c>
      <c r="BP893" t="s">
        <v>418</v>
      </c>
      <c r="BQ893">
        <v>0</v>
      </c>
      <c r="BR893">
        <f>IF(BQ893&lt;&gt;0, BQ893, BO893)</f>
        <v>0</v>
      </c>
      <c r="BS893">
        <f>1-BR893/BG893</f>
        <v>0</v>
      </c>
      <c r="BT893">
        <f>(BG893-BF893)/(BG893-BR893)</f>
        <v>0</v>
      </c>
      <c r="BU893">
        <f>(BA893-BG893)/(BA893-BR893)</f>
        <v>0</v>
      </c>
      <c r="BV893">
        <f>(BG893-BF893)/(BG893-AZ893)</f>
        <v>0</v>
      </c>
      <c r="BW893">
        <f>(BA893-BG893)/(BA893-AZ893)</f>
        <v>0</v>
      </c>
      <c r="BX893">
        <f>(BT893*BR893/BF893)</f>
        <v>0</v>
      </c>
      <c r="BY893">
        <f>(1-BX893)</f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f>$B$11*DQ893+$C$11*DR893+$F$11*EC893*(1-EF893)</f>
        <v>0</v>
      </c>
      <c r="CS893">
        <f>CR893*CT893</f>
        <v>0</v>
      </c>
      <c r="CT893">
        <f>($B$11*$D$9+$C$11*$D$9+$F$11*((EP893+EH893)/MAX(EP893+EH893+EQ893, 0.1)*$I$9+EQ893/MAX(EP893+EH893+EQ893, 0.1)*$J$9))/($B$11+$C$11+$F$11)</f>
        <v>0</v>
      </c>
      <c r="CU893">
        <f>($B$11*$K$9+$C$11*$K$9+$F$11*((EP893+EH893)/MAX(EP893+EH893+EQ893, 0.1)*$P$9+EQ893/MAX(EP893+EH893+EQ893, 0.1)*$Q$9))/($B$11+$C$11+$F$11)</f>
        <v>0</v>
      </c>
      <c r="CV893">
        <v>6</v>
      </c>
      <c r="CW893">
        <v>0.5</v>
      </c>
      <c r="CX893" t="s">
        <v>419</v>
      </c>
      <c r="CY893">
        <v>2</v>
      </c>
      <c r="CZ893" t="b">
        <v>1</v>
      </c>
      <c r="DA893">
        <v>1659037240.31429</v>
      </c>
      <c r="DB893">
        <v>327.464035714286</v>
      </c>
      <c r="DC893">
        <v>324.644178571429</v>
      </c>
      <c r="DD893">
        <v>26.3601785714286</v>
      </c>
      <c r="DE893">
        <v>22.5627464285714</v>
      </c>
      <c r="DF893">
        <v>321.59025</v>
      </c>
      <c r="DG893">
        <v>25.8288178571429</v>
      </c>
      <c r="DH893">
        <v>500.029964285714</v>
      </c>
      <c r="DI893">
        <v>90.2689392857143</v>
      </c>
      <c r="DJ893">
        <v>0.0440077214285714</v>
      </c>
      <c r="DK893">
        <v>27.2641321428571</v>
      </c>
      <c r="DL893">
        <v>27.8277392857143</v>
      </c>
      <c r="DM893">
        <v>999.9</v>
      </c>
      <c r="DN893">
        <v>0</v>
      </c>
      <c r="DO893">
        <v>0</v>
      </c>
      <c r="DP893">
        <v>10003.75</v>
      </c>
      <c r="DQ893">
        <v>0</v>
      </c>
      <c r="DR893">
        <v>17.2036964285714</v>
      </c>
      <c r="DS893">
        <v>2.81984628571429</v>
      </c>
      <c r="DT893">
        <v>336.32975</v>
      </c>
      <c r="DU893">
        <v>332.138071428571</v>
      </c>
      <c r="DV893">
        <v>3.79744285714286</v>
      </c>
      <c r="DW893">
        <v>324.644178571429</v>
      </c>
      <c r="DX893">
        <v>22.5627464285714</v>
      </c>
      <c r="DY893">
        <v>2.37950571428571</v>
      </c>
      <c r="DZ893">
        <v>2.036715</v>
      </c>
      <c r="EA893">
        <v>20.2249678571429</v>
      </c>
      <c r="EB893">
        <v>17.7326821428571</v>
      </c>
      <c r="EC893">
        <v>1999.99642857143</v>
      </c>
      <c r="ED893">
        <v>0.980000357142857</v>
      </c>
      <c r="EE893">
        <v>0.0199994857142857</v>
      </c>
      <c r="EF893">
        <v>0</v>
      </c>
      <c r="EG893">
        <v>853.600821428572</v>
      </c>
      <c r="EH893">
        <v>5.00063</v>
      </c>
      <c r="EI893">
        <v>16778.0892857143</v>
      </c>
      <c r="EJ893">
        <v>17256.8714285714</v>
      </c>
      <c r="EK893">
        <v>38.06875</v>
      </c>
      <c r="EL893">
        <v>38.1449285714286</v>
      </c>
      <c r="EM893">
        <v>37.616</v>
      </c>
      <c r="EN893">
        <v>37.437</v>
      </c>
      <c r="EO893">
        <v>39.12275</v>
      </c>
      <c r="EP893">
        <v>1955.09571428571</v>
      </c>
      <c r="EQ893">
        <v>39.9</v>
      </c>
      <c r="ER893">
        <v>0</v>
      </c>
      <c r="ES893">
        <v>1659037247.5</v>
      </c>
      <c r="ET893">
        <v>0</v>
      </c>
      <c r="EU893">
        <v>853.27456</v>
      </c>
      <c r="EV893">
        <v>-19.7775384318565</v>
      </c>
      <c r="EW893">
        <v>-410.407691634638</v>
      </c>
      <c r="EX893">
        <v>16772.368</v>
      </c>
      <c r="EY893">
        <v>15</v>
      </c>
      <c r="EZ893">
        <v>1659035359.5</v>
      </c>
      <c r="FA893" t="s">
        <v>1976</v>
      </c>
      <c r="FB893">
        <v>1659035357.5</v>
      </c>
      <c r="FC893">
        <v>1659035359.5</v>
      </c>
      <c r="FD893">
        <v>1</v>
      </c>
      <c r="FE893">
        <v>-0.104</v>
      </c>
      <c r="FF893">
        <v>-0.037</v>
      </c>
      <c r="FG893">
        <v>6.435</v>
      </c>
      <c r="FH893">
        <v>0.501</v>
      </c>
      <c r="FI893">
        <v>420</v>
      </c>
      <c r="FJ893">
        <v>25</v>
      </c>
      <c r="FK893">
        <v>0.45</v>
      </c>
      <c r="FL893">
        <v>0.11</v>
      </c>
      <c r="FM893">
        <v>1.83066185365854</v>
      </c>
      <c r="FN893">
        <v>19.6700356515679</v>
      </c>
      <c r="FO893">
        <v>2.0615429208263</v>
      </c>
      <c r="FP893">
        <v>0</v>
      </c>
      <c r="FQ893">
        <v>854.497852941177</v>
      </c>
      <c r="FR893">
        <v>-21.4488464294285</v>
      </c>
      <c r="FS893">
        <v>2.12324707121722</v>
      </c>
      <c r="FT893">
        <v>0</v>
      </c>
      <c r="FU893">
        <v>3.79479390243902</v>
      </c>
      <c r="FV893">
        <v>0.0557483623693476</v>
      </c>
      <c r="FW893">
        <v>0.00603136512398101</v>
      </c>
      <c r="FX893">
        <v>1</v>
      </c>
      <c r="FY893">
        <v>1</v>
      </c>
      <c r="FZ893">
        <v>3</v>
      </c>
      <c r="GA893" t="s">
        <v>421</v>
      </c>
      <c r="GB893">
        <v>2.97338</v>
      </c>
      <c r="GC893">
        <v>2.69781</v>
      </c>
      <c r="GD893">
        <v>0.0695585</v>
      </c>
      <c r="GE893">
        <v>0.0699688</v>
      </c>
      <c r="GF893">
        <v>0.110028</v>
      </c>
      <c r="GG893">
        <v>0.0997837</v>
      </c>
      <c r="GH893">
        <v>36228.7</v>
      </c>
      <c r="GI893">
        <v>39609.4</v>
      </c>
      <c r="GJ893">
        <v>35283.9</v>
      </c>
      <c r="GK893">
        <v>38624.4</v>
      </c>
      <c r="GL893">
        <v>44513.4</v>
      </c>
      <c r="GM893">
        <v>50218.5</v>
      </c>
      <c r="GN893">
        <v>55154.3</v>
      </c>
      <c r="GO893">
        <v>61955</v>
      </c>
      <c r="GP893">
        <v>1.9822</v>
      </c>
      <c r="GQ893">
        <v>1.8558</v>
      </c>
      <c r="GR893">
        <v>0.169277</v>
      </c>
      <c r="GS893">
        <v>0</v>
      </c>
      <c r="GT893">
        <v>25.0594</v>
      </c>
      <c r="GU893">
        <v>999.9</v>
      </c>
      <c r="GV893">
        <v>58.149</v>
      </c>
      <c r="GW893">
        <v>29.316</v>
      </c>
      <c r="GX893">
        <v>26.3866</v>
      </c>
      <c r="GY893">
        <v>56.2119</v>
      </c>
      <c r="GZ893">
        <v>46.4183</v>
      </c>
      <c r="HA893">
        <v>1</v>
      </c>
      <c r="HB893">
        <v>-0.0611179</v>
      </c>
      <c r="HC893">
        <v>0.0130719</v>
      </c>
      <c r="HD893">
        <v>20.1139</v>
      </c>
      <c r="HE893">
        <v>5.20052</v>
      </c>
      <c r="HF893">
        <v>12.0052</v>
      </c>
      <c r="HG893">
        <v>4.9756</v>
      </c>
      <c r="HH893">
        <v>3.2934</v>
      </c>
      <c r="HI893">
        <v>9999</v>
      </c>
      <c r="HJ893">
        <v>9999</v>
      </c>
      <c r="HK893">
        <v>9999</v>
      </c>
      <c r="HL893">
        <v>631.4</v>
      </c>
      <c r="HM893">
        <v>1.86313</v>
      </c>
      <c r="HN893">
        <v>1.86798</v>
      </c>
      <c r="HO893">
        <v>1.8678</v>
      </c>
      <c r="HP893">
        <v>1.86899</v>
      </c>
      <c r="HQ893">
        <v>1.86981</v>
      </c>
      <c r="HR893">
        <v>1.86584</v>
      </c>
      <c r="HS893">
        <v>1.86691</v>
      </c>
      <c r="HT893">
        <v>1.86829</v>
      </c>
      <c r="HU893">
        <v>5</v>
      </c>
      <c r="HV893">
        <v>0</v>
      </c>
      <c r="HW893">
        <v>0</v>
      </c>
      <c r="HX893">
        <v>0</v>
      </c>
      <c r="HY893" t="s">
        <v>422</v>
      </c>
      <c r="HZ893" t="s">
        <v>423</v>
      </c>
      <c r="IA893" t="s">
        <v>424</v>
      </c>
      <c r="IB893" t="s">
        <v>424</v>
      </c>
      <c r="IC893" t="s">
        <v>424</v>
      </c>
      <c r="ID893" t="s">
        <v>424</v>
      </c>
      <c r="IE893">
        <v>0</v>
      </c>
      <c r="IF893">
        <v>100</v>
      </c>
      <c r="IG893">
        <v>100</v>
      </c>
      <c r="IH893">
        <v>5.725</v>
      </c>
      <c r="II893">
        <v>0.5314</v>
      </c>
      <c r="IJ893">
        <v>3.92360093765785</v>
      </c>
      <c r="IK893">
        <v>0.00601174518973114</v>
      </c>
      <c r="IL893">
        <v>2.77886958061485e-07</v>
      </c>
      <c r="IM893">
        <v>-3.54636231360687e-10</v>
      </c>
      <c r="IN893">
        <v>0.531367920259254</v>
      </c>
      <c r="IO893">
        <v>0</v>
      </c>
      <c r="IP893">
        <v>0</v>
      </c>
      <c r="IQ893">
        <v>0</v>
      </c>
      <c r="IR893">
        <v>-4</v>
      </c>
      <c r="IS893">
        <v>1848</v>
      </c>
      <c r="IT893">
        <v>1</v>
      </c>
      <c r="IU893">
        <v>25</v>
      </c>
      <c r="IV893">
        <v>31.5</v>
      </c>
      <c r="IW893">
        <v>31.5</v>
      </c>
      <c r="IX893">
        <v>0.771484</v>
      </c>
      <c r="IY893">
        <v>2.62451</v>
      </c>
      <c r="IZ893">
        <v>1.54785</v>
      </c>
      <c r="JA893">
        <v>2.30591</v>
      </c>
      <c r="JB893">
        <v>1.34644</v>
      </c>
      <c r="JC893">
        <v>2.37061</v>
      </c>
      <c r="JD893">
        <v>33.6479</v>
      </c>
      <c r="JE893">
        <v>24.2188</v>
      </c>
      <c r="JF893">
        <v>18</v>
      </c>
      <c r="JG893">
        <v>496.641</v>
      </c>
      <c r="JH893">
        <v>414.849</v>
      </c>
      <c r="JI893">
        <v>24.9999</v>
      </c>
      <c r="JJ893">
        <v>26.46</v>
      </c>
      <c r="JK893">
        <v>30</v>
      </c>
      <c r="JL893">
        <v>26.4222</v>
      </c>
      <c r="JM893">
        <v>26.3644</v>
      </c>
      <c r="JN893">
        <v>15.4333</v>
      </c>
      <c r="JO893">
        <v>23.3339</v>
      </c>
      <c r="JP893">
        <v>100</v>
      </c>
      <c r="JQ893">
        <v>25</v>
      </c>
      <c r="JR893">
        <v>285.063</v>
      </c>
      <c r="JS893">
        <v>22.539</v>
      </c>
      <c r="JT893">
        <v>102.313</v>
      </c>
      <c r="JU893">
        <v>103.123</v>
      </c>
    </row>
    <row r="894" spans="1:281">
      <c r="A894">
        <v>876</v>
      </c>
      <c r="B894">
        <v>1659037253.1</v>
      </c>
      <c r="C894">
        <v>13570</v>
      </c>
      <c r="D894" t="s">
        <v>2186</v>
      </c>
      <c r="E894" t="s">
        <v>2187</v>
      </c>
      <c r="F894">
        <v>5</v>
      </c>
      <c r="G894" t="s">
        <v>2169</v>
      </c>
      <c r="H894" t="s">
        <v>417</v>
      </c>
      <c r="I894">
        <v>1659037245.6</v>
      </c>
      <c r="J894">
        <f>(K894)/1000</f>
        <v>0</v>
      </c>
      <c r="K894">
        <f>IF(CZ894, AN894, AH894)</f>
        <v>0</v>
      </c>
      <c r="L894">
        <f>IF(CZ894, AI894, AG894)</f>
        <v>0</v>
      </c>
      <c r="M894">
        <f>DB894 - IF(AU894&gt;1, L894*CV894*100.0/(AW894*DP894), 0)</f>
        <v>0</v>
      </c>
      <c r="N894">
        <f>((T894-J894/2)*M894-L894)/(T894+J894/2)</f>
        <v>0</v>
      </c>
      <c r="O894">
        <f>N894*(DI894+DJ894)/1000.0</f>
        <v>0</v>
      </c>
      <c r="P894">
        <f>(DB894 - IF(AU894&gt;1, L894*CV894*100.0/(AW894*DP894), 0))*(DI894+DJ894)/1000.0</f>
        <v>0</v>
      </c>
      <c r="Q894">
        <f>2.0/((1/S894-1/R894)+SIGN(S894)*SQRT((1/S894-1/R894)*(1/S894-1/R894) + 4*CW894/((CW894+1)*(CW894+1))*(2*1/S894*1/R894-1/R894*1/R894)))</f>
        <v>0</v>
      </c>
      <c r="R894">
        <f>IF(LEFT(CX894,1)&lt;&gt;"0",IF(LEFT(CX894,1)="1",3.0,CY894),$D$5+$E$5*(DP894*DI894/($K$5*1000))+$F$5*(DP894*DI894/($K$5*1000))*MAX(MIN(CV894,$J$5),$I$5)*MAX(MIN(CV894,$J$5),$I$5)+$G$5*MAX(MIN(CV894,$J$5),$I$5)*(DP894*DI894/($K$5*1000))+$H$5*(DP894*DI894/($K$5*1000))*(DP894*DI894/($K$5*1000)))</f>
        <v>0</v>
      </c>
      <c r="S894">
        <f>J894*(1000-(1000*0.61365*exp(17.502*W894/(240.97+W894))/(DI894+DJ894)+DD894)/2)/(1000*0.61365*exp(17.502*W894/(240.97+W894))/(DI894+DJ894)-DD894)</f>
        <v>0</v>
      </c>
      <c r="T894">
        <f>1/((CW894+1)/(Q894/1.6)+1/(R894/1.37)) + CW894/((CW894+1)/(Q894/1.6) + CW894/(R894/1.37))</f>
        <v>0</v>
      </c>
      <c r="U894">
        <f>(CR894*CU894)</f>
        <v>0</v>
      </c>
      <c r="V894">
        <f>(DK894+(U894+2*0.95*5.67E-8*(((DK894+$B$7)+273)^4-(DK894+273)^4)-44100*J894)/(1.84*29.3*R894+8*0.95*5.67E-8*(DK894+273)^3))</f>
        <v>0</v>
      </c>
      <c r="W894">
        <f>($C$7*DL894+$D$7*DM894+$E$7*V894)</f>
        <v>0</v>
      </c>
      <c r="X894">
        <f>0.61365*exp(17.502*W894/(240.97+W894))</f>
        <v>0</v>
      </c>
      <c r="Y894">
        <f>(Z894/AA894*100)</f>
        <v>0</v>
      </c>
      <c r="Z894">
        <f>DD894*(DI894+DJ894)/1000</f>
        <v>0</v>
      </c>
      <c r="AA894">
        <f>0.61365*exp(17.502*DK894/(240.97+DK894))</f>
        <v>0</v>
      </c>
      <c r="AB894">
        <f>(X894-DD894*(DI894+DJ894)/1000)</f>
        <v>0</v>
      </c>
      <c r="AC894">
        <f>(-J894*44100)</f>
        <v>0</v>
      </c>
      <c r="AD894">
        <f>2*29.3*R894*0.92*(DK894-W894)</f>
        <v>0</v>
      </c>
      <c r="AE894">
        <f>2*0.95*5.67E-8*(((DK894+$B$7)+273)^4-(W894+273)^4)</f>
        <v>0</v>
      </c>
      <c r="AF894">
        <f>U894+AE894+AC894+AD894</f>
        <v>0</v>
      </c>
      <c r="AG894">
        <f>DH894*AU894*(DC894-DB894*(1000-AU894*DE894)/(1000-AU894*DD894))/(100*CV894)</f>
        <v>0</v>
      </c>
      <c r="AH894">
        <f>1000*DH894*AU894*(DD894-DE894)/(100*CV894*(1000-AU894*DD894))</f>
        <v>0</v>
      </c>
      <c r="AI894">
        <f>(AJ894 - AK894 - DI894*1E3/(8.314*(DK894+273.15)) * AM894/DH894 * AL894) * DH894/(100*CV894) * (1000 - DE894)/1000</f>
        <v>0</v>
      </c>
      <c r="AJ894">
        <v>297.640585045061</v>
      </c>
      <c r="AK894">
        <v>296.610975757576</v>
      </c>
      <c r="AL894">
        <v>-3.20125499664232</v>
      </c>
      <c r="AM894">
        <v>66.0502826319513</v>
      </c>
      <c r="AN894">
        <f>(AP894 - AO894 + DI894*1E3/(8.314*(DK894+273.15)) * AR894/DH894 * AQ894) * DH894/(100*CV894) * 1000/(1000 - AP894)</f>
        <v>0</v>
      </c>
      <c r="AO894">
        <v>22.5582945624395</v>
      </c>
      <c r="AP894">
        <v>26.3724839160839</v>
      </c>
      <c r="AQ894">
        <v>9.11926472194553e-06</v>
      </c>
      <c r="AR894">
        <v>92.4461955037178</v>
      </c>
      <c r="AS894">
        <v>0</v>
      </c>
      <c r="AT894">
        <v>0</v>
      </c>
      <c r="AU894">
        <f>IF(AS894*$H$13&gt;=AW894,1.0,(AW894/(AW894-AS894*$H$13)))</f>
        <v>0</v>
      </c>
      <c r="AV894">
        <f>(AU894-1)*100</f>
        <v>0</v>
      </c>
      <c r="AW894">
        <f>MAX(0,($B$13+$C$13*DP894)/(1+$D$13*DP894)*DI894/(DK894+273)*$E$13)</f>
        <v>0</v>
      </c>
      <c r="AX894" t="s">
        <v>418</v>
      </c>
      <c r="AY894" t="s">
        <v>418</v>
      </c>
      <c r="AZ894">
        <v>0</v>
      </c>
      <c r="BA894">
        <v>0</v>
      </c>
      <c r="BB894">
        <f>1-AZ894/BA894</f>
        <v>0</v>
      </c>
      <c r="BC894">
        <v>0</v>
      </c>
      <c r="BD894" t="s">
        <v>418</v>
      </c>
      <c r="BE894" t="s">
        <v>418</v>
      </c>
      <c r="BF894">
        <v>0</v>
      </c>
      <c r="BG894">
        <v>0</v>
      </c>
      <c r="BH894">
        <f>1-BF894/BG894</f>
        <v>0</v>
      </c>
      <c r="BI894">
        <v>0.5</v>
      </c>
      <c r="BJ894">
        <f>CS894</f>
        <v>0</v>
      </c>
      <c r="BK894">
        <f>L894</f>
        <v>0</v>
      </c>
      <c r="BL894">
        <f>BH894*BI894*BJ894</f>
        <v>0</v>
      </c>
      <c r="BM894">
        <f>(BK894-BC894)/BJ894</f>
        <v>0</v>
      </c>
      <c r="BN894">
        <f>(BA894-BG894)/BG894</f>
        <v>0</v>
      </c>
      <c r="BO894">
        <f>AZ894/(BB894+AZ894/BG894)</f>
        <v>0</v>
      </c>
      <c r="BP894" t="s">
        <v>418</v>
      </c>
      <c r="BQ894">
        <v>0</v>
      </c>
      <c r="BR894">
        <f>IF(BQ894&lt;&gt;0, BQ894, BO894)</f>
        <v>0</v>
      </c>
      <c r="BS894">
        <f>1-BR894/BG894</f>
        <v>0</v>
      </c>
      <c r="BT894">
        <f>(BG894-BF894)/(BG894-BR894)</f>
        <v>0</v>
      </c>
      <c r="BU894">
        <f>(BA894-BG894)/(BA894-BR894)</f>
        <v>0</v>
      </c>
      <c r="BV894">
        <f>(BG894-BF894)/(BG894-AZ894)</f>
        <v>0</v>
      </c>
      <c r="BW894">
        <f>(BA894-BG894)/(BA894-AZ894)</f>
        <v>0</v>
      </c>
      <c r="BX894">
        <f>(BT894*BR894/BF894)</f>
        <v>0</v>
      </c>
      <c r="BY894">
        <f>(1-BX894)</f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f>$B$11*DQ894+$C$11*DR894+$F$11*EC894*(1-EF894)</f>
        <v>0</v>
      </c>
      <c r="CS894">
        <f>CR894*CT894</f>
        <v>0</v>
      </c>
      <c r="CT894">
        <f>($B$11*$D$9+$C$11*$D$9+$F$11*((EP894+EH894)/MAX(EP894+EH894+EQ894, 0.1)*$I$9+EQ894/MAX(EP894+EH894+EQ894, 0.1)*$J$9))/($B$11+$C$11+$F$11)</f>
        <v>0</v>
      </c>
      <c r="CU894">
        <f>($B$11*$K$9+$C$11*$K$9+$F$11*((EP894+EH894)/MAX(EP894+EH894+EQ894, 0.1)*$P$9+EQ894/MAX(EP894+EH894+EQ894, 0.1)*$Q$9))/($B$11+$C$11+$F$11)</f>
        <v>0</v>
      </c>
      <c r="CV894">
        <v>6</v>
      </c>
      <c r="CW894">
        <v>0.5</v>
      </c>
      <c r="CX894" t="s">
        <v>419</v>
      </c>
      <c r="CY894">
        <v>2</v>
      </c>
      <c r="CZ894" t="b">
        <v>1</v>
      </c>
      <c r="DA894">
        <v>1659037245.6</v>
      </c>
      <c r="DB894">
        <v>310.805814814815</v>
      </c>
      <c r="DC894">
        <v>306.707296296296</v>
      </c>
      <c r="DD894">
        <v>26.3646555555556</v>
      </c>
      <c r="DE894">
        <v>22.5608</v>
      </c>
      <c r="DF894">
        <v>305.032592592593</v>
      </c>
      <c r="DG894">
        <v>25.8332925925926</v>
      </c>
      <c r="DH894">
        <v>500.086518518519</v>
      </c>
      <c r="DI894">
        <v>90.2701481481482</v>
      </c>
      <c r="DJ894">
        <v>0.0437518296296296</v>
      </c>
      <c r="DK894">
        <v>27.2656185185185</v>
      </c>
      <c r="DL894">
        <v>27.8296074074074</v>
      </c>
      <c r="DM894">
        <v>999.9</v>
      </c>
      <c r="DN894">
        <v>0</v>
      </c>
      <c r="DO894">
        <v>0</v>
      </c>
      <c r="DP894">
        <v>10026.6666666667</v>
      </c>
      <c r="DQ894">
        <v>0</v>
      </c>
      <c r="DR894">
        <v>17.2250851851852</v>
      </c>
      <c r="DS894">
        <v>4.09855296296296</v>
      </c>
      <c r="DT894">
        <v>319.221925925926</v>
      </c>
      <c r="DU894">
        <v>313.786555555556</v>
      </c>
      <c r="DV894">
        <v>3.80385962962963</v>
      </c>
      <c r="DW894">
        <v>306.707296296296</v>
      </c>
      <c r="DX894">
        <v>22.5608</v>
      </c>
      <c r="DY894">
        <v>2.37994185185185</v>
      </c>
      <c r="DZ894">
        <v>2.03656666666667</v>
      </c>
      <c r="EA894">
        <v>20.2279333333333</v>
      </c>
      <c r="EB894">
        <v>17.7315296296296</v>
      </c>
      <c r="EC894">
        <v>2000.00518518518</v>
      </c>
      <c r="ED894">
        <v>0.980000555555556</v>
      </c>
      <c r="EE894">
        <v>0.0199992740740741</v>
      </c>
      <c r="EF894">
        <v>0</v>
      </c>
      <c r="EG894">
        <v>851.873259259259</v>
      </c>
      <c r="EH894">
        <v>5.00063</v>
      </c>
      <c r="EI894">
        <v>16743.062962963</v>
      </c>
      <c r="EJ894">
        <v>17256.9518518518</v>
      </c>
      <c r="EK894">
        <v>38.0643333333333</v>
      </c>
      <c r="EL894">
        <v>38.1318888888889</v>
      </c>
      <c r="EM894">
        <v>37.6086666666667</v>
      </c>
      <c r="EN894">
        <v>37.437</v>
      </c>
      <c r="EO894">
        <v>39.118</v>
      </c>
      <c r="EP894">
        <v>1955.10444444444</v>
      </c>
      <c r="EQ894">
        <v>39.9</v>
      </c>
      <c r="ER894">
        <v>0</v>
      </c>
      <c r="ES894">
        <v>1659037252.3</v>
      </c>
      <c r="ET894">
        <v>0</v>
      </c>
      <c r="EU894">
        <v>851.71632</v>
      </c>
      <c r="EV894">
        <v>-18.9093846379556</v>
      </c>
      <c r="EW894">
        <v>-368.184615863238</v>
      </c>
      <c r="EX894">
        <v>16741.18</v>
      </c>
      <c r="EY894">
        <v>15</v>
      </c>
      <c r="EZ894">
        <v>1659035359.5</v>
      </c>
      <c r="FA894" t="s">
        <v>1976</v>
      </c>
      <c r="FB894">
        <v>1659035357.5</v>
      </c>
      <c r="FC894">
        <v>1659035359.5</v>
      </c>
      <c r="FD894">
        <v>1</v>
      </c>
      <c r="FE894">
        <v>-0.104</v>
      </c>
      <c r="FF894">
        <v>-0.037</v>
      </c>
      <c r="FG894">
        <v>6.435</v>
      </c>
      <c r="FH894">
        <v>0.501</v>
      </c>
      <c r="FI894">
        <v>420</v>
      </c>
      <c r="FJ894">
        <v>25</v>
      </c>
      <c r="FK894">
        <v>0.45</v>
      </c>
      <c r="FL894">
        <v>0.11</v>
      </c>
      <c r="FM894">
        <v>2.92397209756098</v>
      </c>
      <c r="FN894">
        <v>17.4857361324042</v>
      </c>
      <c r="FO894">
        <v>1.87033139276195</v>
      </c>
      <c r="FP894">
        <v>0</v>
      </c>
      <c r="FQ894">
        <v>853.230176470588</v>
      </c>
      <c r="FR894">
        <v>-19.8837280371847</v>
      </c>
      <c r="FS894">
        <v>1.97009870565781</v>
      </c>
      <c r="FT894">
        <v>0</v>
      </c>
      <c r="FU894">
        <v>3.79966</v>
      </c>
      <c r="FV894">
        <v>0.0679018118466906</v>
      </c>
      <c r="FW894">
        <v>0.00737029833595464</v>
      </c>
      <c r="FX894">
        <v>1</v>
      </c>
      <c r="FY894">
        <v>1</v>
      </c>
      <c r="FZ894">
        <v>3</v>
      </c>
      <c r="GA894" t="s">
        <v>421</v>
      </c>
      <c r="GB894">
        <v>2.97379</v>
      </c>
      <c r="GC894">
        <v>2.6973</v>
      </c>
      <c r="GD894">
        <v>0.0665262</v>
      </c>
      <c r="GE894">
        <v>0.0666671</v>
      </c>
      <c r="GF894">
        <v>0.110055</v>
      </c>
      <c r="GG894">
        <v>0.0997749</v>
      </c>
      <c r="GH894">
        <v>36346.8</v>
      </c>
      <c r="GI894">
        <v>39750</v>
      </c>
      <c r="GJ894">
        <v>35284</v>
      </c>
      <c r="GK894">
        <v>38624.5</v>
      </c>
      <c r="GL894">
        <v>44512.4</v>
      </c>
      <c r="GM894">
        <v>50218.9</v>
      </c>
      <c r="GN894">
        <v>55154.9</v>
      </c>
      <c r="GO894">
        <v>61955</v>
      </c>
      <c r="GP894">
        <v>1.9824</v>
      </c>
      <c r="GQ894">
        <v>1.855</v>
      </c>
      <c r="GR894">
        <v>0.169128</v>
      </c>
      <c r="GS894">
        <v>0</v>
      </c>
      <c r="GT894">
        <v>25.0594</v>
      </c>
      <c r="GU894">
        <v>999.9</v>
      </c>
      <c r="GV894">
        <v>58.149</v>
      </c>
      <c r="GW894">
        <v>29.316</v>
      </c>
      <c r="GX894">
        <v>26.3831</v>
      </c>
      <c r="GY894">
        <v>55.8019</v>
      </c>
      <c r="GZ894">
        <v>45.8694</v>
      </c>
      <c r="HA894">
        <v>1</v>
      </c>
      <c r="HB894">
        <v>-0.0611585</v>
      </c>
      <c r="HC894">
        <v>0.0139434</v>
      </c>
      <c r="HD894">
        <v>20.114</v>
      </c>
      <c r="HE894">
        <v>5.20052</v>
      </c>
      <c r="HF894">
        <v>12.004</v>
      </c>
      <c r="HG894">
        <v>4.9756</v>
      </c>
      <c r="HH894">
        <v>3.2938</v>
      </c>
      <c r="HI894">
        <v>9999</v>
      </c>
      <c r="HJ894">
        <v>9999</v>
      </c>
      <c r="HK894">
        <v>9999</v>
      </c>
      <c r="HL894">
        <v>631.4</v>
      </c>
      <c r="HM894">
        <v>1.86316</v>
      </c>
      <c r="HN894">
        <v>1.86807</v>
      </c>
      <c r="HO894">
        <v>1.8678</v>
      </c>
      <c r="HP894">
        <v>1.86902</v>
      </c>
      <c r="HQ894">
        <v>1.86981</v>
      </c>
      <c r="HR894">
        <v>1.86587</v>
      </c>
      <c r="HS894">
        <v>1.86691</v>
      </c>
      <c r="HT894">
        <v>1.86829</v>
      </c>
      <c r="HU894">
        <v>5</v>
      </c>
      <c r="HV894">
        <v>0</v>
      </c>
      <c r="HW894">
        <v>0</v>
      </c>
      <c r="HX894">
        <v>0</v>
      </c>
      <c r="HY894" t="s">
        <v>422</v>
      </c>
      <c r="HZ894" t="s">
        <v>423</v>
      </c>
      <c r="IA894" t="s">
        <v>424</v>
      </c>
      <c r="IB894" t="s">
        <v>424</v>
      </c>
      <c r="IC894" t="s">
        <v>424</v>
      </c>
      <c r="ID894" t="s">
        <v>424</v>
      </c>
      <c r="IE894">
        <v>0</v>
      </c>
      <c r="IF894">
        <v>100</v>
      </c>
      <c r="IG894">
        <v>100</v>
      </c>
      <c r="IH894">
        <v>5.631</v>
      </c>
      <c r="II894">
        <v>0.5314</v>
      </c>
      <c r="IJ894">
        <v>3.92360093765785</v>
      </c>
      <c r="IK894">
        <v>0.00601174518973114</v>
      </c>
      <c r="IL894">
        <v>2.77886958061485e-07</v>
      </c>
      <c r="IM894">
        <v>-3.54636231360687e-10</v>
      </c>
      <c r="IN894">
        <v>0.531367920259254</v>
      </c>
      <c r="IO894">
        <v>0</v>
      </c>
      <c r="IP894">
        <v>0</v>
      </c>
      <c r="IQ894">
        <v>0</v>
      </c>
      <c r="IR894">
        <v>-4</v>
      </c>
      <c r="IS894">
        <v>1848</v>
      </c>
      <c r="IT894">
        <v>1</v>
      </c>
      <c r="IU894">
        <v>25</v>
      </c>
      <c r="IV894">
        <v>31.6</v>
      </c>
      <c r="IW894">
        <v>31.6</v>
      </c>
      <c r="IX894">
        <v>0.736084</v>
      </c>
      <c r="IY894">
        <v>2.62085</v>
      </c>
      <c r="IZ894">
        <v>1.54785</v>
      </c>
      <c r="JA894">
        <v>2.30591</v>
      </c>
      <c r="JB894">
        <v>1.34644</v>
      </c>
      <c r="JC894">
        <v>2.39868</v>
      </c>
      <c r="JD894">
        <v>33.6254</v>
      </c>
      <c r="JE894">
        <v>24.2188</v>
      </c>
      <c r="JF894">
        <v>18</v>
      </c>
      <c r="JG894">
        <v>496.773</v>
      </c>
      <c r="JH894">
        <v>414.396</v>
      </c>
      <c r="JI894">
        <v>25</v>
      </c>
      <c r="JJ894">
        <v>26.46</v>
      </c>
      <c r="JK894">
        <v>30.0002</v>
      </c>
      <c r="JL894">
        <v>26.4222</v>
      </c>
      <c r="JM894">
        <v>26.3644</v>
      </c>
      <c r="JN894">
        <v>14.7029</v>
      </c>
      <c r="JO894">
        <v>23.3339</v>
      </c>
      <c r="JP894">
        <v>100</v>
      </c>
      <c r="JQ894">
        <v>25</v>
      </c>
      <c r="JR894">
        <v>264.949</v>
      </c>
      <c r="JS894">
        <v>22.5256</v>
      </c>
      <c r="JT894">
        <v>102.314</v>
      </c>
      <c r="JU894">
        <v>103.123</v>
      </c>
    </row>
    <row r="895" spans="1:281">
      <c r="A895">
        <v>877</v>
      </c>
      <c r="B895">
        <v>1659037258.1</v>
      </c>
      <c r="C895">
        <v>13575</v>
      </c>
      <c r="D895" t="s">
        <v>2188</v>
      </c>
      <c r="E895" t="s">
        <v>2189</v>
      </c>
      <c r="F895">
        <v>5</v>
      </c>
      <c r="G895" t="s">
        <v>2169</v>
      </c>
      <c r="H895" t="s">
        <v>417</v>
      </c>
      <c r="I895">
        <v>1659037250.31429</v>
      </c>
      <c r="J895">
        <f>(K895)/1000</f>
        <v>0</v>
      </c>
      <c r="K895">
        <f>IF(CZ895, AN895, AH895)</f>
        <v>0</v>
      </c>
      <c r="L895">
        <f>IF(CZ895, AI895, AG895)</f>
        <v>0</v>
      </c>
      <c r="M895">
        <f>DB895 - IF(AU895&gt;1, L895*CV895*100.0/(AW895*DP895), 0)</f>
        <v>0</v>
      </c>
      <c r="N895">
        <f>((T895-J895/2)*M895-L895)/(T895+J895/2)</f>
        <v>0</v>
      </c>
      <c r="O895">
        <f>N895*(DI895+DJ895)/1000.0</f>
        <v>0</v>
      </c>
      <c r="P895">
        <f>(DB895 - IF(AU895&gt;1, L895*CV895*100.0/(AW895*DP895), 0))*(DI895+DJ895)/1000.0</f>
        <v>0</v>
      </c>
      <c r="Q895">
        <f>2.0/((1/S895-1/R895)+SIGN(S895)*SQRT((1/S895-1/R895)*(1/S895-1/R895) + 4*CW895/((CW895+1)*(CW895+1))*(2*1/S895*1/R895-1/R895*1/R895)))</f>
        <v>0</v>
      </c>
      <c r="R895">
        <f>IF(LEFT(CX895,1)&lt;&gt;"0",IF(LEFT(CX895,1)="1",3.0,CY895),$D$5+$E$5*(DP895*DI895/($K$5*1000))+$F$5*(DP895*DI895/($K$5*1000))*MAX(MIN(CV895,$J$5),$I$5)*MAX(MIN(CV895,$J$5),$I$5)+$G$5*MAX(MIN(CV895,$J$5),$I$5)*(DP895*DI895/($K$5*1000))+$H$5*(DP895*DI895/($K$5*1000))*(DP895*DI895/($K$5*1000)))</f>
        <v>0</v>
      </c>
      <c r="S895">
        <f>J895*(1000-(1000*0.61365*exp(17.502*W895/(240.97+W895))/(DI895+DJ895)+DD895)/2)/(1000*0.61365*exp(17.502*W895/(240.97+W895))/(DI895+DJ895)-DD895)</f>
        <v>0</v>
      </c>
      <c r="T895">
        <f>1/((CW895+1)/(Q895/1.6)+1/(R895/1.37)) + CW895/((CW895+1)/(Q895/1.6) + CW895/(R895/1.37))</f>
        <v>0</v>
      </c>
      <c r="U895">
        <f>(CR895*CU895)</f>
        <v>0</v>
      </c>
      <c r="V895">
        <f>(DK895+(U895+2*0.95*5.67E-8*(((DK895+$B$7)+273)^4-(DK895+273)^4)-44100*J895)/(1.84*29.3*R895+8*0.95*5.67E-8*(DK895+273)^3))</f>
        <v>0</v>
      </c>
      <c r="W895">
        <f>($C$7*DL895+$D$7*DM895+$E$7*V895)</f>
        <v>0</v>
      </c>
      <c r="X895">
        <f>0.61365*exp(17.502*W895/(240.97+W895))</f>
        <v>0</v>
      </c>
      <c r="Y895">
        <f>(Z895/AA895*100)</f>
        <v>0</v>
      </c>
      <c r="Z895">
        <f>DD895*(DI895+DJ895)/1000</f>
        <v>0</v>
      </c>
      <c r="AA895">
        <f>0.61365*exp(17.502*DK895/(240.97+DK895))</f>
        <v>0</v>
      </c>
      <c r="AB895">
        <f>(X895-DD895*(DI895+DJ895)/1000)</f>
        <v>0</v>
      </c>
      <c r="AC895">
        <f>(-J895*44100)</f>
        <v>0</v>
      </c>
      <c r="AD895">
        <f>2*29.3*R895*0.92*(DK895-W895)</f>
        <v>0</v>
      </c>
      <c r="AE895">
        <f>2*0.95*5.67E-8*(((DK895+$B$7)+273)^4-(W895+273)^4)</f>
        <v>0</v>
      </c>
      <c r="AF895">
        <f>U895+AE895+AC895+AD895</f>
        <v>0</v>
      </c>
      <c r="AG895">
        <f>DH895*AU895*(DC895-DB895*(1000-AU895*DE895)/(1000-AU895*DD895))/(100*CV895)</f>
        <v>0</v>
      </c>
      <c r="AH895">
        <f>1000*DH895*AU895*(DD895-DE895)/(100*CV895*(1000-AU895*DD895))</f>
        <v>0</v>
      </c>
      <c r="AI895">
        <f>(AJ895 - AK895 - DI895*1E3/(8.314*(DK895+273.15)) * AM895/DH895 * AL895) * DH895/(100*CV895) * (1000 - DE895)/1000</f>
        <v>0</v>
      </c>
      <c r="AJ895">
        <v>280.664802684013</v>
      </c>
      <c r="AK895">
        <v>280.618412121212</v>
      </c>
      <c r="AL895">
        <v>-3.18858581183323</v>
      </c>
      <c r="AM895">
        <v>66.0502826319513</v>
      </c>
      <c r="AN895">
        <f>(AP895 - AO895 + DI895*1E3/(8.314*(DK895+273.15)) * AR895/DH895 * AQ895) * DH895/(100*CV895) * 1000/(1000 - AP895)</f>
        <v>0</v>
      </c>
      <c r="AO895">
        <v>22.5570707755862</v>
      </c>
      <c r="AP895">
        <v>26.378934965035</v>
      </c>
      <c r="AQ895">
        <v>3.01765600041963e-05</v>
      </c>
      <c r="AR895">
        <v>92.4461955037178</v>
      </c>
      <c r="AS895">
        <v>0</v>
      </c>
      <c r="AT895">
        <v>0</v>
      </c>
      <c r="AU895">
        <f>IF(AS895*$H$13&gt;=AW895,1.0,(AW895/(AW895-AS895*$H$13)))</f>
        <v>0</v>
      </c>
      <c r="AV895">
        <f>(AU895-1)*100</f>
        <v>0</v>
      </c>
      <c r="AW895">
        <f>MAX(0,($B$13+$C$13*DP895)/(1+$D$13*DP895)*DI895/(DK895+273)*$E$13)</f>
        <v>0</v>
      </c>
      <c r="AX895" t="s">
        <v>418</v>
      </c>
      <c r="AY895" t="s">
        <v>418</v>
      </c>
      <c r="AZ895">
        <v>0</v>
      </c>
      <c r="BA895">
        <v>0</v>
      </c>
      <c r="BB895">
        <f>1-AZ895/BA895</f>
        <v>0</v>
      </c>
      <c r="BC895">
        <v>0</v>
      </c>
      <c r="BD895" t="s">
        <v>418</v>
      </c>
      <c r="BE895" t="s">
        <v>418</v>
      </c>
      <c r="BF895">
        <v>0</v>
      </c>
      <c r="BG895">
        <v>0</v>
      </c>
      <c r="BH895">
        <f>1-BF895/BG895</f>
        <v>0</v>
      </c>
      <c r="BI895">
        <v>0.5</v>
      </c>
      <c r="BJ895">
        <f>CS895</f>
        <v>0</v>
      </c>
      <c r="BK895">
        <f>L895</f>
        <v>0</v>
      </c>
      <c r="BL895">
        <f>BH895*BI895*BJ895</f>
        <v>0</v>
      </c>
      <c r="BM895">
        <f>(BK895-BC895)/BJ895</f>
        <v>0</v>
      </c>
      <c r="BN895">
        <f>(BA895-BG895)/BG895</f>
        <v>0</v>
      </c>
      <c r="BO895">
        <f>AZ895/(BB895+AZ895/BG895)</f>
        <v>0</v>
      </c>
      <c r="BP895" t="s">
        <v>418</v>
      </c>
      <c r="BQ895">
        <v>0</v>
      </c>
      <c r="BR895">
        <f>IF(BQ895&lt;&gt;0, BQ895, BO895)</f>
        <v>0</v>
      </c>
      <c r="BS895">
        <f>1-BR895/BG895</f>
        <v>0</v>
      </c>
      <c r="BT895">
        <f>(BG895-BF895)/(BG895-BR895)</f>
        <v>0</v>
      </c>
      <c r="BU895">
        <f>(BA895-BG895)/(BA895-BR895)</f>
        <v>0</v>
      </c>
      <c r="BV895">
        <f>(BG895-BF895)/(BG895-AZ895)</f>
        <v>0</v>
      </c>
      <c r="BW895">
        <f>(BA895-BG895)/(BA895-AZ895)</f>
        <v>0</v>
      </c>
      <c r="BX895">
        <f>(BT895*BR895/BF895)</f>
        <v>0</v>
      </c>
      <c r="BY895">
        <f>(1-BX895)</f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f>$B$11*DQ895+$C$11*DR895+$F$11*EC895*(1-EF895)</f>
        <v>0</v>
      </c>
      <c r="CS895">
        <f>CR895*CT895</f>
        <v>0</v>
      </c>
      <c r="CT895">
        <f>($B$11*$D$9+$C$11*$D$9+$F$11*((EP895+EH895)/MAX(EP895+EH895+EQ895, 0.1)*$I$9+EQ895/MAX(EP895+EH895+EQ895, 0.1)*$J$9))/($B$11+$C$11+$F$11)</f>
        <v>0</v>
      </c>
      <c r="CU895">
        <f>($B$11*$K$9+$C$11*$K$9+$F$11*((EP895+EH895)/MAX(EP895+EH895+EQ895, 0.1)*$P$9+EQ895/MAX(EP895+EH895+EQ895, 0.1)*$Q$9))/($B$11+$C$11+$F$11)</f>
        <v>0</v>
      </c>
      <c r="CV895">
        <v>6</v>
      </c>
      <c r="CW895">
        <v>0.5</v>
      </c>
      <c r="CX895" t="s">
        <v>419</v>
      </c>
      <c r="CY895">
        <v>2</v>
      </c>
      <c r="CZ895" t="b">
        <v>1</v>
      </c>
      <c r="DA895">
        <v>1659037250.31429</v>
      </c>
      <c r="DB895">
        <v>295.965428571429</v>
      </c>
      <c r="DC895">
        <v>291.057464285714</v>
      </c>
      <c r="DD895">
        <v>26.3706642857143</v>
      </c>
      <c r="DE895">
        <v>22.559275</v>
      </c>
      <c r="DF895">
        <v>290.281964285714</v>
      </c>
      <c r="DG895">
        <v>25.8393</v>
      </c>
      <c r="DH895">
        <v>500.061107142857</v>
      </c>
      <c r="DI895">
        <v>90.2706964285714</v>
      </c>
      <c r="DJ895">
        <v>0.0435839892857143</v>
      </c>
      <c r="DK895">
        <v>27.2668892857143</v>
      </c>
      <c r="DL895">
        <v>27.8289</v>
      </c>
      <c r="DM895">
        <v>999.9</v>
      </c>
      <c r="DN895">
        <v>0</v>
      </c>
      <c r="DO895">
        <v>0</v>
      </c>
      <c r="DP895">
        <v>10021.4285714286</v>
      </c>
      <c r="DQ895">
        <v>0</v>
      </c>
      <c r="DR895">
        <v>17.2316857142857</v>
      </c>
      <c r="DS895">
        <v>4.90801178571429</v>
      </c>
      <c r="DT895">
        <v>303.981535714286</v>
      </c>
      <c r="DU895">
        <v>297.775</v>
      </c>
      <c r="DV895">
        <v>3.81139392857143</v>
      </c>
      <c r="DW895">
        <v>291.057464285714</v>
      </c>
      <c r="DX895">
        <v>22.559275</v>
      </c>
      <c r="DY895">
        <v>2.38049857142857</v>
      </c>
      <c r="DZ895">
        <v>2.03644107142857</v>
      </c>
      <c r="EA895">
        <v>20.2317178571429</v>
      </c>
      <c r="EB895">
        <v>17.7305535714286</v>
      </c>
      <c r="EC895">
        <v>2000.01892857143</v>
      </c>
      <c r="ED895">
        <v>0.980000785714286</v>
      </c>
      <c r="EE895">
        <v>0.0199990285714286</v>
      </c>
      <c r="EF895">
        <v>0</v>
      </c>
      <c r="EG895">
        <v>850.51375</v>
      </c>
      <c r="EH895">
        <v>5.00063</v>
      </c>
      <c r="EI895">
        <v>16715.9035714286</v>
      </c>
      <c r="EJ895">
        <v>17257.0714285714</v>
      </c>
      <c r="EK895">
        <v>38.0755</v>
      </c>
      <c r="EL895">
        <v>38.1405</v>
      </c>
      <c r="EM895">
        <v>37.607</v>
      </c>
      <c r="EN895">
        <v>37.437</v>
      </c>
      <c r="EO895">
        <v>39.11375</v>
      </c>
      <c r="EP895">
        <v>1955.11821428571</v>
      </c>
      <c r="EQ895">
        <v>39.9</v>
      </c>
      <c r="ER895">
        <v>0</v>
      </c>
      <c r="ES895">
        <v>1659037257.1</v>
      </c>
      <c r="ET895">
        <v>0</v>
      </c>
      <c r="EU895">
        <v>850.34004</v>
      </c>
      <c r="EV895">
        <v>-15.8101538571219</v>
      </c>
      <c r="EW895">
        <v>-322.530769676846</v>
      </c>
      <c r="EX895">
        <v>16713.54</v>
      </c>
      <c r="EY895">
        <v>15</v>
      </c>
      <c r="EZ895">
        <v>1659035359.5</v>
      </c>
      <c r="FA895" t="s">
        <v>1976</v>
      </c>
      <c r="FB895">
        <v>1659035357.5</v>
      </c>
      <c r="FC895">
        <v>1659035359.5</v>
      </c>
      <c r="FD895">
        <v>1</v>
      </c>
      <c r="FE895">
        <v>-0.104</v>
      </c>
      <c r="FF895">
        <v>-0.037</v>
      </c>
      <c r="FG895">
        <v>6.435</v>
      </c>
      <c r="FH895">
        <v>0.501</v>
      </c>
      <c r="FI895">
        <v>420</v>
      </c>
      <c r="FJ895">
        <v>25</v>
      </c>
      <c r="FK895">
        <v>0.45</v>
      </c>
      <c r="FL895">
        <v>0.11</v>
      </c>
      <c r="FM895">
        <v>4.26505707317073</v>
      </c>
      <c r="FN895">
        <v>11.1296251567944</v>
      </c>
      <c r="FO895">
        <v>1.11178304596001</v>
      </c>
      <c r="FP895">
        <v>0</v>
      </c>
      <c r="FQ895">
        <v>851.511147058824</v>
      </c>
      <c r="FR895">
        <v>-17.8023987580486</v>
      </c>
      <c r="FS895">
        <v>1.76736251037515</v>
      </c>
      <c r="FT895">
        <v>0</v>
      </c>
      <c r="FU895">
        <v>3.80614756097561</v>
      </c>
      <c r="FV895">
        <v>0.0863103135888523</v>
      </c>
      <c r="FW895">
        <v>0.0090581405997219</v>
      </c>
      <c r="FX895">
        <v>1</v>
      </c>
      <c r="FY895">
        <v>1</v>
      </c>
      <c r="FZ895">
        <v>3</v>
      </c>
      <c r="GA895" t="s">
        <v>421</v>
      </c>
      <c r="GB895">
        <v>2.97359</v>
      </c>
      <c r="GC895">
        <v>2.69771</v>
      </c>
      <c r="GD895">
        <v>0.0634895</v>
      </c>
      <c r="GE895">
        <v>0.0635978</v>
      </c>
      <c r="GF895">
        <v>0.110073</v>
      </c>
      <c r="GG895">
        <v>0.099773</v>
      </c>
      <c r="GH895">
        <v>36465.1</v>
      </c>
      <c r="GI895">
        <v>39880.6</v>
      </c>
      <c r="GJ895">
        <v>35284.1</v>
      </c>
      <c r="GK895">
        <v>38624.5</v>
      </c>
      <c r="GL895">
        <v>44511.7</v>
      </c>
      <c r="GM895">
        <v>50218.8</v>
      </c>
      <c r="GN895">
        <v>55155.2</v>
      </c>
      <c r="GO895">
        <v>61954.8</v>
      </c>
      <c r="GP895">
        <v>1.9826</v>
      </c>
      <c r="GQ895">
        <v>1.855</v>
      </c>
      <c r="GR895">
        <v>0.169277</v>
      </c>
      <c r="GS895">
        <v>0</v>
      </c>
      <c r="GT895">
        <v>25.0615</v>
      </c>
      <c r="GU895">
        <v>999.9</v>
      </c>
      <c r="GV895">
        <v>58.149</v>
      </c>
      <c r="GW895">
        <v>29.316</v>
      </c>
      <c r="GX895">
        <v>26.3839</v>
      </c>
      <c r="GY895">
        <v>55.7819</v>
      </c>
      <c r="GZ895">
        <v>46.3181</v>
      </c>
      <c r="HA895">
        <v>1</v>
      </c>
      <c r="HB895">
        <v>-0.0615244</v>
      </c>
      <c r="HC895">
        <v>0.0137255</v>
      </c>
      <c r="HD895">
        <v>20.1139</v>
      </c>
      <c r="HE895">
        <v>5.19932</v>
      </c>
      <c r="HF895">
        <v>12.004</v>
      </c>
      <c r="HG895">
        <v>4.976</v>
      </c>
      <c r="HH895">
        <v>3.2936</v>
      </c>
      <c r="HI895">
        <v>9999</v>
      </c>
      <c r="HJ895">
        <v>9999</v>
      </c>
      <c r="HK895">
        <v>9999</v>
      </c>
      <c r="HL895">
        <v>631.4</v>
      </c>
      <c r="HM895">
        <v>1.8631</v>
      </c>
      <c r="HN895">
        <v>1.86801</v>
      </c>
      <c r="HO895">
        <v>1.8678</v>
      </c>
      <c r="HP895">
        <v>1.86899</v>
      </c>
      <c r="HQ895">
        <v>1.86981</v>
      </c>
      <c r="HR895">
        <v>1.86584</v>
      </c>
      <c r="HS895">
        <v>1.86691</v>
      </c>
      <c r="HT895">
        <v>1.86829</v>
      </c>
      <c r="HU895">
        <v>5</v>
      </c>
      <c r="HV895">
        <v>0</v>
      </c>
      <c r="HW895">
        <v>0</v>
      </c>
      <c r="HX895">
        <v>0</v>
      </c>
      <c r="HY895" t="s">
        <v>422</v>
      </c>
      <c r="HZ895" t="s">
        <v>423</v>
      </c>
      <c r="IA895" t="s">
        <v>424</v>
      </c>
      <c r="IB895" t="s">
        <v>424</v>
      </c>
      <c r="IC895" t="s">
        <v>424</v>
      </c>
      <c r="ID895" t="s">
        <v>424</v>
      </c>
      <c r="IE895">
        <v>0</v>
      </c>
      <c r="IF895">
        <v>100</v>
      </c>
      <c r="IG895">
        <v>100</v>
      </c>
      <c r="IH895">
        <v>5.537</v>
      </c>
      <c r="II895">
        <v>0.5314</v>
      </c>
      <c r="IJ895">
        <v>3.92360093765785</v>
      </c>
      <c r="IK895">
        <v>0.00601174518973114</v>
      </c>
      <c r="IL895">
        <v>2.77886958061485e-07</v>
      </c>
      <c r="IM895">
        <v>-3.54636231360687e-10</v>
      </c>
      <c r="IN895">
        <v>0.531367920259254</v>
      </c>
      <c r="IO895">
        <v>0</v>
      </c>
      <c r="IP895">
        <v>0</v>
      </c>
      <c r="IQ895">
        <v>0</v>
      </c>
      <c r="IR895">
        <v>-4</v>
      </c>
      <c r="IS895">
        <v>1848</v>
      </c>
      <c r="IT895">
        <v>1</v>
      </c>
      <c r="IU895">
        <v>25</v>
      </c>
      <c r="IV895">
        <v>31.7</v>
      </c>
      <c r="IW895">
        <v>31.6</v>
      </c>
      <c r="IX895">
        <v>0.704346</v>
      </c>
      <c r="IY895">
        <v>2.63306</v>
      </c>
      <c r="IZ895">
        <v>1.54785</v>
      </c>
      <c r="JA895">
        <v>2.30713</v>
      </c>
      <c r="JB895">
        <v>1.34644</v>
      </c>
      <c r="JC895">
        <v>2.34497</v>
      </c>
      <c r="JD895">
        <v>33.6479</v>
      </c>
      <c r="JE895">
        <v>24.2101</v>
      </c>
      <c r="JF895">
        <v>18</v>
      </c>
      <c r="JG895">
        <v>496.884</v>
      </c>
      <c r="JH895">
        <v>414.396</v>
      </c>
      <c r="JI895">
        <v>24.9999</v>
      </c>
      <c r="JJ895">
        <v>26.4578</v>
      </c>
      <c r="JK895">
        <v>30</v>
      </c>
      <c r="JL895">
        <v>26.4199</v>
      </c>
      <c r="JM895">
        <v>26.3644</v>
      </c>
      <c r="JN895">
        <v>14.088</v>
      </c>
      <c r="JO895">
        <v>23.3339</v>
      </c>
      <c r="JP895">
        <v>100</v>
      </c>
      <c r="JQ895">
        <v>25</v>
      </c>
      <c r="JR895">
        <v>251.481</v>
      </c>
      <c r="JS895">
        <v>22.5093</v>
      </c>
      <c r="JT895">
        <v>102.314</v>
      </c>
      <c r="JU895">
        <v>103.123</v>
      </c>
    </row>
    <row r="896" spans="1:281">
      <c r="A896">
        <v>878</v>
      </c>
      <c r="B896">
        <v>1659037263.1</v>
      </c>
      <c r="C896">
        <v>13580</v>
      </c>
      <c r="D896" t="s">
        <v>2190</v>
      </c>
      <c r="E896" t="s">
        <v>2191</v>
      </c>
      <c r="F896">
        <v>5</v>
      </c>
      <c r="G896" t="s">
        <v>2169</v>
      </c>
      <c r="H896" t="s">
        <v>417</v>
      </c>
      <c r="I896">
        <v>1659037255.6</v>
      </c>
      <c r="J896">
        <f>(K896)/1000</f>
        <v>0</v>
      </c>
      <c r="K896">
        <f>IF(CZ896, AN896, AH896)</f>
        <v>0</v>
      </c>
      <c r="L896">
        <f>IF(CZ896, AI896, AG896)</f>
        <v>0</v>
      </c>
      <c r="M896">
        <f>DB896 - IF(AU896&gt;1, L896*CV896*100.0/(AW896*DP896), 0)</f>
        <v>0</v>
      </c>
      <c r="N896">
        <f>((T896-J896/2)*M896-L896)/(T896+J896/2)</f>
        <v>0</v>
      </c>
      <c r="O896">
        <f>N896*(DI896+DJ896)/1000.0</f>
        <v>0</v>
      </c>
      <c r="P896">
        <f>(DB896 - IF(AU896&gt;1, L896*CV896*100.0/(AW896*DP896), 0))*(DI896+DJ896)/1000.0</f>
        <v>0</v>
      </c>
      <c r="Q896">
        <f>2.0/((1/S896-1/R896)+SIGN(S896)*SQRT((1/S896-1/R896)*(1/S896-1/R896) + 4*CW896/((CW896+1)*(CW896+1))*(2*1/S896*1/R896-1/R896*1/R896)))</f>
        <v>0</v>
      </c>
      <c r="R896">
        <f>IF(LEFT(CX896,1)&lt;&gt;"0",IF(LEFT(CX896,1)="1",3.0,CY896),$D$5+$E$5*(DP896*DI896/($K$5*1000))+$F$5*(DP896*DI896/($K$5*1000))*MAX(MIN(CV896,$J$5),$I$5)*MAX(MIN(CV896,$J$5),$I$5)+$G$5*MAX(MIN(CV896,$J$5),$I$5)*(DP896*DI896/($K$5*1000))+$H$5*(DP896*DI896/($K$5*1000))*(DP896*DI896/($K$5*1000)))</f>
        <v>0</v>
      </c>
      <c r="S896">
        <f>J896*(1000-(1000*0.61365*exp(17.502*W896/(240.97+W896))/(DI896+DJ896)+DD896)/2)/(1000*0.61365*exp(17.502*W896/(240.97+W896))/(DI896+DJ896)-DD896)</f>
        <v>0</v>
      </c>
      <c r="T896">
        <f>1/((CW896+1)/(Q896/1.6)+1/(R896/1.37)) + CW896/((CW896+1)/(Q896/1.6) + CW896/(R896/1.37))</f>
        <v>0</v>
      </c>
      <c r="U896">
        <f>(CR896*CU896)</f>
        <v>0</v>
      </c>
      <c r="V896">
        <f>(DK896+(U896+2*0.95*5.67E-8*(((DK896+$B$7)+273)^4-(DK896+273)^4)-44100*J896)/(1.84*29.3*R896+8*0.95*5.67E-8*(DK896+273)^3))</f>
        <v>0</v>
      </c>
      <c r="W896">
        <f>($C$7*DL896+$D$7*DM896+$E$7*V896)</f>
        <v>0</v>
      </c>
      <c r="X896">
        <f>0.61365*exp(17.502*W896/(240.97+W896))</f>
        <v>0</v>
      </c>
      <c r="Y896">
        <f>(Z896/AA896*100)</f>
        <v>0</v>
      </c>
      <c r="Z896">
        <f>DD896*(DI896+DJ896)/1000</f>
        <v>0</v>
      </c>
      <c r="AA896">
        <f>0.61365*exp(17.502*DK896/(240.97+DK896))</f>
        <v>0</v>
      </c>
      <c r="AB896">
        <f>(X896-DD896*(DI896+DJ896)/1000)</f>
        <v>0</v>
      </c>
      <c r="AC896">
        <f>(-J896*44100)</f>
        <v>0</v>
      </c>
      <c r="AD896">
        <f>2*29.3*R896*0.92*(DK896-W896)</f>
        <v>0</v>
      </c>
      <c r="AE896">
        <f>2*0.95*5.67E-8*(((DK896+$B$7)+273)^4-(W896+273)^4)</f>
        <v>0</v>
      </c>
      <c r="AF896">
        <f>U896+AE896+AC896+AD896</f>
        <v>0</v>
      </c>
      <c r="AG896">
        <f>DH896*AU896*(DC896-DB896*(1000-AU896*DE896)/(1000-AU896*DD896))/(100*CV896)</f>
        <v>0</v>
      </c>
      <c r="AH896">
        <f>1000*DH896*AU896*(DD896-DE896)/(100*CV896*(1000-AU896*DD896))</f>
        <v>0</v>
      </c>
      <c r="AI896">
        <f>(AJ896 - AK896 - DI896*1E3/(8.314*(DK896+273.15)) * AM896/DH896 * AL896) * DH896/(100*CV896) * (1000 - DE896)/1000</f>
        <v>0</v>
      </c>
      <c r="AJ896">
        <v>265.22777176371</v>
      </c>
      <c r="AK896">
        <v>265.38016969697</v>
      </c>
      <c r="AL896">
        <v>-3.02678191373761</v>
      </c>
      <c r="AM896">
        <v>66.0502826319513</v>
      </c>
      <c r="AN896">
        <f>(AP896 - AO896 + DI896*1E3/(8.314*(DK896+273.15)) * AR896/DH896 * AQ896) * DH896/(100*CV896) * 1000/(1000 - AP896)</f>
        <v>0</v>
      </c>
      <c r="AO896">
        <v>22.5552031047091</v>
      </c>
      <c r="AP896">
        <v>26.3796363636364</v>
      </c>
      <c r="AQ896">
        <v>1.32937568592019e-05</v>
      </c>
      <c r="AR896">
        <v>92.4461955037178</v>
      </c>
      <c r="AS896">
        <v>0</v>
      </c>
      <c r="AT896">
        <v>0</v>
      </c>
      <c r="AU896">
        <f>IF(AS896*$H$13&gt;=AW896,1.0,(AW896/(AW896-AS896*$H$13)))</f>
        <v>0</v>
      </c>
      <c r="AV896">
        <f>(AU896-1)*100</f>
        <v>0</v>
      </c>
      <c r="AW896">
        <f>MAX(0,($B$13+$C$13*DP896)/(1+$D$13*DP896)*DI896/(DK896+273)*$E$13)</f>
        <v>0</v>
      </c>
      <c r="AX896" t="s">
        <v>418</v>
      </c>
      <c r="AY896" t="s">
        <v>418</v>
      </c>
      <c r="AZ896">
        <v>0</v>
      </c>
      <c r="BA896">
        <v>0</v>
      </c>
      <c r="BB896">
        <f>1-AZ896/BA896</f>
        <v>0</v>
      </c>
      <c r="BC896">
        <v>0</v>
      </c>
      <c r="BD896" t="s">
        <v>418</v>
      </c>
      <c r="BE896" t="s">
        <v>418</v>
      </c>
      <c r="BF896">
        <v>0</v>
      </c>
      <c r="BG896">
        <v>0</v>
      </c>
      <c r="BH896">
        <f>1-BF896/BG896</f>
        <v>0</v>
      </c>
      <c r="BI896">
        <v>0.5</v>
      </c>
      <c r="BJ896">
        <f>CS896</f>
        <v>0</v>
      </c>
      <c r="BK896">
        <f>L896</f>
        <v>0</v>
      </c>
      <c r="BL896">
        <f>BH896*BI896*BJ896</f>
        <v>0</v>
      </c>
      <c r="BM896">
        <f>(BK896-BC896)/BJ896</f>
        <v>0</v>
      </c>
      <c r="BN896">
        <f>(BA896-BG896)/BG896</f>
        <v>0</v>
      </c>
      <c r="BO896">
        <f>AZ896/(BB896+AZ896/BG896)</f>
        <v>0</v>
      </c>
      <c r="BP896" t="s">
        <v>418</v>
      </c>
      <c r="BQ896">
        <v>0</v>
      </c>
      <c r="BR896">
        <f>IF(BQ896&lt;&gt;0, BQ896, BO896)</f>
        <v>0</v>
      </c>
      <c r="BS896">
        <f>1-BR896/BG896</f>
        <v>0</v>
      </c>
      <c r="BT896">
        <f>(BG896-BF896)/(BG896-BR896)</f>
        <v>0</v>
      </c>
      <c r="BU896">
        <f>(BA896-BG896)/(BA896-BR896)</f>
        <v>0</v>
      </c>
      <c r="BV896">
        <f>(BG896-BF896)/(BG896-AZ896)</f>
        <v>0</v>
      </c>
      <c r="BW896">
        <f>(BA896-BG896)/(BA896-AZ896)</f>
        <v>0</v>
      </c>
      <c r="BX896">
        <f>(BT896*BR896/BF896)</f>
        <v>0</v>
      </c>
      <c r="BY896">
        <f>(1-BX896)</f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f>$B$11*DQ896+$C$11*DR896+$F$11*EC896*(1-EF896)</f>
        <v>0</v>
      </c>
      <c r="CS896">
        <f>CR896*CT896</f>
        <v>0</v>
      </c>
      <c r="CT896">
        <f>($B$11*$D$9+$C$11*$D$9+$F$11*((EP896+EH896)/MAX(EP896+EH896+EQ896, 0.1)*$I$9+EQ896/MAX(EP896+EH896+EQ896, 0.1)*$J$9))/($B$11+$C$11+$F$11)</f>
        <v>0</v>
      </c>
      <c r="CU896">
        <f>($B$11*$K$9+$C$11*$K$9+$F$11*((EP896+EH896)/MAX(EP896+EH896+EQ896, 0.1)*$P$9+EQ896/MAX(EP896+EH896+EQ896, 0.1)*$Q$9))/($B$11+$C$11+$F$11)</f>
        <v>0</v>
      </c>
      <c r="CV896">
        <v>6</v>
      </c>
      <c r="CW896">
        <v>0.5</v>
      </c>
      <c r="CX896" t="s">
        <v>419</v>
      </c>
      <c r="CY896">
        <v>2</v>
      </c>
      <c r="CZ896" t="b">
        <v>1</v>
      </c>
      <c r="DA896">
        <v>1659037255.6</v>
      </c>
      <c r="DB896">
        <v>279.566888888889</v>
      </c>
      <c r="DC896">
        <v>274.049444444444</v>
      </c>
      <c r="DD896">
        <v>26.3763925925926</v>
      </c>
      <c r="DE896">
        <v>22.5566518518518</v>
      </c>
      <c r="DF896">
        <v>273.982481481481</v>
      </c>
      <c r="DG896">
        <v>25.8450259259259</v>
      </c>
      <c r="DH896">
        <v>500.075148148148</v>
      </c>
      <c r="DI896">
        <v>90.2715444444444</v>
      </c>
      <c r="DJ896">
        <v>0.0436154148148148</v>
      </c>
      <c r="DK896">
        <v>27.2661925925926</v>
      </c>
      <c r="DL896">
        <v>27.8296518518519</v>
      </c>
      <c r="DM896">
        <v>999.9</v>
      </c>
      <c r="DN896">
        <v>0</v>
      </c>
      <c r="DO896">
        <v>0</v>
      </c>
      <c r="DP896">
        <v>10009.6296296296</v>
      </c>
      <c r="DQ896">
        <v>0</v>
      </c>
      <c r="DR896">
        <v>17.2112</v>
      </c>
      <c r="DS896">
        <v>5.51738074074074</v>
      </c>
      <c r="DT896">
        <v>287.140481481481</v>
      </c>
      <c r="DU896">
        <v>280.373740740741</v>
      </c>
      <c r="DV896">
        <v>3.81973481481481</v>
      </c>
      <c r="DW896">
        <v>274.049444444444</v>
      </c>
      <c r="DX896">
        <v>22.5566518518518</v>
      </c>
      <c r="DY896">
        <v>2.38103777777778</v>
      </c>
      <c r="DZ896">
        <v>2.03622407407407</v>
      </c>
      <c r="EA896">
        <v>20.2353851851852</v>
      </c>
      <c r="EB896">
        <v>17.7288592592593</v>
      </c>
      <c r="EC896">
        <v>2000.00333333333</v>
      </c>
      <c r="ED896">
        <v>0.980000888888889</v>
      </c>
      <c r="EE896">
        <v>0.0199989185185185</v>
      </c>
      <c r="EF896">
        <v>0</v>
      </c>
      <c r="EG896">
        <v>849.178740740741</v>
      </c>
      <c r="EH896">
        <v>5.00063</v>
      </c>
      <c r="EI896">
        <v>16689.4259259259</v>
      </c>
      <c r="EJ896">
        <v>17256.9407407407</v>
      </c>
      <c r="EK896">
        <v>38.0853333333333</v>
      </c>
      <c r="EL896">
        <v>38.1594444444444</v>
      </c>
      <c r="EM896">
        <v>37.5923333333333</v>
      </c>
      <c r="EN896">
        <v>37.437</v>
      </c>
      <c r="EO896">
        <v>39.1086666666667</v>
      </c>
      <c r="EP896">
        <v>1955.10333333333</v>
      </c>
      <c r="EQ896">
        <v>39.9</v>
      </c>
      <c r="ER896">
        <v>0</v>
      </c>
      <c r="ES896">
        <v>1659037262.5</v>
      </c>
      <c r="ET896">
        <v>0</v>
      </c>
      <c r="EU896">
        <v>849.121076923077</v>
      </c>
      <c r="EV896">
        <v>-12.3587008280108</v>
      </c>
      <c r="EW896">
        <v>-267.589743183302</v>
      </c>
      <c r="EX896">
        <v>16688.7538461538</v>
      </c>
      <c r="EY896">
        <v>15</v>
      </c>
      <c r="EZ896">
        <v>1659035359.5</v>
      </c>
      <c r="FA896" t="s">
        <v>1976</v>
      </c>
      <c r="FB896">
        <v>1659035357.5</v>
      </c>
      <c r="FC896">
        <v>1659035359.5</v>
      </c>
      <c r="FD896">
        <v>1</v>
      </c>
      <c r="FE896">
        <v>-0.104</v>
      </c>
      <c r="FF896">
        <v>-0.037</v>
      </c>
      <c r="FG896">
        <v>6.435</v>
      </c>
      <c r="FH896">
        <v>0.501</v>
      </c>
      <c r="FI896">
        <v>420</v>
      </c>
      <c r="FJ896">
        <v>25</v>
      </c>
      <c r="FK896">
        <v>0.45</v>
      </c>
      <c r="FL896">
        <v>0.11</v>
      </c>
      <c r="FM896">
        <v>4.98827243902439</v>
      </c>
      <c r="FN896">
        <v>7.81703665505227</v>
      </c>
      <c r="FO896">
        <v>0.834380927817892</v>
      </c>
      <c r="FP896">
        <v>0</v>
      </c>
      <c r="FQ896">
        <v>850.209852941177</v>
      </c>
      <c r="FR896">
        <v>-15.4030404873994</v>
      </c>
      <c r="FS896">
        <v>1.54028416271255</v>
      </c>
      <c r="FT896">
        <v>0</v>
      </c>
      <c r="FU896">
        <v>3.81299243902439</v>
      </c>
      <c r="FV896">
        <v>0.0964749825783956</v>
      </c>
      <c r="FW896">
        <v>0.00984641367929677</v>
      </c>
      <c r="FX896">
        <v>1</v>
      </c>
      <c r="FY896">
        <v>1</v>
      </c>
      <c r="FZ896">
        <v>3</v>
      </c>
      <c r="GA896" t="s">
        <v>421</v>
      </c>
      <c r="GB896">
        <v>2.97347</v>
      </c>
      <c r="GC896">
        <v>2.69826</v>
      </c>
      <c r="GD896">
        <v>0.0605235</v>
      </c>
      <c r="GE896">
        <v>0.0604281</v>
      </c>
      <c r="GF896">
        <v>0.11009</v>
      </c>
      <c r="GG896">
        <v>0.0997602</v>
      </c>
      <c r="GH896">
        <v>36579.9</v>
      </c>
      <c r="GI896">
        <v>40015.1</v>
      </c>
      <c r="GJ896">
        <v>35283.5</v>
      </c>
      <c r="GK896">
        <v>38624</v>
      </c>
      <c r="GL896">
        <v>44509.8</v>
      </c>
      <c r="GM896">
        <v>50218.8</v>
      </c>
      <c r="GN896">
        <v>55154</v>
      </c>
      <c r="GO896">
        <v>61954</v>
      </c>
      <c r="GP896">
        <v>1.9818</v>
      </c>
      <c r="GQ896">
        <v>1.8552</v>
      </c>
      <c r="GR896">
        <v>0.169575</v>
      </c>
      <c r="GS896">
        <v>0</v>
      </c>
      <c r="GT896">
        <v>25.0615</v>
      </c>
      <c r="GU896">
        <v>999.9</v>
      </c>
      <c r="GV896">
        <v>58.149</v>
      </c>
      <c r="GW896">
        <v>29.336</v>
      </c>
      <c r="GX896">
        <v>26.4154</v>
      </c>
      <c r="GY896">
        <v>56.0319</v>
      </c>
      <c r="GZ896">
        <v>46.0296</v>
      </c>
      <c r="HA896">
        <v>1</v>
      </c>
      <c r="HB896">
        <v>-0.0615854</v>
      </c>
      <c r="HC896">
        <v>0.012854</v>
      </c>
      <c r="HD896">
        <v>20.1141</v>
      </c>
      <c r="HE896">
        <v>5.20052</v>
      </c>
      <c r="HF896">
        <v>12.0052</v>
      </c>
      <c r="HG896">
        <v>4.976</v>
      </c>
      <c r="HH896">
        <v>3.2936</v>
      </c>
      <c r="HI896">
        <v>9999</v>
      </c>
      <c r="HJ896">
        <v>9999</v>
      </c>
      <c r="HK896">
        <v>9999</v>
      </c>
      <c r="HL896">
        <v>631.4</v>
      </c>
      <c r="HM896">
        <v>1.86319</v>
      </c>
      <c r="HN896">
        <v>1.86801</v>
      </c>
      <c r="HO896">
        <v>1.86783</v>
      </c>
      <c r="HP896">
        <v>1.86899</v>
      </c>
      <c r="HQ896">
        <v>1.86981</v>
      </c>
      <c r="HR896">
        <v>1.86584</v>
      </c>
      <c r="HS896">
        <v>1.86691</v>
      </c>
      <c r="HT896">
        <v>1.86829</v>
      </c>
      <c r="HU896">
        <v>5</v>
      </c>
      <c r="HV896">
        <v>0</v>
      </c>
      <c r="HW896">
        <v>0</v>
      </c>
      <c r="HX896">
        <v>0</v>
      </c>
      <c r="HY896" t="s">
        <v>422</v>
      </c>
      <c r="HZ896" t="s">
        <v>423</v>
      </c>
      <c r="IA896" t="s">
        <v>424</v>
      </c>
      <c r="IB896" t="s">
        <v>424</v>
      </c>
      <c r="IC896" t="s">
        <v>424</v>
      </c>
      <c r="ID896" t="s">
        <v>424</v>
      </c>
      <c r="IE896">
        <v>0</v>
      </c>
      <c r="IF896">
        <v>100</v>
      </c>
      <c r="IG896">
        <v>100</v>
      </c>
      <c r="IH896">
        <v>5.448</v>
      </c>
      <c r="II896">
        <v>0.5314</v>
      </c>
      <c r="IJ896">
        <v>3.92360093765785</v>
      </c>
      <c r="IK896">
        <v>0.00601174518973114</v>
      </c>
      <c r="IL896">
        <v>2.77886958061485e-07</v>
      </c>
      <c r="IM896">
        <v>-3.54636231360687e-10</v>
      </c>
      <c r="IN896">
        <v>0.531367920259254</v>
      </c>
      <c r="IO896">
        <v>0</v>
      </c>
      <c r="IP896">
        <v>0</v>
      </c>
      <c r="IQ896">
        <v>0</v>
      </c>
      <c r="IR896">
        <v>-4</v>
      </c>
      <c r="IS896">
        <v>1848</v>
      </c>
      <c r="IT896">
        <v>1</v>
      </c>
      <c r="IU896">
        <v>25</v>
      </c>
      <c r="IV896">
        <v>31.8</v>
      </c>
      <c r="IW896">
        <v>31.7</v>
      </c>
      <c r="IX896">
        <v>0.672607</v>
      </c>
      <c r="IY896">
        <v>2.62329</v>
      </c>
      <c r="IZ896">
        <v>1.54785</v>
      </c>
      <c r="JA896">
        <v>2.30591</v>
      </c>
      <c r="JB896">
        <v>1.34644</v>
      </c>
      <c r="JC896">
        <v>2.40356</v>
      </c>
      <c r="JD896">
        <v>33.6254</v>
      </c>
      <c r="JE896">
        <v>24.2188</v>
      </c>
      <c r="JF896">
        <v>18</v>
      </c>
      <c r="JG896">
        <v>496.359</v>
      </c>
      <c r="JH896">
        <v>414.492</v>
      </c>
      <c r="JI896">
        <v>24.9999</v>
      </c>
      <c r="JJ896">
        <v>26.4578</v>
      </c>
      <c r="JK896">
        <v>29.9999</v>
      </c>
      <c r="JL896">
        <v>26.4199</v>
      </c>
      <c r="JM896">
        <v>26.3621</v>
      </c>
      <c r="JN896">
        <v>13.3643</v>
      </c>
      <c r="JO896">
        <v>23.3339</v>
      </c>
      <c r="JP896">
        <v>100</v>
      </c>
      <c r="JQ896">
        <v>25</v>
      </c>
      <c r="JR896">
        <v>230.919</v>
      </c>
      <c r="JS896">
        <v>22.4931</v>
      </c>
      <c r="JT896">
        <v>102.312</v>
      </c>
      <c r="JU896">
        <v>103.122</v>
      </c>
    </row>
    <row r="897" spans="1:281">
      <c r="A897">
        <v>879</v>
      </c>
      <c r="B897">
        <v>1659037268.1</v>
      </c>
      <c r="C897">
        <v>13585</v>
      </c>
      <c r="D897" t="s">
        <v>2192</v>
      </c>
      <c r="E897" t="s">
        <v>2193</v>
      </c>
      <c r="F897">
        <v>5</v>
      </c>
      <c r="G897" t="s">
        <v>2169</v>
      </c>
      <c r="H897" t="s">
        <v>417</v>
      </c>
      <c r="I897">
        <v>1659037260.31429</v>
      </c>
      <c r="J897">
        <f>(K897)/1000</f>
        <v>0</v>
      </c>
      <c r="K897">
        <f>IF(CZ897, AN897, AH897)</f>
        <v>0</v>
      </c>
      <c r="L897">
        <f>IF(CZ897, AI897, AG897)</f>
        <v>0</v>
      </c>
      <c r="M897">
        <f>DB897 - IF(AU897&gt;1, L897*CV897*100.0/(AW897*DP897), 0)</f>
        <v>0</v>
      </c>
      <c r="N897">
        <f>((T897-J897/2)*M897-L897)/(T897+J897/2)</f>
        <v>0</v>
      </c>
      <c r="O897">
        <f>N897*(DI897+DJ897)/1000.0</f>
        <v>0</v>
      </c>
      <c r="P897">
        <f>(DB897 - IF(AU897&gt;1, L897*CV897*100.0/(AW897*DP897), 0))*(DI897+DJ897)/1000.0</f>
        <v>0</v>
      </c>
      <c r="Q897">
        <f>2.0/((1/S897-1/R897)+SIGN(S897)*SQRT((1/S897-1/R897)*(1/S897-1/R897) + 4*CW897/((CW897+1)*(CW897+1))*(2*1/S897*1/R897-1/R897*1/R897)))</f>
        <v>0</v>
      </c>
      <c r="R897">
        <f>IF(LEFT(CX897,1)&lt;&gt;"0",IF(LEFT(CX897,1)="1",3.0,CY897),$D$5+$E$5*(DP897*DI897/($K$5*1000))+$F$5*(DP897*DI897/($K$5*1000))*MAX(MIN(CV897,$J$5),$I$5)*MAX(MIN(CV897,$J$5),$I$5)+$G$5*MAX(MIN(CV897,$J$5),$I$5)*(DP897*DI897/($K$5*1000))+$H$5*(DP897*DI897/($K$5*1000))*(DP897*DI897/($K$5*1000)))</f>
        <v>0</v>
      </c>
      <c r="S897">
        <f>J897*(1000-(1000*0.61365*exp(17.502*W897/(240.97+W897))/(DI897+DJ897)+DD897)/2)/(1000*0.61365*exp(17.502*W897/(240.97+W897))/(DI897+DJ897)-DD897)</f>
        <v>0</v>
      </c>
      <c r="T897">
        <f>1/((CW897+1)/(Q897/1.6)+1/(R897/1.37)) + CW897/((CW897+1)/(Q897/1.6) + CW897/(R897/1.37))</f>
        <v>0</v>
      </c>
      <c r="U897">
        <f>(CR897*CU897)</f>
        <v>0</v>
      </c>
      <c r="V897">
        <f>(DK897+(U897+2*0.95*5.67E-8*(((DK897+$B$7)+273)^4-(DK897+273)^4)-44100*J897)/(1.84*29.3*R897+8*0.95*5.67E-8*(DK897+273)^3))</f>
        <v>0</v>
      </c>
      <c r="W897">
        <f>($C$7*DL897+$D$7*DM897+$E$7*V897)</f>
        <v>0</v>
      </c>
      <c r="X897">
        <f>0.61365*exp(17.502*W897/(240.97+W897))</f>
        <v>0</v>
      </c>
      <c r="Y897">
        <f>(Z897/AA897*100)</f>
        <v>0</v>
      </c>
      <c r="Z897">
        <f>DD897*(DI897+DJ897)/1000</f>
        <v>0</v>
      </c>
      <c r="AA897">
        <f>0.61365*exp(17.502*DK897/(240.97+DK897))</f>
        <v>0</v>
      </c>
      <c r="AB897">
        <f>(X897-DD897*(DI897+DJ897)/1000)</f>
        <v>0</v>
      </c>
      <c r="AC897">
        <f>(-J897*44100)</f>
        <v>0</v>
      </c>
      <c r="AD897">
        <f>2*29.3*R897*0.92*(DK897-W897)</f>
        <v>0</v>
      </c>
      <c r="AE897">
        <f>2*0.95*5.67E-8*(((DK897+$B$7)+273)^4-(W897+273)^4)</f>
        <v>0</v>
      </c>
      <c r="AF897">
        <f>U897+AE897+AC897+AD897</f>
        <v>0</v>
      </c>
      <c r="AG897">
        <f>DH897*AU897*(DC897-DB897*(1000-AU897*DE897)/(1000-AU897*DD897))/(100*CV897)</f>
        <v>0</v>
      </c>
      <c r="AH897">
        <f>1000*DH897*AU897*(DD897-DE897)/(100*CV897*(1000-AU897*DD897))</f>
        <v>0</v>
      </c>
      <c r="AI897">
        <f>(AJ897 - AK897 - DI897*1E3/(8.314*(DK897+273.15)) * AM897/DH897 * AL897) * DH897/(100*CV897) * (1000 - DE897)/1000</f>
        <v>0</v>
      </c>
      <c r="AJ897">
        <v>247.990620258408</v>
      </c>
      <c r="AK897">
        <v>249.755333333333</v>
      </c>
      <c r="AL897">
        <v>-3.18453643291727</v>
      </c>
      <c r="AM897">
        <v>66.0502826319513</v>
      </c>
      <c r="AN897">
        <f>(AP897 - AO897 + DI897*1E3/(8.314*(DK897+273.15)) * AR897/DH897 * AQ897) * DH897/(100*CV897) * 1000/(1000 - AP897)</f>
        <v>0</v>
      </c>
      <c r="AO897">
        <v>22.5548263638013</v>
      </c>
      <c r="AP897">
        <v>26.3888811188811</v>
      </c>
      <c r="AQ897">
        <v>1.60655802647173e-05</v>
      </c>
      <c r="AR897">
        <v>92.4461955037178</v>
      </c>
      <c r="AS897">
        <v>0</v>
      </c>
      <c r="AT897">
        <v>0</v>
      </c>
      <c r="AU897">
        <f>IF(AS897*$H$13&gt;=AW897,1.0,(AW897/(AW897-AS897*$H$13)))</f>
        <v>0</v>
      </c>
      <c r="AV897">
        <f>(AU897-1)*100</f>
        <v>0</v>
      </c>
      <c r="AW897">
        <f>MAX(0,($B$13+$C$13*DP897)/(1+$D$13*DP897)*DI897/(DK897+273)*$E$13)</f>
        <v>0</v>
      </c>
      <c r="AX897" t="s">
        <v>418</v>
      </c>
      <c r="AY897" t="s">
        <v>418</v>
      </c>
      <c r="AZ897">
        <v>0</v>
      </c>
      <c r="BA897">
        <v>0</v>
      </c>
      <c r="BB897">
        <f>1-AZ897/BA897</f>
        <v>0</v>
      </c>
      <c r="BC897">
        <v>0</v>
      </c>
      <c r="BD897" t="s">
        <v>418</v>
      </c>
      <c r="BE897" t="s">
        <v>418</v>
      </c>
      <c r="BF897">
        <v>0</v>
      </c>
      <c r="BG897">
        <v>0</v>
      </c>
      <c r="BH897">
        <f>1-BF897/BG897</f>
        <v>0</v>
      </c>
      <c r="BI897">
        <v>0.5</v>
      </c>
      <c r="BJ897">
        <f>CS897</f>
        <v>0</v>
      </c>
      <c r="BK897">
        <f>L897</f>
        <v>0</v>
      </c>
      <c r="BL897">
        <f>BH897*BI897*BJ897</f>
        <v>0</v>
      </c>
      <c r="BM897">
        <f>(BK897-BC897)/BJ897</f>
        <v>0</v>
      </c>
      <c r="BN897">
        <f>(BA897-BG897)/BG897</f>
        <v>0</v>
      </c>
      <c r="BO897">
        <f>AZ897/(BB897+AZ897/BG897)</f>
        <v>0</v>
      </c>
      <c r="BP897" t="s">
        <v>418</v>
      </c>
      <c r="BQ897">
        <v>0</v>
      </c>
      <c r="BR897">
        <f>IF(BQ897&lt;&gt;0, BQ897, BO897)</f>
        <v>0</v>
      </c>
      <c r="BS897">
        <f>1-BR897/BG897</f>
        <v>0</v>
      </c>
      <c r="BT897">
        <f>(BG897-BF897)/(BG897-BR897)</f>
        <v>0</v>
      </c>
      <c r="BU897">
        <f>(BA897-BG897)/(BA897-BR897)</f>
        <v>0</v>
      </c>
      <c r="BV897">
        <f>(BG897-BF897)/(BG897-AZ897)</f>
        <v>0</v>
      </c>
      <c r="BW897">
        <f>(BA897-BG897)/(BA897-AZ897)</f>
        <v>0</v>
      </c>
      <c r="BX897">
        <f>(BT897*BR897/BF897)</f>
        <v>0</v>
      </c>
      <c r="BY897">
        <f>(1-BX897)</f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f>$B$11*DQ897+$C$11*DR897+$F$11*EC897*(1-EF897)</f>
        <v>0</v>
      </c>
      <c r="CS897">
        <f>CR897*CT897</f>
        <v>0</v>
      </c>
      <c r="CT897">
        <f>($B$11*$D$9+$C$11*$D$9+$F$11*((EP897+EH897)/MAX(EP897+EH897+EQ897, 0.1)*$I$9+EQ897/MAX(EP897+EH897+EQ897, 0.1)*$J$9))/($B$11+$C$11+$F$11)</f>
        <v>0</v>
      </c>
      <c r="CU897">
        <f>($B$11*$K$9+$C$11*$K$9+$F$11*((EP897+EH897)/MAX(EP897+EH897+EQ897, 0.1)*$P$9+EQ897/MAX(EP897+EH897+EQ897, 0.1)*$Q$9))/($B$11+$C$11+$F$11)</f>
        <v>0</v>
      </c>
      <c r="CV897">
        <v>6</v>
      </c>
      <c r="CW897">
        <v>0.5</v>
      </c>
      <c r="CX897" t="s">
        <v>419</v>
      </c>
      <c r="CY897">
        <v>2</v>
      </c>
      <c r="CZ897" t="b">
        <v>1</v>
      </c>
      <c r="DA897">
        <v>1659037260.31429</v>
      </c>
      <c r="DB897">
        <v>265.231107142857</v>
      </c>
      <c r="DC897">
        <v>258.78475</v>
      </c>
      <c r="DD897">
        <v>26.3811571428571</v>
      </c>
      <c r="DE897">
        <v>22.5551285714286</v>
      </c>
      <c r="DF897">
        <v>259.733357142857</v>
      </c>
      <c r="DG897">
        <v>25.8497785714286</v>
      </c>
      <c r="DH897">
        <v>500.079428571429</v>
      </c>
      <c r="DI897">
        <v>90.2718464285714</v>
      </c>
      <c r="DJ897">
        <v>0.0438224178571429</v>
      </c>
      <c r="DK897">
        <v>27.2667892857143</v>
      </c>
      <c r="DL897">
        <v>27.8385392857143</v>
      </c>
      <c r="DM897">
        <v>999.9</v>
      </c>
      <c r="DN897">
        <v>0</v>
      </c>
      <c r="DO897">
        <v>0</v>
      </c>
      <c r="DP897">
        <v>9992.14285714286</v>
      </c>
      <c r="DQ897">
        <v>0</v>
      </c>
      <c r="DR897">
        <v>17.2112</v>
      </c>
      <c r="DS897">
        <v>6.44623107142857</v>
      </c>
      <c r="DT897">
        <v>272.417571428571</v>
      </c>
      <c r="DU897">
        <v>264.756357142857</v>
      </c>
      <c r="DV897">
        <v>3.82601821428571</v>
      </c>
      <c r="DW897">
        <v>258.78475</v>
      </c>
      <c r="DX897">
        <v>22.5551285714286</v>
      </c>
      <c r="DY897">
        <v>2.381475</v>
      </c>
      <c r="DZ897">
        <v>2.03609285714286</v>
      </c>
      <c r="EA897">
        <v>20.2383571428571</v>
      </c>
      <c r="EB897">
        <v>17.7278428571429</v>
      </c>
      <c r="EC897">
        <v>2000.00857142857</v>
      </c>
      <c r="ED897">
        <v>0.980000892857143</v>
      </c>
      <c r="EE897">
        <v>0.0199989142857143</v>
      </c>
      <c r="EF897">
        <v>0</v>
      </c>
      <c r="EG897">
        <v>848.266071428571</v>
      </c>
      <c r="EH897">
        <v>5.00063</v>
      </c>
      <c r="EI897">
        <v>16670.7571428571</v>
      </c>
      <c r="EJ897">
        <v>17256.9785714286</v>
      </c>
      <c r="EK897">
        <v>38.08675</v>
      </c>
      <c r="EL897">
        <v>38.1626428571429</v>
      </c>
      <c r="EM897">
        <v>37.589</v>
      </c>
      <c r="EN897">
        <v>37.437</v>
      </c>
      <c r="EO897">
        <v>39.11375</v>
      </c>
      <c r="EP897">
        <v>1955.10857142857</v>
      </c>
      <c r="EQ897">
        <v>39.9</v>
      </c>
      <c r="ER897">
        <v>0</v>
      </c>
      <c r="ES897">
        <v>1659037267.3</v>
      </c>
      <c r="ET897">
        <v>0</v>
      </c>
      <c r="EU897">
        <v>848.231307692308</v>
      </c>
      <c r="EV897">
        <v>-9.66188033494391</v>
      </c>
      <c r="EW897">
        <v>-208.745299278494</v>
      </c>
      <c r="EX897">
        <v>16669.7846153846</v>
      </c>
      <c r="EY897">
        <v>15</v>
      </c>
      <c r="EZ897">
        <v>1659035359.5</v>
      </c>
      <c r="FA897" t="s">
        <v>1976</v>
      </c>
      <c r="FB897">
        <v>1659035357.5</v>
      </c>
      <c r="FC897">
        <v>1659035359.5</v>
      </c>
      <c r="FD897">
        <v>1</v>
      </c>
      <c r="FE897">
        <v>-0.104</v>
      </c>
      <c r="FF897">
        <v>-0.037</v>
      </c>
      <c r="FG897">
        <v>6.435</v>
      </c>
      <c r="FH897">
        <v>0.501</v>
      </c>
      <c r="FI897">
        <v>420</v>
      </c>
      <c r="FJ897">
        <v>25</v>
      </c>
      <c r="FK897">
        <v>0.45</v>
      </c>
      <c r="FL897">
        <v>0.11</v>
      </c>
      <c r="FM897">
        <v>5.82046463414634</v>
      </c>
      <c r="FN897">
        <v>9.25677763066203</v>
      </c>
      <c r="FO897">
        <v>1.03196321302391</v>
      </c>
      <c r="FP897">
        <v>0</v>
      </c>
      <c r="FQ897">
        <v>849.094705882353</v>
      </c>
      <c r="FR897">
        <v>-12.6122536190525</v>
      </c>
      <c r="FS897">
        <v>1.27031514222008</v>
      </c>
      <c r="FT897">
        <v>0</v>
      </c>
      <c r="FU897">
        <v>3.82060634146341</v>
      </c>
      <c r="FV897">
        <v>0.0864098257839662</v>
      </c>
      <c r="FW897">
        <v>0.00887724928723941</v>
      </c>
      <c r="FX897">
        <v>1</v>
      </c>
      <c r="FY897">
        <v>1</v>
      </c>
      <c r="FZ897">
        <v>3</v>
      </c>
      <c r="GA897" t="s">
        <v>421</v>
      </c>
      <c r="GB897">
        <v>2.9727</v>
      </c>
      <c r="GC897">
        <v>2.69808</v>
      </c>
      <c r="GD897">
        <v>0.0573906</v>
      </c>
      <c r="GE897">
        <v>0.056878</v>
      </c>
      <c r="GF897">
        <v>0.110085</v>
      </c>
      <c r="GG897">
        <v>0.0997592</v>
      </c>
      <c r="GH897">
        <v>36702</v>
      </c>
      <c r="GI897">
        <v>40167.2</v>
      </c>
      <c r="GJ897">
        <v>35283.6</v>
      </c>
      <c r="GK897">
        <v>38625</v>
      </c>
      <c r="GL897">
        <v>44510</v>
      </c>
      <c r="GM897">
        <v>50218.9</v>
      </c>
      <c r="GN897">
        <v>55154</v>
      </c>
      <c r="GO897">
        <v>61954.2</v>
      </c>
      <c r="GP897">
        <v>1.982</v>
      </c>
      <c r="GQ897">
        <v>1.8552</v>
      </c>
      <c r="GR897">
        <v>0.169724</v>
      </c>
      <c r="GS897">
        <v>0</v>
      </c>
      <c r="GT897">
        <v>25.0636</v>
      </c>
      <c r="GU897">
        <v>999.9</v>
      </c>
      <c r="GV897">
        <v>58.149</v>
      </c>
      <c r="GW897">
        <v>29.316</v>
      </c>
      <c r="GX897">
        <v>26.3838</v>
      </c>
      <c r="GY897">
        <v>56.1619</v>
      </c>
      <c r="GZ897">
        <v>46.258</v>
      </c>
      <c r="HA897">
        <v>1</v>
      </c>
      <c r="HB897">
        <v>-0.0614024</v>
      </c>
      <c r="HC897">
        <v>0.011329</v>
      </c>
      <c r="HD897">
        <v>20.114</v>
      </c>
      <c r="HE897">
        <v>5.20172</v>
      </c>
      <c r="HF897">
        <v>12.0052</v>
      </c>
      <c r="HG897">
        <v>4.976</v>
      </c>
      <c r="HH897">
        <v>3.294</v>
      </c>
      <c r="HI897">
        <v>9999</v>
      </c>
      <c r="HJ897">
        <v>9999</v>
      </c>
      <c r="HK897">
        <v>9999</v>
      </c>
      <c r="HL897">
        <v>631.4</v>
      </c>
      <c r="HM897">
        <v>1.86316</v>
      </c>
      <c r="HN897">
        <v>1.86801</v>
      </c>
      <c r="HO897">
        <v>1.8678</v>
      </c>
      <c r="HP897">
        <v>1.86899</v>
      </c>
      <c r="HQ897">
        <v>1.86981</v>
      </c>
      <c r="HR897">
        <v>1.86584</v>
      </c>
      <c r="HS897">
        <v>1.86691</v>
      </c>
      <c r="HT897">
        <v>1.86829</v>
      </c>
      <c r="HU897">
        <v>5</v>
      </c>
      <c r="HV897">
        <v>0</v>
      </c>
      <c r="HW897">
        <v>0</v>
      </c>
      <c r="HX897">
        <v>0</v>
      </c>
      <c r="HY897" t="s">
        <v>422</v>
      </c>
      <c r="HZ897" t="s">
        <v>423</v>
      </c>
      <c r="IA897" t="s">
        <v>424</v>
      </c>
      <c r="IB897" t="s">
        <v>424</v>
      </c>
      <c r="IC897" t="s">
        <v>424</v>
      </c>
      <c r="ID897" t="s">
        <v>424</v>
      </c>
      <c r="IE897">
        <v>0</v>
      </c>
      <c r="IF897">
        <v>100</v>
      </c>
      <c r="IG897">
        <v>100</v>
      </c>
      <c r="IH897">
        <v>5.355</v>
      </c>
      <c r="II897">
        <v>0.5314</v>
      </c>
      <c r="IJ897">
        <v>3.92360093765785</v>
      </c>
      <c r="IK897">
        <v>0.00601174518973114</v>
      </c>
      <c r="IL897">
        <v>2.77886958061485e-07</v>
      </c>
      <c r="IM897">
        <v>-3.54636231360687e-10</v>
      </c>
      <c r="IN897">
        <v>0.531367920259254</v>
      </c>
      <c r="IO897">
        <v>0</v>
      </c>
      <c r="IP897">
        <v>0</v>
      </c>
      <c r="IQ897">
        <v>0</v>
      </c>
      <c r="IR897">
        <v>-4</v>
      </c>
      <c r="IS897">
        <v>1848</v>
      </c>
      <c r="IT897">
        <v>1</v>
      </c>
      <c r="IU897">
        <v>25</v>
      </c>
      <c r="IV897">
        <v>31.8</v>
      </c>
      <c r="IW897">
        <v>31.8</v>
      </c>
      <c r="IX897">
        <v>0.634766</v>
      </c>
      <c r="IY897">
        <v>2.63794</v>
      </c>
      <c r="IZ897">
        <v>1.54785</v>
      </c>
      <c r="JA897">
        <v>2.30591</v>
      </c>
      <c r="JB897">
        <v>1.34644</v>
      </c>
      <c r="JC897">
        <v>2.30469</v>
      </c>
      <c r="JD897">
        <v>33.6479</v>
      </c>
      <c r="JE897">
        <v>24.2188</v>
      </c>
      <c r="JF897">
        <v>18</v>
      </c>
      <c r="JG897">
        <v>496.49</v>
      </c>
      <c r="JH897">
        <v>414.492</v>
      </c>
      <c r="JI897">
        <v>24.9997</v>
      </c>
      <c r="JJ897">
        <v>26.4578</v>
      </c>
      <c r="JK897">
        <v>30.0001</v>
      </c>
      <c r="JL897">
        <v>26.4199</v>
      </c>
      <c r="JM897">
        <v>26.3621</v>
      </c>
      <c r="JN897">
        <v>12.6859</v>
      </c>
      <c r="JO897">
        <v>23.3339</v>
      </c>
      <c r="JP897">
        <v>100</v>
      </c>
      <c r="JQ897">
        <v>25</v>
      </c>
      <c r="JR897">
        <v>217.476</v>
      </c>
      <c r="JS897">
        <v>22.4719</v>
      </c>
      <c r="JT897">
        <v>102.312</v>
      </c>
      <c r="JU897">
        <v>103.123</v>
      </c>
    </row>
    <row r="898" spans="1:281">
      <c r="A898">
        <v>880</v>
      </c>
      <c r="B898">
        <v>1659037272.6</v>
      </c>
      <c r="C898">
        <v>13589.5</v>
      </c>
      <c r="D898" t="s">
        <v>2194</v>
      </c>
      <c r="E898" t="s">
        <v>2195</v>
      </c>
      <c r="F898">
        <v>5</v>
      </c>
      <c r="G898" t="s">
        <v>2169</v>
      </c>
      <c r="H898" t="s">
        <v>417</v>
      </c>
      <c r="I898">
        <v>1659037264.76071</v>
      </c>
      <c r="J898">
        <f>(K898)/1000</f>
        <v>0</v>
      </c>
      <c r="K898">
        <f>IF(CZ898, AN898, AH898)</f>
        <v>0</v>
      </c>
      <c r="L898">
        <f>IF(CZ898, AI898, AG898)</f>
        <v>0</v>
      </c>
      <c r="M898">
        <f>DB898 - IF(AU898&gt;1, L898*CV898*100.0/(AW898*DP898), 0)</f>
        <v>0</v>
      </c>
      <c r="N898">
        <f>((T898-J898/2)*M898-L898)/(T898+J898/2)</f>
        <v>0</v>
      </c>
      <c r="O898">
        <f>N898*(DI898+DJ898)/1000.0</f>
        <v>0</v>
      </c>
      <c r="P898">
        <f>(DB898 - IF(AU898&gt;1, L898*CV898*100.0/(AW898*DP898), 0))*(DI898+DJ898)/1000.0</f>
        <v>0</v>
      </c>
      <c r="Q898">
        <f>2.0/((1/S898-1/R898)+SIGN(S898)*SQRT((1/S898-1/R898)*(1/S898-1/R898) + 4*CW898/((CW898+1)*(CW898+1))*(2*1/S898*1/R898-1/R898*1/R898)))</f>
        <v>0</v>
      </c>
      <c r="R898">
        <f>IF(LEFT(CX898,1)&lt;&gt;"0",IF(LEFT(CX898,1)="1",3.0,CY898),$D$5+$E$5*(DP898*DI898/($K$5*1000))+$F$5*(DP898*DI898/($K$5*1000))*MAX(MIN(CV898,$J$5),$I$5)*MAX(MIN(CV898,$J$5),$I$5)+$G$5*MAX(MIN(CV898,$J$5),$I$5)*(DP898*DI898/($K$5*1000))+$H$5*(DP898*DI898/($K$5*1000))*(DP898*DI898/($K$5*1000)))</f>
        <v>0</v>
      </c>
      <c r="S898">
        <f>J898*(1000-(1000*0.61365*exp(17.502*W898/(240.97+W898))/(DI898+DJ898)+DD898)/2)/(1000*0.61365*exp(17.502*W898/(240.97+W898))/(DI898+DJ898)-DD898)</f>
        <v>0</v>
      </c>
      <c r="T898">
        <f>1/((CW898+1)/(Q898/1.6)+1/(R898/1.37)) + CW898/((CW898+1)/(Q898/1.6) + CW898/(R898/1.37))</f>
        <v>0</v>
      </c>
      <c r="U898">
        <f>(CR898*CU898)</f>
        <v>0</v>
      </c>
      <c r="V898">
        <f>(DK898+(U898+2*0.95*5.67E-8*(((DK898+$B$7)+273)^4-(DK898+273)^4)-44100*J898)/(1.84*29.3*R898+8*0.95*5.67E-8*(DK898+273)^3))</f>
        <v>0</v>
      </c>
      <c r="W898">
        <f>($C$7*DL898+$D$7*DM898+$E$7*V898)</f>
        <v>0</v>
      </c>
      <c r="X898">
        <f>0.61365*exp(17.502*W898/(240.97+W898))</f>
        <v>0</v>
      </c>
      <c r="Y898">
        <f>(Z898/AA898*100)</f>
        <v>0</v>
      </c>
      <c r="Z898">
        <f>DD898*(DI898+DJ898)/1000</f>
        <v>0</v>
      </c>
      <c r="AA898">
        <f>0.61365*exp(17.502*DK898/(240.97+DK898))</f>
        <v>0</v>
      </c>
      <c r="AB898">
        <f>(X898-DD898*(DI898+DJ898)/1000)</f>
        <v>0</v>
      </c>
      <c r="AC898">
        <f>(-J898*44100)</f>
        <v>0</v>
      </c>
      <c r="AD898">
        <f>2*29.3*R898*0.92*(DK898-W898)</f>
        <v>0</v>
      </c>
      <c r="AE898">
        <f>2*0.95*5.67E-8*(((DK898+$B$7)+273)^4-(W898+273)^4)</f>
        <v>0</v>
      </c>
      <c r="AF898">
        <f>U898+AE898+AC898+AD898</f>
        <v>0</v>
      </c>
      <c r="AG898">
        <f>DH898*AU898*(DC898-DB898*(1000-AU898*DE898)/(1000-AU898*DD898))/(100*CV898)</f>
        <v>0</v>
      </c>
      <c r="AH898">
        <f>1000*DH898*AU898*(DD898-DE898)/(100*CV898*(1000-AU898*DD898))</f>
        <v>0</v>
      </c>
      <c r="AI898">
        <f>(AJ898 - AK898 - DI898*1E3/(8.314*(DK898+273.15)) * AM898/DH898 * AL898) * DH898/(100*CV898) * (1000 - DE898)/1000</f>
        <v>0</v>
      </c>
      <c r="AJ898">
        <v>232.629727397431</v>
      </c>
      <c r="AK898">
        <v>235.546909090909</v>
      </c>
      <c r="AL898">
        <v>-3.16518678018367</v>
      </c>
      <c r="AM898">
        <v>66.0502826319513</v>
      </c>
      <c r="AN898">
        <f>(AP898 - AO898 + DI898*1E3/(8.314*(DK898+273.15)) * AR898/DH898 * AQ898) * DH898/(100*CV898) * 1000/(1000 - AP898)</f>
        <v>0</v>
      </c>
      <c r="AO898">
        <v>22.5500755776449</v>
      </c>
      <c r="AP898">
        <v>26.3932006993007</v>
      </c>
      <c r="AQ898">
        <v>-3.77172418618058e-06</v>
      </c>
      <c r="AR898">
        <v>92.4461955037178</v>
      </c>
      <c r="AS898">
        <v>0</v>
      </c>
      <c r="AT898">
        <v>0</v>
      </c>
      <c r="AU898">
        <f>IF(AS898*$H$13&gt;=AW898,1.0,(AW898/(AW898-AS898*$H$13)))</f>
        <v>0</v>
      </c>
      <c r="AV898">
        <f>(AU898-1)*100</f>
        <v>0</v>
      </c>
      <c r="AW898">
        <f>MAX(0,($B$13+$C$13*DP898)/(1+$D$13*DP898)*DI898/(DK898+273)*$E$13)</f>
        <v>0</v>
      </c>
      <c r="AX898" t="s">
        <v>418</v>
      </c>
      <c r="AY898" t="s">
        <v>418</v>
      </c>
      <c r="AZ898">
        <v>0</v>
      </c>
      <c r="BA898">
        <v>0</v>
      </c>
      <c r="BB898">
        <f>1-AZ898/BA898</f>
        <v>0</v>
      </c>
      <c r="BC898">
        <v>0</v>
      </c>
      <c r="BD898" t="s">
        <v>418</v>
      </c>
      <c r="BE898" t="s">
        <v>418</v>
      </c>
      <c r="BF898">
        <v>0</v>
      </c>
      <c r="BG898">
        <v>0</v>
      </c>
      <c r="BH898">
        <f>1-BF898/BG898</f>
        <v>0</v>
      </c>
      <c r="BI898">
        <v>0.5</v>
      </c>
      <c r="BJ898">
        <f>CS898</f>
        <v>0</v>
      </c>
      <c r="BK898">
        <f>L898</f>
        <v>0</v>
      </c>
      <c r="BL898">
        <f>BH898*BI898*BJ898</f>
        <v>0</v>
      </c>
      <c r="BM898">
        <f>(BK898-BC898)/BJ898</f>
        <v>0</v>
      </c>
      <c r="BN898">
        <f>(BA898-BG898)/BG898</f>
        <v>0</v>
      </c>
      <c r="BO898">
        <f>AZ898/(BB898+AZ898/BG898)</f>
        <v>0</v>
      </c>
      <c r="BP898" t="s">
        <v>418</v>
      </c>
      <c r="BQ898">
        <v>0</v>
      </c>
      <c r="BR898">
        <f>IF(BQ898&lt;&gt;0, BQ898, BO898)</f>
        <v>0</v>
      </c>
      <c r="BS898">
        <f>1-BR898/BG898</f>
        <v>0</v>
      </c>
      <c r="BT898">
        <f>(BG898-BF898)/(BG898-BR898)</f>
        <v>0</v>
      </c>
      <c r="BU898">
        <f>(BA898-BG898)/(BA898-BR898)</f>
        <v>0</v>
      </c>
      <c r="BV898">
        <f>(BG898-BF898)/(BG898-AZ898)</f>
        <v>0</v>
      </c>
      <c r="BW898">
        <f>(BA898-BG898)/(BA898-AZ898)</f>
        <v>0</v>
      </c>
      <c r="BX898">
        <f>(BT898*BR898/BF898)</f>
        <v>0</v>
      </c>
      <c r="BY898">
        <f>(1-BX898)</f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f>$B$11*DQ898+$C$11*DR898+$F$11*EC898*(1-EF898)</f>
        <v>0</v>
      </c>
      <c r="CS898">
        <f>CR898*CT898</f>
        <v>0</v>
      </c>
      <c r="CT898">
        <f>($B$11*$D$9+$C$11*$D$9+$F$11*((EP898+EH898)/MAX(EP898+EH898+EQ898, 0.1)*$I$9+EQ898/MAX(EP898+EH898+EQ898, 0.1)*$J$9))/($B$11+$C$11+$F$11)</f>
        <v>0</v>
      </c>
      <c r="CU898">
        <f>($B$11*$K$9+$C$11*$K$9+$F$11*((EP898+EH898)/MAX(EP898+EH898+EQ898, 0.1)*$P$9+EQ898/MAX(EP898+EH898+EQ898, 0.1)*$Q$9))/($B$11+$C$11+$F$11)</f>
        <v>0</v>
      </c>
      <c r="CV898">
        <v>6</v>
      </c>
      <c r="CW898">
        <v>0.5</v>
      </c>
      <c r="CX898" t="s">
        <v>419</v>
      </c>
      <c r="CY898">
        <v>2</v>
      </c>
      <c r="CZ898" t="b">
        <v>1</v>
      </c>
      <c r="DA898">
        <v>1659037264.76071</v>
      </c>
      <c r="DB898">
        <v>251.731</v>
      </c>
      <c r="DC898">
        <v>244.417607142857</v>
      </c>
      <c r="DD898">
        <v>26.3852178571429</v>
      </c>
      <c r="DE898">
        <v>22.553125</v>
      </c>
      <c r="DF898">
        <v>246.314928571429</v>
      </c>
      <c r="DG898">
        <v>25.8538357142857</v>
      </c>
      <c r="DH898">
        <v>500.077321428571</v>
      </c>
      <c r="DI898">
        <v>90.2720107142857</v>
      </c>
      <c r="DJ898">
        <v>0.0438700035714286</v>
      </c>
      <c r="DK898">
        <v>27.2675464285714</v>
      </c>
      <c r="DL898">
        <v>27.8421821428571</v>
      </c>
      <c r="DM898">
        <v>999.9</v>
      </c>
      <c r="DN898">
        <v>0</v>
      </c>
      <c r="DO898">
        <v>0</v>
      </c>
      <c r="DP898">
        <v>10005.7142857143</v>
      </c>
      <c r="DQ898">
        <v>0</v>
      </c>
      <c r="DR898">
        <v>17.2112</v>
      </c>
      <c r="DS898">
        <v>7.31325464285714</v>
      </c>
      <c r="DT898">
        <v>258.55275</v>
      </c>
      <c r="DU898">
        <v>250.057214285714</v>
      </c>
      <c r="DV898">
        <v>3.83207464285714</v>
      </c>
      <c r="DW898">
        <v>244.417607142857</v>
      </c>
      <c r="DX898">
        <v>22.553125</v>
      </c>
      <c r="DY898">
        <v>2.38184607142857</v>
      </c>
      <c r="DZ898">
        <v>2.03591571428571</v>
      </c>
      <c r="EA898">
        <v>20.240875</v>
      </c>
      <c r="EB898">
        <v>17.7264678571429</v>
      </c>
      <c r="EC898">
        <v>1999.99964285714</v>
      </c>
      <c r="ED898">
        <v>0.980000785714286</v>
      </c>
      <c r="EE898">
        <v>0.0199990285714286</v>
      </c>
      <c r="EF898">
        <v>0</v>
      </c>
      <c r="EG898">
        <v>847.645</v>
      </c>
      <c r="EH898">
        <v>5.00063</v>
      </c>
      <c r="EI898">
        <v>16657.1321428571</v>
      </c>
      <c r="EJ898">
        <v>17256.8928571429</v>
      </c>
      <c r="EK898">
        <v>38.07775</v>
      </c>
      <c r="EL898">
        <v>38.1493571428571</v>
      </c>
      <c r="EM898">
        <v>37.5755</v>
      </c>
      <c r="EN898">
        <v>37.437</v>
      </c>
      <c r="EO898">
        <v>39.11825</v>
      </c>
      <c r="EP898">
        <v>1955.09964285714</v>
      </c>
      <c r="EQ898">
        <v>39.9</v>
      </c>
      <c r="ER898">
        <v>0</v>
      </c>
      <c r="ES898">
        <v>1659037271.5</v>
      </c>
      <c r="ET898">
        <v>0</v>
      </c>
      <c r="EU898">
        <v>847.59732</v>
      </c>
      <c r="EV898">
        <v>-7.02784612979409</v>
      </c>
      <c r="EW898">
        <v>-155.653845931826</v>
      </c>
      <c r="EX898">
        <v>16656.02</v>
      </c>
      <c r="EY898">
        <v>15</v>
      </c>
      <c r="EZ898">
        <v>1659035359.5</v>
      </c>
      <c r="FA898" t="s">
        <v>1976</v>
      </c>
      <c r="FB898">
        <v>1659035357.5</v>
      </c>
      <c r="FC898">
        <v>1659035359.5</v>
      </c>
      <c r="FD898">
        <v>1</v>
      </c>
      <c r="FE898">
        <v>-0.104</v>
      </c>
      <c r="FF898">
        <v>-0.037</v>
      </c>
      <c r="FG898">
        <v>6.435</v>
      </c>
      <c r="FH898">
        <v>0.501</v>
      </c>
      <c r="FI898">
        <v>420</v>
      </c>
      <c r="FJ898">
        <v>25</v>
      </c>
      <c r="FK898">
        <v>0.45</v>
      </c>
      <c r="FL898">
        <v>0.11</v>
      </c>
      <c r="FM898">
        <v>6.81277073170732</v>
      </c>
      <c r="FN898">
        <v>12.2948138675958</v>
      </c>
      <c r="FO898">
        <v>1.33692563504152</v>
      </c>
      <c r="FP898">
        <v>0</v>
      </c>
      <c r="FQ898">
        <v>848.107794117647</v>
      </c>
      <c r="FR898">
        <v>-8.65920548385131</v>
      </c>
      <c r="FS898">
        <v>0.880391950794772</v>
      </c>
      <c r="FT898">
        <v>0</v>
      </c>
      <c r="FU898">
        <v>3.82783536585366</v>
      </c>
      <c r="FV898">
        <v>0.0803805574912857</v>
      </c>
      <c r="FW898">
        <v>0.00823561720333148</v>
      </c>
      <c r="FX898">
        <v>1</v>
      </c>
      <c r="FY898">
        <v>1</v>
      </c>
      <c r="FZ898">
        <v>3</v>
      </c>
      <c r="GA898" t="s">
        <v>421</v>
      </c>
      <c r="GB898">
        <v>2.97258</v>
      </c>
      <c r="GC898">
        <v>2.69746</v>
      </c>
      <c r="GD898">
        <v>0.0544883</v>
      </c>
      <c r="GE898">
        <v>0.053865</v>
      </c>
      <c r="GF898">
        <v>0.110113</v>
      </c>
      <c r="GG898">
        <v>0.0997551</v>
      </c>
      <c r="GH898">
        <v>36815.3</v>
      </c>
      <c r="GI898">
        <v>40295.1</v>
      </c>
      <c r="GJ898">
        <v>35284</v>
      </c>
      <c r="GK898">
        <v>38624.6</v>
      </c>
      <c r="GL898">
        <v>44509</v>
      </c>
      <c r="GM898">
        <v>50219.6</v>
      </c>
      <c r="GN898">
        <v>55154.6</v>
      </c>
      <c r="GO898">
        <v>61954.9</v>
      </c>
      <c r="GP898">
        <v>1.9822</v>
      </c>
      <c r="GQ898">
        <v>1.8552</v>
      </c>
      <c r="GR898">
        <v>0.168979</v>
      </c>
      <c r="GS898">
        <v>0</v>
      </c>
      <c r="GT898">
        <v>25.0636</v>
      </c>
      <c r="GU898">
        <v>999.9</v>
      </c>
      <c r="GV898">
        <v>58.149</v>
      </c>
      <c r="GW898">
        <v>29.316</v>
      </c>
      <c r="GX898">
        <v>26.384</v>
      </c>
      <c r="GY898">
        <v>56.1219</v>
      </c>
      <c r="GZ898">
        <v>46.0857</v>
      </c>
      <c r="HA898">
        <v>1</v>
      </c>
      <c r="HB898">
        <v>-0.0615244</v>
      </c>
      <c r="HC898">
        <v>0.0104575</v>
      </c>
      <c r="HD898">
        <v>20.1135</v>
      </c>
      <c r="HE898">
        <v>5.20052</v>
      </c>
      <c r="HF898">
        <v>12.004</v>
      </c>
      <c r="HG898">
        <v>4.9756</v>
      </c>
      <c r="HH898">
        <v>3.2936</v>
      </c>
      <c r="HI898">
        <v>9999</v>
      </c>
      <c r="HJ898">
        <v>9999</v>
      </c>
      <c r="HK898">
        <v>9999</v>
      </c>
      <c r="HL898">
        <v>631.4</v>
      </c>
      <c r="HM898">
        <v>1.86319</v>
      </c>
      <c r="HN898">
        <v>1.86801</v>
      </c>
      <c r="HO898">
        <v>1.86777</v>
      </c>
      <c r="HP898">
        <v>1.8689</v>
      </c>
      <c r="HQ898">
        <v>1.86981</v>
      </c>
      <c r="HR898">
        <v>1.86584</v>
      </c>
      <c r="HS898">
        <v>1.86691</v>
      </c>
      <c r="HT898">
        <v>1.86829</v>
      </c>
      <c r="HU898">
        <v>5</v>
      </c>
      <c r="HV898">
        <v>0</v>
      </c>
      <c r="HW898">
        <v>0</v>
      </c>
      <c r="HX898">
        <v>0</v>
      </c>
      <c r="HY898" t="s">
        <v>422</v>
      </c>
      <c r="HZ898" t="s">
        <v>423</v>
      </c>
      <c r="IA898" t="s">
        <v>424</v>
      </c>
      <c r="IB898" t="s">
        <v>424</v>
      </c>
      <c r="IC898" t="s">
        <v>424</v>
      </c>
      <c r="ID898" t="s">
        <v>424</v>
      </c>
      <c r="IE898">
        <v>0</v>
      </c>
      <c r="IF898">
        <v>100</v>
      </c>
      <c r="IG898">
        <v>100</v>
      </c>
      <c r="IH898">
        <v>5.272</v>
      </c>
      <c r="II898">
        <v>0.5313</v>
      </c>
      <c r="IJ898">
        <v>3.92360093765785</v>
      </c>
      <c r="IK898">
        <v>0.00601174518973114</v>
      </c>
      <c r="IL898">
        <v>2.77886958061485e-07</v>
      </c>
      <c r="IM898">
        <v>-3.54636231360687e-10</v>
      </c>
      <c r="IN898">
        <v>0.531367920259254</v>
      </c>
      <c r="IO898">
        <v>0</v>
      </c>
      <c r="IP898">
        <v>0</v>
      </c>
      <c r="IQ898">
        <v>0</v>
      </c>
      <c r="IR898">
        <v>-4</v>
      </c>
      <c r="IS898">
        <v>1848</v>
      </c>
      <c r="IT898">
        <v>1</v>
      </c>
      <c r="IU898">
        <v>25</v>
      </c>
      <c r="IV898">
        <v>31.9</v>
      </c>
      <c r="IW898">
        <v>31.9</v>
      </c>
      <c r="IX898">
        <v>0.604248</v>
      </c>
      <c r="IY898">
        <v>2.63916</v>
      </c>
      <c r="IZ898">
        <v>1.54785</v>
      </c>
      <c r="JA898">
        <v>2.30591</v>
      </c>
      <c r="JB898">
        <v>1.34644</v>
      </c>
      <c r="JC898">
        <v>2.40601</v>
      </c>
      <c r="JD898">
        <v>33.6479</v>
      </c>
      <c r="JE898">
        <v>24.2188</v>
      </c>
      <c r="JF898">
        <v>18</v>
      </c>
      <c r="JG898">
        <v>496.6</v>
      </c>
      <c r="JH898">
        <v>414.492</v>
      </c>
      <c r="JI898">
        <v>24.9997</v>
      </c>
      <c r="JJ898">
        <v>26.4556</v>
      </c>
      <c r="JK898">
        <v>30</v>
      </c>
      <c r="JL898">
        <v>26.4177</v>
      </c>
      <c r="JM898">
        <v>26.3621</v>
      </c>
      <c r="JN898">
        <v>12.0745</v>
      </c>
      <c r="JO898">
        <v>23.6079</v>
      </c>
      <c r="JP898">
        <v>100</v>
      </c>
      <c r="JQ898">
        <v>25</v>
      </c>
      <c r="JR898">
        <v>197.389</v>
      </c>
      <c r="JS898">
        <v>22.4555</v>
      </c>
      <c r="JT898">
        <v>102.313</v>
      </c>
      <c r="JU898">
        <v>103.123</v>
      </c>
    </row>
    <row r="899" spans="1:281">
      <c r="A899">
        <v>881</v>
      </c>
      <c r="B899">
        <v>1659037278.1</v>
      </c>
      <c r="C899">
        <v>13595</v>
      </c>
      <c r="D899" t="s">
        <v>2196</v>
      </c>
      <c r="E899" t="s">
        <v>2197</v>
      </c>
      <c r="F899">
        <v>5</v>
      </c>
      <c r="G899" t="s">
        <v>2169</v>
      </c>
      <c r="H899" t="s">
        <v>417</v>
      </c>
      <c r="I899">
        <v>1659037270.33214</v>
      </c>
      <c r="J899">
        <f>(K899)/1000</f>
        <v>0</v>
      </c>
      <c r="K899">
        <f>IF(CZ899, AN899, AH899)</f>
        <v>0</v>
      </c>
      <c r="L899">
        <f>IF(CZ899, AI899, AG899)</f>
        <v>0</v>
      </c>
      <c r="M899">
        <f>DB899 - IF(AU899&gt;1, L899*CV899*100.0/(AW899*DP899), 0)</f>
        <v>0</v>
      </c>
      <c r="N899">
        <f>((T899-J899/2)*M899-L899)/(T899+J899/2)</f>
        <v>0</v>
      </c>
      <c r="O899">
        <f>N899*(DI899+DJ899)/1000.0</f>
        <v>0</v>
      </c>
      <c r="P899">
        <f>(DB899 - IF(AU899&gt;1, L899*CV899*100.0/(AW899*DP899), 0))*(DI899+DJ899)/1000.0</f>
        <v>0</v>
      </c>
      <c r="Q899">
        <f>2.0/((1/S899-1/R899)+SIGN(S899)*SQRT((1/S899-1/R899)*(1/S899-1/R899) + 4*CW899/((CW899+1)*(CW899+1))*(2*1/S899*1/R899-1/R899*1/R899)))</f>
        <v>0</v>
      </c>
      <c r="R899">
        <f>IF(LEFT(CX899,1)&lt;&gt;"0",IF(LEFT(CX899,1)="1",3.0,CY899),$D$5+$E$5*(DP899*DI899/($K$5*1000))+$F$5*(DP899*DI899/($K$5*1000))*MAX(MIN(CV899,$J$5),$I$5)*MAX(MIN(CV899,$J$5),$I$5)+$G$5*MAX(MIN(CV899,$J$5),$I$5)*(DP899*DI899/($K$5*1000))+$H$5*(DP899*DI899/($K$5*1000))*(DP899*DI899/($K$5*1000)))</f>
        <v>0</v>
      </c>
      <c r="S899">
        <f>J899*(1000-(1000*0.61365*exp(17.502*W899/(240.97+W899))/(DI899+DJ899)+DD899)/2)/(1000*0.61365*exp(17.502*W899/(240.97+W899))/(DI899+DJ899)-DD899)</f>
        <v>0</v>
      </c>
      <c r="T899">
        <f>1/((CW899+1)/(Q899/1.6)+1/(R899/1.37)) + CW899/((CW899+1)/(Q899/1.6) + CW899/(R899/1.37))</f>
        <v>0</v>
      </c>
      <c r="U899">
        <f>(CR899*CU899)</f>
        <v>0</v>
      </c>
      <c r="V899">
        <f>(DK899+(U899+2*0.95*5.67E-8*(((DK899+$B$7)+273)^4-(DK899+273)^4)-44100*J899)/(1.84*29.3*R899+8*0.95*5.67E-8*(DK899+273)^3))</f>
        <v>0</v>
      </c>
      <c r="W899">
        <f>($C$7*DL899+$D$7*DM899+$E$7*V899)</f>
        <v>0</v>
      </c>
      <c r="X899">
        <f>0.61365*exp(17.502*W899/(240.97+W899))</f>
        <v>0</v>
      </c>
      <c r="Y899">
        <f>(Z899/AA899*100)</f>
        <v>0</v>
      </c>
      <c r="Z899">
        <f>DD899*(DI899+DJ899)/1000</f>
        <v>0</v>
      </c>
      <c r="AA899">
        <f>0.61365*exp(17.502*DK899/(240.97+DK899))</f>
        <v>0</v>
      </c>
      <c r="AB899">
        <f>(X899-DD899*(DI899+DJ899)/1000)</f>
        <v>0</v>
      </c>
      <c r="AC899">
        <f>(-J899*44100)</f>
        <v>0</v>
      </c>
      <c r="AD899">
        <f>2*29.3*R899*0.92*(DK899-W899)</f>
        <v>0</v>
      </c>
      <c r="AE899">
        <f>2*0.95*5.67E-8*(((DK899+$B$7)+273)^4-(W899+273)^4)</f>
        <v>0</v>
      </c>
      <c r="AF899">
        <f>U899+AE899+AC899+AD899</f>
        <v>0</v>
      </c>
      <c r="AG899">
        <f>DH899*AU899*(DC899-DB899*(1000-AU899*DE899)/(1000-AU899*DD899))/(100*CV899)</f>
        <v>0</v>
      </c>
      <c r="AH899">
        <f>1000*DH899*AU899*(DD899-DE899)/(100*CV899*(1000-AU899*DD899))</f>
        <v>0</v>
      </c>
      <c r="AI899">
        <f>(AJ899 - AK899 - DI899*1E3/(8.314*(DK899+273.15)) * AM899/DH899 * AL899) * DH899/(100*CV899) * (1000 - DE899)/1000</f>
        <v>0</v>
      </c>
      <c r="AJ899">
        <v>214.000587952938</v>
      </c>
      <c r="AK899">
        <v>218.059872727273</v>
      </c>
      <c r="AL899">
        <v>-3.20862976841811</v>
      </c>
      <c r="AM899">
        <v>66.0502826319513</v>
      </c>
      <c r="AN899">
        <f>(AP899 - AO899 + DI899*1E3/(8.314*(DK899+273.15)) * AR899/DH899 * AQ899) * DH899/(100*CV899) * 1000/(1000 - AP899)</f>
        <v>0</v>
      </c>
      <c r="AO899">
        <v>22.5380565780124</v>
      </c>
      <c r="AP899">
        <v>26.3979118881119</v>
      </c>
      <c r="AQ899">
        <v>6.1515027757533e-06</v>
      </c>
      <c r="AR899">
        <v>92.4461955037178</v>
      </c>
      <c r="AS899">
        <v>0</v>
      </c>
      <c r="AT899">
        <v>0</v>
      </c>
      <c r="AU899">
        <f>IF(AS899*$H$13&gt;=AW899,1.0,(AW899/(AW899-AS899*$H$13)))</f>
        <v>0</v>
      </c>
      <c r="AV899">
        <f>(AU899-1)*100</f>
        <v>0</v>
      </c>
      <c r="AW899">
        <f>MAX(0,($B$13+$C$13*DP899)/(1+$D$13*DP899)*DI899/(DK899+273)*$E$13)</f>
        <v>0</v>
      </c>
      <c r="AX899" t="s">
        <v>418</v>
      </c>
      <c r="AY899" t="s">
        <v>418</v>
      </c>
      <c r="AZ899">
        <v>0</v>
      </c>
      <c r="BA899">
        <v>0</v>
      </c>
      <c r="BB899">
        <f>1-AZ899/BA899</f>
        <v>0</v>
      </c>
      <c r="BC899">
        <v>0</v>
      </c>
      <c r="BD899" t="s">
        <v>418</v>
      </c>
      <c r="BE899" t="s">
        <v>418</v>
      </c>
      <c r="BF899">
        <v>0</v>
      </c>
      <c r="BG899">
        <v>0</v>
      </c>
      <c r="BH899">
        <f>1-BF899/BG899</f>
        <v>0</v>
      </c>
      <c r="BI899">
        <v>0.5</v>
      </c>
      <c r="BJ899">
        <f>CS899</f>
        <v>0</v>
      </c>
      <c r="BK899">
        <f>L899</f>
        <v>0</v>
      </c>
      <c r="BL899">
        <f>BH899*BI899*BJ899</f>
        <v>0</v>
      </c>
      <c r="BM899">
        <f>(BK899-BC899)/BJ899</f>
        <v>0</v>
      </c>
      <c r="BN899">
        <f>(BA899-BG899)/BG899</f>
        <v>0</v>
      </c>
      <c r="BO899">
        <f>AZ899/(BB899+AZ899/BG899)</f>
        <v>0</v>
      </c>
      <c r="BP899" t="s">
        <v>418</v>
      </c>
      <c r="BQ899">
        <v>0</v>
      </c>
      <c r="BR899">
        <f>IF(BQ899&lt;&gt;0, BQ899, BO899)</f>
        <v>0</v>
      </c>
      <c r="BS899">
        <f>1-BR899/BG899</f>
        <v>0</v>
      </c>
      <c r="BT899">
        <f>(BG899-BF899)/(BG899-BR899)</f>
        <v>0</v>
      </c>
      <c r="BU899">
        <f>(BA899-BG899)/(BA899-BR899)</f>
        <v>0</v>
      </c>
      <c r="BV899">
        <f>(BG899-BF899)/(BG899-AZ899)</f>
        <v>0</v>
      </c>
      <c r="BW899">
        <f>(BA899-BG899)/(BA899-AZ899)</f>
        <v>0</v>
      </c>
      <c r="BX899">
        <f>(BT899*BR899/BF899)</f>
        <v>0</v>
      </c>
      <c r="BY899">
        <f>(1-BX899)</f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f>$B$11*DQ899+$C$11*DR899+$F$11*EC899*(1-EF899)</f>
        <v>0</v>
      </c>
      <c r="CS899">
        <f>CR899*CT899</f>
        <v>0</v>
      </c>
      <c r="CT899">
        <f>($B$11*$D$9+$C$11*$D$9+$F$11*((EP899+EH899)/MAX(EP899+EH899+EQ899, 0.1)*$I$9+EQ899/MAX(EP899+EH899+EQ899, 0.1)*$J$9))/($B$11+$C$11+$F$11)</f>
        <v>0</v>
      </c>
      <c r="CU899">
        <f>($B$11*$K$9+$C$11*$K$9+$F$11*((EP899+EH899)/MAX(EP899+EH899+EQ899, 0.1)*$P$9+EQ899/MAX(EP899+EH899+EQ899, 0.1)*$Q$9))/($B$11+$C$11+$F$11)</f>
        <v>0</v>
      </c>
      <c r="CV899">
        <v>6</v>
      </c>
      <c r="CW899">
        <v>0.5</v>
      </c>
      <c r="CX899" t="s">
        <v>419</v>
      </c>
      <c r="CY899">
        <v>2</v>
      </c>
      <c r="CZ899" t="b">
        <v>1</v>
      </c>
      <c r="DA899">
        <v>1659037270.33214</v>
      </c>
      <c r="DB899">
        <v>234.783785714286</v>
      </c>
      <c r="DC899">
        <v>225.865892857143</v>
      </c>
      <c r="DD899">
        <v>26.3912178571429</v>
      </c>
      <c r="DE899">
        <v>22.5448857142857</v>
      </c>
      <c r="DF899">
        <v>229.47025</v>
      </c>
      <c r="DG899">
        <v>25.8598392857143</v>
      </c>
      <c r="DH899">
        <v>500.108392857143</v>
      </c>
      <c r="DI899">
        <v>90.2720464285714</v>
      </c>
      <c r="DJ899">
        <v>0.043909775</v>
      </c>
      <c r="DK899">
        <v>27.2696357142857</v>
      </c>
      <c r="DL899">
        <v>27.8454357142857</v>
      </c>
      <c r="DM899">
        <v>999.9</v>
      </c>
      <c r="DN899">
        <v>0</v>
      </c>
      <c r="DO899">
        <v>0</v>
      </c>
      <c r="DP899">
        <v>10004.4642857143</v>
      </c>
      <c r="DQ899">
        <v>0</v>
      </c>
      <c r="DR899">
        <v>17.2112</v>
      </c>
      <c r="DS899">
        <v>8.91783964285714</v>
      </c>
      <c r="DT899">
        <v>241.147857142857</v>
      </c>
      <c r="DU899">
        <v>231.075678571429</v>
      </c>
      <c r="DV899">
        <v>3.84631571428571</v>
      </c>
      <c r="DW899">
        <v>225.865892857143</v>
      </c>
      <c r="DX899">
        <v>22.5448857142857</v>
      </c>
      <c r="DY899">
        <v>2.38238892857143</v>
      </c>
      <c r="DZ899">
        <v>2.03517321428571</v>
      </c>
      <c r="EA899">
        <v>20.2445571428571</v>
      </c>
      <c r="EB899">
        <v>17.720675</v>
      </c>
      <c r="EC899">
        <v>2000.01714285714</v>
      </c>
      <c r="ED899">
        <v>0.980000892857143</v>
      </c>
      <c r="EE899">
        <v>0.0199989142857143</v>
      </c>
      <c r="EF899">
        <v>0</v>
      </c>
      <c r="EG899">
        <v>847.064428571429</v>
      </c>
      <c r="EH899">
        <v>5.00063</v>
      </c>
      <c r="EI899">
        <v>16645.1571428571</v>
      </c>
      <c r="EJ899">
        <v>17257.0392857143</v>
      </c>
      <c r="EK899">
        <v>38.071</v>
      </c>
      <c r="EL899">
        <v>38.1316428571429</v>
      </c>
      <c r="EM899">
        <v>37.571</v>
      </c>
      <c r="EN899">
        <v>37.437</v>
      </c>
      <c r="EO899">
        <v>39.11375</v>
      </c>
      <c r="EP899">
        <v>1955.11714285714</v>
      </c>
      <c r="EQ899">
        <v>39.9</v>
      </c>
      <c r="ER899">
        <v>0</v>
      </c>
      <c r="ES899">
        <v>1659037277.5</v>
      </c>
      <c r="ET899">
        <v>0</v>
      </c>
      <c r="EU899">
        <v>847.00884</v>
      </c>
      <c r="EV899">
        <v>-4.16938460152695</v>
      </c>
      <c r="EW899">
        <v>-91.3999999150863</v>
      </c>
      <c r="EX899">
        <v>16643.768</v>
      </c>
      <c r="EY899">
        <v>15</v>
      </c>
      <c r="EZ899">
        <v>1659035359.5</v>
      </c>
      <c r="FA899" t="s">
        <v>1976</v>
      </c>
      <c r="FB899">
        <v>1659035357.5</v>
      </c>
      <c r="FC899">
        <v>1659035359.5</v>
      </c>
      <c r="FD899">
        <v>1</v>
      </c>
      <c r="FE899">
        <v>-0.104</v>
      </c>
      <c r="FF899">
        <v>-0.037</v>
      </c>
      <c r="FG899">
        <v>6.435</v>
      </c>
      <c r="FH899">
        <v>0.501</v>
      </c>
      <c r="FI899">
        <v>420</v>
      </c>
      <c r="FJ899">
        <v>25</v>
      </c>
      <c r="FK899">
        <v>0.45</v>
      </c>
      <c r="FL899">
        <v>0.11</v>
      </c>
      <c r="FM899">
        <v>8.08449634146342</v>
      </c>
      <c r="FN899">
        <v>16.6864912891986</v>
      </c>
      <c r="FO899">
        <v>1.69868620082606</v>
      </c>
      <c r="FP899">
        <v>0</v>
      </c>
      <c r="FQ899">
        <v>847.352588235294</v>
      </c>
      <c r="FR899">
        <v>-5.99734147113171</v>
      </c>
      <c r="FS899">
        <v>0.630353407768316</v>
      </c>
      <c r="FT899">
        <v>0</v>
      </c>
      <c r="FU899">
        <v>3.84029146341463</v>
      </c>
      <c r="FV899">
        <v>0.148763414634144</v>
      </c>
      <c r="FW899">
        <v>0.0161594860098433</v>
      </c>
      <c r="FX899">
        <v>0</v>
      </c>
      <c r="FY899">
        <v>0</v>
      </c>
      <c r="FZ899">
        <v>3</v>
      </c>
      <c r="GA899" t="s">
        <v>427</v>
      </c>
      <c r="GB899">
        <v>2.97317</v>
      </c>
      <c r="GC899">
        <v>2.6978</v>
      </c>
      <c r="GD899">
        <v>0.0508283</v>
      </c>
      <c r="GE899">
        <v>0.0497353</v>
      </c>
      <c r="GF899">
        <v>0.110121</v>
      </c>
      <c r="GG899">
        <v>0.0996556</v>
      </c>
      <c r="GH899">
        <v>36957.5</v>
      </c>
      <c r="GI899">
        <v>40471.1</v>
      </c>
      <c r="GJ899">
        <v>35283.7</v>
      </c>
      <c r="GK899">
        <v>38624.8</v>
      </c>
      <c r="GL899">
        <v>44508.4</v>
      </c>
      <c r="GM899">
        <v>50225</v>
      </c>
      <c r="GN899">
        <v>55154.5</v>
      </c>
      <c r="GO899">
        <v>61954.9</v>
      </c>
      <c r="GP899">
        <v>1.9822</v>
      </c>
      <c r="GQ899">
        <v>1.855</v>
      </c>
      <c r="GR899">
        <v>0.170916</v>
      </c>
      <c r="GS899">
        <v>0</v>
      </c>
      <c r="GT899">
        <v>25.0636</v>
      </c>
      <c r="GU899">
        <v>999.9</v>
      </c>
      <c r="GV899">
        <v>58.149</v>
      </c>
      <c r="GW899">
        <v>29.336</v>
      </c>
      <c r="GX899">
        <v>26.4126</v>
      </c>
      <c r="GY899">
        <v>55.8219</v>
      </c>
      <c r="GZ899">
        <v>46.1178</v>
      </c>
      <c r="HA899">
        <v>1</v>
      </c>
      <c r="HB899">
        <v>-0.0615244</v>
      </c>
      <c r="HC899">
        <v>0.00956427</v>
      </c>
      <c r="HD899">
        <v>20.1142</v>
      </c>
      <c r="HE899">
        <v>5.20052</v>
      </c>
      <c r="HF899">
        <v>12.0064</v>
      </c>
      <c r="HG899">
        <v>4.976</v>
      </c>
      <c r="HH899">
        <v>3.294</v>
      </c>
      <c r="HI899">
        <v>9999</v>
      </c>
      <c r="HJ899">
        <v>9999</v>
      </c>
      <c r="HK899">
        <v>9999</v>
      </c>
      <c r="HL899">
        <v>631.4</v>
      </c>
      <c r="HM899">
        <v>1.86316</v>
      </c>
      <c r="HN899">
        <v>1.86804</v>
      </c>
      <c r="HO899">
        <v>1.86783</v>
      </c>
      <c r="HP899">
        <v>1.8689</v>
      </c>
      <c r="HQ899">
        <v>1.86981</v>
      </c>
      <c r="HR899">
        <v>1.86584</v>
      </c>
      <c r="HS899">
        <v>1.86691</v>
      </c>
      <c r="HT899">
        <v>1.86829</v>
      </c>
      <c r="HU899">
        <v>5</v>
      </c>
      <c r="HV899">
        <v>0</v>
      </c>
      <c r="HW899">
        <v>0</v>
      </c>
      <c r="HX899">
        <v>0</v>
      </c>
      <c r="HY899" t="s">
        <v>422</v>
      </c>
      <c r="HZ899" t="s">
        <v>423</v>
      </c>
      <c r="IA899" t="s">
        <v>424</v>
      </c>
      <c r="IB899" t="s">
        <v>424</v>
      </c>
      <c r="IC899" t="s">
        <v>424</v>
      </c>
      <c r="ID899" t="s">
        <v>424</v>
      </c>
      <c r="IE899">
        <v>0</v>
      </c>
      <c r="IF899">
        <v>100</v>
      </c>
      <c r="IG899">
        <v>100</v>
      </c>
      <c r="IH899">
        <v>5.168</v>
      </c>
      <c r="II899">
        <v>0.5314</v>
      </c>
      <c r="IJ899">
        <v>3.92360093765785</v>
      </c>
      <c r="IK899">
        <v>0.00601174518973114</v>
      </c>
      <c r="IL899">
        <v>2.77886958061485e-07</v>
      </c>
      <c r="IM899">
        <v>-3.54636231360687e-10</v>
      </c>
      <c r="IN899">
        <v>0.531367920259254</v>
      </c>
      <c r="IO899">
        <v>0</v>
      </c>
      <c r="IP899">
        <v>0</v>
      </c>
      <c r="IQ899">
        <v>0</v>
      </c>
      <c r="IR899">
        <v>-4</v>
      </c>
      <c r="IS899">
        <v>1848</v>
      </c>
      <c r="IT899">
        <v>1</v>
      </c>
      <c r="IU899">
        <v>25</v>
      </c>
      <c r="IV899">
        <v>32</v>
      </c>
      <c r="IW899">
        <v>32</v>
      </c>
      <c r="IX899">
        <v>0.563965</v>
      </c>
      <c r="IY899">
        <v>2.64893</v>
      </c>
      <c r="IZ899">
        <v>1.54785</v>
      </c>
      <c r="JA899">
        <v>2.30591</v>
      </c>
      <c r="JB899">
        <v>1.34644</v>
      </c>
      <c r="JC899">
        <v>2.30347</v>
      </c>
      <c r="JD899">
        <v>33.6254</v>
      </c>
      <c r="JE899">
        <v>24.2101</v>
      </c>
      <c r="JF899">
        <v>18</v>
      </c>
      <c r="JG899">
        <v>496.601</v>
      </c>
      <c r="JH899">
        <v>414.363</v>
      </c>
      <c r="JI899">
        <v>24.9997</v>
      </c>
      <c r="JJ899">
        <v>26.4556</v>
      </c>
      <c r="JK899">
        <v>30</v>
      </c>
      <c r="JL899">
        <v>26.4177</v>
      </c>
      <c r="JM899">
        <v>26.3599</v>
      </c>
      <c r="JN899">
        <v>11.2608</v>
      </c>
      <c r="JO899">
        <v>23.6079</v>
      </c>
      <c r="JP899">
        <v>100</v>
      </c>
      <c r="JQ899">
        <v>25</v>
      </c>
      <c r="JR899">
        <v>183.958</v>
      </c>
      <c r="JS899">
        <v>22.4298</v>
      </c>
      <c r="JT899">
        <v>102.313</v>
      </c>
      <c r="JU899">
        <v>103.123</v>
      </c>
    </row>
    <row r="900" spans="1:281">
      <c r="A900">
        <v>882</v>
      </c>
      <c r="B900">
        <v>1659037282.6</v>
      </c>
      <c r="C900">
        <v>13599.5</v>
      </c>
      <c r="D900" t="s">
        <v>2198</v>
      </c>
      <c r="E900" t="s">
        <v>2199</v>
      </c>
      <c r="F900">
        <v>5</v>
      </c>
      <c r="G900" t="s">
        <v>2169</v>
      </c>
      <c r="H900" t="s">
        <v>417</v>
      </c>
      <c r="I900">
        <v>1659037274.77857</v>
      </c>
      <c r="J900">
        <f>(K900)/1000</f>
        <v>0</v>
      </c>
      <c r="K900">
        <f>IF(CZ900, AN900, AH900)</f>
        <v>0</v>
      </c>
      <c r="L900">
        <f>IF(CZ900, AI900, AG900)</f>
        <v>0</v>
      </c>
      <c r="M900">
        <f>DB900 - IF(AU900&gt;1, L900*CV900*100.0/(AW900*DP900), 0)</f>
        <v>0</v>
      </c>
      <c r="N900">
        <f>((T900-J900/2)*M900-L900)/(T900+J900/2)</f>
        <v>0</v>
      </c>
      <c r="O900">
        <f>N900*(DI900+DJ900)/1000.0</f>
        <v>0</v>
      </c>
      <c r="P900">
        <f>(DB900 - IF(AU900&gt;1, L900*CV900*100.0/(AW900*DP900), 0))*(DI900+DJ900)/1000.0</f>
        <v>0</v>
      </c>
      <c r="Q900">
        <f>2.0/((1/S900-1/R900)+SIGN(S900)*SQRT((1/S900-1/R900)*(1/S900-1/R900) + 4*CW900/((CW900+1)*(CW900+1))*(2*1/S900*1/R900-1/R900*1/R900)))</f>
        <v>0</v>
      </c>
      <c r="R900">
        <f>IF(LEFT(CX900,1)&lt;&gt;"0",IF(LEFT(CX900,1)="1",3.0,CY900),$D$5+$E$5*(DP900*DI900/($K$5*1000))+$F$5*(DP900*DI900/($K$5*1000))*MAX(MIN(CV900,$J$5),$I$5)*MAX(MIN(CV900,$J$5),$I$5)+$G$5*MAX(MIN(CV900,$J$5),$I$5)*(DP900*DI900/($K$5*1000))+$H$5*(DP900*DI900/($K$5*1000))*(DP900*DI900/($K$5*1000)))</f>
        <v>0</v>
      </c>
      <c r="S900">
        <f>J900*(1000-(1000*0.61365*exp(17.502*W900/(240.97+W900))/(DI900+DJ900)+DD900)/2)/(1000*0.61365*exp(17.502*W900/(240.97+W900))/(DI900+DJ900)-DD900)</f>
        <v>0</v>
      </c>
      <c r="T900">
        <f>1/((CW900+1)/(Q900/1.6)+1/(R900/1.37)) + CW900/((CW900+1)/(Q900/1.6) + CW900/(R900/1.37))</f>
        <v>0</v>
      </c>
      <c r="U900">
        <f>(CR900*CU900)</f>
        <v>0</v>
      </c>
      <c r="V900">
        <f>(DK900+(U900+2*0.95*5.67E-8*(((DK900+$B$7)+273)^4-(DK900+273)^4)-44100*J900)/(1.84*29.3*R900+8*0.95*5.67E-8*(DK900+273)^3))</f>
        <v>0</v>
      </c>
      <c r="W900">
        <f>($C$7*DL900+$D$7*DM900+$E$7*V900)</f>
        <v>0</v>
      </c>
      <c r="X900">
        <f>0.61365*exp(17.502*W900/(240.97+W900))</f>
        <v>0</v>
      </c>
      <c r="Y900">
        <f>(Z900/AA900*100)</f>
        <v>0</v>
      </c>
      <c r="Z900">
        <f>DD900*(DI900+DJ900)/1000</f>
        <v>0</v>
      </c>
      <c r="AA900">
        <f>0.61365*exp(17.502*DK900/(240.97+DK900))</f>
        <v>0</v>
      </c>
      <c r="AB900">
        <f>(X900-DD900*(DI900+DJ900)/1000)</f>
        <v>0</v>
      </c>
      <c r="AC900">
        <f>(-J900*44100)</f>
        <v>0</v>
      </c>
      <c r="AD900">
        <f>2*29.3*R900*0.92*(DK900-W900)</f>
        <v>0</v>
      </c>
      <c r="AE900">
        <f>2*0.95*5.67E-8*(((DK900+$B$7)+273)^4-(W900+273)^4)</f>
        <v>0</v>
      </c>
      <c r="AF900">
        <f>U900+AE900+AC900+AD900</f>
        <v>0</v>
      </c>
      <c r="AG900">
        <f>DH900*AU900*(DC900-DB900*(1000-AU900*DE900)/(1000-AU900*DD900))/(100*CV900)</f>
        <v>0</v>
      </c>
      <c r="AH900">
        <f>1000*DH900*AU900*(DD900-DE900)/(100*CV900*(1000-AU900*DD900))</f>
        <v>0</v>
      </c>
      <c r="AI900">
        <f>(AJ900 - AK900 - DI900*1E3/(8.314*(DK900+273.15)) * AM900/DH900 * AL900) * DH900/(100*CV900) * (1000 - DE900)/1000</f>
        <v>0</v>
      </c>
      <c r="AJ900">
        <v>198.489690888461</v>
      </c>
      <c r="AK900">
        <v>203.529448484849</v>
      </c>
      <c r="AL900">
        <v>-3.217452781352</v>
      </c>
      <c r="AM900">
        <v>66.0502826319513</v>
      </c>
      <c r="AN900">
        <f>(AP900 - AO900 + DI900*1E3/(8.314*(DK900+273.15)) * AR900/DH900 * AQ900) * DH900/(100*CV900) * 1000/(1000 - AP900)</f>
        <v>0</v>
      </c>
      <c r="AO900">
        <v>22.517906235913</v>
      </c>
      <c r="AP900">
        <v>26.3933482517483</v>
      </c>
      <c r="AQ900">
        <v>-2.1511884792433e-05</v>
      </c>
      <c r="AR900">
        <v>92.4461955037178</v>
      </c>
      <c r="AS900">
        <v>0</v>
      </c>
      <c r="AT900">
        <v>0</v>
      </c>
      <c r="AU900">
        <f>IF(AS900*$H$13&gt;=AW900,1.0,(AW900/(AW900-AS900*$H$13)))</f>
        <v>0</v>
      </c>
      <c r="AV900">
        <f>(AU900-1)*100</f>
        <v>0</v>
      </c>
      <c r="AW900">
        <f>MAX(0,($B$13+$C$13*DP900)/(1+$D$13*DP900)*DI900/(DK900+273)*$E$13)</f>
        <v>0</v>
      </c>
      <c r="AX900" t="s">
        <v>418</v>
      </c>
      <c r="AY900" t="s">
        <v>418</v>
      </c>
      <c r="AZ900">
        <v>0</v>
      </c>
      <c r="BA900">
        <v>0</v>
      </c>
      <c r="BB900">
        <f>1-AZ900/BA900</f>
        <v>0</v>
      </c>
      <c r="BC900">
        <v>0</v>
      </c>
      <c r="BD900" t="s">
        <v>418</v>
      </c>
      <c r="BE900" t="s">
        <v>418</v>
      </c>
      <c r="BF900">
        <v>0</v>
      </c>
      <c r="BG900">
        <v>0</v>
      </c>
      <c r="BH900">
        <f>1-BF900/BG900</f>
        <v>0</v>
      </c>
      <c r="BI900">
        <v>0.5</v>
      </c>
      <c r="BJ900">
        <f>CS900</f>
        <v>0</v>
      </c>
      <c r="BK900">
        <f>L900</f>
        <v>0</v>
      </c>
      <c r="BL900">
        <f>BH900*BI900*BJ900</f>
        <v>0</v>
      </c>
      <c r="BM900">
        <f>(BK900-BC900)/BJ900</f>
        <v>0</v>
      </c>
      <c r="BN900">
        <f>(BA900-BG900)/BG900</f>
        <v>0</v>
      </c>
      <c r="BO900">
        <f>AZ900/(BB900+AZ900/BG900)</f>
        <v>0</v>
      </c>
      <c r="BP900" t="s">
        <v>418</v>
      </c>
      <c r="BQ900">
        <v>0</v>
      </c>
      <c r="BR900">
        <f>IF(BQ900&lt;&gt;0, BQ900, BO900)</f>
        <v>0</v>
      </c>
      <c r="BS900">
        <f>1-BR900/BG900</f>
        <v>0</v>
      </c>
      <c r="BT900">
        <f>(BG900-BF900)/(BG900-BR900)</f>
        <v>0</v>
      </c>
      <c r="BU900">
        <f>(BA900-BG900)/(BA900-BR900)</f>
        <v>0</v>
      </c>
      <c r="BV900">
        <f>(BG900-BF900)/(BG900-AZ900)</f>
        <v>0</v>
      </c>
      <c r="BW900">
        <f>(BA900-BG900)/(BA900-AZ900)</f>
        <v>0</v>
      </c>
      <c r="BX900">
        <f>(BT900*BR900/BF900)</f>
        <v>0</v>
      </c>
      <c r="BY900">
        <f>(1-BX900)</f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f>$B$11*DQ900+$C$11*DR900+$F$11*EC900*(1-EF900)</f>
        <v>0</v>
      </c>
      <c r="CS900">
        <f>CR900*CT900</f>
        <v>0</v>
      </c>
      <c r="CT900">
        <f>($B$11*$D$9+$C$11*$D$9+$F$11*((EP900+EH900)/MAX(EP900+EH900+EQ900, 0.1)*$I$9+EQ900/MAX(EP900+EH900+EQ900, 0.1)*$J$9))/($B$11+$C$11+$F$11)</f>
        <v>0</v>
      </c>
      <c r="CU900">
        <f>($B$11*$K$9+$C$11*$K$9+$F$11*((EP900+EH900)/MAX(EP900+EH900+EQ900, 0.1)*$P$9+EQ900/MAX(EP900+EH900+EQ900, 0.1)*$Q$9))/($B$11+$C$11+$F$11)</f>
        <v>0</v>
      </c>
      <c r="CV900">
        <v>6</v>
      </c>
      <c r="CW900">
        <v>0.5</v>
      </c>
      <c r="CX900" t="s">
        <v>419</v>
      </c>
      <c r="CY900">
        <v>2</v>
      </c>
      <c r="CZ900" t="b">
        <v>1</v>
      </c>
      <c r="DA900">
        <v>1659037274.77857</v>
      </c>
      <c r="DB900">
        <v>221.001964285714</v>
      </c>
      <c r="DC900">
        <v>211.064535714286</v>
      </c>
      <c r="DD900">
        <v>26.3936892857143</v>
      </c>
      <c r="DE900">
        <v>22.5341035714286</v>
      </c>
      <c r="DF900">
        <v>215.771821428571</v>
      </c>
      <c r="DG900">
        <v>25.8623178571429</v>
      </c>
      <c r="DH900">
        <v>500.077535714286</v>
      </c>
      <c r="DI900">
        <v>90.2715714285714</v>
      </c>
      <c r="DJ900">
        <v>0.0438056535714286</v>
      </c>
      <c r="DK900">
        <v>27.2701357142857</v>
      </c>
      <c r="DL900">
        <v>27.8472071428571</v>
      </c>
      <c r="DM900">
        <v>999.9</v>
      </c>
      <c r="DN900">
        <v>0</v>
      </c>
      <c r="DO900">
        <v>0</v>
      </c>
      <c r="DP900">
        <v>10004.2857142857</v>
      </c>
      <c r="DQ900">
        <v>0</v>
      </c>
      <c r="DR900">
        <v>17.2112</v>
      </c>
      <c r="DS900">
        <v>9.93740142857143</v>
      </c>
      <c r="DT900">
        <v>226.993107142857</v>
      </c>
      <c r="DU900">
        <v>215.930571428571</v>
      </c>
      <c r="DV900">
        <v>3.85957821428571</v>
      </c>
      <c r="DW900">
        <v>211.064535714286</v>
      </c>
      <c r="DX900">
        <v>22.5341035714286</v>
      </c>
      <c r="DY900">
        <v>2.38259964285714</v>
      </c>
      <c r="DZ900">
        <v>2.03418964285714</v>
      </c>
      <c r="EA900">
        <v>20.2459892857143</v>
      </c>
      <c r="EB900">
        <v>17.7129928571429</v>
      </c>
      <c r="EC900">
        <v>1999.99607142857</v>
      </c>
      <c r="ED900">
        <v>0.980000678571429</v>
      </c>
      <c r="EE900">
        <v>0.0199991428571429</v>
      </c>
      <c r="EF900">
        <v>0</v>
      </c>
      <c r="EG900">
        <v>846.814321428571</v>
      </c>
      <c r="EH900">
        <v>5.00063</v>
      </c>
      <c r="EI900">
        <v>16639.0285714286</v>
      </c>
      <c r="EJ900">
        <v>17256.8571428571</v>
      </c>
      <c r="EK900">
        <v>38.0665</v>
      </c>
      <c r="EL900">
        <v>38.125</v>
      </c>
      <c r="EM900">
        <v>37.562</v>
      </c>
      <c r="EN900">
        <v>37.4415</v>
      </c>
      <c r="EO900">
        <v>39.11375</v>
      </c>
      <c r="EP900">
        <v>1955.09607142857</v>
      </c>
      <c r="EQ900">
        <v>39.9</v>
      </c>
      <c r="ER900">
        <v>0</v>
      </c>
      <c r="ES900">
        <v>1659037281.7</v>
      </c>
      <c r="ET900">
        <v>0</v>
      </c>
      <c r="EU900">
        <v>846.820346153846</v>
      </c>
      <c r="EV900">
        <v>-2.74786324733897</v>
      </c>
      <c r="EW900">
        <v>-60.4786325666731</v>
      </c>
      <c r="EX900">
        <v>16638.7769230769</v>
      </c>
      <c r="EY900">
        <v>15</v>
      </c>
      <c r="EZ900">
        <v>1659035359.5</v>
      </c>
      <c r="FA900" t="s">
        <v>1976</v>
      </c>
      <c r="FB900">
        <v>1659035357.5</v>
      </c>
      <c r="FC900">
        <v>1659035359.5</v>
      </c>
      <c r="FD900">
        <v>1</v>
      </c>
      <c r="FE900">
        <v>-0.104</v>
      </c>
      <c r="FF900">
        <v>-0.037</v>
      </c>
      <c r="FG900">
        <v>6.435</v>
      </c>
      <c r="FH900">
        <v>0.501</v>
      </c>
      <c r="FI900">
        <v>420</v>
      </c>
      <c r="FJ900">
        <v>25</v>
      </c>
      <c r="FK900">
        <v>0.45</v>
      </c>
      <c r="FL900">
        <v>0.11</v>
      </c>
      <c r="FM900">
        <v>9.10871097560976</v>
      </c>
      <c r="FN900">
        <v>15.553932543554</v>
      </c>
      <c r="FO900">
        <v>1.60164189241709</v>
      </c>
      <c r="FP900">
        <v>0</v>
      </c>
      <c r="FQ900">
        <v>847.060823529412</v>
      </c>
      <c r="FR900">
        <v>-4.12146676561693</v>
      </c>
      <c r="FS900">
        <v>0.462526658728551</v>
      </c>
      <c r="FT900">
        <v>0</v>
      </c>
      <c r="FU900">
        <v>3.85061</v>
      </c>
      <c r="FV900">
        <v>0.183833937282233</v>
      </c>
      <c r="FW900">
        <v>0.0191594196408871</v>
      </c>
      <c r="FX900">
        <v>0</v>
      </c>
      <c r="FY900">
        <v>0</v>
      </c>
      <c r="FZ900">
        <v>3</v>
      </c>
      <c r="GA900" t="s">
        <v>427</v>
      </c>
      <c r="GB900">
        <v>2.97489</v>
      </c>
      <c r="GC900">
        <v>2.69746</v>
      </c>
      <c r="GD900">
        <v>0.0477854</v>
      </c>
      <c r="GE900">
        <v>0.0465869</v>
      </c>
      <c r="GF900">
        <v>0.110115</v>
      </c>
      <c r="GG900">
        <v>0.0995883</v>
      </c>
      <c r="GH900">
        <v>37075.5</v>
      </c>
      <c r="GI900">
        <v>40605.2</v>
      </c>
      <c r="GJ900">
        <v>35283.4</v>
      </c>
      <c r="GK900">
        <v>38624.9</v>
      </c>
      <c r="GL900">
        <v>44508.6</v>
      </c>
      <c r="GM900">
        <v>50228.6</v>
      </c>
      <c r="GN900">
        <v>55154.5</v>
      </c>
      <c r="GO900">
        <v>61954.7</v>
      </c>
      <c r="GP900">
        <v>1.983</v>
      </c>
      <c r="GQ900">
        <v>1.8544</v>
      </c>
      <c r="GR900">
        <v>0.169724</v>
      </c>
      <c r="GS900">
        <v>0</v>
      </c>
      <c r="GT900">
        <v>25.0636</v>
      </c>
      <c r="GU900">
        <v>999.9</v>
      </c>
      <c r="GV900">
        <v>58.149</v>
      </c>
      <c r="GW900">
        <v>29.316</v>
      </c>
      <c r="GX900">
        <v>26.3845</v>
      </c>
      <c r="GY900">
        <v>55.8119</v>
      </c>
      <c r="GZ900">
        <v>46.0697</v>
      </c>
      <c r="HA900">
        <v>1</v>
      </c>
      <c r="HB900">
        <v>-0.0613415</v>
      </c>
      <c r="HC900">
        <v>0.00958606</v>
      </c>
      <c r="HD900">
        <v>20.1143</v>
      </c>
      <c r="HE900">
        <v>5.20052</v>
      </c>
      <c r="HF900">
        <v>12.004</v>
      </c>
      <c r="HG900">
        <v>4.976</v>
      </c>
      <c r="HH900">
        <v>3.294</v>
      </c>
      <c r="HI900">
        <v>9999</v>
      </c>
      <c r="HJ900">
        <v>9999</v>
      </c>
      <c r="HK900">
        <v>9999</v>
      </c>
      <c r="HL900">
        <v>631.4</v>
      </c>
      <c r="HM900">
        <v>1.86322</v>
      </c>
      <c r="HN900">
        <v>1.86798</v>
      </c>
      <c r="HO900">
        <v>1.86783</v>
      </c>
      <c r="HP900">
        <v>1.8689</v>
      </c>
      <c r="HQ900">
        <v>1.86981</v>
      </c>
      <c r="HR900">
        <v>1.86584</v>
      </c>
      <c r="HS900">
        <v>1.86691</v>
      </c>
      <c r="HT900">
        <v>1.86829</v>
      </c>
      <c r="HU900">
        <v>5</v>
      </c>
      <c r="HV900">
        <v>0</v>
      </c>
      <c r="HW900">
        <v>0</v>
      </c>
      <c r="HX900">
        <v>0</v>
      </c>
      <c r="HY900" t="s">
        <v>422</v>
      </c>
      <c r="HZ900" t="s">
        <v>423</v>
      </c>
      <c r="IA900" t="s">
        <v>424</v>
      </c>
      <c r="IB900" t="s">
        <v>424</v>
      </c>
      <c r="IC900" t="s">
        <v>424</v>
      </c>
      <c r="ID900" t="s">
        <v>424</v>
      </c>
      <c r="IE900">
        <v>0</v>
      </c>
      <c r="IF900">
        <v>100</v>
      </c>
      <c r="IG900">
        <v>100</v>
      </c>
      <c r="IH900">
        <v>5.084</v>
      </c>
      <c r="II900">
        <v>0.5314</v>
      </c>
      <c r="IJ900">
        <v>3.92360093765785</v>
      </c>
      <c r="IK900">
        <v>0.00601174518973114</v>
      </c>
      <c r="IL900">
        <v>2.77886958061485e-07</v>
      </c>
      <c r="IM900">
        <v>-3.54636231360687e-10</v>
      </c>
      <c r="IN900">
        <v>0.531367920259254</v>
      </c>
      <c r="IO900">
        <v>0</v>
      </c>
      <c r="IP900">
        <v>0</v>
      </c>
      <c r="IQ900">
        <v>0</v>
      </c>
      <c r="IR900">
        <v>-4</v>
      </c>
      <c r="IS900">
        <v>1848</v>
      </c>
      <c r="IT900">
        <v>1</v>
      </c>
      <c r="IU900">
        <v>25</v>
      </c>
      <c r="IV900">
        <v>32.1</v>
      </c>
      <c r="IW900">
        <v>32.1</v>
      </c>
      <c r="IX900">
        <v>0.532227</v>
      </c>
      <c r="IY900">
        <v>2.64404</v>
      </c>
      <c r="IZ900">
        <v>1.54785</v>
      </c>
      <c r="JA900">
        <v>2.30591</v>
      </c>
      <c r="JB900">
        <v>1.34644</v>
      </c>
      <c r="JC900">
        <v>2.37915</v>
      </c>
      <c r="JD900">
        <v>33.6479</v>
      </c>
      <c r="JE900">
        <v>24.2188</v>
      </c>
      <c r="JF900">
        <v>18</v>
      </c>
      <c r="JG900">
        <v>497.124</v>
      </c>
      <c r="JH900">
        <v>414.024</v>
      </c>
      <c r="JI900">
        <v>24.9998</v>
      </c>
      <c r="JJ900">
        <v>26.4556</v>
      </c>
      <c r="JK900">
        <v>30.0001</v>
      </c>
      <c r="JL900">
        <v>26.4177</v>
      </c>
      <c r="JM900">
        <v>26.3599</v>
      </c>
      <c r="JN900">
        <v>10.642</v>
      </c>
      <c r="JO900">
        <v>23.8972</v>
      </c>
      <c r="JP900">
        <v>100</v>
      </c>
      <c r="JQ900">
        <v>25</v>
      </c>
      <c r="JR900">
        <v>163.855</v>
      </c>
      <c r="JS900">
        <v>22.4141</v>
      </c>
      <c r="JT900">
        <v>102.313</v>
      </c>
      <c r="JU900">
        <v>103.123</v>
      </c>
    </row>
    <row r="901" spans="1:281">
      <c r="A901">
        <v>883</v>
      </c>
      <c r="B901">
        <v>1659037288.1</v>
      </c>
      <c r="C901">
        <v>13605</v>
      </c>
      <c r="D901" t="s">
        <v>2200</v>
      </c>
      <c r="E901" t="s">
        <v>2201</v>
      </c>
      <c r="F901">
        <v>5</v>
      </c>
      <c r="G901" t="s">
        <v>2169</v>
      </c>
      <c r="H901" t="s">
        <v>417</v>
      </c>
      <c r="I901">
        <v>1659037280.35</v>
      </c>
      <c r="J901">
        <f>(K901)/1000</f>
        <v>0</v>
      </c>
      <c r="K901">
        <f>IF(CZ901, AN901, AH901)</f>
        <v>0</v>
      </c>
      <c r="L901">
        <f>IF(CZ901, AI901, AG901)</f>
        <v>0</v>
      </c>
      <c r="M901">
        <f>DB901 - IF(AU901&gt;1, L901*CV901*100.0/(AW901*DP901), 0)</f>
        <v>0</v>
      </c>
      <c r="N901">
        <f>((T901-J901/2)*M901-L901)/(T901+J901/2)</f>
        <v>0</v>
      </c>
      <c r="O901">
        <f>N901*(DI901+DJ901)/1000.0</f>
        <v>0</v>
      </c>
      <c r="P901">
        <f>(DB901 - IF(AU901&gt;1, L901*CV901*100.0/(AW901*DP901), 0))*(DI901+DJ901)/1000.0</f>
        <v>0</v>
      </c>
      <c r="Q901">
        <f>2.0/((1/S901-1/R901)+SIGN(S901)*SQRT((1/S901-1/R901)*(1/S901-1/R901) + 4*CW901/((CW901+1)*(CW901+1))*(2*1/S901*1/R901-1/R901*1/R901)))</f>
        <v>0</v>
      </c>
      <c r="R901">
        <f>IF(LEFT(CX901,1)&lt;&gt;"0",IF(LEFT(CX901,1)="1",3.0,CY901),$D$5+$E$5*(DP901*DI901/($K$5*1000))+$F$5*(DP901*DI901/($K$5*1000))*MAX(MIN(CV901,$J$5),$I$5)*MAX(MIN(CV901,$J$5),$I$5)+$G$5*MAX(MIN(CV901,$J$5),$I$5)*(DP901*DI901/($K$5*1000))+$H$5*(DP901*DI901/($K$5*1000))*(DP901*DI901/($K$5*1000)))</f>
        <v>0</v>
      </c>
      <c r="S901">
        <f>J901*(1000-(1000*0.61365*exp(17.502*W901/(240.97+W901))/(DI901+DJ901)+DD901)/2)/(1000*0.61365*exp(17.502*W901/(240.97+W901))/(DI901+DJ901)-DD901)</f>
        <v>0</v>
      </c>
      <c r="T901">
        <f>1/((CW901+1)/(Q901/1.6)+1/(R901/1.37)) + CW901/((CW901+1)/(Q901/1.6) + CW901/(R901/1.37))</f>
        <v>0</v>
      </c>
      <c r="U901">
        <f>(CR901*CU901)</f>
        <v>0</v>
      </c>
      <c r="V901">
        <f>(DK901+(U901+2*0.95*5.67E-8*(((DK901+$B$7)+273)^4-(DK901+273)^4)-44100*J901)/(1.84*29.3*R901+8*0.95*5.67E-8*(DK901+273)^3))</f>
        <v>0</v>
      </c>
      <c r="W901">
        <f>($C$7*DL901+$D$7*DM901+$E$7*V901)</f>
        <v>0</v>
      </c>
      <c r="X901">
        <f>0.61365*exp(17.502*W901/(240.97+W901))</f>
        <v>0</v>
      </c>
      <c r="Y901">
        <f>(Z901/AA901*100)</f>
        <v>0</v>
      </c>
      <c r="Z901">
        <f>DD901*(DI901+DJ901)/1000</f>
        <v>0</v>
      </c>
      <c r="AA901">
        <f>0.61365*exp(17.502*DK901/(240.97+DK901))</f>
        <v>0</v>
      </c>
      <c r="AB901">
        <f>(X901-DD901*(DI901+DJ901)/1000)</f>
        <v>0</v>
      </c>
      <c r="AC901">
        <f>(-J901*44100)</f>
        <v>0</v>
      </c>
      <c r="AD901">
        <f>2*29.3*R901*0.92*(DK901-W901)</f>
        <v>0</v>
      </c>
      <c r="AE901">
        <f>2*0.95*5.67E-8*(((DK901+$B$7)+273)^4-(W901+273)^4)</f>
        <v>0</v>
      </c>
      <c r="AF901">
        <f>U901+AE901+AC901+AD901</f>
        <v>0</v>
      </c>
      <c r="AG901">
        <f>DH901*AU901*(DC901-DB901*(1000-AU901*DE901)/(1000-AU901*DD901))/(100*CV901)</f>
        <v>0</v>
      </c>
      <c r="AH901">
        <f>1000*DH901*AU901*(DD901-DE901)/(100*CV901*(1000-AU901*DD901))</f>
        <v>0</v>
      </c>
      <c r="AI901">
        <f>(AJ901 - AK901 - DI901*1E3/(8.314*(DK901+273.15)) * AM901/DH901 * AL901) * DH901/(100*CV901) * (1000 - DE901)/1000</f>
        <v>0</v>
      </c>
      <c r="AJ901">
        <v>179.867370432521</v>
      </c>
      <c r="AK901">
        <v>186.063375757576</v>
      </c>
      <c r="AL901">
        <v>-3.23979525486725</v>
      </c>
      <c r="AM901">
        <v>66.0502826319513</v>
      </c>
      <c r="AN901">
        <f>(AP901 - AO901 + DI901*1E3/(8.314*(DK901+273.15)) * AR901/DH901 * AQ901) * DH901/(100*CV901) * 1000/(1000 - AP901)</f>
        <v>0</v>
      </c>
      <c r="AO901">
        <v>22.4639394517312</v>
      </c>
      <c r="AP901">
        <v>26.379827972028</v>
      </c>
      <c r="AQ901">
        <v>-2.31624062000182e-05</v>
      </c>
      <c r="AR901">
        <v>92.4461955037178</v>
      </c>
      <c r="AS901">
        <v>0</v>
      </c>
      <c r="AT901">
        <v>0</v>
      </c>
      <c r="AU901">
        <f>IF(AS901*$H$13&gt;=AW901,1.0,(AW901/(AW901-AS901*$H$13)))</f>
        <v>0</v>
      </c>
      <c r="AV901">
        <f>(AU901-1)*100</f>
        <v>0</v>
      </c>
      <c r="AW901">
        <f>MAX(0,($B$13+$C$13*DP901)/(1+$D$13*DP901)*DI901/(DK901+273)*$E$13)</f>
        <v>0</v>
      </c>
      <c r="AX901" t="s">
        <v>418</v>
      </c>
      <c r="AY901" t="s">
        <v>418</v>
      </c>
      <c r="AZ901">
        <v>0</v>
      </c>
      <c r="BA901">
        <v>0</v>
      </c>
      <c r="BB901">
        <f>1-AZ901/BA901</f>
        <v>0</v>
      </c>
      <c r="BC901">
        <v>0</v>
      </c>
      <c r="BD901" t="s">
        <v>418</v>
      </c>
      <c r="BE901" t="s">
        <v>418</v>
      </c>
      <c r="BF901">
        <v>0</v>
      </c>
      <c r="BG901">
        <v>0</v>
      </c>
      <c r="BH901">
        <f>1-BF901/BG901</f>
        <v>0</v>
      </c>
      <c r="BI901">
        <v>0.5</v>
      </c>
      <c r="BJ901">
        <f>CS901</f>
        <v>0</v>
      </c>
      <c r="BK901">
        <f>L901</f>
        <v>0</v>
      </c>
      <c r="BL901">
        <f>BH901*BI901*BJ901</f>
        <v>0</v>
      </c>
      <c r="BM901">
        <f>(BK901-BC901)/BJ901</f>
        <v>0</v>
      </c>
      <c r="BN901">
        <f>(BA901-BG901)/BG901</f>
        <v>0</v>
      </c>
      <c r="BO901">
        <f>AZ901/(BB901+AZ901/BG901)</f>
        <v>0</v>
      </c>
      <c r="BP901" t="s">
        <v>418</v>
      </c>
      <c r="BQ901">
        <v>0</v>
      </c>
      <c r="BR901">
        <f>IF(BQ901&lt;&gt;0, BQ901, BO901)</f>
        <v>0</v>
      </c>
      <c r="BS901">
        <f>1-BR901/BG901</f>
        <v>0</v>
      </c>
      <c r="BT901">
        <f>(BG901-BF901)/(BG901-BR901)</f>
        <v>0</v>
      </c>
      <c r="BU901">
        <f>(BA901-BG901)/(BA901-BR901)</f>
        <v>0</v>
      </c>
      <c r="BV901">
        <f>(BG901-BF901)/(BG901-AZ901)</f>
        <v>0</v>
      </c>
      <c r="BW901">
        <f>(BA901-BG901)/(BA901-AZ901)</f>
        <v>0</v>
      </c>
      <c r="BX901">
        <f>(BT901*BR901/BF901)</f>
        <v>0</v>
      </c>
      <c r="BY901">
        <f>(1-BX901)</f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f>$B$11*DQ901+$C$11*DR901+$F$11*EC901*(1-EF901)</f>
        <v>0</v>
      </c>
      <c r="CS901">
        <f>CR901*CT901</f>
        <v>0</v>
      </c>
      <c r="CT901">
        <f>($B$11*$D$9+$C$11*$D$9+$F$11*((EP901+EH901)/MAX(EP901+EH901+EQ901, 0.1)*$I$9+EQ901/MAX(EP901+EH901+EQ901, 0.1)*$J$9))/($B$11+$C$11+$F$11)</f>
        <v>0</v>
      </c>
      <c r="CU901">
        <f>($B$11*$K$9+$C$11*$K$9+$F$11*((EP901+EH901)/MAX(EP901+EH901+EQ901, 0.1)*$P$9+EQ901/MAX(EP901+EH901+EQ901, 0.1)*$Q$9))/($B$11+$C$11+$F$11)</f>
        <v>0</v>
      </c>
      <c r="CV901">
        <v>6</v>
      </c>
      <c r="CW901">
        <v>0.5</v>
      </c>
      <c r="CX901" t="s">
        <v>419</v>
      </c>
      <c r="CY901">
        <v>2</v>
      </c>
      <c r="CZ901" t="b">
        <v>1</v>
      </c>
      <c r="DA901">
        <v>1659037280.35</v>
      </c>
      <c r="DB901">
        <v>203.752785714286</v>
      </c>
      <c r="DC901">
        <v>192.485785714286</v>
      </c>
      <c r="DD901">
        <v>26.3926892857143</v>
      </c>
      <c r="DE901">
        <v>22.5014285714286</v>
      </c>
      <c r="DF901">
        <v>198.626928571429</v>
      </c>
      <c r="DG901">
        <v>25.8613107142857</v>
      </c>
      <c r="DH901">
        <v>500.100964285714</v>
      </c>
      <c r="DI901">
        <v>90.2711178571429</v>
      </c>
      <c r="DJ901">
        <v>0.0437566785714286</v>
      </c>
      <c r="DK901">
        <v>27.2703</v>
      </c>
      <c r="DL901">
        <v>27.8364714285714</v>
      </c>
      <c r="DM901">
        <v>999.9</v>
      </c>
      <c r="DN901">
        <v>0</v>
      </c>
      <c r="DO901">
        <v>0</v>
      </c>
      <c r="DP901">
        <v>9988.57142857143</v>
      </c>
      <c r="DQ901">
        <v>0</v>
      </c>
      <c r="DR901">
        <v>17.2112</v>
      </c>
      <c r="DS901">
        <v>11.2670775</v>
      </c>
      <c r="DT901">
        <v>209.276214285714</v>
      </c>
      <c r="DU901">
        <v>196.917178571429</v>
      </c>
      <c r="DV901">
        <v>3.89125964285714</v>
      </c>
      <c r="DW901">
        <v>192.485785714286</v>
      </c>
      <c r="DX901">
        <v>22.5014285714286</v>
      </c>
      <c r="DY901">
        <v>2.3824975</v>
      </c>
      <c r="DZ901">
        <v>2.03122928571429</v>
      </c>
      <c r="EA901">
        <v>20.2452928571429</v>
      </c>
      <c r="EB901">
        <v>17.6898785714286</v>
      </c>
      <c r="EC901">
        <v>2000.00892857143</v>
      </c>
      <c r="ED901">
        <v>0.980000785714286</v>
      </c>
      <c r="EE901">
        <v>0.0199990285714286</v>
      </c>
      <c r="EF901">
        <v>0</v>
      </c>
      <c r="EG901">
        <v>846.617107142857</v>
      </c>
      <c r="EH901">
        <v>5.00063</v>
      </c>
      <c r="EI901">
        <v>16635.7928571429</v>
      </c>
      <c r="EJ901">
        <v>17256.975</v>
      </c>
      <c r="EK901">
        <v>38.0665</v>
      </c>
      <c r="EL901">
        <v>38.125</v>
      </c>
      <c r="EM901">
        <v>37.562</v>
      </c>
      <c r="EN901">
        <v>37.4415</v>
      </c>
      <c r="EO901">
        <v>39.11375</v>
      </c>
      <c r="EP901">
        <v>1955.10892857143</v>
      </c>
      <c r="EQ901">
        <v>39.9</v>
      </c>
      <c r="ER901">
        <v>0</v>
      </c>
      <c r="ES901">
        <v>1659037287.1</v>
      </c>
      <c r="ET901">
        <v>0</v>
      </c>
      <c r="EU901">
        <v>846.633</v>
      </c>
      <c r="EV901">
        <v>-0.201384612261941</v>
      </c>
      <c r="EW901">
        <v>-8.74615388087095</v>
      </c>
      <c r="EX901">
        <v>16635.576</v>
      </c>
      <c r="EY901">
        <v>15</v>
      </c>
      <c r="EZ901">
        <v>1659035359.5</v>
      </c>
      <c r="FA901" t="s">
        <v>1976</v>
      </c>
      <c r="FB901">
        <v>1659035357.5</v>
      </c>
      <c r="FC901">
        <v>1659035359.5</v>
      </c>
      <c r="FD901">
        <v>1</v>
      </c>
      <c r="FE901">
        <v>-0.104</v>
      </c>
      <c r="FF901">
        <v>-0.037</v>
      </c>
      <c r="FG901">
        <v>6.435</v>
      </c>
      <c r="FH901">
        <v>0.501</v>
      </c>
      <c r="FI901">
        <v>420</v>
      </c>
      <c r="FJ901">
        <v>25</v>
      </c>
      <c r="FK901">
        <v>0.45</v>
      </c>
      <c r="FL901">
        <v>0.11</v>
      </c>
      <c r="FM901">
        <v>10.5856882926829</v>
      </c>
      <c r="FN901">
        <v>13.7775294773519</v>
      </c>
      <c r="FO901">
        <v>1.40673161587835</v>
      </c>
      <c r="FP901">
        <v>0</v>
      </c>
      <c r="FQ901">
        <v>846.765058823529</v>
      </c>
      <c r="FR901">
        <v>-1.93845683447913</v>
      </c>
      <c r="FS901">
        <v>0.288412892464596</v>
      </c>
      <c r="FT901">
        <v>0</v>
      </c>
      <c r="FU901">
        <v>3.87704707317073</v>
      </c>
      <c r="FV901">
        <v>0.324924459930317</v>
      </c>
      <c r="FW901">
        <v>0.0334225395134965</v>
      </c>
      <c r="FX901">
        <v>0</v>
      </c>
      <c r="FY901">
        <v>0</v>
      </c>
      <c r="FZ901">
        <v>3</v>
      </c>
      <c r="GA901" t="s">
        <v>427</v>
      </c>
      <c r="GB901">
        <v>2.97307</v>
      </c>
      <c r="GC901">
        <v>2.69755</v>
      </c>
      <c r="GD901">
        <v>0.043971</v>
      </c>
      <c r="GE901">
        <v>0.0422394</v>
      </c>
      <c r="GF901">
        <v>0.110063</v>
      </c>
      <c r="GG901">
        <v>0.099425</v>
      </c>
      <c r="GH901">
        <v>37224.2</v>
      </c>
      <c r="GI901">
        <v>40790.2</v>
      </c>
      <c r="GJ901">
        <v>35283.6</v>
      </c>
      <c r="GK901">
        <v>38624.8</v>
      </c>
      <c r="GL901">
        <v>44510.8</v>
      </c>
      <c r="GM901">
        <v>50237.3</v>
      </c>
      <c r="GN901">
        <v>55154</v>
      </c>
      <c r="GO901">
        <v>61954.4</v>
      </c>
      <c r="GP901">
        <v>1.9818</v>
      </c>
      <c r="GQ901">
        <v>1.855</v>
      </c>
      <c r="GR901">
        <v>0.168234</v>
      </c>
      <c r="GS901">
        <v>0</v>
      </c>
      <c r="GT901">
        <v>25.0657</v>
      </c>
      <c r="GU901">
        <v>999.9</v>
      </c>
      <c r="GV901">
        <v>58.149</v>
      </c>
      <c r="GW901">
        <v>29.316</v>
      </c>
      <c r="GX901">
        <v>26.3821</v>
      </c>
      <c r="GY901">
        <v>55.7519</v>
      </c>
      <c r="GZ901">
        <v>45.8734</v>
      </c>
      <c r="HA901">
        <v>1</v>
      </c>
      <c r="HB901">
        <v>-0.0615244</v>
      </c>
      <c r="HC901">
        <v>0.008061</v>
      </c>
      <c r="HD901">
        <v>20.1142</v>
      </c>
      <c r="HE901">
        <v>5.20052</v>
      </c>
      <c r="HF901">
        <v>12.004</v>
      </c>
      <c r="HG901">
        <v>4.9756</v>
      </c>
      <c r="HH901">
        <v>3.2938</v>
      </c>
      <c r="HI901">
        <v>9999</v>
      </c>
      <c r="HJ901">
        <v>9999</v>
      </c>
      <c r="HK901">
        <v>9999</v>
      </c>
      <c r="HL901">
        <v>631.4</v>
      </c>
      <c r="HM901">
        <v>1.86319</v>
      </c>
      <c r="HN901">
        <v>1.86801</v>
      </c>
      <c r="HO901">
        <v>1.86783</v>
      </c>
      <c r="HP901">
        <v>1.86899</v>
      </c>
      <c r="HQ901">
        <v>1.86981</v>
      </c>
      <c r="HR901">
        <v>1.86584</v>
      </c>
      <c r="HS901">
        <v>1.86691</v>
      </c>
      <c r="HT901">
        <v>1.86829</v>
      </c>
      <c r="HU901">
        <v>5</v>
      </c>
      <c r="HV901">
        <v>0</v>
      </c>
      <c r="HW901">
        <v>0</v>
      </c>
      <c r="HX901">
        <v>0</v>
      </c>
      <c r="HY901" t="s">
        <v>422</v>
      </c>
      <c r="HZ901" t="s">
        <v>423</v>
      </c>
      <c r="IA901" t="s">
        <v>424</v>
      </c>
      <c r="IB901" t="s">
        <v>424</v>
      </c>
      <c r="IC901" t="s">
        <v>424</v>
      </c>
      <c r="ID901" t="s">
        <v>424</v>
      </c>
      <c r="IE901">
        <v>0</v>
      </c>
      <c r="IF901">
        <v>100</v>
      </c>
      <c r="IG901">
        <v>100</v>
      </c>
      <c r="IH901">
        <v>4.98</v>
      </c>
      <c r="II901">
        <v>0.5313</v>
      </c>
      <c r="IJ901">
        <v>3.92360093765785</v>
      </c>
      <c r="IK901">
        <v>0.00601174518973114</v>
      </c>
      <c r="IL901">
        <v>2.77886958061485e-07</v>
      </c>
      <c r="IM901">
        <v>-3.54636231360687e-10</v>
      </c>
      <c r="IN901">
        <v>0.531367920259254</v>
      </c>
      <c r="IO901">
        <v>0</v>
      </c>
      <c r="IP901">
        <v>0</v>
      </c>
      <c r="IQ901">
        <v>0</v>
      </c>
      <c r="IR901">
        <v>-4</v>
      </c>
      <c r="IS901">
        <v>1848</v>
      </c>
      <c r="IT901">
        <v>1</v>
      </c>
      <c r="IU901">
        <v>25</v>
      </c>
      <c r="IV901">
        <v>32.2</v>
      </c>
      <c r="IW901">
        <v>32.1</v>
      </c>
      <c r="IX901">
        <v>0.490723</v>
      </c>
      <c r="IY901">
        <v>2.65015</v>
      </c>
      <c r="IZ901">
        <v>1.54785</v>
      </c>
      <c r="JA901">
        <v>2.30713</v>
      </c>
      <c r="JB901">
        <v>1.34644</v>
      </c>
      <c r="JC901">
        <v>2.27051</v>
      </c>
      <c r="JD901">
        <v>33.6479</v>
      </c>
      <c r="JE901">
        <v>24.2188</v>
      </c>
      <c r="JF901">
        <v>18</v>
      </c>
      <c r="JG901">
        <v>496.318</v>
      </c>
      <c r="JH901">
        <v>414.346</v>
      </c>
      <c r="JI901">
        <v>24.9997</v>
      </c>
      <c r="JJ901">
        <v>26.4533</v>
      </c>
      <c r="JK901">
        <v>30</v>
      </c>
      <c r="JL901">
        <v>26.4155</v>
      </c>
      <c r="JM901">
        <v>26.3577</v>
      </c>
      <c r="JN901">
        <v>9.81695</v>
      </c>
      <c r="JO901">
        <v>23.8972</v>
      </c>
      <c r="JP901">
        <v>100</v>
      </c>
      <c r="JQ901">
        <v>25</v>
      </c>
      <c r="JR901">
        <v>150.393</v>
      </c>
      <c r="JS901">
        <v>22.4072</v>
      </c>
      <c r="JT901">
        <v>102.312</v>
      </c>
      <c r="JU901">
        <v>103.123</v>
      </c>
    </row>
    <row r="902" spans="1:281">
      <c r="A902">
        <v>884</v>
      </c>
      <c r="B902">
        <v>1659037292.6</v>
      </c>
      <c r="C902">
        <v>13609.5</v>
      </c>
      <c r="D902" t="s">
        <v>2202</v>
      </c>
      <c r="E902" t="s">
        <v>2203</v>
      </c>
      <c r="F902">
        <v>5</v>
      </c>
      <c r="G902" t="s">
        <v>2169</v>
      </c>
      <c r="H902" t="s">
        <v>417</v>
      </c>
      <c r="I902">
        <v>1659037284.77857</v>
      </c>
      <c r="J902">
        <f>(K902)/1000</f>
        <v>0</v>
      </c>
      <c r="K902">
        <f>IF(CZ902, AN902, AH902)</f>
        <v>0</v>
      </c>
      <c r="L902">
        <f>IF(CZ902, AI902, AG902)</f>
        <v>0</v>
      </c>
      <c r="M902">
        <f>DB902 - IF(AU902&gt;1, L902*CV902*100.0/(AW902*DP902), 0)</f>
        <v>0</v>
      </c>
      <c r="N902">
        <f>((T902-J902/2)*M902-L902)/(T902+J902/2)</f>
        <v>0</v>
      </c>
      <c r="O902">
        <f>N902*(DI902+DJ902)/1000.0</f>
        <v>0</v>
      </c>
      <c r="P902">
        <f>(DB902 - IF(AU902&gt;1, L902*CV902*100.0/(AW902*DP902), 0))*(DI902+DJ902)/1000.0</f>
        <v>0</v>
      </c>
      <c r="Q902">
        <f>2.0/((1/S902-1/R902)+SIGN(S902)*SQRT((1/S902-1/R902)*(1/S902-1/R902) + 4*CW902/((CW902+1)*(CW902+1))*(2*1/S902*1/R902-1/R902*1/R902)))</f>
        <v>0</v>
      </c>
      <c r="R902">
        <f>IF(LEFT(CX902,1)&lt;&gt;"0",IF(LEFT(CX902,1)="1",3.0,CY902),$D$5+$E$5*(DP902*DI902/($K$5*1000))+$F$5*(DP902*DI902/($K$5*1000))*MAX(MIN(CV902,$J$5),$I$5)*MAX(MIN(CV902,$J$5),$I$5)+$G$5*MAX(MIN(CV902,$J$5),$I$5)*(DP902*DI902/($K$5*1000))+$H$5*(DP902*DI902/($K$5*1000))*(DP902*DI902/($K$5*1000)))</f>
        <v>0</v>
      </c>
      <c r="S902">
        <f>J902*(1000-(1000*0.61365*exp(17.502*W902/(240.97+W902))/(DI902+DJ902)+DD902)/2)/(1000*0.61365*exp(17.502*W902/(240.97+W902))/(DI902+DJ902)-DD902)</f>
        <v>0</v>
      </c>
      <c r="T902">
        <f>1/((CW902+1)/(Q902/1.6)+1/(R902/1.37)) + CW902/((CW902+1)/(Q902/1.6) + CW902/(R902/1.37))</f>
        <v>0</v>
      </c>
      <c r="U902">
        <f>(CR902*CU902)</f>
        <v>0</v>
      </c>
      <c r="V902">
        <f>(DK902+(U902+2*0.95*5.67E-8*(((DK902+$B$7)+273)^4-(DK902+273)^4)-44100*J902)/(1.84*29.3*R902+8*0.95*5.67E-8*(DK902+273)^3))</f>
        <v>0</v>
      </c>
      <c r="W902">
        <f>($C$7*DL902+$D$7*DM902+$E$7*V902)</f>
        <v>0</v>
      </c>
      <c r="X902">
        <f>0.61365*exp(17.502*W902/(240.97+W902))</f>
        <v>0</v>
      </c>
      <c r="Y902">
        <f>(Z902/AA902*100)</f>
        <v>0</v>
      </c>
      <c r="Z902">
        <f>DD902*(DI902+DJ902)/1000</f>
        <v>0</v>
      </c>
      <c r="AA902">
        <f>0.61365*exp(17.502*DK902/(240.97+DK902))</f>
        <v>0</v>
      </c>
      <c r="AB902">
        <f>(X902-DD902*(DI902+DJ902)/1000)</f>
        <v>0</v>
      </c>
      <c r="AC902">
        <f>(-J902*44100)</f>
        <v>0</v>
      </c>
      <c r="AD902">
        <f>2*29.3*R902*0.92*(DK902-W902)</f>
        <v>0</v>
      </c>
      <c r="AE902">
        <f>2*0.95*5.67E-8*(((DK902+$B$7)+273)^4-(W902+273)^4)</f>
        <v>0</v>
      </c>
      <c r="AF902">
        <f>U902+AE902+AC902+AD902</f>
        <v>0</v>
      </c>
      <c r="AG902">
        <f>DH902*AU902*(DC902-DB902*(1000-AU902*DE902)/(1000-AU902*DD902))/(100*CV902)</f>
        <v>0</v>
      </c>
      <c r="AH902">
        <f>1000*DH902*AU902*(DD902-DE902)/(100*CV902*(1000-AU902*DD902))</f>
        <v>0</v>
      </c>
      <c r="AI902">
        <f>(AJ902 - AK902 - DI902*1E3/(8.314*(DK902+273.15)) * AM902/DH902 * AL902) * DH902/(100*CV902) * (1000 - DE902)/1000</f>
        <v>0</v>
      </c>
      <c r="AJ902">
        <v>164.409203793001</v>
      </c>
      <c r="AK902">
        <v>171.59683030303</v>
      </c>
      <c r="AL902">
        <v>-3.21070642187252</v>
      </c>
      <c r="AM902">
        <v>66.0502826319513</v>
      </c>
      <c r="AN902">
        <f>(AP902 - AO902 + DI902*1E3/(8.314*(DK902+273.15)) * AR902/DH902 * AQ902) * DH902/(100*CV902) * 1000/(1000 - AP902)</f>
        <v>0</v>
      </c>
      <c r="AO902">
        <v>22.4421309069723</v>
      </c>
      <c r="AP902">
        <v>26.3714251748252</v>
      </c>
      <c r="AQ902">
        <v>-4.22830842628365e-05</v>
      </c>
      <c r="AR902">
        <v>92.4461955037178</v>
      </c>
      <c r="AS902">
        <v>0</v>
      </c>
      <c r="AT902">
        <v>0</v>
      </c>
      <c r="AU902">
        <f>IF(AS902*$H$13&gt;=AW902,1.0,(AW902/(AW902-AS902*$H$13)))</f>
        <v>0</v>
      </c>
      <c r="AV902">
        <f>(AU902-1)*100</f>
        <v>0</v>
      </c>
      <c r="AW902">
        <f>MAX(0,($B$13+$C$13*DP902)/(1+$D$13*DP902)*DI902/(DK902+273)*$E$13)</f>
        <v>0</v>
      </c>
      <c r="AX902" t="s">
        <v>418</v>
      </c>
      <c r="AY902" t="s">
        <v>418</v>
      </c>
      <c r="AZ902">
        <v>0</v>
      </c>
      <c r="BA902">
        <v>0</v>
      </c>
      <c r="BB902">
        <f>1-AZ902/BA902</f>
        <v>0</v>
      </c>
      <c r="BC902">
        <v>0</v>
      </c>
      <c r="BD902" t="s">
        <v>418</v>
      </c>
      <c r="BE902" t="s">
        <v>418</v>
      </c>
      <c r="BF902">
        <v>0</v>
      </c>
      <c r="BG902">
        <v>0</v>
      </c>
      <c r="BH902">
        <f>1-BF902/BG902</f>
        <v>0</v>
      </c>
      <c r="BI902">
        <v>0.5</v>
      </c>
      <c r="BJ902">
        <f>CS902</f>
        <v>0</v>
      </c>
      <c r="BK902">
        <f>L902</f>
        <v>0</v>
      </c>
      <c r="BL902">
        <f>BH902*BI902*BJ902</f>
        <v>0</v>
      </c>
      <c r="BM902">
        <f>(BK902-BC902)/BJ902</f>
        <v>0</v>
      </c>
      <c r="BN902">
        <f>(BA902-BG902)/BG902</f>
        <v>0</v>
      </c>
      <c r="BO902">
        <f>AZ902/(BB902+AZ902/BG902)</f>
        <v>0</v>
      </c>
      <c r="BP902" t="s">
        <v>418</v>
      </c>
      <c r="BQ902">
        <v>0</v>
      </c>
      <c r="BR902">
        <f>IF(BQ902&lt;&gt;0, BQ902, BO902)</f>
        <v>0</v>
      </c>
      <c r="BS902">
        <f>1-BR902/BG902</f>
        <v>0</v>
      </c>
      <c r="BT902">
        <f>(BG902-BF902)/(BG902-BR902)</f>
        <v>0</v>
      </c>
      <c r="BU902">
        <f>(BA902-BG902)/(BA902-BR902)</f>
        <v>0</v>
      </c>
      <c r="BV902">
        <f>(BG902-BF902)/(BG902-AZ902)</f>
        <v>0</v>
      </c>
      <c r="BW902">
        <f>(BA902-BG902)/(BA902-AZ902)</f>
        <v>0</v>
      </c>
      <c r="BX902">
        <f>(BT902*BR902/BF902)</f>
        <v>0</v>
      </c>
      <c r="BY902">
        <f>(1-BX902)</f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f>$B$11*DQ902+$C$11*DR902+$F$11*EC902*(1-EF902)</f>
        <v>0</v>
      </c>
      <c r="CS902">
        <f>CR902*CT902</f>
        <v>0</v>
      </c>
      <c r="CT902">
        <f>($B$11*$D$9+$C$11*$D$9+$F$11*((EP902+EH902)/MAX(EP902+EH902+EQ902, 0.1)*$I$9+EQ902/MAX(EP902+EH902+EQ902, 0.1)*$J$9))/($B$11+$C$11+$F$11)</f>
        <v>0</v>
      </c>
      <c r="CU902">
        <f>($B$11*$K$9+$C$11*$K$9+$F$11*((EP902+EH902)/MAX(EP902+EH902+EQ902, 0.1)*$P$9+EQ902/MAX(EP902+EH902+EQ902, 0.1)*$Q$9))/($B$11+$C$11+$F$11)</f>
        <v>0</v>
      </c>
      <c r="CV902">
        <v>6</v>
      </c>
      <c r="CW902">
        <v>0.5</v>
      </c>
      <c r="CX902" t="s">
        <v>419</v>
      </c>
      <c r="CY902">
        <v>2</v>
      </c>
      <c r="CZ902" t="b">
        <v>1</v>
      </c>
      <c r="DA902">
        <v>1659037284.77857</v>
      </c>
      <c r="DB902">
        <v>189.930714285714</v>
      </c>
      <c r="DC902">
        <v>177.750607142857</v>
      </c>
      <c r="DD902">
        <v>26.3857357142857</v>
      </c>
      <c r="DE902">
        <v>22.4746</v>
      </c>
      <c r="DF902">
        <v>184.888392857143</v>
      </c>
      <c r="DG902">
        <v>25.8543678571429</v>
      </c>
      <c r="DH902">
        <v>500.083321428571</v>
      </c>
      <c r="DI902">
        <v>90.2708428571429</v>
      </c>
      <c r="DJ902">
        <v>0.0435563214285714</v>
      </c>
      <c r="DK902">
        <v>27.2703785714286</v>
      </c>
      <c r="DL902">
        <v>27.8303892857143</v>
      </c>
      <c r="DM902">
        <v>999.9</v>
      </c>
      <c r="DN902">
        <v>0</v>
      </c>
      <c r="DO902">
        <v>0</v>
      </c>
      <c r="DP902">
        <v>9997.85714285714</v>
      </c>
      <c r="DQ902">
        <v>0</v>
      </c>
      <c r="DR902">
        <v>17.2112</v>
      </c>
      <c r="DS902">
        <v>12.180125</v>
      </c>
      <c r="DT902">
        <v>195.078142857143</v>
      </c>
      <c r="DU902">
        <v>181.837821428571</v>
      </c>
      <c r="DV902">
        <v>3.91114357142857</v>
      </c>
      <c r="DW902">
        <v>177.750607142857</v>
      </c>
      <c r="DX902">
        <v>22.4746</v>
      </c>
      <c r="DY902">
        <v>2.38186321428571</v>
      </c>
      <c r="DZ902">
        <v>2.02880071428571</v>
      </c>
      <c r="EA902">
        <v>20.2409785714286</v>
      </c>
      <c r="EB902">
        <v>17.6708964285714</v>
      </c>
      <c r="EC902">
        <v>1999.99464285714</v>
      </c>
      <c r="ED902">
        <v>0.980000678571429</v>
      </c>
      <c r="EE902">
        <v>0.0199991428571429</v>
      </c>
      <c r="EF902">
        <v>0</v>
      </c>
      <c r="EG902">
        <v>846.741785714286</v>
      </c>
      <c r="EH902">
        <v>5.00063</v>
      </c>
      <c r="EI902">
        <v>16636.15</v>
      </c>
      <c r="EJ902">
        <v>17256.8535714286</v>
      </c>
      <c r="EK902">
        <v>38.062</v>
      </c>
      <c r="EL902">
        <v>38.125</v>
      </c>
      <c r="EM902">
        <v>37.562</v>
      </c>
      <c r="EN902">
        <v>37.4415</v>
      </c>
      <c r="EO902">
        <v>39.107</v>
      </c>
      <c r="EP902">
        <v>1955.09464285714</v>
      </c>
      <c r="EQ902">
        <v>39.9</v>
      </c>
      <c r="ER902">
        <v>0</v>
      </c>
      <c r="ES902">
        <v>1659037291.9</v>
      </c>
      <c r="ET902">
        <v>0</v>
      </c>
      <c r="EU902">
        <v>846.77216</v>
      </c>
      <c r="EV902">
        <v>2.40476922559086</v>
      </c>
      <c r="EW902">
        <v>31.8230768490487</v>
      </c>
      <c r="EX902">
        <v>16636.288</v>
      </c>
      <c r="EY902">
        <v>15</v>
      </c>
      <c r="EZ902">
        <v>1659035359.5</v>
      </c>
      <c r="FA902" t="s">
        <v>1976</v>
      </c>
      <c r="FB902">
        <v>1659035357.5</v>
      </c>
      <c r="FC902">
        <v>1659035359.5</v>
      </c>
      <c r="FD902">
        <v>1</v>
      </c>
      <c r="FE902">
        <v>-0.104</v>
      </c>
      <c r="FF902">
        <v>-0.037</v>
      </c>
      <c r="FG902">
        <v>6.435</v>
      </c>
      <c r="FH902">
        <v>0.501</v>
      </c>
      <c r="FI902">
        <v>420</v>
      </c>
      <c r="FJ902">
        <v>25</v>
      </c>
      <c r="FK902">
        <v>0.45</v>
      </c>
      <c r="FL902">
        <v>0.11</v>
      </c>
      <c r="FM902">
        <v>11.4617829268293</v>
      </c>
      <c r="FN902">
        <v>13.7268198606272</v>
      </c>
      <c r="FO902">
        <v>1.40657503917337</v>
      </c>
      <c r="FP902">
        <v>0</v>
      </c>
      <c r="FQ902">
        <v>846.736029411765</v>
      </c>
      <c r="FR902">
        <v>0.527012990839273</v>
      </c>
      <c r="FS902">
        <v>0.245537164467929</v>
      </c>
      <c r="FT902">
        <v>1</v>
      </c>
      <c r="FU902">
        <v>3.89533414634146</v>
      </c>
      <c r="FV902">
        <v>0.316821533101048</v>
      </c>
      <c r="FW902">
        <v>0.0328143933303226</v>
      </c>
      <c r="FX902">
        <v>0</v>
      </c>
      <c r="FY902">
        <v>1</v>
      </c>
      <c r="FZ902">
        <v>3</v>
      </c>
      <c r="GA902" t="s">
        <v>421</v>
      </c>
      <c r="GB902">
        <v>2.97358</v>
      </c>
      <c r="GC902">
        <v>2.6976</v>
      </c>
      <c r="GD902">
        <v>0.0407774</v>
      </c>
      <c r="GE902">
        <v>0.03893</v>
      </c>
      <c r="GF902">
        <v>0.110044</v>
      </c>
      <c r="GG902">
        <v>0.0994107</v>
      </c>
      <c r="GH902">
        <v>37348.5</v>
      </c>
      <c r="GI902">
        <v>40930.5</v>
      </c>
      <c r="GJ902">
        <v>35283.6</v>
      </c>
      <c r="GK902">
        <v>38624.3</v>
      </c>
      <c r="GL902">
        <v>44512.2</v>
      </c>
      <c r="GM902">
        <v>50238</v>
      </c>
      <c r="GN902">
        <v>55154.7</v>
      </c>
      <c r="GO902">
        <v>61954.3</v>
      </c>
      <c r="GP902">
        <v>1.9824</v>
      </c>
      <c r="GQ902">
        <v>1.855</v>
      </c>
      <c r="GR902">
        <v>0.166893</v>
      </c>
      <c r="GS902">
        <v>0</v>
      </c>
      <c r="GT902">
        <v>25.0657</v>
      </c>
      <c r="GU902">
        <v>999.9</v>
      </c>
      <c r="GV902">
        <v>58.149</v>
      </c>
      <c r="GW902">
        <v>29.316</v>
      </c>
      <c r="GX902">
        <v>26.3852</v>
      </c>
      <c r="GY902">
        <v>55.4419</v>
      </c>
      <c r="GZ902">
        <v>46.27</v>
      </c>
      <c r="HA902">
        <v>1</v>
      </c>
      <c r="HB902">
        <v>-0.0616057</v>
      </c>
      <c r="HC902">
        <v>0.00718954</v>
      </c>
      <c r="HD902">
        <v>20.1141</v>
      </c>
      <c r="HE902">
        <v>5.19932</v>
      </c>
      <c r="HF902">
        <v>12.0052</v>
      </c>
      <c r="HG902">
        <v>4.9756</v>
      </c>
      <c r="HH902">
        <v>3.294</v>
      </c>
      <c r="HI902">
        <v>9999</v>
      </c>
      <c r="HJ902">
        <v>9999</v>
      </c>
      <c r="HK902">
        <v>9999</v>
      </c>
      <c r="HL902">
        <v>631.4</v>
      </c>
      <c r="HM902">
        <v>1.8631</v>
      </c>
      <c r="HN902">
        <v>1.86798</v>
      </c>
      <c r="HO902">
        <v>1.86783</v>
      </c>
      <c r="HP902">
        <v>1.86893</v>
      </c>
      <c r="HQ902">
        <v>1.86981</v>
      </c>
      <c r="HR902">
        <v>1.86584</v>
      </c>
      <c r="HS902">
        <v>1.86694</v>
      </c>
      <c r="HT902">
        <v>1.86829</v>
      </c>
      <c r="HU902">
        <v>5</v>
      </c>
      <c r="HV902">
        <v>0</v>
      </c>
      <c r="HW902">
        <v>0</v>
      </c>
      <c r="HX902">
        <v>0</v>
      </c>
      <c r="HY902" t="s">
        <v>422</v>
      </c>
      <c r="HZ902" t="s">
        <v>423</v>
      </c>
      <c r="IA902" t="s">
        <v>424</v>
      </c>
      <c r="IB902" t="s">
        <v>424</v>
      </c>
      <c r="IC902" t="s">
        <v>424</v>
      </c>
      <c r="ID902" t="s">
        <v>424</v>
      </c>
      <c r="IE902">
        <v>0</v>
      </c>
      <c r="IF902">
        <v>100</v>
      </c>
      <c r="IG902">
        <v>100</v>
      </c>
      <c r="IH902">
        <v>4.896</v>
      </c>
      <c r="II902">
        <v>0.5314</v>
      </c>
      <c r="IJ902">
        <v>3.92360093765785</v>
      </c>
      <c r="IK902">
        <v>0.00601174518973114</v>
      </c>
      <c r="IL902">
        <v>2.77886958061485e-07</v>
      </c>
      <c r="IM902">
        <v>-3.54636231360687e-10</v>
      </c>
      <c r="IN902">
        <v>0.531367920259254</v>
      </c>
      <c r="IO902">
        <v>0</v>
      </c>
      <c r="IP902">
        <v>0</v>
      </c>
      <c r="IQ902">
        <v>0</v>
      </c>
      <c r="IR902">
        <v>-4</v>
      </c>
      <c r="IS902">
        <v>1848</v>
      </c>
      <c r="IT902">
        <v>1</v>
      </c>
      <c r="IU902">
        <v>25</v>
      </c>
      <c r="IV902">
        <v>32.3</v>
      </c>
      <c r="IW902">
        <v>32.2</v>
      </c>
      <c r="IX902">
        <v>0.457764</v>
      </c>
      <c r="IY902">
        <v>2.64648</v>
      </c>
      <c r="IZ902">
        <v>1.54785</v>
      </c>
      <c r="JA902">
        <v>2.30591</v>
      </c>
      <c r="JB902">
        <v>1.34644</v>
      </c>
      <c r="JC902">
        <v>2.41455</v>
      </c>
      <c r="JD902">
        <v>33.6479</v>
      </c>
      <c r="JE902">
        <v>24.2188</v>
      </c>
      <c r="JF902">
        <v>18</v>
      </c>
      <c r="JG902">
        <v>496.711</v>
      </c>
      <c r="JH902">
        <v>414.346</v>
      </c>
      <c r="JI902">
        <v>24.9997</v>
      </c>
      <c r="JJ902">
        <v>26.4533</v>
      </c>
      <c r="JK902">
        <v>29.9999</v>
      </c>
      <c r="JL902">
        <v>26.4155</v>
      </c>
      <c r="JM902">
        <v>26.3577</v>
      </c>
      <c r="JN902">
        <v>9.19106</v>
      </c>
      <c r="JO902">
        <v>23.8972</v>
      </c>
      <c r="JP902">
        <v>100</v>
      </c>
      <c r="JQ902">
        <v>25</v>
      </c>
      <c r="JR902">
        <v>130.309</v>
      </c>
      <c r="JS902">
        <v>22.4016</v>
      </c>
      <c r="JT902">
        <v>102.313</v>
      </c>
      <c r="JU902">
        <v>103.122</v>
      </c>
    </row>
    <row r="903" spans="1:281">
      <c r="A903">
        <v>885</v>
      </c>
      <c r="B903">
        <v>1659037297.6</v>
      </c>
      <c r="C903">
        <v>13614.5</v>
      </c>
      <c r="D903" t="s">
        <v>2204</v>
      </c>
      <c r="E903" t="s">
        <v>2205</v>
      </c>
      <c r="F903">
        <v>5</v>
      </c>
      <c r="G903" t="s">
        <v>2169</v>
      </c>
      <c r="H903" t="s">
        <v>417</v>
      </c>
      <c r="I903">
        <v>1659037290.08148</v>
      </c>
      <c r="J903">
        <f>(K903)/1000</f>
        <v>0</v>
      </c>
      <c r="K903">
        <f>IF(CZ903, AN903, AH903)</f>
        <v>0</v>
      </c>
      <c r="L903">
        <f>IF(CZ903, AI903, AG903)</f>
        <v>0</v>
      </c>
      <c r="M903">
        <f>DB903 - IF(AU903&gt;1, L903*CV903*100.0/(AW903*DP903), 0)</f>
        <v>0</v>
      </c>
      <c r="N903">
        <f>((T903-J903/2)*M903-L903)/(T903+J903/2)</f>
        <v>0</v>
      </c>
      <c r="O903">
        <f>N903*(DI903+DJ903)/1000.0</f>
        <v>0</v>
      </c>
      <c r="P903">
        <f>(DB903 - IF(AU903&gt;1, L903*CV903*100.0/(AW903*DP903), 0))*(DI903+DJ903)/1000.0</f>
        <v>0</v>
      </c>
      <c r="Q903">
        <f>2.0/((1/S903-1/R903)+SIGN(S903)*SQRT((1/S903-1/R903)*(1/S903-1/R903) + 4*CW903/((CW903+1)*(CW903+1))*(2*1/S903*1/R903-1/R903*1/R903)))</f>
        <v>0</v>
      </c>
      <c r="R903">
        <f>IF(LEFT(CX903,1)&lt;&gt;"0",IF(LEFT(CX903,1)="1",3.0,CY903),$D$5+$E$5*(DP903*DI903/($K$5*1000))+$F$5*(DP903*DI903/($K$5*1000))*MAX(MIN(CV903,$J$5),$I$5)*MAX(MIN(CV903,$J$5),$I$5)+$G$5*MAX(MIN(CV903,$J$5),$I$5)*(DP903*DI903/($K$5*1000))+$H$5*(DP903*DI903/($K$5*1000))*(DP903*DI903/($K$5*1000)))</f>
        <v>0</v>
      </c>
      <c r="S903">
        <f>J903*(1000-(1000*0.61365*exp(17.502*W903/(240.97+W903))/(DI903+DJ903)+DD903)/2)/(1000*0.61365*exp(17.502*W903/(240.97+W903))/(DI903+DJ903)-DD903)</f>
        <v>0</v>
      </c>
      <c r="T903">
        <f>1/((CW903+1)/(Q903/1.6)+1/(R903/1.37)) + CW903/((CW903+1)/(Q903/1.6) + CW903/(R903/1.37))</f>
        <v>0</v>
      </c>
      <c r="U903">
        <f>(CR903*CU903)</f>
        <v>0</v>
      </c>
      <c r="V903">
        <f>(DK903+(U903+2*0.95*5.67E-8*(((DK903+$B$7)+273)^4-(DK903+273)^4)-44100*J903)/(1.84*29.3*R903+8*0.95*5.67E-8*(DK903+273)^3))</f>
        <v>0</v>
      </c>
      <c r="W903">
        <f>($C$7*DL903+$D$7*DM903+$E$7*V903)</f>
        <v>0</v>
      </c>
      <c r="X903">
        <f>0.61365*exp(17.502*W903/(240.97+W903))</f>
        <v>0</v>
      </c>
      <c r="Y903">
        <f>(Z903/AA903*100)</f>
        <v>0</v>
      </c>
      <c r="Z903">
        <f>DD903*(DI903+DJ903)/1000</f>
        <v>0</v>
      </c>
      <c r="AA903">
        <f>0.61365*exp(17.502*DK903/(240.97+DK903))</f>
        <v>0</v>
      </c>
      <c r="AB903">
        <f>(X903-DD903*(DI903+DJ903)/1000)</f>
        <v>0</v>
      </c>
      <c r="AC903">
        <f>(-J903*44100)</f>
        <v>0</v>
      </c>
      <c r="AD903">
        <f>2*29.3*R903*0.92*(DK903-W903)</f>
        <v>0</v>
      </c>
      <c r="AE903">
        <f>2*0.95*5.67E-8*(((DK903+$B$7)+273)^4-(W903+273)^4)</f>
        <v>0</v>
      </c>
      <c r="AF903">
        <f>U903+AE903+AC903+AD903</f>
        <v>0</v>
      </c>
      <c r="AG903">
        <f>DH903*AU903*(DC903-DB903*(1000-AU903*DE903)/(1000-AU903*DD903))/(100*CV903)</f>
        <v>0</v>
      </c>
      <c r="AH903">
        <f>1000*DH903*AU903*(DD903-DE903)/(100*CV903*(1000-AU903*DD903))</f>
        <v>0</v>
      </c>
      <c r="AI903">
        <f>(AJ903 - AK903 - DI903*1E3/(8.314*(DK903+273.15)) * AM903/DH903 * AL903) * DH903/(100*CV903) * (1000 - DE903)/1000</f>
        <v>0</v>
      </c>
      <c r="AJ903">
        <v>147.530774916795</v>
      </c>
      <c r="AK903">
        <v>155.732145454545</v>
      </c>
      <c r="AL903">
        <v>-3.2064268508042</v>
      </c>
      <c r="AM903">
        <v>66.0502826319513</v>
      </c>
      <c r="AN903">
        <f>(AP903 - AO903 + DI903*1E3/(8.314*(DK903+273.15)) * AR903/DH903 * AQ903) * DH903/(100*CV903) * 1000/(1000 - AP903)</f>
        <v>0</v>
      </c>
      <c r="AO903">
        <v>22.435795503875</v>
      </c>
      <c r="AP903">
        <v>26.3657916083916</v>
      </c>
      <c r="AQ903">
        <v>-3.49680002417494e-05</v>
      </c>
      <c r="AR903">
        <v>92.4461955037178</v>
      </c>
      <c r="AS903">
        <v>0</v>
      </c>
      <c r="AT903">
        <v>0</v>
      </c>
      <c r="AU903">
        <f>IF(AS903*$H$13&gt;=AW903,1.0,(AW903/(AW903-AS903*$H$13)))</f>
        <v>0</v>
      </c>
      <c r="AV903">
        <f>(AU903-1)*100</f>
        <v>0</v>
      </c>
      <c r="AW903">
        <f>MAX(0,($B$13+$C$13*DP903)/(1+$D$13*DP903)*DI903/(DK903+273)*$E$13)</f>
        <v>0</v>
      </c>
      <c r="AX903" t="s">
        <v>418</v>
      </c>
      <c r="AY903" t="s">
        <v>418</v>
      </c>
      <c r="AZ903">
        <v>0</v>
      </c>
      <c r="BA903">
        <v>0</v>
      </c>
      <c r="BB903">
        <f>1-AZ903/BA903</f>
        <v>0</v>
      </c>
      <c r="BC903">
        <v>0</v>
      </c>
      <c r="BD903" t="s">
        <v>418</v>
      </c>
      <c r="BE903" t="s">
        <v>418</v>
      </c>
      <c r="BF903">
        <v>0</v>
      </c>
      <c r="BG903">
        <v>0</v>
      </c>
      <c r="BH903">
        <f>1-BF903/BG903</f>
        <v>0</v>
      </c>
      <c r="BI903">
        <v>0.5</v>
      </c>
      <c r="BJ903">
        <f>CS903</f>
        <v>0</v>
      </c>
      <c r="BK903">
        <f>L903</f>
        <v>0</v>
      </c>
      <c r="BL903">
        <f>BH903*BI903*BJ903</f>
        <v>0</v>
      </c>
      <c r="BM903">
        <f>(BK903-BC903)/BJ903</f>
        <v>0</v>
      </c>
      <c r="BN903">
        <f>(BA903-BG903)/BG903</f>
        <v>0</v>
      </c>
      <c r="BO903">
        <f>AZ903/(BB903+AZ903/BG903)</f>
        <v>0</v>
      </c>
      <c r="BP903" t="s">
        <v>418</v>
      </c>
      <c r="BQ903">
        <v>0</v>
      </c>
      <c r="BR903">
        <f>IF(BQ903&lt;&gt;0, BQ903, BO903)</f>
        <v>0</v>
      </c>
      <c r="BS903">
        <f>1-BR903/BG903</f>
        <v>0</v>
      </c>
      <c r="BT903">
        <f>(BG903-BF903)/(BG903-BR903)</f>
        <v>0</v>
      </c>
      <c r="BU903">
        <f>(BA903-BG903)/(BA903-BR903)</f>
        <v>0</v>
      </c>
      <c r="BV903">
        <f>(BG903-BF903)/(BG903-AZ903)</f>
        <v>0</v>
      </c>
      <c r="BW903">
        <f>(BA903-BG903)/(BA903-AZ903)</f>
        <v>0</v>
      </c>
      <c r="BX903">
        <f>(BT903*BR903/BF903)</f>
        <v>0</v>
      </c>
      <c r="BY903">
        <f>(1-BX903)</f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f>$B$11*DQ903+$C$11*DR903+$F$11*EC903*(1-EF903)</f>
        <v>0</v>
      </c>
      <c r="CS903">
        <f>CR903*CT903</f>
        <v>0</v>
      </c>
      <c r="CT903">
        <f>($B$11*$D$9+$C$11*$D$9+$F$11*((EP903+EH903)/MAX(EP903+EH903+EQ903, 0.1)*$I$9+EQ903/MAX(EP903+EH903+EQ903, 0.1)*$J$9))/($B$11+$C$11+$F$11)</f>
        <v>0</v>
      </c>
      <c r="CU903">
        <f>($B$11*$K$9+$C$11*$K$9+$F$11*((EP903+EH903)/MAX(EP903+EH903+EQ903, 0.1)*$P$9+EQ903/MAX(EP903+EH903+EQ903, 0.1)*$Q$9))/($B$11+$C$11+$F$11)</f>
        <v>0</v>
      </c>
      <c r="CV903">
        <v>6</v>
      </c>
      <c r="CW903">
        <v>0.5</v>
      </c>
      <c r="CX903" t="s">
        <v>419</v>
      </c>
      <c r="CY903">
        <v>2</v>
      </c>
      <c r="CZ903" t="b">
        <v>1</v>
      </c>
      <c r="DA903">
        <v>1659037290.08148</v>
      </c>
      <c r="DB903">
        <v>173.467074074074</v>
      </c>
      <c r="DC903">
        <v>160.065814814815</v>
      </c>
      <c r="DD903">
        <v>26.3756148148148</v>
      </c>
      <c r="DE903">
        <v>22.4460703703704</v>
      </c>
      <c r="DF903">
        <v>168.524185185185</v>
      </c>
      <c r="DG903">
        <v>25.8442444444444</v>
      </c>
      <c r="DH903">
        <v>500.032962962963</v>
      </c>
      <c r="DI903">
        <v>90.2709296296296</v>
      </c>
      <c r="DJ903">
        <v>0.0437655555555556</v>
      </c>
      <c r="DK903">
        <v>27.2707</v>
      </c>
      <c r="DL903">
        <v>27.8223888888889</v>
      </c>
      <c r="DM903">
        <v>999.9</v>
      </c>
      <c r="DN903">
        <v>0</v>
      </c>
      <c r="DO903">
        <v>0</v>
      </c>
      <c r="DP903">
        <v>9974.07407407407</v>
      </c>
      <c r="DQ903">
        <v>0</v>
      </c>
      <c r="DR903">
        <v>17.2112</v>
      </c>
      <c r="DS903">
        <v>13.4012703703704</v>
      </c>
      <c r="DT903">
        <v>178.166407407407</v>
      </c>
      <c r="DU903">
        <v>163.741259259259</v>
      </c>
      <c r="DV903">
        <v>3.92954592592593</v>
      </c>
      <c r="DW903">
        <v>160.065814814815</v>
      </c>
      <c r="DX903">
        <v>22.4460703703704</v>
      </c>
      <c r="DY903">
        <v>2.38095222222222</v>
      </c>
      <c r="DZ903">
        <v>2.02622740740741</v>
      </c>
      <c r="EA903">
        <v>20.2347851851852</v>
      </c>
      <c r="EB903">
        <v>17.6507851851852</v>
      </c>
      <c r="EC903">
        <v>2000.01222222222</v>
      </c>
      <c r="ED903">
        <v>0.980000888888889</v>
      </c>
      <c r="EE903">
        <v>0.0199989185185185</v>
      </c>
      <c r="EF903">
        <v>0</v>
      </c>
      <c r="EG903">
        <v>846.920518518519</v>
      </c>
      <c r="EH903">
        <v>5.00063</v>
      </c>
      <c r="EI903">
        <v>16640.1555555556</v>
      </c>
      <c r="EJ903">
        <v>17257.0111111111</v>
      </c>
      <c r="EK903">
        <v>38.062</v>
      </c>
      <c r="EL903">
        <v>38.125</v>
      </c>
      <c r="EM903">
        <v>37.562</v>
      </c>
      <c r="EN903">
        <v>37.437</v>
      </c>
      <c r="EO903">
        <v>39.0923333333333</v>
      </c>
      <c r="EP903">
        <v>1955.11222222222</v>
      </c>
      <c r="EQ903">
        <v>39.9</v>
      </c>
      <c r="ER903">
        <v>0</v>
      </c>
      <c r="ES903">
        <v>1659037296.7</v>
      </c>
      <c r="ET903">
        <v>0</v>
      </c>
      <c r="EU903">
        <v>846.97124</v>
      </c>
      <c r="EV903">
        <v>4.32138461837282</v>
      </c>
      <c r="EW903">
        <v>66.7384615402549</v>
      </c>
      <c r="EX903">
        <v>16640.356</v>
      </c>
      <c r="EY903">
        <v>15</v>
      </c>
      <c r="EZ903">
        <v>1659035359.5</v>
      </c>
      <c r="FA903" t="s">
        <v>1976</v>
      </c>
      <c r="FB903">
        <v>1659035357.5</v>
      </c>
      <c r="FC903">
        <v>1659035359.5</v>
      </c>
      <c r="FD903">
        <v>1</v>
      </c>
      <c r="FE903">
        <v>-0.104</v>
      </c>
      <c r="FF903">
        <v>-0.037</v>
      </c>
      <c r="FG903">
        <v>6.435</v>
      </c>
      <c r="FH903">
        <v>0.501</v>
      </c>
      <c r="FI903">
        <v>420</v>
      </c>
      <c r="FJ903">
        <v>25</v>
      </c>
      <c r="FK903">
        <v>0.45</v>
      </c>
      <c r="FL903">
        <v>0.11</v>
      </c>
      <c r="FM903">
        <v>12.5318</v>
      </c>
      <c r="FN903">
        <v>12.9161020637899</v>
      </c>
      <c r="FO903">
        <v>1.29752988693903</v>
      </c>
      <c r="FP903">
        <v>0</v>
      </c>
      <c r="FQ903">
        <v>846.826676470588</v>
      </c>
      <c r="FR903">
        <v>2.34867838176205</v>
      </c>
      <c r="FS903">
        <v>0.312393014212422</v>
      </c>
      <c r="FT903">
        <v>0</v>
      </c>
      <c r="FU903">
        <v>3.9132785</v>
      </c>
      <c r="FV903">
        <v>0.2104088555347</v>
      </c>
      <c r="FW903">
        <v>0.0243498816783573</v>
      </c>
      <c r="FX903">
        <v>0</v>
      </c>
      <c r="FY903">
        <v>0</v>
      </c>
      <c r="FZ903">
        <v>3</v>
      </c>
      <c r="GA903" t="s">
        <v>427</v>
      </c>
      <c r="GB903">
        <v>2.97417</v>
      </c>
      <c r="GC903">
        <v>2.69816</v>
      </c>
      <c r="GD903">
        <v>0.0371465</v>
      </c>
      <c r="GE903">
        <v>0.0347466</v>
      </c>
      <c r="GF903">
        <v>0.110025</v>
      </c>
      <c r="GG903">
        <v>0.0993926</v>
      </c>
      <c r="GH903">
        <v>37490.1</v>
      </c>
      <c r="GI903">
        <v>41108.9</v>
      </c>
      <c r="GJ903">
        <v>35283.8</v>
      </c>
      <c r="GK903">
        <v>38624.5</v>
      </c>
      <c r="GL903">
        <v>44513.2</v>
      </c>
      <c r="GM903">
        <v>50239.1</v>
      </c>
      <c r="GN903">
        <v>55154.8</v>
      </c>
      <c r="GO903">
        <v>61954.6</v>
      </c>
      <c r="GP903">
        <v>1.9828</v>
      </c>
      <c r="GQ903">
        <v>1.8542</v>
      </c>
      <c r="GR903">
        <v>0.168234</v>
      </c>
      <c r="GS903">
        <v>0</v>
      </c>
      <c r="GT903">
        <v>25.0678</v>
      </c>
      <c r="GU903">
        <v>999.9</v>
      </c>
      <c r="GV903">
        <v>58.149</v>
      </c>
      <c r="GW903">
        <v>29.306</v>
      </c>
      <c r="GX903">
        <v>26.3711</v>
      </c>
      <c r="GY903">
        <v>56.3219</v>
      </c>
      <c r="GZ903">
        <v>46.0697</v>
      </c>
      <c r="HA903">
        <v>1</v>
      </c>
      <c r="HB903">
        <v>-0.0615854</v>
      </c>
      <c r="HC903">
        <v>0.00631808</v>
      </c>
      <c r="HD903">
        <v>20.114</v>
      </c>
      <c r="HE903">
        <v>5.19932</v>
      </c>
      <c r="HF903">
        <v>12.0052</v>
      </c>
      <c r="HG903">
        <v>4.9756</v>
      </c>
      <c r="HH903">
        <v>3.2938</v>
      </c>
      <c r="HI903">
        <v>9999</v>
      </c>
      <c r="HJ903">
        <v>9999</v>
      </c>
      <c r="HK903">
        <v>9999</v>
      </c>
      <c r="HL903">
        <v>631.4</v>
      </c>
      <c r="HM903">
        <v>1.86316</v>
      </c>
      <c r="HN903">
        <v>1.86798</v>
      </c>
      <c r="HO903">
        <v>1.86783</v>
      </c>
      <c r="HP903">
        <v>1.86893</v>
      </c>
      <c r="HQ903">
        <v>1.86981</v>
      </c>
      <c r="HR903">
        <v>1.86584</v>
      </c>
      <c r="HS903">
        <v>1.86691</v>
      </c>
      <c r="HT903">
        <v>1.86829</v>
      </c>
      <c r="HU903">
        <v>5</v>
      </c>
      <c r="HV903">
        <v>0</v>
      </c>
      <c r="HW903">
        <v>0</v>
      </c>
      <c r="HX903">
        <v>0</v>
      </c>
      <c r="HY903" t="s">
        <v>422</v>
      </c>
      <c r="HZ903" t="s">
        <v>423</v>
      </c>
      <c r="IA903" t="s">
        <v>424</v>
      </c>
      <c r="IB903" t="s">
        <v>424</v>
      </c>
      <c r="IC903" t="s">
        <v>424</v>
      </c>
      <c r="ID903" t="s">
        <v>424</v>
      </c>
      <c r="IE903">
        <v>0</v>
      </c>
      <c r="IF903">
        <v>100</v>
      </c>
      <c r="IG903">
        <v>100</v>
      </c>
      <c r="IH903">
        <v>4.801</v>
      </c>
      <c r="II903">
        <v>0.5313</v>
      </c>
      <c r="IJ903">
        <v>3.92360093765785</v>
      </c>
      <c r="IK903">
        <v>0.00601174518973114</v>
      </c>
      <c r="IL903">
        <v>2.77886958061485e-07</v>
      </c>
      <c r="IM903">
        <v>-3.54636231360687e-10</v>
      </c>
      <c r="IN903">
        <v>0.531367920259254</v>
      </c>
      <c r="IO903">
        <v>0</v>
      </c>
      <c r="IP903">
        <v>0</v>
      </c>
      <c r="IQ903">
        <v>0</v>
      </c>
      <c r="IR903">
        <v>-4</v>
      </c>
      <c r="IS903">
        <v>1848</v>
      </c>
      <c r="IT903">
        <v>1</v>
      </c>
      <c r="IU903">
        <v>25</v>
      </c>
      <c r="IV903">
        <v>32.3</v>
      </c>
      <c r="IW903">
        <v>32.3</v>
      </c>
      <c r="IX903">
        <v>0.421143</v>
      </c>
      <c r="IY903">
        <v>2.64404</v>
      </c>
      <c r="IZ903">
        <v>1.54785</v>
      </c>
      <c r="JA903">
        <v>2.30713</v>
      </c>
      <c r="JB903">
        <v>1.34644</v>
      </c>
      <c r="JC903">
        <v>2.41699</v>
      </c>
      <c r="JD903">
        <v>33.6479</v>
      </c>
      <c r="JE903">
        <v>24.2188</v>
      </c>
      <c r="JF903">
        <v>18</v>
      </c>
      <c r="JG903">
        <v>496.974</v>
      </c>
      <c r="JH903">
        <v>413.894</v>
      </c>
      <c r="JI903">
        <v>24.9998</v>
      </c>
      <c r="JJ903">
        <v>26.4533</v>
      </c>
      <c r="JK903">
        <v>29.9999</v>
      </c>
      <c r="JL903">
        <v>26.4155</v>
      </c>
      <c r="JM903">
        <v>26.3577</v>
      </c>
      <c r="JN903">
        <v>8.41407</v>
      </c>
      <c r="JO903">
        <v>23.8972</v>
      </c>
      <c r="JP903">
        <v>100</v>
      </c>
      <c r="JQ903">
        <v>25</v>
      </c>
      <c r="JR903">
        <v>116.843</v>
      </c>
      <c r="JS903">
        <v>22.3966</v>
      </c>
      <c r="JT903">
        <v>102.314</v>
      </c>
      <c r="JU903">
        <v>103.123</v>
      </c>
    </row>
    <row r="904" spans="1:281">
      <c r="A904">
        <v>886</v>
      </c>
      <c r="B904">
        <v>1659037302.6</v>
      </c>
      <c r="C904">
        <v>13619.5</v>
      </c>
      <c r="D904" t="s">
        <v>2206</v>
      </c>
      <c r="E904" t="s">
        <v>2207</v>
      </c>
      <c r="F904">
        <v>5</v>
      </c>
      <c r="G904" t="s">
        <v>2169</v>
      </c>
      <c r="H904" t="s">
        <v>417</v>
      </c>
      <c r="I904">
        <v>1659037294.79643</v>
      </c>
      <c r="J904">
        <f>(K904)/1000</f>
        <v>0</v>
      </c>
      <c r="K904">
        <f>IF(CZ904, AN904, AH904)</f>
        <v>0</v>
      </c>
      <c r="L904">
        <f>IF(CZ904, AI904, AG904)</f>
        <v>0</v>
      </c>
      <c r="M904">
        <f>DB904 - IF(AU904&gt;1, L904*CV904*100.0/(AW904*DP904), 0)</f>
        <v>0</v>
      </c>
      <c r="N904">
        <f>((T904-J904/2)*M904-L904)/(T904+J904/2)</f>
        <v>0</v>
      </c>
      <c r="O904">
        <f>N904*(DI904+DJ904)/1000.0</f>
        <v>0</v>
      </c>
      <c r="P904">
        <f>(DB904 - IF(AU904&gt;1, L904*CV904*100.0/(AW904*DP904), 0))*(DI904+DJ904)/1000.0</f>
        <v>0</v>
      </c>
      <c r="Q904">
        <f>2.0/((1/S904-1/R904)+SIGN(S904)*SQRT((1/S904-1/R904)*(1/S904-1/R904) + 4*CW904/((CW904+1)*(CW904+1))*(2*1/S904*1/R904-1/R904*1/R904)))</f>
        <v>0</v>
      </c>
      <c r="R904">
        <f>IF(LEFT(CX904,1)&lt;&gt;"0",IF(LEFT(CX904,1)="1",3.0,CY904),$D$5+$E$5*(DP904*DI904/($K$5*1000))+$F$5*(DP904*DI904/($K$5*1000))*MAX(MIN(CV904,$J$5),$I$5)*MAX(MIN(CV904,$J$5),$I$5)+$G$5*MAX(MIN(CV904,$J$5),$I$5)*(DP904*DI904/($K$5*1000))+$H$5*(DP904*DI904/($K$5*1000))*(DP904*DI904/($K$5*1000)))</f>
        <v>0</v>
      </c>
      <c r="S904">
        <f>J904*(1000-(1000*0.61365*exp(17.502*W904/(240.97+W904))/(DI904+DJ904)+DD904)/2)/(1000*0.61365*exp(17.502*W904/(240.97+W904))/(DI904+DJ904)-DD904)</f>
        <v>0</v>
      </c>
      <c r="T904">
        <f>1/((CW904+1)/(Q904/1.6)+1/(R904/1.37)) + CW904/((CW904+1)/(Q904/1.6) + CW904/(R904/1.37))</f>
        <v>0</v>
      </c>
      <c r="U904">
        <f>(CR904*CU904)</f>
        <v>0</v>
      </c>
      <c r="V904">
        <f>(DK904+(U904+2*0.95*5.67E-8*(((DK904+$B$7)+273)^4-(DK904+273)^4)-44100*J904)/(1.84*29.3*R904+8*0.95*5.67E-8*(DK904+273)^3))</f>
        <v>0</v>
      </c>
      <c r="W904">
        <f>($C$7*DL904+$D$7*DM904+$E$7*V904)</f>
        <v>0</v>
      </c>
      <c r="X904">
        <f>0.61365*exp(17.502*W904/(240.97+W904))</f>
        <v>0</v>
      </c>
      <c r="Y904">
        <f>(Z904/AA904*100)</f>
        <v>0</v>
      </c>
      <c r="Z904">
        <f>DD904*(DI904+DJ904)/1000</f>
        <v>0</v>
      </c>
      <c r="AA904">
        <f>0.61365*exp(17.502*DK904/(240.97+DK904))</f>
        <v>0</v>
      </c>
      <c r="AB904">
        <f>(X904-DD904*(DI904+DJ904)/1000)</f>
        <v>0</v>
      </c>
      <c r="AC904">
        <f>(-J904*44100)</f>
        <v>0</v>
      </c>
      <c r="AD904">
        <f>2*29.3*R904*0.92*(DK904-W904)</f>
        <v>0</v>
      </c>
      <c r="AE904">
        <f>2*0.95*5.67E-8*(((DK904+$B$7)+273)^4-(W904+273)^4)</f>
        <v>0</v>
      </c>
      <c r="AF904">
        <f>U904+AE904+AC904+AD904</f>
        <v>0</v>
      </c>
      <c r="AG904">
        <f>DH904*AU904*(DC904-DB904*(1000-AU904*DE904)/(1000-AU904*DD904))/(100*CV904)</f>
        <v>0</v>
      </c>
      <c r="AH904">
        <f>1000*DH904*AU904*(DD904-DE904)/(100*CV904*(1000-AU904*DD904))</f>
        <v>0</v>
      </c>
      <c r="AI904">
        <f>(AJ904 - AK904 - DI904*1E3/(8.314*(DK904+273.15)) * AM904/DH904 * AL904) * DH904/(100*CV904) * (1000 - DE904)/1000</f>
        <v>0</v>
      </c>
      <c r="AJ904">
        <v>130.193643288835</v>
      </c>
      <c r="AK904">
        <v>139.501654545454</v>
      </c>
      <c r="AL904">
        <v>-3.23500542319373</v>
      </c>
      <c r="AM904">
        <v>66.0502826319513</v>
      </c>
      <c r="AN904">
        <f>(AP904 - AO904 + DI904*1E3/(8.314*(DK904+273.15)) * AR904/DH904 * AQ904) * DH904/(100*CV904) * 1000/(1000 - AP904)</f>
        <v>0</v>
      </c>
      <c r="AO904">
        <v>22.4331918030015</v>
      </c>
      <c r="AP904">
        <v>26.362586013986</v>
      </c>
      <c r="AQ904">
        <v>3.09806236701542e-05</v>
      </c>
      <c r="AR904">
        <v>92.4461955037178</v>
      </c>
      <c r="AS904">
        <v>0</v>
      </c>
      <c r="AT904">
        <v>0</v>
      </c>
      <c r="AU904">
        <f>IF(AS904*$H$13&gt;=AW904,1.0,(AW904/(AW904-AS904*$H$13)))</f>
        <v>0</v>
      </c>
      <c r="AV904">
        <f>(AU904-1)*100</f>
        <v>0</v>
      </c>
      <c r="AW904">
        <f>MAX(0,($B$13+$C$13*DP904)/(1+$D$13*DP904)*DI904/(DK904+273)*$E$13)</f>
        <v>0</v>
      </c>
      <c r="AX904" t="s">
        <v>418</v>
      </c>
      <c r="AY904" t="s">
        <v>418</v>
      </c>
      <c r="AZ904">
        <v>0</v>
      </c>
      <c r="BA904">
        <v>0</v>
      </c>
      <c r="BB904">
        <f>1-AZ904/BA904</f>
        <v>0</v>
      </c>
      <c r="BC904">
        <v>0</v>
      </c>
      <c r="BD904" t="s">
        <v>418</v>
      </c>
      <c r="BE904" t="s">
        <v>418</v>
      </c>
      <c r="BF904">
        <v>0</v>
      </c>
      <c r="BG904">
        <v>0</v>
      </c>
      <c r="BH904">
        <f>1-BF904/BG904</f>
        <v>0</v>
      </c>
      <c r="BI904">
        <v>0.5</v>
      </c>
      <c r="BJ904">
        <f>CS904</f>
        <v>0</v>
      </c>
      <c r="BK904">
        <f>L904</f>
        <v>0</v>
      </c>
      <c r="BL904">
        <f>BH904*BI904*BJ904</f>
        <v>0</v>
      </c>
      <c r="BM904">
        <f>(BK904-BC904)/BJ904</f>
        <v>0</v>
      </c>
      <c r="BN904">
        <f>(BA904-BG904)/BG904</f>
        <v>0</v>
      </c>
      <c r="BO904">
        <f>AZ904/(BB904+AZ904/BG904)</f>
        <v>0</v>
      </c>
      <c r="BP904" t="s">
        <v>418</v>
      </c>
      <c r="BQ904">
        <v>0</v>
      </c>
      <c r="BR904">
        <f>IF(BQ904&lt;&gt;0, BQ904, BO904)</f>
        <v>0</v>
      </c>
      <c r="BS904">
        <f>1-BR904/BG904</f>
        <v>0</v>
      </c>
      <c r="BT904">
        <f>(BG904-BF904)/(BG904-BR904)</f>
        <v>0</v>
      </c>
      <c r="BU904">
        <f>(BA904-BG904)/(BA904-BR904)</f>
        <v>0</v>
      </c>
      <c r="BV904">
        <f>(BG904-BF904)/(BG904-AZ904)</f>
        <v>0</v>
      </c>
      <c r="BW904">
        <f>(BA904-BG904)/(BA904-AZ904)</f>
        <v>0</v>
      </c>
      <c r="BX904">
        <f>(BT904*BR904/BF904)</f>
        <v>0</v>
      </c>
      <c r="BY904">
        <f>(1-BX904)</f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f>$B$11*DQ904+$C$11*DR904+$F$11*EC904*(1-EF904)</f>
        <v>0</v>
      </c>
      <c r="CS904">
        <f>CR904*CT904</f>
        <v>0</v>
      </c>
      <c r="CT904">
        <f>($B$11*$D$9+$C$11*$D$9+$F$11*((EP904+EH904)/MAX(EP904+EH904+EQ904, 0.1)*$I$9+EQ904/MAX(EP904+EH904+EQ904, 0.1)*$J$9))/($B$11+$C$11+$F$11)</f>
        <v>0</v>
      </c>
      <c r="CU904">
        <f>($B$11*$K$9+$C$11*$K$9+$F$11*((EP904+EH904)/MAX(EP904+EH904+EQ904, 0.1)*$P$9+EQ904/MAX(EP904+EH904+EQ904, 0.1)*$Q$9))/($B$11+$C$11+$F$11)</f>
        <v>0</v>
      </c>
      <c r="CV904">
        <v>6</v>
      </c>
      <c r="CW904">
        <v>0.5</v>
      </c>
      <c r="CX904" t="s">
        <v>419</v>
      </c>
      <c r="CY904">
        <v>2</v>
      </c>
      <c r="CZ904" t="b">
        <v>1</v>
      </c>
      <c r="DA904">
        <v>1659037294.79643</v>
      </c>
      <c r="DB904">
        <v>158.713107142857</v>
      </c>
      <c r="DC904">
        <v>144.310785714286</v>
      </c>
      <c r="DD904">
        <v>26.3692178571429</v>
      </c>
      <c r="DE904">
        <v>22.4366928571429</v>
      </c>
      <c r="DF904">
        <v>153.859285714286</v>
      </c>
      <c r="DG904">
        <v>25.8378428571429</v>
      </c>
      <c r="DH904">
        <v>500.001892857143</v>
      </c>
      <c r="DI904">
        <v>90.2709464285714</v>
      </c>
      <c r="DJ904">
        <v>0.0439363607142857</v>
      </c>
      <c r="DK904">
        <v>27.270475</v>
      </c>
      <c r="DL904">
        <v>27.8179142857143</v>
      </c>
      <c r="DM904">
        <v>999.9</v>
      </c>
      <c r="DN904">
        <v>0</v>
      </c>
      <c r="DO904">
        <v>0</v>
      </c>
      <c r="DP904">
        <v>9986.96428571429</v>
      </c>
      <c r="DQ904">
        <v>0</v>
      </c>
      <c r="DR904">
        <v>17.2112</v>
      </c>
      <c r="DS904">
        <v>14.4023392857143</v>
      </c>
      <c r="DT904">
        <v>163.011642857143</v>
      </c>
      <c r="DU904">
        <v>147.622892857143</v>
      </c>
      <c r="DV904">
        <v>3.93252035714286</v>
      </c>
      <c r="DW904">
        <v>144.310785714286</v>
      </c>
      <c r="DX904">
        <v>22.4366928571429</v>
      </c>
      <c r="DY904">
        <v>2.38037464285714</v>
      </c>
      <c r="DZ904">
        <v>2.02538142857143</v>
      </c>
      <c r="EA904">
        <v>20.2308678571429</v>
      </c>
      <c r="EB904">
        <v>17.6441642857143</v>
      </c>
      <c r="EC904">
        <v>1999.97821428571</v>
      </c>
      <c r="ED904">
        <v>0.980000571428572</v>
      </c>
      <c r="EE904">
        <v>0.0199992571428571</v>
      </c>
      <c r="EF904">
        <v>0</v>
      </c>
      <c r="EG904">
        <v>847.352071428571</v>
      </c>
      <c r="EH904">
        <v>5.00063</v>
      </c>
      <c r="EI904">
        <v>16646.2035714286</v>
      </c>
      <c r="EJ904">
        <v>17256.7142857143</v>
      </c>
      <c r="EK904">
        <v>38.062</v>
      </c>
      <c r="EL904">
        <v>38.125</v>
      </c>
      <c r="EM904">
        <v>37.562</v>
      </c>
      <c r="EN904">
        <v>37.437</v>
      </c>
      <c r="EO904">
        <v>39.08</v>
      </c>
      <c r="EP904">
        <v>1955.07821428571</v>
      </c>
      <c r="EQ904">
        <v>39.9</v>
      </c>
      <c r="ER904">
        <v>0</v>
      </c>
      <c r="ES904">
        <v>1659037301.5</v>
      </c>
      <c r="ET904">
        <v>0</v>
      </c>
      <c r="EU904">
        <v>847.41792</v>
      </c>
      <c r="EV904">
        <v>5.89130768767073</v>
      </c>
      <c r="EW904">
        <v>97.8923075910871</v>
      </c>
      <c r="EX904">
        <v>16646.616</v>
      </c>
      <c r="EY904">
        <v>15</v>
      </c>
      <c r="EZ904">
        <v>1659035359.5</v>
      </c>
      <c r="FA904" t="s">
        <v>1976</v>
      </c>
      <c r="FB904">
        <v>1659035357.5</v>
      </c>
      <c r="FC904">
        <v>1659035359.5</v>
      </c>
      <c r="FD904">
        <v>1</v>
      </c>
      <c r="FE904">
        <v>-0.104</v>
      </c>
      <c r="FF904">
        <v>-0.037</v>
      </c>
      <c r="FG904">
        <v>6.435</v>
      </c>
      <c r="FH904">
        <v>0.501</v>
      </c>
      <c r="FI904">
        <v>420</v>
      </c>
      <c r="FJ904">
        <v>25</v>
      </c>
      <c r="FK904">
        <v>0.45</v>
      </c>
      <c r="FL904">
        <v>0.11</v>
      </c>
      <c r="FM904">
        <v>13.8732175</v>
      </c>
      <c r="FN904">
        <v>13.0759170731707</v>
      </c>
      <c r="FO904">
        <v>1.30268721992033</v>
      </c>
      <c r="FP904">
        <v>0</v>
      </c>
      <c r="FQ904">
        <v>847.201911764706</v>
      </c>
      <c r="FR904">
        <v>5.16377387706506</v>
      </c>
      <c r="FS904">
        <v>0.554060379362424</v>
      </c>
      <c r="FT904">
        <v>0</v>
      </c>
      <c r="FU904">
        <v>3.93032625</v>
      </c>
      <c r="FV904">
        <v>0.040614596622875</v>
      </c>
      <c r="FW904">
        <v>0.0074836039738551</v>
      </c>
      <c r="FX904">
        <v>1</v>
      </c>
      <c r="FY904">
        <v>1</v>
      </c>
      <c r="FZ904">
        <v>3</v>
      </c>
      <c r="GA904" t="s">
        <v>421</v>
      </c>
      <c r="GB904">
        <v>2.97314</v>
      </c>
      <c r="GC904">
        <v>2.69805</v>
      </c>
      <c r="GD904">
        <v>0.0334349</v>
      </c>
      <c r="GE904">
        <v>0.0309523</v>
      </c>
      <c r="GF904">
        <v>0.110031</v>
      </c>
      <c r="GG904">
        <v>0.0993815</v>
      </c>
      <c r="GH904">
        <v>37634.4</v>
      </c>
      <c r="GI904">
        <v>41270.6</v>
      </c>
      <c r="GJ904">
        <v>35283.7</v>
      </c>
      <c r="GK904">
        <v>38624.7</v>
      </c>
      <c r="GL904">
        <v>44512.3</v>
      </c>
      <c r="GM904">
        <v>50239.4</v>
      </c>
      <c r="GN904">
        <v>55154.2</v>
      </c>
      <c r="GO904">
        <v>61954.4</v>
      </c>
      <c r="GP904">
        <v>1.9818</v>
      </c>
      <c r="GQ904">
        <v>1.8548</v>
      </c>
      <c r="GR904">
        <v>0.166893</v>
      </c>
      <c r="GS904">
        <v>0</v>
      </c>
      <c r="GT904">
        <v>25.0678</v>
      </c>
      <c r="GU904">
        <v>999.9</v>
      </c>
      <c r="GV904">
        <v>58.149</v>
      </c>
      <c r="GW904">
        <v>29.316</v>
      </c>
      <c r="GX904">
        <v>26.386</v>
      </c>
      <c r="GY904">
        <v>56.0919</v>
      </c>
      <c r="GZ904">
        <v>46.2139</v>
      </c>
      <c r="HA904">
        <v>1</v>
      </c>
      <c r="HB904">
        <v>-0.0620732</v>
      </c>
      <c r="HC904">
        <v>0.00740741</v>
      </c>
      <c r="HD904">
        <v>20.1139</v>
      </c>
      <c r="HE904">
        <v>5.19932</v>
      </c>
      <c r="HF904">
        <v>12.004</v>
      </c>
      <c r="HG904">
        <v>4.9756</v>
      </c>
      <c r="HH904">
        <v>3.294</v>
      </c>
      <c r="HI904">
        <v>9999</v>
      </c>
      <c r="HJ904">
        <v>9999</v>
      </c>
      <c r="HK904">
        <v>9999</v>
      </c>
      <c r="HL904">
        <v>631.4</v>
      </c>
      <c r="HM904">
        <v>1.86316</v>
      </c>
      <c r="HN904">
        <v>1.86807</v>
      </c>
      <c r="HO904">
        <v>1.86783</v>
      </c>
      <c r="HP904">
        <v>1.8689</v>
      </c>
      <c r="HQ904">
        <v>1.86981</v>
      </c>
      <c r="HR904">
        <v>1.86584</v>
      </c>
      <c r="HS904">
        <v>1.86691</v>
      </c>
      <c r="HT904">
        <v>1.86829</v>
      </c>
      <c r="HU904">
        <v>5</v>
      </c>
      <c r="HV904">
        <v>0</v>
      </c>
      <c r="HW904">
        <v>0</v>
      </c>
      <c r="HX904">
        <v>0</v>
      </c>
      <c r="HY904" t="s">
        <v>422</v>
      </c>
      <c r="HZ904" t="s">
        <v>423</v>
      </c>
      <c r="IA904" t="s">
        <v>424</v>
      </c>
      <c r="IB904" t="s">
        <v>424</v>
      </c>
      <c r="IC904" t="s">
        <v>424</v>
      </c>
      <c r="ID904" t="s">
        <v>424</v>
      </c>
      <c r="IE904">
        <v>0</v>
      </c>
      <c r="IF904">
        <v>100</v>
      </c>
      <c r="IG904">
        <v>100</v>
      </c>
      <c r="IH904">
        <v>4.706</v>
      </c>
      <c r="II904">
        <v>0.5313</v>
      </c>
      <c r="IJ904">
        <v>3.92360093765785</v>
      </c>
      <c r="IK904">
        <v>0.00601174518973114</v>
      </c>
      <c r="IL904">
        <v>2.77886958061485e-07</v>
      </c>
      <c r="IM904">
        <v>-3.54636231360687e-10</v>
      </c>
      <c r="IN904">
        <v>0.531367920259254</v>
      </c>
      <c r="IO904">
        <v>0</v>
      </c>
      <c r="IP904">
        <v>0</v>
      </c>
      <c r="IQ904">
        <v>0</v>
      </c>
      <c r="IR904">
        <v>-4</v>
      </c>
      <c r="IS904">
        <v>1848</v>
      </c>
      <c r="IT904">
        <v>1</v>
      </c>
      <c r="IU904">
        <v>25</v>
      </c>
      <c r="IV904">
        <v>32.4</v>
      </c>
      <c r="IW904">
        <v>32.4</v>
      </c>
      <c r="IX904">
        <v>0.386963</v>
      </c>
      <c r="IY904">
        <v>2.66235</v>
      </c>
      <c r="IZ904">
        <v>1.54785</v>
      </c>
      <c r="JA904">
        <v>2.30591</v>
      </c>
      <c r="JB904">
        <v>1.34644</v>
      </c>
      <c r="JC904">
        <v>2.34131</v>
      </c>
      <c r="JD904">
        <v>33.6254</v>
      </c>
      <c r="JE904">
        <v>24.2101</v>
      </c>
      <c r="JF904">
        <v>18</v>
      </c>
      <c r="JG904">
        <v>496.298</v>
      </c>
      <c r="JH904">
        <v>414.217</v>
      </c>
      <c r="JI904">
        <v>25</v>
      </c>
      <c r="JJ904">
        <v>26.4511</v>
      </c>
      <c r="JK904">
        <v>30</v>
      </c>
      <c r="JL904">
        <v>26.4133</v>
      </c>
      <c r="JM904">
        <v>26.3555</v>
      </c>
      <c r="JN904">
        <v>7.72672</v>
      </c>
      <c r="JO904">
        <v>23.8972</v>
      </c>
      <c r="JP904">
        <v>100</v>
      </c>
      <c r="JQ904">
        <v>25</v>
      </c>
      <c r="JR904">
        <v>103.315</v>
      </c>
      <c r="JS904">
        <v>22.3885</v>
      </c>
      <c r="JT904">
        <v>102.313</v>
      </c>
      <c r="JU904">
        <v>103.123</v>
      </c>
    </row>
    <row r="905" spans="1:281">
      <c r="A905">
        <v>887</v>
      </c>
      <c r="B905">
        <v>1659037307.6</v>
      </c>
      <c r="C905">
        <v>13624.5</v>
      </c>
      <c r="D905" t="s">
        <v>2208</v>
      </c>
      <c r="E905" t="s">
        <v>2209</v>
      </c>
      <c r="F905">
        <v>5</v>
      </c>
      <c r="G905" t="s">
        <v>2169</v>
      </c>
      <c r="H905" t="s">
        <v>417</v>
      </c>
      <c r="I905">
        <v>1659037300.1</v>
      </c>
      <c r="J905">
        <f>(K905)/1000</f>
        <v>0</v>
      </c>
      <c r="K905">
        <f>IF(CZ905, AN905, AH905)</f>
        <v>0</v>
      </c>
      <c r="L905">
        <f>IF(CZ905, AI905, AG905)</f>
        <v>0</v>
      </c>
      <c r="M905">
        <f>DB905 - IF(AU905&gt;1, L905*CV905*100.0/(AW905*DP905), 0)</f>
        <v>0</v>
      </c>
      <c r="N905">
        <f>((T905-J905/2)*M905-L905)/(T905+J905/2)</f>
        <v>0</v>
      </c>
      <c r="O905">
        <f>N905*(DI905+DJ905)/1000.0</f>
        <v>0</v>
      </c>
      <c r="P905">
        <f>(DB905 - IF(AU905&gt;1, L905*CV905*100.0/(AW905*DP905), 0))*(DI905+DJ905)/1000.0</f>
        <v>0</v>
      </c>
      <c r="Q905">
        <f>2.0/((1/S905-1/R905)+SIGN(S905)*SQRT((1/S905-1/R905)*(1/S905-1/R905) + 4*CW905/((CW905+1)*(CW905+1))*(2*1/S905*1/R905-1/R905*1/R905)))</f>
        <v>0</v>
      </c>
      <c r="R905">
        <f>IF(LEFT(CX905,1)&lt;&gt;"0",IF(LEFT(CX905,1)="1",3.0,CY905),$D$5+$E$5*(DP905*DI905/($K$5*1000))+$F$5*(DP905*DI905/($K$5*1000))*MAX(MIN(CV905,$J$5),$I$5)*MAX(MIN(CV905,$J$5),$I$5)+$G$5*MAX(MIN(CV905,$J$5),$I$5)*(DP905*DI905/($K$5*1000))+$H$5*(DP905*DI905/($K$5*1000))*(DP905*DI905/($K$5*1000)))</f>
        <v>0</v>
      </c>
      <c r="S905">
        <f>J905*(1000-(1000*0.61365*exp(17.502*W905/(240.97+W905))/(DI905+DJ905)+DD905)/2)/(1000*0.61365*exp(17.502*W905/(240.97+W905))/(DI905+DJ905)-DD905)</f>
        <v>0</v>
      </c>
      <c r="T905">
        <f>1/((CW905+1)/(Q905/1.6)+1/(R905/1.37)) + CW905/((CW905+1)/(Q905/1.6) + CW905/(R905/1.37))</f>
        <v>0</v>
      </c>
      <c r="U905">
        <f>(CR905*CU905)</f>
        <v>0</v>
      </c>
      <c r="V905">
        <f>(DK905+(U905+2*0.95*5.67E-8*(((DK905+$B$7)+273)^4-(DK905+273)^4)-44100*J905)/(1.84*29.3*R905+8*0.95*5.67E-8*(DK905+273)^3))</f>
        <v>0</v>
      </c>
      <c r="W905">
        <f>($C$7*DL905+$D$7*DM905+$E$7*V905)</f>
        <v>0</v>
      </c>
      <c r="X905">
        <f>0.61365*exp(17.502*W905/(240.97+W905))</f>
        <v>0</v>
      </c>
      <c r="Y905">
        <f>(Z905/AA905*100)</f>
        <v>0</v>
      </c>
      <c r="Z905">
        <f>DD905*(DI905+DJ905)/1000</f>
        <v>0</v>
      </c>
      <c r="AA905">
        <f>0.61365*exp(17.502*DK905/(240.97+DK905))</f>
        <v>0</v>
      </c>
      <c r="AB905">
        <f>(X905-DD905*(DI905+DJ905)/1000)</f>
        <v>0</v>
      </c>
      <c r="AC905">
        <f>(-J905*44100)</f>
        <v>0</v>
      </c>
      <c r="AD905">
        <f>2*29.3*R905*0.92*(DK905-W905)</f>
        <v>0</v>
      </c>
      <c r="AE905">
        <f>2*0.95*5.67E-8*(((DK905+$B$7)+273)^4-(W905+273)^4)</f>
        <v>0</v>
      </c>
      <c r="AF905">
        <f>U905+AE905+AC905+AD905</f>
        <v>0</v>
      </c>
      <c r="AG905">
        <f>DH905*AU905*(DC905-DB905*(1000-AU905*DE905)/(1000-AU905*DD905))/(100*CV905)</f>
        <v>0</v>
      </c>
      <c r="AH905">
        <f>1000*DH905*AU905*(DD905-DE905)/(100*CV905*(1000-AU905*DD905))</f>
        <v>0</v>
      </c>
      <c r="AI905">
        <f>(AJ905 - AK905 - DI905*1E3/(8.314*(DK905+273.15)) * AM905/DH905 * AL905) * DH905/(100*CV905) * (1000 - DE905)/1000</f>
        <v>0</v>
      </c>
      <c r="AJ905">
        <v>113.256626522864</v>
      </c>
      <c r="AK905">
        <v>123.622993939394</v>
      </c>
      <c r="AL905">
        <v>-3.20802853360955</v>
      </c>
      <c r="AM905">
        <v>66.0502826319513</v>
      </c>
      <c r="AN905">
        <f>(AP905 - AO905 + DI905*1E3/(8.314*(DK905+273.15)) * AR905/DH905 * AQ905) * DH905/(100*CV905) * 1000/(1000 - AP905)</f>
        <v>0</v>
      </c>
      <c r="AO905">
        <v>22.4270902532991</v>
      </c>
      <c r="AP905">
        <v>26.3701664335664</v>
      </c>
      <c r="AQ905">
        <v>2.78180729257229e-05</v>
      </c>
      <c r="AR905">
        <v>92.4461955037178</v>
      </c>
      <c r="AS905">
        <v>0</v>
      </c>
      <c r="AT905">
        <v>0</v>
      </c>
      <c r="AU905">
        <f>IF(AS905*$H$13&gt;=AW905,1.0,(AW905/(AW905-AS905*$H$13)))</f>
        <v>0</v>
      </c>
      <c r="AV905">
        <f>(AU905-1)*100</f>
        <v>0</v>
      </c>
      <c r="AW905">
        <f>MAX(0,($B$13+$C$13*DP905)/(1+$D$13*DP905)*DI905/(DK905+273)*$E$13)</f>
        <v>0</v>
      </c>
      <c r="AX905" t="s">
        <v>418</v>
      </c>
      <c r="AY905" t="s">
        <v>418</v>
      </c>
      <c r="AZ905">
        <v>0</v>
      </c>
      <c r="BA905">
        <v>0</v>
      </c>
      <c r="BB905">
        <f>1-AZ905/BA905</f>
        <v>0</v>
      </c>
      <c r="BC905">
        <v>0</v>
      </c>
      <c r="BD905" t="s">
        <v>418</v>
      </c>
      <c r="BE905" t="s">
        <v>418</v>
      </c>
      <c r="BF905">
        <v>0</v>
      </c>
      <c r="BG905">
        <v>0</v>
      </c>
      <c r="BH905">
        <f>1-BF905/BG905</f>
        <v>0</v>
      </c>
      <c r="BI905">
        <v>0.5</v>
      </c>
      <c r="BJ905">
        <f>CS905</f>
        <v>0</v>
      </c>
      <c r="BK905">
        <f>L905</f>
        <v>0</v>
      </c>
      <c r="BL905">
        <f>BH905*BI905*BJ905</f>
        <v>0</v>
      </c>
      <c r="BM905">
        <f>(BK905-BC905)/BJ905</f>
        <v>0</v>
      </c>
      <c r="BN905">
        <f>(BA905-BG905)/BG905</f>
        <v>0</v>
      </c>
      <c r="BO905">
        <f>AZ905/(BB905+AZ905/BG905)</f>
        <v>0</v>
      </c>
      <c r="BP905" t="s">
        <v>418</v>
      </c>
      <c r="BQ905">
        <v>0</v>
      </c>
      <c r="BR905">
        <f>IF(BQ905&lt;&gt;0, BQ905, BO905)</f>
        <v>0</v>
      </c>
      <c r="BS905">
        <f>1-BR905/BG905</f>
        <v>0</v>
      </c>
      <c r="BT905">
        <f>(BG905-BF905)/(BG905-BR905)</f>
        <v>0</v>
      </c>
      <c r="BU905">
        <f>(BA905-BG905)/(BA905-BR905)</f>
        <v>0</v>
      </c>
      <c r="BV905">
        <f>(BG905-BF905)/(BG905-AZ905)</f>
        <v>0</v>
      </c>
      <c r="BW905">
        <f>(BA905-BG905)/(BA905-AZ905)</f>
        <v>0</v>
      </c>
      <c r="BX905">
        <f>(BT905*BR905/BF905)</f>
        <v>0</v>
      </c>
      <c r="BY905">
        <f>(1-BX905)</f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f>$B$11*DQ905+$C$11*DR905+$F$11*EC905*(1-EF905)</f>
        <v>0</v>
      </c>
      <c r="CS905">
        <f>CR905*CT905</f>
        <v>0</v>
      </c>
      <c r="CT905">
        <f>($B$11*$D$9+$C$11*$D$9+$F$11*((EP905+EH905)/MAX(EP905+EH905+EQ905, 0.1)*$I$9+EQ905/MAX(EP905+EH905+EQ905, 0.1)*$J$9))/($B$11+$C$11+$F$11)</f>
        <v>0</v>
      </c>
      <c r="CU905">
        <f>($B$11*$K$9+$C$11*$K$9+$F$11*((EP905+EH905)/MAX(EP905+EH905+EQ905, 0.1)*$P$9+EQ905/MAX(EP905+EH905+EQ905, 0.1)*$Q$9))/($B$11+$C$11+$F$11)</f>
        <v>0</v>
      </c>
      <c r="CV905">
        <v>6</v>
      </c>
      <c r="CW905">
        <v>0.5</v>
      </c>
      <c r="CX905" t="s">
        <v>419</v>
      </c>
      <c r="CY905">
        <v>2</v>
      </c>
      <c r="CZ905" t="b">
        <v>1</v>
      </c>
      <c r="DA905">
        <v>1659037300.1</v>
      </c>
      <c r="DB905">
        <v>142.203666666667</v>
      </c>
      <c r="DC905">
        <v>126.607481481481</v>
      </c>
      <c r="DD905">
        <v>26.3675148148148</v>
      </c>
      <c r="DE905">
        <v>22.4312740740741</v>
      </c>
      <c r="DF905">
        <v>137.449407407407</v>
      </c>
      <c r="DG905">
        <v>25.836137037037</v>
      </c>
      <c r="DH905">
        <v>500.001962962963</v>
      </c>
      <c r="DI905">
        <v>90.2715518518519</v>
      </c>
      <c r="DJ905">
        <v>0.0439883962962963</v>
      </c>
      <c r="DK905">
        <v>27.2709185185185</v>
      </c>
      <c r="DL905">
        <v>27.8186814814815</v>
      </c>
      <c r="DM905">
        <v>999.9</v>
      </c>
      <c r="DN905">
        <v>0</v>
      </c>
      <c r="DO905">
        <v>0</v>
      </c>
      <c r="DP905">
        <v>10012.2222222222</v>
      </c>
      <c r="DQ905">
        <v>0</v>
      </c>
      <c r="DR905">
        <v>17.2112</v>
      </c>
      <c r="DS905">
        <v>15.5962185185185</v>
      </c>
      <c r="DT905">
        <v>146.054703703704</v>
      </c>
      <c r="DU905">
        <v>129.512518518519</v>
      </c>
      <c r="DV905">
        <v>3.93623148148148</v>
      </c>
      <c r="DW905">
        <v>126.607481481481</v>
      </c>
      <c r="DX905">
        <v>22.4312740740741</v>
      </c>
      <c r="DY905">
        <v>2.38023666666667</v>
      </c>
      <c r="DZ905">
        <v>2.02490592592593</v>
      </c>
      <c r="EA905">
        <v>20.2299407407407</v>
      </c>
      <c r="EB905">
        <v>17.6404481481481</v>
      </c>
      <c r="EC905">
        <v>1999.9937037037</v>
      </c>
      <c r="ED905">
        <v>0.980000666666667</v>
      </c>
      <c r="EE905">
        <v>0.0199991555555556</v>
      </c>
      <c r="EF905">
        <v>0</v>
      </c>
      <c r="EG905">
        <v>847.889</v>
      </c>
      <c r="EH905">
        <v>5.00063</v>
      </c>
      <c r="EI905">
        <v>16656.162962963</v>
      </c>
      <c r="EJ905">
        <v>17256.8444444444</v>
      </c>
      <c r="EK905">
        <v>38.062</v>
      </c>
      <c r="EL905">
        <v>38.125</v>
      </c>
      <c r="EM905">
        <v>37.562</v>
      </c>
      <c r="EN905">
        <v>37.437</v>
      </c>
      <c r="EO905">
        <v>39.0853333333333</v>
      </c>
      <c r="EP905">
        <v>1955.0937037037</v>
      </c>
      <c r="EQ905">
        <v>39.9</v>
      </c>
      <c r="ER905">
        <v>0</v>
      </c>
      <c r="ES905">
        <v>1659037306.9</v>
      </c>
      <c r="ET905">
        <v>0</v>
      </c>
      <c r="EU905">
        <v>847.952653846154</v>
      </c>
      <c r="EV905">
        <v>8.39223931892877</v>
      </c>
      <c r="EW905">
        <v>133.155555652426</v>
      </c>
      <c r="EX905">
        <v>16656.6923076923</v>
      </c>
      <c r="EY905">
        <v>15</v>
      </c>
      <c r="EZ905">
        <v>1659035359.5</v>
      </c>
      <c r="FA905" t="s">
        <v>1976</v>
      </c>
      <c r="FB905">
        <v>1659035357.5</v>
      </c>
      <c r="FC905">
        <v>1659035359.5</v>
      </c>
      <c r="FD905">
        <v>1</v>
      </c>
      <c r="FE905">
        <v>-0.104</v>
      </c>
      <c r="FF905">
        <v>-0.037</v>
      </c>
      <c r="FG905">
        <v>6.435</v>
      </c>
      <c r="FH905">
        <v>0.501</v>
      </c>
      <c r="FI905">
        <v>420</v>
      </c>
      <c r="FJ905">
        <v>25</v>
      </c>
      <c r="FK905">
        <v>0.45</v>
      </c>
      <c r="FL905">
        <v>0.11</v>
      </c>
      <c r="FM905">
        <v>14.7387625</v>
      </c>
      <c r="FN905">
        <v>12.8496619136961</v>
      </c>
      <c r="FO905">
        <v>1.28296219696597</v>
      </c>
      <c r="FP905">
        <v>0</v>
      </c>
      <c r="FQ905">
        <v>847.530323529412</v>
      </c>
      <c r="FR905">
        <v>5.95919022321236</v>
      </c>
      <c r="FS905">
        <v>0.61675344108762</v>
      </c>
      <c r="FT905">
        <v>0</v>
      </c>
      <c r="FU905">
        <v>3.934302</v>
      </c>
      <c r="FV905">
        <v>0.0346466791744785</v>
      </c>
      <c r="FW905">
        <v>0.00501002005984007</v>
      </c>
      <c r="FX905">
        <v>1</v>
      </c>
      <c r="FY905">
        <v>1</v>
      </c>
      <c r="FZ905">
        <v>3</v>
      </c>
      <c r="GA905" t="s">
        <v>421</v>
      </c>
      <c r="GB905">
        <v>2.9737</v>
      </c>
      <c r="GC905">
        <v>2.69843</v>
      </c>
      <c r="GD905">
        <v>0.0296823</v>
      </c>
      <c r="GE905">
        <v>0.0266775</v>
      </c>
      <c r="GF905">
        <v>0.110044</v>
      </c>
      <c r="GG905">
        <v>0.0993765</v>
      </c>
      <c r="GH905">
        <v>37781</v>
      </c>
      <c r="GI905">
        <v>41451.4</v>
      </c>
      <c r="GJ905">
        <v>35284.2</v>
      </c>
      <c r="GK905">
        <v>38623.6</v>
      </c>
      <c r="GL905">
        <v>44512</v>
      </c>
      <c r="GM905">
        <v>50238.9</v>
      </c>
      <c r="GN905">
        <v>55154.8</v>
      </c>
      <c r="GO905">
        <v>61953.5</v>
      </c>
      <c r="GP905">
        <v>1.9826</v>
      </c>
      <c r="GQ905">
        <v>1.855</v>
      </c>
      <c r="GR905">
        <v>0.169724</v>
      </c>
      <c r="GS905">
        <v>0</v>
      </c>
      <c r="GT905">
        <v>25.0678</v>
      </c>
      <c r="GU905">
        <v>999.9</v>
      </c>
      <c r="GV905">
        <v>58.149</v>
      </c>
      <c r="GW905">
        <v>29.316</v>
      </c>
      <c r="GX905">
        <v>26.3821</v>
      </c>
      <c r="GY905">
        <v>56.0119</v>
      </c>
      <c r="GZ905">
        <v>46.2059</v>
      </c>
      <c r="HA905">
        <v>1</v>
      </c>
      <c r="HB905">
        <v>-0.0615244</v>
      </c>
      <c r="HC905">
        <v>0.00784314</v>
      </c>
      <c r="HD905">
        <v>20.114</v>
      </c>
      <c r="HE905">
        <v>5.19932</v>
      </c>
      <c r="HF905">
        <v>12.004</v>
      </c>
      <c r="HG905">
        <v>4.9756</v>
      </c>
      <c r="HH905">
        <v>3.2938</v>
      </c>
      <c r="HI905">
        <v>9999</v>
      </c>
      <c r="HJ905">
        <v>9999</v>
      </c>
      <c r="HK905">
        <v>9999</v>
      </c>
      <c r="HL905">
        <v>631.4</v>
      </c>
      <c r="HM905">
        <v>1.86313</v>
      </c>
      <c r="HN905">
        <v>1.86798</v>
      </c>
      <c r="HO905">
        <v>1.86783</v>
      </c>
      <c r="HP905">
        <v>1.86902</v>
      </c>
      <c r="HQ905">
        <v>1.86981</v>
      </c>
      <c r="HR905">
        <v>1.86584</v>
      </c>
      <c r="HS905">
        <v>1.86691</v>
      </c>
      <c r="HT905">
        <v>1.86829</v>
      </c>
      <c r="HU905">
        <v>5</v>
      </c>
      <c r="HV905">
        <v>0</v>
      </c>
      <c r="HW905">
        <v>0</v>
      </c>
      <c r="HX905">
        <v>0</v>
      </c>
      <c r="HY905" t="s">
        <v>422</v>
      </c>
      <c r="HZ905" t="s">
        <v>423</v>
      </c>
      <c r="IA905" t="s">
        <v>424</v>
      </c>
      <c r="IB905" t="s">
        <v>424</v>
      </c>
      <c r="IC905" t="s">
        <v>424</v>
      </c>
      <c r="ID905" t="s">
        <v>424</v>
      </c>
      <c r="IE905">
        <v>0</v>
      </c>
      <c r="IF905">
        <v>100</v>
      </c>
      <c r="IG905">
        <v>100</v>
      </c>
      <c r="IH905">
        <v>4.613</v>
      </c>
      <c r="II905">
        <v>0.5314</v>
      </c>
      <c r="IJ905">
        <v>3.92360093765785</v>
      </c>
      <c r="IK905">
        <v>0.00601174518973114</v>
      </c>
      <c r="IL905">
        <v>2.77886958061485e-07</v>
      </c>
      <c r="IM905">
        <v>-3.54636231360687e-10</v>
      </c>
      <c r="IN905">
        <v>0.531367920259254</v>
      </c>
      <c r="IO905">
        <v>0</v>
      </c>
      <c r="IP905">
        <v>0</v>
      </c>
      <c r="IQ905">
        <v>0</v>
      </c>
      <c r="IR905">
        <v>-4</v>
      </c>
      <c r="IS905">
        <v>1848</v>
      </c>
      <c r="IT905">
        <v>1</v>
      </c>
      <c r="IU905">
        <v>25</v>
      </c>
      <c r="IV905">
        <v>32.5</v>
      </c>
      <c r="IW905">
        <v>32.5</v>
      </c>
      <c r="IX905">
        <v>0.352783</v>
      </c>
      <c r="IY905">
        <v>2.65869</v>
      </c>
      <c r="IZ905">
        <v>1.54785</v>
      </c>
      <c r="JA905">
        <v>2.30713</v>
      </c>
      <c r="JB905">
        <v>1.34644</v>
      </c>
      <c r="JC905">
        <v>2.43774</v>
      </c>
      <c r="JD905">
        <v>33.6254</v>
      </c>
      <c r="JE905">
        <v>24.2276</v>
      </c>
      <c r="JF905">
        <v>18</v>
      </c>
      <c r="JG905">
        <v>496.822</v>
      </c>
      <c r="JH905">
        <v>414.33</v>
      </c>
      <c r="JI905">
        <v>25.0001</v>
      </c>
      <c r="JJ905">
        <v>26.4511</v>
      </c>
      <c r="JK905">
        <v>30</v>
      </c>
      <c r="JL905">
        <v>26.4133</v>
      </c>
      <c r="JM905">
        <v>26.3555</v>
      </c>
      <c r="JN905">
        <v>6.98179</v>
      </c>
      <c r="JO905">
        <v>23.8972</v>
      </c>
      <c r="JP905">
        <v>100</v>
      </c>
      <c r="JQ905">
        <v>25</v>
      </c>
      <c r="JR905">
        <v>83.0817</v>
      </c>
      <c r="JS905">
        <v>22.3748</v>
      </c>
      <c r="JT905">
        <v>102.314</v>
      </c>
      <c r="JU905">
        <v>103.121</v>
      </c>
    </row>
    <row r="906" spans="1:281">
      <c r="A906">
        <v>888</v>
      </c>
      <c r="B906">
        <v>1659037312.6</v>
      </c>
      <c r="C906">
        <v>13629.5</v>
      </c>
      <c r="D906" t="s">
        <v>2210</v>
      </c>
      <c r="E906" t="s">
        <v>2211</v>
      </c>
      <c r="F906">
        <v>5</v>
      </c>
      <c r="G906" t="s">
        <v>2169</v>
      </c>
      <c r="H906" t="s">
        <v>417</v>
      </c>
      <c r="I906">
        <v>1659037304.81429</v>
      </c>
      <c r="J906">
        <f>(K906)/1000</f>
        <v>0</v>
      </c>
      <c r="K906">
        <f>IF(CZ906, AN906, AH906)</f>
        <v>0</v>
      </c>
      <c r="L906">
        <f>IF(CZ906, AI906, AG906)</f>
        <v>0</v>
      </c>
      <c r="M906">
        <f>DB906 - IF(AU906&gt;1, L906*CV906*100.0/(AW906*DP906), 0)</f>
        <v>0</v>
      </c>
      <c r="N906">
        <f>((T906-J906/2)*M906-L906)/(T906+J906/2)</f>
        <v>0</v>
      </c>
      <c r="O906">
        <f>N906*(DI906+DJ906)/1000.0</f>
        <v>0</v>
      </c>
      <c r="P906">
        <f>(DB906 - IF(AU906&gt;1, L906*CV906*100.0/(AW906*DP906), 0))*(DI906+DJ906)/1000.0</f>
        <v>0</v>
      </c>
      <c r="Q906">
        <f>2.0/((1/S906-1/R906)+SIGN(S906)*SQRT((1/S906-1/R906)*(1/S906-1/R906) + 4*CW906/((CW906+1)*(CW906+1))*(2*1/S906*1/R906-1/R906*1/R906)))</f>
        <v>0</v>
      </c>
      <c r="R906">
        <f>IF(LEFT(CX906,1)&lt;&gt;"0",IF(LEFT(CX906,1)="1",3.0,CY906),$D$5+$E$5*(DP906*DI906/($K$5*1000))+$F$5*(DP906*DI906/($K$5*1000))*MAX(MIN(CV906,$J$5),$I$5)*MAX(MIN(CV906,$J$5),$I$5)+$G$5*MAX(MIN(CV906,$J$5),$I$5)*(DP906*DI906/($K$5*1000))+$H$5*(DP906*DI906/($K$5*1000))*(DP906*DI906/($K$5*1000)))</f>
        <v>0</v>
      </c>
      <c r="S906">
        <f>J906*(1000-(1000*0.61365*exp(17.502*W906/(240.97+W906))/(DI906+DJ906)+DD906)/2)/(1000*0.61365*exp(17.502*W906/(240.97+W906))/(DI906+DJ906)-DD906)</f>
        <v>0</v>
      </c>
      <c r="T906">
        <f>1/((CW906+1)/(Q906/1.6)+1/(R906/1.37)) + CW906/((CW906+1)/(Q906/1.6) + CW906/(R906/1.37))</f>
        <v>0</v>
      </c>
      <c r="U906">
        <f>(CR906*CU906)</f>
        <v>0</v>
      </c>
      <c r="V906">
        <f>(DK906+(U906+2*0.95*5.67E-8*(((DK906+$B$7)+273)^4-(DK906+273)^4)-44100*J906)/(1.84*29.3*R906+8*0.95*5.67E-8*(DK906+273)^3))</f>
        <v>0</v>
      </c>
      <c r="W906">
        <f>($C$7*DL906+$D$7*DM906+$E$7*V906)</f>
        <v>0</v>
      </c>
      <c r="X906">
        <f>0.61365*exp(17.502*W906/(240.97+W906))</f>
        <v>0</v>
      </c>
      <c r="Y906">
        <f>(Z906/AA906*100)</f>
        <v>0</v>
      </c>
      <c r="Z906">
        <f>DD906*(DI906+DJ906)/1000</f>
        <v>0</v>
      </c>
      <c r="AA906">
        <f>0.61365*exp(17.502*DK906/(240.97+DK906))</f>
        <v>0</v>
      </c>
      <c r="AB906">
        <f>(X906-DD906*(DI906+DJ906)/1000)</f>
        <v>0</v>
      </c>
      <c r="AC906">
        <f>(-J906*44100)</f>
        <v>0</v>
      </c>
      <c r="AD906">
        <f>2*29.3*R906*0.92*(DK906-W906)</f>
        <v>0</v>
      </c>
      <c r="AE906">
        <f>2*0.95*5.67E-8*(((DK906+$B$7)+273)^4-(W906+273)^4)</f>
        <v>0</v>
      </c>
      <c r="AF906">
        <f>U906+AE906+AC906+AD906</f>
        <v>0</v>
      </c>
      <c r="AG906">
        <f>DH906*AU906*(DC906-DB906*(1000-AU906*DE906)/(1000-AU906*DD906))/(100*CV906)</f>
        <v>0</v>
      </c>
      <c r="AH906">
        <f>1000*DH906*AU906*(DD906-DE906)/(100*CV906*(1000-AU906*DD906))</f>
        <v>0</v>
      </c>
      <c r="AI906">
        <f>(AJ906 - AK906 - DI906*1E3/(8.314*(DK906+273.15)) * AM906/DH906 * AL906) * DH906/(100*CV906) * (1000 - DE906)/1000</f>
        <v>0</v>
      </c>
      <c r="AJ906">
        <v>97.0024053532795</v>
      </c>
      <c r="AK906">
        <v>107.887103030303</v>
      </c>
      <c r="AL906">
        <v>-3.12987222287382</v>
      </c>
      <c r="AM906">
        <v>66.0502826319513</v>
      </c>
      <c r="AN906">
        <f>(AP906 - AO906 + DI906*1E3/(8.314*(DK906+273.15)) * AR906/DH906 * AQ906) * DH906/(100*CV906) * 1000/(1000 - AP906)</f>
        <v>0</v>
      </c>
      <c r="AO906">
        <v>22.4256658609473</v>
      </c>
      <c r="AP906">
        <v>26.3694118881119</v>
      </c>
      <c r="AQ906">
        <v>5.85008398861128e-06</v>
      </c>
      <c r="AR906">
        <v>92.4461955037178</v>
      </c>
      <c r="AS906">
        <v>0</v>
      </c>
      <c r="AT906">
        <v>0</v>
      </c>
      <c r="AU906">
        <f>IF(AS906*$H$13&gt;=AW906,1.0,(AW906/(AW906-AS906*$H$13)))</f>
        <v>0</v>
      </c>
      <c r="AV906">
        <f>(AU906-1)*100</f>
        <v>0</v>
      </c>
      <c r="AW906">
        <f>MAX(0,($B$13+$C$13*DP906)/(1+$D$13*DP906)*DI906/(DK906+273)*$E$13)</f>
        <v>0</v>
      </c>
      <c r="AX906" t="s">
        <v>418</v>
      </c>
      <c r="AY906" t="s">
        <v>418</v>
      </c>
      <c r="AZ906">
        <v>0</v>
      </c>
      <c r="BA906">
        <v>0</v>
      </c>
      <c r="BB906">
        <f>1-AZ906/BA906</f>
        <v>0</v>
      </c>
      <c r="BC906">
        <v>0</v>
      </c>
      <c r="BD906" t="s">
        <v>418</v>
      </c>
      <c r="BE906" t="s">
        <v>418</v>
      </c>
      <c r="BF906">
        <v>0</v>
      </c>
      <c r="BG906">
        <v>0</v>
      </c>
      <c r="BH906">
        <f>1-BF906/BG906</f>
        <v>0</v>
      </c>
      <c r="BI906">
        <v>0.5</v>
      </c>
      <c r="BJ906">
        <f>CS906</f>
        <v>0</v>
      </c>
      <c r="BK906">
        <f>L906</f>
        <v>0</v>
      </c>
      <c r="BL906">
        <f>BH906*BI906*BJ906</f>
        <v>0</v>
      </c>
      <c r="BM906">
        <f>(BK906-BC906)/BJ906</f>
        <v>0</v>
      </c>
      <c r="BN906">
        <f>(BA906-BG906)/BG906</f>
        <v>0</v>
      </c>
      <c r="BO906">
        <f>AZ906/(BB906+AZ906/BG906)</f>
        <v>0</v>
      </c>
      <c r="BP906" t="s">
        <v>418</v>
      </c>
      <c r="BQ906">
        <v>0</v>
      </c>
      <c r="BR906">
        <f>IF(BQ906&lt;&gt;0, BQ906, BO906)</f>
        <v>0</v>
      </c>
      <c r="BS906">
        <f>1-BR906/BG906</f>
        <v>0</v>
      </c>
      <c r="BT906">
        <f>(BG906-BF906)/(BG906-BR906)</f>
        <v>0</v>
      </c>
      <c r="BU906">
        <f>(BA906-BG906)/(BA906-BR906)</f>
        <v>0</v>
      </c>
      <c r="BV906">
        <f>(BG906-BF906)/(BG906-AZ906)</f>
        <v>0</v>
      </c>
      <c r="BW906">
        <f>(BA906-BG906)/(BA906-AZ906)</f>
        <v>0</v>
      </c>
      <c r="BX906">
        <f>(BT906*BR906/BF906)</f>
        <v>0</v>
      </c>
      <c r="BY906">
        <f>(1-BX906)</f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f>$B$11*DQ906+$C$11*DR906+$F$11*EC906*(1-EF906)</f>
        <v>0</v>
      </c>
      <c r="CS906">
        <f>CR906*CT906</f>
        <v>0</v>
      </c>
      <c r="CT906">
        <f>($B$11*$D$9+$C$11*$D$9+$F$11*((EP906+EH906)/MAX(EP906+EH906+EQ906, 0.1)*$I$9+EQ906/MAX(EP906+EH906+EQ906, 0.1)*$J$9))/($B$11+$C$11+$F$11)</f>
        <v>0</v>
      </c>
      <c r="CU906">
        <f>($B$11*$K$9+$C$11*$K$9+$F$11*((EP906+EH906)/MAX(EP906+EH906+EQ906, 0.1)*$P$9+EQ906/MAX(EP906+EH906+EQ906, 0.1)*$Q$9))/($B$11+$C$11+$F$11)</f>
        <v>0</v>
      </c>
      <c r="CV906">
        <v>6</v>
      </c>
      <c r="CW906">
        <v>0.5</v>
      </c>
      <c r="CX906" t="s">
        <v>419</v>
      </c>
      <c r="CY906">
        <v>2</v>
      </c>
      <c r="CZ906" t="b">
        <v>1</v>
      </c>
      <c r="DA906">
        <v>1659037304.81429</v>
      </c>
      <c r="DB906">
        <v>127.50975</v>
      </c>
      <c r="DC906">
        <v>111.065225</v>
      </c>
      <c r="DD906">
        <v>26.3691678571429</v>
      </c>
      <c r="DE906">
        <v>22.4281</v>
      </c>
      <c r="DF906">
        <v>122.844035714286</v>
      </c>
      <c r="DG906">
        <v>25.8377892857143</v>
      </c>
      <c r="DH906">
        <v>500.058535714286</v>
      </c>
      <c r="DI906">
        <v>90.2723107142857</v>
      </c>
      <c r="DJ906">
        <v>0.0439751714285714</v>
      </c>
      <c r="DK906">
        <v>27.2721</v>
      </c>
      <c r="DL906">
        <v>27.8238857142857</v>
      </c>
      <c r="DM906">
        <v>999.9</v>
      </c>
      <c r="DN906">
        <v>0</v>
      </c>
      <c r="DO906">
        <v>0</v>
      </c>
      <c r="DP906">
        <v>10033.3928571429</v>
      </c>
      <c r="DQ906">
        <v>0</v>
      </c>
      <c r="DR906">
        <v>17.2112</v>
      </c>
      <c r="DS906">
        <v>16.4444785714286</v>
      </c>
      <c r="DT906">
        <v>130.963035714286</v>
      </c>
      <c r="DU906">
        <v>113.613332142857</v>
      </c>
      <c r="DV906">
        <v>3.94106107142857</v>
      </c>
      <c r="DW906">
        <v>111.065225</v>
      </c>
      <c r="DX906">
        <v>22.4281</v>
      </c>
      <c r="DY906">
        <v>2.38040535714286</v>
      </c>
      <c r="DZ906">
        <v>2.02463571428571</v>
      </c>
      <c r="EA906">
        <v>20.2310857142857</v>
      </c>
      <c r="EB906">
        <v>17.6383321428571</v>
      </c>
      <c r="EC906">
        <v>1999.97892857143</v>
      </c>
      <c r="ED906">
        <v>0.980000464285715</v>
      </c>
      <c r="EE906">
        <v>0.0199993714285714</v>
      </c>
      <c r="EF906">
        <v>0</v>
      </c>
      <c r="EG906">
        <v>848.606392857143</v>
      </c>
      <c r="EH906">
        <v>5.00063</v>
      </c>
      <c r="EI906">
        <v>16668.25</v>
      </c>
      <c r="EJ906">
        <v>17256.7071428571</v>
      </c>
      <c r="EK906">
        <v>38.062</v>
      </c>
      <c r="EL906">
        <v>38.125</v>
      </c>
      <c r="EM906">
        <v>37.562</v>
      </c>
      <c r="EN906">
        <v>37.437</v>
      </c>
      <c r="EO906">
        <v>39.08675</v>
      </c>
      <c r="EP906">
        <v>1955.07892857143</v>
      </c>
      <c r="EQ906">
        <v>39.9</v>
      </c>
      <c r="ER906">
        <v>0</v>
      </c>
      <c r="ES906">
        <v>1659037311.7</v>
      </c>
      <c r="ET906">
        <v>0</v>
      </c>
      <c r="EU906">
        <v>848.680884615385</v>
      </c>
      <c r="EV906">
        <v>8.95688890199693</v>
      </c>
      <c r="EW906">
        <v>176.581196757147</v>
      </c>
      <c r="EX906">
        <v>16668.9692307692</v>
      </c>
      <c r="EY906">
        <v>15</v>
      </c>
      <c r="EZ906">
        <v>1659035359.5</v>
      </c>
      <c r="FA906" t="s">
        <v>1976</v>
      </c>
      <c r="FB906">
        <v>1659035357.5</v>
      </c>
      <c r="FC906">
        <v>1659035359.5</v>
      </c>
      <c r="FD906">
        <v>1</v>
      </c>
      <c r="FE906">
        <v>-0.104</v>
      </c>
      <c r="FF906">
        <v>-0.037</v>
      </c>
      <c r="FG906">
        <v>6.435</v>
      </c>
      <c r="FH906">
        <v>0.501</v>
      </c>
      <c r="FI906">
        <v>420</v>
      </c>
      <c r="FJ906">
        <v>25</v>
      </c>
      <c r="FK906">
        <v>0.45</v>
      </c>
      <c r="FL906">
        <v>0.11</v>
      </c>
      <c r="FM906">
        <v>15.7173775</v>
      </c>
      <c r="FN906">
        <v>12.1955380863039</v>
      </c>
      <c r="FO906">
        <v>1.22625003251529</v>
      </c>
      <c r="FP906">
        <v>0</v>
      </c>
      <c r="FQ906">
        <v>848.180911764706</v>
      </c>
      <c r="FR906">
        <v>8.42540871059763</v>
      </c>
      <c r="FS906">
        <v>0.851699283013149</v>
      </c>
      <c r="FT906">
        <v>0</v>
      </c>
      <c r="FU906">
        <v>3.93734125</v>
      </c>
      <c r="FV906">
        <v>0.060956285178234</v>
      </c>
      <c r="FW906">
        <v>0.00662147422689992</v>
      </c>
      <c r="FX906">
        <v>1</v>
      </c>
      <c r="FY906">
        <v>1</v>
      </c>
      <c r="FZ906">
        <v>3</v>
      </c>
      <c r="GA906" t="s">
        <v>421</v>
      </c>
      <c r="GB906">
        <v>2.97371</v>
      </c>
      <c r="GC906">
        <v>2.69764</v>
      </c>
      <c r="GD906">
        <v>0.0258969</v>
      </c>
      <c r="GE906">
        <v>0.0226617</v>
      </c>
      <c r="GF906">
        <v>0.11005</v>
      </c>
      <c r="GG906">
        <v>0.0993647</v>
      </c>
      <c r="GH906">
        <v>37927.9</v>
      </c>
      <c r="GI906">
        <v>41623.2</v>
      </c>
      <c r="GJ906">
        <v>35283.8</v>
      </c>
      <c r="GK906">
        <v>38624.4</v>
      </c>
      <c r="GL906">
        <v>44511.7</v>
      </c>
      <c r="GM906">
        <v>50240</v>
      </c>
      <c r="GN906">
        <v>55154.9</v>
      </c>
      <c r="GO906">
        <v>61954.2</v>
      </c>
      <c r="GP906">
        <v>1.9822</v>
      </c>
      <c r="GQ906">
        <v>1.8544</v>
      </c>
      <c r="GR906">
        <v>0.169426</v>
      </c>
      <c r="GS906">
        <v>0</v>
      </c>
      <c r="GT906">
        <v>25.0699</v>
      </c>
      <c r="GU906">
        <v>999.9</v>
      </c>
      <c r="GV906">
        <v>58.149</v>
      </c>
      <c r="GW906">
        <v>29.316</v>
      </c>
      <c r="GX906">
        <v>26.3826</v>
      </c>
      <c r="GY906">
        <v>55.9919</v>
      </c>
      <c r="GZ906">
        <v>46.0417</v>
      </c>
      <c r="HA906">
        <v>1</v>
      </c>
      <c r="HB906">
        <v>-0.0613415</v>
      </c>
      <c r="HC906">
        <v>0.00653595</v>
      </c>
      <c r="HD906">
        <v>20.1139</v>
      </c>
      <c r="HE906">
        <v>5.19932</v>
      </c>
      <c r="HF906">
        <v>12.004</v>
      </c>
      <c r="HG906">
        <v>4.9752</v>
      </c>
      <c r="HH906">
        <v>3.294</v>
      </c>
      <c r="HI906">
        <v>9999</v>
      </c>
      <c r="HJ906">
        <v>9999</v>
      </c>
      <c r="HK906">
        <v>9999</v>
      </c>
      <c r="HL906">
        <v>631.4</v>
      </c>
      <c r="HM906">
        <v>1.86316</v>
      </c>
      <c r="HN906">
        <v>1.86798</v>
      </c>
      <c r="HO906">
        <v>1.8678</v>
      </c>
      <c r="HP906">
        <v>1.86899</v>
      </c>
      <c r="HQ906">
        <v>1.86981</v>
      </c>
      <c r="HR906">
        <v>1.86584</v>
      </c>
      <c r="HS906">
        <v>1.86694</v>
      </c>
      <c r="HT906">
        <v>1.86829</v>
      </c>
      <c r="HU906">
        <v>5</v>
      </c>
      <c r="HV906">
        <v>0</v>
      </c>
      <c r="HW906">
        <v>0</v>
      </c>
      <c r="HX906">
        <v>0</v>
      </c>
      <c r="HY906" t="s">
        <v>422</v>
      </c>
      <c r="HZ906" t="s">
        <v>423</v>
      </c>
      <c r="IA906" t="s">
        <v>424</v>
      </c>
      <c r="IB906" t="s">
        <v>424</v>
      </c>
      <c r="IC906" t="s">
        <v>424</v>
      </c>
      <c r="ID906" t="s">
        <v>424</v>
      </c>
      <c r="IE906">
        <v>0</v>
      </c>
      <c r="IF906">
        <v>100</v>
      </c>
      <c r="IG906">
        <v>100</v>
      </c>
      <c r="IH906">
        <v>4.52</v>
      </c>
      <c r="II906">
        <v>0.5314</v>
      </c>
      <c r="IJ906">
        <v>3.92360093765785</v>
      </c>
      <c r="IK906">
        <v>0.00601174518973114</v>
      </c>
      <c r="IL906">
        <v>2.77886958061485e-07</v>
      </c>
      <c r="IM906">
        <v>-3.54636231360687e-10</v>
      </c>
      <c r="IN906">
        <v>0.531367920259254</v>
      </c>
      <c r="IO906">
        <v>0</v>
      </c>
      <c r="IP906">
        <v>0</v>
      </c>
      <c r="IQ906">
        <v>0</v>
      </c>
      <c r="IR906">
        <v>-4</v>
      </c>
      <c r="IS906">
        <v>1848</v>
      </c>
      <c r="IT906">
        <v>1</v>
      </c>
      <c r="IU906">
        <v>25</v>
      </c>
      <c r="IV906">
        <v>32.6</v>
      </c>
      <c r="IW906">
        <v>32.6</v>
      </c>
      <c r="IX906">
        <v>0.314941</v>
      </c>
      <c r="IY906">
        <v>2.67822</v>
      </c>
      <c r="IZ906">
        <v>1.54785</v>
      </c>
      <c r="JA906">
        <v>2.30591</v>
      </c>
      <c r="JB906">
        <v>1.34644</v>
      </c>
      <c r="JC906">
        <v>2.29248</v>
      </c>
      <c r="JD906">
        <v>33.6254</v>
      </c>
      <c r="JE906">
        <v>24.2188</v>
      </c>
      <c r="JF906">
        <v>18</v>
      </c>
      <c r="JG906">
        <v>496.54</v>
      </c>
      <c r="JH906">
        <v>413.99</v>
      </c>
      <c r="JI906">
        <v>24.9998</v>
      </c>
      <c r="JJ906">
        <v>26.4511</v>
      </c>
      <c r="JK906">
        <v>30.0002</v>
      </c>
      <c r="JL906">
        <v>26.4111</v>
      </c>
      <c r="JM906">
        <v>26.3555</v>
      </c>
      <c r="JN906">
        <v>6.28465</v>
      </c>
      <c r="JO906">
        <v>23.8972</v>
      </c>
      <c r="JP906">
        <v>100</v>
      </c>
      <c r="JQ906">
        <v>25</v>
      </c>
      <c r="JR906">
        <v>69.6008</v>
      </c>
      <c r="JS906">
        <v>22.3637</v>
      </c>
      <c r="JT906">
        <v>102.314</v>
      </c>
      <c r="JU906">
        <v>103.122</v>
      </c>
    </row>
    <row r="907" spans="1:281">
      <c r="A907">
        <v>889</v>
      </c>
      <c r="B907">
        <v>1659037317.6</v>
      </c>
      <c r="C907">
        <v>13634.5</v>
      </c>
      <c r="D907" t="s">
        <v>2212</v>
      </c>
      <c r="E907" t="s">
        <v>2213</v>
      </c>
      <c r="F907">
        <v>5</v>
      </c>
      <c r="G907" t="s">
        <v>2169</v>
      </c>
      <c r="H907" t="s">
        <v>417</v>
      </c>
      <c r="I907">
        <v>1659037310.1</v>
      </c>
      <c r="J907">
        <f>(K907)/1000</f>
        <v>0</v>
      </c>
      <c r="K907">
        <f>IF(CZ907, AN907, AH907)</f>
        <v>0</v>
      </c>
      <c r="L907">
        <f>IF(CZ907, AI907, AG907)</f>
        <v>0</v>
      </c>
      <c r="M907">
        <f>DB907 - IF(AU907&gt;1, L907*CV907*100.0/(AW907*DP907), 0)</f>
        <v>0</v>
      </c>
      <c r="N907">
        <f>((T907-J907/2)*M907-L907)/(T907+J907/2)</f>
        <v>0</v>
      </c>
      <c r="O907">
        <f>N907*(DI907+DJ907)/1000.0</f>
        <v>0</v>
      </c>
      <c r="P907">
        <f>(DB907 - IF(AU907&gt;1, L907*CV907*100.0/(AW907*DP907), 0))*(DI907+DJ907)/1000.0</f>
        <v>0</v>
      </c>
      <c r="Q907">
        <f>2.0/((1/S907-1/R907)+SIGN(S907)*SQRT((1/S907-1/R907)*(1/S907-1/R907) + 4*CW907/((CW907+1)*(CW907+1))*(2*1/S907*1/R907-1/R907*1/R907)))</f>
        <v>0</v>
      </c>
      <c r="R907">
        <f>IF(LEFT(CX907,1)&lt;&gt;"0",IF(LEFT(CX907,1)="1",3.0,CY907),$D$5+$E$5*(DP907*DI907/($K$5*1000))+$F$5*(DP907*DI907/($K$5*1000))*MAX(MIN(CV907,$J$5),$I$5)*MAX(MIN(CV907,$J$5),$I$5)+$G$5*MAX(MIN(CV907,$J$5),$I$5)*(DP907*DI907/($K$5*1000))+$H$5*(DP907*DI907/($K$5*1000))*(DP907*DI907/($K$5*1000)))</f>
        <v>0</v>
      </c>
      <c r="S907">
        <f>J907*(1000-(1000*0.61365*exp(17.502*W907/(240.97+W907))/(DI907+DJ907)+DD907)/2)/(1000*0.61365*exp(17.502*W907/(240.97+W907))/(DI907+DJ907)-DD907)</f>
        <v>0</v>
      </c>
      <c r="T907">
        <f>1/((CW907+1)/(Q907/1.6)+1/(R907/1.37)) + CW907/((CW907+1)/(Q907/1.6) + CW907/(R907/1.37))</f>
        <v>0</v>
      </c>
      <c r="U907">
        <f>(CR907*CU907)</f>
        <v>0</v>
      </c>
      <c r="V907">
        <f>(DK907+(U907+2*0.95*5.67E-8*(((DK907+$B$7)+273)^4-(DK907+273)^4)-44100*J907)/(1.84*29.3*R907+8*0.95*5.67E-8*(DK907+273)^3))</f>
        <v>0</v>
      </c>
      <c r="W907">
        <f>($C$7*DL907+$D$7*DM907+$E$7*V907)</f>
        <v>0</v>
      </c>
      <c r="X907">
        <f>0.61365*exp(17.502*W907/(240.97+W907))</f>
        <v>0</v>
      </c>
      <c r="Y907">
        <f>(Z907/AA907*100)</f>
        <v>0</v>
      </c>
      <c r="Z907">
        <f>DD907*(DI907+DJ907)/1000</f>
        <v>0</v>
      </c>
      <c r="AA907">
        <f>0.61365*exp(17.502*DK907/(240.97+DK907))</f>
        <v>0</v>
      </c>
      <c r="AB907">
        <f>(X907-DD907*(DI907+DJ907)/1000)</f>
        <v>0</v>
      </c>
      <c r="AC907">
        <f>(-J907*44100)</f>
        <v>0</v>
      </c>
      <c r="AD907">
        <f>2*29.3*R907*0.92*(DK907-W907)</f>
        <v>0</v>
      </c>
      <c r="AE907">
        <f>2*0.95*5.67E-8*(((DK907+$B$7)+273)^4-(W907+273)^4)</f>
        <v>0</v>
      </c>
      <c r="AF907">
        <f>U907+AE907+AC907+AD907</f>
        <v>0</v>
      </c>
      <c r="AG907">
        <f>DH907*AU907*(DC907-DB907*(1000-AU907*DE907)/(1000-AU907*DD907))/(100*CV907)</f>
        <v>0</v>
      </c>
      <c r="AH907">
        <f>1000*DH907*AU907*(DD907-DE907)/(100*CV907*(1000-AU907*DD907))</f>
        <v>0</v>
      </c>
      <c r="AI907">
        <f>(AJ907 - AK907 - DI907*1E3/(8.314*(DK907+273.15)) * AM907/DH907 * AL907) * DH907/(100*CV907) * (1000 - DE907)/1000</f>
        <v>0</v>
      </c>
      <c r="AJ907">
        <v>80.3565593545706</v>
      </c>
      <c r="AK907">
        <v>92.3323527272727</v>
      </c>
      <c r="AL907">
        <v>-3.08828943246641</v>
      </c>
      <c r="AM907">
        <v>66.0502826319513</v>
      </c>
      <c r="AN907">
        <f>(AP907 - AO907 + DI907*1E3/(8.314*(DK907+273.15)) * AR907/DH907 * AQ907) * DH907/(100*CV907) * 1000/(1000 - AP907)</f>
        <v>0</v>
      </c>
      <c r="AO907">
        <v>22.4217625366396</v>
      </c>
      <c r="AP907">
        <v>26.3742706293706</v>
      </c>
      <c r="AQ907">
        <v>-8.96822787667434e-07</v>
      </c>
      <c r="AR907">
        <v>92.4461955037178</v>
      </c>
      <c r="AS907">
        <v>0</v>
      </c>
      <c r="AT907">
        <v>0</v>
      </c>
      <c r="AU907">
        <f>IF(AS907*$H$13&gt;=AW907,1.0,(AW907/(AW907-AS907*$H$13)))</f>
        <v>0</v>
      </c>
      <c r="AV907">
        <f>(AU907-1)*100</f>
        <v>0</v>
      </c>
      <c r="AW907">
        <f>MAX(0,($B$13+$C$13*DP907)/(1+$D$13*DP907)*DI907/(DK907+273)*$E$13)</f>
        <v>0</v>
      </c>
      <c r="AX907" t="s">
        <v>418</v>
      </c>
      <c r="AY907" t="s">
        <v>418</v>
      </c>
      <c r="AZ907">
        <v>0</v>
      </c>
      <c r="BA907">
        <v>0</v>
      </c>
      <c r="BB907">
        <f>1-AZ907/BA907</f>
        <v>0</v>
      </c>
      <c r="BC907">
        <v>0</v>
      </c>
      <c r="BD907" t="s">
        <v>418</v>
      </c>
      <c r="BE907" t="s">
        <v>418</v>
      </c>
      <c r="BF907">
        <v>0</v>
      </c>
      <c r="BG907">
        <v>0</v>
      </c>
      <c r="BH907">
        <f>1-BF907/BG907</f>
        <v>0</v>
      </c>
      <c r="BI907">
        <v>0.5</v>
      </c>
      <c r="BJ907">
        <f>CS907</f>
        <v>0</v>
      </c>
      <c r="BK907">
        <f>L907</f>
        <v>0</v>
      </c>
      <c r="BL907">
        <f>BH907*BI907*BJ907</f>
        <v>0</v>
      </c>
      <c r="BM907">
        <f>(BK907-BC907)/BJ907</f>
        <v>0</v>
      </c>
      <c r="BN907">
        <f>(BA907-BG907)/BG907</f>
        <v>0</v>
      </c>
      <c r="BO907">
        <f>AZ907/(BB907+AZ907/BG907)</f>
        <v>0</v>
      </c>
      <c r="BP907" t="s">
        <v>418</v>
      </c>
      <c r="BQ907">
        <v>0</v>
      </c>
      <c r="BR907">
        <f>IF(BQ907&lt;&gt;0, BQ907, BO907)</f>
        <v>0</v>
      </c>
      <c r="BS907">
        <f>1-BR907/BG907</f>
        <v>0</v>
      </c>
      <c r="BT907">
        <f>(BG907-BF907)/(BG907-BR907)</f>
        <v>0</v>
      </c>
      <c r="BU907">
        <f>(BA907-BG907)/(BA907-BR907)</f>
        <v>0</v>
      </c>
      <c r="BV907">
        <f>(BG907-BF907)/(BG907-AZ907)</f>
        <v>0</v>
      </c>
      <c r="BW907">
        <f>(BA907-BG907)/(BA907-AZ907)</f>
        <v>0</v>
      </c>
      <c r="BX907">
        <f>(BT907*BR907/BF907)</f>
        <v>0</v>
      </c>
      <c r="BY907">
        <f>(1-BX907)</f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f>$B$11*DQ907+$C$11*DR907+$F$11*EC907*(1-EF907)</f>
        <v>0</v>
      </c>
      <c r="CS907">
        <f>CR907*CT907</f>
        <v>0</v>
      </c>
      <c r="CT907">
        <f>($B$11*$D$9+$C$11*$D$9+$F$11*((EP907+EH907)/MAX(EP907+EH907+EQ907, 0.1)*$I$9+EQ907/MAX(EP907+EH907+EQ907, 0.1)*$J$9))/($B$11+$C$11+$F$11)</f>
        <v>0</v>
      </c>
      <c r="CU907">
        <f>($B$11*$K$9+$C$11*$K$9+$F$11*((EP907+EH907)/MAX(EP907+EH907+EQ907, 0.1)*$P$9+EQ907/MAX(EP907+EH907+EQ907, 0.1)*$Q$9))/($B$11+$C$11+$F$11)</f>
        <v>0</v>
      </c>
      <c r="CV907">
        <v>6</v>
      </c>
      <c r="CW907">
        <v>0.5</v>
      </c>
      <c r="CX907" t="s">
        <v>419</v>
      </c>
      <c r="CY907">
        <v>2</v>
      </c>
      <c r="CZ907" t="b">
        <v>1</v>
      </c>
      <c r="DA907">
        <v>1659037310.1</v>
      </c>
      <c r="DB907">
        <v>111.210133333333</v>
      </c>
      <c r="DC907">
        <v>93.9257703703704</v>
      </c>
      <c r="DD907">
        <v>26.3707777777778</v>
      </c>
      <c r="DE907">
        <v>22.4247555555556</v>
      </c>
      <c r="DF907">
        <v>106.64262962963</v>
      </c>
      <c r="DG907">
        <v>25.8394074074074</v>
      </c>
      <c r="DH907">
        <v>500.03937037037</v>
      </c>
      <c r="DI907">
        <v>90.2736185185185</v>
      </c>
      <c r="DJ907">
        <v>0.0439439</v>
      </c>
      <c r="DK907">
        <v>27.2728111111111</v>
      </c>
      <c r="DL907">
        <v>27.8380851851852</v>
      </c>
      <c r="DM907">
        <v>999.9</v>
      </c>
      <c r="DN907">
        <v>0</v>
      </c>
      <c r="DO907">
        <v>0</v>
      </c>
      <c r="DP907">
        <v>10021.1111111111</v>
      </c>
      <c r="DQ907">
        <v>0</v>
      </c>
      <c r="DR907">
        <v>17.2112</v>
      </c>
      <c r="DS907">
        <v>17.2843222222222</v>
      </c>
      <c r="DT907">
        <v>114.222185185185</v>
      </c>
      <c r="DU907">
        <v>96.0803666666667</v>
      </c>
      <c r="DV907">
        <v>3.94603148148148</v>
      </c>
      <c r="DW907">
        <v>93.9257703703704</v>
      </c>
      <c r="DX907">
        <v>22.4247555555556</v>
      </c>
      <c r="DY907">
        <v>2.38058592592593</v>
      </c>
      <c r="DZ907">
        <v>2.02436259259259</v>
      </c>
      <c r="EA907">
        <v>20.2323111111111</v>
      </c>
      <c r="EB907">
        <v>17.6361851851852</v>
      </c>
      <c r="EC907">
        <v>2000.00296296296</v>
      </c>
      <c r="ED907">
        <v>0.980000666666667</v>
      </c>
      <c r="EE907">
        <v>0.0199991555555556</v>
      </c>
      <c r="EF907">
        <v>0</v>
      </c>
      <c r="EG907">
        <v>849.476444444444</v>
      </c>
      <c r="EH907">
        <v>5.00063</v>
      </c>
      <c r="EI907">
        <v>16683.5888888889</v>
      </c>
      <c r="EJ907">
        <v>17256.9111111111</v>
      </c>
      <c r="EK907">
        <v>38.062</v>
      </c>
      <c r="EL907">
        <v>38.125</v>
      </c>
      <c r="EM907">
        <v>37.562</v>
      </c>
      <c r="EN907">
        <v>37.437</v>
      </c>
      <c r="EO907">
        <v>39.0876666666667</v>
      </c>
      <c r="EP907">
        <v>1955.10296296296</v>
      </c>
      <c r="EQ907">
        <v>39.9</v>
      </c>
      <c r="ER907">
        <v>0</v>
      </c>
      <c r="ES907">
        <v>1659037316.5</v>
      </c>
      <c r="ET907">
        <v>0</v>
      </c>
      <c r="EU907">
        <v>849.422653846154</v>
      </c>
      <c r="EV907">
        <v>10.2286153639866</v>
      </c>
      <c r="EW907">
        <v>185.463247651191</v>
      </c>
      <c r="EX907">
        <v>16682.8615384615</v>
      </c>
      <c r="EY907">
        <v>15</v>
      </c>
      <c r="EZ907">
        <v>1659035359.5</v>
      </c>
      <c r="FA907" t="s">
        <v>1976</v>
      </c>
      <c r="FB907">
        <v>1659035357.5</v>
      </c>
      <c r="FC907">
        <v>1659035359.5</v>
      </c>
      <c r="FD907">
        <v>1</v>
      </c>
      <c r="FE907">
        <v>-0.104</v>
      </c>
      <c r="FF907">
        <v>-0.037</v>
      </c>
      <c r="FG907">
        <v>6.435</v>
      </c>
      <c r="FH907">
        <v>0.501</v>
      </c>
      <c r="FI907">
        <v>420</v>
      </c>
      <c r="FJ907">
        <v>25</v>
      </c>
      <c r="FK907">
        <v>0.45</v>
      </c>
      <c r="FL907">
        <v>0.11</v>
      </c>
      <c r="FM907">
        <v>16.676845</v>
      </c>
      <c r="FN907">
        <v>9.91635196998119</v>
      </c>
      <c r="FO907">
        <v>1.00328548378565</v>
      </c>
      <c r="FP907">
        <v>0</v>
      </c>
      <c r="FQ907">
        <v>848.892764705882</v>
      </c>
      <c r="FR907">
        <v>9.55058823663393</v>
      </c>
      <c r="FS907">
        <v>0.958585755432987</v>
      </c>
      <c r="FT907">
        <v>0</v>
      </c>
      <c r="FU907">
        <v>3.941962</v>
      </c>
      <c r="FV907">
        <v>0.0570450281425742</v>
      </c>
      <c r="FW907">
        <v>0.00631742479179611</v>
      </c>
      <c r="FX907">
        <v>1</v>
      </c>
      <c r="FY907">
        <v>1</v>
      </c>
      <c r="FZ907">
        <v>3</v>
      </c>
      <c r="GA907" t="s">
        <v>421</v>
      </c>
      <c r="GB907">
        <v>2.97402</v>
      </c>
      <c r="GC907">
        <v>2.69838</v>
      </c>
      <c r="GD907">
        <v>0.022133</v>
      </c>
      <c r="GE907">
        <v>0.01864</v>
      </c>
      <c r="GF907">
        <v>0.110062</v>
      </c>
      <c r="GG907">
        <v>0.0993536</v>
      </c>
      <c r="GH907">
        <v>38074.2</v>
      </c>
      <c r="GI907">
        <v>41794.4</v>
      </c>
      <c r="GJ907">
        <v>35283.6</v>
      </c>
      <c r="GK907">
        <v>38624.4</v>
      </c>
      <c r="GL907">
        <v>44510.8</v>
      </c>
      <c r="GM907">
        <v>50241.1</v>
      </c>
      <c r="GN907">
        <v>55154.7</v>
      </c>
      <c r="GO907">
        <v>61954.9</v>
      </c>
      <c r="GP907">
        <v>1.9828</v>
      </c>
      <c r="GQ907">
        <v>1.854</v>
      </c>
      <c r="GR907">
        <v>0.171065</v>
      </c>
      <c r="GS907">
        <v>0</v>
      </c>
      <c r="GT907">
        <v>25.072</v>
      </c>
      <c r="GU907">
        <v>999.9</v>
      </c>
      <c r="GV907">
        <v>58.149</v>
      </c>
      <c r="GW907">
        <v>29.316</v>
      </c>
      <c r="GX907">
        <v>26.3834</v>
      </c>
      <c r="GY907">
        <v>56.0619</v>
      </c>
      <c r="GZ907">
        <v>46.4503</v>
      </c>
      <c r="HA907">
        <v>1</v>
      </c>
      <c r="HB907">
        <v>-0.0618902</v>
      </c>
      <c r="HC907">
        <v>0.00697168</v>
      </c>
      <c r="HD907">
        <v>20.1141</v>
      </c>
      <c r="HE907">
        <v>5.20052</v>
      </c>
      <c r="HF907">
        <v>12.0052</v>
      </c>
      <c r="HG907">
        <v>4.976</v>
      </c>
      <c r="HH907">
        <v>3.2938</v>
      </c>
      <c r="HI907">
        <v>9999</v>
      </c>
      <c r="HJ907">
        <v>9999</v>
      </c>
      <c r="HK907">
        <v>9999</v>
      </c>
      <c r="HL907">
        <v>631.4</v>
      </c>
      <c r="HM907">
        <v>1.86319</v>
      </c>
      <c r="HN907">
        <v>1.86798</v>
      </c>
      <c r="HO907">
        <v>1.86783</v>
      </c>
      <c r="HP907">
        <v>1.86896</v>
      </c>
      <c r="HQ907">
        <v>1.86981</v>
      </c>
      <c r="HR907">
        <v>1.86584</v>
      </c>
      <c r="HS907">
        <v>1.86691</v>
      </c>
      <c r="HT907">
        <v>1.86829</v>
      </c>
      <c r="HU907">
        <v>5</v>
      </c>
      <c r="HV907">
        <v>0</v>
      </c>
      <c r="HW907">
        <v>0</v>
      </c>
      <c r="HX907">
        <v>0</v>
      </c>
      <c r="HY907" t="s">
        <v>422</v>
      </c>
      <c r="HZ907" t="s">
        <v>423</v>
      </c>
      <c r="IA907" t="s">
        <v>424</v>
      </c>
      <c r="IB907" t="s">
        <v>424</v>
      </c>
      <c r="IC907" t="s">
        <v>424</v>
      </c>
      <c r="ID907" t="s">
        <v>424</v>
      </c>
      <c r="IE907">
        <v>0</v>
      </c>
      <c r="IF907">
        <v>100</v>
      </c>
      <c r="IG907">
        <v>100</v>
      </c>
      <c r="IH907">
        <v>4.431</v>
      </c>
      <c r="II907">
        <v>0.5314</v>
      </c>
      <c r="IJ907">
        <v>3.92360093765785</v>
      </c>
      <c r="IK907">
        <v>0.00601174518973114</v>
      </c>
      <c r="IL907">
        <v>2.77886958061485e-07</v>
      </c>
      <c r="IM907">
        <v>-3.54636231360687e-10</v>
      </c>
      <c r="IN907">
        <v>0.531367920259254</v>
      </c>
      <c r="IO907">
        <v>0</v>
      </c>
      <c r="IP907">
        <v>0</v>
      </c>
      <c r="IQ907">
        <v>0</v>
      </c>
      <c r="IR907">
        <v>-4</v>
      </c>
      <c r="IS907">
        <v>1848</v>
      </c>
      <c r="IT907">
        <v>1</v>
      </c>
      <c r="IU907">
        <v>25</v>
      </c>
      <c r="IV907">
        <v>32.7</v>
      </c>
      <c r="IW907">
        <v>32.6</v>
      </c>
      <c r="IX907">
        <v>0.280762</v>
      </c>
      <c r="IY907">
        <v>2.67334</v>
      </c>
      <c r="IZ907">
        <v>1.54785</v>
      </c>
      <c r="JA907">
        <v>2.30591</v>
      </c>
      <c r="JB907">
        <v>1.34644</v>
      </c>
      <c r="JC907">
        <v>2.41455</v>
      </c>
      <c r="JD907">
        <v>33.6254</v>
      </c>
      <c r="JE907">
        <v>24.2188</v>
      </c>
      <c r="JF907">
        <v>18</v>
      </c>
      <c r="JG907">
        <v>496.933</v>
      </c>
      <c r="JH907">
        <v>413.748</v>
      </c>
      <c r="JI907">
        <v>24.9999</v>
      </c>
      <c r="JJ907">
        <v>26.4511</v>
      </c>
      <c r="JK907">
        <v>30.0001</v>
      </c>
      <c r="JL907">
        <v>26.4111</v>
      </c>
      <c r="JM907">
        <v>26.3533</v>
      </c>
      <c r="JN907">
        <v>5.53567</v>
      </c>
      <c r="JO907">
        <v>23.8972</v>
      </c>
      <c r="JP907">
        <v>100</v>
      </c>
      <c r="JQ907">
        <v>25</v>
      </c>
      <c r="JR907">
        <v>49.2396</v>
      </c>
      <c r="JS907">
        <v>22.3519</v>
      </c>
      <c r="JT907">
        <v>102.313</v>
      </c>
      <c r="JU907">
        <v>103.123</v>
      </c>
    </row>
    <row r="908" spans="1:281">
      <c r="A908">
        <v>890</v>
      </c>
      <c r="B908">
        <v>1659037322.6</v>
      </c>
      <c r="C908">
        <v>13639.5</v>
      </c>
      <c r="D908" t="s">
        <v>2214</v>
      </c>
      <c r="E908" t="s">
        <v>2215</v>
      </c>
      <c r="F908">
        <v>5</v>
      </c>
      <c r="G908" t="s">
        <v>2169</v>
      </c>
      <c r="H908" t="s">
        <v>417</v>
      </c>
      <c r="I908">
        <v>1659037314.81429</v>
      </c>
      <c r="J908">
        <f>(K908)/1000</f>
        <v>0</v>
      </c>
      <c r="K908">
        <f>IF(CZ908, AN908, AH908)</f>
        <v>0</v>
      </c>
      <c r="L908">
        <f>IF(CZ908, AI908, AG908)</f>
        <v>0</v>
      </c>
      <c r="M908">
        <f>DB908 - IF(AU908&gt;1, L908*CV908*100.0/(AW908*DP908), 0)</f>
        <v>0</v>
      </c>
      <c r="N908">
        <f>((T908-J908/2)*M908-L908)/(T908+J908/2)</f>
        <v>0</v>
      </c>
      <c r="O908">
        <f>N908*(DI908+DJ908)/1000.0</f>
        <v>0</v>
      </c>
      <c r="P908">
        <f>(DB908 - IF(AU908&gt;1, L908*CV908*100.0/(AW908*DP908), 0))*(DI908+DJ908)/1000.0</f>
        <v>0</v>
      </c>
      <c r="Q908">
        <f>2.0/((1/S908-1/R908)+SIGN(S908)*SQRT((1/S908-1/R908)*(1/S908-1/R908) + 4*CW908/((CW908+1)*(CW908+1))*(2*1/S908*1/R908-1/R908*1/R908)))</f>
        <v>0</v>
      </c>
      <c r="R908">
        <f>IF(LEFT(CX908,1)&lt;&gt;"0",IF(LEFT(CX908,1)="1",3.0,CY908),$D$5+$E$5*(DP908*DI908/($K$5*1000))+$F$5*(DP908*DI908/($K$5*1000))*MAX(MIN(CV908,$J$5),$I$5)*MAX(MIN(CV908,$J$5),$I$5)+$G$5*MAX(MIN(CV908,$J$5),$I$5)*(DP908*DI908/($K$5*1000))+$H$5*(DP908*DI908/($K$5*1000))*(DP908*DI908/($K$5*1000)))</f>
        <v>0</v>
      </c>
      <c r="S908">
        <f>J908*(1000-(1000*0.61365*exp(17.502*W908/(240.97+W908))/(DI908+DJ908)+DD908)/2)/(1000*0.61365*exp(17.502*W908/(240.97+W908))/(DI908+DJ908)-DD908)</f>
        <v>0</v>
      </c>
      <c r="T908">
        <f>1/((CW908+1)/(Q908/1.6)+1/(R908/1.37)) + CW908/((CW908+1)/(Q908/1.6) + CW908/(R908/1.37))</f>
        <v>0</v>
      </c>
      <c r="U908">
        <f>(CR908*CU908)</f>
        <v>0</v>
      </c>
      <c r="V908">
        <f>(DK908+(U908+2*0.95*5.67E-8*(((DK908+$B$7)+273)^4-(DK908+273)^4)-44100*J908)/(1.84*29.3*R908+8*0.95*5.67E-8*(DK908+273)^3))</f>
        <v>0</v>
      </c>
      <c r="W908">
        <f>($C$7*DL908+$D$7*DM908+$E$7*V908)</f>
        <v>0</v>
      </c>
      <c r="X908">
        <f>0.61365*exp(17.502*W908/(240.97+W908))</f>
        <v>0</v>
      </c>
      <c r="Y908">
        <f>(Z908/AA908*100)</f>
        <v>0</v>
      </c>
      <c r="Z908">
        <f>DD908*(DI908+DJ908)/1000</f>
        <v>0</v>
      </c>
      <c r="AA908">
        <f>0.61365*exp(17.502*DK908/(240.97+DK908))</f>
        <v>0</v>
      </c>
      <c r="AB908">
        <f>(X908-DD908*(DI908+DJ908)/1000)</f>
        <v>0</v>
      </c>
      <c r="AC908">
        <f>(-J908*44100)</f>
        <v>0</v>
      </c>
      <c r="AD908">
        <f>2*29.3*R908*0.92*(DK908-W908)</f>
        <v>0</v>
      </c>
      <c r="AE908">
        <f>2*0.95*5.67E-8*(((DK908+$B$7)+273)^4-(W908+273)^4)</f>
        <v>0</v>
      </c>
      <c r="AF908">
        <f>U908+AE908+AC908+AD908</f>
        <v>0</v>
      </c>
      <c r="AG908">
        <f>DH908*AU908*(DC908-DB908*(1000-AU908*DE908)/(1000-AU908*DD908))/(100*CV908)</f>
        <v>0</v>
      </c>
      <c r="AH908">
        <f>1000*DH908*AU908*(DD908-DE908)/(100*CV908*(1000-AU908*DD908))</f>
        <v>0</v>
      </c>
      <c r="AI908">
        <f>(AJ908 - AK908 - DI908*1E3/(8.314*(DK908+273.15)) * AM908/DH908 * AL908) * DH908/(100*CV908) * (1000 - DE908)/1000</f>
        <v>0</v>
      </c>
      <c r="AJ908">
        <v>63.3393539291064</v>
      </c>
      <c r="AK908">
        <v>76.7081096969697</v>
      </c>
      <c r="AL908">
        <v>-3.17964646151211</v>
      </c>
      <c r="AM908">
        <v>66.0502826319513</v>
      </c>
      <c r="AN908">
        <f>(AP908 - AO908 + DI908*1E3/(8.314*(DK908+273.15)) * AR908/DH908 * AQ908) * DH908/(100*CV908) * 1000/(1000 - AP908)</f>
        <v>0</v>
      </c>
      <c r="AO908">
        <v>22.4192327089702</v>
      </c>
      <c r="AP908">
        <v>26.3820706293706</v>
      </c>
      <c r="AQ908">
        <v>1.42945801104753e-05</v>
      </c>
      <c r="AR908">
        <v>92.4461955037178</v>
      </c>
      <c r="AS908">
        <v>0</v>
      </c>
      <c r="AT908">
        <v>0</v>
      </c>
      <c r="AU908">
        <f>IF(AS908*$H$13&gt;=AW908,1.0,(AW908/(AW908-AS908*$H$13)))</f>
        <v>0</v>
      </c>
      <c r="AV908">
        <f>(AU908-1)*100</f>
        <v>0</v>
      </c>
      <c r="AW908">
        <f>MAX(0,($B$13+$C$13*DP908)/(1+$D$13*DP908)*DI908/(DK908+273)*$E$13)</f>
        <v>0</v>
      </c>
      <c r="AX908" t="s">
        <v>418</v>
      </c>
      <c r="AY908" t="s">
        <v>418</v>
      </c>
      <c r="AZ908">
        <v>0</v>
      </c>
      <c r="BA908">
        <v>0</v>
      </c>
      <c r="BB908">
        <f>1-AZ908/BA908</f>
        <v>0</v>
      </c>
      <c r="BC908">
        <v>0</v>
      </c>
      <c r="BD908" t="s">
        <v>418</v>
      </c>
      <c r="BE908" t="s">
        <v>418</v>
      </c>
      <c r="BF908">
        <v>0</v>
      </c>
      <c r="BG908">
        <v>0</v>
      </c>
      <c r="BH908">
        <f>1-BF908/BG908</f>
        <v>0</v>
      </c>
      <c r="BI908">
        <v>0.5</v>
      </c>
      <c r="BJ908">
        <f>CS908</f>
        <v>0</v>
      </c>
      <c r="BK908">
        <f>L908</f>
        <v>0</v>
      </c>
      <c r="BL908">
        <f>BH908*BI908*BJ908</f>
        <v>0</v>
      </c>
      <c r="BM908">
        <f>(BK908-BC908)/BJ908</f>
        <v>0</v>
      </c>
      <c r="BN908">
        <f>(BA908-BG908)/BG908</f>
        <v>0</v>
      </c>
      <c r="BO908">
        <f>AZ908/(BB908+AZ908/BG908)</f>
        <v>0</v>
      </c>
      <c r="BP908" t="s">
        <v>418</v>
      </c>
      <c r="BQ908">
        <v>0</v>
      </c>
      <c r="BR908">
        <f>IF(BQ908&lt;&gt;0, BQ908, BO908)</f>
        <v>0</v>
      </c>
      <c r="BS908">
        <f>1-BR908/BG908</f>
        <v>0</v>
      </c>
      <c r="BT908">
        <f>(BG908-BF908)/(BG908-BR908)</f>
        <v>0</v>
      </c>
      <c r="BU908">
        <f>(BA908-BG908)/(BA908-BR908)</f>
        <v>0</v>
      </c>
      <c r="BV908">
        <f>(BG908-BF908)/(BG908-AZ908)</f>
        <v>0</v>
      </c>
      <c r="BW908">
        <f>(BA908-BG908)/(BA908-AZ908)</f>
        <v>0</v>
      </c>
      <c r="BX908">
        <f>(BT908*BR908/BF908)</f>
        <v>0</v>
      </c>
      <c r="BY908">
        <f>(1-BX908)</f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f>$B$11*DQ908+$C$11*DR908+$F$11*EC908*(1-EF908)</f>
        <v>0</v>
      </c>
      <c r="CS908">
        <f>CR908*CT908</f>
        <v>0</v>
      </c>
      <c r="CT908">
        <f>($B$11*$D$9+$C$11*$D$9+$F$11*((EP908+EH908)/MAX(EP908+EH908+EQ908, 0.1)*$I$9+EQ908/MAX(EP908+EH908+EQ908, 0.1)*$J$9))/($B$11+$C$11+$F$11)</f>
        <v>0</v>
      </c>
      <c r="CU908">
        <f>($B$11*$K$9+$C$11*$K$9+$F$11*((EP908+EH908)/MAX(EP908+EH908+EQ908, 0.1)*$P$9+EQ908/MAX(EP908+EH908+EQ908, 0.1)*$Q$9))/($B$11+$C$11+$F$11)</f>
        <v>0</v>
      </c>
      <c r="CV908">
        <v>6</v>
      </c>
      <c r="CW908">
        <v>0.5</v>
      </c>
      <c r="CX908" t="s">
        <v>419</v>
      </c>
      <c r="CY908">
        <v>2</v>
      </c>
      <c r="CZ908" t="b">
        <v>1</v>
      </c>
      <c r="DA908">
        <v>1659037314.81429</v>
      </c>
      <c r="DB908">
        <v>96.8447678571429</v>
      </c>
      <c r="DC908">
        <v>78.5351964285714</v>
      </c>
      <c r="DD908">
        <v>26.3736678571429</v>
      </c>
      <c r="DE908">
        <v>22.4220321428571</v>
      </c>
      <c r="DF908">
        <v>92.3637785714286</v>
      </c>
      <c r="DG908">
        <v>25.8423</v>
      </c>
      <c r="DH908">
        <v>500.057</v>
      </c>
      <c r="DI908">
        <v>90.2736392857143</v>
      </c>
      <c r="DJ908">
        <v>0.0439611964285714</v>
      </c>
      <c r="DK908">
        <v>27.274425</v>
      </c>
      <c r="DL908">
        <v>27.846825</v>
      </c>
      <c r="DM908">
        <v>999.9</v>
      </c>
      <c r="DN908">
        <v>0</v>
      </c>
      <c r="DO908">
        <v>0</v>
      </c>
      <c r="DP908">
        <v>10010</v>
      </c>
      <c r="DQ908">
        <v>0</v>
      </c>
      <c r="DR908">
        <v>17.2112</v>
      </c>
      <c r="DS908">
        <v>18.3095428571429</v>
      </c>
      <c r="DT908">
        <v>99.4680178571428</v>
      </c>
      <c r="DU908">
        <v>80.3365642857143</v>
      </c>
      <c r="DV908">
        <v>3.95164178571429</v>
      </c>
      <c r="DW908">
        <v>78.5351964285714</v>
      </c>
      <c r="DX908">
        <v>22.4220321428571</v>
      </c>
      <c r="DY908">
        <v>2.3808475</v>
      </c>
      <c r="DZ908">
        <v>2.02411785714286</v>
      </c>
      <c r="EA908">
        <v>20.2340892857143</v>
      </c>
      <c r="EB908">
        <v>17.6342678571429</v>
      </c>
      <c r="EC908">
        <v>1999.99857142857</v>
      </c>
      <c r="ED908">
        <v>0.980000678571429</v>
      </c>
      <c r="EE908">
        <v>0.0199991428571429</v>
      </c>
      <c r="EF908">
        <v>0</v>
      </c>
      <c r="EG908">
        <v>850.328035714286</v>
      </c>
      <c r="EH908">
        <v>5.00063</v>
      </c>
      <c r="EI908">
        <v>16698.55</v>
      </c>
      <c r="EJ908">
        <v>17256.8821428571</v>
      </c>
      <c r="EK908">
        <v>38.062</v>
      </c>
      <c r="EL908">
        <v>38.125</v>
      </c>
      <c r="EM908">
        <v>37.562</v>
      </c>
      <c r="EN908">
        <v>37.437</v>
      </c>
      <c r="EO908">
        <v>39.08</v>
      </c>
      <c r="EP908">
        <v>1955.09857142857</v>
      </c>
      <c r="EQ908">
        <v>39.9</v>
      </c>
      <c r="ER908">
        <v>0</v>
      </c>
      <c r="ES908">
        <v>1659037321.9</v>
      </c>
      <c r="ET908">
        <v>0</v>
      </c>
      <c r="EU908">
        <v>850.4302</v>
      </c>
      <c r="EV908">
        <v>10.6904615177554</v>
      </c>
      <c r="EW908">
        <v>188.307692073901</v>
      </c>
      <c r="EX908">
        <v>16700.876</v>
      </c>
      <c r="EY908">
        <v>15</v>
      </c>
      <c r="EZ908">
        <v>1659035359.5</v>
      </c>
      <c r="FA908" t="s">
        <v>1976</v>
      </c>
      <c r="FB908">
        <v>1659035357.5</v>
      </c>
      <c r="FC908">
        <v>1659035359.5</v>
      </c>
      <c r="FD908">
        <v>1</v>
      </c>
      <c r="FE908">
        <v>-0.104</v>
      </c>
      <c r="FF908">
        <v>-0.037</v>
      </c>
      <c r="FG908">
        <v>6.435</v>
      </c>
      <c r="FH908">
        <v>0.501</v>
      </c>
      <c r="FI908">
        <v>420</v>
      </c>
      <c r="FJ908">
        <v>25</v>
      </c>
      <c r="FK908">
        <v>0.45</v>
      </c>
      <c r="FL908">
        <v>0.11</v>
      </c>
      <c r="FM908">
        <v>17.5973975</v>
      </c>
      <c r="FN908">
        <v>11.8419388367729</v>
      </c>
      <c r="FO908">
        <v>1.23353288879695</v>
      </c>
      <c r="FP908">
        <v>0</v>
      </c>
      <c r="FQ908">
        <v>849.638558823529</v>
      </c>
      <c r="FR908">
        <v>10.1903896108993</v>
      </c>
      <c r="FS908">
        <v>1.02616571277217</v>
      </c>
      <c r="FT908">
        <v>0</v>
      </c>
      <c r="FU908">
        <v>3.9477495</v>
      </c>
      <c r="FV908">
        <v>0.066208030018757</v>
      </c>
      <c r="FW908">
        <v>0.00713198462911976</v>
      </c>
      <c r="FX908">
        <v>1</v>
      </c>
      <c r="FY908">
        <v>1</v>
      </c>
      <c r="FZ908">
        <v>3</v>
      </c>
      <c r="GA908" t="s">
        <v>421</v>
      </c>
      <c r="GB908">
        <v>2.97306</v>
      </c>
      <c r="GC908">
        <v>2.698</v>
      </c>
      <c r="GD908">
        <v>0.0182256</v>
      </c>
      <c r="GE908">
        <v>0.0139774</v>
      </c>
      <c r="GF908">
        <v>0.110073</v>
      </c>
      <c r="GG908">
        <v>0.0993484</v>
      </c>
      <c r="GH908">
        <v>38226.1</v>
      </c>
      <c r="GI908">
        <v>41993.7</v>
      </c>
      <c r="GJ908">
        <v>35283.4</v>
      </c>
      <c r="GK908">
        <v>38625.1</v>
      </c>
      <c r="GL908">
        <v>44509.9</v>
      </c>
      <c r="GM908">
        <v>50241.5</v>
      </c>
      <c r="GN908">
        <v>55154.4</v>
      </c>
      <c r="GO908">
        <v>61955.3</v>
      </c>
      <c r="GP908">
        <v>1.9826</v>
      </c>
      <c r="GQ908">
        <v>1.8548</v>
      </c>
      <c r="GR908">
        <v>0.168979</v>
      </c>
      <c r="GS908">
        <v>0</v>
      </c>
      <c r="GT908">
        <v>25.072</v>
      </c>
      <c r="GU908">
        <v>999.9</v>
      </c>
      <c r="GV908">
        <v>58.149</v>
      </c>
      <c r="GW908">
        <v>29.306</v>
      </c>
      <c r="GX908">
        <v>26.3673</v>
      </c>
      <c r="GY908">
        <v>56.0719</v>
      </c>
      <c r="GZ908">
        <v>45.9575</v>
      </c>
      <c r="HA908">
        <v>1</v>
      </c>
      <c r="HB908">
        <v>-0.0618293</v>
      </c>
      <c r="HC908">
        <v>0.00921569</v>
      </c>
      <c r="HD908">
        <v>20.1139</v>
      </c>
      <c r="HE908">
        <v>5.20052</v>
      </c>
      <c r="HF908">
        <v>12.004</v>
      </c>
      <c r="HG908">
        <v>4.9756</v>
      </c>
      <c r="HH908">
        <v>3.2934</v>
      </c>
      <c r="HI908">
        <v>9999</v>
      </c>
      <c r="HJ908">
        <v>9999</v>
      </c>
      <c r="HK908">
        <v>9999</v>
      </c>
      <c r="HL908">
        <v>631.4</v>
      </c>
      <c r="HM908">
        <v>1.86316</v>
      </c>
      <c r="HN908">
        <v>1.86804</v>
      </c>
      <c r="HO908">
        <v>1.86783</v>
      </c>
      <c r="HP908">
        <v>1.86893</v>
      </c>
      <c r="HQ908">
        <v>1.86981</v>
      </c>
      <c r="HR908">
        <v>1.86584</v>
      </c>
      <c r="HS908">
        <v>1.86691</v>
      </c>
      <c r="HT908">
        <v>1.86829</v>
      </c>
      <c r="HU908">
        <v>5</v>
      </c>
      <c r="HV908">
        <v>0</v>
      </c>
      <c r="HW908">
        <v>0</v>
      </c>
      <c r="HX908">
        <v>0</v>
      </c>
      <c r="HY908" t="s">
        <v>422</v>
      </c>
      <c r="HZ908" t="s">
        <v>423</v>
      </c>
      <c r="IA908" t="s">
        <v>424</v>
      </c>
      <c r="IB908" t="s">
        <v>424</v>
      </c>
      <c r="IC908" t="s">
        <v>424</v>
      </c>
      <c r="ID908" t="s">
        <v>424</v>
      </c>
      <c r="IE908">
        <v>0</v>
      </c>
      <c r="IF908">
        <v>100</v>
      </c>
      <c r="IG908">
        <v>100</v>
      </c>
      <c r="IH908">
        <v>4.339</v>
      </c>
      <c r="II908">
        <v>0.5313</v>
      </c>
      <c r="IJ908">
        <v>3.92360093765785</v>
      </c>
      <c r="IK908">
        <v>0.00601174518973114</v>
      </c>
      <c r="IL908">
        <v>2.77886958061485e-07</v>
      </c>
      <c r="IM908">
        <v>-3.54636231360687e-10</v>
      </c>
      <c r="IN908">
        <v>0.531367920259254</v>
      </c>
      <c r="IO908">
        <v>0</v>
      </c>
      <c r="IP908">
        <v>0</v>
      </c>
      <c r="IQ908">
        <v>0</v>
      </c>
      <c r="IR908">
        <v>-4</v>
      </c>
      <c r="IS908">
        <v>1848</v>
      </c>
      <c r="IT908">
        <v>1</v>
      </c>
      <c r="IU908">
        <v>25</v>
      </c>
      <c r="IV908">
        <v>32.8</v>
      </c>
      <c r="IW908">
        <v>32.7</v>
      </c>
      <c r="IX908">
        <v>0.241699</v>
      </c>
      <c r="IY908">
        <v>2.69287</v>
      </c>
      <c r="IZ908">
        <v>1.54785</v>
      </c>
      <c r="JA908">
        <v>2.30591</v>
      </c>
      <c r="JB908">
        <v>1.34644</v>
      </c>
      <c r="JC908">
        <v>2.24976</v>
      </c>
      <c r="JD908">
        <v>33.6254</v>
      </c>
      <c r="JE908">
        <v>24.2101</v>
      </c>
      <c r="JF908">
        <v>18</v>
      </c>
      <c r="JG908">
        <v>496.802</v>
      </c>
      <c r="JH908">
        <v>414.2</v>
      </c>
      <c r="JI908">
        <v>25.0002</v>
      </c>
      <c r="JJ908">
        <v>26.4489</v>
      </c>
      <c r="JK908">
        <v>30.0002</v>
      </c>
      <c r="JL908">
        <v>26.4111</v>
      </c>
      <c r="JM908">
        <v>26.3533</v>
      </c>
      <c r="JN908">
        <v>4.8129</v>
      </c>
      <c r="JO908">
        <v>24.1717</v>
      </c>
      <c r="JP908">
        <v>100</v>
      </c>
      <c r="JQ908">
        <v>25</v>
      </c>
      <c r="JR908">
        <v>35.8175</v>
      </c>
      <c r="JS908">
        <v>22.3351</v>
      </c>
      <c r="JT908">
        <v>102.313</v>
      </c>
      <c r="JU908">
        <v>103.124</v>
      </c>
    </row>
    <row r="909" spans="1:281">
      <c r="A909">
        <v>891</v>
      </c>
      <c r="B909">
        <v>1659037419.6</v>
      </c>
      <c r="C909">
        <v>13736.5</v>
      </c>
      <c r="D909" t="s">
        <v>2216</v>
      </c>
      <c r="E909" t="s">
        <v>2217</v>
      </c>
      <c r="F909">
        <v>5</v>
      </c>
      <c r="G909" t="s">
        <v>2169</v>
      </c>
      <c r="H909" t="s">
        <v>417</v>
      </c>
      <c r="I909">
        <v>1659037411.6</v>
      </c>
      <c r="J909">
        <f>(K909)/1000</f>
        <v>0</v>
      </c>
      <c r="K909">
        <f>IF(CZ909, AN909, AH909)</f>
        <v>0</v>
      </c>
      <c r="L909">
        <f>IF(CZ909, AI909, AG909)</f>
        <v>0</v>
      </c>
      <c r="M909">
        <f>DB909 - IF(AU909&gt;1, L909*CV909*100.0/(AW909*DP909), 0)</f>
        <v>0</v>
      </c>
      <c r="N909">
        <f>((T909-J909/2)*M909-L909)/(T909+J909/2)</f>
        <v>0</v>
      </c>
      <c r="O909">
        <f>N909*(DI909+DJ909)/1000.0</f>
        <v>0</v>
      </c>
      <c r="P909">
        <f>(DB909 - IF(AU909&gt;1, L909*CV909*100.0/(AW909*DP909), 0))*(DI909+DJ909)/1000.0</f>
        <v>0</v>
      </c>
      <c r="Q909">
        <f>2.0/((1/S909-1/R909)+SIGN(S909)*SQRT((1/S909-1/R909)*(1/S909-1/R909) + 4*CW909/((CW909+1)*(CW909+1))*(2*1/S909*1/R909-1/R909*1/R909)))</f>
        <v>0</v>
      </c>
      <c r="R909">
        <f>IF(LEFT(CX909,1)&lt;&gt;"0",IF(LEFT(CX909,1)="1",3.0,CY909),$D$5+$E$5*(DP909*DI909/($K$5*1000))+$F$5*(DP909*DI909/($K$5*1000))*MAX(MIN(CV909,$J$5),$I$5)*MAX(MIN(CV909,$J$5),$I$5)+$G$5*MAX(MIN(CV909,$J$5),$I$5)*(DP909*DI909/($K$5*1000))+$H$5*(DP909*DI909/($K$5*1000))*(DP909*DI909/($K$5*1000)))</f>
        <v>0</v>
      </c>
      <c r="S909">
        <f>J909*(1000-(1000*0.61365*exp(17.502*W909/(240.97+W909))/(DI909+DJ909)+DD909)/2)/(1000*0.61365*exp(17.502*W909/(240.97+W909))/(DI909+DJ909)-DD909)</f>
        <v>0</v>
      </c>
      <c r="T909">
        <f>1/((CW909+1)/(Q909/1.6)+1/(R909/1.37)) + CW909/((CW909+1)/(Q909/1.6) + CW909/(R909/1.37))</f>
        <v>0</v>
      </c>
      <c r="U909">
        <f>(CR909*CU909)</f>
        <v>0</v>
      </c>
      <c r="V909">
        <f>(DK909+(U909+2*0.95*5.67E-8*(((DK909+$B$7)+273)^4-(DK909+273)^4)-44100*J909)/(1.84*29.3*R909+8*0.95*5.67E-8*(DK909+273)^3))</f>
        <v>0</v>
      </c>
      <c r="W909">
        <f>($C$7*DL909+$D$7*DM909+$E$7*V909)</f>
        <v>0</v>
      </c>
      <c r="X909">
        <f>0.61365*exp(17.502*W909/(240.97+W909))</f>
        <v>0</v>
      </c>
      <c r="Y909">
        <f>(Z909/AA909*100)</f>
        <v>0</v>
      </c>
      <c r="Z909">
        <f>DD909*(DI909+DJ909)/1000</f>
        <v>0</v>
      </c>
      <c r="AA909">
        <f>0.61365*exp(17.502*DK909/(240.97+DK909))</f>
        <v>0</v>
      </c>
      <c r="AB909">
        <f>(X909-DD909*(DI909+DJ909)/1000)</f>
        <v>0</v>
      </c>
      <c r="AC909">
        <f>(-J909*44100)</f>
        <v>0</v>
      </c>
      <c r="AD909">
        <f>2*29.3*R909*0.92*(DK909-W909)</f>
        <v>0</v>
      </c>
      <c r="AE909">
        <f>2*0.95*5.67E-8*(((DK909+$B$7)+273)^4-(W909+273)^4)</f>
        <v>0</v>
      </c>
      <c r="AF909">
        <f>U909+AE909+AC909+AD909</f>
        <v>0</v>
      </c>
      <c r="AG909">
        <f>DH909*AU909*(DC909-DB909*(1000-AU909*DE909)/(1000-AU909*DD909))/(100*CV909)</f>
        <v>0</v>
      </c>
      <c r="AH909">
        <f>1000*DH909*AU909*(DD909-DE909)/(100*CV909*(1000-AU909*DD909))</f>
        <v>0</v>
      </c>
      <c r="AI909">
        <f>(AJ909 - AK909 - DI909*1E3/(8.314*(DK909+273.15)) * AM909/DH909 * AL909) * DH909/(100*CV909) * (1000 - DE909)/1000</f>
        <v>0</v>
      </c>
      <c r="AJ909">
        <v>429.387482796769</v>
      </c>
      <c r="AK909">
        <v>405.193612121212</v>
      </c>
      <c r="AL909">
        <v>0.00208588259934542</v>
      </c>
      <c r="AM909">
        <v>66.0502826319513</v>
      </c>
      <c r="AN909">
        <f>(AP909 - AO909 + DI909*1E3/(8.314*(DK909+273.15)) * AR909/DH909 * AQ909) * DH909/(100*CV909) * 1000/(1000 - AP909)</f>
        <v>0</v>
      </c>
      <c r="AO909">
        <v>22.2137670689353</v>
      </c>
      <c r="AP909">
        <v>26.4032251748252</v>
      </c>
      <c r="AQ909">
        <v>3.52720681791023e-05</v>
      </c>
      <c r="AR909">
        <v>92.4461955037178</v>
      </c>
      <c r="AS909">
        <v>0</v>
      </c>
      <c r="AT909">
        <v>0</v>
      </c>
      <c r="AU909">
        <f>IF(AS909*$H$13&gt;=AW909,1.0,(AW909/(AW909-AS909*$H$13)))</f>
        <v>0</v>
      </c>
      <c r="AV909">
        <f>(AU909-1)*100</f>
        <v>0</v>
      </c>
      <c r="AW909">
        <f>MAX(0,($B$13+$C$13*DP909)/(1+$D$13*DP909)*DI909/(DK909+273)*$E$13)</f>
        <v>0</v>
      </c>
      <c r="AX909" t="s">
        <v>418</v>
      </c>
      <c r="AY909" t="s">
        <v>418</v>
      </c>
      <c r="AZ909">
        <v>0</v>
      </c>
      <c r="BA909">
        <v>0</v>
      </c>
      <c r="BB909">
        <f>1-AZ909/BA909</f>
        <v>0</v>
      </c>
      <c r="BC909">
        <v>0</v>
      </c>
      <c r="BD909" t="s">
        <v>418</v>
      </c>
      <c r="BE909" t="s">
        <v>418</v>
      </c>
      <c r="BF909">
        <v>0</v>
      </c>
      <c r="BG909">
        <v>0</v>
      </c>
      <c r="BH909">
        <f>1-BF909/BG909</f>
        <v>0</v>
      </c>
      <c r="BI909">
        <v>0.5</v>
      </c>
      <c r="BJ909">
        <f>CS909</f>
        <v>0</v>
      </c>
      <c r="BK909">
        <f>L909</f>
        <v>0</v>
      </c>
      <c r="BL909">
        <f>BH909*BI909*BJ909</f>
        <v>0</v>
      </c>
      <c r="BM909">
        <f>(BK909-BC909)/BJ909</f>
        <v>0</v>
      </c>
      <c r="BN909">
        <f>(BA909-BG909)/BG909</f>
        <v>0</v>
      </c>
      <c r="BO909">
        <f>AZ909/(BB909+AZ909/BG909)</f>
        <v>0</v>
      </c>
      <c r="BP909" t="s">
        <v>418</v>
      </c>
      <c r="BQ909">
        <v>0</v>
      </c>
      <c r="BR909">
        <f>IF(BQ909&lt;&gt;0, BQ909, BO909)</f>
        <v>0</v>
      </c>
      <c r="BS909">
        <f>1-BR909/BG909</f>
        <v>0</v>
      </c>
      <c r="BT909">
        <f>(BG909-BF909)/(BG909-BR909)</f>
        <v>0</v>
      </c>
      <c r="BU909">
        <f>(BA909-BG909)/(BA909-BR909)</f>
        <v>0</v>
      </c>
      <c r="BV909">
        <f>(BG909-BF909)/(BG909-AZ909)</f>
        <v>0</v>
      </c>
      <c r="BW909">
        <f>(BA909-BG909)/(BA909-AZ909)</f>
        <v>0</v>
      </c>
      <c r="BX909">
        <f>(BT909*BR909/BF909)</f>
        <v>0</v>
      </c>
      <c r="BY909">
        <f>(1-BX909)</f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f>$B$11*DQ909+$C$11*DR909+$F$11*EC909*(1-EF909)</f>
        <v>0</v>
      </c>
      <c r="CS909">
        <f>CR909*CT909</f>
        <v>0</v>
      </c>
      <c r="CT909">
        <f>($B$11*$D$9+$C$11*$D$9+$F$11*((EP909+EH909)/MAX(EP909+EH909+EQ909, 0.1)*$I$9+EQ909/MAX(EP909+EH909+EQ909, 0.1)*$J$9))/($B$11+$C$11+$F$11)</f>
        <v>0</v>
      </c>
      <c r="CU909">
        <f>($B$11*$K$9+$C$11*$K$9+$F$11*((EP909+EH909)/MAX(EP909+EH909+EQ909, 0.1)*$P$9+EQ909/MAX(EP909+EH909+EQ909, 0.1)*$Q$9))/($B$11+$C$11+$F$11)</f>
        <v>0</v>
      </c>
      <c r="CV909">
        <v>6</v>
      </c>
      <c r="CW909">
        <v>0.5</v>
      </c>
      <c r="CX909" t="s">
        <v>419</v>
      </c>
      <c r="CY909">
        <v>2</v>
      </c>
      <c r="CZ909" t="b">
        <v>1</v>
      </c>
      <c r="DA909">
        <v>1659037411.6</v>
      </c>
      <c r="DB909">
        <v>394.563677419355</v>
      </c>
      <c r="DC909">
        <v>419.875967741935</v>
      </c>
      <c r="DD909">
        <v>26.3883709677419</v>
      </c>
      <c r="DE909">
        <v>22.2149419354839</v>
      </c>
      <c r="DF909">
        <v>388.284677419355</v>
      </c>
      <c r="DG909">
        <v>25.8570032258064</v>
      </c>
      <c r="DH909">
        <v>500.073161290323</v>
      </c>
      <c r="DI909">
        <v>90.2682870967742</v>
      </c>
      <c r="DJ909">
        <v>0.0437073741935484</v>
      </c>
      <c r="DK909">
        <v>27.2596483870968</v>
      </c>
      <c r="DL909">
        <v>27.7244774193548</v>
      </c>
      <c r="DM909">
        <v>999.9</v>
      </c>
      <c r="DN909">
        <v>0</v>
      </c>
      <c r="DO909">
        <v>0</v>
      </c>
      <c r="DP909">
        <v>10016.4516129032</v>
      </c>
      <c r="DQ909">
        <v>0</v>
      </c>
      <c r="DR909">
        <v>17.1923322580645</v>
      </c>
      <c r="DS909">
        <v>-25.3123096774193</v>
      </c>
      <c r="DT909">
        <v>405.257774193548</v>
      </c>
      <c r="DU909">
        <v>429.415483870968</v>
      </c>
      <c r="DV909">
        <v>4.17341741935484</v>
      </c>
      <c r="DW909">
        <v>419.875967741935</v>
      </c>
      <c r="DX909">
        <v>22.2149419354839</v>
      </c>
      <c r="DY909">
        <v>2.38203225806452</v>
      </c>
      <c r="DZ909">
        <v>2.00530612903226</v>
      </c>
      <c r="EA909">
        <v>20.2421387096774</v>
      </c>
      <c r="EB909">
        <v>17.4862838709677</v>
      </c>
      <c r="EC909">
        <v>2000.00870967742</v>
      </c>
      <c r="ED909">
        <v>0.980000419354839</v>
      </c>
      <c r="EE909">
        <v>0.0199994193548387</v>
      </c>
      <c r="EF909">
        <v>0</v>
      </c>
      <c r="EG909">
        <v>842.687193548387</v>
      </c>
      <c r="EH909">
        <v>5.00063</v>
      </c>
      <c r="EI909">
        <v>16573.4225806452</v>
      </c>
      <c r="EJ909">
        <v>17256.9677419355</v>
      </c>
      <c r="EK909">
        <v>38.066064516129</v>
      </c>
      <c r="EL909">
        <v>38.125</v>
      </c>
      <c r="EM909">
        <v>37.562</v>
      </c>
      <c r="EN909">
        <v>37.4756129032258</v>
      </c>
      <c r="EO909">
        <v>39.1046774193548</v>
      </c>
      <c r="EP909">
        <v>1955.10806451613</v>
      </c>
      <c r="EQ909">
        <v>39.9003225806452</v>
      </c>
      <c r="ER909">
        <v>0</v>
      </c>
      <c r="ES909">
        <v>1659037418.5</v>
      </c>
      <c r="ET909">
        <v>0</v>
      </c>
      <c r="EU909">
        <v>842.675615384615</v>
      </c>
      <c r="EV909">
        <v>0.790017100443358</v>
      </c>
      <c r="EW909">
        <v>20.8615385098019</v>
      </c>
      <c r="EX909">
        <v>16573.5846153846</v>
      </c>
      <c r="EY909">
        <v>15</v>
      </c>
      <c r="EZ909">
        <v>1659035359.5</v>
      </c>
      <c r="FA909" t="s">
        <v>1976</v>
      </c>
      <c r="FB909">
        <v>1659035357.5</v>
      </c>
      <c r="FC909">
        <v>1659035359.5</v>
      </c>
      <c r="FD909">
        <v>1</v>
      </c>
      <c r="FE909">
        <v>-0.104</v>
      </c>
      <c r="FF909">
        <v>-0.037</v>
      </c>
      <c r="FG909">
        <v>6.435</v>
      </c>
      <c r="FH909">
        <v>0.501</v>
      </c>
      <c r="FI909">
        <v>420</v>
      </c>
      <c r="FJ909">
        <v>25</v>
      </c>
      <c r="FK909">
        <v>0.45</v>
      </c>
      <c r="FL909">
        <v>0.11</v>
      </c>
      <c r="FM909">
        <v>-25.2984925</v>
      </c>
      <c r="FN909">
        <v>-0.647478799249445</v>
      </c>
      <c r="FO909">
        <v>0.0934101664367964</v>
      </c>
      <c r="FP909">
        <v>0</v>
      </c>
      <c r="FQ909">
        <v>842.554823529412</v>
      </c>
      <c r="FR909">
        <v>1.95886936583103</v>
      </c>
      <c r="FS909">
        <v>0.311867851971668</v>
      </c>
      <c r="FT909">
        <v>0</v>
      </c>
      <c r="FU909">
        <v>4.17014025</v>
      </c>
      <c r="FV909">
        <v>0.0906921951219515</v>
      </c>
      <c r="FW909">
        <v>0.00947730327875497</v>
      </c>
      <c r="FX909">
        <v>1</v>
      </c>
      <c r="FY909">
        <v>1</v>
      </c>
      <c r="FZ909">
        <v>3</v>
      </c>
      <c r="GA909" t="s">
        <v>421</v>
      </c>
      <c r="GB909">
        <v>2.97429</v>
      </c>
      <c r="GC909">
        <v>2.69722</v>
      </c>
      <c r="GD909">
        <v>0.0860811</v>
      </c>
      <c r="GE909">
        <v>0.0915794</v>
      </c>
      <c r="GF909">
        <v>0.110129</v>
      </c>
      <c r="GG909">
        <v>0.098684</v>
      </c>
      <c r="GH909">
        <v>35585.4</v>
      </c>
      <c r="GI909">
        <v>38690.4</v>
      </c>
      <c r="GJ909">
        <v>35283.6</v>
      </c>
      <c r="GK909">
        <v>38625.4</v>
      </c>
      <c r="GL909">
        <v>44508.3</v>
      </c>
      <c r="GM909">
        <v>50281.5</v>
      </c>
      <c r="GN909">
        <v>55153.9</v>
      </c>
      <c r="GO909">
        <v>61956.1</v>
      </c>
      <c r="GP909">
        <v>1.984</v>
      </c>
      <c r="GQ909">
        <v>1.8552</v>
      </c>
      <c r="GR909">
        <v>0.160784</v>
      </c>
      <c r="GS909">
        <v>0</v>
      </c>
      <c r="GT909">
        <v>25.0804</v>
      </c>
      <c r="GU909">
        <v>999.9</v>
      </c>
      <c r="GV909">
        <v>58.149</v>
      </c>
      <c r="GW909">
        <v>29.306</v>
      </c>
      <c r="GX909">
        <v>26.3697</v>
      </c>
      <c r="GY909">
        <v>56.032</v>
      </c>
      <c r="GZ909">
        <v>46.1018</v>
      </c>
      <c r="HA909">
        <v>1</v>
      </c>
      <c r="HB909">
        <v>-0.062378</v>
      </c>
      <c r="HC909">
        <v>0.0106754</v>
      </c>
      <c r="HD909">
        <v>20.1138</v>
      </c>
      <c r="HE909">
        <v>5.19932</v>
      </c>
      <c r="HF909">
        <v>12.004</v>
      </c>
      <c r="HG909">
        <v>4.9756</v>
      </c>
      <c r="HH909">
        <v>3.293</v>
      </c>
      <c r="HI909">
        <v>9999</v>
      </c>
      <c r="HJ909">
        <v>9999</v>
      </c>
      <c r="HK909">
        <v>9999</v>
      </c>
      <c r="HL909">
        <v>631.5</v>
      </c>
      <c r="HM909">
        <v>1.86313</v>
      </c>
      <c r="HN909">
        <v>1.86798</v>
      </c>
      <c r="HO909">
        <v>1.86783</v>
      </c>
      <c r="HP909">
        <v>1.86899</v>
      </c>
      <c r="HQ909">
        <v>1.86981</v>
      </c>
      <c r="HR909">
        <v>1.86584</v>
      </c>
      <c r="HS909">
        <v>1.86691</v>
      </c>
      <c r="HT909">
        <v>1.86829</v>
      </c>
      <c r="HU909">
        <v>5</v>
      </c>
      <c r="HV909">
        <v>0</v>
      </c>
      <c r="HW909">
        <v>0</v>
      </c>
      <c r="HX909">
        <v>0</v>
      </c>
      <c r="HY909" t="s">
        <v>422</v>
      </c>
      <c r="HZ909" t="s">
        <v>423</v>
      </c>
      <c r="IA909" t="s">
        <v>424</v>
      </c>
      <c r="IB909" t="s">
        <v>424</v>
      </c>
      <c r="IC909" t="s">
        <v>424</v>
      </c>
      <c r="ID909" t="s">
        <v>424</v>
      </c>
      <c r="IE909">
        <v>0</v>
      </c>
      <c r="IF909">
        <v>100</v>
      </c>
      <c r="IG909">
        <v>100</v>
      </c>
      <c r="IH909">
        <v>6.278</v>
      </c>
      <c r="II909">
        <v>0.5314</v>
      </c>
      <c r="IJ909">
        <v>3.92360093765785</v>
      </c>
      <c r="IK909">
        <v>0.00601174518973114</v>
      </c>
      <c r="IL909">
        <v>2.77886958061485e-07</v>
      </c>
      <c r="IM909">
        <v>-3.54636231360687e-10</v>
      </c>
      <c r="IN909">
        <v>0.531367920259254</v>
      </c>
      <c r="IO909">
        <v>0</v>
      </c>
      <c r="IP909">
        <v>0</v>
      </c>
      <c r="IQ909">
        <v>0</v>
      </c>
      <c r="IR909">
        <v>-4</v>
      </c>
      <c r="IS909">
        <v>1848</v>
      </c>
      <c r="IT909">
        <v>1</v>
      </c>
      <c r="IU909">
        <v>25</v>
      </c>
      <c r="IV909">
        <v>34.4</v>
      </c>
      <c r="IW909">
        <v>34.3</v>
      </c>
      <c r="IX909">
        <v>1.02905</v>
      </c>
      <c r="IY909">
        <v>2.6355</v>
      </c>
      <c r="IZ909">
        <v>1.54785</v>
      </c>
      <c r="JA909">
        <v>2.30713</v>
      </c>
      <c r="JB909">
        <v>1.34644</v>
      </c>
      <c r="JC909">
        <v>2.4292</v>
      </c>
      <c r="JD909">
        <v>33.6254</v>
      </c>
      <c r="JE909">
        <v>24.2188</v>
      </c>
      <c r="JF909">
        <v>18</v>
      </c>
      <c r="JG909">
        <v>497.599</v>
      </c>
      <c r="JH909">
        <v>414.328</v>
      </c>
      <c r="JI909">
        <v>24.9999</v>
      </c>
      <c r="JJ909">
        <v>26.4377</v>
      </c>
      <c r="JK909">
        <v>30.0002</v>
      </c>
      <c r="JL909">
        <v>26.3977</v>
      </c>
      <c r="JM909">
        <v>26.3401</v>
      </c>
      <c r="JN909">
        <v>20.6268</v>
      </c>
      <c r="JO909">
        <v>25.5413</v>
      </c>
      <c r="JP909">
        <v>100</v>
      </c>
      <c r="JQ909">
        <v>25</v>
      </c>
      <c r="JR909">
        <v>419.88</v>
      </c>
      <c r="JS909">
        <v>21.921</v>
      </c>
      <c r="JT909">
        <v>102.312</v>
      </c>
      <c r="JU909">
        <v>103.125</v>
      </c>
    </row>
    <row r="910" spans="1:281">
      <c r="A910">
        <v>892</v>
      </c>
      <c r="B910">
        <v>1659037424.6</v>
      </c>
      <c r="C910">
        <v>13741.5</v>
      </c>
      <c r="D910" t="s">
        <v>2218</v>
      </c>
      <c r="E910" t="s">
        <v>2219</v>
      </c>
      <c r="F910">
        <v>5</v>
      </c>
      <c r="G910" t="s">
        <v>2169</v>
      </c>
      <c r="H910" t="s">
        <v>417</v>
      </c>
      <c r="I910">
        <v>1659037416.75517</v>
      </c>
      <c r="J910">
        <f>(K910)/1000</f>
        <v>0</v>
      </c>
      <c r="K910">
        <f>IF(CZ910, AN910, AH910)</f>
        <v>0</v>
      </c>
      <c r="L910">
        <f>IF(CZ910, AI910, AG910)</f>
        <v>0</v>
      </c>
      <c r="M910">
        <f>DB910 - IF(AU910&gt;1, L910*CV910*100.0/(AW910*DP910), 0)</f>
        <v>0</v>
      </c>
      <c r="N910">
        <f>((T910-J910/2)*M910-L910)/(T910+J910/2)</f>
        <v>0</v>
      </c>
      <c r="O910">
        <f>N910*(DI910+DJ910)/1000.0</f>
        <v>0</v>
      </c>
      <c r="P910">
        <f>(DB910 - IF(AU910&gt;1, L910*CV910*100.0/(AW910*DP910), 0))*(DI910+DJ910)/1000.0</f>
        <v>0</v>
      </c>
      <c r="Q910">
        <f>2.0/((1/S910-1/R910)+SIGN(S910)*SQRT((1/S910-1/R910)*(1/S910-1/R910) + 4*CW910/((CW910+1)*(CW910+1))*(2*1/S910*1/R910-1/R910*1/R910)))</f>
        <v>0</v>
      </c>
      <c r="R910">
        <f>IF(LEFT(CX910,1)&lt;&gt;"0",IF(LEFT(CX910,1)="1",3.0,CY910),$D$5+$E$5*(DP910*DI910/($K$5*1000))+$F$5*(DP910*DI910/($K$5*1000))*MAX(MIN(CV910,$J$5),$I$5)*MAX(MIN(CV910,$J$5),$I$5)+$G$5*MAX(MIN(CV910,$J$5),$I$5)*(DP910*DI910/($K$5*1000))+$H$5*(DP910*DI910/($K$5*1000))*(DP910*DI910/($K$5*1000)))</f>
        <v>0</v>
      </c>
      <c r="S910">
        <f>J910*(1000-(1000*0.61365*exp(17.502*W910/(240.97+W910))/(DI910+DJ910)+DD910)/2)/(1000*0.61365*exp(17.502*W910/(240.97+W910))/(DI910+DJ910)-DD910)</f>
        <v>0</v>
      </c>
      <c r="T910">
        <f>1/((CW910+1)/(Q910/1.6)+1/(R910/1.37)) + CW910/((CW910+1)/(Q910/1.6) + CW910/(R910/1.37))</f>
        <v>0</v>
      </c>
      <c r="U910">
        <f>(CR910*CU910)</f>
        <v>0</v>
      </c>
      <c r="V910">
        <f>(DK910+(U910+2*0.95*5.67E-8*(((DK910+$B$7)+273)^4-(DK910+273)^4)-44100*J910)/(1.84*29.3*R910+8*0.95*5.67E-8*(DK910+273)^3))</f>
        <v>0</v>
      </c>
      <c r="W910">
        <f>($C$7*DL910+$D$7*DM910+$E$7*V910)</f>
        <v>0</v>
      </c>
      <c r="X910">
        <f>0.61365*exp(17.502*W910/(240.97+W910))</f>
        <v>0</v>
      </c>
      <c r="Y910">
        <f>(Z910/AA910*100)</f>
        <v>0</v>
      </c>
      <c r="Z910">
        <f>DD910*(DI910+DJ910)/1000</f>
        <v>0</v>
      </c>
      <c r="AA910">
        <f>0.61365*exp(17.502*DK910/(240.97+DK910))</f>
        <v>0</v>
      </c>
      <c r="AB910">
        <f>(X910-DD910*(DI910+DJ910)/1000)</f>
        <v>0</v>
      </c>
      <c r="AC910">
        <f>(-J910*44100)</f>
        <v>0</v>
      </c>
      <c r="AD910">
        <f>2*29.3*R910*0.92*(DK910-W910)</f>
        <v>0</v>
      </c>
      <c r="AE910">
        <f>2*0.95*5.67E-8*(((DK910+$B$7)+273)^4-(W910+273)^4)</f>
        <v>0</v>
      </c>
      <c r="AF910">
        <f>U910+AE910+AC910+AD910</f>
        <v>0</v>
      </c>
      <c r="AG910">
        <f>DH910*AU910*(DC910-DB910*(1000-AU910*DE910)/(1000-AU910*DD910))/(100*CV910)</f>
        <v>0</v>
      </c>
      <c r="AH910">
        <f>1000*DH910*AU910*(DD910-DE910)/(100*CV910*(1000-AU910*DD910))</f>
        <v>0</v>
      </c>
      <c r="AI910">
        <f>(AJ910 - AK910 - DI910*1E3/(8.314*(DK910+273.15)) * AM910/DH910 * AL910) * DH910/(100*CV910) * (1000 - DE910)/1000</f>
        <v>0</v>
      </c>
      <c r="AJ910">
        <v>429.270351617172</v>
      </c>
      <c r="AK910">
        <v>405.104151515152</v>
      </c>
      <c r="AL910">
        <v>-0.0209913806029405</v>
      </c>
      <c r="AM910">
        <v>66.0502826319513</v>
      </c>
      <c r="AN910">
        <f>(AP910 - AO910 + DI910*1E3/(8.314*(DK910+273.15)) * AR910/DH910 * AQ910) * DH910/(100*CV910) * 1000/(1000 - AP910)</f>
        <v>0</v>
      </c>
      <c r="AO910">
        <v>22.1557116869729</v>
      </c>
      <c r="AP910">
        <v>26.3870132867133</v>
      </c>
      <c r="AQ910">
        <v>8.93490839115985e-05</v>
      </c>
      <c r="AR910">
        <v>92.4461955037178</v>
      </c>
      <c r="AS910">
        <v>0</v>
      </c>
      <c r="AT910">
        <v>0</v>
      </c>
      <c r="AU910">
        <f>IF(AS910*$H$13&gt;=AW910,1.0,(AW910/(AW910-AS910*$H$13)))</f>
        <v>0</v>
      </c>
      <c r="AV910">
        <f>(AU910-1)*100</f>
        <v>0</v>
      </c>
      <c r="AW910">
        <f>MAX(0,($B$13+$C$13*DP910)/(1+$D$13*DP910)*DI910/(DK910+273)*$E$13)</f>
        <v>0</v>
      </c>
      <c r="AX910" t="s">
        <v>418</v>
      </c>
      <c r="AY910" t="s">
        <v>418</v>
      </c>
      <c r="AZ910">
        <v>0</v>
      </c>
      <c r="BA910">
        <v>0</v>
      </c>
      <c r="BB910">
        <f>1-AZ910/BA910</f>
        <v>0</v>
      </c>
      <c r="BC910">
        <v>0</v>
      </c>
      <c r="BD910" t="s">
        <v>418</v>
      </c>
      <c r="BE910" t="s">
        <v>418</v>
      </c>
      <c r="BF910">
        <v>0</v>
      </c>
      <c r="BG910">
        <v>0</v>
      </c>
      <c r="BH910">
        <f>1-BF910/BG910</f>
        <v>0</v>
      </c>
      <c r="BI910">
        <v>0.5</v>
      </c>
      <c r="BJ910">
        <f>CS910</f>
        <v>0</v>
      </c>
      <c r="BK910">
        <f>L910</f>
        <v>0</v>
      </c>
      <c r="BL910">
        <f>BH910*BI910*BJ910</f>
        <v>0</v>
      </c>
      <c r="BM910">
        <f>(BK910-BC910)/BJ910</f>
        <v>0</v>
      </c>
      <c r="BN910">
        <f>(BA910-BG910)/BG910</f>
        <v>0</v>
      </c>
      <c r="BO910">
        <f>AZ910/(BB910+AZ910/BG910)</f>
        <v>0</v>
      </c>
      <c r="BP910" t="s">
        <v>418</v>
      </c>
      <c r="BQ910">
        <v>0</v>
      </c>
      <c r="BR910">
        <f>IF(BQ910&lt;&gt;0, BQ910, BO910)</f>
        <v>0</v>
      </c>
      <c r="BS910">
        <f>1-BR910/BG910</f>
        <v>0</v>
      </c>
      <c r="BT910">
        <f>(BG910-BF910)/(BG910-BR910)</f>
        <v>0</v>
      </c>
      <c r="BU910">
        <f>(BA910-BG910)/(BA910-BR910)</f>
        <v>0</v>
      </c>
      <c r="BV910">
        <f>(BG910-BF910)/(BG910-AZ910)</f>
        <v>0</v>
      </c>
      <c r="BW910">
        <f>(BA910-BG910)/(BA910-AZ910)</f>
        <v>0</v>
      </c>
      <c r="BX910">
        <f>(BT910*BR910/BF910)</f>
        <v>0</v>
      </c>
      <c r="BY910">
        <f>(1-BX910)</f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f>$B$11*DQ910+$C$11*DR910+$F$11*EC910*(1-EF910)</f>
        <v>0</v>
      </c>
      <c r="CS910">
        <f>CR910*CT910</f>
        <v>0</v>
      </c>
      <c r="CT910">
        <f>($B$11*$D$9+$C$11*$D$9+$F$11*((EP910+EH910)/MAX(EP910+EH910+EQ910, 0.1)*$I$9+EQ910/MAX(EP910+EH910+EQ910, 0.1)*$J$9))/($B$11+$C$11+$F$11)</f>
        <v>0</v>
      </c>
      <c r="CU910">
        <f>($B$11*$K$9+$C$11*$K$9+$F$11*((EP910+EH910)/MAX(EP910+EH910+EQ910, 0.1)*$P$9+EQ910/MAX(EP910+EH910+EQ910, 0.1)*$Q$9))/($B$11+$C$11+$F$11)</f>
        <v>0</v>
      </c>
      <c r="CV910">
        <v>6</v>
      </c>
      <c r="CW910">
        <v>0.5</v>
      </c>
      <c r="CX910" t="s">
        <v>419</v>
      </c>
      <c r="CY910">
        <v>2</v>
      </c>
      <c r="CZ910" t="b">
        <v>1</v>
      </c>
      <c r="DA910">
        <v>1659037416.75517</v>
      </c>
      <c r="DB910">
        <v>394.502034482759</v>
      </c>
      <c r="DC910">
        <v>420.100448275862</v>
      </c>
      <c r="DD910">
        <v>26.3934206896552</v>
      </c>
      <c r="DE910">
        <v>22.1807413793103</v>
      </c>
      <c r="DF910">
        <v>388.223413793103</v>
      </c>
      <c r="DG910">
        <v>25.8620482758621</v>
      </c>
      <c r="DH910">
        <v>500.066068965517</v>
      </c>
      <c r="DI910">
        <v>90.2686137931034</v>
      </c>
      <c r="DJ910">
        <v>0.0436030862068966</v>
      </c>
      <c r="DK910">
        <v>27.2586793103448</v>
      </c>
      <c r="DL910">
        <v>27.7215655172414</v>
      </c>
      <c r="DM910">
        <v>999.9</v>
      </c>
      <c r="DN910">
        <v>0</v>
      </c>
      <c r="DO910">
        <v>0</v>
      </c>
      <c r="DP910">
        <v>10015.1724137931</v>
      </c>
      <c r="DQ910">
        <v>0</v>
      </c>
      <c r="DR910">
        <v>17.1739</v>
      </c>
      <c r="DS910">
        <v>-25.5984517241379</v>
      </c>
      <c r="DT910">
        <v>405.196551724138</v>
      </c>
      <c r="DU910">
        <v>429.63</v>
      </c>
      <c r="DV910">
        <v>4.21266724137931</v>
      </c>
      <c r="DW910">
        <v>420.100448275862</v>
      </c>
      <c r="DX910">
        <v>22.1807413793103</v>
      </c>
      <c r="DY910">
        <v>2.38249724137931</v>
      </c>
      <c r="DZ910">
        <v>2.00222655172414</v>
      </c>
      <c r="EA910">
        <v>20.2453</v>
      </c>
      <c r="EB910">
        <v>17.4618965517241</v>
      </c>
      <c r="EC910">
        <v>2000.01172413793</v>
      </c>
      <c r="ED910">
        <v>0.980000379310345</v>
      </c>
      <c r="EE910">
        <v>0.0199994620689655</v>
      </c>
      <c r="EF910">
        <v>0</v>
      </c>
      <c r="EG910">
        <v>842.758448275862</v>
      </c>
      <c r="EH910">
        <v>5.00063</v>
      </c>
      <c r="EI910">
        <v>16575.0482758621</v>
      </c>
      <c r="EJ910">
        <v>17257.0068965517</v>
      </c>
      <c r="EK910">
        <v>38.0706896551724</v>
      </c>
      <c r="EL910">
        <v>38.125</v>
      </c>
      <c r="EM910">
        <v>37.562</v>
      </c>
      <c r="EN910">
        <v>37.4695862068966</v>
      </c>
      <c r="EO910">
        <v>39.0945862068966</v>
      </c>
      <c r="EP910">
        <v>1955.11103448276</v>
      </c>
      <c r="EQ910">
        <v>39.9003448275862</v>
      </c>
      <c r="ER910">
        <v>0</v>
      </c>
      <c r="ES910">
        <v>1659037423.9</v>
      </c>
      <c r="ET910">
        <v>0</v>
      </c>
      <c r="EU910">
        <v>842.75912</v>
      </c>
      <c r="EV910">
        <v>1.39123075147684</v>
      </c>
      <c r="EW910">
        <v>10.3230769899456</v>
      </c>
      <c r="EX910">
        <v>16575.18</v>
      </c>
      <c r="EY910">
        <v>15</v>
      </c>
      <c r="EZ910">
        <v>1659035359.5</v>
      </c>
      <c r="FA910" t="s">
        <v>1976</v>
      </c>
      <c r="FB910">
        <v>1659035357.5</v>
      </c>
      <c r="FC910">
        <v>1659035359.5</v>
      </c>
      <c r="FD910">
        <v>1</v>
      </c>
      <c r="FE910">
        <v>-0.104</v>
      </c>
      <c r="FF910">
        <v>-0.037</v>
      </c>
      <c r="FG910">
        <v>6.435</v>
      </c>
      <c r="FH910">
        <v>0.501</v>
      </c>
      <c r="FI910">
        <v>420</v>
      </c>
      <c r="FJ910">
        <v>25</v>
      </c>
      <c r="FK910">
        <v>0.45</v>
      </c>
      <c r="FL910">
        <v>0.11</v>
      </c>
      <c r="FM910">
        <v>-25.37522</v>
      </c>
      <c r="FN910">
        <v>-1.49019061913693</v>
      </c>
      <c r="FO910">
        <v>0.213091877132846</v>
      </c>
      <c r="FP910">
        <v>0</v>
      </c>
      <c r="FQ910">
        <v>842.677147058824</v>
      </c>
      <c r="FR910">
        <v>1.29810542114269</v>
      </c>
      <c r="FS910">
        <v>0.281489852742914</v>
      </c>
      <c r="FT910">
        <v>0</v>
      </c>
      <c r="FU910">
        <v>4.19154275</v>
      </c>
      <c r="FV910">
        <v>0.331539399624748</v>
      </c>
      <c r="FW910">
        <v>0.0427368323573179</v>
      </c>
      <c r="FX910">
        <v>0</v>
      </c>
      <c r="FY910">
        <v>0</v>
      </c>
      <c r="FZ910">
        <v>3</v>
      </c>
      <c r="GA910" t="s">
        <v>427</v>
      </c>
      <c r="GB910">
        <v>2.97337</v>
      </c>
      <c r="GC910">
        <v>2.69783</v>
      </c>
      <c r="GD910">
        <v>0.0861121</v>
      </c>
      <c r="GE910">
        <v>0.0923223</v>
      </c>
      <c r="GF910">
        <v>0.110097</v>
      </c>
      <c r="GG910">
        <v>0.0980903</v>
      </c>
      <c r="GH910">
        <v>35584.4</v>
      </c>
      <c r="GI910">
        <v>38658.5</v>
      </c>
      <c r="GJ910">
        <v>35283.7</v>
      </c>
      <c r="GK910">
        <v>38625.1</v>
      </c>
      <c r="GL910">
        <v>44510.4</v>
      </c>
      <c r="GM910">
        <v>50314</v>
      </c>
      <c r="GN910">
        <v>55154.5</v>
      </c>
      <c r="GO910">
        <v>61955.3</v>
      </c>
      <c r="GP910">
        <v>1.9828</v>
      </c>
      <c r="GQ910">
        <v>1.8554</v>
      </c>
      <c r="GR910">
        <v>0.160187</v>
      </c>
      <c r="GS910">
        <v>0</v>
      </c>
      <c r="GT910">
        <v>25.0804</v>
      </c>
      <c r="GU910">
        <v>999.9</v>
      </c>
      <c r="GV910">
        <v>58.149</v>
      </c>
      <c r="GW910">
        <v>29.285</v>
      </c>
      <c r="GX910">
        <v>26.3362</v>
      </c>
      <c r="GY910">
        <v>55.652</v>
      </c>
      <c r="GZ910">
        <v>45.9816</v>
      </c>
      <c r="HA910">
        <v>1</v>
      </c>
      <c r="HB910">
        <v>-0.0627439</v>
      </c>
      <c r="HC910">
        <v>0.00915033</v>
      </c>
      <c r="HD910">
        <v>20.114</v>
      </c>
      <c r="HE910">
        <v>5.19692</v>
      </c>
      <c r="HF910">
        <v>12.004</v>
      </c>
      <c r="HG910">
        <v>4.9752</v>
      </c>
      <c r="HH910">
        <v>3.2934</v>
      </c>
      <c r="HI910">
        <v>9999</v>
      </c>
      <c r="HJ910">
        <v>9999</v>
      </c>
      <c r="HK910">
        <v>9999</v>
      </c>
      <c r="HL910">
        <v>631.5</v>
      </c>
      <c r="HM910">
        <v>1.86316</v>
      </c>
      <c r="HN910">
        <v>1.86801</v>
      </c>
      <c r="HO910">
        <v>1.86783</v>
      </c>
      <c r="HP910">
        <v>1.86896</v>
      </c>
      <c r="HQ910">
        <v>1.86981</v>
      </c>
      <c r="HR910">
        <v>1.86584</v>
      </c>
      <c r="HS910">
        <v>1.86691</v>
      </c>
      <c r="HT910">
        <v>1.86829</v>
      </c>
      <c r="HU910">
        <v>5</v>
      </c>
      <c r="HV910">
        <v>0</v>
      </c>
      <c r="HW910">
        <v>0</v>
      </c>
      <c r="HX910">
        <v>0</v>
      </c>
      <c r="HY910" t="s">
        <v>422</v>
      </c>
      <c r="HZ910" t="s">
        <v>423</v>
      </c>
      <c r="IA910" t="s">
        <v>424</v>
      </c>
      <c r="IB910" t="s">
        <v>424</v>
      </c>
      <c r="IC910" t="s">
        <v>424</v>
      </c>
      <c r="ID910" t="s">
        <v>424</v>
      </c>
      <c r="IE910">
        <v>0</v>
      </c>
      <c r="IF910">
        <v>100</v>
      </c>
      <c r="IG910">
        <v>100</v>
      </c>
      <c r="IH910">
        <v>6.28</v>
      </c>
      <c r="II910">
        <v>0.5314</v>
      </c>
      <c r="IJ910">
        <v>3.92360093765785</v>
      </c>
      <c r="IK910">
        <v>0.00601174518973114</v>
      </c>
      <c r="IL910">
        <v>2.77886958061485e-07</v>
      </c>
      <c r="IM910">
        <v>-3.54636231360687e-10</v>
      </c>
      <c r="IN910">
        <v>0.531367920259254</v>
      </c>
      <c r="IO910">
        <v>0</v>
      </c>
      <c r="IP910">
        <v>0</v>
      </c>
      <c r="IQ910">
        <v>0</v>
      </c>
      <c r="IR910">
        <v>-4</v>
      </c>
      <c r="IS910">
        <v>1848</v>
      </c>
      <c r="IT910">
        <v>1</v>
      </c>
      <c r="IU910">
        <v>25</v>
      </c>
      <c r="IV910">
        <v>34.5</v>
      </c>
      <c r="IW910">
        <v>34.4</v>
      </c>
      <c r="IX910">
        <v>1.04736</v>
      </c>
      <c r="IY910">
        <v>2.63916</v>
      </c>
      <c r="IZ910">
        <v>1.54785</v>
      </c>
      <c r="JA910">
        <v>2.30713</v>
      </c>
      <c r="JB910">
        <v>1.34644</v>
      </c>
      <c r="JC910">
        <v>2.27661</v>
      </c>
      <c r="JD910">
        <v>33.6254</v>
      </c>
      <c r="JE910">
        <v>24.2188</v>
      </c>
      <c r="JF910">
        <v>18</v>
      </c>
      <c r="JG910">
        <v>496.812</v>
      </c>
      <c r="JH910">
        <v>414.441</v>
      </c>
      <c r="JI910">
        <v>24.9997</v>
      </c>
      <c r="JJ910">
        <v>26.4377</v>
      </c>
      <c r="JK910">
        <v>30</v>
      </c>
      <c r="JL910">
        <v>26.3977</v>
      </c>
      <c r="JM910">
        <v>26.3401</v>
      </c>
      <c r="JN910">
        <v>21.1152</v>
      </c>
      <c r="JO910">
        <v>26.1567</v>
      </c>
      <c r="JP910">
        <v>100</v>
      </c>
      <c r="JQ910">
        <v>25</v>
      </c>
      <c r="JR910">
        <v>440.241</v>
      </c>
      <c r="JS910">
        <v>21.838</v>
      </c>
      <c r="JT910">
        <v>102.313</v>
      </c>
      <c r="JU910">
        <v>103.124</v>
      </c>
    </row>
    <row r="911" spans="1:281">
      <c r="A911">
        <v>893</v>
      </c>
      <c r="B911">
        <v>1659037429.6</v>
      </c>
      <c r="C911">
        <v>13746.5</v>
      </c>
      <c r="D911" t="s">
        <v>2220</v>
      </c>
      <c r="E911" t="s">
        <v>2221</v>
      </c>
      <c r="F911">
        <v>5</v>
      </c>
      <c r="G911" t="s">
        <v>2169</v>
      </c>
      <c r="H911" t="s">
        <v>417</v>
      </c>
      <c r="I911">
        <v>1659037421.83214</v>
      </c>
      <c r="J911">
        <f>(K911)/1000</f>
        <v>0</v>
      </c>
      <c r="K911">
        <f>IF(CZ911, AN911, AH911)</f>
        <v>0</v>
      </c>
      <c r="L911">
        <f>IF(CZ911, AI911, AG911)</f>
        <v>0</v>
      </c>
      <c r="M911">
        <f>DB911 - IF(AU911&gt;1, L911*CV911*100.0/(AW911*DP911), 0)</f>
        <v>0</v>
      </c>
      <c r="N911">
        <f>((T911-J911/2)*M911-L911)/(T911+J911/2)</f>
        <v>0</v>
      </c>
      <c r="O911">
        <f>N911*(DI911+DJ911)/1000.0</f>
        <v>0</v>
      </c>
      <c r="P911">
        <f>(DB911 - IF(AU911&gt;1, L911*CV911*100.0/(AW911*DP911), 0))*(DI911+DJ911)/1000.0</f>
        <v>0</v>
      </c>
      <c r="Q911">
        <f>2.0/((1/S911-1/R911)+SIGN(S911)*SQRT((1/S911-1/R911)*(1/S911-1/R911) + 4*CW911/((CW911+1)*(CW911+1))*(2*1/S911*1/R911-1/R911*1/R911)))</f>
        <v>0</v>
      </c>
      <c r="R911">
        <f>IF(LEFT(CX911,1)&lt;&gt;"0",IF(LEFT(CX911,1)="1",3.0,CY911),$D$5+$E$5*(DP911*DI911/($K$5*1000))+$F$5*(DP911*DI911/($K$5*1000))*MAX(MIN(CV911,$J$5),$I$5)*MAX(MIN(CV911,$J$5),$I$5)+$G$5*MAX(MIN(CV911,$J$5),$I$5)*(DP911*DI911/($K$5*1000))+$H$5*(DP911*DI911/($K$5*1000))*(DP911*DI911/($K$5*1000)))</f>
        <v>0</v>
      </c>
      <c r="S911">
        <f>J911*(1000-(1000*0.61365*exp(17.502*W911/(240.97+W911))/(DI911+DJ911)+DD911)/2)/(1000*0.61365*exp(17.502*W911/(240.97+W911))/(DI911+DJ911)-DD911)</f>
        <v>0</v>
      </c>
      <c r="T911">
        <f>1/((CW911+1)/(Q911/1.6)+1/(R911/1.37)) + CW911/((CW911+1)/(Q911/1.6) + CW911/(R911/1.37))</f>
        <v>0</v>
      </c>
      <c r="U911">
        <f>(CR911*CU911)</f>
        <v>0</v>
      </c>
      <c r="V911">
        <f>(DK911+(U911+2*0.95*5.67E-8*(((DK911+$B$7)+273)^4-(DK911+273)^4)-44100*J911)/(1.84*29.3*R911+8*0.95*5.67E-8*(DK911+273)^3))</f>
        <v>0</v>
      </c>
      <c r="W911">
        <f>($C$7*DL911+$D$7*DM911+$E$7*V911)</f>
        <v>0</v>
      </c>
      <c r="X911">
        <f>0.61365*exp(17.502*W911/(240.97+W911))</f>
        <v>0</v>
      </c>
      <c r="Y911">
        <f>(Z911/AA911*100)</f>
        <v>0</v>
      </c>
      <c r="Z911">
        <f>DD911*(DI911+DJ911)/1000</f>
        <v>0</v>
      </c>
      <c r="AA911">
        <f>0.61365*exp(17.502*DK911/(240.97+DK911))</f>
        <v>0</v>
      </c>
      <c r="AB911">
        <f>(X911-DD911*(DI911+DJ911)/1000)</f>
        <v>0</v>
      </c>
      <c r="AC911">
        <f>(-J911*44100)</f>
        <v>0</v>
      </c>
      <c r="AD911">
        <f>2*29.3*R911*0.92*(DK911-W911)</f>
        <v>0</v>
      </c>
      <c r="AE911">
        <f>2*0.95*5.67E-8*(((DK911+$B$7)+273)^4-(W911+273)^4)</f>
        <v>0</v>
      </c>
      <c r="AF911">
        <f>U911+AE911+AC911+AD911</f>
        <v>0</v>
      </c>
      <c r="AG911">
        <f>DH911*AU911*(DC911-DB911*(1000-AU911*DE911)/(1000-AU911*DD911))/(100*CV911)</f>
        <v>0</v>
      </c>
      <c r="AH911">
        <f>1000*DH911*AU911*(DD911-DE911)/(100*CV911*(1000-AU911*DD911))</f>
        <v>0</v>
      </c>
      <c r="AI911">
        <f>(AJ911 - AK911 - DI911*1E3/(8.314*(DK911+273.15)) * AM911/DH911 * AL911) * DH911/(100*CV911) * (1000 - DE911)/1000</f>
        <v>0</v>
      </c>
      <c r="AJ911">
        <v>440.960317932462</v>
      </c>
      <c r="AK911">
        <v>410.132642424242</v>
      </c>
      <c r="AL911">
        <v>1.26149652216022</v>
      </c>
      <c r="AM911">
        <v>66.0502826319513</v>
      </c>
      <c r="AN911">
        <f>(AP911 - AO911 + DI911*1E3/(8.314*(DK911+273.15)) * AR911/DH911 * AQ911) * DH911/(100*CV911) * 1000/(1000 - AP911)</f>
        <v>0</v>
      </c>
      <c r="AO911">
        <v>21.9713999114586</v>
      </c>
      <c r="AP911">
        <v>26.3343678321678</v>
      </c>
      <c r="AQ911">
        <v>-0.00537792803154911</v>
      </c>
      <c r="AR911">
        <v>92.4461955037178</v>
      </c>
      <c r="AS911">
        <v>0</v>
      </c>
      <c r="AT911">
        <v>0</v>
      </c>
      <c r="AU911">
        <f>IF(AS911*$H$13&gt;=AW911,1.0,(AW911/(AW911-AS911*$H$13)))</f>
        <v>0</v>
      </c>
      <c r="AV911">
        <f>(AU911-1)*100</f>
        <v>0</v>
      </c>
      <c r="AW911">
        <f>MAX(0,($B$13+$C$13*DP911)/(1+$D$13*DP911)*DI911/(DK911+273)*$E$13)</f>
        <v>0</v>
      </c>
      <c r="AX911" t="s">
        <v>418</v>
      </c>
      <c r="AY911" t="s">
        <v>418</v>
      </c>
      <c r="AZ911">
        <v>0</v>
      </c>
      <c r="BA911">
        <v>0</v>
      </c>
      <c r="BB911">
        <f>1-AZ911/BA911</f>
        <v>0</v>
      </c>
      <c r="BC911">
        <v>0</v>
      </c>
      <c r="BD911" t="s">
        <v>418</v>
      </c>
      <c r="BE911" t="s">
        <v>418</v>
      </c>
      <c r="BF911">
        <v>0</v>
      </c>
      <c r="BG911">
        <v>0</v>
      </c>
      <c r="BH911">
        <f>1-BF911/BG911</f>
        <v>0</v>
      </c>
      <c r="BI911">
        <v>0.5</v>
      </c>
      <c r="BJ911">
        <f>CS911</f>
        <v>0</v>
      </c>
      <c r="BK911">
        <f>L911</f>
        <v>0</v>
      </c>
      <c r="BL911">
        <f>BH911*BI911*BJ911</f>
        <v>0</v>
      </c>
      <c r="BM911">
        <f>(BK911-BC911)/BJ911</f>
        <v>0</v>
      </c>
      <c r="BN911">
        <f>(BA911-BG911)/BG911</f>
        <v>0</v>
      </c>
      <c r="BO911">
        <f>AZ911/(BB911+AZ911/BG911)</f>
        <v>0</v>
      </c>
      <c r="BP911" t="s">
        <v>418</v>
      </c>
      <c r="BQ911">
        <v>0</v>
      </c>
      <c r="BR911">
        <f>IF(BQ911&lt;&gt;0, BQ911, BO911)</f>
        <v>0</v>
      </c>
      <c r="BS911">
        <f>1-BR911/BG911</f>
        <v>0</v>
      </c>
      <c r="BT911">
        <f>(BG911-BF911)/(BG911-BR911)</f>
        <v>0</v>
      </c>
      <c r="BU911">
        <f>(BA911-BG911)/(BA911-BR911)</f>
        <v>0</v>
      </c>
      <c r="BV911">
        <f>(BG911-BF911)/(BG911-AZ911)</f>
        <v>0</v>
      </c>
      <c r="BW911">
        <f>(BA911-BG911)/(BA911-AZ911)</f>
        <v>0</v>
      </c>
      <c r="BX911">
        <f>(BT911*BR911/BF911)</f>
        <v>0</v>
      </c>
      <c r="BY911">
        <f>(1-BX911)</f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f>$B$11*DQ911+$C$11*DR911+$F$11*EC911*(1-EF911)</f>
        <v>0</v>
      </c>
      <c r="CS911">
        <f>CR911*CT911</f>
        <v>0</v>
      </c>
      <c r="CT911">
        <f>($B$11*$D$9+$C$11*$D$9+$F$11*((EP911+EH911)/MAX(EP911+EH911+EQ911, 0.1)*$I$9+EQ911/MAX(EP911+EH911+EQ911, 0.1)*$J$9))/($B$11+$C$11+$F$11)</f>
        <v>0</v>
      </c>
      <c r="CU911">
        <f>($B$11*$K$9+$C$11*$K$9+$F$11*((EP911+EH911)/MAX(EP911+EH911+EQ911, 0.1)*$P$9+EQ911/MAX(EP911+EH911+EQ911, 0.1)*$Q$9))/($B$11+$C$11+$F$11)</f>
        <v>0</v>
      </c>
      <c r="CV911">
        <v>6</v>
      </c>
      <c r="CW911">
        <v>0.5</v>
      </c>
      <c r="CX911" t="s">
        <v>419</v>
      </c>
      <c r="CY911">
        <v>2</v>
      </c>
      <c r="CZ911" t="b">
        <v>1</v>
      </c>
      <c r="DA911">
        <v>1659037421.83214</v>
      </c>
      <c r="DB911">
        <v>395.195428571429</v>
      </c>
      <c r="DC911">
        <v>424.057857142857</v>
      </c>
      <c r="DD911">
        <v>26.3857892857143</v>
      </c>
      <c r="DE911">
        <v>22.0932357142857</v>
      </c>
      <c r="DF911">
        <v>388.912642857143</v>
      </c>
      <c r="DG911">
        <v>25.8544214285714</v>
      </c>
      <c r="DH911">
        <v>500.060214285714</v>
      </c>
      <c r="DI911">
        <v>90.2694321428571</v>
      </c>
      <c r="DJ911">
        <v>0.043710975</v>
      </c>
      <c r="DK911">
        <v>27.2585928571428</v>
      </c>
      <c r="DL911">
        <v>27.7145142857143</v>
      </c>
      <c r="DM911">
        <v>999.9</v>
      </c>
      <c r="DN911">
        <v>0</v>
      </c>
      <c r="DO911">
        <v>0</v>
      </c>
      <c r="DP911">
        <v>10007.6785714286</v>
      </c>
      <c r="DQ911">
        <v>0</v>
      </c>
      <c r="DR911">
        <v>17.1497071428571</v>
      </c>
      <c r="DS911">
        <v>-28.862425</v>
      </c>
      <c r="DT911">
        <v>405.9055</v>
      </c>
      <c r="DU911">
        <v>433.637642857143</v>
      </c>
      <c r="DV911">
        <v>4.292555</v>
      </c>
      <c r="DW911">
        <v>424.057857142857</v>
      </c>
      <c r="DX911">
        <v>22.0932357142857</v>
      </c>
      <c r="DY911">
        <v>2.38183035714286</v>
      </c>
      <c r="DZ911">
        <v>1.99434428571429</v>
      </c>
      <c r="EA911">
        <v>20.2407678571429</v>
      </c>
      <c r="EB911">
        <v>17.3993142857143</v>
      </c>
      <c r="EC911">
        <v>1999.99285714286</v>
      </c>
      <c r="ED911">
        <v>0.98000025</v>
      </c>
      <c r="EE911">
        <v>0.0199996</v>
      </c>
      <c r="EF911">
        <v>0</v>
      </c>
      <c r="EG911">
        <v>842.75225</v>
      </c>
      <c r="EH911">
        <v>5.00063</v>
      </c>
      <c r="EI911">
        <v>16574.5535714286</v>
      </c>
      <c r="EJ911">
        <v>17256.8428571429</v>
      </c>
      <c r="EK911">
        <v>38.0665</v>
      </c>
      <c r="EL911">
        <v>38.125</v>
      </c>
      <c r="EM911">
        <v>37.562</v>
      </c>
      <c r="EN911">
        <v>37.45275</v>
      </c>
      <c r="EO911">
        <v>39.107</v>
      </c>
      <c r="EP911">
        <v>1955.09214285714</v>
      </c>
      <c r="EQ911">
        <v>39.9003571428571</v>
      </c>
      <c r="ER911">
        <v>0</v>
      </c>
      <c r="ES911">
        <v>1659037428.7</v>
      </c>
      <c r="ET911">
        <v>0</v>
      </c>
      <c r="EU911">
        <v>842.7568</v>
      </c>
      <c r="EV911">
        <v>-1.21976923520907</v>
      </c>
      <c r="EW911">
        <v>-21.1461537862922</v>
      </c>
      <c r="EX911">
        <v>16574.648</v>
      </c>
      <c r="EY911">
        <v>15</v>
      </c>
      <c r="EZ911">
        <v>1659035359.5</v>
      </c>
      <c r="FA911" t="s">
        <v>1976</v>
      </c>
      <c r="FB911">
        <v>1659035357.5</v>
      </c>
      <c r="FC911">
        <v>1659035359.5</v>
      </c>
      <c r="FD911">
        <v>1</v>
      </c>
      <c r="FE911">
        <v>-0.104</v>
      </c>
      <c r="FF911">
        <v>-0.037</v>
      </c>
      <c r="FG911">
        <v>6.435</v>
      </c>
      <c r="FH911">
        <v>0.501</v>
      </c>
      <c r="FI911">
        <v>420</v>
      </c>
      <c r="FJ911">
        <v>25</v>
      </c>
      <c r="FK911">
        <v>0.45</v>
      </c>
      <c r="FL911">
        <v>0.11</v>
      </c>
      <c r="FM911">
        <v>-27.2517175</v>
      </c>
      <c r="FN911">
        <v>-27.6920251407129</v>
      </c>
      <c r="FO911">
        <v>3.56661579104671</v>
      </c>
      <c r="FP911">
        <v>0</v>
      </c>
      <c r="FQ911">
        <v>842.715058823529</v>
      </c>
      <c r="FR911">
        <v>0.551382729943573</v>
      </c>
      <c r="FS911">
        <v>0.236718241695811</v>
      </c>
      <c r="FT911">
        <v>1</v>
      </c>
      <c r="FU911">
        <v>4.24884425</v>
      </c>
      <c r="FV911">
        <v>0.903257898686677</v>
      </c>
      <c r="FW911">
        <v>0.0953662531215183</v>
      </c>
      <c r="FX911">
        <v>0</v>
      </c>
      <c r="FY911">
        <v>1</v>
      </c>
      <c r="FZ911">
        <v>3</v>
      </c>
      <c r="GA911" t="s">
        <v>421</v>
      </c>
      <c r="GB911">
        <v>2.97306</v>
      </c>
      <c r="GC911">
        <v>2.69863</v>
      </c>
      <c r="GD911">
        <v>0.0870505</v>
      </c>
      <c r="GE911">
        <v>0.0948297</v>
      </c>
      <c r="GF911">
        <v>0.109938</v>
      </c>
      <c r="GG911">
        <v>0.0977913</v>
      </c>
      <c r="GH911">
        <v>35547.3</v>
      </c>
      <c r="GI911">
        <v>38551.4</v>
      </c>
      <c r="GJ911">
        <v>35283.2</v>
      </c>
      <c r="GK911">
        <v>38624.8</v>
      </c>
      <c r="GL911">
        <v>44518.1</v>
      </c>
      <c r="GM911">
        <v>50330.4</v>
      </c>
      <c r="GN911">
        <v>55153.9</v>
      </c>
      <c r="GO911">
        <v>61954.8</v>
      </c>
      <c r="GP911">
        <v>1.982</v>
      </c>
      <c r="GQ911">
        <v>1.855</v>
      </c>
      <c r="GR911">
        <v>0.15974</v>
      </c>
      <c r="GS911">
        <v>0</v>
      </c>
      <c r="GT911">
        <v>25.0784</v>
      </c>
      <c r="GU911">
        <v>999.9</v>
      </c>
      <c r="GV911">
        <v>58.149</v>
      </c>
      <c r="GW911">
        <v>29.285</v>
      </c>
      <c r="GX911">
        <v>26.3381</v>
      </c>
      <c r="GY911">
        <v>56.142</v>
      </c>
      <c r="GZ911">
        <v>46.4503</v>
      </c>
      <c r="HA911">
        <v>1</v>
      </c>
      <c r="HB911">
        <v>-0.0627439</v>
      </c>
      <c r="HC911">
        <v>0.0102397</v>
      </c>
      <c r="HD911">
        <v>20.114</v>
      </c>
      <c r="HE911">
        <v>5.19812</v>
      </c>
      <c r="HF911">
        <v>12.0052</v>
      </c>
      <c r="HG911">
        <v>4.976</v>
      </c>
      <c r="HH911">
        <v>3.2936</v>
      </c>
      <c r="HI911">
        <v>9999</v>
      </c>
      <c r="HJ911">
        <v>9999</v>
      </c>
      <c r="HK911">
        <v>9999</v>
      </c>
      <c r="HL911">
        <v>631.5</v>
      </c>
      <c r="HM911">
        <v>1.8631</v>
      </c>
      <c r="HN911">
        <v>1.86801</v>
      </c>
      <c r="HO911">
        <v>1.86783</v>
      </c>
      <c r="HP911">
        <v>1.86899</v>
      </c>
      <c r="HQ911">
        <v>1.86981</v>
      </c>
      <c r="HR911">
        <v>1.86584</v>
      </c>
      <c r="HS911">
        <v>1.86691</v>
      </c>
      <c r="HT911">
        <v>1.86829</v>
      </c>
      <c r="HU911">
        <v>5</v>
      </c>
      <c r="HV911">
        <v>0</v>
      </c>
      <c r="HW911">
        <v>0</v>
      </c>
      <c r="HX911">
        <v>0</v>
      </c>
      <c r="HY911" t="s">
        <v>422</v>
      </c>
      <c r="HZ911" t="s">
        <v>423</v>
      </c>
      <c r="IA911" t="s">
        <v>424</v>
      </c>
      <c r="IB911" t="s">
        <v>424</v>
      </c>
      <c r="IC911" t="s">
        <v>424</v>
      </c>
      <c r="ID911" t="s">
        <v>424</v>
      </c>
      <c r="IE911">
        <v>0</v>
      </c>
      <c r="IF911">
        <v>100</v>
      </c>
      <c r="IG911">
        <v>100</v>
      </c>
      <c r="IH911">
        <v>6.313</v>
      </c>
      <c r="II911">
        <v>0.5314</v>
      </c>
      <c r="IJ911">
        <v>3.92360093765785</v>
      </c>
      <c r="IK911">
        <v>0.00601174518973114</v>
      </c>
      <c r="IL911">
        <v>2.77886958061485e-07</v>
      </c>
      <c r="IM911">
        <v>-3.54636231360687e-10</v>
      </c>
      <c r="IN911">
        <v>0.531367920259254</v>
      </c>
      <c r="IO911">
        <v>0</v>
      </c>
      <c r="IP911">
        <v>0</v>
      </c>
      <c r="IQ911">
        <v>0</v>
      </c>
      <c r="IR911">
        <v>-4</v>
      </c>
      <c r="IS911">
        <v>1848</v>
      </c>
      <c r="IT911">
        <v>1</v>
      </c>
      <c r="IU911">
        <v>25</v>
      </c>
      <c r="IV911">
        <v>34.5</v>
      </c>
      <c r="IW911">
        <v>34.5</v>
      </c>
      <c r="IX911">
        <v>1.08154</v>
      </c>
      <c r="IY911">
        <v>2.63672</v>
      </c>
      <c r="IZ911">
        <v>1.54785</v>
      </c>
      <c r="JA911">
        <v>2.30713</v>
      </c>
      <c r="JB911">
        <v>1.34644</v>
      </c>
      <c r="JC911">
        <v>2.37915</v>
      </c>
      <c r="JD911">
        <v>33.6254</v>
      </c>
      <c r="JE911">
        <v>24.2188</v>
      </c>
      <c r="JF911">
        <v>18</v>
      </c>
      <c r="JG911">
        <v>496.289</v>
      </c>
      <c r="JH911">
        <v>414.199</v>
      </c>
      <c r="JI911">
        <v>24.9999</v>
      </c>
      <c r="JJ911">
        <v>26.4377</v>
      </c>
      <c r="JK911">
        <v>30</v>
      </c>
      <c r="JL911">
        <v>26.3977</v>
      </c>
      <c r="JM911">
        <v>26.3378</v>
      </c>
      <c r="JN911">
        <v>21.7131</v>
      </c>
      <c r="JO911">
        <v>26.46</v>
      </c>
      <c r="JP911">
        <v>100</v>
      </c>
      <c r="JQ911">
        <v>25</v>
      </c>
      <c r="JR911">
        <v>453.81</v>
      </c>
      <c r="JS911">
        <v>21.7875</v>
      </c>
      <c r="JT911">
        <v>102.312</v>
      </c>
      <c r="JU911">
        <v>103.123</v>
      </c>
    </row>
    <row r="912" spans="1:281">
      <c r="A912">
        <v>894</v>
      </c>
      <c r="B912">
        <v>1659037434.6</v>
      </c>
      <c r="C912">
        <v>13751.5</v>
      </c>
      <c r="D912" t="s">
        <v>2222</v>
      </c>
      <c r="E912" t="s">
        <v>2223</v>
      </c>
      <c r="F912">
        <v>5</v>
      </c>
      <c r="G912" t="s">
        <v>2169</v>
      </c>
      <c r="H912" t="s">
        <v>417</v>
      </c>
      <c r="I912">
        <v>1659037427.1</v>
      </c>
      <c r="J912">
        <f>(K912)/1000</f>
        <v>0</v>
      </c>
      <c r="K912">
        <f>IF(CZ912, AN912, AH912)</f>
        <v>0</v>
      </c>
      <c r="L912">
        <f>IF(CZ912, AI912, AG912)</f>
        <v>0</v>
      </c>
      <c r="M912">
        <f>DB912 - IF(AU912&gt;1, L912*CV912*100.0/(AW912*DP912), 0)</f>
        <v>0</v>
      </c>
      <c r="N912">
        <f>((T912-J912/2)*M912-L912)/(T912+J912/2)</f>
        <v>0</v>
      </c>
      <c r="O912">
        <f>N912*(DI912+DJ912)/1000.0</f>
        <v>0</v>
      </c>
      <c r="P912">
        <f>(DB912 - IF(AU912&gt;1, L912*CV912*100.0/(AW912*DP912), 0))*(DI912+DJ912)/1000.0</f>
        <v>0</v>
      </c>
      <c r="Q912">
        <f>2.0/((1/S912-1/R912)+SIGN(S912)*SQRT((1/S912-1/R912)*(1/S912-1/R912) + 4*CW912/((CW912+1)*(CW912+1))*(2*1/S912*1/R912-1/R912*1/R912)))</f>
        <v>0</v>
      </c>
      <c r="R912">
        <f>IF(LEFT(CX912,1)&lt;&gt;"0",IF(LEFT(CX912,1)="1",3.0,CY912),$D$5+$E$5*(DP912*DI912/($K$5*1000))+$F$5*(DP912*DI912/($K$5*1000))*MAX(MIN(CV912,$J$5),$I$5)*MAX(MIN(CV912,$J$5),$I$5)+$G$5*MAX(MIN(CV912,$J$5),$I$5)*(DP912*DI912/($K$5*1000))+$H$5*(DP912*DI912/($K$5*1000))*(DP912*DI912/($K$5*1000)))</f>
        <v>0</v>
      </c>
      <c r="S912">
        <f>J912*(1000-(1000*0.61365*exp(17.502*W912/(240.97+W912))/(DI912+DJ912)+DD912)/2)/(1000*0.61365*exp(17.502*W912/(240.97+W912))/(DI912+DJ912)-DD912)</f>
        <v>0</v>
      </c>
      <c r="T912">
        <f>1/((CW912+1)/(Q912/1.6)+1/(R912/1.37)) + CW912/((CW912+1)/(Q912/1.6) + CW912/(R912/1.37))</f>
        <v>0</v>
      </c>
      <c r="U912">
        <f>(CR912*CU912)</f>
        <v>0</v>
      </c>
      <c r="V912">
        <f>(DK912+(U912+2*0.95*5.67E-8*(((DK912+$B$7)+273)^4-(DK912+273)^4)-44100*J912)/(1.84*29.3*R912+8*0.95*5.67E-8*(DK912+273)^3))</f>
        <v>0</v>
      </c>
      <c r="W912">
        <f>($C$7*DL912+$D$7*DM912+$E$7*V912)</f>
        <v>0</v>
      </c>
      <c r="X912">
        <f>0.61365*exp(17.502*W912/(240.97+W912))</f>
        <v>0</v>
      </c>
      <c r="Y912">
        <f>(Z912/AA912*100)</f>
        <v>0</v>
      </c>
      <c r="Z912">
        <f>DD912*(DI912+DJ912)/1000</f>
        <v>0</v>
      </c>
      <c r="AA912">
        <f>0.61365*exp(17.502*DK912/(240.97+DK912))</f>
        <v>0</v>
      </c>
      <c r="AB912">
        <f>(X912-DD912*(DI912+DJ912)/1000)</f>
        <v>0</v>
      </c>
      <c r="AC912">
        <f>(-J912*44100)</f>
        <v>0</v>
      </c>
      <c r="AD912">
        <f>2*29.3*R912*0.92*(DK912-W912)</f>
        <v>0</v>
      </c>
      <c r="AE912">
        <f>2*0.95*5.67E-8*(((DK912+$B$7)+273)^4-(W912+273)^4)</f>
        <v>0</v>
      </c>
      <c r="AF912">
        <f>U912+AE912+AC912+AD912</f>
        <v>0</v>
      </c>
      <c r="AG912">
        <f>DH912*AU912*(DC912-DB912*(1000-AU912*DE912)/(1000-AU912*DD912))/(100*CV912)</f>
        <v>0</v>
      </c>
      <c r="AH912">
        <f>1000*DH912*AU912*(DD912-DE912)/(100*CV912*(1000-AU912*DD912))</f>
        <v>0</v>
      </c>
      <c r="AI912">
        <f>(AJ912 - AK912 - DI912*1E3/(8.314*(DK912+273.15)) * AM912/DH912 * AL912) * DH912/(100*CV912) * (1000 - DE912)/1000</f>
        <v>0</v>
      </c>
      <c r="AJ912">
        <v>456.824241556028</v>
      </c>
      <c r="AK912">
        <v>420.796987878788</v>
      </c>
      <c r="AL912">
        <v>2.26059963821621</v>
      </c>
      <c r="AM912">
        <v>66.0502826319513</v>
      </c>
      <c r="AN912">
        <f>(AP912 - AO912 + DI912*1E3/(8.314*(DK912+273.15)) * AR912/DH912 * AQ912) * DH912/(100*CV912) * 1000/(1000 - AP912)</f>
        <v>0</v>
      </c>
      <c r="AO912">
        <v>21.8965513589805</v>
      </c>
      <c r="AP912">
        <v>26.2894727272728</v>
      </c>
      <c r="AQ912">
        <v>-0.00846048893359479</v>
      </c>
      <c r="AR912">
        <v>92.4461955037178</v>
      </c>
      <c r="AS912">
        <v>0</v>
      </c>
      <c r="AT912">
        <v>0</v>
      </c>
      <c r="AU912">
        <f>IF(AS912*$H$13&gt;=AW912,1.0,(AW912/(AW912-AS912*$H$13)))</f>
        <v>0</v>
      </c>
      <c r="AV912">
        <f>(AU912-1)*100</f>
        <v>0</v>
      </c>
      <c r="AW912">
        <f>MAX(0,($B$13+$C$13*DP912)/(1+$D$13*DP912)*DI912/(DK912+273)*$E$13)</f>
        <v>0</v>
      </c>
      <c r="AX912" t="s">
        <v>418</v>
      </c>
      <c r="AY912" t="s">
        <v>418</v>
      </c>
      <c r="AZ912">
        <v>0</v>
      </c>
      <c r="BA912">
        <v>0</v>
      </c>
      <c r="BB912">
        <f>1-AZ912/BA912</f>
        <v>0</v>
      </c>
      <c r="BC912">
        <v>0</v>
      </c>
      <c r="BD912" t="s">
        <v>418</v>
      </c>
      <c r="BE912" t="s">
        <v>418</v>
      </c>
      <c r="BF912">
        <v>0</v>
      </c>
      <c r="BG912">
        <v>0</v>
      </c>
      <c r="BH912">
        <f>1-BF912/BG912</f>
        <v>0</v>
      </c>
      <c r="BI912">
        <v>0.5</v>
      </c>
      <c r="BJ912">
        <f>CS912</f>
        <v>0</v>
      </c>
      <c r="BK912">
        <f>L912</f>
        <v>0</v>
      </c>
      <c r="BL912">
        <f>BH912*BI912*BJ912</f>
        <v>0</v>
      </c>
      <c r="BM912">
        <f>(BK912-BC912)/BJ912</f>
        <v>0</v>
      </c>
      <c r="BN912">
        <f>(BA912-BG912)/BG912</f>
        <v>0</v>
      </c>
      <c r="BO912">
        <f>AZ912/(BB912+AZ912/BG912)</f>
        <v>0</v>
      </c>
      <c r="BP912" t="s">
        <v>418</v>
      </c>
      <c r="BQ912">
        <v>0</v>
      </c>
      <c r="BR912">
        <f>IF(BQ912&lt;&gt;0, BQ912, BO912)</f>
        <v>0</v>
      </c>
      <c r="BS912">
        <f>1-BR912/BG912</f>
        <v>0</v>
      </c>
      <c r="BT912">
        <f>(BG912-BF912)/(BG912-BR912)</f>
        <v>0</v>
      </c>
      <c r="BU912">
        <f>(BA912-BG912)/(BA912-BR912)</f>
        <v>0</v>
      </c>
      <c r="BV912">
        <f>(BG912-BF912)/(BG912-AZ912)</f>
        <v>0</v>
      </c>
      <c r="BW912">
        <f>(BA912-BG912)/(BA912-AZ912)</f>
        <v>0</v>
      </c>
      <c r="BX912">
        <f>(BT912*BR912/BF912)</f>
        <v>0</v>
      </c>
      <c r="BY912">
        <f>(1-BX912)</f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f>$B$11*DQ912+$C$11*DR912+$F$11*EC912*(1-EF912)</f>
        <v>0</v>
      </c>
      <c r="CS912">
        <f>CR912*CT912</f>
        <v>0</v>
      </c>
      <c r="CT912">
        <f>($B$11*$D$9+$C$11*$D$9+$F$11*((EP912+EH912)/MAX(EP912+EH912+EQ912, 0.1)*$I$9+EQ912/MAX(EP912+EH912+EQ912, 0.1)*$J$9))/($B$11+$C$11+$F$11)</f>
        <v>0</v>
      </c>
      <c r="CU912">
        <f>($B$11*$K$9+$C$11*$K$9+$F$11*((EP912+EH912)/MAX(EP912+EH912+EQ912, 0.1)*$P$9+EQ912/MAX(EP912+EH912+EQ912, 0.1)*$Q$9))/($B$11+$C$11+$F$11)</f>
        <v>0</v>
      </c>
      <c r="CV912">
        <v>6</v>
      </c>
      <c r="CW912">
        <v>0.5</v>
      </c>
      <c r="CX912" t="s">
        <v>419</v>
      </c>
      <c r="CY912">
        <v>2</v>
      </c>
      <c r="CZ912" t="b">
        <v>1</v>
      </c>
      <c r="DA912">
        <v>1659037427.1</v>
      </c>
      <c r="DB912">
        <v>398.806592592593</v>
      </c>
      <c r="DC912">
        <v>433.401777777778</v>
      </c>
      <c r="DD912">
        <v>26.3566555555556</v>
      </c>
      <c r="DE912">
        <v>21.9742444444444</v>
      </c>
      <c r="DF912">
        <v>392.501925925926</v>
      </c>
      <c r="DG912">
        <v>25.8252851851852</v>
      </c>
      <c r="DH912">
        <v>500.081851851852</v>
      </c>
      <c r="DI912">
        <v>90.2701111111111</v>
      </c>
      <c r="DJ912">
        <v>0.043877862962963</v>
      </c>
      <c r="DK912">
        <v>27.2573814814815</v>
      </c>
      <c r="DL912">
        <v>27.7014444444444</v>
      </c>
      <c r="DM912">
        <v>999.9</v>
      </c>
      <c r="DN912">
        <v>0</v>
      </c>
      <c r="DO912">
        <v>0</v>
      </c>
      <c r="DP912">
        <v>9992.22222222222</v>
      </c>
      <c r="DQ912">
        <v>0</v>
      </c>
      <c r="DR912">
        <v>17.1323259259259</v>
      </c>
      <c r="DS912">
        <v>-34.5951962962963</v>
      </c>
      <c r="DT912">
        <v>409.602074074074</v>
      </c>
      <c r="DU912">
        <v>443.138148148148</v>
      </c>
      <c r="DV912">
        <v>4.38241777777778</v>
      </c>
      <c r="DW912">
        <v>433.401777777778</v>
      </c>
      <c r="DX912">
        <v>21.9742444444444</v>
      </c>
      <c r="DY912">
        <v>2.37921814814815</v>
      </c>
      <c r="DZ912">
        <v>1.98361814814815</v>
      </c>
      <c r="EA912">
        <v>20.2230074074074</v>
      </c>
      <c r="EB912">
        <v>17.3140037037037</v>
      </c>
      <c r="EC912">
        <v>1999.98703703704</v>
      </c>
      <c r="ED912">
        <v>0.980000333333333</v>
      </c>
      <c r="EE912">
        <v>0.0199995111111111</v>
      </c>
      <c r="EF912">
        <v>0</v>
      </c>
      <c r="EG912">
        <v>842.660666666667</v>
      </c>
      <c r="EH912">
        <v>5.00063</v>
      </c>
      <c r="EI912">
        <v>16573.162962963</v>
      </c>
      <c r="EJ912">
        <v>17256.8</v>
      </c>
      <c r="EK912">
        <v>38.0666666666667</v>
      </c>
      <c r="EL912">
        <v>38.125</v>
      </c>
      <c r="EM912">
        <v>37.562</v>
      </c>
      <c r="EN912">
        <v>37.4416666666667</v>
      </c>
      <c r="EO912">
        <v>39.1156666666667</v>
      </c>
      <c r="EP912">
        <v>1955.08666666667</v>
      </c>
      <c r="EQ912">
        <v>39.9</v>
      </c>
      <c r="ER912">
        <v>0</v>
      </c>
      <c r="ES912">
        <v>1659037433.5</v>
      </c>
      <c r="ET912">
        <v>0</v>
      </c>
      <c r="EU912">
        <v>842.66536</v>
      </c>
      <c r="EV912">
        <v>-1.86738461901488</v>
      </c>
      <c r="EW912">
        <v>-29.084615276251</v>
      </c>
      <c r="EX912">
        <v>16573.26</v>
      </c>
      <c r="EY912">
        <v>15</v>
      </c>
      <c r="EZ912">
        <v>1659035359.5</v>
      </c>
      <c r="FA912" t="s">
        <v>1976</v>
      </c>
      <c r="FB912">
        <v>1659035357.5</v>
      </c>
      <c r="FC912">
        <v>1659035359.5</v>
      </c>
      <c r="FD912">
        <v>1</v>
      </c>
      <c r="FE912">
        <v>-0.104</v>
      </c>
      <c r="FF912">
        <v>-0.037</v>
      </c>
      <c r="FG912">
        <v>6.435</v>
      </c>
      <c r="FH912">
        <v>0.501</v>
      </c>
      <c r="FI912">
        <v>420</v>
      </c>
      <c r="FJ912">
        <v>25</v>
      </c>
      <c r="FK912">
        <v>0.45</v>
      </c>
      <c r="FL912">
        <v>0.11</v>
      </c>
      <c r="FM912">
        <v>-31.191525</v>
      </c>
      <c r="FN912">
        <v>-64.1147054409006</v>
      </c>
      <c r="FO912">
        <v>6.66153393704295</v>
      </c>
      <c r="FP912">
        <v>0</v>
      </c>
      <c r="FQ912">
        <v>842.674764705882</v>
      </c>
      <c r="FR912">
        <v>-0.728556151513807</v>
      </c>
      <c r="FS912">
        <v>0.258429881128726</v>
      </c>
      <c r="FT912">
        <v>1</v>
      </c>
      <c r="FU912">
        <v>4.31459425</v>
      </c>
      <c r="FV912">
        <v>1.07535208255158</v>
      </c>
      <c r="FW912">
        <v>0.107533796219782</v>
      </c>
      <c r="FX912">
        <v>0</v>
      </c>
      <c r="FY912">
        <v>1</v>
      </c>
      <c r="FZ912">
        <v>3</v>
      </c>
      <c r="GA912" t="s">
        <v>421</v>
      </c>
      <c r="GB912">
        <v>2.97314</v>
      </c>
      <c r="GC912">
        <v>2.69823</v>
      </c>
      <c r="GD912">
        <v>0.088831</v>
      </c>
      <c r="GE912">
        <v>0.0972873</v>
      </c>
      <c r="GF912">
        <v>0.109796</v>
      </c>
      <c r="GG912">
        <v>0.0975226</v>
      </c>
      <c r="GH912">
        <v>35478.7</v>
      </c>
      <c r="GI912">
        <v>38446.8</v>
      </c>
      <c r="GJ912">
        <v>35283.9</v>
      </c>
      <c r="GK912">
        <v>38624.8</v>
      </c>
      <c r="GL912">
        <v>44526.1</v>
      </c>
      <c r="GM912">
        <v>50346.1</v>
      </c>
      <c r="GN912">
        <v>55154.8</v>
      </c>
      <c r="GO912">
        <v>61955.6</v>
      </c>
      <c r="GP912">
        <v>1.9824</v>
      </c>
      <c r="GQ912">
        <v>1.8554</v>
      </c>
      <c r="GR912">
        <v>0.15825</v>
      </c>
      <c r="GS912">
        <v>0</v>
      </c>
      <c r="GT912">
        <v>25.0784</v>
      </c>
      <c r="GU912">
        <v>999.9</v>
      </c>
      <c r="GV912">
        <v>58.149</v>
      </c>
      <c r="GW912">
        <v>29.275</v>
      </c>
      <c r="GX912">
        <v>26.3248</v>
      </c>
      <c r="GY912">
        <v>55.6119</v>
      </c>
      <c r="GZ912">
        <v>45.9014</v>
      </c>
      <c r="HA912">
        <v>1</v>
      </c>
      <c r="HB912">
        <v>-0.0625407</v>
      </c>
      <c r="HC912">
        <v>0.0102397</v>
      </c>
      <c r="HD912">
        <v>20.1139</v>
      </c>
      <c r="HE912">
        <v>5.19812</v>
      </c>
      <c r="HF912">
        <v>12.0052</v>
      </c>
      <c r="HG912">
        <v>4.976</v>
      </c>
      <c r="HH912">
        <v>3.294</v>
      </c>
      <c r="HI912">
        <v>9999</v>
      </c>
      <c r="HJ912">
        <v>9999</v>
      </c>
      <c r="HK912">
        <v>9999</v>
      </c>
      <c r="HL912">
        <v>631.5</v>
      </c>
      <c r="HM912">
        <v>1.86316</v>
      </c>
      <c r="HN912">
        <v>1.86798</v>
      </c>
      <c r="HO912">
        <v>1.8678</v>
      </c>
      <c r="HP912">
        <v>1.86896</v>
      </c>
      <c r="HQ912">
        <v>1.86981</v>
      </c>
      <c r="HR912">
        <v>1.86584</v>
      </c>
      <c r="HS912">
        <v>1.86691</v>
      </c>
      <c r="HT912">
        <v>1.86829</v>
      </c>
      <c r="HU912">
        <v>5</v>
      </c>
      <c r="HV912">
        <v>0</v>
      </c>
      <c r="HW912">
        <v>0</v>
      </c>
      <c r="HX912">
        <v>0</v>
      </c>
      <c r="HY912" t="s">
        <v>422</v>
      </c>
      <c r="HZ912" t="s">
        <v>423</v>
      </c>
      <c r="IA912" t="s">
        <v>424</v>
      </c>
      <c r="IB912" t="s">
        <v>424</v>
      </c>
      <c r="IC912" t="s">
        <v>424</v>
      </c>
      <c r="ID912" t="s">
        <v>424</v>
      </c>
      <c r="IE912">
        <v>0</v>
      </c>
      <c r="IF912">
        <v>100</v>
      </c>
      <c r="IG912">
        <v>100</v>
      </c>
      <c r="IH912">
        <v>6.376</v>
      </c>
      <c r="II912">
        <v>0.5314</v>
      </c>
      <c r="IJ912">
        <v>3.92360093765785</v>
      </c>
      <c r="IK912">
        <v>0.00601174518973114</v>
      </c>
      <c r="IL912">
        <v>2.77886958061485e-07</v>
      </c>
      <c r="IM912">
        <v>-3.54636231360687e-10</v>
      </c>
      <c r="IN912">
        <v>0.531367920259254</v>
      </c>
      <c r="IO912">
        <v>0</v>
      </c>
      <c r="IP912">
        <v>0</v>
      </c>
      <c r="IQ912">
        <v>0</v>
      </c>
      <c r="IR912">
        <v>-4</v>
      </c>
      <c r="IS912">
        <v>1848</v>
      </c>
      <c r="IT912">
        <v>1</v>
      </c>
      <c r="IU912">
        <v>25</v>
      </c>
      <c r="IV912">
        <v>34.6</v>
      </c>
      <c r="IW912">
        <v>34.6</v>
      </c>
      <c r="IX912">
        <v>1.11084</v>
      </c>
      <c r="IY912">
        <v>2.62451</v>
      </c>
      <c r="IZ912">
        <v>1.54785</v>
      </c>
      <c r="JA912">
        <v>2.30713</v>
      </c>
      <c r="JB912">
        <v>1.34644</v>
      </c>
      <c r="JC912">
        <v>2.41211</v>
      </c>
      <c r="JD912">
        <v>33.6254</v>
      </c>
      <c r="JE912">
        <v>24.2188</v>
      </c>
      <c r="JF912">
        <v>18</v>
      </c>
      <c r="JG912">
        <v>496.53</v>
      </c>
      <c r="JH912">
        <v>414.425</v>
      </c>
      <c r="JI912">
        <v>24.9999</v>
      </c>
      <c r="JJ912">
        <v>26.4377</v>
      </c>
      <c r="JK912">
        <v>30.0001</v>
      </c>
      <c r="JL912">
        <v>26.3955</v>
      </c>
      <c r="JM912">
        <v>26.3378</v>
      </c>
      <c r="JN912">
        <v>22.3799</v>
      </c>
      <c r="JO912">
        <v>26.46</v>
      </c>
      <c r="JP912">
        <v>100</v>
      </c>
      <c r="JQ912">
        <v>25</v>
      </c>
      <c r="JR912">
        <v>474.057</v>
      </c>
      <c r="JS912">
        <v>21.7563</v>
      </c>
      <c r="JT912">
        <v>102.314</v>
      </c>
      <c r="JU912">
        <v>103.124</v>
      </c>
    </row>
    <row r="913" spans="1:281">
      <c r="A913">
        <v>895</v>
      </c>
      <c r="B913">
        <v>1659037439.6</v>
      </c>
      <c r="C913">
        <v>13756.5</v>
      </c>
      <c r="D913" t="s">
        <v>2224</v>
      </c>
      <c r="E913" t="s">
        <v>2225</v>
      </c>
      <c r="F913">
        <v>5</v>
      </c>
      <c r="G913" t="s">
        <v>2169</v>
      </c>
      <c r="H913" t="s">
        <v>417</v>
      </c>
      <c r="I913">
        <v>1659037431.81429</v>
      </c>
      <c r="J913">
        <f>(K913)/1000</f>
        <v>0</v>
      </c>
      <c r="K913">
        <f>IF(CZ913, AN913, AH913)</f>
        <v>0</v>
      </c>
      <c r="L913">
        <f>IF(CZ913, AI913, AG913)</f>
        <v>0</v>
      </c>
      <c r="M913">
        <f>DB913 - IF(AU913&gt;1, L913*CV913*100.0/(AW913*DP913), 0)</f>
        <v>0</v>
      </c>
      <c r="N913">
        <f>((T913-J913/2)*M913-L913)/(T913+J913/2)</f>
        <v>0</v>
      </c>
      <c r="O913">
        <f>N913*(DI913+DJ913)/1000.0</f>
        <v>0</v>
      </c>
      <c r="P913">
        <f>(DB913 - IF(AU913&gt;1, L913*CV913*100.0/(AW913*DP913), 0))*(DI913+DJ913)/1000.0</f>
        <v>0</v>
      </c>
      <c r="Q913">
        <f>2.0/((1/S913-1/R913)+SIGN(S913)*SQRT((1/S913-1/R913)*(1/S913-1/R913) + 4*CW913/((CW913+1)*(CW913+1))*(2*1/S913*1/R913-1/R913*1/R913)))</f>
        <v>0</v>
      </c>
      <c r="R913">
        <f>IF(LEFT(CX913,1)&lt;&gt;"0",IF(LEFT(CX913,1)="1",3.0,CY913),$D$5+$E$5*(DP913*DI913/($K$5*1000))+$F$5*(DP913*DI913/($K$5*1000))*MAX(MIN(CV913,$J$5),$I$5)*MAX(MIN(CV913,$J$5),$I$5)+$G$5*MAX(MIN(CV913,$J$5),$I$5)*(DP913*DI913/($K$5*1000))+$H$5*(DP913*DI913/($K$5*1000))*(DP913*DI913/($K$5*1000)))</f>
        <v>0</v>
      </c>
      <c r="S913">
        <f>J913*(1000-(1000*0.61365*exp(17.502*W913/(240.97+W913))/(DI913+DJ913)+DD913)/2)/(1000*0.61365*exp(17.502*W913/(240.97+W913))/(DI913+DJ913)-DD913)</f>
        <v>0</v>
      </c>
      <c r="T913">
        <f>1/((CW913+1)/(Q913/1.6)+1/(R913/1.37)) + CW913/((CW913+1)/(Q913/1.6) + CW913/(R913/1.37))</f>
        <v>0</v>
      </c>
      <c r="U913">
        <f>(CR913*CU913)</f>
        <v>0</v>
      </c>
      <c r="V913">
        <f>(DK913+(U913+2*0.95*5.67E-8*(((DK913+$B$7)+273)^4-(DK913+273)^4)-44100*J913)/(1.84*29.3*R913+8*0.95*5.67E-8*(DK913+273)^3))</f>
        <v>0</v>
      </c>
      <c r="W913">
        <f>($C$7*DL913+$D$7*DM913+$E$7*V913)</f>
        <v>0</v>
      </c>
      <c r="X913">
        <f>0.61365*exp(17.502*W913/(240.97+W913))</f>
        <v>0</v>
      </c>
      <c r="Y913">
        <f>(Z913/AA913*100)</f>
        <v>0</v>
      </c>
      <c r="Z913">
        <f>DD913*(DI913+DJ913)/1000</f>
        <v>0</v>
      </c>
      <c r="AA913">
        <f>0.61365*exp(17.502*DK913/(240.97+DK913))</f>
        <v>0</v>
      </c>
      <c r="AB913">
        <f>(X913-DD913*(DI913+DJ913)/1000)</f>
        <v>0</v>
      </c>
      <c r="AC913">
        <f>(-J913*44100)</f>
        <v>0</v>
      </c>
      <c r="AD913">
        <f>2*29.3*R913*0.92*(DK913-W913)</f>
        <v>0</v>
      </c>
      <c r="AE913">
        <f>2*0.95*5.67E-8*(((DK913+$B$7)+273)^4-(W913+273)^4)</f>
        <v>0</v>
      </c>
      <c r="AF913">
        <f>U913+AE913+AC913+AD913</f>
        <v>0</v>
      </c>
      <c r="AG913">
        <f>DH913*AU913*(DC913-DB913*(1000-AU913*DE913)/(1000-AU913*DD913))/(100*CV913)</f>
        <v>0</v>
      </c>
      <c r="AH913">
        <f>1000*DH913*AU913*(DD913-DE913)/(100*CV913*(1000-AU913*DD913))</f>
        <v>0</v>
      </c>
      <c r="AI913">
        <f>(AJ913 - AK913 - DI913*1E3/(8.314*(DK913+273.15)) * AM913/DH913 * AL913) * DH913/(100*CV913) * (1000 - DE913)/1000</f>
        <v>0</v>
      </c>
      <c r="AJ913">
        <v>473.987211575919</v>
      </c>
      <c r="AK913">
        <v>434.21</v>
      </c>
      <c r="AL913">
        <v>2.82940691319139</v>
      </c>
      <c r="AM913">
        <v>66.0502826319513</v>
      </c>
      <c r="AN913">
        <f>(AP913 - AO913 + DI913*1E3/(8.314*(DK913+273.15)) * AR913/DH913 * AQ913) * DH913/(100*CV913) * 1000/(1000 - AP913)</f>
        <v>0</v>
      </c>
      <c r="AO913">
        <v>21.8192650983147</v>
      </c>
      <c r="AP913">
        <v>26.2480097902098</v>
      </c>
      <c r="AQ913">
        <v>-0.0104025563222888</v>
      </c>
      <c r="AR913">
        <v>92.4461955037178</v>
      </c>
      <c r="AS913">
        <v>0</v>
      </c>
      <c r="AT913">
        <v>0</v>
      </c>
      <c r="AU913">
        <f>IF(AS913*$H$13&gt;=AW913,1.0,(AW913/(AW913-AS913*$H$13)))</f>
        <v>0</v>
      </c>
      <c r="AV913">
        <f>(AU913-1)*100</f>
        <v>0</v>
      </c>
      <c r="AW913">
        <f>MAX(0,($B$13+$C$13*DP913)/(1+$D$13*DP913)*DI913/(DK913+273)*$E$13)</f>
        <v>0</v>
      </c>
      <c r="AX913" t="s">
        <v>418</v>
      </c>
      <c r="AY913" t="s">
        <v>418</v>
      </c>
      <c r="AZ913">
        <v>0</v>
      </c>
      <c r="BA913">
        <v>0</v>
      </c>
      <c r="BB913">
        <f>1-AZ913/BA913</f>
        <v>0</v>
      </c>
      <c r="BC913">
        <v>0</v>
      </c>
      <c r="BD913" t="s">
        <v>418</v>
      </c>
      <c r="BE913" t="s">
        <v>418</v>
      </c>
      <c r="BF913">
        <v>0</v>
      </c>
      <c r="BG913">
        <v>0</v>
      </c>
      <c r="BH913">
        <f>1-BF913/BG913</f>
        <v>0</v>
      </c>
      <c r="BI913">
        <v>0.5</v>
      </c>
      <c r="BJ913">
        <f>CS913</f>
        <v>0</v>
      </c>
      <c r="BK913">
        <f>L913</f>
        <v>0</v>
      </c>
      <c r="BL913">
        <f>BH913*BI913*BJ913</f>
        <v>0</v>
      </c>
      <c r="BM913">
        <f>(BK913-BC913)/BJ913</f>
        <v>0</v>
      </c>
      <c r="BN913">
        <f>(BA913-BG913)/BG913</f>
        <v>0</v>
      </c>
      <c r="BO913">
        <f>AZ913/(BB913+AZ913/BG913)</f>
        <v>0</v>
      </c>
      <c r="BP913" t="s">
        <v>418</v>
      </c>
      <c r="BQ913">
        <v>0</v>
      </c>
      <c r="BR913">
        <f>IF(BQ913&lt;&gt;0, BQ913, BO913)</f>
        <v>0</v>
      </c>
      <c r="BS913">
        <f>1-BR913/BG913</f>
        <v>0</v>
      </c>
      <c r="BT913">
        <f>(BG913-BF913)/(BG913-BR913)</f>
        <v>0</v>
      </c>
      <c r="BU913">
        <f>(BA913-BG913)/(BA913-BR913)</f>
        <v>0</v>
      </c>
      <c r="BV913">
        <f>(BG913-BF913)/(BG913-AZ913)</f>
        <v>0</v>
      </c>
      <c r="BW913">
        <f>(BA913-BG913)/(BA913-AZ913)</f>
        <v>0</v>
      </c>
      <c r="BX913">
        <f>(BT913*BR913/BF913)</f>
        <v>0</v>
      </c>
      <c r="BY913">
        <f>(1-BX913)</f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f>$B$11*DQ913+$C$11*DR913+$F$11*EC913*(1-EF913)</f>
        <v>0</v>
      </c>
      <c r="CS913">
        <f>CR913*CT913</f>
        <v>0</v>
      </c>
      <c r="CT913">
        <f>($B$11*$D$9+$C$11*$D$9+$F$11*((EP913+EH913)/MAX(EP913+EH913+EQ913, 0.1)*$I$9+EQ913/MAX(EP913+EH913+EQ913, 0.1)*$J$9))/($B$11+$C$11+$F$11)</f>
        <v>0</v>
      </c>
      <c r="CU913">
        <f>($B$11*$K$9+$C$11*$K$9+$F$11*((EP913+EH913)/MAX(EP913+EH913+EQ913, 0.1)*$P$9+EQ913/MAX(EP913+EH913+EQ913, 0.1)*$Q$9))/($B$11+$C$11+$F$11)</f>
        <v>0</v>
      </c>
      <c r="CV913">
        <v>6</v>
      </c>
      <c r="CW913">
        <v>0.5</v>
      </c>
      <c r="CX913" t="s">
        <v>419</v>
      </c>
      <c r="CY913">
        <v>2</v>
      </c>
      <c r="CZ913" t="b">
        <v>1</v>
      </c>
      <c r="DA913">
        <v>1659037431.81429</v>
      </c>
      <c r="DB913">
        <v>405.980678571429</v>
      </c>
      <c r="DC913">
        <v>447.157107142857</v>
      </c>
      <c r="DD913">
        <v>26.3136285714286</v>
      </c>
      <c r="DE913">
        <v>21.8827428571429</v>
      </c>
      <c r="DF913">
        <v>399.63275</v>
      </c>
      <c r="DG913">
        <v>25.7822535714286</v>
      </c>
      <c r="DH913">
        <v>500.086071428571</v>
      </c>
      <c r="DI913">
        <v>90.2704107142857</v>
      </c>
      <c r="DJ913">
        <v>0.0437783357142857</v>
      </c>
      <c r="DK913">
        <v>27.2565785714286</v>
      </c>
      <c r="DL913">
        <v>27.6826214285714</v>
      </c>
      <c r="DM913">
        <v>999.9</v>
      </c>
      <c r="DN913">
        <v>0</v>
      </c>
      <c r="DO913">
        <v>0</v>
      </c>
      <c r="DP913">
        <v>9992.14285714286</v>
      </c>
      <c r="DQ913">
        <v>0</v>
      </c>
      <c r="DR913">
        <v>17.1154607142857</v>
      </c>
      <c r="DS913">
        <v>-41.1764642857143</v>
      </c>
      <c r="DT913">
        <v>416.951642857143</v>
      </c>
      <c r="DU913">
        <v>457.160071428571</v>
      </c>
      <c r="DV913">
        <v>4.4308875</v>
      </c>
      <c r="DW913">
        <v>447.157107142857</v>
      </c>
      <c r="DX913">
        <v>21.8827428571429</v>
      </c>
      <c r="DY913">
        <v>2.3753425</v>
      </c>
      <c r="DZ913">
        <v>1.97536428571429</v>
      </c>
      <c r="EA913">
        <v>20.196625</v>
      </c>
      <c r="EB913">
        <v>17.248175</v>
      </c>
      <c r="EC913">
        <v>1999.99678571429</v>
      </c>
      <c r="ED913">
        <v>0.980000464285715</v>
      </c>
      <c r="EE913">
        <v>0.0199993714285714</v>
      </c>
      <c r="EF913">
        <v>0</v>
      </c>
      <c r="EG913">
        <v>842.778142857143</v>
      </c>
      <c r="EH913">
        <v>5.00063</v>
      </c>
      <c r="EI913">
        <v>16576.9928571429</v>
      </c>
      <c r="EJ913">
        <v>17256.8821428571</v>
      </c>
      <c r="EK913">
        <v>38.062</v>
      </c>
      <c r="EL913">
        <v>38.125</v>
      </c>
      <c r="EM913">
        <v>37.562</v>
      </c>
      <c r="EN913">
        <v>37.44825</v>
      </c>
      <c r="EO913">
        <v>39.12275</v>
      </c>
      <c r="EP913">
        <v>1955.09642857143</v>
      </c>
      <c r="EQ913">
        <v>39.9</v>
      </c>
      <c r="ER913">
        <v>0</v>
      </c>
      <c r="ES913">
        <v>1659037438.9</v>
      </c>
      <c r="ET913">
        <v>0</v>
      </c>
      <c r="EU913">
        <v>842.8145</v>
      </c>
      <c r="EV913">
        <v>4.2524786427759</v>
      </c>
      <c r="EW913">
        <v>94.7282052174861</v>
      </c>
      <c r="EX913">
        <v>16577.7846153846</v>
      </c>
      <c r="EY913">
        <v>15</v>
      </c>
      <c r="EZ913">
        <v>1659035359.5</v>
      </c>
      <c r="FA913" t="s">
        <v>1976</v>
      </c>
      <c r="FB913">
        <v>1659035357.5</v>
      </c>
      <c r="FC913">
        <v>1659035359.5</v>
      </c>
      <c r="FD913">
        <v>1</v>
      </c>
      <c r="FE913">
        <v>-0.104</v>
      </c>
      <c r="FF913">
        <v>-0.037</v>
      </c>
      <c r="FG913">
        <v>6.435</v>
      </c>
      <c r="FH913">
        <v>0.501</v>
      </c>
      <c r="FI913">
        <v>420</v>
      </c>
      <c r="FJ913">
        <v>25</v>
      </c>
      <c r="FK913">
        <v>0.45</v>
      </c>
      <c r="FL913">
        <v>0.11</v>
      </c>
      <c r="FM913">
        <v>-36.3315625</v>
      </c>
      <c r="FN913">
        <v>-82.1524761726078</v>
      </c>
      <c r="FO913">
        <v>8.02956630509044</v>
      </c>
      <c r="FP913">
        <v>0</v>
      </c>
      <c r="FQ913">
        <v>842.762764705882</v>
      </c>
      <c r="FR913">
        <v>-0.0188846481045695</v>
      </c>
      <c r="FS913">
        <v>0.288303461327031</v>
      </c>
      <c r="FT913">
        <v>1</v>
      </c>
      <c r="FU913">
        <v>4.3824365</v>
      </c>
      <c r="FV913">
        <v>0.77413238273922</v>
      </c>
      <c r="FW913">
        <v>0.0844503149357656</v>
      </c>
      <c r="FX913">
        <v>0</v>
      </c>
      <c r="FY913">
        <v>1</v>
      </c>
      <c r="FZ913">
        <v>3</v>
      </c>
      <c r="GA913" t="s">
        <v>421</v>
      </c>
      <c r="GB913">
        <v>2.97315</v>
      </c>
      <c r="GC913">
        <v>2.6975</v>
      </c>
      <c r="GD913">
        <v>0.0911024</v>
      </c>
      <c r="GE913">
        <v>0.100138</v>
      </c>
      <c r="GF913">
        <v>0.109674</v>
      </c>
      <c r="GG913">
        <v>0.0974782</v>
      </c>
      <c r="GH913">
        <v>35390.2</v>
      </c>
      <c r="GI913">
        <v>38326</v>
      </c>
      <c r="GJ913">
        <v>35283.8</v>
      </c>
      <c r="GK913">
        <v>38625.4</v>
      </c>
      <c r="GL913">
        <v>44531.6</v>
      </c>
      <c r="GM913">
        <v>50349</v>
      </c>
      <c r="GN913">
        <v>55153.9</v>
      </c>
      <c r="GO913">
        <v>61956</v>
      </c>
      <c r="GP913">
        <v>1.9832</v>
      </c>
      <c r="GQ913">
        <v>1.855</v>
      </c>
      <c r="GR913">
        <v>0.15676</v>
      </c>
      <c r="GS913">
        <v>0</v>
      </c>
      <c r="GT913">
        <v>25.0763</v>
      </c>
      <c r="GU913">
        <v>999.9</v>
      </c>
      <c r="GV913">
        <v>58.149</v>
      </c>
      <c r="GW913">
        <v>29.285</v>
      </c>
      <c r="GX913">
        <v>26.3362</v>
      </c>
      <c r="GY913">
        <v>55.742</v>
      </c>
      <c r="GZ913">
        <v>46.3622</v>
      </c>
      <c r="HA913">
        <v>1</v>
      </c>
      <c r="HB913">
        <v>-0.062439</v>
      </c>
      <c r="HC913">
        <v>0.0102397</v>
      </c>
      <c r="HD913">
        <v>20.114</v>
      </c>
      <c r="HE913">
        <v>5.19812</v>
      </c>
      <c r="HF913">
        <v>12.004</v>
      </c>
      <c r="HG913">
        <v>4.9756</v>
      </c>
      <c r="HH913">
        <v>3.2936</v>
      </c>
      <c r="HI913">
        <v>9999</v>
      </c>
      <c r="HJ913">
        <v>9999</v>
      </c>
      <c r="HK913">
        <v>9999</v>
      </c>
      <c r="HL913">
        <v>631.5</v>
      </c>
      <c r="HM913">
        <v>1.86322</v>
      </c>
      <c r="HN913">
        <v>1.86798</v>
      </c>
      <c r="HO913">
        <v>1.86783</v>
      </c>
      <c r="HP913">
        <v>1.86896</v>
      </c>
      <c r="HQ913">
        <v>1.86981</v>
      </c>
      <c r="HR913">
        <v>1.86584</v>
      </c>
      <c r="HS913">
        <v>1.86691</v>
      </c>
      <c r="HT913">
        <v>1.86829</v>
      </c>
      <c r="HU913">
        <v>5</v>
      </c>
      <c r="HV913">
        <v>0</v>
      </c>
      <c r="HW913">
        <v>0</v>
      </c>
      <c r="HX913">
        <v>0</v>
      </c>
      <c r="HY913" t="s">
        <v>422</v>
      </c>
      <c r="HZ913" t="s">
        <v>423</v>
      </c>
      <c r="IA913" t="s">
        <v>424</v>
      </c>
      <c r="IB913" t="s">
        <v>424</v>
      </c>
      <c r="IC913" t="s">
        <v>424</v>
      </c>
      <c r="ID913" t="s">
        <v>424</v>
      </c>
      <c r="IE913">
        <v>0</v>
      </c>
      <c r="IF913">
        <v>100</v>
      </c>
      <c r="IG913">
        <v>100</v>
      </c>
      <c r="IH913">
        <v>6.458</v>
      </c>
      <c r="II913">
        <v>0.5314</v>
      </c>
      <c r="IJ913">
        <v>3.92360093765785</v>
      </c>
      <c r="IK913">
        <v>0.00601174518973114</v>
      </c>
      <c r="IL913">
        <v>2.77886958061485e-07</v>
      </c>
      <c r="IM913">
        <v>-3.54636231360687e-10</v>
      </c>
      <c r="IN913">
        <v>0.531367920259254</v>
      </c>
      <c r="IO913">
        <v>0</v>
      </c>
      <c r="IP913">
        <v>0</v>
      </c>
      <c r="IQ913">
        <v>0</v>
      </c>
      <c r="IR913">
        <v>-4</v>
      </c>
      <c r="IS913">
        <v>1848</v>
      </c>
      <c r="IT913">
        <v>1</v>
      </c>
      <c r="IU913">
        <v>25</v>
      </c>
      <c r="IV913">
        <v>34.7</v>
      </c>
      <c r="IW913">
        <v>34.7</v>
      </c>
      <c r="IX913">
        <v>1.14624</v>
      </c>
      <c r="IY913">
        <v>2.6355</v>
      </c>
      <c r="IZ913">
        <v>1.54785</v>
      </c>
      <c r="JA913">
        <v>2.30713</v>
      </c>
      <c r="JB913">
        <v>1.34644</v>
      </c>
      <c r="JC913">
        <v>2.3291</v>
      </c>
      <c r="JD913">
        <v>33.6254</v>
      </c>
      <c r="JE913">
        <v>24.2188</v>
      </c>
      <c r="JF913">
        <v>18</v>
      </c>
      <c r="JG913">
        <v>497.055</v>
      </c>
      <c r="JH913">
        <v>414.199</v>
      </c>
      <c r="JI913">
        <v>24.9999</v>
      </c>
      <c r="JJ913">
        <v>26.4377</v>
      </c>
      <c r="JK913">
        <v>30.0002</v>
      </c>
      <c r="JL913">
        <v>26.3955</v>
      </c>
      <c r="JM913">
        <v>26.3378</v>
      </c>
      <c r="JN913">
        <v>23.0111</v>
      </c>
      <c r="JO913">
        <v>26.46</v>
      </c>
      <c r="JP913">
        <v>100</v>
      </c>
      <c r="JQ913">
        <v>25</v>
      </c>
      <c r="JR913">
        <v>487.485</v>
      </c>
      <c r="JS913">
        <v>21.7356</v>
      </c>
      <c r="JT913">
        <v>102.313</v>
      </c>
      <c r="JU913">
        <v>103.125</v>
      </c>
    </row>
    <row r="914" spans="1:281">
      <c r="A914">
        <v>896</v>
      </c>
      <c r="B914">
        <v>1659037444.6</v>
      </c>
      <c r="C914">
        <v>13761.5</v>
      </c>
      <c r="D914" t="s">
        <v>2226</v>
      </c>
      <c r="E914" t="s">
        <v>2227</v>
      </c>
      <c r="F914">
        <v>5</v>
      </c>
      <c r="G914" t="s">
        <v>2169</v>
      </c>
      <c r="H914" t="s">
        <v>417</v>
      </c>
      <c r="I914">
        <v>1659037437.1</v>
      </c>
      <c r="J914">
        <f>(K914)/1000</f>
        <v>0</v>
      </c>
      <c r="K914">
        <f>IF(CZ914, AN914, AH914)</f>
        <v>0</v>
      </c>
      <c r="L914">
        <f>IF(CZ914, AI914, AG914)</f>
        <v>0</v>
      </c>
      <c r="M914">
        <f>DB914 - IF(AU914&gt;1, L914*CV914*100.0/(AW914*DP914), 0)</f>
        <v>0</v>
      </c>
      <c r="N914">
        <f>((T914-J914/2)*M914-L914)/(T914+J914/2)</f>
        <v>0</v>
      </c>
      <c r="O914">
        <f>N914*(DI914+DJ914)/1000.0</f>
        <v>0</v>
      </c>
      <c r="P914">
        <f>(DB914 - IF(AU914&gt;1, L914*CV914*100.0/(AW914*DP914), 0))*(DI914+DJ914)/1000.0</f>
        <v>0</v>
      </c>
      <c r="Q914">
        <f>2.0/((1/S914-1/R914)+SIGN(S914)*SQRT((1/S914-1/R914)*(1/S914-1/R914) + 4*CW914/((CW914+1)*(CW914+1))*(2*1/S914*1/R914-1/R914*1/R914)))</f>
        <v>0</v>
      </c>
      <c r="R914">
        <f>IF(LEFT(CX914,1)&lt;&gt;"0",IF(LEFT(CX914,1)="1",3.0,CY914),$D$5+$E$5*(DP914*DI914/($K$5*1000))+$F$5*(DP914*DI914/($K$5*1000))*MAX(MIN(CV914,$J$5),$I$5)*MAX(MIN(CV914,$J$5),$I$5)+$G$5*MAX(MIN(CV914,$J$5),$I$5)*(DP914*DI914/($K$5*1000))+$H$5*(DP914*DI914/($K$5*1000))*(DP914*DI914/($K$5*1000)))</f>
        <v>0</v>
      </c>
      <c r="S914">
        <f>J914*(1000-(1000*0.61365*exp(17.502*W914/(240.97+W914))/(DI914+DJ914)+DD914)/2)/(1000*0.61365*exp(17.502*W914/(240.97+W914))/(DI914+DJ914)-DD914)</f>
        <v>0</v>
      </c>
      <c r="T914">
        <f>1/((CW914+1)/(Q914/1.6)+1/(R914/1.37)) + CW914/((CW914+1)/(Q914/1.6) + CW914/(R914/1.37))</f>
        <v>0</v>
      </c>
      <c r="U914">
        <f>(CR914*CU914)</f>
        <v>0</v>
      </c>
      <c r="V914">
        <f>(DK914+(U914+2*0.95*5.67E-8*(((DK914+$B$7)+273)^4-(DK914+273)^4)-44100*J914)/(1.84*29.3*R914+8*0.95*5.67E-8*(DK914+273)^3))</f>
        <v>0</v>
      </c>
      <c r="W914">
        <f>($C$7*DL914+$D$7*DM914+$E$7*V914)</f>
        <v>0</v>
      </c>
      <c r="X914">
        <f>0.61365*exp(17.502*W914/(240.97+W914))</f>
        <v>0</v>
      </c>
      <c r="Y914">
        <f>(Z914/AA914*100)</f>
        <v>0</v>
      </c>
      <c r="Z914">
        <f>DD914*(DI914+DJ914)/1000</f>
        <v>0</v>
      </c>
      <c r="AA914">
        <f>0.61365*exp(17.502*DK914/(240.97+DK914))</f>
        <v>0</v>
      </c>
      <c r="AB914">
        <f>(X914-DD914*(DI914+DJ914)/1000)</f>
        <v>0</v>
      </c>
      <c r="AC914">
        <f>(-J914*44100)</f>
        <v>0</v>
      </c>
      <c r="AD914">
        <f>2*29.3*R914*0.92*(DK914-W914)</f>
        <v>0</v>
      </c>
      <c r="AE914">
        <f>2*0.95*5.67E-8*(((DK914+$B$7)+273)^4-(W914+273)^4)</f>
        <v>0</v>
      </c>
      <c r="AF914">
        <f>U914+AE914+AC914+AD914</f>
        <v>0</v>
      </c>
      <c r="AG914">
        <f>DH914*AU914*(DC914-DB914*(1000-AU914*DE914)/(1000-AU914*DD914))/(100*CV914)</f>
        <v>0</v>
      </c>
      <c r="AH914">
        <f>1000*DH914*AU914*(DD914-DE914)/(100*CV914*(1000-AU914*DD914))</f>
        <v>0</v>
      </c>
      <c r="AI914">
        <f>(AJ914 - AK914 - DI914*1E3/(8.314*(DK914+273.15)) * AM914/DH914 * AL914) * DH914/(100*CV914) * (1000 - DE914)/1000</f>
        <v>0</v>
      </c>
      <c r="AJ914">
        <v>491.304105280724</v>
      </c>
      <c r="AK914">
        <v>449.491357575758</v>
      </c>
      <c r="AL914">
        <v>3.0565932930412</v>
      </c>
      <c r="AM914">
        <v>66.0502826319513</v>
      </c>
      <c r="AN914">
        <f>(AP914 - AO914 + DI914*1E3/(8.314*(DK914+273.15)) * AR914/DH914 * AQ914) * DH914/(100*CV914) * 1000/(1000 - AP914)</f>
        <v>0</v>
      </c>
      <c r="AO914">
        <v>21.8091011990972</v>
      </c>
      <c r="AP914">
        <v>26.2279370629371</v>
      </c>
      <c r="AQ914">
        <v>-0.00505160367799704</v>
      </c>
      <c r="AR914">
        <v>92.4461955037178</v>
      </c>
      <c r="AS914">
        <v>0</v>
      </c>
      <c r="AT914">
        <v>0</v>
      </c>
      <c r="AU914">
        <f>IF(AS914*$H$13&gt;=AW914,1.0,(AW914/(AW914-AS914*$H$13)))</f>
        <v>0</v>
      </c>
      <c r="AV914">
        <f>(AU914-1)*100</f>
        <v>0</v>
      </c>
      <c r="AW914">
        <f>MAX(0,($B$13+$C$13*DP914)/(1+$D$13*DP914)*DI914/(DK914+273)*$E$13)</f>
        <v>0</v>
      </c>
      <c r="AX914" t="s">
        <v>418</v>
      </c>
      <c r="AY914" t="s">
        <v>418</v>
      </c>
      <c r="AZ914">
        <v>0</v>
      </c>
      <c r="BA914">
        <v>0</v>
      </c>
      <c r="BB914">
        <f>1-AZ914/BA914</f>
        <v>0</v>
      </c>
      <c r="BC914">
        <v>0</v>
      </c>
      <c r="BD914" t="s">
        <v>418</v>
      </c>
      <c r="BE914" t="s">
        <v>418</v>
      </c>
      <c r="BF914">
        <v>0</v>
      </c>
      <c r="BG914">
        <v>0</v>
      </c>
      <c r="BH914">
        <f>1-BF914/BG914</f>
        <v>0</v>
      </c>
      <c r="BI914">
        <v>0.5</v>
      </c>
      <c r="BJ914">
        <f>CS914</f>
        <v>0</v>
      </c>
      <c r="BK914">
        <f>L914</f>
        <v>0</v>
      </c>
      <c r="BL914">
        <f>BH914*BI914*BJ914</f>
        <v>0</v>
      </c>
      <c r="BM914">
        <f>(BK914-BC914)/BJ914</f>
        <v>0</v>
      </c>
      <c r="BN914">
        <f>(BA914-BG914)/BG914</f>
        <v>0</v>
      </c>
      <c r="BO914">
        <f>AZ914/(BB914+AZ914/BG914)</f>
        <v>0</v>
      </c>
      <c r="BP914" t="s">
        <v>418</v>
      </c>
      <c r="BQ914">
        <v>0</v>
      </c>
      <c r="BR914">
        <f>IF(BQ914&lt;&gt;0, BQ914, BO914)</f>
        <v>0</v>
      </c>
      <c r="BS914">
        <f>1-BR914/BG914</f>
        <v>0</v>
      </c>
      <c r="BT914">
        <f>(BG914-BF914)/(BG914-BR914)</f>
        <v>0</v>
      </c>
      <c r="BU914">
        <f>(BA914-BG914)/(BA914-BR914)</f>
        <v>0</v>
      </c>
      <c r="BV914">
        <f>(BG914-BF914)/(BG914-AZ914)</f>
        <v>0</v>
      </c>
      <c r="BW914">
        <f>(BA914-BG914)/(BA914-AZ914)</f>
        <v>0</v>
      </c>
      <c r="BX914">
        <f>(BT914*BR914/BF914)</f>
        <v>0</v>
      </c>
      <c r="BY914">
        <f>(1-BX914)</f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f>$B$11*DQ914+$C$11*DR914+$F$11*EC914*(1-EF914)</f>
        <v>0</v>
      </c>
      <c r="CS914">
        <f>CR914*CT914</f>
        <v>0</v>
      </c>
      <c r="CT914">
        <f>($B$11*$D$9+$C$11*$D$9+$F$11*((EP914+EH914)/MAX(EP914+EH914+EQ914, 0.1)*$I$9+EQ914/MAX(EP914+EH914+EQ914, 0.1)*$J$9))/($B$11+$C$11+$F$11)</f>
        <v>0</v>
      </c>
      <c r="CU914">
        <f>($B$11*$K$9+$C$11*$K$9+$F$11*((EP914+EH914)/MAX(EP914+EH914+EQ914, 0.1)*$P$9+EQ914/MAX(EP914+EH914+EQ914, 0.1)*$Q$9))/($B$11+$C$11+$F$11)</f>
        <v>0</v>
      </c>
      <c r="CV914">
        <v>6</v>
      </c>
      <c r="CW914">
        <v>0.5</v>
      </c>
      <c r="CX914" t="s">
        <v>419</v>
      </c>
      <c r="CY914">
        <v>2</v>
      </c>
      <c r="CZ914" t="b">
        <v>1</v>
      </c>
      <c r="DA914">
        <v>1659037437.1</v>
      </c>
      <c r="DB914">
        <v>418.089222222222</v>
      </c>
      <c r="DC914">
        <v>464.392296296296</v>
      </c>
      <c r="DD914">
        <v>26.2688111111111</v>
      </c>
      <c r="DE914">
        <v>21.8292666666667</v>
      </c>
      <c r="DF914">
        <v>411.668333333333</v>
      </c>
      <c r="DG914">
        <v>25.7374444444444</v>
      </c>
      <c r="DH914">
        <v>500.100851851852</v>
      </c>
      <c r="DI914">
        <v>90.2703888888889</v>
      </c>
      <c r="DJ914">
        <v>0.0435684777777778</v>
      </c>
      <c r="DK914">
        <v>27.2548777777778</v>
      </c>
      <c r="DL914">
        <v>27.6713851851852</v>
      </c>
      <c r="DM914">
        <v>999.9</v>
      </c>
      <c r="DN914">
        <v>0</v>
      </c>
      <c r="DO914">
        <v>0</v>
      </c>
      <c r="DP914">
        <v>10001.6666666667</v>
      </c>
      <c r="DQ914">
        <v>0</v>
      </c>
      <c r="DR914">
        <v>17.1009</v>
      </c>
      <c r="DS914">
        <v>-46.3030925925926</v>
      </c>
      <c r="DT914">
        <v>429.367740740741</v>
      </c>
      <c r="DU914">
        <v>474.755407407407</v>
      </c>
      <c r="DV914">
        <v>4.43954074074074</v>
      </c>
      <c r="DW914">
        <v>464.392296296296</v>
      </c>
      <c r="DX914">
        <v>21.8292666666667</v>
      </c>
      <c r="DY914">
        <v>2.37129592592593</v>
      </c>
      <c r="DZ914">
        <v>1.97053703703704</v>
      </c>
      <c r="EA914">
        <v>20.1690703703704</v>
      </c>
      <c r="EB914">
        <v>17.2095481481481</v>
      </c>
      <c r="EC914">
        <v>2000.02851851852</v>
      </c>
      <c r="ED914">
        <v>0.980000777777778</v>
      </c>
      <c r="EE914">
        <v>0.019999037037037</v>
      </c>
      <c r="EF914">
        <v>0</v>
      </c>
      <c r="EG914">
        <v>843.546407407407</v>
      </c>
      <c r="EH914">
        <v>5.00063</v>
      </c>
      <c r="EI914">
        <v>16592.537037037</v>
      </c>
      <c r="EJ914">
        <v>17257.1555555556</v>
      </c>
      <c r="EK914">
        <v>38.062</v>
      </c>
      <c r="EL914">
        <v>38.125</v>
      </c>
      <c r="EM914">
        <v>37.562</v>
      </c>
      <c r="EN914">
        <v>37.4696666666667</v>
      </c>
      <c r="EO914">
        <v>39.1226666666667</v>
      </c>
      <c r="EP914">
        <v>1955.12851851852</v>
      </c>
      <c r="EQ914">
        <v>39.9</v>
      </c>
      <c r="ER914">
        <v>0</v>
      </c>
      <c r="ES914">
        <v>1659037443.7</v>
      </c>
      <c r="ET914">
        <v>0</v>
      </c>
      <c r="EU914">
        <v>843.566615384615</v>
      </c>
      <c r="EV914">
        <v>13.9131624103519</v>
      </c>
      <c r="EW914">
        <v>279.25811983428</v>
      </c>
      <c r="EX914">
        <v>16592.6961538462</v>
      </c>
      <c r="EY914">
        <v>15</v>
      </c>
      <c r="EZ914">
        <v>1659035359.5</v>
      </c>
      <c r="FA914" t="s">
        <v>1976</v>
      </c>
      <c r="FB914">
        <v>1659035357.5</v>
      </c>
      <c r="FC914">
        <v>1659035359.5</v>
      </c>
      <c r="FD914">
        <v>1</v>
      </c>
      <c r="FE914">
        <v>-0.104</v>
      </c>
      <c r="FF914">
        <v>-0.037</v>
      </c>
      <c r="FG914">
        <v>6.435</v>
      </c>
      <c r="FH914">
        <v>0.501</v>
      </c>
      <c r="FI914">
        <v>420</v>
      </c>
      <c r="FJ914">
        <v>25</v>
      </c>
      <c r="FK914">
        <v>0.45</v>
      </c>
      <c r="FL914">
        <v>0.11</v>
      </c>
      <c r="FM914">
        <v>-43.30827</v>
      </c>
      <c r="FN914">
        <v>-57.9282258911819</v>
      </c>
      <c r="FO914">
        <v>5.80251197966019</v>
      </c>
      <c r="FP914">
        <v>0</v>
      </c>
      <c r="FQ914">
        <v>843.257088235294</v>
      </c>
      <c r="FR914">
        <v>7.97963331043952</v>
      </c>
      <c r="FS914">
        <v>0.946713925597595</v>
      </c>
      <c r="FT914">
        <v>0</v>
      </c>
      <c r="FU914">
        <v>4.43206675</v>
      </c>
      <c r="FV914">
        <v>0.100146529080666</v>
      </c>
      <c r="FW914">
        <v>0.0195146485220077</v>
      </c>
      <c r="FX914">
        <v>0</v>
      </c>
      <c r="FY914">
        <v>0</v>
      </c>
      <c r="FZ914">
        <v>3</v>
      </c>
      <c r="GA914" t="s">
        <v>427</v>
      </c>
      <c r="GB914">
        <v>2.97366</v>
      </c>
      <c r="GC914">
        <v>2.69743</v>
      </c>
      <c r="GD914">
        <v>0.0935187</v>
      </c>
      <c r="GE914">
        <v>0.102573</v>
      </c>
      <c r="GF914">
        <v>0.109632</v>
      </c>
      <c r="GG914">
        <v>0.0973509</v>
      </c>
      <c r="GH914">
        <v>35297</v>
      </c>
      <c r="GI914">
        <v>38222.4</v>
      </c>
      <c r="GJ914">
        <v>35284.6</v>
      </c>
      <c r="GK914">
        <v>38625.4</v>
      </c>
      <c r="GL914">
        <v>44535.2</v>
      </c>
      <c r="GM914">
        <v>50356.3</v>
      </c>
      <c r="GN914">
        <v>55155.7</v>
      </c>
      <c r="GO914">
        <v>61956.2</v>
      </c>
      <c r="GP914">
        <v>1.9838</v>
      </c>
      <c r="GQ914">
        <v>1.8552</v>
      </c>
      <c r="GR914">
        <v>0.157654</v>
      </c>
      <c r="GS914">
        <v>0</v>
      </c>
      <c r="GT914">
        <v>25.0741</v>
      </c>
      <c r="GU914">
        <v>999.9</v>
      </c>
      <c r="GV914">
        <v>58.149</v>
      </c>
      <c r="GW914">
        <v>29.285</v>
      </c>
      <c r="GX914">
        <v>26.3372</v>
      </c>
      <c r="GY914">
        <v>55.5419</v>
      </c>
      <c r="GZ914">
        <v>45.9615</v>
      </c>
      <c r="HA914">
        <v>1</v>
      </c>
      <c r="HB914">
        <v>-0.0622358</v>
      </c>
      <c r="HC914">
        <v>0.0119826</v>
      </c>
      <c r="HD914">
        <v>20.1136</v>
      </c>
      <c r="HE914">
        <v>5.19692</v>
      </c>
      <c r="HF914">
        <v>12.0064</v>
      </c>
      <c r="HG914">
        <v>4.9748</v>
      </c>
      <c r="HH914">
        <v>3.2936</v>
      </c>
      <c r="HI914">
        <v>9999</v>
      </c>
      <c r="HJ914">
        <v>9999</v>
      </c>
      <c r="HK914">
        <v>9999</v>
      </c>
      <c r="HL914">
        <v>631.5</v>
      </c>
      <c r="HM914">
        <v>1.86313</v>
      </c>
      <c r="HN914">
        <v>1.86798</v>
      </c>
      <c r="HO914">
        <v>1.8678</v>
      </c>
      <c r="HP914">
        <v>1.86899</v>
      </c>
      <c r="HQ914">
        <v>1.86981</v>
      </c>
      <c r="HR914">
        <v>1.86584</v>
      </c>
      <c r="HS914">
        <v>1.86691</v>
      </c>
      <c r="HT914">
        <v>1.86829</v>
      </c>
      <c r="HU914">
        <v>5</v>
      </c>
      <c r="HV914">
        <v>0</v>
      </c>
      <c r="HW914">
        <v>0</v>
      </c>
      <c r="HX914">
        <v>0</v>
      </c>
      <c r="HY914" t="s">
        <v>422</v>
      </c>
      <c r="HZ914" t="s">
        <v>423</v>
      </c>
      <c r="IA914" t="s">
        <v>424</v>
      </c>
      <c r="IB914" t="s">
        <v>424</v>
      </c>
      <c r="IC914" t="s">
        <v>424</v>
      </c>
      <c r="ID914" t="s">
        <v>424</v>
      </c>
      <c r="IE914">
        <v>0</v>
      </c>
      <c r="IF914">
        <v>100</v>
      </c>
      <c r="IG914">
        <v>100</v>
      </c>
      <c r="IH914">
        <v>6.548</v>
      </c>
      <c r="II914">
        <v>0.5314</v>
      </c>
      <c r="IJ914">
        <v>3.92360093765785</v>
      </c>
      <c r="IK914">
        <v>0.00601174518973114</v>
      </c>
      <c r="IL914">
        <v>2.77886958061485e-07</v>
      </c>
      <c r="IM914">
        <v>-3.54636231360687e-10</v>
      </c>
      <c r="IN914">
        <v>0.531367920259254</v>
      </c>
      <c r="IO914">
        <v>0</v>
      </c>
      <c r="IP914">
        <v>0</v>
      </c>
      <c r="IQ914">
        <v>0</v>
      </c>
      <c r="IR914">
        <v>-4</v>
      </c>
      <c r="IS914">
        <v>1848</v>
      </c>
      <c r="IT914">
        <v>1</v>
      </c>
      <c r="IU914">
        <v>25</v>
      </c>
      <c r="IV914">
        <v>34.8</v>
      </c>
      <c r="IW914">
        <v>34.8</v>
      </c>
      <c r="IX914">
        <v>1.17554</v>
      </c>
      <c r="IY914">
        <v>2.62939</v>
      </c>
      <c r="IZ914">
        <v>1.54785</v>
      </c>
      <c r="JA914">
        <v>2.30713</v>
      </c>
      <c r="JB914">
        <v>1.34644</v>
      </c>
      <c r="JC914">
        <v>2.42554</v>
      </c>
      <c r="JD914">
        <v>33.6254</v>
      </c>
      <c r="JE914">
        <v>24.2188</v>
      </c>
      <c r="JF914">
        <v>18</v>
      </c>
      <c r="JG914">
        <v>497.446</v>
      </c>
      <c r="JH914">
        <v>414.312</v>
      </c>
      <c r="JI914">
        <v>25.0001</v>
      </c>
      <c r="JJ914">
        <v>26.4377</v>
      </c>
      <c r="JK914">
        <v>30.0003</v>
      </c>
      <c r="JL914">
        <v>26.3955</v>
      </c>
      <c r="JM914">
        <v>26.3378</v>
      </c>
      <c r="JN914">
        <v>23.671</v>
      </c>
      <c r="JO914">
        <v>26.7403</v>
      </c>
      <c r="JP914">
        <v>100</v>
      </c>
      <c r="JQ914">
        <v>25</v>
      </c>
      <c r="JR914">
        <v>507.627</v>
      </c>
      <c r="JS914">
        <v>21.7095</v>
      </c>
      <c r="JT914">
        <v>102.315</v>
      </c>
      <c r="JU914">
        <v>103.126</v>
      </c>
    </row>
    <row r="915" spans="1:281">
      <c r="A915">
        <v>897</v>
      </c>
      <c r="B915">
        <v>1659037449.6</v>
      </c>
      <c r="C915">
        <v>13766.5</v>
      </c>
      <c r="D915" t="s">
        <v>2228</v>
      </c>
      <c r="E915" t="s">
        <v>2229</v>
      </c>
      <c r="F915">
        <v>5</v>
      </c>
      <c r="G915" t="s">
        <v>2169</v>
      </c>
      <c r="H915" t="s">
        <v>417</v>
      </c>
      <c r="I915">
        <v>1659037441.81429</v>
      </c>
      <c r="J915">
        <f>(K915)/1000</f>
        <v>0</v>
      </c>
      <c r="K915">
        <f>IF(CZ915, AN915, AH915)</f>
        <v>0</v>
      </c>
      <c r="L915">
        <f>IF(CZ915, AI915, AG915)</f>
        <v>0</v>
      </c>
      <c r="M915">
        <f>DB915 - IF(AU915&gt;1, L915*CV915*100.0/(AW915*DP915), 0)</f>
        <v>0</v>
      </c>
      <c r="N915">
        <f>((T915-J915/2)*M915-L915)/(T915+J915/2)</f>
        <v>0</v>
      </c>
      <c r="O915">
        <f>N915*(DI915+DJ915)/1000.0</f>
        <v>0</v>
      </c>
      <c r="P915">
        <f>(DB915 - IF(AU915&gt;1, L915*CV915*100.0/(AW915*DP915), 0))*(DI915+DJ915)/1000.0</f>
        <v>0</v>
      </c>
      <c r="Q915">
        <f>2.0/((1/S915-1/R915)+SIGN(S915)*SQRT((1/S915-1/R915)*(1/S915-1/R915) + 4*CW915/((CW915+1)*(CW915+1))*(2*1/S915*1/R915-1/R915*1/R915)))</f>
        <v>0</v>
      </c>
      <c r="R915">
        <f>IF(LEFT(CX915,1)&lt;&gt;"0",IF(LEFT(CX915,1)="1",3.0,CY915),$D$5+$E$5*(DP915*DI915/($K$5*1000))+$F$5*(DP915*DI915/($K$5*1000))*MAX(MIN(CV915,$J$5),$I$5)*MAX(MIN(CV915,$J$5),$I$5)+$G$5*MAX(MIN(CV915,$J$5),$I$5)*(DP915*DI915/($K$5*1000))+$H$5*(DP915*DI915/($K$5*1000))*(DP915*DI915/($K$5*1000)))</f>
        <v>0</v>
      </c>
      <c r="S915">
        <f>J915*(1000-(1000*0.61365*exp(17.502*W915/(240.97+W915))/(DI915+DJ915)+DD915)/2)/(1000*0.61365*exp(17.502*W915/(240.97+W915))/(DI915+DJ915)-DD915)</f>
        <v>0</v>
      </c>
      <c r="T915">
        <f>1/((CW915+1)/(Q915/1.6)+1/(R915/1.37)) + CW915/((CW915+1)/(Q915/1.6) + CW915/(R915/1.37))</f>
        <v>0</v>
      </c>
      <c r="U915">
        <f>(CR915*CU915)</f>
        <v>0</v>
      </c>
      <c r="V915">
        <f>(DK915+(U915+2*0.95*5.67E-8*(((DK915+$B$7)+273)^4-(DK915+273)^4)-44100*J915)/(1.84*29.3*R915+8*0.95*5.67E-8*(DK915+273)^3))</f>
        <v>0</v>
      </c>
      <c r="W915">
        <f>($C$7*DL915+$D$7*DM915+$E$7*V915)</f>
        <v>0</v>
      </c>
      <c r="X915">
        <f>0.61365*exp(17.502*W915/(240.97+W915))</f>
        <v>0</v>
      </c>
      <c r="Y915">
        <f>(Z915/AA915*100)</f>
        <v>0</v>
      </c>
      <c r="Z915">
        <f>DD915*(DI915+DJ915)/1000</f>
        <v>0</v>
      </c>
      <c r="AA915">
        <f>0.61365*exp(17.502*DK915/(240.97+DK915))</f>
        <v>0</v>
      </c>
      <c r="AB915">
        <f>(X915-DD915*(DI915+DJ915)/1000)</f>
        <v>0</v>
      </c>
      <c r="AC915">
        <f>(-J915*44100)</f>
        <v>0</v>
      </c>
      <c r="AD915">
        <f>2*29.3*R915*0.92*(DK915-W915)</f>
        <v>0</v>
      </c>
      <c r="AE915">
        <f>2*0.95*5.67E-8*(((DK915+$B$7)+273)^4-(W915+273)^4)</f>
        <v>0</v>
      </c>
      <c r="AF915">
        <f>U915+AE915+AC915+AD915</f>
        <v>0</v>
      </c>
      <c r="AG915">
        <f>DH915*AU915*(DC915-DB915*(1000-AU915*DE915)/(1000-AU915*DD915))/(100*CV915)</f>
        <v>0</v>
      </c>
      <c r="AH915">
        <f>1000*DH915*AU915*(DD915-DE915)/(100*CV915*(1000-AU915*DD915))</f>
        <v>0</v>
      </c>
      <c r="AI915">
        <f>(AJ915 - AK915 - DI915*1E3/(8.314*(DK915+273.15)) * AM915/DH915 * AL915) * DH915/(100*CV915) * (1000 - DE915)/1000</f>
        <v>0</v>
      </c>
      <c r="AJ915">
        <v>508.56133807824</v>
      </c>
      <c r="AK915">
        <v>465.161242424242</v>
      </c>
      <c r="AL915">
        <v>3.20924279456422</v>
      </c>
      <c r="AM915">
        <v>66.0502826319513</v>
      </c>
      <c r="AN915">
        <f>(AP915 - AO915 + DI915*1E3/(8.314*(DK915+273.15)) * AR915/DH915 * AQ915) * DH915/(100*CV915) * 1000/(1000 - AP915)</f>
        <v>0</v>
      </c>
      <c r="AO915">
        <v>21.7570462321587</v>
      </c>
      <c r="AP915">
        <v>26.2057447552448</v>
      </c>
      <c r="AQ915">
        <v>-0.000675972977028391</v>
      </c>
      <c r="AR915">
        <v>92.4461955037178</v>
      </c>
      <c r="AS915">
        <v>0</v>
      </c>
      <c r="AT915">
        <v>0</v>
      </c>
      <c r="AU915">
        <f>IF(AS915*$H$13&gt;=AW915,1.0,(AW915/(AW915-AS915*$H$13)))</f>
        <v>0</v>
      </c>
      <c r="AV915">
        <f>(AU915-1)*100</f>
        <v>0</v>
      </c>
      <c r="AW915">
        <f>MAX(0,($B$13+$C$13*DP915)/(1+$D$13*DP915)*DI915/(DK915+273)*$E$13)</f>
        <v>0</v>
      </c>
      <c r="AX915" t="s">
        <v>418</v>
      </c>
      <c r="AY915" t="s">
        <v>418</v>
      </c>
      <c r="AZ915">
        <v>0</v>
      </c>
      <c r="BA915">
        <v>0</v>
      </c>
      <c r="BB915">
        <f>1-AZ915/BA915</f>
        <v>0</v>
      </c>
      <c r="BC915">
        <v>0</v>
      </c>
      <c r="BD915" t="s">
        <v>418</v>
      </c>
      <c r="BE915" t="s">
        <v>418</v>
      </c>
      <c r="BF915">
        <v>0</v>
      </c>
      <c r="BG915">
        <v>0</v>
      </c>
      <c r="BH915">
        <f>1-BF915/BG915</f>
        <v>0</v>
      </c>
      <c r="BI915">
        <v>0.5</v>
      </c>
      <c r="BJ915">
        <f>CS915</f>
        <v>0</v>
      </c>
      <c r="BK915">
        <f>L915</f>
        <v>0</v>
      </c>
      <c r="BL915">
        <f>BH915*BI915*BJ915</f>
        <v>0</v>
      </c>
      <c r="BM915">
        <f>(BK915-BC915)/BJ915</f>
        <v>0</v>
      </c>
      <c r="BN915">
        <f>(BA915-BG915)/BG915</f>
        <v>0</v>
      </c>
      <c r="BO915">
        <f>AZ915/(BB915+AZ915/BG915)</f>
        <v>0</v>
      </c>
      <c r="BP915" t="s">
        <v>418</v>
      </c>
      <c r="BQ915">
        <v>0</v>
      </c>
      <c r="BR915">
        <f>IF(BQ915&lt;&gt;0, BQ915, BO915)</f>
        <v>0</v>
      </c>
      <c r="BS915">
        <f>1-BR915/BG915</f>
        <v>0</v>
      </c>
      <c r="BT915">
        <f>(BG915-BF915)/(BG915-BR915)</f>
        <v>0</v>
      </c>
      <c r="BU915">
        <f>(BA915-BG915)/(BA915-BR915)</f>
        <v>0</v>
      </c>
      <c r="BV915">
        <f>(BG915-BF915)/(BG915-AZ915)</f>
        <v>0</v>
      </c>
      <c r="BW915">
        <f>(BA915-BG915)/(BA915-AZ915)</f>
        <v>0</v>
      </c>
      <c r="BX915">
        <f>(BT915*BR915/BF915)</f>
        <v>0</v>
      </c>
      <c r="BY915">
        <f>(1-BX915)</f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f>$B$11*DQ915+$C$11*DR915+$F$11*EC915*(1-EF915)</f>
        <v>0</v>
      </c>
      <c r="CS915">
        <f>CR915*CT915</f>
        <v>0</v>
      </c>
      <c r="CT915">
        <f>($B$11*$D$9+$C$11*$D$9+$F$11*((EP915+EH915)/MAX(EP915+EH915+EQ915, 0.1)*$I$9+EQ915/MAX(EP915+EH915+EQ915, 0.1)*$J$9))/($B$11+$C$11+$F$11)</f>
        <v>0</v>
      </c>
      <c r="CU915">
        <f>($B$11*$K$9+$C$11*$K$9+$F$11*((EP915+EH915)/MAX(EP915+EH915+EQ915, 0.1)*$P$9+EQ915/MAX(EP915+EH915+EQ915, 0.1)*$Q$9))/($B$11+$C$11+$F$11)</f>
        <v>0</v>
      </c>
      <c r="CV915">
        <v>6</v>
      </c>
      <c r="CW915">
        <v>0.5</v>
      </c>
      <c r="CX915" t="s">
        <v>419</v>
      </c>
      <c r="CY915">
        <v>2</v>
      </c>
      <c r="CZ915" t="b">
        <v>1</v>
      </c>
      <c r="DA915">
        <v>1659037441.81429</v>
      </c>
      <c r="DB915">
        <v>431.109892857143</v>
      </c>
      <c r="DC915">
        <v>480.381928571429</v>
      </c>
      <c r="DD915">
        <v>26.2401</v>
      </c>
      <c r="DE915">
        <v>21.7917357142857</v>
      </c>
      <c r="DF915">
        <v>424.61075</v>
      </c>
      <c r="DG915">
        <v>25.7087428571429</v>
      </c>
      <c r="DH915">
        <v>500.1035</v>
      </c>
      <c r="DI915">
        <v>90.2701571428571</v>
      </c>
      <c r="DJ915">
        <v>0.0434090821428572</v>
      </c>
      <c r="DK915">
        <v>27.2544428571429</v>
      </c>
      <c r="DL915">
        <v>27.6624285714286</v>
      </c>
      <c r="DM915">
        <v>999.9</v>
      </c>
      <c r="DN915">
        <v>0</v>
      </c>
      <c r="DO915">
        <v>0</v>
      </c>
      <c r="DP915">
        <v>9999.82142857143</v>
      </c>
      <c r="DQ915">
        <v>0</v>
      </c>
      <c r="DR915">
        <v>17.1009</v>
      </c>
      <c r="DS915">
        <v>-49.2720178571428</v>
      </c>
      <c r="DT915">
        <v>442.726821428571</v>
      </c>
      <c r="DU915">
        <v>491.083107142857</v>
      </c>
      <c r="DV915">
        <v>4.44836178571428</v>
      </c>
      <c r="DW915">
        <v>480.381928571429</v>
      </c>
      <c r="DX915">
        <v>21.7917357142857</v>
      </c>
      <c r="DY915">
        <v>2.36869857142857</v>
      </c>
      <c r="DZ915">
        <v>1.96714357142857</v>
      </c>
      <c r="EA915">
        <v>20.1513535714286</v>
      </c>
      <c r="EB915">
        <v>17.1823107142857</v>
      </c>
      <c r="EC915">
        <v>2000.04107142857</v>
      </c>
      <c r="ED915">
        <v>0.980000678571429</v>
      </c>
      <c r="EE915">
        <v>0.0199991428571429</v>
      </c>
      <c r="EF915">
        <v>0</v>
      </c>
      <c r="EG915">
        <v>845.041142857143</v>
      </c>
      <c r="EH915">
        <v>5.00063</v>
      </c>
      <c r="EI915">
        <v>16621.4428571429</v>
      </c>
      <c r="EJ915">
        <v>17257.2571428571</v>
      </c>
      <c r="EK915">
        <v>38.062</v>
      </c>
      <c r="EL915">
        <v>38.125</v>
      </c>
      <c r="EM915">
        <v>37.562</v>
      </c>
      <c r="EN915">
        <v>37.473</v>
      </c>
      <c r="EO915">
        <v>39.11825</v>
      </c>
      <c r="EP915">
        <v>1955.14071428571</v>
      </c>
      <c r="EQ915">
        <v>39.9003571428571</v>
      </c>
      <c r="ER915">
        <v>0</v>
      </c>
      <c r="ES915">
        <v>1659037448.5</v>
      </c>
      <c r="ET915">
        <v>0</v>
      </c>
      <c r="EU915">
        <v>845.043</v>
      </c>
      <c r="EV915">
        <v>22.6008204888093</v>
      </c>
      <c r="EW915">
        <v>440.864956579031</v>
      </c>
      <c r="EX915">
        <v>16621.35</v>
      </c>
      <c r="EY915">
        <v>15</v>
      </c>
      <c r="EZ915">
        <v>1659035359.5</v>
      </c>
      <c r="FA915" t="s">
        <v>1976</v>
      </c>
      <c r="FB915">
        <v>1659035357.5</v>
      </c>
      <c r="FC915">
        <v>1659035359.5</v>
      </c>
      <c r="FD915">
        <v>1</v>
      </c>
      <c r="FE915">
        <v>-0.104</v>
      </c>
      <c r="FF915">
        <v>-0.037</v>
      </c>
      <c r="FG915">
        <v>6.435</v>
      </c>
      <c r="FH915">
        <v>0.501</v>
      </c>
      <c r="FI915">
        <v>420</v>
      </c>
      <c r="FJ915">
        <v>25</v>
      </c>
      <c r="FK915">
        <v>0.45</v>
      </c>
      <c r="FL915">
        <v>0.11</v>
      </c>
      <c r="FM915">
        <v>-46.782735</v>
      </c>
      <c r="FN915">
        <v>-39.8424157598498</v>
      </c>
      <c r="FO915">
        <v>3.98098677965338</v>
      </c>
      <c r="FP915">
        <v>0</v>
      </c>
      <c r="FQ915">
        <v>844.099441176471</v>
      </c>
      <c r="FR915">
        <v>16.204018332065</v>
      </c>
      <c r="FS915">
        <v>1.67358500708854</v>
      </c>
      <c r="FT915">
        <v>0</v>
      </c>
      <c r="FU915">
        <v>4.443731</v>
      </c>
      <c r="FV915">
        <v>0.0853659287054352</v>
      </c>
      <c r="FW915">
        <v>0.0168531320234548</v>
      </c>
      <c r="FX915">
        <v>1</v>
      </c>
      <c r="FY915">
        <v>1</v>
      </c>
      <c r="FZ915">
        <v>3</v>
      </c>
      <c r="GA915" t="s">
        <v>421</v>
      </c>
      <c r="GB915">
        <v>2.973</v>
      </c>
      <c r="GC915">
        <v>2.69751</v>
      </c>
      <c r="GD915">
        <v>0.0960101</v>
      </c>
      <c r="GE915">
        <v>0.105333</v>
      </c>
      <c r="GF915">
        <v>0.109558</v>
      </c>
      <c r="GG915">
        <v>0.0972687</v>
      </c>
      <c r="GH915">
        <v>35199.8</v>
      </c>
      <c r="GI915">
        <v>38105</v>
      </c>
      <c r="GJ915">
        <v>35284.4</v>
      </c>
      <c r="GK915">
        <v>38625.6</v>
      </c>
      <c r="GL915">
        <v>44538.8</v>
      </c>
      <c r="GM915">
        <v>50361</v>
      </c>
      <c r="GN915">
        <v>55155.3</v>
      </c>
      <c r="GO915">
        <v>61956.1</v>
      </c>
      <c r="GP915">
        <v>1.983</v>
      </c>
      <c r="GQ915">
        <v>1.8552</v>
      </c>
      <c r="GR915">
        <v>0.158101</v>
      </c>
      <c r="GS915">
        <v>0</v>
      </c>
      <c r="GT915">
        <v>25.072</v>
      </c>
      <c r="GU915">
        <v>999.9</v>
      </c>
      <c r="GV915">
        <v>58.149</v>
      </c>
      <c r="GW915">
        <v>29.285</v>
      </c>
      <c r="GX915">
        <v>26.3398</v>
      </c>
      <c r="GY915">
        <v>55.4919</v>
      </c>
      <c r="GZ915">
        <v>46.0657</v>
      </c>
      <c r="HA915">
        <v>1</v>
      </c>
      <c r="HB915">
        <v>-0.0626829</v>
      </c>
      <c r="HC915">
        <v>0.0104575</v>
      </c>
      <c r="HD915">
        <v>20.1141</v>
      </c>
      <c r="HE915">
        <v>5.19692</v>
      </c>
      <c r="HF915">
        <v>12.004</v>
      </c>
      <c r="HG915">
        <v>4.976</v>
      </c>
      <c r="HH915">
        <v>3.2938</v>
      </c>
      <c r="HI915">
        <v>9999</v>
      </c>
      <c r="HJ915">
        <v>9999</v>
      </c>
      <c r="HK915">
        <v>9999</v>
      </c>
      <c r="HL915">
        <v>631.5</v>
      </c>
      <c r="HM915">
        <v>1.86316</v>
      </c>
      <c r="HN915">
        <v>1.86801</v>
      </c>
      <c r="HO915">
        <v>1.86783</v>
      </c>
      <c r="HP915">
        <v>1.86896</v>
      </c>
      <c r="HQ915">
        <v>1.86981</v>
      </c>
      <c r="HR915">
        <v>1.86587</v>
      </c>
      <c r="HS915">
        <v>1.86691</v>
      </c>
      <c r="HT915">
        <v>1.86829</v>
      </c>
      <c r="HU915">
        <v>5</v>
      </c>
      <c r="HV915">
        <v>0</v>
      </c>
      <c r="HW915">
        <v>0</v>
      </c>
      <c r="HX915">
        <v>0</v>
      </c>
      <c r="HY915" t="s">
        <v>422</v>
      </c>
      <c r="HZ915" t="s">
        <v>423</v>
      </c>
      <c r="IA915" t="s">
        <v>424</v>
      </c>
      <c r="IB915" t="s">
        <v>424</v>
      </c>
      <c r="IC915" t="s">
        <v>424</v>
      </c>
      <c r="ID915" t="s">
        <v>424</v>
      </c>
      <c r="IE915">
        <v>0</v>
      </c>
      <c r="IF915">
        <v>100</v>
      </c>
      <c r="IG915">
        <v>100</v>
      </c>
      <c r="IH915">
        <v>6.641</v>
      </c>
      <c r="II915">
        <v>0.5313</v>
      </c>
      <c r="IJ915">
        <v>3.92360093765785</v>
      </c>
      <c r="IK915">
        <v>0.00601174518973114</v>
      </c>
      <c r="IL915">
        <v>2.77886958061485e-07</v>
      </c>
      <c r="IM915">
        <v>-3.54636231360687e-10</v>
      </c>
      <c r="IN915">
        <v>0.531367920259254</v>
      </c>
      <c r="IO915">
        <v>0</v>
      </c>
      <c r="IP915">
        <v>0</v>
      </c>
      <c r="IQ915">
        <v>0</v>
      </c>
      <c r="IR915">
        <v>-4</v>
      </c>
      <c r="IS915">
        <v>1848</v>
      </c>
      <c r="IT915">
        <v>1</v>
      </c>
      <c r="IU915">
        <v>25</v>
      </c>
      <c r="IV915">
        <v>34.9</v>
      </c>
      <c r="IW915">
        <v>34.8</v>
      </c>
      <c r="IX915">
        <v>1.20972</v>
      </c>
      <c r="IY915">
        <v>2.6355</v>
      </c>
      <c r="IZ915">
        <v>1.54785</v>
      </c>
      <c r="JA915">
        <v>2.30713</v>
      </c>
      <c r="JB915">
        <v>1.34644</v>
      </c>
      <c r="JC915">
        <v>2.30103</v>
      </c>
      <c r="JD915">
        <v>33.6254</v>
      </c>
      <c r="JE915">
        <v>24.2188</v>
      </c>
      <c r="JF915">
        <v>18</v>
      </c>
      <c r="JG915">
        <v>496.922</v>
      </c>
      <c r="JH915">
        <v>414.312</v>
      </c>
      <c r="JI915">
        <v>24.9998</v>
      </c>
      <c r="JJ915">
        <v>26.4355</v>
      </c>
      <c r="JK915">
        <v>30</v>
      </c>
      <c r="JL915">
        <v>26.3955</v>
      </c>
      <c r="JM915">
        <v>26.3378</v>
      </c>
      <c r="JN915">
        <v>24.2886</v>
      </c>
      <c r="JO915">
        <v>26.7403</v>
      </c>
      <c r="JP915">
        <v>100</v>
      </c>
      <c r="JQ915">
        <v>25</v>
      </c>
      <c r="JR915">
        <v>521.058</v>
      </c>
      <c r="JS915">
        <v>21.6925</v>
      </c>
      <c r="JT915">
        <v>102.315</v>
      </c>
      <c r="JU915">
        <v>103.126</v>
      </c>
    </row>
    <row r="916" spans="1:281">
      <c r="A916">
        <v>898</v>
      </c>
      <c r="B916">
        <v>1659037454.6</v>
      </c>
      <c r="C916">
        <v>13771.5</v>
      </c>
      <c r="D916" t="s">
        <v>2230</v>
      </c>
      <c r="E916" t="s">
        <v>2231</v>
      </c>
      <c r="F916">
        <v>5</v>
      </c>
      <c r="G916" t="s">
        <v>2169</v>
      </c>
      <c r="H916" t="s">
        <v>417</v>
      </c>
      <c r="I916">
        <v>1659037447.1</v>
      </c>
      <c r="J916">
        <f>(K916)/1000</f>
        <v>0</v>
      </c>
      <c r="K916">
        <f>IF(CZ916, AN916, AH916)</f>
        <v>0</v>
      </c>
      <c r="L916">
        <f>IF(CZ916, AI916, AG916)</f>
        <v>0</v>
      </c>
      <c r="M916">
        <f>DB916 - IF(AU916&gt;1, L916*CV916*100.0/(AW916*DP916), 0)</f>
        <v>0</v>
      </c>
      <c r="N916">
        <f>((T916-J916/2)*M916-L916)/(T916+J916/2)</f>
        <v>0</v>
      </c>
      <c r="O916">
        <f>N916*(DI916+DJ916)/1000.0</f>
        <v>0</v>
      </c>
      <c r="P916">
        <f>(DB916 - IF(AU916&gt;1, L916*CV916*100.0/(AW916*DP916), 0))*(DI916+DJ916)/1000.0</f>
        <v>0</v>
      </c>
      <c r="Q916">
        <f>2.0/((1/S916-1/R916)+SIGN(S916)*SQRT((1/S916-1/R916)*(1/S916-1/R916) + 4*CW916/((CW916+1)*(CW916+1))*(2*1/S916*1/R916-1/R916*1/R916)))</f>
        <v>0</v>
      </c>
      <c r="R916">
        <f>IF(LEFT(CX916,1)&lt;&gt;"0",IF(LEFT(CX916,1)="1",3.0,CY916),$D$5+$E$5*(DP916*DI916/($K$5*1000))+$F$5*(DP916*DI916/($K$5*1000))*MAX(MIN(CV916,$J$5),$I$5)*MAX(MIN(CV916,$J$5),$I$5)+$G$5*MAX(MIN(CV916,$J$5),$I$5)*(DP916*DI916/($K$5*1000))+$H$5*(DP916*DI916/($K$5*1000))*(DP916*DI916/($K$5*1000)))</f>
        <v>0</v>
      </c>
      <c r="S916">
        <f>J916*(1000-(1000*0.61365*exp(17.502*W916/(240.97+W916))/(DI916+DJ916)+DD916)/2)/(1000*0.61365*exp(17.502*W916/(240.97+W916))/(DI916+DJ916)-DD916)</f>
        <v>0</v>
      </c>
      <c r="T916">
        <f>1/((CW916+1)/(Q916/1.6)+1/(R916/1.37)) + CW916/((CW916+1)/(Q916/1.6) + CW916/(R916/1.37))</f>
        <v>0</v>
      </c>
      <c r="U916">
        <f>(CR916*CU916)</f>
        <v>0</v>
      </c>
      <c r="V916">
        <f>(DK916+(U916+2*0.95*5.67E-8*(((DK916+$B$7)+273)^4-(DK916+273)^4)-44100*J916)/(1.84*29.3*R916+8*0.95*5.67E-8*(DK916+273)^3))</f>
        <v>0</v>
      </c>
      <c r="W916">
        <f>($C$7*DL916+$D$7*DM916+$E$7*V916)</f>
        <v>0</v>
      </c>
      <c r="X916">
        <f>0.61365*exp(17.502*W916/(240.97+W916))</f>
        <v>0</v>
      </c>
      <c r="Y916">
        <f>(Z916/AA916*100)</f>
        <v>0</v>
      </c>
      <c r="Z916">
        <f>DD916*(DI916+DJ916)/1000</f>
        <v>0</v>
      </c>
      <c r="AA916">
        <f>0.61365*exp(17.502*DK916/(240.97+DK916))</f>
        <v>0</v>
      </c>
      <c r="AB916">
        <f>(X916-DD916*(DI916+DJ916)/1000)</f>
        <v>0</v>
      </c>
      <c r="AC916">
        <f>(-J916*44100)</f>
        <v>0</v>
      </c>
      <c r="AD916">
        <f>2*29.3*R916*0.92*(DK916-W916)</f>
        <v>0</v>
      </c>
      <c r="AE916">
        <f>2*0.95*5.67E-8*(((DK916+$B$7)+273)^4-(W916+273)^4)</f>
        <v>0</v>
      </c>
      <c r="AF916">
        <f>U916+AE916+AC916+AD916</f>
        <v>0</v>
      </c>
      <c r="AG916">
        <f>DH916*AU916*(DC916-DB916*(1000-AU916*DE916)/(1000-AU916*DD916))/(100*CV916)</f>
        <v>0</v>
      </c>
      <c r="AH916">
        <f>1000*DH916*AU916*(DD916-DE916)/(100*CV916*(1000-AU916*DD916))</f>
        <v>0</v>
      </c>
      <c r="AI916">
        <f>(AJ916 - AK916 - DI916*1E3/(8.314*(DK916+273.15)) * AM916/DH916 * AL916) * DH916/(100*CV916) * (1000 - DE916)/1000</f>
        <v>0</v>
      </c>
      <c r="AJ916">
        <v>525.738552097305</v>
      </c>
      <c r="AK916">
        <v>481.157012121212</v>
      </c>
      <c r="AL916">
        <v>3.1827478234896</v>
      </c>
      <c r="AM916">
        <v>66.0502826319513</v>
      </c>
      <c r="AN916">
        <f>(AP916 - AO916 + DI916*1E3/(8.314*(DK916+273.15)) * AR916/DH916 * AQ916) * DH916/(100*CV916) * 1000/(1000 - AP916)</f>
        <v>0</v>
      </c>
      <c r="AO916">
        <v>21.742123064666</v>
      </c>
      <c r="AP916">
        <v>26.1979958041958</v>
      </c>
      <c r="AQ916">
        <v>-0.001314703081741</v>
      </c>
      <c r="AR916">
        <v>92.4461955037178</v>
      </c>
      <c r="AS916">
        <v>0</v>
      </c>
      <c r="AT916">
        <v>0</v>
      </c>
      <c r="AU916">
        <f>IF(AS916*$H$13&gt;=AW916,1.0,(AW916/(AW916-AS916*$H$13)))</f>
        <v>0</v>
      </c>
      <c r="AV916">
        <f>(AU916-1)*100</f>
        <v>0</v>
      </c>
      <c r="AW916">
        <f>MAX(0,($B$13+$C$13*DP916)/(1+$D$13*DP916)*DI916/(DK916+273)*$E$13)</f>
        <v>0</v>
      </c>
      <c r="AX916" t="s">
        <v>418</v>
      </c>
      <c r="AY916" t="s">
        <v>418</v>
      </c>
      <c r="AZ916">
        <v>0</v>
      </c>
      <c r="BA916">
        <v>0</v>
      </c>
      <c r="BB916">
        <f>1-AZ916/BA916</f>
        <v>0</v>
      </c>
      <c r="BC916">
        <v>0</v>
      </c>
      <c r="BD916" t="s">
        <v>418</v>
      </c>
      <c r="BE916" t="s">
        <v>418</v>
      </c>
      <c r="BF916">
        <v>0</v>
      </c>
      <c r="BG916">
        <v>0</v>
      </c>
      <c r="BH916">
        <f>1-BF916/BG916</f>
        <v>0</v>
      </c>
      <c r="BI916">
        <v>0.5</v>
      </c>
      <c r="BJ916">
        <f>CS916</f>
        <v>0</v>
      </c>
      <c r="BK916">
        <f>L916</f>
        <v>0</v>
      </c>
      <c r="BL916">
        <f>BH916*BI916*BJ916</f>
        <v>0</v>
      </c>
      <c r="BM916">
        <f>(BK916-BC916)/BJ916</f>
        <v>0</v>
      </c>
      <c r="BN916">
        <f>(BA916-BG916)/BG916</f>
        <v>0</v>
      </c>
      <c r="BO916">
        <f>AZ916/(BB916+AZ916/BG916)</f>
        <v>0</v>
      </c>
      <c r="BP916" t="s">
        <v>418</v>
      </c>
      <c r="BQ916">
        <v>0</v>
      </c>
      <c r="BR916">
        <f>IF(BQ916&lt;&gt;0, BQ916, BO916)</f>
        <v>0</v>
      </c>
      <c r="BS916">
        <f>1-BR916/BG916</f>
        <v>0</v>
      </c>
      <c r="BT916">
        <f>(BG916-BF916)/(BG916-BR916)</f>
        <v>0</v>
      </c>
      <c r="BU916">
        <f>(BA916-BG916)/(BA916-BR916)</f>
        <v>0</v>
      </c>
      <c r="BV916">
        <f>(BG916-BF916)/(BG916-AZ916)</f>
        <v>0</v>
      </c>
      <c r="BW916">
        <f>(BA916-BG916)/(BA916-AZ916)</f>
        <v>0</v>
      </c>
      <c r="BX916">
        <f>(BT916*BR916/BF916)</f>
        <v>0</v>
      </c>
      <c r="BY916">
        <f>(1-BX916)</f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f>$B$11*DQ916+$C$11*DR916+$F$11*EC916*(1-EF916)</f>
        <v>0</v>
      </c>
      <c r="CS916">
        <f>CR916*CT916</f>
        <v>0</v>
      </c>
      <c r="CT916">
        <f>($B$11*$D$9+$C$11*$D$9+$F$11*((EP916+EH916)/MAX(EP916+EH916+EQ916, 0.1)*$I$9+EQ916/MAX(EP916+EH916+EQ916, 0.1)*$J$9))/($B$11+$C$11+$F$11)</f>
        <v>0</v>
      </c>
      <c r="CU916">
        <f>($B$11*$K$9+$C$11*$K$9+$F$11*((EP916+EH916)/MAX(EP916+EH916+EQ916, 0.1)*$P$9+EQ916/MAX(EP916+EH916+EQ916, 0.1)*$Q$9))/($B$11+$C$11+$F$11)</f>
        <v>0</v>
      </c>
      <c r="CV916">
        <v>6</v>
      </c>
      <c r="CW916">
        <v>0.5</v>
      </c>
      <c r="CX916" t="s">
        <v>419</v>
      </c>
      <c r="CY916">
        <v>2</v>
      </c>
      <c r="CZ916" t="b">
        <v>1</v>
      </c>
      <c r="DA916">
        <v>1659037447.1</v>
      </c>
      <c r="DB916">
        <v>446.943111111111</v>
      </c>
      <c r="DC916">
        <v>498.179555555556</v>
      </c>
      <c r="DD916">
        <v>26.2173703703704</v>
      </c>
      <c r="DE916">
        <v>21.7648925925926</v>
      </c>
      <c r="DF916">
        <v>440.348814814815</v>
      </c>
      <c r="DG916">
        <v>25.6860185185185</v>
      </c>
      <c r="DH916">
        <v>500.049851851852</v>
      </c>
      <c r="DI916">
        <v>90.2701666666667</v>
      </c>
      <c r="DJ916">
        <v>0.0435762296296296</v>
      </c>
      <c r="DK916">
        <v>27.2532407407407</v>
      </c>
      <c r="DL916">
        <v>27.6568962962963</v>
      </c>
      <c r="DM916">
        <v>999.9</v>
      </c>
      <c r="DN916">
        <v>0</v>
      </c>
      <c r="DO916">
        <v>0</v>
      </c>
      <c r="DP916">
        <v>9990.74074074074</v>
      </c>
      <c r="DQ916">
        <v>0</v>
      </c>
      <c r="DR916">
        <v>17.1025333333333</v>
      </c>
      <c r="DS916">
        <v>-51.2363925925926</v>
      </c>
      <c r="DT916">
        <v>458.976222222222</v>
      </c>
      <c r="DU916">
        <v>509.263259259259</v>
      </c>
      <c r="DV916">
        <v>4.45247851851852</v>
      </c>
      <c r="DW916">
        <v>498.179555555556</v>
      </c>
      <c r="DX916">
        <v>21.7648925925926</v>
      </c>
      <c r="DY916">
        <v>2.36664666666667</v>
      </c>
      <c r="DZ916">
        <v>1.96472111111111</v>
      </c>
      <c r="EA916">
        <v>20.1373481481481</v>
      </c>
      <c r="EB916">
        <v>17.1628407407407</v>
      </c>
      <c r="EC916">
        <v>2000.03333333333</v>
      </c>
      <c r="ED916">
        <v>0.980000333333333</v>
      </c>
      <c r="EE916">
        <v>0.0199995111111111</v>
      </c>
      <c r="EF916">
        <v>0</v>
      </c>
      <c r="EG916">
        <v>847.235592592593</v>
      </c>
      <c r="EH916">
        <v>5.00063</v>
      </c>
      <c r="EI916">
        <v>16664.1037037037</v>
      </c>
      <c r="EJ916">
        <v>17257.1851851852</v>
      </c>
      <c r="EK916">
        <v>38.0666666666667</v>
      </c>
      <c r="EL916">
        <v>38.125</v>
      </c>
      <c r="EM916">
        <v>37.562</v>
      </c>
      <c r="EN916">
        <v>37.4743333333333</v>
      </c>
      <c r="EO916">
        <v>39.1156666666667</v>
      </c>
      <c r="EP916">
        <v>1955.13259259259</v>
      </c>
      <c r="EQ916">
        <v>39.9007407407407</v>
      </c>
      <c r="ER916">
        <v>0</v>
      </c>
      <c r="ES916">
        <v>1659037453.9</v>
      </c>
      <c r="ET916">
        <v>0</v>
      </c>
      <c r="EU916">
        <v>847.43296</v>
      </c>
      <c r="EV916">
        <v>28.1538461230812</v>
      </c>
      <c r="EW916">
        <v>558.984614542925</v>
      </c>
      <c r="EX916">
        <v>16668.096</v>
      </c>
      <c r="EY916">
        <v>15</v>
      </c>
      <c r="EZ916">
        <v>1659035359.5</v>
      </c>
      <c r="FA916" t="s">
        <v>1976</v>
      </c>
      <c r="FB916">
        <v>1659035357.5</v>
      </c>
      <c r="FC916">
        <v>1659035359.5</v>
      </c>
      <c r="FD916">
        <v>1</v>
      </c>
      <c r="FE916">
        <v>-0.104</v>
      </c>
      <c r="FF916">
        <v>-0.037</v>
      </c>
      <c r="FG916">
        <v>6.435</v>
      </c>
      <c r="FH916">
        <v>0.501</v>
      </c>
      <c r="FI916">
        <v>420</v>
      </c>
      <c r="FJ916">
        <v>25</v>
      </c>
      <c r="FK916">
        <v>0.45</v>
      </c>
      <c r="FL916">
        <v>0.11</v>
      </c>
      <c r="FM916">
        <v>-50.12713</v>
      </c>
      <c r="FN916">
        <v>-22.2917921200751</v>
      </c>
      <c r="FO916">
        <v>2.28889184062943</v>
      </c>
      <c r="FP916">
        <v>0</v>
      </c>
      <c r="FQ916">
        <v>846.102588235294</v>
      </c>
      <c r="FR916">
        <v>24.7711535544514</v>
      </c>
      <c r="FS916">
        <v>2.45816173686099</v>
      </c>
      <c r="FT916">
        <v>0</v>
      </c>
      <c r="FU916">
        <v>4.450946</v>
      </c>
      <c r="FV916">
        <v>0.0754286679174459</v>
      </c>
      <c r="FW916">
        <v>0.0138466986679136</v>
      </c>
      <c r="FX916">
        <v>1</v>
      </c>
      <c r="FY916">
        <v>1</v>
      </c>
      <c r="FZ916">
        <v>3</v>
      </c>
      <c r="GA916" t="s">
        <v>421</v>
      </c>
      <c r="GB916">
        <v>2.97377</v>
      </c>
      <c r="GC916">
        <v>2.69758</v>
      </c>
      <c r="GD916">
        <v>0.0984459</v>
      </c>
      <c r="GE916">
        <v>0.107692</v>
      </c>
      <c r="GF916">
        <v>0.10953</v>
      </c>
      <c r="GG916">
        <v>0.0972458</v>
      </c>
      <c r="GH916">
        <v>35104.7</v>
      </c>
      <c r="GI916">
        <v>38004.6</v>
      </c>
      <c r="GJ916">
        <v>35284.1</v>
      </c>
      <c r="GK916">
        <v>38625.6</v>
      </c>
      <c r="GL916">
        <v>44539.4</v>
      </c>
      <c r="GM916">
        <v>50362.2</v>
      </c>
      <c r="GN916">
        <v>55154.3</v>
      </c>
      <c r="GO916">
        <v>61956</v>
      </c>
      <c r="GP916">
        <v>1.9834</v>
      </c>
      <c r="GQ916">
        <v>1.8554</v>
      </c>
      <c r="GR916">
        <v>0.156611</v>
      </c>
      <c r="GS916">
        <v>0</v>
      </c>
      <c r="GT916">
        <v>25.0678</v>
      </c>
      <c r="GU916">
        <v>999.9</v>
      </c>
      <c r="GV916">
        <v>58.149</v>
      </c>
      <c r="GW916">
        <v>29.285</v>
      </c>
      <c r="GX916">
        <v>26.3383</v>
      </c>
      <c r="GY916">
        <v>55.9219</v>
      </c>
      <c r="GZ916">
        <v>46.25</v>
      </c>
      <c r="HA916">
        <v>1</v>
      </c>
      <c r="HB916">
        <v>-0.062378</v>
      </c>
      <c r="HC916">
        <v>0.0100218</v>
      </c>
      <c r="HD916">
        <v>20.1135</v>
      </c>
      <c r="HE916">
        <v>5.19692</v>
      </c>
      <c r="HF916">
        <v>12.0064</v>
      </c>
      <c r="HG916">
        <v>4.9756</v>
      </c>
      <c r="HH916">
        <v>3.2936</v>
      </c>
      <c r="HI916">
        <v>9999</v>
      </c>
      <c r="HJ916">
        <v>9999</v>
      </c>
      <c r="HK916">
        <v>9999</v>
      </c>
      <c r="HL916">
        <v>631.5</v>
      </c>
      <c r="HM916">
        <v>1.86313</v>
      </c>
      <c r="HN916">
        <v>1.86801</v>
      </c>
      <c r="HO916">
        <v>1.86783</v>
      </c>
      <c r="HP916">
        <v>1.86893</v>
      </c>
      <c r="HQ916">
        <v>1.86981</v>
      </c>
      <c r="HR916">
        <v>1.86584</v>
      </c>
      <c r="HS916">
        <v>1.86691</v>
      </c>
      <c r="HT916">
        <v>1.86829</v>
      </c>
      <c r="HU916">
        <v>5</v>
      </c>
      <c r="HV916">
        <v>0</v>
      </c>
      <c r="HW916">
        <v>0</v>
      </c>
      <c r="HX916">
        <v>0</v>
      </c>
      <c r="HY916" t="s">
        <v>422</v>
      </c>
      <c r="HZ916" t="s">
        <v>423</v>
      </c>
      <c r="IA916" t="s">
        <v>424</v>
      </c>
      <c r="IB916" t="s">
        <v>424</v>
      </c>
      <c r="IC916" t="s">
        <v>424</v>
      </c>
      <c r="ID916" t="s">
        <v>424</v>
      </c>
      <c r="IE916">
        <v>0</v>
      </c>
      <c r="IF916">
        <v>100</v>
      </c>
      <c r="IG916">
        <v>100</v>
      </c>
      <c r="IH916">
        <v>6.733</v>
      </c>
      <c r="II916">
        <v>0.5313</v>
      </c>
      <c r="IJ916">
        <v>3.92360093765785</v>
      </c>
      <c r="IK916">
        <v>0.00601174518973114</v>
      </c>
      <c r="IL916">
        <v>2.77886958061485e-07</v>
      </c>
      <c r="IM916">
        <v>-3.54636231360687e-10</v>
      </c>
      <c r="IN916">
        <v>0.531367920259254</v>
      </c>
      <c r="IO916">
        <v>0</v>
      </c>
      <c r="IP916">
        <v>0</v>
      </c>
      <c r="IQ916">
        <v>0</v>
      </c>
      <c r="IR916">
        <v>-4</v>
      </c>
      <c r="IS916">
        <v>1848</v>
      </c>
      <c r="IT916">
        <v>1</v>
      </c>
      <c r="IU916">
        <v>25</v>
      </c>
      <c r="IV916">
        <v>35</v>
      </c>
      <c r="IW916">
        <v>34.9</v>
      </c>
      <c r="IX916">
        <v>1.23901</v>
      </c>
      <c r="IY916">
        <v>2.63062</v>
      </c>
      <c r="IZ916">
        <v>1.54785</v>
      </c>
      <c r="JA916">
        <v>2.30713</v>
      </c>
      <c r="JB916">
        <v>1.34644</v>
      </c>
      <c r="JC916">
        <v>2.42065</v>
      </c>
      <c r="JD916">
        <v>33.6254</v>
      </c>
      <c r="JE916">
        <v>24.2188</v>
      </c>
      <c r="JF916">
        <v>18</v>
      </c>
      <c r="JG916">
        <v>497.185</v>
      </c>
      <c r="JH916">
        <v>414.425</v>
      </c>
      <c r="JI916">
        <v>24.9999</v>
      </c>
      <c r="JJ916">
        <v>26.4355</v>
      </c>
      <c r="JK916">
        <v>30.0002</v>
      </c>
      <c r="JL916">
        <v>26.3955</v>
      </c>
      <c r="JM916">
        <v>26.3378</v>
      </c>
      <c r="JN916">
        <v>24.9423</v>
      </c>
      <c r="JO916">
        <v>26.7403</v>
      </c>
      <c r="JP916">
        <v>100</v>
      </c>
      <c r="JQ916">
        <v>25</v>
      </c>
      <c r="JR916">
        <v>541.221</v>
      </c>
      <c r="JS916">
        <v>21.6688</v>
      </c>
      <c r="JT916">
        <v>102.313</v>
      </c>
      <c r="JU916">
        <v>103.125</v>
      </c>
    </row>
    <row r="917" spans="1:281">
      <c r="A917">
        <v>899</v>
      </c>
      <c r="B917">
        <v>1659037459.6</v>
      </c>
      <c r="C917">
        <v>13776.5</v>
      </c>
      <c r="D917" t="s">
        <v>2232</v>
      </c>
      <c r="E917" t="s">
        <v>2233</v>
      </c>
      <c r="F917">
        <v>5</v>
      </c>
      <c r="G917" t="s">
        <v>2169</v>
      </c>
      <c r="H917" t="s">
        <v>417</v>
      </c>
      <c r="I917">
        <v>1659037451.81429</v>
      </c>
      <c r="J917">
        <f>(K917)/1000</f>
        <v>0</v>
      </c>
      <c r="K917">
        <f>IF(CZ917, AN917, AH917)</f>
        <v>0</v>
      </c>
      <c r="L917">
        <f>IF(CZ917, AI917, AG917)</f>
        <v>0</v>
      </c>
      <c r="M917">
        <f>DB917 - IF(AU917&gt;1, L917*CV917*100.0/(AW917*DP917), 0)</f>
        <v>0</v>
      </c>
      <c r="N917">
        <f>((T917-J917/2)*M917-L917)/(T917+J917/2)</f>
        <v>0</v>
      </c>
      <c r="O917">
        <f>N917*(DI917+DJ917)/1000.0</f>
        <v>0</v>
      </c>
      <c r="P917">
        <f>(DB917 - IF(AU917&gt;1, L917*CV917*100.0/(AW917*DP917), 0))*(DI917+DJ917)/1000.0</f>
        <v>0</v>
      </c>
      <c r="Q917">
        <f>2.0/((1/S917-1/R917)+SIGN(S917)*SQRT((1/S917-1/R917)*(1/S917-1/R917) + 4*CW917/((CW917+1)*(CW917+1))*(2*1/S917*1/R917-1/R917*1/R917)))</f>
        <v>0</v>
      </c>
      <c r="R917">
        <f>IF(LEFT(CX917,1)&lt;&gt;"0",IF(LEFT(CX917,1)="1",3.0,CY917),$D$5+$E$5*(DP917*DI917/($K$5*1000))+$F$5*(DP917*DI917/($K$5*1000))*MAX(MIN(CV917,$J$5),$I$5)*MAX(MIN(CV917,$J$5),$I$5)+$G$5*MAX(MIN(CV917,$J$5),$I$5)*(DP917*DI917/($K$5*1000))+$H$5*(DP917*DI917/($K$5*1000))*(DP917*DI917/($K$5*1000)))</f>
        <v>0</v>
      </c>
      <c r="S917">
        <f>J917*(1000-(1000*0.61365*exp(17.502*W917/(240.97+W917))/(DI917+DJ917)+DD917)/2)/(1000*0.61365*exp(17.502*W917/(240.97+W917))/(DI917+DJ917)-DD917)</f>
        <v>0</v>
      </c>
      <c r="T917">
        <f>1/((CW917+1)/(Q917/1.6)+1/(R917/1.37)) + CW917/((CW917+1)/(Q917/1.6) + CW917/(R917/1.37))</f>
        <v>0</v>
      </c>
      <c r="U917">
        <f>(CR917*CU917)</f>
        <v>0</v>
      </c>
      <c r="V917">
        <f>(DK917+(U917+2*0.95*5.67E-8*(((DK917+$B$7)+273)^4-(DK917+273)^4)-44100*J917)/(1.84*29.3*R917+8*0.95*5.67E-8*(DK917+273)^3))</f>
        <v>0</v>
      </c>
      <c r="W917">
        <f>($C$7*DL917+$D$7*DM917+$E$7*V917)</f>
        <v>0</v>
      </c>
      <c r="X917">
        <f>0.61365*exp(17.502*W917/(240.97+W917))</f>
        <v>0</v>
      </c>
      <c r="Y917">
        <f>(Z917/AA917*100)</f>
        <v>0</v>
      </c>
      <c r="Z917">
        <f>DD917*(DI917+DJ917)/1000</f>
        <v>0</v>
      </c>
      <c r="AA917">
        <f>0.61365*exp(17.502*DK917/(240.97+DK917))</f>
        <v>0</v>
      </c>
      <c r="AB917">
        <f>(X917-DD917*(DI917+DJ917)/1000)</f>
        <v>0</v>
      </c>
      <c r="AC917">
        <f>(-J917*44100)</f>
        <v>0</v>
      </c>
      <c r="AD917">
        <f>2*29.3*R917*0.92*(DK917-W917)</f>
        <v>0</v>
      </c>
      <c r="AE917">
        <f>2*0.95*5.67E-8*(((DK917+$B$7)+273)^4-(W917+273)^4)</f>
        <v>0</v>
      </c>
      <c r="AF917">
        <f>U917+AE917+AC917+AD917</f>
        <v>0</v>
      </c>
      <c r="AG917">
        <f>DH917*AU917*(DC917-DB917*(1000-AU917*DE917)/(1000-AU917*DD917))/(100*CV917)</f>
        <v>0</v>
      </c>
      <c r="AH917">
        <f>1000*DH917*AU917*(DD917-DE917)/(100*CV917*(1000-AU917*DD917))</f>
        <v>0</v>
      </c>
      <c r="AI917">
        <f>(AJ917 - AK917 - DI917*1E3/(8.314*(DK917+273.15)) * AM917/DH917 * AL917) * DH917/(100*CV917) * (1000 - DE917)/1000</f>
        <v>0</v>
      </c>
      <c r="AJ917">
        <v>542.799780138083</v>
      </c>
      <c r="AK917">
        <v>496.957448484848</v>
      </c>
      <c r="AL917">
        <v>3.23803269816332</v>
      </c>
      <c r="AM917">
        <v>66.0502826319513</v>
      </c>
      <c r="AN917">
        <f>(AP917 - AO917 + DI917*1E3/(8.314*(DK917+273.15)) * AR917/DH917 * AQ917) * DH917/(100*CV917) * 1000/(1000 - AP917)</f>
        <v>0</v>
      </c>
      <c r="AO917">
        <v>21.7340918135094</v>
      </c>
      <c r="AP917">
        <v>26.1922181818182</v>
      </c>
      <c r="AQ917">
        <v>-0.000102084425311625</v>
      </c>
      <c r="AR917">
        <v>92.4461955037178</v>
      </c>
      <c r="AS917">
        <v>0</v>
      </c>
      <c r="AT917">
        <v>0</v>
      </c>
      <c r="AU917">
        <f>IF(AS917*$H$13&gt;=AW917,1.0,(AW917/(AW917-AS917*$H$13)))</f>
        <v>0</v>
      </c>
      <c r="AV917">
        <f>(AU917-1)*100</f>
        <v>0</v>
      </c>
      <c r="AW917">
        <f>MAX(0,($B$13+$C$13*DP917)/(1+$D$13*DP917)*DI917/(DK917+273)*$E$13)</f>
        <v>0</v>
      </c>
      <c r="AX917" t="s">
        <v>418</v>
      </c>
      <c r="AY917" t="s">
        <v>418</v>
      </c>
      <c r="AZ917">
        <v>0</v>
      </c>
      <c r="BA917">
        <v>0</v>
      </c>
      <c r="BB917">
        <f>1-AZ917/BA917</f>
        <v>0</v>
      </c>
      <c r="BC917">
        <v>0</v>
      </c>
      <c r="BD917" t="s">
        <v>418</v>
      </c>
      <c r="BE917" t="s">
        <v>418</v>
      </c>
      <c r="BF917">
        <v>0</v>
      </c>
      <c r="BG917">
        <v>0</v>
      </c>
      <c r="BH917">
        <f>1-BF917/BG917</f>
        <v>0</v>
      </c>
      <c r="BI917">
        <v>0.5</v>
      </c>
      <c r="BJ917">
        <f>CS917</f>
        <v>0</v>
      </c>
      <c r="BK917">
        <f>L917</f>
        <v>0</v>
      </c>
      <c r="BL917">
        <f>BH917*BI917*BJ917</f>
        <v>0</v>
      </c>
      <c r="BM917">
        <f>(BK917-BC917)/BJ917</f>
        <v>0</v>
      </c>
      <c r="BN917">
        <f>(BA917-BG917)/BG917</f>
        <v>0</v>
      </c>
      <c r="BO917">
        <f>AZ917/(BB917+AZ917/BG917)</f>
        <v>0</v>
      </c>
      <c r="BP917" t="s">
        <v>418</v>
      </c>
      <c r="BQ917">
        <v>0</v>
      </c>
      <c r="BR917">
        <f>IF(BQ917&lt;&gt;0, BQ917, BO917)</f>
        <v>0</v>
      </c>
      <c r="BS917">
        <f>1-BR917/BG917</f>
        <v>0</v>
      </c>
      <c r="BT917">
        <f>(BG917-BF917)/(BG917-BR917)</f>
        <v>0</v>
      </c>
      <c r="BU917">
        <f>(BA917-BG917)/(BA917-BR917)</f>
        <v>0</v>
      </c>
      <c r="BV917">
        <f>(BG917-BF917)/(BG917-AZ917)</f>
        <v>0</v>
      </c>
      <c r="BW917">
        <f>(BA917-BG917)/(BA917-AZ917)</f>
        <v>0</v>
      </c>
      <c r="BX917">
        <f>(BT917*BR917/BF917)</f>
        <v>0</v>
      </c>
      <c r="BY917">
        <f>(1-BX917)</f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f>$B$11*DQ917+$C$11*DR917+$F$11*EC917*(1-EF917)</f>
        <v>0</v>
      </c>
      <c r="CS917">
        <f>CR917*CT917</f>
        <v>0</v>
      </c>
      <c r="CT917">
        <f>($B$11*$D$9+$C$11*$D$9+$F$11*((EP917+EH917)/MAX(EP917+EH917+EQ917, 0.1)*$I$9+EQ917/MAX(EP917+EH917+EQ917, 0.1)*$J$9))/($B$11+$C$11+$F$11)</f>
        <v>0</v>
      </c>
      <c r="CU917">
        <f>($B$11*$K$9+$C$11*$K$9+$F$11*((EP917+EH917)/MAX(EP917+EH917+EQ917, 0.1)*$P$9+EQ917/MAX(EP917+EH917+EQ917, 0.1)*$Q$9))/($B$11+$C$11+$F$11)</f>
        <v>0</v>
      </c>
      <c r="CV917">
        <v>6</v>
      </c>
      <c r="CW917">
        <v>0.5</v>
      </c>
      <c r="CX917" t="s">
        <v>419</v>
      </c>
      <c r="CY917">
        <v>2</v>
      </c>
      <c r="CZ917" t="b">
        <v>1</v>
      </c>
      <c r="DA917">
        <v>1659037451.81429</v>
      </c>
      <c r="DB917">
        <v>461.347642857143</v>
      </c>
      <c r="DC917">
        <v>514.084178571429</v>
      </c>
      <c r="DD917">
        <v>26.20515</v>
      </c>
      <c r="DE917">
        <v>21.7432857142857</v>
      </c>
      <c r="DF917">
        <v>454.66675</v>
      </c>
      <c r="DG917">
        <v>25.6737857142857</v>
      </c>
      <c r="DH917">
        <v>500.063571428571</v>
      </c>
      <c r="DI917">
        <v>90.2700607142857</v>
      </c>
      <c r="DJ917">
        <v>0.0434887178571429</v>
      </c>
      <c r="DK917">
        <v>27.2528464285714</v>
      </c>
      <c r="DL917">
        <v>27.6489214285714</v>
      </c>
      <c r="DM917">
        <v>999.9</v>
      </c>
      <c r="DN917">
        <v>0</v>
      </c>
      <c r="DO917">
        <v>0</v>
      </c>
      <c r="DP917">
        <v>9996.78571428571</v>
      </c>
      <c r="DQ917">
        <v>0</v>
      </c>
      <c r="DR917">
        <v>17.1335928571429</v>
      </c>
      <c r="DS917">
        <v>-52.7365178571429</v>
      </c>
      <c r="DT917">
        <v>473.762607142857</v>
      </c>
      <c r="DU917">
        <v>525.510357142857</v>
      </c>
      <c r="DV917">
        <v>4.46186285714286</v>
      </c>
      <c r="DW917">
        <v>514.084178571429</v>
      </c>
      <c r="DX917">
        <v>21.7432857142857</v>
      </c>
      <c r="DY917">
        <v>2.36554107142857</v>
      </c>
      <c r="DZ917">
        <v>1.96276821428571</v>
      </c>
      <c r="EA917">
        <v>20.1297892857143</v>
      </c>
      <c r="EB917">
        <v>17.1471321428571</v>
      </c>
      <c r="EC917">
        <v>2000.00785714286</v>
      </c>
      <c r="ED917">
        <v>0.980000035714286</v>
      </c>
      <c r="EE917">
        <v>0.0199998285714286</v>
      </c>
      <c r="EF917">
        <v>0</v>
      </c>
      <c r="EG917">
        <v>849.537464285714</v>
      </c>
      <c r="EH917">
        <v>5.00063</v>
      </c>
      <c r="EI917">
        <v>16709.9285714286</v>
      </c>
      <c r="EJ917">
        <v>17256.9714285714</v>
      </c>
      <c r="EK917">
        <v>38.0665</v>
      </c>
      <c r="EL917">
        <v>38.125</v>
      </c>
      <c r="EM917">
        <v>37.562</v>
      </c>
      <c r="EN917">
        <v>37.4595</v>
      </c>
      <c r="EO917">
        <v>39.116</v>
      </c>
      <c r="EP917">
        <v>1955.10714285714</v>
      </c>
      <c r="EQ917">
        <v>39.9007142857143</v>
      </c>
      <c r="ER917">
        <v>0</v>
      </c>
      <c r="ES917">
        <v>1659037458.7</v>
      </c>
      <c r="ET917">
        <v>0</v>
      </c>
      <c r="EU917">
        <v>849.8434</v>
      </c>
      <c r="EV917">
        <v>31.1527692274533</v>
      </c>
      <c r="EW917">
        <v>611.684615443869</v>
      </c>
      <c r="EX917">
        <v>16715.016</v>
      </c>
      <c r="EY917">
        <v>15</v>
      </c>
      <c r="EZ917">
        <v>1659035359.5</v>
      </c>
      <c r="FA917" t="s">
        <v>1976</v>
      </c>
      <c r="FB917">
        <v>1659035357.5</v>
      </c>
      <c r="FC917">
        <v>1659035359.5</v>
      </c>
      <c r="FD917">
        <v>1</v>
      </c>
      <c r="FE917">
        <v>-0.104</v>
      </c>
      <c r="FF917">
        <v>-0.037</v>
      </c>
      <c r="FG917">
        <v>6.435</v>
      </c>
      <c r="FH917">
        <v>0.501</v>
      </c>
      <c r="FI917">
        <v>420</v>
      </c>
      <c r="FJ917">
        <v>25</v>
      </c>
      <c r="FK917">
        <v>0.45</v>
      </c>
      <c r="FL917">
        <v>0.11</v>
      </c>
      <c r="FM917">
        <v>-51.5993375</v>
      </c>
      <c r="FN917">
        <v>-17.8785849906191</v>
      </c>
      <c r="FO917">
        <v>1.82753107657401</v>
      </c>
      <c r="FP917">
        <v>0</v>
      </c>
      <c r="FQ917">
        <v>847.962911764706</v>
      </c>
      <c r="FR917">
        <v>29.0573414840479</v>
      </c>
      <c r="FS917">
        <v>2.86464283132087</v>
      </c>
      <c r="FT917">
        <v>0</v>
      </c>
      <c r="FU917">
        <v>4.45333725</v>
      </c>
      <c r="FV917">
        <v>0.105586829268283</v>
      </c>
      <c r="FW917">
        <v>0.0142045170610443</v>
      </c>
      <c r="FX917">
        <v>0</v>
      </c>
      <c r="FY917">
        <v>0</v>
      </c>
      <c r="FZ917">
        <v>3</v>
      </c>
      <c r="GA917" t="s">
        <v>427</v>
      </c>
      <c r="GB917">
        <v>2.97376</v>
      </c>
      <c r="GC917">
        <v>2.69735</v>
      </c>
      <c r="GD917">
        <v>0.100888</v>
      </c>
      <c r="GE917">
        <v>0.11034</v>
      </c>
      <c r="GF917">
        <v>0.109516</v>
      </c>
      <c r="GG917">
        <v>0.0972275</v>
      </c>
      <c r="GH917">
        <v>35009.5</v>
      </c>
      <c r="GI917">
        <v>37892.2</v>
      </c>
      <c r="GJ917">
        <v>35284</v>
      </c>
      <c r="GK917">
        <v>38625.9</v>
      </c>
      <c r="GL917">
        <v>44540.5</v>
      </c>
      <c r="GM917">
        <v>50363.7</v>
      </c>
      <c r="GN917">
        <v>55154.6</v>
      </c>
      <c r="GO917">
        <v>61956.5</v>
      </c>
      <c r="GP917">
        <v>1.9836</v>
      </c>
      <c r="GQ917">
        <v>1.855</v>
      </c>
      <c r="GR917">
        <v>0.157058</v>
      </c>
      <c r="GS917">
        <v>0</v>
      </c>
      <c r="GT917">
        <v>25.0657</v>
      </c>
      <c r="GU917">
        <v>999.9</v>
      </c>
      <c r="GV917">
        <v>58.149</v>
      </c>
      <c r="GW917">
        <v>29.285</v>
      </c>
      <c r="GX917">
        <v>26.3368</v>
      </c>
      <c r="GY917">
        <v>55.5419</v>
      </c>
      <c r="GZ917">
        <v>45.9054</v>
      </c>
      <c r="HA917">
        <v>1</v>
      </c>
      <c r="HB917">
        <v>-0.0627439</v>
      </c>
      <c r="HC917">
        <v>0.0100218</v>
      </c>
      <c r="HD917">
        <v>20.1138</v>
      </c>
      <c r="HE917">
        <v>5.19812</v>
      </c>
      <c r="HF917">
        <v>12.004</v>
      </c>
      <c r="HG917">
        <v>4.9756</v>
      </c>
      <c r="HH917">
        <v>3.2936</v>
      </c>
      <c r="HI917">
        <v>9999</v>
      </c>
      <c r="HJ917">
        <v>9999</v>
      </c>
      <c r="HK917">
        <v>9999</v>
      </c>
      <c r="HL917">
        <v>631.5</v>
      </c>
      <c r="HM917">
        <v>1.8631</v>
      </c>
      <c r="HN917">
        <v>1.86798</v>
      </c>
      <c r="HO917">
        <v>1.86777</v>
      </c>
      <c r="HP917">
        <v>1.86896</v>
      </c>
      <c r="HQ917">
        <v>1.86981</v>
      </c>
      <c r="HR917">
        <v>1.86584</v>
      </c>
      <c r="HS917">
        <v>1.86691</v>
      </c>
      <c r="HT917">
        <v>1.86829</v>
      </c>
      <c r="HU917">
        <v>5</v>
      </c>
      <c r="HV917">
        <v>0</v>
      </c>
      <c r="HW917">
        <v>0</v>
      </c>
      <c r="HX917">
        <v>0</v>
      </c>
      <c r="HY917" t="s">
        <v>422</v>
      </c>
      <c r="HZ917" t="s">
        <v>423</v>
      </c>
      <c r="IA917" t="s">
        <v>424</v>
      </c>
      <c r="IB917" t="s">
        <v>424</v>
      </c>
      <c r="IC917" t="s">
        <v>424</v>
      </c>
      <c r="ID917" t="s">
        <v>424</v>
      </c>
      <c r="IE917">
        <v>0</v>
      </c>
      <c r="IF917">
        <v>100</v>
      </c>
      <c r="IG917">
        <v>100</v>
      </c>
      <c r="IH917">
        <v>6.826</v>
      </c>
      <c r="II917">
        <v>0.5313</v>
      </c>
      <c r="IJ917">
        <v>3.92360093765785</v>
      </c>
      <c r="IK917">
        <v>0.00601174518973114</v>
      </c>
      <c r="IL917">
        <v>2.77886958061485e-07</v>
      </c>
      <c r="IM917">
        <v>-3.54636231360687e-10</v>
      </c>
      <c r="IN917">
        <v>0.531367920259254</v>
      </c>
      <c r="IO917">
        <v>0</v>
      </c>
      <c r="IP917">
        <v>0</v>
      </c>
      <c r="IQ917">
        <v>0</v>
      </c>
      <c r="IR917">
        <v>-4</v>
      </c>
      <c r="IS917">
        <v>1848</v>
      </c>
      <c r="IT917">
        <v>1</v>
      </c>
      <c r="IU917">
        <v>25</v>
      </c>
      <c r="IV917">
        <v>35</v>
      </c>
      <c r="IW917">
        <v>35</v>
      </c>
      <c r="IX917">
        <v>1.27319</v>
      </c>
      <c r="IY917">
        <v>2.63184</v>
      </c>
      <c r="IZ917">
        <v>1.54785</v>
      </c>
      <c r="JA917">
        <v>2.30713</v>
      </c>
      <c r="JB917">
        <v>1.34644</v>
      </c>
      <c r="JC917">
        <v>2.27783</v>
      </c>
      <c r="JD917">
        <v>33.6029</v>
      </c>
      <c r="JE917">
        <v>24.2188</v>
      </c>
      <c r="JF917">
        <v>18</v>
      </c>
      <c r="JG917">
        <v>497.296</v>
      </c>
      <c r="JH917">
        <v>414.182</v>
      </c>
      <c r="JI917">
        <v>24.9999</v>
      </c>
      <c r="JJ917">
        <v>26.4355</v>
      </c>
      <c r="JK917">
        <v>30</v>
      </c>
      <c r="JL917">
        <v>26.3933</v>
      </c>
      <c r="JM917">
        <v>26.3356</v>
      </c>
      <c r="JN917">
        <v>25.5664</v>
      </c>
      <c r="JO917">
        <v>26.7403</v>
      </c>
      <c r="JP917">
        <v>100</v>
      </c>
      <c r="JQ917">
        <v>25</v>
      </c>
      <c r="JR917">
        <v>554.632</v>
      </c>
      <c r="JS917">
        <v>21.6461</v>
      </c>
      <c r="JT917">
        <v>102.313</v>
      </c>
      <c r="JU917">
        <v>103.126</v>
      </c>
    </row>
    <row r="918" spans="1:281">
      <c r="A918">
        <v>900</v>
      </c>
      <c r="B918">
        <v>1659037464.6</v>
      </c>
      <c r="C918">
        <v>13781.5</v>
      </c>
      <c r="D918" t="s">
        <v>2234</v>
      </c>
      <c r="E918" t="s">
        <v>2235</v>
      </c>
      <c r="F918">
        <v>5</v>
      </c>
      <c r="G918" t="s">
        <v>2169</v>
      </c>
      <c r="H918" t="s">
        <v>417</v>
      </c>
      <c r="I918">
        <v>1659037457.1</v>
      </c>
      <c r="J918">
        <f>(K918)/1000</f>
        <v>0</v>
      </c>
      <c r="K918">
        <f>IF(CZ918, AN918, AH918)</f>
        <v>0</v>
      </c>
      <c r="L918">
        <f>IF(CZ918, AI918, AG918)</f>
        <v>0</v>
      </c>
      <c r="M918">
        <f>DB918 - IF(AU918&gt;1, L918*CV918*100.0/(AW918*DP918), 0)</f>
        <v>0</v>
      </c>
      <c r="N918">
        <f>((T918-J918/2)*M918-L918)/(T918+J918/2)</f>
        <v>0</v>
      </c>
      <c r="O918">
        <f>N918*(DI918+DJ918)/1000.0</f>
        <v>0</v>
      </c>
      <c r="P918">
        <f>(DB918 - IF(AU918&gt;1, L918*CV918*100.0/(AW918*DP918), 0))*(DI918+DJ918)/1000.0</f>
        <v>0</v>
      </c>
      <c r="Q918">
        <f>2.0/((1/S918-1/R918)+SIGN(S918)*SQRT((1/S918-1/R918)*(1/S918-1/R918) + 4*CW918/((CW918+1)*(CW918+1))*(2*1/S918*1/R918-1/R918*1/R918)))</f>
        <v>0</v>
      </c>
      <c r="R918">
        <f>IF(LEFT(CX918,1)&lt;&gt;"0",IF(LEFT(CX918,1)="1",3.0,CY918),$D$5+$E$5*(DP918*DI918/($K$5*1000))+$F$5*(DP918*DI918/($K$5*1000))*MAX(MIN(CV918,$J$5),$I$5)*MAX(MIN(CV918,$J$5),$I$5)+$G$5*MAX(MIN(CV918,$J$5),$I$5)*(DP918*DI918/($K$5*1000))+$H$5*(DP918*DI918/($K$5*1000))*(DP918*DI918/($K$5*1000)))</f>
        <v>0</v>
      </c>
      <c r="S918">
        <f>J918*(1000-(1000*0.61365*exp(17.502*W918/(240.97+W918))/(DI918+DJ918)+DD918)/2)/(1000*0.61365*exp(17.502*W918/(240.97+W918))/(DI918+DJ918)-DD918)</f>
        <v>0</v>
      </c>
      <c r="T918">
        <f>1/((CW918+1)/(Q918/1.6)+1/(R918/1.37)) + CW918/((CW918+1)/(Q918/1.6) + CW918/(R918/1.37))</f>
        <v>0</v>
      </c>
      <c r="U918">
        <f>(CR918*CU918)</f>
        <v>0</v>
      </c>
      <c r="V918">
        <f>(DK918+(U918+2*0.95*5.67E-8*(((DK918+$B$7)+273)^4-(DK918+273)^4)-44100*J918)/(1.84*29.3*R918+8*0.95*5.67E-8*(DK918+273)^3))</f>
        <v>0</v>
      </c>
      <c r="W918">
        <f>($C$7*DL918+$D$7*DM918+$E$7*V918)</f>
        <v>0</v>
      </c>
      <c r="X918">
        <f>0.61365*exp(17.502*W918/(240.97+W918))</f>
        <v>0</v>
      </c>
      <c r="Y918">
        <f>(Z918/AA918*100)</f>
        <v>0</v>
      </c>
      <c r="Z918">
        <f>DD918*(DI918+DJ918)/1000</f>
        <v>0</v>
      </c>
      <c r="AA918">
        <f>0.61365*exp(17.502*DK918/(240.97+DK918))</f>
        <v>0</v>
      </c>
      <c r="AB918">
        <f>(X918-DD918*(DI918+DJ918)/1000)</f>
        <v>0</v>
      </c>
      <c r="AC918">
        <f>(-J918*44100)</f>
        <v>0</v>
      </c>
      <c r="AD918">
        <f>2*29.3*R918*0.92*(DK918-W918)</f>
        <v>0</v>
      </c>
      <c r="AE918">
        <f>2*0.95*5.67E-8*(((DK918+$B$7)+273)^4-(W918+273)^4)</f>
        <v>0</v>
      </c>
      <c r="AF918">
        <f>U918+AE918+AC918+AD918</f>
        <v>0</v>
      </c>
      <c r="AG918">
        <f>DH918*AU918*(DC918-DB918*(1000-AU918*DE918)/(1000-AU918*DD918))/(100*CV918)</f>
        <v>0</v>
      </c>
      <c r="AH918">
        <f>1000*DH918*AU918*(DD918-DE918)/(100*CV918*(1000-AU918*DD918))</f>
        <v>0</v>
      </c>
      <c r="AI918">
        <f>(AJ918 - AK918 - DI918*1E3/(8.314*(DK918+273.15)) * AM918/DH918 * AL918) * DH918/(100*CV918) * (1000 - DE918)/1000</f>
        <v>0</v>
      </c>
      <c r="AJ918">
        <v>560.467912706</v>
      </c>
      <c r="AK918">
        <v>513.332896969697</v>
      </c>
      <c r="AL918">
        <v>3.27048722211491</v>
      </c>
      <c r="AM918">
        <v>66.0502826319513</v>
      </c>
      <c r="AN918">
        <f>(AP918 - AO918 + DI918*1E3/(8.314*(DK918+273.15)) * AR918/DH918 * AQ918) * DH918/(100*CV918) * 1000/(1000 - AP918)</f>
        <v>0</v>
      </c>
      <c r="AO918">
        <v>21.7290311282461</v>
      </c>
      <c r="AP918">
        <v>26.1913937062937</v>
      </c>
      <c r="AQ918">
        <v>1.56317384480433e-05</v>
      </c>
      <c r="AR918">
        <v>92.4461955037178</v>
      </c>
      <c r="AS918">
        <v>0</v>
      </c>
      <c r="AT918">
        <v>0</v>
      </c>
      <c r="AU918">
        <f>IF(AS918*$H$13&gt;=AW918,1.0,(AW918/(AW918-AS918*$H$13)))</f>
        <v>0</v>
      </c>
      <c r="AV918">
        <f>(AU918-1)*100</f>
        <v>0</v>
      </c>
      <c r="AW918">
        <f>MAX(0,($B$13+$C$13*DP918)/(1+$D$13*DP918)*DI918/(DK918+273)*$E$13)</f>
        <v>0</v>
      </c>
      <c r="AX918" t="s">
        <v>418</v>
      </c>
      <c r="AY918" t="s">
        <v>418</v>
      </c>
      <c r="AZ918">
        <v>0</v>
      </c>
      <c r="BA918">
        <v>0</v>
      </c>
      <c r="BB918">
        <f>1-AZ918/BA918</f>
        <v>0</v>
      </c>
      <c r="BC918">
        <v>0</v>
      </c>
      <c r="BD918" t="s">
        <v>418</v>
      </c>
      <c r="BE918" t="s">
        <v>418</v>
      </c>
      <c r="BF918">
        <v>0</v>
      </c>
      <c r="BG918">
        <v>0</v>
      </c>
      <c r="BH918">
        <f>1-BF918/BG918</f>
        <v>0</v>
      </c>
      <c r="BI918">
        <v>0.5</v>
      </c>
      <c r="BJ918">
        <f>CS918</f>
        <v>0</v>
      </c>
      <c r="BK918">
        <f>L918</f>
        <v>0</v>
      </c>
      <c r="BL918">
        <f>BH918*BI918*BJ918</f>
        <v>0</v>
      </c>
      <c r="BM918">
        <f>(BK918-BC918)/BJ918</f>
        <v>0</v>
      </c>
      <c r="BN918">
        <f>(BA918-BG918)/BG918</f>
        <v>0</v>
      </c>
      <c r="BO918">
        <f>AZ918/(BB918+AZ918/BG918)</f>
        <v>0</v>
      </c>
      <c r="BP918" t="s">
        <v>418</v>
      </c>
      <c r="BQ918">
        <v>0</v>
      </c>
      <c r="BR918">
        <f>IF(BQ918&lt;&gt;0, BQ918, BO918)</f>
        <v>0</v>
      </c>
      <c r="BS918">
        <f>1-BR918/BG918</f>
        <v>0</v>
      </c>
      <c r="BT918">
        <f>(BG918-BF918)/(BG918-BR918)</f>
        <v>0</v>
      </c>
      <c r="BU918">
        <f>(BA918-BG918)/(BA918-BR918)</f>
        <v>0</v>
      </c>
      <c r="BV918">
        <f>(BG918-BF918)/(BG918-AZ918)</f>
        <v>0</v>
      </c>
      <c r="BW918">
        <f>(BA918-BG918)/(BA918-AZ918)</f>
        <v>0</v>
      </c>
      <c r="BX918">
        <f>(BT918*BR918/BF918)</f>
        <v>0</v>
      </c>
      <c r="BY918">
        <f>(1-BX918)</f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f>$B$11*DQ918+$C$11*DR918+$F$11*EC918*(1-EF918)</f>
        <v>0</v>
      </c>
      <c r="CS918">
        <f>CR918*CT918</f>
        <v>0</v>
      </c>
      <c r="CT918">
        <f>($B$11*$D$9+$C$11*$D$9+$F$11*((EP918+EH918)/MAX(EP918+EH918+EQ918, 0.1)*$I$9+EQ918/MAX(EP918+EH918+EQ918, 0.1)*$J$9))/($B$11+$C$11+$F$11)</f>
        <v>0</v>
      </c>
      <c r="CU918">
        <f>($B$11*$K$9+$C$11*$K$9+$F$11*((EP918+EH918)/MAX(EP918+EH918+EQ918, 0.1)*$P$9+EQ918/MAX(EP918+EH918+EQ918, 0.1)*$Q$9))/($B$11+$C$11+$F$11)</f>
        <v>0</v>
      </c>
      <c r="CV918">
        <v>6</v>
      </c>
      <c r="CW918">
        <v>0.5</v>
      </c>
      <c r="CX918" t="s">
        <v>419</v>
      </c>
      <c r="CY918">
        <v>2</v>
      </c>
      <c r="CZ918" t="b">
        <v>1</v>
      </c>
      <c r="DA918">
        <v>1659037457.1</v>
      </c>
      <c r="DB918">
        <v>477.839962962963</v>
      </c>
      <c r="DC918">
        <v>531.852296296296</v>
      </c>
      <c r="DD918">
        <v>26.1958074074074</v>
      </c>
      <c r="DE918">
        <v>21.7272703703704</v>
      </c>
      <c r="DF918">
        <v>471.060037037037</v>
      </c>
      <c r="DG918">
        <v>25.6644407407407</v>
      </c>
      <c r="DH918">
        <v>500.036851851852</v>
      </c>
      <c r="DI918">
        <v>90.2710851851852</v>
      </c>
      <c r="DJ918">
        <v>0.0435850222222222</v>
      </c>
      <c r="DK918">
        <v>27.2506</v>
      </c>
      <c r="DL918">
        <v>27.638337037037</v>
      </c>
      <c r="DM918">
        <v>999.9</v>
      </c>
      <c r="DN918">
        <v>0</v>
      </c>
      <c r="DO918">
        <v>0</v>
      </c>
      <c r="DP918">
        <v>9987.22222222222</v>
      </c>
      <c r="DQ918">
        <v>0</v>
      </c>
      <c r="DR918">
        <v>17.1715703703704</v>
      </c>
      <c r="DS918">
        <v>-54.0124037037037</v>
      </c>
      <c r="DT918">
        <v>490.694148148148</v>
      </c>
      <c r="DU918">
        <v>543.664481481482</v>
      </c>
      <c r="DV918">
        <v>4.46853962962963</v>
      </c>
      <c r="DW918">
        <v>531.852296296296</v>
      </c>
      <c r="DX918">
        <v>21.7272703703704</v>
      </c>
      <c r="DY918">
        <v>2.36472444444444</v>
      </c>
      <c r="DZ918">
        <v>1.96134407407407</v>
      </c>
      <c r="EA918">
        <v>20.1242074074074</v>
      </c>
      <c r="EB918">
        <v>17.1356703703704</v>
      </c>
      <c r="EC918">
        <v>1999.98740740741</v>
      </c>
      <c r="ED918">
        <v>0.979999888888889</v>
      </c>
      <c r="EE918">
        <v>0.0199999851851852</v>
      </c>
      <c r="EF918">
        <v>0</v>
      </c>
      <c r="EG918">
        <v>852.28537037037</v>
      </c>
      <c r="EH918">
        <v>5.00063</v>
      </c>
      <c r="EI918">
        <v>16764.0185185185</v>
      </c>
      <c r="EJ918">
        <v>17256.7962962963</v>
      </c>
      <c r="EK918">
        <v>38.0666666666667</v>
      </c>
      <c r="EL918">
        <v>38.125</v>
      </c>
      <c r="EM918">
        <v>37.562</v>
      </c>
      <c r="EN918">
        <v>37.458</v>
      </c>
      <c r="EO918">
        <v>39.1063333333333</v>
      </c>
      <c r="EP918">
        <v>1955.08703703704</v>
      </c>
      <c r="EQ918">
        <v>39.9003703703704</v>
      </c>
      <c r="ER918">
        <v>0</v>
      </c>
      <c r="ES918">
        <v>1659037463.5</v>
      </c>
      <c r="ET918">
        <v>0</v>
      </c>
      <c r="EU918">
        <v>852.34332</v>
      </c>
      <c r="EV918">
        <v>32.3596922571002</v>
      </c>
      <c r="EW918">
        <v>635.884614477079</v>
      </c>
      <c r="EX918">
        <v>16764.42</v>
      </c>
      <c r="EY918">
        <v>15</v>
      </c>
      <c r="EZ918">
        <v>1659035359.5</v>
      </c>
      <c r="FA918" t="s">
        <v>1976</v>
      </c>
      <c r="FB918">
        <v>1659035357.5</v>
      </c>
      <c r="FC918">
        <v>1659035359.5</v>
      </c>
      <c r="FD918">
        <v>1</v>
      </c>
      <c r="FE918">
        <v>-0.104</v>
      </c>
      <c r="FF918">
        <v>-0.037</v>
      </c>
      <c r="FG918">
        <v>6.435</v>
      </c>
      <c r="FH918">
        <v>0.501</v>
      </c>
      <c r="FI918">
        <v>420</v>
      </c>
      <c r="FJ918">
        <v>25</v>
      </c>
      <c r="FK918">
        <v>0.45</v>
      </c>
      <c r="FL918">
        <v>0.11</v>
      </c>
      <c r="FM918">
        <v>-53.3712475</v>
      </c>
      <c r="FN918">
        <v>-14.6512536585366</v>
      </c>
      <c r="FO918">
        <v>1.53596430475898</v>
      </c>
      <c r="FP918">
        <v>0</v>
      </c>
      <c r="FQ918">
        <v>850.957823529412</v>
      </c>
      <c r="FR918">
        <v>31.40641711374</v>
      </c>
      <c r="FS918">
        <v>3.08849346932038</v>
      </c>
      <c r="FT918">
        <v>0</v>
      </c>
      <c r="FU918">
        <v>4.4670235</v>
      </c>
      <c r="FV918">
        <v>0.0717838649155712</v>
      </c>
      <c r="FW918">
        <v>0.0141960766675163</v>
      </c>
      <c r="FX918">
        <v>1</v>
      </c>
      <c r="FY918">
        <v>1</v>
      </c>
      <c r="FZ918">
        <v>3</v>
      </c>
      <c r="GA918" t="s">
        <v>421</v>
      </c>
      <c r="GB918">
        <v>2.973</v>
      </c>
      <c r="GC918">
        <v>2.69727</v>
      </c>
      <c r="GD918">
        <v>0.103319</v>
      </c>
      <c r="GE918">
        <v>0.112541</v>
      </c>
      <c r="GF918">
        <v>0.109523</v>
      </c>
      <c r="GG918">
        <v>0.0970014</v>
      </c>
      <c r="GH918">
        <v>34914.8</v>
      </c>
      <c r="GI918">
        <v>37799.2</v>
      </c>
      <c r="GJ918">
        <v>35283.9</v>
      </c>
      <c r="GK918">
        <v>38626.6</v>
      </c>
      <c r="GL918">
        <v>44539.9</v>
      </c>
      <c r="GM918">
        <v>50376.3</v>
      </c>
      <c r="GN918">
        <v>55154.3</v>
      </c>
      <c r="GO918">
        <v>61956.4</v>
      </c>
      <c r="GP918">
        <v>1.983</v>
      </c>
      <c r="GQ918">
        <v>1.8558</v>
      </c>
      <c r="GR918">
        <v>0.155568</v>
      </c>
      <c r="GS918">
        <v>0</v>
      </c>
      <c r="GT918">
        <v>25.0636</v>
      </c>
      <c r="GU918">
        <v>999.9</v>
      </c>
      <c r="GV918">
        <v>58.149</v>
      </c>
      <c r="GW918">
        <v>29.306</v>
      </c>
      <c r="GX918">
        <v>26.3681</v>
      </c>
      <c r="GY918">
        <v>55.7319</v>
      </c>
      <c r="GZ918">
        <v>46.3582</v>
      </c>
      <c r="HA918">
        <v>1</v>
      </c>
      <c r="HB918">
        <v>-0.0626829</v>
      </c>
      <c r="HC918">
        <v>0.0106754</v>
      </c>
      <c r="HD918">
        <v>20.1132</v>
      </c>
      <c r="HE918">
        <v>5.19812</v>
      </c>
      <c r="HF918">
        <v>12.0052</v>
      </c>
      <c r="HG918">
        <v>4.9748</v>
      </c>
      <c r="HH918">
        <v>3.2934</v>
      </c>
      <c r="HI918">
        <v>9999</v>
      </c>
      <c r="HJ918">
        <v>9999</v>
      </c>
      <c r="HK918">
        <v>9999</v>
      </c>
      <c r="HL918">
        <v>631.5</v>
      </c>
      <c r="HM918">
        <v>1.86322</v>
      </c>
      <c r="HN918">
        <v>1.86798</v>
      </c>
      <c r="HO918">
        <v>1.8678</v>
      </c>
      <c r="HP918">
        <v>1.86899</v>
      </c>
      <c r="HQ918">
        <v>1.86981</v>
      </c>
      <c r="HR918">
        <v>1.86584</v>
      </c>
      <c r="HS918">
        <v>1.86691</v>
      </c>
      <c r="HT918">
        <v>1.86829</v>
      </c>
      <c r="HU918">
        <v>5</v>
      </c>
      <c r="HV918">
        <v>0</v>
      </c>
      <c r="HW918">
        <v>0</v>
      </c>
      <c r="HX918">
        <v>0</v>
      </c>
      <c r="HY918" t="s">
        <v>422</v>
      </c>
      <c r="HZ918" t="s">
        <v>423</v>
      </c>
      <c r="IA918" t="s">
        <v>424</v>
      </c>
      <c r="IB918" t="s">
        <v>424</v>
      </c>
      <c r="IC918" t="s">
        <v>424</v>
      </c>
      <c r="ID918" t="s">
        <v>424</v>
      </c>
      <c r="IE918">
        <v>0</v>
      </c>
      <c r="IF918">
        <v>100</v>
      </c>
      <c r="IG918">
        <v>100</v>
      </c>
      <c r="IH918">
        <v>6.921</v>
      </c>
      <c r="II918">
        <v>0.5313</v>
      </c>
      <c r="IJ918">
        <v>3.92360093765785</v>
      </c>
      <c r="IK918">
        <v>0.00601174518973114</v>
      </c>
      <c r="IL918">
        <v>2.77886958061485e-07</v>
      </c>
      <c r="IM918">
        <v>-3.54636231360687e-10</v>
      </c>
      <c r="IN918">
        <v>0.531367920259254</v>
      </c>
      <c r="IO918">
        <v>0</v>
      </c>
      <c r="IP918">
        <v>0</v>
      </c>
      <c r="IQ918">
        <v>0</v>
      </c>
      <c r="IR918">
        <v>-4</v>
      </c>
      <c r="IS918">
        <v>1848</v>
      </c>
      <c r="IT918">
        <v>1</v>
      </c>
      <c r="IU918">
        <v>25</v>
      </c>
      <c r="IV918">
        <v>35.1</v>
      </c>
      <c r="IW918">
        <v>35.1</v>
      </c>
      <c r="IX918">
        <v>1.30127</v>
      </c>
      <c r="IY918">
        <v>2.62939</v>
      </c>
      <c r="IZ918">
        <v>1.54785</v>
      </c>
      <c r="JA918">
        <v>2.30713</v>
      </c>
      <c r="JB918">
        <v>1.34644</v>
      </c>
      <c r="JC918">
        <v>2.40479</v>
      </c>
      <c r="JD918">
        <v>33.6029</v>
      </c>
      <c r="JE918">
        <v>24.2188</v>
      </c>
      <c r="JF918">
        <v>18</v>
      </c>
      <c r="JG918">
        <v>496.903</v>
      </c>
      <c r="JH918">
        <v>414.636</v>
      </c>
      <c r="JI918">
        <v>25</v>
      </c>
      <c r="JJ918">
        <v>26.4355</v>
      </c>
      <c r="JK918">
        <v>30</v>
      </c>
      <c r="JL918">
        <v>26.3933</v>
      </c>
      <c r="JM918">
        <v>26.3356</v>
      </c>
      <c r="JN918">
        <v>26.184</v>
      </c>
      <c r="JO918">
        <v>27.3118</v>
      </c>
      <c r="JP918">
        <v>100</v>
      </c>
      <c r="JQ918">
        <v>25</v>
      </c>
      <c r="JR918">
        <v>574.753</v>
      </c>
      <c r="JS918">
        <v>21.4817</v>
      </c>
      <c r="JT918">
        <v>102.313</v>
      </c>
      <c r="JU918">
        <v>103.127</v>
      </c>
    </row>
    <row r="919" spans="1:281">
      <c r="A919">
        <v>901</v>
      </c>
      <c r="B919">
        <v>1659037469.6</v>
      </c>
      <c r="C919">
        <v>13786.5</v>
      </c>
      <c r="D919" t="s">
        <v>2236</v>
      </c>
      <c r="E919" t="s">
        <v>2237</v>
      </c>
      <c r="F919">
        <v>5</v>
      </c>
      <c r="G919" t="s">
        <v>2169</v>
      </c>
      <c r="H919" t="s">
        <v>417</v>
      </c>
      <c r="I919">
        <v>1659037461.81429</v>
      </c>
      <c r="J919">
        <f>(K919)/1000</f>
        <v>0</v>
      </c>
      <c r="K919">
        <f>IF(CZ919, AN919, AH919)</f>
        <v>0</v>
      </c>
      <c r="L919">
        <f>IF(CZ919, AI919, AG919)</f>
        <v>0</v>
      </c>
      <c r="M919">
        <f>DB919 - IF(AU919&gt;1, L919*CV919*100.0/(AW919*DP919), 0)</f>
        <v>0</v>
      </c>
      <c r="N919">
        <f>((T919-J919/2)*M919-L919)/(T919+J919/2)</f>
        <v>0</v>
      </c>
      <c r="O919">
        <f>N919*(DI919+DJ919)/1000.0</f>
        <v>0</v>
      </c>
      <c r="P919">
        <f>(DB919 - IF(AU919&gt;1, L919*CV919*100.0/(AW919*DP919), 0))*(DI919+DJ919)/1000.0</f>
        <v>0</v>
      </c>
      <c r="Q919">
        <f>2.0/((1/S919-1/R919)+SIGN(S919)*SQRT((1/S919-1/R919)*(1/S919-1/R919) + 4*CW919/((CW919+1)*(CW919+1))*(2*1/S919*1/R919-1/R919*1/R919)))</f>
        <v>0</v>
      </c>
      <c r="R919">
        <f>IF(LEFT(CX919,1)&lt;&gt;"0",IF(LEFT(CX919,1)="1",3.0,CY919),$D$5+$E$5*(DP919*DI919/($K$5*1000))+$F$5*(DP919*DI919/($K$5*1000))*MAX(MIN(CV919,$J$5),$I$5)*MAX(MIN(CV919,$J$5),$I$5)+$G$5*MAX(MIN(CV919,$J$5),$I$5)*(DP919*DI919/($K$5*1000))+$H$5*(DP919*DI919/($K$5*1000))*(DP919*DI919/($K$5*1000)))</f>
        <v>0</v>
      </c>
      <c r="S919">
        <f>J919*(1000-(1000*0.61365*exp(17.502*W919/(240.97+W919))/(DI919+DJ919)+DD919)/2)/(1000*0.61365*exp(17.502*W919/(240.97+W919))/(DI919+DJ919)-DD919)</f>
        <v>0</v>
      </c>
      <c r="T919">
        <f>1/((CW919+1)/(Q919/1.6)+1/(R919/1.37)) + CW919/((CW919+1)/(Q919/1.6) + CW919/(R919/1.37))</f>
        <v>0</v>
      </c>
      <c r="U919">
        <f>(CR919*CU919)</f>
        <v>0</v>
      </c>
      <c r="V919">
        <f>(DK919+(U919+2*0.95*5.67E-8*(((DK919+$B$7)+273)^4-(DK919+273)^4)-44100*J919)/(1.84*29.3*R919+8*0.95*5.67E-8*(DK919+273)^3))</f>
        <v>0</v>
      </c>
      <c r="W919">
        <f>($C$7*DL919+$D$7*DM919+$E$7*V919)</f>
        <v>0</v>
      </c>
      <c r="X919">
        <f>0.61365*exp(17.502*W919/(240.97+W919))</f>
        <v>0</v>
      </c>
      <c r="Y919">
        <f>(Z919/AA919*100)</f>
        <v>0</v>
      </c>
      <c r="Z919">
        <f>DD919*(DI919+DJ919)/1000</f>
        <v>0</v>
      </c>
      <c r="AA919">
        <f>0.61365*exp(17.502*DK919/(240.97+DK919))</f>
        <v>0</v>
      </c>
      <c r="AB919">
        <f>(X919-DD919*(DI919+DJ919)/1000)</f>
        <v>0</v>
      </c>
      <c r="AC919">
        <f>(-J919*44100)</f>
        <v>0</v>
      </c>
      <c r="AD919">
        <f>2*29.3*R919*0.92*(DK919-W919)</f>
        <v>0</v>
      </c>
      <c r="AE919">
        <f>2*0.95*5.67E-8*(((DK919+$B$7)+273)^4-(W919+273)^4)</f>
        <v>0</v>
      </c>
      <c r="AF919">
        <f>U919+AE919+AC919+AD919</f>
        <v>0</v>
      </c>
      <c r="AG919">
        <f>DH919*AU919*(DC919-DB919*(1000-AU919*DE919)/(1000-AU919*DD919))/(100*CV919)</f>
        <v>0</v>
      </c>
      <c r="AH919">
        <f>1000*DH919*AU919*(DD919-DE919)/(100*CV919*(1000-AU919*DD919))</f>
        <v>0</v>
      </c>
      <c r="AI919">
        <f>(AJ919 - AK919 - DI919*1E3/(8.314*(DK919+273.15)) * AM919/DH919 * AL919) * DH919/(100*CV919) * (1000 - DE919)/1000</f>
        <v>0</v>
      </c>
      <c r="AJ919">
        <v>576.654335341955</v>
      </c>
      <c r="AK919">
        <v>529.045381818182</v>
      </c>
      <c r="AL919">
        <v>3.19917593422754</v>
      </c>
      <c r="AM919">
        <v>66.0502826319513</v>
      </c>
      <c r="AN919">
        <f>(AP919 - AO919 + DI919*1E3/(8.314*(DK919+273.15)) * AR919/DH919 * AQ919) * DH919/(100*CV919) * 1000/(1000 - AP919)</f>
        <v>0</v>
      </c>
      <c r="AO919">
        <v>21.6307644376969</v>
      </c>
      <c r="AP919">
        <v>26.1687622377623</v>
      </c>
      <c r="AQ919">
        <v>-0.00013036070455874</v>
      </c>
      <c r="AR919">
        <v>92.4461955037178</v>
      </c>
      <c r="AS919">
        <v>0</v>
      </c>
      <c r="AT919">
        <v>0</v>
      </c>
      <c r="AU919">
        <f>IF(AS919*$H$13&gt;=AW919,1.0,(AW919/(AW919-AS919*$H$13)))</f>
        <v>0</v>
      </c>
      <c r="AV919">
        <f>(AU919-1)*100</f>
        <v>0</v>
      </c>
      <c r="AW919">
        <f>MAX(0,($B$13+$C$13*DP919)/(1+$D$13*DP919)*DI919/(DK919+273)*$E$13)</f>
        <v>0</v>
      </c>
      <c r="AX919" t="s">
        <v>418</v>
      </c>
      <c r="AY919" t="s">
        <v>418</v>
      </c>
      <c r="AZ919">
        <v>0</v>
      </c>
      <c r="BA919">
        <v>0</v>
      </c>
      <c r="BB919">
        <f>1-AZ919/BA919</f>
        <v>0</v>
      </c>
      <c r="BC919">
        <v>0</v>
      </c>
      <c r="BD919" t="s">
        <v>418</v>
      </c>
      <c r="BE919" t="s">
        <v>418</v>
      </c>
      <c r="BF919">
        <v>0</v>
      </c>
      <c r="BG919">
        <v>0</v>
      </c>
      <c r="BH919">
        <f>1-BF919/BG919</f>
        <v>0</v>
      </c>
      <c r="BI919">
        <v>0.5</v>
      </c>
      <c r="BJ919">
        <f>CS919</f>
        <v>0</v>
      </c>
      <c r="BK919">
        <f>L919</f>
        <v>0</v>
      </c>
      <c r="BL919">
        <f>BH919*BI919*BJ919</f>
        <v>0</v>
      </c>
      <c r="BM919">
        <f>(BK919-BC919)/BJ919</f>
        <v>0</v>
      </c>
      <c r="BN919">
        <f>(BA919-BG919)/BG919</f>
        <v>0</v>
      </c>
      <c r="BO919">
        <f>AZ919/(BB919+AZ919/BG919)</f>
        <v>0</v>
      </c>
      <c r="BP919" t="s">
        <v>418</v>
      </c>
      <c r="BQ919">
        <v>0</v>
      </c>
      <c r="BR919">
        <f>IF(BQ919&lt;&gt;0, BQ919, BO919)</f>
        <v>0</v>
      </c>
      <c r="BS919">
        <f>1-BR919/BG919</f>
        <v>0</v>
      </c>
      <c r="BT919">
        <f>(BG919-BF919)/(BG919-BR919)</f>
        <v>0</v>
      </c>
      <c r="BU919">
        <f>(BA919-BG919)/(BA919-BR919)</f>
        <v>0</v>
      </c>
      <c r="BV919">
        <f>(BG919-BF919)/(BG919-AZ919)</f>
        <v>0</v>
      </c>
      <c r="BW919">
        <f>(BA919-BG919)/(BA919-AZ919)</f>
        <v>0</v>
      </c>
      <c r="BX919">
        <f>(BT919*BR919/BF919)</f>
        <v>0</v>
      </c>
      <c r="BY919">
        <f>(1-BX919)</f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f>$B$11*DQ919+$C$11*DR919+$F$11*EC919*(1-EF919)</f>
        <v>0</v>
      </c>
      <c r="CS919">
        <f>CR919*CT919</f>
        <v>0</v>
      </c>
      <c r="CT919">
        <f>($B$11*$D$9+$C$11*$D$9+$F$11*((EP919+EH919)/MAX(EP919+EH919+EQ919, 0.1)*$I$9+EQ919/MAX(EP919+EH919+EQ919, 0.1)*$J$9))/($B$11+$C$11+$F$11)</f>
        <v>0</v>
      </c>
      <c r="CU919">
        <f>($B$11*$K$9+$C$11*$K$9+$F$11*((EP919+EH919)/MAX(EP919+EH919+EQ919, 0.1)*$P$9+EQ919/MAX(EP919+EH919+EQ919, 0.1)*$Q$9))/($B$11+$C$11+$F$11)</f>
        <v>0</v>
      </c>
      <c r="CV919">
        <v>6</v>
      </c>
      <c r="CW919">
        <v>0.5</v>
      </c>
      <c r="CX919" t="s">
        <v>419</v>
      </c>
      <c r="CY919">
        <v>2</v>
      </c>
      <c r="CZ919" t="b">
        <v>1</v>
      </c>
      <c r="DA919">
        <v>1659037461.81429</v>
      </c>
      <c r="DB919">
        <v>492.471714285714</v>
      </c>
      <c r="DC919">
        <v>547.583214285714</v>
      </c>
      <c r="DD919">
        <v>26.1904678571429</v>
      </c>
      <c r="DE919">
        <v>21.6832857142857</v>
      </c>
      <c r="DF919">
        <v>485.604</v>
      </c>
      <c r="DG919">
        <v>25.6591035714286</v>
      </c>
      <c r="DH919">
        <v>500.069178571429</v>
      </c>
      <c r="DI919">
        <v>90.2715142857143</v>
      </c>
      <c r="DJ919">
        <v>0.0435651714285714</v>
      </c>
      <c r="DK919">
        <v>27.2507607142857</v>
      </c>
      <c r="DL919">
        <v>27.6266321428571</v>
      </c>
      <c r="DM919">
        <v>999.9</v>
      </c>
      <c r="DN919">
        <v>0</v>
      </c>
      <c r="DO919">
        <v>0</v>
      </c>
      <c r="DP919">
        <v>9990.35714285714</v>
      </c>
      <c r="DQ919">
        <v>0</v>
      </c>
      <c r="DR919">
        <v>17.2045</v>
      </c>
      <c r="DS919">
        <v>-55.1115178571429</v>
      </c>
      <c r="DT919">
        <v>505.716642857143</v>
      </c>
      <c r="DU919">
        <v>559.718964285714</v>
      </c>
      <c r="DV919">
        <v>4.50718714285714</v>
      </c>
      <c r="DW919">
        <v>547.583214285714</v>
      </c>
      <c r="DX919">
        <v>21.6832857142857</v>
      </c>
      <c r="DY919">
        <v>2.36425392857143</v>
      </c>
      <c r="DZ919">
        <v>1.9573825</v>
      </c>
      <c r="EA919">
        <v>20.1209928571429</v>
      </c>
      <c r="EB919">
        <v>17.1036892857143</v>
      </c>
      <c r="EC919">
        <v>1999.99678571429</v>
      </c>
      <c r="ED919">
        <v>0.979999714285714</v>
      </c>
      <c r="EE919">
        <v>0.0200001714285714</v>
      </c>
      <c r="EF919">
        <v>0</v>
      </c>
      <c r="EG919">
        <v>854.870392857143</v>
      </c>
      <c r="EH919">
        <v>5.00063</v>
      </c>
      <c r="EI919">
        <v>16814.625</v>
      </c>
      <c r="EJ919">
        <v>17256.8857142857</v>
      </c>
      <c r="EK919">
        <v>38.062</v>
      </c>
      <c r="EL919">
        <v>38.125</v>
      </c>
      <c r="EM919">
        <v>37.562</v>
      </c>
      <c r="EN919">
        <v>37.45275</v>
      </c>
      <c r="EO919">
        <v>39.09575</v>
      </c>
      <c r="EP919">
        <v>1955.09571428571</v>
      </c>
      <c r="EQ919">
        <v>39.9010714285714</v>
      </c>
      <c r="ER919">
        <v>0</v>
      </c>
      <c r="ES919">
        <v>1659037468.9</v>
      </c>
      <c r="ET919">
        <v>0</v>
      </c>
      <c r="EU919">
        <v>855.1375</v>
      </c>
      <c r="EV919">
        <v>32.6006495669783</v>
      </c>
      <c r="EW919">
        <v>638.98803415202</v>
      </c>
      <c r="EX919">
        <v>16819.0153846154</v>
      </c>
      <c r="EY919">
        <v>15</v>
      </c>
      <c r="EZ919">
        <v>1659035359.5</v>
      </c>
      <c r="FA919" t="s">
        <v>1976</v>
      </c>
      <c r="FB919">
        <v>1659035357.5</v>
      </c>
      <c r="FC919">
        <v>1659035359.5</v>
      </c>
      <c r="FD919">
        <v>1</v>
      </c>
      <c r="FE919">
        <v>-0.104</v>
      </c>
      <c r="FF919">
        <v>-0.037</v>
      </c>
      <c r="FG919">
        <v>6.435</v>
      </c>
      <c r="FH919">
        <v>0.501</v>
      </c>
      <c r="FI919">
        <v>420</v>
      </c>
      <c r="FJ919">
        <v>25</v>
      </c>
      <c r="FK919">
        <v>0.45</v>
      </c>
      <c r="FL919">
        <v>0.11</v>
      </c>
      <c r="FM919">
        <v>-54.2628075</v>
      </c>
      <c r="FN919">
        <v>-12.739158348968</v>
      </c>
      <c r="FO919">
        <v>1.37595562562669</v>
      </c>
      <c r="FP919">
        <v>0</v>
      </c>
      <c r="FQ919">
        <v>853.186205882353</v>
      </c>
      <c r="FR919">
        <v>32.5868754935328</v>
      </c>
      <c r="FS919">
        <v>3.20768113769774</v>
      </c>
      <c r="FT919">
        <v>0</v>
      </c>
      <c r="FU919">
        <v>4.48703725</v>
      </c>
      <c r="FV919">
        <v>0.358666604127573</v>
      </c>
      <c r="FW919">
        <v>0.0426306783307221</v>
      </c>
      <c r="FX919">
        <v>0</v>
      </c>
      <c r="FY919">
        <v>0</v>
      </c>
      <c r="FZ919">
        <v>3</v>
      </c>
      <c r="GA919" t="s">
        <v>427</v>
      </c>
      <c r="GB919">
        <v>2.97341</v>
      </c>
      <c r="GC919">
        <v>2.69849</v>
      </c>
      <c r="GD919">
        <v>0.105653</v>
      </c>
      <c r="GE919">
        <v>0.115125</v>
      </c>
      <c r="GF919">
        <v>0.109448</v>
      </c>
      <c r="GG919">
        <v>0.0966148</v>
      </c>
      <c r="GH919">
        <v>34824.5</v>
      </c>
      <c r="GI919">
        <v>37689.1</v>
      </c>
      <c r="GJ919">
        <v>35284.4</v>
      </c>
      <c r="GK919">
        <v>38626.5</v>
      </c>
      <c r="GL919">
        <v>44544.5</v>
      </c>
      <c r="GM919">
        <v>50397.8</v>
      </c>
      <c r="GN919">
        <v>55155.2</v>
      </c>
      <c r="GO919">
        <v>61956.2</v>
      </c>
      <c r="GP919">
        <v>1.9828</v>
      </c>
      <c r="GQ919">
        <v>1.8556</v>
      </c>
      <c r="GR919">
        <v>0.156611</v>
      </c>
      <c r="GS919">
        <v>0</v>
      </c>
      <c r="GT919">
        <v>25.0615</v>
      </c>
      <c r="GU919">
        <v>999.9</v>
      </c>
      <c r="GV919">
        <v>58.149</v>
      </c>
      <c r="GW919">
        <v>29.285</v>
      </c>
      <c r="GX919">
        <v>26.3387</v>
      </c>
      <c r="GY919">
        <v>55.9219</v>
      </c>
      <c r="GZ919">
        <v>45.8654</v>
      </c>
      <c r="HA919">
        <v>1</v>
      </c>
      <c r="HB919">
        <v>-0.062561</v>
      </c>
      <c r="HC919">
        <v>0.0100218</v>
      </c>
      <c r="HD919">
        <v>20.114</v>
      </c>
      <c r="HE919">
        <v>5.19932</v>
      </c>
      <c r="HF919">
        <v>12.004</v>
      </c>
      <c r="HG919">
        <v>4.976</v>
      </c>
      <c r="HH919">
        <v>3.2938</v>
      </c>
      <c r="HI919">
        <v>9999</v>
      </c>
      <c r="HJ919">
        <v>9999</v>
      </c>
      <c r="HK919">
        <v>9999</v>
      </c>
      <c r="HL919">
        <v>631.5</v>
      </c>
      <c r="HM919">
        <v>1.8631</v>
      </c>
      <c r="HN919">
        <v>1.86798</v>
      </c>
      <c r="HO919">
        <v>1.86783</v>
      </c>
      <c r="HP919">
        <v>1.86893</v>
      </c>
      <c r="HQ919">
        <v>1.86981</v>
      </c>
      <c r="HR919">
        <v>1.86584</v>
      </c>
      <c r="HS919">
        <v>1.86691</v>
      </c>
      <c r="HT919">
        <v>1.86829</v>
      </c>
      <c r="HU919">
        <v>5</v>
      </c>
      <c r="HV919">
        <v>0</v>
      </c>
      <c r="HW919">
        <v>0</v>
      </c>
      <c r="HX919">
        <v>0</v>
      </c>
      <c r="HY919" t="s">
        <v>422</v>
      </c>
      <c r="HZ919" t="s">
        <v>423</v>
      </c>
      <c r="IA919" t="s">
        <v>424</v>
      </c>
      <c r="IB919" t="s">
        <v>424</v>
      </c>
      <c r="IC919" t="s">
        <v>424</v>
      </c>
      <c r="ID919" t="s">
        <v>424</v>
      </c>
      <c r="IE919">
        <v>0</v>
      </c>
      <c r="IF919">
        <v>100</v>
      </c>
      <c r="IG919">
        <v>100</v>
      </c>
      <c r="IH919">
        <v>7.013</v>
      </c>
      <c r="II919">
        <v>0.5313</v>
      </c>
      <c r="IJ919">
        <v>3.92360093765785</v>
      </c>
      <c r="IK919">
        <v>0.00601174518973114</v>
      </c>
      <c r="IL919">
        <v>2.77886958061485e-07</v>
      </c>
      <c r="IM919">
        <v>-3.54636231360687e-10</v>
      </c>
      <c r="IN919">
        <v>0.531367920259254</v>
      </c>
      <c r="IO919">
        <v>0</v>
      </c>
      <c r="IP919">
        <v>0</v>
      </c>
      <c r="IQ919">
        <v>0</v>
      </c>
      <c r="IR919">
        <v>-4</v>
      </c>
      <c r="IS919">
        <v>1848</v>
      </c>
      <c r="IT919">
        <v>1</v>
      </c>
      <c r="IU919">
        <v>25</v>
      </c>
      <c r="IV919">
        <v>35.2</v>
      </c>
      <c r="IW919">
        <v>35.2</v>
      </c>
      <c r="IX919">
        <v>1.33545</v>
      </c>
      <c r="IY919">
        <v>2.62085</v>
      </c>
      <c r="IZ919">
        <v>1.54785</v>
      </c>
      <c r="JA919">
        <v>2.30713</v>
      </c>
      <c r="JB919">
        <v>1.34644</v>
      </c>
      <c r="JC919">
        <v>2.40479</v>
      </c>
      <c r="JD919">
        <v>33.6254</v>
      </c>
      <c r="JE919">
        <v>24.2276</v>
      </c>
      <c r="JF919">
        <v>18</v>
      </c>
      <c r="JG919">
        <v>496.773</v>
      </c>
      <c r="JH919">
        <v>414.522</v>
      </c>
      <c r="JI919">
        <v>25</v>
      </c>
      <c r="JJ919">
        <v>26.4355</v>
      </c>
      <c r="JK919">
        <v>30.0002</v>
      </c>
      <c r="JL919">
        <v>26.3933</v>
      </c>
      <c r="JM919">
        <v>26.3356</v>
      </c>
      <c r="JN919">
        <v>26.7972</v>
      </c>
      <c r="JO919">
        <v>27.6079</v>
      </c>
      <c r="JP919">
        <v>100</v>
      </c>
      <c r="JQ919">
        <v>25</v>
      </c>
      <c r="JR919">
        <v>588.2</v>
      </c>
      <c r="JS919">
        <v>21.4204</v>
      </c>
      <c r="JT919">
        <v>102.315</v>
      </c>
      <c r="JU919">
        <v>103.127</v>
      </c>
    </row>
    <row r="920" spans="1:281">
      <c r="A920">
        <v>902</v>
      </c>
      <c r="B920">
        <v>1659037474.6</v>
      </c>
      <c r="C920">
        <v>13791.5</v>
      </c>
      <c r="D920" t="s">
        <v>2238</v>
      </c>
      <c r="E920" t="s">
        <v>2239</v>
      </c>
      <c r="F920">
        <v>5</v>
      </c>
      <c r="G920" t="s">
        <v>2169</v>
      </c>
      <c r="H920" t="s">
        <v>417</v>
      </c>
      <c r="I920">
        <v>1659037467.1</v>
      </c>
      <c r="J920">
        <f>(K920)/1000</f>
        <v>0</v>
      </c>
      <c r="K920">
        <f>IF(CZ920, AN920, AH920)</f>
        <v>0</v>
      </c>
      <c r="L920">
        <f>IF(CZ920, AI920, AG920)</f>
        <v>0</v>
      </c>
      <c r="M920">
        <f>DB920 - IF(AU920&gt;1, L920*CV920*100.0/(AW920*DP920), 0)</f>
        <v>0</v>
      </c>
      <c r="N920">
        <f>((T920-J920/2)*M920-L920)/(T920+J920/2)</f>
        <v>0</v>
      </c>
      <c r="O920">
        <f>N920*(DI920+DJ920)/1000.0</f>
        <v>0</v>
      </c>
      <c r="P920">
        <f>(DB920 - IF(AU920&gt;1, L920*CV920*100.0/(AW920*DP920), 0))*(DI920+DJ920)/1000.0</f>
        <v>0</v>
      </c>
      <c r="Q920">
        <f>2.0/((1/S920-1/R920)+SIGN(S920)*SQRT((1/S920-1/R920)*(1/S920-1/R920) + 4*CW920/((CW920+1)*(CW920+1))*(2*1/S920*1/R920-1/R920*1/R920)))</f>
        <v>0</v>
      </c>
      <c r="R920">
        <f>IF(LEFT(CX920,1)&lt;&gt;"0",IF(LEFT(CX920,1)="1",3.0,CY920),$D$5+$E$5*(DP920*DI920/($K$5*1000))+$F$5*(DP920*DI920/($K$5*1000))*MAX(MIN(CV920,$J$5),$I$5)*MAX(MIN(CV920,$J$5),$I$5)+$G$5*MAX(MIN(CV920,$J$5),$I$5)*(DP920*DI920/($K$5*1000))+$H$5*(DP920*DI920/($K$5*1000))*(DP920*DI920/($K$5*1000)))</f>
        <v>0</v>
      </c>
      <c r="S920">
        <f>J920*(1000-(1000*0.61365*exp(17.502*W920/(240.97+W920))/(DI920+DJ920)+DD920)/2)/(1000*0.61365*exp(17.502*W920/(240.97+W920))/(DI920+DJ920)-DD920)</f>
        <v>0</v>
      </c>
      <c r="T920">
        <f>1/((CW920+1)/(Q920/1.6)+1/(R920/1.37)) + CW920/((CW920+1)/(Q920/1.6) + CW920/(R920/1.37))</f>
        <v>0</v>
      </c>
      <c r="U920">
        <f>(CR920*CU920)</f>
        <v>0</v>
      </c>
      <c r="V920">
        <f>(DK920+(U920+2*0.95*5.67E-8*(((DK920+$B$7)+273)^4-(DK920+273)^4)-44100*J920)/(1.84*29.3*R920+8*0.95*5.67E-8*(DK920+273)^3))</f>
        <v>0</v>
      </c>
      <c r="W920">
        <f>($C$7*DL920+$D$7*DM920+$E$7*V920)</f>
        <v>0</v>
      </c>
      <c r="X920">
        <f>0.61365*exp(17.502*W920/(240.97+W920))</f>
        <v>0</v>
      </c>
      <c r="Y920">
        <f>(Z920/AA920*100)</f>
        <v>0</v>
      </c>
      <c r="Z920">
        <f>DD920*(DI920+DJ920)/1000</f>
        <v>0</v>
      </c>
      <c r="AA920">
        <f>0.61365*exp(17.502*DK920/(240.97+DK920))</f>
        <v>0</v>
      </c>
      <c r="AB920">
        <f>(X920-DD920*(DI920+DJ920)/1000)</f>
        <v>0</v>
      </c>
      <c r="AC920">
        <f>(-J920*44100)</f>
        <v>0</v>
      </c>
      <c r="AD920">
        <f>2*29.3*R920*0.92*(DK920-W920)</f>
        <v>0</v>
      </c>
      <c r="AE920">
        <f>2*0.95*5.67E-8*(((DK920+$B$7)+273)^4-(W920+273)^4)</f>
        <v>0</v>
      </c>
      <c r="AF920">
        <f>U920+AE920+AC920+AD920</f>
        <v>0</v>
      </c>
      <c r="AG920">
        <f>DH920*AU920*(DC920-DB920*(1000-AU920*DE920)/(1000-AU920*DD920))/(100*CV920)</f>
        <v>0</v>
      </c>
      <c r="AH920">
        <f>1000*DH920*AU920*(DD920-DE920)/(100*CV920*(1000-AU920*DD920))</f>
        <v>0</v>
      </c>
      <c r="AI920">
        <f>(AJ920 - AK920 - DI920*1E3/(8.314*(DK920+273.15)) * AM920/DH920 * AL920) * DH920/(100*CV920) * (1000 - DE920)/1000</f>
        <v>0</v>
      </c>
      <c r="AJ920">
        <v>594.190817440952</v>
      </c>
      <c r="AK920">
        <v>545.307545454546</v>
      </c>
      <c r="AL920">
        <v>3.25283968241782</v>
      </c>
      <c r="AM920">
        <v>66.0502826319513</v>
      </c>
      <c r="AN920">
        <f>(AP920 - AO920 + DI920*1E3/(8.314*(DK920+273.15)) * AR920/DH920 * AQ920) * DH920/(100*CV920) * 1000/(1000 - AP920)</f>
        <v>0</v>
      </c>
      <c r="AO920">
        <v>21.5287070862893</v>
      </c>
      <c r="AP920">
        <v>26.1334090909091</v>
      </c>
      <c r="AQ920">
        <v>-0.00587060027865214</v>
      </c>
      <c r="AR920">
        <v>92.4461955037178</v>
      </c>
      <c r="AS920">
        <v>0</v>
      </c>
      <c r="AT920">
        <v>0</v>
      </c>
      <c r="AU920">
        <f>IF(AS920*$H$13&gt;=AW920,1.0,(AW920/(AW920-AS920*$H$13)))</f>
        <v>0</v>
      </c>
      <c r="AV920">
        <f>(AU920-1)*100</f>
        <v>0</v>
      </c>
      <c r="AW920">
        <f>MAX(0,($B$13+$C$13*DP920)/(1+$D$13*DP920)*DI920/(DK920+273)*$E$13)</f>
        <v>0</v>
      </c>
      <c r="AX920" t="s">
        <v>418</v>
      </c>
      <c r="AY920" t="s">
        <v>418</v>
      </c>
      <c r="AZ920">
        <v>0</v>
      </c>
      <c r="BA920">
        <v>0</v>
      </c>
      <c r="BB920">
        <f>1-AZ920/BA920</f>
        <v>0</v>
      </c>
      <c r="BC920">
        <v>0</v>
      </c>
      <c r="BD920" t="s">
        <v>418</v>
      </c>
      <c r="BE920" t="s">
        <v>418</v>
      </c>
      <c r="BF920">
        <v>0</v>
      </c>
      <c r="BG920">
        <v>0</v>
      </c>
      <c r="BH920">
        <f>1-BF920/BG920</f>
        <v>0</v>
      </c>
      <c r="BI920">
        <v>0.5</v>
      </c>
      <c r="BJ920">
        <f>CS920</f>
        <v>0</v>
      </c>
      <c r="BK920">
        <f>L920</f>
        <v>0</v>
      </c>
      <c r="BL920">
        <f>BH920*BI920*BJ920</f>
        <v>0</v>
      </c>
      <c r="BM920">
        <f>(BK920-BC920)/BJ920</f>
        <v>0</v>
      </c>
      <c r="BN920">
        <f>(BA920-BG920)/BG920</f>
        <v>0</v>
      </c>
      <c r="BO920">
        <f>AZ920/(BB920+AZ920/BG920)</f>
        <v>0</v>
      </c>
      <c r="BP920" t="s">
        <v>418</v>
      </c>
      <c r="BQ920">
        <v>0</v>
      </c>
      <c r="BR920">
        <f>IF(BQ920&lt;&gt;0, BQ920, BO920)</f>
        <v>0</v>
      </c>
      <c r="BS920">
        <f>1-BR920/BG920</f>
        <v>0</v>
      </c>
      <c r="BT920">
        <f>(BG920-BF920)/(BG920-BR920)</f>
        <v>0</v>
      </c>
      <c r="BU920">
        <f>(BA920-BG920)/(BA920-BR920)</f>
        <v>0</v>
      </c>
      <c r="BV920">
        <f>(BG920-BF920)/(BG920-AZ920)</f>
        <v>0</v>
      </c>
      <c r="BW920">
        <f>(BA920-BG920)/(BA920-AZ920)</f>
        <v>0</v>
      </c>
      <c r="BX920">
        <f>(BT920*BR920/BF920)</f>
        <v>0</v>
      </c>
      <c r="BY920">
        <f>(1-BX920)</f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f>$B$11*DQ920+$C$11*DR920+$F$11*EC920*(1-EF920)</f>
        <v>0</v>
      </c>
      <c r="CS920">
        <f>CR920*CT920</f>
        <v>0</v>
      </c>
      <c r="CT920">
        <f>($B$11*$D$9+$C$11*$D$9+$F$11*((EP920+EH920)/MAX(EP920+EH920+EQ920, 0.1)*$I$9+EQ920/MAX(EP920+EH920+EQ920, 0.1)*$J$9))/($B$11+$C$11+$F$11)</f>
        <v>0</v>
      </c>
      <c r="CU920">
        <f>($B$11*$K$9+$C$11*$K$9+$F$11*((EP920+EH920)/MAX(EP920+EH920+EQ920, 0.1)*$P$9+EQ920/MAX(EP920+EH920+EQ920, 0.1)*$Q$9))/($B$11+$C$11+$F$11)</f>
        <v>0</v>
      </c>
      <c r="CV920">
        <v>6</v>
      </c>
      <c r="CW920">
        <v>0.5</v>
      </c>
      <c r="CX920" t="s">
        <v>419</v>
      </c>
      <c r="CY920">
        <v>2</v>
      </c>
      <c r="CZ920" t="b">
        <v>1</v>
      </c>
      <c r="DA920">
        <v>1659037467.1</v>
      </c>
      <c r="DB920">
        <v>509.065074074074</v>
      </c>
      <c r="DC920">
        <v>565.331037037037</v>
      </c>
      <c r="DD920">
        <v>26.1751703703704</v>
      </c>
      <c r="DE920">
        <v>21.6070814814815</v>
      </c>
      <c r="DF920">
        <v>502.097851851852</v>
      </c>
      <c r="DG920">
        <v>25.6437962962963</v>
      </c>
      <c r="DH920">
        <v>500.036333333333</v>
      </c>
      <c r="DI920">
        <v>90.2713666666667</v>
      </c>
      <c r="DJ920">
        <v>0.0436047148148148</v>
      </c>
      <c r="DK920">
        <v>27.2507407407407</v>
      </c>
      <c r="DL920">
        <v>27.6174148148148</v>
      </c>
      <c r="DM920">
        <v>999.9</v>
      </c>
      <c r="DN920">
        <v>0</v>
      </c>
      <c r="DO920">
        <v>0</v>
      </c>
      <c r="DP920">
        <v>10001.4814814815</v>
      </c>
      <c r="DQ920">
        <v>0</v>
      </c>
      <c r="DR920">
        <v>17.2112</v>
      </c>
      <c r="DS920">
        <v>-56.2659888888889</v>
      </c>
      <c r="DT920">
        <v>522.747888888889</v>
      </c>
      <c r="DU920">
        <v>577.814777777778</v>
      </c>
      <c r="DV920">
        <v>4.56808925925926</v>
      </c>
      <c r="DW920">
        <v>565.331037037037</v>
      </c>
      <c r="DX920">
        <v>21.6070814814815</v>
      </c>
      <c r="DY920">
        <v>2.36286888888889</v>
      </c>
      <c r="DZ920">
        <v>1.9505</v>
      </c>
      <c r="EA920">
        <v>20.1115148148148</v>
      </c>
      <c r="EB920">
        <v>17.0480259259259</v>
      </c>
      <c r="EC920">
        <v>2000.00185185185</v>
      </c>
      <c r="ED920">
        <v>0.979999666666666</v>
      </c>
      <c r="EE920">
        <v>0.0200002222222222</v>
      </c>
      <c r="EF920">
        <v>0</v>
      </c>
      <c r="EG920">
        <v>857.756185185185</v>
      </c>
      <c r="EH920">
        <v>5.00063</v>
      </c>
      <c r="EI920">
        <v>16870.6444444444</v>
      </c>
      <c r="EJ920">
        <v>17256.937037037</v>
      </c>
      <c r="EK920">
        <v>38.062</v>
      </c>
      <c r="EL920">
        <v>38.125</v>
      </c>
      <c r="EM920">
        <v>37.562</v>
      </c>
      <c r="EN920">
        <v>37.4556666666667</v>
      </c>
      <c r="EO920">
        <v>39.083</v>
      </c>
      <c r="EP920">
        <v>1955.10074074074</v>
      </c>
      <c r="EQ920">
        <v>39.9011111111111</v>
      </c>
      <c r="ER920">
        <v>0</v>
      </c>
      <c r="ES920">
        <v>1659037473.7</v>
      </c>
      <c r="ET920">
        <v>0</v>
      </c>
      <c r="EU920">
        <v>857.704038461539</v>
      </c>
      <c r="EV920">
        <v>32.6697778015676</v>
      </c>
      <c r="EW920">
        <v>642.505983302023</v>
      </c>
      <c r="EX920">
        <v>16870.1423076923</v>
      </c>
      <c r="EY920">
        <v>15</v>
      </c>
      <c r="EZ920">
        <v>1659035359.5</v>
      </c>
      <c r="FA920" t="s">
        <v>1976</v>
      </c>
      <c r="FB920">
        <v>1659035357.5</v>
      </c>
      <c r="FC920">
        <v>1659035359.5</v>
      </c>
      <c r="FD920">
        <v>1</v>
      </c>
      <c r="FE920">
        <v>-0.104</v>
      </c>
      <c r="FF920">
        <v>-0.037</v>
      </c>
      <c r="FG920">
        <v>6.435</v>
      </c>
      <c r="FH920">
        <v>0.501</v>
      </c>
      <c r="FI920">
        <v>420</v>
      </c>
      <c r="FJ920">
        <v>25</v>
      </c>
      <c r="FK920">
        <v>0.45</v>
      </c>
      <c r="FL920">
        <v>0.11</v>
      </c>
      <c r="FM920">
        <v>-55.4188775</v>
      </c>
      <c r="FN920">
        <v>-13.9752754221387</v>
      </c>
      <c r="FO920">
        <v>1.4727691459437</v>
      </c>
      <c r="FP920">
        <v>0</v>
      </c>
      <c r="FQ920">
        <v>855.772941176471</v>
      </c>
      <c r="FR920">
        <v>32.7765011431503</v>
      </c>
      <c r="FS920">
        <v>3.22505287636704</v>
      </c>
      <c r="FT920">
        <v>0</v>
      </c>
      <c r="FU920">
        <v>4.5296245</v>
      </c>
      <c r="FV920">
        <v>0.695149643527192</v>
      </c>
      <c r="FW920">
        <v>0.0705290939949608</v>
      </c>
      <c r="FX920">
        <v>0</v>
      </c>
      <c r="FY920">
        <v>0</v>
      </c>
      <c r="FZ920">
        <v>3</v>
      </c>
      <c r="GA920" t="s">
        <v>427</v>
      </c>
      <c r="GB920">
        <v>2.97323</v>
      </c>
      <c r="GC920">
        <v>2.69666</v>
      </c>
      <c r="GD920">
        <v>0.108015</v>
      </c>
      <c r="GE920">
        <v>0.117476</v>
      </c>
      <c r="GF920">
        <v>0.109333</v>
      </c>
      <c r="GG920">
        <v>0.0963996</v>
      </c>
      <c r="GH920">
        <v>34732.5</v>
      </c>
      <c r="GI920">
        <v>37588.4</v>
      </c>
      <c r="GJ920">
        <v>35284.3</v>
      </c>
      <c r="GK920">
        <v>38625.9</v>
      </c>
      <c r="GL920">
        <v>44550.4</v>
      </c>
      <c r="GM920">
        <v>50409.9</v>
      </c>
      <c r="GN920">
        <v>55155.2</v>
      </c>
      <c r="GO920">
        <v>61956.2</v>
      </c>
      <c r="GP920">
        <v>1.983</v>
      </c>
      <c r="GQ920">
        <v>1.8546</v>
      </c>
      <c r="GR920">
        <v>0.15527</v>
      </c>
      <c r="GS920">
        <v>0</v>
      </c>
      <c r="GT920">
        <v>25.0594</v>
      </c>
      <c r="GU920">
        <v>999.9</v>
      </c>
      <c r="GV920">
        <v>58.149</v>
      </c>
      <c r="GW920">
        <v>29.275</v>
      </c>
      <c r="GX920">
        <v>26.3225</v>
      </c>
      <c r="GY920">
        <v>55.6319</v>
      </c>
      <c r="GZ920">
        <v>46.3101</v>
      </c>
      <c r="HA920">
        <v>1</v>
      </c>
      <c r="HB920">
        <v>-0.0626829</v>
      </c>
      <c r="HC920">
        <v>0.0102397</v>
      </c>
      <c r="HD920">
        <v>20.113</v>
      </c>
      <c r="HE920">
        <v>5.19692</v>
      </c>
      <c r="HF920">
        <v>12.0052</v>
      </c>
      <c r="HG920">
        <v>4.9752</v>
      </c>
      <c r="HH920">
        <v>3.2934</v>
      </c>
      <c r="HI920">
        <v>9999</v>
      </c>
      <c r="HJ920">
        <v>9999</v>
      </c>
      <c r="HK920">
        <v>9999</v>
      </c>
      <c r="HL920">
        <v>631.5</v>
      </c>
      <c r="HM920">
        <v>1.8631</v>
      </c>
      <c r="HN920">
        <v>1.86804</v>
      </c>
      <c r="HO920">
        <v>1.8678</v>
      </c>
      <c r="HP920">
        <v>1.86896</v>
      </c>
      <c r="HQ920">
        <v>1.86981</v>
      </c>
      <c r="HR920">
        <v>1.86584</v>
      </c>
      <c r="HS920">
        <v>1.86691</v>
      </c>
      <c r="HT920">
        <v>1.86829</v>
      </c>
      <c r="HU920">
        <v>5</v>
      </c>
      <c r="HV920">
        <v>0</v>
      </c>
      <c r="HW920">
        <v>0</v>
      </c>
      <c r="HX920">
        <v>0</v>
      </c>
      <c r="HY920" t="s">
        <v>422</v>
      </c>
      <c r="HZ920" t="s">
        <v>423</v>
      </c>
      <c r="IA920" t="s">
        <v>424</v>
      </c>
      <c r="IB920" t="s">
        <v>424</v>
      </c>
      <c r="IC920" t="s">
        <v>424</v>
      </c>
      <c r="ID920" t="s">
        <v>424</v>
      </c>
      <c r="IE920">
        <v>0</v>
      </c>
      <c r="IF920">
        <v>100</v>
      </c>
      <c r="IG920">
        <v>100</v>
      </c>
      <c r="IH920">
        <v>7.108</v>
      </c>
      <c r="II920">
        <v>0.5314</v>
      </c>
      <c r="IJ920">
        <v>3.92360093765785</v>
      </c>
      <c r="IK920">
        <v>0.00601174518973114</v>
      </c>
      <c r="IL920">
        <v>2.77886958061485e-07</v>
      </c>
      <c r="IM920">
        <v>-3.54636231360687e-10</v>
      </c>
      <c r="IN920">
        <v>0.531367920259254</v>
      </c>
      <c r="IO920">
        <v>0</v>
      </c>
      <c r="IP920">
        <v>0</v>
      </c>
      <c r="IQ920">
        <v>0</v>
      </c>
      <c r="IR920">
        <v>-4</v>
      </c>
      <c r="IS920">
        <v>1848</v>
      </c>
      <c r="IT920">
        <v>1</v>
      </c>
      <c r="IU920">
        <v>25</v>
      </c>
      <c r="IV920">
        <v>35.3</v>
      </c>
      <c r="IW920">
        <v>35.3</v>
      </c>
      <c r="IX920">
        <v>1.36475</v>
      </c>
      <c r="IY920">
        <v>2.62939</v>
      </c>
      <c r="IZ920">
        <v>1.54785</v>
      </c>
      <c r="JA920">
        <v>2.30713</v>
      </c>
      <c r="JB920">
        <v>1.34644</v>
      </c>
      <c r="JC920">
        <v>2.35107</v>
      </c>
      <c r="JD920">
        <v>33.6254</v>
      </c>
      <c r="JE920">
        <v>24.2188</v>
      </c>
      <c r="JF920">
        <v>18</v>
      </c>
      <c r="JG920">
        <v>496.903</v>
      </c>
      <c r="JH920">
        <v>413.939</v>
      </c>
      <c r="JI920">
        <v>25</v>
      </c>
      <c r="JJ920">
        <v>26.4355</v>
      </c>
      <c r="JK920">
        <v>30.0001</v>
      </c>
      <c r="JL920">
        <v>26.3933</v>
      </c>
      <c r="JM920">
        <v>26.3335</v>
      </c>
      <c r="JN920">
        <v>27.465</v>
      </c>
      <c r="JO920">
        <v>27.8857</v>
      </c>
      <c r="JP920">
        <v>100</v>
      </c>
      <c r="JQ920">
        <v>25</v>
      </c>
      <c r="JR920">
        <v>608.307</v>
      </c>
      <c r="JS920">
        <v>21.3817</v>
      </c>
      <c r="JT920">
        <v>102.314</v>
      </c>
      <c r="JU920">
        <v>103.126</v>
      </c>
    </row>
    <row r="921" spans="1:281">
      <c r="A921">
        <v>903</v>
      </c>
      <c r="B921">
        <v>1659037479.6</v>
      </c>
      <c r="C921">
        <v>13796.5</v>
      </c>
      <c r="D921" t="s">
        <v>2240</v>
      </c>
      <c r="E921" t="s">
        <v>2241</v>
      </c>
      <c r="F921">
        <v>5</v>
      </c>
      <c r="G921" t="s">
        <v>2169</v>
      </c>
      <c r="H921" t="s">
        <v>417</v>
      </c>
      <c r="I921">
        <v>1659037471.81429</v>
      </c>
      <c r="J921">
        <f>(K921)/1000</f>
        <v>0</v>
      </c>
      <c r="K921">
        <f>IF(CZ921, AN921, AH921)</f>
        <v>0</v>
      </c>
      <c r="L921">
        <f>IF(CZ921, AI921, AG921)</f>
        <v>0</v>
      </c>
      <c r="M921">
        <f>DB921 - IF(AU921&gt;1, L921*CV921*100.0/(AW921*DP921), 0)</f>
        <v>0</v>
      </c>
      <c r="N921">
        <f>((T921-J921/2)*M921-L921)/(T921+J921/2)</f>
        <v>0</v>
      </c>
      <c r="O921">
        <f>N921*(DI921+DJ921)/1000.0</f>
        <v>0</v>
      </c>
      <c r="P921">
        <f>(DB921 - IF(AU921&gt;1, L921*CV921*100.0/(AW921*DP921), 0))*(DI921+DJ921)/1000.0</f>
        <v>0</v>
      </c>
      <c r="Q921">
        <f>2.0/((1/S921-1/R921)+SIGN(S921)*SQRT((1/S921-1/R921)*(1/S921-1/R921) + 4*CW921/((CW921+1)*(CW921+1))*(2*1/S921*1/R921-1/R921*1/R921)))</f>
        <v>0</v>
      </c>
      <c r="R921">
        <f>IF(LEFT(CX921,1)&lt;&gt;"0",IF(LEFT(CX921,1)="1",3.0,CY921),$D$5+$E$5*(DP921*DI921/($K$5*1000))+$F$5*(DP921*DI921/($K$5*1000))*MAX(MIN(CV921,$J$5),$I$5)*MAX(MIN(CV921,$J$5),$I$5)+$G$5*MAX(MIN(CV921,$J$5),$I$5)*(DP921*DI921/($K$5*1000))+$H$5*(DP921*DI921/($K$5*1000))*(DP921*DI921/($K$5*1000)))</f>
        <v>0</v>
      </c>
      <c r="S921">
        <f>J921*(1000-(1000*0.61365*exp(17.502*W921/(240.97+W921))/(DI921+DJ921)+DD921)/2)/(1000*0.61365*exp(17.502*W921/(240.97+W921))/(DI921+DJ921)-DD921)</f>
        <v>0</v>
      </c>
      <c r="T921">
        <f>1/((CW921+1)/(Q921/1.6)+1/(R921/1.37)) + CW921/((CW921+1)/(Q921/1.6) + CW921/(R921/1.37))</f>
        <v>0</v>
      </c>
      <c r="U921">
        <f>(CR921*CU921)</f>
        <v>0</v>
      </c>
      <c r="V921">
        <f>(DK921+(U921+2*0.95*5.67E-8*(((DK921+$B$7)+273)^4-(DK921+273)^4)-44100*J921)/(1.84*29.3*R921+8*0.95*5.67E-8*(DK921+273)^3))</f>
        <v>0</v>
      </c>
      <c r="W921">
        <f>($C$7*DL921+$D$7*DM921+$E$7*V921)</f>
        <v>0</v>
      </c>
      <c r="X921">
        <f>0.61365*exp(17.502*W921/(240.97+W921))</f>
        <v>0</v>
      </c>
      <c r="Y921">
        <f>(Z921/AA921*100)</f>
        <v>0</v>
      </c>
      <c r="Z921">
        <f>DD921*(DI921+DJ921)/1000</f>
        <v>0</v>
      </c>
      <c r="AA921">
        <f>0.61365*exp(17.502*DK921/(240.97+DK921))</f>
        <v>0</v>
      </c>
      <c r="AB921">
        <f>(X921-DD921*(DI921+DJ921)/1000)</f>
        <v>0</v>
      </c>
      <c r="AC921">
        <f>(-J921*44100)</f>
        <v>0</v>
      </c>
      <c r="AD921">
        <f>2*29.3*R921*0.92*(DK921-W921)</f>
        <v>0</v>
      </c>
      <c r="AE921">
        <f>2*0.95*5.67E-8*(((DK921+$B$7)+273)^4-(W921+273)^4)</f>
        <v>0</v>
      </c>
      <c r="AF921">
        <f>U921+AE921+AC921+AD921</f>
        <v>0</v>
      </c>
      <c r="AG921">
        <f>DH921*AU921*(DC921-DB921*(1000-AU921*DE921)/(1000-AU921*DD921))/(100*CV921)</f>
        <v>0</v>
      </c>
      <c r="AH921">
        <f>1000*DH921*AU921*(DD921-DE921)/(100*CV921*(1000-AU921*DD921))</f>
        <v>0</v>
      </c>
      <c r="AI921">
        <f>(AJ921 - AK921 - DI921*1E3/(8.314*(DK921+273.15)) * AM921/DH921 * AL921) * DH921/(100*CV921) * (1000 - DE921)/1000</f>
        <v>0</v>
      </c>
      <c r="AJ921">
        <v>611.994626991288</v>
      </c>
      <c r="AK921">
        <v>561.844715151515</v>
      </c>
      <c r="AL921">
        <v>3.33716674552034</v>
      </c>
      <c r="AM921">
        <v>66.0502826319513</v>
      </c>
      <c r="AN921">
        <f>(AP921 - AO921 + DI921*1E3/(8.314*(DK921+273.15)) * AR921/DH921 * AQ921) * DH921/(100*CV921) * 1000/(1000 - AP921)</f>
        <v>0</v>
      </c>
      <c r="AO921">
        <v>21.4573285673017</v>
      </c>
      <c r="AP921">
        <v>26.0943517482518</v>
      </c>
      <c r="AQ921">
        <v>-0.00957601715572511</v>
      </c>
      <c r="AR921">
        <v>92.4461955037178</v>
      </c>
      <c r="AS921">
        <v>0</v>
      </c>
      <c r="AT921">
        <v>0</v>
      </c>
      <c r="AU921">
        <f>IF(AS921*$H$13&gt;=AW921,1.0,(AW921/(AW921-AS921*$H$13)))</f>
        <v>0</v>
      </c>
      <c r="AV921">
        <f>(AU921-1)*100</f>
        <v>0</v>
      </c>
      <c r="AW921">
        <f>MAX(0,($B$13+$C$13*DP921)/(1+$D$13*DP921)*DI921/(DK921+273)*$E$13)</f>
        <v>0</v>
      </c>
      <c r="AX921" t="s">
        <v>418</v>
      </c>
      <c r="AY921" t="s">
        <v>418</v>
      </c>
      <c r="AZ921">
        <v>0</v>
      </c>
      <c r="BA921">
        <v>0</v>
      </c>
      <c r="BB921">
        <f>1-AZ921/BA921</f>
        <v>0</v>
      </c>
      <c r="BC921">
        <v>0</v>
      </c>
      <c r="BD921" t="s">
        <v>418</v>
      </c>
      <c r="BE921" t="s">
        <v>418</v>
      </c>
      <c r="BF921">
        <v>0</v>
      </c>
      <c r="BG921">
        <v>0</v>
      </c>
      <c r="BH921">
        <f>1-BF921/BG921</f>
        <v>0</v>
      </c>
      <c r="BI921">
        <v>0.5</v>
      </c>
      <c r="BJ921">
        <f>CS921</f>
        <v>0</v>
      </c>
      <c r="BK921">
        <f>L921</f>
        <v>0</v>
      </c>
      <c r="BL921">
        <f>BH921*BI921*BJ921</f>
        <v>0</v>
      </c>
      <c r="BM921">
        <f>(BK921-BC921)/BJ921</f>
        <v>0</v>
      </c>
      <c r="BN921">
        <f>(BA921-BG921)/BG921</f>
        <v>0</v>
      </c>
      <c r="BO921">
        <f>AZ921/(BB921+AZ921/BG921)</f>
        <v>0</v>
      </c>
      <c r="BP921" t="s">
        <v>418</v>
      </c>
      <c r="BQ921">
        <v>0</v>
      </c>
      <c r="BR921">
        <f>IF(BQ921&lt;&gt;0, BQ921, BO921)</f>
        <v>0</v>
      </c>
      <c r="BS921">
        <f>1-BR921/BG921</f>
        <v>0</v>
      </c>
      <c r="BT921">
        <f>(BG921-BF921)/(BG921-BR921)</f>
        <v>0</v>
      </c>
      <c r="BU921">
        <f>(BA921-BG921)/(BA921-BR921)</f>
        <v>0</v>
      </c>
      <c r="BV921">
        <f>(BG921-BF921)/(BG921-AZ921)</f>
        <v>0</v>
      </c>
      <c r="BW921">
        <f>(BA921-BG921)/(BA921-AZ921)</f>
        <v>0</v>
      </c>
      <c r="BX921">
        <f>(BT921*BR921/BF921)</f>
        <v>0</v>
      </c>
      <c r="BY921">
        <f>(1-BX921)</f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f>$B$11*DQ921+$C$11*DR921+$F$11*EC921*(1-EF921)</f>
        <v>0</v>
      </c>
      <c r="CS921">
        <f>CR921*CT921</f>
        <v>0</v>
      </c>
      <c r="CT921">
        <f>($B$11*$D$9+$C$11*$D$9+$F$11*((EP921+EH921)/MAX(EP921+EH921+EQ921, 0.1)*$I$9+EQ921/MAX(EP921+EH921+EQ921, 0.1)*$J$9))/($B$11+$C$11+$F$11)</f>
        <v>0</v>
      </c>
      <c r="CU921">
        <f>($B$11*$K$9+$C$11*$K$9+$F$11*((EP921+EH921)/MAX(EP921+EH921+EQ921, 0.1)*$P$9+EQ921/MAX(EP921+EH921+EQ921, 0.1)*$Q$9))/($B$11+$C$11+$F$11)</f>
        <v>0</v>
      </c>
      <c r="CV921">
        <v>6</v>
      </c>
      <c r="CW921">
        <v>0.5</v>
      </c>
      <c r="CX921" t="s">
        <v>419</v>
      </c>
      <c r="CY921">
        <v>2</v>
      </c>
      <c r="CZ921" t="b">
        <v>1</v>
      </c>
      <c r="DA921">
        <v>1659037471.81429</v>
      </c>
      <c r="DB921">
        <v>523.886035714286</v>
      </c>
      <c r="DC921">
        <v>581.310321428571</v>
      </c>
      <c r="DD921">
        <v>26.1484642857143</v>
      </c>
      <c r="DE921">
        <v>21.5273214285714</v>
      </c>
      <c r="DF921">
        <v>516.830071428571</v>
      </c>
      <c r="DG921">
        <v>25.6170892857143</v>
      </c>
      <c r="DH921">
        <v>500.063821428571</v>
      </c>
      <c r="DI921">
        <v>90.27085</v>
      </c>
      <c r="DJ921">
        <v>0.0435003928571429</v>
      </c>
      <c r="DK921">
        <v>27.2506642857143</v>
      </c>
      <c r="DL921">
        <v>27.6071714285714</v>
      </c>
      <c r="DM921">
        <v>999.9</v>
      </c>
      <c r="DN921">
        <v>0</v>
      </c>
      <c r="DO921">
        <v>0</v>
      </c>
      <c r="DP921">
        <v>10011.7857142857</v>
      </c>
      <c r="DQ921">
        <v>0</v>
      </c>
      <c r="DR921">
        <v>17.2112</v>
      </c>
      <c r="DS921">
        <v>-57.4242928571429</v>
      </c>
      <c r="DT921">
        <v>537.952178571429</v>
      </c>
      <c r="DU921">
        <v>594.098607142857</v>
      </c>
      <c r="DV921">
        <v>4.62113571428571</v>
      </c>
      <c r="DW921">
        <v>581.310321428571</v>
      </c>
      <c r="DX921">
        <v>21.5273214285714</v>
      </c>
      <c r="DY921">
        <v>2.36044428571429</v>
      </c>
      <c r="DZ921">
        <v>1.94328928571429</v>
      </c>
      <c r="EA921">
        <v>20.0949142857143</v>
      </c>
      <c r="EB921">
        <v>16.9896</v>
      </c>
      <c r="EC921">
        <v>1999.99428571429</v>
      </c>
      <c r="ED921">
        <v>0.979999392857143</v>
      </c>
      <c r="EE921">
        <v>0.0200005142857143</v>
      </c>
      <c r="EF921">
        <v>0</v>
      </c>
      <c r="EG921">
        <v>860.325535714286</v>
      </c>
      <c r="EH921">
        <v>5.00063</v>
      </c>
      <c r="EI921">
        <v>16920.6714285714</v>
      </c>
      <c r="EJ921">
        <v>17256.875</v>
      </c>
      <c r="EK921">
        <v>38.062</v>
      </c>
      <c r="EL921">
        <v>38.125</v>
      </c>
      <c r="EM921">
        <v>37.562</v>
      </c>
      <c r="EN921">
        <v>37.44825</v>
      </c>
      <c r="EO921">
        <v>39.08675</v>
      </c>
      <c r="EP921">
        <v>1955.09285714286</v>
      </c>
      <c r="EQ921">
        <v>39.9014285714286</v>
      </c>
      <c r="ER921">
        <v>0</v>
      </c>
      <c r="ES921">
        <v>1659037478.5</v>
      </c>
      <c r="ET921">
        <v>0</v>
      </c>
      <c r="EU921">
        <v>860.308230769231</v>
      </c>
      <c r="EV921">
        <v>31.7115896973738</v>
      </c>
      <c r="EW921">
        <v>629.931622989048</v>
      </c>
      <c r="EX921">
        <v>16920.8192307692</v>
      </c>
      <c r="EY921">
        <v>15</v>
      </c>
      <c r="EZ921">
        <v>1659035359.5</v>
      </c>
      <c r="FA921" t="s">
        <v>1976</v>
      </c>
      <c r="FB921">
        <v>1659035357.5</v>
      </c>
      <c r="FC921">
        <v>1659035359.5</v>
      </c>
      <c r="FD921">
        <v>1</v>
      </c>
      <c r="FE921">
        <v>-0.104</v>
      </c>
      <c r="FF921">
        <v>-0.037</v>
      </c>
      <c r="FG921">
        <v>6.435</v>
      </c>
      <c r="FH921">
        <v>0.501</v>
      </c>
      <c r="FI921">
        <v>420</v>
      </c>
      <c r="FJ921">
        <v>25</v>
      </c>
      <c r="FK921">
        <v>0.45</v>
      </c>
      <c r="FL921">
        <v>0.11</v>
      </c>
      <c r="FM921">
        <v>-56.674755</v>
      </c>
      <c r="FN921">
        <v>-14.2925200750466</v>
      </c>
      <c r="FO921">
        <v>1.48230894636543</v>
      </c>
      <c r="FP921">
        <v>0</v>
      </c>
      <c r="FQ921">
        <v>858.352823529412</v>
      </c>
      <c r="FR921">
        <v>32.6347440801018</v>
      </c>
      <c r="FS921">
        <v>3.20924796459698</v>
      </c>
      <c r="FT921">
        <v>0</v>
      </c>
      <c r="FU921">
        <v>4.578705</v>
      </c>
      <c r="FV921">
        <v>0.740894634146331</v>
      </c>
      <c r="FW921">
        <v>0.0741785300811495</v>
      </c>
      <c r="FX921">
        <v>0</v>
      </c>
      <c r="FY921">
        <v>0</v>
      </c>
      <c r="FZ921">
        <v>3</v>
      </c>
      <c r="GA921" t="s">
        <v>427</v>
      </c>
      <c r="GB921">
        <v>2.97401</v>
      </c>
      <c r="GC921">
        <v>2.69739</v>
      </c>
      <c r="GD921">
        <v>0.110391</v>
      </c>
      <c r="GE921">
        <v>0.119889</v>
      </c>
      <c r="GF921">
        <v>0.109219</v>
      </c>
      <c r="GG921">
        <v>0.0963373</v>
      </c>
      <c r="GH921">
        <v>34640</v>
      </c>
      <c r="GI921">
        <v>37485</v>
      </c>
      <c r="GJ921">
        <v>35284.3</v>
      </c>
      <c r="GK921">
        <v>38625.3</v>
      </c>
      <c r="GL921">
        <v>44555.9</v>
      </c>
      <c r="GM921">
        <v>50413.5</v>
      </c>
      <c r="GN921">
        <v>55154.8</v>
      </c>
      <c r="GO921">
        <v>61956.3</v>
      </c>
      <c r="GP921">
        <v>1.9836</v>
      </c>
      <c r="GQ921">
        <v>1.8548</v>
      </c>
      <c r="GR921">
        <v>0.15378</v>
      </c>
      <c r="GS921">
        <v>0</v>
      </c>
      <c r="GT921">
        <v>25.0594</v>
      </c>
      <c r="GU921">
        <v>999.9</v>
      </c>
      <c r="GV921">
        <v>58.174</v>
      </c>
      <c r="GW921">
        <v>29.275</v>
      </c>
      <c r="GX921">
        <v>26.3334</v>
      </c>
      <c r="GY921">
        <v>55.9419</v>
      </c>
      <c r="GZ921">
        <v>46.1018</v>
      </c>
      <c r="HA921">
        <v>1</v>
      </c>
      <c r="HB921">
        <v>-0.0627439</v>
      </c>
      <c r="HC921">
        <v>0.00936819</v>
      </c>
      <c r="HD921">
        <v>20.1139</v>
      </c>
      <c r="HE921">
        <v>5.19932</v>
      </c>
      <c r="HF921">
        <v>12.0052</v>
      </c>
      <c r="HG921">
        <v>4.9756</v>
      </c>
      <c r="HH921">
        <v>3.2936</v>
      </c>
      <c r="HI921">
        <v>9999</v>
      </c>
      <c r="HJ921">
        <v>9999</v>
      </c>
      <c r="HK921">
        <v>9999</v>
      </c>
      <c r="HL921">
        <v>631.5</v>
      </c>
      <c r="HM921">
        <v>1.86313</v>
      </c>
      <c r="HN921">
        <v>1.86798</v>
      </c>
      <c r="HO921">
        <v>1.8678</v>
      </c>
      <c r="HP921">
        <v>1.86893</v>
      </c>
      <c r="HQ921">
        <v>1.86981</v>
      </c>
      <c r="HR921">
        <v>1.86584</v>
      </c>
      <c r="HS921">
        <v>1.86691</v>
      </c>
      <c r="HT921">
        <v>1.86829</v>
      </c>
      <c r="HU921">
        <v>5</v>
      </c>
      <c r="HV921">
        <v>0</v>
      </c>
      <c r="HW921">
        <v>0</v>
      </c>
      <c r="HX921">
        <v>0</v>
      </c>
      <c r="HY921" t="s">
        <v>422</v>
      </c>
      <c r="HZ921" t="s">
        <v>423</v>
      </c>
      <c r="IA921" t="s">
        <v>424</v>
      </c>
      <c r="IB921" t="s">
        <v>424</v>
      </c>
      <c r="IC921" t="s">
        <v>424</v>
      </c>
      <c r="ID921" t="s">
        <v>424</v>
      </c>
      <c r="IE921">
        <v>0</v>
      </c>
      <c r="IF921">
        <v>100</v>
      </c>
      <c r="IG921">
        <v>100</v>
      </c>
      <c r="IH921">
        <v>7.205</v>
      </c>
      <c r="II921">
        <v>0.5314</v>
      </c>
      <c r="IJ921">
        <v>3.92360093765785</v>
      </c>
      <c r="IK921">
        <v>0.00601174518973114</v>
      </c>
      <c r="IL921">
        <v>2.77886958061485e-07</v>
      </c>
      <c r="IM921">
        <v>-3.54636231360687e-10</v>
      </c>
      <c r="IN921">
        <v>0.531367920259254</v>
      </c>
      <c r="IO921">
        <v>0</v>
      </c>
      <c r="IP921">
        <v>0</v>
      </c>
      <c r="IQ921">
        <v>0</v>
      </c>
      <c r="IR921">
        <v>-4</v>
      </c>
      <c r="IS921">
        <v>1848</v>
      </c>
      <c r="IT921">
        <v>1</v>
      </c>
      <c r="IU921">
        <v>25</v>
      </c>
      <c r="IV921">
        <v>35.4</v>
      </c>
      <c r="IW921">
        <v>35.3</v>
      </c>
      <c r="IX921">
        <v>1.39648</v>
      </c>
      <c r="IY921">
        <v>2.62207</v>
      </c>
      <c r="IZ921">
        <v>1.54785</v>
      </c>
      <c r="JA921">
        <v>2.30713</v>
      </c>
      <c r="JB921">
        <v>1.34644</v>
      </c>
      <c r="JC921">
        <v>2.4231</v>
      </c>
      <c r="JD921">
        <v>33.6029</v>
      </c>
      <c r="JE921">
        <v>24.2188</v>
      </c>
      <c r="JF921">
        <v>18</v>
      </c>
      <c r="JG921">
        <v>497.275</v>
      </c>
      <c r="JH921">
        <v>414.053</v>
      </c>
      <c r="JI921">
        <v>24.9997</v>
      </c>
      <c r="JJ921">
        <v>26.4355</v>
      </c>
      <c r="JK921">
        <v>30</v>
      </c>
      <c r="JL921">
        <v>26.3911</v>
      </c>
      <c r="JM921">
        <v>26.3335</v>
      </c>
      <c r="JN921">
        <v>28.0116</v>
      </c>
      <c r="JO921">
        <v>28.1576</v>
      </c>
      <c r="JP921">
        <v>100</v>
      </c>
      <c r="JQ921">
        <v>25</v>
      </c>
      <c r="JR921">
        <v>621.72</v>
      </c>
      <c r="JS921">
        <v>21.3564</v>
      </c>
      <c r="JT921">
        <v>102.314</v>
      </c>
      <c r="JU921">
        <v>103.125</v>
      </c>
    </row>
    <row r="922" spans="1:281">
      <c r="A922">
        <v>904</v>
      </c>
      <c r="B922">
        <v>1659037484.6</v>
      </c>
      <c r="C922">
        <v>13801.5</v>
      </c>
      <c r="D922" t="s">
        <v>2242</v>
      </c>
      <c r="E922" t="s">
        <v>2243</v>
      </c>
      <c r="F922">
        <v>5</v>
      </c>
      <c r="G922" t="s">
        <v>2169</v>
      </c>
      <c r="H922" t="s">
        <v>417</v>
      </c>
      <c r="I922">
        <v>1659037477.1</v>
      </c>
      <c r="J922">
        <f>(K922)/1000</f>
        <v>0</v>
      </c>
      <c r="K922">
        <f>IF(CZ922, AN922, AH922)</f>
        <v>0</v>
      </c>
      <c r="L922">
        <f>IF(CZ922, AI922, AG922)</f>
        <v>0</v>
      </c>
      <c r="M922">
        <f>DB922 - IF(AU922&gt;1, L922*CV922*100.0/(AW922*DP922), 0)</f>
        <v>0</v>
      </c>
      <c r="N922">
        <f>((T922-J922/2)*M922-L922)/(T922+J922/2)</f>
        <v>0</v>
      </c>
      <c r="O922">
        <f>N922*(DI922+DJ922)/1000.0</f>
        <v>0</v>
      </c>
      <c r="P922">
        <f>(DB922 - IF(AU922&gt;1, L922*CV922*100.0/(AW922*DP922), 0))*(DI922+DJ922)/1000.0</f>
        <v>0</v>
      </c>
      <c r="Q922">
        <f>2.0/((1/S922-1/R922)+SIGN(S922)*SQRT((1/S922-1/R922)*(1/S922-1/R922) + 4*CW922/((CW922+1)*(CW922+1))*(2*1/S922*1/R922-1/R922*1/R922)))</f>
        <v>0</v>
      </c>
      <c r="R922">
        <f>IF(LEFT(CX922,1)&lt;&gt;"0",IF(LEFT(CX922,1)="1",3.0,CY922),$D$5+$E$5*(DP922*DI922/($K$5*1000))+$F$5*(DP922*DI922/($K$5*1000))*MAX(MIN(CV922,$J$5),$I$5)*MAX(MIN(CV922,$J$5),$I$5)+$G$5*MAX(MIN(CV922,$J$5),$I$5)*(DP922*DI922/($K$5*1000))+$H$5*(DP922*DI922/($K$5*1000))*(DP922*DI922/($K$5*1000)))</f>
        <v>0</v>
      </c>
      <c r="S922">
        <f>J922*(1000-(1000*0.61365*exp(17.502*W922/(240.97+W922))/(DI922+DJ922)+DD922)/2)/(1000*0.61365*exp(17.502*W922/(240.97+W922))/(DI922+DJ922)-DD922)</f>
        <v>0</v>
      </c>
      <c r="T922">
        <f>1/((CW922+1)/(Q922/1.6)+1/(R922/1.37)) + CW922/((CW922+1)/(Q922/1.6) + CW922/(R922/1.37))</f>
        <v>0</v>
      </c>
      <c r="U922">
        <f>(CR922*CU922)</f>
        <v>0</v>
      </c>
      <c r="V922">
        <f>(DK922+(U922+2*0.95*5.67E-8*(((DK922+$B$7)+273)^4-(DK922+273)^4)-44100*J922)/(1.84*29.3*R922+8*0.95*5.67E-8*(DK922+273)^3))</f>
        <v>0</v>
      </c>
      <c r="W922">
        <f>($C$7*DL922+$D$7*DM922+$E$7*V922)</f>
        <v>0</v>
      </c>
      <c r="X922">
        <f>0.61365*exp(17.502*W922/(240.97+W922))</f>
        <v>0</v>
      </c>
      <c r="Y922">
        <f>(Z922/AA922*100)</f>
        <v>0</v>
      </c>
      <c r="Z922">
        <f>DD922*(DI922+DJ922)/1000</f>
        <v>0</v>
      </c>
      <c r="AA922">
        <f>0.61365*exp(17.502*DK922/(240.97+DK922))</f>
        <v>0</v>
      </c>
      <c r="AB922">
        <f>(X922-DD922*(DI922+DJ922)/1000)</f>
        <v>0</v>
      </c>
      <c r="AC922">
        <f>(-J922*44100)</f>
        <v>0</v>
      </c>
      <c r="AD922">
        <f>2*29.3*R922*0.92*(DK922-W922)</f>
        <v>0</v>
      </c>
      <c r="AE922">
        <f>2*0.95*5.67E-8*(((DK922+$B$7)+273)^4-(W922+273)^4)</f>
        <v>0</v>
      </c>
      <c r="AF922">
        <f>U922+AE922+AC922+AD922</f>
        <v>0</v>
      </c>
      <c r="AG922">
        <f>DH922*AU922*(DC922-DB922*(1000-AU922*DE922)/(1000-AU922*DD922))/(100*CV922)</f>
        <v>0</v>
      </c>
      <c r="AH922">
        <f>1000*DH922*AU922*(DD922-DE922)/(100*CV922*(1000-AU922*DD922))</f>
        <v>0</v>
      </c>
      <c r="AI922">
        <f>(AJ922 - AK922 - DI922*1E3/(8.314*(DK922+273.15)) * AM922/DH922 * AL922) * DH922/(100*CV922) * (1000 - DE922)/1000</f>
        <v>0</v>
      </c>
      <c r="AJ922">
        <v>628.014374519584</v>
      </c>
      <c r="AK922">
        <v>577.780048484849</v>
      </c>
      <c r="AL922">
        <v>3.1575340594884</v>
      </c>
      <c r="AM922">
        <v>66.0502826319513</v>
      </c>
      <c r="AN922">
        <f>(AP922 - AO922 + DI922*1E3/(8.314*(DK922+273.15)) * AR922/DH922 * AQ922) * DH922/(100*CV922) * 1000/(1000 - AP922)</f>
        <v>0</v>
      </c>
      <c r="AO922">
        <v>21.4320537754821</v>
      </c>
      <c r="AP922">
        <v>26.0739223776224</v>
      </c>
      <c r="AQ922">
        <v>-0.00210718155826625</v>
      </c>
      <c r="AR922">
        <v>92.4461955037178</v>
      </c>
      <c r="AS922">
        <v>0</v>
      </c>
      <c r="AT922">
        <v>0</v>
      </c>
      <c r="AU922">
        <f>IF(AS922*$H$13&gt;=AW922,1.0,(AW922/(AW922-AS922*$H$13)))</f>
        <v>0</v>
      </c>
      <c r="AV922">
        <f>(AU922-1)*100</f>
        <v>0</v>
      </c>
      <c r="AW922">
        <f>MAX(0,($B$13+$C$13*DP922)/(1+$D$13*DP922)*DI922/(DK922+273)*$E$13)</f>
        <v>0</v>
      </c>
      <c r="AX922" t="s">
        <v>418</v>
      </c>
      <c r="AY922" t="s">
        <v>418</v>
      </c>
      <c r="AZ922">
        <v>0</v>
      </c>
      <c r="BA922">
        <v>0</v>
      </c>
      <c r="BB922">
        <f>1-AZ922/BA922</f>
        <v>0</v>
      </c>
      <c r="BC922">
        <v>0</v>
      </c>
      <c r="BD922" t="s">
        <v>418</v>
      </c>
      <c r="BE922" t="s">
        <v>418</v>
      </c>
      <c r="BF922">
        <v>0</v>
      </c>
      <c r="BG922">
        <v>0</v>
      </c>
      <c r="BH922">
        <f>1-BF922/BG922</f>
        <v>0</v>
      </c>
      <c r="BI922">
        <v>0.5</v>
      </c>
      <c r="BJ922">
        <f>CS922</f>
        <v>0</v>
      </c>
      <c r="BK922">
        <f>L922</f>
        <v>0</v>
      </c>
      <c r="BL922">
        <f>BH922*BI922*BJ922</f>
        <v>0</v>
      </c>
      <c r="BM922">
        <f>(BK922-BC922)/BJ922</f>
        <v>0</v>
      </c>
      <c r="BN922">
        <f>(BA922-BG922)/BG922</f>
        <v>0</v>
      </c>
      <c r="BO922">
        <f>AZ922/(BB922+AZ922/BG922)</f>
        <v>0</v>
      </c>
      <c r="BP922" t="s">
        <v>418</v>
      </c>
      <c r="BQ922">
        <v>0</v>
      </c>
      <c r="BR922">
        <f>IF(BQ922&lt;&gt;0, BQ922, BO922)</f>
        <v>0</v>
      </c>
      <c r="BS922">
        <f>1-BR922/BG922</f>
        <v>0</v>
      </c>
      <c r="BT922">
        <f>(BG922-BF922)/(BG922-BR922)</f>
        <v>0</v>
      </c>
      <c r="BU922">
        <f>(BA922-BG922)/(BA922-BR922)</f>
        <v>0</v>
      </c>
      <c r="BV922">
        <f>(BG922-BF922)/(BG922-AZ922)</f>
        <v>0</v>
      </c>
      <c r="BW922">
        <f>(BA922-BG922)/(BA922-AZ922)</f>
        <v>0</v>
      </c>
      <c r="BX922">
        <f>(BT922*BR922/BF922)</f>
        <v>0</v>
      </c>
      <c r="BY922">
        <f>(1-BX922)</f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f>$B$11*DQ922+$C$11*DR922+$F$11*EC922*(1-EF922)</f>
        <v>0</v>
      </c>
      <c r="CS922">
        <f>CR922*CT922</f>
        <v>0</v>
      </c>
      <c r="CT922">
        <f>($B$11*$D$9+$C$11*$D$9+$F$11*((EP922+EH922)/MAX(EP922+EH922+EQ922, 0.1)*$I$9+EQ922/MAX(EP922+EH922+EQ922, 0.1)*$J$9))/($B$11+$C$11+$F$11)</f>
        <v>0</v>
      </c>
      <c r="CU922">
        <f>($B$11*$K$9+$C$11*$K$9+$F$11*((EP922+EH922)/MAX(EP922+EH922+EQ922, 0.1)*$P$9+EQ922/MAX(EP922+EH922+EQ922, 0.1)*$Q$9))/($B$11+$C$11+$F$11)</f>
        <v>0</v>
      </c>
      <c r="CV922">
        <v>6</v>
      </c>
      <c r="CW922">
        <v>0.5</v>
      </c>
      <c r="CX922" t="s">
        <v>419</v>
      </c>
      <c r="CY922">
        <v>2</v>
      </c>
      <c r="CZ922" t="b">
        <v>1</v>
      </c>
      <c r="DA922">
        <v>1659037477.1</v>
      </c>
      <c r="DB922">
        <v>540.657407407407</v>
      </c>
      <c r="DC922">
        <v>599.09637037037</v>
      </c>
      <c r="DD922">
        <v>26.1133407407407</v>
      </c>
      <c r="DE922">
        <v>21.4563703703704</v>
      </c>
      <c r="DF922">
        <v>533.501185185185</v>
      </c>
      <c r="DG922">
        <v>25.581962962963</v>
      </c>
      <c r="DH922">
        <v>500.064703703704</v>
      </c>
      <c r="DI922">
        <v>90.2704185185185</v>
      </c>
      <c r="DJ922">
        <v>0.0434995037037037</v>
      </c>
      <c r="DK922">
        <v>27.2487703703704</v>
      </c>
      <c r="DL922">
        <v>27.5977666666667</v>
      </c>
      <c r="DM922">
        <v>999.9</v>
      </c>
      <c r="DN922">
        <v>0</v>
      </c>
      <c r="DO922">
        <v>0</v>
      </c>
      <c r="DP922">
        <v>10010.3703703704</v>
      </c>
      <c r="DQ922">
        <v>0</v>
      </c>
      <c r="DR922">
        <v>17.2112</v>
      </c>
      <c r="DS922">
        <v>-58.4390851851852</v>
      </c>
      <c r="DT922">
        <v>555.153888888889</v>
      </c>
      <c r="DU922">
        <v>612.232074074074</v>
      </c>
      <c r="DV922">
        <v>4.65695962962963</v>
      </c>
      <c r="DW922">
        <v>599.09637037037</v>
      </c>
      <c r="DX922">
        <v>21.4563703703704</v>
      </c>
      <c r="DY922">
        <v>2.35726148148148</v>
      </c>
      <c r="DZ922">
        <v>1.93687592592593</v>
      </c>
      <c r="EA922">
        <v>20.0731222222222</v>
      </c>
      <c r="EB922">
        <v>16.9374814814815</v>
      </c>
      <c r="EC922">
        <v>2000.01185185185</v>
      </c>
      <c r="ED922">
        <v>0.979999666666666</v>
      </c>
      <c r="EE922">
        <v>0.0200002222222222</v>
      </c>
      <c r="EF922">
        <v>0</v>
      </c>
      <c r="EG922">
        <v>863.096333333333</v>
      </c>
      <c r="EH922">
        <v>5.00063</v>
      </c>
      <c r="EI922">
        <v>16975.8962962963</v>
      </c>
      <c r="EJ922">
        <v>17257.0259259259</v>
      </c>
      <c r="EK922">
        <v>38.062</v>
      </c>
      <c r="EL922">
        <v>38.125</v>
      </c>
      <c r="EM922">
        <v>37.562</v>
      </c>
      <c r="EN922">
        <v>37.444</v>
      </c>
      <c r="EO922">
        <v>39.097</v>
      </c>
      <c r="EP922">
        <v>1955.11111111111</v>
      </c>
      <c r="EQ922">
        <v>39.9007407407407</v>
      </c>
      <c r="ER922">
        <v>0</v>
      </c>
      <c r="ES922">
        <v>1659037483.9</v>
      </c>
      <c r="ET922">
        <v>0</v>
      </c>
      <c r="EU922">
        <v>863.29808</v>
      </c>
      <c r="EV922">
        <v>31.1127691751035</v>
      </c>
      <c r="EW922">
        <v>621.63076831071</v>
      </c>
      <c r="EX922">
        <v>16980.468</v>
      </c>
      <c r="EY922">
        <v>15</v>
      </c>
      <c r="EZ922">
        <v>1659035359.5</v>
      </c>
      <c r="FA922" t="s">
        <v>1976</v>
      </c>
      <c r="FB922">
        <v>1659035357.5</v>
      </c>
      <c r="FC922">
        <v>1659035359.5</v>
      </c>
      <c r="FD922">
        <v>1</v>
      </c>
      <c r="FE922">
        <v>-0.104</v>
      </c>
      <c r="FF922">
        <v>-0.037</v>
      </c>
      <c r="FG922">
        <v>6.435</v>
      </c>
      <c r="FH922">
        <v>0.501</v>
      </c>
      <c r="FI922">
        <v>420</v>
      </c>
      <c r="FJ922">
        <v>25</v>
      </c>
      <c r="FK922">
        <v>0.45</v>
      </c>
      <c r="FL922">
        <v>0.11</v>
      </c>
      <c r="FM922">
        <v>-57.5743325</v>
      </c>
      <c r="FN922">
        <v>-13.8338645403376</v>
      </c>
      <c r="FO922">
        <v>1.45355445088712</v>
      </c>
      <c r="FP922">
        <v>0</v>
      </c>
      <c r="FQ922">
        <v>860.936617647059</v>
      </c>
      <c r="FR922">
        <v>31.9697020732765</v>
      </c>
      <c r="FS922">
        <v>3.1444636783392</v>
      </c>
      <c r="FT922">
        <v>0</v>
      </c>
      <c r="FU922">
        <v>4.626575</v>
      </c>
      <c r="FV922">
        <v>0.417773808630378</v>
      </c>
      <c r="FW922">
        <v>0.045635756321113</v>
      </c>
      <c r="FX922">
        <v>0</v>
      </c>
      <c r="FY922">
        <v>0</v>
      </c>
      <c r="FZ922">
        <v>3</v>
      </c>
      <c r="GA922" t="s">
        <v>427</v>
      </c>
      <c r="GB922">
        <v>2.97307</v>
      </c>
      <c r="GC922">
        <v>2.69708</v>
      </c>
      <c r="GD922">
        <v>0.112644</v>
      </c>
      <c r="GE922">
        <v>0.12205</v>
      </c>
      <c r="GF922">
        <v>0.109146</v>
      </c>
      <c r="GG922">
        <v>0.096081</v>
      </c>
      <c r="GH922">
        <v>34552.3</v>
      </c>
      <c r="GI922">
        <v>37393.5</v>
      </c>
      <c r="GJ922">
        <v>35284.3</v>
      </c>
      <c r="GK922">
        <v>38625.8</v>
      </c>
      <c r="GL922">
        <v>44560</v>
      </c>
      <c r="GM922">
        <v>50427.8</v>
      </c>
      <c r="GN922">
        <v>55155.1</v>
      </c>
      <c r="GO922">
        <v>61956.1</v>
      </c>
      <c r="GP922">
        <v>1.983</v>
      </c>
      <c r="GQ922">
        <v>1.8548</v>
      </c>
      <c r="GR922">
        <v>0.154227</v>
      </c>
      <c r="GS922">
        <v>0</v>
      </c>
      <c r="GT922">
        <v>25.0594</v>
      </c>
      <c r="GU922">
        <v>999.9</v>
      </c>
      <c r="GV922">
        <v>58.149</v>
      </c>
      <c r="GW922">
        <v>29.285</v>
      </c>
      <c r="GX922">
        <v>26.3358</v>
      </c>
      <c r="GY922">
        <v>55.9819</v>
      </c>
      <c r="GZ922">
        <v>45.9736</v>
      </c>
      <c r="HA922">
        <v>1</v>
      </c>
      <c r="HB922">
        <v>-0.0627642</v>
      </c>
      <c r="HC922">
        <v>0.0104575</v>
      </c>
      <c r="HD922">
        <v>20.1131</v>
      </c>
      <c r="HE922">
        <v>5.19692</v>
      </c>
      <c r="HF922">
        <v>12.0052</v>
      </c>
      <c r="HG922">
        <v>4.9756</v>
      </c>
      <c r="HH922">
        <v>3.294</v>
      </c>
      <c r="HI922">
        <v>9999</v>
      </c>
      <c r="HJ922">
        <v>9999</v>
      </c>
      <c r="HK922">
        <v>9999</v>
      </c>
      <c r="HL922">
        <v>631.5</v>
      </c>
      <c r="HM922">
        <v>1.86319</v>
      </c>
      <c r="HN922">
        <v>1.86801</v>
      </c>
      <c r="HO922">
        <v>1.86783</v>
      </c>
      <c r="HP922">
        <v>1.86896</v>
      </c>
      <c r="HQ922">
        <v>1.86981</v>
      </c>
      <c r="HR922">
        <v>1.86584</v>
      </c>
      <c r="HS922">
        <v>1.86691</v>
      </c>
      <c r="HT922">
        <v>1.86829</v>
      </c>
      <c r="HU922">
        <v>5</v>
      </c>
      <c r="HV922">
        <v>0</v>
      </c>
      <c r="HW922">
        <v>0</v>
      </c>
      <c r="HX922">
        <v>0</v>
      </c>
      <c r="HY922" t="s">
        <v>422</v>
      </c>
      <c r="HZ922" t="s">
        <v>423</v>
      </c>
      <c r="IA922" t="s">
        <v>424</v>
      </c>
      <c r="IB922" t="s">
        <v>424</v>
      </c>
      <c r="IC922" t="s">
        <v>424</v>
      </c>
      <c r="ID922" t="s">
        <v>424</v>
      </c>
      <c r="IE922">
        <v>0</v>
      </c>
      <c r="IF922">
        <v>100</v>
      </c>
      <c r="IG922">
        <v>100</v>
      </c>
      <c r="IH922">
        <v>7.297</v>
      </c>
      <c r="II922">
        <v>0.5314</v>
      </c>
      <c r="IJ922">
        <v>3.92360093765785</v>
      </c>
      <c r="IK922">
        <v>0.00601174518973114</v>
      </c>
      <c r="IL922">
        <v>2.77886958061485e-07</v>
      </c>
      <c r="IM922">
        <v>-3.54636231360687e-10</v>
      </c>
      <c r="IN922">
        <v>0.531367920259254</v>
      </c>
      <c r="IO922">
        <v>0</v>
      </c>
      <c r="IP922">
        <v>0</v>
      </c>
      <c r="IQ922">
        <v>0</v>
      </c>
      <c r="IR922">
        <v>-4</v>
      </c>
      <c r="IS922">
        <v>1848</v>
      </c>
      <c r="IT922">
        <v>1</v>
      </c>
      <c r="IU922">
        <v>25</v>
      </c>
      <c r="IV922">
        <v>35.5</v>
      </c>
      <c r="IW922">
        <v>35.4</v>
      </c>
      <c r="IX922">
        <v>1.42578</v>
      </c>
      <c r="IY922">
        <v>2.62451</v>
      </c>
      <c r="IZ922">
        <v>1.54785</v>
      </c>
      <c r="JA922">
        <v>2.30713</v>
      </c>
      <c r="JB922">
        <v>1.34644</v>
      </c>
      <c r="JC922">
        <v>2.29004</v>
      </c>
      <c r="JD922">
        <v>33.6029</v>
      </c>
      <c r="JE922">
        <v>24.2188</v>
      </c>
      <c r="JF922">
        <v>18</v>
      </c>
      <c r="JG922">
        <v>496.882</v>
      </c>
      <c r="JH922">
        <v>414.053</v>
      </c>
      <c r="JI922">
        <v>24.9999</v>
      </c>
      <c r="JJ922">
        <v>26.4355</v>
      </c>
      <c r="JK922">
        <v>30</v>
      </c>
      <c r="JL922">
        <v>26.3911</v>
      </c>
      <c r="JM922">
        <v>26.3335</v>
      </c>
      <c r="JN922">
        <v>28.5911</v>
      </c>
      <c r="JO922">
        <v>28.1576</v>
      </c>
      <c r="JP922">
        <v>100</v>
      </c>
      <c r="JQ922">
        <v>25</v>
      </c>
      <c r="JR922">
        <v>642.081</v>
      </c>
      <c r="JS922">
        <v>21.3318</v>
      </c>
      <c r="JT922">
        <v>102.314</v>
      </c>
      <c r="JU922">
        <v>103.126</v>
      </c>
    </row>
    <row r="923" spans="1:281">
      <c r="A923">
        <v>905</v>
      </c>
      <c r="B923">
        <v>1659037489.6</v>
      </c>
      <c r="C923">
        <v>13806.5</v>
      </c>
      <c r="D923" t="s">
        <v>2244</v>
      </c>
      <c r="E923" t="s">
        <v>2245</v>
      </c>
      <c r="F923">
        <v>5</v>
      </c>
      <c r="G923" t="s">
        <v>2169</v>
      </c>
      <c r="H923" t="s">
        <v>417</v>
      </c>
      <c r="I923">
        <v>1659037481.81429</v>
      </c>
      <c r="J923">
        <f>(K923)/1000</f>
        <v>0</v>
      </c>
      <c r="K923">
        <f>IF(CZ923, AN923, AH923)</f>
        <v>0</v>
      </c>
      <c r="L923">
        <f>IF(CZ923, AI923, AG923)</f>
        <v>0</v>
      </c>
      <c r="M923">
        <f>DB923 - IF(AU923&gt;1, L923*CV923*100.0/(AW923*DP923), 0)</f>
        <v>0</v>
      </c>
      <c r="N923">
        <f>((T923-J923/2)*M923-L923)/(T923+J923/2)</f>
        <v>0</v>
      </c>
      <c r="O923">
        <f>N923*(DI923+DJ923)/1000.0</f>
        <v>0</v>
      </c>
      <c r="P923">
        <f>(DB923 - IF(AU923&gt;1, L923*CV923*100.0/(AW923*DP923), 0))*(DI923+DJ923)/1000.0</f>
        <v>0</v>
      </c>
      <c r="Q923">
        <f>2.0/((1/S923-1/R923)+SIGN(S923)*SQRT((1/S923-1/R923)*(1/S923-1/R923) + 4*CW923/((CW923+1)*(CW923+1))*(2*1/S923*1/R923-1/R923*1/R923)))</f>
        <v>0</v>
      </c>
      <c r="R923">
        <f>IF(LEFT(CX923,1)&lt;&gt;"0",IF(LEFT(CX923,1)="1",3.0,CY923),$D$5+$E$5*(DP923*DI923/($K$5*1000))+$F$5*(DP923*DI923/($K$5*1000))*MAX(MIN(CV923,$J$5),$I$5)*MAX(MIN(CV923,$J$5),$I$5)+$G$5*MAX(MIN(CV923,$J$5),$I$5)*(DP923*DI923/($K$5*1000))+$H$5*(DP923*DI923/($K$5*1000))*(DP923*DI923/($K$5*1000)))</f>
        <v>0</v>
      </c>
      <c r="S923">
        <f>J923*(1000-(1000*0.61365*exp(17.502*W923/(240.97+W923))/(DI923+DJ923)+DD923)/2)/(1000*0.61365*exp(17.502*W923/(240.97+W923))/(DI923+DJ923)-DD923)</f>
        <v>0</v>
      </c>
      <c r="T923">
        <f>1/((CW923+1)/(Q923/1.6)+1/(R923/1.37)) + CW923/((CW923+1)/(Q923/1.6) + CW923/(R923/1.37))</f>
        <v>0</v>
      </c>
      <c r="U923">
        <f>(CR923*CU923)</f>
        <v>0</v>
      </c>
      <c r="V923">
        <f>(DK923+(U923+2*0.95*5.67E-8*(((DK923+$B$7)+273)^4-(DK923+273)^4)-44100*J923)/(1.84*29.3*R923+8*0.95*5.67E-8*(DK923+273)^3))</f>
        <v>0</v>
      </c>
      <c r="W923">
        <f>($C$7*DL923+$D$7*DM923+$E$7*V923)</f>
        <v>0</v>
      </c>
      <c r="X923">
        <f>0.61365*exp(17.502*W923/(240.97+W923))</f>
        <v>0</v>
      </c>
      <c r="Y923">
        <f>(Z923/AA923*100)</f>
        <v>0</v>
      </c>
      <c r="Z923">
        <f>DD923*(DI923+DJ923)/1000</f>
        <v>0</v>
      </c>
      <c r="AA923">
        <f>0.61365*exp(17.502*DK923/(240.97+DK923))</f>
        <v>0</v>
      </c>
      <c r="AB923">
        <f>(X923-DD923*(DI923+DJ923)/1000)</f>
        <v>0</v>
      </c>
      <c r="AC923">
        <f>(-J923*44100)</f>
        <v>0</v>
      </c>
      <c r="AD923">
        <f>2*29.3*R923*0.92*(DK923-W923)</f>
        <v>0</v>
      </c>
      <c r="AE923">
        <f>2*0.95*5.67E-8*(((DK923+$B$7)+273)^4-(W923+273)^4)</f>
        <v>0</v>
      </c>
      <c r="AF923">
        <f>U923+AE923+AC923+AD923</f>
        <v>0</v>
      </c>
      <c r="AG923">
        <f>DH923*AU923*(DC923-DB923*(1000-AU923*DE923)/(1000-AU923*DD923))/(100*CV923)</f>
        <v>0</v>
      </c>
      <c r="AH923">
        <f>1000*DH923*AU923*(DD923-DE923)/(100*CV923*(1000-AU923*DD923))</f>
        <v>0</v>
      </c>
      <c r="AI923">
        <f>(AJ923 - AK923 - DI923*1E3/(8.314*(DK923+273.15)) * AM923/DH923 * AL923) * DH923/(100*CV923) * (1000 - DE923)/1000</f>
        <v>0</v>
      </c>
      <c r="AJ923">
        <v>645.414584768922</v>
      </c>
      <c r="AK923">
        <v>593.772690909091</v>
      </c>
      <c r="AL923">
        <v>3.22547439006995</v>
      </c>
      <c r="AM923">
        <v>66.0502826319513</v>
      </c>
      <c r="AN923">
        <f>(AP923 - AO923 + DI923*1E3/(8.314*(DK923+273.15)) * AR923/DH923 * AQ923) * DH923/(100*CV923) * 1000/(1000 - AP923)</f>
        <v>0</v>
      </c>
      <c r="AO923">
        <v>21.359081596544</v>
      </c>
      <c r="AP923">
        <v>26.0484174825175</v>
      </c>
      <c r="AQ923">
        <v>-0.00554591006982499</v>
      </c>
      <c r="AR923">
        <v>92.4461955037178</v>
      </c>
      <c r="AS923">
        <v>0</v>
      </c>
      <c r="AT923">
        <v>0</v>
      </c>
      <c r="AU923">
        <f>IF(AS923*$H$13&gt;=AW923,1.0,(AW923/(AW923-AS923*$H$13)))</f>
        <v>0</v>
      </c>
      <c r="AV923">
        <f>(AU923-1)*100</f>
        <v>0</v>
      </c>
      <c r="AW923">
        <f>MAX(0,($B$13+$C$13*DP923)/(1+$D$13*DP923)*DI923/(DK923+273)*$E$13)</f>
        <v>0</v>
      </c>
      <c r="AX923" t="s">
        <v>418</v>
      </c>
      <c r="AY923" t="s">
        <v>418</v>
      </c>
      <c r="AZ923">
        <v>0</v>
      </c>
      <c r="BA923">
        <v>0</v>
      </c>
      <c r="BB923">
        <f>1-AZ923/BA923</f>
        <v>0</v>
      </c>
      <c r="BC923">
        <v>0</v>
      </c>
      <c r="BD923" t="s">
        <v>418</v>
      </c>
      <c r="BE923" t="s">
        <v>418</v>
      </c>
      <c r="BF923">
        <v>0</v>
      </c>
      <c r="BG923">
        <v>0</v>
      </c>
      <c r="BH923">
        <f>1-BF923/BG923</f>
        <v>0</v>
      </c>
      <c r="BI923">
        <v>0.5</v>
      </c>
      <c r="BJ923">
        <f>CS923</f>
        <v>0</v>
      </c>
      <c r="BK923">
        <f>L923</f>
        <v>0</v>
      </c>
      <c r="BL923">
        <f>BH923*BI923*BJ923</f>
        <v>0</v>
      </c>
      <c r="BM923">
        <f>(BK923-BC923)/BJ923</f>
        <v>0</v>
      </c>
      <c r="BN923">
        <f>(BA923-BG923)/BG923</f>
        <v>0</v>
      </c>
      <c r="BO923">
        <f>AZ923/(BB923+AZ923/BG923)</f>
        <v>0</v>
      </c>
      <c r="BP923" t="s">
        <v>418</v>
      </c>
      <c r="BQ923">
        <v>0</v>
      </c>
      <c r="BR923">
        <f>IF(BQ923&lt;&gt;0, BQ923, BO923)</f>
        <v>0</v>
      </c>
      <c r="BS923">
        <f>1-BR923/BG923</f>
        <v>0</v>
      </c>
      <c r="BT923">
        <f>(BG923-BF923)/(BG923-BR923)</f>
        <v>0</v>
      </c>
      <c r="BU923">
        <f>(BA923-BG923)/(BA923-BR923)</f>
        <v>0</v>
      </c>
      <c r="BV923">
        <f>(BG923-BF923)/(BG923-AZ923)</f>
        <v>0</v>
      </c>
      <c r="BW923">
        <f>(BA923-BG923)/(BA923-AZ923)</f>
        <v>0</v>
      </c>
      <c r="BX923">
        <f>(BT923*BR923/BF923)</f>
        <v>0</v>
      </c>
      <c r="BY923">
        <f>(1-BX923)</f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f>$B$11*DQ923+$C$11*DR923+$F$11*EC923*(1-EF923)</f>
        <v>0</v>
      </c>
      <c r="CS923">
        <f>CR923*CT923</f>
        <v>0</v>
      </c>
      <c r="CT923">
        <f>($B$11*$D$9+$C$11*$D$9+$F$11*((EP923+EH923)/MAX(EP923+EH923+EQ923, 0.1)*$I$9+EQ923/MAX(EP923+EH923+EQ923, 0.1)*$J$9))/($B$11+$C$11+$F$11)</f>
        <v>0</v>
      </c>
      <c r="CU923">
        <f>($B$11*$K$9+$C$11*$K$9+$F$11*((EP923+EH923)/MAX(EP923+EH923+EQ923, 0.1)*$P$9+EQ923/MAX(EP923+EH923+EQ923, 0.1)*$Q$9))/($B$11+$C$11+$F$11)</f>
        <v>0</v>
      </c>
      <c r="CV923">
        <v>6</v>
      </c>
      <c r="CW923">
        <v>0.5</v>
      </c>
      <c r="CX923" t="s">
        <v>419</v>
      </c>
      <c r="CY923">
        <v>2</v>
      </c>
      <c r="CZ923" t="b">
        <v>1</v>
      </c>
      <c r="DA923">
        <v>1659037481.81429</v>
      </c>
      <c r="DB923">
        <v>555.514</v>
      </c>
      <c r="DC923">
        <v>614.905142857143</v>
      </c>
      <c r="DD923">
        <v>26.0834678571429</v>
      </c>
      <c r="DE923">
        <v>21.4078107142857</v>
      </c>
      <c r="DF923">
        <v>548.26925</v>
      </c>
      <c r="DG923">
        <v>25.5520928571429</v>
      </c>
      <c r="DH923">
        <v>500.058821428571</v>
      </c>
      <c r="DI923">
        <v>90.2698964285714</v>
      </c>
      <c r="DJ923">
        <v>0.043408425</v>
      </c>
      <c r="DK923">
        <v>27.2465928571429</v>
      </c>
      <c r="DL923">
        <v>27.5818535714286</v>
      </c>
      <c r="DM923">
        <v>999.9</v>
      </c>
      <c r="DN923">
        <v>0</v>
      </c>
      <c r="DO923">
        <v>0</v>
      </c>
      <c r="DP923">
        <v>10007.1428571429</v>
      </c>
      <c r="DQ923">
        <v>0</v>
      </c>
      <c r="DR923">
        <v>17.2112</v>
      </c>
      <c r="DS923">
        <v>-59.3912285714286</v>
      </c>
      <c r="DT923">
        <v>570.391392857143</v>
      </c>
      <c r="DU923">
        <v>628.356321428572</v>
      </c>
      <c r="DV923">
        <v>4.67565071428571</v>
      </c>
      <c r="DW923">
        <v>614.905142857143</v>
      </c>
      <c r="DX923">
        <v>21.4078107142857</v>
      </c>
      <c r="DY923">
        <v>2.35455071428571</v>
      </c>
      <c r="DZ923">
        <v>1.93248142857143</v>
      </c>
      <c r="EA923">
        <v>20.0545464285714</v>
      </c>
      <c r="EB923">
        <v>16.9016678571429</v>
      </c>
      <c r="EC923">
        <v>2000.02535714286</v>
      </c>
      <c r="ED923">
        <v>0.9799995</v>
      </c>
      <c r="EE923">
        <v>0.0200004</v>
      </c>
      <c r="EF923">
        <v>0</v>
      </c>
      <c r="EG923">
        <v>865.548464285714</v>
      </c>
      <c r="EH923">
        <v>5.00063</v>
      </c>
      <c r="EI923">
        <v>17025.1535714286</v>
      </c>
      <c r="EJ923">
        <v>17257.1321428571</v>
      </c>
      <c r="EK923">
        <v>38.062</v>
      </c>
      <c r="EL923">
        <v>38.125</v>
      </c>
      <c r="EM923">
        <v>37.562</v>
      </c>
      <c r="EN923">
        <v>37.437</v>
      </c>
      <c r="EO923">
        <v>39.10475</v>
      </c>
      <c r="EP923">
        <v>1955.12392857143</v>
      </c>
      <c r="EQ923">
        <v>39.9014285714286</v>
      </c>
      <c r="ER923">
        <v>0</v>
      </c>
      <c r="ES923">
        <v>1659037488.7</v>
      </c>
      <c r="ET923">
        <v>0</v>
      </c>
      <c r="EU923">
        <v>865.83272</v>
      </c>
      <c r="EV923">
        <v>31.2325384527598</v>
      </c>
      <c r="EW923">
        <v>631.20000002932</v>
      </c>
      <c r="EX923">
        <v>17030.612</v>
      </c>
      <c r="EY923">
        <v>15</v>
      </c>
      <c r="EZ923">
        <v>1659035359.5</v>
      </c>
      <c r="FA923" t="s">
        <v>1976</v>
      </c>
      <c r="FB923">
        <v>1659035357.5</v>
      </c>
      <c r="FC923">
        <v>1659035359.5</v>
      </c>
      <c r="FD923">
        <v>1</v>
      </c>
      <c r="FE923">
        <v>-0.104</v>
      </c>
      <c r="FF923">
        <v>-0.037</v>
      </c>
      <c r="FG923">
        <v>6.435</v>
      </c>
      <c r="FH923">
        <v>0.501</v>
      </c>
      <c r="FI923">
        <v>420</v>
      </c>
      <c r="FJ923">
        <v>25</v>
      </c>
      <c r="FK923">
        <v>0.45</v>
      </c>
      <c r="FL923">
        <v>0.11</v>
      </c>
      <c r="FM923">
        <v>-58.7139875</v>
      </c>
      <c r="FN923">
        <v>-10.5422735459661</v>
      </c>
      <c r="FO923">
        <v>1.10559267435785</v>
      </c>
      <c r="FP923">
        <v>0</v>
      </c>
      <c r="FQ923">
        <v>863.765852941176</v>
      </c>
      <c r="FR923">
        <v>31.5011000700542</v>
      </c>
      <c r="FS923">
        <v>3.09684239691252</v>
      </c>
      <c r="FT923">
        <v>0</v>
      </c>
      <c r="FU923">
        <v>4.6624855</v>
      </c>
      <c r="FV923">
        <v>0.252165028142576</v>
      </c>
      <c r="FW923">
        <v>0.0274916786455465</v>
      </c>
      <c r="FX923">
        <v>0</v>
      </c>
      <c r="FY923">
        <v>0</v>
      </c>
      <c r="FZ923">
        <v>3</v>
      </c>
      <c r="GA923" t="s">
        <v>427</v>
      </c>
      <c r="GB923">
        <v>2.97329</v>
      </c>
      <c r="GC923">
        <v>2.69738</v>
      </c>
      <c r="GD923">
        <v>0.114883</v>
      </c>
      <c r="GE923">
        <v>0.124372</v>
      </c>
      <c r="GF923">
        <v>0.109076</v>
      </c>
      <c r="GG923">
        <v>0.0960443</v>
      </c>
      <c r="GH923">
        <v>34465.5</v>
      </c>
      <c r="GI923">
        <v>37294.8</v>
      </c>
      <c r="GJ923">
        <v>35284.6</v>
      </c>
      <c r="GK923">
        <v>38625.9</v>
      </c>
      <c r="GL923">
        <v>44564.2</v>
      </c>
      <c r="GM923">
        <v>50430.3</v>
      </c>
      <c r="GN923">
        <v>55155.8</v>
      </c>
      <c r="GO923">
        <v>61956.6</v>
      </c>
      <c r="GP923">
        <v>1.9828</v>
      </c>
      <c r="GQ923">
        <v>1.8546</v>
      </c>
      <c r="GR923">
        <v>0.151694</v>
      </c>
      <c r="GS923">
        <v>0</v>
      </c>
      <c r="GT923">
        <v>25.0615</v>
      </c>
      <c r="GU923">
        <v>999.9</v>
      </c>
      <c r="GV923">
        <v>58.149</v>
      </c>
      <c r="GW923">
        <v>29.285</v>
      </c>
      <c r="GX923">
        <v>26.3381</v>
      </c>
      <c r="GY923">
        <v>55.2719</v>
      </c>
      <c r="GZ923">
        <v>46.3862</v>
      </c>
      <c r="HA923">
        <v>1</v>
      </c>
      <c r="HB923">
        <v>-0.0632927</v>
      </c>
      <c r="HC923">
        <v>0.0102397</v>
      </c>
      <c r="HD923">
        <v>20.1139</v>
      </c>
      <c r="HE923">
        <v>5.19932</v>
      </c>
      <c r="HF923">
        <v>12.004</v>
      </c>
      <c r="HG923">
        <v>4.9752</v>
      </c>
      <c r="HH923">
        <v>3.2938</v>
      </c>
      <c r="HI923">
        <v>9999</v>
      </c>
      <c r="HJ923">
        <v>9999</v>
      </c>
      <c r="HK923">
        <v>9999</v>
      </c>
      <c r="HL923">
        <v>631.5</v>
      </c>
      <c r="HM923">
        <v>1.86319</v>
      </c>
      <c r="HN923">
        <v>1.86798</v>
      </c>
      <c r="HO923">
        <v>1.8678</v>
      </c>
      <c r="HP923">
        <v>1.86896</v>
      </c>
      <c r="HQ923">
        <v>1.86981</v>
      </c>
      <c r="HR923">
        <v>1.8659</v>
      </c>
      <c r="HS923">
        <v>1.86691</v>
      </c>
      <c r="HT923">
        <v>1.86829</v>
      </c>
      <c r="HU923">
        <v>5</v>
      </c>
      <c r="HV923">
        <v>0</v>
      </c>
      <c r="HW923">
        <v>0</v>
      </c>
      <c r="HX923">
        <v>0</v>
      </c>
      <c r="HY923" t="s">
        <v>422</v>
      </c>
      <c r="HZ923" t="s">
        <v>423</v>
      </c>
      <c r="IA923" t="s">
        <v>424</v>
      </c>
      <c r="IB923" t="s">
        <v>424</v>
      </c>
      <c r="IC923" t="s">
        <v>424</v>
      </c>
      <c r="ID923" t="s">
        <v>424</v>
      </c>
      <c r="IE923">
        <v>0</v>
      </c>
      <c r="IF923">
        <v>100</v>
      </c>
      <c r="IG923">
        <v>100</v>
      </c>
      <c r="IH923">
        <v>7.39</v>
      </c>
      <c r="II923">
        <v>0.5314</v>
      </c>
      <c r="IJ923">
        <v>3.92360093765785</v>
      </c>
      <c r="IK923">
        <v>0.00601174518973114</v>
      </c>
      <c r="IL923">
        <v>2.77886958061485e-07</v>
      </c>
      <c r="IM923">
        <v>-3.54636231360687e-10</v>
      </c>
      <c r="IN923">
        <v>0.531367920259254</v>
      </c>
      <c r="IO923">
        <v>0</v>
      </c>
      <c r="IP923">
        <v>0</v>
      </c>
      <c r="IQ923">
        <v>0</v>
      </c>
      <c r="IR923">
        <v>-4</v>
      </c>
      <c r="IS923">
        <v>1848</v>
      </c>
      <c r="IT923">
        <v>1</v>
      </c>
      <c r="IU923">
        <v>25</v>
      </c>
      <c r="IV923">
        <v>35.5</v>
      </c>
      <c r="IW923">
        <v>35.5</v>
      </c>
      <c r="IX923">
        <v>1.45752</v>
      </c>
      <c r="IY923">
        <v>2.61841</v>
      </c>
      <c r="IZ923">
        <v>1.54785</v>
      </c>
      <c r="JA923">
        <v>2.30713</v>
      </c>
      <c r="JB923">
        <v>1.34644</v>
      </c>
      <c r="JC923">
        <v>2.41333</v>
      </c>
      <c r="JD923">
        <v>33.6029</v>
      </c>
      <c r="JE923">
        <v>24.2188</v>
      </c>
      <c r="JF923">
        <v>18</v>
      </c>
      <c r="JG923">
        <v>496.752</v>
      </c>
      <c r="JH923">
        <v>413.94</v>
      </c>
      <c r="JI923">
        <v>24.9999</v>
      </c>
      <c r="JJ923">
        <v>26.4355</v>
      </c>
      <c r="JK923">
        <v>30</v>
      </c>
      <c r="JL923">
        <v>26.3911</v>
      </c>
      <c r="JM923">
        <v>26.3335</v>
      </c>
      <c r="JN923">
        <v>29.2378</v>
      </c>
      <c r="JO923">
        <v>28.1576</v>
      </c>
      <c r="JP923">
        <v>100</v>
      </c>
      <c r="JQ923">
        <v>25</v>
      </c>
      <c r="JR923">
        <v>655.636</v>
      </c>
      <c r="JS923">
        <v>21.3135</v>
      </c>
      <c r="JT923">
        <v>102.316</v>
      </c>
      <c r="JU923">
        <v>103.126</v>
      </c>
    </row>
    <row r="924" spans="1:281">
      <c r="A924">
        <v>906</v>
      </c>
      <c r="B924">
        <v>1659037494.6</v>
      </c>
      <c r="C924">
        <v>13811.5</v>
      </c>
      <c r="D924" t="s">
        <v>2246</v>
      </c>
      <c r="E924" t="s">
        <v>2247</v>
      </c>
      <c r="F924">
        <v>5</v>
      </c>
      <c r="G924" t="s">
        <v>2169</v>
      </c>
      <c r="H924" t="s">
        <v>417</v>
      </c>
      <c r="I924">
        <v>1659037487.1</v>
      </c>
      <c r="J924">
        <f>(K924)/1000</f>
        <v>0</v>
      </c>
      <c r="K924">
        <f>IF(CZ924, AN924, AH924)</f>
        <v>0</v>
      </c>
      <c r="L924">
        <f>IF(CZ924, AI924, AG924)</f>
        <v>0</v>
      </c>
      <c r="M924">
        <f>DB924 - IF(AU924&gt;1, L924*CV924*100.0/(AW924*DP924), 0)</f>
        <v>0</v>
      </c>
      <c r="N924">
        <f>((T924-J924/2)*M924-L924)/(T924+J924/2)</f>
        <v>0</v>
      </c>
      <c r="O924">
        <f>N924*(DI924+DJ924)/1000.0</f>
        <v>0</v>
      </c>
      <c r="P924">
        <f>(DB924 - IF(AU924&gt;1, L924*CV924*100.0/(AW924*DP924), 0))*(DI924+DJ924)/1000.0</f>
        <v>0</v>
      </c>
      <c r="Q924">
        <f>2.0/((1/S924-1/R924)+SIGN(S924)*SQRT((1/S924-1/R924)*(1/S924-1/R924) + 4*CW924/((CW924+1)*(CW924+1))*(2*1/S924*1/R924-1/R924*1/R924)))</f>
        <v>0</v>
      </c>
      <c r="R924">
        <f>IF(LEFT(CX924,1)&lt;&gt;"0",IF(LEFT(CX924,1)="1",3.0,CY924),$D$5+$E$5*(DP924*DI924/($K$5*1000))+$F$5*(DP924*DI924/($K$5*1000))*MAX(MIN(CV924,$J$5),$I$5)*MAX(MIN(CV924,$J$5),$I$5)+$G$5*MAX(MIN(CV924,$J$5),$I$5)*(DP924*DI924/($K$5*1000))+$H$5*(DP924*DI924/($K$5*1000))*(DP924*DI924/($K$5*1000)))</f>
        <v>0</v>
      </c>
      <c r="S924">
        <f>J924*(1000-(1000*0.61365*exp(17.502*W924/(240.97+W924))/(DI924+DJ924)+DD924)/2)/(1000*0.61365*exp(17.502*W924/(240.97+W924))/(DI924+DJ924)-DD924)</f>
        <v>0</v>
      </c>
      <c r="T924">
        <f>1/((CW924+1)/(Q924/1.6)+1/(R924/1.37)) + CW924/((CW924+1)/(Q924/1.6) + CW924/(R924/1.37))</f>
        <v>0</v>
      </c>
      <c r="U924">
        <f>(CR924*CU924)</f>
        <v>0</v>
      </c>
      <c r="V924">
        <f>(DK924+(U924+2*0.95*5.67E-8*(((DK924+$B$7)+273)^4-(DK924+273)^4)-44100*J924)/(1.84*29.3*R924+8*0.95*5.67E-8*(DK924+273)^3))</f>
        <v>0</v>
      </c>
      <c r="W924">
        <f>($C$7*DL924+$D$7*DM924+$E$7*V924)</f>
        <v>0</v>
      </c>
      <c r="X924">
        <f>0.61365*exp(17.502*W924/(240.97+W924))</f>
        <v>0</v>
      </c>
      <c r="Y924">
        <f>(Z924/AA924*100)</f>
        <v>0</v>
      </c>
      <c r="Z924">
        <f>DD924*(DI924+DJ924)/1000</f>
        <v>0</v>
      </c>
      <c r="AA924">
        <f>0.61365*exp(17.502*DK924/(240.97+DK924))</f>
        <v>0</v>
      </c>
      <c r="AB924">
        <f>(X924-DD924*(DI924+DJ924)/1000)</f>
        <v>0</v>
      </c>
      <c r="AC924">
        <f>(-J924*44100)</f>
        <v>0</v>
      </c>
      <c r="AD924">
        <f>2*29.3*R924*0.92*(DK924-W924)</f>
        <v>0</v>
      </c>
      <c r="AE924">
        <f>2*0.95*5.67E-8*(((DK924+$B$7)+273)^4-(W924+273)^4)</f>
        <v>0</v>
      </c>
      <c r="AF924">
        <f>U924+AE924+AC924+AD924</f>
        <v>0</v>
      </c>
      <c r="AG924">
        <f>DH924*AU924*(DC924-DB924*(1000-AU924*DE924)/(1000-AU924*DD924))/(100*CV924)</f>
        <v>0</v>
      </c>
      <c r="AH924">
        <f>1000*DH924*AU924*(DD924-DE924)/(100*CV924*(1000-AU924*DD924))</f>
        <v>0</v>
      </c>
      <c r="AI924">
        <f>(AJ924 - AK924 - DI924*1E3/(8.314*(DK924+273.15)) * AM924/DH924 * AL924) * DH924/(100*CV924) * (1000 - DE924)/1000</f>
        <v>0</v>
      </c>
      <c r="AJ924">
        <v>662.417512538004</v>
      </c>
      <c r="AK924">
        <v>609.923478787879</v>
      </c>
      <c r="AL924">
        <v>3.21417682935875</v>
      </c>
      <c r="AM924">
        <v>66.0502826319513</v>
      </c>
      <c r="AN924">
        <f>(AP924 - AO924 + DI924*1E3/(8.314*(DK924+273.15)) * AR924/DH924 * AQ924) * DH924/(100*CV924) * 1000/(1000 - AP924)</f>
        <v>0</v>
      </c>
      <c r="AO924">
        <v>21.3504278968943</v>
      </c>
      <c r="AP924">
        <v>26.0327118881119</v>
      </c>
      <c r="AQ924">
        <v>-0.00345886402621809</v>
      </c>
      <c r="AR924">
        <v>92.4461955037178</v>
      </c>
      <c r="AS924">
        <v>0</v>
      </c>
      <c r="AT924">
        <v>0</v>
      </c>
      <c r="AU924">
        <f>IF(AS924*$H$13&gt;=AW924,1.0,(AW924/(AW924-AS924*$H$13)))</f>
        <v>0</v>
      </c>
      <c r="AV924">
        <f>(AU924-1)*100</f>
        <v>0</v>
      </c>
      <c r="AW924">
        <f>MAX(0,($B$13+$C$13*DP924)/(1+$D$13*DP924)*DI924/(DK924+273)*$E$13)</f>
        <v>0</v>
      </c>
      <c r="AX924" t="s">
        <v>418</v>
      </c>
      <c r="AY924" t="s">
        <v>418</v>
      </c>
      <c r="AZ924">
        <v>0</v>
      </c>
      <c r="BA924">
        <v>0</v>
      </c>
      <c r="BB924">
        <f>1-AZ924/BA924</f>
        <v>0</v>
      </c>
      <c r="BC924">
        <v>0</v>
      </c>
      <c r="BD924" t="s">
        <v>418</v>
      </c>
      <c r="BE924" t="s">
        <v>418</v>
      </c>
      <c r="BF924">
        <v>0</v>
      </c>
      <c r="BG924">
        <v>0</v>
      </c>
      <c r="BH924">
        <f>1-BF924/BG924</f>
        <v>0</v>
      </c>
      <c r="BI924">
        <v>0.5</v>
      </c>
      <c r="BJ924">
        <f>CS924</f>
        <v>0</v>
      </c>
      <c r="BK924">
        <f>L924</f>
        <v>0</v>
      </c>
      <c r="BL924">
        <f>BH924*BI924*BJ924</f>
        <v>0</v>
      </c>
      <c r="BM924">
        <f>(BK924-BC924)/BJ924</f>
        <v>0</v>
      </c>
      <c r="BN924">
        <f>(BA924-BG924)/BG924</f>
        <v>0</v>
      </c>
      <c r="BO924">
        <f>AZ924/(BB924+AZ924/BG924)</f>
        <v>0</v>
      </c>
      <c r="BP924" t="s">
        <v>418</v>
      </c>
      <c r="BQ924">
        <v>0</v>
      </c>
      <c r="BR924">
        <f>IF(BQ924&lt;&gt;0, BQ924, BO924)</f>
        <v>0</v>
      </c>
      <c r="BS924">
        <f>1-BR924/BG924</f>
        <v>0</v>
      </c>
      <c r="BT924">
        <f>(BG924-BF924)/(BG924-BR924)</f>
        <v>0</v>
      </c>
      <c r="BU924">
        <f>(BA924-BG924)/(BA924-BR924)</f>
        <v>0</v>
      </c>
      <c r="BV924">
        <f>(BG924-BF924)/(BG924-AZ924)</f>
        <v>0</v>
      </c>
      <c r="BW924">
        <f>(BA924-BG924)/(BA924-AZ924)</f>
        <v>0</v>
      </c>
      <c r="BX924">
        <f>(BT924*BR924/BF924)</f>
        <v>0</v>
      </c>
      <c r="BY924">
        <f>(1-BX924)</f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f>$B$11*DQ924+$C$11*DR924+$F$11*EC924*(1-EF924)</f>
        <v>0</v>
      </c>
      <c r="CS924">
        <f>CR924*CT924</f>
        <v>0</v>
      </c>
      <c r="CT924">
        <f>($B$11*$D$9+$C$11*$D$9+$F$11*((EP924+EH924)/MAX(EP924+EH924+EQ924, 0.1)*$I$9+EQ924/MAX(EP924+EH924+EQ924, 0.1)*$J$9))/($B$11+$C$11+$F$11)</f>
        <v>0</v>
      </c>
      <c r="CU924">
        <f>($B$11*$K$9+$C$11*$K$9+$F$11*((EP924+EH924)/MAX(EP924+EH924+EQ924, 0.1)*$P$9+EQ924/MAX(EP924+EH924+EQ924, 0.1)*$Q$9))/($B$11+$C$11+$F$11)</f>
        <v>0</v>
      </c>
      <c r="CV924">
        <v>6</v>
      </c>
      <c r="CW924">
        <v>0.5</v>
      </c>
      <c r="CX924" t="s">
        <v>419</v>
      </c>
      <c r="CY924">
        <v>2</v>
      </c>
      <c r="CZ924" t="b">
        <v>1</v>
      </c>
      <c r="DA924">
        <v>1659037487.1</v>
      </c>
      <c r="DB924">
        <v>572.128185185185</v>
      </c>
      <c r="DC924">
        <v>632.373481481482</v>
      </c>
      <c r="DD924">
        <v>26.0577925925926</v>
      </c>
      <c r="DE924">
        <v>21.3707555555556</v>
      </c>
      <c r="DF924">
        <v>564.784518518519</v>
      </c>
      <c r="DG924">
        <v>25.5264111111111</v>
      </c>
      <c r="DH924">
        <v>500.062555555556</v>
      </c>
      <c r="DI924">
        <v>90.2699333333333</v>
      </c>
      <c r="DJ924">
        <v>0.0435128703703704</v>
      </c>
      <c r="DK924">
        <v>27.2454111111111</v>
      </c>
      <c r="DL924">
        <v>27.5670111111111</v>
      </c>
      <c r="DM924">
        <v>999.9</v>
      </c>
      <c r="DN924">
        <v>0</v>
      </c>
      <c r="DO924">
        <v>0</v>
      </c>
      <c r="DP924">
        <v>10008.1481481481</v>
      </c>
      <c r="DQ924">
        <v>0</v>
      </c>
      <c r="DR924">
        <v>17.2112</v>
      </c>
      <c r="DS924">
        <v>-60.2453259259259</v>
      </c>
      <c r="DT924">
        <v>587.435185185185</v>
      </c>
      <c r="DU924">
        <v>646.18262962963</v>
      </c>
      <c r="DV924">
        <v>4.68703555555556</v>
      </c>
      <c r="DW924">
        <v>632.373481481482</v>
      </c>
      <c r="DX924">
        <v>21.3707555555556</v>
      </c>
      <c r="DY924">
        <v>2.35223407407407</v>
      </c>
      <c r="DZ924">
        <v>1.92913740740741</v>
      </c>
      <c r="EA924">
        <v>20.0386481481481</v>
      </c>
      <c r="EB924">
        <v>16.8743814814815</v>
      </c>
      <c r="EC924">
        <v>2000.01666666667</v>
      </c>
      <c r="ED924">
        <v>0.979999333333333</v>
      </c>
      <c r="EE924">
        <v>0.0200005777777778</v>
      </c>
      <c r="EF924">
        <v>0</v>
      </c>
      <c r="EG924">
        <v>868.269222222222</v>
      </c>
      <c r="EH924">
        <v>5.00063</v>
      </c>
      <c r="EI924">
        <v>17079.3851851852</v>
      </c>
      <c r="EJ924">
        <v>17257.0444444444</v>
      </c>
      <c r="EK924">
        <v>38.062</v>
      </c>
      <c r="EL924">
        <v>38.125</v>
      </c>
      <c r="EM924">
        <v>37.562</v>
      </c>
      <c r="EN924">
        <v>37.437</v>
      </c>
      <c r="EO924">
        <v>39.097</v>
      </c>
      <c r="EP924">
        <v>1955.11518518519</v>
      </c>
      <c r="EQ924">
        <v>39.9014814814815</v>
      </c>
      <c r="ER924">
        <v>0</v>
      </c>
      <c r="ES924">
        <v>1659037493.5</v>
      </c>
      <c r="ET924">
        <v>0</v>
      </c>
      <c r="EU924">
        <v>868.30352</v>
      </c>
      <c r="EV924">
        <v>30.8188461006736</v>
      </c>
      <c r="EW924">
        <v>610.907691548674</v>
      </c>
      <c r="EX924">
        <v>17079.884</v>
      </c>
      <c r="EY924">
        <v>15</v>
      </c>
      <c r="EZ924">
        <v>1659035359.5</v>
      </c>
      <c r="FA924" t="s">
        <v>1976</v>
      </c>
      <c r="FB924">
        <v>1659035357.5</v>
      </c>
      <c r="FC924">
        <v>1659035359.5</v>
      </c>
      <c r="FD924">
        <v>1</v>
      </c>
      <c r="FE924">
        <v>-0.104</v>
      </c>
      <c r="FF924">
        <v>-0.037</v>
      </c>
      <c r="FG924">
        <v>6.435</v>
      </c>
      <c r="FH924">
        <v>0.501</v>
      </c>
      <c r="FI924">
        <v>420</v>
      </c>
      <c r="FJ924">
        <v>25</v>
      </c>
      <c r="FK924">
        <v>0.45</v>
      </c>
      <c r="FL924">
        <v>0.11</v>
      </c>
      <c r="FM924">
        <v>-59.67273</v>
      </c>
      <c r="FN924">
        <v>-10.5698859287054</v>
      </c>
      <c r="FO924">
        <v>1.10410709494143</v>
      </c>
      <c r="FP924">
        <v>0</v>
      </c>
      <c r="FQ924">
        <v>866.277911764706</v>
      </c>
      <c r="FR924">
        <v>31.051779980238</v>
      </c>
      <c r="FS924">
        <v>3.05321448127791</v>
      </c>
      <c r="FT924">
        <v>0</v>
      </c>
      <c r="FU924">
        <v>4.67727075</v>
      </c>
      <c r="FV924">
        <v>0.156185178236385</v>
      </c>
      <c r="FW924">
        <v>0.021161326800026</v>
      </c>
      <c r="FX924">
        <v>0</v>
      </c>
      <c r="FY924">
        <v>0</v>
      </c>
      <c r="FZ924">
        <v>3</v>
      </c>
      <c r="GA924" t="s">
        <v>427</v>
      </c>
      <c r="GB924">
        <v>2.97342</v>
      </c>
      <c r="GC924">
        <v>2.69785</v>
      </c>
      <c r="GD924">
        <v>0.117107</v>
      </c>
      <c r="GE924">
        <v>0.1266</v>
      </c>
      <c r="GF924">
        <v>0.109051</v>
      </c>
      <c r="GG924">
        <v>0.0960158</v>
      </c>
      <c r="GH924">
        <v>34379.1</v>
      </c>
      <c r="GI924">
        <v>37200.1</v>
      </c>
      <c r="GJ924">
        <v>35284.9</v>
      </c>
      <c r="GK924">
        <v>38626</v>
      </c>
      <c r="GL924">
        <v>44565.5</v>
      </c>
      <c r="GM924">
        <v>50431.9</v>
      </c>
      <c r="GN924">
        <v>55155.8</v>
      </c>
      <c r="GO924">
        <v>61956.6</v>
      </c>
      <c r="GP924">
        <v>1.9832</v>
      </c>
      <c r="GQ924">
        <v>1.8542</v>
      </c>
      <c r="GR924">
        <v>0.15229</v>
      </c>
      <c r="GS924">
        <v>0</v>
      </c>
      <c r="GT924">
        <v>25.0636</v>
      </c>
      <c r="GU924">
        <v>999.9</v>
      </c>
      <c r="GV924">
        <v>58.174</v>
      </c>
      <c r="GW924">
        <v>29.285</v>
      </c>
      <c r="GX924">
        <v>26.3497</v>
      </c>
      <c r="GY924">
        <v>55.4919</v>
      </c>
      <c r="GZ924">
        <v>46.4022</v>
      </c>
      <c r="HA924">
        <v>1</v>
      </c>
      <c r="HB924">
        <v>-0.0626829</v>
      </c>
      <c r="HC924">
        <v>0.0106754</v>
      </c>
      <c r="HD924">
        <v>20.1138</v>
      </c>
      <c r="HE924">
        <v>5.20052</v>
      </c>
      <c r="HF924">
        <v>12.004</v>
      </c>
      <c r="HG924">
        <v>4.976</v>
      </c>
      <c r="HH924">
        <v>3.2936</v>
      </c>
      <c r="HI924">
        <v>9999</v>
      </c>
      <c r="HJ924">
        <v>9999</v>
      </c>
      <c r="HK924">
        <v>9999</v>
      </c>
      <c r="HL924">
        <v>631.5</v>
      </c>
      <c r="HM924">
        <v>1.86313</v>
      </c>
      <c r="HN924">
        <v>1.86804</v>
      </c>
      <c r="HO924">
        <v>1.86783</v>
      </c>
      <c r="HP924">
        <v>1.86902</v>
      </c>
      <c r="HQ924">
        <v>1.86981</v>
      </c>
      <c r="HR924">
        <v>1.86584</v>
      </c>
      <c r="HS924">
        <v>1.86691</v>
      </c>
      <c r="HT924">
        <v>1.86829</v>
      </c>
      <c r="HU924">
        <v>5</v>
      </c>
      <c r="HV924">
        <v>0</v>
      </c>
      <c r="HW924">
        <v>0</v>
      </c>
      <c r="HX924">
        <v>0</v>
      </c>
      <c r="HY924" t="s">
        <v>422</v>
      </c>
      <c r="HZ924" t="s">
        <v>423</v>
      </c>
      <c r="IA924" t="s">
        <v>424</v>
      </c>
      <c r="IB924" t="s">
        <v>424</v>
      </c>
      <c r="IC924" t="s">
        <v>424</v>
      </c>
      <c r="ID924" t="s">
        <v>424</v>
      </c>
      <c r="IE924">
        <v>0</v>
      </c>
      <c r="IF924">
        <v>100</v>
      </c>
      <c r="IG924">
        <v>100</v>
      </c>
      <c r="IH924">
        <v>7.484</v>
      </c>
      <c r="II924">
        <v>0.5314</v>
      </c>
      <c r="IJ924">
        <v>3.92360093765785</v>
      </c>
      <c r="IK924">
        <v>0.00601174518973114</v>
      </c>
      <c r="IL924">
        <v>2.77886958061485e-07</v>
      </c>
      <c r="IM924">
        <v>-3.54636231360687e-10</v>
      </c>
      <c r="IN924">
        <v>0.531367920259254</v>
      </c>
      <c r="IO924">
        <v>0</v>
      </c>
      <c r="IP924">
        <v>0</v>
      </c>
      <c r="IQ924">
        <v>0</v>
      </c>
      <c r="IR924">
        <v>-4</v>
      </c>
      <c r="IS924">
        <v>1848</v>
      </c>
      <c r="IT924">
        <v>1</v>
      </c>
      <c r="IU924">
        <v>25</v>
      </c>
      <c r="IV924">
        <v>35.6</v>
      </c>
      <c r="IW924">
        <v>35.6</v>
      </c>
      <c r="IX924">
        <v>1.48682</v>
      </c>
      <c r="IY924">
        <v>2.62329</v>
      </c>
      <c r="IZ924">
        <v>1.54785</v>
      </c>
      <c r="JA924">
        <v>2.30713</v>
      </c>
      <c r="JB924">
        <v>1.34644</v>
      </c>
      <c r="JC924">
        <v>2.27051</v>
      </c>
      <c r="JD924">
        <v>33.6029</v>
      </c>
      <c r="JE924">
        <v>24.2188</v>
      </c>
      <c r="JF924">
        <v>18</v>
      </c>
      <c r="JG924">
        <v>497.014</v>
      </c>
      <c r="JH924">
        <v>413.713</v>
      </c>
      <c r="JI924">
        <v>25</v>
      </c>
      <c r="JJ924">
        <v>26.4355</v>
      </c>
      <c r="JK924">
        <v>30.0001</v>
      </c>
      <c r="JL924">
        <v>26.3911</v>
      </c>
      <c r="JM924">
        <v>26.3335</v>
      </c>
      <c r="JN924">
        <v>29.8124</v>
      </c>
      <c r="JO924">
        <v>28.1576</v>
      </c>
      <c r="JP924">
        <v>100</v>
      </c>
      <c r="JQ924">
        <v>25</v>
      </c>
      <c r="JR924">
        <v>675.729</v>
      </c>
      <c r="JS924">
        <v>21.2948</v>
      </c>
      <c r="JT924">
        <v>102.316</v>
      </c>
      <c r="JU924">
        <v>103.127</v>
      </c>
    </row>
    <row r="925" spans="1:281">
      <c r="A925">
        <v>907</v>
      </c>
      <c r="B925">
        <v>1659037499.6</v>
      </c>
      <c r="C925">
        <v>13816.5</v>
      </c>
      <c r="D925" t="s">
        <v>2248</v>
      </c>
      <c r="E925" t="s">
        <v>2249</v>
      </c>
      <c r="F925">
        <v>5</v>
      </c>
      <c r="G925" t="s">
        <v>2169</v>
      </c>
      <c r="H925" t="s">
        <v>417</v>
      </c>
      <c r="I925">
        <v>1659037491.81429</v>
      </c>
      <c r="J925">
        <f>(K925)/1000</f>
        <v>0</v>
      </c>
      <c r="K925">
        <f>IF(CZ925, AN925, AH925)</f>
        <v>0</v>
      </c>
      <c r="L925">
        <f>IF(CZ925, AI925, AG925)</f>
        <v>0</v>
      </c>
      <c r="M925">
        <f>DB925 - IF(AU925&gt;1, L925*CV925*100.0/(AW925*DP925), 0)</f>
        <v>0</v>
      </c>
      <c r="N925">
        <f>((T925-J925/2)*M925-L925)/(T925+J925/2)</f>
        <v>0</v>
      </c>
      <c r="O925">
        <f>N925*(DI925+DJ925)/1000.0</f>
        <v>0</v>
      </c>
      <c r="P925">
        <f>(DB925 - IF(AU925&gt;1, L925*CV925*100.0/(AW925*DP925), 0))*(DI925+DJ925)/1000.0</f>
        <v>0</v>
      </c>
      <c r="Q925">
        <f>2.0/((1/S925-1/R925)+SIGN(S925)*SQRT((1/S925-1/R925)*(1/S925-1/R925) + 4*CW925/((CW925+1)*(CW925+1))*(2*1/S925*1/R925-1/R925*1/R925)))</f>
        <v>0</v>
      </c>
      <c r="R925">
        <f>IF(LEFT(CX925,1)&lt;&gt;"0",IF(LEFT(CX925,1)="1",3.0,CY925),$D$5+$E$5*(DP925*DI925/($K$5*1000))+$F$5*(DP925*DI925/($K$5*1000))*MAX(MIN(CV925,$J$5),$I$5)*MAX(MIN(CV925,$J$5),$I$5)+$G$5*MAX(MIN(CV925,$J$5),$I$5)*(DP925*DI925/($K$5*1000))+$H$5*(DP925*DI925/($K$5*1000))*(DP925*DI925/($K$5*1000)))</f>
        <v>0</v>
      </c>
      <c r="S925">
        <f>J925*(1000-(1000*0.61365*exp(17.502*W925/(240.97+W925))/(DI925+DJ925)+DD925)/2)/(1000*0.61365*exp(17.502*W925/(240.97+W925))/(DI925+DJ925)-DD925)</f>
        <v>0</v>
      </c>
      <c r="T925">
        <f>1/((CW925+1)/(Q925/1.6)+1/(R925/1.37)) + CW925/((CW925+1)/(Q925/1.6) + CW925/(R925/1.37))</f>
        <v>0</v>
      </c>
      <c r="U925">
        <f>(CR925*CU925)</f>
        <v>0</v>
      </c>
      <c r="V925">
        <f>(DK925+(U925+2*0.95*5.67E-8*(((DK925+$B$7)+273)^4-(DK925+273)^4)-44100*J925)/(1.84*29.3*R925+8*0.95*5.67E-8*(DK925+273)^3))</f>
        <v>0</v>
      </c>
      <c r="W925">
        <f>($C$7*DL925+$D$7*DM925+$E$7*V925)</f>
        <v>0</v>
      </c>
      <c r="X925">
        <f>0.61365*exp(17.502*W925/(240.97+W925))</f>
        <v>0</v>
      </c>
      <c r="Y925">
        <f>(Z925/AA925*100)</f>
        <v>0</v>
      </c>
      <c r="Z925">
        <f>DD925*(DI925+DJ925)/1000</f>
        <v>0</v>
      </c>
      <c r="AA925">
        <f>0.61365*exp(17.502*DK925/(240.97+DK925))</f>
        <v>0</v>
      </c>
      <c r="AB925">
        <f>(X925-DD925*(DI925+DJ925)/1000)</f>
        <v>0</v>
      </c>
      <c r="AC925">
        <f>(-J925*44100)</f>
        <v>0</v>
      </c>
      <c r="AD925">
        <f>2*29.3*R925*0.92*(DK925-W925)</f>
        <v>0</v>
      </c>
      <c r="AE925">
        <f>2*0.95*5.67E-8*(((DK925+$B$7)+273)^4-(W925+273)^4)</f>
        <v>0</v>
      </c>
      <c r="AF925">
        <f>U925+AE925+AC925+AD925</f>
        <v>0</v>
      </c>
      <c r="AG925">
        <f>DH925*AU925*(DC925-DB925*(1000-AU925*DE925)/(1000-AU925*DD925))/(100*CV925)</f>
        <v>0</v>
      </c>
      <c r="AH925">
        <f>1000*DH925*AU925*(DD925-DE925)/(100*CV925*(1000-AU925*DD925))</f>
        <v>0</v>
      </c>
      <c r="AI925">
        <f>(AJ925 - AK925 - DI925*1E3/(8.314*(DK925+273.15)) * AM925/DH925 * AL925) * DH925/(100*CV925) * (1000 - DE925)/1000</f>
        <v>0</v>
      </c>
      <c r="AJ925">
        <v>679.83666292558</v>
      </c>
      <c r="AK925">
        <v>626.301951515151</v>
      </c>
      <c r="AL925">
        <v>3.28408235609989</v>
      </c>
      <c r="AM925">
        <v>66.0502826319513</v>
      </c>
      <c r="AN925">
        <f>(AP925 - AO925 + DI925*1E3/(8.314*(DK925+273.15)) * AR925/DH925 * AQ925) * DH925/(100*CV925) * 1000/(1000 - AP925)</f>
        <v>0</v>
      </c>
      <c r="AO925">
        <v>21.344818803719</v>
      </c>
      <c r="AP925">
        <v>26.0346006993007</v>
      </c>
      <c r="AQ925">
        <v>-1.91536981572291e-05</v>
      </c>
      <c r="AR925">
        <v>92.4461955037178</v>
      </c>
      <c r="AS925">
        <v>0</v>
      </c>
      <c r="AT925">
        <v>0</v>
      </c>
      <c r="AU925">
        <f>IF(AS925*$H$13&gt;=AW925,1.0,(AW925/(AW925-AS925*$H$13)))</f>
        <v>0</v>
      </c>
      <c r="AV925">
        <f>(AU925-1)*100</f>
        <v>0</v>
      </c>
      <c r="AW925">
        <f>MAX(0,($B$13+$C$13*DP925)/(1+$D$13*DP925)*DI925/(DK925+273)*$E$13)</f>
        <v>0</v>
      </c>
      <c r="AX925" t="s">
        <v>418</v>
      </c>
      <c r="AY925" t="s">
        <v>418</v>
      </c>
      <c r="AZ925">
        <v>0</v>
      </c>
      <c r="BA925">
        <v>0</v>
      </c>
      <c r="BB925">
        <f>1-AZ925/BA925</f>
        <v>0</v>
      </c>
      <c r="BC925">
        <v>0</v>
      </c>
      <c r="BD925" t="s">
        <v>418</v>
      </c>
      <c r="BE925" t="s">
        <v>418</v>
      </c>
      <c r="BF925">
        <v>0</v>
      </c>
      <c r="BG925">
        <v>0</v>
      </c>
      <c r="BH925">
        <f>1-BF925/BG925</f>
        <v>0</v>
      </c>
      <c r="BI925">
        <v>0.5</v>
      </c>
      <c r="BJ925">
        <f>CS925</f>
        <v>0</v>
      </c>
      <c r="BK925">
        <f>L925</f>
        <v>0</v>
      </c>
      <c r="BL925">
        <f>BH925*BI925*BJ925</f>
        <v>0</v>
      </c>
      <c r="BM925">
        <f>(BK925-BC925)/BJ925</f>
        <v>0</v>
      </c>
      <c r="BN925">
        <f>(BA925-BG925)/BG925</f>
        <v>0</v>
      </c>
      <c r="BO925">
        <f>AZ925/(BB925+AZ925/BG925)</f>
        <v>0</v>
      </c>
      <c r="BP925" t="s">
        <v>418</v>
      </c>
      <c r="BQ925">
        <v>0</v>
      </c>
      <c r="BR925">
        <f>IF(BQ925&lt;&gt;0, BQ925, BO925)</f>
        <v>0</v>
      </c>
      <c r="BS925">
        <f>1-BR925/BG925</f>
        <v>0</v>
      </c>
      <c r="BT925">
        <f>(BG925-BF925)/(BG925-BR925)</f>
        <v>0</v>
      </c>
      <c r="BU925">
        <f>(BA925-BG925)/(BA925-BR925)</f>
        <v>0</v>
      </c>
      <c r="BV925">
        <f>(BG925-BF925)/(BG925-AZ925)</f>
        <v>0</v>
      </c>
      <c r="BW925">
        <f>(BA925-BG925)/(BA925-AZ925)</f>
        <v>0</v>
      </c>
      <c r="BX925">
        <f>(BT925*BR925/BF925)</f>
        <v>0</v>
      </c>
      <c r="BY925">
        <f>(1-BX925)</f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f>$B$11*DQ925+$C$11*DR925+$F$11*EC925*(1-EF925)</f>
        <v>0</v>
      </c>
      <c r="CS925">
        <f>CR925*CT925</f>
        <v>0</v>
      </c>
      <c r="CT925">
        <f>($B$11*$D$9+$C$11*$D$9+$F$11*((EP925+EH925)/MAX(EP925+EH925+EQ925, 0.1)*$I$9+EQ925/MAX(EP925+EH925+EQ925, 0.1)*$J$9))/($B$11+$C$11+$F$11)</f>
        <v>0</v>
      </c>
      <c r="CU925">
        <f>($B$11*$K$9+$C$11*$K$9+$F$11*((EP925+EH925)/MAX(EP925+EH925+EQ925, 0.1)*$P$9+EQ925/MAX(EP925+EH925+EQ925, 0.1)*$Q$9))/($B$11+$C$11+$F$11)</f>
        <v>0</v>
      </c>
      <c r="CV925">
        <v>6</v>
      </c>
      <c r="CW925">
        <v>0.5</v>
      </c>
      <c r="CX925" t="s">
        <v>419</v>
      </c>
      <c r="CY925">
        <v>2</v>
      </c>
      <c r="CZ925" t="b">
        <v>1</v>
      </c>
      <c r="DA925">
        <v>1659037491.81429</v>
      </c>
      <c r="DB925">
        <v>586.900464285714</v>
      </c>
      <c r="DC925">
        <v>648.339535714286</v>
      </c>
      <c r="DD925">
        <v>26.0425178571429</v>
      </c>
      <c r="DE925">
        <v>21.3503964285714</v>
      </c>
      <c r="DF925">
        <v>579.469071428571</v>
      </c>
      <c r="DG925">
        <v>25.5111321428571</v>
      </c>
      <c r="DH925">
        <v>500.052</v>
      </c>
      <c r="DI925">
        <v>90.2706607142857</v>
      </c>
      <c r="DJ925">
        <v>0.0436063928571429</v>
      </c>
      <c r="DK925">
        <v>27.2448535714286</v>
      </c>
      <c r="DL925">
        <v>27.5562857142857</v>
      </c>
      <c r="DM925">
        <v>999.9</v>
      </c>
      <c r="DN925">
        <v>0</v>
      </c>
      <c r="DO925">
        <v>0</v>
      </c>
      <c r="DP925">
        <v>10001.6071428571</v>
      </c>
      <c r="DQ925">
        <v>0</v>
      </c>
      <c r="DR925">
        <v>17.2112</v>
      </c>
      <c r="DS925">
        <v>-61.4390892857143</v>
      </c>
      <c r="DT925">
        <v>602.593357142857</v>
      </c>
      <c r="DU925">
        <v>662.483785714286</v>
      </c>
      <c r="DV925">
        <v>4.69212035714286</v>
      </c>
      <c r="DW925">
        <v>648.339535714286</v>
      </c>
      <c r="DX925">
        <v>21.3503964285714</v>
      </c>
      <c r="DY925">
        <v>2.35087428571429</v>
      </c>
      <c r="DZ925">
        <v>1.92731428571429</v>
      </c>
      <c r="EA925">
        <v>20.0293</v>
      </c>
      <c r="EB925">
        <v>16.8594964285714</v>
      </c>
      <c r="EC925">
        <v>2000.0075</v>
      </c>
      <c r="ED925">
        <v>0.979999178571428</v>
      </c>
      <c r="EE925">
        <v>0.0200007428571429</v>
      </c>
      <c r="EF925">
        <v>0</v>
      </c>
      <c r="EG925">
        <v>870.623785714286</v>
      </c>
      <c r="EH925">
        <v>5.00063</v>
      </c>
      <c r="EI925">
        <v>17126.2321428571</v>
      </c>
      <c r="EJ925">
        <v>17256.9642857143</v>
      </c>
      <c r="EK925">
        <v>38.062</v>
      </c>
      <c r="EL925">
        <v>38.125</v>
      </c>
      <c r="EM925">
        <v>37.562</v>
      </c>
      <c r="EN925">
        <v>37.437</v>
      </c>
      <c r="EO925">
        <v>39.08225</v>
      </c>
      <c r="EP925">
        <v>1955.10607142857</v>
      </c>
      <c r="EQ925">
        <v>39.9014285714286</v>
      </c>
      <c r="ER925">
        <v>0</v>
      </c>
      <c r="ES925">
        <v>1659037498.9</v>
      </c>
      <c r="ET925">
        <v>0</v>
      </c>
      <c r="EU925">
        <v>870.842807692308</v>
      </c>
      <c r="EV925">
        <v>28.8967179407933</v>
      </c>
      <c r="EW925">
        <v>579.394871890044</v>
      </c>
      <c r="EX925">
        <v>17130.3961538462</v>
      </c>
      <c r="EY925">
        <v>15</v>
      </c>
      <c r="EZ925">
        <v>1659035359.5</v>
      </c>
      <c r="FA925" t="s">
        <v>1976</v>
      </c>
      <c r="FB925">
        <v>1659035357.5</v>
      </c>
      <c r="FC925">
        <v>1659035359.5</v>
      </c>
      <c r="FD925">
        <v>1</v>
      </c>
      <c r="FE925">
        <v>-0.104</v>
      </c>
      <c r="FF925">
        <v>-0.037</v>
      </c>
      <c r="FG925">
        <v>6.435</v>
      </c>
      <c r="FH925">
        <v>0.501</v>
      </c>
      <c r="FI925">
        <v>420</v>
      </c>
      <c r="FJ925">
        <v>25</v>
      </c>
      <c r="FK925">
        <v>0.45</v>
      </c>
      <c r="FL925">
        <v>0.11</v>
      </c>
      <c r="FM925">
        <v>-60.61299</v>
      </c>
      <c r="FN925">
        <v>-13.571115196998</v>
      </c>
      <c r="FO925">
        <v>1.34721082013915</v>
      </c>
      <c r="FP925">
        <v>0</v>
      </c>
      <c r="FQ925">
        <v>868.718294117647</v>
      </c>
      <c r="FR925">
        <v>30.5493659384059</v>
      </c>
      <c r="FS925">
        <v>3.00440195213047</v>
      </c>
      <c r="FT925">
        <v>0</v>
      </c>
      <c r="FU925">
        <v>4.68496925</v>
      </c>
      <c r="FV925">
        <v>0.0867956848029899</v>
      </c>
      <c r="FW925">
        <v>0.017999885331232</v>
      </c>
      <c r="FX925">
        <v>1</v>
      </c>
      <c r="FY925">
        <v>1</v>
      </c>
      <c r="FZ925">
        <v>3</v>
      </c>
      <c r="GA925" t="s">
        <v>421</v>
      </c>
      <c r="GB925">
        <v>2.97334</v>
      </c>
      <c r="GC925">
        <v>2.69771</v>
      </c>
      <c r="GD925">
        <v>0.119324</v>
      </c>
      <c r="GE925">
        <v>0.128901</v>
      </c>
      <c r="GF925">
        <v>0.109056</v>
      </c>
      <c r="GG925">
        <v>0.0960103</v>
      </c>
      <c r="GH925">
        <v>34292.9</v>
      </c>
      <c r="GI925">
        <v>37102.5</v>
      </c>
      <c r="GJ925">
        <v>35284.9</v>
      </c>
      <c r="GK925">
        <v>38626.4</v>
      </c>
      <c r="GL925">
        <v>44565.7</v>
      </c>
      <c r="GM925">
        <v>50432.9</v>
      </c>
      <c r="GN925">
        <v>55156.3</v>
      </c>
      <c r="GO925">
        <v>61957.4</v>
      </c>
      <c r="GP925">
        <v>1.9834</v>
      </c>
      <c r="GQ925">
        <v>1.8548</v>
      </c>
      <c r="GR925">
        <v>0.151247</v>
      </c>
      <c r="GS925">
        <v>0</v>
      </c>
      <c r="GT925">
        <v>25.0636</v>
      </c>
      <c r="GU925">
        <v>999.9</v>
      </c>
      <c r="GV925">
        <v>58.174</v>
      </c>
      <c r="GW925">
        <v>29.275</v>
      </c>
      <c r="GX925">
        <v>26.3329</v>
      </c>
      <c r="GY925">
        <v>56.1319</v>
      </c>
      <c r="GZ925">
        <v>46.3462</v>
      </c>
      <c r="HA925">
        <v>1</v>
      </c>
      <c r="HB925">
        <v>-0.0631707</v>
      </c>
      <c r="HC925">
        <v>0.00980392</v>
      </c>
      <c r="HD925">
        <v>20.1139</v>
      </c>
      <c r="HE925">
        <v>5.19932</v>
      </c>
      <c r="HF925">
        <v>12.0052</v>
      </c>
      <c r="HG925">
        <v>4.976</v>
      </c>
      <c r="HH925">
        <v>3.2934</v>
      </c>
      <c r="HI925">
        <v>9999</v>
      </c>
      <c r="HJ925">
        <v>9999</v>
      </c>
      <c r="HK925">
        <v>9999</v>
      </c>
      <c r="HL925">
        <v>631.5</v>
      </c>
      <c r="HM925">
        <v>1.86316</v>
      </c>
      <c r="HN925">
        <v>1.86801</v>
      </c>
      <c r="HO925">
        <v>1.86783</v>
      </c>
      <c r="HP925">
        <v>1.86893</v>
      </c>
      <c r="HQ925">
        <v>1.86981</v>
      </c>
      <c r="HR925">
        <v>1.86584</v>
      </c>
      <c r="HS925">
        <v>1.86691</v>
      </c>
      <c r="HT925">
        <v>1.86829</v>
      </c>
      <c r="HU925">
        <v>5</v>
      </c>
      <c r="HV925">
        <v>0</v>
      </c>
      <c r="HW925">
        <v>0</v>
      </c>
      <c r="HX925">
        <v>0</v>
      </c>
      <c r="HY925" t="s">
        <v>422</v>
      </c>
      <c r="HZ925" t="s">
        <v>423</v>
      </c>
      <c r="IA925" t="s">
        <v>424</v>
      </c>
      <c r="IB925" t="s">
        <v>424</v>
      </c>
      <c r="IC925" t="s">
        <v>424</v>
      </c>
      <c r="ID925" t="s">
        <v>424</v>
      </c>
      <c r="IE925">
        <v>0</v>
      </c>
      <c r="IF925">
        <v>100</v>
      </c>
      <c r="IG925">
        <v>100</v>
      </c>
      <c r="IH925">
        <v>7.578</v>
      </c>
      <c r="II925">
        <v>0.5313</v>
      </c>
      <c r="IJ925">
        <v>3.92360093765785</v>
      </c>
      <c r="IK925">
        <v>0.00601174518973114</v>
      </c>
      <c r="IL925">
        <v>2.77886958061485e-07</v>
      </c>
      <c r="IM925">
        <v>-3.54636231360687e-10</v>
      </c>
      <c r="IN925">
        <v>0.531367920259254</v>
      </c>
      <c r="IO925">
        <v>0</v>
      </c>
      <c r="IP925">
        <v>0</v>
      </c>
      <c r="IQ925">
        <v>0</v>
      </c>
      <c r="IR925">
        <v>-4</v>
      </c>
      <c r="IS925">
        <v>1848</v>
      </c>
      <c r="IT925">
        <v>1</v>
      </c>
      <c r="IU925">
        <v>25</v>
      </c>
      <c r="IV925">
        <v>35.7</v>
      </c>
      <c r="IW925">
        <v>35.7</v>
      </c>
      <c r="IX925">
        <v>1.51855</v>
      </c>
      <c r="IY925">
        <v>2.62207</v>
      </c>
      <c r="IZ925">
        <v>1.54785</v>
      </c>
      <c r="JA925">
        <v>2.30713</v>
      </c>
      <c r="JB925">
        <v>1.34644</v>
      </c>
      <c r="JC925">
        <v>2.37183</v>
      </c>
      <c r="JD925">
        <v>33.6254</v>
      </c>
      <c r="JE925">
        <v>24.2188</v>
      </c>
      <c r="JF925">
        <v>18</v>
      </c>
      <c r="JG925">
        <v>497.144</v>
      </c>
      <c r="JH925">
        <v>414.053</v>
      </c>
      <c r="JI925">
        <v>24.9998</v>
      </c>
      <c r="JJ925">
        <v>26.4355</v>
      </c>
      <c r="JK925">
        <v>30.0001</v>
      </c>
      <c r="JL925">
        <v>26.3911</v>
      </c>
      <c r="JM925">
        <v>26.3335</v>
      </c>
      <c r="JN925">
        <v>30.4481</v>
      </c>
      <c r="JO925">
        <v>28.1576</v>
      </c>
      <c r="JP925">
        <v>100</v>
      </c>
      <c r="JQ925">
        <v>25</v>
      </c>
      <c r="JR925">
        <v>689.186</v>
      </c>
      <c r="JS925">
        <v>21.2688</v>
      </c>
      <c r="JT925">
        <v>102.316</v>
      </c>
      <c r="JU925">
        <v>103.128</v>
      </c>
    </row>
    <row r="926" spans="1:281">
      <c r="A926">
        <v>908</v>
      </c>
      <c r="B926">
        <v>1659037504.6</v>
      </c>
      <c r="C926">
        <v>13821.5</v>
      </c>
      <c r="D926" t="s">
        <v>2250</v>
      </c>
      <c r="E926" t="s">
        <v>2251</v>
      </c>
      <c r="F926">
        <v>5</v>
      </c>
      <c r="G926" t="s">
        <v>2169</v>
      </c>
      <c r="H926" t="s">
        <v>417</v>
      </c>
      <c r="I926">
        <v>1659037497.1</v>
      </c>
      <c r="J926">
        <f>(K926)/1000</f>
        <v>0</v>
      </c>
      <c r="K926">
        <f>IF(CZ926, AN926, AH926)</f>
        <v>0</v>
      </c>
      <c r="L926">
        <f>IF(CZ926, AI926, AG926)</f>
        <v>0</v>
      </c>
      <c r="M926">
        <f>DB926 - IF(AU926&gt;1, L926*CV926*100.0/(AW926*DP926), 0)</f>
        <v>0</v>
      </c>
      <c r="N926">
        <f>((T926-J926/2)*M926-L926)/(T926+J926/2)</f>
        <v>0</v>
      </c>
      <c r="O926">
        <f>N926*(DI926+DJ926)/1000.0</f>
        <v>0</v>
      </c>
      <c r="P926">
        <f>(DB926 - IF(AU926&gt;1, L926*CV926*100.0/(AW926*DP926), 0))*(DI926+DJ926)/1000.0</f>
        <v>0</v>
      </c>
      <c r="Q926">
        <f>2.0/((1/S926-1/R926)+SIGN(S926)*SQRT((1/S926-1/R926)*(1/S926-1/R926) + 4*CW926/((CW926+1)*(CW926+1))*(2*1/S926*1/R926-1/R926*1/R926)))</f>
        <v>0</v>
      </c>
      <c r="R926">
        <f>IF(LEFT(CX926,1)&lt;&gt;"0",IF(LEFT(CX926,1)="1",3.0,CY926),$D$5+$E$5*(DP926*DI926/($K$5*1000))+$F$5*(DP926*DI926/($K$5*1000))*MAX(MIN(CV926,$J$5),$I$5)*MAX(MIN(CV926,$J$5),$I$5)+$G$5*MAX(MIN(CV926,$J$5),$I$5)*(DP926*DI926/($K$5*1000))+$H$5*(DP926*DI926/($K$5*1000))*(DP926*DI926/($K$5*1000)))</f>
        <v>0</v>
      </c>
      <c r="S926">
        <f>J926*(1000-(1000*0.61365*exp(17.502*W926/(240.97+W926))/(DI926+DJ926)+DD926)/2)/(1000*0.61365*exp(17.502*W926/(240.97+W926))/(DI926+DJ926)-DD926)</f>
        <v>0</v>
      </c>
      <c r="T926">
        <f>1/((CW926+1)/(Q926/1.6)+1/(R926/1.37)) + CW926/((CW926+1)/(Q926/1.6) + CW926/(R926/1.37))</f>
        <v>0</v>
      </c>
      <c r="U926">
        <f>(CR926*CU926)</f>
        <v>0</v>
      </c>
      <c r="V926">
        <f>(DK926+(U926+2*0.95*5.67E-8*(((DK926+$B$7)+273)^4-(DK926+273)^4)-44100*J926)/(1.84*29.3*R926+8*0.95*5.67E-8*(DK926+273)^3))</f>
        <v>0</v>
      </c>
      <c r="W926">
        <f>($C$7*DL926+$D$7*DM926+$E$7*V926)</f>
        <v>0</v>
      </c>
      <c r="X926">
        <f>0.61365*exp(17.502*W926/(240.97+W926))</f>
        <v>0</v>
      </c>
      <c r="Y926">
        <f>(Z926/AA926*100)</f>
        <v>0</v>
      </c>
      <c r="Z926">
        <f>DD926*(DI926+DJ926)/1000</f>
        <v>0</v>
      </c>
      <c r="AA926">
        <f>0.61365*exp(17.502*DK926/(240.97+DK926))</f>
        <v>0</v>
      </c>
      <c r="AB926">
        <f>(X926-DD926*(DI926+DJ926)/1000)</f>
        <v>0</v>
      </c>
      <c r="AC926">
        <f>(-J926*44100)</f>
        <v>0</v>
      </c>
      <c r="AD926">
        <f>2*29.3*R926*0.92*(DK926-W926)</f>
        <v>0</v>
      </c>
      <c r="AE926">
        <f>2*0.95*5.67E-8*(((DK926+$B$7)+273)^4-(W926+273)^4)</f>
        <v>0</v>
      </c>
      <c r="AF926">
        <f>U926+AE926+AC926+AD926</f>
        <v>0</v>
      </c>
      <c r="AG926">
        <f>DH926*AU926*(DC926-DB926*(1000-AU926*DE926)/(1000-AU926*DD926))/(100*CV926)</f>
        <v>0</v>
      </c>
      <c r="AH926">
        <f>1000*DH926*AU926*(DD926-DE926)/(100*CV926*(1000-AU926*DD926))</f>
        <v>0</v>
      </c>
      <c r="AI926">
        <f>(AJ926 - AK926 - DI926*1E3/(8.314*(DK926+273.15)) * AM926/DH926 * AL926) * DH926/(100*CV926) * (1000 - DE926)/1000</f>
        <v>0</v>
      </c>
      <c r="AJ926">
        <v>696.867693715343</v>
      </c>
      <c r="AK926">
        <v>642.774448484848</v>
      </c>
      <c r="AL926">
        <v>3.27437524360399</v>
      </c>
      <c r="AM926">
        <v>66.0502826319513</v>
      </c>
      <c r="AN926">
        <f>(AP926 - AO926 + DI926*1E3/(8.314*(DK926+273.15)) * AR926/DH926 * AQ926) * DH926/(100*CV926) * 1000/(1000 - AP926)</f>
        <v>0</v>
      </c>
      <c r="AO926">
        <v>21.341153137264</v>
      </c>
      <c r="AP926">
        <v>26.038141958042</v>
      </c>
      <c r="AQ926">
        <v>0.000369188000612422</v>
      </c>
      <c r="AR926">
        <v>92.4461955037178</v>
      </c>
      <c r="AS926">
        <v>0</v>
      </c>
      <c r="AT926">
        <v>0</v>
      </c>
      <c r="AU926">
        <f>IF(AS926*$H$13&gt;=AW926,1.0,(AW926/(AW926-AS926*$H$13)))</f>
        <v>0</v>
      </c>
      <c r="AV926">
        <f>(AU926-1)*100</f>
        <v>0</v>
      </c>
      <c r="AW926">
        <f>MAX(0,($B$13+$C$13*DP926)/(1+$D$13*DP926)*DI926/(DK926+273)*$E$13)</f>
        <v>0</v>
      </c>
      <c r="AX926" t="s">
        <v>418</v>
      </c>
      <c r="AY926" t="s">
        <v>418</v>
      </c>
      <c r="AZ926">
        <v>0</v>
      </c>
      <c r="BA926">
        <v>0</v>
      </c>
      <c r="BB926">
        <f>1-AZ926/BA926</f>
        <v>0</v>
      </c>
      <c r="BC926">
        <v>0</v>
      </c>
      <c r="BD926" t="s">
        <v>418</v>
      </c>
      <c r="BE926" t="s">
        <v>418</v>
      </c>
      <c r="BF926">
        <v>0</v>
      </c>
      <c r="BG926">
        <v>0</v>
      </c>
      <c r="BH926">
        <f>1-BF926/BG926</f>
        <v>0</v>
      </c>
      <c r="BI926">
        <v>0.5</v>
      </c>
      <c r="BJ926">
        <f>CS926</f>
        <v>0</v>
      </c>
      <c r="BK926">
        <f>L926</f>
        <v>0</v>
      </c>
      <c r="BL926">
        <f>BH926*BI926*BJ926</f>
        <v>0</v>
      </c>
      <c r="BM926">
        <f>(BK926-BC926)/BJ926</f>
        <v>0</v>
      </c>
      <c r="BN926">
        <f>(BA926-BG926)/BG926</f>
        <v>0</v>
      </c>
      <c r="BO926">
        <f>AZ926/(BB926+AZ926/BG926)</f>
        <v>0</v>
      </c>
      <c r="BP926" t="s">
        <v>418</v>
      </c>
      <c r="BQ926">
        <v>0</v>
      </c>
      <c r="BR926">
        <f>IF(BQ926&lt;&gt;0, BQ926, BO926)</f>
        <v>0</v>
      </c>
      <c r="BS926">
        <f>1-BR926/BG926</f>
        <v>0</v>
      </c>
      <c r="BT926">
        <f>(BG926-BF926)/(BG926-BR926)</f>
        <v>0</v>
      </c>
      <c r="BU926">
        <f>(BA926-BG926)/(BA926-BR926)</f>
        <v>0</v>
      </c>
      <c r="BV926">
        <f>(BG926-BF926)/(BG926-AZ926)</f>
        <v>0</v>
      </c>
      <c r="BW926">
        <f>(BA926-BG926)/(BA926-AZ926)</f>
        <v>0</v>
      </c>
      <c r="BX926">
        <f>(BT926*BR926/BF926)</f>
        <v>0</v>
      </c>
      <c r="BY926">
        <f>(1-BX926)</f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f>$B$11*DQ926+$C$11*DR926+$F$11*EC926*(1-EF926)</f>
        <v>0</v>
      </c>
      <c r="CS926">
        <f>CR926*CT926</f>
        <v>0</v>
      </c>
      <c r="CT926">
        <f>($B$11*$D$9+$C$11*$D$9+$F$11*((EP926+EH926)/MAX(EP926+EH926+EQ926, 0.1)*$I$9+EQ926/MAX(EP926+EH926+EQ926, 0.1)*$J$9))/($B$11+$C$11+$F$11)</f>
        <v>0</v>
      </c>
      <c r="CU926">
        <f>($B$11*$K$9+$C$11*$K$9+$F$11*((EP926+EH926)/MAX(EP926+EH926+EQ926, 0.1)*$P$9+EQ926/MAX(EP926+EH926+EQ926, 0.1)*$Q$9))/($B$11+$C$11+$F$11)</f>
        <v>0</v>
      </c>
      <c r="CV926">
        <v>6</v>
      </c>
      <c r="CW926">
        <v>0.5</v>
      </c>
      <c r="CX926" t="s">
        <v>419</v>
      </c>
      <c r="CY926">
        <v>2</v>
      </c>
      <c r="CZ926" t="b">
        <v>1</v>
      </c>
      <c r="DA926">
        <v>1659037497.1</v>
      </c>
      <c r="DB926">
        <v>603.678074074074</v>
      </c>
      <c r="DC926">
        <v>666.037296296296</v>
      </c>
      <c r="DD926">
        <v>26.0355703703704</v>
      </c>
      <c r="DE926">
        <v>21.3441666666667</v>
      </c>
      <c r="DF926">
        <v>596.147037037037</v>
      </c>
      <c r="DG926">
        <v>25.5041962962963</v>
      </c>
      <c r="DH926">
        <v>500.078703703704</v>
      </c>
      <c r="DI926">
        <v>90.2711777777778</v>
      </c>
      <c r="DJ926">
        <v>0.0436552037037037</v>
      </c>
      <c r="DK926">
        <v>27.2452592592593</v>
      </c>
      <c r="DL926">
        <v>27.5479962962963</v>
      </c>
      <c r="DM926">
        <v>999.9</v>
      </c>
      <c r="DN926">
        <v>0</v>
      </c>
      <c r="DO926">
        <v>0</v>
      </c>
      <c r="DP926">
        <v>10004.8148148148</v>
      </c>
      <c r="DQ926">
        <v>0</v>
      </c>
      <c r="DR926">
        <v>17.2112</v>
      </c>
      <c r="DS926">
        <v>-62.3592037037037</v>
      </c>
      <c r="DT926">
        <v>619.815333333333</v>
      </c>
      <c r="DU926">
        <v>680.563259259259</v>
      </c>
      <c r="DV926">
        <v>4.69140518518519</v>
      </c>
      <c r="DW926">
        <v>666.037296296296</v>
      </c>
      <c r="DX926">
        <v>21.3441666666667</v>
      </c>
      <c r="DY926">
        <v>2.35026148148148</v>
      </c>
      <c r="DZ926">
        <v>1.92676259259259</v>
      </c>
      <c r="EA926">
        <v>20.0250851851852</v>
      </c>
      <c r="EB926">
        <v>16.8549888888889</v>
      </c>
      <c r="EC926">
        <v>2000.02185185185</v>
      </c>
      <c r="ED926">
        <v>0.979999222222222</v>
      </c>
      <c r="EE926">
        <v>0.0200006962962963</v>
      </c>
      <c r="EF926">
        <v>0</v>
      </c>
      <c r="EG926">
        <v>873.140962962963</v>
      </c>
      <c r="EH926">
        <v>5.00063</v>
      </c>
      <c r="EI926">
        <v>17176.6185185185</v>
      </c>
      <c r="EJ926">
        <v>17257.0851851852</v>
      </c>
      <c r="EK926">
        <v>38.062</v>
      </c>
      <c r="EL926">
        <v>38.125</v>
      </c>
      <c r="EM926">
        <v>37.562</v>
      </c>
      <c r="EN926">
        <v>37.437</v>
      </c>
      <c r="EO926">
        <v>39.0666666666667</v>
      </c>
      <c r="EP926">
        <v>1955.12037037037</v>
      </c>
      <c r="EQ926">
        <v>39.9014814814815</v>
      </c>
      <c r="ER926">
        <v>0</v>
      </c>
      <c r="ES926">
        <v>1659037503.7</v>
      </c>
      <c r="ET926">
        <v>0</v>
      </c>
      <c r="EU926">
        <v>873.114076923077</v>
      </c>
      <c r="EV926">
        <v>27.4638632641915</v>
      </c>
      <c r="EW926">
        <v>558.772650014043</v>
      </c>
      <c r="EX926">
        <v>17175.8653846154</v>
      </c>
      <c r="EY926">
        <v>15</v>
      </c>
      <c r="EZ926">
        <v>1659035359.5</v>
      </c>
      <c r="FA926" t="s">
        <v>1976</v>
      </c>
      <c r="FB926">
        <v>1659035357.5</v>
      </c>
      <c r="FC926">
        <v>1659035359.5</v>
      </c>
      <c r="FD926">
        <v>1</v>
      </c>
      <c r="FE926">
        <v>-0.104</v>
      </c>
      <c r="FF926">
        <v>-0.037</v>
      </c>
      <c r="FG926">
        <v>6.435</v>
      </c>
      <c r="FH926">
        <v>0.501</v>
      </c>
      <c r="FI926">
        <v>420</v>
      </c>
      <c r="FJ926">
        <v>25</v>
      </c>
      <c r="FK926">
        <v>0.45</v>
      </c>
      <c r="FL926">
        <v>0.11</v>
      </c>
      <c r="FM926">
        <v>-61.8374425</v>
      </c>
      <c r="FN926">
        <v>-10.8663883677297</v>
      </c>
      <c r="FO926">
        <v>1.11565000557691</v>
      </c>
      <c r="FP926">
        <v>0</v>
      </c>
      <c r="FQ926">
        <v>871.657205882353</v>
      </c>
      <c r="FR926">
        <v>28.4855767869632</v>
      </c>
      <c r="FS926">
        <v>2.80373703117204</v>
      </c>
      <c r="FT926">
        <v>0</v>
      </c>
      <c r="FU926">
        <v>4.693125</v>
      </c>
      <c r="FV926">
        <v>-0.00155954971858658</v>
      </c>
      <c r="FW926">
        <v>0.00593885595043353</v>
      </c>
      <c r="FX926">
        <v>1</v>
      </c>
      <c r="FY926">
        <v>1</v>
      </c>
      <c r="FZ926">
        <v>3</v>
      </c>
      <c r="GA926" t="s">
        <v>421</v>
      </c>
      <c r="GB926">
        <v>2.97307</v>
      </c>
      <c r="GC926">
        <v>2.69797</v>
      </c>
      <c r="GD926">
        <v>0.121483</v>
      </c>
      <c r="GE926">
        <v>0.13088</v>
      </c>
      <c r="GF926">
        <v>0.109063</v>
      </c>
      <c r="GG926">
        <v>0.0959955</v>
      </c>
      <c r="GH926">
        <v>34208.8</v>
      </c>
      <c r="GI926">
        <v>37018.2</v>
      </c>
      <c r="GJ926">
        <v>35284.8</v>
      </c>
      <c r="GK926">
        <v>38626.4</v>
      </c>
      <c r="GL926">
        <v>44564.7</v>
      </c>
      <c r="GM926">
        <v>50433.9</v>
      </c>
      <c r="GN926">
        <v>55155.5</v>
      </c>
      <c r="GO926">
        <v>61957.5</v>
      </c>
      <c r="GP926">
        <v>1.9834</v>
      </c>
      <c r="GQ926">
        <v>1.8546</v>
      </c>
      <c r="GR926">
        <v>0.151992</v>
      </c>
      <c r="GS926">
        <v>0</v>
      </c>
      <c r="GT926">
        <v>25.0636</v>
      </c>
      <c r="GU926">
        <v>999.9</v>
      </c>
      <c r="GV926">
        <v>58.174</v>
      </c>
      <c r="GW926">
        <v>29.285</v>
      </c>
      <c r="GX926">
        <v>26.3489</v>
      </c>
      <c r="GY926">
        <v>55.9919</v>
      </c>
      <c r="GZ926">
        <v>46.1939</v>
      </c>
      <c r="HA926">
        <v>1</v>
      </c>
      <c r="HB926">
        <v>-0.0627642</v>
      </c>
      <c r="HC926">
        <v>0.0120697</v>
      </c>
      <c r="HD926">
        <v>20.1137</v>
      </c>
      <c r="HE926">
        <v>5.19932</v>
      </c>
      <c r="HF926">
        <v>12.0052</v>
      </c>
      <c r="HG926">
        <v>4.9756</v>
      </c>
      <c r="HH926">
        <v>3.2938</v>
      </c>
      <c r="HI926">
        <v>9999</v>
      </c>
      <c r="HJ926">
        <v>9999</v>
      </c>
      <c r="HK926">
        <v>9999</v>
      </c>
      <c r="HL926">
        <v>631.5</v>
      </c>
      <c r="HM926">
        <v>1.86322</v>
      </c>
      <c r="HN926">
        <v>1.86801</v>
      </c>
      <c r="HO926">
        <v>1.86783</v>
      </c>
      <c r="HP926">
        <v>1.86902</v>
      </c>
      <c r="HQ926">
        <v>1.86981</v>
      </c>
      <c r="HR926">
        <v>1.86584</v>
      </c>
      <c r="HS926">
        <v>1.86691</v>
      </c>
      <c r="HT926">
        <v>1.86829</v>
      </c>
      <c r="HU926">
        <v>5</v>
      </c>
      <c r="HV926">
        <v>0</v>
      </c>
      <c r="HW926">
        <v>0</v>
      </c>
      <c r="HX926">
        <v>0</v>
      </c>
      <c r="HY926" t="s">
        <v>422</v>
      </c>
      <c r="HZ926" t="s">
        <v>423</v>
      </c>
      <c r="IA926" t="s">
        <v>424</v>
      </c>
      <c r="IB926" t="s">
        <v>424</v>
      </c>
      <c r="IC926" t="s">
        <v>424</v>
      </c>
      <c r="ID926" t="s">
        <v>424</v>
      </c>
      <c r="IE926">
        <v>0</v>
      </c>
      <c r="IF926">
        <v>100</v>
      </c>
      <c r="IG926">
        <v>100</v>
      </c>
      <c r="IH926">
        <v>7.672</v>
      </c>
      <c r="II926">
        <v>0.5314</v>
      </c>
      <c r="IJ926">
        <v>3.92360093765785</v>
      </c>
      <c r="IK926">
        <v>0.00601174518973114</v>
      </c>
      <c r="IL926">
        <v>2.77886958061485e-07</v>
      </c>
      <c r="IM926">
        <v>-3.54636231360687e-10</v>
      </c>
      <c r="IN926">
        <v>0.531367920259254</v>
      </c>
      <c r="IO926">
        <v>0</v>
      </c>
      <c r="IP926">
        <v>0</v>
      </c>
      <c r="IQ926">
        <v>0</v>
      </c>
      <c r="IR926">
        <v>-4</v>
      </c>
      <c r="IS926">
        <v>1848</v>
      </c>
      <c r="IT926">
        <v>1</v>
      </c>
      <c r="IU926">
        <v>25</v>
      </c>
      <c r="IV926">
        <v>35.8</v>
      </c>
      <c r="IW926">
        <v>35.8</v>
      </c>
      <c r="IX926">
        <v>1.54785</v>
      </c>
      <c r="IY926">
        <v>2.62207</v>
      </c>
      <c r="IZ926">
        <v>1.54785</v>
      </c>
      <c r="JA926">
        <v>2.30713</v>
      </c>
      <c r="JB926">
        <v>1.34644</v>
      </c>
      <c r="JC926">
        <v>2.28882</v>
      </c>
      <c r="JD926">
        <v>33.6029</v>
      </c>
      <c r="JE926">
        <v>24.2188</v>
      </c>
      <c r="JF926">
        <v>18</v>
      </c>
      <c r="JG926">
        <v>497.145</v>
      </c>
      <c r="JH926">
        <v>413.94</v>
      </c>
      <c r="JI926">
        <v>25.0002</v>
      </c>
      <c r="JJ926">
        <v>26.4355</v>
      </c>
      <c r="JK926">
        <v>30</v>
      </c>
      <c r="JL926">
        <v>26.3911</v>
      </c>
      <c r="JM926">
        <v>26.3335</v>
      </c>
      <c r="JN926">
        <v>31.0095</v>
      </c>
      <c r="JO926">
        <v>28.6345</v>
      </c>
      <c r="JP926">
        <v>100</v>
      </c>
      <c r="JQ926">
        <v>25</v>
      </c>
      <c r="JR926">
        <v>709.477</v>
      </c>
      <c r="JS926">
        <v>21.0997</v>
      </c>
      <c r="JT926">
        <v>102.315</v>
      </c>
      <c r="JU926">
        <v>103.128</v>
      </c>
    </row>
    <row r="927" spans="1:281">
      <c r="A927">
        <v>909</v>
      </c>
      <c r="B927">
        <v>1659037509.6</v>
      </c>
      <c r="C927">
        <v>13826.5</v>
      </c>
      <c r="D927" t="s">
        <v>2252</v>
      </c>
      <c r="E927" t="s">
        <v>2253</v>
      </c>
      <c r="F927">
        <v>5</v>
      </c>
      <c r="G927" t="s">
        <v>2169</v>
      </c>
      <c r="H927" t="s">
        <v>417</v>
      </c>
      <c r="I927">
        <v>1659037501.81429</v>
      </c>
      <c r="J927">
        <f>(K927)/1000</f>
        <v>0</v>
      </c>
      <c r="K927">
        <f>IF(CZ927, AN927, AH927)</f>
        <v>0</v>
      </c>
      <c r="L927">
        <f>IF(CZ927, AI927, AG927)</f>
        <v>0</v>
      </c>
      <c r="M927">
        <f>DB927 - IF(AU927&gt;1, L927*CV927*100.0/(AW927*DP927), 0)</f>
        <v>0</v>
      </c>
      <c r="N927">
        <f>((T927-J927/2)*M927-L927)/(T927+J927/2)</f>
        <v>0</v>
      </c>
      <c r="O927">
        <f>N927*(DI927+DJ927)/1000.0</f>
        <v>0</v>
      </c>
      <c r="P927">
        <f>(DB927 - IF(AU927&gt;1, L927*CV927*100.0/(AW927*DP927), 0))*(DI927+DJ927)/1000.0</f>
        <v>0</v>
      </c>
      <c r="Q927">
        <f>2.0/((1/S927-1/R927)+SIGN(S927)*SQRT((1/S927-1/R927)*(1/S927-1/R927) + 4*CW927/((CW927+1)*(CW927+1))*(2*1/S927*1/R927-1/R927*1/R927)))</f>
        <v>0</v>
      </c>
      <c r="R927">
        <f>IF(LEFT(CX927,1)&lt;&gt;"0",IF(LEFT(CX927,1)="1",3.0,CY927),$D$5+$E$5*(DP927*DI927/($K$5*1000))+$F$5*(DP927*DI927/($K$5*1000))*MAX(MIN(CV927,$J$5),$I$5)*MAX(MIN(CV927,$J$5),$I$5)+$G$5*MAX(MIN(CV927,$J$5),$I$5)*(DP927*DI927/($K$5*1000))+$H$5*(DP927*DI927/($K$5*1000))*(DP927*DI927/($K$5*1000)))</f>
        <v>0</v>
      </c>
      <c r="S927">
        <f>J927*(1000-(1000*0.61365*exp(17.502*W927/(240.97+W927))/(DI927+DJ927)+DD927)/2)/(1000*0.61365*exp(17.502*W927/(240.97+W927))/(DI927+DJ927)-DD927)</f>
        <v>0</v>
      </c>
      <c r="T927">
        <f>1/((CW927+1)/(Q927/1.6)+1/(R927/1.37)) + CW927/((CW927+1)/(Q927/1.6) + CW927/(R927/1.37))</f>
        <v>0</v>
      </c>
      <c r="U927">
        <f>(CR927*CU927)</f>
        <v>0</v>
      </c>
      <c r="V927">
        <f>(DK927+(U927+2*0.95*5.67E-8*(((DK927+$B$7)+273)^4-(DK927+273)^4)-44100*J927)/(1.84*29.3*R927+8*0.95*5.67E-8*(DK927+273)^3))</f>
        <v>0</v>
      </c>
      <c r="W927">
        <f>($C$7*DL927+$D$7*DM927+$E$7*V927)</f>
        <v>0</v>
      </c>
      <c r="X927">
        <f>0.61365*exp(17.502*W927/(240.97+W927))</f>
        <v>0</v>
      </c>
      <c r="Y927">
        <f>(Z927/AA927*100)</f>
        <v>0</v>
      </c>
      <c r="Z927">
        <f>DD927*(DI927+DJ927)/1000</f>
        <v>0</v>
      </c>
      <c r="AA927">
        <f>0.61365*exp(17.502*DK927/(240.97+DK927))</f>
        <v>0</v>
      </c>
      <c r="AB927">
        <f>(X927-DD927*(DI927+DJ927)/1000)</f>
        <v>0</v>
      </c>
      <c r="AC927">
        <f>(-J927*44100)</f>
        <v>0</v>
      </c>
      <c r="AD927">
        <f>2*29.3*R927*0.92*(DK927-W927)</f>
        <v>0</v>
      </c>
      <c r="AE927">
        <f>2*0.95*5.67E-8*(((DK927+$B$7)+273)^4-(W927+273)^4)</f>
        <v>0</v>
      </c>
      <c r="AF927">
        <f>U927+AE927+AC927+AD927</f>
        <v>0</v>
      </c>
      <c r="AG927">
        <f>DH927*AU927*(DC927-DB927*(1000-AU927*DE927)/(1000-AU927*DD927))/(100*CV927)</f>
        <v>0</v>
      </c>
      <c r="AH927">
        <f>1000*DH927*AU927*(DD927-DE927)/(100*CV927*(1000-AU927*DD927))</f>
        <v>0</v>
      </c>
      <c r="AI927">
        <f>(AJ927 - AK927 - DI927*1E3/(8.314*(DK927+273.15)) * AM927/DH927 * AL927) * DH927/(100*CV927) * (1000 - DE927)/1000</f>
        <v>0</v>
      </c>
      <c r="AJ927">
        <v>714.08868625172</v>
      </c>
      <c r="AK927">
        <v>658.873763636363</v>
      </c>
      <c r="AL927">
        <v>3.29224005892023</v>
      </c>
      <c r="AM927">
        <v>66.0502826319513</v>
      </c>
      <c r="AN927">
        <f>(AP927 - AO927 + DI927*1E3/(8.314*(DK927+273.15)) * AR927/DH927 * AQ927) * DH927/(100*CV927) * 1000/(1000 - AP927)</f>
        <v>0</v>
      </c>
      <c r="AO927">
        <v>21.3027366001697</v>
      </c>
      <c r="AP927">
        <v>26.0327825174825</v>
      </c>
      <c r="AQ927">
        <v>0.00505614912113767</v>
      </c>
      <c r="AR927">
        <v>92.4461955037178</v>
      </c>
      <c r="AS927">
        <v>0</v>
      </c>
      <c r="AT927">
        <v>0</v>
      </c>
      <c r="AU927">
        <f>IF(AS927*$H$13&gt;=AW927,1.0,(AW927/(AW927-AS927*$H$13)))</f>
        <v>0</v>
      </c>
      <c r="AV927">
        <f>(AU927-1)*100</f>
        <v>0</v>
      </c>
      <c r="AW927">
        <f>MAX(0,($B$13+$C$13*DP927)/(1+$D$13*DP927)*DI927/(DK927+273)*$E$13)</f>
        <v>0</v>
      </c>
      <c r="AX927" t="s">
        <v>418</v>
      </c>
      <c r="AY927" t="s">
        <v>418</v>
      </c>
      <c r="AZ927">
        <v>0</v>
      </c>
      <c r="BA927">
        <v>0</v>
      </c>
      <c r="BB927">
        <f>1-AZ927/BA927</f>
        <v>0</v>
      </c>
      <c r="BC927">
        <v>0</v>
      </c>
      <c r="BD927" t="s">
        <v>418</v>
      </c>
      <c r="BE927" t="s">
        <v>418</v>
      </c>
      <c r="BF927">
        <v>0</v>
      </c>
      <c r="BG927">
        <v>0</v>
      </c>
      <c r="BH927">
        <f>1-BF927/BG927</f>
        <v>0</v>
      </c>
      <c r="BI927">
        <v>0.5</v>
      </c>
      <c r="BJ927">
        <f>CS927</f>
        <v>0</v>
      </c>
      <c r="BK927">
        <f>L927</f>
        <v>0</v>
      </c>
      <c r="BL927">
        <f>BH927*BI927*BJ927</f>
        <v>0</v>
      </c>
      <c r="BM927">
        <f>(BK927-BC927)/BJ927</f>
        <v>0</v>
      </c>
      <c r="BN927">
        <f>(BA927-BG927)/BG927</f>
        <v>0</v>
      </c>
      <c r="BO927">
        <f>AZ927/(BB927+AZ927/BG927)</f>
        <v>0</v>
      </c>
      <c r="BP927" t="s">
        <v>418</v>
      </c>
      <c r="BQ927">
        <v>0</v>
      </c>
      <c r="BR927">
        <f>IF(BQ927&lt;&gt;0, BQ927, BO927)</f>
        <v>0</v>
      </c>
      <c r="BS927">
        <f>1-BR927/BG927</f>
        <v>0</v>
      </c>
      <c r="BT927">
        <f>(BG927-BF927)/(BG927-BR927)</f>
        <v>0</v>
      </c>
      <c r="BU927">
        <f>(BA927-BG927)/(BA927-BR927)</f>
        <v>0</v>
      </c>
      <c r="BV927">
        <f>(BG927-BF927)/(BG927-AZ927)</f>
        <v>0</v>
      </c>
      <c r="BW927">
        <f>(BA927-BG927)/(BA927-AZ927)</f>
        <v>0</v>
      </c>
      <c r="BX927">
        <f>(BT927*BR927/BF927)</f>
        <v>0</v>
      </c>
      <c r="BY927">
        <f>(1-BX927)</f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f>$B$11*DQ927+$C$11*DR927+$F$11*EC927*(1-EF927)</f>
        <v>0</v>
      </c>
      <c r="CS927">
        <f>CR927*CT927</f>
        <v>0</v>
      </c>
      <c r="CT927">
        <f>($B$11*$D$9+$C$11*$D$9+$F$11*((EP927+EH927)/MAX(EP927+EH927+EQ927, 0.1)*$I$9+EQ927/MAX(EP927+EH927+EQ927, 0.1)*$J$9))/($B$11+$C$11+$F$11)</f>
        <v>0</v>
      </c>
      <c r="CU927">
        <f>($B$11*$K$9+$C$11*$K$9+$F$11*((EP927+EH927)/MAX(EP927+EH927+EQ927, 0.1)*$P$9+EQ927/MAX(EP927+EH927+EQ927, 0.1)*$Q$9))/($B$11+$C$11+$F$11)</f>
        <v>0</v>
      </c>
      <c r="CV927">
        <v>6</v>
      </c>
      <c r="CW927">
        <v>0.5</v>
      </c>
      <c r="CX927" t="s">
        <v>419</v>
      </c>
      <c r="CY927">
        <v>2</v>
      </c>
      <c r="CZ927" t="b">
        <v>1</v>
      </c>
      <c r="DA927">
        <v>1659037501.81429</v>
      </c>
      <c r="DB927">
        <v>618.59125</v>
      </c>
      <c r="DC927">
        <v>681.928357142857</v>
      </c>
      <c r="DD927">
        <v>26.0371571428571</v>
      </c>
      <c r="DE927">
        <v>21.3142178571429</v>
      </c>
      <c r="DF927">
        <v>610.971785714286</v>
      </c>
      <c r="DG927">
        <v>25.5057857142857</v>
      </c>
      <c r="DH927">
        <v>500.06875</v>
      </c>
      <c r="DI927">
        <v>90.2714142857143</v>
      </c>
      <c r="DJ927">
        <v>0.0437541964285714</v>
      </c>
      <c r="DK927">
        <v>27.2455428571429</v>
      </c>
      <c r="DL927">
        <v>27.539525</v>
      </c>
      <c r="DM927">
        <v>999.9</v>
      </c>
      <c r="DN927">
        <v>0</v>
      </c>
      <c r="DO927">
        <v>0</v>
      </c>
      <c r="DP927">
        <v>10011.0714285714</v>
      </c>
      <c r="DQ927">
        <v>0</v>
      </c>
      <c r="DR927">
        <v>17.2112</v>
      </c>
      <c r="DS927">
        <v>-63.3371857142857</v>
      </c>
      <c r="DT927">
        <v>635.128214285714</v>
      </c>
      <c r="DU927">
        <v>696.779</v>
      </c>
      <c r="DV927">
        <v>4.72293785714286</v>
      </c>
      <c r="DW927">
        <v>681.928357142857</v>
      </c>
      <c r="DX927">
        <v>21.3142178571429</v>
      </c>
      <c r="DY927">
        <v>2.35041071428571</v>
      </c>
      <c r="DZ927">
        <v>1.92406428571429</v>
      </c>
      <c r="EA927">
        <v>20.0261142857143</v>
      </c>
      <c r="EB927">
        <v>16.8328714285714</v>
      </c>
      <c r="EC927">
        <v>2000.03357142857</v>
      </c>
      <c r="ED927">
        <v>0.979999285714286</v>
      </c>
      <c r="EE927">
        <v>0.0200006285714286</v>
      </c>
      <c r="EF927">
        <v>0</v>
      </c>
      <c r="EG927">
        <v>875.305107142857</v>
      </c>
      <c r="EH927">
        <v>5.00063</v>
      </c>
      <c r="EI927">
        <v>17220.0428571429</v>
      </c>
      <c r="EJ927">
        <v>17257.1928571429</v>
      </c>
      <c r="EK927">
        <v>38.062</v>
      </c>
      <c r="EL927">
        <v>38.125</v>
      </c>
      <c r="EM927">
        <v>37.562</v>
      </c>
      <c r="EN927">
        <v>37.437</v>
      </c>
      <c r="EO927">
        <v>39.06425</v>
      </c>
      <c r="EP927">
        <v>1955.13214285714</v>
      </c>
      <c r="EQ927">
        <v>39.9014285714286</v>
      </c>
      <c r="ER927">
        <v>0</v>
      </c>
      <c r="ES927">
        <v>1659037508.5</v>
      </c>
      <c r="ET927">
        <v>0</v>
      </c>
      <c r="EU927">
        <v>875.292961538462</v>
      </c>
      <c r="EV927">
        <v>26.8546666235965</v>
      </c>
      <c r="EW927">
        <v>539.504272782934</v>
      </c>
      <c r="EX927">
        <v>17219.8346153846</v>
      </c>
      <c r="EY927">
        <v>15</v>
      </c>
      <c r="EZ927">
        <v>1659035359.5</v>
      </c>
      <c r="FA927" t="s">
        <v>1976</v>
      </c>
      <c r="FB927">
        <v>1659035357.5</v>
      </c>
      <c r="FC927">
        <v>1659035359.5</v>
      </c>
      <c r="FD927">
        <v>1</v>
      </c>
      <c r="FE927">
        <v>-0.104</v>
      </c>
      <c r="FF927">
        <v>-0.037</v>
      </c>
      <c r="FG927">
        <v>6.435</v>
      </c>
      <c r="FH927">
        <v>0.501</v>
      </c>
      <c r="FI927">
        <v>420</v>
      </c>
      <c r="FJ927">
        <v>25</v>
      </c>
      <c r="FK927">
        <v>0.45</v>
      </c>
      <c r="FL927">
        <v>0.11</v>
      </c>
      <c r="FM927">
        <v>-62.61004</v>
      </c>
      <c r="FN927">
        <v>-11.0372307692307</v>
      </c>
      <c r="FO927">
        <v>1.15552207958135</v>
      </c>
      <c r="FP927">
        <v>0</v>
      </c>
      <c r="FQ927">
        <v>873.649294117647</v>
      </c>
      <c r="FR927">
        <v>27.43410236814</v>
      </c>
      <c r="FS927">
        <v>2.69784048202187</v>
      </c>
      <c r="FT927">
        <v>0</v>
      </c>
      <c r="FU927">
        <v>4.7054255</v>
      </c>
      <c r="FV927">
        <v>0.234247429643511</v>
      </c>
      <c r="FW927">
        <v>0.033648362066377</v>
      </c>
      <c r="FX927">
        <v>0</v>
      </c>
      <c r="FY927">
        <v>0</v>
      </c>
      <c r="FZ927">
        <v>3</v>
      </c>
      <c r="GA927" t="s">
        <v>427</v>
      </c>
      <c r="GB927">
        <v>2.97291</v>
      </c>
      <c r="GC927">
        <v>2.69736</v>
      </c>
      <c r="GD927">
        <v>0.123646</v>
      </c>
      <c r="GE927">
        <v>0.133249</v>
      </c>
      <c r="GF927">
        <v>0.109033</v>
      </c>
      <c r="GG927">
        <v>0.095467</v>
      </c>
      <c r="GH927">
        <v>34124.6</v>
      </c>
      <c r="GI927">
        <v>36917.1</v>
      </c>
      <c r="GJ927">
        <v>35284.8</v>
      </c>
      <c r="GK927">
        <v>38626.1</v>
      </c>
      <c r="GL927">
        <v>44566.2</v>
      </c>
      <c r="GM927">
        <v>50462.9</v>
      </c>
      <c r="GN927">
        <v>55155.4</v>
      </c>
      <c r="GO927">
        <v>61956.8</v>
      </c>
      <c r="GP927">
        <v>1.9828</v>
      </c>
      <c r="GQ927">
        <v>1.8546</v>
      </c>
      <c r="GR927">
        <v>0.149161</v>
      </c>
      <c r="GS927">
        <v>0</v>
      </c>
      <c r="GT927">
        <v>25.0636</v>
      </c>
      <c r="GU927">
        <v>999.9</v>
      </c>
      <c r="GV927">
        <v>58.174</v>
      </c>
      <c r="GW927">
        <v>29.275</v>
      </c>
      <c r="GX927">
        <v>26.3327</v>
      </c>
      <c r="GY927">
        <v>56.0619</v>
      </c>
      <c r="GZ927">
        <v>46.226</v>
      </c>
      <c r="HA927">
        <v>1</v>
      </c>
      <c r="HB927">
        <v>-0.0627642</v>
      </c>
      <c r="HC927">
        <v>0.0104575</v>
      </c>
      <c r="HD927">
        <v>20.1139</v>
      </c>
      <c r="HE927">
        <v>5.19812</v>
      </c>
      <c r="HF927">
        <v>12.0052</v>
      </c>
      <c r="HG927">
        <v>4.976</v>
      </c>
      <c r="HH927">
        <v>3.2932</v>
      </c>
      <c r="HI927">
        <v>9999</v>
      </c>
      <c r="HJ927">
        <v>9999</v>
      </c>
      <c r="HK927">
        <v>9999</v>
      </c>
      <c r="HL927">
        <v>631.5</v>
      </c>
      <c r="HM927">
        <v>1.86316</v>
      </c>
      <c r="HN927">
        <v>1.86798</v>
      </c>
      <c r="HO927">
        <v>1.86783</v>
      </c>
      <c r="HP927">
        <v>1.86896</v>
      </c>
      <c r="HQ927">
        <v>1.86981</v>
      </c>
      <c r="HR927">
        <v>1.86584</v>
      </c>
      <c r="HS927">
        <v>1.86691</v>
      </c>
      <c r="HT927">
        <v>1.86829</v>
      </c>
      <c r="HU927">
        <v>5</v>
      </c>
      <c r="HV927">
        <v>0</v>
      </c>
      <c r="HW927">
        <v>0</v>
      </c>
      <c r="HX927">
        <v>0</v>
      </c>
      <c r="HY927" t="s">
        <v>422</v>
      </c>
      <c r="HZ927" t="s">
        <v>423</v>
      </c>
      <c r="IA927" t="s">
        <v>424</v>
      </c>
      <c r="IB927" t="s">
        <v>424</v>
      </c>
      <c r="IC927" t="s">
        <v>424</v>
      </c>
      <c r="ID927" t="s">
        <v>424</v>
      </c>
      <c r="IE927">
        <v>0</v>
      </c>
      <c r="IF927">
        <v>100</v>
      </c>
      <c r="IG927">
        <v>100</v>
      </c>
      <c r="IH927">
        <v>7.766</v>
      </c>
      <c r="II927">
        <v>0.5313</v>
      </c>
      <c r="IJ927">
        <v>3.92360093765785</v>
      </c>
      <c r="IK927">
        <v>0.00601174518973114</v>
      </c>
      <c r="IL927">
        <v>2.77886958061485e-07</v>
      </c>
      <c r="IM927">
        <v>-3.54636231360687e-10</v>
      </c>
      <c r="IN927">
        <v>0.531367920259254</v>
      </c>
      <c r="IO927">
        <v>0</v>
      </c>
      <c r="IP927">
        <v>0</v>
      </c>
      <c r="IQ927">
        <v>0</v>
      </c>
      <c r="IR927">
        <v>-4</v>
      </c>
      <c r="IS927">
        <v>1848</v>
      </c>
      <c r="IT927">
        <v>1</v>
      </c>
      <c r="IU927">
        <v>25</v>
      </c>
      <c r="IV927">
        <v>35.9</v>
      </c>
      <c r="IW927">
        <v>35.8</v>
      </c>
      <c r="IX927">
        <v>1.57837</v>
      </c>
      <c r="IY927">
        <v>2.62329</v>
      </c>
      <c r="IZ927">
        <v>1.54785</v>
      </c>
      <c r="JA927">
        <v>2.30713</v>
      </c>
      <c r="JB927">
        <v>1.34644</v>
      </c>
      <c r="JC927">
        <v>2.34619</v>
      </c>
      <c r="JD927">
        <v>33.6029</v>
      </c>
      <c r="JE927">
        <v>24.2101</v>
      </c>
      <c r="JF927">
        <v>18</v>
      </c>
      <c r="JG927">
        <v>496.752</v>
      </c>
      <c r="JH927">
        <v>413.923</v>
      </c>
      <c r="JI927">
        <v>24.9998</v>
      </c>
      <c r="JJ927">
        <v>26.4333</v>
      </c>
      <c r="JK927">
        <v>30</v>
      </c>
      <c r="JL927">
        <v>26.3911</v>
      </c>
      <c r="JM927">
        <v>26.3312</v>
      </c>
      <c r="JN927">
        <v>31.6563</v>
      </c>
      <c r="JO927">
        <v>29.2545</v>
      </c>
      <c r="JP927">
        <v>99.6256</v>
      </c>
      <c r="JQ927">
        <v>25</v>
      </c>
      <c r="JR927">
        <v>722.987</v>
      </c>
      <c r="JS927">
        <v>21.0201</v>
      </c>
      <c r="JT927">
        <v>102.315</v>
      </c>
      <c r="JU927">
        <v>103.127</v>
      </c>
    </row>
    <row r="928" spans="1:281">
      <c r="A928">
        <v>910</v>
      </c>
      <c r="B928">
        <v>1659037514.6</v>
      </c>
      <c r="C928">
        <v>13831.5</v>
      </c>
      <c r="D928" t="s">
        <v>2254</v>
      </c>
      <c r="E928" t="s">
        <v>2255</v>
      </c>
      <c r="F928">
        <v>5</v>
      </c>
      <c r="G928" t="s">
        <v>2169</v>
      </c>
      <c r="H928" t="s">
        <v>417</v>
      </c>
      <c r="I928">
        <v>1659037507.1</v>
      </c>
      <c r="J928">
        <f>(K928)/1000</f>
        <v>0</v>
      </c>
      <c r="K928">
        <f>IF(CZ928, AN928, AH928)</f>
        <v>0</v>
      </c>
      <c r="L928">
        <f>IF(CZ928, AI928, AG928)</f>
        <v>0</v>
      </c>
      <c r="M928">
        <f>DB928 - IF(AU928&gt;1, L928*CV928*100.0/(AW928*DP928), 0)</f>
        <v>0</v>
      </c>
      <c r="N928">
        <f>((T928-J928/2)*M928-L928)/(T928+J928/2)</f>
        <v>0</v>
      </c>
      <c r="O928">
        <f>N928*(DI928+DJ928)/1000.0</f>
        <v>0</v>
      </c>
      <c r="P928">
        <f>(DB928 - IF(AU928&gt;1, L928*CV928*100.0/(AW928*DP928), 0))*(DI928+DJ928)/1000.0</f>
        <v>0</v>
      </c>
      <c r="Q928">
        <f>2.0/((1/S928-1/R928)+SIGN(S928)*SQRT((1/S928-1/R928)*(1/S928-1/R928) + 4*CW928/((CW928+1)*(CW928+1))*(2*1/S928*1/R928-1/R928*1/R928)))</f>
        <v>0</v>
      </c>
      <c r="R928">
        <f>IF(LEFT(CX928,1)&lt;&gt;"0",IF(LEFT(CX928,1)="1",3.0,CY928),$D$5+$E$5*(DP928*DI928/($K$5*1000))+$F$5*(DP928*DI928/($K$5*1000))*MAX(MIN(CV928,$J$5),$I$5)*MAX(MIN(CV928,$J$5),$I$5)+$G$5*MAX(MIN(CV928,$J$5),$I$5)*(DP928*DI928/($K$5*1000))+$H$5*(DP928*DI928/($K$5*1000))*(DP928*DI928/($K$5*1000)))</f>
        <v>0</v>
      </c>
      <c r="S928">
        <f>J928*(1000-(1000*0.61365*exp(17.502*W928/(240.97+W928))/(DI928+DJ928)+DD928)/2)/(1000*0.61365*exp(17.502*W928/(240.97+W928))/(DI928+DJ928)-DD928)</f>
        <v>0</v>
      </c>
      <c r="T928">
        <f>1/((CW928+1)/(Q928/1.6)+1/(R928/1.37)) + CW928/((CW928+1)/(Q928/1.6) + CW928/(R928/1.37))</f>
        <v>0</v>
      </c>
      <c r="U928">
        <f>(CR928*CU928)</f>
        <v>0</v>
      </c>
      <c r="V928">
        <f>(DK928+(U928+2*0.95*5.67E-8*(((DK928+$B$7)+273)^4-(DK928+273)^4)-44100*J928)/(1.84*29.3*R928+8*0.95*5.67E-8*(DK928+273)^3))</f>
        <v>0</v>
      </c>
      <c r="W928">
        <f>($C$7*DL928+$D$7*DM928+$E$7*V928)</f>
        <v>0</v>
      </c>
      <c r="X928">
        <f>0.61365*exp(17.502*W928/(240.97+W928))</f>
        <v>0</v>
      </c>
      <c r="Y928">
        <f>(Z928/AA928*100)</f>
        <v>0</v>
      </c>
      <c r="Z928">
        <f>DD928*(DI928+DJ928)/1000</f>
        <v>0</v>
      </c>
      <c r="AA928">
        <f>0.61365*exp(17.502*DK928/(240.97+DK928))</f>
        <v>0</v>
      </c>
      <c r="AB928">
        <f>(X928-DD928*(DI928+DJ928)/1000)</f>
        <v>0</v>
      </c>
      <c r="AC928">
        <f>(-J928*44100)</f>
        <v>0</v>
      </c>
      <c r="AD928">
        <f>2*29.3*R928*0.92*(DK928-W928)</f>
        <v>0</v>
      </c>
      <c r="AE928">
        <f>2*0.95*5.67E-8*(((DK928+$B$7)+273)^4-(W928+273)^4)</f>
        <v>0</v>
      </c>
      <c r="AF928">
        <f>U928+AE928+AC928+AD928</f>
        <v>0</v>
      </c>
      <c r="AG928">
        <f>DH928*AU928*(DC928-DB928*(1000-AU928*DE928)/(1000-AU928*DD928))/(100*CV928)</f>
        <v>0</v>
      </c>
      <c r="AH928">
        <f>1000*DH928*AU928*(DD928-DE928)/(100*CV928*(1000-AU928*DD928))</f>
        <v>0</v>
      </c>
      <c r="AI928">
        <f>(AJ928 - AK928 - DI928*1E3/(8.314*(DK928+273.15)) * AM928/DH928 * AL928) * DH928/(100*CV928) * (1000 - DE928)/1000</f>
        <v>0</v>
      </c>
      <c r="AJ928">
        <v>731.347537463237</v>
      </c>
      <c r="AK928">
        <v>675.399169696969</v>
      </c>
      <c r="AL928">
        <v>3.29182885986169</v>
      </c>
      <c r="AM928">
        <v>66.0502826319513</v>
      </c>
      <c r="AN928">
        <f>(AP928 - AO928 + DI928*1E3/(8.314*(DK928+273.15)) * AR928/DH928 * AQ928) * DH928/(100*CV928) * 1000/(1000 - AP928)</f>
        <v>0</v>
      </c>
      <c r="AO928">
        <v>21.134367231294</v>
      </c>
      <c r="AP928">
        <v>25.987120979021</v>
      </c>
      <c r="AQ928">
        <v>-0.00846256255072129</v>
      </c>
      <c r="AR928">
        <v>92.4461955037178</v>
      </c>
      <c r="AS928">
        <v>0</v>
      </c>
      <c r="AT928">
        <v>0</v>
      </c>
      <c r="AU928">
        <f>IF(AS928*$H$13&gt;=AW928,1.0,(AW928/(AW928-AS928*$H$13)))</f>
        <v>0</v>
      </c>
      <c r="AV928">
        <f>(AU928-1)*100</f>
        <v>0</v>
      </c>
      <c r="AW928">
        <f>MAX(0,($B$13+$C$13*DP928)/(1+$D$13*DP928)*DI928/(DK928+273)*$E$13)</f>
        <v>0</v>
      </c>
      <c r="AX928" t="s">
        <v>418</v>
      </c>
      <c r="AY928" t="s">
        <v>418</v>
      </c>
      <c r="AZ928">
        <v>0</v>
      </c>
      <c r="BA928">
        <v>0</v>
      </c>
      <c r="BB928">
        <f>1-AZ928/BA928</f>
        <v>0</v>
      </c>
      <c r="BC928">
        <v>0</v>
      </c>
      <c r="BD928" t="s">
        <v>418</v>
      </c>
      <c r="BE928" t="s">
        <v>418</v>
      </c>
      <c r="BF928">
        <v>0</v>
      </c>
      <c r="BG928">
        <v>0</v>
      </c>
      <c r="BH928">
        <f>1-BF928/BG928</f>
        <v>0</v>
      </c>
      <c r="BI928">
        <v>0.5</v>
      </c>
      <c r="BJ928">
        <f>CS928</f>
        <v>0</v>
      </c>
      <c r="BK928">
        <f>L928</f>
        <v>0</v>
      </c>
      <c r="BL928">
        <f>BH928*BI928*BJ928</f>
        <v>0</v>
      </c>
      <c r="BM928">
        <f>(BK928-BC928)/BJ928</f>
        <v>0</v>
      </c>
      <c r="BN928">
        <f>(BA928-BG928)/BG928</f>
        <v>0</v>
      </c>
      <c r="BO928">
        <f>AZ928/(BB928+AZ928/BG928)</f>
        <v>0</v>
      </c>
      <c r="BP928" t="s">
        <v>418</v>
      </c>
      <c r="BQ928">
        <v>0</v>
      </c>
      <c r="BR928">
        <f>IF(BQ928&lt;&gt;0, BQ928, BO928)</f>
        <v>0</v>
      </c>
      <c r="BS928">
        <f>1-BR928/BG928</f>
        <v>0</v>
      </c>
      <c r="BT928">
        <f>(BG928-BF928)/(BG928-BR928)</f>
        <v>0</v>
      </c>
      <c r="BU928">
        <f>(BA928-BG928)/(BA928-BR928)</f>
        <v>0</v>
      </c>
      <c r="BV928">
        <f>(BG928-BF928)/(BG928-AZ928)</f>
        <v>0</v>
      </c>
      <c r="BW928">
        <f>(BA928-BG928)/(BA928-AZ928)</f>
        <v>0</v>
      </c>
      <c r="BX928">
        <f>(BT928*BR928/BF928)</f>
        <v>0</v>
      </c>
      <c r="BY928">
        <f>(1-BX928)</f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f>$B$11*DQ928+$C$11*DR928+$F$11*EC928*(1-EF928)</f>
        <v>0</v>
      </c>
      <c r="CS928">
        <f>CR928*CT928</f>
        <v>0</v>
      </c>
      <c r="CT928">
        <f>($B$11*$D$9+$C$11*$D$9+$F$11*((EP928+EH928)/MAX(EP928+EH928+EQ928, 0.1)*$I$9+EQ928/MAX(EP928+EH928+EQ928, 0.1)*$J$9))/($B$11+$C$11+$F$11)</f>
        <v>0</v>
      </c>
      <c r="CU928">
        <f>($B$11*$K$9+$C$11*$K$9+$F$11*((EP928+EH928)/MAX(EP928+EH928+EQ928, 0.1)*$P$9+EQ928/MAX(EP928+EH928+EQ928, 0.1)*$Q$9))/($B$11+$C$11+$F$11)</f>
        <v>0</v>
      </c>
      <c r="CV928">
        <v>6</v>
      </c>
      <c r="CW928">
        <v>0.5</v>
      </c>
      <c r="CX928" t="s">
        <v>419</v>
      </c>
      <c r="CY928">
        <v>2</v>
      </c>
      <c r="CZ928" t="b">
        <v>1</v>
      </c>
      <c r="DA928">
        <v>1659037507.1</v>
      </c>
      <c r="DB928">
        <v>635.454333333333</v>
      </c>
      <c r="DC928">
        <v>699.671481481482</v>
      </c>
      <c r="DD928">
        <v>26.0282333333333</v>
      </c>
      <c r="DE928">
        <v>21.2390777777778</v>
      </c>
      <c r="DF928">
        <v>627.735111111111</v>
      </c>
      <c r="DG928">
        <v>25.496862962963</v>
      </c>
      <c r="DH928">
        <v>500.090851851852</v>
      </c>
      <c r="DI928">
        <v>90.2712666666667</v>
      </c>
      <c r="DJ928">
        <v>0.0437520592592593</v>
      </c>
      <c r="DK928">
        <v>27.2466444444444</v>
      </c>
      <c r="DL928">
        <v>27.5310333333333</v>
      </c>
      <c r="DM928">
        <v>999.9</v>
      </c>
      <c r="DN928">
        <v>0</v>
      </c>
      <c r="DO928">
        <v>0</v>
      </c>
      <c r="DP928">
        <v>10022.5925925926</v>
      </c>
      <c r="DQ928">
        <v>0</v>
      </c>
      <c r="DR928">
        <v>17.2112</v>
      </c>
      <c r="DS928">
        <v>-64.2172666666667</v>
      </c>
      <c r="DT928">
        <v>652.435851851852</v>
      </c>
      <c r="DU928">
        <v>714.852851851852</v>
      </c>
      <c r="DV928">
        <v>4.78915074074074</v>
      </c>
      <c r="DW928">
        <v>699.671481481482</v>
      </c>
      <c r="DX928">
        <v>21.2390777777778</v>
      </c>
      <c r="DY928">
        <v>2.34960148148148</v>
      </c>
      <c r="DZ928">
        <v>1.91727740740741</v>
      </c>
      <c r="EA928">
        <v>20.0205518518519</v>
      </c>
      <c r="EB928">
        <v>16.7771037037037</v>
      </c>
      <c r="EC928">
        <v>2000.03444444444</v>
      </c>
      <c r="ED928">
        <v>0.979999</v>
      </c>
      <c r="EE928">
        <v>0.0200009333333333</v>
      </c>
      <c r="EF928">
        <v>0</v>
      </c>
      <c r="EG928">
        <v>877.582814814815</v>
      </c>
      <c r="EH928">
        <v>5.00063</v>
      </c>
      <c r="EI928">
        <v>17266.2962962963</v>
      </c>
      <c r="EJ928">
        <v>17257.1925925926</v>
      </c>
      <c r="EK928">
        <v>38.062</v>
      </c>
      <c r="EL928">
        <v>38.125</v>
      </c>
      <c r="EM928">
        <v>37.562</v>
      </c>
      <c r="EN928">
        <v>37.437</v>
      </c>
      <c r="EO928">
        <v>39.0713333333333</v>
      </c>
      <c r="EP928">
        <v>1955.13222222222</v>
      </c>
      <c r="EQ928">
        <v>39.9022222222222</v>
      </c>
      <c r="ER928">
        <v>0</v>
      </c>
      <c r="ES928">
        <v>1659037513.9</v>
      </c>
      <c r="ET928">
        <v>0</v>
      </c>
      <c r="EU928">
        <v>877.74852</v>
      </c>
      <c r="EV928">
        <v>24.9070768888468</v>
      </c>
      <c r="EW928">
        <v>508.676922302805</v>
      </c>
      <c r="EX928">
        <v>17269.572</v>
      </c>
      <c r="EY928">
        <v>15</v>
      </c>
      <c r="EZ928">
        <v>1659035359.5</v>
      </c>
      <c r="FA928" t="s">
        <v>1976</v>
      </c>
      <c r="FB928">
        <v>1659035357.5</v>
      </c>
      <c r="FC928">
        <v>1659035359.5</v>
      </c>
      <c r="FD928">
        <v>1</v>
      </c>
      <c r="FE928">
        <v>-0.104</v>
      </c>
      <c r="FF928">
        <v>-0.037</v>
      </c>
      <c r="FG928">
        <v>6.435</v>
      </c>
      <c r="FH928">
        <v>0.501</v>
      </c>
      <c r="FI928">
        <v>420</v>
      </c>
      <c r="FJ928">
        <v>25</v>
      </c>
      <c r="FK928">
        <v>0.45</v>
      </c>
      <c r="FL928">
        <v>0.11</v>
      </c>
      <c r="FM928">
        <v>-63.7926075</v>
      </c>
      <c r="FN928">
        <v>-10.6412746716698</v>
      </c>
      <c r="FO928">
        <v>1.13138909893712</v>
      </c>
      <c r="FP928">
        <v>0</v>
      </c>
      <c r="FQ928">
        <v>876.296323529412</v>
      </c>
      <c r="FR928">
        <v>25.8436516399263</v>
      </c>
      <c r="FS928">
        <v>2.54493248171836</v>
      </c>
      <c r="FT928">
        <v>0</v>
      </c>
      <c r="FU928">
        <v>4.761802</v>
      </c>
      <c r="FV928">
        <v>0.778090356472788</v>
      </c>
      <c r="FW928">
        <v>0.081936753725053</v>
      </c>
      <c r="FX928">
        <v>0</v>
      </c>
      <c r="FY928">
        <v>0</v>
      </c>
      <c r="FZ928">
        <v>3</v>
      </c>
      <c r="GA928" t="s">
        <v>427</v>
      </c>
      <c r="GB928">
        <v>2.97311</v>
      </c>
      <c r="GC928">
        <v>2.69811</v>
      </c>
      <c r="GD928">
        <v>0.125809</v>
      </c>
      <c r="GE928">
        <v>0.135234</v>
      </c>
      <c r="GF928">
        <v>0.108896</v>
      </c>
      <c r="GG928">
        <v>0.0952562</v>
      </c>
      <c r="GH928">
        <v>34039.8</v>
      </c>
      <c r="GI928">
        <v>36832.9</v>
      </c>
      <c r="GJ928">
        <v>35284.2</v>
      </c>
      <c r="GK928">
        <v>38626.5</v>
      </c>
      <c r="GL928">
        <v>44573.3</v>
      </c>
      <c r="GM928">
        <v>50475.2</v>
      </c>
      <c r="GN928">
        <v>55155.4</v>
      </c>
      <c r="GO928">
        <v>61957.3</v>
      </c>
      <c r="GP928">
        <v>1.983</v>
      </c>
      <c r="GQ928">
        <v>1.8552</v>
      </c>
      <c r="GR928">
        <v>0.150204</v>
      </c>
      <c r="GS928">
        <v>0</v>
      </c>
      <c r="GT928">
        <v>25.0636</v>
      </c>
      <c r="GU928">
        <v>999.9</v>
      </c>
      <c r="GV928">
        <v>58.174</v>
      </c>
      <c r="GW928">
        <v>29.285</v>
      </c>
      <c r="GX928">
        <v>26.3479</v>
      </c>
      <c r="GY928">
        <v>56.1919</v>
      </c>
      <c r="GZ928">
        <v>46.3622</v>
      </c>
      <c r="HA928">
        <v>1</v>
      </c>
      <c r="HB928">
        <v>-0.0627642</v>
      </c>
      <c r="HC928">
        <v>0.0115468</v>
      </c>
      <c r="HD928">
        <v>20.1141</v>
      </c>
      <c r="HE928">
        <v>5.19932</v>
      </c>
      <c r="HF928">
        <v>12.004</v>
      </c>
      <c r="HG928">
        <v>4.976</v>
      </c>
      <c r="HH928">
        <v>3.2934</v>
      </c>
      <c r="HI928">
        <v>9999</v>
      </c>
      <c r="HJ928">
        <v>9999</v>
      </c>
      <c r="HK928">
        <v>9999</v>
      </c>
      <c r="HL928">
        <v>631.5</v>
      </c>
      <c r="HM928">
        <v>1.8631</v>
      </c>
      <c r="HN928">
        <v>1.86798</v>
      </c>
      <c r="HO928">
        <v>1.86783</v>
      </c>
      <c r="HP928">
        <v>1.86893</v>
      </c>
      <c r="HQ928">
        <v>1.86981</v>
      </c>
      <c r="HR928">
        <v>1.86584</v>
      </c>
      <c r="HS928">
        <v>1.86691</v>
      </c>
      <c r="HT928">
        <v>1.86829</v>
      </c>
      <c r="HU928">
        <v>5</v>
      </c>
      <c r="HV928">
        <v>0</v>
      </c>
      <c r="HW928">
        <v>0</v>
      </c>
      <c r="HX928">
        <v>0</v>
      </c>
      <c r="HY928" t="s">
        <v>422</v>
      </c>
      <c r="HZ928" t="s">
        <v>423</v>
      </c>
      <c r="IA928" t="s">
        <v>424</v>
      </c>
      <c r="IB928" t="s">
        <v>424</v>
      </c>
      <c r="IC928" t="s">
        <v>424</v>
      </c>
      <c r="ID928" t="s">
        <v>424</v>
      </c>
      <c r="IE928">
        <v>0</v>
      </c>
      <c r="IF928">
        <v>100</v>
      </c>
      <c r="IG928">
        <v>100</v>
      </c>
      <c r="IH928">
        <v>7.86</v>
      </c>
      <c r="II928">
        <v>0.5314</v>
      </c>
      <c r="IJ928">
        <v>3.92360093765785</v>
      </c>
      <c r="IK928">
        <v>0.00601174518973114</v>
      </c>
      <c r="IL928">
        <v>2.77886958061485e-07</v>
      </c>
      <c r="IM928">
        <v>-3.54636231360687e-10</v>
      </c>
      <c r="IN928">
        <v>0.531367920259254</v>
      </c>
      <c r="IO928">
        <v>0</v>
      </c>
      <c r="IP928">
        <v>0</v>
      </c>
      <c r="IQ928">
        <v>0</v>
      </c>
      <c r="IR928">
        <v>-4</v>
      </c>
      <c r="IS928">
        <v>1848</v>
      </c>
      <c r="IT928">
        <v>1</v>
      </c>
      <c r="IU928">
        <v>25</v>
      </c>
      <c r="IV928">
        <v>36</v>
      </c>
      <c r="IW928">
        <v>35.9</v>
      </c>
      <c r="IX928">
        <v>1.60767</v>
      </c>
      <c r="IY928">
        <v>2.61475</v>
      </c>
      <c r="IZ928">
        <v>1.54785</v>
      </c>
      <c r="JA928">
        <v>2.30713</v>
      </c>
      <c r="JB928">
        <v>1.34644</v>
      </c>
      <c r="JC928">
        <v>2.40723</v>
      </c>
      <c r="JD928">
        <v>33.6029</v>
      </c>
      <c r="JE928">
        <v>24.2188</v>
      </c>
      <c r="JF928">
        <v>18</v>
      </c>
      <c r="JG928">
        <v>496.863</v>
      </c>
      <c r="JH928">
        <v>414.263</v>
      </c>
      <c r="JI928">
        <v>25</v>
      </c>
      <c r="JJ928">
        <v>26.4333</v>
      </c>
      <c r="JK928">
        <v>30</v>
      </c>
      <c r="JL928">
        <v>26.3888</v>
      </c>
      <c r="JM928">
        <v>26.3312</v>
      </c>
      <c r="JN928">
        <v>32.2034</v>
      </c>
      <c r="JO928">
        <v>29.5279</v>
      </c>
      <c r="JP928">
        <v>99.6256</v>
      </c>
      <c r="JQ928">
        <v>25</v>
      </c>
      <c r="JR928">
        <v>743.06</v>
      </c>
      <c r="JS928">
        <v>20.9776</v>
      </c>
      <c r="JT928">
        <v>102.315</v>
      </c>
      <c r="JU928">
        <v>103.128</v>
      </c>
    </row>
    <row r="929" spans="1:281">
      <c r="A929">
        <v>911</v>
      </c>
      <c r="B929">
        <v>1659037519.6</v>
      </c>
      <c r="C929">
        <v>13836.5</v>
      </c>
      <c r="D929" t="s">
        <v>2256</v>
      </c>
      <c r="E929" t="s">
        <v>2257</v>
      </c>
      <c r="F929">
        <v>5</v>
      </c>
      <c r="G929" t="s">
        <v>2169</v>
      </c>
      <c r="H929" t="s">
        <v>417</v>
      </c>
      <c r="I929">
        <v>1659037511.81429</v>
      </c>
      <c r="J929">
        <f>(K929)/1000</f>
        <v>0</v>
      </c>
      <c r="K929">
        <f>IF(CZ929, AN929, AH929)</f>
        <v>0</v>
      </c>
      <c r="L929">
        <f>IF(CZ929, AI929, AG929)</f>
        <v>0</v>
      </c>
      <c r="M929">
        <f>DB929 - IF(AU929&gt;1, L929*CV929*100.0/(AW929*DP929), 0)</f>
        <v>0</v>
      </c>
      <c r="N929">
        <f>((T929-J929/2)*M929-L929)/(T929+J929/2)</f>
        <v>0</v>
      </c>
      <c r="O929">
        <f>N929*(DI929+DJ929)/1000.0</f>
        <v>0</v>
      </c>
      <c r="P929">
        <f>(DB929 - IF(AU929&gt;1, L929*CV929*100.0/(AW929*DP929), 0))*(DI929+DJ929)/1000.0</f>
        <v>0</v>
      </c>
      <c r="Q929">
        <f>2.0/((1/S929-1/R929)+SIGN(S929)*SQRT((1/S929-1/R929)*(1/S929-1/R929) + 4*CW929/((CW929+1)*(CW929+1))*(2*1/S929*1/R929-1/R929*1/R929)))</f>
        <v>0</v>
      </c>
      <c r="R929">
        <f>IF(LEFT(CX929,1)&lt;&gt;"0",IF(LEFT(CX929,1)="1",3.0,CY929),$D$5+$E$5*(DP929*DI929/($K$5*1000))+$F$5*(DP929*DI929/($K$5*1000))*MAX(MIN(CV929,$J$5),$I$5)*MAX(MIN(CV929,$J$5),$I$5)+$G$5*MAX(MIN(CV929,$J$5),$I$5)*(DP929*DI929/($K$5*1000))+$H$5*(DP929*DI929/($K$5*1000))*(DP929*DI929/($K$5*1000)))</f>
        <v>0</v>
      </c>
      <c r="S929">
        <f>J929*(1000-(1000*0.61365*exp(17.502*W929/(240.97+W929))/(DI929+DJ929)+DD929)/2)/(1000*0.61365*exp(17.502*W929/(240.97+W929))/(DI929+DJ929)-DD929)</f>
        <v>0</v>
      </c>
      <c r="T929">
        <f>1/((CW929+1)/(Q929/1.6)+1/(R929/1.37)) + CW929/((CW929+1)/(Q929/1.6) + CW929/(R929/1.37))</f>
        <v>0</v>
      </c>
      <c r="U929">
        <f>(CR929*CU929)</f>
        <v>0</v>
      </c>
      <c r="V929">
        <f>(DK929+(U929+2*0.95*5.67E-8*(((DK929+$B$7)+273)^4-(DK929+273)^4)-44100*J929)/(1.84*29.3*R929+8*0.95*5.67E-8*(DK929+273)^3))</f>
        <v>0</v>
      </c>
      <c r="W929">
        <f>($C$7*DL929+$D$7*DM929+$E$7*V929)</f>
        <v>0</v>
      </c>
      <c r="X929">
        <f>0.61365*exp(17.502*W929/(240.97+W929))</f>
        <v>0</v>
      </c>
      <c r="Y929">
        <f>(Z929/AA929*100)</f>
        <v>0</v>
      </c>
      <c r="Z929">
        <f>DD929*(DI929+DJ929)/1000</f>
        <v>0</v>
      </c>
      <c r="AA929">
        <f>0.61365*exp(17.502*DK929/(240.97+DK929))</f>
        <v>0</v>
      </c>
      <c r="AB929">
        <f>(X929-DD929*(DI929+DJ929)/1000)</f>
        <v>0</v>
      </c>
      <c r="AC929">
        <f>(-J929*44100)</f>
        <v>0</v>
      </c>
      <c r="AD929">
        <f>2*29.3*R929*0.92*(DK929-W929)</f>
        <v>0</v>
      </c>
      <c r="AE929">
        <f>2*0.95*5.67E-8*(((DK929+$B$7)+273)^4-(W929+273)^4)</f>
        <v>0</v>
      </c>
      <c r="AF929">
        <f>U929+AE929+AC929+AD929</f>
        <v>0</v>
      </c>
      <c r="AG929">
        <f>DH929*AU929*(DC929-DB929*(1000-AU929*DE929)/(1000-AU929*DD929))/(100*CV929)</f>
        <v>0</v>
      </c>
      <c r="AH929">
        <f>1000*DH929*AU929*(DD929-DE929)/(100*CV929*(1000-AU929*DD929))</f>
        <v>0</v>
      </c>
      <c r="AI929">
        <f>(AJ929 - AK929 - DI929*1E3/(8.314*(DK929+273.15)) * AM929/DH929 * AL929) * DH929/(100*CV929) * (1000 - DE929)/1000</f>
        <v>0</v>
      </c>
      <c r="AJ929">
        <v>748.307162405836</v>
      </c>
      <c r="AK929">
        <v>691.768115151515</v>
      </c>
      <c r="AL929">
        <v>3.2912740274237</v>
      </c>
      <c r="AM929">
        <v>66.0502826319513</v>
      </c>
      <c r="AN929">
        <f>(AP929 - AO929 + DI929*1E3/(8.314*(DK929+273.15)) * AR929/DH929 * AQ929) * DH929/(100*CV929) * 1000/(1000 - AP929)</f>
        <v>0</v>
      </c>
      <c r="AO929">
        <v>21.0623807760911</v>
      </c>
      <c r="AP929">
        <v>25.9405573426574</v>
      </c>
      <c r="AQ929">
        <v>-0.00753192068794348</v>
      </c>
      <c r="AR929">
        <v>92.4461955037178</v>
      </c>
      <c r="AS929">
        <v>0</v>
      </c>
      <c r="AT929">
        <v>0</v>
      </c>
      <c r="AU929">
        <f>IF(AS929*$H$13&gt;=AW929,1.0,(AW929/(AW929-AS929*$H$13)))</f>
        <v>0</v>
      </c>
      <c r="AV929">
        <f>(AU929-1)*100</f>
        <v>0</v>
      </c>
      <c r="AW929">
        <f>MAX(0,($B$13+$C$13*DP929)/(1+$D$13*DP929)*DI929/(DK929+273)*$E$13)</f>
        <v>0</v>
      </c>
      <c r="AX929" t="s">
        <v>418</v>
      </c>
      <c r="AY929" t="s">
        <v>418</v>
      </c>
      <c r="AZ929">
        <v>0</v>
      </c>
      <c r="BA929">
        <v>0</v>
      </c>
      <c r="BB929">
        <f>1-AZ929/BA929</f>
        <v>0</v>
      </c>
      <c r="BC929">
        <v>0</v>
      </c>
      <c r="BD929" t="s">
        <v>418</v>
      </c>
      <c r="BE929" t="s">
        <v>418</v>
      </c>
      <c r="BF929">
        <v>0</v>
      </c>
      <c r="BG929">
        <v>0</v>
      </c>
      <c r="BH929">
        <f>1-BF929/BG929</f>
        <v>0</v>
      </c>
      <c r="BI929">
        <v>0.5</v>
      </c>
      <c r="BJ929">
        <f>CS929</f>
        <v>0</v>
      </c>
      <c r="BK929">
        <f>L929</f>
        <v>0</v>
      </c>
      <c r="BL929">
        <f>BH929*BI929*BJ929</f>
        <v>0</v>
      </c>
      <c r="BM929">
        <f>(BK929-BC929)/BJ929</f>
        <v>0</v>
      </c>
      <c r="BN929">
        <f>(BA929-BG929)/BG929</f>
        <v>0</v>
      </c>
      <c r="BO929">
        <f>AZ929/(BB929+AZ929/BG929)</f>
        <v>0</v>
      </c>
      <c r="BP929" t="s">
        <v>418</v>
      </c>
      <c r="BQ929">
        <v>0</v>
      </c>
      <c r="BR929">
        <f>IF(BQ929&lt;&gt;0, BQ929, BO929)</f>
        <v>0</v>
      </c>
      <c r="BS929">
        <f>1-BR929/BG929</f>
        <v>0</v>
      </c>
      <c r="BT929">
        <f>(BG929-BF929)/(BG929-BR929)</f>
        <v>0</v>
      </c>
      <c r="BU929">
        <f>(BA929-BG929)/(BA929-BR929)</f>
        <v>0</v>
      </c>
      <c r="BV929">
        <f>(BG929-BF929)/(BG929-AZ929)</f>
        <v>0</v>
      </c>
      <c r="BW929">
        <f>(BA929-BG929)/(BA929-AZ929)</f>
        <v>0</v>
      </c>
      <c r="BX929">
        <f>(BT929*BR929/BF929)</f>
        <v>0</v>
      </c>
      <c r="BY929">
        <f>(1-BX929)</f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f>$B$11*DQ929+$C$11*DR929+$F$11*EC929*(1-EF929)</f>
        <v>0</v>
      </c>
      <c r="CS929">
        <f>CR929*CT929</f>
        <v>0</v>
      </c>
      <c r="CT929">
        <f>($B$11*$D$9+$C$11*$D$9+$F$11*((EP929+EH929)/MAX(EP929+EH929+EQ929, 0.1)*$I$9+EQ929/MAX(EP929+EH929+EQ929, 0.1)*$J$9))/($B$11+$C$11+$F$11)</f>
        <v>0</v>
      </c>
      <c r="CU929">
        <f>($B$11*$K$9+$C$11*$K$9+$F$11*((EP929+EH929)/MAX(EP929+EH929+EQ929, 0.1)*$P$9+EQ929/MAX(EP929+EH929+EQ929, 0.1)*$Q$9))/($B$11+$C$11+$F$11)</f>
        <v>0</v>
      </c>
      <c r="CV929">
        <v>6</v>
      </c>
      <c r="CW929">
        <v>0.5</v>
      </c>
      <c r="CX929" t="s">
        <v>419</v>
      </c>
      <c r="CY929">
        <v>2</v>
      </c>
      <c r="CZ929" t="b">
        <v>1</v>
      </c>
      <c r="DA929">
        <v>1659037511.81429</v>
      </c>
      <c r="DB929">
        <v>650.452464285714</v>
      </c>
      <c r="DC929">
        <v>715.608607142857</v>
      </c>
      <c r="DD929">
        <v>26.0041892857143</v>
      </c>
      <c r="DE929">
        <v>21.1454571428571</v>
      </c>
      <c r="DF929">
        <v>642.644785714286</v>
      </c>
      <c r="DG929">
        <v>25.4728142857143</v>
      </c>
      <c r="DH929">
        <v>500.092428571429</v>
      </c>
      <c r="DI929">
        <v>90.2716535714286</v>
      </c>
      <c r="DJ929">
        <v>0.0439690892857143</v>
      </c>
      <c r="DK929">
        <v>27.2475214285714</v>
      </c>
      <c r="DL929">
        <v>27.5224642857143</v>
      </c>
      <c r="DM929">
        <v>999.9</v>
      </c>
      <c r="DN929">
        <v>0</v>
      </c>
      <c r="DO929">
        <v>0</v>
      </c>
      <c r="DP929">
        <v>9998.39285714286</v>
      </c>
      <c r="DQ929">
        <v>0</v>
      </c>
      <c r="DR929">
        <v>17.2112</v>
      </c>
      <c r="DS929">
        <v>-65.1562464285714</v>
      </c>
      <c r="DT929">
        <v>667.817964285714</v>
      </c>
      <c r="DU929">
        <v>731.065785714286</v>
      </c>
      <c r="DV929">
        <v>4.85872392857143</v>
      </c>
      <c r="DW929">
        <v>715.608607142857</v>
      </c>
      <c r="DX929">
        <v>21.1454571428571</v>
      </c>
      <c r="DY929">
        <v>2.34744071428571</v>
      </c>
      <c r="DZ929">
        <v>1.90883464285714</v>
      </c>
      <c r="EA929">
        <v>20.0056821428571</v>
      </c>
      <c r="EB929">
        <v>16.7075821428571</v>
      </c>
      <c r="EC929">
        <v>2000.01428571429</v>
      </c>
      <c r="ED929">
        <v>0.979998964285714</v>
      </c>
      <c r="EE929">
        <v>0.0200009714285714</v>
      </c>
      <c r="EF929">
        <v>0</v>
      </c>
      <c r="EG929">
        <v>879.535714285714</v>
      </c>
      <c r="EH929">
        <v>5.00063</v>
      </c>
      <c r="EI929">
        <v>17304.6321428571</v>
      </c>
      <c r="EJ929">
        <v>17257.0142857143</v>
      </c>
      <c r="EK929">
        <v>38.062</v>
      </c>
      <c r="EL929">
        <v>38.125</v>
      </c>
      <c r="EM929">
        <v>37.562</v>
      </c>
      <c r="EN929">
        <v>37.437</v>
      </c>
      <c r="EO929">
        <v>39.0755</v>
      </c>
      <c r="EP929">
        <v>1955.11285714286</v>
      </c>
      <c r="EQ929">
        <v>39.9014285714286</v>
      </c>
      <c r="ER929">
        <v>0</v>
      </c>
      <c r="ES929">
        <v>1659037518.7</v>
      </c>
      <c r="ET929">
        <v>0</v>
      </c>
      <c r="EU929">
        <v>879.7246</v>
      </c>
      <c r="EV929">
        <v>23.7615384598271</v>
      </c>
      <c r="EW929">
        <v>465.815384675299</v>
      </c>
      <c r="EX929">
        <v>17308.352</v>
      </c>
      <c r="EY929">
        <v>15</v>
      </c>
      <c r="EZ929">
        <v>1659035359.5</v>
      </c>
      <c r="FA929" t="s">
        <v>1976</v>
      </c>
      <c r="FB929">
        <v>1659035357.5</v>
      </c>
      <c r="FC929">
        <v>1659035359.5</v>
      </c>
      <c r="FD929">
        <v>1</v>
      </c>
      <c r="FE929">
        <v>-0.104</v>
      </c>
      <c r="FF929">
        <v>-0.037</v>
      </c>
      <c r="FG929">
        <v>6.435</v>
      </c>
      <c r="FH929">
        <v>0.501</v>
      </c>
      <c r="FI929">
        <v>420</v>
      </c>
      <c r="FJ929">
        <v>25</v>
      </c>
      <c r="FK929">
        <v>0.45</v>
      </c>
      <c r="FL929">
        <v>0.11</v>
      </c>
      <c r="FM929">
        <v>-64.451965</v>
      </c>
      <c r="FN929">
        <v>-11.0862506566604</v>
      </c>
      <c r="FO929">
        <v>1.178039014963</v>
      </c>
      <c r="FP929">
        <v>0</v>
      </c>
      <c r="FQ929">
        <v>878.085882352941</v>
      </c>
      <c r="FR929">
        <v>25.0294270413537</v>
      </c>
      <c r="FS929">
        <v>2.4628689722343</v>
      </c>
      <c r="FT929">
        <v>0</v>
      </c>
      <c r="FU929">
        <v>4.80690575</v>
      </c>
      <c r="FV929">
        <v>0.916470506566598</v>
      </c>
      <c r="FW929">
        <v>0.0918323430738729</v>
      </c>
      <c r="FX929">
        <v>0</v>
      </c>
      <c r="FY929">
        <v>0</v>
      </c>
      <c r="FZ929">
        <v>3</v>
      </c>
      <c r="GA929" t="s">
        <v>427</v>
      </c>
      <c r="GB929">
        <v>2.97346</v>
      </c>
      <c r="GC929">
        <v>2.69808</v>
      </c>
      <c r="GD929">
        <v>0.127915</v>
      </c>
      <c r="GE929">
        <v>0.137497</v>
      </c>
      <c r="GF929">
        <v>0.108753</v>
      </c>
      <c r="GG929">
        <v>0.0949432</v>
      </c>
      <c r="GH929">
        <v>33958.3</v>
      </c>
      <c r="GI929">
        <v>36736.7</v>
      </c>
      <c r="GJ929">
        <v>35284.6</v>
      </c>
      <c r="GK929">
        <v>38626.6</v>
      </c>
      <c r="GL929">
        <v>44580.6</v>
      </c>
      <c r="GM929">
        <v>50492.9</v>
      </c>
      <c r="GN929">
        <v>55155.4</v>
      </c>
      <c r="GO929">
        <v>61957.4</v>
      </c>
      <c r="GP929">
        <v>1.9834</v>
      </c>
      <c r="GQ929">
        <v>1.8546</v>
      </c>
      <c r="GR929">
        <v>0.149459</v>
      </c>
      <c r="GS929">
        <v>0</v>
      </c>
      <c r="GT929">
        <v>25.0657</v>
      </c>
      <c r="GU929">
        <v>999.9</v>
      </c>
      <c r="GV929">
        <v>58.174</v>
      </c>
      <c r="GW929">
        <v>29.275</v>
      </c>
      <c r="GX929">
        <v>26.3354</v>
      </c>
      <c r="GY929">
        <v>55.9019</v>
      </c>
      <c r="GZ929">
        <v>45.8534</v>
      </c>
      <c r="HA929">
        <v>1</v>
      </c>
      <c r="HB929">
        <v>-0.0627642</v>
      </c>
      <c r="HC929">
        <v>0.0132898</v>
      </c>
      <c r="HD929">
        <v>20.1141</v>
      </c>
      <c r="HE929">
        <v>5.19812</v>
      </c>
      <c r="HF929">
        <v>12.004</v>
      </c>
      <c r="HG929">
        <v>4.976</v>
      </c>
      <c r="HH929">
        <v>3.2936</v>
      </c>
      <c r="HI929">
        <v>9999</v>
      </c>
      <c r="HJ929">
        <v>9999</v>
      </c>
      <c r="HK929">
        <v>9999</v>
      </c>
      <c r="HL929">
        <v>631.5</v>
      </c>
      <c r="HM929">
        <v>1.86316</v>
      </c>
      <c r="HN929">
        <v>1.86801</v>
      </c>
      <c r="HO929">
        <v>1.86783</v>
      </c>
      <c r="HP929">
        <v>1.86893</v>
      </c>
      <c r="HQ929">
        <v>1.86981</v>
      </c>
      <c r="HR929">
        <v>1.86584</v>
      </c>
      <c r="HS929">
        <v>1.86691</v>
      </c>
      <c r="HT929">
        <v>1.86829</v>
      </c>
      <c r="HU929">
        <v>5</v>
      </c>
      <c r="HV929">
        <v>0</v>
      </c>
      <c r="HW929">
        <v>0</v>
      </c>
      <c r="HX929">
        <v>0</v>
      </c>
      <c r="HY929" t="s">
        <v>422</v>
      </c>
      <c r="HZ929" t="s">
        <v>423</v>
      </c>
      <c r="IA929" t="s">
        <v>424</v>
      </c>
      <c r="IB929" t="s">
        <v>424</v>
      </c>
      <c r="IC929" t="s">
        <v>424</v>
      </c>
      <c r="ID929" t="s">
        <v>424</v>
      </c>
      <c r="IE929">
        <v>0</v>
      </c>
      <c r="IF929">
        <v>100</v>
      </c>
      <c r="IG929">
        <v>100</v>
      </c>
      <c r="IH929">
        <v>7.955</v>
      </c>
      <c r="II929">
        <v>0.5314</v>
      </c>
      <c r="IJ929">
        <v>3.92360093765785</v>
      </c>
      <c r="IK929">
        <v>0.00601174518973114</v>
      </c>
      <c r="IL929">
        <v>2.77886958061485e-07</v>
      </c>
      <c r="IM929">
        <v>-3.54636231360687e-10</v>
      </c>
      <c r="IN929">
        <v>0.531367920259254</v>
      </c>
      <c r="IO929">
        <v>0</v>
      </c>
      <c r="IP929">
        <v>0</v>
      </c>
      <c r="IQ929">
        <v>0</v>
      </c>
      <c r="IR929">
        <v>-4</v>
      </c>
      <c r="IS929">
        <v>1848</v>
      </c>
      <c r="IT929">
        <v>1</v>
      </c>
      <c r="IU929">
        <v>25</v>
      </c>
      <c r="IV929">
        <v>36</v>
      </c>
      <c r="IW929">
        <v>36</v>
      </c>
      <c r="IX929">
        <v>1.63818</v>
      </c>
      <c r="IY929">
        <v>2.62329</v>
      </c>
      <c r="IZ929">
        <v>1.54785</v>
      </c>
      <c r="JA929">
        <v>2.30713</v>
      </c>
      <c r="JB929">
        <v>1.34644</v>
      </c>
      <c r="JC929">
        <v>2.26929</v>
      </c>
      <c r="JD929">
        <v>33.6029</v>
      </c>
      <c r="JE929">
        <v>24.2188</v>
      </c>
      <c r="JF929">
        <v>18</v>
      </c>
      <c r="JG929">
        <v>497.124</v>
      </c>
      <c r="JH929">
        <v>413.923</v>
      </c>
      <c r="JI929">
        <v>25.0001</v>
      </c>
      <c r="JJ929">
        <v>26.4333</v>
      </c>
      <c r="JK929">
        <v>30</v>
      </c>
      <c r="JL929">
        <v>26.3888</v>
      </c>
      <c r="JM929">
        <v>26.3312</v>
      </c>
      <c r="JN929">
        <v>32.8463</v>
      </c>
      <c r="JO929">
        <v>29.5279</v>
      </c>
      <c r="JP929">
        <v>99.6256</v>
      </c>
      <c r="JQ929">
        <v>25</v>
      </c>
      <c r="JR929">
        <v>756.494</v>
      </c>
      <c r="JS929">
        <v>20.9521</v>
      </c>
      <c r="JT929">
        <v>102.315</v>
      </c>
      <c r="JU929">
        <v>103.128</v>
      </c>
    </row>
    <row r="930" spans="1:281">
      <c r="A930">
        <v>912</v>
      </c>
      <c r="B930">
        <v>1659037524.6</v>
      </c>
      <c r="C930">
        <v>13841.5</v>
      </c>
      <c r="D930" t="s">
        <v>2258</v>
      </c>
      <c r="E930" t="s">
        <v>2259</v>
      </c>
      <c r="F930">
        <v>5</v>
      </c>
      <c r="G930" t="s">
        <v>2169</v>
      </c>
      <c r="H930" t="s">
        <v>417</v>
      </c>
      <c r="I930">
        <v>1659037517.1</v>
      </c>
      <c r="J930">
        <f>(K930)/1000</f>
        <v>0</v>
      </c>
      <c r="K930">
        <f>IF(CZ930, AN930, AH930)</f>
        <v>0</v>
      </c>
      <c r="L930">
        <f>IF(CZ930, AI930, AG930)</f>
        <v>0</v>
      </c>
      <c r="M930">
        <f>DB930 - IF(AU930&gt;1, L930*CV930*100.0/(AW930*DP930), 0)</f>
        <v>0</v>
      </c>
      <c r="N930">
        <f>((T930-J930/2)*M930-L930)/(T930+J930/2)</f>
        <v>0</v>
      </c>
      <c r="O930">
        <f>N930*(DI930+DJ930)/1000.0</f>
        <v>0</v>
      </c>
      <c r="P930">
        <f>(DB930 - IF(AU930&gt;1, L930*CV930*100.0/(AW930*DP930), 0))*(DI930+DJ930)/1000.0</f>
        <v>0</v>
      </c>
      <c r="Q930">
        <f>2.0/((1/S930-1/R930)+SIGN(S930)*SQRT((1/S930-1/R930)*(1/S930-1/R930) + 4*CW930/((CW930+1)*(CW930+1))*(2*1/S930*1/R930-1/R930*1/R930)))</f>
        <v>0</v>
      </c>
      <c r="R930">
        <f>IF(LEFT(CX930,1)&lt;&gt;"0",IF(LEFT(CX930,1)="1",3.0,CY930),$D$5+$E$5*(DP930*DI930/($K$5*1000))+$F$5*(DP930*DI930/($K$5*1000))*MAX(MIN(CV930,$J$5),$I$5)*MAX(MIN(CV930,$J$5),$I$5)+$G$5*MAX(MIN(CV930,$J$5),$I$5)*(DP930*DI930/($K$5*1000))+$H$5*(DP930*DI930/($K$5*1000))*(DP930*DI930/($K$5*1000)))</f>
        <v>0</v>
      </c>
      <c r="S930">
        <f>J930*(1000-(1000*0.61365*exp(17.502*W930/(240.97+W930))/(DI930+DJ930)+DD930)/2)/(1000*0.61365*exp(17.502*W930/(240.97+W930))/(DI930+DJ930)-DD930)</f>
        <v>0</v>
      </c>
      <c r="T930">
        <f>1/((CW930+1)/(Q930/1.6)+1/(R930/1.37)) + CW930/((CW930+1)/(Q930/1.6) + CW930/(R930/1.37))</f>
        <v>0</v>
      </c>
      <c r="U930">
        <f>(CR930*CU930)</f>
        <v>0</v>
      </c>
      <c r="V930">
        <f>(DK930+(U930+2*0.95*5.67E-8*(((DK930+$B$7)+273)^4-(DK930+273)^4)-44100*J930)/(1.84*29.3*R930+8*0.95*5.67E-8*(DK930+273)^3))</f>
        <v>0</v>
      </c>
      <c r="W930">
        <f>($C$7*DL930+$D$7*DM930+$E$7*V930)</f>
        <v>0</v>
      </c>
      <c r="X930">
        <f>0.61365*exp(17.502*W930/(240.97+W930))</f>
        <v>0</v>
      </c>
      <c r="Y930">
        <f>(Z930/AA930*100)</f>
        <v>0</v>
      </c>
      <c r="Z930">
        <f>DD930*(DI930+DJ930)/1000</f>
        <v>0</v>
      </c>
      <c r="AA930">
        <f>0.61365*exp(17.502*DK930/(240.97+DK930))</f>
        <v>0</v>
      </c>
      <c r="AB930">
        <f>(X930-DD930*(DI930+DJ930)/1000)</f>
        <v>0</v>
      </c>
      <c r="AC930">
        <f>(-J930*44100)</f>
        <v>0</v>
      </c>
      <c r="AD930">
        <f>2*29.3*R930*0.92*(DK930-W930)</f>
        <v>0</v>
      </c>
      <c r="AE930">
        <f>2*0.95*5.67E-8*(((DK930+$B$7)+273)^4-(W930+273)^4)</f>
        <v>0</v>
      </c>
      <c r="AF930">
        <f>U930+AE930+AC930+AD930</f>
        <v>0</v>
      </c>
      <c r="AG930">
        <f>DH930*AU930*(DC930-DB930*(1000-AU930*DE930)/(1000-AU930*DD930))/(100*CV930)</f>
        <v>0</v>
      </c>
      <c r="AH930">
        <f>1000*DH930*AU930*(DD930-DE930)/(100*CV930*(1000-AU930*DD930))</f>
        <v>0</v>
      </c>
      <c r="AI930">
        <f>(AJ930 - AK930 - DI930*1E3/(8.314*(DK930+273.15)) * AM930/DH930 * AL930) * DH930/(100*CV930) * (1000 - DE930)/1000</f>
        <v>0</v>
      </c>
      <c r="AJ930">
        <v>765.665062694067</v>
      </c>
      <c r="AK930">
        <v>708.370993939394</v>
      </c>
      <c r="AL930">
        <v>3.29975914299898</v>
      </c>
      <c r="AM930">
        <v>66.0502826319513</v>
      </c>
      <c r="AN930">
        <f>(AP930 - AO930 + DI930*1E3/(8.314*(DK930+273.15)) * AR930/DH930 * AQ930) * DH930/(100*CV930) * 1000/(1000 - AP930)</f>
        <v>0</v>
      </c>
      <c r="AO930">
        <v>21.0007760553733</v>
      </c>
      <c r="AP930">
        <v>25.9104993006993</v>
      </c>
      <c r="AQ930">
        <v>-0.00880036546369563</v>
      </c>
      <c r="AR930">
        <v>92.4461955037178</v>
      </c>
      <c r="AS930">
        <v>0</v>
      </c>
      <c r="AT930">
        <v>0</v>
      </c>
      <c r="AU930">
        <f>IF(AS930*$H$13&gt;=AW930,1.0,(AW930/(AW930-AS930*$H$13)))</f>
        <v>0</v>
      </c>
      <c r="AV930">
        <f>(AU930-1)*100</f>
        <v>0</v>
      </c>
      <c r="AW930">
        <f>MAX(0,($B$13+$C$13*DP930)/(1+$D$13*DP930)*DI930/(DK930+273)*$E$13)</f>
        <v>0</v>
      </c>
      <c r="AX930" t="s">
        <v>418</v>
      </c>
      <c r="AY930" t="s">
        <v>418</v>
      </c>
      <c r="AZ930">
        <v>0</v>
      </c>
      <c r="BA930">
        <v>0</v>
      </c>
      <c r="BB930">
        <f>1-AZ930/BA930</f>
        <v>0</v>
      </c>
      <c r="BC930">
        <v>0</v>
      </c>
      <c r="BD930" t="s">
        <v>418</v>
      </c>
      <c r="BE930" t="s">
        <v>418</v>
      </c>
      <c r="BF930">
        <v>0</v>
      </c>
      <c r="BG930">
        <v>0</v>
      </c>
      <c r="BH930">
        <f>1-BF930/BG930</f>
        <v>0</v>
      </c>
      <c r="BI930">
        <v>0.5</v>
      </c>
      <c r="BJ930">
        <f>CS930</f>
        <v>0</v>
      </c>
      <c r="BK930">
        <f>L930</f>
        <v>0</v>
      </c>
      <c r="BL930">
        <f>BH930*BI930*BJ930</f>
        <v>0</v>
      </c>
      <c r="BM930">
        <f>(BK930-BC930)/BJ930</f>
        <v>0</v>
      </c>
      <c r="BN930">
        <f>(BA930-BG930)/BG930</f>
        <v>0</v>
      </c>
      <c r="BO930">
        <f>AZ930/(BB930+AZ930/BG930)</f>
        <v>0</v>
      </c>
      <c r="BP930" t="s">
        <v>418</v>
      </c>
      <c r="BQ930">
        <v>0</v>
      </c>
      <c r="BR930">
        <f>IF(BQ930&lt;&gt;0, BQ930, BO930)</f>
        <v>0</v>
      </c>
      <c r="BS930">
        <f>1-BR930/BG930</f>
        <v>0</v>
      </c>
      <c r="BT930">
        <f>(BG930-BF930)/(BG930-BR930)</f>
        <v>0</v>
      </c>
      <c r="BU930">
        <f>(BA930-BG930)/(BA930-BR930)</f>
        <v>0</v>
      </c>
      <c r="BV930">
        <f>(BG930-BF930)/(BG930-AZ930)</f>
        <v>0</v>
      </c>
      <c r="BW930">
        <f>(BA930-BG930)/(BA930-AZ930)</f>
        <v>0</v>
      </c>
      <c r="BX930">
        <f>(BT930*BR930/BF930)</f>
        <v>0</v>
      </c>
      <c r="BY930">
        <f>(1-BX930)</f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f>$B$11*DQ930+$C$11*DR930+$F$11*EC930*(1-EF930)</f>
        <v>0</v>
      </c>
      <c r="CS930">
        <f>CR930*CT930</f>
        <v>0</v>
      </c>
      <c r="CT930">
        <f>($B$11*$D$9+$C$11*$D$9+$F$11*((EP930+EH930)/MAX(EP930+EH930+EQ930, 0.1)*$I$9+EQ930/MAX(EP930+EH930+EQ930, 0.1)*$J$9))/($B$11+$C$11+$F$11)</f>
        <v>0</v>
      </c>
      <c r="CU930">
        <f>($B$11*$K$9+$C$11*$K$9+$F$11*((EP930+EH930)/MAX(EP930+EH930+EQ930, 0.1)*$P$9+EQ930/MAX(EP930+EH930+EQ930, 0.1)*$Q$9))/($B$11+$C$11+$F$11)</f>
        <v>0</v>
      </c>
      <c r="CV930">
        <v>6</v>
      </c>
      <c r="CW930">
        <v>0.5</v>
      </c>
      <c r="CX930" t="s">
        <v>419</v>
      </c>
      <c r="CY930">
        <v>2</v>
      </c>
      <c r="CZ930" t="b">
        <v>1</v>
      </c>
      <c r="DA930">
        <v>1659037517.1</v>
      </c>
      <c r="DB930">
        <v>667.464777777778</v>
      </c>
      <c r="DC930">
        <v>733.468037037037</v>
      </c>
      <c r="DD930">
        <v>25.9622185185185</v>
      </c>
      <c r="DE930">
        <v>21.0525518518519</v>
      </c>
      <c r="DF930">
        <v>659.557037037037</v>
      </c>
      <c r="DG930">
        <v>25.4308518518519</v>
      </c>
      <c r="DH930">
        <v>500.081222222222</v>
      </c>
      <c r="DI930">
        <v>90.2715703703704</v>
      </c>
      <c r="DJ930">
        <v>0.0439430555555555</v>
      </c>
      <c r="DK930">
        <v>27.2468925925926</v>
      </c>
      <c r="DL930">
        <v>27.5189925925926</v>
      </c>
      <c r="DM930">
        <v>999.9</v>
      </c>
      <c r="DN930">
        <v>0</v>
      </c>
      <c r="DO930">
        <v>0</v>
      </c>
      <c r="DP930">
        <v>9998.7037037037</v>
      </c>
      <c r="DQ930">
        <v>0</v>
      </c>
      <c r="DR930">
        <v>17.2112</v>
      </c>
      <c r="DS930">
        <v>-66.003237037037</v>
      </c>
      <c r="DT930">
        <v>685.254888888889</v>
      </c>
      <c r="DU930">
        <v>749.240592592593</v>
      </c>
      <c r="DV930">
        <v>4.90966444444445</v>
      </c>
      <c r="DW930">
        <v>733.468037037037</v>
      </c>
      <c r="DX930">
        <v>21.0525518518519</v>
      </c>
      <c r="DY930">
        <v>2.34365074074074</v>
      </c>
      <c r="DZ930">
        <v>1.90044555555556</v>
      </c>
      <c r="EA930">
        <v>19.9795814814815</v>
      </c>
      <c r="EB930">
        <v>16.6383703703704</v>
      </c>
      <c r="EC930">
        <v>2000.01518518519</v>
      </c>
      <c r="ED930">
        <v>0.979999</v>
      </c>
      <c r="EE930">
        <v>0.0200009333333333</v>
      </c>
      <c r="EF930">
        <v>0</v>
      </c>
      <c r="EG930">
        <v>881.583407407407</v>
      </c>
      <c r="EH930">
        <v>5.00063</v>
      </c>
      <c r="EI930">
        <v>17344.7814814815</v>
      </c>
      <c r="EJ930">
        <v>17257.0111111111</v>
      </c>
      <c r="EK930">
        <v>38.062</v>
      </c>
      <c r="EL930">
        <v>38.125</v>
      </c>
      <c r="EM930">
        <v>37.562</v>
      </c>
      <c r="EN930">
        <v>37.437</v>
      </c>
      <c r="EO930">
        <v>39.0806666666667</v>
      </c>
      <c r="EP930">
        <v>1955.11407407407</v>
      </c>
      <c r="EQ930">
        <v>39.9011111111111</v>
      </c>
      <c r="ER930">
        <v>0</v>
      </c>
      <c r="ES930">
        <v>1659037523.5</v>
      </c>
      <c r="ET930">
        <v>0</v>
      </c>
      <c r="EU930">
        <v>881.58096</v>
      </c>
      <c r="EV930">
        <v>22.9404614948917</v>
      </c>
      <c r="EW930">
        <v>433.469230117286</v>
      </c>
      <c r="EX930">
        <v>17344.488</v>
      </c>
      <c r="EY930">
        <v>15</v>
      </c>
      <c r="EZ930">
        <v>1659035359.5</v>
      </c>
      <c r="FA930" t="s">
        <v>1976</v>
      </c>
      <c r="FB930">
        <v>1659035357.5</v>
      </c>
      <c r="FC930">
        <v>1659035359.5</v>
      </c>
      <c r="FD930">
        <v>1</v>
      </c>
      <c r="FE930">
        <v>-0.104</v>
      </c>
      <c r="FF930">
        <v>-0.037</v>
      </c>
      <c r="FG930">
        <v>6.435</v>
      </c>
      <c r="FH930">
        <v>0.501</v>
      </c>
      <c r="FI930">
        <v>420</v>
      </c>
      <c r="FJ930">
        <v>25</v>
      </c>
      <c r="FK930">
        <v>0.45</v>
      </c>
      <c r="FL930">
        <v>0.11</v>
      </c>
      <c r="FM930">
        <v>-65.5584925</v>
      </c>
      <c r="FN930">
        <v>-9.7802622889306</v>
      </c>
      <c r="FO930">
        <v>1.04208110154332</v>
      </c>
      <c r="FP930">
        <v>0</v>
      </c>
      <c r="FQ930">
        <v>880.528</v>
      </c>
      <c r="FR930">
        <v>23.1952329982548</v>
      </c>
      <c r="FS930">
        <v>2.28334617715008</v>
      </c>
      <c r="FT930">
        <v>0</v>
      </c>
      <c r="FU930">
        <v>4.87520625</v>
      </c>
      <c r="FV930">
        <v>0.574490994371472</v>
      </c>
      <c r="FW930">
        <v>0.0649619997647664</v>
      </c>
      <c r="FX930">
        <v>0</v>
      </c>
      <c r="FY930">
        <v>0</v>
      </c>
      <c r="FZ930">
        <v>3</v>
      </c>
      <c r="GA930" t="s">
        <v>427</v>
      </c>
      <c r="GB930">
        <v>2.97306</v>
      </c>
      <c r="GC930">
        <v>2.69816</v>
      </c>
      <c r="GD930">
        <v>0.130019</v>
      </c>
      <c r="GE930">
        <v>0.139423</v>
      </c>
      <c r="GF930">
        <v>0.108666</v>
      </c>
      <c r="GG930">
        <v>0.0949101</v>
      </c>
      <c r="GH930">
        <v>33876.6</v>
      </c>
      <c r="GI930">
        <v>36654.1</v>
      </c>
      <c r="GJ930">
        <v>35284.8</v>
      </c>
      <c r="GK930">
        <v>38626</v>
      </c>
      <c r="GL930">
        <v>44585.3</v>
      </c>
      <c r="GM930">
        <v>50494.4</v>
      </c>
      <c r="GN930">
        <v>55155.7</v>
      </c>
      <c r="GO930">
        <v>61957</v>
      </c>
      <c r="GP930">
        <v>1.983</v>
      </c>
      <c r="GQ930">
        <v>1.855</v>
      </c>
      <c r="GR930">
        <v>0.149757</v>
      </c>
      <c r="GS930">
        <v>0</v>
      </c>
      <c r="GT930">
        <v>25.0678</v>
      </c>
      <c r="GU930">
        <v>999.9</v>
      </c>
      <c r="GV930">
        <v>58.174</v>
      </c>
      <c r="GW930">
        <v>29.265</v>
      </c>
      <c r="GX930">
        <v>26.3183</v>
      </c>
      <c r="GY930">
        <v>55.9419</v>
      </c>
      <c r="GZ930">
        <v>46.3301</v>
      </c>
      <c r="HA930">
        <v>1</v>
      </c>
      <c r="HB930">
        <v>-0.0623171</v>
      </c>
      <c r="HC930">
        <v>0.0137691</v>
      </c>
      <c r="HD930">
        <v>20.1139</v>
      </c>
      <c r="HE930">
        <v>5.19932</v>
      </c>
      <c r="HF930">
        <v>12.0052</v>
      </c>
      <c r="HG930">
        <v>4.9752</v>
      </c>
      <c r="HH930">
        <v>3.2936</v>
      </c>
      <c r="HI930">
        <v>9999</v>
      </c>
      <c r="HJ930">
        <v>9999</v>
      </c>
      <c r="HK930">
        <v>9999</v>
      </c>
      <c r="HL930">
        <v>631.5</v>
      </c>
      <c r="HM930">
        <v>1.86316</v>
      </c>
      <c r="HN930">
        <v>1.86798</v>
      </c>
      <c r="HO930">
        <v>1.86783</v>
      </c>
      <c r="HP930">
        <v>1.86899</v>
      </c>
      <c r="HQ930">
        <v>1.86981</v>
      </c>
      <c r="HR930">
        <v>1.86584</v>
      </c>
      <c r="HS930">
        <v>1.86691</v>
      </c>
      <c r="HT930">
        <v>1.86829</v>
      </c>
      <c r="HU930">
        <v>5</v>
      </c>
      <c r="HV930">
        <v>0</v>
      </c>
      <c r="HW930">
        <v>0</v>
      </c>
      <c r="HX930">
        <v>0</v>
      </c>
      <c r="HY930" t="s">
        <v>422</v>
      </c>
      <c r="HZ930" t="s">
        <v>423</v>
      </c>
      <c r="IA930" t="s">
        <v>424</v>
      </c>
      <c r="IB930" t="s">
        <v>424</v>
      </c>
      <c r="IC930" t="s">
        <v>424</v>
      </c>
      <c r="ID930" t="s">
        <v>424</v>
      </c>
      <c r="IE930">
        <v>0</v>
      </c>
      <c r="IF930">
        <v>100</v>
      </c>
      <c r="IG930">
        <v>100</v>
      </c>
      <c r="IH930">
        <v>8.049</v>
      </c>
      <c r="II930">
        <v>0.5314</v>
      </c>
      <c r="IJ930">
        <v>3.92360093765785</v>
      </c>
      <c r="IK930">
        <v>0.00601174518973114</v>
      </c>
      <c r="IL930">
        <v>2.77886958061485e-07</v>
      </c>
      <c r="IM930">
        <v>-3.54636231360687e-10</v>
      </c>
      <c r="IN930">
        <v>0.531367920259254</v>
      </c>
      <c r="IO930">
        <v>0</v>
      </c>
      <c r="IP930">
        <v>0</v>
      </c>
      <c r="IQ930">
        <v>0</v>
      </c>
      <c r="IR930">
        <v>-4</v>
      </c>
      <c r="IS930">
        <v>1848</v>
      </c>
      <c r="IT930">
        <v>1</v>
      </c>
      <c r="IU930">
        <v>25</v>
      </c>
      <c r="IV930">
        <v>36.1</v>
      </c>
      <c r="IW930">
        <v>36.1</v>
      </c>
      <c r="IX930">
        <v>1.66504</v>
      </c>
      <c r="IY930">
        <v>2.62085</v>
      </c>
      <c r="IZ930">
        <v>1.54785</v>
      </c>
      <c r="JA930">
        <v>2.30713</v>
      </c>
      <c r="JB930">
        <v>1.34644</v>
      </c>
      <c r="JC930">
        <v>2.38647</v>
      </c>
      <c r="JD930">
        <v>33.6029</v>
      </c>
      <c r="JE930">
        <v>24.2188</v>
      </c>
      <c r="JF930">
        <v>18</v>
      </c>
      <c r="JG930">
        <v>496.862</v>
      </c>
      <c r="JH930">
        <v>414.15</v>
      </c>
      <c r="JI930">
        <v>25</v>
      </c>
      <c r="JJ930">
        <v>26.4333</v>
      </c>
      <c r="JK930">
        <v>30.0005</v>
      </c>
      <c r="JL930">
        <v>26.3888</v>
      </c>
      <c r="JM930">
        <v>26.3312</v>
      </c>
      <c r="JN930">
        <v>33.3876</v>
      </c>
      <c r="JO930">
        <v>29.5279</v>
      </c>
      <c r="JP930">
        <v>99.6256</v>
      </c>
      <c r="JQ930">
        <v>25</v>
      </c>
      <c r="JR930">
        <v>769.932</v>
      </c>
      <c r="JS930">
        <v>20.9313</v>
      </c>
      <c r="JT930">
        <v>102.316</v>
      </c>
      <c r="JU930">
        <v>103.127</v>
      </c>
    </row>
    <row r="931" spans="1:281">
      <c r="A931">
        <v>913</v>
      </c>
      <c r="B931">
        <v>1659037529.6</v>
      </c>
      <c r="C931">
        <v>13846.5</v>
      </c>
      <c r="D931" t="s">
        <v>2260</v>
      </c>
      <c r="E931" t="s">
        <v>2261</v>
      </c>
      <c r="F931">
        <v>5</v>
      </c>
      <c r="G931" t="s">
        <v>2169</v>
      </c>
      <c r="H931" t="s">
        <v>417</v>
      </c>
      <c r="I931">
        <v>1659037521.81429</v>
      </c>
      <c r="J931">
        <f>(K931)/1000</f>
        <v>0</v>
      </c>
      <c r="K931">
        <f>IF(CZ931, AN931, AH931)</f>
        <v>0</v>
      </c>
      <c r="L931">
        <f>IF(CZ931, AI931, AG931)</f>
        <v>0</v>
      </c>
      <c r="M931">
        <f>DB931 - IF(AU931&gt;1, L931*CV931*100.0/(AW931*DP931), 0)</f>
        <v>0</v>
      </c>
      <c r="N931">
        <f>((T931-J931/2)*M931-L931)/(T931+J931/2)</f>
        <v>0</v>
      </c>
      <c r="O931">
        <f>N931*(DI931+DJ931)/1000.0</f>
        <v>0</v>
      </c>
      <c r="P931">
        <f>(DB931 - IF(AU931&gt;1, L931*CV931*100.0/(AW931*DP931), 0))*(DI931+DJ931)/1000.0</f>
        <v>0</v>
      </c>
      <c r="Q931">
        <f>2.0/((1/S931-1/R931)+SIGN(S931)*SQRT((1/S931-1/R931)*(1/S931-1/R931) + 4*CW931/((CW931+1)*(CW931+1))*(2*1/S931*1/R931-1/R931*1/R931)))</f>
        <v>0</v>
      </c>
      <c r="R931">
        <f>IF(LEFT(CX931,1)&lt;&gt;"0",IF(LEFT(CX931,1)="1",3.0,CY931),$D$5+$E$5*(DP931*DI931/($K$5*1000))+$F$5*(DP931*DI931/($K$5*1000))*MAX(MIN(CV931,$J$5),$I$5)*MAX(MIN(CV931,$J$5),$I$5)+$G$5*MAX(MIN(CV931,$J$5),$I$5)*(DP931*DI931/($K$5*1000))+$H$5*(DP931*DI931/($K$5*1000))*(DP931*DI931/($K$5*1000)))</f>
        <v>0</v>
      </c>
      <c r="S931">
        <f>J931*(1000-(1000*0.61365*exp(17.502*W931/(240.97+W931))/(DI931+DJ931)+DD931)/2)/(1000*0.61365*exp(17.502*W931/(240.97+W931))/(DI931+DJ931)-DD931)</f>
        <v>0</v>
      </c>
      <c r="T931">
        <f>1/((CW931+1)/(Q931/1.6)+1/(R931/1.37)) + CW931/((CW931+1)/(Q931/1.6) + CW931/(R931/1.37))</f>
        <v>0</v>
      </c>
      <c r="U931">
        <f>(CR931*CU931)</f>
        <v>0</v>
      </c>
      <c r="V931">
        <f>(DK931+(U931+2*0.95*5.67E-8*(((DK931+$B$7)+273)^4-(DK931+273)^4)-44100*J931)/(1.84*29.3*R931+8*0.95*5.67E-8*(DK931+273)^3))</f>
        <v>0</v>
      </c>
      <c r="W931">
        <f>($C$7*DL931+$D$7*DM931+$E$7*V931)</f>
        <v>0</v>
      </c>
      <c r="X931">
        <f>0.61365*exp(17.502*W931/(240.97+W931))</f>
        <v>0</v>
      </c>
      <c r="Y931">
        <f>(Z931/AA931*100)</f>
        <v>0</v>
      </c>
      <c r="Z931">
        <f>DD931*(DI931+DJ931)/1000</f>
        <v>0</v>
      </c>
      <c r="AA931">
        <f>0.61365*exp(17.502*DK931/(240.97+DK931))</f>
        <v>0</v>
      </c>
      <c r="AB931">
        <f>(X931-DD931*(DI931+DJ931)/1000)</f>
        <v>0</v>
      </c>
      <c r="AC931">
        <f>(-J931*44100)</f>
        <v>0</v>
      </c>
      <c r="AD931">
        <f>2*29.3*R931*0.92*(DK931-W931)</f>
        <v>0</v>
      </c>
      <c r="AE931">
        <f>2*0.95*5.67E-8*(((DK931+$B$7)+273)^4-(W931+273)^4)</f>
        <v>0</v>
      </c>
      <c r="AF931">
        <f>U931+AE931+AC931+AD931</f>
        <v>0</v>
      </c>
      <c r="AG931">
        <f>DH931*AU931*(DC931-DB931*(1000-AU931*DE931)/(1000-AU931*DD931))/(100*CV931)</f>
        <v>0</v>
      </c>
      <c r="AH931">
        <f>1000*DH931*AU931*(DD931-DE931)/(100*CV931*(1000-AU931*DD931))</f>
        <v>0</v>
      </c>
      <c r="AI931">
        <f>(AJ931 - AK931 - DI931*1E3/(8.314*(DK931+273.15)) * AM931/DH931 * AL931) * DH931/(100*CV931) * (1000 - DE931)/1000</f>
        <v>0</v>
      </c>
      <c r="AJ931">
        <v>782.637206372234</v>
      </c>
      <c r="AK931">
        <v>724.783890909091</v>
      </c>
      <c r="AL931">
        <v>3.31536807737945</v>
      </c>
      <c r="AM931">
        <v>66.0502826319513</v>
      </c>
      <c r="AN931">
        <f>(AP931 - AO931 + DI931*1E3/(8.314*(DK931+273.15)) * AR931/DH931 * AQ931) * DH931/(100*CV931) * 1000/(1000 - AP931)</f>
        <v>0</v>
      </c>
      <c r="AO931">
        <v>20.9911641345581</v>
      </c>
      <c r="AP931">
        <v>25.8925146853147</v>
      </c>
      <c r="AQ931">
        <v>-0.00125712834443033</v>
      </c>
      <c r="AR931">
        <v>92.4461955037178</v>
      </c>
      <c r="AS931">
        <v>0</v>
      </c>
      <c r="AT931">
        <v>0</v>
      </c>
      <c r="AU931">
        <f>IF(AS931*$H$13&gt;=AW931,1.0,(AW931/(AW931-AS931*$H$13)))</f>
        <v>0</v>
      </c>
      <c r="AV931">
        <f>(AU931-1)*100</f>
        <v>0</v>
      </c>
      <c r="AW931">
        <f>MAX(0,($B$13+$C$13*DP931)/(1+$D$13*DP931)*DI931/(DK931+273)*$E$13)</f>
        <v>0</v>
      </c>
      <c r="AX931" t="s">
        <v>418</v>
      </c>
      <c r="AY931" t="s">
        <v>418</v>
      </c>
      <c r="AZ931">
        <v>0</v>
      </c>
      <c r="BA931">
        <v>0</v>
      </c>
      <c r="BB931">
        <f>1-AZ931/BA931</f>
        <v>0</v>
      </c>
      <c r="BC931">
        <v>0</v>
      </c>
      <c r="BD931" t="s">
        <v>418</v>
      </c>
      <c r="BE931" t="s">
        <v>418</v>
      </c>
      <c r="BF931">
        <v>0</v>
      </c>
      <c r="BG931">
        <v>0</v>
      </c>
      <c r="BH931">
        <f>1-BF931/BG931</f>
        <v>0</v>
      </c>
      <c r="BI931">
        <v>0.5</v>
      </c>
      <c r="BJ931">
        <f>CS931</f>
        <v>0</v>
      </c>
      <c r="BK931">
        <f>L931</f>
        <v>0</v>
      </c>
      <c r="BL931">
        <f>BH931*BI931*BJ931</f>
        <v>0</v>
      </c>
      <c r="BM931">
        <f>(BK931-BC931)/BJ931</f>
        <v>0</v>
      </c>
      <c r="BN931">
        <f>(BA931-BG931)/BG931</f>
        <v>0</v>
      </c>
      <c r="BO931">
        <f>AZ931/(BB931+AZ931/BG931)</f>
        <v>0</v>
      </c>
      <c r="BP931" t="s">
        <v>418</v>
      </c>
      <c r="BQ931">
        <v>0</v>
      </c>
      <c r="BR931">
        <f>IF(BQ931&lt;&gt;0, BQ931, BO931)</f>
        <v>0</v>
      </c>
      <c r="BS931">
        <f>1-BR931/BG931</f>
        <v>0</v>
      </c>
      <c r="BT931">
        <f>(BG931-BF931)/(BG931-BR931)</f>
        <v>0</v>
      </c>
      <c r="BU931">
        <f>(BA931-BG931)/(BA931-BR931)</f>
        <v>0</v>
      </c>
      <c r="BV931">
        <f>(BG931-BF931)/(BG931-AZ931)</f>
        <v>0</v>
      </c>
      <c r="BW931">
        <f>(BA931-BG931)/(BA931-AZ931)</f>
        <v>0</v>
      </c>
      <c r="BX931">
        <f>(BT931*BR931/BF931)</f>
        <v>0</v>
      </c>
      <c r="BY931">
        <f>(1-BX931)</f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f>$B$11*DQ931+$C$11*DR931+$F$11*EC931*(1-EF931)</f>
        <v>0</v>
      </c>
      <c r="CS931">
        <f>CR931*CT931</f>
        <v>0</v>
      </c>
      <c r="CT931">
        <f>($B$11*$D$9+$C$11*$D$9+$F$11*((EP931+EH931)/MAX(EP931+EH931+EQ931, 0.1)*$I$9+EQ931/MAX(EP931+EH931+EQ931, 0.1)*$J$9))/($B$11+$C$11+$F$11)</f>
        <v>0</v>
      </c>
      <c r="CU931">
        <f>($B$11*$K$9+$C$11*$K$9+$F$11*((EP931+EH931)/MAX(EP931+EH931+EQ931, 0.1)*$P$9+EQ931/MAX(EP931+EH931+EQ931, 0.1)*$Q$9))/($B$11+$C$11+$F$11)</f>
        <v>0</v>
      </c>
      <c r="CV931">
        <v>6</v>
      </c>
      <c r="CW931">
        <v>0.5</v>
      </c>
      <c r="CX931" t="s">
        <v>419</v>
      </c>
      <c r="CY931">
        <v>2</v>
      </c>
      <c r="CZ931" t="b">
        <v>1</v>
      </c>
      <c r="DA931">
        <v>1659037521.81429</v>
      </c>
      <c r="DB931">
        <v>682.575964285714</v>
      </c>
      <c r="DC931">
        <v>749.289071428572</v>
      </c>
      <c r="DD931">
        <v>25.92895</v>
      </c>
      <c r="DE931">
        <v>21.0118464285714</v>
      </c>
      <c r="DF931">
        <v>674.579392857143</v>
      </c>
      <c r="DG931">
        <v>25.3975964285714</v>
      </c>
      <c r="DH931">
        <v>500.066964285714</v>
      </c>
      <c r="DI931">
        <v>90.2712928571429</v>
      </c>
      <c r="DJ931">
        <v>0.0439829071428571</v>
      </c>
      <c r="DK931">
        <v>27.2451428571429</v>
      </c>
      <c r="DL931">
        <v>27.5114392857143</v>
      </c>
      <c r="DM931">
        <v>999.9</v>
      </c>
      <c r="DN931">
        <v>0</v>
      </c>
      <c r="DO931">
        <v>0</v>
      </c>
      <c r="DP931">
        <v>9988.03571428571</v>
      </c>
      <c r="DQ931">
        <v>0</v>
      </c>
      <c r="DR931">
        <v>17.2112</v>
      </c>
      <c r="DS931">
        <v>-66.7130607142857</v>
      </c>
      <c r="DT931">
        <v>700.745</v>
      </c>
      <c r="DU931">
        <v>765.370428571429</v>
      </c>
      <c r="DV931">
        <v>4.91710964285714</v>
      </c>
      <c r="DW931">
        <v>749.289071428572</v>
      </c>
      <c r="DX931">
        <v>21.0118464285714</v>
      </c>
      <c r="DY931">
        <v>2.34064107142857</v>
      </c>
      <c r="DZ931">
        <v>1.896765</v>
      </c>
      <c r="EA931">
        <v>19.9588392857143</v>
      </c>
      <c r="EB931">
        <v>16.6079</v>
      </c>
      <c r="EC931">
        <v>2000.01678571429</v>
      </c>
      <c r="ED931">
        <v>0.979998964285714</v>
      </c>
      <c r="EE931">
        <v>0.0200009714285714</v>
      </c>
      <c r="EF931">
        <v>0</v>
      </c>
      <c r="EG931">
        <v>883.335964285714</v>
      </c>
      <c r="EH931">
        <v>5.00063</v>
      </c>
      <c r="EI931">
        <v>17377.7071428571</v>
      </c>
      <c r="EJ931">
        <v>17257.025</v>
      </c>
      <c r="EK931">
        <v>38.062</v>
      </c>
      <c r="EL931">
        <v>38.125</v>
      </c>
      <c r="EM931">
        <v>37.562</v>
      </c>
      <c r="EN931">
        <v>37.437</v>
      </c>
      <c r="EO931">
        <v>39.07325</v>
      </c>
      <c r="EP931">
        <v>1955.11571428571</v>
      </c>
      <c r="EQ931">
        <v>39.9010714285714</v>
      </c>
      <c r="ER931">
        <v>0</v>
      </c>
      <c r="ES931">
        <v>1659037528.9</v>
      </c>
      <c r="ET931">
        <v>0</v>
      </c>
      <c r="EU931">
        <v>883.501846153846</v>
      </c>
      <c r="EV931">
        <v>21.2686495715059</v>
      </c>
      <c r="EW931">
        <v>409.856410194993</v>
      </c>
      <c r="EX931">
        <v>17380.25</v>
      </c>
      <c r="EY931">
        <v>15</v>
      </c>
      <c r="EZ931">
        <v>1659035359.5</v>
      </c>
      <c r="FA931" t="s">
        <v>1976</v>
      </c>
      <c r="FB931">
        <v>1659035357.5</v>
      </c>
      <c r="FC931">
        <v>1659035359.5</v>
      </c>
      <c r="FD931">
        <v>1</v>
      </c>
      <c r="FE931">
        <v>-0.104</v>
      </c>
      <c r="FF931">
        <v>-0.037</v>
      </c>
      <c r="FG931">
        <v>6.435</v>
      </c>
      <c r="FH931">
        <v>0.501</v>
      </c>
      <c r="FI931">
        <v>420</v>
      </c>
      <c r="FJ931">
        <v>25</v>
      </c>
      <c r="FK931">
        <v>0.45</v>
      </c>
      <c r="FL931">
        <v>0.11</v>
      </c>
      <c r="FM931">
        <v>-66.1842325</v>
      </c>
      <c r="FN931">
        <v>-8.5869151969979</v>
      </c>
      <c r="FO931">
        <v>0.914398344920718</v>
      </c>
      <c r="FP931">
        <v>0</v>
      </c>
      <c r="FQ931">
        <v>881.896911764706</v>
      </c>
      <c r="FR931">
        <v>22.9308327050062</v>
      </c>
      <c r="FS931">
        <v>2.25875877377307</v>
      </c>
      <c r="FT931">
        <v>0</v>
      </c>
      <c r="FU931">
        <v>4.90560075</v>
      </c>
      <c r="FV931">
        <v>0.165748030018754</v>
      </c>
      <c r="FW931">
        <v>0.0238247315186867</v>
      </c>
      <c r="FX931">
        <v>0</v>
      </c>
      <c r="FY931">
        <v>0</v>
      </c>
      <c r="FZ931">
        <v>3</v>
      </c>
      <c r="GA931" t="s">
        <v>427</v>
      </c>
      <c r="GB931">
        <v>2.97365</v>
      </c>
      <c r="GC931">
        <v>2.69851</v>
      </c>
      <c r="GD931">
        <v>0.132104</v>
      </c>
      <c r="GE931">
        <v>0.141639</v>
      </c>
      <c r="GF931">
        <v>0.10862</v>
      </c>
      <c r="GG931">
        <v>0.0948864</v>
      </c>
      <c r="GH931">
        <v>33795.3</v>
      </c>
      <c r="GI931">
        <v>36560.3</v>
      </c>
      <c r="GJ931">
        <v>35284.7</v>
      </c>
      <c r="GK931">
        <v>38626.6</v>
      </c>
      <c r="GL931">
        <v>44587.5</v>
      </c>
      <c r="GM931">
        <v>50495.9</v>
      </c>
      <c r="GN931">
        <v>55155.4</v>
      </c>
      <c r="GO931">
        <v>61957.1</v>
      </c>
      <c r="GP931">
        <v>1.9834</v>
      </c>
      <c r="GQ931">
        <v>1.855</v>
      </c>
      <c r="GR931">
        <v>0.148118</v>
      </c>
      <c r="GS931">
        <v>0</v>
      </c>
      <c r="GT931">
        <v>25.0699</v>
      </c>
      <c r="GU931">
        <v>999.9</v>
      </c>
      <c r="GV931">
        <v>58.174</v>
      </c>
      <c r="GW931">
        <v>29.265</v>
      </c>
      <c r="GX931">
        <v>26.3197</v>
      </c>
      <c r="GY931">
        <v>55.5019</v>
      </c>
      <c r="GZ931">
        <v>46.1098</v>
      </c>
      <c r="HA931">
        <v>1</v>
      </c>
      <c r="HB931">
        <v>-0.0626423</v>
      </c>
      <c r="HC931">
        <v>0.0141612</v>
      </c>
      <c r="HD931">
        <v>20.114</v>
      </c>
      <c r="HE931">
        <v>5.19932</v>
      </c>
      <c r="HF931">
        <v>12.004</v>
      </c>
      <c r="HG931">
        <v>4.9756</v>
      </c>
      <c r="HH931">
        <v>3.2932</v>
      </c>
      <c r="HI931">
        <v>9999</v>
      </c>
      <c r="HJ931">
        <v>9999</v>
      </c>
      <c r="HK931">
        <v>9999</v>
      </c>
      <c r="HL931">
        <v>631.5</v>
      </c>
      <c r="HM931">
        <v>1.86316</v>
      </c>
      <c r="HN931">
        <v>1.86798</v>
      </c>
      <c r="HO931">
        <v>1.86783</v>
      </c>
      <c r="HP931">
        <v>1.86902</v>
      </c>
      <c r="HQ931">
        <v>1.86981</v>
      </c>
      <c r="HR931">
        <v>1.86584</v>
      </c>
      <c r="HS931">
        <v>1.86691</v>
      </c>
      <c r="HT931">
        <v>1.86829</v>
      </c>
      <c r="HU931">
        <v>5</v>
      </c>
      <c r="HV931">
        <v>0</v>
      </c>
      <c r="HW931">
        <v>0</v>
      </c>
      <c r="HX931">
        <v>0</v>
      </c>
      <c r="HY931" t="s">
        <v>422</v>
      </c>
      <c r="HZ931" t="s">
        <v>423</v>
      </c>
      <c r="IA931" t="s">
        <v>424</v>
      </c>
      <c r="IB931" t="s">
        <v>424</v>
      </c>
      <c r="IC931" t="s">
        <v>424</v>
      </c>
      <c r="ID931" t="s">
        <v>424</v>
      </c>
      <c r="IE931">
        <v>0</v>
      </c>
      <c r="IF931">
        <v>100</v>
      </c>
      <c r="IG931">
        <v>100</v>
      </c>
      <c r="IH931">
        <v>8.143</v>
      </c>
      <c r="II931">
        <v>0.5313</v>
      </c>
      <c r="IJ931">
        <v>3.92360093765785</v>
      </c>
      <c r="IK931">
        <v>0.00601174518973114</v>
      </c>
      <c r="IL931">
        <v>2.77886958061485e-07</v>
      </c>
      <c r="IM931">
        <v>-3.54636231360687e-10</v>
      </c>
      <c r="IN931">
        <v>0.531367920259254</v>
      </c>
      <c r="IO931">
        <v>0</v>
      </c>
      <c r="IP931">
        <v>0</v>
      </c>
      <c r="IQ931">
        <v>0</v>
      </c>
      <c r="IR931">
        <v>-4</v>
      </c>
      <c r="IS931">
        <v>1848</v>
      </c>
      <c r="IT931">
        <v>1</v>
      </c>
      <c r="IU931">
        <v>25</v>
      </c>
      <c r="IV931">
        <v>36.2</v>
      </c>
      <c r="IW931">
        <v>36.2</v>
      </c>
      <c r="IX931">
        <v>1.69312</v>
      </c>
      <c r="IY931">
        <v>2.61353</v>
      </c>
      <c r="IZ931">
        <v>1.54785</v>
      </c>
      <c r="JA931">
        <v>2.30713</v>
      </c>
      <c r="JB931">
        <v>1.34644</v>
      </c>
      <c r="JC931">
        <v>2.40356</v>
      </c>
      <c r="JD931">
        <v>33.6029</v>
      </c>
      <c r="JE931">
        <v>24.2188</v>
      </c>
      <c r="JF931">
        <v>18</v>
      </c>
      <c r="JG931">
        <v>497.124</v>
      </c>
      <c r="JH931">
        <v>414.149</v>
      </c>
      <c r="JI931">
        <v>25</v>
      </c>
      <c r="JJ931">
        <v>26.4333</v>
      </c>
      <c r="JK931">
        <v>30.0001</v>
      </c>
      <c r="JL931">
        <v>26.3888</v>
      </c>
      <c r="JM931">
        <v>26.3312</v>
      </c>
      <c r="JN931">
        <v>34.0026</v>
      </c>
      <c r="JO931">
        <v>29.5279</v>
      </c>
      <c r="JP931">
        <v>99.6256</v>
      </c>
      <c r="JQ931">
        <v>25</v>
      </c>
      <c r="JR931">
        <v>790.022</v>
      </c>
      <c r="JS931">
        <v>20.9034</v>
      </c>
      <c r="JT931">
        <v>102.315</v>
      </c>
      <c r="JU931">
        <v>103.128</v>
      </c>
    </row>
    <row r="932" spans="1:281">
      <c r="A932">
        <v>914</v>
      </c>
      <c r="B932">
        <v>1659037534.6</v>
      </c>
      <c r="C932">
        <v>13851.5</v>
      </c>
      <c r="D932" t="s">
        <v>2262</v>
      </c>
      <c r="E932" t="s">
        <v>2263</v>
      </c>
      <c r="F932">
        <v>5</v>
      </c>
      <c r="G932" t="s">
        <v>2169</v>
      </c>
      <c r="H932" t="s">
        <v>417</v>
      </c>
      <c r="I932">
        <v>1659037527.1</v>
      </c>
      <c r="J932">
        <f>(K932)/1000</f>
        <v>0</v>
      </c>
      <c r="K932">
        <f>IF(CZ932, AN932, AH932)</f>
        <v>0</v>
      </c>
      <c r="L932">
        <f>IF(CZ932, AI932, AG932)</f>
        <v>0</v>
      </c>
      <c r="M932">
        <f>DB932 - IF(AU932&gt;1, L932*CV932*100.0/(AW932*DP932), 0)</f>
        <v>0</v>
      </c>
      <c r="N932">
        <f>((T932-J932/2)*M932-L932)/(T932+J932/2)</f>
        <v>0</v>
      </c>
      <c r="O932">
        <f>N932*(DI932+DJ932)/1000.0</f>
        <v>0</v>
      </c>
      <c r="P932">
        <f>(DB932 - IF(AU932&gt;1, L932*CV932*100.0/(AW932*DP932), 0))*(DI932+DJ932)/1000.0</f>
        <v>0</v>
      </c>
      <c r="Q932">
        <f>2.0/((1/S932-1/R932)+SIGN(S932)*SQRT((1/S932-1/R932)*(1/S932-1/R932) + 4*CW932/((CW932+1)*(CW932+1))*(2*1/S932*1/R932-1/R932*1/R932)))</f>
        <v>0</v>
      </c>
      <c r="R932">
        <f>IF(LEFT(CX932,1)&lt;&gt;"0",IF(LEFT(CX932,1)="1",3.0,CY932),$D$5+$E$5*(DP932*DI932/($K$5*1000))+$F$5*(DP932*DI932/($K$5*1000))*MAX(MIN(CV932,$J$5),$I$5)*MAX(MIN(CV932,$J$5),$I$5)+$G$5*MAX(MIN(CV932,$J$5),$I$5)*(DP932*DI932/($K$5*1000))+$H$5*(DP932*DI932/($K$5*1000))*(DP932*DI932/($K$5*1000)))</f>
        <v>0</v>
      </c>
      <c r="S932">
        <f>J932*(1000-(1000*0.61365*exp(17.502*W932/(240.97+W932))/(DI932+DJ932)+DD932)/2)/(1000*0.61365*exp(17.502*W932/(240.97+W932))/(DI932+DJ932)-DD932)</f>
        <v>0</v>
      </c>
      <c r="T932">
        <f>1/((CW932+1)/(Q932/1.6)+1/(R932/1.37)) + CW932/((CW932+1)/(Q932/1.6) + CW932/(R932/1.37))</f>
        <v>0</v>
      </c>
      <c r="U932">
        <f>(CR932*CU932)</f>
        <v>0</v>
      </c>
      <c r="V932">
        <f>(DK932+(U932+2*0.95*5.67E-8*(((DK932+$B$7)+273)^4-(DK932+273)^4)-44100*J932)/(1.84*29.3*R932+8*0.95*5.67E-8*(DK932+273)^3))</f>
        <v>0</v>
      </c>
      <c r="W932">
        <f>($C$7*DL932+$D$7*DM932+$E$7*V932)</f>
        <v>0</v>
      </c>
      <c r="X932">
        <f>0.61365*exp(17.502*W932/(240.97+W932))</f>
        <v>0</v>
      </c>
      <c r="Y932">
        <f>(Z932/AA932*100)</f>
        <v>0</v>
      </c>
      <c r="Z932">
        <f>DD932*(DI932+DJ932)/1000</f>
        <v>0</v>
      </c>
      <c r="AA932">
        <f>0.61365*exp(17.502*DK932/(240.97+DK932))</f>
        <v>0</v>
      </c>
      <c r="AB932">
        <f>(X932-DD932*(DI932+DJ932)/1000)</f>
        <v>0</v>
      </c>
      <c r="AC932">
        <f>(-J932*44100)</f>
        <v>0</v>
      </c>
      <c r="AD932">
        <f>2*29.3*R932*0.92*(DK932-W932)</f>
        <v>0</v>
      </c>
      <c r="AE932">
        <f>2*0.95*5.67E-8*(((DK932+$B$7)+273)^4-(W932+273)^4)</f>
        <v>0</v>
      </c>
      <c r="AF932">
        <f>U932+AE932+AC932+AD932</f>
        <v>0</v>
      </c>
      <c r="AG932">
        <f>DH932*AU932*(DC932-DB932*(1000-AU932*DE932)/(1000-AU932*DD932))/(100*CV932)</f>
        <v>0</v>
      </c>
      <c r="AH932">
        <f>1000*DH932*AU932*(DD932-DE932)/(100*CV932*(1000-AU932*DD932))</f>
        <v>0</v>
      </c>
      <c r="AI932">
        <f>(AJ932 - AK932 - DI932*1E3/(8.314*(DK932+273.15)) * AM932/DH932 * AL932) * DH932/(100*CV932) * (1000 - DE932)/1000</f>
        <v>0</v>
      </c>
      <c r="AJ932">
        <v>799.399936602965</v>
      </c>
      <c r="AK932">
        <v>741.324321212121</v>
      </c>
      <c r="AL932">
        <v>3.32388276727168</v>
      </c>
      <c r="AM932">
        <v>66.0502826319513</v>
      </c>
      <c r="AN932">
        <f>(AP932 - AO932 + DI932*1E3/(8.314*(DK932+273.15)) * AR932/DH932 * AQ932) * DH932/(100*CV932) * 1000/(1000 - AP932)</f>
        <v>0</v>
      </c>
      <c r="AO932">
        <v>20.9838025725115</v>
      </c>
      <c r="AP932">
        <v>25.8943496503497</v>
      </c>
      <c r="AQ932">
        <v>-0.000842613452059977</v>
      </c>
      <c r="AR932">
        <v>92.4461955037178</v>
      </c>
      <c r="AS932">
        <v>0</v>
      </c>
      <c r="AT932">
        <v>0</v>
      </c>
      <c r="AU932">
        <f>IF(AS932*$H$13&gt;=AW932,1.0,(AW932/(AW932-AS932*$H$13)))</f>
        <v>0</v>
      </c>
      <c r="AV932">
        <f>(AU932-1)*100</f>
        <v>0</v>
      </c>
      <c r="AW932">
        <f>MAX(0,($B$13+$C$13*DP932)/(1+$D$13*DP932)*DI932/(DK932+273)*$E$13)</f>
        <v>0</v>
      </c>
      <c r="AX932" t="s">
        <v>418</v>
      </c>
      <c r="AY932" t="s">
        <v>418</v>
      </c>
      <c r="AZ932">
        <v>0</v>
      </c>
      <c r="BA932">
        <v>0</v>
      </c>
      <c r="BB932">
        <f>1-AZ932/BA932</f>
        <v>0</v>
      </c>
      <c r="BC932">
        <v>0</v>
      </c>
      <c r="BD932" t="s">
        <v>418</v>
      </c>
      <c r="BE932" t="s">
        <v>418</v>
      </c>
      <c r="BF932">
        <v>0</v>
      </c>
      <c r="BG932">
        <v>0</v>
      </c>
      <c r="BH932">
        <f>1-BF932/BG932</f>
        <v>0</v>
      </c>
      <c r="BI932">
        <v>0.5</v>
      </c>
      <c r="BJ932">
        <f>CS932</f>
        <v>0</v>
      </c>
      <c r="BK932">
        <f>L932</f>
        <v>0</v>
      </c>
      <c r="BL932">
        <f>BH932*BI932*BJ932</f>
        <v>0</v>
      </c>
      <c r="BM932">
        <f>(BK932-BC932)/BJ932</f>
        <v>0</v>
      </c>
      <c r="BN932">
        <f>(BA932-BG932)/BG932</f>
        <v>0</v>
      </c>
      <c r="BO932">
        <f>AZ932/(BB932+AZ932/BG932)</f>
        <v>0</v>
      </c>
      <c r="BP932" t="s">
        <v>418</v>
      </c>
      <c r="BQ932">
        <v>0</v>
      </c>
      <c r="BR932">
        <f>IF(BQ932&lt;&gt;0, BQ932, BO932)</f>
        <v>0</v>
      </c>
      <c r="BS932">
        <f>1-BR932/BG932</f>
        <v>0</v>
      </c>
      <c r="BT932">
        <f>(BG932-BF932)/(BG932-BR932)</f>
        <v>0</v>
      </c>
      <c r="BU932">
        <f>(BA932-BG932)/(BA932-BR932)</f>
        <v>0</v>
      </c>
      <c r="BV932">
        <f>(BG932-BF932)/(BG932-AZ932)</f>
        <v>0</v>
      </c>
      <c r="BW932">
        <f>(BA932-BG932)/(BA932-AZ932)</f>
        <v>0</v>
      </c>
      <c r="BX932">
        <f>(BT932*BR932/BF932)</f>
        <v>0</v>
      </c>
      <c r="BY932">
        <f>(1-BX932)</f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f>$B$11*DQ932+$C$11*DR932+$F$11*EC932*(1-EF932)</f>
        <v>0</v>
      </c>
      <c r="CS932">
        <f>CR932*CT932</f>
        <v>0</v>
      </c>
      <c r="CT932">
        <f>($B$11*$D$9+$C$11*$D$9+$F$11*((EP932+EH932)/MAX(EP932+EH932+EQ932, 0.1)*$I$9+EQ932/MAX(EP932+EH932+EQ932, 0.1)*$J$9))/($B$11+$C$11+$F$11)</f>
        <v>0</v>
      </c>
      <c r="CU932">
        <f>($B$11*$K$9+$C$11*$K$9+$F$11*((EP932+EH932)/MAX(EP932+EH932+EQ932, 0.1)*$P$9+EQ932/MAX(EP932+EH932+EQ932, 0.1)*$Q$9))/($B$11+$C$11+$F$11)</f>
        <v>0</v>
      </c>
      <c r="CV932">
        <v>6</v>
      </c>
      <c r="CW932">
        <v>0.5</v>
      </c>
      <c r="CX932" t="s">
        <v>419</v>
      </c>
      <c r="CY932">
        <v>2</v>
      </c>
      <c r="CZ932" t="b">
        <v>1</v>
      </c>
      <c r="DA932">
        <v>1659037527.1</v>
      </c>
      <c r="DB932">
        <v>699.590259259259</v>
      </c>
      <c r="DC932">
        <v>766.937555555556</v>
      </c>
      <c r="DD932">
        <v>25.9034518518519</v>
      </c>
      <c r="DE932">
        <v>20.9866222222222</v>
      </c>
      <c r="DF932">
        <v>691.493925925926</v>
      </c>
      <c r="DG932">
        <v>25.3720962962963</v>
      </c>
      <c r="DH932">
        <v>500.064</v>
      </c>
      <c r="DI932">
        <v>90.271437037037</v>
      </c>
      <c r="DJ932">
        <v>0.0439534407407407</v>
      </c>
      <c r="DK932">
        <v>27.2419407407407</v>
      </c>
      <c r="DL932">
        <v>27.4987333333333</v>
      </c>
      <c r="DM932">
        <v>999.9</v>
      </c>
      <c r="DN932">
        <v>0</v>
      </c>
      <c r="DO932">
        <v>0</v>
      </c>
      <c r="DP932">
        <v>9991.85185185185</v>
      </c>
      <c r="DQ932">
        <v>0</v>
      </c>
      <c r="DR932">
        <v>17.2112</v>
      </c>
      <c r="DS932">
        <v>-67.3473555555556</v>
      </c>
      <c r="DT932">
        <v>718.193666666667</v>
      </c>
      <c r="DU932">
        <v>783.377814814815</v>
      </c>
      <c r="DV932">
        <v>4.91683814814815</v>
      </c>
      <c r="DW932">
        <v>766.937555555556</v>
      </c>
      <c r="DX932">
        <v>20.9866222222222</v>
      </c>
      <c r="DY932">
        <v>2.33834333333333</v>
      </c>
      <c r="DZ932">
        <v>1.89449111111111</v>
      </c>
      <c r="EA932">
        <v>19.9429925925926</v>
      </c>
      <c r="EB932">
        <v>16.5890444444444</v>
      </c>
      <c r="EC932">
        <v>2000.03296296296</v>
      </c>
      <c r="ED932">
        <v>0.979999111111111</v>
      </c>
      <c r="EE932">
        <v>0.0200008148148148</v>
      </c>
      <c r="EF932">
        <v>0</v>
      </c>
      <c r="EG932">
        <v>885.132037037037</v>
      </c>
      <c r="EH932">
        <v>5.00063</v>
      </c>
      <c r="EI932">
        <v>17412.0407407407</v>
      </c>
      <c r="EJ932">
        <v>17257.1777777778</v>
      </c>
      <c r="EK932">
        <v>38.062</v>
      </c>
      <c r="EL932">
        <v>38.1156666666667</v>
      </c>
      <c r="EM932">
        <v>37.562</v>
      </c>
      <c r="EN932">
        <v>37.437</v>
      </c>
      <c r="EO932">
        <v>39.0666666666667</v>
      </c>
      <c r="EP932">
        <v>1955.13185185185</v>
      </c>
      <c r="EQ932">
        <v>39.9011111111111</v>
      </c>
      <c r="ER932">
        <v>0</v>
      </c>
      <c r="ES932">
        <v>1659037533.7</v>
      </c>
      <c r="ET932">
        <v>0</v>
      </c>
      <c r="EU932">
        <v>885.107615384615</v>
      </c>
      <c r="EV932">
        <v>18.9135042836617</v>
      </c>
      <c r="EW932">
        <v>371.015384799624</v>
      </c>
      <c r="EX932">
        <v>17411.2538461538</v>
      </c>
      <c r="EY932">
        <v>15</v>
      </c>
      <c r="EZ932">
        <v>1659035359.5</v>
      </c>
      <c r="FA932" t="s">
        <v>1976</v>
      </c>
      <c r="FB932">
        <v>1659035357.5</v>
      </c>
      <c r="FC932">
        <v>1659035359.5</v>
      </c>
      <c r="FD932">
        <v>1</v>
      </c>
      <c r="FE932">
        <v>-0.104</v>
      </c>
      <c r="FF932">
        <v>-0.037</v>
      </c>
      <c r="FG932">
        <v>6.435</v>
      </c>
      <c r="FH932">
        <v>0.501</v>
      </c>
      <c r="FI932">
        <v>420</v>
      </c>
      <c r="FJ932">
        <v>25</v>
      </c>
      <c r="FK932">
        <v>0.45</v>
      </c>
      <c r="FL932">
        <v>0.11</v>
      </c>
      <c r="FM932">
        <v>-66.86287</v>
      </c>
      <c r="FN932">
        <v>-8.61371482176365</v>
      </c>
      <c r="FO932">
        <v>0.92559647314583</v>
      </c>
      <c r="FP932">
        <v>0</v>
      </c>
      <c r="FQ932">
        <v>883.868176470588</v>
      </c>
      <c r="FR932">
        <v>20.9395263523597</v>
      </c>
      <c r="FS932">
        <v>2.06847887376474</v>
      </c>
      <c r="FT932">
        <v>0</v>
      </c>
      <c r="FU932">
        <v>4.9145425</v>
      </c>
      <c r="FV932">
        <v>0.00260487804877846</v>
      </c>
      <c r="FW932">
        <v>0.0140076819549132</v>
      </c>
      <c r="FX932">
        <v>1</v>
      </c>
      <c r="FY932">
        <v>1</v>
      </c>
      <c r="FZ932">
        <v>3</v>
      </c>
      <c r="GA932" t="s">
        <v>421</v>
      </c>
      <c r="GB932">
        <v>2.97367</v>
      </c>
      <c r="GC932">
        <v>2.69692</v>
      </c>
      <c r="GD932">
        <v>0.134128</v>
      </c>
      <c r="GE932">
        <v>0.14345</v>
      </c>
      <c r="GF932">
        <v>0.108631</v>
      </c>
      <c r="GG932">
        <v>0.09474</v>
      </c>
      <c r="GH932">
        <v>33716.2</v>
      </c>
      <c r="GI932">
        <v>36482.7</v>
      </c>
      <c r="GJ932">
        <v>35284.3</v>
      </c>
      <c r="GK932">
        <v>38626.1</v>
      </c>
      <c r="GL932">
        <v>44586.9</v>
      </c>
      <c r="GM932">
        <v>50503.9</v>
      </c>
      <c r="GN932">
        <v>55155.3</v>
      </c>
      <c r="GO932">
        <v>61956.8</v>
      </c>
      <c r="GP932">
        <v>1.984</v>
      </c>
      <c r="GQ932">
        <v>1.8542</v>
      </c>
      <c r="GR932">
        <v>0.14618</v>
      </c>
      <c r="GS932">
        <v>0</v>
      </c>
      <c r="GT932">
        <v>25.0699</v>
      </c>
      <c r="GU932">
        <v>999.9</v>
      </c>
      <c r="GV932">
        <v>58.174</v>
      </c>
      <c r="GW932">
        <v>29.265</v>
      </c>
      <c r="GX932">
        <v>26.3193</v>
      </c>
      <c r="GY932">
        <v>55.6319</v>
      </c>
      <c r="GZ932">
        <v>45.9736</v>
      </c>
      <c r="HA932">
        <v>1</v>
      </c>
      <c r="HB932">
        <v>-0.0624797</v>
      </c>
      <c r="HC932">
        <v>0.0141612</v>
      </c>
      <c r="HD932">
        <v>20.1141</v>
      </c>
      <c r="HE932">
        <v>5.19812</v>
      </c>
      <c r="HF932">
        <v>12.0052</v>
      </c>
      <c r="HG932">
        <v>4.9756</v>
      </c>
      <c r="HH932">
        <v>3.2934</v>
      </c>
      <c r="HI932">
        <v>9999</v>
      </c>
      <c r="HJ932">
        <v>9999</v>
      </c>
      <c r="HK932">
        <v>9999</v>
      </c>
      <c r="HL932">
        <v>631.5</v>
      </c>
      <c r="HM932">
        <v>1.8631</v>
      </c>
      <c r="HN932">
        <v>1.86798</v>
      </c>
      <c r="HO932">
        <v>1.8678</v>
      </c>
      <c r="HP932">
        <v>1.86893</v>
      </c>
      <c r="HQ932">
        <v>1.86981</v>
      </c>
      <c r="HR932">
        <v>1.86584</v>
      </c>
      <c r="HS932">
        <v>1.86691</v>
      </c>
      <c r="HT932">
        <v>1.86829</v>
      </c>
      <c r="HU932">
        <v>5</v>
      </c>
      <c r="HV932">
        <v>0</v>
      </c>
      <c r="HW932">
        <v>0</v>
      </c>
      <c r="HX932">
        <v>0</v>
      </c>
      <c r="HY932" t="s">
        <v>422</v>
      </c>
      <c r="HZ932" t="s">
        <v>423</v>
      </c>
      <c r="IA932" t="s">
        <v>424</v>
      </c>
      <c r="IB932" t="s">
        <v>424</v>
      </c>
      <c r="IC932" t="s">
        <v>424</v>
      </c>
      <c r="ID932" t="s">
        <v>424</v>
      </c>
      <c r="IE932">
        <v>0</v>
      </c>
      <c r="IF932">
        <v>100</v>
      </c>
      <c r="IG932">
        <v>100</v>
      </c>
      <c r="IH932">
        <v>8.236</v>
      </c>
      <c r="II932">
        <v>0.5314</v>
      </c>
      <c r="IJ932">
        <v>3.92360093765785</v>
      </c>
      <c r="IK932">
        <v>0.00601174518973114</v>
      </c>
      <c r="IL932">
        <v>2.77886958061485e-07</v>
      </c>
      <c r="IM932">
        <v>-3.54636231360687e-10</v>
      </c>
      <c r="IN932">
        <v>0.531367920259254</v>
      </c>
      <c r="IO932">
        <v>0</v>
      </c>
      <c r="IP932">
        <v>0</v>
      </c>
      <c r="IQ932">
        <v>0</v>
      </c>
      <c r="IR932">
        <v>-4</v>
      </c>
      <c r="IS932">
        <v>1848</v>
      </c>
      <c r="IT932">
        <v>1</v>
      </c>
      <c r="IU932">
        <v>25</v>
      </c>
      <c r="IV932">
        <v>36.3</v>
      </c>
      <c r="IW932">
        <v>36.3</v>
      </c>
      <c r="IX932">
        <v>1.72363</v>
      </c>
      <c r="IY932">
        <v>2.62207</v>
      </c>
      <c r="IZ932">
        <v>1.54785</v>
      </c>
      <c r="JA932">
        <v>2.30713</v>
      </c>
      <c r="JB932">
        <v>1.34644</v>
      </c>
      <c r="JC932">
        <v>2.32056</v>
      </c>
      <c r="JD932">
        <v>33.6029</v>
      </c>
      <c r="JE932">
        <v>24.2101</v>
      </c>
      <c r="JF932">
        <v>18</v>
      </c>
      <c r="JG932">
        <v>497.518</v>
      </c>
      <c r="JH932">
        <v>413.697</v>
      </c>
      <c r="JI932">
        <v>25</v>
      </c>
      <c r="JJ932">
        <v>26.4333</v>
      </c>
      <c r="JK932">
        <v>30.0003</v>
      </c>
      <c r="JL932">
        <v>26.3888</v>
      </c>
      <c r="JM932">
        <v>26.3312</v>
      </c>
      <c r="JN932">
        <v>34.537</v>
      </c>
      <c r="JO932">
        <v>29.8017</v>
      </c>
      <c r="JP932">
        <v>99.6256</v>
      </c>
      <c r="JQ932">
        <v>25</v>
      </c>
      <c r="JR932">
        <v>803.612</v>
      </c>
      <c r="JS932">
        <v>20.8702</v>
      </c>
      <c r="JT932">
        <v>102.315</v>
      </c>
      <c r="JU932">
        <v>103.127</v>
      </c>
    </row>
    <row r="933" spans="1:281">
      <c r="A933">
        <v>915</v>
      </c>
      <c r="B933">
        <v>1659037539.6</v>
      </c>
      <c r="C933">
        <v>13856.5</v>
      </c>
      <c r="D933" t="s">
        <v>2264</v>
      </c>
      <c r="E933" t="s">
        <v>2265</v>
      </c>
      <c r="F933">
        <v>5</v>
      </c>
      <c r="G933" t="s">
        <v>2169</v>
      </c>
      <c r="H933" t="s">
        <v>417</v>
      </c>
      <c r="I933">
        <v>1659037531.81429</v>
      </c>
      <c r="J933">
        <f>(K933)/1000</f>
        <v>0</v>
      </c>
      <c r="K933">
        <f>IF(CZ933, AN933, AH933)</f>
        <v>0</v>
      </c>
      <c r="L933">
        <f>IF(CZ933, AI933, AG933)</f>
        <v>0</v>
      </c>
      <c r="M933">
        <f>DB933 - IF(AU933&gt;1, L933*CV933*100.0/(AW933*DP933), 0)</f>
        <v>0</v>
      </c>
      <c r="N933">
        <f>((T933-J933/2)*M933-L933)/(T933+J933/2)</f>
        <v>0</v>
      </c>
      <c r="O933">
        <f>N933*(DI933+DJ933)/1000.0</f>
        <v>0</v>
      </c>
      <c r="P933">
        <f>(DB933 - IF(AU933&gt;1, L933*CV933*100.0/(AW933*DP933), 0))*(DI933+DJ933)/1000.0</f>
        <v>0</v>
      </c>
      <c r="Q933">
        <f>2.0/((1/S933-1/R933)+SIGN(S933)*SQRT((1/S933-1/R933)*(1/S933-1/R933) + 4*CW933/((CW933+1)*(CW933+1))*(2*1/S933*1/R933-1/R933*1/R933)))</f>
        <v>0</v>
      </c>
      <c r="R933">
        <f>IF(LEFT(CX933,1)&lt;&gt;"0",IF(LEFT(CX933,1)="1",3.0,CY933),$D$5+$E$5*(DP933*DI933/($K$5*1000))+$F$5*(DP933*DI933/($K$5*1000))*MAX(MIN(CV933,$J$5),$I$5)*MAX(MIN(CV933,$J$5),$I$5)+$G$5*MAX(MIN(CV933,$J$5),$I$5)*(DP933*DI933/($K$5*1000))+$H$5*(DP933*DI933/($K$5*1000))*(DP933*DI933/($K$5*1000)))</f>
        <v>0</v>
      </c>
      <c r="S933">
        <f>J933*(1000-(1000*0.61365*exp(17.502*W933/(240.97+W933))/(DI933+DJ933)+DD933)/2)/(1000*0.61365*exp(17.502*W933/(240.97+W933))/(DI933+DJ933)-DD933)</f>
        <v>0</v>
      </c>
      <c r="T933">
        <f>1/((CW933+1)/(Q933/1.6)+1/(R933/1.37)) + CW933/((CW933+1)/(Q933/1.6) + CW933/(R933/1.37))</f>
        <v>0</v>
      </c>
      <c r="U933">
        <f>(CR933*CU933)</f>
        <v>0</v>
      </c>
      <c r="V933">
        <f>(DK933+(U933+2*0.95*5.67E-8*(((DK933+$B$7)+273)^4-(DK933+273)^4)-44100*J933)/(1.84*29.3*R933+8*0.95*5.67E-8*(DK933+273)^3))</f>
        <v>0</v>
      </c>
      <c r="W933">
        <f>($C$7*DL933+$D$7*DM933+$E$7*V933)</f>
        <v>0</v>
      </c>
      <c r="X933">
        <f>0.61365*exp(17.502*W933/(240.97+W933))</f>
        <v>0</v>
      </c>
      <c r="Y933">
        <f>(Z933/AA933*100)</f>
        <v>0</v>
      </c>
      <c r="Z933">
        <f>DD933*(DI933+DJ933)/1000</f>
        <v>0</v>
      </c>
      <c r="AA933">
        <f>0.61365*exp(17.502*DK933/(240.97+DK933))</f>
        <v>0</v>
      </c>
      <c r="AB933">
        <f>(X933-DD933*(DI933+DJ933)/1000)</f>
        <v>0</v>
      </c>
      <c r="AC933">
        <f>(-J933*44100)</f>
        <v>0</v>
      </c>
      <c r="AD933">
        <f>2*29.3*R933*0.92*(DK933-W933)</f>
        <v>0</v>
      </c>
      <c r="AE933">
        <f>2*0.95*5.67E-8*(((DK933+$B$7)+273)^4-(W933+273)^4)</f>
        <v>0</v>
      </c>
      <c r="AF933">
        <f>U933+AE933+AC933+AD933</f>
        <v>0</v>
      </c>
      <c r="AG933">
        <f>DH933*AU933*(DC933-DB933*(1000-AU933*DE933)/(1000-AU933*DD933))/(100*CV933)</f>
        <v>0</v>
      </c>
      <c r="AH933">
        <f>1000*DH933*AU933*(DD933-DE933)/(100*CV933*(1000-AU933*DD933))</f>
        <v>0</v>
      </c>
      <c r="AI933">
        <f>(AJ933 - AK933 - DI933*1E3/(8.314*(DK933+273.15)) * AM933/DH933 * AL933) * DH933/(100*CV933) * (1000 - DE933)/1000</f>
        <v>0</v>
      </c>
      <c r="AJ933">
        <v>815.372141919173</v>
      </c>
      <c r="AK933">
        <v>757.218072727272</v>
      </c>
      <c r="AL933">
        <v>3.18066167847594</v>
      </c>
      <c r="AM933">
        <v>66.0502826319513</v>
      </c>
      <c r="AN933">
        <f>(AP933 - AO933 + DI933*1E3/(8.314*(DK933+273.15)) * AR933/DH933 * AQ933) * DH933/(100*CV933) * 1000/(1000 - AP933)</f>
        <v>0</v>
      </c>
      <c r="AO933">
        <v>20.9303162676204</v>
      </c>
      <c r="AP933">
        <v>25.8803230769231</v>
      </c>
      <c r="AQ933">
        <v>-0.00078640520899984</v>
      </c>
      <c r="AR933">
        <v>92.4461955037178</v>
      </c>
      <c r="AS933">
        <v>0</v>
      </c>
      <c r="AT933">
        <v>0</v>
      </c>
      <c r="AU933">
        <f>IF(AS933*$H$13&gt;=AW933,1.0,(AW933/(AW933-AS933*$H$13)))</f>
        <v>0</v>
      </c>
      <c r="AV933">
        <f>(AU933-1)*100</f>
        <v>0</v>
      </c>
      <c r="AW933">
        <f>MAX(0,($B$13+$C$13*DP933)/(1+$D$13*DP933)*DI933/(DK933+273)*$E$13)</f>
        <v>0</v>
      </c>
      <c r="AX933" t="s">
        <v>418</v>
      </c>
      <c r="AY933" t="s">
        <v>418</v>
      </c>
      <c r="AZ933">
        <v>0</v>
      </c>
      <c r="BA933">
        <v>0</v>
      </c>
      <c r="BB933">
        <f>1-AZ933/BA933</f>
        <v>0</v>
      </c>
      <c r="BC933">
        <v>0</v>
      </c>
      <c r="BD933" t="s">
        <v>418</v>
      </c>
      <c r="BE933" t="s">
        <v>418</v>
      </c>
      <c r="BF933">
        <v>0</v>
      </c>
      <c r="BG933">
        <v>0</v>
      </c>
      <c r="BH933">
        <f>1-BF933/BG933</f>
        <v>0</v>
      </c>
      <c r="BI933">
        <v>0.5</v>
      </c>
      <c r="BJ933">
        <f>CS933</f>
        <v>0</v>
      </c>
      <c r="BK933">
        <f>L933</f>
        <v>0</v>
      </c>
      <c r="BL933">
        <f>BH933*BI933*BJ933</f>
        <v>0</v>
      </c>
      <c r="BM933">
        <f>(BK933-BC933)/BJ933</f>
        <v>0</v>
      </c>
      <c r="BN933">
        <f>(BA933-BG933)/BG933</f>
        <v>0</v>
      </c>
      <c r="BO933">
        <f>AZ933/(BB933+AZ933/BG933)</f>
        <v>0</v>
      </c>
      <c r="BP933" t="s">
        <v>418</v>
      </c>
      <c r="BQ933">
        <v>0</v>
      </c>
      <c r="BR933">
        <f>IF(BQ933&lt;&gt;0, BQ933, BO933)</f>
        <v>0</v>
      </c>
      <c r="BS933">
        <f>1-BR933/BG933</f>
        <v>0</v>
      </c>
      <c r="BT933">
        <f>(BG933-BF933)/(BG933-BR933)</f>
        <v>0</v>
      </c>
      <c r="BU933">
        <f>(BA933-BG933)/(BA933-BR933)</f>
        <v>0</v>
      </c>
      <c r="BV933">
        <f>(BG933-BF933)/(BG933-AZ933)</f>
        <v>0</v>
      </c>
      <c r="BW933">
        <f>(BA933-BG933)/(BA933-AZ933)</f>
        <v>0</v>
      </c>
      <c r="BX933">
        <f>(BT933*BR933/BF933)</f>
        <v>0</v>
      </c>
      <c r="BY933">
        <f>(1-BX933)</f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f>$B$11*DQ933+$C$11*DR933+$F$11*EC933*(1-EF933)</f>
        <v>0</v>
      </c>
      <c r="CS933">
        <f>CR933*CT933</f>
        <v>0</v>
      </c>
      <c r="CT933">
        <f>($B$11*$D$9+$C$11*$D$9+$F$11*((EP933+EH933)/MAX(EP933+EH933+EQ933, 0.1)*$I$9+EQ933/MAX(EP933+EH933+EQ933, 0.1)*$J$9))/($B$11+$C$11+$F$11)</f>
        <v>0</v>
      </c>
      <c r="CU933">
        <f>($B$11*$K$9+$C$11*$K$9+$F$11*((EP933+EH933)/MAX(EP933+EH933+EQ933, 0.1)*$P$9+EQ933/MAX(EP933+EH933+EQ933, 0.1)*$Q$9))/($B$11+$C$11+$F$11)</f>
        <v>0</v>
      </c>
      <c r="CV933">
        <v>6</v>
      </c>
      <c r="CW933">
        <v>0.5</v>
      </c>
      <c r="CX933" t="s">
        <v>419</v>
      </c>
      <c r="CY933">
        <v>2</v>
      </c>
      <c r="CZ933" t="b">
        <v>1</v>
      </c>
      <c r="DA933">
        <v>1659037531.81429</v>
      </c>
      <c r="DB933">
        <v>714.63825</v>
      </c>
      <c r="DC933">
        <v>782.222821428571</v>
      </c>
      <c r="DD933">
        <v>25.8928071428571</v>
      </c>
      <c r="DE933">
        <v>20.9639892857143</v>
      </c>
      <c r="DF933">
        <v>706.454071428571</v>
      </c>
      <c r="DG933">
        <v>25.3614464285714</v>
      </c>
      <c r="DH933">
        <v>500.053142857143</v>
      </c>
      <c r="DI933">
        <v>90.2710607142857</v>
      </c>
      <c r="DJ933">
        <v>0.0440160607142857</v>
      </c>
      <c r="DK933">
        <v>27.240475</v>
      </c>
      <c r="DL933">
        <v>27.4813178571429</v>
      </c>
      <c r="DM933">
        <v>999.9</v>
      </c>
      <c r="DN933">
        <v>0</v>
      </c>
      <c r="DO933">
        <v>0</v>
      </c>
      <c r="DP933">
        <v>9987.14285714286</v>
      </c>
      <c r="DQ933">
        <v>0</v>
      </c>
      <c r="DR933">
        <v>17.2112</v>
      </c>
      <c r="DS933">
        <v>-67.5845964285714</v>
      </c>
      <c r="DT933">
        <v>733.633964285714</v>
      </c>
      <c r="DU933">
        <v>798.972071428571</v>
      </c>
      <c r="DV933">
        <v>4.92882035714286</v>
      </c>
      <c r="DW933">
        <v>782.222821428571</v>
      </c>
      <c r="DX933">
        <v>20.9639892857143</v>
      </c>
      <c r="DY933">
        <v>2.33737214285714</v>
      </c>
      <c r="DZ933">
        <v>1.89244071428571</v>
      </c>
      <c r="EA933">
        <v>19.9362928571429</v>
      </c>
      <c r="EB933">
        <v>16.572</v>
      </c>
      <c r="EC933">
        <v>2000.02107142857</v>
      </c>
      <c r="ED933">
        <v>0.979998964285714</v>
      </c>
      <c r="EE933">
        <v>0.0200009714285714</v>
      </c>
      <c r="EF933">
        <v>0</v>
      </c>
      <c r="EG933">
        <v>886.544285714285</v>
      </c>
      <c r="EH933">
        <v>5.00063</v>
      </c>
      <c r="EI933">
        <v>17439.7035714286</v>
      </c>
      <c r="EJ933">
        <v>17257.0857142857</v>
      </c>
      <c r="EK933">
        <v>38.062</v>
      </c>
      <c r="EL933">
        <v>38.116</v>
      </c>
      <c r="EM933">
        <v>37.562</v>
      </c>
      <c r="EN933">
        <v>37.437</v>
      </c>
      <c r="EO933">
        <v>39.0665</v>
      </c>
      <c r="EP933">
        <v>1955.12</v>
      </c>
      <c r="EQ933">
        <v>39.9010714285714</v>
      </c>
      <c r="ER933">
        <v>0</v>
      </c>
      <c r="ES933">
        <v>1659037538.5</v>
      </c>
      <c r="ET933">
        <v>0</v>
      </c>
      <c r="EU933">
        <v>886.542846153846</v>
      </c>
      <c r="EV933">
        <v>15.9474187918704</v>
      </c>
      <c r="EW933">
        <v>334.276922611087</v>
      </c>
      <c r="EX933">
        <v>17439.6538461538</v>
      </c>
      <c r="EY933">
        <v>15</v>
      </c>
      <c r="EZ933">
        <v>1659035359.5</v>
      </c>
      <c r="FA933" t="s">
        <v>1976</v>
      </c>
      <c r="FB933">
        <v>1659035357.5</v>
      </c>
      <c r="FC933">
        <v>1659035359.5</v>
      </c>
      <c r="FD933">
        <v>1</v>
      </c>
      <c r="FE933">
        <v>-0.104</v>
      </c>
      <c r="FF933">
        <v>-0.037</v>
      </c>
      <c r="FG933">
        <v>6.435</v>
      </c>
      <c r="FH933">
        <v>0.501</v>
      </c>
      <c r="FI933">
        <v>420</v>
      </c>
      <c r="FJ933">
        <v>25</v>
      </c>
      <c r="FK933">
        <v>0.45</v>
      </c>
      <c r="FL933">
        <v>0.11</v>
      </c>
      <c r="FM933">
        <v>-67.3418025</v>
      </c>
      <c r="FN933">
        <v>-3.89099774859269</v>
      </c>
      <c r="FO933">
        <v>0.586777013646368</v>
      </c>
      <c r="FP933">
        <v>0</v>
      </c>
      <c r="FQ933">
        <v>885.416294117647</v>
      </c>
      <c r="FR933">
        <v>18.3065240664884</v>
      </c>
      <c r="FS933">
        <v>1.81678313849462</v>
      </c>
      <c r="FT933">
        <v>0</v>
      </c>
      <c r="FU933">
        <v>4.92601775</v>
      </c>
      <c r="FV933">
        <v>0.0970346341463288</v>
      </c>
      <c r="FW933">
        <v>0.0186360465881984</v>
      </c>
      <c r="FX933">
        <v>1</v>
      </c>
      <c r="FY933">
        <v>1</v>
      </c>
      <c r="FZ933">
        <v>3</v>
      </c>
      <c r="GA933" t="s">
        <v>421</v>
      </c>
      <c r="GB933">
        <v>2.97359</v>
      </c>
      <c r="GC933">
        <v>2.69789</v>
      </c>
      <c r="GD933">
        <v>0.136088</v>
      </c>
      <c r="GE933">
        <v>0.145419</v>
      </c>
      <c r="GF933">
        <v>0.1086</v>
      </c>
      <c r="GG933">
        <v>0.0946884</v>
      </c>
      <c r="GH933">
        <v>33639.7</v>
      </c>
      <c r="GI933">
        <v>36398.5</v>
      </c>
      <c r="GJ933">
        <v>35284.1</v>
      </c>
      <c r="GK933">
        <v>38625.7</v>
      </c>
      <c r="GL933">
        <v>44588.1</v>
      </c>
      <c r="GM933">
        <v>50506.6</v>
      </c>
      <c r="GN933">
        <v>55154.8</v>
      </c>
      <c r="GO933">
        <v>61956.5</v>
      </c>
      <c r="GP933">
        <v>1.9838</v>
      </c>
      <c r="GQ933">
        <v>1.8542</v>
      </c>
      <c r="GR933">
        <v>0.145584</v>
      </c>
      <c r="GS933">
        <v>0</v>
      </c>
      <c r="GT933">
        <v>25.072</v>
      </c>
      <c r="GU933">
        <v>999.9</v>
      </c>
      <c r="GV933">
        <v>58.174</v>
      </c>
      <c r="GW933">
        <v>29.265</v>
      </c>
      <c r="GX933">
        <v>26.3195</v>
      </c>
      <c r="GY933">
        <v>56.1219</v>
      </c>
      <c r="GZ933">
        <v>46.4022</v>
      </c>
      <c r="HA933">
        <v>1</v>
      </c>
      <c r="HB933">
        <v>-0.0629878</v>
      </c>
      <c r="HC933">
        <v>0.0130719</v>
      </c>
      <c r="HD933">
        <v>20.1141</v>
      </c>
      <c r="HE933">
        <v>5.19812</v>
      </c>
      <c r="HF933">
        <v>12.0052</v>
      </c>
      <c r="HG933">
        <v>4.9756</v>
      </c>
      <c r="HH933">
        <v>3.2936</v>
      </c>
      <c r="HI933">
        <v>9999</v>
      </c>
      <c r="HJ933">
        <v>9999</v>
      </c>
      <c r="HK933">
        <v>9999</v>
      </c>
      <c r="HL933">
        <v>631.5</v>
      </c>
      <c r="HM933">
        <v>1.86316</v>
      </c>
      <c r="HN933">
        <v>1.86801</v>
      </c>
      <c r="HO933">
        <v>1.8678</v>
      </c>
      <c r="HP933">
        <v>1.86896</v>
      </c>
      <c r="HQ933">
        <v>1.86978</v>
      </c>
      <c r="HR933">
        <v>1.86584</v>
      </c>
      <c r="HS933">
        <v>1.86691</v>
      </c>
      <c r="HT933">
        <v>1.86829</v>
      </c>
      <c r="HU933">
        <v>5</v>
      </c>
      <c r="HV933">
        <v>0</v>
      </c>
      <c r="HW933">
        <v>0</v>
      </c>
      <c r="HX933">
        <v>0</v>
      </c>
      <c r="HY933" t="s">
        <v>422</v>
      </c>
      <c r="HZ933" t="s">
        <v>423</v>
      </c>
      <c r="IA933" t="s">
        <v>424</v>
      </c>
      <c r="IB933" t="s">
        <v>424</v>
      </c>
      <c r="IC933" t="s">
        <v>424</v>
      </c>
      <c r="ID933" t="s">
        <v>424</v>
      </c>
      <c r="IE933">
        <v>0</v>
      </c>
      <c r="IF933">
        <v>100</v>
      </c>
      <c r="IG933">
        <v>100</v>
      </c>
      <c r="IH933">
        <v>8.327</v>
      </c>
      <c r="II933">
        <v>0.5314</v>
      </c>
      <c r="IJ933">
        <v>3.92360093765785</v>
      </c>
      <c r="IK933">
        <v>0.00601174518973114</v>
      </c>
      <c r="IL933">
        <v>2.77886958061485e-07</v>
      </c>
      <c r="IM933">
        <v>-3.54636231360687e-10</v>
      </c>
      <c r="IN933">
        <v>0.531367920259254</v>
      </c>
      <c r="IO933">
        <v>0</v>
      </c>
      <c r="IP933">
        <v>0</v>
      </c>
      <c r="IQ933">
        <v>0</v>
      </c>
      <c r="IR933">
        <v>-4</v>
      </c>
      <c r="IS933">
        <v>1848</v>
      </c>
      <c r="IT933">
        <v>1</v>
      </c>
      <c r="IU933">
        <v>25</v>
      </c>
      <c r="IV933">
        <v>36.4</v>
      </c>
      <c r="IW933">
        <v>36.3</v>
      </c>
      <c r="IX933">
        <v>1.75049</v>
      </c>
      <c r="IY933">
        <v>2.61719</v>
      </c>
      <c r="IZ933">
        <v>1.54785</v>
      </c>
      <c r="JA933">
        <v>2.30713</v>
      </c>
      <c r="JB933">
        <v>1.34644</v>
      </c>
      <c r="JC933">
        <v>2.40723</v>
      </c>
      <c r="JD933">
        <v>33.6029</v>
      </c>
      <c r="JE933">
        <v>24.2188</v>
      </c>
      <c r="JF933">
        <v>18</v>
      </c>
      <c r="JG933">
        <v>497.387</v>
      </c>
      <c r="JH933">
        <v>413.697</v>
      </c>
      <c r="JI933">
        <v>24.9998</v>
      </c>
      <c r="JJ933">
        <v>26.4333</v>
      </c>
      <c r="JK933">
        <v>30.0002</v>
      </c>
      <c r="JL933">
        <v>26.3888</v>
      </c>
      <c r="JM933">
        <v>26.3312</v>
      </c>
      <c r="JN933">
        <v>35.1562</v>
      </c>
      <c r="JO933">
        <v>29.8017</v>
      </c>
      <c r="JP933">
        <v>99.6256</v>
      </c>
      <c r="JQ933">
        <v>25</v>
      </c>
      <c r="JR933">
        <v>823.908</v>
      </c>
      <c r="JS933">
        <v>20.8458</v>
      </c>
      <c r="JT933">
        <v>102.314</v>
      </c>
      <c r="JU933">
        <v>103.126</v>
      </c>
    </row>
    <row r="934" spans="1:281">
      <c r="A934">
        <v>916</v>
      </c>
      <c r="B934">
        <v>1659037544.6</v>
      </c>
      <c r="C934">
        <v>13861.5</v>
      </c>
      <c r="D934" t="s">
        <v>2266</v>
      </c>
      <c r="E934" t="s">
        <v>2267</v>
      </c>
      <c r="F934">
        <v>5</v>
      </c>
      <c r="G934" t="s">
        <v>2169</v>
      </c>
      <c r="H934" t="s">
        <v>417</v>
      </c>
      <c r="I934">
        <v>1659037537.1</v>
      </c>
      <c r="J934">
        <f>(K934)/1000</f>
        <v>0</v>
      </c>
      <c r="K934">
        <f>IF(CZ934, AN934, AH934)</f>
        <v>0</v>
      </c>
      <c r="L934">
        <f>IF(CZ934, AI934, AG934)</f>
        <v>0</v>
      </c>
      <c r="M934">
        <f>DB934 - IF(AU934&gt;1, L934*CV934*100.0/(AW934*DP934), 0)</f>
        <v>0</v>
      </c>
      <c r="N934">
        <f>((T934-J934/2)*M934-L934)/(T934+J934/2)</f>
        <v>0</v>
      </c>
      <c r="O934">
        <f>N934*(DI934+DJ934)/1000.0</f>
        <v>0</v>
      </c>
      <c r="P934">
        <f>(DB934 - IF(AU934&gt;1, L934*CV934*100.0/(AW934*DP934), 0))*(DI934+DJ934)/1000.0</f>
        <v>0</v>
      </c>
      <c r="Q934">
        <f>2.0/((1/S934-1/R934)+SIGN(S934)*SQRT((1/S934-1/R934)*(1/S934-1/R934) + 4*CW934/((CW934+1)*(CW934+1))*(2*1/S934*1/R934-1/R934*1/R934)))</f>
        <v>0</v>
      </c>
      <c r="R934">
        <f>IF(LEFT(CX934,1)&lt;&gt;"0",IF(LEFT(CX934,1)="1",3.0,CY934),$D$5+$E$5*(DP934*DI934/($K$5*1000))+$F$5*(DP934*DI934/($K$5*1000))*MAX(MIN(CV934,$J$5),$I$5)*MAX(MIN(CV934,$J$5),$I$5)+$G$5*MAX(MIN(CV934,$J$5),$I$5)*(DP934*DI934/($K$5*1000))+$H$5*(DP934*DI934/($K$5*1000))*(DP934*DI934/($K$5*1000)))</f>
        <v>0</v>
      </c>
      <c r="S934">
        <f>J934*(1000-(1000*0.61365*exp(17.502*W934/(240.97+W934))/(DI934+DJ934)+DD934)/2)/(1000*0.61365*exp(17.502*W934/(240.97+W934))/(DI934+DJ934)-DD934)</f>
        <v>0</v>
      </c>
      <c r="T934">
        <f>1/((CW934+1)/(Q934/1.6)+1/(R934/1.37)) + CW934/((CW934+1)/(Q934/1.6) + CW934/(R934/1.37))</f>
        <v>0</v>
      </c>
      <c r="U934">
        <f>(CR934*CU934)</f>
        <v>0</v>
      </c>
      <c r="V934">
        <f>(DK934+(U934+2*0.95*5.67E-8*(((DK934+$B$7)+273)^4-(DK934+273)^4)-44100*J934)/(1.84*29.3*R934+8*0.95*5.67E-8*(DK934+273)^3))</f>
        <v>0</v>
      </c>
      <c r="W934">
        <f>($C$7*DL934+$D$7*DM934+$E$7*V934)</f>
        <v>0</v>
      </c>
      <c r="X934">
        <f>0.61365*exp(17.502*W934/(240.97+W934))</f>
        <v>0</v>
      </c>
      <c r="Y934">
        <f>(Z934/AA934*100)</f>
        <v>0</v>
      </c>
      <c r="Z934">
        <f>DD934*(DI934+DJ934)/1000</f>
        <v>0</v>
      </c>
      <c r="AA934">
        <f>0.61365*exp(17.502*DK934/(240.97+DK934))</f>
        <v>0</v>
      </c>
      <c r="AB934">
        <f>(X934-DD934*(DI934+DJ934)/1000)</f>
        <v>0</v>
      </c>
      <c r="AC934">
        <f>(-J934*44100)</f>
        <v>0</v>
      </c>
      <c r="AD934">
        <f>2*29.3*R934*0.92*(DK934-W934)</f>
        <v>0</v>
      </c>
      <c r="AE934">
        <f>2*0.95*5.67E-8*(((DK934+$B$7)+273)^4-(W934+273)^4)</f>
        <v>0</v>
      </c>
      <c r="AF934">
        <f>U934+AE934+AC934+AD934</f>
        <v>0</v>
      </c>
      <c r="AG934">
        <f>DH934*AU934*(DC934-DB934*(1000-AU934*DE934)/(1000-AU934*DD934))/(100*CV934)</f>
        <v>0</v>
      </c>
      <c r="AH934">
        <f>1000*DH934*AU934*(DD934-DE934)/(100*CV934*(1000-AU934*DD934))</f>
        <v>0</v>
      </c>
      <c r="AI934">
        <f>(AJ934 - AK934 - DI934*1E3/(8.314*(DK934+273.15)) * AM934/DH934 * AL934) * DH934/(100*CV934) * (1000 - DE934)/1000</f>
        <v>0</v>
      </c>
      <c r="AJ934">
        <v>832.979651867069</v>
      </c>
      <c r="AK934">
        <v>773.698272727273</v>
      </c>
      <c r="AL934">
        <v>3.36989929247325</v>
      </c>
      <c r="AM934">
        <v>66.0502826319513</v>
      </c>
      <c r="AN934">
        <f>(AP934 - AO934 + DI934*1E3/(8.314*(DK934+273.15)) * AR934/DH934 * AQ934) * DH934/(100*CV934) * 1000/(1000 - AP934)</f>
        <v>0</v>
      </c>
      <c r="AO934">
        <v>20.9214327912058</v>
      </c>
      <c r="AP934">
        <v>25.8768055944056</v>
      </c>
      <c r="AQ934">
        <v>-0.000180924810878315</v>
      </c>
      <c r="AR934">
        <v>92.4461955037178</v>
      </c>
      <c r="AS934">
        <v>0</v>
      </c>
      <c r="AT934">
        <v>0</v>
      </c>
      <c r="AU934">
        <f>IF(AS934*$H$13&gt;=AW934,1.0,(AW934/(AW934-AS934*$H$13)))</f>
        <v>0</v>
      </c>
      <c r="AV934">
        <f>(AU934-1)*100</f>
        <v>0</v>
      </c>
      <c r="AW934">
        <f>MAX(0,($B$13+$C$13*DP934)/(1+$D$13*DP934)*DI934/(DK934+273)*$E$13)</f>
        <v>0</v>
      </c>
      <c r="AX934" t="s">
        <v>418</v>
      </c>
      <c r="AY934" t="s">
        <v>418</v>
      </c>
      <c r="AZ934">
        <v>0</v>
      </c>
      <c r="BA934">
        <v>0</v>
      </c>
      <c r="BB934">
        <f>1-AZ934/BA934</f>
        <v>0</v>
      </c>
      <c r="BC934">
        <v>0</v>
      </c>
      <c r="BD934" t="s">
        <v>418</v>
      </c>
      <c r="BE934" t="s">
        <v>418</v>
      </c>
      <c r="BF934">
        <v>0</v>
      </c>
      <c r="BG934">
        <v>0</v>
      </c>
      <c r="BH934">
        <f>1-BF934/BG934</f>
        <v>0</v>
      </c>
      <c r="BI934">
        <v>0.5</v>
      </c>
      <c r="BJ934">
        <f>CS934</f>
        <v>0</v>
      </c>
      <c r="BK934">
        <f>L934</f>
        <v>0</v>
      </c>
      <c r="BL934">
        <f>BH934*BI934*BJ934</f>
        <v>0</v>
      </c>
      <c r="BM934">
        <f>(BK934-BC934)/BJ934</f>
        <v>0</v>
      </c>
      <c r="BN934">
        <f>(BA934-BG934)/BG934</f>
        <v>0</v>
      </c>
      <c r="BO934">
        <f>AZ934/(BB934+AZ934/BG934)</f>
        <v>0</v>
      </c>
      <c r="BP934" t="s">
        <v>418</v>
      </c>
      <c r="BQ934">
        <v>0</v>
      </c>
      <c r="BR934">
        <f>IF(BQ934&lt;&gt;0, BQ934, BO934)</f>
        <v>0</v>
      </c>
      <c r="BS934">
        <f>1-BR934/BG934</f>
        <v>0</v>
      </c>
      <c r="BT934">
        <f>(BG934-BF934)/(BG934-BR934)</f>
        <v>0</v>
      </c>
      <c r="BU934">
        <f>(BA934-BG934)/(BA934-BR934)</f>
        <v>0</v>
      </c>
      <c r="BV934">
        <f>(BG934-BF934)/(BG934-AZ934)</f>
        <v>0</v>
      </c>
      <c r="BW934">
        <f>(BA934-BG934)/(BA934-AZ934)</f>
        <v>0</v>
      </c>
      <c r="BX934">
        <f>(BT934*BR934/BF934)</f>
        <v>0</v>
      </c>
      <c r="BY934">
        <f>(1-BX934)</f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f>$B$11*DQ934+$C$11*DR934+$F$11*EC934*(1-EF934)</f>
        <v>0</v>
      </c>
      <c r="CS934">
        <f>CR934*CT934</f>
        <v>0</v>
      </c>
      <c r="CT934">
        <f>($B$11*$D$9+$C$11*$D$9+$F$11*((EP934+EH934)/MAX(EP934+EH934+EQ934, 0.1)*$I$9+EQ934/MAX(EP934+EH934+EQ934, 0.1)*$J$9))/($B$11+$C$11+$F$11)</f>
        <v>0</v>
      </c>
      <c r="CU934">
        <f>($B$11*$K$9+$C$11*$K$9+$F$11*((EP934+EH934)/MAX(EP934+EH934+EQ934, 0.1)*$P$9+EQ934/MAX(EP934+EH934+EQ934, 0.1)*$Q$9))/($B$11+$C$11+$F$11)</f>
        <v>0</v>
      </c>
      <c r="CV934">
        <v>6</v>
      </c>
      <c r="CW934">
        <v>0.5</v>
      </c>
      <c r="CX934" t="s">
        <v>419</v>
      </c>
      <c r="CY934">
        <v>2</v>
      </c>
      <c r="CZ934" t="b">
        <v>1</v>
      </c>
      <c r="DA934">
        <v>1659037537.1</v>
      </c>
      <c r="DB934">
        <v>731.395555555556</v>
      </c>
      <c r="DC934">
        <v>799.667555555556</v>
      </c>
      <c r="DD934">
        <v>25.8859777777778</v>
      </c>
      <c r="DE934">
        <v>20.9394555555556</v>
      </c>
      <c r="DF934">
        <v>723.113740740741</v>
      </c>
      <c r="DG934">
        <v>25.3546074074074</v>
      </c>
      <c r="DH934">
        <v>500.038703703704</v>
      </c>
      <c r="DI934">
        <v>90.2711666666666</v>
      </c>
      <c r="DJ934">
        <v>0.0437898296296296</v>
      </c>
      <c r="DK934">
        <v>27.2412407407407</v>
      </c>
      <c r="DL934">
        <v>27.4653259259259</v>
      </c>
      <c r="DM934">
        <v>999.9</v>
      </c>
      <c r="DN934">
        <v>0</v>
      </c>
      <c r="DO934">
        <v>0</v>
      </c>
      <c r="DP934">
        <v>10009.4444444444</v>
      </c>
      <c r="DQ934">
        <v>0</v>
      </c>
      <c r="DR934">
        <v>17.2112</v>
      </c>
      <c r="DS934">
        <v>-68.2720074074074</v>
      </c>
      <c r="DT934">
        <v>750.831555555555</v>
      </c>
      <c r="DU934">
        <v>816.769888888889</v>
      </c>
      <c r="DV934">
        <v>4.9465137037037</v>
      </c>
      <c r="DW934">
        <v>799.667555555556</v>
      </c>
      <c r="DX934">
        <v>20.9394555555556</v>
      </c>
      <c r="DY934">
        <v>2.33675703703704</v>
      </c>
      <c r="DZ934">
        <v>1.89022925925926</v>
      </c>
      <c r="EA934">
        <v>19.9320518518519</v>
      </c>
      <c r="EB934">
        <v>16.5536148148148</v>
      </c>
      <c r="EC934">
        <v>1999.99444444444</v>
      </c>
      <c r="ED934">
        <v>0.979999</v>
      </c>
      <c r="EE934">
        <v>0.0200009333333333</v>
      </c>
      <c r="EF934">
        <v>0</v>
      </c>
      <c r="EG934">
        <v>887.889296296296</v>
      </c>
      <c r="EH934">
        <v>5.00063</v>
      </c>
      <c r="EI934">
        <v>17467.462962963</v>
      </c>
      <c r="EJ934">
        <v>17256.8666666667</v>
      </c>
      <c r="EK934">
        <v>38.062</v>
      </c>
      <c r="EL934">
        <v>38.111</v>
      </c>
      <c r="EM934">
        <v>37.562</v>
      </c>
      <c r="EN934">
        <v>37.437</v>
      </c>
      <c r="EO934">
        <v>39.0713333333333</v>
      </c>
      <c r="EP934">
        <v>1955.09444444444</v>
      </c>
      <c r="EQ934">
        <v>39.9</v>
      </c>
      <c r="ER934">
        <v>0</v>
      </c>
      <c r="ES934">
        <v>1659037543.9</v>
      </c>
      <c r="ET934">
        <v>0</v>
      </c>
      <c r="EU934">
        <v>887.98064</v>
      </c>
      <c r="EV934">
        <v>13.7421538354841</v>
      </c>
      <c r="EW934">
        <v>292.83076879668</v>
      </c>
      <c r="EX934">
        <v>17469.42</v>
      </c>
      <c r="EY934">
        <v>15</v>
      </c>
      <c r="EZ934">
        <v>1659035359.5</v>
      </c>
      <c r="FA934" t="s">
        <v>1976</v>
      </c>
      <c r="FB934">
        <v>1659035357.5</v>
      </c>
      <c r="FC934">
        <v>1659035359.5</v>
      </c>
      <c r="FD934">
        <v>1</v>
      </c>
      <c r="FE934">
        <v>-0.104</v>
      </c>
      <c r="FF934">
        <v>-0.037</v>
      </c>
      <c r="FG934">
        <v>6.435</v>
      </c>
      <c r="FH934">
        <v>0.501</v>
      </c>
      <c r="FI934">
        <v>420</v>
      </c>
      <c r="FJ934">
        <v>25</v>
      </c>
      <c r="FK934">
        <v>0.45</v>
      </c>
      <c r="FL934">
        <v>0.11</v>
      </c>
      <c r="FM934">
        <v>-67.85184</v>
      </c>
      <c r="FN934">
        <v>-6.04860337711068</v>
      </c>
      <c r="FO934">
        <v>0.822030319027224</v>
      </c>
      <c r="FP934">
        <v>0</v>
      </c>
      <c r="FQ934">
        <v>886.772264705882</v>
      </c>
      <c r="FR934">
        <v>15.8951719012235</v>
      </c>
      <c r="FS934">
        <v>1.58686702635809</v>
      </c>
      <c r="FT934">
        <v>0</v>
      </c>
      <c r="FU934">
        <v>4.93481575</v>
      </c>
      <c r="FV934">
        <v>0.217571819887413</v>
      </c>
      <c r="FW934">
        <v>0.0239075634358146</v>
      </c>
      <c r="FX934">
        <v>0</v>
      </c>
      <c r="FY934">
        <v>0</v>
      </c>
      <c r="FZ934">
        <v>3</v>
      </c>
      <c r="GA934" t="s">
        <v>427</v>
      </c>
      <c r="GB934">
        <v>2.97424</v>
      </c>
      <c r="GC934">
        <v>2.69665</v>
      </c>
      <c r="GD934">
        <v>0.138098</v>
      </c>
      <c r="GE934">
        <v>0.147532</v>
      </c>
      <c r="GF934">
        <v>0.108589</v>
      </c>
      <c r="GG934">
        <v>0.0946132</v>
      </c>
      <c r="GH934">
        <v>33561.4</v>
      </c>
      <c r="GI934">
        <v>36309.4</v>
      </c>
      <c r="GJ934">
        <v>35284</v>
      </c>
      <c r="GK934">
        <v>38626.5</v>
      </c>
      <c r="GL934">
        <v>44588.5</v>
      </c>
      <c r="GM934">
        <v>50511.3</v>
      </c>
      <c r="GN934">
        <v>55154.5</v>
      </c>
      <c r="GO934">
        <v>61957.1</v>
      </c>
      <c r="GP934">
        <v>1.9848</v>
      </c>
      <c r="GQ934">
        <v>1.8542</v>
      </c>
      <c r="GR934">
        <v>0.145286</v>
      </c>
      <c r="GS934">
        <v>0</v>
      </c>
      <c r="GT934">
        <v>25.0741</v>
      </c>
      <c r="GU934">
        <v>999.9</v>
      </c>
      <c r="GV934">
        <v>58.174</v>
      </c>
      <c r="GW934">
        <v>29.265</v>
      </c>
      <c r="GX934">
        <v>26.3169</v>
      </c>
      <c r="GY934">
        <v>55.2319</v>
      </c>
      <c r="GZ934">
        <v>45.8614</v>
      </c>
      <c r="HA934">
        <v>1</v>
      </c>
      <c r="HB934">
        <v>-0.0627236</v>
      </c>
      <c r="HC934">
        <v>0.0135076</v>
      </c>
      <c r="HD934">
        <v>20.114</v>
      </c>
      <c r="HE934">
        <v>5.19932</v>
      </c>
      <c r="HF934">
        <v>12.004</v>
      </c>
      <c r="HG934">
        <v>4.9752</v>
      </c>
      <c r="HH934">
        <v>3.2938</v>
      </c>
      <c r="HI934">
        <v>9999</v>
      </c>
      <c r="HJ934">
        <v>9999</v>
      </c>
      <c r="HK934">
        <v>9999</v>
      </c>
      <c r="HL934">
        <v>631.5</v>
      </c>
      <c r="HM934">
        <v>1.86313</v>
      </c>
      <c r="HN934">
        <v>1.86798</v>
      </c>
      <c r="HO934">
        <v>1.86783</v>
      </c>
      <c r="HP934">
        <v>1.86896</v>
      </c>
      <c r="HQ934">
        <v>1.86981</v>
      </c>
      <c r="HR934">
        <v>1.86584</v>
      </c>
      <c r="HS934">
        <v>1.86691</v>
      </c>
      <c r="HT934">
        <v>1.86829</v>
      </c>
      <c r="HU934">
        <v>5</v>
      </c>
      <c r="HV934">
        <v>0</v>
      </c>
      <c r="HW934">
        <v>0</v>
      </c>
      <c r="HX934">
        <v>0</v>
      </c>
      <c r="HY934" t="s">
        <v>422</v>
      </c>
      <c r="HZ934" t="s">
        <v>423</v>
      </c>
      <c r="IA934" t="s">
        <v>424</v>
      </c>
      <c r="IB934" t="s">
        <v>424</v>
      </c>
      <c r="IC934" t="s">
        <v>424</v>
      </c>
      <c r="ID934" t="s">
        <v>424</v>
      </c>
      <c r="IE934">
        <v>0</v>
      </c>
      <c r="IF934">
        <v>100</v>
      </c>
      <c r="IG934">
        <v>100</v>
      </c>
      <c r="IH934">
        <v>8.42</v>
      </c>
      <c r="II934">
        <v>0.5313</v>
      </c>
      <c r="IJ934">
        <v>3.92360093765785</v>
      </c>
      <c r="IK934">
        <v>0.00601174518973114</v>
      </c>
      <c r="IL934">
        <v>2.77886958061485e-07</v>
      </c>
      <c r="IM934">
        <v>-3.54636231360687e-10</v>
      </c>
      <c r="IN934">
        <v>0.531367920259254</v>
      </c>
      <c r="IO934">
        <v>0</v>
      </c>
      <c r="IP934">
        <v>0</v>
      </c>
      <c r="IQ934">
        <v>0</v>
      </c>
      <c r="IR934">
        <v>-4</v>
      </c>
      <c r="IS934">
        <v>1848</v>
      </c>
      <c r="IT934">
        <v>1</v>
      </c>
      <c r="IU934">
        <v>25</v>
      </c>
      <c r="IV934">
        <v>36.5</v>
      </c>
      <c r="IW934">
        <v>36.4</v>
      </c>
      <c r="IX934">
        <v>1.78101</v>
      </c>
      <c r="IY934">
        <v>2.62207</v>
      </c>
      <c r="IZ934">
        <v>1.54785</v>
      </c>
      <c r="JA934">
        <v>2.30713</v>
      </c>
      <c r="JB934">
        <v>1.34644</v>
      </c>
      <c r="JC934">
        <v>2.25586</v>
      </c>
      <c r="JD934">
        <v>33.6029</v>
      </c>
      <c r="JE934">
        <v>24.2101</v>
      </c>
      <c r="JF934">
        <v>18</v>
      </c>
      <c r="JG934">
        <v>498.043</v>
      </c>
      <c r="JH934">
        <v>413.697</v>
      </c>
      <c r="JI934">
        <v>24.9999</v>
      </c>
      <c r="JJ934">
        <v>26.4333</v>
      </c>
      <c r="JK934">
        <v>30</v>
      </c>
      <c r="JL934">
        <v>26.3888</v>
      </c>
      <c r="JM934">
        <v>26.3312</v>
      </c>
      <c r="JN934">
        <v>35.7072</v>
      </c>
      <c r="JO934">
        <v>30.0773</v>
      </c>
      <c r="JP934">
        <v>99.2477</v>
      </c>
      <c r="JQ934">
        <v>25</v>
      </c>
      <c r="JR934">
        <v>837.457</v>
      </c>
      <c r="JS934">
        <v>20.8175</v>
      </c>
      <c r="JT934">
        <v>102.313</v>
      </c>
      <c r="JU934">
        <v>103.128</v>
      </c>
    </row>
    <row r="935" spans="1:281">
      <c r="A935">
        <v>917</v>
      </c>
      <c r="B935">
        <v>1659037549.6</v>
      </c>
      <c r="C935">
        <v>13866.5</v>
      </c>
      <c r="D935" t="s">
        <v>2268</v>
      </c>
      <c r="E935" t="s">
        <v>2269</v>
      </c>
      <c r="F935">
        <v>5</v>
      </c>
      <c r="G935" t="s">
        <v>2169</v>
      </c>
      <c r="H935" t="s">
        <v>417</v>
      </c>
      <c r="I935">
        <v>1659037541.81429</v>
      </c>
      <c r="J935">
        <f>(K935)/1000</f>
        <v>0</v>
      </c>
      <c r="K935">
        <f>IF(CZ935, AN935, AH935)</f>
        <v>0</v>
      </c>
      <c r="L935">
        <f>IF(CZ935, AI935, AG935)</f>
        <v>0</v>
      </c>
      <c r="M935">
        <f>DB935 - IF(AU935&gt;1, L935*CV935*100.0/(AW935*DP935), 0)</f>
        <v>0</v>
      </c>
      <c r="N935">
        <f>((T935-J935/2)*M935-L935)/(T935+J935/2)</f>
        <v>0</v>
      </c>
      <c r="O935">
        <f>N935*(DI935+DJ935)/1000.0</f>
        <v>0</v>
      </c>
      <c r="P935">
        <f>(DB935 - IF(AU935&gt;1, L935*CV935*100.0/(AW935*DP935), 0))*(DI935+DJ935)/1000.0</f>
        <v>0</v>
      </c>
      <c r="Q935">
        <f>2.0/((1/S935-1/R935)+SIGN(S935)*SQRT((1/S935-1/R935)*(1/S935-1/R935) + 4*CW935/((CW935+1)*(CW935+1))*(2*1/S935*1/R935-1/R935*1/R935)))</f>
        <v>0</v>
      </c>
      <c r="R935">
        <f>IF(LEFT(CX935,1)&lt;&gt;"0",IF(LEFT(CX935,1)="1",3.0,CY935),$D$5+$E$5*(DP935*DI935/($K$5*1000))+$F$5*(DP935*DI935/($K$5*1000))*MAX(MIN(CV935,$J$5),$I$5)*MAX(MIN(CV935,$J$5),$I$5)+$G$5*MAX(MIN(CV935,$J$5),$I$5)*(DP935*DI935/($K$5*1000))+$H$5*(DP935*DI935/($K$5*1000))*(DP935*DI935/($K$5*1000)))</f>
        <v>0</v>
      </c>
      <c r="S935">
        <f>J935*(1000-(1000*0.61365*exp(17.502*W935/(240.97+W935))/(DI935+DJ935)+DD935)/2)/(1000*0.61365*exp(17.502*W935/(240.97+W935))/(DI935+DJ935)-DD935)</f>
        <v>0</v>
      </c>
      <c r="T935">
        <f>1/((CW935+1)/(Q935/1.6)+1/(R935/1.37)) + CW935/((CW935+1)/(Q935/1.6) + CW935/(R935/1.37))</f>
        <v>0</v>
      </c>
      <c r="U935">
        <f>(CR935*CU935)</f>
        <v>0</v>
      </c>
      <c r="V935">
        <f>(DK935+(U935+2*0.95*5.67E-8*(((DK935+$B$7)+273)^4-(DK935+273)^4)-44100*J935)/(1.84*29.3*R935+8*0.95*5.67E-8*(DK935+273)^3))</f>
        <v>0</v>
      </c>
      <c r="W935">
        <f>($C$7*DL935+$D$7*DM935+$E$7*V935)</f>
        <v>0</v>
      </c>
      <c r="X935">
        <f>0.61365*exp(17.502*W935/(240.97+W935))</f>
        <v>0</v>
      </c>
      <c r="Y935">
        <f>(Z935/AA935*100)</f>
        <v>0</v>
      </c>
      <c r="Z935">
        <f>DD935*(DI935+DJ935)/1000</f>
        <v>0</v>
      </c>
      <c r="AA935">
        <f>0.61365*exp(17.502*DK935/(240.97+DK935))</f>
        <v>0</v>
      </c>
      <c r="AB935">
        <f>(X935-DD935*(DI935+DJ935)/1000)</f>
        <v>0</v>
      </c>
      <c r="AC935">
        <f>(-J935*44100)</f>
        <v>0</v>
      </c>
      <c r="AD935">
        <f>2*29.3*R935*0.92*(DK935-W935)</f>
        <v>0</v>
      </c>
      <c r="AE935">
        <f>2*0.95*5.67E-8*(((DK935+$B$7)+273)^4-(W935+273)^4)</f>
        <v>0</v>
      </c>
      <c r="AF935">
        <f>U935+AE935+AC935+AD935</f>
        <v>0</v>
      </c>
      <c r="AG935">
        <f>DH935*AU935*(DC935-DB935*(1000-AU935*DE935)/(1000-AU935*DD935))/(100*CV935)</f>
        <v>0</v>
      </c>
      <c r="AH935">
        <f>1000*DH935*AU935*(DD935-DE935)/(100*CV935*(1000-AU935*DD935))</f>
        <v>0</v>
      </c>
      <c r="AI935">
        <f>(AJ935 - AK935 - DI935*1E3/(8.314*(DK935+273.15)) * AM935/DH935 * AL935) * DH935/(100*CV935) * (1000 - DE935)/1000</f>
        <v>0</v>
      </c>
      <c r="AJ935">
        <v>849.864854164071</v>
      </c>
      <c r="AK935">
        <v>790.334824242424</v>
      </c>
      <c r="AL935">
        <v>3.28476612725351</v>
      </c>
      <c r="AM935">
        <v>66.0502826319513</v>
      </c>
      <c r="AN935">
        <f>(AP935 - AO935 + DI935*1E3/(8.314*(DK935+273.15)) * AR935/DH935 * AQ935) * DH935/(100*CV935) * 1000/(1000 - AP935)</f>
        <v>0</v>
      </c>
      <c r="AO935">
        <v>20.875672330919</v>
      </c>
      <c r="AP935">
        <v>25.8727055944056</v>
      </c>
      <c r="AQ935">
        <v>-0.000208293102869346</v>
      </c>
      <c r="AR935">
        <v>92.4461955037178</v>
      </c>
      <c r="AS935">
        <v>0</v>
      </c>
      <c r="AT935">
        <v>0</v>
      </c>
      <c r="AU935">
        <f>IF(AS935*$H$13&gt;=AW935,1.0,(AW935/(AW935-AS935*$H$13)))</f>
        <v>0</v>
      </c>
      <c r="AV935">
        <f>(AU935-1)*100</f>
        <v>0</v>
      </c>
      <c r="AW935">
        <f>MAX(0,($B$13+$C$13*DP935)/(1+$D$13*DP935)*DI935/(DK935+273)*$E$13)</f>
        <v>0</v>
      </c>
      <c r="AX935" t="s">
        <v>418</v>
      </c>
      <c r="AY935" t="s">
        <v>418</v>
      </c>
      <c r="AZ935">
        <v>0</v>
      </c>
      <c r="BA935">
        <v>0</v>
      </c>
      <c r="BB935">
        <f>1-AZ935/BA935</f>
        <v>0</v>
      </c>
      <c r="BC935">
        <v>0</v>
      </c>
      <c r="BD935" t="s">
        <v>418</v>
      </c>
      <c r="BE935" t="s">
        <v>418</v>
      </c>
      <c r="BF935">
        <v>0</v>
      </c>
      <c r="BG935">
        <v>0</v>
      </c>
      <c r="BH935">
        <f>1-BF935/BG935</f>
        <v>0</v>
      </c>
      <c r="BI935">
        <v>0.5</v>
      </c>
      <c r="BJ935">
        <f>CS935</f>
        <v>0</v>
      </c>
      <c r="BK935">
        <f>L935</f>
        <v>0</v>
      </c>
      <c r="BL935">
        <f>BH935*BI935*BJ935</f>
        <v>0</v>
      </c>
      <c r="BM935">
        <f>(BK935-BC935)/BJ935</f>
        <v>0</v>
      </c>
      <c r="BN935">
        <f>(BA935-BG935)/BG935</f>
        <v>0</v>
      </c>
      <c r="BO935">
        <f>AZ935/(BB935+AZ935/BG935)</f>
        <v>0</v>
      </c>
      <c r="BP935" t="s">
        <v>418</v>
      </c>
      <c r="BQ935">
        <v>0</v>
      </c>
      <c r="BR935">
        <f>IF(BQ935&lt;&gt;0, BQ935, BO935)</f>
        <v>0</v>
      </c>
      <c r="BS935">
        <f>1-BR935/BG935</f>
        <v>0</v>
      </c>
      <c r="BT935">
        <f>(BG935-BF935)/(BG935-BR935)</f>
        <v>0</v>
      </c>
      <c r="BU935">
        <f>(BA935-BG935)/(BA935-BR935)</f>
        <v>0</v>
      </c>
      <c r="BV935">
        <f>(BG935-BF935)/(BG935-AZ935)</f>
        <v>0</v>
      </c>
      <c r="BW935">
        <f>(BA935-BG935)/(BA935-AZ935)</f>
        <v>0</v>
      </c>
      <c r="BX935">
        <f>(BT935*BR935/BF935)</f>
        <v>0</v>
      </c>
      <c r="BY935">
        <f>(1-BX935)</f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f>$B$11*DQ935+$C$11*DR935+$F$11*EC935*(1-EF935)</f>
        <v>0</v>
      </c>
      <c r="CS935">
        <f>CR935*CT935</f>
        <v>0</v>
      </c>
      <c r="CT935">
        <f>($B$11*$D$9+$C$11*$D$9+$F$11*((EP935+EH935)/MAX(EP935+EH935+EQ935, 0.1)*$I$9+EQ935/MAX(EP935+EH935+EQ935, 0.1)*$J$9))/($B$11+$C$11+$F$11)</f>
        <v>0</v>
      </c>
      <c r="CU935">
        <f>($B$11*$K$9+$C$11*$K$9+$F$11*((EP935+EH935)/MAX(EP935+EH935+EQ935, 0.1)*$P$9+EQ935/MAX(EP935+EH935+EQ935, 0.1)*$Q$9))/($B$11+$C$11+$F$11)</f>
        <v>0</v>
      </c>
      <c r="CV935">
        <v>6</v>
      </c>
      <c r="CW935">
        <v>0.5</v>
      </c>
      <c r="CX935" t="s">
        <v>419</v>
      </c>
      <c r="CY935">
        <v>2</v>
      </c>
      <c r="CZ935" t="b">
        <v>1</v>
      </c>
      <c r="DA935">
        <v>1659037541.81429</v>
      </c>
      <c r="DB935">
        <v>746.449392857143</v>
      </c>
      <c r="DC935">
        <v>815.032321428571</v>
      </c>
      <c r="DD935">
        <v>25.8817285714286</v>
      </c>
      <c r="DE935">
        <v>20.90625</v>
      </c>
      <c r="DF935">
        <v>738.080071428572</v>
      </c>
      <c r="DG935">
        <v>25.3503571428571</v>
      </c>
      <c r="DH935">
        <v>500.033142857143</v>
      </c>
      <c r="DI935">
        <v>90.2709464285714</v>
      </c>
      <c r="DJ935">
        <v>0.0436640571428571</v>
      </c>
      <c r="DK935">
        <v>27.2427392857143</v>
      </c>
      <c r="DL935">
        <v>27.4579857142857</v>
      </c>
      <c r="DM935">
        <v>999.9</v>
      </c>
      <c r="DN935">
        <v>0</v>
      </c>
      <c r="DO935">
        <v>0</v>
      </c>
      <c r="DP935">
        <v>10005.5357142857</v>
      </c>
      <c r="DQ935">
        <v>0</v>
      </c>
      <c r="DR935">
        <v>17.2112</v>
      </c>
      <c r="DS935">
        <v>-68.582825</v>
      </c>
      <c r="DT935">
        <v>766.282107142857</v>
      </c>
      <c r="DU935">
        <v>832.434928571429</v>
      </c>
      <c r="DV935">
        <v>4.9754675</v>
      </c>
      <c r="DW935">
        <v>815.032321428571</v>
      </c>
      <c r="DX935">
        <v>20.90625</v>
      </c>
      <c r="DY935">
        <v>2.33636857142857</v>
      </c>
      <c r="DZ935">
        <v>1.8872275</v>
      </c>
      <c r="EA935">
        <v>19.9293642857143</v>
      </c>
      <c r="EB935">
        <v>16.5286214285714</v>
      </c>
      <c r="EC935">
        <v>1999.99392857143</v>
      </c>
      <c r="ED935">
        <v>0.97999875</v>
      </c>
      <c r="EE935">
        <v>0.0200012</v>
      </c>
      <c r="EF935">
        <v>0</v>
      </c>
      <c r="EG935">
        <v>888.863357142857</v>
      </c>
      <c r="EH935">
        <v>5.00063</v>
      </c>
      <c r="EI935">
        <v>17488.8857142857</v>
      </c>
      <c r="EJ935">
        <v>17256.8571428571</v>
      </c>
      <c r="EK935">
        <v>38.062</v>
      </c>
      <c r="EL935">
        <v>38.10475</v>
      </c>
      <c r="EM935">
        <v>37.562</v>
      </c>
      <c r="EN935">
        <v>37.437</v>
      </c>
      <c r="EO935">
        <v>39.071</v>
      </c>
      <c r="EP935">
        <v>1955.09357142857</v>
      </c>
      <c r="EQ935">
        <v>39.9003571428571</v>
      </c>
      <c r="ER935">
        <v>0</v>
      </c>
      <c r="ES935">
        <v>1659037548.7</v>
      </c>
      <c r="ET935">
        <v>0</v>
      </c>
      <c r="EU935">
        <v>889.00252</v>
      </c>
      <c r="EV935">
        <v>12.2570769279138</v>
      </c>
      <c r="EW935">
        <v>250.599999987146</v>
      </c>
      <c r="EX935">
        <v>17491.208</v>
      </c>
      <c r="EY935">
        <v>15</v>
      </c>
      <c r="EZ935">
        <v>1659035359.5</v>
      </c>
      <c r="FA935" t="s">
        <v>1976</v>
      </c>
      <c r="FB935">
        <v>1659035357.5</v>
      </c>
      <c r="FC935">
        <v>1659035359.5</v>
      </c>
      <c r="FD935">
        <v>1</v>
      </c>
      <c r="FE935">
        <v>-0.104</v>
      </c>
      <c r="FF935">
        <v>-0.037</v>
      </c>
      <c r="FG935">
        <v>6.435</v>
      </c>
      <c r="FH935">
        <v>0.501</v>
      </c>
      <c r="FI935">
        <v>420</v>
      </c>
      <c r="FJ935">
        <v>25</v>
      </c>
      <c r="FK935">
        <v>0.45</v>
      </c>
      <c r="FL935">
        <v>0.11</v>
      </c>
      <c r="FM935">
        <v>-68.4195390243902</v>
      </c>
      <c r="FN935">
        <v>-5.89759442508706</v>
      </c>
      <c r="FO935">
        <v>0.945949983176815</v>
      </c>
      <c r="FP935">
        <v>0</v>
      </c>
      <c r="FQ935">
        <v>888.116147058824</v>
      </c>
      <c r="FR935">
        <v>13.1968372842339</v>
      </c>
      <c r="FS935">
        <v>1.31937097606828</v>
      </c>
      <c r="FT935">
        <v>0</v>
      </c>
      <c r="FU935">
        <v>4.95714756097561</v>
      </c>
      <c r="FV935">
        <v>0.315068780487815</v>
      </c>
      <c r="FW935">
        <v>0.03309574519706</v>
      </c>
      <c r="FX935">
        <v>0</v>
      </c>
      <c r="FY935">
        <v>0</v>
      </c>
      <c r="FZ935">
        <v>3</v>
      </c>
      <c r="GA935" t="s">
        <v>427</v>
      </c>
      <c r="GB935">
        <v>2.97321</v>
      </c>
      <c r="GC935">
        <v>2.69782</v>
      </c>
      <c r="GD935">
        <v>0.140091</v>
      </c>
      <c r="GE935">
        <v>0.149146</v>
      </c>
      <c r="GF935">
        <v>0.108562</v>
      </c>
      <c r="GG935">
        <v>0.0944942</v>
      </c>
      <c r="GH935">
        <v>33484.2</v>
      </c>
      <c r="GI935">
        <v>36239.7</v>
      </c>
      <c r="GJ935">
        <v>35284.4</v>
      </c>
      <c r="GK935">
        <v>38625.4</v>
      </c>
      <c r="GL935">
        <v>44590.1</v>
      </c>
      <c r="GM935">
        <v>50517.7</v>
      </c>
      <c r="GN935">
        <v>55154.6</v>
      </c>
      <c r="GO935">
        <v>61956.7</v>
      </c>
      <c r="GP935">
        <v>1.9842</v>
      </c>
      <c r="GQ935">
        <v>1.8548</v>
      </c>
      <c r="GR935">
        <v>0.145435</v>
      </c>
      <c r="GS935">
        <v>0</v>
      </c>
      <c r="GT935">
        <v>25.0741</v>
      </c>
      <c r="GU935">
        <v>999.9</v>
      </c>
      <c r="GV935">
        <v>58.198</v>
      </c>
      <c r="GW935">
        <v>29.275</v>
      </c>
      <c r="GX935">
        <v>26.3441</v>
      </c>
      <c r="GY935">
        <v>55.9619</v>
      </c>
      <c r="GZ935">
        <v>46.0296</v>
      </c>
      <c r="HA935">
        <v>1</v>
      </c>
      <c r="HB935">
        <v>-0.0626829</v>
      </c>
      <c r="HC935">
        <v>0.0126362</v>
      </c>
      <c r="HD935">
        <v>20.1138</v>
      </c>
      <c r="HE935">
        <v>5.19932</v>
      </c>
      <c r="HF935">
        <v>12.004</v>
      </c>
      <c r="HG935">
        <v>4.9752</v>
      </c>
      <c r="HH935">
        <v>3.294</v>
      </c>
      <c r="HI935">
        <v>9999</v>
      </c>
      <c r="HJ935">
        <v>9999</v>
      </c>
      <c r="HK935">
        <v>9999</v>
      </c>
      <c r="HL935">
        <v>631.5</v>
      </c>
      <c r="HM935">
        <v>1.86316</v>
      </c>
      <c r="HN935">
        <v>1.86801</v>
      </c>
      <c r="HO935">
        <v>1.86783</v>
      </c>
      <c r="HP935">
        <v>1.86899</v>
      </c>
      <c r="HQ935">
        <v>1.86981</v>
      </c>
      <c r="HR935">
        <v>1.86584</v>
      </c>
      <c r="HS935">
        <v>1.86691</v>
      </c>
      <c r="HT935">
        <v>1.86829</v>
      </c>
      <c r="HU935">
        <v>5</v>
      </c>
      <c r="HV935">
        <v>0</v>
      </c>
      <c r="HW935">
        <v>0</v>
      </c>
      <c r="HX935">
        <v>0</v>
      </c>
      <c r="HY935" t="s">
        <v>422</v>
      </c>
      <c r="HZ935" t="s">
        <v>423</v>
      </c>
      <c r="IA935" t="s">
        <v>424</v>
      </c>
      <c r="IB935" t="s">
        <v>424</v>
      </c>
      <c r="IC935" t="s">
        <v>424</v>
      </c>
      <c r="ID935" t="s">
        <v>424</v>
      </c>
      <c r="IE935">
        <v>0</v>
      </c>
      <c r="IF935">
        <v>100</v>
      </c>
      <c r="IG935">
        <v>100</v>
      </c>
      <c r="IH935">
        <v>8.514</v>
      </c>
      <c r="II935">
        <v>0.5314</v>
      </c>
      <c r="IJ935">
        <v>3.92360093765785</v>
      </c>
      <c r="IK935">
        <v>0.00601174518973114</v>
      </c>
      <c r="IL935">
        <v>2.77886958061485e-07</v>
      </c>
      <c r="IM935">
        <v>-3.54636231360687e-10</v>
      </c>
      <c r="IN935">
        <v>0.531367920259254</v>
      </c>
      <c r="IO935">
        <v>0</v>
      </c>
      <c r="IP935">
        <v>0</v>
      </c>
      <c r="IQ935">
        <v>0</v>
      </c>
      <c r="IR935">
        <v>-4</v>
      </c>
      <c r="IS935">
        <v>1848</v>
      </c>
      <c r="IT935">
        <v>1</v>
      </c>
      <c r="IU935">
        <v>25</v>
      </c>
      <c r="IV935">
        <v>36.5</v>
      </c>
      <c r="IW935">
        <v>36.5</v>
      </c>
      <c r="IX935">
        <v>1.80786</v>
      </c>
      <c r="IY935">
        <v>2.61841</v>
      </c>
      <c r="IZ935">
        <v>1.54785</v>
      </c>
      <c r="JA935">
        <v>2.30713</v>
      </c>
      <c r="JB935">
        <v>1.34644</v>
      </c>
      <c r="JC935">
        <v>2.38403</v>
      </c>
      <c r="JD935">
        <v>33.6029</v>
      </c>
      <c r="JE935">
        <v>24.2188</v>
      </c>
      <c r="JF935">
        <v>18</v>
      </c>
      <c r="JG935">
        <v>497.65</v>
      </c>
      <c r="JH935">
        <v>414.02</v>
      </c>
      <c r="JI935">
        <v>24.9997</v>
      </c>
      <c r="JJ935">
        <v>26.4333</v>
      </c>
      <c r="JK935">
        <v>30.0001</v>
      </c>
      <c r="JL935">
        <v>26.3888</v>
      </c>
      <c r="JM935">
        <v>26.329</v>
      </c>
      <c r="JN935">
        <v>36.2369</v>
      </c>
      <c r="JO935">
        <v>30.0773</v>
      </c>
      <c r="JP935">
        <v>99.2477</v>
      </c>
      <c r="JQ935">
        <v>25</v>
      </c>
      <c r="JR935">
        <v>858.884</v>
      </c>
      <c r="JS935">
        <v>20.789</v>
      </c>
      <c r="JT935">
        <v>102.314</v>
      </c>
      <c r="JU935">
        <v>103.126</v>
      </c>
    </row>
    <row r="936" spans="1:281">
      <c r="A936">
        <v>918</v>
      </c>
      <c r="B936">
        <v>1659037554.6</v>
      </c>
      <c r="C936">
        <v>13871.5</v>
      </c>
      <c r="D936" t="s">
        <v>2270</v>
      </c>
      <c r="E936" t="s">
        <v>2271</v>
      </c>
      <c r="F936">
        <v>5</v>
      </c>
      <c r="G936" t="s">
        <v>2169</v>
      </c>
      <c r="H936" t="s">
        <v>417</v>
      </c>
      <c r="I936">
        <v>1659037547.1</v>
      </c>
      <c r="J936">
        <f>(K936)/1000</f>
        <v>0</v>
      </c>
      <c r="K936">
        <f>IF(CZ936, AN936, AH936)</f>
        <v>0</v>
      </c>
      <c r="L936">
        <f>IF(CZ936, AI936, AG936)</f>
        <v>0</v>
      </c>
      <c r="M936">
        <f>DB936 - IF(AU936&gt;1, L936*CV936*100.0/(AW936*DP936), 0)</f>
        <v>0</v>
      </c>
      <c r="N936">
        <f>((T936-J936/2)*M936-L936)/(T936+J936/2)</f>
        <v>0</v>
      </c>
      <c r="O936">
        <f>N936*(DI936+DJ936)/1000.0</f>
        <v>0</v>
      </c>
      <c r="P936">
        <f>(DB936 - IF(AU936&gt;1, L936*CV936*100.0/(AW936*DP936), 0))*(DI936+DJ936)/1000.0</f>
        <v>0</v>
      </c>
      <c r="Q936">
        <f>2.0/((1/S936-1/R936)+SIGN(S936)*SQRT((1/S936-1/R936)*(1/S936-1/R936) + 4*CW936/((CW936+1)*(CW936+1))*(2*1/S936*1/R936-1/R936*1/R936)))</f>
        <v>0</v>
      </c>
      <c r="R936">
        <f>IF(LEFT(CX936,1)&lt;&gt;"0",IF(LEFT(CX936,1)="1",3.0,CY936),$D$5+$E$5*(DP936*DI936/($K$5*1000))+$F$5*(DP936*DI936/($K$5*1000))*MAX(MIN(CV936,$J$5),$I$5)*MAX(MIN(CV936,$J$5),$I$5)+$G$5*MAX(MIN(CV936,$J$5),$I$5)*(DP936*DI936/($K$5*1000))+$H$5*(DP936*DI936/($K$5*1000))*(DP936*DI936/($K$5*1000)))</f>
        <v>0</v>
      </c>
      <c r="S936">
        <f>J936*(1000-(1000*0.61365*exp(17.502*W936/(240.97+W936))/(DI936+DJ936)+DD936)/2)/(1000*0.61365*exp(17.502*W936/(240.97+W936))/(DI936+DJ936)-DD936)</f>
        <v>0</v>
      </c>
      <c r="T936">
        <f>1/((CW936+1)/(Q936/1.6)+1/(R936/1.37)) + CW936/((CW936+1)/(Q936/1.6) + CW936/(R936/1.37))</f>
        <v>0</v>
      </c>
      <c r="U936">
        <f>(CR936*CU936)</f>
        <v>0</v>
      </c>
      <c r="V936">
        <f>(DK936+(U936+2*0.95*5.67E-8*(((DK936+$B$7)+273)^4-(DK936+273)^4)-44100*J936)/(1.84*29.3*R936+8*0.95*5.67E-8*(DK936+273)^3))</f>
        <v>0</v>
      </c>
      <c r="W936">
        <f>($C$7*DL936+$D$7*DM936+$E$7*V936)</f>
        <v>0</v>
      </c>
      <c r="X936">
        <f>0.61365*exp(17.502*W936/(240.97+W936))</f>
        <v>0</v>
      </c>
      <c r="Y936">
        <f>(Z936/AA936*100)</f>
        <v>0</v>
      </c>
      <c r="Z936">
        <f>DD936*(DI936+DJ936)/1000</f>
        <v>0</v>
      </c>
      <c r="AA936">
        <f>0.61365*exp(17.502*DK936/(240.97+DK936))</f>
        <v>0</v>
      </c>
      <c r="AB936">
        <f>(X936-DD936*(DI936+DJ936)/1000)</f>
        <v>0</v>
      </c>
      <c r="AC936">
        <f>(-J936*44100)</f>
        <v>0</v>
      </c>
      <c r="AD936">
        <f>2*29.3*R936*0.92*(DK936-W936)</f>
        <v>0</v>
      </c>
      <c r="AE936">
        <f>2*0.95*5.67E-8*(((DK936+$B$7)+273)^4-(W936+273)^4)</f>
        <v>0</v>
      </c>
      <c r="AF936">
        <f>U936+AE936+AC936+AD936</f>
        <v>0</v>
      </c>
      <c r="AG936">
        <f>DH936*AU936*(DC936-DB936*(1000-AU936*DE936)/(1000-AU936*DD936))/(100*CV936)</f>
        <v>0</v>
      </c>
      <c r="AH936">
        <f>1000*DH936*AU936*(DD936-DE936)/(100*CV936*(1000-AU936*DD936))</f>
        <v>0</v>
      </c>
      <c r="AI936">
        <f>(AJ936 - AK936 - DI936*1E3/(8.314*(DK936+273.15)) * AM936/DH936 * AL936) * DH936/(100*CV936) * (1000 - DE936)/1000</f>
        <v>0</v>
      </c>
      <c r="AJ936">
        <v>866.466049698771</v>
      </c>
      <c r="AK936">
        <v>806.584460606061</v>
      </c>
      <c r="AL936">
        <v>3.35926313337347</v>
      </c>
      <c r="AM936">
        <v>66.0502826319513</v>
      </c>
      <c r="AN936">
        <f>(AP936 - AO936 + DI936*1E3/(8.314*(DK936+273.15)) * AR936/DH936 * AQ936) * DH936/(100*CV936) * 1000/(1000 - AP936)</f>
        <v>0</v>
      </c>
      <c r="AO936">
        <v>20.85662530597</v>
      </c>
      <c r="AP936">
        <v>25.8718531468532</v>
      </c>
      <c r="AQ936">
        <v>-0.000153961184940117</v>
      </c>
      <c r="AR936">
        <v>92.4461955037178</v>
      </c>
      <c r="AS936">
        <v>0</v>
      </c>
      <c r="AT936">
        <v>0</v>
      </c>
      <c r="AU936">
        <f>IF(AS936*$H$13&gt;=AW936,1.0,(AW936/(AW936-AS936*$H$13)))</f>
        <v>0</v>
      </c>
      <c r="AV936">
        <f>(AU936-1)*100</f>
        <v>0</v>
      </c>
      <c r="AW936">
        <f>MAX(0,($B$13+$C$13*DP936)/(1+$D$13*DP936)*DI936/(DK936+273)*$E$13)</f>
        <v>0</v>
      </c>
      <c r="AX936" t="s">
        <v>418</v>
      </c>
      <c r="AY936" t="s">
        <v>418</v>
      </c>
      <c r="AZ936">
        <v>0</v>
      </c>
      <c r="BA936">
        <v>0</v>
      </c>
      <c r="BB936">
        <f>1-AZ936/BA936</f>
        <v>0</v>
      </c>
      <c r="BC936">
        <v>0</v>
      </c>
      <c r="BD936" t="s">
        <v>418</v>
      </c>
      <c r="BE936" t="s">
        <v>418</v>
      </c>
      <c r="BF936">
        <v>0</v>
      </c>
      <c r="BG936">
        <v>0</v>
      </c>
      <c r="BH936">
        <f>1-BF936/BG936</f>
        <v>0</v>
      </c>
      <c r="BI936">
        <v>0.5</v>
      </c>
      <c r="BJ936">
        <f>CS936</f>
        <v>0</v>
      </c>
      <c r="BK936">
        <f>L936</f>
        <v>0</v>
      </c>
      <c r="BL936">
        <f>BH936*BI936*BJ936</f>
        <v>0</v>
      </c>
      <c r="BM936">
        <f>(BK936-BC936)/BJ936</f>
        <v>0</v>
      </c>
      <c r="BN936">
        <f>(BA936-BG936)/BG936</f>
        <v>0</v>
      </c>
      <c r="BO936">
        <f>AZ936/(BB936+AZ936/BG936)</f>
        <v>0</v>
      </c>
      <c r="BP936" t="s">
        <v>418</v>
      </c>
      <c r="BQ936">
        <v>0</v>
      </c>
      <c r="BR936">
        <f>IF(BQ936&lt;&gt;0, BQ936, BO936)</f>
        <v>0</v>
      </c>
      <c r="BS936">
        <f>1-BR936/BG936</f>
        <v>0</v>
      </c>
      <c r="BT936">
        <f>(BG936-BF936)/(BG936-BR936)</f>
        <v>0</v>
      </c>
      <c r="BU936">
        <f>(BA936-BG936)/(BA936-BR936)</f>
        <v>0</v>
      </c>
      <c r="BV936">
        <f>(BG936-BF936)/(BG936-AZ936)</f>
        <v>0</v>
      </c>
      <c r="BW936">
        <f>(BA936-BG936)/(BA936-AZ936)</f>
        <v>0</v>
      </c>
      <c r="BX936">
        <f>(BT936*BR936/BF936)</f>
        <v>0</v>
      </c>
      <c r="BY936">
        <f>(1-BX936)</f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f>$B$11*DQ936+$C$11*DR936+$F$11*EC936*(1-EF936)</f>
        <v>0</v>
      </c>
      <c r="CS936">
        <f>CR936*CT936</f>
        <v>0</v>
      </c>
      <c r="CT936">
        <f>($B$11*$D$9+$C$11*$D$9+$F$11*((EP936+EH936)/MAX(EP936+EH936+EQ936, 0.1)*$I$9+EQ936/MAX(EP936+EH936+EQ936, 0.1)*$J$9))/($B$11+$C$11+$F$11)</f>
        <v>0</v>
      </c>
      <c r="CU936">
        <f>($B$11*$K$9+$C$11*$K$9+$F$11*((EP936+EH936)/MAX(EP936+EH936+EQ936, 0.1)*$P$9+EQ936/MAX(EP936+EH936+EQ936, 0.1)*$Q$9))/($B$11+$C$11+$F$11)</f>
        <v>0</v>
      </c>
      <c r="CV936">
        <v>6</v>
      </c>
      <c r="CW936">
        <v>0.5</v>
      </c>
      <c r="CX936" t="s">
        <v>419</v>
      </c>
      <c r="CY936">
        <v>2</v>
      </c>
      <c r="CZ936" t="b">
        <v>1</v>
      </c>
      <c r="DA936">
        <v>1659037547.1</v>
      </c>
      <c r="DB936">
        <v>763.226407407407</v>
      </c>
      <c r="DC936">
        <v>832.736666666667</v>
      </c>
      <c r="DD936">
        <v>25.8768074074074</v>
      </c>
      <c r="DE936">
        <v>20.8808148148148</v>
      </c>
      <c r="DF936">
        <v>754.759740740741</v>
      </c>
      <c r="DG936">
        <v>25.3454407407407</v>
      </c>
      <c r="DH936">
        <v>500.067333333333</v>
      </c>
      <c r="DI936">
        <v>90.2706333333334</v>
      </c>
      <c r="DJ936">
        <v>0.0435053814814815</v>
      </c>
      <c r="DK936">
        <v>27.2436148148148</v>
      </c>
      <c r="DL936">
        <v>27.4491407407407</v>
      </c>
      <c r="DM936">
        <v>999.9</v>
      </c>
      <c r="DN936">
        <v>0</v>
      </c>
      <c r="DO936">
        <v>0</v>
      </c>
      <c r="DP936">
        <v>10015.7407407407</v>
      </c>
      <c r="DQ936">
        <v>0</v>
      </c>
      <c r="DR936">
        <v>17.2112</v>
      </c>
      <c r="DS936">
        <v>-69.5101814814815</v>
      </c>
      <c r="DT936">
        <v>783.500851851852</v>
      </c>
      <c r="DU936">
        <v>850.495222222222</v>
      </c>
      <c r="DV936">
        <v>4.99598777777778</v>
      </c>
      <c r="DW936">
        <v>832.736666666667</v>
      </c>
      <c r="DX936">
        <v>20.8808148148148</v>
      </c>
      <c r="DY936">
        <v>2.33591666666667</v>
      </c>
      <c r="DZ936">
        <v>1.88492481481481</v>
      </c>
      <c r="EA936">
        <v>19.926237037037</v>
      </c>
      <c r="EB936">
        <v>16.5094296296296</v>
      </c>
      <c r="EC936">
        <v>1999.97222222222</v>
      </c>
      <c r="ED936">
        <v>0.979998444444444</v>
      </c>
      <c r="EE936">
        <v>0.0200015259259259</v>
      </c>
      <c r="EF936">
        <v>0</v>
      </c>
      <c r="EG936">
        <v>889.905259259259</v>
      </c>
      <c r="EH936">
        <v>5.00063</v>
      </c>
      <c r="EI936">
        <v>17509.562962963</v>
      </c>
      <c r="EJ936">
        <v>17256.662962963</v>
      </c>
      <c r="EK936">
        <v>38.062</v>
      </c>
      <c r="EL936">
        <v>38.104</v>
      </c>
      <c r="EM936">
        <v>37.562</v>
      </c>
      <c r="EN936">
        <v>37.437</v>
      </c>
      <c r="EO936">
        <v>39.0666666666667</v>
      </c>
      <c r="EP936">
        <v>1955.07185185185</v>
      </c>
      <c r="EQ936">
        <v>39.9003703703704</v>
      </c>
      <c r="ER936">
        <v>0</v>
      </c>
      <c r="ES936">
        <v>1659037553.5</v>
      </c>
      <c r="ET936">
        <v>0</v>
      </c>
      <c r="EU936">
        <v>889.93268</v>
      </c>
      <c r="EV936">
        <v>11.0629230701704</v>
      </c>
      <c r="EW936">
        <v>214.838461191626</v>
      </c>
      <c r="EX936">
        <v>17509.88</v>
      </c>
      <c r="EY936">
        <v>15</v>
      </c>
      <c r="EZ936">
        <v>1659035359.5</v>
      </c>
      <c r="FA936" t="s">
        <v>1976</v>
      </c>
      <c r="FB936">
        <v>1659035357.5</v>
      </c>
      <c r="FC936">
        <v>1659035359.5</v>
      </c>
      <c r="FD936">
        <v>1</v>
      </c>
      <c r="FE936">
        <v>-0.104</v>
      </c>
      <c r="FF936">
        <v>-0.037</v>
      </c>
      <c r="FG936">
        <v>6.435</v>
      </c>
      <c r="FH936">
        <v>0.501</v>
      </c>
      <c r="FI936">
        <v>420</v>
      </c>
      <c r="FJ936">
        <v>25</v>
      </c>
      <c r="FK936">
        <v>0.45</v>
      </c>
      <c r="FL936">
        <v>0.11</v>
      </c>
      <c r="FM936">
        <v>-68.7791575</v>
      </c>
      <c r="FN936">
        <v>-7.30543001876174</v>
      </c>
      <c r="FO936">
        <v>1.14612297897902</v>
      </c>
      <c r="FP936">
        <v>0</v>
      </c>
      <c r="FQ936">
        <v>889.125911764706</v>
      </c>
      <c r="FR936">
        <v>12.1274713585546</v>
      </c>
      <c r="FS936">
        <v>1.21579553640083</v>
      </c>
      <c r="FT936">
        <v>0</v>
      </c>
      <c r="FU936">
        <v>4.981918</v>
      </c>
      <c r="FV936">
        <v>0.258184165103181</v>
      </c>
      <c r="FW936">
        <v>0.0269072225619813</v>
      </c>
      <c r="FX936">
        <v>0</v>
      </c>
      <c r="FY936">
        <v>0</v>
      </c>
      <c r="FZ936">
        <v>3</v>
      </c>
      <c r="GA936" t="s">
        <v>427</v>
      </c>
      <c r="GB936">
        <v>2.97435</v>
      </c>
      <c r="GC936">
        <v>2.69759</v>
      </c>
      <c r="GD936">
        <v>0.14202</v>
      </c>
      <c r="GE936">
        <v>0.151434</v>
      </c>
      <c r="GF936">
        <v>0.108565</v>
      </c>
      <c r="GG936">
        <v>0.0944018</v>
      </c>
      <c r="GH936">
        <v>33408.9</v>
      </c>
      <c r="GI936">
        <v>36142.1</v>
      </c>
      <c r="GJ936">
        <v>35284.2</v>
      </c>
      <c r="GK936">
        <v>38625.3</v>
      </c>
      <c r="GL936">
        <v>44590.2</v>
      </c>
      <c r="GM936">
        <v>50522.2</v>
      </c>
      <c r="GN936">
        <v>55155</v>
      </c>
      <c r="GO936">
        <v>61955.8</v>
      </c>
      <c r="GP936">
        <v>1.983</v>
      </c>
      <c r="GQ936">
        <v>1.8546</v>
      </c>
      <c r="GR936">
        <v>0.144094</v>
      </c>
      <c r="GS936">
        <v>0</v>
      </c>
      <c r="GT936">
        <v>25.0763</v>
      </c>
      <c r="GU936">
        <v>999.9</v>
      </c>
      <c r="GV936">
        <v>58.198</v>
      </c>
      <c r="GW936">
        <v>29.265</v>
      </c>
      <c r="GX936">
        <v>26.3316</v>
      </c>
      <c r="GY936">
        <v>55.5219</v>
      </c>
      <c r="GZ936">
        <v>46.0417</v>
      </c>
      <c r="HA936">
        <v>1</v>
      </c>
      <c r="HB936">
        <v>-0.0626626</v>
      </c>
      <c r="HC936">
        <v>0.0143791</v>
      </c>
      <c r="HD936">
        <v>20.1139</v>
      </c>
      <c r="HE936">
        <v>5.19812</v>
      </c>
      <c r="HF936">
        <v>12.004</v>
      </c>
      <c r="HG936">
        <v>4.9756</v>
      </c>
      <c r="HH936">
        <v>3.294</v>
      </c>
      <c r="HI936">
        <v>9999</v>
      </c>
      <c r="HJ936">
        <v>9999</v>
      </c>
      <c r="HK936">
        <v>9999</v>
      </c>
      <c r="HL936">
        <v>631.5</v>
      </c>
      <c r="HM936">
        <v>1.86316</v>
      </c>
      <c r="HN936">
        <v>1.86798</v>
      </c>
      <c r="HO936">
        <v>1.86783</v>
      </c>
      <c r="HP936">
        <v>1.86896</v>
      </c>
      <c r="HQ936">
        <v>1.86981</v>
      </c>
      <c r="HR936">
        <v>1.86584</v>
      </c>
      <c r="HS936">
        <v>1.86691</v>
      </c>
      <c r="HT936">
        <v>1.86829</v>
      </c>
      <c r="HU936">
        <v>5</v>
      </c>
      <c r="HV936">
        <v>0</v>
      </c>
      <c r="HW936">
        <v>0</v>
      </c>
      <c r="HX936">
        <v>0</v>
      </c>
      <c r="HY936" t="s">
        <v>422</v>
      </c>
      <c r="HZ936" t="s">
        <v>423</v>
      </c>
      <c r="IA936" t="s">
        <v>424</v>
      </c>
      <c r="IB936" t="s">
        <v>424</v>
      </c>
      <c r="IC936" t="s">
        <v>424</v>
      </c>
      <c r="ID936" t="s">
        <v>424</v>
      </c>
      <c r="IE936">
        <v>0</v>
      </c>
      <c r="IF936">
        <v>100</v>
      </c>
      <c r="IG936">
        <v>100</v>
      </c>
      <c r="IH936">
        <v>8.606</v>
      </c>
      <c r="II936">
        <v>0.5313</v>
      </c>
      <c r="IJ936">
        <v>3.92360093765785</v>
      </c>
      <c r="IK936">
        <v>0.00601174518973114</v>
      </c>
      <c r="IL936">
        <v>2.77886958061485e-07</v>
      </c>
      <c r="IM936">
        <v>-3.54636231360687e-10</v>
      </c>
      <c r="IN936">
        <v>0.531367920259254</v>
      </c>
      <c r="IO936">
        <v>0</v>
      </c>
      <c r="IP936">
        <v>0</v>
      </c>
      <c r="IQ936">
        <v>0</v>
      </c>
      <c r="IR936">
        <v>-4</v>
      </c>
      <c r="IS936">
        <v>1848</v>
      </c>
      <c r="IT936">
        <v>1</v>
      </c>
      <c r="IU936">
        <v>25</v>
      </c>
      <c r="IV936">
        <v>36.6</v>
      </c>
      <c r="IW936">
        <v>36.6</v>
      </c>
      <c r="IX936">
        <v>1.83838</v>
      </c>
      <c r="IY936">
        <v>2.60986</v>
      </c>
      <c r="IZ936">
        <v>1.54785</v>
      </c>
      <c r="JA936">
        <v>2.30713</v>
      </c>
      <c r="JB936">
        <v>1.34644</v>
      </c>
      <c r="JC936">
        <v>2.36938</v>
      </c>
      <c r="JD936">
        <v>33.6029</v>
      </c>
      <c r="JE936">
        <v>24.2188</v>
      </c>
      <c r="JF936">
        <v>18</v>
      </c>
      <c r="JG936">
        <v>496.862</v>
      </c>
      <c r="JH936">
        <v>413.907</v>
      </c>
      <c r="JI936">
        <v>25.0001</v>
      </c>
      <c r="JJ936">
        <v>26.4333</v>
      </c>
      <c r="JK936">
        <v>30.0003</v>
      </c>
      <c r="JL936">
        <v>26.3888</v>
      </c>
      <c r="JM936">
        <v>26.329</v>
      </c>
      <c r="JN936">
        <v>36.8621</v>
      </c>
      <c r="JO936">
        <v>30.8467</v>
      </c>
      <c r="JP936">
        <v>99.2477</v>
      </c>
      <c r="JQ936">
        <v>25</v>
      </c>
      <c r="JR936">
        <v>872.331</v>
      </c>
      <c r="JS936">
        <v>20.6084</v>
      </c>
      <c r="JT936">
        <v>102.314</v>
      </c>
      <c r="JU936">
        <v>103.125</v>
      </c>
    </row>
    <row r="937" spans="1:281">
      <c r="A937">
        <v>919</v>
      </c>
      <c r="B937">
        <v>1659037559.6</v>
      </c>
      <c r="C937">
        <v>13876.5</v>
      </c>
      <c r="D937" t="s">
        <v>2272</v>
      </c>
      <c r="E937" t="s">
        <v>2273</v>
      </c>
      <c r="F937">
        <v>5</v>
      </c>
      <c r="G937" t="s">
        <v>2169</v>
      </c>
      <c r="H937" t="s">
        <v>417</v>
      </c>
      <c r="I937">
        <v>1659037551.81429</v>
      </c>
      <c r="J937">
        <f>(K937)/1000</f>
        <v>0</v>
      </c>
      <c r="K937">
        <f>IF(CZ937, AN937, AH937)</f>
        <v>0</v>
      </c>
      <c r="L937">
        <f>IF(CZ937, AI937, AG937)</f>
        <v>0</v>
      </c>
      <c r="M937">
        <f>DB937 - IF(AU937&gt;1, L937*CV937*100.0/(AW937*DP937), 0)</f>
        <v>0</v>
      </c>
      <c r="N937">
        <f>((T937-J937/2)*M937-L937)/(T937+J937/2)</f>
        <v>0</v>
      </c>
      <c r="O937">
        <f>N937*(DI937+DJ937)/1000.0</f>
        <v>0</v>
      </c>
      <c r="P937">
        <f>(DB937 - IF(AU937&gt;1, L937*CV937*100.0/(AW937*DP937), 0))*(DI937+DJ937)/1000.0</f>
        <v>0</v>
      </c>
      <c r="Q937">
        <f>2.0/((1/S937-1/R937)+SIGN(S937)*SQRT((1/S937-1/R937)*(1/S937-1/R937) + 4*CW937/((CW937+1)*(CW937+1))*(2*1/S937*1/R937-1/R937*1/R937)))</f>
        <v>0</v>
      </c>
      <c r="R937">
        <f>IF(LEFT(CX937,1)&lt;&gt;"0",IF(LEFT(CX937,1)="1",3.0,CY937),$D$5+$E$5*(DP937*DI937/($K$5*1000))+$F$5*(DP937*DI937/($K$5*1000))*MAX(MIN(CV937,$J$5),$I$5)*MAX(MIN(CV937,$J$5),$I$5)+$G$5*MAX(MIN(CV937,$J$5),$I$5)*(DP937*DI937/($K$5*1000))+$H$5*(DP937*DI937/($K$5*1000))*(DP937*DI937/($K$5*1000)))</f>
        <v>0</v>
      </c>
      <c r="S937">
        <f>J937*(1000-(1000*0.61365*exp(17.502*W937/(240.97+W937))/(DI937+DJ937)+DD937)/2)/(1000*0.61365*exp(17.502*W937/(240.97+W937))/(DI937+DJ937)-DD937)</f>
        <v>0</v>
      </c>
      <c r="T937">
        <f>1/((CW937+1)/(Q937/1.6)+1/(R937/1.37)) + CW937/((CW937+1)/(Q937/1.6) + CW937/(R937/1.37))</f>
        <v>0</v>
      </c>
      <c r="U937">
        <f>(CR937*CU937)</f>
        <v>0</v>
      </c>
      <c r="V937">
        <f>(DK937+(U937+2*0.95*5.67E-8*(((DK937+$B$7)+273)^4-(DK937+273)^4)-44100*J937)/(1.84*29.3*R937+8*0.95*5.67E-8*(DK937+273)^3))</f>
        <v>0</v>
      </c>
      <c r="W937">
        <f>($C$7*DL937+$D$7*DM937+$E$7*V937)</f>
        <v>0</v>
      </c>
      <c r="X937">
        <f>0.61365*exp(17.502*W937/(240.97+W937))</f>
        <v>0</v>
      </c>
      <c r="Y937">
        <f>(Z937/AA937*100)</f>
        <v>0</v>
      </c>
      <c r="Z937">
        <f>DD937*(DI937+DJ937)/1000</f>
        <v>0</v>
      </c>
      <c r="AA937">
        <f>0.61365*exp(17.502*DK937/(240.97+DK937))</f>
        <v>0</v>
      </c>
      <c r="AB937">
        <f>(X937-DD937*(DI937+DJ937)/1000)</f>
        <v>0</v>
      </c>
      <c r="AC937">
        <f>(-J937*44100)</f>
        <v>0</v>
      </c>
      <c r="AD937">
        <f>2*29.3*R937*0.92*(DK937-W937)</f>
        <v>0</v>
      </c>
      <c r="AE937">
        <f>2*0.95*5.67E-8*(((DK937+$B$7)+273)^4-(W937+273)^4)</f>
        <v>0</v>
      </c>
      <c r="AF937">
        <f>U937+AE937+AC937+AD937</f>
        <v>0</v>
      </c>
      <c r="AG937">
        <f>DH937*AU937*(DC937-DB937*(1000-AU937*DE937)/(1000-AU937*DD937))/(100*CV937)</f>
        <v>0</v>
      </c>
      <c r="AH937">
        <f>1000*DH937*AU937*(DD937-DE937)/(100*CV937*(1000-AU937*DD937))</f>
        <v>0</v>
      </c>
      <c r="AI937">
        <f>(AJ937 - AK937 - DI937*1E3/(8.314*(DK937+273.15)) * AM937/DH937 * AL937) * DH937/(100*CV937) * (1000 - DE937)/1000</f>
        <v>0</v>
      </c>
      <c r="AJ937">
        <v>884.011812832206</v>
      </c>
      <c r="AK937">
        <v>823.700872727272</v>
      </c>
      <c r="AL937">
        <v>3.4491281999978</v>
      </c>
      <c r="AM937">
        <v>66.0502826319513</v>
      </c>
      <c r="AN937">
        <f>(AP937 - AO937 + DI937*1E3/(8.314*(DK937+273.15)) * AR937/DH937 * AQ937) * DH937/(100*CV937) * 1000/(1000 - AP937)</f>
        <v>0</v>
      </c>
      <c r="AO937">
        <v>20.7589385172451</v>
      </c>
      <c r="AP937">
        <v>25.8421412587413</v>
      </c>
      <c r="AQ937">
        <v>-0.000121904607062646</v>
      </c>
      <c r="AR937">
        <v>92.4461955037178</v>
      </c>
      <c r="AS937">
        <v>0</v>
      </c>
      <c r="AT937">
        <v>0</v>
      </c>
      <c r="AU937">
        <f>IF(AS937*$H$13&gt;=AW937,1.0,(AW937/(AW937-AS937*$H$13)))</f>
        <v>0</v>
      </c>
      <c r="AV937">
        <f>(AU937-1)*100</f>
        <v>0</v>
      </c>
      <c r="AW937">
        <f>MAX(0,($B$13+$C$13*DP937)/(1+$D$13*DP937)*DI937/(DK937+273)*$E$13)</f>
        <v>0</v>
      </c>
      <c r="AX937" t="s">
        <v>418</v>
      </c>
      <c r="AY937" t="s">
        <v>418</v>
      </c>
      <c r="AZ937">
        <v>0</v>
      </c>
      <c r="BA937">
        <v>0</v>
      </c>
      <c r="BB937">
        <f>1-AZ937/BA937</f>
        <v>0</v>
      </c>
      <c r="BC937">
        <v>0</v>
      </c>
      <c r="BD937" t="s">
        <v>418</v>
      </c>
      <c r="BE937" t="s">
        <v>418</v>
      </c>
      <c r="BF937">
        <v>0</v>
      </c>
      <c r="BG937">
        <v>0</v>
      </c>
      <c r="BH937">
        <f>1-BF937/BG937</f>
        <v>0</v>
      </c>
      <c r="BI937">
        <v>0.5</v>
      </c>
      <c r="BJ937">
        <f>CS937</f>
        <v>0</v>
      </c>
      <c r="BK937">
        <f>L937</f>
        <v>0</v>
      </c>
      <c r="BL937">
        <f>BH937*BI937*BJ937</f>
        <v>0</v>
      </c>
      <c r="BM937">
        <f>(BK937-BC937)/BJ937</f>
        <v>0</v>
      </c>
      <c r="BN937">
        <f>(BA937-BG937)/BG937</f>
        <v>0</v>
      </c>
      <c r="BO937">
        <f>AZ937/(BB937+AZ937/BG937)</f>
        <v>0</v>
      </c>
      <c r="BP937" t="s">
        <v>418</v>
      </c>
      <c r="BQ937">
        <v>0</v>
      </c>
      <c r="BR937">
        <f>IF(BQ937&lt;&gt;0, BQ937, BO937)</f>
        <v>0</v>
      </c>
      <c r="BS937">
        <f>1-BR937/BG937</f>
        <v>0</v>
      </c>
      <c r="BT937">
        <f>(BG937-BF937)/(BG937-BR937)</f>
        <v>0</v>
      </c>
      <c r="BU937">
        <f>(BA937-BG937)/(BA937-BR937)</f>
        <v>0</v>
      </c>
      <c r="BV937">
        <f>(BG937-BF937)/(BG937-AZ937)</f>
        <v>0</v>
      </c>
      <c r="BW937">
        <f>(BA937-BG937)/(BA937-AZ937)</f>
        <v>0</v>
      </c>
      <c r="BX937">
        <f>(BT937*BR937/BF937)</f>
        <v>0</v>
      </c>
      <c r="BY937">
        <f>(1-BX937)</f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f>$B$11*DQ937+$C$11*DR937+$F$11*EC937*(1-EF937)</f>
        <v>0</v>
      </c>
      <c r="CS937">
        <f>CR937*CT937</f>
        <v>0</v>
      </c>
      <c r="CT937">
        <f>($B$11*$D$9+$C$11*$D$9+$F$11*((EP937+EH937)/MAX(EP937+EH937+EQ937, 0.1)*$I$9+EQ937/MAX(EP937+EH937+EQ937, 0.1)*$J$9))/($B$11+$C$11+$F$11)</f>
        <v>0</v>
      </c>
      <c r="CU937">
        <f>($B$11*$K$9+$C$11*$K$9+$F$11*((EP937+EH937)/MAX(EP937+EH937+EQ937, 0.1)*$P$9+EQ937/MAX(EP937+EH937+EQ937, 0.1)*$Q$9))/($B$11+$C$11+$F$11)</f>
        <v>0</v>
      </c>
      <c r="CV937">
        <v>6</v>
      </c>
      <c r="CW937">
        <v>0.5</v>
      </c>
      <c r="CX937" t="s">
        <v>419</v>
      </c>
      <c r="CY937">
        <v>2</v>
      </c>
      <c r="CZ937" t="b">
        <v>1</v>
      </c>
      <c r="DA937">
        <v>1659037551.81429</v>
      </c>
      <c r="DB937">
        <v>778.514642857143</v>
      </c>
      <c r="DC937">
        <v>848.538535714286</v>
      </c>
      <c r="DD937">
        <v>25.8700107142857</v>
      </c>
      <c r="DE937">
        <v>20.8179</v>
      </c>
      <c r="DF937">
        <v>769.959535714286</v>
      </c>
      <c r="DG937">
        <v>25.3386535714286</v>
      </c>
      <c r="DH937">
        <v>500.065285714286</v>
      </c>
      <c r="DI937">
        <v>90.2705107142857</v>
      </c>
      <c r="DJ937">
        <v>0.0435943892857143</v>
      </c>
      <c r="DK937">
        <v>27.2426714285714</v>
      </c>
      <c r="DL937">
        <v>27.4392678571429</v>
      </c>
      <c r="DM937">
        <v>999.9</v>
      </c>
      <c r="DN937">
        <v>0</v>
      </c>
      <c r="DO937">
        <v>0</v>
      </c>
      <c r="DP937">
        <v>10005.5357142857</v>
      </c>
      <c r="DQ937">
        <v>0</v>
      </c>
      <c r="DR937">
        <v>17.2112</v>
      </c>
      <c r="DS937">
        <v>-70.02385</v>
      </c>
      <c r="DT937">
        <v>799.189571428571</v>
      </c>
      <c r="DU937">
        <v>866.577892857143</v>
      </c>
      <c r="DV937">
        <v>5.05211821428571</v>
      </c>
      <c r="DW937">
        <v>848.538535714286</v>
      </c>
      <c r="DX937">
        <v>20.8179</v>
      </c>
      <c r="DY937">
        <v>2.33530107142857</v>
      </c>
      <c r="DZ937">
        <v>1.87924285714286</v>
      </c>
      <c r="EA937">
        <v>19.9219821428571</v>
      </c>
      <c r="EB937">
        <v>16.4619107142857</v>
      </c>
      <c r="EC937">
        <v>1999.96857142857</v>
      </c>
      <c r="ED937">
        <v>0.979998321428571</v>
      </c>
      <c r="EE937">
        <v>0.0200016571428571</v>
      </c>
      <c r="EF937">
        <v>0</v>
      </c>
      <c r="EG937">
        <v>890.648964285714</v>
      </c>
      <c r="EH937">
        <v>5.00063</v>
      </c>
      <c r="EI937">
        <v>17525.1392857143</v>
      </c>
      <c r="EJ937">
        <v>17256.6178571429</v>
      </c>
      <c r="EK937">
        <v>38.062</v>
      </c>
      <c r="EL937">
        <v>38.107</v>
      </c>
      <c r="EM937">
        <v>37.562</v>
      </c>
      <c r="EN937">
        <v>37.437</v>
      </c>
      <c r="EO937">
        <v>39.062</v>
      </c>
      <c r="EP937">
        <v>1955.06821428571</v>
      </c>
      <c r="EQ937">
        <v>39.9003571428571</v>
      </c>
      <c r="ER937">
        <v>0</v>
      </c>
      <c r="ES937">
        <v>1659037558.9</v>
      </c>
      <c r="ET937">
        <v>0</v>
      </c>
      <c r="EU937">
        <v>890.714846153846</v>
      </c>
      <c r="EV937">
        <v>8.61552137079928</v>
      </c>
      <c r="EW937">
        <v>188.023931612015</v>
      </c>
      <c r="EX937">
        <v>17526.75</v>
      </c>
      <c r="EY937">
        <v>15</v>
      </c>
      <c r="EZ937">
        <v>1659035359.5</v>
      </c>
      <c r="FA937" t="s">
        <v>1976</v>
      </c>
      <c r="FB937">
        <v>1659035357.5</v>
      </c>
      <c r="FC937">
        <v>1659035359.5</v>
      </c>
      <c r="FD937">
        <v>1</v>
      </c>
      <c r="FE937">
        <v>-0.104</v>
      </c>
      <c r="FF937">
        <v>-0.037</v>
      </c>
      <c r="FG937">
        <v>6.435</v>
      </c>
      <c r="FH937">
        <v>0.501</v>
      </c>
      <c r="FI937">
        <v>420</v>
      </c>
      <c r="FJ937">
        <v>25</v>
      </c>
      <c r="FK937">
        <v>0.45</v>
      </c>
      <c r="FL937">
        <v>0.11</v>
      </c>
      <c r="FM937">
        <v>-69.633375</v>
      </c>
      <c r="FN937">
        <v>-8.01430694183839</v>
      </c>
      <c r="FO937">
        <v>1.20292490159403</v>
      </c>
      <c r="FP937">
        <v>0</v>
      </c>
      <c r="FQ937">
        <v>890.029588235294</v>
      </c>
      <c r="FR937">
        <v>10.3849045173421</v>
      </c>
      <c r="FS937">
        <v>1.04861407462834</v>
      </c>
      <c r="FT937">
        <v>0</v>
      </c>
      <c r="FU937">
        <v>5.0178395</v>
      </c>
      <c r="FV937">
        <v>0.532999699812372</v>
      </c>
      <c r="FW937">
        <v>0.058469143056402</v>
      </c>
      <c r="FX937">
        <v>0</v>
      </c>
      <c r="FY937">
        <v>0</v>
      </c>
      <c r="FZ937">
        <v>3</v>
      </c>
      <c r="GA937" t="s">
        <v>427</v>
      </c>
      <c r="GB937">
        <v>2.97364</v>
      </c>
      <c r="GC937">
        <v>2.69829</v>
      </c>
      <c r="GD937">
        <v>0.144046</v>
      </c>
      <c r="GE937">
        <v>0.153317</v>
      </c>
      <c r="GF937">
        <v>0.108468</v>
      </c>
      <c r="GG937">
        <v>0.0938573</v>
      </c>
      <c r="GH937">
        <v>33329.8</v>
      </c>
      <c r="GI937">
        <v>36062.5</v>
      </c>
      <c r="GJ937">
        <v>35283.9</v>
      </c>
      <c r="GK937">
        <v>38626</v>
      </c>
      <c r="GL937">
        <v>44594.9</v>
      </c>
      <c r="GM937">
        <v>50553.6</v>
      </c>
      <c r="GN937">
        <v>55154.6</v>
      </c>
      <c r="GO937">
        <v>61956.9</v>
      </c>
      <c r="GP937">
        <v>1.984</v>
      </c>
      <c r="GQ937">
        <v>1.8544</v>
      </c>
      <c r="GR937">
        <v>0.143051</v>
      </c>
      <c r="GS937">
        <v>0</v>
      </c>
      <c r="GT937">
        <v>25.0784</v>
      </c>
      <c r="GU937">
        <v>999.9</v>
      </c>
      <c r="GV937">
        <v>58.198</v>
      </c>
      <c r="GW937">
        <v>29.265</v>
      </c>
      <c r="GX937">
        <v>26.3278</v>
      </c>
      <c r="GY937">
        <v>55.5019</v>
      </c>
      <c r="GZ937">
        <v>45.9575</v>
      </c>
      <c r="HA937">
        <v>1</v>
      </c>
      <c r="HB937">
        <v>-0.0626016</v>
      </c>
      <c r="HC937">
        <v>0.0146405</v>
      </c>
      <c r="HD937">
        <v>20.1138</v>
      </c>
      <c r="HE937">
        <v>5.19932</v>
      </c>
      <c r="HF937">
        <v>12.004</v>
      </c>
      <c r="HG937">
        <v>4.9756</v>
      </c>
      <c r="HH937">
        <v>3.2936</v>
      </c>
      <c r="HI937">
        <v>9999</v>
      </c>
      <c r="HJ937">
        <v>9999</v>
      </c>
      <c r="HK937">
        <v>9999</v>
      </c>
      <c r="HL937">
        <v>631.5</v>
      </c>
      <c r="HM937">
        <v>1.86313</v>
      </c>
      <c r="HN937">
        <v>1.86798</v>
      </c>
      <c r="HO937">
        <v>1.86783</v>
      </c>
      <c r="HP937">
        <v>1.86899</v>
      </c>
      <c r="HQ937">
        <v>1.86981</v>
      </c>
      <c r="HR937">
        <v>1.86584</v>
      </c>
      <c r="HS937">
        <v>1.86691</v>
      </c>
      <c r="HT937">
        <v>1.86829</v>
      </c>
      <c r="HU937">
        <v>5</v>
      </c>
      <c r="HV937">
        <v>0</v>
      </c>
      <c r="HW937">
        <v>0</v>
      </c>
      <c r="HX937">
        <v>0</v>
      </c>
      <c r="HY937" t="s">
        <v>422</v>
      </c>
      <c r="HZ937" t="s">
        <v>423</v>
      </c>
      <c r="IA937" t="s">
        <v>424</v>
      </c>
      <c r="IB937" t="s">
        <v>424</v>
      </c>
      <c r="IC937" t="s">
        <v>424</v>
      </c>
      <c r="ID937" t="s">
        <v>424</v>
      </c>
      <c r="IE937">
        <v>0</v>
      </c>
      <c r="IF937">
        <v>100</v>
      </c>
      <c r="IG937">
        <v>100</v>
      </c>
      <c r="IH937">
        <v>8.702</v>
      </c>
      <c r="II937">
        <v>0.5313</v>
      </c>
      <c r="IJ937">
        <v>3.92360093765785</v>
      </c>
      <c r="IK937">
        <v>0.00601174518973114</v>
      </c>
      <c r="IL937">
        <v>2.77886958061485e-07</v>
      </c>
      <c r="IM937">
        <v>-3.54636231360687e-10</v>
      </c>
      <c r="IN937">
        <v>0.531367920259254</v>
      </c>
      <c r="IO937">
        <v>0</v>
      </c>
      <c r="IP937">
        <v>0</v>
      </c>
      <c r="IQ937">
        <v>0</v>
      </c>
      <c r="IR937">
        <v>-4</v>
      </c>
      <c r="IS937">
        <v>1848</v>
      </c>
      <c r="IT937">
        <v>1</v>
      </c>
      <c r="IU937">
        <v>25</v>
      </c>
      <c r="IV937">
        <v>36.7</v>
      </c>
      <c r="IW937">
        <v>36.7</v>
      </c>
      <c r="IX937">
        <v>1.8689</v>
      </c>
      <c r="IY937">
        <v>2.61597</v>
      </c>
      <c r="IZ937">
        <v>1.54785</v>
      </c>
      <c r="JA937">
        <v>2.30713</v>
      </c>
      <c r="JB937">
        <v>1.34644</v>
      </c>
      <c r="JC937">
        <v>2.37061</v>
      </c>
      <c r="JD937">
        <v>33.6029</v>
      </c>
      <c r="JE937">
        <v>24.2188</v>
      </c>
      <c r="JF937">
        <v>18</v>
      </c>
      <c r="JG937">
        <v>497.498</v>
      </c>
      <c r="JH937">
        <v>413.794</v>
      </c>
      <c r="JI937">
        <v>25.0001</v>
      </c>
      <c r="JJ937">
        <v>26.4333</v>
      </c>
      <c r="JK937">
        <v>30.0001</v>
      </c>
      <c r="JL937">
        <v>26.3866</v>
      </c>
      <c r="JM937">
        <v>26.329</v>
      </c>
      <c r="JN937">
        <v>37.4052</v>
      </c>
      <c r="JO937">
        <v>30.8467</v>
      </c>
      <c r="JP937">
        <v>99.2477</v>
      </c>
      <c r="JQ937">
        <v>25</v>
      </c>
      <c r="JR937">
        <v>892.486</v>
      </c>
      <c r="JS937">
        <v>20.5417</v>
      </c>
      <c r="JT937">
        <v>102.313</v>
      </c>
      <c r="JU937">
        <v>103.127</v>
      </c>
    </row>
    <row r="938" spans="1:281">
      <c r="A938">
        <v>920</v>
      </c>
      <c r="B938">
        <v>1659037564.6</v>
      </c>
      <c r="C938">
        <v>13881.5</v>
      </c>
      <c r="D938" t="s">
        <v>2274</v>
      </c>
      <c r="E938" t="s">
        <v>2275</v>
      </c>
      <c r="F938">
        <v>5</v>
      </c>
      <c r="G938" t="s">
        <v>2169</v>
      </c>
      <c r="H938" t="s">
        <v>417</v>
      </c>
      <c r="I938">
        <v>1659037557.1</v>
      </c>
      <c r="J938">
        <f>(K938)/1000</f>
        <v>0</v>
      </c>
      <c r="K938">
        <f>IF(CZ938, AN938, AH938)</f>
        <v>0</v>
      </c>
      <c r="L938">
        <f>IF(CZ938, AI938, AG938)</f>
        <v>0</v>
      </c>
      <c r="M938">
        <f>DB938 - IF(AU938&gt;1, L938*CV938*100.0/(AW938*DP938), 0)</f>
        <v>0</v>
      </c>
      <c r="N938">
        <f>((T938-J938/2)*M938-L938)/(T938+J938/2)</f>
        <v>0</v>
      </c>
      <c r="O938">
        <f>N938*(DI938+DJ938)/1000.0</f>
        <v>0</v>
      </c>
      <c r="P938">
        <f>(DB938 - IF(AU938&gt;1, L938*CV938*100.0/(AW938*DP938), 0))*(DI938+DJ938)/1000.0</f>
        <v>0</v>
      </c>
      <c r="Q938">
        <f>2.0/((1/S938-1/R938)+SIGN(S938)*SQRT((1/S938-1/R938)*(1/S938-1/R938) + 4*CW938/((CW938+1)*(CW938+1))*(2*1/S938*1/R938-1/R938*1/R938)))</f>
        <v>0</v>
      </c>
      <c r="R938">
        <f>IF(LEFT(CX938,1)&lt;&gt;"0",IF(LEFT(CX938,1)="1",3.0,CY938),$D$5+$E$5*(DP938*DI938/($K$5*1000))+$F$5*(DP938*DI938/($K$5*1000))*MAX(MIN(CV938,$J$5),$I$5)*MAX(MIN(CV938,$J$5),$I$5)+$G$5*MAX(MIN(CV938,$J$5),$I$5)*(DP938*DI938/($K$5*1000))+$H$5*(DP938*DI938/($K$5*1000))*(DP938*DI938/($K$5*1000)))</f>
        <v>0</v>
      </c>
      <c r="S938">
        <f>J938*(1000-(1000*0.61365*exp(17.502*W938/(240.97+W938))/(DI938+DJ938)+DD938)/2)/(1000*0.61365*exp(17.502*W938/(240.97+W938))/(DI938+DJ938)-DD938)</f>
        <v>0</v>
      </c>
      <c r="T938">
        <f>1/((CW938+1)/(Q938/1.6)+1/(R938/1.37)) + CW938/((CW938+1)/(Q938/1.6) + CW938/(R938/1.37))</f>
        <v>0</v>
      </c>
      <c r="U938">
        <f>(CR938*CU938)</f>
        <v>0</v>
      </c>
      <c r="V938">
        <f>(DK938+(U938+2*0.95*5.67E-8*(((DK938+$B$7)+273)^4-(DK938+273)^4)-44100*J938)/(1.84*29.3*R938+8*0.95*5.67E-8*(DK938+273)^3))</f>
        <v>0</v>
      </c>
      <c r="W938">
        <f>($C$7*DL938+$D$7*DM938+$E$7*V938)</f>
        <v>0</v>
      </c>
      <c r="X938">
        <f>0.61365*exp(17.502*W938/(240.97+W938))</f>
        <v>0</v>
      </c>
      <c r="Y938">
        <f>(Z938/AA938*100)</f>
        <v>0</v>
      </c>
      <c r="Z938">
        <f>DD938*(DI938+DJ938)/1000</f>
        <v>0</v>
      </c>
      <c r="AA938">
        <f>0.61365*exp(17.502*DK938/(240.97+DK938))</f>
        <v>0</v>
      </c>
      <c r="AB938">
        <f>(X938-DD938*(DI938+DJ938)/1000)</f>
        <v>0</v>
      </c>
      <c r="AC938">
        <f>(-J938*44100)</f>
        <v>0</v>
      </c>
      <c r="AD938">
        <f>2*29.3*R938*0.92*(DK938-W938)</f>
        <v>0</v>
      </c>
      <c r="AE938">
        <f>2*0.95*5.67E-8*(((DK938+$B$7)+273)^4-(W938+273)^4)</f>
        <v>0</v>
      </c>
      <c r="AF938">
        <f>U938+AE938+AC938+AD938</f>
        <v>0</v>
      </c>
      <c r="AG938">
        <f>DH938*AU938*(DC938-DB938*(1000-AU938*DE938)/(1000-AU938*DD938))/(100*CV938)</f>
        <v>0</v>
      </c>
      <c r="AH938">
        <f>1000*DH938*AU938*(DD938-DE938)/(100*CV938*(1000-AU938*DD938))</f>
        <v>0</v>
      </c>
      <c r="AI938">
        <f>(AJ938 - AK938 - DI938*1E3/(8.314*(DK938+273.15)) * AM938/DH938 * AL938) * DH938/(100*CV938) * (1000 - DE938)/1000</f>
        <v>0</v>
      </c>
      <c r="AJ938">
        <v>901.589112756502</v>
      </c>
      <c r="AK938">
        <v>840.81806060606</v>
      </c>
      <c r="AL938">
        <v>3.44988624206421</v>
      </c>
      <c r="AM938">
        <v>66.0502826319513</v>
      </c>
      <c r="AN938">
        <f>(AP938 - AO938 + DI938*1E3/(8.314*(DK938+273.15)) * AR938/DH938 * AQ938) * DH938/(100*CV938) * 1000/(1000 - AP938)</f>
        <v>0</v>
      </c>
      <c r="AO938">
        <v>20.6556368579211</v>
      </c>
      <c r="AP938">
        <v>25.8020244755245</v>
      </c>
      <c r="AQ938">
        <v>-0.00979109509725992</v>
      </c>
      <c r="AR938">
        <v>92.4461955037178</v>
      </c>
      <c r="AS938">
        <v>0</v>
      </c>
      <c r="AT938">
        <v>0</v>
      </c>
      <c r="AU938">
        <f>IF(AS938*$H$13&gt;=AW938,1.0,(AW938/(AW938-AS938*$H$13)))</f>
        <v>0</v>
      </c>
      <c r="AV938">
        <f>(AU938-1)*100</f>
        <v>0</v>
      </c>
      <c r="AW938">
        <f>MAX(0,($B$13+$C$13*DP938)/(1+$D$13*DP938)*DI938/(DK938+273)*$E$13)</f>
        <v>0</v>
      </c>
      <c r="AX938" t="s">
        <v>418</v>
      </c>
      <c r="AY938" t="s">
        <v>418</v>
      </c>
      <c r="AZ938">
        <v>0</v>
      </c>
      <c r="BA938">
        <v>0</v>
      </c>
      <c r="BB938">
        <f>1-AZ938/BA938</f>
        <v>0</v>
      </c>
      <c r="BC938">
        <v>0</v>
      </c>
      <c r="BD938" t="s">
        <v>418</v>
      </c>
      <c r="BE938" t="s">
        <v>418</v>
      </c>
      <c r="BF938">
        <v>0</v>
      </c>
      <c r="BG938">
        <v>0</v>
      </c>
      <c r="BH938">
        <f>1-BF938/BG938</f>
        <v>0</v>
      </c>
      <c r="BI938">
        <v>0.5</v>
      </c>
      <c r="BJ938">
        <f>CS938</f>
        <v>0</v>
      </c>
      <c r="BK938">
        <f>L938</f>
        <v>0</v>
      </c>
      <c r="BL938">
        <f>BH938*BI938*BJ938</f>
        <v>0</v>
      </c>
      <c r="BM938">
        <f>(BK938-BC938)/BJ938</f>
        <v>0</v>
      </c>
      <c r="BN938">
        <f>(BA938-BG938)/BG938</f>
        <v>0</v>
      </c>
      <c r="BO938">
        <f>AZ938/(BB938+AZ938/BG938)</f>
        <v>0</v>
      </c>
      <c r="BP938" t="s">
        <v>418</v>
      </c>
      <c r="BQ938">
        <v>0</v>
      </c>
      <c r="BR938">
        <f>IF(BQ938&lt;&gt;0, BQ938, BO938)</f>
        <v>0</v>
      </c>
      <c r="BS938">
        <f>1-BR938/BG938</f>
        <v>0</v>
      </c>
      <c r="BT938">
        <f>(BG938-BF938)/(BG938-BR938)</f>
        <v>0</v>
      </c>
      <c r="BU938">
        <f>(BA938-BG938)/(BA938-BR938)</f>
        <v>0</v>
      </c>
      <c r="BV938">
        <f>(BG938-BF938)/(BG938-AZ938)</f>
        <v>0</v>
      </c>
      <c r="BW938">
        <f>(BA938-BG938)/(BA938-AZ938)</f>
        <v>0</v>
      </c>
      <c r="BX938">
        <f>(BT938*BR938/BF938)</f>
        <v>0</v>
      </c>
      <c r="BY938">
        <f>(1-BX938)</f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f>$B$11*DQ938+$C$11*DR938+$F$11*EC938*(1-EF938)</f>
        <v>0</v>
      </c>
      <c r="CS938">
        <f>CR938*CT938</f>
        <v>0</v>
      </c>
      <c r="CT938">
        <f>($B$11*$D$9+$C$11*$D$9+$F$11*((EP938+EH938)/MAX(EP938+EH938+EQ938, 0.1)*$I$9+EQ938/MAX(EP938+EH938+EQ938, 0.1)*$J$9))/($B$11+$C$11+$F$11)</f>
        <v>0</v>
      </c>
      <c r="CU938">
        <f>($B$11*$K$9+$C$11*$K$9+$F$11*((EP938+EH938)/MAX(EP938+EH938+EQ938, 0.1)*$P$9+EQ938/MAX(EP938+EH938+EQ938, 0.1)*$Q$9))/($B$11+$C$11+$F$11)</f>
        <v>0</v>
      </c>
      <c r="CV938">
        <v>6</v>
      </c>
      <c r="CW938">
        <v>0.5</v>
      </c>
      <c r="CX938" t="s">
        <v>419</v>
      </c>
      <c r="CY938">
        <v>2</v>
      </c>
      <c r="CZ938" t="b">
        <v>1</v>
      </c>
      <c r="DA938">
        <v>1659037557.1</v>
      </c>
      <c r="DB938">
        <v>795.721037037037</v>
      </c>
      <c r="DC938">
        <v>866.634333333333</v>
      </c>
      <c r="DD938">
        <v>25.8495481481481</v>
      </c>
      <c r="DE938">
        <v>20.7352296296296</v>
      </c>
      <c r="DF938">
        <v>787.066703703704</v>
      </c>
      <c r="DG938">
        <v>25.3181962962963</v>
      </c>
      <c r="DH938">
        <v>500.047259259259</v>
      </c>
      <c r="DI938">
        <v>90.2693481481481</v>
      </c>
      <c r="DJ938">
        <v>0.0438490481481481</v>
      </c>
      <c r="DK938">
        <v>27.240837037037</v>
      </c>
      <c r="DL938">
        <v>27.4289185185185</v>
      </c>
      <c r="DM938">
        <v>999.9</v>
      </c>
      <c r="DN938">
        <v>0</v>
      </c>
      <c r="DO938">
        <v>0</v>
      </c>
      <c r="DP938">
        <v>10002.4074074074</v>
      </c>
      <c r="DQ938">
        <v>0</v>
      </c>
      <c r="DR938">
        <v>17.2112</v>
      </c>
      <c r="DS938">
        <v>-70.9133740740741</v>
      </c>
      <c r="DT938">
        <v>816.835481481482</v>
      </c>
      <c r="DU938">
        <v>884.983259259259</v>
      </c>
      <c r="DV938">
        <v>5.11432925925926</v>
      </c>
      <c r="DW938">
        <v>866.634333333333</v>
      </c>
      <c r="DX938">
        <v>20.7352296296296</v>
      </c>
      <c r="DY938">
        <v>2.33342333333333</v>
      </c>
      <c r="DZ938">
        <v>1.87175518518519</v>
      </c>
      <c r="EA938">
        <v>19.9089888888889</v>
      </c>
      <c r="EB938">
        <v>16.3991222222222</v>
      </c>
      <c r="EC938">
        <v>1999.96259259259</v>
      </c>
      <c r="ED938">
        <v>0.979998333333333</v>
      </c>
      <c r="EE938">
        <v>0.0200016444444444</v>
      </c>
      <c r="EF938">
        <v>0</v>
      </c>
      <c r="EG938">
        <v>891.450666666667</v>
      </c>
      <c r="EH938">
        <v>5.00063</v>
      </c>
      <c r="EI938">
        <v>17540.5</v>
      </c>
      <c r="EJ938">
        <v>17256.5555555556</v>
      </c>
      <c r="EK938">
        <v>38.062</v>
      </c>
      <c r="EL938">
        <v>38.125</v>
      </c>
      <c r="EM938">
        <v>37.562</v>
      </c>
      <c r="EN938">
        <v>37.437</v>
      </c>
      <c r="EO938">
        <v>39.062</v>
      </c>
      <c r="EP938">
        <v>1955.06259259259</v>
      </c>
      <c r="EQ938">
        <v>39.9</v>
      </c>
      <c r="ER938">
        <v>0</v>
      </c>
      <c r="ES938">
        <v>1659037563.7</v>
      </c>
      <c r="ET938">
        <v>0</v>
      </c>
      <c r="EU938">
        <v>891.410153846154</v>
      </c>
      <c r="EV938">
        <v>7.32376069169373</v>
      </c>
      <c r="EW938">
        <v>155.059829265557</v>
      </c>
      <c r="EX938">
        <v>17540.5038461538</v>
      </c>
      <c r="EY938">
        <v>15</v>
      </c>
      <c r="EZ938">
        <v>1659035359.5</v>
      </c>
      <c r="FA938" t="s">
        <v>1976</v>
      </c>
      <c r="FB938">
        <v>1659035357.5</v>
      </c>
      <c r="FC938">
        <v>1659035359.5</v>
      </c>
      <c r="FD938">
        <v>1</v>
      </c>
      <c r="FE938">
        <v>-0.104</v>
      </c>
      <c r="FF938">
        <v>-0.037</v>
      </c>
      <c r="FG938">
        <v>6.435</v>
      </c>
      <c r="FH938">
        <v>0.501</v>
      </c>
      <c r="FI938">
        <v>420</v>
      </c>
      <c r="FJ938">
        <v>25</v>
      </c>
      <c r="FK938">
        <v>0.45</v>
      </c>
      <c r="FL938">
        <v>0.11</v>
      </c>
      <c r="FM938">
        <v>-70.28472</v>
      </c>
      <c r="FN938">
        <v>-8.98288480300176</v>
      </c>
      <c r="FO938">
        <v>1.22483809648459</v>
      </c>
      <c r="FP938">
        <v>0</v>
      </c>
      <c r="FQ938">
        <v>890.883911764706</v>
      </c>
      <c r="FR938">
        <v>8.36077922031502</v>
      </c>
      <c r="FS938">
        <v>0.855042254464894</v>
      </c>
      <c r="FT938">
        <v>0</v>
      </c>
      <c r="FU938">
        <v>5.0718695</v>
      </c>
      <c r="FV938">
        <v>0.752563227016878</v>
      </c>
      <c r="FW938">
        <v>0.0776998740652132</v>
      </c>
      <c r="FX938">
        <v>0</v>
      </c>
      <c r="FY938">
        <v>0</v>
      </c>
      <c r="FZ938">
        <v>3</v>
      </c>
      <c r="GA938" t="s">
        <v>427</v>
      </c>
      <c r="GB938">
        <v>2.97354</v>
      </c>
      <c r="GC938">
        <v>2.69818</v>
      </c>
      <c r="GD938">
        <v>0.146037</v>
      </c>
      <c r="GE938">
        <v>0.155276</v>
      </c>
      <c r="GF938">
        <v>0.108337</v>
      </c>
      <c r="GG938">
        <v>0.0935598</v>
      </c>
      <c r="GH938">
        <v>33252.3</v>
      </c>
      <c r="GI938">
        <v>35979.6</v>
      </c>
      <c r="GJ938">
        <v>35283.9</v>
      </c>
      <c r="GK938">
        <v>38626.5</v>
      </c>
      <c r="GL938">
        <v>44601.4</v>
      </c>
      <c r="GM938">
        <v>50571.2</v>
      </c>
      <c r="GN938">
        <v>55154.3</v>
      </c>
      <c r="GO938">
        <v>61958.1</v>
      </c>
      <c r="GP938">
        <v>1.9834</v>
      </c>
      <c r="GQ938">
        <v>1.8542</v>
      </c>
      <c r="GR938">
        <v>0.142902</v>
      </c>
      <c r="GS938">
        <v>0</v>
      </c>
      <c r="GT938">
        <v>25.0784</v>
      </c>
      <c r="GU938">
        <v>999.9</v>
      </c>
      <c r="GV938">
        <v>58.198</v>
      </c>
      <c r="GW938">
        <v>29.265</v>
      </c>
      <c r="GX938">
        <v>26.3279</v>
      </c>
      <c r="GY938">
        <v>55.9319</v>
      </c>
      <c r="GZ938">
        <v>46.3742</v>
      </c>
      <c r="HA938">
        <v>1</v>
      </c>
      <c r="HB938">
        <v>-0.0633333</v>
      </c>
      <c r="HC938">
        <v>0.012854</v>
      </c>
      <c r="HD938">
        <v>20.114</v>
      </c>
      <c r="HE938">
        <v>5.19932</v>
      </c>
      <c r="HF938">
        <v>12.004</v>
      </c>
      <c r="HG938">
        <v>4.9756</v>
      </c>
      <c r="HH938">
        <v>3.2938</v>
      </c>
      <c r="HI938">
        <v>9999</v>
      </c>
      <c r="HJ938">
        <v>9999</v>
      </c>
      <c r="HK938">
        <v>9999</v>
      </c>
      <c r="HL938">
        <v>631.5</v>
      </c>
      <c r="HM938">
        <v>1.8631</v>
      </c>
      <c r="HN938">
        <v>1.86798</v>
      </c>
      <c r="HO938">
        <v>1.86783</v>
      </c>
      <c r="HP938">
        <v>1.86893</v>
      </c>
      <c r="HQ938">
        <v>1.86981</v>
      </c>
      <c r="HR938">
        <v>1.86584</v>
      </c>
      <c r="HS938">
        <v>1.86691</v>
      </c>
      <c r="HT938">
        <v>1.86829</v>
      </c>
      <c r="HU938">
        <v>5</v>
      </c>
      <c r="HV938">
        <v>0</v>
      </c>
      <c r="HW938">
        <v>0</v>
      </c>
      <c r="HX938">
        <v>0</v>
      </c>
      <c r="HY938" t="s">
        <v>422</v>
      </c>
      <c r="HZ938" t="s">
        <v>423</v>
      </c>
      <c r="IA938" t="s">
        <v>424</v>
      </c>
      <c r="IB938" t="s">
        <v>424</v>
      </c>
      <c r="IC938" t="s">
        <v>424</v>
      </c>
      <c r="ID938" t="s">
        <v>424</v>
      </c>
      <c r="IE938">
        <v>0</v>
      </c>
      <c r="IF938">
        <v>100</v>
      </c>
      <c r="IG938">
        <v>100</v>
      </c>
      <c r="IH938">
        <v>8.798</v>
      </c>
      <c r="II938">
        <v>0.5314</v>
      </c>
      <c r="IJ938">
        <v>3.92360093765785</v>
      </c>
      <c r="IK938">
        <v>0.00601174518973114</v>
      </c>
      <c r="IL938">
        <v>2.77886958061485e-07</v>
      </c>
      <c r="IM938">
        <v>-3.54636231360687e-10</v>
      </c>
      <c r="IN938">
        <v>0.531367920259254</v>
      </c>
      <c r="IO938">
        <v>0</v>
      </c>
      <c r="IP938">
        <v>0</v>
      </c>
      <c r="IQ938">
        <v>0</v>
      </c>
      <c r="IR938">
        <v>-4</v>
      </c>
      <c r="IS938">
        <v>1848</v>
      </c>
      <c r="IT938">
        <v>1</v>
      </c>
      <c r="IU938">
        <v>25</v>
      </c>
      <c r="IV938">
        <v>36.8</v>
      </c>
      <c r="IW938">
        <v>36.8</v>
      </c>
      <c r="IX938">
        <v>1.89575</v>
      </c>
      <c r="IY938">
        <v>2.61108</v>
      </c>
      <c r="IZ938">
        <v>1.54785</v>
      </c>
      <c r="JA938">
        <v>2.30713</v>
      </c>
      <c r="JB938">
        <v>1.34644</v>
      </c>
      <c r="JC938">
        <v>2.42676</v>
      </c>
      <c r="JD938">
        <v>33.6029</v>
      </c>
      <c r="JE938">
        <v>24.2276</v>
      </c>
      <c r="JF938">
        <v>18</v>
      </c>
      <c r="JG938">
        <v>497.104</v>
      </c>
      <c r="JH938">
        <v>413.681</v>
      </c>
      <c r="JI938">
        <v>24.9998</v>
      </c>
      <c r="JJ938">
        <v>26.4333</v>
      </c>
      <c r="JK938">
        <v>30</v>
      </c>
      <c r="JL938">
        <v>26.3866</v>
      </c>
      <c r="JM938">
        <v>26.329</v>
      </c>
      <c r="JN938">
        <v>38.0099</v>
      </c>
      <c r="JO938">
        <v>31.1202</v>
      </c>
      <c r="JP938">
        <v>99.2477</v>
      </c>
      <c r="JQ938">
        <v>25</v>
      </c>
      <c r="JR938">
        <v>905.901</v>
      </c>
      <c r="JS938">
        <v>20.502</v>
      </c>
      <c r="JT938">
        <v>102.313</v>
      </c>
      <c r="JU938">
        <v>103.129</v>
      </c>
    </row>
    <row r="939" spans="1:281">
      <c r="A939">
        <v>921</v>
      </c>
      <c r="B939">
        <v>1659037569.6</v>
      </c>
      <c r="C939">
        <v>13886.5</v>
      </c>
      <c r="D939" t="s">
        <v>2276</v>
      </c>
      <c r="E939" t="s">
        <v>2277</v>
      </c>
      <c r="F939">
        <v>5</v>
      </c>
      <c r="G939" t="s">
        <v>2169</v>
      </c>
      <c r="H939" t="s">
        <v>417</v>
      </c>
      <c r="I939">
        <v>1659037561.81429</v>
      </c>
      <c r="J939">
        <f>(K939)/1000</f>
        <v>0</v>
      </c>
      <c r="K939">
        <f>IF(CZ939, AN939, AH939)</f>
        <v>0</v>
      </c>
      <c r="L939">
        <f>IF(CZ939, AI939, AG939)</f>
        <v>0</v>
      </c>
      <c r="M939">
        <f>DB939 - IF(AU939&gt;1, L939*CV939*100.0/(AW939*DP939), 0)</f>
        <v>0</v>
      </c>
      <c r="N939">
        <f>((T939-J939/2)*M939-L939)/(T939+J939/2)</f>
        <v>0</v>
      </c>
      <c r="O939">
        <f>N939*(DI939+DJ939)/1000.0</f>
        <v>0</v>
      </c>
      <c r="P939">
        <f>(DB939 - IF(AU939&gt;1, L939*CV939*100.0/(AW939*DP939), 0))*(DI939+DJ939)/1000.0</f>
        <v>0</v>
      </c>
      <c r="Q939">
        <f>2.0/((1/S939-1/R939)+SIGN(S939)*SQRT((1/S939-1/R939)*(1/S939-1/R939) + 4*CW939/((CW939+1)*(CW939+1))*(2*1/S939*1/R939-1/R939*1/R939)))</f>
        <v>0</v>
      </c>
      <c r="R939">
        <f>IF(LEFT(CX939,1)&lt;&gt;"0",IF(LEFT(CX939,1)="1",3.0,CY939),$D$5+$E$5*(DP939*DI939/($K$5*1000))+$F$5*(DP939*DI939/($K$5*1000))*MAX(MIN(CV939,$J$5),$I$5)*MAX(MIN(CV939,$J$5),$I$5)+$G$5*MAX(MIN(CV939,$J$5),$I$5)*(DP939*DI939/($K$5*1000))+$H$5*(DP939*DI939/($K$5*1000))*(DP939*DI939/($K$5*1000)))</f>
        <v>0</v>
      </c>
      <c r="S939">
        <f>J939*(1000-(1000*0.61365*exp(17.502*W939/(240.97+W939))/(DI939+DJ939)+DD939)/2)/(1000*0.61365*exp(17.502*W939/(240.97+W939))/(DI939+DJ939)-DD939)</f>
        <v>0</v>
      </c>
      <c r="T939">
        <f>1/((CW939+1)/(Q939/1.6)+1/(R939/1.37)) + CW939/((CW939+1)/(Q939/1.6) + CW939/(R939/1.37))</f>
        <v>0</v>
      </c>
      <c r="U939">
        <f>(CR939*CU939)</f>
        <v>0</v>
      </c>
      <c r="V939">
        <f>(DK939+(U939+2*0.95*5.67E-8*(((DK939+$B$7)+273)^4-(DK939+273)^4)-44100*J939)/(1.84*29.3*R939+8*0.95*5.67E-8*(DK939+273)^3))</f>
        <v>0</v>
      </c>
      <c r="W939">
        <f>($C$7*DL939+$D$7*DM939+$E$7*V939)</f>
        <v>0</v>
      </c>
      <c r="X939">
        <f>0.61365*exp(17.502*W939/(240.97+W939))</f>
        <v>0</v>
      </c>
      <c r="Y939">
        <f>(Z939/AA939*100)</f>
        <v>0</v>
      </c>
      <c r="Z939">
        <f>DD939*(DI939+DJ939)/1000</f>
        <v>0</v>
      </c>
      <c r="AA939">
        <f>0.61365*exp(17.502*DK939/(240.97+DK939))</f>
        <v>0</v>
      </c>
      <c r="AB939">
        <f>(X939-DD939*(DI939+DJ939)/1000)</f>
        <v>0</v>
      </c>
      <c r="AC939">
        <f>(-J939*44100)</f>
        <v>0</v>
      </c>
      <c r="AD939">
        <f>2*29.3*R939*0.92*(DK939-W939)</f>
        <v>0</v>
      </c>
      <c r="AE939">
        <f>2*0.95*5.67E-8*(((DK939+$B$7)+273)^4-(W939+273)^4)</f>
        <v>0</v>
      </c>
      <c r="AF939">
        <f>U939+AE939+AC939+AD939</f>
        <v>0</v>
      </c>
      <c r="AG939">
        <f>DH939*AU939*(DC939-DB939*(1000-AU939*DE939)/(1000-AU939*DD939))/(100*CV939)</f>
        <v>0</v>
      </c>
      <c r="AH939">
        <f>1000*DH939*AU939*(DD939-DE939)/(100*CV939*(1000-AU939*DD939))</f>
        <v>0</v>
      </c>
      <c r="AI939">
        <f>(AJ939 - AK939 - DI939*1E3/(8.314*(DK939+273.15)) * AM939/DH939 * AL939) * DH939/(100*CV939) * (1000 - DE939)/1000</f>
        <v>0</v>
      </c>
      <c r="AJ939">
        <v>918.323789153565</v>
      </c>
      <c r="AK939">
        <v>857.581054545455</v>
      </c>
      <c r="AL939">
        <v>3.34327033383575</v>
      </c>
      <c r="AM939">
        <v>66.0502826319513</v>
      </c>
      <c r="AN939">
        <f>(AP939 - AO939 + DI939*1E3/(8.314*(DK939+273.15)) * AR939/DH939 * AQ939) * DH939/(100*CV939) * 1000/(1000 - AP939)</f>
        <v>0</v>
      </c>
      <c r="AO939">
        <v>20.5526478021625</v>
      </c>
      <c r="AP939">
        <v>25.7555055944056</v>
      </c>
      <c r="AQ939">
        <v>-0.0109132371586822</v>
      </c>
      <c r="AR939">
        <v>92.4461955037178</v>
      </c>
      <c r="AS939">
        <v>0</v>
      </c>
      <c r="AT939">
        <v>0</v>
      </c>
      <c r="AU939">
        <f>IF(AS939*$H$13&gt;=AW939,1.0,(AW939/(AW939-AS939*$H$13)))</f>
        <v>0</v>
      </c>
      <c r="AV939">
        <f>(AU939-1)*100</f>
        <v>0</v>
      </c>
      <c r="AW939">
        <f>MAX(0,($B$13+$C$13*DP939)/(1+$D$13*DP939)*DI939/(DK939+273)*$E$13)</f>
        <v>0</v>
      </c>
      <c r="AX939" t="s">
        <v>418</v>
      </c>
      <c r="AY939" t="s">
        <v>418</v>
      </c>
      <c r="AZ939">
        <v>0</v>
      </c>
      <c r="BA939">
        <v>0</v>
      </c>
      <c r="BB939">
        <f>1-AZ939/BA939</f>
        <v>0</v>
      </c>
      <c r="BC939">
        <v>0</v>
      </c>
      <c r="BD939" t="s">
        <v>418</v>
      </c>
      <c r="BE939" t="s">
        <v>418</v>
      </c>
      <c r="BF939">
        <v>0</v>
      </c>
      <c r="BG939">
        <v>0</v>
      </c>
      <c r="BH939">
        <f>1-BF939/BG939</f>
        <v>0</v>
      </c>
      <c r="BI939">
        <v>0.5</v>
      </c>
      <c r="BJ939">
        <f>CS939</f>
        <v>0</v>
      </c>
      <c r="BK939">
        <f>L939</f>
        <v>0</v>
      </c>
      <c r="BL939">
        <f>BH939*BI939*BJ939</f>
        <v>0</v>
      </c>
      <c r="BM939">
        <f>(BK939-BC939)/BJ939</f>
        <v>0</v>
      </c>
      <c r="BN939">
        <f>(BA939-BG939)/BG939</f>
        <v>0</v>
      </c>
      <c r="BO939">
        <f>AZ939/(BB939+AZ939/BG939)</f>
        <v>0</v>
      </c>
      <c r="BP939" t="s">
        <v>418</v>
      </c>
      <c r="BQ939">
        <v>0</v>
      </c>
      <c r="BR939">
        <f>IF(BQ939&lt;&gt;0, BQ939, BO939)</f>
        <v>0</v>
      </c>
      <c r="BS939">
        <f>1-BR939/BG939</f>
        <v>0</v>
      </c>
      <c r="BT939">
        <f>(BG939-BF939)/(BG939-BR939)</f>
        <v>0</v>
      </c>
      <c r="BU939">
        <f>(BA939-BG939)/(BA939-BR939)</f>
        <v>0</v>
      </c>
      <c r="BV939">
        <f>(BG939-BF939)/(BG939-AZ939)</f>
        <v>0</v>
      </c>
      <c r="BW939">
        <f>(BA939-BG939)/(BA939-AZ939)</f>
        <v>0</v>
      </c>
      <c r="BX939">
        <f>(BT939*BR939/BF939)</f>
        <v>0</v>
      </c>
      <c r="BY939">
        <f>(1-BX939)</f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f>$B$11*DQ939+$C$11*DR939+$F$11*EC939*(1-EF939)</f>
        <v>0</v>
      </c>
      <c r="CS939">
        <f>CR939*CT939</f>
        <v>0</v>
      </c>
      <c r="CT939">
        <f>($B$11*$D$9+$C$11*$D$9+$F$11*((EP939+EH939)/MAX(EP939+EH939+EQ939, 0.1)*$I$9+EQ939/MAX(EP939+EH939+EQ939, 0.1)*$J$9))/($B$11+$C$11+$F$11)</f>
        <v>0</v>
      </c>
      <c r="CU939">
        <f>($B$11*$K$9+$C$11*$K$9+$F$11*((EP939+EH939)/MAX(EP939+EH939+EQ939, 0.1)*$P$9+EQ939/MAX(EP939+EH939+EQ939, 0.1)*$Q$9))/($B$11+$C$11+$F$11)</f>
        <v>0</v>
      </c>
      <c r="CV939">
        <v>6</v>
      </c>
      <c r="CW939">
        <v>0.5</v>
      </c>
      <c r="CX939" t="s">
        <v>419</v>
      </c>
      <c r="CY939">
        <v>2</v>
      </c>
      <c r="CZ939" t="b">
        <v>1</v>
      </c>
      <c r="DA939">
        <v>1659037561.81429</v>
      </c>
      <c r="DB939">
        <v>811.411642857143</v>
      </c>
      <c r="DC939">
        <v>882.660321428571</v>
      </c>
      <c r="DD939">
        <v>25.8181607142857</v>
      </c>
      <c r="DE939">
        <v>20.6401607142857</v>
      </c>
      <c r="DF939">
        <v>802.667071428571</v>
      </c>
      <c r="DG939">
        <v>25.2868</v>
      </c>
      <c r="DH939">
        <v>500.059321428571</v>
      </c>
      <c r="DI939">
        <v>90.2699964285714</v>
      </c>
      <c r="DJ939">
        <v>0.04381755</v>
      </c>
      <c r="DK939">
        <v>27.2381928571429</v>
      </c>
      <c r="DL939">
        <v>27.4200142857143</v>
      </c>
      <c r="DM939">
        <v>999.9</v>
      </c>
      <c r="DN939">
        <v>0</v>
      </c>
      <c r="DO939">
        <v>0</v>
      </c>
      <c r="DP939">
        <v>10016.4285714286</v>
      </c>
      <c r="DQ939">
        <v>0</v>
      </c>
      <c r="DR939">
        <v>17.2112</v>
      </c>
      <c r="DS939">
        <v>-71.2487678571429</v>
      </c>
      <c r="DT939">
        <v>832.915464285714</v>
      </c>
      <c r="DU939">
        <v>901.261214285714</v>
      </c>
      <c r="DV939">
        <v>5.17801285714286</v>
      </c>
      <c r="DW939">
        <v>882.660321428571</v>
      </c>
      <c r="DX939">
        <v>20.6401607142857</v>
      </c>
      <c r="DY939">
        <v>2.33060678571429</v>
      </c>
      <c r="DZ939">
        <v>1.86318607142857</v>
      </c>
      <c r="EA939">
        <v>19.8894892857143</v>
      </c>
      <c r="EB939">
        <v>16.3271035714286</v>
      </c>
      <c r="EC939">
        <v>1999.96678571429</v>
      </c>
      <c r="ED939">
        <v>0.979998321428571</v>
      </c>
      <c r="EE939">
        <v>0.0200016571428571</v>
      </c>
      <c r="EF939">
        <v>0</v>
      </c>
      <c r="EG939">
        <v>892.020285714286</v>
      </c>
      <c r="EH939">
        <v>5.00063</v>
      </c>
      <c r="EI939">
        <v>17552.0071428571</v>
      </c>
      <c r="EJ939">
        <v>17256.6</v>
      </c>
      <c r="EK939">
        <v>38.062</v>
      </c>
      <c r="EL939">
        <v>38.125</v>
      </c>
      <c r="EM939">
        <v>37.562</v>
      </c>
      <c r="EN939">
        <v>37.437</v>
      </c>
      <c r="EO939">
        <v>39.062</v>
      </c>
      <c r="EP939">
        <v>1955.06678571429</v>
      </c>
      <c r="EQ939">
        <v>39.9</v>
      </c>
      <c r="ER939">
        <v>0</v>
      </c>
      <c r="ES939">
        <v>1659037569.1</v>
      </c>
      <c r="ET939">
        <v>0</v>
      </c>
      <c r="EU939">
        <v>892.09652</v>
      </c>
      <c r="EV939">
        <v>7.30453847223731</v>
      </c>
      <c r="EW939">
        <v>129.923077176553</v>
      </c>
      <c r="EX939">
        <v>17554.24</v>
      </c>
      <c r="EY939">
        <v>15</v>
      </c>
      <c r="EZ939">
        <v>1659035359.5</v>
      </c>
      <c r="FA939" t="s">
        <v>1976</v>
      </c>
      <c r="FB939">
        <v>1659035357.5</v>
      </c>
      <c r="FC939">
        <v>1659035359.5</v>
      </c>
      <c r="FD939">
        <v>1</v>
      </c>
      <c r="FE939">
        <v>-0.104</v>
      </c>
      <c r="FF939">
        <v>-0.037</v>
      </c>
      <c r="FG939">
        <v>6.435</v>
      </c>
      <c r="FH939">
        <v>0.501</v>
      </c>
      <c r="FI939">
        <v>420</v>
      </c>
      <c r="FJ939">
        <v>25</v>
      </c>
      <c r="FK939">
        <v>0.45</v>
      </c>
      <c r="FL939">
        <v>0.11</v>
      </c>
      <c r="FM939">
        <v>-70.9401775</v>
      </c>
      <c r="FN939">
        <v>-5.48812570356457</v>
      </c>
      <c r="FO939">
        <v>0.837698878621519</v>
      </c>
      <c r="FP939">
        <v>0</v>
      </c>
      <c r="FQ939">
        <v>891.708029411765</v>
      </c>
      <c r="FR939">
        <v>7.38754774877262</v>
      </c>
      <c r="FS939">
        <v>0.752042453639504</v>
      </c>
      <c r="FT939">
        <v>0</v>
      </c>
      <c r="FU939">
        <v>5.13945625</v>
      </c>
      <c r="FV939">
        <v>0.8059732457786</v>
      </c>
      <c r="FW939">
        <v>0.0826000009893311</v>
      </c>
      <c r="FX939">
        <v>0</v>
      </c>
      <c r="FY939">
        <v>0</v>
      </c>
      <c r="FZ939">
        <v>3</v>
      </c>
      <c r="GA939" t="s">
        <v>427</v>
      </c>
      <c r="GB939">
        <v>2.97422</v>
      </c>
      <c r="GC939">
        <v>2.69818</v>
      </c>
      <c r="GD939">
        <v>0.14798</v>
      </c>
      <c r="GE939">
        <v>0.157111</v>
      </c>
      <c r="GF939">
        <v>0.10819</v>
      </c>
      <c r="GG939">
        <v>0.093465</v>
      </c>
      <c r="GH939">
        <v>33176.8</v>
      </c>
      <c r="GI939">
        <v>35901.3</v>
      </c>
      <c r="GJ939">
        <v>35284</v>
      </c>
      <c r="GK939">
        <v>38626.2</v>
      </c>
      <c r="GL939">
        <v>44609.1</v>
      </c>
      <c r="GM939">
        <v>50575.9</v>
      </c>
      <c r="GN939">
        <v>55154.6</v>
      </c>
      <c r="GO939">
        <v>61957.3</v>
      </c>
      <c r="GP939">
        <v>1.9844</v>
      </c>
      <c r="GQ939">
        <v>1.8542</v>
      </c>
      <c r="GR939">
        <v>0.1432</v>
      </c>
      <c r="GS939">
        <v>0</v>
      </c>
      <c r="GT939">
        <v>25.0804</v>
      </c>
      <c r="GU939">
        <v>999.9</v>
      </c>
      <c r="GV939">
        <v>58.198</v>
      </c>
      <c r="GW939">
        <v>29.265</v>
      </c>
      <c r="GX939">
        <v>26.3286</v>
      </c>
      <c r="GY939">
        <v>55.5219</v>
      </c>
      <c r="GZ939">
        <v>46.254</v>
      </c>
      <c r="HA939">
        <v>1</v>
      </c>
      <c r="HB939">
        <v>-0.0625203</v>
      </c>
      <c r="HC939">
        <v>0.0144662</v>
      </c>
      <c r="HD939">
        <v>20.114</v>
      </c>
      <c r="HE939">
        <v>5.19932</v>
      </c>
      <c r="HF939">
        <v>12.0052</v>
      </c>
      <c r="HG939">
        <v>4.976</v>
      </c>
      <c r="HH939">
        <v>3.294</v>
      </c>
      <c r="HI939">
        <v>9999</v>
      </c>
      <c r="HJ939">
        <v>9999</v>
      </c>
      <c r="HK939">
        <v>9999</v>
      </c>
      <c r="HL939">
        <v>631.5</v>
      </c>
      <c r="HM939">
        <v>1.86313</v>
      </c>
      <c r="HN939">
        <v>1.86798</v>
      </c>
      <c r="HO939">
        <v>1.86783</v>
      </c>
      <c r="HP939">
        <v>1.86896</v>
      </c>
      <c r="HQ939">
        <v>1.86975</v>
      </c>
      <c r="HR939">
        <v>1.86584</v>
      </c>
      <c r="HS939">
        <v>1.86691</v>
      </c>
      <c r="HT939">
        <v>1.86829</v>
      </c>
      <c r="HU939">
        <v>5</v>
      </c>
      <c r="HV939">
        <v>0</v>
      </c>
      <c r="HW939">
        <v>0</v>
      </c>
      <c r="HX939">
        <v>0</v>
      </c>
      <c r="HY939" t="s">
        <v>422</v>
      </c>
      <c r="HZ939" t="s">
        <v>423</v>
      </c>
      <c r="IA939" t="s">
        <v>424</v>
      </c>
      <c r="IB939" t="s">
        <v>424</v>
      </c>
      <c r="IC939" t="s">
        <v>424</v>
      </c>
      <c r="ID939" t="s">
        <v>424</v>
      </c>
      <c r="IE939">
        <v>0</v>
      </c>
      <c r="IF939">
        <v>100</v>
      </c>
      <c r="IG939">
        <v>100</v>
      </c>
      <c r="IH939">
        <v>8.892</v>
      </c>
      <c r="II939">
        <v>0.5313</v>
      </c>
      <c r="IJ939">
        <v>3.92360093765785</v>
      </c>
      <c r="IK939">
        <v>0.00601174518973114</v>
      </c>
      <c r="IL939">
        <v>2.77886958061485e-07</v>
      </c>
      <c r="IM939">
        <v>-3.54636231360687e-10</v>
      </c>
      <c r="IN939">
        <v>0.531367920259254</v>
      </c>
      <c r="IO939">
        <v>0</v>
      </c>
      <c r="IP939">
        <v>0</v>
      </c>
      <c r="IQ939">
        <v>0</v>
      </c>
      <c r="IR939">
        <v>-4</v>
      </c>
      <c r="IS939">
        <v>1848</v>
      </c>
      <c r="IT939">
        <v>1</v>
      </c>
      <c r="IU939">
        <v>25</v>
      </c>
      <c r="IV939">
        <v>36.9</v>
      </c>
      <c r="IW939">
        <v>36.8</v>
      </c>
      <c r="IX939">
        <v>1.92627</v>
      </c>
      <c r="IY939">
        <v>2.61719</v>
      </c>
      <c r="IZ939">
        <v>1.54785</v>
      </c>
      <c r="JA939">
        <v>2.30713</v>
      </c>
      <c r="JB939">
        <v>1.34644</v>
      </c>
      <c r="JC939">
        <v>2.31812</v>
      </c>
      <c r="JD939">
        <v>33.6029</v>
      </c>
      <c r="JE939">
        <v>24.2188</v>
      </c>
      <c r="JF939">
        <v>18</v>
      </c>
      <c r="JG939">
        <v>497.759</v>
      </c>
      <c r="JH939">
        <v>413.681</v>
      </c>
      <c r="JI939">
        <v>25</v>
      </c>
      <c r="JJ939">
        <v>26.4333</v>
      </c>
      <c r="JK939">
        <v>30.0002</v>
      </c>
      <c r="JL939">
        <v>26.3866</v>
      </c>
      <c r="JM939">
        <v>26.329</v>
      </c>
      <c r="JN939">
        <v>38.5525</v>
      </c>
      <c r="JO939">
        <v>31.1202</v>
      </c>
      <c r="JP939">
        <v>99.2477</v>
      </c>
      <c r="JQ939">
        <v>25</v>
      </c>
      <c r="JR939">
        <v>926.023</v>
      </c>
      <c r="JS939">
        <v>20.4827</v>
      </c>
      <c r="JT939">
        <v>102.313</v>
      </c>
      <c r="JU939">
        <v>103.127</v>
      </c>
    </row>
    <row r="940" spans="1:281">
      <c r="A940">
        <v>922</v>
      </c>
      <c r="B940">
        <v>1659037574.6</v>
      </c>
      <c r="C940">
        <v>13891.5</v>
      </c>
      <c r="D940" t="s">
        <v>2278</v>
      </c>
      <c r="E940" t="s">
        <v>2279</v>
      </c>
      <c r="F940">
        <v>5</v>
      </c>
      <c r="G940" t="s">
        <v>2169</v>
      </c>
      <c r="H940" t="s">
        <v>417</v>
      </c>
      <c r="I940">
        <v>1659037567.1</v>
      </c>
      <c r="J940">
        <f>(K940)/1000</f>
        <v>0</v>
      </c>
      <c r="K940">
        <f>IF(CZ940, AN940, AH940)</f>
        <v>0</v>
      </c>
      <c r="L940">
        <f>IF(CZ940, AI940, AG940)</f>
        <v>0</v>
      </c>
      <c r="M940">
        <f>DB940 - IF(AU940&gt;1, L940*CV940*100.0/(AW940*DP940), 0)</f>
        <v>0</v>
      </c>
      <c r="N940">
        <f>((T940-J940/2)*M940-L940)/(T940+J940/2)</f>
        <v>0</v>
      </c>
      <c r="O940">
        <f>N940*(DI940+DJ940)/1000.0</f>
        <v>0</v>
      </c>
      <c r="P940">
        <f>(DB940 - IF(AU940&gt;1, L940*CV940*100.0/(AW940*DP940), 0))*(DI940+DJ940)/1000.0</f>
        <v>0</v>
      </c>
      <c r="Q940">
        <f>2.0/((1/S940-1/R940)+SIGN(S940)*SQRT((1/S940-1/R940)*(1/S940-1/R940) + 4*CW940/((CW940+1)*(CW940+1))*(2*1/S940*1/R940-1/R940*1/R940)))</f>
        <v>0</v>
      </c>
      <c r="R940">
        <f>IF(LEFT(CX940,1)&lt;&gt;"0",IF(LEFT(CX940,1)="1",3.0,CY940),$D$5+$E$5*(DP940*DI940/($K$5*1000))+$F$5*(DP940*DI940/($K$5*1000))*MAX(MIN(CV940,$J$5),$I$5)*MAX(MIN(CV940,$J$5),$I$5)+$G$5*MAX(MIN(CV940,$J$5),$I$5)*(DP940*DI940/($K$5*1000))+$H$5*(DP940*DI940/($K$5*1000))*(DP940*DI940/($K$5*1000)))</f>
        <v>0</v>
      </c>
      <c r="S940">
        <f>J940*(1000-(1000*0.61365*exp(17.502*W940/(240.97+W940))/(DI940+DJ940)+DD940)/2)/(1000*0.61365*exp(17.502*W940/(240.97+W940))/(DI940+DJ940)-DD940)</f>
        <v>0</v>
      </c>
      <c r="T940">
        <f>1/((CW940+1)/(Q940/1.6)+1/(R940/1.37)) + CW940/((CW940+1)/(Q940/1.6) + CW940/(R940/1.37))</f>
        <v>0</v>
      </c>
      <c r="U940">
        <f>(CR940*CU940)</f>
        <v>0</v>
      </c>
      <c r="V940">
        <f>(DK940+(U940+2*0.95*5.67E-8*(((DK940+$B$7)+273)^4-(DK940+273)^4)-44100*J940)/(1.84*29.3*R940+8*0.95*5.67E-8*(DK940+273)^3))</f>
        <v>0</v>
      </c>
      <c r="W940">
        <f>($C$7*DL940+$D$7*DM940+$E$7*V940)</f>
        <v>0</v>
      </c>
      <c r="X940">
        <f>0.61365*exp(17.502*W940/(240.97+W940))</f>
        <v>0</v>
      </c>
      <c r="Y940">
        <f>(Z940/AA940*100)</f>
        <v>0</v>
      </c>
      <c r="Z940">
        <f>DD940*(DI940+DJ940)/1000</f>
        <v>0</v>
      </c>
      <c r="AA940">
        <f>0.61365*exp(17.502*DK940/(240.97+DK940))</f>
        <v>0</v>
      </c>
      <c r="AB940">
        <f>(X940-DD940*(DI940+DJ940)/1000)</f>
        <v>0</v>
      </c>
      <c r="AC940">
        <f>(-J940*44100)</f>
        <v>0</v>
      </c>
      <c r="AD940">
        <f>2*29.3*R940*0.92*(DK940-W940)</f>
        <v>0</v>
      </c>
      <c r="AE940">
        <f>2*0.95*5.67E-8*(((DK940+$B$7)+273)^4-(W940+273)^4)</f>
        <v>0</v>
      </c>
      <c r="AF940">
        <f>U940+AE940+AC940+AD940</f>
        <v>0</v>
      </c>
      <c r="AG940">
        <f>DH940*AU940*(DC940-DB940*(1000-AU940*DE940)/(1000-AU940*DD940))/(100*CV940)</f>
        <v>0</v>
      </c>
      <c r="AH940">
        <f>1000*DH940*AU940*(DD940-DE940)/(100*CV940*(1000-AU940*DD940))</f>
        <v>0</v>
      </c>
      <c r="AI940">
        <f>(AJ940 - AK940 - DI940*1E3/(8.314*(DK940+273.15)) * AM940/DH940 * AL940) * DH940/(100*CV940) * (1000 - DE940)/1000</f>
        <v>0</v>
      </c>
      <c r="AJ940">
        <v>935.658890110467</v>
      </c>
      <c r="AK940">
        <v>874.638818181818</v>
      </c>
      <c r="AL940">
        <v>3.41249551525961</v>
      </c>
      <c r="AM940">
        <v>66.0502826319513</v>
      </c>
      <c r="AN940">
        <f>(AP940 - AO940 + DI940*1E3/(8.314*(DK940+273.15)) * AR940/DH940 * AQ940) * DH940/(100*CV940) * 1000/(1000 - AP940)</f>
        <v>0</v>
      </c>
      <c r="AO940">
        <v>20.5319101921311</v>
      </c>
      <c r="AP940">
        <v>25.7370937062937</v>
      </c>
      <c r="AQ940">
        <v>-0.00298106444730878</v>
      </c>
      <c r="AR940">
        <v>92.4461955037178</v>
      </c>
      <c r="AS940">
        <v>0</v>
      </c>
      <c r="AT940">
        <v>0</v>
      </c>
      <c r="AU940">
        <f>IF(AS940*$H$13&gt;=AW940,1.0,(AW940/(AW940-AS940*$H$13)))</f>
        <v>0</v>
      </c>
      <c r="AV940">
        <f>(AU940-1)*100</f>
        <v>0</v>
      </c>
      <c r="AW940">
        <f>MAX(0,($B$13+$C$13*DP940)/(1+$D$13*DP940)*DI940/(DK940+273)*$E$13)</f>
        <v>0</v>
      </c>
      <c r="AX940" t="s">
        <v>418</v>
      </c>
      <c r="AY940" t="s">
        <v>418</v>
      </c>
      <c r="AZ940">
        <v>0</v>
      </c>
      <c r="BA940">
        <v>0</v>
      </c>
      <c r="BB940">
        <f>1-AZ940/BA940</f>
        <v>0</v>
      </c>
      <c r="BC940">
        <v>0</v>
      </c>
      <c r="BD940" t="s">
        <v>418</v>
      </c>
      <c r="BE940" t="s">
        <v>418</v>
      </c>
      <c r="BF940">
        <v>0</v>
      </c>
      <c r="BG940">
        <v>0</v>
      </c>
      <c r="BH940">
        <f>1-BF940/BG940</f>
        <v>0</v>
      </c>
      <c r="BI940">
        <v>0.5</v>
      </c>
      <c r="BJ940">
        <f>CS940</f>
        <v>0</v>
      </c>
      <c r="BK940">
        <f>L940</f>
        <v>0</v>
      </c>
      <c r="BL940">
        <f>BH940*BI940*BJ940</f>
        <v>0</v>
      </c>
      <c r="BM940">
        <f>(BK940-BC940)/BJ940</f>
        <v>0</v>
      </c>
      <c r="BN940">
        <f>(BA940-BG940)/BG940</f>
        <v>0</v>
      </c>
      <c r="BO940">
        <f>AZ940/(BB940+AZ940/BG940)</f>
        <v>0</v>
      </c>
      <c r="BP940" t="s">
        <v>418</v>
      </c>
      <c r="BQ940">
        <v>0</v>
      </c>
      <c r="BR940">
        <f>IF(BQ940&lt;&gt;0, BQ940, BO940)</f>
        <v>0</v>
      </c>
      <c r="BS940">
        <f>1-BR940/BG940</f>
        <v>0</v>
      </c>
      <c r="BT940">
        <f>(BG940-BF940)/(BG940-BR940)</f>
        <v>0</v>
      </c>
      <c r="BU940">
        <f>(BA940-BG940)/(BA940-BR940)</f>
        <v>0</v>
      </c>
      <c r="BV940">
        <f>(BG940-BF940)/(BG940-AZ940)</f>
        <v>0</v>
      </c>
      <c r="BW940">
        <f>(BA940-BG940)/(BA940-AZ940)</f>
        <v>0</v>
      </c>
      <c r="BX940">
        <f>(BT940*BR940/BF940)</f>
        <v>0</v>
      </c>
      <c r="BY940">
        <f>(1-BX940)</f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f>$B$11*DQ940+$C$11*DR940+$F$11*EC940*(1-EF940)</f>
        <v>0</v>
      </c>
      <c r="CS940">
        <f>CR940*CT940</f>
        <v>0</v>
      </c>
      <c r="CT940">
        <f>($B$11*$D$9+$C$11*$D$9+$F$11*((EP940+EH940)/MAX(EP940+EH940+EQ940, 0.1)*$I$9+EQ940/MAX(EP940+EH940+EQ940, 0.1)*$J$9))/($B$11+$C$11+$F$11)</f>
        <v>0</v>
      </c>
      <c r="CU940">
        <f>($B$11*$K$9+$C$11*$K$9+$F$11*((EP940+EH940)/MAX(EP940+EH940+EQ940, 0.1)*$P$9+EQ940/MAX(EP940+EH940+EQ940, 0.1)*$Q$9))/($B$11+$C$11+$F$11)</f>
        <v>0</v>
      </c>
      <c r="CV940">
        <v>6</v>
      </c>
      <c r="CW940">
        <v>0.5</v>
      </c>
      <c r="CX940" t="s">
        <v>419</v>
      </c>
      <c r="CY940">
        <v>2</v>
      </c>
      <c r="CZ940" t="b">
        <v>1</v>
      </c>
      <c r="DA940">
        <v>1659037567.1</v>
      </c>
      <c r="DB940">
        <v>828.944925925926</v>
      </c>
      <c r="DC940">
        <v>900.509740740741</v>
      </c>
      <c r="DD940">
        <v>25.7771666666667</v>
      </c>
      <c r="DE940">
        <v>20.5688074074074</v>
      </c>
      <c r="DF940">
        <v>820.099925925926</v>
      </c>
      <c r="DG940">
        <v>25.2457888888889</v>
      </c>
      <c r="DH940">
        <v>500.045222222222</v>
      </c>
      <c r="DI940">
        <v>90.2699925925926</v>
      </c>
      <c r="DJ940">
        <v>0.043996037037037</v>
      </c>
      <c r="DK940">
        <v>27.2352444444444</v>
      </c>
      <c r="DL940">
        <v>27.4064185185185</v>
      </c>
      <c r="DM940">
        <v>999.9</v>
      </c>
      <c r="DN940">
        <v>0</v>
      </c>
      <c r="DO940">
        <v>0</v>
      </c>
      <c r="DP940">
        <v>9995.92592592593</v>
      </c>
      <c r="DQ940">
        <v>0</v>
      </c>
      <c r="DR940">
        <v>17.2152814814815</v>
      </c>
      <c r="DS940">
        <v>-71.5648185185185</v>
      </c>
      <c r="DT940">
        <v>850.877740740741</v>
      </c>
      <c r="DU940">
        <v>919.420407407407</v>
      </c>
      <c r="DV940">
        <v>5.20837148148148</v>
      </c>
      <c r="DW940">
        <v>900.509740740741</v>
      </c>
      <c r="DX940">
        <v>20.5688074074074</v>
      </c>
      <c r="DY940">
        <v>2.32690518518519</v>
      </c>
      <c r="DZ940">
        <v>1.85674444444444</v>
      </c>
      <c r="EA940">
        <v>19.8638555555556</v>
      </c>
      <c r="EB940">
        <v>16.2728296296296</v>
      </c>
      <c r="EC940">
        <v>1999.98259259259</v>
      </c>
      <c r="ED940">
        <v>0.979998333333333</v>
      </c>
      <c r="EE940">
        <v>0.0200016444444444</v>
      </c>
      <c r="EF940">
        <v>0</v>
      </c>
      <c r="EG940">
        <v>892.59937037037</v>
      </c>
      <c r="EH940">
        <v>5.00063</v>
      </c>
      <c r="EI940">
        <v>17563.6333333333</v>
      </c>
      <c r="EJ940">
        <v>17256.7481481481</v>
      </c>
      <c r="EK940">
        <v>38.062</v>
      </c>
      <c r="EL940">
        <v>38.125</v>
      </c>
      <c r="EM940">
        <v>37.562</v>
      </c>
      <c r="EN940">
        <v>37.437</v>
      </c>
      <c r="EO940">
        <v>39.062</v>
      </c>
      <c r="EP940">
        <v>1955.08222222222</v>
      </c>
      <c r="EQ940">
        <v>39.9003703703704</v>
      </c>
      <c r="ER940">
        <v>0</v>
      </c>
      <c r="ES940">
        <v>1659037573.9</v>
      </c>
      <c r="ET940">
        <v>0</v>
      </c>
      <c r="EU940">
        <v>892.62008</v>
      </c>
      <c r="EV940">
        <v>5.34407691457511</v>
      </c>
      <c r="EW940">
        <v>127.546153684967</v>
      </c>
      <c r="EX940">
        <v>17564.704</v>
      </c>
      <c r="EY940">
        <v>15</v>
      </c>
      <c r="EZ940">
        <v>1659035359.5</v>
      </c>
      <c r="FA940" t="s">
        <v>1976</v>
      </c>
      <c r="FB940">
        <v>1659035357.5</v>
      </c>
      <c r="FC940">
        <v>1659035359.5</v>
      </c>
      <c r="FD940">
        <v>1</v>
      </c>
      <c r="FE940">
        <v>-0.104</v>
      </c>
      <c r="FF940">
        <v>-0.037</v>
      </c>
      <c r="FG940">
        <v>6.435</v>
      </c>
      <c r="FH940">
        <v>0.501</v>
      </c>
      <c r="FI940">
        <v>420</v>
      </c>
      <c r="FJ940">
        <v>25</v>
      </c>
      <c r="FK940">
        <v>0.45</v>
      </c>
      <c r="FL940">
        <v>0.11</v>
      </c>
      <c r="FM940">
        <v>-71.36321</v>
      </c>
      <c r="FN940">
        <v>-2.38107917448373</v>
      </c>
      <c r="FO940">
        <v>0.386814551044812</v>
      </c>
      <c r="FP940">
        <v>0</v>
      </c>
      <c r="FQ940">
        <v>892.112029411765</v>
      </c>
      <c r="FR940">
        <v>6.76597403282425</v>
      </c>
      <c r="FS940">
        <v>0.697979246501436</v>
      </c>
      <c r="FT940">
        <v>0</v>
      </c>
      <c r="FU940">
        <v>5.178998</v>
      </c>
      <c r="FV940">
        <v>0.481643752345217</v>
      </c>
      <c r="FW940">
        <v>0.0572116633738261</v>
      </c>
      <c r="FX940">
        <v>0</v>
      </c>
      <c r="FY940">
        <v>0</v>
      </c>
      <c r="FZ940">
        <v>3</v>
      </c>
      <c r="GA940" t="s">
        <v>427</v>
      </c>
      <c r="GB940">
        <v>2.97308</v>
      </c>
      <c r="GC940">
        <v>2.69747</v>
      </c>
      <c r="GD940">
        <v>0.149931</v>
      </c>
      <c r="GE940">
        <v>0.159037</v>
      </c>
      <c r="GF940">
        <v>0.108158</v>
      </c>
      <c r="GG940">
        <v>0.093429</v>
      </c>
      <c r="GH940">
        <v>33100.8</v>
      </c>
      <c r="GI940">
        <v>35819.1</v>
      </c>
      <c r="GJ940">
        <v>35284</v>
      </c>
      <c r="GK940">
        <v>38626</v>
      </c>
      <c r="GL940">
        <v>44611.7</v>
      </c>
      <c r="GM940">
        <v>50578.1</v>
      </c>
      <c r="GN940">
        <v>55155.6</v>
      </c>
      <c r="GO940">
        <v>61957.4</v>
      </c>
      <c r="GP940">
        <v>1.9832</v>
      </c>
      <c r="GQ940">
        <v>1.8554</v>
      </c>
      <c r="GR940">
        <v>0.140518</v>
      </c>
      <c r="GS940">
        <v>0</v>
      </c>
      <c r="GT940">
        <v>25.0826</v>
      </c>
      <c r="GU940">
        <v>999.9</v>
      </c>
      <c r="GV940">
        <v>58.174</v>
      </c>
      <c r="GW940">
        <v>29.265</v>
      </c>
      <c r="GX940">
        <v>26.3202</v>
      </c>
      <c r="GY940">
        <v>56.1019</v>
      </c>
      <c r="GZ940">
        <v>46.2981</v>
      </c>
      <c r="HA940">
        <v>1</v>
      </c>
      <c r="HB940">
        <v>-0.0626423</v>
      </c>
      <c r="HC940">
        <v>0.0139434</v>
      </c>
      <c r="HD940">
        <v>20.1139</v>
      </c>
      <c r="HE940">
        <v>5.19932</v>
      </c>
      <c r="HF940">
        <v>12.004</v>
      </c>
      <c r="HG940">
        <v>4.9756</v>
      </c>
      <c r="HH940">
        <v>3.294</v>
      </c>
      <c r="HI940">
        <v>9999</v>
      </c>
      <c r="HJ940">
        <v>9999</v>
      </c>
      <c r="HK940">
        <v>9999</v>
      </c>
      <c r="HL940">
        <v>631.5</v>
      </c>
      <c r="HM940">
        <v>1.8631</v>
      </c>
      <c r="HN940">
        <v>1.86798</v>
      </c>
      <c r="HO940">
        <v>1.86783</v>
      </c>
      <c r="HP940">
        <v>1.86899</v>
      </c>
      <c r="HQ940">
        <v>1.86981</v>
      </c>
      <c r="HR940">
        <v>1.86584</v>
      </c>
      <c r="HS940">
        <v>1.86691</v>
      </c>
      <c r="HT940">
        <v>1.86829</v>
      </c>
      <c r="HU940">
        <v>5</v>
      </c>
      <c r="HV940">
        <v>0</v>
      </c>
      <c r="HW940">
        <v>0</v>
      </c>
      <c r="HX940">
        <v>0</v>
      </c>
      <c r="HY940" t="s">
        <v>422</v>
      </c>
      <c r="HZ940" t="s">
        <v>423</v>
      </c>
      <c r="IA940" t="s">
        <v>424</v>
      </c>
      <c r="IB940" t="s">
        <v>424</v>
      </c>
      <c r="IC940" t="s">
        <v>424</v>
      </c>
      <c r="ID940" t="s">
        <v>424</v>
      </c>
      <c r="IE940">
        <v>0</v>
      </c>
      <c r="IF940">
        <v>100</v>
      </c>
      <c r="IG940">
        <v>100</v>
      </c>
      <c r="IH940">
        <v>8.988</v>
      </c>
      <c r="II940">
        <v>0.5313</v>
      </c>
      <c r="IJ940">
        <v>3.92360093765785</v>
      </c>
      <c r="IK940">
        <v>0.00601174518973114</v>
      </c>
      <c r="IL940">
        <v>2.77886958061485e-07</v>
      </c>
      <c r="IM940">
        <v>-3.54636231360687e-10</v>
      </c>
      <c r="IN940">
        <v>0.531367920259254</v>
      </c>
      <c r="IO940">
        <v>0</v>
      </c>
      <c r="IP940">
        <v>0</v>
      </c>
      <c r="IQ940">
        <v>0</v>
      </c>
      <c r="IR940">
        <v>-4</v>
      </c>
      <c r="IS940">
        <v>1848</v>
      </c>
      <c r="IT940">
        <v>1</v>
      </c>
      <c r="IU940">
        <v>25</v>
      </c>
      <c r="IV940">
        <v>37</v>
      </c>
      <c r="IW940">
        <v>36.9</v>
      </c>
      <c r="IX940">
        <v>1.95312</v>
      </c>
      <c r="IY940">
        <v>2.61108</v>
      </c>
      <c r="IZ940">
        <v>1.54785</v>
      </c>
      <c r="JA940">
        <v>2.30713</v>
      </c>
      <c r="JB940">
        <v>1.34644</v>
      </c>
      <c r="JC940">
        <v>2.3999</v>
      </c>
      <c r="JD940">
        <v>33.6029</v>
      </c>
      <c r="JE940">
        <v>24.2188</v>
      </c>
      <c r="JF940">
        <v>18</v>
      </c>
      <c r="JG940">
        <v>496.973</v>
      </c>
      <c r="JH940">
        <v>414.359</v>
      </c>
      <c r="JI940">
        <v>24.9999</v>
      </c>
      <c r="JJ940">
        <v>26.4333</v>
      </c>
      <c r="JK940">
        <v>30.0001</v>
      </c>
      <c r="JL940">
        <v>26.3866</v>
      </c>
      <c r="JM940">
        <v>26.329</v>
      </c>
      <c r="JN940">
        <v>39.1559</v>
      </c>
      <c r="JO940">
        <v>31.1202</v>
      </c>
      <c r="JP940">
        <v>98.8767</v>
      </c>
      <c r="JQ940">
        <v>25</v>
      </c>
      <c r="JR940">
        <v>939.44</v>
      </c>
      <c r="JS940">
        <v>20.4505</v>
      </c>
      <c r="JT940">
        <v>102.315</v>
      </c>
      <c r="JU940">
        <v>103.127</v>
      </c>
    </row>
    <row r="941" spans="1:281">
      <c r="A941">
        <v>923</v>
      </c>
      <c r="B941">
        <v>1659037579.6</v>
      </c>
      <c r="C941">
        <v>13896.5</v>
      </c>
      <c r="D941" t="s">
        <v>2280</v>
      </c>
      <c r="E941" t="s">
        <v>2281</v>
      </c>
      <c r="F941">
        <v>5</v>
      </c>
      <c r="G941" t="s">
        <v>2169</v>
      </c>
      <c r="H941" t="s">
        <v>417</v>
      </c>
      <c r="I941">
        <v>1659037571.81429</v>
      </c>
      <c r="J941">
        <f>(K941)/1000</f>
        <v>0</v>
      </c>
      <c r="K941">
        <f>IF(CZ941, AN941, AH941)</f>
        <v>0</v>
      </c>
      <c r="L941">
        <f>IF(CZ941, AI941, AG941)</f>
        <v>0</v>
      </c>
      <c r="M941">
        <f>DB941 - IF(AU941&gt;1, L941*CV941*100.0/(AW941*DP941), 0)</f>
        <v>0</v>
      </c>
      <c r="N941">
        <f>((T941-J941/2)*M941-L941)/(T941+J941/2)</f>
        <v>0</v>
      </c>
      <c r="O941">
        <f>N941*(DI941+DJ941)/1000.0</f>
        <v>0</v>
      </c>
      <c r="P941">
        <f>(DB941 - IF(AU941&gt;1, L941*CV941*100.0/(AW941*DP941), 0))*(DI941+DJ941)/1000.0</f>
        <v>0</v>
      </c>
      <c r="Q941">
        <f>2.0/((1/S941-1/R941)+SIGN(S941)*SQRT((1/S941-1/R941)*(1/S941-1/R941) + 4*CW941/((CW941+1)*(CW941+1))*(2*1/S941*1/R941-1/R941*1/R941)))</f>
        <v>0</v>
      </c>
      <c r="R941">
        <f>IF(LEFT(CX941,1)&lt;&gt;"0",IF(LEFT(CX941,1)="1",3.0,CY941),$D$5+$E$5*(DP941*DI941/($K$5*1000))+$F$5*(DP941*DI941/($K$5*1000))*MAX(MIN(CV941,$J$5),$I$5)*MAX(MIN(CV941,$J$5),$I$5)+$G$5*MAX(MIN(CV941,$J$5),$I$5)*(DP941*DI941/($K$5*1000))+$H$5*(DP941*DI941/($K$5*1000))*(DP941*DI941/($K$5*1000)))</f>
        <v>0</v>
      </c>
      <c r="S941">
        <f>J941*(1000-(1000*0.61365*exp(17.502*W941/(240.97+W941))/(DI941+DJ941)+DD941)/2)/(1000*0.61365*exp(17.502*W941/(240.97+W941))/(DI941+DJ941)-DD941)</f>
        <v>0</v>
      </c>
      <c r="T941">
        <f>1/((CW941+1)/(Q941/1.6)+1/(R941/1.37)) + CW941/((CW941+1)/(Q941/1.6) + CW941/(R941/1.37))</f>
        <v>0</v>
      </c>
      <c r="U941">
        <f>(CR941*CU941)</f>
        <v>0</v>
      </c>
      <c r="V941">
        <f>(DK941+(U941+2*0.95*5.67E-8*(((DK941+$B$7)+273)^4-(DK941+273)^4)-44100*J941)/(1.84*29.3*R941+8*0.95*5.67E-8*(DK941+273)^3))</f>
        <v>0</v>
      </c>
      <c r="W941">
        <f>($C$7*DL941+$D$7*DM941+$E$7*V941)</f>
        <v>0</v>
      </c>
      <c r="X941">
        <f>0.61365*exp(17.502*W941/(240.97+W941))</f>
        <v>0</v>
      </c>
      <c r="Y941">
        <f>(Z941/AA941*100)</f>
        <v>0</v>
      </c>
      <c r="Z941">
        <f>DD941*(DI941+DJ941)/1000</f>
        <v>0</v>
      </c>
      <c r="AA941">
        <f>0.61365*exp(17.502*DK941/(240.97+DK941))</f>
        <v>0</v>
      </c>
      <c r="AB941">
        <f>(X941-DD941*(DI941+DJ941)/1000)</f>
        <v>0</v>
      </c>
      <c r="AC941">
        <f>(-J941*44100)</f>
        <v>0</v>
      </c>
      <c r="AD941">
        <f>2*29.3*R941*0.92*(DK941-W941)</f>
        <v>0</v>
      </c>
      <c r="AE941">
        <f>2*0.95*5.67E-8*(((DK941+$B$7)+273)^4-(W941+273)^4)</f>
        <v>0</v>
      </c>
      <c r="AF941">
        <f>U941+AE941+AC941+AD941</f>
        <v>0</v>
      </c>
      <c r="AG941">
        <f>DH941*AU941*(DC941-DB941*(1000-AU941*DE941)/(1000-AU941*DD941))/(100*CV941)</f>
        <v>0</v>
      </c>
      <c r="AH941">
        <f>1000*DH941*AU941*(DD941-DE941)/(100*CV941*(1000-AU941*DD941))</f>
        <v>0</v>
      </c>
      <c r="AI941">
        <f>(AJ941 - AK941 - DI941*1E3/(8.314*(DK941+273.15)) * AM941/DH941 * AL941) * DH941/(100*CV941) * (1000 - DE941)/1000</f>
        <v>0</v>
      </c>
      <c r="AJ941">
        <v>952.60341833388</v>
      </c>
      <c r="AK941">
        <v>891.844715151515</v>
      </c>
      <c r="AL941">
        <v>3.44152626372822</v>
      </c>
      <c r="AM941">
        <v>66.0502826319513</v>
      </c>
      <c r="AN941">
        <f>(AP941 - AO941 + DI941*1E3/(8.314*(DK941+273.15)) * AR941/DH941 * AQ941) * DH941/(100*CV941) * 1000/(1000 - AP941)</f>
        <v>0</v>
      </c>
      <c r="AO941">
        <v>20.5236419353998</v>
      </c>
      <c r="AP941">
        <v>25.7298622377623</v>
      </c>
      <c r="AQ941">
        <v>-0.00101622539369429</v>
      </c>
      <c r="AR941">
        <v>92.4461955037178</v>
      </c>
      <c r="AS941">
        <v>0</v>
      </c>
      <c r="AT941">
        <v>0</v>
      </c>
      <c r="AU941">
        <f>IF(AS941*$H$13&gt;=AW941,1.0,(AW941/(AW941-AS941*$H$13)))</f>
        <v>0</v>
      </c>
      <c r="AV941">
        <f>(AU941-1)*100</f>
        <v>0</v>
      </c>
      <c r="AW941">
        <f>MAX(0,($B$13+$C$13*DP941)/(1+$D$13*DP941)*DI941/(DK941+273)*$E$13)</f>
        <v>0</v>
      </c>
      <c r="AX941" t="s">
        <v>418</v>
      </c>
      <c r="AY941" t="s">
        <v>418</v>
      </c>
      <c r="AZ941">
        <v>0</v>
      </c>
      <c r="BA941">
        <v>0</v>
      </c>
      <c r="BB941">
        <f>1-AZ941/BA941</f>
        <v>0</v>
      </c>
      <c r="BC941">
        <v>0</v>
      </c>
      <c r="BD941" t="s">
        <v>418</v>
      </c>
      <c r="BE941" t="s">
        <v>418</v>
      </c>
      <c r="BF941">
        <v>0</v>
      </c>
      <c r="BG941">
        <v>0</v>
      </c>
      <c r="BH941">
        <f>1-BF941/BG941</f>
        <v>0</v>
      </c>
      <c r="BI941">
        <v>0.5</v>
      </c>
      <c r="BJ941">
        <f>CS941</f>
        <v>0</v>
      </c>
      <c r="BK941">
        <f>L941</f>
        <v>0</v>
      </c>
      <c r="BL941">
        <f>BH941*BI941*BJ941</f>
        <v>0</v>
      </c>
      <c r="BM941">
        <f>(BK941-BC941)/BJ941</f>
        <v>0</v>
      </c>
      <c r="BN941">
        <f>(BA941-BG941)/BG941</f>
        <v>0</v>
      </c>
      <c r="BO941">
        <f>AZ941/(BB941+AZ941/BG941)</f>
        <v>0</v>
      </c>
      <c r="BP941" t="s">
        <v>418</v>
      </c>
      <c r="BQ941">
        <v>0</v>
      </c>
      <c r="BR941">
        <f>IF(BQ941&lt;&gt;0, BQ941, BO941)</f>
        <v>0</v>
      </c>
      <c r="BS941">
        <f>1-BR941/BG941</f>
        <v>0</v>
      </c>
      <c r="BT941">
        <f>(BG941-BF941)/(BG941-BR941)</f>
        <v>0</v>
      </c>
      <c r="BU941">
        <f>(BA941-BG941)/(BA941-BR941)</f>
        <v>0</v>
      </c>
      <c r="BV941">
        <f>(BG941-BF941)/(BG941-AZ941)</f>
        <v>0</v>
      </c>
      <c r="BW941">
        <f>(BA941-BG941)/(BA941-AZ941)</f>
        <v>0</v>
      </c>
      <c r="BX941">
        <f>(BT941*BR941/BF941)</f>
        <v>0</v>
      </c>
      <c r="BY941">
        <f>(1-BX941)</f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f>$B$11*DQ941+$C$11*DR941+$F$11*EC941*(1-EF941)</f>
        <v>0</v>
      </c>
      <c r="CS941">
        <f>CR941*CT941</f>
        <v>0</v>
      </c>
      <c r="CT941">
        <f>($B$11*$D$9+$C$11*$D$9+$F$11*((EP941+EH941)/MAX(EP941+EH941+EQ941, 0.1)*$I$9+EQ941/MAX(EP941+EH941+EQ941, 0.1)*$J$9))/($B$11+$C$11+$F$11)</f>
        <v>0</v>
      </c>
      <c r="CU941">
        <f>($B$11*$K$9+$C$11*$K$9+$F$11*((EP941+EH941)/MAX(EP941+EH941+EQ941, 0.1)*$P$9+EQ941/MAX(EP941+EH941+EQ941, 0.1)*$Q$9))/($B$11+$C$11+$F$11)</f>
        <v>0</v>
      </c>
      <c r="CV941">
        <v>6</v>
      </c>
      <c r="CW941">
        <v>0.5</v>
      </c>
      <c r="CX941" t="s">
        <v>419</v>
      </c>
      <c r="CY941">
        <v>2</v>
      </c>
      <c r="CZ941" t="b">
        <v>1</v>
      </c>
      <c r="DA941">
        <v>1659037571.81429</v>
      </c>
      <c r="DB941">
        <v>844.60275</v>
      </c>
      <c r="DC941">
        <v>916.267321428571</v>
      </c>
      <c r="DD941">
        <v>25.7502142857143</v>
      </c>
      <c r="DE941">
        <v>20.5338821428571</v>
      </c>
      <c r="DF941">
        <v>835.668464285714</v>
      </c>
      <c r="DG941">
        <v>25.2188321428571</v>
      </c>
      <c r="DH941">
        <v>500.055607142857</v>
      </c>
      <c r="DI941">
        <v>90.2707142857143</v>
      </c>
      <c r="DJ941">
        <v>0.0440209428571429</v>
      </c>
      <c r="DK941">
        <v>27.2338892857143</v>
      </c>
      <c r="DL941">
        <v>27.3939142857143</v>
      </c>
      <c r="DM941">
        <v>999.9</v>
      </c>
      <c r="DN941">
        <v>0</v>
      </c>
      <c r="DO941">
        <v>0</v>
      </c>
      <c r="DP941">
        <v>9993.57142857143</v>
      </c>
      <c r="DQ941">
        <v>0</v>
      </c>
      <c r="DR941">
        <v>17.2202535714286</v>
      </c>
      <c r="DS941">
        <v>-71.6645</v>
      </c>
      <c r="DT941">
        <v>866.926035714286</v>
      </c>
      <c r="DU941">
        <v>935.475964285714</v>
      </c>
      <c r="DV941">
        <v>5.21634392857143</v>
      </c>
      <c r="DW941">
        <v>916.267321428571</v>
      </c>
      <c r="DX941">
        <v>20.5338821428571</v>
      </c>
      <c r="DY941">
        <v>2.32449035714286</v>
      </c>
      <c r="DZ941">
        <v>1.8536075</v>
      </c>
      <c r="EA941">
        <v>19.8471178571429</v>
      </c>
      <c r="EB941">
        <v>16.2463321428571</v>
      </c>
      <c r="EC941">
        <v>1999.9725</v>
      </c>
      <c r="ED941">
        <v>0.979998214285714</v>
      </c>
      <c r="EE941">
        <v>0.0200017714285714</v>
      </c>
      <c r="EF941">
        <v>0</v>
      </c>
      <c r="EG941">
        <v>893.089857142857</v>
      </c>
      <c r="EH941">
        <v>5.00063</v>
      </c>
      <c r="EI941">
        <v>17572.8107142857</v>
      </c>
      <c r="EJ941">
        <v>17256.6642857143</v>
      </c>
      <c r="EK941">
        <v>38.062</v>
      </c>
      <c r="EL941">
        <v>38.116</v>
      </c>
      <c r="EM941">
        <v>37.562</v>
      </c>
      <c r="EN941">
        <v>37.437</v>
      </c>
      <c r="EO941">
        <v>39.062</v>
      </c>
      <c r="EP941">
        <v>1955.07214285714</v>
      </c>
      <c r="EQ941">
        <v>39.9003571428571</v>
      </c>
      <c r="ER941">
        <v>0</v>
      </c>
      <c r="ES941">
        <v>1659037578.7</v>
      </c>
      <c r="ET941">
        <v>0</v>
      </c>
      <c r="EU941">
        <v>893.13056</v>
      </c>
      <c r="EV941">
        <v>5.91830770412921</v>
      </c>
      <c r="EW941">
        <v>115.115384624565</v>
      </c>
      <c r="EX941">
        <v>17574.176</v>
      </c>
      <c r="EY941">
        <v>15</v>
      </c>
      <c r="EZ941">
        <v>1659035359.5</v>
      </c>
      <c r="FA941" t="s">
        <v>1976</v>
      </c>
      <c r="FB941">
        <v>1659035357.5</v>
      </c>
      <c r="FC941">
        <v>1659035359.5</v>
      </c>
      <c r="FD941">
        <v>1</v>
      </c>
      <c r="FE941">
        <v>-0.104</v>
      </c>
      <c r="FF941">
        <v>-0.037</v>
      </c>
      <c r="FG941">
        <v>6.435</v>
      </c>
      <c r="FH941">
        <v>0.501</v>
      </c>
      <c r="FI941">
        <v>420</v>
      </c>
      <c r="FJ941">
        <v>25</v>
      </c>
      <c r="FK941">
        <v>0.45</v>
      </c>
      <c r="FL941">
        <v>0.11</v>
      </c>
      <c r="FM941">
        <v>-71.6244875</v>
      </c>
      <c r="FN941">
        <v>-1.89455797373337</v>
      </c>
      <c r="FO941">
        <v>0.334145098862379</v>
      </c>
      <c r="FP941">
        <v>0</v>
      </c>
      <c r="FQ941">
        <v>892.769147058823</v>
      </c>
      <c r="FR941">
        <v>6.41144385428619</v>
      </c>
      <c r="FS941">
        <v>0.669619652021731</v>
      </c>
      <c r="FT941">
        <v>0</v>
      </c>
      <c r="FU941">
        <v>5.20856525</v>
      </c>
      <c r="FV941">
        <v>0.0725280675422181</v>
      </c>
      <c r="FW941">
        <v>0.0174574836370394</v>
      </c>
      <c r="FX941">
        <v>1</v>
      </c>
      <c r="FY941">
        <v>1</v>
      </c>
      <c r="FZ941">
        <v>3</v>
      </c>
      <c r="GA941" t="s">
        <v>421</v>
      </c>
      <c r="GB941">
        <v>2.97334</v>
      </c>
      <c r="GC941">
        <v>2.69733</v>
      </c>
      <c r="GD941">
        <v>0.151843</v>
      </c>
      <c r="GE941">
        <v>0.160862</v>
      </c>
      <c r="GF941">
        <v>0.108129</v>
      </c>
      <c r="GG941">
        <v>0.0933475</v>
      </c>
      <c r="GH941">
        <v>33026.9</v>
      </c>
      <c r="GI941">
        <v>35741.4</v>
      </c>
      <c r="GJ941">
        <v>35284.5</v>
      </c>
      <c r="GK941">
        <v>38626.1</v>
      </c>
      <c r="GL941">
        <v>44613</v>
      </c>
      <c r="GM941">
        <v>50582.1</v>
      </c>
      <c r="GN941">
        <v>55155.4</v>
      </c>
      <c r="GO941">
        <v>61956.7</v>
      </c>
      <c r="GP941">
        <v>1.9834</v>
      </c>
      <c r="GQ941">
        <v>1.8548</v>
      </c>
      <c r="GR941">
        <v>0.139624</v>
      </c>
      <c r="GS941">
        <v>0</v>
      </c>
      <c r="GT941">
        <v>25.0847</v>
      </c>
      <c r="GU941">
        <v>999.9</v>
      </c>
      <c r="GV941">
        <v>58.198</v>
      </c>
      <c r="GW941">
        <v>29.275</v>
      </c>
      <c r="GX941">
        <v>26.3439</v>
      </c>
      <c r="GY941">
        <v>56.3519</v>
      </c>
      <c r="GZ941">
        <v>45.9856</v>
      </c>
      <c r="HA941">
        <v>1</v>
      </c>
      <c r="HB941">
        <v>-0.0625203</v>
      </c>
      <c r="HC941">
        <v>0.0154902</v>
      </c>
      <c r="HD941">
        <v>20.1134</v>
      </c>
      <c r="HE941">
        <v>5.19932</v>
      </c>
      <c r="HF941">
        <v>12.004</v>
      </c>
      <c r="HG941">
        <v>4.976</v>
      </c>
      <c r="HH941">
        <v>3.2936</v>
      </c>
      <c r="HI941">
        <v>9999</v>
      </c>
      <c r="HJ941">
        <v>9999</v>
      </c>
      <c r="HK941">
        <v>9999</v>
      </c>
      <c r="HL941">
        <v>631.5</v>
      </c>
      <c r="HM941">
        <v>1.86319</v>
      </c>
      <c r="HN941">
        <v>1.86798</v>
      </c>
      <c r="HO941">
        <v>1.86783</v>
      </c>
      <c r="HP941">
        <v>1.86896</v>
      </c>
      <c r="HQ941">
        <v>1.86981</v>
      </c>
      <c r="HR941">
        <v>1.86584</v>
      </c>
      <c r="HS941">
        <v>1.86691</v>
      </c>
      <c r="HT941">
        <v>1.86829</v>
      </c>
      <c r="HU941">
        <v>5</v>
      </c>
      <c r="HV941">
        <v>0</v>
      </c>
      <c r="HW941">
        <v>0</v>
      </c>
      <c r="HX941">
        <v>0</v>
      </c>
      <c r="HY941" t="s">
        <v>422</v>
      </c>
      <c r="HZ941" t="s">
        <v>423</v>
      </c>
      <c r="IA941" t="s">
        <v>424</v>
      </c>
      <c r="IB941" t="s">
        <v>424</v>
      </c>
      <c r="IC941" t="s">
        <v>424</v>
      </c>
      <c r="ID941" t="s">
        <v>424</v>
      </c>
      <c r="IE941">
        <v>0</v>
      </c>
      <c r="IF941">
        <v>100</v>
      </c>
      <c r="IG941">
        <v>100</v>
      </c>
      <c r="IH941">
        <v>9.082</v>
      </c>
      <c r="II941">
        <v>0.5314</v>
      </c>
      <c r="IJ941">
        <v>3.92360093765785</v>
      </c>
      <c r="IK941">
        <v>0.00601174518973114</v>
      </c>
      <c r="IL941">
        <v>2.77886958061485e-07</v>
      </c>
      <c r="IM941">
        <v>-3.54636231360687e-10</v>
      </c>
      <c r="IN941">
        <v>0.531367920259254</v>
      </c>
      <c r="IO941">
        <v>0</v>
      </c>
      <c r="IP941">
        <v>0</v>
      </c>
      <c r="IQ941">
        <v>0</v>
      </c>
      <c r="IR941">
        <v>-4</v>
      </c>
      <c r="IS941">
        <v>1848</v>
      </c>
      <c r="IT941">
        <v>1</v>
      </c>
      <c r="IU941">
        <v>25</v>
      </c>
      <c r="IV941">
        <v>37</v>
      </c>
      <c r="IW941">
        <v>37</v>
      </c>
      <c r="IX941">
        <v>1.98242</v>
      </c>
      <c r="IY941">
        <v>2.61719</v>
      </c>
      <c r="IZ941">
        <v>1.54785</v>
      </c>
      <c r="JA941">
        <v>2.30713</v>
      </c>
      <c r="JB941">
        <v>1.34644</v>
      </c>
      <c r="JC941">
        <v>2.2876</v>
      </c>
      <c r="JD941">
        <v>33.6029</v>
      </c>
      <c r="JE941">
        <v>24.2101</v>
      </c>
      <c r="JF941">
        <v>18</v>
      </c>
      <c r="JG941">
        <v>497.103</v>
      </c>
      <c r="JH941">
        <v>414.02</v>
      </c>
      <c r="JI941">
        <v>25</v>
      </c>
      <c r="JJ941">
        <v>26.4333</v>
      </c>
      <c r="JK941">
        <v>30.0002</v>
      </c>
      <c r="JL941">
        <v>26.3866</v>
      </c>
      <c r="JM941">
        <v>26.329</v>
      </c>
      <c r="JN941">
        <v>39.6912</v>
      </c>
      <c r="JO941">
        <v>31.3998</v>
      </c>
      <c r="JP941">
        <v>98.8767</v>
      </c>
      <c r="JQ941">
        <v>25</v>
      </c>
      <c r="JR941">
        <v>959.647</v>
      </c>
      <c r="JS941">
        <v>20.4137</v>
      </c>
      <c r="JT941">
        <v>102.315</v>
      </c>
      <c r="JU941">
        <v>103.127</v>
      </c>
    </row>
    <row r="942" spans="1:281">
      <c r="A942">
        <v>924</v>
      </c>
      <c r="B942">
        <v>1659037584.6</v>
      </c>
      <c r="C942">
        <v>13901.5</v>
      </c>
      <c r="D942" t="s">
        <v>2282</v>
      </c>
      <c r="E942" t="s">
        <v>2283</v>
      </c>
      <c r="F942">
        <v>5</v>
      </c>
      <c r="G942" t="s">
        <v>2169</v>
      </c>
      <c r="H942" t="s">
        <v>417</v>
      </c>
      <c r="I942">
        <v>1659037577.1</v>
      </c>
      <c r="J942">
        <f>(K942)/1000</f>
        <v>0</v>
      </c>
      <c r="K942">
        <f>IF(CZ942, AN942, AH942)</f>
        <v>0</v>
      </c>
      <c r="L942">
        <f>IF(CZ942, AI942, AG942)</f>
        <v>0</v>
      </c>
      <c r="M942">
        <f>DB942 - IF(AU942&gt;1, L942*CV942*100.0/(AW942*DP942), 0)</f>
        <v>0</v>
      </c>
      <c r="N942">
        <f>((T942-J942/2)*M942-L942)/(T942+J942/2)</f>
        <v>0</v>
      </c>
      <c r="O942">
        <f>N942*(DI942+DJ942)/1000.0</f>
        <v>0</v>
      </c>
      <c r="P942">
        <f>(DB942 - IF(AU942&gt;1, L942*CV942*100.0/(AW942*DP942), 0))*(DI942+DJ942)/1000.0</f>
        <v>0</v>
      </c>
      <c r="Q942">
        <f>2.0/((1/S942-1/R942)+SIGN(S942)*SQRT((1/S942-1/R942)*(1/S942-1/R942) + 4*CW942/((CW942+1)*(CW942+1))*(2*1/S942*1/R942-1/R942*1/R942)))</f>
        <v>0</v>
      </c>
      <c r="R942">
        <f>IF(LEFT(CX942,1)&lt;&gt;"0",IF(LEFT(CX942,1)="1",3.0,CY942),$D$5+$E$5*(DP942*DI942/($K$5*1000))+$F$5*(DP942*DI942/($K$5*1000))*MAX(MIN(CV942,$J$5),$I$5)*MAX(MIN(CV942,$J$5),$I$5)+$G$5*MAX(MIN(CV942,$J$5),$I$5)*(DP942*DI942/($K$5*1000))+$H$5*(DP942*DI942/($K$5*1000))*(DP942*DI942/($K$5*1000)))</f>
        <v>0</v>
      </c>
      <c r="S942">
        <f>J942*(1000-(1000*0.61365*exp(17.502*W942/(240.97+W942))/(DI942+DJ942)+DD942)/2)/(1000*0.61365*exp(17.502*W942/(240.97+W942))/(DI942+DJ942)-DD942)</f>
        <v>0</v>
      </c>
      <c r="T942">
        <f>1/((CW942+1)/(Q942/1.6)+1/(R942/1.37)) + CW942/((CW942+1)/(Q942/1.6) + CW942/(R942/1.37))</f>
        <v>0</v>
      </c>
      <c r="U942">
        <f>(CR942*CU942)</f>
        <v>0</v>
      </c>
      <c r="V942">
        <f>(DK942+(U942+2*0.95*5.67E-8*(((DK942+$B$7)+273)^4-(DK942+273)^4)-44100*J942)/(1.84*29.3*R942+8*0.95*5.67E-8*(DK942+273)^3))</f>
        <v>0</v>
      </c>
      <c r="W942">
        <f>($C$7*DL942+$D$7*DM942+$E$7*V942)</f>
        <v>0</v>
      </c>
      <c r="X942">
        <f>0.61365*exp(17.502*W942/(240.97+W942))</f>
        <v>0</v>
      </c>
      <c r="Y942">
        <f>(Z942/AA942*100)</f>
        <v>0</v>
      </c>
      <c r="Z942">
        <f>DD942*(DI942+DJ942)/1000</f>
        <v>0</v>
      </c>
      <c r="AA942">
        <f>0.61365*exp(17.502*DK942/(240.97+DK942))</f>
        <v>0</v>
      </c>
      <c r="AB942">
        <f>(X942-DD942*(DI942+DJ942)/1000)</f>
        <v>0</v>
      </c>
      <c r="AC942">
        <f>(-J942*44100)</f>
        <v>0</v>
      </c>
      <c r="AD942">
        <f>2*29.3*R942*0.92*(DK942-W942)</f>
        <v>0</v>
      </c>
      <c r="AE942">
        <f>2*0.95*5.67E-8*(((DK942+$B$7)+273)^4-(W942+273)^4)</f>
        <v>0</v>
      </c>
      <c r="AF942">
        <f>U942+AE942+AC942+AD942</f>
        <v>0</v>
      </c>
      <c r="AG942">
        <f>DH942*AU942*(DC942-DB942*(1000-AU942*DE942)/(1000-AU942*DD942))/(100*CV942)</f>
        <v>0</v>
      </c>
      <c r="AH942">
        <f>1000*DH942*AU942*(DD942-DE942)/(100*CV942*(1000-AU942*DD942))</f>
        <v>0</v>
      </c>
      <c r="AI942">
        <f>(AJ942 - AK942 - DI942*1E3/(8.314*(DK942+273.15)) * AM942/DH942 * AL942) * DH942/(100*CV942) * (1000 - DE942)/1000</f>
        <v>0</v>
      </c>
      <c r="AJ942">
        <v>970.246482402141</v>
      </c>
      <c r="AK942">
        <v>908.980709090909</v>
      </c>
      <c r="AL942">
        <v>3.45003417473597</v>
      </c>
      <c r="AM942">
        <v>66.0502826319513</v>
      </c>
      <c r="AN942">
        <f>(AP942 - AO942 + DI942*1E3/(8.314*(DK942+273.15)) * AR942/DH942 * AQ942) * DH942/(100*CV942) * 1000/(1000 - AP942)</f>
        <v>0</v>
      </c>
      <c r="AO942">
        <v>20.4791559879097</v>
      </c>
      <c r="AP942">
        <v>25.7210727272727</v>
      </c>
      <c r="AQ942">
        <v>-6.18716274421906e-05</v>
      </c>
      <c r="AR942">
        <v>92.4461955037178</v>
      </c>
      <c r="AS942">
        <v>0</v>
      </c>
      <c r="AT942">
        <v>0</v>
      </c>
      <c r="AU942">
        <f>IF(AS942*$H$13&gt;=AW942,1.0,(AW942/(AW942-AS942*$H$13)))</f>
        <v>0</v>
      </c>
      <c r="AV942">
        <f>(AU942-1)*100</f>
        <v>0</v>
      </c>
      <c r="AW942">
        <f>MAX(0,($B$13+$C$13*DP942)/(1+$D$13*DP942)*DI942/(DK942+273)*$E$13)</f>
        <v>0</v>
      </c>
      <c r="AX942" t="s">
        <v>418</v>
      </c>
      <c r="AY942" t="s">
        <v>418</v>
      </c>
      <c r="AZ942">
        <v>0</v>
      </c>
      <c r="BA942">
        <v>0</v>
      </c>
      <c r="BB942">
        <f>1-AZ942/BA942</f>
        <v>0</v>
      </c>
      <c r="BC942">
        <v>0</v>
      </c>
      <c r="BD942" t="s">
        <v>418</v>
      </c>
      <c r="BE942" t="s">
        <v>418</v>
      </c>
      <c r="BF942">
        <v>0</v>
      </c>
      <c r="BG942">
        <v>0</v>
      </c>
      <c r="BH942">
        <f>1-BF942/BG942</f>
        <v>0</v>
      </c>
      <c r="BI942">
        <v>0.5</v>
      </c>
      <c r="BJ942">
        <f>CS942</f>
        <v>0</v>
      </c>
      <c r="BK942">
        <f>L942</f>
        <v>0</v>
      </c>
      <c r="BL942">
        <f>BH942*BI942*BJ942</f>
        <v>0</v>
      </c>
      <c r="BM942">
        <f>(BK942-BC942)/BJ942</f>
        <v>0</v>
      </c>
      <c r="BN942">
        <f>(BA942-BG942)/BG942</f>
        <v>0</v>
      </c>
      <c r="BO942">
        <f>AZ942/(BB942+AZ942/BG942)</f>
        <v>0</v>
      </c>
      <c r="BP942" t="s">
        <v>418</v>
      </c>
      <c r="BQ942">
        <v>0</v>
      </c>
      <c r="BR942">
        <f>IF(BQ942&lt;&gt;0, BQ942, BO942)</f>
        <v>0</v>
      </c>
      <c r="BS942">
        <f>1-BR942/BG942</f>
        <v>0</v>
      </c>
      <c r="BT942">
        <f>(BG942-BF942)/(BG942-BR942)</f>
        <v>0</v>
      </c>
      <c r="BU942">
        <f>(BA942-BG942)/(BA942-BR942)</f>
        <v>0</v>
      </c>
      <c r="BV942">
        <f>(BG942-BF942)/(BG942-AZ942)</f>
        <v>0</v>
      </c>
      <c r="BW942">
        <f>(BA942-BG942)/(BA942-AZ942)</f>
        <v>0</v>
      </c>
      <c r="BX942">
        <f>(BT942*BR942/BF942)</f>
        <v>0</v>
      </c>
      <c r="BY942">
        <f>(1-BX942)</f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f>$B$11*DQ942+$C$11*DR942+$F$11*EC942*(1-EF942)</f>
        <v>0</v>
      </c>
      <c r="CS942">
        <f>CR942*CT942</f>
        <v>0</v>
      </c>
      <c r="CT942">
        <f>($B$11*$D$9+$C$11*$D$9+$F$11*((EP942+EH942)/MAX(EP942+EH942+EQ942, 0.1)*$I$9+EQ942/MAX(EP942+EH942+EQ942, 0.1)*$J$9))/($B$11+$C$11+$F$11)</f>
        <v>0</v>
      </c>
      <c r="CU942">
        <f>($B$11*$K$9+$C$11*$K$9+$F$11*((EP942+EH942)/MAX(EP942+EH942+EQ942, 0.1)*$P$9+EQ942/MAX(EP942+EH942+EQ942, 0.1)*$Q$9))/($B$11+$C$11+$F$11)</f>
        <v>0</v>
      </c>
      <c r="CV942">
        <v>6</v>
      </c>
      <c r="CW942">
        <v>0.5</v>
      </c>
      <c r="CX942" t="s">
        <v>419</v>
      </c>
      <c r="CY942">
        <v>2</v>
      </c>
      <c r="CZ942" t="b">
        <v>1</v>
      </c>
      <c r="DA942">
        <v>1659037577.1</v>
      </c>
      <c r="DB942">
        <v>862.167</v>
      </c>
      <c r="DC942">
        <v>934.215888888889</v>
      </c>
      <c r="DD942">
        <v>25.7330555555556</v>
      </c>
      <c r="DE942">
        <v>20.5070222222222</v>
      </c>
      <c r="DF942">
        <v>853.132777777778</v>
      </c>
      <c r="DG942">
        <v>25.2016740740741</v>
      </c>
      <c r="DH942">
        <v>500.049333333333</v>
      </c>
      <c r="DI942">
        <v>90.2700111111111</v>
      </c>
      <c r="DJ942">
        <v>0.0437745555555556</v>
      </c>
      <c r="DK942">
        <v>27.2332777777778</v>
      </c>
      <c r="DL942">
        <v>27.3784962962963</v>
      </c>
      <c r="DM942">
        <v>999.9</v>
      </c>
      <c r="DN942">
        <v>0</v>
      </c>
      <c r="DO942">
        <v>0</v>
      </c>
      <c r="DP942">
        <v>10001.2962962963</v>
      </c>
      <c r="DQ942">
        <v>0</v>
      </c>
      <c r="DR942">
        <v>17.3521592592593</v>
      </c>
      <c r="DS942">
        <v>-72.0488111111111</v>
      </c>
      <c r="DT942">
        <v>884.939111111111</v>
      </c>
      <c r="DU942">
        <v>953.774555555555</v>
      </c>
      <c r="DV942">
        <v>5.22603740740741</v>
      </c>
      <c r="DW942">
        <v>934.215888888889</v>
      </c>
      <c r="DX942">
        <v>20.5070222222222</v>
      </c>
      <c r="DY942">
        <v>2.32292296296296</v>
      </c>
      <c r="DZ942">
        <v>1.85116888888889</v>
      </c>
      <c r="EA942">
        <v>19.8362444444444</v>
      </c>
      <c r="EB942">
        <v>16.2256740740741</v>
      </c>
      <c r="EC942">
        <v>1999.97814814815</v>
      </c>
      <c r="ED942">
        <v>0.979998222222222</v>
      </c>
      <c r="EE942">
        <v>0.020001762962963</v>
      </c>
      <c r="EF942">
        <v>0</v>
      </c>
      <c r="EG942">
        <v>893.549518518519</v>
      </c>
      <c r="EH942">
        <v>5.00063</v>
      </c>
      <c r="EI942">
        <v>17582.3740740741</v>
      </c>
      <c r="EJ942">
        <v>17256.7074074074</v>
      </c>
      <c r="EK942">
        <v>38.062</v>
      </c>
      <c r="EL942">
        <v>38.111</v>
      </c>
      <c r="EM942">
        <v>37.5574074074074</v>
      </c>
      <c r="EN942">
        <v>37.437</v>
      </c>
      <c r="EO942">
        <v>39.062</v>
      </c>
      <c r="EP942">
        <v>1955.07777777778</v>
      </c>
      <c r="EQ942">
        <v>39.9003703703704</v>
      </c>
      <c r="ER942">
        <v>0</v>
      </c>
      <c r="ES942">
        <v>1659037583.5</v>
      </c>
      <c r="ET942">
        <v>0</v>
      </c>
      <c r="EU942">
        <v>893.55072</v>
      </c>
      <c r="EV942">
        <v>5.58700000327626</v>
      </c>
      <c r="EW942">
        <v>97.969230659205</v>
      </c>
      <c r="EX942">
        <v>17582.712</v>
      </c>
      <c r="EY942">
        <v>15</v>
      </c>
      <c r="EZ942">
        <v>1659035359.5</v>
      </c>
      <c r="FA942" t="s">
        <v>1976</v>
      </c>
      <c r="FB942">
        <v>1659035357.5</v>
      </c>
      <c r="FC942">
        <v>1659035359.5</v>
      </c>
      <c r="FD942">
        <v>1</v>
      </c>
      <c r="FE942">
        <v>-0.104</v>
      </c>
      <c r="FF942">
        <v>-0.037</v>
      </c>
      <c r="FG942">
        <v>6.435</v>
      </c>
      <c r="FH942">
        <v>0.501</v>
      </c>
      <c r="FI942">
        <v>420</v>
      </c>
      <c r="FJ942">
        <v>25</v>
      </c>
      <c r="FK942">
        <v>0.45</v>
      </c>
      <c r="FL942">
        <v>0.11</v>
      </c>
      <c r="FM942">
        <v>-71.8005825</v>
      </c>
      <c r="FN942">
        <v>-3.45264427767337</v>
      </c>
      <c r="FO942">
        <v>0.427185428056423</v>
      </c>
      <c r="FP942">
        <v>0</v>
      </c>
      <c r="FQ942">
        <v>893.215794117647</v>
      </c>
      <c r="FR942">
        <v>5.50064171542706</v>
      </c>
      <c r="FS942">
        <v>0.57864597423192</v>
      </c>
      <c r="FT942">
        <v>0</v>
      </c>
      <c r="FU942">
        <v>5.22314025</v>
      </c>
      <c r="FV942">
        <v>0.0608873921200608</v>
      </c>
      <c r="FW942">
        <v>0.0161179917309043</v>
      </c>
      <c r="FX942">
        <v>1</v>
      </c>
      <c r="FY942">
        <v>1</v>
      </c>
      <c r="FZ942">
        <v>3</v>
      </c>
      <c r="GA942" t="s">
        <v>421</v>
      </c>
      <c r="GB942">
        <v>2.97453</v>
      </c>
      <c r="GC942">
        <v>2.69703</v>
      </c>
      <c r="GD942">
        <v>0.153763</v>
      </c>
      <c r="GE942">
        <v>0.162745</v>
      </c>
      <c r="GF942">
        <v>0.108107</v>
      </c>
      <c r="GG942">
        <v>0.093214</v>
      </c>
      <c r="GH942">
        <v>32952.4</v>
      </c>
      <c r="GI942">
        <v>35661</v>
      </c>
      <c r="GJ942">
        <v>35284.8</v>
      </c>
      <c r="GK942">
        <v>38625.8</v>
      </c>
      <c r="GL942">
        <v>44614.7</v>
      </c>
      <c r="GM942">
        <v>50589.7</v>
      </c>
      <c r="GN942">
        <v>55156</v>
      </c>
      <c r="GO942">
        <v>61956.8</v>
      </c>
      <c r="GP942">
        <v>1.9852</v>
      </c>
      <c r="GQ942">
        <v>1.8532</v>
      </c>
      <c r="GR942">
        <v>0.139177</v>
      </c>
      <c r="GS942">
        <v>0</v>
      </c>
      <c r="GT942">
        <v>25.0847</v>
      </c>
      <c r="GU942">
        <v>999.9</v>
      </c>
      <c r="GV942">
        <v>58.198</v>
      </c>
      <c r="GW942">
        <v>29.265</v>
      </c>
      <c r="GX942">
        <v>26.3285</v>
      </c>
      <c r="GY942">
        <v>55.4319</v>
      </c>
      <c r="GZ942">
        <v>45.9295</v>
      </c>
      <c r="HA942">
        <v>1</v>
      </c>
      <c r="HB942">
        <v>-0.0626016</v>
      </c>
      <c r="HC942">
        <v>0.0169935</v>
      </c>
      <c r="HD942">
        <v>20.1141</v>
      </c>
      <c r="HE942">
        <v>5.19932</v>
      </c>
      <c r="HF942">
        <v>12.0064</v>
      </c>
      <c r="HG942">
        <v>4.976</v>
      </c>
      <c r="HH942">
        <v>3.2936</v>
      </c>
      <c r="HI942">
        <v>9999</v>
      </c>
      <c r="HJ942">
        <v>9999</v>
      </c>
      <c r="HK942">
        <v>9999</v>
      </c>
      <c r="HL942">
        <v>631.5</v>
      </c>
      <c r="HM942">
        <v>1.86313</v>
      </c>
      <c r="HN942">
        <v>1.86798</v>
      </c>
      <c r="HO942">
        <v>1.86783</v>
      </c>
      <c r="HP942">
        <v>1.86893</v>
      </c>
      <c r="HQ942">
        <v>1.86978</v>
      </c>
      <c r="HR942">
        <v>1.86584</v>
      </c>
      <c r="HS942">
        <v>1.86691</v>
      </c>
      <c r="HT942">
        <v>1.86829</v>
      </c>
      <c r="HU942">
        <v>5</v>
      </c>
      <c r="HV942">
        <v>0</v>
      </c>
      <c r="HW942">
        <v>0</v>
      </c>
      <c r="HX942">
        <v>0</v>
      </c>
      <c r="HY942" t="s">
        <v>422</v>
      </c>
      <c r="HZ942" t="s">
        <v>423</v>
      </c>
      <c r="IA942" t="s">
        <v>424</v>
      </c>
      <c r="IB942" t="s">
        <v>424</v>
      </c>
      <c r="IC942" t="s">
        <v>424</v>
      </c>
      <c r="ID942" t="s">
        <v>424</v>
      </c>
      <c r="IE942">
        <v>0</v>
      </c>
      <c r="IF942">
        <v>100</v>
      </c>
      <c r="IG942">
        <v>100</v>
      </c>
      <c r="IH942">
        <v>9.176</v>
      </c>
      <c r="II942">
        <v>0.5313</v>
      </c>
      <c r="IJ942">
        <v>3.92360093765785</v>
      </c>
      <c r="IK942">
        <v>0.00601174518973114</v>
      </c>
      <c r="IL942">
        <v>2.77886958061485e-07</v>
      </c>
      <c r="IM942">
        <v>-3.54636231360687e-10</v>
      </c>
      <c r="IN942">
        <v>0.531367920259254</v>
      </c>
      <c r="IO942">
        <v>0</v>
      </c>
      <c r="IP942">
        <v>0</v>
      </c>
      <c r="IQ942">
        <v>0</v>
      </c>
      <c r="IR942">
        <v>-4</v>
      </c>
      <c r="IS942">
        <v>1848</v>
      </c>
      <c r="IT942">
        <v>1</v>
      </c>
      <c r="IU942">
        <v>25</v>
      </c>
      <c r="IV942">
        <v>37.1</v>
      </c>
      <c r="IW942">
        <v>37.1</v>
      </c>
      <c r="IX942">
        <v>2.0105</v>
      </c>
      <c r="IY942">
        <v>2.61841</v>
      </c>
      <c r="IZ942">
        <v>1.54785</v>
      </c>
      <c r="JA942">
        <v>2.30713</v>
      </c>
      <c r="JB942">
        <v>1.34644</v>
      </c>
      <c r="JC942">
        <v>2.35596</v>
      </c>
      <c r="JD942">
        <v>33.6029</v>
      </c>
      <c r="JE942">
        <v>24.2188</v>
      </c>
      <c r="JF942">
        <v>18</v>
      </c>
      <c r="JG942">
        <v>498.285</v>
      </c>
      <c r="JH942">
        <v>413.115</v>
      </c>
      <c r="JI942">
        <v>25.0002</v>
      </c>
      <c r="JJ942">
        <v>26.4333</v>
      </c>
      <c r="JK942">
        <v>30.0001</v>
      </c>
      <c r="JL942">
        <v>26.3866</v>
      </c>
      <c r="JM942">
        <v>26.329</v>
      </c>
      <c r="JN942">
        <v>40.2848</v>
      </c>
      <c r="JO942">
        <v>31.3998</v>
      </c>
      <c r="JP942">
        <v>98.8767</v>
      </c>
      <c r="JQ942">
        <v>25</v>
      </c>
      <c r="JR942">
        <v>973.065</v>
      </c>
      <c r="JS942">
        <v>20.3803</v>
      </c>
      <c r="JT942">
        <v>102.316</v>
      </c>
      <c r="JU942">
        <v>103.127</v>
      </c>
    </row>
    <row r="943" spans="1:281">
      <c r="A943">
        <v>925</v>
      </c>
      <c r="B943">
        <v>1659037589.6</v>
      </c>
      <c r="C943">
        <v>13906.5</v>
      </c>
      <c r="D943" t="s">
        <v>2284</v>
      </c>
      <c r="E943" t="s">
        <v>2285</v>
      </c>
      <c r="F943">
        <v>5</v>
      </c>
      <c r="G943" t="s">
        <v>2169</v>
      </c>
      <c r="H943" t="s">
        <v>417</v>
      </c>
      <c r="I943">
        <v>1659037581.81429</v>
      </c>
      <c r="J943">
        <f>(K943)/1000</f>
        <v>0</v>
      </c>
      <c r="K943">
        <f>IF(CZ943, AN943, AH943)</f>
        <v>0</v>
      </c>
      <c r="L943">
        <f>IF(CZ943, AI943, AG943)</f>
        <v>0</v>
      </c>
      <c r="M943">
        <f>DB943 - IF(AU943&gt;1, L943*CV943*100.0/(AW943*DP943), 0)</f>
        <v>0</v>
      </c>
      <c r="N943">
        <f>((T943-J943/2)*M943-L943)/(T943+J943/2)</f>
        <v>0</v>
      </c>
      <c r="O943">
        <f>N943*(DI943+DJ943)/1000.0</f>
        <v>0</v>
      </c>
      <c r="P943">
        <f>(DB943 - IF(AU943&gt;1, L943*CV943*100.0/(AW943*DP943), 0))*(DI943+DJ943)/1000.0</f>
        <v>0</v>
      </c>
      <c r="Q943">
        <f>2.0/((1/S943-1/R943)+SIGN(S943)*SQRT((1/S943-1/R943)*(1/S943-1/R943) + 4*CW943/((CW943+1)*(CW943+1))*(2*1/S943*1/R943-1/R943*1/R943)))</f>
        <v>0</v>
      </c>
      <c r="R943">
        <f>IF(LEFT(CX943,1)&lt;&gt;"0",IF(LEFT(CX943,1)="1",3.0,CY943),$D$5+$E$5*(DP943*DI943/($K$5*1000))+$F$5*(DP943*DI943/($K$5*1000))*MAX(MIN(CV943,$J$5),$I$5)*MAX(MIN(CV943,$J$5),$I$5)+$G$5*MAX(MIN(CV943,$J$5),$I$5)*(DP943*DI943/($K$5*1000))+$H$5*(DP943*DI943/($K$5*1000))*(DP943*DI943/($K$5*1000)))</f>
        <v>0</v>
      </c>
      <c r="S943">
        <f>J943*(1000-(1000*0.61365*exp(17.502*W943/(240.97+W943))/(DI943+DJ943)+DD943)/2)/(1000*0.61365*exp(17.502*W943/(240.97+W943))/(DI943+DJ943)-DD943)</f>
        <v>0</v>
      </c>
      <c r="T943">
        <f>1/((CW943+1)/(Q943/1.6)+1/(R943/1.37)) + CW943/((CW943+1)/(Q943/1.6) + CW943/(R943/1.37))</f>
        <v>0</v>
      </c>
      <c r="U943">
        <f>(CR943*CU943)</f>
        <v>0</v>
      </c>
      <c r="V943">
        <f>(DK943+(U943+2*0.95*5.67E-8*(((DK943+$B$7)+273)^4-(DK943+273)^4)-44100*J943)/(1.84*29.3*R943+8*0.95*5.67E-8*(DK943+273)^3))</f>
        <v>0</v>
      </c>
      <c r="W943">
        <f>($C$7*DL943+$D$7*DM943+$E$7*V943)</f>
        <v>0</v>
      </c>
      <c r="X943">
        <f>0.61365*exp(17.502*W943/(240.97+W943))</f>
        <v>0</v>
      </c>
      <c r="Y943">
        <f>(Z943/AA943*100)</f>
        <v>0</v>
      </c>
      <c r="Z943">
        <f>DD943*(DI943+DJ943)/1000</f>
        <v>0</v>
      </c>
      <c r="AA943">
        <f>0.61365*exp(17.502*DK943/(240.97+DK943))</f>
        <v>0</v>
      </c>
      <c r="AB943">
        <f>(X943-DD943*(DI943+DJ943)/1000)</f>
        <v>0</v>
      </c>
      <c r="AC943">
        <f>(-J943*44100)</f>
        <v>0</v>
      </c>
      <c r="AD943">
        <f>2*29.3*R943*0.92*(DK943-W943)</f>
        <v>0</v>
      </c>
      <c r="AE943">
        <f>2*0.95*5.67E-8*(((DK943+$B$7)+273)^4-(W943+273)^4)</f>
        <v>0</v>
      </c>
      <c r="AF943">
        <f>U943+AE943+AC943+AD943</f>
        <v>0</v>
      </c>
      <c r="AG943">
        <f>DH943*AU943*(DC943-DB943*(1000-AU943*DE943)/(1000-AU943*DD943))/(100*CV943)</f>
        <v>0</v>
      </c>
      <c r="AH943">
        <f>1000*DH943*AU943*(DD943-DE943)/(100*CV943*(1000-AU943*DD943))</f>
        <v>0</v>
      </c>
      <c r="AI943">
        <f>(AJ943 - AK943 - DI943*1E3/(8.314*(DK943+273.15)) * AM943/DH943 * AL943) * DH943/(100*CV943) * (1000 - DE943)/1000</f>
        <v>0</v>
      </c>
      <c r="AJ943">
        <v>987.042167788981</v>
      </c>
      <c r="AK943">
        <v>926.071472727272</v>
      </c>
      <c r="AL943">
        <v>3.39991260847744</v>
      </c>
      <c r="AM943">
        <v>66.0502826319513</v>
      </c>
      <c r="AN943">
        <f>(AP943 - AO943 + DI943*1E3/(8.314*(DK943+273.15)) * AR943/DH943 * AQ943) * DH943/(100*CV943) * 1000/(1000 - AP943)</f>
        <v>0</v>
      </c>
      <c r="AO943">
        <v>20.4550418218645</v>
      </c>
      <c r="AP943">
        <v>25.7112006993007</v>
      </c>
      <c r="AQ943">
        <v>-0.00549789853803616</v>
      </c>
      <c r="AR943">
        <v>92.4461955037178</v>
      </c>
      <c r="AS943">
        <v>0</v>
      </c>
      <c r="AT943">
        <v>0</v>
      </c>
      <c r="AU943">
        <f>IF(AS943*$H$13&gt;=AW943,1.0,(AW943/(AW943-AS943*$H$13)))</f>
        <v>0</v>
      </c>
      <c r="AV943">
        <f>(AU943-1)*100</f>
        <v>0</v>
      </c>
      <c r="AW943">
        <f>MAX(0,($B$13+$C$13*DP943)/(1+$D$13*DP943)*DI943/(DK943+273)*$E$13)</f>
        <v>0</v>
      </c>
      <c r="AX943" t="s">
        <v>418</v>
      </c>
      <c r="AY943" t="s">
        <v>418</v>
      </c>
      <c r="AZ943">
        <v>0</v>
      </c>
      <c r="BA943">
        <v>0</v>
      </c>
      <c r="BB943">
        <f>1-AZ943/BA943</f>
        <v>0</v>
      </c>
      <c r="BC943">
        <v>0</v>
      </c>
      <c r="BD943" t="s">
        <v>418</v>
      </c>
      <c r="BE943" t="s">
        <v>418</v>
      </c>
      <c r="BF943">
        <v>0</v>
      </c>
      <c r="BG943">
        <v>0</v>
      </c>
      <c r="BH943">
        <f>1-BF943/BG943</f>
        <v>0</v>
      </c>
      <c r="BI943">
        <v>0.5</v>
      </c>
      <c r="BJ943">
        <f>CS943</f>
        <v>0</v>
      </c>
      <c r="BK943">
        <f>L943</f>
        <v>0</v>
      </c>
      <c r="BL943">
        <f>BH943*BI943*BJ943</f>
        <v>0</v>
      </c>
      <c r="BM943">
        <f>(BK943-BC943)/BJ943</f>
        <v>0</v>
      </c>
      <c r="BN943">
        <f>(BA943-BG943)/BG943</f>
        <v>0</v>
      </c>
      <c r="BO943">
        <f>AZ943/(BB943+AZ943/BG943)</f>
        <v>0</v>
      </c>
      <c r="BP943" t="s">
        <v>418</v>
      </c>
      <c r="BQ943">
        <v>0</v>
      </c>
      <c r="BR943">
        <f>IF(BQ943&lt;&gt;0, BQ943, BO943)</f>
        <v>0</v>
      </c>
      <c r="BS943">
        <f>1-BR943/BG943</f>
        <v>0</v>
      </c>
      <c r="BT943">
        <f>(BG943-BF943)/(BG943-BR943)</f>
        <v>0</v>
      </c>
      <c r="BU943">
        <f>(BA943-BG943)/(BA943-BR943)</f>
        <v>0</v>
      </c>
      <c r="BV943">
        <f>(BG943-BF943)/(BG943-AZ943)</f>
        <v>0</v>
      </c>
      <c r="BW943">
        <f>(BA943-BG943)/(BA943-AZ943)</f>
        <v>0</v>
      </c>
      <c r="BX943">
        <f>(BT943*BR943/BF943)</f>
        <v>0</v>
      </c>
      <c r="BY943">
        <f>(1-BX943)</f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f>$B$11*DQ943+$C$11*DR943+$F$11*EC943*(1-EF943)</f>
        <v>0</v>
      </c>
      <c r="CS943">
        <f>CR943*CT943</f>
        <v>0</v>
      </c>
      <c r="CT943">
        <f>($B$11*$D$9+$C$11*$D$9+$F$11*((EP943+EH943)/MAX(EP943+EH943+EQ943, 0.1)*$I$9+EQ943/MAX(EP943+EH943+EQ943, 0.1)*$J$9))/($B$11+$C$11+$F$11)</f>
        <v>0</v>
      </c>
      <c r="CU943">
        <f>($B$11*$K$9+$C$11*$K$9+$F$11*((EP943+EH943)/MAX(EP943+EH943+EQ943, 0.1)*$P$9+EQ943/MAX(EP943+EH943+EQ943, 0.1)*$Q$9))/($B$11+$C$11+$F$11)</f>
        <v>0</v>
      </c>
      <c r="CV943">
        <v>6</v>
      </c>
      <c r="CW943">
        <v>0.5</v>
      </c>
      <c r="CX943" t="s">
        <v>419</v>
      </c>
      <c r="CY943">
        <v>2</v>
      </c>
      <c r="CZ943" t="b">
        <v>1</v>
      </c>
      <c r="DA943">
        <v>1659037581.81429</v>
      </c>
      <c r="DB943">
        <v>877.935178571429</v>
      </c>
      <c r="DC943">
        <v>950.009964285714</v>
      </c>
      <c r="DD943">
        <v>25.7231892857143</v>
      </c>
      <c r="DE943">
        <v>20.4834535714286</v>
      </c>
      <c r="DF943">
        <v>868.811571428571</v>
      </c>
      <c r="DG943">
        <v>25.1918142857143</v>
      </c>
      <c r="DH943">
        <v>500.036392857143</v>
      </c>
      <c r="DI943">
        <v>90.2697821428572</v>
      </c>
      <c r="DJ943">
        <v>0.0437029535714286</v>
      </c>
      <c r="DK943">
        <v>27.2340535714286</v>
      </c>
      <c r="DL943">
        <v>27.3691785714286</v>
      </c>
      <c r="DM943">
        <v>999.9</v>
      </c>
      <c r="DN943">
        <v>0</v>
      </c>
      <c r="DO943">
        <v>0</v>
      </c>
      <c r="DP943">
        <v>9997.5</v>
      </c>
      <c r="DQ943">
        <v>0</v>
      </c>
      <c r="DR943">
        <v>17.3420071428571</v>
      </c>
      <c r="DS943">
        <v>-72.074775</v>
      </c>
      <c r="DT943">
        <v>901.114571428571</v>
      </c>
      <c r="DU943">
        <v>969.876035714286</v>
      </c>
      <c r="DV943">
        <v>5.23973392857143</v>
      </c>
      <c r="DW943">
        <v>950.009964285714</v>
      </c>
      <c r="DX943">
        <v>20.4834535714286</v>
      </c>
      <c r="DY943">
        <v>2.32202678571429</v>
      </c>
      <c r="DZ943">
        <v>1.84903714285714</v>
      </c>
      <c r="EA943">
        <v>19.8300107142857</v>
      </c>
      <c r="EB943">
        <v>16.2076</v>
      </c>
      <c r="EC943">
        <v>1999.97035714286</v>
      </c>
      <c r="ED943">
        <v>0.979998214285714</v>
      </c>
      <c r="EE943">
        <v>0.0200017714285714</v>
      </c>
      <c r="EF943">
        <v>0</v>
      </c>
      <c r="EG943">
        <v>893.899535714286</v>
      </c>
      <c r="EH943">
        <v>5.00063</v>
      </c>
      <c r="EI943">
        <v>17589.1535714286</v>
      </c>
      <c r="EJ943">
        <v>17256.6428571429</v>
      </c>
      <c r="EK943">
        <v>38.062</v>
      </c>
      <c r="EL943">
        <v>38.1115</v>
      </c>
      <c r="EM943">
        <v>37.5575714285714</v>
      </c>
      <c r="EN943">
        <v>37.437</v>
      </c>
      <c r="EO943">
        <v>39.062</v>
      </c>
      <c r="EP943">
        <v>1955.07035714286</v>
      </c>
      <c r="EQ943">
        <v>39.9</v>
      </c>
      <c r="ER943">
        <v>0</v>
      </c>
      <c r="ES943">
        <v>1659037588.9</v>
      </c>
      <c r="ET943">
        <v>0</v>
      </c>
      <c r="EU943">
        <v>893.940076923077</v>
      </c>
      <c r="EV943">
        <v>3.47610256653549</v>
      </c>
      <c r="EW943">
        <v>76.4102564146687</v>
      </c>
      <c r="EX943">
        <v>17589.9461538462</v>
      </c>
      <c r="EY943">
        <v>15</v>
      </c>
      <c r="EZ943">
        <v>1659035359.5</v>
      </c>
      <c r="FA943" t="s">
        <v>1976</v>
      </c>
      <c r="FB943">
        <v>1659035357.5</v>
      </c>
      <c r="FC943">
        <v>1659035359.5</v>
      </c>
      <c r="FD943">
        <v>1</v>
      </c>
      <c r="FE943">
        <v>-0.104</v>
      </c>
      <c r="FF943">
        <v>-0.037</v>
      </c>
      <c r="FG943">
        <v>6.435</v>
      </c>
      <c r="FH943">
        <v>0.501</v>
      </c>
      <c r="FI943">
        <v>420</v>
      </c>
      <c r="FJ943">
        <v>25</v>
      </c>
      <c r="FK943">
        <v>0.45</v>
      </c>
      <c r="FL943">
        <v>0.11</v>
      </c>
      <c r="FM943">
        <v>-72.02943</v>
      </c>
      <c r="FN943">
        <v>-1.1027009380861</v>
      </c>
      <c r="FO943">
        <v>0.294306101873543</v>
      </c>
      <c r="FP943">
        <v>0</v>
      </c>
      <c r="FQ943">
        <v>893.680264705882</v>
      </c>
      <c r="FR943">
        <v>4.6525744895162</v>
      </c>
      <c r="FS943">
        <v>0.514831057888009</v>
      </c>
      <c r="FT943">
        <v>0</v>
      </c>
      <c r="FU943">
        <v>5.233319</v>
      </c>
      <c r="FV943">
        <v>0.206212908067528</v>
      </c>
      <c r="FW943">
        <v>0.0229268629341217</v>
      </c>
      <c r="FX943">
        <v>0</v>
      </c>
      <c r="FY943">
        <v>0</v>
      </c>
      <c r="FZ943">
        <v>3</v>
      </c>
      <c r="GA943" t="s">
        <v>427</v>
      </c>
      <c r="GB943">
        <v>2.97344</v>
      </c>
      <c r="GC943">
        <v>2.69722</v>
      </c>
      <c r="GD943">
        <v>0.155643</v>
      </c>
      <c r="GE943">
        <v>0.164459</v>
      </c>
      <c r="GF943">
        <v>0.108073</v>
      </c>
      <c r="GG943">
        <v>0.0931876</v>
      </c>
      <c r="GH943">
        <v>32879</v>
      </c>
      <c r="GI943">
        <v>35587.7</v>
      </c>
      <c r="GJ943">
        <v>35284.5</v>
      </c>
      <c r="GK943">
        <v>38625.4</v>
      </c>
      <c r="GL943">
        <v>44616</v>
      </c>
      <c r="GM943">
        <v>50591</v>
      </c>
      <c r="GN943">
        <v>55155.4</v>
      </c>
      <c r="GO943">
        <v>61956.5</v>
      </c>
      <c r="GP943">
        <v>1.9846</v>
      </c>
      <c r="GQ943">
        <v>1.854</v>
      </c>
      <c r="GR943">
        <v>0.139177</v>
      </c>
      <c r="GS943">
        <v>0</v>
      </c>
      <c r="GT943">
        <v>25.0847</v>
      </c>
      <c r="GU943">
        <v>999.9</v>
      </c>
      <c r="GV943">
        <v>58.198</v>
      </c>
      <c r="GW943">
        <v>29.265</v>
      </c>
      <c r="GX943">
        <v>26.3323</v>
      </c>
      <c r="GY943">
        <v>55.8619</v>
      </c>
      <c r="GZ943">
        <v>46.3341</v>
      </c>
      <c r="HA943">
        <v>1</v>
      </c>
      <c r="HB943">
        <v>-0.0629065</v>
      </c>
      <c r="HC943">
        <v>0.0178649</v>
      </c>
      <c r="HD943">
        <v>20.1138</v>
      </c>
      <c r="HE943">
        <v>5.19812</v>
      </c>
      <c r="HF943">
        <v>12.004</v>
      </c>
      <c r="HG943">
        <v>4.9752</v>
      </c>
      <c r="HH943">
        <v>3.2938</v>
      </c>
      <c r="HI943">
        <v>9999</v>
      </c>
      <c r="HJ943">
        <v>9999</v>
      </c>
      <c r="HK943">
        <v>9999</v>
      </c>
      <c r="HL943">
        <v>631.5</v>
      </c>
      <c r="HM943">
        <v>1.86316</v>
      </c>
      <c r="HN943">
        <v>1.86798</v>
      </c>
      <c r="HO943">
        <v>1.8678</v>
      </c>
      <c r="HP943">
        <v>1.86899</v>
      </c>
      <c r="HQ943">
        <v>1.86981</v>
      </c>
      <c r="HR943">
        <v>1.86584</v>
      </c>
      <c r="HS943">
        <v>1.86691</v>
      </c>
      <c r="HT943">
        <v>1.86829</v>
      </c>
      <c r="HU943">
        <v>5</v>
      </c>
      <c r="HV943">
        <v>0</v>
      </c>
      <c r="HW943">
        <v>0</v>
      </c>
      <c r="HX943">
        <v>0</v>
      </c>
      <c r="HY943" t="s">
        <v>422</v>
      </c>
      <c r="HZ943" t="s">
        <v>423</v>
      </c>
      <c r="IA943" t="s">
        <v>424</v>
      </c>
      <c r="IB943" t="s">
        <v>424</v>
      </c>
      <c r="IC943" t="s">
        <v>424</v>
      </c>
      <c r="ID943" t="s">
        <v>424</v>
      </c>
      <c r="IE943">
        <v>0</v>
      </c>
      <c r="IF943">
        <v>100</v>
      </c>
      <c r="IG943">
        <v>100</v>
      </c>
      <c r="IH943">
        <v>9.27</v>
      </c>
      <c r="II943">
        <v>0.5314</v>
      </c>
      <c r="IJ943">
        <v>3.92360093765785</v>
      </c>
      <c r="IK943">
        <v>0.00601174518973114</v>
      </c>
      <c r="IL943">
        <v>2.77886958061485e-07</v>
      </c>
      <c r="IM943">
        <v>-3.54636231360687e-10</v>
      </c>
      <c r="IN943">
        <v>0.531367920259254</v>
      </c>
      <c r="IO943">
        <v>0</v>
      </c>
      <c r="IP943">
        <v>0</v>
      </c>
      <c r="IQ943">
        <v>0</v>
      </c>
      <c r="IR943">
        <v>-4</v>
      </c>
      <c r="IS943">
        <v>1848</v>
      </c>
      <c r="IT943">
        <v>1</v>
      </c>
      <c r="IU943">
        <v>25</v>
      </c>
      <c r="IV943">
        <v>37.2</v>
      </c>
      <c r="IW943">
        <v>37.2</v>
      </c>
      <c r="IX943">
        <v>2.03857</v>
      </c>
      <c r="IY943">
        <v>2.60132</v>
      </c>
      <c r="IZ943">
        <v>1.54785</v>
      </c>
      <c r="JA943">
        <v>2.30713</v>
      </c>
      <c r="JB943">
        <v>1.34644</v>
      </c>
      <c r="JC943">
        <v>2.38281</v>
      </c>
      <c r="JD943">
        <v>33.6029</v>
      </c>
      <c r="JE943">
        <v>24.2188</v>
      </c>
      <c r="JF943">
        <v>18</v>
      </c>
      <c r="JG943">
        <v>497.892</v>
      </c>
      <c r="JH943">
        <v>413.567</v>
      </c>
      <c r="JI943">
        <v>25.0001</v>
      </c>
      <c r="JJ943">
        <v>26.4333</v>
      </c>
      <c r="JK943">
        <v>30.0003</v>
      </c>
      <c r="JL943">
        <v>26.3866</v>
      </c>
      <c r="JM943">
        <v>26.329</v>
      </c>
      <c r="JN943">
        <v>40.7985</v>
      </c>
      <c r="JO943">
        <v>31.6855</v>
      </c>
      <c r="JP943">
        <v>98.8767</v>
      </c>
      <c r="JQ943">
        <v>25</v>
      </c>
      <c r="JR943">
        <v>993.186</v>
      </c>
      <c r="JS943">
        <v>20.3516</v>
      </c>
      <c r="JT943">
        <v>102.315</v>
      </c>
      <c r="JU943">
        <v>103.126</v>
      </c>
    </row>
    <row r="944" spans="1:281">
      <c r="A944">
        <v>926</v>
      </c>
      <c r="B944">
        <v>1659037594.6</v>
      </c>
      <c r="C944">
        <v>13911.5</v>
      </c>
      <c r="D944" t="s">
        <v>2286</v>
      </c>
      <c r="E944" t="s">
        <v>2287</v>
      </c>
      <c r="F944">
        <v>5</v>
      </c>
      <c r="G944" t="s">
        <v>2169</v>
      </c>
      <c r="H944" t="s">
        <v>417</v>
      </c>
      <c r="I944">
        <v>1659037587.1</v>
      </c>
      <c r="J944">
        <f>(K944)/1000</f>
        <v>0</v>
      </c>
      <c r="K944">
        <f>IF(CZ944, AN944, AH944)</f>
        <v>0</v>
      </c>
      <c r="L944">
        <f>IF(CZ944, AI944, AG944)</f>
        <v>0</v>
      </c>
      <c r="M944">
        <f>DB944 - IF(AU944&gt;1, L944*CV944*100.0/(AW944*DP944), 0)</f>
        <v>0</v>
      </c>
      <c r="N944">
        <f>((T944-J944/2)*M944-L944)/(T944+J944/2)</f>
        <v>0</v>
      </c>
      <c r="O944">
        <f>N944*(DI944+DJ944)/1000.0</f>
        <v>0</v>
      </c>
      <c r="P944">
        <f>(DB944 - IF(AU944&gt;1, L944*CV944*100.0/(AW944*DP944), 0))*(DI944+DJ944)/1000.0</f>
        <v>0</v>
      </c>
      <c r="Q944">
        <f>2.0/((1/S944-1/R944)+SIGN(S944)*SQRT((1/S944-1/R944)*(1/S944-1/R944) + 4*CW944/((CW944+1)*(CW944+1))*(2*1/S944*1/R944-1/R944*1/R944)))</f>
        <v>0</v>
      </c>
      <c r="R944">
        <f>IF(LEFT(CX944,1)&lt;&gt;"0",IF(LEFT(CX944,1)="1",3.0,CY944),$D$5+$E$5*(DP944*DI944/($K$5*1000))+$F$5*(DP944*DI944/($K$5*1000))*MAX(MIN(CV944,$J$5),$I$5)*MAX(MIN(CV944,$J$5),$I$5)+$G$5*MAX(MIN(CV944,$J$5),$I$5)*(DP944*DI944/($K$5*1000))+$H$5*(DP944*DI944/($K$5*1000))*(DP944*DI944/($K$5*1000)))</f>
        <v>0</v>
      </c>
      <c r="S944">
        <f>J944*(1000-(1000*0.61365*exp(17.502*W944/(240.97+W944))/(DI944+DJ944)+DD944)/2)/(1000*0.61365*exp(17.502*W944/(240.97+W944))/(DI944+DJ944)-DD944)</f>
        <v>0</v>
      </c>
      <c r="T944">
        <f>1/((CW944+1)/(Q944/1.6)+1/(R944/1.37)) + CW944/((CW944+1)/(Q944/1.6) + CW944/(R944/1.37))</f>
        <v>0</v>
      </c>
      <c r="U944">
        <f>(CR944*CU944)</f>
        <v>0</v>
      </c>
      <c r="V944">
        <f>(DK944+(U944+2*0.95*5.67E-8*(((DK944+$B$7)+273)^4-(DK944+273)^4)-44100*J944)/(1.84*29.3*R944+8*0.95*5.67E-8*(DK944+273)^3))</f>
        <v>0</v>
      </c>
      <c r="W944">
        <f>($C$7*DL944+$D$7*DM944+$E$7*V944)</f>
        <v>0</v>
      </c>
      <c r="X944">
        <f>0.61365*exp(17.502*W944/(240.97+W944))</f>
        <v>0</v>
      </c>
      <c r="Y944">
        <f>(Z944/AA944*100)</f>
        <v>0</v>
      </c>
      <c r="Z944">
        <f>DD944*(DI944+DJ944)/1000</f>
        <v>0</v>
      </c>
      <c r="AA944">
        <f>0.61365*exp(17.502*DK944/(240.97+DK944))</f>
        <v>0</v>
      </c>
      <c r="AB944">
        <f>(X944-DD944*(DI944+DJ944)/1000)</f>
        <v>0</v>
      </c>
      <c r="AC944">
        <f>(-J944*44100)</f>
        <v>0</v>
      </c>
      <c r="AD944">
        <f>2*29.3*R944*0.92*(DK944-W944)</f>
        <v>0</v>
      </c>
      <c r="AE944">
        <f>2*0.95*5.67E-8*(((DK944+$B$7)+273)^4-(W944+273)^4)</f>
        <v>0</v>
      </c>
      <c r="AF944">
        <f>U944+AE944+AC944+AD944</f>
        <v>0</v>
      </c>
      <c r="AG944">
        <f>DH944*AU944*(DC944-DB944*(1000-AU944*DE944)/(1000-AU944*DD944))/(100*CV944)</f>
        <v>0</v>
      </c>
      <c r="AH944">
        <f>1000*DH944*AU944*(DD944-DE944)/(100*CV944*(1000-AU944*DD944))</f>
        <v>0</v>
      </c>
      <c r="AI944">
        <f>(AJ944 - AK944 - DI944*1E3/(8.314*(DK944+273.15)) * AM944/DH944 * AL944) * DH944/(100*CV944) * (1000 - DE944)/1000</f>
        <v>0</v>
      </c>
      <c r="AJ944">
        <v>1004.18896574698</v>
      </c>
      <c r="AK944">
        <v>942.875266666667</v>
      </c>
      <c r="AL944">
        <v>3.3865990073869</v>
      </c>
      <c r="AM944">
        <v>66.0502826319513</v>
      </c>
      <c r="AN944">
        <f>(AP944 - AO944 + DI944*1E3/(8.314*(DK944+273.15)) * AR944/DH944 * AQ944) * DH944/(100*CV944) * 1000/(1000 - AP944)</f>
        <v>0</v>
      </c>
      <c r="AO944">
        <v>20.4094069577127</v>
      </c>
      <c r="AP944">
        <v>25.7000524475525</v>
      </c>
      <c r="AQ944">
        <v>-0.000190741421138933</v>
      </c>
      <c r="AR944">
        <v>92.4461955037178</v>
      </c>
      <c r="AS944">
        <v>0</v>
      </c>
      <c r="AT944">
        <v>0</v>
      </c>
      <c r="AU944">
        <f>IF(AS944*$H$13&gt;=AW944,1.0,(AW944/(AW944-AS944*$H$13)))</f>
        <v>0</v>
      </c>
      <c r="AV944">
        <f>(AU944-1)*100</f>
        <v>0</v>
      </c>
      <c r="AW944">
        <f>MAX(0,($B$13+$C$13*DP944)/(1+$D$13*DP944)*DI944/(DK944+273)*$E$13)</f>
        <v>0</v>
      </c>
      <c r="AX944" t="s">
        <v>418</v>
      </c>
      <c r="AY944" t="s">
        <v>418</v>
      </c>
      <c r="AZ944">
        <v>0</v>
      </c>
      <c r="BA944">
        <v>0</v>
      </c>
      <c r="BB944">
        <f>1-AZ944/BA944</f>
        <v>0</v>
      </c>
      <c r="BC944">
        <v>0</v>
      </c>
      <c r="BD944" t="s">
        <v>418</v>
      </c>
      <c r="BE944" t="s">
        <v>418</v>
      </c>
      <c r="BF944">
        <v>0</v>
      </c>
      <c r="BG944">
        <v>0</v>
      </c>
      <c r="BH944">
        <f>1-BF944/BG944</f>
        <v>0</v>
      </c>
      <c r="BI944">
        <v>0.5</v>
      </c>
      <c r="BJ944">
        <f>CS944</f>
        <v>0</v>
      </c>
      <c r="BK944">
        <f>L944</f>
        <v>0</v>
      </c>
      <c r="BL944">
        <f>BH944*BI944*BJ944</f>
        <v>0</v>
      </c>
      <c r="BM944">
        <f>(BK944-BC944)/BJ944</f>
        <v>0</v>
      </c>
      <c r="BN944">
        <f>(BA944-BG944)/BG944</f>
        <v>0</v>
      </c>
      <c r="BO944">
        <f>AZ944/(BB944+AZ944/BG944)</f>
        <v>0</v>
      </c>
      <c r="BP944" t="s">
        <v>418</v>
      </c>
      <c r="BQ944">
        <v>0</v>
      </c>
      <c r="BR944">
        <f>IF(BQ944&lt;&gt;0, BQ944, BO944)</f>
        <v>0</v>
      </c>
      <c r="BS944">
        <f>1-BR944/BG944</f>
        <v>0</v>
      </c>
      <c r="BT944">
        <f>(BG944-BF944)/(BG944-BR944)</f>
        <v>0</v>
      </c>
      <c r="BU944">
        <f>(BA944-BG944)/(BA944-BR944)</f>
        <v>0</v>
      </c>
      <c r="BV944">
        <f>(BG944-BF944)/(BG944-AZ944)</f>
        <v>0</v>
      </c>
      <c r="BW944">
        <f>(BA944-BG944)/(BA944-AZ944)</f>
        <v>0</v>
      </c>
      <c r="BX944">
        <f>(BT944*BR944/BF944)</f>
        <v>0</v>
      </c>
      <c r="BY944">
        <f>(1-BX944)</f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f>$B$11*DQ944+$C$11*DR944+$F$11*EC944*(1-EF944)</f>
        <v>0</v>
      </c>
      <c r="CS944">
        <f>CR944*CT944</f>
        <v>0</v>
      </c>
      <c r="CT944">
        <f>($B$11*$D$9+$C$11*$D$9+$F$11*((EP944+EH944)/MAX(EP944+EH944+EQ944, 0.1)*$I$9+EQ944/MAX(EP944+EH944+EQ944, 0.1)*$J$9))/($B$11+$C$11+$F$11)</f>
        <v>0</v>
      </c>
      <c r="CU944">
        <f>($B$11*$K$9+$C$11*$K$9+$F$11*((EP944+EH944)/MAX(EP944+EH944+EQ944, 0.1)*$P$9+EQ944/MAX(EP944+EH944+EQ944, 0.1)*$Q$9))/($B$11+$C$11+$F$11)</f>
        <v>0</v>
      </c>
      <c r="CV944">
        <v>6</v>
      </c>
      <c r="CW944">
        <v>0.5</v>
      </c>
      <c r="CX944" t="s">
        <v>419</v>
      </c>
      <c r="CY944">
        <v>2</v>
      </c>
      <c r="CZ944" t="b">
        <v>1</v>
      </c>
      <c r="DA944">
        <v>1659037587.1</v>
      </c>
      <c r="DB944">
        <v>895.508666666667</v>
      </c>
      <c r="DC944">
        <v>967.800185185185</v>
      </c>
      <c r="DD944">
        <v>25.7147518518519</v>
      </c>
      <c r="DE944">
        <v>20.4362851851852</v>
      </c>
      <c r="DF944">
        <v>886.285703703704</v>
      </c>
      <c r="DG944">
        <v>25.1833814814815</v>
      </c>
      <c r="DH944">
        <v>500.045962962963</v>
      </c>
      <c r="DI944">
        <v>90.268737037037</v>
      </c>
      <c r="DJ944">
        <v>0.0435872074074074</v>
      </c>
      <c r="DK944">
        <v>27.2340444444444</v>
      </c>
      <c r="DL944">
        <v>27.362062962963</v>
      </c>
      <c r="DM944">
        <v>999.9</v>
      </c>
      <c r="DN944">
        <v>0</v>
      </c>
      <c r="DO944">
        <v>0</v>
      </c>
      <c r="DP944">
        <v>10002.5925925926</v>
      </c>
      <c r="DQ944">
        <v>0</v>
      </c>
      <c r="DR944">
        <v>17.7804</v>
      </c>
      <c r="DS944">
        <v>-72.2914444444444</v>
      </c>
      <c r="DT944">
        <v>919.144111111111</v>
      </c>
      <c r="DU944">
        <v>987.990481481482</v>
      </c>
      <c r="DV944">
        <v>5.27845888888889</v>
      </c>
      <c r="DW944">
        <v>967.800185185185</v>
      </c>
      <c r="DX944">
        <v>20.4362851851852</v>
      </c>
      <c r="DY944">
        <v>2.32123851851852</v>
      </c>
      <c r="DZ944">
        <v>1.84475740740741</v>
      </c>
      <c r="EA944">
        <v>19.8245296296296</v>
      </c>
      <c r="EB944">
        <v>16.1712555555556</v>
      </c>
      <c r="EC944">
        <v>1999.98518518519</v>
      </c>
      <c r="ED944">
        <v>0.979998333333333</v>
      </c>
      <c r="EE944">
        <v>0.0200016444444444</v>
      </c>
      <c r="EF944">
        <v>0</v>
      </c>
      <c r="EG944">
        <v>894.203</v>
      </c>
      <c r="EH944">
        <v>5.00063</v>
      </c>
      <c r="EI944">
        <v>17596.1185185185</v>
      </c>
      <c r="EJ944">
        <v>17256.7703703704</v>
      </c>
      <c r="EK944">
        <v>38.062</v>
      </c>
      <c r="EL944">
        <v>38.1203333333333</v>
      </c>
      <c r="EM944">
        <v>37.5574074074074</v>
      </c>
      <c r="EN944">
        <v>37.437</v>
      </c>
      <c r="EO944">
        <v>39.062</v>
      </c>
      <c r="EP944">
        <v>1955.08518518519</v>
      </c>
      <c r="EQ944">
        <v>39.9</v>
      </c>
      <c r="ER944">
        <v>0</v>
      </c>
      <c r="ES944">
        <v>1659037593.7</v>
      </c>
      <c r="ET944">
        <v>0</v>
      </c>
      <c r="EU944">
        <v>894.205461538462</v>
      </c>
      <c r="EV944">
        <v>2.76184616234163</v>
      </c>
      <c r="EW944">
        <v>69.2923076946902</v>
      </c>
      <c r="EX944">
        <v>17596.0769230769</v>
      </c>
      <c r="EY944">
        <v>15</v>
      </c>
      <c r="EZ944">
        <v>1659035359.5</v>
      </c>
      <c r="FA944" t="s">
        <v>1976</v>
      </c>
      <c r="FB944">
        <v>1659035357.5</v>
      </c>
      <c r="FC944">
        <v>1659035359.5</v>
      </c>
      <c r="FD944">
        <v>1</v>
      </c>
      <c r="FE944">
        <v>-0.104</v>
      </c>
      <c r="FF944">
        <v>-0.037</v>
      </c>
      <c r="FG944">
        <v>6.435</v>
      </c>
      <c r="FH944">
        <v>0.501</v>
      </c>
      <c r="FI944">
        <v>420</v>
      </c>
      <c r="FJ944">
        <v>25</v>
      </c>
      <c r="FK944">
        <v>0.45</v>
      </c>
      <c r="FL944">
        <v>0.11</v>
      </c>
      <c r="FM944">
        <v>-72.14107</v>
      </c>
      <c r="FN944">
        <v>-1.31085478424005</v>
      </c>
      <c r="FO944">
        <v>0.327669193852581</v>
      </c>
      <c r="FP944">
        <v>0</v>
      </c>
      <c r="FQ944">
        <v>893.990764705882</v>
      </c>
      <c r="FR944">
        <v>3.71309396793032</v>
      </c>
      <c r="FS944">
        <v>0.430113942415496</v>
      </c>
      <c r="FT944">
        <v>0</v>
      </c>
      <c r="FU944">
        <v>5.25227575</v>
      </c>
      <c r="FV944">
        <v>0.347072983114434</v>
      </c>
      <c r="FW944">
        <v>0.0371893040327122</v>
      </c>
      <c r="FX944">
        <v>0</v>
      </c>
      <c r="FY944">
        <v>0</v>
      </c>
      <c r="FZ944">
        <v>3</v>
      </c>
      <c r="GA944" t="s">
        <v>427</v>
      </c>
      <c r="GB944">
        <v>2.97377</v>
      </c>
      <c r="GC944">
        <v>2.69743</v>
      </c>
      <c r="GD944">
        <v>0.157509</v>
      </c>
      <c r="GE944">
        <v>0.166341</v>
      </c>
      <c r="GF944">
        <v>0.108031</v>
      </c>
      <c r="GG944">
        <v>0.0928796</v>
      </c>
      <c r="GH944">
        <v>32806.6</v>
      </c>
      <c r="GI944">
        <v>35508.2</v>
      </c>
      <c r="GJ944">
        <v>35284.7</v>
      </c>
      <c r="GK944">
        <v>38626.1</v>
      </c>
      <c r="GL944">
        <v>44618.7</v>
      </c>
      <c r="GM944">
        <v>50609.2</v>
      </c>
      <c r="GN944">
        <v>55156.1</v>
      </c>
      <c r="GO944">
        <v>61957.7</v>
      </c>
      <c r="GP944">
        <v>1.9836</v>
      </c>
      <c r="GQ944">
        <v>1.854</v>
      </c>
      <c r="GR944">
        <v>0.138283</v>
      </c>
      <c r="GS944">
        <v>0</v>
      </c>
      <c r="GT944">
        <v>25.0847</v>
      </c>
      <c r="GU944">
        <v>999.9</v>
      </c>
      <c r="GV944">
        <v>58.198</v>
      </c>
      <c r="GW944">
        <v>29.245</v>
      </c>
      <c r="GX944">
        <v>26.2977</v>
      </c>
      <c r="GY944">
        <v>56.0819</v>
      </c>
      <c r="GZ944">
        <v>45.8814</v>
      </c>
      <c r="HA944">
        <v>1</v>
      </c>
      <c r="HB944">
        <v>-0.0628049</v>
      </c>
      <c r="HC944">
        <v>0.0183007</v>
      </c>
      <c r="HD944">
        <v>20.1138</v>
      </c>
      <c r="HE944">
        <v>5.19932</v>
      </c>
      <c r="HF944">
        <v>12.004</v>
      </c>
      <c r="HG944">
        <v>4.976</v>
      </c>
      <c r="HH944">
        <v>3.294</v>
      </c>
      <c r="HI944">
        <v>9999</v>
      </c>
      <c r="HJ944">
        <v>9999</v>
      </c>
      <c r="HK944">
        <v>9999</v>
      </c>
      <c r="HL944">
        <v>631.5</v>
      </c>
      <c r="HM944">
        <v>1.86313</v>
      </c>
      <c r="HN944">
        <v>1.86798</v>
      </c>
      <c r="HO944">
        <v>1.86783</v>
      </c>
      <c r="HP944">
        <v>1.8689</v>
      </c>
      <c r="HQ944">
        <v>1.86981</v>
      </c>
      <c r="HR944">
        <v>1.86584</v>
      </c>
      <c r="HS944">
        <v>1.86691</v>
      </c>
      <c r="HT944">
        <v>1.86829</v>
      </c>
      <c r="HU944">
        <v>5</v>
      </c>
      <c r="HV944">
        <v>0</v>
      </c>
      <c r="HW944">
        <v>0</v>
      </c>
      <c r="HX944">
        <v>0</v>
      </c>
      <c r="HY944" t="s">
        <v>422</v>
      </c>
      <c r="HZ944" t="s">
        <v>423</v>
      </c>
      <c r="IA944" t="s">
        <v>424</v>
      </c>
      <c r="IB944" t="s">
        <v>424</v>
      </c>
      <c r="IC944" t="s">
        <v>424</v>
      </c>
      <c r="ID944" t="s">
        <v>424</v>
      </c>
      <c r="IE944">
        <v>0</v>
      </c>
      <c r="IF944">
        <v>100</v>
      </c>
      <c r="IG944">
        <v>100</v>
      </c>
      <c r="IH944">
        <v>9.363</v>
      </c>
      <c r="II944">
        <v>0.5314</v>
      </c>
      <c r="IJ944">
        <v>3.92360093765785</v>
      </c>
      <c r="IK944">
        <v>0.00601174518973114</v>
      </c>
      <c r="IL944">
        <v>2.77886958061485e-07</v>
      </c>
      <c r="IM944">
        <v>-3.54636231360687e-10</v>
      </c>
      <c r="IN944">
        <v>0.531367920259254</v>
      </c>
      <c r="IO944">
        <v>0</v>
      </c>
      <c r="IP944">
        <v>0</v>
      </c>
      <c r="IQ944">
        <v>0</v>
      </c>
      <c r="IR944">
        <v>-4</v>
      </c>
      <c r="IS944">
        <v>1848</v>
      </c>
      <c r="IT944">
        <v>1</v>
      </c>
      <c r="IU944">
        <v>25</v>
      </c>
      <c r="IV944">
        <v>37.3</v>
      </c>
      <c r="IW944">
        <v>37.3</v>
      </c>
      <c r="IX944">
        <v>2.06665</v>
      </c>
      <c r="IY944">
        <v>2.61841</v>
      </c>
      <c r="IZ944">
        <v>1.54785</v>
      </c>
      <c r="JA944">
        <v>2.30713</v>
      </c>
      <c r="JB944">
        <v>1.34644</v>
      </c>
      <c r="JC944">
        <v>2.28027</v>
      </c>
      <c r="JD944">
        <v>33.6029</v>
      </c>
      <c r="JE944">
        <v>24.2101</v>
      </c>
      <c r="JF944">
        <v>18</v>
      </c>
      <c r="JG944">
        <v>497.235</v>
      </c>
      <c r="JH944">
        <v>413.567</v>
      </c>
      <c r="JI944">
        <v>25.0001</v>
      </c>
      <c r="JJ944">
        <v>26.4333</v>
      </c>
      <c r="JK944">
        <v>29.9999</v>
      </c>
      <c r="JL944">
        <v>26.3866</v>
      </c>
      <c r="JM944">
        <v>26.329</v>
      </c>
      <c r="JN944">
        <v>41.4033</v>
      </c>
      <c r="JO944">
        <v>31.6855</v>
      </c>
      <c r="JP944">
        <v>98.8767</v>
      </c>
      <c r="JQ944">
        <v>25</v>
      </c>
      <c r="JR944">
        <v>1006.69</v>
      </c>
      <c r="JS944">
        <v>20.3292</v>
      </c>
      <c r="JT944">
        <v>102.316</v>
      </c>
      <c r="JU944">
        <v>103.128</v>
      </c>
    </row>
    <row r="945" spans="1:281">
      <c r="A945">
        <v>927</v>
      </c>
      <c r="B945">
        <v>1659037599.6</v>
      </c>
      <c r="C945">
        <v>13916.5</v>
      </c>
      <c r="D945" t="s">
        <v>2288</v>
      </c>
      <c r="E945" t="s">
        <v>2289</v>
      </c>
      <c r="F945">
        <v>5</v>
      </c>
      <c r="G945" t="s">
        <v>2169</v>
      </c>
      <c r="H945" t="s">
        <v>417</v>
      </c>
      <c r="I945">
        <v>1659037591.81429</v>
      </c>
      <c r="J945">
        <f>(K945)/1000</f>
        <v>0</v>
      </c>
      <c r="K945">
        <f>IF(CZ945, AN945, AH945)</f>
        <v>0</v>
      </c>
      <c r="L945">
        <f>IF(CZ945, AI945, AG945)</f>
        <v>0</v>
      </c>
      <c r="M945">
        <f>DB945 - IF(AU945&gt;1, L945*CV945*100.0/(AW945*DP945), 0)</f>
        <v>0</v>
      </c>
      <c r="N945">
        <f>((T945-J945/2)*M945-L945)/(T945+J945/2)</f>
        <v>0</v>
      </c>
      <c r="O945">
        <f>N945*(DI945+DJ945)/1000.0</f>
        <v>0</v>
      </c>
      <c r="P945">
        <f>(DB945 - IF(AU945&gt;1, L945*CV945*100.0/(AW945*DP945), 0))*(DI945+DJ945)/1000.0</f>
        <v>0</v>
      </c>
      <c r="Q945">
        <f>2.0/((1/S945-1/R945)+SIGN(S945)*SQRT((1/S945-1/R945)*(1/S945-1/R945) + 4*CW945/((CW945+1)*(CW945+1))*(2*1/S945*1/R945-1/R945*1/R945)))</f>
        <v>0</v>
      </c>
      <c r="R945">
        <f>IF(LEFT(CX945,1)&lt;&gt;"0",IF(LEFT(CX945,1)="1",3.0,CY945),$D$5+$E$5*(DP945*DI945/($K$5*1000))+$F$5*(DP945*DI945/($K$5*1000))*MAX(MIN(CV945,$J$5),$I$5)*MAX(MIN(CV945,$J$5),$I$5)+$G$5*MAX(MIN(CV945,$J$5),$I$5)*(DP945*DI945/($K$5*1000))+$H$5*(DP945*DI945/($K$5*1000))*(DP945*DI945/($K$5*1000)))</f>
        <v>0</v>
      </c>
      <c r="S945">
        <f>J945*(1000-(1000*0.61365*exp(17.502*W945/(240.97+W945))/(DI945+DJ945)+DD945)/2)/(1000*0.61365*exp(17.502*W945/(240.97+W945))/(DI945+DJ945)-DD945)</f>
        <v>0</v>
      </c>
      <c r="T945">
        <f>1/((CW945+1)/(Q945/1.6)+1/(R945/1.37)) + CW945/((CW945+1)/(Q945/1.6) + CW945/(R945/1.37))</f>
        <v>0</v>
      </c>
      <c r="U945">
        <f>(CR945*CU945)</f>
        <v>0</v>
      </c>
      <c r="V945">
        <f>(DK945+(U945+2*0.95*5.67E-8*(((DK945+$B$7)+273)^4-(DK945+273)^4)-44100*J945)/(1.84*29.3*R945+8*0.95*5.67E-8*(DK945+273)^3))</f>
        <v>0</v>
      </c>
      <c r="W945">
        <f>($C$7*DL945+$D$7*DM945+$E$7*V945)</f>
        <v>0</v>
      </c>
      <c r="X945">
        <f>0.61365*exp(17.502*W945/(240.97+W945))</f>
        <v>0</v>
      </c>
      <c r="Y945">
        <f>(Z945/AA945*100)</f>
        <v>0</v>
      </c>
      <c r="Z945">
        <f>DD945*(DI945+DJ945)/1000</f>
        <v>0</v>
      </c>
      <c r="AA945">
        <f>0.61365*exp(17.502*DK945/(240.97+DK945))</f>
        <v>0</v>
      </c>
      <c r="AB945">
        <f>(X945-DD945*(DI945+DJ945)/1000)</f>
        <v>0</v>
      </c>
      <c r="AC945">
        <f>(-J945*44100)</f>
        <v>0</v>
      </c>
      <c r="AD945">
        <f>2*29.3*R945*0.92*(DK945-W945)</f>
        <v>0</v>
      </c>
      <c r="AE945">
        <f>2*0.95*5.67E-8*(((DK945+$B$7)+273)^4-(W945+273)^4)</f>
        <v>0</v>
      </c>
      <c r="AF945">
        <f>U945+AE945+AC945+AD945</f>
        <v>0</v>
      </c>
      <c r="AG945">
        <f>DH945*AU945*(DC945-DB945*(1000-AU945*DE945)/(1000-AU945*DD945))/(100*CV945)</f>
        <v>0</v>
      </c>
      <c r="AH945">
        <f>1000*DH945*AU945*(DD945-DE945)/(100*CV945*(1000-AU945*DD945))</f>
        <v>0</v>
      </c>
      <c r="AI945">
        <f>(AJ945 - AK945 - DI945*1E3/(8.314*(DK945+273.15)) * AM945/DH945 * AL945) * DH945/(100*CV945) * (1000 - DE945)/1000</f>
        <v>0</v>
      </c>
      <c r="AJ945">
        <v>1021.15578818456</v>
      </c>
      <c r="AK945">
        <v>960.103957575757</v>
      </c>
      <c r="AL945">
        <v>3.41462188687598</v>
      </c>
      <c r="AM945">
        <v>66.0502826319513</v>
      </c>
      <c r="AN945">
        <f>(AP945 - AO945 + DI945*1E3/(8.314*(DK945+273.15)) * AR945/DH945 * AQ945) * DH945/(100*CV945) * 1000/(1000 - AP945)</f>
        <v>0</v>
      </c>
      <c r="AO945">
        <v>20.3469239094734</v>
      </c>
      <c r="AP945">
        <v>25.6777370629371</v>
      </c>
      <c r="AQ945">
        <v>-0.00801621298565216</v>
      </c>
      <c r="AR945">
        <v>92.4461955037178</v>
      </c>
      <c r="AS945">
        <v>0</v>
      </c>
      <c r="AT945">
        <v>0</v>
      </c>
      <c r="AU945">
        <f>IF(AS945*$H$13&gt;=AW945,1.0,(AW945/(AW945-AS945*$H$13)))</f>
        <v>0</v>
      </c>
      <c r="AV945">
        <f>(AU945-1)*100</f>
        <v>0</v>
      </c>
      <c r="AW945">
        <f>MAX(0,($B$13+$C$13*DP945)/(1+$D$13*DP945)*DI945/(DK945+273)*$E$13)</f>
        <v>0</v>
      </c>
      <c r="AX945" t="s">
        <v>418</v>
      </c>
      <c r="AY945" t="s">
        <v>418</v>
      </c>
      <c r="AZ945">
        <v>0</v>
      </c>
      <c r="BA945">
        <v>0</v>
      </c>
      <c r="BB945">
        <f>1-AZ945/BA945</f>
        <v>0</v>
      </c>
      <c r="BC945">
        <v>0</v>
      </c>
      <c r="BD945" t="s">
        <v>418</v>
      </c>
      <c r="BE945" t="s">
        <v>418</v>
      </c>
      <c r="BF945">
        <v>0</v>
      </c>
      <c r="BG945">
        <v>0</v>
      </c>
      <c r="BH945">
        <f>1-BF945/BG945</f>
        <v>0</v>
      </c>
      <c r="BI945">
        <v>0.5</v>
      </c>
      <c r="BJ945">
        <f>CS945</f>
        <v>0</v>
      </c>
      <c r="BK945">
        <f>L945</f>
        <v>0</v>
      </c>
      <c r="BL945">
        <f>BH945*BI945*BJ945</f>
        <v>0</v>
      </c>
      <c r="BM945">
        <f>(BK945-BC945)/BJ945</f>
        <v>0</v>
      </c>
      <c r="BN945">
        <f>(BA945-BG945)/BG945</f>
        <v>0</v>
      </c>
      <c r="BO945">
        <f>AZ945/(BB945+AZ945/BG945)</f>
        <v>0</v>
      </c>
      <c r="BP945" t="s">
        <v>418</v>
      </c>
      <c r="BQ945">
        <v>0</v>
      </c>
      <c r="BR945">
        <f>IF(BQ945&lt;&gt;0, BQ945, BO945)</f>
        <v>0</v>
      </c>
      <c r="BS945">
        <f>1-BR945/BG945</f>
        <v>0</v>
      </c>
      <c r="BT945">
        <f>(BG945-BF945)/(BG945-BR945)</f>
        <v>0</v>
      </c>
      <c r="BU945">
        <f>(BA945-BG945)/(BA945-BR945)</f>
        <v>0</v>
      </c>
      <c r="BV945">
        <f>(BG945-BF945)/(BG945-AZ945)</f>
        <v>0</v>
      </c>
      <c r="BW945">
        <f>(BA945-BG945)/(BA945-AZ945)</f>
        <v>0</v>
      </c>
      <c r="BX945">
        <f>(BT945*BR945/BF945)</f>
        <v>0</v>
      </c>
      <c r="BY945">
        <f>(1-BX945)</f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f>$B$11*DQ945+$C$11*DR945+$F$11*EC945*(1-EF945)</f>
        <v>0</v>
      </c>
      <c r="CS945">
        <f>CR945*CT945</f>
        <v>0</v>
      </c>
      <c r="CT945">
        <f>($B$11*$D$9+$C$11*$D$9+$F$11*((EP945+EH945)/MAX(EP945+EH945+EQ945, 0.1)*$I$9+EQ945/MAX(EP945+EH945+EQ945, 0.1)*$J$9))/($B$11+$C$11+$F$11)</f>
        <v>0</v>
      </c>
      <c r="CU945">
        <f>($B$11*$K$9+$C$11*$K$9+$F$11*((EP945+EH945)/MAX(EP945+EH945+EQ945, 0.1)*$P$9+EQ945/MAX(EP945+EH945+EQ945, 0.1)*$Q$9))/($B$11+$C$11+$F$11)</f>
        <v>0</v>
      </c>
      <c r="CV945">
        <v>6</v>
      </c>
      <c r="CW945">
        <v>0.5</v>
      </c>
      <c r="CX945" t="s">
        <v>419</v>
      </c>
      <c r="CY945">
        <v>2</v>
      </c>
      <c r="CZ945" t="b">
        <v>1</v>
      </c>
      <c r="DA945">
        <v>1659037591.81429</v>
      </c>
      <c r="DB945">
        <v>911.209178571428</v>
      </c>
      <c r="DC945">
        <v>983.516892857143</v>
      </c>
      <c r="DD945">
        <v>25.7007892857143</v>
      </c>
      <c r="DE945">
        <v>20.3961214285714</v>
      </c>
      <c r="DF945">
        <v>901.897892857143</v>
      </c>
      <c r="DG945">
        <v>25.1694178571429</v>
      </c>
      <c r="DH945">
        <v>500.011857142857</v>
      </c>
      <c r="DI945">
        <v>90.2690678571429</v>
      </c>
      <c r="DJ945">
        <v>0.0437377678571429</v>
      </c>
      <c r="DK945">
        <v>27.2341357142857</v>
      </c>
      <c r="DL945">
        <v>27.3546607142857</v>
      </c>
      <c r="DM945">
        <v>999.9</v>
      </c>
      <c r="DN945">
        <v>0</v>
      </c>
      <c r="DO945">
        <v>0</v>
      </c>
      <c r="DP945">
        <v>9984.28571428571</v>
      </c>
      <c r="DQ945">
        <v>0</v>
      </c>
      <c r="DR945">
        <v>18.666725</v>
      </c>
      <c r="DS945">
        <v>-72.3080178571429</v>
      </c>
      <c r="DT945">
        <v>935.2455</v>
      </c>
      <c r="DU945">
        <v>1003.99442857143</v>
      </c>
      <c r="DV945">
        <v>5.30465642857143</v>
      </c>
      <c r="DW945">
        <v>983.516892857143</v>
      </c>
      <c r="DX945">
        <v>20.3961214285714</v>
      </c>
      <c r="DY945">
        <v>2.31998678571429</v>
      </c>
      <c r="DZ945">
        <v>1.84113892857143</v>
      </c>
      <c r="EA945">
        <v>19.8158357142857</v>
      </c>
      <c r="EB945">
        <v>16.1404642857143</v>
      </c>
      <c r="EC945">
        <v>1999.99464285714</v>
      </c>
      <c r="ED945">
        <v>0.979998321428571</v>
      </c>
      <c r="EE945">
        <v>0.0200016571428571</v>
      </c>
      <c r="EF945">
        <v>0</v>
      </c>
      <c r="EG945">
        <v>894.438428571429</v>
      </c>
      <c r="EH945">
        <v>5.00063</v>
      </c>
      <c r="EI945">
        <v>17600.9928571429</v>
      </c>
      <c r="EJ945">
        <v>17256.8535714286</v>
      </c>
      <c r="EK945">
        <v>38.062</v>
      </c>
      <c r="EL945">
        <v>38.11375</v>
      </c>
      <c r="EM945">
        <v>37.562</v>
      </c>
      <c r="EN945">
        <v>37.437</v>
      </c>
      <c r="EO945">
        <v>39.062</v>
      </c>
      <c r="EP945">
        <v>1955.09428571429</v>
      </c>
      <c r="EQ945">
        <v>39.9003571428571</v>
      </c>
      <c r="ER945">
        <v>0</v>
      </c>
      <c r="ES945">
        <v>1659037598.5</v>
      </c>
      <c r="ET945">
        <v>0</v>
      </c>
      <c r="EU945">
        <v>894.425153846154</v>
      </c>
      <c r="EV945">
        <v>3.48184615148709</v>
      </c>
      <c r="EW945">
        <v>59.3230767907159</v>
      </c>
      <c r="EX945">
        <v>17601.0384615385</v>
      </c>
      <c r="EY945">
        <v>15</v>
      </c>
      <c r="EZ945">
        <v>1659035359.5</v>
      </c>
      <c r="FA945" t="s">
        <v>1976</v>
      </c>
      <c r="FB945">
        <v>1659035357.5</v>
      </c>
      <c r="FC945">
        <v>1659035359.5</v>
      </c>
      <c r="FD945">
        <v>1</v>
      </c>
      <c r="FE945">
        <v>-0.104</v>
      </c>
      <c r="FF945">
        <v>-0.037</v>
      </c>
      <c r="FG945">
        <v>6.435</v>
      </c>
      <c r="FH945">
        <v>0.501</v>
      </c>
      <c r="FI945">
        <v>420</v>
      </c>
      <c r="FJ945">
        <v>25</v>
      </c>
      <c r="FK945">
        <v>0.45</v>
      </c>
      <c r="FL945">
        <v>0.11</v>
      </c>
      <c r="FM945">
        <v>-72.28973</v>
      </c>
      <c r="FN945">
        <v>-1.12024840525314</v>
      </c>
      <c r="FO945">
        <v>0.324680563169403</v>
      </c>
      <c r="FP945">
        <v>0</v>
      </c>
      <c r="FQ945">
        <v>894.252294117647</v>
      </c>
      <c r="FR945">
        <v>2.80846447944718</v>
      </c>
      <c r="FS945">
        <v>0.334772576834923</v>
      </c>
      <c r="FT945">
        <v>0</v>
      </c>
      <c r="FU945">
        <v>5.28510525</v>
      </c>
      <c r="FV945">
        <v>0.403062101313317</v>
      </c>
      <c r="FW945">
        <v>0.0425465493305568</v>
      </c>
      <c r="FX945">
        <v>0</v>
      </c>
      <c r="FY945">
        <v>0</v>
      </c>
      <c r="FZ945">
        <v>3</v>
      </c>
      <c r="GA945" t="s">
        <v>427</v>
      </c>
      <c r="GB945">
        <v>2.97304</v>
      </c>
      <c r="GC945">
        <v>2.6973</v>
      </c>
      <c r="GD945">
        <v>0.159344</v>
      </c>
      <c r="GE945">
        <v>0.168038</v>
      </c>
      <c r="GF945">
        <v>0.107977</v>
      </c>
      <c r="GG945">
        <v>0.0928012</v>
      </c>
      <c r="GH945">
        <v>32735.4</v>
      </c>
      <c r="GI945">
        <v>35435</v>
      </c>
      <c r="GJ945">
        <v>35284.9</v>
      </c>
      <c r="GK945">
        <v>38625.1</v>
      </c>
      <c r="GL945">
        <v>44621.5</v>
      </c>
      <c r="GM945">
        <v>50612.8</v>
      </c>
      <c r="GN945">
        <v>55156.1</v>
      </c>
      <c r="GO945">
        <v>61956.6</v>
      </c>
      <c r="GP945">
        <v>1.9834</v>
      </c>
      <c r="GQ945">
        <v>1.8544</v>
      </c>
      <c r="GR945">
        <v>0.137389</v>
      </c>
      <c r="GS945">
        <v>0</v>
      </c>
      <c r="GT945">
        <v>25.0869</v>
      </c>
      <c r="GU945">
        <v>999.9</v>
      </c>
      <c r="GV945">
        <v>58.198</v>
      </c>
      <c r="GW945">
        <v>29.265</v>
      </c>
      <c r="GX945">
        <v>26.329</v>
      </c>
      <c r="GY945">
        <v>55.9119</v>
      </c>
      <c r="GZ945">
        <v>46.246</v>
      </c>
      <c r="HA945">
        <v>1</v>
      </c>
      <c r="HB945">
        <v>-0.0626016</v>
      </c>
      <c r="HC945">
        <v>0.0178649</v>
      </c>
      <c r="HD945">
        <v>20.1144</v>
      </c>
      <c r="HE945">
        <v>5.19932</v>
      </c>
      <c r="HF945">
        <v>12.004</v>
      </c>
      <c r="HG945">
        <v>4.976</v>
      </c>
      <c r="HH945">
        <v>3.2936</v>
      </c>
      <c r="HI945">
        <v>9999</v>
      </c>
      <c r="HJ945">
        <v>9999</v>
      </c>
      <c r="HK945">
        <v>9999</v>
      </c>
      <c r="HL945">
        <v>631.5</v>
      </c>
      <c r="HM945">
        <v>1.8631</v>
      </c>
      <c r="HN945">
        <v>1.86801</v>
      </c>
      <c r="HO945">
        <v>1.8678</v>
      </c>
      <c r="HP945">
        <v>1.86899</v>
      </c>
      <c r="HQ945">
        <v>1.86981</v>
      </c>
      <c r="HR945">
        <v>1.86584</v>
      </c>
      <c r="HS945">
        <v>1.86691</v>
      </c>
      <c r="HT945">
        <v>1.86829</v>
      </c>
      <c r="HU945">
        <v>5</v>
      </c>
      <c r="HV945">
        <v>0</v>
      </c>
      <c r="HW945">
        <v>0</v>
      </c>
      <c r="HX945">
        <v>0</v>
      </c>
      <c r="HY945" t="s">
        <v>422</v>
      </c>
      <c r="HZ945" t="s">
        <v>423</v>
      </c>
      <c r="IA945" t="s">
        <v>424</v>
      </c>
      <c r="IB945" t="s">
        <v>424</v>
      </c>
      <c r="IC945" t="s">
        <v>424</v>
      </c>
      <c r="ID945" t="s">
        <v>424</v>
      </c>
      <c r="IE945">
        <v>0</v>
      </c>
      <c r="IF945">
        <v>100</v>
      </c>
      <c r="IG945">
        <v>100</v>
      </c>
      <c r="IH945">
        <v>9.456</v>
      </c>
      <c r="II945">
        <v>0.5313</v>
      </c>
      <c r="IJ945">
        <v>3.92360093765785</v>
      </c>
      <c r="IK945">
        <v>0.00601174518973114</v>
      </c>
      <c r="IL945">
        <v>2.77886958061485e-07</v>
      </c>
      <c r="IM945">
        <v>-3.54636231360687e-10</v>
      </c>
      <c r="IN945">
        <v>0.531367920259254</v>
      </c>
      <c r="IO945">
        <v>0</v>
      </c>
      <c r="IP945">
        <v>0</v>
      </c>
      <c r="IQ945">
        <v>0</v>
      </c>
      <c r="IR945">
        <v>-4</v>
      </c>
      <c r="IS945">
        <v>1848</v>
      </c>
      <c r="IT945">
        <v>1</v>
      </c>
      <c r="IU945">
        <v>25</v>
      </c>
      <c r="IV945">
        <v>37.4</v>
      </c>
      <c r="IW945">
        <v>37.3</v>
      </c>
      <c r="IX945">
        <v>2.09106</v>
      </c>
      <c r="IY945">
        <v>2.6123</v>
      </c>
      <c r="IZ945">
        <v>1.54785</v>
      </c>
      <c r="JA945">
        <v>2.30713</v>
      </c>
      <c r="JB945">
        <v>1.34644</v>
      </c>
      <c r="JC945">
        <v>2.39624</v>
      </c>
      <c r="JD945">
        <v>33.6029</v>
      </c>
      <c r="JE945">
        <v>24.2188</v>
      </c>
      <c r="JF945">
        <v>18</v>
      </c>
      <c r="JG945">
        <v>497.105</v>
      </c>
      <c r="JH945">
        <v>413.794</v>
      </c>
      <c r="JI945">
        <v>25</v>
      </c>
      <c r="JJ945">
        <v>26.4333</v>
      </c>
      <c r="JK945">
        <v>30.0001</v>
      </c>
      <c r="JL945">
        <v>26.3866</v>
      </c>
      <c r="JM945">
        <v>26.329</v>
      </c>
      <c r="JN945">
        <v>41.8873</v>
      </c>
      <c r="JO945">
        <v>31.9615</v>
      </c>
      <c r="JP945">
        <v>98.5052</v>
      </c>
      <c r="JQ945">
        <v>25</v>
      </c>
      <c r="JR945">
        <v>1020.15</v>
      </c>
      <c r="JS945">
        <v>20.1371</v>
      </c>
      <c r="JT945">
        <v>102.316</v>
      </c>
      <c r="JU945">
        <v>103.126</v>
      </c>
    </row>
    <row r="946" spans="1:281">
      <c r="A946">
        <v>928</v>
      </c>
      <c r="B946">
        <v>1659037604.6</v>
      </c>
      <c r="C946">
        <v>13921.5</v>
      </c>
      <c r="D946" t="s">
        <v>2290</v>
      </c>
      <c r="E946" t="s">
        <v>2291</v>
      </c>
      <c r="F946">
        <v>5</v>
      </c>
      <c r="G946" t="s">
        <v>2169</v>
      </c>
      <c r="H946" t="s">
        <v>417</v>
      </c>
      <c r="I946">
        <v>1659037597.1</v>
      </c>
      <c r="J946">
        <f>(K946)/1000</f>
        <v>0</v>
      </c>
      <c r="K946">
        <f>IF(CZ946, AN946, AH946)</f>
        <v>0</v>
      </c>
      <c r="L946">
        <f>IF(CZ946, AI946, AG946)</f>
        <v>0</v>
      </c>
      <c r="M946">
        <f>DB946 - IF(AU946&gt;1, L946*CV946*100.0/(AW946*DP946), 0)</f>
        <v>0</v>
      </c>
      <c r="N946">
        <f>((T946-J946/2)*M946-L946)/(T946+J946/2)</f>
        <v>0</v>
      </c>
      <c r="O946">
        <f>N946*(DI946+DJ946)/1000.0</f>
        <v>0</v>
      </c>
      <c r="P946">
        <f>(DB946 - IF(AU946&gt;1, L946*CV946*100.0/(AW946*DP946), 0))*(DI946+DJ946)/1000.0</f>
        <v>0</v>
      </c>
      <c r="Q946">
        <f>2.0/((1/S946-1/R946)+SIGN(S946)*SQRT((1/S946-1/R946)*(1/S946-1/R946) + 4*CW946/((CW946+1)*(CW946+1))*(2*1/S946*1/R946-1/R946*1/R946)))</f>
        <v>0</v>
      </c>
      <c r="R946">
        <f>IF(LEFT(CX946,1)&lt;&gt;"0",IF(LEFT(CX946,1)="1",3.0,CY946),$D$5+$E$5*(DP946*DI946/($K$5*1000))+$F$5*(DP946*DI946/($K$5*1000))*MAX(MIN(CV946,$J$5),$I$5)*MAX(MIN(CV946,$J$5),$I$5)+$G$5*MAX(MIN(CV946,$J$5),$I$5)*(DP946*DI946/($K$5*1000))+$H$5*(DP946*DI946/($K$5*1000))*(DP946*DI946/($K$5*1000)))</f>
        <v>0</v>
      </c>
      <c r="S946">
        <f>J946*(1000-(1000*0.61365*exp(17.502*W946/(240.97+W946))/(DI946+DJ946)+DD946)/2)/(1000*0.61365*exp(17.502*W946/(240.97+W946))/(DI946+DJ946)-DD946)</f>
        <v>0</v>
      </c>
      <c r="T946">
        <f>1/((CW946+1)/(Q946/1.6)+1/(R946/1.37)) + CW946/((CW946+1)/(Q946/1.6) + CW946/(R946/1.37))</f>
        <v>0</v>
      </c>
      <c r="U946">
        <f>(CR946*CU946)</f>
        <v>0</v>
      </c>
      <c r="V946">
        <f>(DK946+(U946+2*0.95*5.67E-8*(((DK946+$B$7)+273)^4-(DK946+273)^4)-44100*J946)/(1.84*29.3*R946+8*0.95*5.67E-8*(DK946+273)^3))</f>
        <v>0</v>
      </c>
      <c r="W946">
        <f>($C$7*DL946+$D$7*DM946+$E$7*V946)</f>
        <v>0</v>
      </c>
      <c r="X946">
        <f>0.61365*exp(17.502*W946/(240.97+W946))</f>
        <v>0</v>
      </c>
      <c r="Y946">
        <f>(Z946/AA946*100)</f>
        <v>0</v>
      </c>
      <c r="Z946">
        <f>DD946*(DI946+DJ946)/1000</f>
        <v>0</v>
      </c>
      <c r="AA946">
        <f>0.61365*exp(17.502*DK946/(240.97+DK946))</f>
        <v>0</v>
      </c>
      <c r="AB946">
        <f>(X946-DD946*(DI946+DJ946)/1000)</f>
        <v>0</v>
      </c>
      <c r="AC946">
        <f>(-J946*44100)</f>
        <v>0</v>
      </c>
      <c r="AD946">
        <f>2*29.3*R946*0.92*(DK946-W946)</f>
        <v>0</v>
      </c>
      <c r="AE946">
        <f>2*0.95*5.67E-8*(((DK946+$B$7)+273)^4-(W946+273)^4)</f>
        <v>0</v>
      </c>
      <c r="AF946">
        <f>U946+AE946+AC946+AD946</f>
        <v>0</v>
      </c>
      <c r="AG946">
        <f>DH946*AU946*(DC946-DB946*(1000-AU946*DE946)/(1000-AU946*DD946))/(100*CV946)</f>
        <v>0</v>
      </c>
      <c r="AH946">
        <f>1000*DH946*AU946*(DD946-DE946)/(100*CV946*(1000-AU946*DD946))</f>
        <v>0</v>
      </c>
      <c r="AI946">
        <f>(AJ946 - AK946 - DI946*1E3/(8.314*(DK946+273.15)) * AM946/DH946 * AL946) * DH946/(100*CV946) * (1000 - DE946)/1000</f>
        <v>0</v>
      </c>
      <c r="AJ946">
        <v>1036.80539523411</v>
      </c>
      <c r="AK946">
        <v>976.622036363636</v>
      </c>
      <c r="AL946">
        <v>3.28307713741392</v>
      </c>
      <c r="AM946">
        <v>66.0502826319513</v>
      </c>
      <c r="AN946">
        <f>(AP946 - AO946 + DI946*1E3/(8.314*(DK946+273.15)) * AR946/DH946 * AQ946) * DH946/(100*CV946) * 1000/(1000 - AP946)</f>
        <v>0</v>
      </c>
      <c r="AO946">
        <v>20.3031111940076</v>
      </c>
      <c r="AP946">
        <v>25.6606699300699</v>
      </c>
      <c r="AQ946">
        <v>-0.000764601018299614</v>
      </c>
      <c r="AR946">
        <v>92.4461955037178</v>
      </c>
      <c r="AS946">
        <v>0</v>
      </c>
      <c r="AT946">
        <v>0</v>
      </c>
      <c r="AU946">
        <f>IF(AS946*$H$13&gt;=AW946,1.0,(AW946/(AW946-AS946*$H$13)))</f>
        <v>0</v>
      </c>
      <c r="AV946">
        <f>(AU946-1)*100</f>
        <v>0</v>
      </c>
      <c r="AW946">
        <f>MAX(0,($B$13+$C$13*DP946)/(1+$D$13*DP946)*DI946/(DK946+273)*$E$13)</f>
        <v>0</v>
      </c>
      <c r="AX946" t="s">
        <v>418</v>
      </c>
      <c r="AY946" t="s">
        <v>418</v>
      </c>
      <c r="AZ946">
        <v>0</v>
      </c>
      <c r="BA946">
        <v>0</v>
      </c>
      <c r="BB946">
        <f>1-AZ946/BA946</f>
        <v>0</v>
      </c>
      <c r="BC946">
        <v>0</v>
      </c>
      <c r="BD946" t="s">
        <v>418</v>
      </c>
      <c r="BE946" t="s">
        <v>418</v>
      </c>
      <c r="BF946">
        <v>0</v>
      </c>
      <c r="BG946">
        <v>0</v>
      </c>
      <c r="BH946">
        <f>1-BF946/BG946</f>
        <v>0</v>
      </c>
      <c r="BI946">
        <v>0.5</v>
      </c>
      <c r="BJ946">
        <f>CS946</f>
        <v>0</v>
      </c>
      <c r="BK946">
        <f>L946</f>
        <v>0</v>
      </c>
      <c r="BL946">
        <f>BH946*BI946*BJ946</f>
        <v>0</v>
      </c>
      <c r="BM946">
        <f>(BK946-BC946)/BJ946</f>
        <v>0</v>
      </c>
      <c r="BN946">
        <f>(BA946-BG946)/BG946</f>
        <v>0</v>
      </c>
      <c r="BO946">
        <f>AZ946/(BB946+AZ946/BG946)</f>
        <v>0</v>
      </c>
      <c r="BP946" t="s">
        <v>418</v>
      </c>
      <c r="BQ946">
        <v>0</v>
      </c>
      <c r="BR946">
        <f>IF(BQ946&lt;&gt;0, BQ946, BO946)</f>
        <v>0</v>
      </c>
      <c r="BS946">
        <f>1-BR946/BG946</f>
        <v>0</v>
      </c>
      <c r="BT946">
        <f>(BG946-BF946)/(BG946-BR946)</f>
        <v>0</v>
      </c>
      <c r="BU946">
        <f>(BA946-BG946)/(BA946-BR946)</f>
        <v>0</v>
      </c>
      <c r="BV946">
        <f>(BG946-BF946)/(BG946-AZ946)</f>
        <v>0</v>
      </c>
      <c r="BW946">
        <f>(BA946-BG946)/(BA946-AZ946)</f>
        <v>0</v>
      </c>
      <c r="BX946">
        <f>(BT946*BR946/BF946)</f>
        <v>0</v>
      </c>
      <c r="BY946">
        <f>(1-BX946)</f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f>$B$11*DQ946+$C$11*DR946+$F$11*EC946*(1-EF946)</f>
        <v>0</v>
      </c>
      <c r="CS946">
        <f>CR946*CT946</f>
        <v>0</v>
      </c>
      <c r="CT946">
        <f>($B$11*$D$9+$C$11*$D$9+$F$11*((EP946+EH946)/MAX(EP946+EH946+EQ946, 0.1)*$I$9+EQ946/MAX(EP946+EH946+EQ946, 0.1)*$J$9))/($B$11+$C$11+$F$11)</f>
        <v>0</v>
      </c>
      <c r="CU946">
        <f>($B$11*$K$9+$C$11*$K$9+$F$11*((EP946+EH946)/MAX(EP946+EH946+EQ946, 0.1)*$P$9+EQ946/MAX(EP946+EH946+EQ946, 0.1)*$Q$9))/($B$11+$C$11+$F$11)</f>
        <v>0</v>
      </c>
      <c r="CV946">
        <v>6</v>
      </c>
      <c r="CW946">
        <v>0.5</v>
      </c>
      <c r="CX946" t="s">
        <v>419</v>
      </c>
      <c r="CY946">
        <v>2</v>
      </c>
      <c r="CZ946" t="b">
        <v>1</v>
      </c>
      <c r="DA946">
        <v>1659037597.1</v>
      </c>
      <c r="DB946">
        <v>928.682740740741</v>
      </c>
      <c r="DC946">
        <v>1000.76833333333</v>
      </c>
      <c r="DD946">
        <v>25.6857148148148</v>
      </c>
      <c r="DE946">
        <v>20.3319222222222</v>
      </c>
      <c r="DF946">
        <v>919.273592592593</v>
      </c>
      <c r="DG946">
        <v>25.1543407407407</v>
      </c>
      <c r="DH946">
        <v>500.039185185185</v>
      </c>
      <c r="DI946">
        <v>90.2687148148148</v>
      </c>
      <c r="DJ946">
        <v>0.0436875888888889</v>
      </c>
      <c r="DK946">
        <v>27.2343</v>
      </c>
      <c r="DL946">
        <v>27.3503740740741</v>
      </c>
      <c r="DM946">
        <v>999.9</v>
      </c>
      <c r="DN946">
        <v>0</v>
      </c>
      <c r="DO946">
        <v>0</v>
      </c>
      <c r="DP946">
        <v>10001.6666666667</v>
      </c>
      <c r="DQ946">
        <v>0</v>
      </c>
      <c r="DR946">
        <v>19.4970148148148</v>
      </c>
      <c r="DS946">
        <v>-72.0862518518519</v>
      </c>
      <c r="DT946">
        <v>953.165259259259</v>
      </c>
      <c r="DU946">
        <v>1021.53811111111</v>
      </c>
      <c r="DV946">
        <v>5.35379037037037</v>
      </c>
      <c r="DW946">
        <v>1000.76833333333</v>
      </c>
      <c r="DX946">
        <v>20.3319222222222</v>
      </c>
      <c r="DY946">
        <v>2.31861703703704</v>
      </c>
      <c r="DZ946">
        <v>1.8353362962963</v>
      </c>
      <c r="EA946">
        <v>19.8063185185185</v>
      </c>
      <c r="EB946">
        <v>16.0909888888889</v>
      </c>
      <c r="EC946">
        <v>1999.98777777778</v>
      </c>
      <c r="ED946">
        <v>0.979998222222222</v>
      </c>
      <c r="EE946">
        <v>0.020001762962963</v>
      </c>
      <c r="EF946">
        <v>0</v>
      </c>
      <c r="EG946">
        <v>894.660444444444</v>
      </c>
      <c r="EH946">
        <v>5.00063</v>
      </c>
      <c r="EI946">
        <v>17605.0777777778</v>
      </c>
      <c r="EJ946">
        <v>17256.7925925926</v>
      </c>
      <c r="EK946">
        <v>38.062</v>
      </c>
      <c r="EL946">
        <v>38.1086666666667</v>
      </c>
      <c r="EM946">
        <v>37.5597037037037</v>
      </c>
      <c r="EN946">
        <v>37.437</v>
      </c>
      <c r="EO946">
        <v>39.062</v>
      </c>
      <c r="EP946">
        <v>1955.08740740741</v>
      </c>
      <c r="EQ946">
        <v>39.9003703703704</v>
      </c>
      <c r="ER946">
        <v>0</v>
      </c>
      <c r="ES946">
        <v>1659037603.9</v>
      </c>
      <c r="ET946">
        <v>0</v>
      </c>
      <c r="EU946">
        <v>894.6438</v>
      </c>
      <c r="EV946">
        <v>2.00576922766627</v>
      </c>
      <c r="EW946">
        <v>32.5230768096589</v>
      </c>
      <c r="EX946">
        <v>17605.432</v>
      </c>
      <c r="EY946">
        <v>15</v>
      </c>
      <c r="EZ946">
        <v>1659035359.5</v>
      </c>
      <c r="FA946" t="s">
        <v>1976</v>
      </c>
      <c r="FB946">
        <v>1659035357.5</v>
      </c>
      <c r="FC946">
        <v>1659035359.5</v>
      </c>
      <c r="FD946">
        <v>1</v>
      </c>
      <c r="FE946">
        <v>-0.104</v>
      </c>
      <c r="FF946">
        <v>-0.037</v>
      </c>
      <c r="FG946">
        <v>6.435</v>
      </c>
      <c r="FH946">
        <v>0.501</v>
      </c>
      <c r="FI946">
        <v>420</v>
      </c>
      <c r="FJ946">
        <v>25</v>
      </c>
      <c r="FK946">
        <v>0.45</v>
      </c>
      <c r="FL946">
        <v>0.11</v>
      </c>
      <c r="FM946">
        <v>-72.1544675</v>
      </c>
      <c r="FN946">
        <v>1.45170844277695</v>
      </c>
      <c r="FO946">
        <v>0.515335292012638</v>
      </c>
      <c r="FP946">
        <v>0</v>
      </c>
      <c r="FQ946">
        <v>894.453088235294</v>
      </c>
      <c r="FR946">
        <v>2.39653170437527</v>
      </c>
      <c r="FS946">
        <v>0.318353610983603</v>
      </c>
      <c r="FT946">
        <v>0</v>
      </c>
      <c r="FU946">
        <v>5.317867</v>
      </c>
      <c r="FV946">
        <v>0.472308292682924</v>
      </c>
      <c r="FW946">
        <v>0.0488851217754441</v>
      </c>
      <c r="FX946">
        <v>0</v>
      </c>
      <c r="FY946">
        <v>0</v>
      </c>
      <c r="FZ946">
        <v>3</v>
      </c>
      <c r="GA946" t="s">
        <v>427</v>
      </c>
      <c r="GB946">
        <v>2.97421</v>
      </c>
      <c r="GC946">
        <v>2.6978</v>
      </c>
      <c r="GD946">
        <v>0.161121</v>
      </c>
      <c r="GE946">
        <v>0.16967</v>
      </c>
      <c r="GF946">
        <v>0.107904</v>
      </c>
      <c r="GG946">
        <v>0.0923894</v>
      </c>
      <c r="GH946">
        <v>32665.7</v>
      </c>
      <c r="GI946">
        <v>35365.6</v>
      </c>
      <c r="GJ946">
        <v>35284.3</v>
      </c>
      <c r="GK946">
        <v>38625.3</v>
      </c>
      <c r="GL946">
        <v>44624.6</v>
      </c>
      <c r="GM946">
        <v>50636.1</v>
      </c>
      <c r="GN946">
        <v>55155.2</v>
      </c>
      <c r="GO946">
        <v>61956.9</v>
      </c>
      <c r="GP946">
        <v>1.9842</v>
      </c>
      <c r="GQ946">
        <v>1.854</v>
      </c>
      <c r="GR946">
        <v>0.138581</v>
      </c>
      <c r="GS946">
        <v>0</v>
      </c>
      <c r="GT946">
        <v>25.0889</v>
      </c>
      <c r="GU946">
        <v>999.9</v>
      </c>
      <c r="GV946">
        <v>58.198</v>
      </c>
      <c r="GW946">
        <v>29.265</v>
      </c>
      <c r="GX946">
        <v>26.3313</v>
      </c>
      <c r="GY946">
        <v>55.7419</v>
      </c>
      <c r="GZ946">
        <v>46.0817</v>
      </c>
      <c r="HA946">
        <v>1</v>
      </c>
      <c r="HB946">
        <v>-0.0626829</v>
      </c>
      <c r="HC946">
        <v>0.0180828</v>
      </c>
      <c r="HD946">
        <v>20.1138</v>
      </c>
      <c r="HE946">
        <v>5.19812</v>
      </c>
      <c r="HF946">
        <v>12.004</v>
      </c>
      <c r="HG946">
        <v>4.976</v>
      </c>
      <c r="HH946">
        <v>3.2938</v>
      </c>
      <c r="HI946">
        <v>9999</v>
      </c>
      <c r="HJ946">
        <v>9999</v>
      </c>
      <c r="HK946">
        <v>9999</v>
      </c>
      <c r="HL946">
        <v>631.5</v>
      </c>
      <c r="HM946">
        <v>1.8631</v>
      </c>
      <c r="HN946">
        <v>1.86798</v>
      </c>
      <c r="HO946">
        <v>1.86783</v>
      </c>
      <c r="HP946">
        <v>1.86893</v>
      </c>
      <c r="HQ946">
        <v>1.86981</v>
      </c>
      <c r="HR946">
        <v>1.86584</v>
      </c>
      <c r="HS946">
        <v>1.86691</v>
      </c>
      <c r="HT946">
        <v>1.86829</v>
      </c>
      <c r="HU946">
        <v>5</v>
      </c>
      <c r="HV946">
        <v>0</v>
      </c>
      <c r="HW946">
        <v>0</v>
      </c>
      <c r="HX946">
        <v>0</v>
      </c>
      <c r="HY946" t="s">
        <v>422</v>
      </c>
      <c r="HZ946" t="s">
        <v>423</v>
      </c>
      <c r="IA946" t="s">
        <v>424</v>
      </c>
      <c r="IB946" t="s">
        <v>424</v>
      </c>
      <c r="IC946" t="s">
        <v>424</v>
      </c>
      <c r="ID946" t="s">
        <v>424</v>
      </c>
      <c r="IE946">
        <v>0</v>
      </c>
      <c r="IF946">
        <v>100</v>
      </c>
      <c r="IG946">
        <v>100</v>
      </c>
      <c r="IH946">
        <v>9.546</v>
      </c>
      <c r="II946">
        <v>0.5313</v>
      </c>
      <c r="IJ946">
        <v>3.92360093765785</v>
      </c>
      <c r="IK946">
        <v>0.00601174518973114</v>
      </c>
      <c r="IL946">
        <v>2.77886958061485e-07</v>
      </c>
      <c r="IM946">
        <v>-3.54636231360687e-10</v>
      </c>
      <c r="IN946">
        <v>0.531367920259254</v>
      </c>
      <c r="IO946">
        <v>0</v>
      </c>
      <c r="IP946">
        <v>0</v>
      </c>
      <c r="IQ946">
        <v>0</v>
      </c>
      <c r="IR946">
        <v>-4</v>
      </c>
      <c r="IS946">
        <v>1848</v>
      </c>
      <c r="IT946">
        <v>1</v>
      </c>
      <c r="IU946">
        <v>25</v>
      </c>
      <c r="IV946">
        <v>37.5</v>
      </c>
      <c r="IW946">
        <v>37.4</v>
      </c>
      <c r="IX946">
        <v>2.1167</v>
      </c>
      <c r="IY946">
        <v>2.61353</v>
      </c>
      <c r="IZ946">
        <v>1.54785</v>
      </c>
      <c r="JA946">
        <v>2.30713</v>
      </c>
      <c r="JB946">
        <v>1.34644</v>
      </c>
      <c r="JC946">
        <v>2.27905</v>
      </c>
      <c r="JD946">
        <v>33.6029</v>
      </c>
      <c r="JE946">
        <v>24.2188</v>
      </c>
      <c r="JF946">
        <v>18</v>
      </c>
      <c r="JG946">
        <v>497.628</v>
      </c>
      <c r="JH946">
        <v>413.568</v>
      </c>
      <c r="JI946">
        <v>24.9999</v>
      </c>
      <c r="JJ946">
        <v>26.4333</v>
      </c>
      <c r="JK946">
        <v>30.0001</v>
      </c>
      <c r="JL946">
        <v>26.3866</v>
      </c>
      <c r="JM946">
        <v>26.329</v>
      </c>
      <c r="JN946">
        <v>42.4752</v>
      </c>
      <c r="JO946">
        <v>32.5339</v>
      </c>
      <c r="JP946">
        <v>98.5052</v>
      </c>
      <c r="JQ946">
        <v>25</v>
      </c>
      <c r="JR946">
        <v>1040.54</v>
      </c>
      <c r="JS946">
        <v>20.0615</v>
      </c>
      <c r="JT946">
        <v>102.315</v>
      </c>
      <c r="JU946">
        <v>103.126</v>
      </c>
    </row>
    <row r="947" spans="1:281">
      <c r="A947">
        <v>929</v>
      </c>
      <c r="B947">
        <v>1659037609.6</v>
      </c>
      <c r="C947">
        <v>13926.5</v>
      </c>
      <c r="D947" t="s">
        <v>2292</v>
      </c>
      <c r="E947" t="s">
        <v>2293</v>
      </c>
      <c r="F947">
        <v>5</v>
      </c>
      <c r="G947" t="s">
        <v>2169</v>
      </c>
      <c r="H947" t="s">
        <v>417</v>
      </c>
      <c r="I947">
        <v>1659037601.81429</v>
      </c>
      <c r="J947">
        <f>(K947)/1000</f>
        <v>0</v>
      </c>
      <c r="K947">
        <f>IF(CZ947, AN947, AH947)</f>
        <v>0</v>
      </c>
      <c r="L947">
        <f>IF(CZ947, AI947, AG947)</f>
        <v>0</v>
      </c>
      <c r="M947">
        <f>DB947 - IF(AU947&gt;1, L947*CV947*100.0/(AW947*DP947), 0)</f>
        <v>0</v>
      </c>
      <c r="N947">
        <f>((T947-J947/2)*M947-L947)/(T947+J947/2)</f>
        <v>0</v>
      </c>
      <c r="O947">
        <f>N947*(DI947+DJ947)/1000.0</f>
        <v>0</v>
      </c>
      <c r="P947">
        <f>(DB947 - IF(AU947&gt;1, L947*CV947*100.0/(AW947*DP947), 0))*(DI947+DJ947)/1000.0</f>
        <v>0</v>
      </c>
      <c r="Q947">
        <f>2.0/((1/S947-1/R947)+SIGN(S947)*SQRT((1/S947-1/R947)*(1/S947-1/R947) + 4*CW947/((CW947+1)*(CW947+1))*(2*1/S947*1/R947-1/R947*1/R947)))</f>
        <v>0</v>
      </c>
      <c r="R947">
        <f>IF(LEFT(CX947,1)&lt;&gt;"0",IF(LEFT(CX947,1)="1",3.0,CY947),$D$5+$E$5*(DP947*DI947/($K$5*1000))+$F$5*(DP947*DI947/($K$5*1000))*MAX(MIN(CV947,$J$5),$I$5)*MAX(MIN(CV947,$J$5),$I$5)+$G$5*MAX(MIN(CV947,$J$5),$I$5)*(DP947*DI947/($K$5*1000))+$H$5*(DP947*DI947/($K$5*1000))*(DP947*DI947/($K$5*1000)))</f>
        <v>0</v>
      </c>
      <c r="S947">
        <f>J947*(1000-(1000*0.61365*exp(17.502*W947/(240.97+W947))/(DI947+DJ947)+DD947)/2)/(1000*0.61365*exp(17.502*W947/(240.97+W947))/(DI947+DJ947)-DD947)</f>
        <v>0</v>
      </c>
      <c r="T947">
        <f>1/((CW947+1)/(Q947/1.6)+1/(R947/1.37)) + CW947/((CW947+1)/(Q947/1.6) + CW947/(R947/1.37))</f>
        <v>0</v>
      </c>
      <c r="U947">
        <f>(CR947*CU947)</f>
        <v>0</v>
      </c>
      <c r="V947">
        <f>(DK947+(U947+2*0.95*5.67E-8*(((DK947+$B$7)+273)^4-(DK947+273)^4)-44100*J947)/(1.84*29.3*R947+8*0.95*5.67E-8*(DK947+273)^3))</f>
        <v>0</v>
      </c>
      <c r="W947">
        <f>($C$7*DL947+$D$7*DM947+$E$7*V947)</f>
        <v>0</v>
      </c>
      <c r="X947">
        <f>0.61365*exp(17.502*W947/(240.97+W947))</f>
        <v>0</v>
      </c>
      <c r="Y947">
        <f>(Z947/AA947*100)</f>
        <v>0</v>
      </c>
      <c r="Z947">
        <f>DD947*(DI947+DJ947)/1000</f>
        <v>0</v>
      </c>
      <c r="AA947">
        <f>0.61365*exp(17.502*DK947/(240.97+DK947))</f>
        <v>0</v>
      </c>
      <c r="AB947">
        <f>(X947-DD947*(DI947+DJ947)/1000)</f>
        <v>0</v>
      </c>
      <c r="AC947">
        <f>(-J947*44100)</f>
        <v>0</v>
      </c>
      <c r="AD947">
        <f>2*29.3*R947*0.92*(DK947-W947)</f>
        <v>0</v>
      </c>
      <c r="AE947">
        <f>2*0.95*5.67E-8*(((DK947+$B$7)+273)^4-(W947+273)^4)</f>
        <v>0</v>
      </c>
      <c r="AF947">
        <f>U947+AE947+AC947+AD947</f>
        <v>0</v>
      </c>
      <c r="AG947">
        <f>DH947*AU947*(DC947-DB947*(1000-AU947*DE947)/(1000-AU947*DD947))/(100*CV947)</f>
        <v>0</v>
      </c>
      <c r="AH947">
        <f>1000*DH947*AU947*(DD947-DE947)/(100*CV947*(1000-AU947*DD947))</f>
        <v>0</v>
      </c>
      <c r="AI947">
        <f>(AJ947 - AK947 - DI947*1E3/(8.314*(DK947+273.15)) * AM947/DH947 * AL947) * DH947/(100*CV947) * (1000 - DE947)/1000</f>
        <v>0</v>
      </c>
      <c r="AJ947">
        <v>1054.11046118819</v>
      </c>
      <c r="AK947">
        <v>993.224612121212</v>
      </c>
      <c r="AL947">
        <v>3.41778276163714</v>
      </c>
      <c r="AM947">
        <v>66.0502826319513</v>
      </c>
      <c r="AN947">
        <f>(AP947 - AO947 + DI947*1E3/(8.314*(DK947+273.15)) * AR947/DH947 * AQ947) * DH947/(100*CV947) * 1000/(1000 - AP947)</f>
        <v>0</v>
      </c>
      <c r="AO947">
        <v>20.166115815068</v>
      </c>
      <c r="AP947">
        <v>25.6128195804196</v>
      </c>
      <c r="AQ947">
        <v>-0.00604157224946068</v>
      </c>
      <c r="AR947">
        <v>92.4461955037178</v>
      </c>
      <c r="AS947">
        <v>0</v>
      </c>
      <c r="AT947">
        <v>0</v>
      </c>
      <c r="AU947">
        <f>IF(AS947*$H$13&gt;=AW947,1.0,(AW947/(AW947-AS947*$H$13)))</f>
        <v>0</v>
      </c>
      <c r="AV947">
        <f>(AU947-1)*100</f>
        <v>0</v>
      </c>
      <c r="AW947">
        <f>MAX(0,($B$13+$C$13*DP947)/(1+$D$13*DP947)*DI947/(DK947+273)*$E$13)</f>
        <v>0</v>
      </c>
      <c r="AX947" t="s">
        <v>418</v>
      </c>
      <c r="AY947" t="s">
        <v>418</v>
      </c>
      <c r="AZ947">
        <v>0</v>
      </c>
      <c r="BA947">
        <v>0</v>
      </c>
      <c r="BB947">
        <f>1-AZ947/BA947</f>
        <v>0</v>
      </c>
      <c r="BC947">
        <v>0</v>
      </c>
      <c r="BD947" t="s">
        <v>418</v>
      </c>
      <c r="BE947" t="s">
        <v>418</v>
      </c>
      <c r="BF947">
        <v>0</v>
      </c>
      <c r="BG947">
        <v>0</v>
      </c>
      <c r="BH947">
        <f>1-BF947/BG947</f>
        <v>0</v>
      </c>
      <c r="BI947">
        <v>0.5</v>
      </c>
      <c r="BJ947">
        <f>CS947</f>
        <v>0</v>
      </c>
      <c r="BK947">
        <f>L947</f>
        <v>0</v>
      </c>
      <c r="BL947">
        <f>BH947*BI947*BJ947</f>
        <v>0</v>
      </c>
      <c r="BM947">
        <f>(BK947-BC947)/BJ947</f>
        <v>0</v>
      </c>
      <c r="BN947">
        <f>(BA947-BG947)/BG947</f>
        <v>0</v>
      </c>
      <c r="BO947">
        <f>AZ947/(BB947+AZ947/BG947)</f>
        <v>0</v>
      </c>
      <c r="BP947" t="s">
        <v>418</v>
      </c>
      <c r="BQ947">
        <v>0</v>
      </c>
      <c r="BR947">
        <f>IF(BQ947&lt;&gt;0, BQ947, BO947)</f>
        <v>0</v>
      </c>
      <c r="BS947">
        <f>1-BR947/BG947</f>
        <v>0</v>
      </c>
      <c r="BT947">
        <f>(BG947-BF947)/(BG947-BR947)</f>
        <v>0</v>
      </c>
      <c r="BU947">
        <f>(BA947-BG947)/(BA947-BR947)</f>
        <v>0</v>
      </c>
      <c r="BV947">
        <f>(BG947-BF947)/(BG947-AZ947)</f>
        <v>0</v>
      </c>
      <c r="BW947">
        <f>(BA947-BG947)/(BA947-AZ947)</f>
        <v>0</v>
      </c>
      <c r="BX947">
        <f>(BT947*BR947/BF947)</f>
        <v>0</v>
      </c>
      <c r="BY947">
        <f>(1-BX947)</f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f>$B$11*DQ947+$C$11*DR947+$F$11*EC947*(1-EF947)</f>
        <v>0</v>
      </c>
      <c r="CS947">
        <f>CR947*CT947</f>
        <v>0</v>
      </c>
      <c r="CT947">
        <f>($B$11*$D$9+$C$11*$D$9+$F$11*((EP947+EH947)/MAX(EP947+EH947+EQ947, 0.1)*$I$9+EQ947/MAX(EP947+EH947+EQ947, 0.1)*$J$9))/($B$11+$C$11+$F$11)</f>
        <v>0</v>
      </c>
      <c r="CU947">
        <f>($B$11*$K$9+$C$11*$K$9+$F$11*((EP947+EH947)/MAX(EP947+EH947+EQ947, 0.1)*$P$9+EQ947/MAX(EP947+EH947+EQ947, 0.1)*$Q$9))/($B$11+$C$11+$F$11)</f>
        <v>0</v>
      </c>
      <c r="CV947">
        <v>6</v>
      </c>
      <c r="CW947">
        <v>0.5</v>
      </c>
      <c r="CX947" t="s">
        <v>419</v>
      </c>
      <c r="CY947">
        <v>2</v>
      </c>
      <c r="CZ947" t="b">
        <v>1</v>
      </c>
      <c r="DA947">
        <v>1659037601.81429</v>
      </c>
      <c r="DB947">
        <v>944.091964285714</v>
      </c>
      <c r="DC947">
        <v>1016.26553571429</v>
      </c>
      <c r="DD947">
        <v>25.6628857142857</v>
      </c>
      <c r="DE947">
        <v>20.2570678571429</v>
      </c>
      <c r="DF947">
        <v>934.59675</v>
      </c>
      <c r="DG947">
        <v>25.1315142857143</v>
      </c>
      <c r="DH947">
        <v>500.057678571429</v>
      </c>
      <c r="DI947">
        <v>90.2690821428572</v>
      </c>
      <c r="DJ947">
        <v>0.0435179535714286</v>
      </c>
      <c r="DK947">
        <v>27.2338071428571</v>
      </c>
      <c r="DL947">
        <v>27.3386142857143</v>
      </c>
      <c r="DM947">
        <v>999.9</v>
      </c>
      <c r="DN947">
        <v>0</v>
      </c>
      <c r="DO947">
        <v>0</v>
      </c>
      <c r="DP947">
        <v>10008.5714285714</v>
      </c>
      <c r="DQ947">
        <v>0</v>
      </c>
      <c r="DR947">
        <v>19.7554107142857</v>
      </c>
      <c r="DS947">
        <v>-72.1748107142857</v>
      </c>
      <c r="DT947">
        <v>968.957785714286</v>
      </c>
      <c r="DU947">
        <v>1037.2775</v>
      </c>
      <c r="DV947">
        <v>5.40582392857143</v>
      </c>
      <c r="DW947">
        <v>1016.26553571429</v>
      </c>
      <c r="DX947">
        <v>20.2570678571429</v>
      </c>
      <c r="DY947">
        <v>2.31656642857143</v>
      </c>
      <c r="DZ947">
        <v>1.82858642857143</v>
      </c>
      <c r="EA947">
        <v>19.7920535714286</v>
      </c>
      <c r="EB947">
        <v>16.0332071428571</v>
      </c>
      <c r="EC947">
        <v>2000.00464285714</v>
      </c>
      <c r="ED947">
        <v>0.979998321428571</v>
      </c>
      <c r="EE947">
        <v>0.0200016571428571</v>
      </c>
      <c r="EF947">
        <v>0</v>
      </c>
      <c r="EG947">
        <v>894.766535714286</v>
      </c>
      <c r="EH947">
        <v>5.00063</v>
      </c>
      <c r="EI947">
        <v>17607.8214285714</v>
      </c>
      <c r="EJ947">
        <v>17256.9392857143</v>
      </c>
      <c r="EK947">
        <v>38.062</v>
      </c>
      <c r="EL947">
        <v>38.10925</v>
      </c>
      <c r="EM947">
        <v>37.5597857142857</v>
      </c>
      <c r="EN947">
        <v>37.437</v>
      </c>
      <c r="EO947">
        <v>39.062</v>
      </c>
      <c r="EP947">
        <v>1955.10428571429</v>
      </c>
      <c r="EQ947">
        <v>39.9003571428571</v>
      </c>
      <c r="ER947">
        <v>0</v>
      </c>
      <c r="ES947">
        <v>1659037608.7</v>
      </c>
      <c r="ET947">
        <v>0</v>
      </c>
      <c r="EU947">
        <v>894.76796</v>
      </c>
      <c r="EV947">
        <v>1.18030768883578</v>
      </c>
      <c r="EW947">
        <v>25.4923076201489</v>
      </c>
      <c r="EX947">
        <v>17608.024</v>
      </c>
      <c r="EY947">
        <v>15</v>
      </c>
      <c r="EZ947">
        <v>1659035359.5</v>
      </c>
      <c r="FA947" t="s">
        <v>1976</v>
      </c>
      <c r="FB947">
        <v>1659035357.5</v>
      </c>
      <c r="FC947">
        <v>1659035359.5</v>
      </c>
      <c r="FD947">
        <v>1</v>
      </c>
      <c r="FE947">
        <v>-0.104</v>
      </c>
      <c r="FF947">
        <v>-0.037</v>
      </c>
      <c r="FG947">
        <v>6.435</v>
      </c>
      <c r="FH947">
        <v>0.501</v>
      </c>
      <c r="FI947">
        <v>420</v>
      </c>
      <c r="FJ947">
        <v>25</v>
      </c>
      <c r="FK947">
        <v>0.45</v>
      </c>
      <c r="FL947">
        <v>0.11</v>
      </c>
      <c r="FM947">
        <v>-72.1494425</v>
      </c>
      <c r="FN947">
        <v>1.00832307692332</v>
      </c>
      <c r="FO947">
        <v>0.637730682532799</v>
      </c>
      <c r="FP947">
        <v>0</v>
      </c>
      <c r="FQ947">
        <v>894.672647058824</v>
      </c>
      <c r="FR947">
        <v>1.60653934203137</v>
      </c>
      <c r="FS947">
        <v>0.248918824749914</v>
      </c>
      <c r="FT947">
        <v>0</v>
      </c>
      <c r="FU947">
        <v>5.371518</v>
      </c>
      <c r="FV947">
        <v>0.677945966228884</v>
      </c>
      <c r="FW947">
        <v>0.069081228752824</v>
      </c>
      <c r="FX947">
        <v>0</v>
      </c>
      <c r="FY947">
        <v>0</v>
      </c>
      <c r="FZ947">
        <v>3</v>
      </c>
      <c r="GA947" t="s">
        <v>427</v>
      </c>
      <c r="GB947">
        <v>2.97275</v>
      </c>
      <c r="GC947">
        <v>2.6973</v>
      </c>
      <c r="GD947">
        <v>0.16289</v>
      </c>
      <c r="GE947">
        <v>0.171532</v>
      </c>
      <c r="GF947">
        <v>0.107778</v>
      </c>
      <c r="GG947">
        <v>0.0921471</v>
      </c>
      <c r="GH947">
        <v>32596.7</v>
      </c>
      <c r="GI947">
        <v>35286.7</v>
      </c>
      <c r="GJ947">
        <v>35284.2</v>
      </c>
      <c r="GK947">
        <v>38625.7</v>
      </c>
      <c r="GL947">
        <v>44631</v>
      </c>
      <c r="GM947">
        <v>50649.7</v>
      </c>
      <c r="GN947">
        <v>55155.1</v>
      </c>
      <c r="GO947">
        <v>61956.9</v>
      </c>
      <c r="GP947">
        <v>1.984</v>
      </c>
      <c r="GQ947">
        <v>1.853</v>
      </c>
      <c r="GR947">
        <v>0.137091</v>
      </c>
      <c r="GS947">
        <v>0</v>
      </c>
      <c r="GT947">
        <v>25.0889</v>
      </c>
      <c r="GU947">
        <v>999.9</v>
      </c>
      <c r="GV947">
        <v>58.198</v>
      </c>
      <c r="GW947">
        <v>29.265</v>
      </c>
      <c r="GX947">
        <v>26.3294</v>
      </c>
      <c r="GY947">
        <v>55.7219</v>
      </c>
      <c r="GZ947">
        <v>45.9375</v>
      </c>
      <c r="HA947">
        <v>1</v>
      </c>
      <c r="HB947">
        <v>-0.0626016</v>
      </c>
      <c r="HC947">
        <v>0.0191721</v>
      </c>
      <c r="HD947">
        <v>20.1138</v>
      </c>
      <c r="HE947">
        <v>5.19812</v>
      </c>
      <c r="HF947">
        <v>12.004</v>
      </c>
      <c r="HG947">
        <v>4.9756</v>
      </c>
      <c r="HH947">
        <v>3.2936</v>
      </c>
      <c r="HI947">
        <v>9999</v>
      </c>
      <c r="HJ947">
        <v>9999</v>
      </c>
      <c r="HK947">
        <v>9999</v>
      </c>
      <c r="HL947">
        <v>631.5</v>
      </c>
      <c r="HM947">
        <v>1.86316</v>
      </c>
      <c r="HN947">
        <v>1.86801</v>
      </c>
      <c r="HO947">
        <v>1.8678</v>
      </c>
      <c r="HP947">
        <v>1.86899</v>
      </c>
      <c r="HQ947">
        <v>1.86981</v>
      </c>
      <c r="HR947">
        <v>1.86584</v>
      </c>
      <c r="HS947">
        <v>1.86691</v>
      </c>
      <c r="HT947">
        <v>1.86829</v>
      </c>
      <c r="HU947">
        <v>5</v>
      </c>
      <c r="HV947">
        <v>0</v>
      </c>
      <c r="HW947">
        <v>0</v>
      </c>
      <c r="HX947">
        <v>0</v>
      </c>
      <c r="HY947" t="s">
        <v>422</v>
      </c>
      <c r="HZ947" t="s">
        <v>423</v>
      </c>
      <c r="IA947" t="s">
        <v>424</v>
      </c>
      <c r="IB947" t="s">
        <v>424</v>
      </c>
      <c r="IC947" t="s">
        <v>424</v>
      </c>
      <c r="ID947" t="s">
        <v>424</v>
      </c>
      <c r="IE947">
        <v>0</v>
      </c>
      <c r="IF947">
        <v>100</v>
      </c>
      <c r="IG947">
        <v>100</v>
      </c>
      <c r="IH947">
        <v>9.636</v>
      </c>
      <c r="II947">
        <v>0.5314</v>
      </c>
      <c r="IJ947">
        <v>3.92360093765785</v>
      </c>
      <c r="IK947">
        <v>0.00601174518973114</v>
      </c>
      <c r="IL947">
        <v>2.77886958061485e-07</v>
      </c>
      <c r="IM947">
        <v>-3.54636231360687e-10</v>
      </c>
      <c r="IN947">
        <v>0.531367920259254</v>
      </c>
      <c r="IO947">
        <v>0</v>
      </c>
      <c r="IP947">
        <v>0</v>
      </c>
      <c r="IQ947">
        <v>0</v>
      </c>
      <c r="IR947">
        <v>-4</v>
      </c>
      <c r="IS947">
        <v>1848</v>
      </c>
      <c r="IT947">
        <v>1</v>
      </c>
      <c r="IU947">
        <v>25</v>
      </c>
      <c r="IV947">
        <v>37.5</v>
      </c>
      <c r="IW947">
        <v>37.5</v>
      </c>
      <c r="IX947">
        <v>2.146</v>
      </c>
      <c r="IY947">
        <v>2.61353</v>
      </c>
      <c r="IZ947">
        <v>1.54785</v>
      </c>
      <c r="JA947">
        <v>2.30713</v>
      </c>
      <c r="JB947">
        <v>1.34644</v>
      </c>
      <c r="JC947">
        <v>2.35718</v>
      </c>
      <c r="JD947">
        <v>33.6029</v>
      </c>
      <c r="JE947">
        <v>24.2188</v>
      </c>
      <c r="JF947">
        <v>18</v>
      </c>
      <c r="JG947">
        <v>497.498</v>
      </c>
      <c r="JH947">
        <v>412.987</v>
      </c>
      <c r="JI947">
        <v>25</v>
      </c>
      <c r="JJ947">
        <v>26.4355</v>
      </c>
      <c r="JK947">
        <v>30.0001</v>
      </c>
      <c r="JL947">
        <v>26.3866</v>
      </c>
      <c r="JM947">
        <v>26.3269</v>
      </c>
      <c r="JN947">
        <v>42.9996</v>
      </c>
      <c r="JO947">
        <v>32.8235</v>
      </c>
      <c r="JP947">
        <v>98.5052</v>
      </c>
      <c r="JQ947">
        <v>25</v>
      </c>
      <c r="JR947">
        <v>1054</v>
      </c>
      <c r="JS947">
        <v>20.015</v>
      </c>
      <c r="JT947">
        <v>102.314</v>
      </c>
      <c r="JU947">
        <v>103.127</v>
      </c>
    </row>
    <row r="948" spans="1:281">
      <c r="A948">
        <v>930</v>
      </c>
      <c r="B948">
        <v>1659037614.6</v>
      </c>
      <c r="C948">
        <v>13931.5</v>
      </c>
      <c r="D948" t="s">
        <v>2294</v>
      </c>
      <c r="E948" t="s">
        <v>2295</v>
      </c>
      <c r="F948">
        <v>5</v>
      </c>
      <c r="G948" t="s">
        <v>2169</v>
      </c>
      <c r="H948" t="s">
        <v>417</v>
      </c>
      <c r="I948">
        <v>1659037607.1</v>
      </c>
      <c r="J948">
        <f>(K948)/1000</f>
        <v>0</v>
      </c>
      <c r="K948">
        <f>IF(CZ948, AN948, AH948)</f>
        <v>0</v>
      </c>
      <c r="L948">
        <f>IF(CZ948, AI948, AG948)</f>
        <v>0</v>
      </c>
      <c r="M948">
        <f>DB948 - IF(AU948&gt;1, L948*CV948*100.0/(AW948*DP948), 0)</f>
        <v>0</v>
      </c>
      <c r="N948">
        <f>((T948-J948/2)*M948-L948)/(T948+J948/2)</f>
        <v>0</v>
      </c>
      <c r="O948">
        <f>N948*(DI948+DJ948)/1000.0</f>
        <v>0</v>
      </c>
      <c r="P948">
        <f>(DB948 - IF(AU948&gt;1, L948*CV948*100.0/(AW948*DP948), 0))*(DI948+DJ948)/1000.0</f>
        <v>0</v>
      </c>
      <c r="Q948">
        <f>2.0/((1/S948-1/R948)+SIGN(S948)*SQRT((1/S948-1/R948)*(1/S948-1/R948) + 4*CW948/((CW948+1)*(CW948+1))*(2*1/S948*1/R948-1/R948*1/R948)))</f>
        <v>0</v>
      </c>
      <c r="R948">
        <f>IF(LEFT(CX948,1)&lt;&gt;"0",IF(LEFT(CX948,1)="1",3.0,CY948),$D$5+$E$5*(DP948*DI948/($K$5*1000))+$F$5*(DP948*DI948/($K$5*1000))*MAX(MIN(CV948,$J$5),$I$5)*MAX(MIN(CV948,$J$5),$I$5)+$G$5*MAX(MIN(CV948,$J$5),$I$5)*(DP948*DI948/($K$5*1000))+$H$5*(DP948*DI948/($K$5*1000))*(DP948*DI948/($K$5*1000)))</f>
        <v>0</v>
      </c>
      <c r="S948">
        <f>J948*(1000-(1000*0.61365*exp(17.502*W948/(240.97+W948))/(DI948+DJ948)+DD948)/2)/(1000*0.61365*exp(17.502*W948/(240.97+W948))/(DI948+DJ948)-DD948)</f>
        <v>0</v>
      </c>
      <c r="T948">
        <f>1/((CW948+1)/(Q948/1.6)+1/(R948/1.37)) + CW948/((CW948+1)/(Q948/1.6) + CW948/(R948/1.37))</f>
        <v>0</v>
      </c>
      <c r="U948">
        <f>(CR948*CU948)</f>
        <v>0</v>
      </c>
      <c r="V948">
        <f>(DK948+(U948+2*0.95*5.67E-8*(((DK948+$B$7)+273)^4-(DK948+273)^4)-44100*J948)/(1.84*29.3*R948+8*0.95*5.67E-8*(DK948+273)^3))</f>
        <v>0</v>
      </c>
      <c r="W948">
        <f>($C$7*DL948+$D$7*DM948+$E$7*V948)</f>
        <v>0</v>
      </c>
      <c r="X948">
        <f>0.61365*exp(17.502*W948/(240.97+W948))</f>
        <v>0</v>
      </c>
      <c r="Y948">
        <f>(Z948/AA948*100)</f>
        <v>0</v>
      </c>
      <c r="Z948">
        <f>DD948*(DI948+DJ948)/1000</f>
        <v>0</v>
      </c>
      <c r="AA948">
        <f>0.61365*exp(17.502*DK948/(240.97+DK948))</f>
        <v>0</v>
      </c>
      <c r="AB948">
        <f>(X948-DD948*(DI948+DJ948)/1000)</f>
        <v>0</v>
      </c>
      <c r="AC948">
        <f>(-J948*44100)</f>
        <v>0</v>
      </c>
      <c r="AD948">
        <f>2*29.3*R948*0.92*(DK948-W948)</f>
        <v>0</v>
      </c>
      <c r="AE948">
        <f>2*0.95*5.67E-8*(((DK948+$B$7)+273)^4-(W948+273)^4)</f>
        <v>0</v>
      </c>
      <c r="AF948">
        <f>U948+AE948+AC948+AD948</f>
        <v>0</v>
      </c>
      <c r="AG948">
        <f>DH948*AU948*(DC948-DB948*(1000-AU948*DE948)/(1000-AU948*DD948))/(100*CV948)</f>
        <v>0</v>
      </c>
      <c r="AH948">
        <f>1000*DH948*AU948*(DD948-DE948)/(100*CV948*(1000-AU948*DD948))</f>
        <v>0</v>
      </c>
      <c r="AI948">
        <f>(AJ948 - AK948 - DI948*1E3/(8.314*(DK948+273.15)) * AM948/DH948 * AL948) * DH948/(100*CV948) * (1000 - DE948)/1000</f>
        <v>0</v>
      </c>
      <c r="AJ948">
        <v>1070.95874416689</v>
      </c>
      <c r="AK948">
        <v>1010.47279393939</v>
      </c>
      <c r="AL948">
        <v>3.43627521327562</v>
      </c>
      <c r="AM948">
        <v>66.0502826319513</v>
      </c>
      <c r="AN948">
        <f>(AP948 - AO948 + DI948*1E3/(8.314*(DK948+273.15)) * AR948/DH948 * AQ948) * DH948/(100*CV948) * 1000/(1000 - AP948)</f>
        <v>0</v>
      </c>
      <c r="AO948">
        <v>20.1144675057498</v>
      </c>
      <c r="AP948">
        <v>25.5824342657343</v>
      </c>
      <c r="AQ948">
        <v>-0.0067184438025127</v>
      </c>
      <c r="AR948">
        <v>92.4461955037178</v>
      </c>
      <c r="AS948">
        <v>0</v>
      </c>
      <c r="AT948">
        <v>0</v>
      </c>
      <c r="AU948">
        <f>IF(AS948*$H$13&gt;=AW948,1.0,(AW948/(AW948-AS948*$H$13)))</f>
        <v>0</v>
      </c>
      <c r="AV948">
        <f>(AU948-1)*100</f>
        <v>0</v>
      </c>
      <c r="AW948">
        <f>MAX(0,($B$13+$C$13*DP948)/(1+$D$13*DP948)*DI948/(DK948+273)*$E$13)</f>
        <v>0</v>
      </c>
      <c r="AX948" t="s">
        <v>418</v>
      </c>
      <c r="AY948" t="s">
        <v>418</v>
      </c>
      <c r="AZ948">
        <v>0</v>
      </c>
      <c r="BA948">
        <v>0</v>
      </c>
      <c r="BB948">
        <f>1-AZ948/BA948</f>
        <v>0</v>
      </c>
      <c r="BC948">
        <v>0</v>
      </c>
      <c r="BD948" t="s">
        <v>418</v>
      </c>
      <c r="BE948" t="s">
        <v>418</v>
      </c>
      <c r="BF948">
        <v>0</v>
      </c>
      <c r="BG948">
        <v>0</v>
      </c>
      <c r="BH948">
        <f>1-BF948/BG948</f>
        <v>0</v>
      </c>
      <c r="BI948">
        <v>0.5</v>
      </c>
      <c r="BJ948">
        <f>CS948</f>
        <v>0</v>
      </c>
      <c r="BK948">
        <f>L948</f>
        <v>0</v>
      </c>
      <c r="BL948">
        <f>BH948*BI948*BJ948</f>
        <v>0</v>
      </c>
      <c r="BM948">
        <f>(BK948-BC948)/BJ948</f>
        <v>0</v>
      </c>
      <c r="BN948">
        <f>(BA948-BG948)/BG948</f>
        <v>0</v>
      </c>
      <c r="BO948">
        <f>AZ948/(BB948+AZ948/BG948)</f>
        <v>0</v>
      </c>
      <c r="BP948" t="s">
        <v>418</v>
      </c>
      <c r="BQ948">
        <v>0</v>
      </c>
      <c r="BR948">
        <f>IF(BQ948&lt;&gt;0, BQ948, BO948)</f>
        <v>0</v>
      </c>
      <c r="BS948">
        <f>1-BR948/BG948</f>
        <v>0</v>
      </c>
      <c r="BT948">
        <f>(BG948-BF948)/(BG948-BR948)</f>
        <v>0</v>
      </c>
      <c r="BU948">
        <f>(BA948-BG948)/(BA948-BR948)</f>
        <v>0</v>
      </c>
      <c r="BV948">
        <f>(BG948-BF948)/(BG948-AZ948)</f>
        <v>0</v>
      </c>
      <c r="BW948">
        <f>(BA948-BG948)/(BA948-AZ948)</f>
        <v>0</v>
      </c>
      <c r="BX948">
        <f>(BT948*BR948/BF948)</f>
        <v>0</v>
      </c>
      <c r="BY948">
        <f>(1-BX948)</f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f>$B$11*DQ948+$C$11*DR948+$F$11*EC948*(1-EF948)</f>
        <v>0</v>
      </c>
      <c r="CS948">
        <f>CR948*CT948</f>
        <v>0</v>
      </c>
      <c r="CT948">
        <f>($B$11*$D$9+$C$11*$D$9+$F$11*((EP948+EH948)/MAX(EP948+EH948+EQ948, 0.1)*$I$9+EQ948/MAX(EP948+EH948+EQ948, 0.1)*$J$9))/($B$11+$C$11+$F$11)</f>
        <v>0</v>
      </c>
      <c r="CU948">
        <f>($B$11*$K$9+$C$11*$K$9+$F$11*((EP948+EH948)/MAX(EP948+EH948+EQ948, 0.1)*$P$9+EQ948/MAX(EP948+EH948+EQ948, 0.1)*$Q$9))/($B$11+$C$11+$F$11)</f>
        <v>0</v>
      </c>
      <c r="CV948">
        <v>6</v>
      </c>
      <c r="CW948">
        <v>0.5</v>
      </c>
      <c r="CX948" t="s">
        <v>419</v>
      </c>
      <c r="CY948">
        <v>2</v>
      </c>
      <c r="CZ948" t="b">
        <v>1</v>
      </c>
      <c r="DA948">
        <v>1659037607.1</v>
      </c>
      <c r="DB948">
        <v>961.40237037037</v>
      </c>
      <c r="DC948">
        <v>1033.50703703704</v>
      </c>
      <c r="DD948">
        <v>25.6320444444444</v>
      </c>
      <c r="DE948">
        <v>20.1665148148148</v>
      </c>
      <c r="DF948">
        <v>951.810888888889</v>
      </c>
      <c r="DG948">
        <v>25.1006814814815</v>
      </c>
      <c r="DH948">
        <v>500.050851851852</v>
      </c>
      <c r="DI948">
        <v>90.2690222222222</v>
      </c>
      <c r="DJ948">
        <v>0.0437760333333333</v>
      </c>
      <c r="DK948">
        <v>27.2334481481481</v>
      </c>
      <c r="DL948">
        <v>27.3329888888889</v>
      </c>
      <c r="DM948">
        <v>999.9</v>
      </c>
      <c r="DN948">
        <v>0</v>
      </c>
      <c r="DO948">
        <v>0</v>
      </c>
      <c r="DP948">
        <v>9991.48148148148</v>
      </c>
      <c r="DQ948">
        <v>0</v>
      </c>
      <c r="DR948">
        <v>18.896737037037</v>
      </c>
      <c r="DS948">
        <v>-72.1054777777778</v>
      </c>
      <c r="DT948">
        <v>986.692148148148</v>
      </c>
      <c r="DU948">
        <v>1054.77777777778</v>
      </c>
      <c r="DV948">
        <v>5.46554259259259</v>
      </c>
      <c r="DW948">
        <v>1033.50703703704</v>
      </c>
      <c r="DX948">
        <v>20.1665148148148</v>
      </c>
      <c r="DY948">
        <v>2.31378074074074</v>
      </c>
      <c r="DZ948">
        <v>1.82041148148148</v>
      </c>
      <c r="EA948">
        <v>19.7726518518519</v>
      </c>
      <c r="EB948">
        <v>15.9630555555556</v>
      </c>
      <c r="EC948">
        <v>1999.99111111111</v>
      </c>
      <c r="ED948">
        <v>0.979998222222222</v>
      </c>
      <c r="EE948">
        <v>0.020001762962963</v>
      </c>
      <c r="EF948">
        <v>0</v>
      </c>
      <c r="EG948">
        <v>894.853</v>
      </c>
      <c r="EH948">
        <v>5.00063</v>
      </c>
      <c r="EI948">
        <v>17609.2555555556</v>
      </c>
      <c r="EJ948">
        <v>17256.8222222222</v>
      </c>
      <c r="EK948">
        <v>38.062</v>
      </c>
      <c r="EL948">
        <v>38.1203333333333</v>
      </c>
      <c r="EM948">
        <v>37.5551111111111</v>
      </c>
      <c r="EN948">
        <v>37.437</v>
      </c>
      <c r="EO948">
        <v>39.062</v>
      </c>
      <c r="EP948">
        <v>1955.09111111111</v>
      </c>
      <c r="EQ948">
        <v>39.9</v>
      </c>
      <c r="ER948">
        <v>0</v>
      </c>
      <c r="ES948">
        <v>1659037613.5</v>
      </c>
      <c r="ET948">
        <v>0</v>
      </c>
      <c r="EU948">
        <v>894.84288</v>
      </c>
      <c r="EV948">
        <v>1.11792306605635</v>
      </c>
      <c r="EW948">
        <v>12.2384614520247</v>
      </c>
      <c r="EX948">
        <v>17609.332</v>
      </c>
      <c r="EY948">
        <v>15</v>
      </c>
      <c r="EZ948">
        <v>1659035359.5</v>
      </c>
      <c r="FA948" t="s">
        <v>1976</v>
      </c>
      <c r="FB948">
        <v>1659035357.5</v>
      </c>
      <c r="FC948">
        <v>1659035359.5</v>
      </c>
      <c r="FD948">
        <v>1</v>
      </c>
      <c r="FE948">
        <v>-0.104</v>
      </c>
      <c r="FF948">
        <v>-0.037</v>
      </c>
      <c r="FG948">
        <v>6.435</v>
      </c>
      <c r="FH948">
        <v>0.501</v>
      </c>
      <c r="FI948">
        <v>420</v>
      </c>
      <c r="FJ948">
        <v>25</v>
      </c>
      <c r="FK948">
        <v>0.45</v>
      </c>
      <c r="FL948">
        <v>0.11</v>
      </c>
      <c r="FM948">
        <v>-72.1983275</v>
      </c>
      <c r="FN948">
        <v>-0.45291894934311</v>
      </c>
      <c r="FO948">
        <v>0.711346594490864</v>
      </c>
      <c r="FP948">
        <v>1</v>
      </c>
      <c r="FQ948">
        <v>894.802</v>
      </c>
      <c r="FR948">
        <v>1.12012222731896</v>
      </c>
      <c r="FS948">
        <v>0.216435563023213</v>
      </c>
      <c r="FT948">
        <v>0</v>
      </c>
      <c r="FU948">
        <v>5.4311785</v>
      </c>
      <c r="FV948">
        <v>0.715987767354592</v>
      </c>
      <c r="FW948">
        <v>0.0716236191332859</v>
      </c>
      <c r="FX948">
        <v>0</v>
      </c>
      <c r="FY948">
        <v>1</v>
      </c>
      <c r="FZ948">
        <v>3</v>
      </c>
      <c r="GA948" t="s">
        <v>421</v>
      </c>
      <c r="GB948">
        <v>2.97311</v>
      </c>
      <c r="GC948">
        <v>2.6977</v>
      </c>
      <c r="GD948">
        <v>0.164695</v>
      </c>
      <c r="GE948">
        <v>0.173234</v>
      </c>
      <c r="GF948">
        <v>0.107652</v>
      </c>
      <c r="GG948">
        <v>0.0918156</v>
      </c>
      <c r="GH948">
        <v>32527</v>
      </c>
      <c r="GI948">
        <v>35214.4</v>
      </c>
      <c r="GJ948">
        <v>35284.8</v>
      </c>
      <c r="GK948">
        <v>38625.8</v>
      </c>
      <c r="GL948">
        <v>44637.5</v>
      </c>
      <c r="GM948">
        <v>50668.1</v>
      </c>
      <c r="GN948">
        <v>55155.2</v>
      </c>
      <c r="GO948">
        <v>61956.7</v>
      </c>
      <c r="GP948">
        <v>1.9836</v>
      </c>
      <c r="GQ948">
        <v>1.8544</v>
      </c>
      <c r="GR948">
        <v>0.135303</v>
      </c>
      <c r="GS948">
        <v>0</v>
      </c>
      <c r="GT948">
        <v>25.0889</v>
      </c>
      <c r="GU948">
        <v>999.9</v>
      </c>
      <c r="GV948">
        <v>58.198</v>
      </c>
      <c r="GW948">
        <v>29.265</v>
      </c>
      <c r="GX948">
        <v>26.3271</v>
      </c>
      <c r="GY948">
        <v>56.2719</v>
      </c>
      <c r="GZ948">
        <v>46.3742</v>
      </c>
      <c r="HA948">
        <v>1</v>
      </c>
      <c r="HB948">
        <v>-0.0626423</v>
      </c>
      <c r="HC948">
        <v>0.0189542</v>
      </c>
      <c r="HD948">
        <v>20.1136</v>
      </c>
      <c r="HE948">
        <v>5.19692</v>
      </c>
      <c r="HF948">
        <v>12.004</v>
      </c>
      <c r="HG948">
        <v>4.9756</v>
      </c>
      <c r="HH948">
        <v>3.293</v>
      </c>
      <c r="HI948">
        <v>9999</v>
      </c>
      <c r="HJ948">
        <v>9999</v>
      </c>
      <c r="HK948">
        <v>9999</v>
      </c>
      <c r="HL948">
        <v>631.5</v>
      </c>
      <c r="HM948">
        <v>1.8631</v>
      </c>
      <c r="HN948">
        <v>1.86798</v>
      </c>
      <c r="HO948">
        <v>1.8678</v>
      </c>
      <c r="HP948">
        <v>1.86896</v>
      </c>
      <c r="HQ948">
        <v>1.86981</v>
      </c>
      <c r="HR948">
        <v>1.86584</v>
      </c>
      <c r="HS948">
        <v>1.86691</v>
      </c>
      <c r="HT948">
        <v>1.86829</v>
      </c>
      <c r="HU948">
        <v>5</v>
      </c>
      <c r="HV948">
        <v>0</v>
      </c>
      <c r="HW948">
        <v>0</v>
      </c>
      <c r="HX948">
        <v>0</v>
      </c>
      <c r="HY948" t="s">
        <v>422</v>
      </c>
      <c r="HZ948" t="s">
        <v>423</v>
      </c>
      <c r="IA948" t="s">
        <v>424</v>
      </c>
      <c r="IB948" t="s">
        <v>424</v>
      </c>
      <c r="IC948" t="s">
        <v>424</v>
      </c>
      <c r="ID948" t="s">
        <v>424</v>
      </c>
      <c r="IE948">
        <v>0</v>
      </c>
      <c r="IF948">
        <v>100</v>
      </c>
      <c r="IG948">
        <v>100</v>
      </c>
      <c r="IH948">
        <v>9.728</v>
      </c>
      <c r="II948">
        <v>0.5313</v>
      </c>
      <c r="IJ948">
        <v>3.92360093765785</v>
      </c>
      <c r="IK948">
        <v>0.00601174518973114</v>
      </c>
      <c r="IL948">
        <v>2.77886958061485e-07</v>
      </c>
      <c r="IM948">
        <v>-3.54636231360687e-10</v>
      </c>
      <c r="IN948">
        <v>0.531367920259254</v>
      </c>
      <c r="IO948">
        <v>0</v>
      </c>
      <c r="IP948">
        <v>0</v>
      </c>
      <c r="IQ948">
        <v>0</v>
      </c>
      <c r="IR948">
        <v>-4</v>
      </c>
      <c r="IS948">
        <v>1848</v>
      </c>
      <c r="IT948">
        <v>1</v>
      </c>
      <c r="IU948">
        <v>25</v>
      </c>
      <c r="IV948">
        <v>37.6</v>
      </c>
      <c r="IW948">
        <v>37.6</v>
      </c>
      <c r="IX948">
        <v>2.17163</v>
      </c>
      <c r="IY948">
        <v>2.60986</v>
      </c>
      <c r="IZ948">
        <v>1.54785</v>
      </c>
      <c r="JA948">
        <v>2.30713</v>
      </c>
      <c r="JB948">
        <v>1.34644</v>
      </c>
      <c r="JC948">
        <v>2.41577</v>
      </c>
      <c r="JD948">
        <v>33.6029</v>
      </c>
      <c r="JE948">
        <v>24.2188</v>
      </c>
      <c r="JF948">
        <v>18</v>
      </c>
      <c r="JG948">
        <v>497.236</v>
      </c>
      <c r="JH948">
        <v>413.778</v>
      </c>
      <c r="JI948">
        <v>24.9999</v>
      </c>
      <c r="JJ948">
        <v>26.4355</v>
      </c>
      <c r="JK948">
        <v>30.0001</v>
      </c>
      <c r="JL948">
        <v>26.3866</v>
      </c>
      <c r="JM948">
        <v>26.3269</v>
      </c>
      <c r="JN948">
        <v>43.5802</v>
      </c>
      <c r="JO948">
        <v>32.8235</v>
      </c>
      <c r="JP948">
        <v>98.1308</v>
      </c>
      <c r="JQ948">
        <v>25</v>
      </c>
      <c r="JR948">
        <v>1074.16</v>
      </c>
      <c r="JS948">
        <v>19.9749</v>
      </c>
      <c r="JT948">
        <v>102.315</v>
      </c>
      <c r="JU948">
        <v>103.126</v>
      </c>
    </row>
    <row r="949" spans="1:281">
      <c r="A949">
        <v>931</v>
      </c>
      <c r="B949">
        <v>1659037619.6</v>
      </c>
      <c r="C949">
        <v>13936.5</v>
      </c>
      <c r="D949" t="s">
        <v>2296</v>
      </c>
      <c r="E949" t="s">
        <v>2297</v>
      </c>
      <c r="F949">
        <v>5</v>
      </c>
      <c r="G949" t="s">
        <v>2169</v>
      </c>
      <c r="H949" t="s">
        <v>417</v>
      </c>
      <c r="I949">
        <v>1659037611.81429</v>
      </c>
      <c r="J949">
        <f>(K949)/1000</f>
        <v>0</v>
      </c>
      <c r="K949">
        <f>IF(CZ949, AN949, AH949)</f>
        <v>0</v>
      </c>
      <c r="L949">
        <f>IF(CZ949, AI949, AG949)</f>
        <v>0</v>
      </c>
      <c r="M949">
        <f>DB949 - IF(AU949&gt;1, L949*CV949*100.0/(AW949*DP949), 0)</f>
        <v>0</v>
      </c>
      <c r="N949">
        <f>((T949-J949/2)*M949-L949)/(T949+J949/2)</f>
        <v>0</v>
      </c>
      <c r="O949">
        <f>N949*(DI949+DJ949)/1000.0</f>
        <v>0</v>
      </c>
      <c r="P949">
        <f>(DB949 - IF(AU949&gt;1, L949*CV949*100.0/(AW949*DP949), 0))*(DI949+DJ949)/1000.0</f>
        <v>0</v>
      </c>
      <c r="Q949">
        <f>2.0/((1/S949-1/R949)+SIGN(S949)*SQRT((1/S949-1/R949)*(1/S949-1/R949) + 4*CW949/((CW949+1)*(CW949+1))*(2*1/S949*1/R949-1/R949*1/R949)))</f>
        <v>0</v>
      </c>
      <c r="R949">
        <f>IF(LEFT(CX949,1)&lt;&gt;"0",IF(LEFT(CX949,1)="1",3.0,CY949),$D$5+$E$5*(DP949*DI949/($K$5*1000))+$F$5*(DP949*DI949/($K$5*1000))*MAX(MIN(CV949,$J$5),$I$5)*MAX(MIN(CV949,$J$5),$I$5)+$G$5*MAX(MIN(CV949,$J$5),$I$5)*(DP949*DI949/($K$5*1000))+$H$5*(DP949*DI949/($K$5*1000))*(DP949*DI949/($K$5*1000)))</f>
        <v>0</v>
      </c>
      <c r="S949">
        <f>J949*(1000-(1000*0.61365*exp(17.502*W949/(240.97+W949))/(DI949+DJ949)+DD949)/2)/(1000*0.61365*exp(17.502*W949/(240.97+W949))/(DI949+DJ949)-DD949)</f>
        <v>0</v>
      </c>
      <c r="T949">
        <f>1/((CW949+1)/(Q949/1.6)+1/(R949/1.37)) + CW949/((CW949+1)/(Q949/1.6) + CW949/(R949/1.37))</f>
        <v>0</v>
      </c>
      <c r="U949">
        <f>(CR949*CU949)</f>
        <v>0</v>
      </c>
      <c r="V949">
        <f>(DK949+(U949+2*0.95*5.67E-8*(((DK949+$B$7)+273)^4-(DK949+273)^4)-44100*J949)/(1.84*29.3*R949+8*0.95*5.67E-8*(DK949+273)^3))</f>
        <v>0</v>
      </c>
      <c r="W949">
        <f>($C$7*DL949+$D$7*DM949+$E$7*V949)</f>
        <v>0</v>
      </c>
      <c r="X949">
        <f>0.61365*exp(17.502*W949/(240.97+W949))</f>
        <v>0</v>
      </c>
      <c r="Y949">
        <f>(Z949/AA949*100)</f>
        <v>0</v>
      </c>
      <c r="Z949">
        <f>DD949*(DI949+DJ949)/1000</f>
        <v>0</v>
      </c>
      <c r="AA949">
        <f>0.61365*exp(17.502*DK949/(240.97+DK949))</f>
        <v>0</v>
      </c>
      <c r="AB949">
        <f>(X949-DD949*(DI949+DJ949)/1000)</f>
        <v>0</v>
      </c>
      <c r="AC949">
        <f>(-J949*44100)</f>
        <v>0</v>
      </c>
      <c r="AD949">
        <f>2*29.3*R949*0.92*(DK949-W949)</f>
        <v>0</v>
      </c>
      <c r="AE949">
        <f>2*0.95*5.67E-8*(((DK949+$B$7)+273)^4-(W949+273)^4)</f>
        <v>0</v>
      </c>
      <c r="AF949">
        <f>U949+AE949+AC949+AD949</f>
        <v>0</v>
      </c>
      <c r="AG949">
        <f>DH949*AU949*(DC949-DB949*(1000-AU949*DE949)/(1000-AU949*DD949))/(100*CV949)</f>
        <v>0</v>
      </c>
      <c r="AH949">
        <f>1000*DH949*AU949*(DD949-DE949)/(100*CV949*(1000-AU949*DD949))</f>
        <v>0</v>
      </c>
      <c r="AI949">
        <f>(AJ949 - AK949 - DI949*1E3/(8.314*(DK949+273.15)) * AM949/DH949 * AL949) * DH949/(100*CV949) * (1000 - DE949)/1000</f>
        <v>0</v>
      </c>
      <c r="AJ949">
        <v>1088.37036307451</v>
      </c>
      <c r="AK949">
        <v>1027.656</v>
      </c>
      <c r="AL949">
        <v>3.5129185892814</v>
      </c>
      <c r="AM949">
        <v>66.0502826319513</v>
      </c>
      <c r="AN949">
        <f>(AP949 - AO949 + DI949*1E3/(8.314*(DK949+273.15)) * AR949/DH949 * AQ949) * DH949/(100*CV949) * 1000/(1000 - AP949)</f>
        <v>0</v>
      </c>
      <c r="AO949">
        <v>20.0148963976961</v>
      </c>
      <c r="AP949">
        <v>25.5390482517483</v>
      </c>
      <c r="AQ949">
        <v>-0.00979870152769064</v>
      </c>
      <c r="AR949">
        <v>92.4461955037178</v>
      </c>
      <c r="AS949">
        <v>0</v>
      </c>
      <c r="AT949">
        <v>0</v>
      </c>
      <c r="AU949">
        <f>IF(AS949*$H$13&gt;=AW949,1.0,(AW949/(AW949-AS949*$H$13)))</f>
        <v>0</v>
      </c>
      <c r="AV949">
        <f>(AU949-1)*100</f>
        <v>0</v>
      </c>
      <c r="AW949">
        <f>MAX(0,($B$13+$C$13*DP949)/(1+$D$13*DP949)*DI949/(DK949+273)*$E$13)</f>
        <v>0</v>
      </c>
      <c r="AX949" t="s">
        <v>418</v>
      </c>
      <c r="AY949" t="s">
        <v>418</v>
      </c>
      <c r="AZ949">
        <v>0</v>
      </c>
      <c r="BA949">
        <v>0</v>
      </c>
      <c r="BB949">
        <f>1-AZ949/BA949</f>
        <v>0</v>
      </c>
      <c r="BC949">
        <v>0</v>
      </c>
      <c r="BD949" t="s">
        <v>418</v>
      </c>
      <c r="BE949" t="s">
        <v>418</v>
      </c>
      <c r="BF949">
        <v>0</v>
      </c>
      <c r="BG949">
        <v>0</v>
      </c>
      <c r="BH949">
        <f>1-BF949/BG949</f>
        <v>0</v>
      </c>
      <c r="BI949">
        <v>0.5</v>
      </c>
      <c r="BJ949">
        <f>CS949</f>
        <v>0</v>
      </c>
      <c r="BK949">
        <f>L949</f>
        <v>0</v>
      </c>
      <c r="BL949">
        <f>BH949*BI949*BJ949</f>
        <v>0</v>
      </c>
      <c r="BM949">
        <f>(BK949-BC949)/BJ949</f>
        <v>0</v>
      </c>
      <c r="BN949">
        <f>(BA949-BG949)/BG949</f>
        <v>0</v>
      </c>
      <c r="BO949">
        <f>AZ949/(BB949+AZ949/BG949)</f>
        <v>0</v>
      </c>
      <c r="BP949" t="s">
        <v>418</v>
      </c>
      <c r="BQ949">
        <v>0</v>
      </c>
      <c r="BR949">
        <f>IF(BQ949&lt;&gt;0, BQ949, BO949)</f>
        <v>0</v>
      </c>
      <c r="BS949">
        <f>1-BR949/BG949</f>
        <v>0</v>
      </c>
      <c r="BT949">
        <f>(BG949-BF949)/(BG949-BR949)</f>
        <v>0</v>
      </c>
      <c r="BU949">
        <f>(BA949-BG949)/(BA949-BR949)</f>
        <v>0</v>
      </c>
      <c r="BV949">
        <f>(BG949-BF949)/(BG949-AZ949)</f>
        <v>0</v>
      </c>
      <c r="BW949">
        <f>(BA949-BG949)/(BA949-AZ949)</f>
        <v>0</v>
      </c>
      <c r="BX949">
        <f>(BT949*BR949/BF949)</f>
        <v>0</v>
      </c>
      <c r="BY949">
        <f>(1-BX949)</f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f>$B$11*DQ949+$C$11*DR949+$F$11*EC949*(1-EF949)</f>
        <v>0</v>
      </c>
      <c r="CS949">
        <f>CR949*CT949</f>
        <v>0</v>
      </c>
      <c r="CT949">
        <f>($B$11*$D$9+$C$11*$D$9+$F$11*((EP949+EH949)/MAX(EP949+EH949+EQ949, 0.1)*$I$9+EQ949/MAX(EP949+EH949+EQ949, 0.1)*$J$9))/($B$11+$C$11+$F$11)</f>
        <v>0</v>
      </c>
      <c r="CU949">
        <f>($B$11*$K$9+$C$11*$K$9+$F$11*((EP949+EH949)/MAX(EP949+EH949+EQ949, 0.1)*$P$9+EQ949/MAX(EP949+EH949+EQ949, 0.1)*$Q$9))/($B$11+$C$11+$F$11)</f>
        <v>0</v>
      </c>
      <c r="CV949">
        <v>6</v>
      </c>
      <c r="CW949">
        <v>0.5</v>
      </c>
      <c r="CX949" t="s">
        <v>419</v>
      </c>
      <c r="CY949">
        <v>2</v>
      </c>
      <c r="CZ949" t="b">
        <v>1</v>
      </c>
      <c r="DA949">
        <v>1659037611.81429</v>
      </c>
      <c r="DB949">
        <v>976.900535714286</v>
      </c>
      <c r="DC949">
        <v>1049.405</v>
      </c>
      <c r="DD949">
        <v>25.5956607142857</v>
      </c>
      <c r="DE949">
        <v>20.0853285714286</v>
      </c>
      <c r="DF949">
        <v>967.223285714286</v>
      </c>
      <c r="DG949">
        <v>25.0643071428571</v>
      </c>
      <c r="DH949">
        <v>500.088928571429</v>
      </c>
      <c r="DI949">
        <v>90.268875</v>
      </c>
      <c r="DJ949">
        <v>0.0439326857142857</v>
      </c>
      <c r="DK949">
        <v>27.231425</v>
      </c>
      <c r="DL949">
        <v>27.3226428571429</v>
      </c>
      <c r="DM949">
        <v>999.9</v>
      </c>
      <c r="DN949">
        <v>0</v>
      </c>
      <c r="DO949">
        <v>0</v>
      </c>
      <c r="DP949">
        <v>9999.64285714286</v>
      </c>
      <c r="DQ949">
        <v>0</v>
      </c>
      <c r="DR949">
        <v>18.1391071428571</v>
      </c>
      <c r="DS949">
        <v>-72.5049928571429</v>
      </c>
      <c r="DT949">
        <v>1002.56075</v>
      </c>
      <c r="DU949">
        <v>1070.91357142857</v>
      </c>
      <c r="DV949">
        <v>5.51034714285714</v>
      </c>
      <c r="DW949">
        <v>1049.405</v>
      </c>
      <c r="DX949">
        <v>20.0853285714286</v>
      </c>
      <c r="DY949">
        <v>2.3104925</v>
      </c>
      <c r="DZ949">
        <v>1.81307964285714</v>
      </c>
      <c r="EA949">
        <v>19.749725</v>
      </c>
      <c r="EB949">
        <v>15.8999464285714</v>
      </c>
      <c r="EC949">
        <v>1999.99535714286</v>
      </c>
      <c r="ED949">
        <v>0.979998214285714</v>
      </c>
      <c r="EE949">
        <v>0.0200017714285714</v>
      </c>
      <c r="EF949">
        <v>0</v>
      </c>
      <c r="EG949">
        <v>894.948642857143</v>
      </c>
      <c r="EH949">
        <v>5.00063</v>
      </c>
      <c r="EI949">
        <v>17610.1357142857</v>
      </c>
      <c r="EJ949">
        <v>17256.8428571429</v>
      </c>
      <c r="EK949">
        <v>38.062</v>
      </c>
      <c r="EL949">
        <v>38.1205</v>
      </c>
      <c r="EM949">
        <v>37.5531428571429</v>
      </c>
      <c r="EN949">
        <v>37.437</v>
      </c>
      <c r="EO949">
        <v>39.062</v>
      </c>
      <c r="EP949">
        <v>1955.09535714286</v>
      </c>
      <c r="EQ949">
        <v>39.9</v>
      </c>
      <c r="ER949">
        <v>0</v>
      </c>
      <c r="ES949">
        <v>1659037618.9</v>
      </c>
      <c r="ET949">
        <v>0</v>
      </c>
      <c r="EU949">
        <v>894.939807692308</v>
      </c>
      <c r="EV949">
        <v>0.901435889113084</v>
      </c>
      <c r="EW949">
        <v>-1.30256418372309</v>
      </c>
      <c r="EX949">
        <v>17610.2192307692</v>
      </c>
      <c r="EY949">
        <v>15</v>
      </c>
      <c r="EZ949">
        <v>1659035359.5</v>
      </c>
      <c r="FA949" t="s">
        <v>1976</v>
      </c>
      <c r="FB949">
        <v>1659035357.5</v>
      </c>
      <c r="FC949">
        <v>1659035359.5</v>
      </c>
      <c r="FD949">
        <v>1</v>
      </c>
      <c r="FE949">
        <v>-0.104</v>
      </c>
      <c r="FF949">
        <v>-0.037</v>
      </c>
      <c r="FG949">
        <v>6.435</v>
      </c>
      <c r="FH949">
        <v>0.501</v>
      </c>
      <c r="FI949">
        <v>420</v>
      </c>
      <c r="FJ949">
        <v>25</v>
      </c>
      <c r="FK949">
        <v>0.45</v>
      </c>
      <c r="FL949">
        <v>0.11</v>
      </c>
      <c r="FM949">
        <v>-72.271495</v>
      </c>
      <c r="FN949">
        <v>-3.6058243902438</v>
      </c>
      <c r="FO949">
        <v>0.756927416913273</v>
      </c>
      <c r="FP949">
        <v>0</v>
      </c>
      <c r="FQ949">
        <v>894.885147058824</v>
      </c>
      <c r="FR949">
        <v>0.902780746049845</v>
      </c>
      <c r="FS949">
        <v>0.18667794418273</v>
      </c>
      <c r="FT949">
        <v>1</v>
      </c>
      <c r="FU949">
        <v>5.472246</v>
      </c>
      <c r="FV949">
        <v>0.642760300187612</v>
      </c>
      <c r="FW949">
        <v>0.0655679404816104</v>
      </c>
      <c r="FX949">
        <v>0</v>
      </c>
      <c r="FY949">
        <v>1</v>
      </c>
      <c r="FZ949">
        <v>3</v>
      </c>
      <c r="GA949" t="s">
        <v>421</v>
      </c>
      <c r="GB949">
        <v>2.97386</v>
      </c>
      <c r="GC949">
        <v>2.6981</v>
      </c>
      <c r="GD949">
        <v>0.166512</v>
      </c>
      <c r="GE949">
        <v>0.174901</v>
      </c>
      <c r="GF949">
        <v>0.107554</v>
      </c>
      <c r="GG949">
        <v>0.091759</v>
      </c>
      <c r="GH949">
        <v>32455.8</v>
      </c>
      <c r="GI949">
        <v>35142.9</v>
      </c>
      <c r="GJ949">
        <v>35284.3</v>
      </c>
      <c r="GK949">
        <v>38625.2</v>
      </c>
      <c r="GL949">
        <v>44642.7</v>
      </c>
      <c r="GM949">
        <v>50671.3</v>
      </c>
      <c r="GN949">
        <v>55155.4</v>
      </c>
      <c r="GO949">
        <v>61956.7</v>
      </c>
      <c r="GP949">
        <v>1.984</v>
      </c>
      <c r="GQ949">
        <v>1.8534</v>
      </c>
      <c r="GR949">
        <v>0.136048</v>
      </c>
      <c r="GS949">
        <v>0</v>
      </c>
      <c r="GT949">
        <v>25.0889</v>
      </c>
      <c r="GU949">
        <v>999.9</v>
      </c>
      <c r="GV949">
        <v>58.174</v>
      </c>
      <c r="GW949">
        <v>29.265</v>
      </c>
      <c r="GX949">
        <v>26.3183</v>
      </c>
      <c r="GY949">
        <v>55.8619</v>
      </c>
      <c r="GZ949">
        <v>45.8854</v>
      </c>
      <c r="HA949">
        <v>1</v>
      </c>
      <c r="HB949">
        <v>-0.0626016</v>
      </c>
      <c r="HC949">
        <v>0.0210458</v>
      </c>
      <c r="HD949">
        <v>20.1141</v>
      </c>
      <c r="HE949">
        <v>5.19932</v>
      </c>
      <c r="HF949">
        <v>12.004</v>
      </c>
      <c r="HG949">
        <v>4.976</v>
      </c>
      <c r="HH949">
        <v>3.294</v>
      </c>
      <c r="HI949">
        <v>9999</v>
      </c>
      <c r="HJ949">
        <v>9999</v>
      </c>
      <c r="HK949">
        <v>9999</v>
      </c>
      <c r="HL949">
        <v>631.5</v>
      </c>
      <c r="HM949">
        <v>1.8631</v>
      </c>
      <c r="HN949">
        <v>1.86798</v>
      </c>
      <c r="HO949">
        <v>1.86783</v>
      </c>
      <c r="HP949">
        <v>1.86896</v>
      </c>
      <c r="HQ949">
        <v>1.86981</v>
      </c>
      <c r="HR949">
        <v>1.86584</v>
      </c>
      <c r="HS949">
        <v>1.86691</v>
      </c>
      <c r="HT949">
        <v>1.86829</v>
      </c>
      <c r="HU949">
        <v>5</v>
      </c>
      <c r="HV949">
        <v>0</v>
      </c>
      <c r="HW949">
        <v>0</v>
      </c>
      <c r="HX949">
        <v>0</v>
      </c>
      <c r="HY949" t="s">
        <v>422</v>
      </c>
      <c r="HZ949" t="s">
        <v>423</v>
      </c>
      <c r="IA949" t="s">
        <v>424</v>
      </c>
      <c r="IB949" t="s">
        <v>424</v>
      </c>
      <c r="IC949" t="s">
        <v>424</v>
      </c>
      <c r="ID949" t="s">
        <v>424</v>
      </c>
      <c r="IE949">
        <v>0</v>
      </c>
      <c r="IF949">
        <v>100</v>
      </c>
      <c r="IG949">
        <v>100</v>
      </c>
      <c r="IH949">
        <v>9.819</v>
      </c>
      <c r="II949">
        <v>0.5313</v>
      </c>
      <c r="IJ949">
        <v>3.92360093765785</v>
      </c>
      <c r="IK949">
        <v>0.00601174518973114</v>
      </c>
      <c r="IL949">
        <v>2.77886958061485e-07</v>
      </c>
      <c r="IM949">
        <v>-3.54636231360687e-10</v>
      </c>
      <c r="IN949">
        <v>0.531367920259254</v>
      </c>
      <c r="IO949">
        <v>0</v>
      </c>
      <c r="IP949">
        <v>0</v>
      </c>
      <c r="IQ949">
        <v>0</v>
      </c>
      <c r="IR949">
        <v>-4</v>
      </c>
      <c r="IS949">
        <v>1848</v>
      </c>
      <c r="IT949">
        <v>1</v>
      </c>
      <c r="IU949">
        <v>25</v>
      </c>
      <c r="IV949">
        <v>37.7</v>
      </c>
      <c r="IW949">
        <v>37.7</v>
      </c>
      <c r="IX949">
        <v>2.20093</v>
      </c>
      <c r="IY949">
        <v>2.61597</v>
      </c>
      <c r="IZ949">
        <v>1.54785</v>
      </c>
      <c r="JA949">
        <v>2.30713</v>
      </c>
      <c r="JB949">
        <v>1.34644</v>
      </c>
      <c r="JC949">
        <v>2.31445</v>
      </c>
      <c r="JD949">
        <v>33.6029</v>
      </c>
      <c r="JE949">
        <v>24.2188</v>
      </c>
      <c r="JF949">
        <v>18</v>
      </c>
      <c r="JG949">
        <v>497.497</v>
      </c>
      <c r="JH949">
        <v>413.212</v>
      </c>
      <c r="JI949">
        <v>25.0003</v>
      </c>
      <c r="JJ949">
        <v>26.4355</v>
      </c>
      <c r="JK949">
        <v>30.0001</v>
      </c>
      <c r="JL949">
        <v>26.3866</v>
      </c>
      <c r="JM949">
        <v>26.3269</v>
      </c>
      <c r="JN949">
        <v>44.0943</v>
      </c>
      <c r="JO949">
        <v>32.8235</v>
      </c>
      <c r="JP949">
        <v>98.1308</v>
      </c>
      <c r="JQ949">
        <v>25</v>
      </c>
      <c r="JR949">
        <v>1087.62</v>
      </c>
      <c r="JS949">
        <v>19.9504</v>
      </c>
      <c r="JT949">
        <v>102.315</v>
      </c>
      <c r="JU949">
        <v>103.126</v>
      </c>
    </row>
    <row r="950" spans="1:281">
      <c r="A950">
        <v>932</v>
      </c>
      <c r="B950">
        <v>1659037624.6</v>
      </c>
      <c r="C950">
        <v>13941.5</v>
      </c>
      <c r="D950" t="s">
        <v>2298</v>
      </c>
      <c r="E950" t="s">
        <v>2299</v>
      </c>
      <c r="F950">
        <v>5</v>
      </c>
      <c r="G950" t="s">
        <v>2169</v>
      </c>
      <c r="H950" t="s">
        <v>417</v>
      </c>
      <c r="I950">
        <v>1659037617.1</v>
      </c>
      <c r="J950">
        <f>(K950)/1000</f>
        <v>0</v>
      </c>
      <c r="K950">
        <f>IF(CZ950, AN950, AH950)</f>
        <v>0</v>
      </c>
      <c r="L950">
        <f>IF(CZ950, AI950, AG950)</f>
        <v>0</v>
      </c>
      <c r="M950">
        <f>DB950 - IF(AU950&gt;1, L950*CV950*100.0/(AW950*DP950), 0)</f>
        <v>0</v>
      </c>
      <c r="N950">
        <f>((T950-J950/2)*M950-L950)/(T950+J950/2)</f>
        <v>0</v>
      </c>
      <c r="O950">
        <f>N950*(DI950+DJ950)/1000.0</f>
        <v>0</v>
      </c>
      <c r="P950">
        <f>(DB950 - IF(AU950&gt;1, L950*CV950*100.0/(AW950*DP950), 0))*(DI950+DJ950)/1000.0</f>
        <v>0</v>
      </c>
      <c r="Q950">
        <f>2.0/((1/S950-1/R950)+SIGN(S950)*SQRT((1/S950-1/R950)*(1/S950-1/R950) + 4*CW950/((CW950+1)*(CW950+1))*(2*1/S950*1/R950-1/R950*1/R950)))</f>
        <v>0</v>
      </c>
      <c r="R950">
        <f>IF(LEFT(CX950,1)&lt;&gt;"0",IF(LEFT(CX950,1)="1",3.0,CY950),$D$5+$E$5*(DP950*DI950/($K$5*1000))+$F$5*(DP950*DI950/($K$5*1000))*MAX(MIN(CV950,$J$5),$I$5)*MAX(MIN(CV950,$J$5),$I$5)+$G$5*MAX(MIN(CV950,$J$5),$I$5)*(DP950*DI950/($K$5*1000))+$H$5*(DP950*DI950/($K$5*1000))*(DP950*DI950/($K$5*1000)))</f>
        <v>0</v>
      </c>
      <c r="S950">
        <f>J950*(1000-(1000*0.61365*exp(17.502*W950/(240.97+W950))/(DI950+DJ950)+DD950)/2)/(1000*0.61365*exp(17.502*W950/(240.97+W950))/(DI950+DJ950)-DD950)</f>
        <v>0</v>
      </c>
      <c r="T950">
        <f>1/((CW950+1)/(Q950/1.6)+1/(R950/1.37)) + CW950/((CW950+1)/(Q950/1.6) + CW950/(R950/1.37))</f>
        <v>0</v>
      </c>
      <c r="U950">
        <f>(CR950*CU950)</f>
        <v>0</v>
      </c>
      <c r="V950">
        <f>(DK950+(U950+2*0.95*5.67E-8*(((DK950+$B$7)+273)^4-(DK950+273)^4)-44100*J950)/(1.84*29.3*R950+8*0.95*5.67E-8*(DK950+273)^3))</f>
        <v>0</v>
      </c>
      <c r="W950">
        <f>($C$7*DL950+$D$7*DM950+$E$7*V950)</f>
        <v>0</v>
      </c>
      <c r="X950">
        <f>0.61365*exp(17.502*W950/(240.97+W950))</f>
        <v>0</v>
      </c>
      <c r="Y950">
        <f>(Z950/AA950*100)</f>
        <v>0</v>
      </c>
      <c r="Z950">
        <f>DD950*(DI950+DJ950)/1000</f>
        <v>0</v>
      </c>
      <c r="AA950">
        <f>0.61365*exp(17.502*DK950/(240.97+DK950))</f>
        <v>0</v>
      </c>
      <c r="AB950">
        <f>(X950-DD950*(DI950+DJ950)/1000)</f>
        <v>0</v>
      </c>
      <c r="AC950">
        <f>(-J950*44100)</f>
        <v>0</v>
      </c>
      <c r="AD950">
        <f>2*29.3*R950*0.92*(DK950-W950)</f>
        <v>0</v>
      </c>
      <c r="AE950">
        <f>2*0.95*5.67E-8*(((DK950+$B$7)+273)^4-(W950+273)^4)</f>
        <v>0</v>
      </c>
      <c r="AF950">
        <f>U950+AE950+AC950+AD950</f>
        <v>0</v>
      </c>
      <c r="AG950">
        <f>DH950*AU950*(DC950-DB950*(1000-AU950*DE950)/(1000-AU950*DD950))/(100*CV950)</f>
        <v>0</v>
      </c>
      <c r="AH950">
        <f>1000*DH950*AU950*(DD950-DE950)/(100*CV950*(1000-AU950*DD950))</f>
        <v>0</v>
      </c>
      <c r="AI950">
        <f>(AJ950 - AK950 - DI950*1E3/(8.314*(DK950+273.15)) * AM950/DH950 * AL950) * DH950/(100*CV950) * (1000 - DE950)/1000</f>
        <v>0</v>
      </c>
      <c r="AJ950">
        <v>1104.86510880151</v>
      </c>
      <c r="AK950">
        <v>1044.53557575758</v>
      </c>
      <c r="AL950">
        <v>3.40370921774162</v>
      </c>
      <c r="AM950">
        <v>66.0502826319513</v>
      </c>
      <c r="AN950">
        <f>(AP950 - AO950 + DI950*1E3/(8.314*(DK950+273.15)) * AR950/DH950 * AQ950) * DH950/(100*CV950) * 1000/(1000 - AP950)</f>
        <v>0</v>
      </c>
      <c r="AO950">
        <v>19.9998707778378</v>
      </c>
      <c r="AP950">
        <v>25.5239489510489</v>
      </c>
      <c r="AQ950">
        <v>-0.00668755566396444</v>
      </c>
      <c r="AR950">
        <v>92.4461955037178</v>
      </c>
      <c r="AS950">
        <v>0</v>
      </c>
      <c r="AT950">
        <v>0</v>
      </c>
      <c r="AU950">
        <f>IF(AS950*$H$13&gt;=AW950,1.0,(AW950/(AW950-AS950*$H$13)))</f>
        <v>0</v>
      </c>
      <c r="AV950">
        <f>(AU950-1)*100</f>
        <v>0</v>
      </c>
      <c r="AW950">
        <f>MAX(0,($B$13+$C$13*DP950)/(1+$D$13*DP950)*DI950/(DK950+273)*$E$13)</f>
        <v>0</v>
      </c>
      <c r="AX950" t="s">
        <v>418</v>
      </c>
      <c r="AY950" t="s">
        <v>418</v>
      </c>
      <c r="AZ950">
        <v>0</v>
      </c>
      <c r="BA950">
        <v>0</v>
      </c>
      <c r="BB950">
        <f>1-AZ950/BA950</f>
        <v>0</v>
      </c>
      <c r="BC950">
        <v>0</v>
      </c>
      <c r="BD950" t="s">
        <v>418</v>
      </c>
      <c r="BE950" t="s">
        <v>418</v>
      </c>
      <c r="BF950">
        <v>0</v>
      </c>
      <c r="BG950">
        <v>0</v>
      </c>
      <c r="BH950">
        <f>1-BF950/BG950</f>
        <v>0</v>
      </c>
      <c r="BI950">
        <v>0.5</v>
      </c>
      <c r="BJ950">
        <f>CS950</f>
        <v>0</v>
      </c>
      <c r="BK950">
        <f>L950</f>
        <v>0</v>
      </c>
      <c r="BL950">
        <f>BH950*BI950*BJ950</f>
        <v>0</v>
      </c>
      <c r="BM950">
        <f>(BK950-BC950)/BJ950</f>
        <v>0</v>
      </c>
      <c r="BN950">
        <f>(BA950-BG950)/BG950</f>
        <v>0</v>
      </c>
      <c r="BO950">
        <f>AZ950/(BB950+AZ950/BG950)</f>
        <v>0</v>
      </c>
      <c r="BP950" t="s">
        <v>418</v>
      </c>
      <c r="BQ950">
        <v>0</v>
      </c>
      <c r="BR950">
        <f>IF(BQ950&lt;&gt;0, BQ950, BO950)</f>
        <v>0</v>
      </c>
      <c r="BS950">
        <f>1-BR950/BG950</f>
        <v>0</v>
      </c>
      <c r="BT950">
        <f>(BG950-BF950)/(BG950-BR950)</f>
        <v>0</v>
      </c>
      <c r="BU950">
        <f>(BA950-BG950)/(BA950-BR950)</f>
        <v>0</v>
      </c>
      <c r="BV950">
        <f>(BG950-BF950)/(BG950-AZ950)</f>
        <v>0</v>
      </c>
      <c r="BW950">
        <f>(BA950-BG950)/(BA950-AZ950)</f>
        <v>0</v>
      </c>
      <c r="BX950">
        <f>(BT950*BR950/BF950)</f>
        <v>0</v>
      </c>
      <c r="BY950">
        <f>(1-BX950)</f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f>$B$11*DQ950+$C$11*DR950+$F$11*EC950*(1-EF950)</f>
        <v>0</v>
      </c>
      <c r="CS950">
        <f>CR950*CT950</f>
        <v>0</v>
      </c>
      <c r="CT950">
        <f>($B$11*$D$9+$C$11*$D$9+$F$11*((EP950+EH950)/MAX(EP950+EH950+EQ950, 0.1)*$I$9+EQ950/MAX(EP950+EH950+EQ950, 0.1)*$J$9))/($B$11+$C$11+$F$11)</f>
        <v>0</v>
      </c>
      <c r="CU950">
        <f>($B$11*$K$9+$C$11*$K$9+$F$11*((EP950+EH950)/MAX(EP950+EH950+EQ950, 0.1)*$P$9+EQ950/MAX(EP950+EH950+EQ950, 0.1)*$Q$9))/($B$11+$C$11+$F$11)</f>
        <v>0</v>
      </c>
      <c r="CV950">
        <v>6</v>
      </c>
      <c r="CW950">
        <v>0.5</v>
      </c>
      <c r="CX950" t="s">
        <v>419</v>
      </c>
      <c r="CY950">
        <v>2</v>
      </c>
      <c r="CZ950" t="b">
        <v>1</v>
      </c>
      <c r="DA950">
        <v>1659037617.1</v>
      </c>
      <c r="DB950">
        <v>994.570296296296</v>
      </c>
      <c r="DC950">
        <v>1066.89444444444</v>
      </c>
      <c r="DD950">
        <v>25.5577259259259</v>
      </c>
      <c r="DE950">
        <v>20.0301851851852</v>
      </c>
      <c r="DF950">
        <v>984.794962962963</v>
      </c>
      <c r="DG950">
        <v>25.0265740740741</v>
      </c>
      <c r="DH950">
        <v>500.028444444444</v>
      </c>
      <c r="DI950">
        <v>90.268337037037</v>
      </c>
      <c r="DJ950">
        <v>0.0444256592592593</v>
      </c>
      <c r="DK950">
        <v>27.2313703703704</v>
      </c>
      <c r="DL950">
        <v>27.3129185185185</v>
      </c>
      <c r="DM950">
        <v>999.9</v>
      </c>
      <c r="DN950">
        <v>0</v>
      </c>
      <c r="DO950">
        <v>0</v>
      </c>
      <c r="DP950">
        <v>9979.07407407407</v>
      </c>
      <c r="DQ950">
        <v>0</v>
      </c>
      <c r="DR950">
        <v>17.3966925925926</v>
      </c>
      <c r="DS950">
        <v>-72.3248148148148</v>
      </c>
      <c r="DT950">
        <v>1020.6547037037</v>
      </c>
      <c r="DU950">
        <v>1088.70074074074</v>
      </c>
      <c r="DV950">
        <v>5.52755555555556</v>
      </c>
      <c r="DW950">
        <v>1066.89444444444</v>
      </c>
      <c r="DX950">
        <v>20.0301851851852</v>
      </c>
      <c r="DY950">
        <v>2.30705333333333</v>
      </c>
      <c r="DZ950">
        <v>1.80809037037037</v>
      </c>
      <c r="EA950">
        <v>19.7257222222222</v>
      </c>
      <c r="EB950">
        <v>15.8568851851852</v>
      </c>
      <c r="EC950">
        <v>1999.98814814815</v>
      </c>
      <c r="ED950">
        <v>0.979998111111111</v>
      </c>
      <c r="EE950">
        <v>0.0200018814814815</v>
      </c>
      <c r="EF950">
        <v>0</v>
      </c>
      <c r="EG950">
        <v>895.025888888889</v>
      </c>
      <c r="EH950">
        <v>5.00063</v>
      </c>
      <c r="EI950">
        <v>17610.0185185185</v>
      </c>
      <c r="EJ950">
        <v>17256.7814814815</v>
      </c>
      <c r="EK950">
        <v>38.0574074074074</v>
      </c>
      <c r="EL950">
        <v>38.111</v>
      </c>
      <c r="EM950">
        <v>37.5528148148148</v>
      </c>
      <c r="EN950">
        <v>37.437</v>
      </c>
      <c r="EO950">
        <v>39.062</v>
      </c>
      <c r="EP950">
        <v>1955.08814814815</v>
      </c>
      <c r="EQ950">
        <v>39.9</v>
      </c>
      <c r="ER950">
        <v>0</v>
      </c>
      <c r="ES950">
        <v>1659037623.7</v>
      </c>
      <c r="ET950">
        <v>0</v>
      </c>
      <c r="EU950">
        <v>894.980423076923</v>
      </c>
      <c r="EV950">
        <v>0.122905973892577</v>
      </c>
      <c r="EW950">
        <v>-2.89914532339441</v>
      </c>
      <c r="EX950">
        <v>17610.0384615385</v>
      </c>
      <c r="EY950">
        <v>15</v>
      </c>
      <c r="EZ950">
        <v>1659035359.5</v>
      </c>
      <c r="FA950" t="s">
        <v>1976</v>
      </c>
      <c r="FB950">
        <v>1659035357.5</v>
      </c>
      <c r="FC950">
        <v>1659035359.5</v>
      </c>
      <c r="FD950">
        <v>1</v>
      </c>
      <c r="FE950">
        <v>-0.104</v>
      </c>
      <c r="FF950">
        <v>-0.037</v>
      </c>
      <c r="FG950">
        <v>6.435</v>
      </c>
      <c r="FH950">
        <v>0.501</v>
      </c>
      <c r="FI950">
        <v>420</v>
      </c>
      <c r="FJ950">
        <v>25</v>
      </c>
      <c r="FK950">
        <v>0.45</v>
      </c>
      <c r="FL950">
        <v>0.11</v>
      </c>
      <c r="FM950">
        <v>-72.4103175</v>
      </c>
      <c r="FN950">
        <v>2.01079136960623</v>
      </c>
      <c r="FO950">
        <v>0.618711301370639</v>
      </c>
      <c r="FP950">
        <v>0</v>
      </c>
      <c r="FQ950">
        <v>894.958764705882</v>
      </c>
      <c r="FR950">
        <v>0.746340716111776</v>
      </c>
      <c r="FS950">
        <v>0.162894599416413</v>
      </c>
      <c r="FT950">
        <v>1</v>
      </c>
      <c r="FU950">
        <v>5.51567225</v>
      </c>
      <c r="FV950">
        <v>0.219515909943687</v>
      </c>
      <c r="FW950">
        <v>0.027782385650579</v>
      </c>
      <c r="FX950">
        <v>0</v>
      </c>
      <c r="FY950">
        <v>1</v>
      </c>
      <c r="FZ950">
        <v>3</v>
      </c>
      <c r="GA950" t="s">
        <v>421</v>
      </c>
      <c r="GB950">
        <v>2.9729</v>
      </c>
      <c r="GC950">
        <v>2.6973</v>
      </c>
      <c r="GD950">
        <v>0.168255</v>
      </c>
      <c r="GE950">
        <v>0.176542</v>
      </c>
      <c r="GF950">
        <v>0.107511</v>
      </c>
      <c r="GG950">
        <v>0.0917311</v>
      </c>
      <c r="GH950">
        <v>32387.8</v>
      </c>
      <c r="GI950">
        <v>35073.1</v>
      </c>
      <c r="GJ950">
        <v>35284.1</v>
      </c>
      <c r="GK950">
        <v>38625.4</v>
      </c>
      <c r="GL950">
        <v>44644.6</v>
      </c>
      <c r="GM950">
        <v>50672.8</v>
      </c>
      <c r="GN950">
        <v>55155</v>
      </c>
      <c r="GO950">
        <v>61956.6</v>
      </c>
      <c r="GP950">
        <v>1.9834</v>
      </c>
      <c r="GQ950">
        <v>1.8542</v>
      </c>
      <c r="GR950">
        <v>0.134259</v>
      </c>
      <c r="GS950">
        <v>0</v>
      </c>
      <c r="GT950">
        <v>25.0911</v>
      </c>
      <c r="GU950">
        <v>999.9</v>
      </c>
      <c r="GV950">
        <v>58.198</v>
      </c>
      <c r="GW950">
        <v>29.265</v>
      </c>
      <c r="GX950">
        <v>26.3303</v>
      </c>
      <c r="GY950">
        <v>56.3519</v>
      </c>
      <c r="GZ950">
        <v>46.3662</v>
      </c>
      <c r="HA950">
        <v>1</v>
      </c>
      <c r="HB950">
        <v>-0.0625203</v>
      </c>
      <c r="HC950">
        <v>0.0198257</v>
      </c>
      <c r="HD950">
        <v>20.1134</v>
      </c>
      <c r="HE950">
        <v>5.19692</v>
      </c>
      <c r="HF950">
        <v>12.0052</v>
      </c>
      <c r="HG950">
        <v>4.9748</v>
      </c>
      <c r="HH950">
        <v>3.2936</v>
      </c>
      <c r="HI950">
        <v>9999</v>
      </c>
      <c r="HJ950">
        <v>9999</v>
      </c>
      <c r="HK950">
        <v>9999</v>
      </c>
      <c r="HL950">
        <v>631.5</v>
      </c>
      <c r="HM950">
        <v>1.86313</v>
      </c>
      <c r="HN950">
        <v>1.86798</v>
      </c>
      <c r="HO950">
        <v>1.86783</v>
      </c>
      <c r="HP950">
        <v>1.86896</v>
      </c>
      <c r="HQ950">
        <v>1.86981</v>
      </c>
      <c r="HR950">
        <v>1.86584</v>
      </c>
      <c r="HS950">
        <v>1.86691</v>
      </c>
      <c r="HT950">
        <v>1.86829</v>
      </c>
      <c r="HU950">
        <v>5</v>
      </c>
      <c r="HV950">
        <v>0</v>
      </c>
      <c r="HW950">
        <v>0</v>
      </c>
      <c r="HX950">
        <v>0</v>
      </c>
      <c r="HY950" t="s">
        <v>422</v>
      </c>
      <c r="HZ950" t="s">
        <v>423</v>
      </c>
      <c r="IA950" t="s">
        <v>424</v>
      </c>
      <c r="IB950" t="s">
        <v>424</v>
      </c>
      <c r="IC950" t="s">
        <v>424</v>
      </c>
      <c r="ID950" t="s">
        <v>424</v>
      </c>
      <c r="IE950">
        <v>0</v>
      </c>
      <c r="IF950">
        <v>100</v>
      </c>
      <c r="IG950">
        <v>100</v>
      </c>
      <c r="IH950">
        <v>9.92</v>
      </c>
      <c r="II950">
        <v>0.5304</v>
      </c>
      <c r="IJ950">
        <v>3.92360093765785</v>
      </c>
      <c r="IK950">
        <v>0.00601174518973114</v>
      </c>
      <c r="IL950">
        <v>2.77886958061485e-07</v>
      </c>
      <c r="IM950">
        <v>-3.54636231360687e-10</v>
      </c>
      <c r="IN950">
        <v>-0.0563701243599933</v>
      </c>
      <c r="IO950">
        <v>-0.0144154843440888</v>
      </c>
      <c r="IP950">
        <v>0.00183489941427445</v>
      </c>
      <c r="IQ950">
        <v>-1.27444401181449e-05</v>
      </c>
      <c r="IR950">
        <v>-4</v>
      </c>
      <c r="IS950">
        <v>1848</v>
      </c>
      <c r="IT950">
        <v>1</v>
      </c>
      <c r="IU950">
        <v>25</v>
      </c>
      <c r="IV950">
        <v>37.8</v>
      </c>
      <c r="IW950">
        <v>37.8</v>
      </c>
      <c r="IX950">
        <v>2.22656</v>
      </c>
      <c r="IY950">
        <v>2.60864</v>
      </c>
      <c r="IZ950">
        <v>1.54785</v>
      </c>
      <c r="JA950">
        <v>2.30713</v>
      </c>
      <c r="JB950">
        <v>1.34644</v>
      </c>
      <c r="JC950">
        <v>2.40112</v>
      </c>
      <c r="JD950">
        <v>33.6029</v>
      </c>
      <c r="JE950">
        <v>24.2188</v>
      </c>
      <c r="JF950">
        <v>18</v>
      </c>
      <c r="JG950">
        <v>497.104</v>
      </c>
      <c r="JH950">
        <v>413.681</v>
      </c>
      <c r="JI950">
        <v>25</v>
      </c>
      <c r="JJ950">
        <v>26.4355</v>
      </c>
      <c r="JK950">
        <v>30.0002</v>
      </c>
      <c r="JL950">
        <v>26.3866</v>
      </c>
      <c r="JM950">
        <v>26.329</v>
      </c>
      <c r="JN950">
        <v>44.6734</v>
      </c>
      <c r="JO950">
        <v>32.8235</v>
      </c>
      <c r="JP950">
        <v>98.1308</v>
      </c>
      <c r="JQ950">
        <v>25</v>
      </c>
      <c r="JR950">
        <v>1107.75</v>
      </c>
      <c r="JS950">
        <v>19.9183</v>
      </c>
      <c r="JT950">
        <v>102.314</v>
      </c>
      <c r="JU950">
        <v>103.126</v>
      </c>
    </row>
    <row r="951" spans="1:281">
      <c r="A951">
        <v>933</v>
      </c>
      <c r="B951">
        <v>1659037629.6</v>
      </c>
      <c r="C951">
        <v>13946.5</v>
      </c>
      <c r="D951" t="s">
        <v>2300</v>
      </c>
      <c r="E951" t="s">
        <v>2301</v>
      </c>
      <c r="F951">
        <v>5</v>
      </c>
      <c r="G951" t="s">
        <v>2169</v>
      </c>
      <c r="H951" t="s">
        <v>417</v>
      </c>
      <c r="I951">
        <v>1659037621.81429</v>
      </c>
      <c r="J951">
        <f>(K951)/1000</f>
        <v>0</v>
      </c>
      <c r="K951">
        <f>IF(CZ951, AN951, AH951)</f>
        <v>0</v>
      </c>
      <c r="L951">
        <f>IF(CZ951, AI951, AG951)</f>
        <v>0</v>
      </c>
      <c r="M951">
        <f>DB951 - IF(AU951&gt;1, L951*CV951*100.0/(AW951*DP951), 0)</f>
        <v>0</v>
      </c>
      <c r="N951">
        <f>((T951-J951/2)*M951-L951)/(T951+J951/2)</f>
        <v>0</v>
      </c>
      <c r="O951">
        <f>N951*(DI951+DJ951)/1000.0</f>
        <v>0</v>
      </c>
      <c r="P951">
        <f>(DB951 - IF(AU951&gt;1, L951*CV951*100.0/(AW951*DP951), 0))*(DI951+DJ951)/1000.0</f>
        <v>0</v>
      </c>
      <c r="Q951">
        <f>2.0/((1/S951-1/R951)+SIGN(S951)*SQRT((1/S951-1/R951)*(1/S951-1/R951) + 4*CW951/((CW951+1)*(CW951+1))*(2*1/S951*1/R951-1/R951*1/R951)))</f>
        <v>0</v>
      </c>
      <c r="R951">
        <f>IF(LEFT(CX951,1)&lt;&gt;"0",IF(LEFT(CX951,1)="1",3.0,CY951),$D$5+$E$5*(DP951*DI951/($K$5*1000))+$F$5*(DP951*DI951/($K$5*1000))*MAX(MIN(CV951,$J$5),$I$5)*MAX(MIN(CV951,$J$5),$I$5)+$G$5*MAX(MIN(CV951,$J$5),$I$5)*(DP951*DI951/($K$5*1000))+$H$5*(DP951*DI951/($K$5*1000))*(DP951*DI951/($K$5*1000)))</f>
        <v>0</v>
      </c>
      <c r="S951">
        <f>J951*(1000-(1000*0.61365*exp(17.502*W951/(240.97+W951))/(DI951+DJ951)+DD951)/2)/(1000*0.61365*exp(17.502*W951/(240.97+W951))/(DI951+DJ951)-DD951)</f>
        <v>0</v>
      </c>
      <c r="T951">
        <f>1/((CW951+1)/(Q951/1.6)+1/(R951/1.37)) + CW951/((CW951+1)/(Q951/1.6) + CW951/(R951/1.37))</f>
        <v>0</v>
      </c>
      <c r="U951">
        <f>(CR951*CU951)</f>
        <v>0</v>
      </c>
      <c r="V951">
        <f>(DK951+(U951+2*0.95*5.67E-8*(((DK951+$B$7)+273)^4-(DK951+273)^4)-44100*J951)/(1.84*29.3*R951+8*0.95*5.67E-8*(DK951+273)^3))</f>
        <v>0</v>
      </c>
      <c r="W951">
        <f>($C$7*DL951+$D$7*DM951+$E$7*V951)</f>
        <v>0</v>
      </c>
      <c r="X951">
        <f>0.61365*exp(17.502*W951/(240.97+W951))</f>
        <v>0</v>
      </c>
      <c r="Y951">
        <f>(Z951/AA951*100)</f>
        <v>0</v>
      </c>
      <c r="Z951">
        <f>DD951*(DI951+DJ951)/1000</f>
        <v>0</v>
      </c>
      <c r="AA951">
        <f>0.61365*exp(17.502*DK951/(240.97+DK951))</f>
        <v>0</v>
      </c>
      <c r="AB951">
        <f>(X951-DD951*(DI951+DJ951)/1000)</f>
        <v>0</v>
      </c>
      <c r="AC951">
        <f>(-J951*44100)</f>
        <v>0</v>
      </c>
      <c r="AD951">
        <f>2*29.3*R951*0.92*(DK951-W951)</f>
        <v>0</v>
      </c>
      <c r="AE951">
        <f>2*0.95*5.67E-8*(((DK951+$B$7)+273)^4-(W951+273)^4)</f>
        <v>0</v>
      </c>
      <c r="AF951">
        <f>U951+AE951+AC951+AD951</f>
        <v>0</v>
      </c>
      <c r="AG951">
        <f>DH951*AU951*(DC951-DB951*(1000-AU951*DE951)/(1000-AU951*DD951))/(100*CV951)</f>
        <v>0</v>
      </c>
      <c r="AH951">
        <f>1000*DH951*AU951*(DD951-DE951)/(100*CV951*(1000-AU951*DD951))</f>
        <v>0</v>
      </c>
      <c r="AI951">
        <f>(AJ951 - AK951 - DI951*1E3/(8.314*(DK951+273.15)) * AM951/DH951 * AL951) * DH951/(100*CV951) * (1000 - DE951)/1000</f>
        <v>0</v>
      </c>
      <c r="AJ951">
        <v>1122.41611934955</v>
      </c>
      <c r="AK951">
        <v>1061.86757575758</v>
      </c>
      <c r="AL951">
        <v>3.54134398734437</v>
      </c>
      <c r="AM951">
        <v>66.0502826319513</v>
      </c>
      <c r="AN951">
        <f>(AP951 - AO951 + DI951*1E3/(8.314*(DK951+273.15)) * AR951/DH951 * AQ951) * DH951/(100*CV951) * 1000/(1000 - AP951)</f>
        <v>0</v>
      </c>
      <c r="AO951">
        <v>19.993964778474</v>
      </c>
      <c r="AP951">
        <v>25.5098615384615</v>
      </c>
      <c r="AQ951">
        <v>-0.000988749672259259</v>
      </c>
      <c r="AR951">
        <v>92.4461955037178</v>
      </c>
      <c r="AS951">
        <v>0</v>
      </c>
      <c r="AT951">
        <v>0</v>
      </c>
      <c r="AU951">
        <f>IF(AS951*$H$13&gt;=AW951,1.0,(AW951/(AW951-AS951*$H$13)))</f>
        <v>0</v>
      </c>
      <c r="AV951">
        <f>(AU951-1)*100</f>
        <v>0</v>
      </c>
      <c r="AW951">
        <f>MAX(0,($B$13+$C$13*DP951)/(1+$D$13*DP951)*DI951/(DK951+273)*$E$13)</f>
        <v>0</v>
      </c>
      <c r="AX951" t="s">
        <v>418</v>
      </c>
      <c r="AY951" t="s">
        <v>418</v>
      </c>
      <c r="AZ951">
        <v>0</v>
      </c>
      <c r="BA951">
        <v>0</v>
      </c>
      <c r="BB951">
        <f>1-AZ951/BA951</f>
        <v>0</v>
      </c>
      <c r="BC951">
        <v>0</v>
      </c>
      <c r="BD951" t="s">
        <v>418</v>
      </c>
      <c r="BE951" t="s">
        <v>418</v>
      </c>
      <c r="BF951">
        <v>0</v>
      </c>
      <c r="BG951">
        <v>0</v>
      </c>
      <c r="BH951">
        <f>1-BF951/BG951</f>
        <v>0</v>
      </c>
      <c r="BI951">
        <v>0.5</v>
      </c>
      <c r="BJ951">
        <f>CS951</f>
        <v>0</v>
      </c>
      <c r="BK951">
        <f>L951</f>
        <v>0</v>
      </c>
      <c r="BL951">
        <f>BH951*BI951*BJ951</f>
        <v>0</v>
      </c>
      <c r="BM951">
        <f>(BK951-BC951)/BJ951</f>
        <v>0</v>
      </c>
      <c r="BN951">
        <f>(BA951-BG951)/BG951</f>
        <v>0</v>
      </c>
      <c r="BO951">
        <f>AZ951/(BB951+AZ951/BG951)</f>
        <v>0</v>
      </c>
      <c r="BP951" t="s">
        <v>418</v>
      </c>
      <c r="BQ951">
        <v>0</v>
      </c>
      <c r="BR951">
        <f>IF(BQ951&lt;&gt;0, BQ951, BO951)</f>
        <v>0</v>
      </c>
      <c r="BS951">
        <f>1-BR951/BG951</f>
        <v>0</v>
      </c>
      <c r="BT951">
        <f>(BG951-BF951)/(BG951-BR951)</f>
        <v>0</v>
      </c>
      <c r="BU951">
        <f>(BA951-BG951)/(BA951-BR951)</f>
        <v>0</v>
      </c>
      <c r="BV951">
        <f>(BG951-BF951)/(BG951-AZ951)</f>
        <v>0</v>
      </c>
      <c r="BW951">
        <f>(BA951-BG951)/(BA951-AZ951)</f>
        <v>0</v>
      </c>
      <c r="BX951">
        <f>(BT951*BR951/BF951)</f>
        <v>0</v>
      </c>
      <c r="BY951">
        <f>(1-BX951)</f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f>$B$11*DQ951+$C$11*DR951+$F$11*EC951*(1-EF951)</f>
        <v>0</v>
      </c>
      <c r="CS951">
        <f>CR951*CT951</f>
        <v>0</v>
      </c>
      <c r="CT951">
        <f>($B$11*$D$9+$C$11*$D$9+$F$11*((EP951+EH951)/MAX(EP951+EH951+EQ951, 0.1)*$I$9+EQ951/MAX(EP951+EH951+EQ951, 0.1)*$J$9))/($B$11+$C$11+$F$11)</f>
        <v>0</v>
      </c>
      <c r="CU951">
        <f>($B$11*$K$9+$C$11*$K$9+$F$11*((EP951+EH951)/MAX(EP951+EH951+EQ951, 0.1)*$P$9+EQ951/MAX(EP951+EH951+EQ951, 0.1)*$Q$9))/($B$11+$C$11+$F$11)</f>
        <v>0</v>
      </c>
      <c r="CV951">
        <v>6</v>
      </c>
      <c r="CW951">
        <v>0.5</v>
      </c>
      <c r="CX951" t="s">
        <v>419</v>
      </c>
      <c r="CY951">
        <v>2</v>
      </c>
      <c r="CZ951" t="b">
        <v>1</v>
      </c>
      <c r="DA951">
        <v>1659037621.81429</v>
      </c>
      <c r="DB951">
        <v>1010.25332142857</v>
      </c>
      <c r="DC951">
        <v>1082.79857142857</v>
      </c>
      <c r="DD951">
        <v>25.5331107142857</v>
      </c>
      <c r="DE951">
        <v>20.0013821428571</v>
      </c>
      <c r="DF951">
        <v>1000.39235714286</v>
      </c>
      <c r="DG951">
        <v>25.0023571428571</v>
      </c>
      <c r="DH951">
        <v>500.050892857143</v>
      </c>
      <c r="DI951">
        <v>90.2682214285714</v>
      </c>
      <c r="DJ951">
        <v>0.0444166928571429</v>
      </c>
      <c r="DK951">
        <v>27.2289142857143</v>
      </c>
      <c r="DL951">
        <v>27.3029428571429</v>
      </c>
      <c r="DM951">
        <v>999.9</v>
      </c>
      <c r="DN951">
        <v>0</v>
      </c>
      <c r="DO951">
        <v>0</v>
      </c>
      <c r="DP951">
        <v>9996.60714285714</v>
      </c>
      <c r="DQ951">
        <v>0</v>
      </c>
      <c r="DR951">
        <v>17.1662535714286</v>
      </c>
      <c r="DS951">
        <v>-72.5463571428571</v>
      </c>
      <c r="DT951">
        <v>1036.72428571429</v>
      </c>
      <c r="DU951">
        <v>1104.89785714286</v>
      </c>
      <c r="DV951">
        <v>5.53173678571429</v>
      </c>
      <c r="DW951">
        <v>1082.79857142857</v>
      </c>
      <c r="DX951">
        <v>20.0013821428571</v>
      </c>
      <c r="DY951">
        <v>2.30482785714286</v>
      </c>
      <c r="DZ951">
        <v>1.80548821428571</v>
      </c>
      <c r="EA951">
        <v>19.7101714285714</v>
      </c>
      <c r="EB951">
        <v>15.8343857142857</v>
      </c>
      <c r="EC951">
        <v>2000.00071428571</v>
      </c>
      <c r="ED951">
        <v>0.979998214285714</v>
      </c>
      <c r="EE951">
        <v>0.0200017714285714</v>
      </c>
      <c r="EF951">
        <v>0</v>
      </c>
      <c r="EG951">
        <v>894.985392857143</v>
      </c>
      <c r="EH951">
        <v>5.00063</v>
      </c>
      <c r="EI951">
        <v>17610</v>
      </c>
      <c r="EJ951">
        <v>17256.9</v>
      </c>
      <c r="EK951">
        <v>38.0575714285714</v>
      </c>
      <c r="EL951">
        <v>38.10925</v>
      </c>
      <c r="EM951">
        <v>37.5575714285714</v>
      </c>
      <c r="EN951">
        <v>37.437</v>
      </c>
      <c r="EO951">
        <v>39.062</v>
      </c>
      <c r="EP951">
        <v>1955.10071428571</v>
      </c>
      <c r="EQ951">
        <v>39.9</v>
      </c>
      <c r="ER951">
        <v>0</v>
      </c>
      <c r="ES951">
        <v>1659037628.5</v>
      </c>
      <c r="ET951">
        <v>0</v>
      </c>
      <c r="EU951">
        <v>894.958</v>
      </c>
      <c r="EV951">
        <v>-1.18105982260904</v>
      </c>
      <c r="EW951">
        <v>-1.55897435682754</v>
      </c>
      <c r="EX951">
        <v>17610.0307692308</v>
      </c>
      <c r="EY951">
        <v>15</v>
      </c>
      <c r="EZ951">
        <v>1659035359.5</v>
      </c>
      <c r="FA951" t="s">
        <v>1976</v>
      </c>
      <c r="FB951">
        <v>1659035357.5</v>
      </c>
      <c r="FC951">
        <v>1659035359.5</v>
      </c>
      <c r="FD951">
        <v>1</v>
      </c>
      <c r="FE951">
        <v>-0.104</v>
      </c>
      <c r="FF951">
        <v>-0.037</v>
      </c>
      <c r="FG951">
        <v>6.435</v>
      </c>
      <c r="FH951">
        <v>0.501</v>
      </c>
      <c r="FI951">
        <v>420</v>
      </c>
      <c r="FJ951">
        <v>25</v>
      </c>
      <c r="FK951">
        <v>0.45</v>
      </c>
      <c r="FL951">
        <v>0.11</v>
      </c>
      <c r="FM951">
        <v>-72.46714</v>
      </c>
      <c r="FN951">
        <v>0.660207129456018</v>
      </c>
      <c r="FO951">
        <v>0.669269548014849</v>
      </c>
      <c r="FP951">
        <v>0</v>
      </c>
      <c r="FQ951">
        <v>894.937529411765</v>
      </c>
      <c r="FR951">
        <v>-0.264354470217811</v>
      </c>
      <c r="FS951">
        <v>0.205174278185812</v>
      </c>
      <c r="FT951">
        <v>1</v>
      </c>
      <c r="FU951">
        <v>5.524294</v>
      </c>
      <c r="FV951">
        <v>0.0829591744840451</v>
      </c>
      <c r="FW951">
        <v>0.0202687975469686</v>
      </c>
      <c r="FX951">
        <v>1</v>
      </c>
      <c r="FY951">
        <v>2</v>
      </c>
      <c r="FZ951">
        <v>3</v>
      </c>
      <c r="GA951" t="s">
        <v>474</v>
      </c>
      <c r="GB951">
        <v>2.97464</v>
      </c>
      <c r="GC951">
        <v>2.69773</v>
      </c>
      <c r="GD951">
        <v>0.170031</v>
      </c>
      <c r="GE951">
        <v>0.178418</v>
      </c>
      <c r="GF951">
        <v>0.107496</v>
      </c>
      <c r="GG951">
        <v>0.0916986</v>
      </c>
      <c r="GH951">
        <v>32318.7</v>
      </c>
      <c r="GI951">
        <v>34993.1</v>
      </c>
      <c r="GJ951">
        <v>35284.1</v>
      </c>
      <c r="GK951">
        <v>38625.2</v>
      </c>
      <c r="GL951">
        <v>44645.9</v>
      </c>
      <c r="GM951">
        <v>50674.9</v>
      </c>
      <c r="GN951">
        <v>55155.6</v>
      </c>
      <c r="GO951">
        <v>61956.8</v>
      </c>
      <c r="GP951">
        <v>1.9846</v>
      </c>
      <c r="GQ951">
        <v>1.8534</v>
      </c>
      <c r="GR951">
        <v>0.135303</v>
      </c>
      <c r="GS951">
        <v>0</v>
      </c>
      <c r="GT951">
        <v>25.0911</v>
      </c>
      <c r="GU951">
        <v>999.9</v>
      </c>
      <c r="GV951">
        <v>58.174</v>
      </c>
      <c r="GW951">
        <v>29.245</v>
      </c>
      <c r="GX951">
        <v>26.2896</v>
      </c>
      <c r="GY951">
        <v>55.9719</v>
      </c>
      <c r="GZ951">
        <v>46.1579</v>
      </c>
      <c r="HA951">
        <v>1</v>
      </c>
      <c r="HB951">
        <v>-0.062561</v>
      </c>
      <c r="HC951">
        <v>0.020915</v>
      </c>
      <c r="HD951">
        <v>20.1141</v>
      </c>
      <c r="HE951">
        <v>5.19932</v>
      </c>
      <c r="HF951">
        <v>12.0064</v>
      </c>
      <c r="HG951">
        <v>4.9756</v>
      </c>
      <c r="HH951">
        <v>3.2936</v>
      </c>
      <c r="HI951">
        <v>9999</v>
      </c>
      <c r="HJ951">
        <v>9999</v>
      </c>
      <c r="HK951">
        <v>9999</v>
      </c>
      <c r="HL951">
        <v>631.5</v>
      </c>
      <c r="HM951">
        <v>1.86313</v>
      </c>
      <c r="HN951">
        <v>1.86801</v>
      </c>
      <c r="HO951">
        <v>1.8678</v>
      </c>
      <c r="HP951">
        <v>1.86896</v>
      </c>
      <c r="HQ951">
        <v>1.86981</v>
      </c>
      <c r="HR951">
        <v>1.86584</v>
      </c>
      <c r="HS951">
        <v>1.86691</v>
      </c>
      <c r="HT951">
        <v>1.86829</v>
      </c>
      <c r="HU951">
        <v>5</v>
      </c>
      <c r="HV951">
        <v>0</v>
      </c>
      <c r="HW951">
        <v>0</v>
      </c>
      <c r="HX951">
        <v>0</v>
      </c>
      <c r="HY951" t="s">
        <v>422</v>
      </c>
      <c r="HZ951" t="s">
        <v>423</v>
      </c>
      <c r="IA951" t="s">
        <v>424</v>
      </c>
      <c r="IB951" t="s">
        <v>424</v>
      </c>
      <c r="IC951" t="s">
        <v>424</v>
      </c>
      <c r="ID951" t="s">
        <v>424</v>
      </c>
      <c r="IE951">
        <v>0</v>
      </c>
      <c r="IF951">
        <v>100</v>
      </c>
      <c r="IG951">
        <v>100</v>
      </c>
      <c r="IH951">
        <v>10</v>
      </c>
      <c r="II951">
        <v>0.5302</v>
      </c>
      <c r="IJ951">
        <v>3.92360093765785</v>
      </c>
      <c r="IK951">
        <v>0.00601174518973114</v>
      </c>
      <c r="IL951">
        <v>2.77886958061485e-07</v>
      </c>
      <c r="IM951">
        <v>-3.54636231360687e-10</v>
      </c>
      <c r="IN951">
        <v>-0.0563701243599933</v>
      </c>
      <c r="IO951">
        <v>-0.0144154843440888</v>
      </c>
      <c r="IP951">
        <v>0.00183489941427445</v>
      </c>
      <c r="IQ951">
        <v>-1.27444401181449e-05</v>
      </c>
      <c r="IR951">
        <v>-4</v>
      </c>
      <c r="IS951">
        <v>1848</v>
      </c>
      <c r="IT951">
        <v>1</v>
      </c>
      <c r="IU951">
        <v>25</v>
      </c>
      <c r="IV951">
        <v>37.9</v>
      </c>
      <c r="IW951">
        <v>37.8</v>
      </c>
      <c r="IX951">
        <v>2.25586</v>
      </c>
      <c r="IY951">
        <v>2.61108</v>
      </c>
      <c r="IZ951">
        <v>1.54785</v>
      </c>
      <c r="JA951">
        <v>2.30713</v>
      </c>
      <c r="JB951">
        <v>1.34644</v>
      </c>
      <c r="JC951">
        <v>2.27295</v>
      </c>
      <c r="JD951">
        <v>33.6029</v>
      </c>
      <c r="JE951">
        <v>24.2188</v>
      </c>
      <c r="JF951">
        <v>18</v>
      </c>
      <c r="JG951">
        <v>497.89</v>
      </c>
      <c r="JH951">
        <v>413.229</v>
      </c>
      <c r="JI951">
        <v>25.0001</v>
      </c>
      <c r="JJ951">
        <v>26.4355</v>
      </c>
      <c r="JK951">
        <v>30.0002</v>
      </c>
      <c r="JL951">
        <v>26.3866</v>
      </c>
      <c r="JM951">
        <v>26.329</v>
      </c>
      <c r="JN951">
        <v>45.196</v>
      </c>
      <c r="JO951">
        <v>33.097</v>
      </c>
      <c r="JP951">
        <v>98.1308</v>
      </c>
      <c r="JQ951">
        <v>25</v>
      </c>
      <c r="JR951">
        <v>1121.19</v>
      </c>
      <c r="JS951">
        <v>19.8924</v>
      </c>
      <c r="JT951">
        <v>102.315</v>
      </c>
      <c r="JU951">
        <v>103.126</v>
      </c>
    </row>
    <row r="952" spans="1:281">
      <c r="A952">
        <v>934</v>
      </c>
      <c r="B952">
        <v>1659037634.6</v>
      </c>
      <c r="C952">
        <v>13951.5</v>
      </c>
      <c r="D952" t="s">
        <v>2302</v>
      </c>
      <c r="E952" t="s">
        <v>2303</v>
      </c>
      <c r="F952">
        <v>5</v>
      </c>
      <c r="G952" t="s">
        <v>2169</v>
      </c>
      <c r="H952" t="s">
        <v>417</v>
      </c>
      <c r="I952">
        <v>1659037627.1</v>
      </c>
      <c r="J952">
        <f>(K952)/1000</f>
        <v>0</v>
      </c>
      <c r="K952">
        <f>IF(CZ952, AN952, AH952)</f>
        <v>0</v>
      </c>
      <c r="L952">
        <f>IF(CZ952, AI952, AG952)</f>
        <v>0</v>
      </c>
      <c r="M952">
        <f>DB952 - IF(AU952&gt;1, L952*CV952*100.0/(AW952*DP952), 0)</f>
        <v>0</v>
      </c>
      <c r="N952">
        <f>((T952-J952/2)*M952-L952)/(T952+J952/2)</f>
        <v>0</v>
      </c>
      <c r="O952">
        <f>N952*(DI952+DJ952)/1000.0</f>
        <v>0</v>
      </c>
      <c r="P952">
        <f>(DB952 - IF(AU952&gt;1, L952*CV952*100.0/(AW952*DP952), 0))*(DI952+DJ952)/1000.0</f>
        <v>0</v>
      </c>
      <c r="Q952">
        <f>2.0/((1/S952-1/R952)+SIGN(S952)*SQRT((1/S952-1/R952)*(1/S952-1/R952) + 4*CW952/((CW952+1)*(CW952+1))*(2*1/S952*1/R952-1/R952*1/R952)))</f>
        <v>0</v>
      </c>
      <c r="R952">
        <f>IF(LEFT(CX952,1)&lt;&gt;"0",IF(LEFT(CX952,1)="1",3.0,CY952),$D$5+$E$5*(DP952*DI952/($K$5*1000))+$F$5*(DP952*DI952/($K$5*1000))*MAX(MIN(CV952,$J$5),$I$5)*MAX(MIN(CV952,$J$5),$I$5)+$G$5*MAX(MIN(CV952,$J$5),$I$5)*(DP952*DI952/($K$5*1000))+$H$5*(DP952*DI952/($K$5*1000))*(DP952*DI952/($K$5*1000)))</f>
        <v>0</v>
      </c>
      <c r="S952">
        <f>J952*(1000-(1000*0.61365*exp(17.502*W952/(240.97+W952))/(DI952+DJ952)+DD952)/2)/(1000*0.61365*exp(17.502*W952/(240.97+W952))/(DI952+DJ952)-DD952)</f>
        <v>0</v>
      </c>
      <c r="T952">
        <f>1/((CW952+1)/(Q952/1.6)+1/(R952/1.37)) + CW952/((CW952+1)/(Q952/1.6) + CW952/(R952/1.37))</f>
        <v>0</v>
      </c>
      <c r="U952">
        <f>(CR952*CU952)</f>
        <v>0</v>
      </c>
      <c r="V952">
        <f>(DK952+(U952+2*0.95*5.67E-8*(((DK952+$B$7)+273)^4-(DK952+273)^4)-44100*J952)/(1.84*29.3*R952+8*0.95*5.67E-8*(DK952+273)^3))</f>
        <v>0</v>
      </c>
      <c r="W952">
        <f>($C$7*DL952+$D$7*DM952+$E$7*V952)</f>
        <v>0</v>
      </c>
      <c r="X952">
        <f>0.61365*exp(17.502*W952/(240.97+W952))</f>
        <v>0</v>
      </c>
      <c r="Y952">
        <f>(Z952/AA952*100)</f>
        <v>0</v>
      </c>
      <c r="Z952">
        <f>DD952*(DI952+DJ952)/1000</f>
        <v>0</v>
      </c>
      <c r="AA952">
        <f>0.61365*exp(17.502*DK952/(240.97+DK952))</f>
        <v>0</v>
      </c>
      <c r="AB952">
        <f>(X952-DD952*(DI952+DJ952)/1000)</f>
        <v>0</v>
      </c>
      <c r="AC952">
        <f>(-J952*44100)</f>
        <v>0</v>
      </c>
      <c r="AD952">
        <f>2*29.3*R952*0.92*(DK952-W952)</f>
        <v>0</v>
      </c>
      <c r="AE952">
        <f>2*0.95*5.67E-8*(((DK952+$B$7)+273)^4-(W952+273)^4)</f>
        <v>0</v>
      </c>
      <c r="AF952">
        <f>U952+AE952+AC952+AD952</f>
        <v>0</v>
      </c>
      <c r="AG952">
        <f>DH952*AU952*(DC952-DB952*(1000-AU952*DE952)/(1000-AU952*DD952))/(100*CV952)</f>
        <v>0</v>
      </c>
      <c r="AH952">
        <f>1000*DH952*AU952*(DD952-DE952)/(100*CV952*(1000-AU952*DD952))</f>
        <v>0</v>
      </c>
      <c r="AI952">
        <f>(AJ952 - AK952 - DI952*1E3/(8.314*(DK952+273.15)) * AM952/DH952 * AL952) * DH952/(100*CV952) * (1000 - DE952)/1000</f>
        <v>0</v>
      </c>
      <c r="AJ952">
        <v>1139.53086603523</v>
      </c>
      <c r="AK952">
        <v>1079.40460606061</v>
      </c>
      <c r="AL952">
        <v>3.48960280756938</v>
      </c>
      <c r="AM952">
        <v>66.0502826319513</v>
      </c>
      <c r="AN952">
        <f>(AP952 - AO952 + DI952*1E3/(8.314*(DK952+273.15)) * AR952/DH952 * AQ952) * DH952/(100*CV952) * 1000/(1000 - AP952)</f>
        <v>0</v>
      </c>
      <c r="AO952">
        <v>19.9629243994331</v>
      </c>
      <c r="AP952">
        <v>25.5024223776224</v>
      </c>
      <c r="AQ952">
        <v>0.000125988995504131</v>
      </c>
      <c r="AR952">
        <v>92.4461955037178</v>
      </c>
      <c r="AS952">
        <v>0</v>
      </c>
      <c r="AT952">
        <v>0</v>
      </c>
      <c r="AU952">
        <f>IF(AS952*$H$13&gt;=AW952,1.0,(AW952/(AW952-AS952*$H$13)))</f>
        <v>0</v>
      </c>
      <c r="AV952">
        <f>(AU952-1)*100</f>
        <v>0</v>
      </c>
      <c r="AW952">
        <f>MAX(0,($B$13+$C$13*DP952)/(1+$D$13*DP952)*DI952/(DK952+273)*$E$13)</f>
        <v>0</v>
      </c>
      <c r="AX952" t="s">
        <v>418</v>
      </c>
      <c r="AY952" t="s">
        <v>418</v>
      </c>
      <c r="AZ952">
        <v>0</v>
      </c>
      <c r="BA952">
        <v>0</v>
      </c>
      <c r="BB952">
        <f>1-AZ952/BA952</f>
        <v>0</v>
      </c>
      <c r="BC952">
        <v>0</v>
      </c>
      <c r="BD952" t="s">
        <v>418</v>
      </c>
      <c r="BE952" t="s">
        <v>418</v>
      </c>
      <c r="BF952">
        <v>0</v>
      </c>
      <c r="BG952">
        <v>0</v>
      </c>
      <c r="BH952">
        <f>1-BF952/BG952</f>
        <v>0</v>
      </c>
      <c r="BI952">
        <v>0.5</v>
      </c>
      <c r="BJ952">
        <f>CS952</f>
        <v>0</v>
      </c>
      <c r="BK952">
        <f>L952</f>
        <v>0</v>
      </c>
      <c r="BL952">
        <f>BH952*BI952*BJ952</f>
        <v>0</v>
      </c>
      <c r="BM952">
        <f>(BK952-BC952)/BJ952</f>
        <v>0</v>
      </c>
      <c r="BN952">
        <f>(BA952-BG952)/BG952</f>
        <v>0</v>
      </c>
      <c r="BO952">
        <f>AZ952/(BB952+AZ952/BG952)</f>
        <v>0</v>
      </c>
      <c r="BP952" t="s">
        <v>418</v>
      </c>
      <c r="BQ952">
        <v>0</v>
      </c>
      <c r="BR952">
        <f>IF(BQ952&lt;&gt;0, BQ952, BO952)</f>
        <v>0</v>
      </c>
      <c r="BS952">
        <f>1-BR952/BG952</f>
        <v>0</v>
      </c>
      <c r="BT952">
        <f>(BG952-BF952)/(BG952-BR952)</f>
        <v>0</v>
      </c>
      <c r="BU952">
        <f>(BA952-BG952)/(BA952-BR952)</f>
        <v>0</v>
      </c>
      <c r="BV952">
        <f>(BG952-BF952)/(BG952-AZ952)</f>
        <v>0</v>
      </c>
      <c r="BW952">
        <f>(BA952-BG952)/(BA952-AZ952)</f>
        <v>0</v>
      </c>
      <c r="BX952">
        <f>(BT952*BR952/BF952)</f>
        <v>0</v>
      </c>
      <c r="BY952">
        <f>(1-BX952)</f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f>$B$11*DQ952+$C$11*DR952+$F$11*EC952*(1-EF952)</f>
        <v>0</v>
      </c>
      <c r="CS952">
        <f>CR952*CT952</f>
        <v>0</v>
      </c>
      <c r="CT952">
        <f>($B$11*$D$9+$C$11*$D$9+$F$11*((EP952+EH952)/MAX(EP952+EH952+EQ952, 0.1)*$I$9+EQ952/MAX(EP952+EH952+EQ952, 0.1)*$J$9))/($B$11+$C$11+$F$11)</f>
        <v>0</v>
      </c>
      <c r="CU952">
        <f>($B$11*$K$9+$C$11*$K$9+$F$11*((EP952+EH952)/MAX(EP952+EH952+EQ952, 0.1)*$P$9+EQ952/MAX(EP952+EH952+EQ952, 0.1)*$Q$9))/($B$11+$C$11+$F$11)</f>
        <v>0</v>
      </c>
      <c r="CV952">
        <v>6</v>
      </c>
      <c r="CW952">
        <v>0.5</v>
      </c>
      <c r="CX952" t="s">
        <v>419</v>
      </c>
      <c r="CY952">
        <v>2</v>
      </c>
      <c r="CZ952" t="b">
        <v>1</v>
      </c>
      <c r="DA952">
        <v>1659037627.1</v>
      </c>
      <c r="DB952">
        <v>1028.07592592593</v>
      </c>
      <c r="DC952">
        <v>1100.47740740741</v>
      </c>
      <c r="DD952">
        <v>25.5168481481481</v>
      </c>
      <c r="DE952">
        <v>19.9801111111111</v>
      </c>
      <c r="DF952">
        <v>1018.11748148148</v>
      </c>
      <c r="DG952">
        <v>24.9866333333333</v>
      </c>
      <c r="DH952">
        <v>500.022962962963</v>
      </c>
      <c r="DI952">
        <v>90.2684740740741</v>
      </c>
      <c r="DJ952">
        <v>0.0445006</v>
      </c>
      <c r="DK952">
        <v>27.2271481481481</v>
      </c>
      <c r="DL952">
        <v>27.2900185185185</v>
      </c>
      <c r="DM952">
        <v>999.9</v>
      </c>
      <c r="DN952">
        <v>0</v>
      </c>
      <c r="DO952">
        <v>0</v>
      </c>
      <c r="DP952">
        <v>9976.48148148148</v>
      </c>
      <c r="DQ952">
        <v>0</v>
      </c>
      <c r="DR952">
        <v>17.158862962963</v>
      </c>
      <c r="DS952">
        <v>-72.4021444444444</v>
      </c>
      <c r="DT952">
        <v>1054.9962962963</v>
      </c>
      <c r="DU952">
        <v>1122.9137037037</v>
      </c>
      <c r="DV952">
        <v>5.53673518518519</v>
      </c>
      <c r="DW952">
        <v>1100.47740740741</v>
      </c>
      <c r="DX952">
        <v>19.9801111111111</v>
      </c>
      <c r="DY952">
        <v>2.3033662962963</v>
      </c>
      <c r="DZ952">
        <v>1.8035737037037</v>
      </c>
      <c r="EA952">
        <v>19.6999555555556</v>
      </c>
      <c r="EB952">
        <v>15.8177851851852</v>
      </c>
      <c r="EC952">
        <v>1999.99185185185</v>
      </c>
      <c r="ED952">
        <v>0.979998111111111</v>
      </c>
      <c r="EE952">
        <v>0.0200018814814815</v>
      </c>
      <c r="EF952">
        <v>0</v>
      </c>
      <c r="EG952">
        <v>894.849444444444</v>
      </c>
      <c r="EH952">
        <v>5.00063</v>
      </c>
      <c r="EI952">
        <v>17609.3888888889</v>
      </c>
      <c r="EJ952">
        <v>17256.8333333333</v>
      </c>
      <c r="EK952">
        <v>38.0551111111111</v>
      </c>
      <c r="EL952">
        <v>38.1133333333333</v>
      </c>
      <c r="EM952">
        <v>37.562</v>
      </c>
      <c r="EN952">
        <v>37.437</v>
      </c>
      <c r="EO952">
        <v>39.062</v>
      </c>
      <c r="EP952">
        <v>1955.09185185185</v>
      </c>
      <c r="EQ952">
        <v>39.9</v>
      </c>
      <c r="ER952">
        <v>0</v>
      </c>
      <c r="ES952">
        <v>1659037633.9</v>
      </c>
      <c r="ET952">
        <v>0</v>
      </c>
      <c r="EU952">
        <v>894.82724</v>
      </c>
      <c r="EV952">
        <v>-1.6749999865582</v>
      </c>
      <c r="EW952">
        <v>-8.95384608115912</v>
      </c>
      <c r="EX952">
        <v>17609.344</v>
      </c>
      <c r="EY952">
        <v>15</v>
      </c>
      <c r="EZ952">
        <v>1659035359.5</v>
      </c>
      <c r="FA952" t="s">
        <v>1976</v>
      </c>
      <c r="FB952">
        <v>1659035357.5</v>
      </c>
      <c r="FC952">
        <v>1659035359.5</v>
      </c>
      <c r="FD952">
        <v>1</v>
      </c>
      <c r="FE952">
        <v>-0.104</v>
      </c>
      <c r="FF952">
        <v>-0.037</v>
      </c>
      <c r="FG952">
        <v>6.435</v>
      </c>
      <c r="FH952">
        <v>0.501</v>
      </c>
      <c r="FI952">
        <v>420</v>
      </c>
      <c r="FJ952">
        <v>25</v>
      </c>
      <c r="FK952">
        <v>0.45</v>
      </c>
      <c r="FL952">
        <v>0.11</v>
      </c>
      <c r="FM952">
        <v>-72.481935</v>
      </c>
      <c r="FN952">
        <v>0.941756848030262</v>
      </c>
      <c r="FO952">
        <v>0.823074534459061</v>
      </c>
      <c r="FP952">
        <v>0</v>
      </c>
      <c r="FQ952">
        <v>894.888470588235</v>
      </c>
      <c r="FR952">
        <v>-1.41063406972806</v>
      </c>
      <c r="FS952">
        <v>0.254495722290897</v>
      </c>
      <c r="FT952">
        <v>0</v>
      </c>
      <c r="FU952">
        <v>5.5375445</v>
      </c>
      <c r="FV952">
        <v>0.040685628517824</v>
      </c>
      <c r="FW952">
        <v>0.0149047624855279</v>
      </c>
      <c r="FX952">
        <v>1</v>
      </c>
      <c r="FY952">
        <v>1</v>
      </c>
      <c r="FZ952">
        <v>3</v>
      </c>
      <c r="GA952" t="s">
        <v>421</v>
      </c>
      <c r="GB952">
        <v>2.97339</v>
      </c>
      <c r="GC952">
        <v>2.6979</v>
      </c>
      <c r="GD952">
        <v>0.171825</v>
      </c>
      <c r="GE952">
        <v>0.179929</v>
      </c>
      <c r="GF952">
        <v>0.10746</v>
      </c>
      <c r="GG952">
        <v>0.0915353</v>
      </c>
      <c r="GH952">
        <v>32249.5</v>
      </c>
      <c r="GI952">
        <v>34928.8</v>
      </c>
      <c r="GJ952">
        <v>35284.8</v>
      </c>
      <c r="GK952">
        <v>38625.1</v>
      </c>
      <c r="GL952">
        <v>44647.9</v>
      </c>
      <c r="GM952">
        <v>50683.5</v>
      </c>
      <c r="GN952">
        <v>55155.7</v>
      </c>
      <c r="GO952">
        <v>61956.1</v>
      </c>
      <c r="GP952">
        <v>1.9846</v>
      </c>
      <c r="GQ952">
        <v>1.8538</v>
      </c>
      <c r="GR952">
        <v>0.134259</v>
      </c>
      <c r="GS952">
        <v>0</v>
      </c>
      <c r="GT952">
        <v>25.0889</v>
      </c>
      <c r="GU952">
        <v>999.9</v>
      </c>
      <c r="GV952">
        <v>58.198</v>
      </c>
      <c r="GW952">
        <v>29.245</v>
      </c>
      <c r="GX952">
        <v>26.2995</v>
      </c>
      <c r="GY952">
        <v>56.4319</v>
      </c>
      <c r="GZ952">
        <v>45.9856</v>
      </c>
      <c r="HA952">
        <v>1</v>
      </c>
      <c r="HB952">
        <v>-0.0626423</v>
      </c>
      <c r="HC952">
        <v>0.0200436</v>
      </c>
      <c r="HD952">
        <v>20.1133</v>
      </c>
      <c r="HE952">
        <v>5.19692</v>
      </c>
      <c r="HF952">
        <v>12.0052</v>
      </c>
      <c r="HG952">
        <v>4.976</v>
      </c>
      <c r="HH952">
        <v>3.2934</v>
      </c>
      <c r="HI952">
        <v>9999</v>
      </c>
      <c r="HJ952">
        <v>9999</v>
      </c>
      <c r="HK952">
        <v>9999</v>
      </c>
      <c r="HL952">
        <v>631.5</v>
      </c>
      <c r="HM952">
        <v>1.8631</v>
      </c>
      <c r="HN952">
        <v>1.86798</v>
      </c>
      <c r="HO952">
        <v>1.8678</v>
      </c>
      <c r="HP952">
        <v>1.86896</v>
      </c>
      <c r="HQ952">
        <v>1.86981</v>
      </c>
      <c r="HR952">
        <v>1.86584</v>
      </c>
      <c r="HS952">
        <v>1.86691</v>
      </c>
      <c r="HT952">
        <v>1.86829</v>
      </c>
      <c r="HU952">
        <v>5</v>
      </c>
      <c r="HV952">
        <v>0</v>
      </c>
      <c r="HW952">
        <v>0</v>
      </c>
      <c r="HX952">
        <v>0</v>
      </c>
      <c r="HY952" t="s">
        <v>422</v>
      </c>
      <c r="HZ952" t="s">
        <v>423</v>
      </c>
      <c r="IA952" t="s">
        <v>424</v>
      </c>
      <c r="IB952" t="s">
        <v>424</v>
      </c>
      <c r="IC952" t="s">
        <v>424</v>
      </c>
      <c r="ID952" t="s">
        <v>424</v>
      </c>
      <c r="IE952">
        <v>0</v>
      </c>
      <c r="IF952">
        <v>100</v>
      </c>
      <c r="IG952">
        <v>100</v>
      </c>
      <c r="IH952">
        <v>10.09</v>
      </c>
      <c r="II952">
        <v>0.5295</v>
      </c>
      <c r="IJ952">
        <v>3.92360093765785</v>
      </c>
      <c r="IK952">
        <v>0.00601174518973114</v>
      </c>
      <c r="IL952">
        <v>2.77886958061485e-07</v>
      </c>
      <c r="IM952">
        <v>-3.54636231360687e-10</v>
      </c>
      <c r="IN952">
        <v>-0.0563701243599933</v>
      </c>
      <c r="IO952">
        <v>-0.0144154843440888</v>
      </c>
      <c r="IP952">
        <v>0.00183489941427445</v>
      </c>
      <c r="IQ952">
        <v>-1.27444401181449e-05</v>
      </c>
      <c r="IR952">
        <v>-4</v>
      </c>
      <c r="IS952">
        <v>1848</v>
      </c>
      <c r="IT952">
        <v>1</v>
      </c>
      <c r="IU952">
        <v>25</v>
      </c>
      <c r="IV952">
        <v>38</v>
      </c>
      <c r="IW952">
        <v>37.9</v>
      </c>
      <c r="IX952">
        <v>2.28027</v>
      </c>
      <c r="IY952">
        <v>2.60986</v>
      </c>
      <c r="IZ952">
        <v>1.54785</v>
      </c>
      <c r="JA952">
        <v>2.30713</v>
      </c>
      <c r="JB952">
        <v>1.34644</v>
      </c>
      <c r="JC952">
        <v>2.37427</v>
      </c>
      <c r="JD952">
        <v>33.6029</v>
      </c>
      <c r="JE952">
        <v>24.2188</v>
      </c>
      <c r="JF952">
        <v>18</v>
      </c>
      <c r="JG952">
        <v>497.89</v>
      </c>
      <c r="JH952">
        <v>413.438</v>
      </c>
      <c r="JI952">
        <v>24.9999</v>
      </c>
      <c r="JJ952">
        <v>26.4355</v>
      </c>
      <c r="JK952">
        <v>30.0001</v>
      </c>
      <c r="JL952">
        <v>26.3866</v>
      </c>
      <c r="JM952">
        <v>26.3269</v>
      </c>
      <c r="JN952">
        <v>45.7642</v>
      </c>
      <c r="JO952">
        <v>33.097</v>
      </c>
      <c r="JP952">
        <v>97.7557</v>
      </c>
      <c r="JQ952">
        <v>25</v>
      </c>
      <c r="JR952">
        <v>1141.3</v>
      </c>
      <c r="JS952">
        <v>19.8606</v>
      </c>
      <c r="JT952">
        <v>102.316</v>
      </c>
      <c r="JU952">
        <v>103.125</v>
      </c>
    </row>
    <row r="953" spans="1:281">
      <c r="A953">
        <v>935</v>
      </c>
      <c r="B953">
        <v>1659037639.6</v>
      </c>
      <c r="C953">
        <v>13956.5</v>
      </c>
      <c r="D953" t="s">
        <v>2304</v>
      </c>
      <c r="E953" t="s">
        <v>2305</v>
      </c>
      <c r="F953">
        <v>5</v>
      </c>
      <c r="G953" t="s">
        <v>2169</v>
      </c>
      <c r="H953" t="s">
        <v>417</v>
      </c>
      <c r="I953">
        <v>1659037631.81429</v>
      </c>
      <c r="J953">
        <f>(K953)/1000</f>
        <v>0</v>
      </c>
      <c r="K953">
        <f>IF(CZ953, AN953, AH953)</f>
        <v>0</v>
      </c>
      <c r="L953">
        <f>IF(CZ953, AI953, AG953)</f>
        <v>0</v>
      </c>
      <c r="M953">
        <f>DB953 - IF(AU953&gt;1, L953*CV953*100.0/(AW953*DP953), 0)</f>
        <v>0</v>
      </c>
      <c r="N953">
        <f>((T953-J953/2)*M953-L953)/(T953+J953/2)</f>
        <v>0</v>
      </c>
      <c r="O953">
        <f>N953*(DI953+DJ953)/1000.0</f>
        <v>0</v>
      </c>
      <c r="P953">
        <f>(DB953 - IF(AU953&gt;1, L953*CV953*100.0/(AW953*DP953), 0))*(DI953+DJ953)/1000.0</f>
        <v>0</v>
      </c>
      <c r="Q953">
        <f>2.0/((1/S953-1/R953)+SIGN(S953)*SQRT((1/S953-1/R953)*(1/S953-1/R953) + 4*CW953/((CW953+1)*(CW953+1))*(2*1/S953*1/R953-1/R953*1/R953)))</f>
        <v>0</v>
      </c>
      <c r="R953">
        <f>IF(LEFT(CX953,1)&lt;&gt;"0",IF(LEFT(CX953,1)="1",3.0,CY953),$D$5+$E$5*(DP953*DI953/($K$5*1000))+$F$5*(DP953*DI953/($K$5*1000))*MAX(MIN(CV953,$J$5),$I$5)*MAX(MIN(CV953,$J$5),$I$5)+$G$5*MAX(MIN(CV953,$J$5),$I$5)*(DP953*DI953/($K$5*1000))+$H$5*(DP953*DI953/($K$5*1000))*(DP953*DI953/($K$5*1000)))</f>
        <v>0</v>
      </c>
      <c r="S953">
        <f>J953*(1000-(1000*0.61365*exp(17.502*W953/(240.97+W953))/(DI953+DJ953)+DD953)/2)/(1000*0.61365*exp(17.502*W953/(240.97+W953))/(DI953+DJ953)-DD953)</f>
        <v>0</v>
      </c>
      <c r="T953">
        <f>1/((CW953+1)/(Q953/1.6)+1/(R953/1.37)) + CW953/((CW953+1)/(Q953/1.6) + CW953/(R953/1.37))</f>
        <v>0</v>
      </c>
      <c r="U953">
        <f>(CR953*CU953)</f>
        <v>0</v>
      </c>
      <c r="V953">
        <f>(DK953+(U953+2*0.95*5.67E-8*(((DK953+$B$7)+273)^4-(DK953+273)^4)-44100*J953)/(1.84*29.3*R953+8*0.95*5.67E-8*(DK953+273)^3))</f>
        <v>0</v>
      </c>
      <c r="W953">
        <f>($C$7*DL953+$D$7*DM953+$E$7*V953)</f>
        <v>0</v>
      </c>
      <c r="X953">
        <f>0.61365*exp(17.502*W953/(240.97+W953))</f>
        <v>0</v>
      </c>
      <c r="Y953">
        <f>(Z953/AA953*100)</f>
        <v>0</v>
      </c>
      <c r="Z953">
        <f>DD953*(DI953+DJ953)/1000</f>
        <v>0</v>
      </c>
      <c r="AA953">
        <f>0.61365*exp(17.502*DK953/(240.97+DK953))</f>
        <v>0</v>
      </c>
      <c r="AB953">
        <f>(X953-DD953*(DI953+DJ953)/1000)</f>
        <v>0</v>
      </c>
      <c r="AC953">
        <f>(-J953*44100)</f>
        <v>0</v>
      </c>
      <c r="AD953">
        <f>2*29.3*R953*0.92*(DK953-W953)</f>
        <v>0</v>
      </c>
      <c r="AE953">
        <f>2*0.95*5.67E-8*(((DK953+$B$7)+273)^4-(W953+273)^4)</f>
        <v>0</v>
      </c>
      <c r="AF953">
        <f>U953+AE953+AC953+AD953</f>
        <v>0</v>
      </c>
      <c r="AG953">
        <f>DH953*AU953*(DC953-DB953*(1000-AU953*DE953)/(1000-AU953*DD953))/(100*CV953)</f>
        <v>0</v>
      </c>
      <c r="AH953">
        <f>1000*DH953*AU953*(DD953-DE953)/(100*CV953*(1000-AU953*DD953))</f>
        <v>0</v>
      </c>
      <c r="AI953">
        <f>(AJ953 - AK953 - DI953*1E3/(8.314*(DK953+273.15)) * AM953/DH953 * AL953) * DH953/(100*CV953) * (1000 - DE953)/1000</f>
        <v>0</v>
      </c>
      <c r="AJ953">
        <v>1156.60106899306</v>
      </c>
      <c r="AK953">
        <v>1096.55987878788</v>
      </c>
      <c r="AL953">
        <v>3.54605338705634</v>
      </c>
      <c r="AM953">
        <v>66.0502826319513</v>
      </c>
      <c r="AN953">
        <f>(AP953 - AO953 + DI953*1E3/(8.314*(DK953+273.15)) * AR953/DH953 * AQ953) * DH953/(100*CV953) * 1000/(1000 - AP953)</f>
        <v>0</v>
      </c>
      <c r="AO953">
        <v>19.9309557571585</v>
      </c>
      <c r="AP953">
        <v>25.495448951049</v>
      </c>
      <c r="AQ953">
        <v>-0.000142995972111346</v>
      </c>
      <c r="AR953">
        <v>92.4461955037178</v>
      </c>
      <c r="AS953">
        <v>0</v>
      </c>
      <c r="AT953">
        <v>0</v>
      </c>
      <c r="AU953">
        <f>IF(AS953*$H$13&gt;=AW953,1.0,(AW953/(AW953-AS953*$H$13)))</f>
        <v>0</v>
      </c>
      <c r="AV953">
        <f>(AU953-1)*100</f>
        <v>0</v>
      </c>
      <c r="AW953">
        <f>MAX(0,($B$13+$C$13*DP953)/(1+$D$13*DP953)*DI953/(DK953+273)*$E$13)</f>
        <v>0</v>
      </c>
      <c r="AX953" t="s">
        <v>418</v>
      </c>
      <c r="AY953" t="s">
        <v>418</v>
      </c>
      <c r="AZ953">
        <v>0</v>
      </c>
      <c r="BA953">
        <v>0</v>
      </c>
      <c r="BB953">
        <f>1-AZ953/BA953</f>
        <v>0</v>
      </c>
      <c r="BC953">
        <v>0</v>
      </c>
      <c r="BD953" t="s">
        <v>418</v>
      </c>
      <c r="BE953" t="s">
        <v>418</v>
      </c>
      <c r="BF953">
        <v>0</v>
      </c>
      <c r="BG953">
        <v>0</v>
      </c>
      <c r="BH953">
        <f>1-BF953/BG953</f>
        <v>0</v>
      </c>
      <c r="BI953">
        <v>0.5</v>
      </c>
      <c r="BJ953">
        <f>CS953</f>
        <v>0</v>
      </c>
      <c r="BK953">
        <f>L953</f>
        <v>0</v>
      </c>
      <c r="BL953">
        <f>BH953*BI953*BJ953</f>
        <v>0</v>
      </c>
      <c r="BM953">
        <f>(BK953-BC953)/BJ953</f>
        <v>0</v>
      </c>
      <c r="BN953">
        <f>(BA953-BG953)/BG953</f>
        <v>0</v>
      </c>
      <c r="BO953">
        <f>AZ953/(BB953+AZ953/BG953)</f>
        <v>0</v>
      </c>
      <c r="BP953" t="s">
        <v>418</v>
      </c>
      <c r="BQ953">
        <v>0</v>
      </c>
      <c r="BR953">
        <f>IF(BQ953&lt;&gt;0, BQ953, BO953)</f>
        <v>0</v>
      </c>
      <c r="BS953">
        <f>1-BR953/BG953</f>
        <v>0</v>
      </c>
      <c r="BT953">
        <f>(BG953-BF953)/(BG953-BR953)</f>
        <v>0</v>
      </c>
      <c r="BU953">
        <f>(BA953-BG953)/(BA953-BR953)</f>
        <v>0</v>
      </c>
      <c r="BV953">
        <f>(BG953-BF953)/(BG953-AZ953)</f>
        <v>0</v>
      </c>
      <c r="BW953">
        <f>(BA953-BG953)/(BA953-AZ953)</f>
        <v>0</v>
      </c>
      <c r="BX953">
        <f>(BT953*BR953/BF953)</f>
        <v>0</v>
      </c>
      <c r="BY953">
        <f>(1-BX953)</f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f>$B$11*DQ953+$C$11*DR953+$F$11*EC953*(1-EF953)</f>
        <v>0</v>
      </c>
      <c r="CS953">
        <f>CR953*CT953</f>
        <v>0</v>
      </c>
      <c r="CT953">
        <f>($B$11*$D$9+$C$11*$D$9+$F$11*((EP953+EH953)/MAX(EP953+EH953+EQ953, 0.1)*$I$9+EQ953/MAX(EP953+EH953+EQ953, 0.1)*$J$9))/($B$11+$C$11+$F$11)</f>
        <v>0</v>
      </c>
      <c r="CU953">
        <f>($B$11*$K$9+$C$11*$K$9+$F$11*((EP953+EH953)/MAX(EP953+EH953+EQ953, 0.1)*$P$9+EQ953/MAX(EP953+EH953+EQ953, 0.1)*$Q$9))/($B$11+$C$11+$F$11)</f>
        <v>0</v>
      </c>
      <c r="CV953">
        <v>6</v>
      </c>
      <c r="CW953">
        <v>0.5</v>
      </c>
      <c r="CX953" t="s">
        <v>419</v>
      </c>
      <c r="CY953">
        <v>2</v>
      </c>
      <c r="CZ953" t="b">
        <v>1</v>
      </c>
      <c r="DA953">
        <v>1659037631.81429</v>
      </c>
      <c r="DB953">
        <v>1043.9025</v>
      </c>
      <c r="DC953">
        <v>1116.54321428571</v>
      </c>
      <c r="DD953">
        <v>25.5081821428571</v>
      </c>
      <c r="DE953">
        <v>19.9579464285714</v>
      </c>
      <c r="DF953">
        <v>1033.85857142857</v>
      </c>
      <c r="DG953">
        <v>24.9784142857143</v>
      </c>
      <c r="DH953">
        <v>500.030678571429</v>
      </c>
      <c r="DI953">
        <v>90.2688035714285</v>
      </c>
      <c r="DJ953">
        <v>0.0443292928571429</v>
      </c>
      <c r="DK953">
        <v>27.2240178571429</v>
      </c>
      <c r="DL953">
        <v>27.2802714285714</v>
      </c>
      <c r="DM953">
        <v>999.9</v>
      </c>
      <c r="DN953">
        <v>0</v>
      </c>
      <c r="DO953">
        <v>0</v>
      </c>
      <c r="DP953">
        <v>9994.10714285714</v>
      </c>
      <c r="DQ953">
        <v>0</v>
      </c>
      <c r="DR953">
        <v>17.1579714285714</v>
      </c>
      <c r="DS953">
        <v>-72.6414857142857</v>
      </c>
      <c r="DT953">
        <v>1071.22785714286</v>
      </c>
      <c r="DU953">
        <v>1139.28107142857</v>
      </c>
      <c r="DV953">
        <v>5.55023035714286</v>
      </c>
      <c r="DW953">
        <v>1116.54321428571</v>
      </c>
      <c r="DX953">
        <v>19.9579464285714</v>
      </c>
      <c r="DY953">
        <v>2.30259214285714</v>
      </c>
      <c r="DZ953">
        <v>1.80158035714286</v>
      </c>
      <c r="EA953">
        <v>19.6945392857143</v>
      </c>
      <c r="EB953">
        <v>15.8004857142857</v>
      </c>
      <c r="EC953">
        <v>1999.99392857143</v>
      </c>
      <c r="ED953">
        <v>0.979998107142857</v>
      </c>
      <c r="EE953">
        <v>0.0200018857142857</v>
      </c>
      <c r="EF953">
        <v>0</v>
      </c>
      <c r="EG953">
        <v>894.731857142857</v>
      </c>
      <c r="EH953">
        <v>5.00063</v>
      </c>
      <c r="EI953">
        <v>17608.6821428571</v>
      </c>
      <c r="EJ953">
        <v>17256.8535714286</v>
      </c>
      <c r="EK953">
        <v>38.0553571428571</v>
      </c>
      <c r="EL953">
        <v>38.12275</v>
      </c>
      <c r="EM953">
        <v>37.562</v>
      </c>
      <c r="EN953">
        <v>37.437</v>
      </c>
      <c r="EO953">
        <v>39.062</v>
      </c>
      <c r="EP953">
        <v>1955.09392857143</v>
      </c>
      <c r="EQ953">
        <v>39.9</v>
      </c>
      <c r="ER953">
        <v>0</v>
      </c>
      <c r="ES953">
        <v>1659037638.7</v>
      </c>
      <c r="ET953">
        <v>0</v>
      </c>
      <c r="EU953">
        <v>894.74616</v>
      </c>
      <c r="EV953">
        <v>-0.496538457689772</v>
      </c>
      <c r="EW953">
        <v>-15.5692307246169</v>
      </c>
      <c r="EX953">
        <v>17608.576</v>
      </c>
      <c r="EY953">
        <v>15</v>
      </c>
      <c r="EZ953">
        <v>1659035359.5</v>
      </c>
      <c r="FA953" t="s">
        <v>1976</v>
      </c>
      <c r="FB953">
        <v>1659035357.5</v>
      </c>
      <c r="FC953">
        <v>1659035359.5</v>
      </c>
      <c r="FD953">
        <v>1</v>
      </c>
      <c r="FE953">
        <v>-0.104</v>
      </c>
      <c r="FF953">
        <v>-0.037</v>
      </c>
      <c r="FG953">
        <v>6.435</v>
      </c>
      <c r="FH953">
        <v>0.501</v>
      </c>
      <c r="FI953">
        <v>420</v>
      </c>
      <c r="FJ953">
        <v>25</v>
      </c>
      <c r="FK953">
        <v>0.45</v>
      </c>
      <c r="FL953">
        <v>0.11</v>
      </c>
      <c r="FM953">
        <v>-72.421695</v>
      </c>
      <c r="FN953">
        <v>-0.912691181988588</v>
      </c>
      <c r="FO953">
        <v>0.836846168047031</v>
      </c>
      <c r="FP953">
        <v>0</v>
      </c>
      <c r="FQ953">
        <v>894.83355882353</v>
      </c>
      <c r="FR953">
        <v>-1.07353705133227</v>
      </c>
      <c r="FS953">
        <v>0.253987284440466</v>
      </c>
      <c r="FT953">
        <v>0</v>
      </c>
      <c r="FU953">
        <v>5.54288325</v>
      </c>
      <c r="FV953">
        <v>0.16782855534709</v>
      </c>
      <c r="FW953">
        <v>0.0201771421895545</v>
      </c>
      <c r="FX953">
        <v>0</v>
      </c>
      <c r="FY953">
        <v>0</v>
      </c>
      <c r="FZ953">
        <v>3</v>
      </c>
      <c r="GA953" t="s">
        <v>427</v>
      </c>
      <c r="GB953">
        <v>2.97428</v>
      </c>
      <c r="GC953">
        <v>2.69801</v>
      </c>
      <c r="GD953">
        <v>0.173538</v>
      </c>
      <c r="GE953">
        <v>0.18177</v>
      </c>
      <c r="GF953">
        <v>0.107436</v>
      </c>
      <c r="GG953">
        <v>0.0914855</v>
      </c>
      <c r="GH953">
        <v>32182.5</v>
      </c>
      <c r="GI953">
        <v>34850.3</v>
      </c>
      <c r="GJ953">
        <v>35284.4</v>
      </c>
      <c r="GK953">
        <v>38625.1</v>
      </c>
      <c r="GL953">
        <v>44649.1</v>
      </c>
      <c r="GM953">
        <v>50686.4</v>
      </c>
      <c r="GN953">
        <v>55155.7</v>
      </c>
      <c r="GO953">
        <v>61956.3</v>
      </c>
      <c r="GP953">
        <v>1.9846</v>
      </c>
      <c r="GQ953">
        <v>1.8532</v>
      </c>
      <c r="GR953">
        <v>0.133812</v>
      </c>
      <c r="GS953">
        <v>0</v>
      </c>
      <c r="GT953">
        <v>25.0889</v>
      </c>
      <c r="GU953">
        <v>999.9</v>
      </c>
      <c r="GV953">
        <v>58.174</v>
      </c>
      <c r="GW953">
        <v>29.245</v>
      </c>
      <c r="GX953">
        <v>26.2868</v>
      </c>
      <c r="GY953">
        <v>56.2319</v>
      </c>
      <c r="GZ953">
        <v>46.4062</v>
      </c>
      <c r="HA953">
        <v>1</v>
      </c>
      <c r="HB953">
        <v>-0.062439</v>
      </c>
      <c r="HC953">
        <v>0.020915</v>
      </c>
      <c r="HD953">
        <v>20.1139</v>
      </c>
      <c r="HE953">
        <v>5.19692</v>
      </c>
      <c r="HF953">
        <v>12.004</v>
      </c>
      <c r="HG953">
        <v>4.9756</v>
      </c>
      <c r="HH953">
        <v>3.2934</v>
      </c>
      <c r="HI953">
        <v>9999</v>
      </c>
      <c r="HJ953">
        <v>9999</v>
      </c>
      <c r="HK953">
        <v>9999</v>
      </c>
      <c r="HL953">
        <v>631.5</v>
      </c>
      <c r="HM953">
        <v>1.8631</v>
      </c>
      <c r="HN953">
        <v>1.86801</v>
      </c>
      <c r="HO953">
        <v>1.8678</v>
      </c>
      <c r="HP953">
        <v>1.86899</v>
      </c>
      <c r="HQ953">
        <v>1.86978</v>
      </c>
      <c r="HR953">
        <v>1.86584</v>
      </c>
      <c r="HS953">
        <v>1.86691</v>
      </c>
      <c r="HT953">
        <v>1.86829</v>
      </c>
      <c r="HU953">
        <v>5</v>
      </c>
      <c r="HV953">
        <v>0</v>
      </c>
      <c r="HW953">
        <v>0</v>
      </c>
      <c r="HX953">
        <v>0</v>
      </c>
      <c r="HY953" t="s">
        <v>422</v>
      </c>
      <c r="HZ953" t="s">
        <v>423</v>
      </c>
      <c r="IA953" t="s">
        <v>424</v>
      </c>
      <c r="IB953" t="s">
        <v>424</v>
      </c>
      <c r="IC953" t="s">
        <v>424</v>
      </c>
      <c r="ID953" t="s">
        <v>424</v>
      </c>
      <c r="IE953">
        <v>0</v>
      </c>
      <c r="IF953">
        <v>100</v>
      </c>
      <c r="IG953">
        <v>100</v>
      </c>
      <c r="IH953">
        <v>10.19</v>
      </c>
      <c r="II953">
        <v>0.5291</v>
      </c>
      <c r="IJ953">
        <v>3.92360093765785</v>
      </c>
      <c r="IK953">
        <v>0.00601174518973114</v>
      </c>
      <c r="IL953">
        <v>2.77886958061485e-07</v>
      </c>
      <c r="IM953">
        <v>-3.54636231360687e-10</v>
      </c>
      <c r="IN953">
        <v>-0.0563701243599933</v>
      </c>
      <c r="IO953">
        <v>-0.0144154843440888</v>
      </c>
      <c r="IP953">
        <v>0.00183489941427445</v>
      </c>
      <c r="IQ953">
        <v>-1.27444401181449e-05</v>
      </c>
      <c r="IR953">
        <v>-4</v>
      </c>
      <c r="IS953">
        <v>1848</v>
      </c>
      <c r="IT953">
        <v>1</v>
      </c>
      <c r="IU953">
        <v>25</v>
      </c>
      <c r="IV953">
        <v>38</v>
      </c>
      <c r="IW953">
        <v>38</v>
      </c>
      <c r="IX953">
        <v>2.31079</v>
      </c>
      <c r="IY953">
        <v>2.60498</v>
      </c>
      <c r="IZ953">
        <v>1.54785</v>
      </c>
      <c r="JA953">
        <v>2.30713</v>
      </c>
      <c r="JB953">
        <v>1.34644</v>
      </c>
      <c r="JC953">
        <v>2.39502</v>
      </c>
      <c r="JD953">
        <v>33.6029</v>
      </c>
      <c r="JE953">
        <v>24.2276</v>
      </c>
      <c r="JF953">
        <v>18</v>
      </c>
      <c r="JG953">
        <v>497.891</v>
      </c>
      <c r="JH953">
        <v>413.115</v>
      </c>
      <c r="JI953">
        <v>25.0001</v>
      </c>
      <c r="JJ953">
        <v>26.4355</v>
      </c>
      <c r="JK953">
        <v>30.0003</v>
      </c>
      <c r="JL953">
        <v>26.3866</v>
      </c>
      <c r="JM953">
        <v>26.329</v>
      </c>
      <c r="JN953">
        <v>46.2827</v>
      </c>
      <c r="JO953">
        <v>33.3792</v>
      </c>
      <c r="JP953">
        <v>97.7557</v>
      </c>
      <c r="JQ953">
        <v>25</v>
      </c>
      <c r="JR953">
        <v>1154.77</v>
      </c>
      <c r="JS953">
        <v>19.8325</v>
      </c>
      <c r="JT953">
        <v>102.315</v>
      </c>
      <c r="JU953">
        <v>103.125</v>
      </c>
    </row>
    <row r="954" spans="1:281">
      <c r="A954">
        <v>936</v>
      </c>
      <c r="B954">
        <v>1659037644.6</v>
      </c>
      <c r="C954">
        <v>13961.5</v>
      </c>
      <c r="D954" t="s">
        <v>2306</v>
      </c>
      <c r="E954" t="s">
        <v>2307</v>
      </c>
      <c r="F954">
        <v>5</v>
      </c>
      <c r="G954" t="s">
        <v>2169</v>
      </c>
      <c r="H954" t="s">
        <v>417</v>
      </c>
      <c r="I954">
        <v>1659037637.1</v>
      </c>
      <c r="J954">
        <f>(K954)/1000</f>
        <v>0</v>
      </c>
      <c r="K954">
        <f>IF(CZ954, AN954, AH954)</f>
        <v>0</v>
      </c>
      <c r="L954">
        <f>IF(CZ954, AI954, AG954)</f>
        <v>0</v>
      </c>
      <c r="M954">
        <f>DB954 - IF(AU954&gt;1, L954*CV954*100.0/(AW954*DP954), 0)</f>
        <v>0</v>
      </c>
      <c r="N954">
        <f>((T954-J954/2)*M954-L954)/(T954+J954/2)</f>
        <v>0</v>
      </c>
      <c r="O954">
        <f>N954*(DI954+DJ954)/1000.0</f>
        <v>0</v>
      </c>
      <c r="P954">
        <f>(DB954 - IF(AU954&gt;1, L954*CV954*100.0/(AW954*DP954), 0))*(DI954+DJ954)/1000.0</f>
        <v>0</v>
      </c>
      <c r="Q954">
        <f>2.0/((1/S954-1/R954)+SIGN(S954)*SQRT((1/S954-1/R954)*(1/S954-1/R954) + 4*CW954/((CW954+1)*(CW954+1))*(2*1/S954*1/R954-1/R954*1/R954)))</f>
        <v>0</v>
      </c>
      <c r="R954">
        <f>IF(LEFT(CX954,1)&lt;&gt;"0",IF(LEFT(CX954,1)="1",3.0,CY954),$D$5+$E$5*(DP954*DI954/($K$5*1000))+$F$5*(DP954*DI954/($K$5*1000))*MAX(MIN(CV954,$J$5),$I$5)*MAX(MIN(CV954,$J$5),$I$5)+$G$5*MAX(MIN(CV954,$J$5),$I$5)*(DP954*DI954/($K$5*1000))+$H$5*(DP954*DI954/($K$5*1000))*(DP954*DI954/($K$5*1000)))</f>
        <v>0</v>
      </c>
      <c r="S954">
        <f>J954*(1000-(1000*0.61365*exp(17.502*W954/(240.97+W954))/(DI954+DJ954)+DD954)/2)/(1000*0.61365*exp(17.502*W954/(240.97+W954))/(DI954+DJ954)-DD954)</f>
        <v>0</v>
      </c>
      <c r="T954">
        <f>1/((CW954+1)/(Q954/1.6)+1/(R954/1.37)) + CW954/((CW954+1)/(Q954/1.6) + CW954/(R954/1.37))</f>
        <v>0</v>
      </c>
      <c r="U954">
        <f>(CR954*CU954)</f>
        <v>0</v>
      </c>
      <c r="V954">
        <f>(DK954+(U954+2*0.95*5.67E-8*(((DK954+$B$7)+273)^4-(DK954+273)^4)-44100*J954)/(1.84*29.3*R954+8*0.95*5.67E-8*(DK954+273)^3))</f>
        <v>0</v>
      </c>
      <c r="W954">
        <f>($C$7*DL954+$D$7*DM954+$E$7*V954)</f>
        <v>0</v>
      </c>
      <c r="X954">
        <f>0.61365*exp(17.502*W954/(240.97+W954))</f>
        <v>0</v>
      </c>
      <c r="Y954">
        <f>(Z954/AA954*100)</f>
        <v>0</v>
      </c>
      <c r="Z954">
        <f>DD954*(DI954+DJ954)/1000</f>
        <v>0</v>
      </c>
      <c r="AA954">
        <f>0.61365*exp(17.502*DK954/(240.97+DK954))</f>
        <v>0</v>
      </c>
      <c r="AB954">
        <f>(X954-DD954*(DI954+DJ954)/1000)</f>
        <v>0</v>
      </c>
      <c r="AC954">
        <f>(-J954*44100)</f>
        <v>0</v>
      </c>
      <c r="AD954">
        <f>2*29.3*R954*0.92*(DK954-W954)</f>
        <v>0</v>
      </c>
      <c r="AE954">
        <f>2*0.95*5.67E-8*(((DK954+$B$7)+273)^4-(W954+273)^4)</f>
        <v>0</v>
      </c>
      <c r="AF954">
        <f>U954+AE954+AC954+AD954</f>
        <v>0</v>
      </c>
      <c r="AG954">
        <f>DH954*AU954*(DC954-DB954*(1000-AU954*DE954)/(1000-AU954*DD954))/(100*CV954)</f>
        <v>0</v>
      </c>
      <c r="AH954">
        <f>1000*DH954*AU954*(DD954-DE954)/(100*CV954*(1000-AU954*DD954))</f>
        <v>0</v>
      </c>
      <c r="AI954">
        <f>(AJ954 - AK954 - DI954*1E3/(8.314*(DK954+273.15)) * AM954/DH954 * AL954) * DH954/(100*CV954) * (1000 - DE954)/1000</f>
        <v>0</v>
      </c>
      <c r="AJ954">
        <v>1174.06956771575</v>
      </c>
      <c r="AK954">
        <v>1114.26890909091</v>
      </c>
      <c r="AL954">
        <v>3.56719823227521</v>
      </c>
      <c r="AM954">
        <v>66.0502826319513</v>
      </c>
      <c r="AN954">
        <f>(AP954 - AO954 + DI954*1E3/(8.314*(DK954+273.15)) * AR954/DH954 * AQ954) * DH954/(100*CV954) * 1000/(1000 - AP954)</f>
        <v>0</v>
      </c>
      <c r="AO954">
        <v>19.9114117724228</v>
      </c>
      <c r="AP954">
        <v>25.4855321678322</v>
      </c>
      <c r="AQ954">
        <v>-5.68635929910754e-05</v>
      </c>
      <c r="AR954">
        <v>92.4461955037178</v>
      </c>
      <c r="AS954">
        <v>0</v>
      </c>
      <c r="AT954">
        <v>0</v>
      </c>
      <c r="AU954">
        <f>IF(AS954*$H$13&gt;=AW954,1.0,(AW954/(AW954-AS954*$H$13)))</f>
        <v>0</v>
      </c>
      <c r="AV954">
        <f>(AU954-1)*100</f>
        <v>0</v>
      </c>
      <c r="AW954">
        <f>MAX(0,($B$13+$C$13*DP954)/(1+$D$13*DP954)*DI954/(DK954+273)*$E$13)</f>
        <v>0</v>
      </c>
      <c r="AX954" t="s">
        <v>418</v>
      </c>
      <c r="AY954" t="s">
        <v>418</v>
      </c>
      <c r="AZ954">
        <v>0</v>
      </c>
      <c r="BA954">
        <v>0</v>
      </c>
      <c r="BB954">
        <f>1-AZ954/BA954</f>
        <v>0</v>
      </c>
      <c r="BC954">
        <v>0</v>
      </c>
      <c r="BD954" t="s">
        <v>418</v>
      </c>
      <c r="BE954" t="s">
        <v>418</v>
      </c>
      <c r="BF954">
        <v>0</v>
      </c>
      <c r="BG954">
        <v>0</v>
      </c>
      <c r="BH954">
        <f>1-BF954/BG954</f>
        <v>0</v>
      </c>
      <c r="BI954">
        <v>0.5</v>
      </c>
      <c r="BJ954">
        <f>CS954</f>
        <v>0</v>
      </c>
      <c r="BK954">
        <f>L954</f>
        <v>0</v>
      </c>
      <c r="BL954">
        <f>BH954*BI954*BJ954</f>
        <v>0</v>
      </c>
      <c r="BM954">
        <f>(BK954-BC954)/BJ954</f>
        <v>0</v>
      </c>
      <c r="BN954">
        <f>(BA954-BG954)/BG954</f>
        <v>0</v>
      </c>
      <c r="BO954">
        <f>AZ954/(BB954+AZ954/BG954)</f>
        <v>0</v>
      </c>
      <c r="BP954" t="s">
        <v>418</v>
      </c>
      <c r="BQ954">
        <v>0</v>
      </c>
      <c r="BR954">
        <f>IF(BQ954&lt;&gt;0, BQ954, BO954)</f>
        <v>0</v>
      </c>
      <c r="BS954">
        <f>1-BR954/BG954</f>
        <v>0</v>
      </c>
      <c r="BT954">
        <f>(BG954-BF954)/(BG954-BR954)</f>
        <v>0</v>
      </c>
      <c r="BU954">
        <f>(BA954-BG954)/(BA954-BR954)</f>
        <v>0</v>
      </c>
      <c r="BV954">
        <f>(BG954-BF954)/(BG954-AZ954)</f>
        <v>0</v>
      </c>
      <c r="BW954">
        <f>(BA954-BG954)/(BA954-AZ954)</f>
        <v>0</v>
      </c>
      <c r="BX954">
        <f>(BT954*BR954/BF954)</f>
        <v>0</v>
      </c>
      <c r="BY954">
        <f>(1-BX954)</f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f>$B$11*DQ954+$C$11*DR954+$F$11*EC954*(1-EF954)</f>
        <v>0</v>
      </c>
      <c r="CS954">
        <f>CR954*CT954</f>
        <v>0</v>
      </c>
      <c r="CT954">
        <f>($B$11*$D$9+$C$11*$D$9+$F$11*((EP954+EH954)/MAX(EP954+EH954+EQ954, 0.1)*$I$9+EQ954/MAX(EP954+EH954+EQ954, 0.1)*$J$9))/($B$11+$C$11+$F$11)</f>
        <v>0</v>
      </c>
      <c r="CU954">
        <f>($B$11*$K$9+$C$11*$K$9+$F$11*((EP954+EH954)/MAX(EP954+EH954+EQ954, 0.1)*$P$9+EQ954/MAX(EP954+EH954+EQ954, 0.1)*$Q$9))/($B$11+$C$11+$F$11)</f>
        <v>0</v>
      </c>
      <c r="CV954">
        <v>6</v>
      </c>
      <c r="CW954">
        <v>0.5</v>
      </c>
      <c r="CX954" t="s">
        <v>419</v>
      </c>
      <c r="CY954">
        <v>2</v>
      </c>
      <c r="CZ954" t="b">
        <v>1</v>
      </c>
      <c r="DA954">
        <v>1659037637.1</v>
      </c>
      <c r="DB954">
        <v>1061.90444444444</v>
      </c>
      <c r="DC954">
        <v>1134.36444444444</v>
      </c>
      <c r="DD954">
        <v>25.4996</v>
      </c>
      <c r="DE954">
        <v>19.9234333333333</v>
      </c>
      <c r="DF954">
        <v>1051.7637037037</v>
      </c>
      <c r="DG954">
        <v>24.970262962963</v>
      </c>
      <c r="DH954">
        <v>500.056703703704</v>
      </c>
      <c r="DI954">
        <v>90.2684962962963</v>
      </c>
      <c r="DJ954">
        <v>0.0442232222222222</v>
      </c>
      <c r="DK954">
        <v>27.2213296296296</v>
      </c>
      <c r="DL954">
        <v>27.2761222222222</v>
      </c>
      <c r="DM954">
        <v>999.9</v>
      </c>
      <c r="DN954">
        <v>0</v>
      </c>
      <c r="DO954">
        <v>0</v>
      </c>
      <c r="DP954">
        <v>10005.1851851852</v>
      </c>
      <c r="DQ954">
        <v>0</v>
      </c>
      <c r="DR954">
        <v>17.1580444444444</v>
      </c>
      <c r="DS954">
        <v>-72.4604703703704</v>
      </c>
      <c r="DT954">
        <v>1089.69074074074</v>
      </c>
      <c r="DU954">
        <v>1157.42444444444</v>
      </c>
      <c r="DV954">
        <v>5.57616592592593</v>
      </c>
      <c r="DW954">
        <v>1134.36444444444</v>
      </c>
      <c r="DX954">
        <v>19.9234333333333</v>
      </c>
      <c r="DY954">
        <v>2.30181</v>
      </c>
      <c r="DZ954">
        <v>1.79845851851852</v>
      </c>
      <c r="EA954">
        <v>19.6890740740741</v>
      </c>
      <c r="EB954">
        <v>15.7733777777778</v>
      </c>
      <c r="EC954">
        <v>1999.99814814815</v>
      </c>
      <c r="ED954">
        <v>0.979998111111111</v>
      </c>
      <c r="EE954">
        <v>0.0200018814814815</v>
      </c>
      <c r="EF954">
        <v>0</v>
      </c>
      <c r="EG954">
        <v>894.717074074074</v>
      </c>
      <c r="EH954">
        <v>5.00063</v>
      </c>
      <c r="EI954">
        <v>17608.3185185185</v>
      </c>
      <c r="EJ954">
        <v>17256.8814814815</v>
      </c>
      <c r="EK954">
        <v>38.0482222222222</v>
      </c>
      <c r="EL954">
        <v>38.125</v>
      </c>
      <c r="EM954">
        <v>37.562</v>
      </c>
      <c r="EN954">
        <v>37.437</v>
      </c>
      <c r="EO954">
        <v>39.062</v>
      </c>
      <c r="EP954">
        <v>1955.09814814815</v>
      </c>
      <c r="EQ954">
        <v>39.9</v>
      </c>
      <c r="ER954">
        <v>0</v>
      </c>
      <c r="ES954">
        <v>1659037643.5</v>
      </c>
      <c r="ET954">
        <v>0</v>
      </c>
      <c r="EU954">
        <v>894.72704</v>
      </c>
      <c r="EV954">
        <v>0.601076916839514</v>
      </c>
      <c r="EW954">
        <v>3.49230769745366</v>
      </c>
      <c r="EX954">
        <v>17608.244</v>
      </c>
      <c r="EY954">
        <v>15</v>
      </c>
      <c r="EZ954">
        <v>1659035359.5</v>
      </c>
      <c r="FA954" t="s">
        <v>1976</v>
      </c>
      <c r="FB954">
        <v>1659035357.5</v>
      </c>
      <c r="FC954">
        <v>1659035359.5</v>
      </c>
      <c r="FD954">
        <v>1</v>
      </c>
      <c r="FE954">
        <v>-0.104</v>
      </c>
      <c r="FF954">
        <v>-0.037</v>
      </c>
      <c r="FG954">
        <v>6.435</v>
      </c>
      <c r="FH954">
        <v>0.501</v>
      </c>
      <c r="FI954">
        <v>420</v>
      </c>
      <c r="FJ954">
        <v>25</v>
      </c>
      <c r="FK954">
        <v>0.45</v>
      </c>
      <c r="FL954">
        <v>0.11</v>
      </c>
      <c r="FM954">
        <v>-72.58279</v>
      </c>
      <c r="FN954">
        <v>-0.838435272045102</v>
      </c>
      <c r="FO954">
        <v>0.848465173062513</v>
      </c>
      <c r="FP954">
        <v>0</v>
      </c>
      <c r="FQ954">
        <v>894.755941176471</v>
      </c>
      <c r="FR954">
        <v>-0.246753245731567</v>
      </c>
      <c r="FS954">
        <v>0.212163497051143</v>
      </c>
      <c r="FT954">
        <v>1</v>
      </c>
      <c r="FU954">
        <v>5.55701025</v>
      </c>
      <c r="FV954">
        <v>0.257015572232647</v>
      </c>
      <c r="FW954">
        <v>0.0266293006374088</v>
      </c>
      <c r="FX954">
        <v>0</v>
      </c>
      <c r="FY954">
        <v>1</v>
      </c>
      <c r="FZ954">
        <v>3</v>
      </c>
      <c r="GA954" t="s">
        <v>421</v>
      </c>
      <c r="GB954">
        <v>2.97361</v>
      </c>
      <c r="GC954">
        <v>2.69776</v>
      </c>
      <c r="GD954">
        <v>0.175287</v>
      </c>
      <c r="GE954">
        <v>0.18326</v>
      </c>
      <c r="GF954">
        <v>0.107404</v>
      </c>
      <c r="GG954">
        <v>0.0913036</v>
      </c>
      <c r="GH954">
        <v>32114.5</v>
      </c>
      <c r="GI954">
        <v>34787</v>
      </c>
      <c r="GJ954">
        <v>35284.5</v>
      </c>
      <c r="GK954">
        <v>38625.2</v>
      </c>
      <c r="GL954">
        <v>44651.1</v>
      </c>
      <c r="GM954">
        <v>50697.1</v>
      </c>
      <c r="GN954">
        <v>55156.1</v>
      </c>
      <c r="GO954">
        <v>61956.8</v>
      </c>
      <c r="GP954">
        <v>1.9842</v>
      </c>
      <c r="GQ954">
        <v>1.8542</v>
      </c>
      <c r="GR954">
        <v>0.133067</v>
      </c>
      <c r="GS954">
        <v>0</v>
      </c>
      <c r="GT954">
        <v>25.0911</v>
      </c>
      <c r="GU954">
        <v>999.9</v>
      </c>
      <c r="GV954">
        <v>58.174</v>
      </c>
      <c r="GW954">
        <v>29.245</v>
      </c>
      <c r="GX954">
        <v>26.2871</v>
      </c>
      <c r="GY954">
        <v>55.4919</v>
      </c>
      <c r="GZ954">
        <v>45.9455</v>
      </c>
      <c r="HA954">
        <v>1</v>
      </c>
      <c r="HB954">
        <v>-0.0626016</v>
      </c>
      <c r="HC954">
        <v>0.0213508</v>
      </c>
      <c r="HD954">
        <v>20.1131</v>
      </c>
      <c r="HE954">
        <v>5.19692</v>
      </c>
      <c r="HF954">
        <v>12.0064</v>
      </c>
      <c r="HG954">
        <v>4.9744</v>
      </c>
      <c r="HH954">
        <v>3.2934</v>
      </c>
      <c r="HI954">
        <v>9999</v>
      </c>
      <c r="HJ954">
        <v>9999</v>
      </c>
      <c r="HK954">
        <v>9999</v>
      </c>
      <c r="HL954">
        <v>631.5</v>
      </c>
      <c r="HM954">
        <v>1.86313</v>
      </c>
      <c r="HN954">
        <v>1.86798</v>
      </c>
      <c r="HO954">
        <v>1.86783</v>
      </c>
      <c r="HP954">
        <v>1.86902</v>
      </c>
      <c r="HQ954">
        <v>1.86981</v>
      </c>
      <c r="HR954">
        <v>1.86584</v>
      </c>
      <c r="HS954">
        <v>1.86691</v>
      </c>
      <c r="HT954">
        <v>1.86829</v>
      </c>
      <c r="HU954">
        <v>5</v>
      </c>
      <c r="HV954">
        <v>0</v>
      </c>
      <c r="HW954">
        <v>0</v>
      </c>
      <c r="HX954">
        <v>0</v>
      </c>
      <c r="HY954" t="s">
        <v>422</v>
      </c>
      <c r="HZ954" t="s">
        <v>423</v>
      </c>
      <c r="IA954" t="s">
        <v>424</v>
      </c>
      <c r="IB954" t="s">
        <v>424</v>
      </c>
      <c r="IC954" t="s">
        <v>424</v>
      </c>
      <c r="ID954" t="s">
        <v>424</v>
      </c>
      <c r="IE954">
        <v>0</v>
      </c>
      <c r="IF954">
        <v>100</v>
      </c>
      <c r="IG954">
        <v>100</v>
      </c>
      <c r="IH954">
        <v>10.28</v>
      </c>
      <c r="II954">
        <v>0.5286</v>
      </c>
      <c r="IJ954">
        <v>3.92360093765785</v>
      </c>
      <c r="IK954">
        <v>0.00601174518973114</v>
      </c>
      <c r="IL954">
        <v>2.77886958061485e-07</v>
      </c>
      <c r="IM954">
        <v>-3.54636231360687e-10</v>
      </c>
      <c r="IN954">
        <v>-0.0563701243599933</v>
      </c>
      <c r="IO954">
        <v>-0.0144154843440888</v>
      </c>
      <c r="IP954">
        <v>0.00183489941427445</v>
      </c>
      <c r="IQ954">
        <v>-1.27444401181449e-05</v>
      </c>
      <c r="IR954">
        <v>-4</v>
      </c>
      <c r="IS954">
        <v>1848</v>
      </c>
      <c r="IT954">
        <v>1</v>
      </c>
      <c r="IU954">
        <v>25</v>
      </c>
      <c r="IV954">
        <v>38.1</v>
      </c>
      <c r="IW954">
        <v>38.1</v>
      </c>
      <c r="IX954">
        <v>2.33521</v>
      </c>
      <c r="IY954">
        <v>2.6123</v>
      </c>
      <c r="IZ954">
        <v>1.54785</v>
      </c>
      <c r="JA954">
        <v>2.30713</v>
      </c>
      <c r="JB954">
        <v>1.34644</v>
      </c>
      <c r="JC954">
        <v>2.29004</v>
      </c>
      <c r="JD954">
        <v>33.6029</v>
      </c>
      <c r="JE954">
        <v>24.2101</v>
      </c>
      <c r="JF954">
        <v>18</v>
      </c>
      <c r="JG954">
        <v>497.629</v>
      </c>
      <c r="JH954">
        <v>413.681</v>
      </c>
      <c r="JI954">
        <v>25</v>
      </c>
      <c r="JJ954">
        <v>26.4355</v>
      </c>
      <c r="JK954">
        <v>30.0001</v>
      </c>
      <c r="JL954">
        <v>26.3866</v>
      </c>
      <c r="JM954">
        <v>26.329</v>
      </c>
      <c r="JN954">
        <v>46.861</v>
      </c>
      <c r="JO954">
        <v>33.3792</v>
      </c>
      <c r="JP954">
        <v>97.7557</v>
      </c>
      <c r="JQ954">
        <v>25</v>
      </c>
      <c r="JR954">
        <v>1174.88</v>
      </c>
      <c r="JS954">
        <v>19.8083</v>
      </c>
      <c r="JT954">
        <v>102.316</v>
      </c>
      <c r="JU954">
        <v>103.126</v>
      </c>
    </row>
    <row r="955" spans="1:281">
      <c r="A955">
        <v>937</v>
      </c>
      <c r="B955">
        <v>1659037649.6</v>
      </c>
      <c r="C955">
        <v>13966.5</v>
      </c>
      <c r="D955" t="s">
        <v>2308</v>
      </c>
      <c r="E955" t="s">
        <v>2309</v>
      </c>
      <c r="F955">
        <v>5</v>
      </c>
      <c r="G955" t="s">
        <v>2169</v>
      </c>
      <c r="H955" t="s">
        <v>417</v>
      </c>
      <c r="I955">
        <v>1659037641.81429</v>
      </c>
      <c r="J955">
        <f>(K955)/1000</f>
        <v>0</v>
      </c>
      <c r="K955">
        <f>IF(CZ955, AN955, AH955)</f>
        <v>0</v>
      </c>
      <c r="L955">
        <f>IF(CZ955, AI955, AG955)</f>
        <v>0</v>
      </c>
      <c r="M955">
        <f>DB955 - IF(AU955&gt;1, L955*CV955*100.0/(AW955*DP955), 0)</f>
        <v>0</v>
      </c>
      <c r="N955">
        <f>((T955-J955/2)*M955-L955)/(T955+J955/2)</f>
        <v>0</v>
      </c>
      <c r="O955">
        <f>N955*(DI955+DJ955)/1000.0</f>
        <v>0</v>
      </c>
      <c r="P955">
        <f>(DB955 - IF(AU955&gt;1, L955*CV955*100.0/(AW955*DP955), 0))*(DI955+DJ955)/1000.0</f>
        <v>0</v>
      </c>
      <c r="Q955">
        <f>2.0/((1/S955-1/R955)+SIGN(S955)*SQRT((1/S955-1/R955)*(1/S955-1/R955) + 4*CW955/((CW955+1)*(CW955+1))*(2*1/S955*1/R955-1/R955*1/R955)))</f>
        <v>0</v>
      </c>
      <c r="R955">
        <f>IF(LEFT(CX955,1)&lt;&gt;"0",IF(LEFT(CX955,1)="1",3.0,CY955),$D$5+$E$5*(DP955*DI955/($K$5*1000))+$F$5*(DP955*DI955/($K$5*1000))*MAX(MIN(CV955,$J$5),$I$5)*MAX(MIN(CV955,$J$5),$I$5)+$G$5*MAX(MIN(CV955,$J$5),$I$5)*(DP955*DI955/($K$5*1000))+$H$5*(DP955*DI955/($K$5*1000))*(DP955*DI955/($K$5*1000)))</f>
        <v>0</v>
      </c>
      <c r="S955">
        <f>J955*(1000-(1000*0.61365*exp(17.502*W955/(240.97+W955))/(DI955+DJ955)+DD955)/2)/(1000*0.61365*exp(17.502*W955/(240.97+W955))/(DI955+DJ955)-DD955)</f>
        <v>0</v>
      </c>
      <c r="T955">
        <f>1/((CW955+1)/(Q955/1.6)+1/(R955/1.37)) + CW955/((CW955+1)/(Q955/1.6) + CW955/(R955/1.37))</f>
        <v>0</v>
      </c>
      <c r="U955">
        <f>(CR955*CU955)</f>
        <v>0</v>
      </c>
      <c r="V955">
        <f>(DK955+(U955+2*0.95*5.67E-8*(((DK955+$B$7)+273)^4-(DK955+273)^4)-44100*J955)/(1.84*29.3*R955+8*0.95*5.67E-8*(DK955+273)^3))</f>
        <v>0</v>
      </c>
      <c r="W955">
        <f>($C$7*DL955+$D$7*DM955+$E$7*V955)</f>
        <v>0</v>
      </c>
      <c r="X955">
        <f>0.61365*exp(17.502*W955/(240.97+W955))</f>
        <v>0</v>
      </c>
      <c r="Y955">
        <f>(Z955/AA955*100)</f>
        <v>0</v>
      </c>
      <c r="Z955">
        <f>DD955*(DI955+DJ955)/1000</f>
        <v>0</v>
      </c>
      <c r="AA955">
        <f>0.61365*exp(17.502*DK955/(240.97+DK955))</f>
        <v>0</v>
      </c>
      <c r="AB955">
        <f>(X955-DD955*(DI955+DJ955)/1000)</f>
        <v>0</v>
      </c>
      <c r="AC955">
        <f>(-J955*44100)</f>
        <v>0</v>
      </c>
      <c r="AD955">
        <f>2*29.3*R955*0.92*(DK955-W955)</f>
        <v>0</v>
      </c>
      <c r="AE955">
        <f>2*0.95*5.67E-8*(((DK955+$B$7)+273)^4-(W955+273)^4)</f>
        <v>0</v>
      </c>
      <c r="AF955">
        <f>U955+AE955+AC955+AD955</f>
        <v>0</v>
      </c>
      <c r="AG955">
        <f>DH955*AU955*(DC955-DB955*(1000-AU955*DE955)/(1000-AU955*DD955))/(100*CV955)</f>
        <v>0</v>
      </c>
      <c r="AH955">
        <f>1000*DH955*AU955*(DD955-DE955)/(100*CV955*(1000-AU955*DD955))</f>
        <v>0</v>
      </c>
      <c r="AI955">
        <f>(AJ955 - AK955 - DI955*1E3/(8.314*(DK955+273.15)) * AM955/DH955 * AL955) * DH955/(100*CV955) * (1000 - DE955)/1000</f>
        <v>0</v>
      </c>
      <c r="AJ955">
        <v>1191.02782907146</v>
      </c>
      <c r="AK955">
        <v>1131.25575757576</v>
      </c>
      <c r="AL955">
        <v>3.47419030350152</v>
      </c>
      <c r="AM955">
        <v>66.0502826319513</v>
      </c>
      <c r="AN955">
        <f>(AP955 - AO955 + DI955*1E3/(8.314*(DK955+273.15)) * AR955/DH955 * AQ955) * DH955/(100*CV955) * 1000/(1000 - AP955)</f>
        <v>0</v>
      </c>
      <c r="AO955">
        <v>19.8595107894913</v>
      </c>
      <c r="AP955">
        <v>25.4578398601399</v>
      </c>
      <c r="AQ955">
        <v>-0.00768454184800227</v>
      </c>
      <c r="AR955">
        <v>92.4461955037178</v>
      </c>
      <c r="AS955">
        <v>0</v>
      </c>
      <c r="AT955">
        <v>0</v>
      </c>
      <c r="AU955">
        <f>IF(AS955*$H$13&gt;=AW955,1.0,(AW955/(AW955-AS955*$H$13)))</f>
        <v>0</v>
      </c>
      <c r="AV955">
        <f>(AU955-1)*100</f>
        <v>0</v>
      </c>
      <c r="AW955">
        <f>MAX(0,($B$13+$C$13*DP955)/(1+$D$13*DP955)*DI955/(DK955+273)*$E$13)</f>
        <v>0</v>
      </c>
      <c r="AX955" t="s">
        <v>418</v>
      </c>
      <c r="AY955" t="s">
        <v>418</v>
      </c>
      <c r="AZ955">
        <v>0</v>
      </c>
      <c r="BA955">
        <v>0</v>
      </c>
      <c r="BB955">
        <f>1-AZ955/BA955</f>
        <v>0</v>
      </c>
      <c r="BC955">
        <v>0</v>
      </c>
      <c r="BD955" t="s">
        <v>418</v>
      </c>
      <c r="BE955" t="s">
        <v>418</v>
      </c>
      <c r="BF955">
        <v>0</v>
      </c>
      <c r="BG955">
        <v>0</v>
      </c>
      <c r="BH955">
        <f>1-BF955/BG955</f>
        <v>0</v>
      </c>
      <c r="BI955">
        <v>0.5</v>
      </c>
      <c r="BJ955">
        <f>CS955</f>
        <v>0</v>
      </c>
      <c r="BK955">
        <f>L955</f>
        <v>0</v>
      </c>
      <c r="BL955">
        <f>BH955*BI955*BJ955</f>
        <v>0</v>
      </c>
      <c r="BM955">
        <f>(BK955-BC955)/BJ955</f>
        <v>0</v>
      </c>
      <c r="BN955">
        <f>(BA955-BG955)/BG955</f>
        <v>0</v>
      </c>
      <c r="BO955">
        <f>AZ955/(BB955+AZ955/BG955)</f>
        <v>0</v>
      </c>
      <c r="BP955" t="s">
        <v>418</v>
      </c>
      <c r="BQ955">
        <v>0</v>
      </c>
      <c r="BR955">
        <f>IF(BQ955&lt;&gt;0, BQ955, BO955)</f>
        <v>0</v>
      </c>
      <c r="BS955">
        <f>1-BR955/BG955</f>
        <v>0</v>
      </c>
      <c r="BT955">
        <f>(BG955-BF955)/(BG955-BR955)</f>
        <v>0</v>
      </c>
      <c r="BU955">
        <f>(BA955-BG955)/(BA955-BR955)</f>
        <v>0</v>
      </c>
      <c r="BV955">
        <f>(BG955-BF955)/(BG955-AZ955)</f>
        <v>0</v>
      </c>
      <c r="BW955">
        <f>(BA955-BG955)/(BA955-AZ955)</f>
        <v>0</v>
      </c>
      <c r="BX955">
        <f>(BT955*BR955/BF955)</f>
        <v>0</v>
      </c>
      <c r="BY955">
        <f>(1-BX955)</f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f>$B$11*DQ955+$C$11*DR955+$F$11*EC955*(1-EF955)</f>
        <v>0</v>
      </c>
      <c r="CS955">
        <f>CR955*CT955</f>
        <v>0</v>
      </c>
      <c r="CT955">
        <f>($B$11*$D$9+$C$11*$D$9+$F$11*((EP955+EH955)/MAX(EP955+EH955+EQ955, 0.1)*$I$9+EQ955/MAX(EP955+EH955+EQ955, 0.1)*$J$9))/($B$11+$C$11+$F$11)</f>
        <v>0</v>
      </c>
      <c r="CU955">
        <f>($B$11*$K$9+$C$11*$K$9+$F$11*((EP955+EH955)/MAX(EP955+EH955+EQ955, 0.1)*$P$9+EQ955/MAX(EP955+EH955+EQ955, 0.1)*$Q$9))/($B$11+$C$11+$F$11)</f>
        <v>0</v>
      </c>
      <c r="CV955">
        <v>6</v>
      </c>
      <c r="CW955">
        <v>0.5</v>
      </c>
      <c r="CX955" t="s">
        <v>419</v>
      </c>
      <c r="CY955">
        <v>2</v>
      </c>
      <c r="CZ955" t="b">
        <v>1</v>
      </c>
      <c r="DA955">
        <v>1659037641.81429</v>
      </c>
      <c r="DB955">
        <v>1077.78857142857</v>
      </c>
      <c r="DC955">
        <v>1150.3675</v>
      </c>
      <c r="DD955">
        <v>25.486475</v>
      </c>
      <c r="DE955">
        <v>19.8935642857143</v>
      </c>
      <c r="DF955">
        <v>1067.56285714286</v>
      </c>
      <c r="DG955">
        <v>24.9578</v>
      </c>
      <c r="DH955">
        <v>500.067392857143</v>
      </c>
      <c r="DI955">
        <v>90.2685892857143</v>
      </c>
      <c r="DJ955">
        <v>0.0439479892857143</v>
      </c>
      <c r="DK955">
        <v>27.2185392857143</v>
      </c>
      <c r="DL955">
        <v>27.2698678571429</v>
      </c>
      <c r="DM955">
        <v>999.9</v>
      </c>
      <c r="DN955">
        <v>0</v>
      </c>
      <c r="DO955">
        <v>0</v>
      </c>
      <c r="DP955">
        <v>10012.8571428571</v>
      </c>
      <c r="DQ955">
        <v>0</v>
      </c>
      <c r="DR955">
        <v>17.1579714285714</v>
      </c>
      <c r="DS955">
        <v>-72.5792392857143</v>
      </c>
      <c r="DT955">
        <v>1105.97571428571</v>
      </c>
      <c r="DU955">
        <v>1173.71642857143</v>
      </c>
      <c r="DV955">
        <v>5.59290964285714</v>
      </c>
      <c r="DW955">
        <v>1150.3675</v>
      </c>
      <c r="DX955">
        <v>19.8935642857143</v>
      </c>
      <c r="DY955">
        <v>2.3006275</v>
      </c>
      <c r="DZ955">
        <v>1.79576464285714</v>
      </c>
      <c r="EA955">
        <v>19.6807964285714</v>
      </c>
      <c r="EB955">
        <v>15.7499535714286</v>
      </c>
      <c r="EC955">
        <v>1999.99678571429</v>
      </c>
      <c r="ED955">
        <v>0.979998107142857</v>
      </c>
      <c r="EE955">
        <v>0.0200018857142857</v>
      </c>
      <c r="EF955">
        <v>0</v>
      </c>
      <c r="EG955">
        <v>894.7705</v>
      </c>
      <c r="EH955">
        <v>5.00063</v>
      </c>
      <c r="EI955">
        <v>17607.9571428571</v>
      </c>
      <c r="EJ955">
        <v>17256.8678571429</v>
      </c>
      <c r="EK955">
        <v>38.0487142857143</v>
      </c>
      <c r="EL955">
        <v>38.125</v>
      </c>
      <c r="EM955">
        <v>37.5597857142857</v>
      </c>
      <c r="EN955">
        <v>37.437</v>
      </c>
      <c r="EO955">
        <v>39.062</v>
      </c>
      <c r="EP955">
        <v>1955.09678571429</v>
      </c>
      <c r="EQ955">
        <v>39.9</v>
      </c>
      <c r="ER955">
        <v>0</v>
      </c>
      <c r="ES955">
        <v>1659037648.9</v>
      </c>
      <c r="ET955">
        <v>0</v>
      </c>
      <c r="EU955">
        <v>894.776615384615</v>
      </c>
      <c r="EV955">
        <v>0.292649562981517</v>
      </c>
      <c r="EW955">
        <v>-0.605128219515589</v>
      </c>
      <c r="EX955">
        <v>17607.8730769231</v>
      </c>
      <c r="EY955">
        <v>15</v>
      </c>
      <c r="EZ955">
        <v>1659035359.5</v>
      </c>
      <c r="FA955" t="s">
        <v>1976</v>
      </c>
      <c r="FB955">
        <v>1659035357.5</v>
      </c>
      <c r="FC955">
        <v>1659035359.5</v>
      </c>
      <c r="FD955">
        <v>1</v>
      </c>
      <c r="FE955">
        <v>-0.104</v>
      </c>
      <c r="FF955">
        <v>-0.037</v>
      </c>
      <c r="FG955">
        <v>6.435</v>
      </c>
      <c r="FH955">
        <v>0.501</v>
      </c>
      <c r="FI955">
        <v>420</v>
      </c>
      <c r="FJ955">
        <v>25</v>
      </c>
      <c r="FK955">
        <v>0.45</v>
      </c>
      <c r="FL955">
        <v>0.11</v>
      </c>
      <c r="FM955">
        <v>-72.518335</v>
      </c>
      <c r="FN955">
        <v>-0.111298311444414</v>
      </c>
      <c r="FO955">
        <v>0.808139895856528</v>
      </c>
      <c r="FP955">
        <v>1</v>
      </c>
      <c r="FQ955">
        <v>894.748176470588</v>
      </c>
      <c r="FR955">
        <v>0.518533226965445</v>
      </c>
      <c r="FS955">
        <v>0.182459741020934</v>
      </c>
      <c r="FT955">
        <v>1</v>
      </c>
      <c r="FU955">
        <v>5.58381925</v>
      </c>
      <c r="FV955">
        <v>0.235645891181991</v>
      </c>
      <c r="FW955">
        <v>0.0248197111574147</v>
      </c>
      <c r="FX955">
        <v>0</v>
      </c>
      <c r="FY955">
        <v>2</v>
      </c>
      <c r="FZ955">
        <v>3</v>
      </c>
      <c r="GA955" t="s">
        <v>474</v>
      </c>
      <c r="GB955">
        <v>2.97384</v>
      </c>
      <c r="GC955">
        <v>2.69685</v>
      </c>
      <c r="GD955">
        <v>0.177021</v>
      </c>
      <c r="GE955">
        <v>0.185092</v>
      </c>
      <c r="GF955">
        <v>0.10732</v>
      </c>
      <c r="GG955">
        <v>0.0911964</v>
      </c>
      <c r="GH955">
        <v>32047.1</v>
      </c>
      <c r="GI955">
        <v>34709.4</v>
      </c>
      <c r="GJ955">
        <v>35284.6</v>
      </c>
      <c r="GK955">
        <v>38625.6</v>
      </c>
      <c r="GL955">
        <v>44655.2</v>
      </c>
      <c r="GM955">
        <v>50703</v>
      </c>
      <c r="GN955">
        <v>55155.8</v>
      </c>
      <c r="GO955">
        <v>61956.6</v>
      </c>
      <c r="GP955">
        <v>1.9844</v>
      </c>
      <c r="GQ955">
        <v>1.8534</v>
      </c>
      <c r="GR955">
        <v>0.131577</v>
      </c>
      <c r="GS955">
        <v>0</v>
      </c>
      <c r="GT955">
        <v>25.0911</v>
      </c>
      <c r="GU955">
        <v>999.9</v>
      </c>
      <c r="GV955">
        <v>58.174</v>
      </c>
      <c r="GW955">
        <v>29.245</v>
      </c>
      <c r="GX955">
        <v>26.2875</v>
      </c>
      <c r="GY955">
        <v>55.3519</v>
      </c>
      <c r="GZ955">
        <v>46.222</v>
      </c>
      <c r="HA955">
        <v>1</v>
      </c>
      <c r="HB955">
        <v>-0.0625</v>
      </c>
      <c r="HC955">
        <v>0.0198257</v>
      </c>
      <c r="HD955">
        <v>20.1141</v>
      </c>
      <c r="HE955">
        <v>5.19932</v>
      </c>
      <c r="HF955">
        <v>12.0052</v>
      </c>
      <c r="HG955">
        <v>4.976</v>
      </c>
      <c r="HH955">
        <v>3.2936</v>
      </c>
      <c r="HI955">
        <v>9999</v>
      </c>
      <c r="HJ955">
        <v>9999</v>
      </c>
      <c r="HK955">
        <v>9999</v>
      </c>
      <c r="HL955">
        <v>631.5</v>
      </c>
      <c r="HM955">
        <v>1.86319</v>
      </c>
      <c r="HN955">
        <v>1.86798</v>
      </c>
      <c r="HO955">
        <v>1.86783</v>
      </c>
      <c r="HP955">
        <v>1.86899</v>
      </c>
      <c r="HQ955">
        <v>1.86981</v>
      </c>
      <c r="HR955">
        <v>1.86584</v>
      </c>
      <c r="HS955">
        <v>1.86691</v>
      </c>
      <c r="HT955">
        <v>1.86832</v>
      </c>
      <c r="HU955">
        <v>5</v>
      </c>
      <c r="HV955">
        <v>0</v>
      </c>
      <c r="HW955">
        <v>0</v>
      </c>
      <c r="HX955">
        <v>0</v>
      </c>
      <c r="HY955" t="s">
        <v>422</v>
      </c>
      <c r="HZ955" t="s">
        <v>423</v>
      </c>
      <c r="IA955" t="s">
        <v>424</v>
      </c>
      <c r="IB955" t="s">
        <v>424</v>
      </c>
      <c r="IC955" t="s">
        <v>424</v>
      </c>
      <c r="ID955" t="s">
        <v>424</v>
      </c>
      <c r="IE955">
        <v>0</v>
      </c>
      <c r="IF955">
        <v>100</v>
      </c>
      <c r="IG955">
        <v>100</v>
      </c>
      <c r="IH955">
        <v>10.37</v>
      </c>
      <c r="II955">
        <v>0.5271</v>
      </c>
      <c r="IJ955">
        <v>3.92360093765785</v>
      </c>
      <c r="IK955">
        <v>0.00601174518973114</v>
      </c>
      <c r="IL955">
        <v>2.77886958061485e-07</v>
      </c>
      <c r="IM955">
        <v>-3.54636231360687e-10</v>
      </c>
      <c r="IN955">
        <v>-0.0563701243599933</v>
      </c>
      <c r="IO955">
        <v>-0.0144154843440888</v>
      </c>
      <c r="IP955">
        <v>0.00183489941427445</v>
      </c>
      <c r="IQ955">
        <v>-1.27444401181449e-05</v>
      </c>
      <c r="IR955">
        <v>-4</v>
      </c>
      <c r="IS955">
        <v>1848</v>
      </c>
      <c r="IT955">
        <v>1</v>
      </c>
      <c r="IU955">
        <v>25</v>
      </c>
      <c r="IV955">
        <v>38.2</v>
      </c>
      <c r="IW955">
        <v>38.2</v>
      </c>
      <c r="IX955">
        <v>2.3645</v>
      </c>
      <c r="IY955">
        <v>2.60498</v>
      </c>
      <c r="IZ955">
        <v>1.54785</v>
      </c>
      <c r="JA955">
        <v>2.30713</v>
      </c>
      <c r="JB955">
        <v>1.34644</v>
      </c>
      <c r="JC955">
        <v>2.41577</v>
      </c>
      <c r="JD955">
        <v>33.6029</v>
      </c>
      <c r="JE955">
        <v>24.2188</v>
      </c>
      <c r="JF955">
        <v>18</v>
      </c>
      <c r="JG955">
        <v>497.759</v>
      </c>
      <c r="JH955">
        <v>413.228</v>
      </c>
      <c r="JI955">
        <v>24.9999</v>
      </c>
      <c r="JJ955">
        <v>26.4355</v>
      </c>
      <c r="JK955">
        <v>30.0001</v>
      </c>
      <c r="JL955">
        <v>26.3866</v>
      </c>
      <c r="JM955">
        <v>26.329</v>
      </c>
      <c r="JN955">
        <v>47.3677</v>
      </c>
      <c r="JO955">
        <v>34.024</v>
      </c>
      <c r="JP955">
        <v>97.7557</v>
      </c>
      <c r="JQ955">
        <v>25</v>
      </c>
      <c r="JR955">
        <v>1188.3</v>
      </c>
      <c r="JS955">
        <v>19.6193</v>
      </c>
      <c r="JT955">
        <v>102.315</v>
      </c>
      <c r="JU955">
        <v>103.126</v>
      </c>
    </row>
    <row r="956" spans="1:281">
      <c r="A956">
        <v>938</v>
      </c>
      <c r="B956">
        <v>1659037654.6</v>
      </c>
      <c r="C956">
        <v>13971.5</v>
      </c>
      <c r="D956" t="s">
        <v>2310</v>
      </c>
      <c r="E956" t="s">
        <v>2311</v>
      </c>
      <c r="F956">
        <v>5</v>
      </c>
      <c r="G956" t="s">
        <v>2169</v>
      </c>
      <c r="H956" t="s">
        <v>417</v>
      </c>
      <c r="I956">
        <v>1659037647.1</v>
      </c>
      <c r="J956">
        <f>(K956)/1000</f>
        <v>0</v>
      </c>
      <c r="K956">
        <f>IF(CZ956, AN956, AH956)</f>
        <v>0</v>
      </c>
      <c r="L956">
        <f>IF(CZ956, AI956, AG956)</f>
        <v>0</v>
      </c>
      <c r="M956">
        <f>DB956 - IF(AU956&gt;1, L956*CV956*100.0/(AW956*DP956), 0)</f>
        <v>0</v>
      </c>
      <c r="N956">
        <f>((T956-J956/2)*M956-L956)/(T956+J956/2)</f>
        <v>0</v>
      </c>
      <c r="O956">
        <f>N956*(DI956+DJ956)/1000.0</f>
        <v>0</v>
      </c>
      <c r="P956">
        <f>(DB956 - IF(AU956&gt;1, L956*CV956*100.0/(AW956*DP956), 0))*(DI956+DJ956)/1000.0</f>
        <v>0</v>
      </c>
      <c r="Q956">
        <f>2.0/((1/S956-1/R956)+SIGN(S956)*SQRT((1/S956-1/R956)*(1/S956-1/R956) + 4*CW956/((CW956+1)*(CW956+1))*(2*1/S956*1/R956-1/R956*1/R956)))</f>
        <v>0</v>
      </c>
      <c r="R956">
        <f>IF(LEFT(CX956,1)&lt;&gt;"0",IF(LEFT(CX956,1)="1",3.0,CY956),$D$5+$E$5*(DP956*DI956/($K$5*1000))+$F$5*(DP956*DI956/($K$5*1000))*MAX(MIN(CV956,$J$5),$I$5)*MAX(MIN(CV956,$J$5),$I$5)+$G$5*MAX(MIN(CV956,$J$5),$I$5)*(DP956*DI956/($K$5*1000))+$H$5*(DP956*DI956/($K$5*1000))*(DP956*DI956/($K$5*1000)))</f>
        <v>0</v>
      </c>
      <c r="S956">
        <f>J956*(1000-(1000*0.61365*exp(17.502*W956/(240.97+W956))/(DI956+DJ956)+DD956)/2)/(1000*0.61365*exp(17.502*W956/(240.97+W956))/(DI956+DJ956)-DD956)</f>
        <v>0</v>
      </c>
      <c r="T956">
        <f>1/((CW956+1)/(Q956/1.6)+1/(R956/1.37)) + CW956/((CW956+1)/(Q956/1.6) + CW956/(R956/1.37))</f>
        <v>0</v>
      </c>
      <c r="U956">
        <f>(CR956*CU956)</f>
        <v>0</v>
      </c>
      <c r="V956">
        <f>(DK956+(U956+2*0.95*5.67E-8*(((DK956+$B$7)+273)^4-(DK956+273)^4)-44100*J956)/(1.84*29.3*R956+8*0.95*5.67E-8*(DK956+273)^3))</f>
        <v>0</v>
      </c>
      <c r="W956">
        <f>($C$7*DL956+$D$7*DM956+$E$7*V956)</f>
        <v>0</v>
      </c>
      <c r="X956">
        <f>0.61365*exp(17.502*W956/(240.97+W956))</f>
        <v>0</v>
      </c>
      <c r="Y956">
        <f>(Z956/AA956*100)</f>
        <v>0</v>
      </c>
      <c r="Z956">
        <f>DD956*(DI956+DJ956)/1000</f>
        <v>0</v>
      </c>
      <c r="AA956">
        <f>0.61365*exp(17.502*DK956/(240.97+DK956))</f>
        <v>0</v>
      </c>
      <c r="AB956">
        <f>(X956-DD956*(DI956+DJ956)/1000)</f>
        <v>0</v>
      </c>
      <c r="AC956">
        <f>(-J956*44100)</f>
        <v>0</v>
      </c>
      <c r="AD956">
        <f>2*29.3*R956*0.92*(DK956-W956)</f>
        <v>0</v>
      </c>
      <c r="AE956">
        <f>2*0.95*5.67E-8*(((DK956+$B$7)+273)^4-(W956+273)^4)</f>
        <v>0</v>
      </c>
      <c r="AF956">
        <f>U956+AE956+AC956+AD956</f>
        <v>0</v>
      </c>
      <c r="AG956">
        <f>DH956*AU956*(DC956-DB956*(1000-AU956*DE956)/(1000-AU956*DD956))/(100*CV956)</f>
        <v>0</v>
      </c>
      <c r="AH956">
        <f>1000*DH956*AU956*(DD956-DE956)/(100*CV956*(1000-AU956*DD956))</f>
        <v>0</v>
      </c>
      <c r="AI956">
        <f>(AJ956 - AK956 - DI956*1E3/(8.314*(DK956+273.15)) * AM956/DH956 * AL956) * DH956/(100*CV956) * (1000 - DE956)/1000</f>
        <v>0</v>
      </c>
      <c r="AJ956">
        <v>1208.26542822602</v>
      </c>
      <c r="AK956">
        <v>1148.76290909091</v>
      </c>
      <c r="AL956">
        <v>3.44316143064592</v>
      </c>
      <c r="AM956">
        <v>66.0502826319513</v>
      </c>
      <c r="AN956">
        <f>(AP956 - AO956 + DI956*1E3/(8.314*(DK956+273.15)) * AR956/DH956 * AQ956) * DH956/(100*CV956) * 1000/(1000 - AP956)</f>
        <v>0</v>
      </c>
      <c r="AO956">
        <v>19.7725783850409</v>
      </c>
      <c r="AP956">
        <v>25.4232888111888</v>
      </c>
      <c r="AQ956">
        <v>-0.00116210446376921</v>
      </c>
      <c r="AR956">
        <v>92.4461955037178</v>
      </c>
      <c r="AS956">
        <v>0</v>
      </c>
      <c r="AT956">
        <v>0</v>
      </c>
      <c r="AU956">
        <f>IF(AS956*$H$13&gt;=AW956,1.0,(AW956/(AW956-AS956*$H$13)))</f>
        <v>0</v>
      </c>
      <c r="AV956">
        <f>(AU956-1)*100</f>
        <v>0</v>
      </c>
      <c r="AW956">
        <f>MAX(0,($B$13+$C$13*DP956)/(1+$D$13*DP956)*DI956/(DK956+273)*$E$13)</f>
        <v>0</v>
      </c>
      <c r="AX956" t="s">
        <v>418</v>
      </c>
      <c r="AY956" t="s">
        <v>418</v>
      </c>
      <c r="AZ956">
        <v>0</v>
      </c>
      <c r="BA956">
        <v>0</v>
      </c>
      <c r="BB956">
        <f>1-AZ956/BA956</f>
        <v>0</v>
      </c>
      <c r="BC956">
        <v>0</v>
      </c>
      <c r="BD956" t="s">
        <v>418</v>
      </c>
      <c r="BE956" t="s">
        <v>418</v>
      </c>
      <c r="BF956">
        <v>0</v>
      </c>
      <c r="BG956">
        <v>0</v>
      </c>
      <c r="BH956">
        <f>1-BF956/BG956</f>
        <v>0</v>
      </c>
      <c r="BI956">
        <v>0.5</v>
      </c>
      <c r="BJ956">
        <f>CS956</f>
        <v>0</v>
      </c>
      <c r="BK956">
        <f>L956</f>
        <v>0</v>
      </c>
      <c r="BL956">
        <f>BH956*BI956*BJ956</f>
        <v>0</v>
      </c>
      <c r="BM956">
        <f>(BK956-BC956)/BJ956</f>
        <v>0</v>
      </c>
      <c r="BN956">
        <f>(BA956-BG956)/BG956</f>
        <v>0</v>
      </c>
      <c r="BO956">
        <f>AZ956/(BB956+AZ956/BG956)</f>
        <v>0</v>
      </c>
      <c r="BP956" t="s">
        <v>418</v>
      </c>
      <c r="BQ956">
        <v>0</v>
      </c>
      <c r="BR956">
        <f>IF(BQ956&lt;&gt;0, BQ956, BO956)</f>
        <v>0</v>
      </c>
      <c r="BS956">
        <f>1-BR956/BG956</f>
        <v>0</v>
      </c>
      <c r="BT956">
        <f>(BG956-BF956)/(BG956-BR956)</f>
        <v>0</v>
      </c>
      <c r="BU956">
        <f>(BA956-BG956)/(BA956-BR956)</f>
        <v>0</v>
      </c>
      <c r="BV956">
        <f>(BG956-BF956)/(BG956-AZ956)</f>
        <v>0</v>
      </c>
      <c r="BW956">
        <f>(BA956-BG956)/(BA956-AZ956)</f>
        <v>0</v>
      </c>
      <c r="BX956">
        <f>(BT956*BR956/BF956)</f>
        <v>0</v>
      </c>
      <c r="BY956">
        <f>(1-BX956)</f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f>$B$11*DQ956+$C$11*DR956+$F$11*EC956*(1-EF956)</f>
        <v>0</v>
      </c>
      <c r="CS956">
        <f>CR956*CT956</f>
        <v>0</v>
      </c>
      <c r="CT956">
        <f>($B$11*$D$9+$C$11*$D$9+$F$11*((EP956+EH956)/MAX(EP956+EH956+EQ956, 0.1)*$I$9+EQ956/MAX(EP956+EH956+EQ956, 0.1)*$J$9))/($B$11+$C$11+$F$11)</f>
        <v>0</v>
      </c>
      <c r="CU956">
        <f>($B$11*$K$9+$C$11*$K$9+$F$11*((EP956+EH956)/MAX(EP956+EH956+EQ956, 0.1)*$P$9+EQ956/MAX(EP956+EH956+EQ956, 0.1)*$Q$9))/($B$11+$C$11+$F$11)</f>
        <v>0</v>
      </c>
      <c r="CV956">
        <v>6</v>
      </c>
      <c r="CW956">
        <v>0.5</v>
      </c>
      <c r="CX956" t="s">
        <v>419</v>
      </c>
      <c r="CY956">
        <v>2</v>
      </c>
      <c r="CZ956" t="b">
        <v>1</v>
      </c>
      <c r="DA956">
        <v>1659037647.1</v>
      </c>
      <c r="DB956">
        <v>1095.81</v>
      </c>
      <c r="DC956">
        <v>1168.27296296296</v>
      </c>
      <c r="DD956">
        <v>25.4660555555555</v>
      </c>
      <c r="DE956">
        <v>19.8263925925926</v>
      </c>
      <c r="DF956">
        <v>1085.48777777778</v>
      </c>
      <c r="DG956">
        <v>24.9384148148148</v>
      </c>
      <c r="DH956">
        <v>500.070407407407</v>
      </c>
      <c r="DI956">
        <v>90.2690777777778</v>
      </c>
      <c r="DJ956">
        <v>0.0438385740740741</v>
      </c>
      <c r="DK956">
        <v>27.2161666666667</v>
      </c>
      <c r="DL956">
        <v>27.260762962963</v>
      </c>
      <c r="DM956">
        <v>999.9</v>
      </c>
      <c r="DN956">
        <v>0</v>
      </c>
      <c r="DO956">
        <v>0</v>
      </c>
      <c r="DP956">
        <v>9995.37037037037</v>
      </c>
      <c r="DQ956">
        <v>0</v>
      </c>
      <c r="DR956">
        <v>17.1592703703704</v>
      </c>
      <c r="DS956">
        <v>-72.4624777777778</v>
      </c>
      <c r="DT956">
        <v>1124.44481481481</v>
      </c>
      <c r="DU956">
        <v>1191.90222222222</v>
      </c>
      <c r="DV956">
        <v>5.63966</v>
      </c>
      <c r="DW956">
        <v>1168.27296296296</v>
      </c>
      <c r="DX956">
        <v>19.8263925925926</v>
      </c>
      <c r="DY956">
        <v>2.2987962962963</v>
      </c>
      <c r="DZ956">
        <v>1.78971037037037</v>
      </c>
      <c r="EA956">
        <v>19.6679703703704</v>
      </c>
      <c r="EB956">
        <v>15.6971074074074</v>
      </c>
      <c r="EC956">
        <v>2000</v>
      </c>
      <c r="ED956">
        <v>0.979998111111111</v>
      </c>
      <c r="EE956">
        <v>0.0200018814814815</v>
      </c>
      <c r="EF956">
        <v>0</v>
      </c>
      <c r="EG956">
        <v>894.773518518518</v>
      </c>
      <c r="EH956">
        <v>5.00063</v>
      </c>
      <c r="EI956">
        <v>17607.5444444444</v>
      </c>
      <c r="EJ956">
        <v>17256.8851851852</v>
      </c>
      <c r="EK956">
        <v>38.0528148148148</v>
      </c>
      <c r="EL956">
        <v>38.125</v>
      </c>
      <c r="EM956">
        <v>37.5597037037037</v>
      </c>
      <c r="EN956">
        <v>37.437</v>
      </c>
      <c r="EO956">
        <v>39.062</v>
      </c>
      <c r="EP956">
        <v>1955.1</v>
      </c>
      <c r="EQ956">
        <v>39.9</v>
      </c>
      <c r="ER956">
        <v>0</v>
      </c>
      <c r="ES956">
        <v>1659037653.7</v>
      </c>
      <c r="ET956">
        <v>0</v>
      </c>
      <c r="EU956">
        <v>894.776653846154</v>
      </c>
      <c r="EV956">
        <v>0.170085468992344</v>
      </c>
      <c r="EW956">
        <v>-11.5008547327307</v>
      </c>
      <c r="EX956">
        <v>17607.4846153846</v>
      </c>
      <c r="EY956">
        <v>15</v>
      </c>
      <c r="EZ956">
        <v>1659035359.5</v>
      </c>
      <c r="FA956" t="s">
        <v>1976</v>
      </c>
      <c r="FB956">
        <v>1659035357.5</v>
      </c>
      <c r="FC956">
        <v>1659035359.5</v>
      </c>
      <c r="FD956">
        <v>1</v>
      </c>
      <c r="FE956">
        <v>-0.104</v>
      </c>
      <c r="FF956">
        <v>-0.037</v>
      </c>
      <c r="FG956">
        <v>6.435</v>
      </c>
      <c r="FH956">
        <v>0.501</v>
      </c>
      <c r="FI956">
        <v>420</v>
      </c>
      <c r="FJ956">
        <v>25</v>
      </c>
      <c r="FK956">
        <v>0.45</v>
      </c>
      <c r="FL956">
        <v>0.11</v>
      </c>
      <c r="FM956">
        <v>-72.4732725</v>
      </c>
      <c r="FN956">
        <v>-1.1014210131331</v>
      </c>
      <c r="FO956">
        <v>0.725424602900777</v>
      </c>
      <c r="FP956">
        <v>0</v>
      </c>
      <c r="FQ956">
        <v>894.760911764706</v>
      </c>
      <c r="FR956">
        <v>0.00380442767655386</v>
      </c>
      <c r="FS956">
        <v>0.164050990575043</v>
      </c>
      <c r="FT956">
        <v>1</v>
      </c>
      <c r="FU956">
        <v>5.6112265</v>
      </c>
      <c r="FV956">
        <v>0.4172748968105</v>
      </c>
      <c r="FW956">
        <v>0.0473628759446678</v>
      </c>
      <c r="FX956">
        <v>0</v>
      </c>
      <c r="FY956">
        <v>1</v>
      </c>
      <c r="FZ956">
        <v>3</v>
      </c>
      <c r="GA956" t="s">
        <v>421</v>
      </c>
      <c r="GB956">
        <v>2.97314</v>
      </c>
      <c r="GC956">
        <v>2.69794</v>
      </c>
      <c r="GD956">
        <v>0.178722</v>
      </c>
      <c r="GE956">
        <v>0.186639</v>
      </c>
      <c r="GF956">
        <v>0.107203</v>
      </c>
      <c r="GG956">
        <v>0.0906712</v>
      </c>
      <c r="GH956">
        <v>31980.9</v>
      </c>
      <c r="GI956">
        <v>34643</v>
      </c>
      <c r="GJ956">
        <v>35284.7</v>
      </c>
      <c r="GK956">
        <v>38625</v>
      </c>
      <c r="GL956">
        <v>44661.4</v>
      </c>
      <c r="GM956">
        <v>50732.1</v>
      </c>
      <c r="GN956">
        <v>55156.1</v>
      </c>
      <c r="GO956">
        <v>61956.3</v>
      </c>
      <c r="GP956">
        <v>1.9842</v>
      </c>
      <c r="GQ956">
        <v>1.854</v>
      </c>
      <c r="GR956">
        <v>0.131875</v>
      </c>
      <c r="GS956">
        <v>0</v>
      </c>
      <c r="GT956">
        <v>25.0911</v>
      </c>
      <c r="GU956">
        <v>999.9</v>
      </c>
      <c r="GV956">
        <v>58.174</v>
      </c>
      <c r="GW956">
        <v>29.245</v>
      </c>
      <c r="GX956">
        <v>26.2881</v>
      </c>
      <c r="GY956">
        <v>56.1119</v>
      </c>
      <c r="GZ956">
        <v>46.1899</v>
      </c>
      <c r="HA956">
        <v>1</v>
      </c>
      <c r="HB956">
        <v>-0.0626829</v>
      </c>
      <c r="HC956">
        <v>0.0209368</v>
      </c>
      <c r="HD956">
        <v>20.1131</v>
      </c>
      <c r="HE956">
        <v>5.19932</v>
      </c>
      <c r="HF956">
        <v>12.004</v>
      </c>
      <c r="HG956">
        <v>4.9752</v>
      </c>
      <c r="HH956">
        <v>3.2938</v>
      </c>
      <c r="HI956">
        <v>9999</v>
      </c>
      <c r="HJ956">
        <v>9999</v>
      </c>
      <c r="HK956">
        <v>9999</v>
      </c>
      <c r="HL956">
        <v>631.5</v>
      </c>
      <c r="HM956">
        <v>1.86319</v>
      </c>
      <c r="HN956">
        <v>1.86798</v>
      </c>
      <c r="HO956">
        <v>1.86783</v>
      </c>
      <c r="HP956">
        <v>1.86899</v>
      </c>
      <c r="HQ956">
        <v>1.86981</v>
      </c>
      <c r="HR956">
        <v>1.86584</v>
      </c>
      <c r="HS956">
        <v>1.86691</v>
      </c>
      <c r="HT956">
        <v>1.86829</v>
      </c>
      <c r="HU956">
        <v>5</v>
      </c>
      <c r="HV956">
        <v>0</v>
      </c>
      <c r="HW956">
        <v>0</v>
      </c>
      <c r="HX956">
        <v>0</v>
      </c>
      <c r="HY956" t="s">
        <v>422</v>
      </c>
      <c r="HZ956" t="s">
        <v>423</v>
      </c>
      <c r="IA956" t="s">
        <v>424</v>
      </c>
      <c r="IB956" t="s">
        <v>424</v>
      </c>
      <c r="IC956" t="s">
        <v>424</v>
      </c>
      <c r="ID956" t="s">
        <v>424</v>
      </c>
      <c r="IE956">
        <v>0</v>
      </c>
      <c r="IF956">
        <v>100</v>
      </c>
      <c r="IG956">
        <v>100</v>
      </c>
      <c r="IH956">
        <v>10.46</v>
      </c>
      <c r="II956">
        <v>0.525</v>
      </c>
      <c r="IJ956">
        <v>3.92360093765785</v>
      </c>
      <c r="IK956">
        <v>0.00601174518973114</v>
      </c>
      <c r="IL956">
        <v>2.77886958061485e-07</v>
      </c>
      <c r="IM956">
        <v>-3.54636231360687e-10</v>
      </c>
      <c r="IN956">
        <v>-0.0563701243599933</v>
      </c>
      <c r="IO956">
        <v>-0.0144154843440888</v>
      </c>
      <c r="IP956">
        <v>0.00183489941427445</v>
      </c>
      <c r="IQ956">
        <v>-1.27444401181449e-05</v>
      </c>
      <c r="IR956">
        <v>-4</v>
      </c>
      <c r="IS956">
        <v>1848</v>
      </c>
      <c r="IT956">
        <v>1</v>
      </c>
      <c r="IU956">
        <v>25</v>
      </c>
      <c r="IV956">
        <v>38.3</v>
      </c>
      <c r="IW956">
        <v>38.3</v>
      </c>
      <c r="IX956">
        <v>2.38892</v>
      </c>
      <c r="IY956">
        <v>2.60986</v>
      </c>
      <c r="IZ956">
        <v>1.54785</v>
      </c>
      <c r="JA956">
        <v>2.30713</v>
      </c>
      <c r="JB956">
        <v>1.34644</v>
      </c>
      <c r="JC956">
        <v>2.28394</v>
      </c>
      <c r="JD956">
        <v>33.6029</v>
      </c>
      <c r="JE956">
        <v>24.2188</v>
      </c>
      <c r="JF956">
        <v>18</v>
      </c>
      <c r="JG956">
        <v>497.628</v>
      </c>
      <c r="JH956">
        <v>413.551</v>
      </c>
      <c r="JI956">
        <v>25</v>
      </c>
      <c r="JJ956">
        <v>26.4355</v>
      </c>
      <c r="JK956">
        <v>30</v>
      </c>
      <c r="JL956">
        <v>26.3866</v>
      </c>
      <c r="JM956">
        <v>26.3269</v>
      </c>
      <c r="JN956">
        <v>47.8443</v>
      </c>
      <c r="JO956">
        <v>34.024</v>
      </c>
      <c r="JP956">
        <v>97.3766</v>
      </c>
      <c r="JQ956">
        <v>25</v>
      </c>
      <c r="JR956">
        <v>1208.55</v>
      </c>
      <c r="JS956">
        <v>19.5639</v>
      </c>
      <c r="JT956">
        <v>102.316</v>
      </c>
      <c r="JU956">
        <v>103.125</v>
      </c>
    </row>
    <row r="957" spans="1:281">
      <c r="A957">
        <v>939</v>
      </c>
      <c r="B957">
        <v>1659037659.6</v>
      </c>
      <c r="C957">
        <v>13976.5</v>
      </c>
      <c r="D957" t="s">
        <v>2312</v>
      </c>
      <c r="E957" t="s">
        <v>2313</v>
      </c>
      <c r="F957">
        <v>5</v>
      </c>
      <c r="G957" t="s">
        <v>2169</v>
      </c>
      <c r="H957" t="s">
        <v>417</v>
      </c>
      <c r="I957">
        <v>1659037651.81429</v>
      </c>
      <c r="J957">
        <f>(K957)/1000</f>
        <v>0</v>
      </c>
      <c r="K957">
        <f>IF(CZ957, AN957, AH957)</f>
        <v>0</v>
      </c>
      <c r="L957">
        <f>IF(CZ957, AI957, AG957)</f>
        <v>0</v>
      </c>
      <c r="M957">
        <f>DB957 - IF(AU957&gt;1, L957*CV957*100.0/(AW957*DP957), 0)</f>
        <v>0</v>
      </c>
      <c r="N957">
        <f>((T957-J957/2)*M957-L957)/(T957+J957/2)</f>
        <v>0</v>
      </c>
      <c r="O957">
        <f>N957*(DI957+DJ957)/1000.0</f>
        <v>0</v>
      </c>
      <c r="P957">
        <f>(DB957 - IF(AU957&gt;1, L957*CV957*100.0/(AW957*DP957), 0))*(DI957+DJ957)/1000.0</f>
        <v>0</v>
      </c>
      <c r="Q957">
        <f>2.0/((1/S957-1/R957)+SIGN(S957)*SQRT((1/S957-1/R957)*(1/S957-1/R957) + 4*CW957/((CW957+1)*(CW957+1))*(2*1/S957*1/R957-1/R957*1/R957)))</f>
        <v>0</v>
      </c>
      <c r="R957">
        <f>IF(LEFT(CX957,1)&lt;&gt;"0",IF(LEFT(CX957,1)="1",3.0,CY957),$D$5+$E$5*(DP957*DI957/($K$5*1000))+$F$5*(DP957*DI957/($K$5*1000))*MAX(MIN(CV957,$J$5),$I$5)*MAX(MIN(CV957,$J$5),$I$5)+$G$5*MAX(MIN(CV957,$J$5),$I$5)*(DP957*DI957/($K$5*1000))+$H$5*(DP957*DI957/($K$5*1000))*(DP957*DI957/($K$5*1000)))</f>
        <v>0</v>
      </c>
      <c r="S957">
        <f>J957*(1000-(1000*0.61365*exp(17.502*W957/(240.97+W957))/(DI957+DJ957)+DD957)/2)/(1000*0.61365*exp(17.502*W957/(240.97+W957))/(DI957+DJ957)-DD957)</f>
        <v>0</v>
      </c>
      <c r="T957">
        <f>1/((CW957+1)/(Q957/1.6)+1/(R957/1.37)) + CW957/((CW957+1)/(Q957/1.6) + CW957/(R957/1.37))</f>
        <v>0</v>
      </c>
      <c r="U957">
        <f>(CR957*CU957)</f>
        <v>0</v>
      </c>
      <c r="V957">
        <f>(DK957+(U957+2*0.95*5.67E-8*(((DK957+$B$7)+273)^4-(DK957+273)^4)-44100*J957)/(1.84*29.3*R957+8*0.95*5.67E-8*(DK957+273)^3))</f>
        <v>0</v>
      </c>
      <c r="W957">
        <f>($C$7*DL957+$D$7*DM957+$E$7*V957)</f>
        <v>0</v>
      </c>
      <c r="X957">
        <f>0.61365*exp(17.502*W957/(240.97+W957))</f>
        <v>0</v>
      </c>
      <c r="Y957">
        <f>(Z957/AA957*100)</f>
        <v>0</v>
      </c>
      <c r="Z957">
        <f>DD957*(DI957+DJ957)/1000</f>
        <v>0</v>
      </c>
      <c r="AA957">
        <f>0.61365*exp(17.502*DK957/(240.97+DK957))</f>
        <v>0</v>
      </c>
      <c r="AB957">
        <f>(X957-DD957*(DI957+DJ957)/1000)</f>
        <v>0</v>
      </c>
      <c r="AC957">
        <f>(-J957*44100)</f>
        <v>0</v>
      </c>
      <c r="AD957">
        <f>2*29.3*R957*0.92*(DK957-W957)</f>
        <v>0</v>
      </c>
      <c r="AE957">
        <f>2*0.95*5.67E-8*(((DK957+$B$7)+273)^4-(W957+273)^4)</f>
        <v>0</v>
      </c>
      <c r="AF957">
        <f>U957+AE957+AC957+AD957</f>
        <v>0</v>
      </c>
      <c r="AG957">
        <f>DH957*AU957*(DC957-DB957*(1000-AU957*DE957)/(1000-AU957*DD957))/(100*CV957)</f>
        <v>0</v>
      </c>
      <c r="AH957">
        <f>1000*DH957*AU957*(DD957-DE957)/(100*CV957*(1000-AU957*DD957))</f>
        <v>0</v>
      </c>
      <c r="AI957">
        <f>(AJ957 - AK957 - DI957*1E3/(8.314*(DK957+273.15)) * AM957/DH957 * AL957) * DH957/(100*CV957) * (1000 - DE957)/1000</f>
        <v>0</v>
      </c>
      <c r="AJ957">
        <v>1225.01529672081</v>
      </c>
      <c r="AK957">
        <v>1165.81484848485</v>
      </c>
      <c r="AL957">
        <v>3.42074438595329</v>
      </c>
      <c r="AM957">
        <v>66.0502826319513</v>
      </c>
      <c r="AN957">
        <f>(AP957 - AO957 + DI957*1E3/(8.314*(DK957+273.15)) * AR957/DH957 * AQ957) * DH957/(100*CV957) * 1000/(1000 - AP957)</f>
        <v>0</v>
      </c>
      <c r="AO957">
        <v>19.6593350773243</v>
      </c>
      <c r="AP957">
        <v>25.358772027972</v>
      </c>
      <c r="AQ957">
        <v>-0.0103516783507074</v>
      </c>
      <c r="AR957">
        <v>92.4461955037178</v>
      </c>
      <c r="AS957">
        <v>0</v>
      </c>
      <c r="AT957">
        <v>0</v>
      </c>
      <c r="AU957">
        <f>IF(AS957*$H$13&gt;=AW957,1.0,(AW957/(AW957-AS957*$H$13)))</f>
        <v>0</v>
      </c>
      <c r="AV957">
        <f>(AU957-1)*100</f>
        <v>0</v>
      </c>
      <c r="AW957">
        <f>MAX(0,($B$13+$C$13*DP957)/(1+$D$13*DP957)*DI957/(DK957+273)*$E$13)</f>
        <v>0</v>
      </c>
      <c r="AX957" t="s">
        <v>418</v>
      </c>
      <c r="AY957" t="s">
        <v>418</v>
      </c>
      <c r="AZ957">
        <v>0</v>
      </c>
      <c r="BA957">
        <v>0</v>
      </c>
      <c r="BB957">
        <f>1-AZ957/BA957</f>
        <v>0</v>
      </c>
      <c r="BC957">
        <v>0</v>
      </c>
      <c r="BD957" t="s">
        <v>418</v>
      </c>
      <c r="BE957" t="s">
        <v>418</v>
      </c>
      <c r="BF957">
        <v>0</v>
      </c>
      <c r="BG957">
        <v>0</v>
      </c>
      <c r="BH957">
        <f>1-BF957/BG957</f>
        <v>0</v>
      </c>
      <c r="BI957">
        <v>0.5</v>
      </c>
      <c r="BJ957">
        <f>CS957</f>
        <v>0</v>
      </c>
      <c r="BK957">
        <f>L957</f>
        <v>0</v>
      </c>
      <c r="BL957">
        <f>BH957*BI957*BJ957</f>
        <v>0</v>
      </c>
      <c r="BM957">
        <f>(BK957-BC957)/BJ957</f>
        <v>0</v>
      </c>
      <c r="BN957">
        <f>(BA957-BG957)/BG957</f>
        <v>0</v>
      </c>
      <c r="BO957">
        <f>AZ957/(BB957+AZ957/BG957)</f>
        <v>0</v>
      </c>
      <c r="BP957" t="s">
        <v>418</v>
      </c>
      <c r="BQ957">
        <v>0</v>
      </c>
      <c r="BR957">
        <f>IF(BQ957&lt;&gt;0, BQ957, BO957)</f>
        <v>0</v>
      </c>
      <c r="BS957">
        <f>1-BR957/BG957</f>
        <v>0</v>
      </c>
      <c r="BT957">
        <f>(BG957-BF957)/(BG957-BR957)</f>
        <v>0</v>
      </c>
      <c r="BU957">
        <f>(BA957-BG957)/(BA957-BR957)</f>
        <v>0</v>
      </c>
      <c r="BV957">
        <f>(BG957-BF957)/(BG957-AZ957)</f>
        <v>0</v>
      </c>
      <c r="BW957">
        <f>(BA957-BG957)/(BA957-AZ957)</f>
        <v>0</v>
      </c>
      <c r="BX957">
        <f>(BT957*BR957/BF957)</f>
        <v>0</v>
      </c>
      <c r="BY957">
        <f>(1-BX957)</f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f>$B$11*DQ957+$C$11*DR957+$F$11*EC957*(1-EF957)</f>
        <v>0</v>
      </c>
      <c r="CS957">
        <f>CR957*CT957</f>
        <v>0</v>
      </c>
      <c r="CT957">
        <f>($B$11*$D$9+$C$11*$D$9+$F$11*((EP957+EH957)/MAX(EP957+EH957+EQ957, 0.1)*$I$9+EQ957/MAX(EP957+EH957+EQ957, 0.1)*$J$9))/($B$11+$C$11+$F$11)</f>
        <v>0</v>
      </c>
      <c r="CU957">
        <f>($B$11*$K$9+$C$11*$K$9+$F$11*((EP957+EH957)/MAX(EP957+EH957+EQ957, 0.1)*$P$9+EQ957/MAX(EP957+EH957+EQ957, 0.1)*$Q$9))/($B$11+$C$11+$F$11)</f>
        <v>0</v>
      </c>
      <c r="CV957">
        <v>6</v>
      </c>
      <c r="CW957">
        <v>0.5</v>
      </c>
      <c r="CX957" t="s">
        <v>419</v>
      </c>
      <c r="CY957">
        <v>2</v>
      </c>
      <c r="CZ957" t="b">
        <v>1</v>
      </c>
      <c r="DA957">
        <v>1659037651.81429</v>
      </c>
      <c r="DB957">
        <v>1111.7275</v>
      </c>
      <c r="DC957">
        <v>1184.07535714286</v>
      </c>
      <c r="DD957">
        <v>25.4325857142857</v>
      </c>
      <c r="DE957">
        <v>19.7467107142857</v>
      </c>
      <c r="DF957">
        <v>1101.32035714286</v>
      </c>
      <c r="DG957">
        <v>24.9066392857143</v>
      </c>
      <c r="DH957">
        <v>500.070678571429</v>
      </c>
      <c r="DI957">
        <v>90.2693678571429</v>
      </c>
      <c r="DJ957">
        <v>0.0437496071428571</v>
      </c>
      <c r="DK957">
        <v>27.2140821428571</v>
      </c>
      <c r="DL957">
        <v>27.2464035714286</v>
      </c>
      <c r="DM957">
        <v>999.9</v>
      </c>
      <c r="DN957">
        <v>0</v>
      </c>
      <c r="DO957">
        <v>0</v>
      </c>
      <c r="DP957">
        <v>9996.60714285714</v>
      </c>
      <c r="DQ957">
        <v>0</v>
      </c>
      <c r="DR957">
        <v>17.1757142857143</v>
      </c>
      <c r="DS957">
        <v>-72.3466678571429</v>
      </c>
      <c r="DT957">
        <v>1140.73964285714</v>
      </c>
      <c r="DU957">
        <v>1207.92571428571</v>
      </c>
      <c r="DV957">
        <v>5.68587214285714</v>
      </c>
      <c r="DW957">
        <v>1184.07535714286</v>
      </c>
      <c r="DX957">
        <v>19.7467107142857</v>
      </c>
      <c r="DY957">
        <v>2.29578285714286</v>
      </c>
      <c r="DZ957">
        <v>1.78252392857143</v>
      </c>
      <c r="EA957">
        <v>19.6468321428571</v>
      </c>
      <c r="EB957">
        <v>15.6342071428571</v>
      </c>
      <c r="EC957">
        <v>2000.00142857143</v>
      </c>
      <c r="ED957">
        <v>0.979998107142857</v>
      </c>
      <c r="EE957">
        <v>0.0200018857142857</v>
      </c>
      <c r="EF957">
        <v>0</v>
      </c>
      <c r="EG957">
        <v>894.721892857143</v>
      </c>
      <c r="EH957">
        <v>5.00063</v>
      </c>
      <c r="EI957">
        <v>17606.7321428571</v>
      </c>
      <c r="EJ957">
        <v>17256.8964285714</v>
      </c>
      <c r="EK957">
        <v>38.062</v>
      </c>
      <c r="EL957">
        <v>38.125</v>
      </c>
      <c r="EM957">
        <v>37.5597857142857</v>
      </c>
      <c r="EN957">
        <v>37.437</v>
      </c>
      <c r="EO957">
        <v>39.062</v>
      </c>
      <c r="EP957">
        <v>1955.10142857143</v>
      </c>
      <c r="EQ957">
        <v>39.9</v>
      </c>
      <c r="ER957">
        <v>0</v>
      </c>
      <c r="ES957">
        <v>1659037658.5</v>
      </c>
      <c r="ET957">
        <v>0</v>
      </c>
      <c r="EU957">
        <v>894.738846153846</v>
      </c>
      <c r="EV957">
        <v>-0.589264947070381</v>
      </c>
      <c r="EW957">
        <v>-12.2598290640028</v>
      </c>
      <c r="EX957">
        <v>17606.7461538462</v>
      </c>
      <c r="EY957">
        <v>15</v>
      </c>
      <c r="EZ957">
        <v>1659035359.5</v>
      </c>
      <c r="FA957" t="s">
        <v>1976</v>
      </c>
      <c r="FB957">
        <v>1659035357.5</v>
      </c>
      <c r="FC957">
        <v>1659035359.5</v>
      </c>
      <c r="FD957">
        <v>1</v>
      </c>
      <c r="FE957">
        <v>-0.104</v>
      </c>
      <c r="FF957">
        <v>-0.037</v>
      </c>
      <c r="FG957">
        <v>6.435</v>
      </c>
      <c r="FH957">
        <v>0.501</v>
      </c>
      <c r="FI957">
        <v>420</v>
      </c>
      <c r="FJ957">
        <v>25</v>
      </c>
      <c r="FK957">
        <v>0.45</v>
      </c>
      <c r="FL957">
        <v>0.11</v>
      </c>
      <c r="FM957">
        <v>-72.4713325</v>
      </c>
      <c r="FN957">
        <v>1.95740825515963</v>
      </c>
      <c r="FO957">
        <v>0.5969431913455</v>
      </c>
      <c r="FP957">
        <v>0</v>
      </c>
      <c r="FQ957">
        <v>894.72705882353</v>
      </c>
      <c r="FR957">
        <v>-0.300840331874798</v>
      </c>
      <c r="FS957">
        <v>0.183398944954385</v>
      </c>
      <c r="FT957">
        <v>1</v>
      </c>
      <c r="FU957">
        <v>5.65459225</v>
      </c>
      <c r="FV957">
        <v>0.634972570356471</v>
      </c>
      <c r="FW957">
        <v>0.0660321267069107</v>
      </c>
      <c r="FX957">
        <v>0</v>
      </c>
      <c r="FY957">
        <v>1</v>
      </c>
      <c r="FZ957">
        <v>3</v>
      </c>
      <c r="GA957" t="s">
        <v>421</v>
      </c>
      <c r="GB957">
        <v>2.97356</v>
      </c>
      <c r="GC957">
        <v>2.69801</v>
      </c>
      <c r="GD957">
        <v>0.180395</v>
      </c>
      <c r="GE957">
        <v>0.188194</v>
      </c>
      <c r="GF957">
        <v>0.107053</v>
      </c>
      <c r="GG957">
        <v>0.0904704</v>
      </c>
      <c r="GH957">
        <v>31915.6</v>
      </c>
      <c r="GI957">
        <v>34576.6</v>
      </c>
      <c r="GJ957">
        <v>35284.4</v>
      </c>
      <c r="GK957">
        <v>38624.9</v>
      </c>
      <c r="GL957">
        <v>44668.8</v>
      </c>
      <c r="GM957">
        <v>50743.9</v>
      </c>
      <c r="GN957">
        <v>55155.7</v>
      </c>
      <c r="GO957">
        <v>61957</v>
      </c>
      <c r="GP957">
        <v>1.9848</v>
      </c>
      <c r="GQ957">
        <v>1.853</v>
      </c>
      <c r="GR957">
        <v>0.129938</v>
      </c>
      <c r="GS957">
        <v>0</v>
      </c>
      <c r="GT957">
        <v>25.0889</v>
      </c>
      <c r="GU957">
        <v>999.9</v>
      </c>
      <c r="GV957">
        <v>58.174</v>
      </c>
      <c r="GW957">
        <v>29.245</v>
      </c>
      <c r="GX957">
        <v>26.2865</v>
      </c>
      <c r="GY957">
        <v>55.5219</v>
      </c>
      <c r="GZ957">
        <v>45.9415</v>
      </c>
      <c r="HA957">
        <v>1</v>
      </c>
      <c r="HB957">
        <v>-0.062622</v>
      </c>
      <c r="HC957">
        <v>0.0204793</v>
      </c>
      <c r="HD957">
        <v>20.114</v>
      </c>
      <c r="HE957">
        <v>5.19812</v>
      </c>
      <c r="HF957">
        <v>12.004</v>
      </c>
      <c r="HG957">
        <v>4.976</v>
      </c>
      <c r="HH957">
        <v>3.2934</v>
      </c>
      <c r="HI957">
        <v>9999</v>
      </c>
      <c r="HJ957">
        <v>9999</v>
      </c>
      <c r="HK957">
        <v>9999</v>
      </c>
      <c r="HL957">
        <v>631.5</v>
      </c>
      <c r="HM957">
        <v>1.86313</v>
      </c>
      <c r="HN957">
        <v>1.86798</v>
      </c>
      <c r="HO957">
        <v>1.86783</v>
      </c>
      <c r="HP957">
        <v>1.86896</v>
      </c>
      <c r="HQ957">
        <v>1.86978</v>
      </c>
      <c r="HR957">
        <v>1.86584</v>
      </c>
      <c r="HS957">
        <v>1.86691</v>
      </c>
      <c r="HT957">
        <v>1.86829</v>
      </c>
      <c r="HU957">
        <v>5</v>
      </c>
      <c r="HV957">
        <v>0</v>
      </c>
      <c r="HW957">
        <v>0</v>
      </c>
      <c r="HX957">
        <v>0</v>
      </c>
      <c r="HY957" t="s">
        <v>422</v>
      </c>
      <c r="HZ957" t="s">
        <v>423</v>
      </c>
      <c r="IA957" t="s">
        <v>424</v>
      </c>
      <c r="IB957" t="s">
        <v>424</v>
      </c>
      <c r="IC957" t="s">
        <v>424</v>
      </c>
      <c r="ID957" t="s">
        <v>424</v>
      </c>
      <c r="IE957">
        <v>0</v>
      </c>
      <c r="IF957">
        <v>100</v>
      </c>
      <c r="IG957">
        <v>100</v>
      </c>
      <c r="IH957">
        <v>10.55</v>
      </c>
      <c r="II957">
        <v>0.5223</v>
      </c>
      <c r="IJ957">
        <v>3.92360093765785</v>
      </c>
      <c r="IK957">
        <v>0.00601174518973114</v>
      </c>
      <c r="IL957">
        <v>2.77886958061485e-07</v>
      </c>
      <c r="IM957">
        <v>-3.54636231360687e-10</v>
      </c>
      <c r="IN957">
        <v>-0.0563701243599933</v>
      </c>
      <c r="IO957">
        <v>-0.0144154843440888</v>
      </c>
      <c r="IP957">
        <v>0.00183489941427445</v>
      </c>
      <c r="IQ957">
        <v>-1.27444401181449e-05</v>
      </c>
      <c r="IR957">
        <v>-4</v>
      </c>
      <c r="IS957">
        <v>1848</v>
      </c>
      <c r="IT957">
        <v>1</v>
      </c>
      <c r="IU957">
        <v>25</v>
      </c>
      <c r="IV957">
        <v>38.4</v>
      </c>
      <c r="IW957">
        <v>38.3</v>
      </c>
      <c r="IX957">
        <v>2.41577</v>
      </c>
      <c r="IY957">
        <v>2.60742</v>
      </c>
      <c r="IZ957">
        <v>1.54785</v>
      </c>
      <c r="JA957">
        <v>2.30713</v>
      </c>
      <c r="JB957">
        <v>1.34644</v>
      </c>
      <c r="JC957">
        <v>2.41211</v>
      </c>
      <c r="JD957">
        <v>33.6029</v>
      </c>
      <c r="JE957">
        <v>24.2188</v>
      </c>
      <c r="JF957">
        <v>18</v>
      </c>
      <c r="JG957">
        <v>498.022</v>
      </c>
      <c r="JH957">
        <v>412.986</v>
      </c>
      <c r="JI957">
        <v>25</v>
      </c>
      <c r="JJ957">
        <v>26.4355</v>
      </c>
      <c r="JK957">
        <v>30.0001</v>
      </c>
      <c r="JL957">
        <v>26.3866</v>
      </c>
      <c r="JM957">
        <v>26.3269</v>
      </c>
      <c r="JN957">
        <v>48.3865</v>
      </c>
      <c r="JO957">
        <v>34.3072</v>
      </c>
      <c r="JP957">
        <v>97.3766</v>
      </c>
      <c r="JQ957">
        <v>25</v>
      </c>
      <c r="JR957">
        <v>1222.05</v>
      </c>
      <c r="JS957">
        <v>19.5421</v>
      </c>
      <c r="JT957">
        <v>102.315</v>
      </c>
      <c r="JU957">
        <v>103.126</v>
      </c>
    </row>
    <row r="958" spans="1:281">
      <c r="A958">
        <v>940</v>
      </c>
      <c r="B958">
        <v>1659037664.6</v>
      </c>
      <c r="C958">
        <v>13981.5</v>
      </c>
      <c r="D958" t="s">
        <v>2314</v>
      </c>
      <c r="E958" t="s">
        <v>2315</v>
      </c>
      <c r="F958">
        <v>5</v>
      </c>
      <c r="G958" t="s">
        <v>2169</v>
      </c>
      <c r="H958" t="s">
        <v>417</v>
      </c>
      <c r="I958">
        <v>1659037657.1</v>
      </c>
      <c r="J958">
        <f>(K958)/1000</f>
        <v>0</v>
      </c>
      <c r="K958">
        <f>IF(CZ958, AN958, AH958)</f>
        <v>0</v>
      </c>
      <c r="L958">
        <f>IF(CZ958, AI958, AG958)</f>
        <v>0</v>
      </c>
      <c r="M958">
        <f>DB958 - IF(AU958&gt;1, L958*CV958*100.0/(AW958*DP958), 0)</f>
        <v>0</v>
      </c>
      <c r="N958">
        <f>((T958-J958/2)*M958-L958)/(T958+J958/2)</f>
        <v>0</v>
      </c>
      <c r="O958">
        <f>N958*(DI958+DJ958)/1000.0</f>
        <v>0</v>
      </c>
      <c r="P958">
        <f>(DB958 - IF(AU958&gt;1, L958*CV958*100.0/(AW958*DP958), 0))*(DI958+DJ958)/1000.0</f>
        <v>0</v>
      </c>
      <c r="Q958">
        <f>2.0/((1/S958-1/R958)+SIGN(S958)*SQRT((1/S958-1/R958)*(1/S958-1/R958) + 4*CW958/((CW958+1)*(CW958+1))*(2*1/S958*1/R958-1/R958*1/R958)))</f>
        <v>0</v>
      </c>
      <c r="R958">
        <f>IF(LEFT(CX958,1)&lt;&gt;"0",IF(LEFT(CX958,1)="1",3.0,CY958),$D$5+$E$5*(DP958*DI958/($K$5*1000))+$F$5*(DP958*DI958/($K$5*1000))*MAX(MIN(CV958,$J$5),$I$5)*MAX(MIN(CV958,$J$5),$I$5)+$G$5*MAX(MIN(CV958,$J$5),$I$5)*(DP958*DI958/($K$5*1000))+$H$5*(DP958*DI958/($K$5*1000))*(DP958*DI958/($K$5*1000)))</f>
        <v>0</v>
      </c>
      <c r="S958">
        <f>J958*(1000-(1000*0.61365*exp(17.502*W958/(240.97+W958))/(DI958+DJ958)+DD958)/2)/(1000*0.61365*exp(17.502*W958/(240.97+W958))/(DI958+DJ958)-DD958)</f>
        <v>0</v>
      </c>
      <c r="T958">
        <f>1/((CW958+1)/(Q958/1.6)+1/(R958/1.37)) + CW958/((CW958+1)/(Q958/1.6) + CW958/(R958/1.37))</f>
        <v>0</v>
      </c>
      <c r="U958">
        <f>(CR958*CU958)</f>
        <v>0</v>
      </c>
      <c r="V958">
        <f>(DK958+(U958+2*0.95*5.67E-8*(((DK958+$B$7)+273)^4-(DK958+273)^4)-44100*J958)/(1.84*29.3*R958+8*0.95*5.67E-8*(DK958+273)^3))</f>
        <v>0</v>
      </c>
      <c r="W958">
        <f>($C$7*DL958+$D$7*DM958+$E$7*V958)</f>
        <v>0</v>
      </c>
      <c r="X958">
        <f>0.61365*exp(17.502*W958/(240.97+W958))</f>
        <v>0</v>
      </c>
      <c r="Y958">
        <f>(Z958/AA958*100)</f>
        <v>0</v>
      </c>
      <c r="Z958">
        <f>DD958*(DI958+DJ958)/1000</f>
        <v>0</v>
      </c>
      <c r="AA958">
        <f>0.61365*exp(17.502*DK958/(240.97+DK958))</f>
        <v>0</v>
      </c>
      <c r="AB958">
        <f>(X958-DD958*(DI958+DJ958)/1000)</f>
        <v>0</v>
      </c>
      <c r="AC958">
        <f>(-J958*44100)</f>
        <v>0</v>
      </c>
      <c r="AD958">
        <f>2*29.3*R958*0.92*(DK958-W958)</f>
        <v>0</v>
      </c>
      <c r="AE958">
        <f>2*0.95*5.67E-8*(((DK958+$B$7)+273)^4-(W958+273)^4)</f>
        <v>0</v>
      </c>
      <c r="AF958">
        <f>U958+AE958+AC958+AD958</f>
        <v>0</v>
      </c>
      <c r="AG958">
        <f>DH958*AU958*(DC958-DB958*(1000-AU958*DE958)/(1000-AU958*DD958))/(100*CV958)</f>
        <v>0</v>
      </c>
      <c r="AH958">
        <f>1000*DH958*AU958*(DD958-DE958)/(100*CV958*(1000-AU958*DD958))</f>
        <v>0</v>
      </c>
      <c r="AI958">
        <f>(AJ958 - AK958 - DI958*1E3/(8.314*(DK958+273.15)) * AM958/DH958 * AL958) * DH958/(100*CV958) * (1000 - DE958)/1000</f>
        <v>0</v>
      </c>
      <c r="AJ958">
        <v>1240.87444109796</v>
      </c>
      <c r="AK958">
        <v>1182.46478787879</v>
      </c>
      <c r="AL958">
        <v>3.31210798293307</v>
      </c>
      <c r="AM958">
        <v>66.0502826319513</v>
      </c>
      <c r="AN958">
        <f>(AP958 - AO958 + DI958*1E3/(8.314*(DK958+273.15)) * AR958/DH958 * AQ958) * DH958/(100*CV958) * 1000/(1000 - AP958)</f>
        <v>0</v>
      </c>
      <c r="AO958">
        <v>19.5958885827254</v>
      </c>
      <c r="AP958">
        <v>25.3159426573427</v>
      </c>
      <c r="AQ958">
        <v>-0.00870817035734931</v>
      </c>
      <c r="AR958">
        <v>92.4461955037178</v>
      </c>
      <c r="AS958">
        <v>0</v>
      </c>
      <c r="AT958">
        <v>0</v>
      </c>
      <c r="AU958">
        <f>IF(AS958*$H$13&gt;=AW958,1.0,(AW958/(AW958-AS958*$H$13)))</f>
        <v>0</v>
      </c>
      <c r="AV958">
        <f>(AU958-1)*100</f>
        <v>0</v>
      </c>
      <c r="AW958">
        <f>MAX(0,($B$13+$C$13*DP958)/(1+$D$13*DP958)*DI958/(DK958+273)*$E$13)</f>
        <v>0</v>
      </c>
      <c r="AX958" t="s">
        <v>418</v>
      </c>
      <c r="AY958" t="s">
        <v>418</v>
      </c>
      <c r="AZ958">
        <v>0</v>
      </c>
      <c r="BA958">
        <v>0</v>
      </c>
      <c r="BB958">
        <f>1-AZ958/BA958</f>
        <v>0</v>
      </c>
      <c r="BC958">
        <v>0</v>
      </c>
      <c r="BD958" t="s">
        <v>418</v>
      </c>
      <c r="BE958" t="s">
        <v>418</v>
      </c>
      <c r="BF958">
        <v>0</v>
      </c>
      <c r="BG958">
        <v>0</v>
      </c>
      <c r="BH958">
        <f>1-BF958/BG958</f>
        <v>0</v>
      </c>
      <c r="BI958">
        <v>0.5</v>
      </c>
      <c r="BJ958">
        <f>CS958</f>
        <v>0</v>
      </c>
      <c r="BK958">
        <f>L958</f>
        <v>0</v>
      </c>
      <c r="BL958">
        <f>BH958*BI958*BJ958</f>
        <v>0</v>
      </c>
      <c r="BM958">
        <f>(BK958-BC958)/BJ958</f>
        <v>0</v>
      </c>
      <c r="BN958">
        <f>(BA958-BG958)/BG958</f>
        <v>0</v>
      </c>
      <c r="BO958">
        <f>AZ958/(BB958+AZ958/BG958)</f>
        <v>0</v>
      </c>
      <c r="BP958" t="s">
        <v>418</v>
      </c>
      <c r="BQ958">
        <v>0</v>
      </c>
      <c r="BR958">
        <f>IF(BQ958&lt;&gt;0, BQ958, BO958)</f>
        <v>0</v>
      </c>
      <c r="BS958">
        <f>1-BR958/BG958</f>
        <v>0</v>
      </c>
      <c r="BT958">
        <f>(BG958-BF958)/(BG958-BR958)</f>
        <v>0</v>
      </c>
      <c r="BU958">
        <f>(BA958-BG958)/(BA958-BR958)</f>
        <v>0</v>
      </c>
      <c r="BV958">
        <f>(BG958-BF958)/(BG958-AZ958)</f>
        <v>0</v>
      </c>
      <c r="BW958">
        <f>(BA958-BG958)/(BA958-AZ958)</f>
        <v>0</v>
      </c>
      <c r="BX958">
        <f>(BT958*BR958/BF958)</f>
        <v>0</v>
      </c>
      <c r="BY958">
        <f>(1-BX958)</f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f>$B$11*DQ958+$C$11*DR958+$F$11*EC958*(1-EF958)</f>
        <v>0</v>
      </c>
      <c r="CS958">
        <f>CR958*CT958</f>
        <v>0</v>
      </c>
      <c r="CT958">
        <f>($B$11*$D$9+$C$11*$D$9+$F$11*((EP958+EH958)/MAX(EP958+EH958+EQ958, 0.1)*$I$9+EQ958/MAX(EP958+EH958+EQ958, 0.1)*$J$9))/($B$11+$C$11+$F$11)</f>
        <v>0</v>
      </c>
      <c r="CU958">
        <f>($B$11*$K$9+$C$11*$K$9+$F$11*((EP958+EH958)/MAX(EP958+EH958+EQ958, 0.1)*$P$9+EQ958/MAX(EP958+EH958+EQ958, 0.1)*$Q$9))/($B$11+$C$11+$F$11)</f>
        <v>0</v>
      </c>
      <c r="CV958">
        <v>6</v>
      </c>
      <c r="CW958">
        <v>0.5</v>
      </c>
      <c r="CX958" t="s">
        <v>419</v>
      </c>
      <c r="CY958">
        <v>2</v>
      </c>
      <c r="CZ958" t="b">
        <v>1</v>
      </c>
      <c r="DA958">
        <v>1659037657.1</v>
      </c>
      <c r="DB958">
        <v>1129.49703703704</v>
      </c>
      <c r="DC958">
        <v>1201.37814814815</v>
      </c>
      <c r="DD958">
        <v>25.3863740740741</v>
      </c>
      <c r="DE958">
        <v>19.6542592592593</v>
      </c>
      <c r="DF958">
        <v>1118.99518518519</v>
      </c>
      <c r="DG958">
        <v>24.8627592592593</v>
      </c>
      <c r="DH958">
        <v>500.026925925926</v>
      </c>
      <c r="DI958">
        <v>90.2698222222222</v>
      </c>
      <c r="DJ958">
        <v>0.0440892037037037</v>
      </c>
      <c r="DK958">
        <v>27.2127296296296</v>
      </c>
      <c r="DL958">
        <v>27.2358666666667</v>
      </c>
      <c r="DM958">
        <v>999.9</v>
      </c>
      <c r="DN958">
        <v>0</v>
      </c>
      <c r="DO958">
        <v>0</v>
      </c>
      <c r="DP958">
        <v>9975.18518518518</v>
      </c>
      <c r="DQ958">
        <v>0</v>
      </c>
      <c r="DR958">
        <v>17.1878925925926</v>
      </c>
      <c r="DS958">
        <v>-71.8802333333333</v>
      </c>
      <c r="DT958">
        <v>1158.91703703704</v>
      </c>
      <c r="DU958">
        <v>1225.46222222222</v>
      </c>
      <c r="DV958">
        <v>5.73210666666667</v>
      </c>
      <c r="DW958">
        <v>1201.37814814815</v>
      </c>
      <c r="DX958">
        <v>19.6542592592593</v>
      </c>
      <c r="DY958">
        <v>2.29162296296296</v>
      </c>
      <c r="DZ958">
        <v>1.77418740740741</v>
      </c>
      <c r="EA958">
        <v>19.6176185185185</v>
      </c>
      <c r="EB958">
        <v>15.5611148148148</v>
      </c>
      <c r="EC958">
        <v>1999.99296296296</v>
      </c>
      <c r="ED958">
        <v>0.979998</v>
      </c>
      <c r="EE958">
        <v>0.020002</v>
      </c>
      <c r="EF958">
        <v>0</v>
      </c>
      <c r="EG958">
        <v>894.656555555556</v>
      </c>
      <c r="EH958">
        <v>5.00063</v>
      </c>
      <c r="EI958">
        <v>17605.5037037037</v>
      </c>
      <c r="EJ958">
        <v>17256.8222222222</v>
      </c>
      <c r="EK958">
        <v>38.062</v>
      </c>
      <c r="EL958">
        <v>38.1203333333333</v>
      </c>
      <c r="EM958">
        <v>37.562</v>
      </c>
      <c r="EN958">
        <v>37.437</v>
      </c>
      <c r="EO958">
        <v>39.062</v>
      </c>
      <c r="EP958">
        <v>1955.09296296296</v>
      </c>
      <c r="EQ958">
        <v>39.9</v>
      </c>
      <c r="ER958">
        <v>0</v>
      </c>
      <c r="ES958">
        <v>1659037663.9</v>
      </c>
      <c r="ET958">
        <v>0</v>
      </c>
      <c r="EU958">
        <v>894.67428</v>
      </c>
      <c r="EV958">
        <v>-0.23930767700133</v>
      </c>
      <c r="EW958">
        <v>-12.592307680095</v>
      </c>
      <c r="EX958">
        <v>17605.432</v>
      </c>
      <c r="EY958">
        <v>15</v>
      </c>
      <c r="EZ958">
        <v>1659035359.5</v>
      </c>
      <c r="FA958" t="s">
        <v>1976</v>
      </c>
      <c r="FB958">
        <v>1659035357.5</v>
      </c>
      <c r="FC958">
        <v>1659035359.5</v>
      </c>
      <c r="FD958">
        <v>1</v>
      </c>
      <c r="FE958">
        <v>-0.104</v>
      </c>
      <c r="FF958">
        <v>-0.037</v>
      </c>
      <c r="FG958">
        <v>6.435</v>
      </c>
      <c r="FH958">
        <v>0.501</v>
      </c>
      <c r="FI958">
        <v>420</v>
      </c>
      <c r="FJ958">
        <v>25</v>
      </c>
      <c r="FK958">
        <v>0.45</v>
      </c>
      <c r="FL958">
        <v>0.11</v>
      </c>
      <c r="FM958">
        <v>-72.1050725</v>
      </c>
      <c r="FN958">
        <v>3.45575572232653</v>
      </c>
      <c r="FO958">
        <v>0.652516978701512</v>
      </c>
      <c r="FP958">
        <v>0</v>
      </c>
      <c r="FQ958">
        <v>894.729588235294</v>
      </c>
      <c r="FR958">
        <v>-0.465576772876554</v>
      </c>
      <c r="FS958">
        <v>0.205402204817634</v>
      </c>
      <c r="FT958">
        <v>1</v>
      </c>
      <c r="FU958">
        <v>5.69477825</v>
      </c>
      <c r="FV958">
        <v>0.554643264540326</v>
      </c>
      <c r="FW958">
        <v>0.060921782101622</v>
      </c>
      <c r="FX958">
        <v>0</v>
      </c>
      <c r="FY958">
        <v>1</v>
      </c>
      <c r="FZ958">
        <v>3</v>
      </c>
      <c r="GA958" t="s">
        <v>421</v>
      </c>
      <c r="GB958">
        <v>2.97336</v>
      </c>
      <c r="GC958">
        <v>2.69732</v>
      </c>
      <c r="GD958">
        <v>0.182009</v>
      </c>
      <c r="GE958">
        <v>0.189694</v>
      </c>
      <c r="GF958">
        <v>0.106934</v>
      </c>
      <c r="GG958">
        <v>0.0904161</v>
      </c>
      <c r="GH958">
        <v>31853.1</v>
      </c>
      <c r="GI958">
        <v>34513.4</v>
      </c>
      <c r="GJ958">
        <v>35284.8</v>
      </c>
      <c r="GK958">
        <v>38625.5</v>
      </c>
      <c r="GL958">
        <v>44675.5</v>
      </c>
      <c r="GM958">
        <v>50747.1</v>
      </c>
      <c r="GN958">
        <v>55156.5</v>
      </c>
      <c r="GO958">
        <v>61957.1</v>
      </c>
      <c r="GP958">
        <v>1.984</v>
      </c>
      <c r="GQ958">
        <v>1.8538</v>
      </c>
      <c r="GR958">
        <v>0.13113</v>
      </c>
      <c r="GS958">
        <v>0</v>
      </c>
      <c r="GT958">
        <v>25.0869</v>
      </c>
      <c r="GU958">
        <v>999.9</v>
      </c>
      <c r="GV958">
        <v>58.174</v>
      </c>
      <c r="GW958">
        <v>29.245</v>
      </c>
      <c r="GX958">
        <v>26.2869</v>
      </c>
      <c r="GY958">
        <v>56.3419</v>
      </c>
      <c r="GZ958">
        <v>46.4263</v>
      </c>
      <c r="HA958">
        <v>1</v>
      </c>
      <c r="HB958">
        <v>-0.062622</v>
      </c>
      <c r="HC958">
        <v>0.020915</v>
      </c>
      <c r="HD958">
        <v>20.113</v>
      </c>
      <c r="HE958">
        <v>5.19692</v>
      </c>
      <c r="HF958">
        <v>12.0052</v>
      </c>
      <c r="HG958">
        <v>4.9748</v>
      </c>
      <c r="HH958">
        <v>3.2928</v>
      </c>
      <c r="HI958">
        <v>9999</v>
      </c>
      <c r="HJ958">
        <v>9999</v>
      </c>
      <c r="HK958">
        <v>9999</v>
      </c>
      <c r="HL958">
        <v>631.5</v>
      </c>
      <c r="HM958">
        <v>1.8631</v>
      </c>
      <c r="HN958">
        <v>1.86798</v>
      </c>
      <c r="HO958">
        <v>1.86783</v>
      </c>
      <c r="HP958">
        <v>1.86896</v>
      </c>
      <c r="HQ958">
        <v>1.86981</v>
      </c>
      <c r="HR958">
        <v>1.86584</v>
      </c>
      <c r="HS958">
        <v>1.86691</v>
      </c>
      <c r="HT958">
        <v>1.86829</v>
      </c>
      <c r="HU958">
        <v>5</v>
      </c>
      <c r="HV958">
        <v>0</v>
      </c>
      <c r="HW958">
        <v>0</v>
      </c>
      <c r="HX958">
        <v>0</v>
      </c>
      <c r="HY958" t="s">
        <v>422</v>
      </c>
      <c r="HZ958" t="s">
        <v>423</v>
      </c>
      <c r="IA958" t="s">
        <v>424</v>
      </c>
      <c r="IB958" t="s">
        <v>424</v>
      </c>
      <c r="IC958" t="s">
        <v>424</v>
      </c>
      <c r="ID958" t="s">
        <v>424</v>
      </c>
      <c r="IE958">
        <v>0</v>
      </c>
      <c r="IF958">
        <v>100</v>
      </c>
      <c r="IG958">
        <v>100</v>
      </c>
      <c r="IH958">
        <v>10.63</v>
      </c>
      <c r="II958">
        <v>0.5203</v>
      </c>
      <c r="IJ958">
        <v>3.92360093765785</v>
      </c>
      <c r="IK958">
        <v>0.00601174518973114</v>
      </c>
      <c r="IL958">
        <v>2.77886958061485e-07</v>
      </c>
      <c r="IM958">
        <v>-3.54636231360687e-10</v>
      </c>
      <c r="IN958">
        <v>-0.0563701243599933</v>
      </c>
      <c r="IO958">
        <v>-0.0144154843440888</v>
      </c>
      <c r="IP958">
        <v>0.00183489941427445</v>
      </c>
      <c r="IQ958">
        <v>-1.27444401181449e-05</v>
      </c>
      <c r="IR958">
        <v>-4</v>
      </c>
      <c r="IS958">
        <v>1848</v>
      </c>
      <c r="IT958">
        <v>1</v>
      </c>
      <c r="IU958">
        <v>25</v>
      </c>
      <c r="IV958">
        <v>38.5</v>
      </c>
      <c r="IW958">
        <v>38.4</v>
      </c>
      <c r="IX958">
        <v>2.44019</v>
      </c>
      <c r="IY958">
        <v>2.59766</v>
      </c>
      <c r="IZ958">
        <v>1.54785</v>
      </c>
      <c r="JA958">
        <v>2.30713</v>
      </c>
      <c r="JB958">
        <v>1.34644</v>
      </c>
      <c r="JC958">
        <v>2.39624</v>
      </c>
      <c r="JD958">
        <v>33.6029</v>
      </c>
      <c r="JE958">
        <v>24.2188</v>
      </c>
      <c r="JF958">
        <v>18</v>
      </c>
      <c r="JG958">
        <v>497.496</v>
      </c>
      <c r="JH958">
        <v>413.438</v>
      </c>
      <c r="JI958">
        <v>25.0001</v>
      </c>
      <c r="JJ958">
        <v>26.4377</v>
      </c>
      <c r="JK958">
        <v>30.0001</v>
      </c>
      <c r="JL958">
        <v>26.3866</v>
      </c>
      <c r="JM958">
        <v>26.3269</v>
      </c>
      <c r="JN958">
        <v>48.8779</v>
      </c>
      <c r="JO958">
        <v>34.3072</v>
      </c>
      <c r="JP958">
        <v>97.3766</v>
      </c>
      <c r="JQ958">
        <v>25</v>
      </c>
      <c r="JR958">
        <v>1242.29</v>
      </c>
      <c r="JS958">
        <v>19.5197</v>
      </c>
      <c r="JT958">
        <v>102.316</v>
      </c>
      <c r="JU958">
        <v>103.127</v>
      </c>
    </row>
    <row r="959" spans="1:281">
      <c r="A959">
        <v>941</v>
      </c>
      <c r="B959">
        <v>1659037669.6</v>
      </c>
      <c r="C959">
        <v>13986.5</v>
      </c>
      <c r="D959" t="s">
        <v>2316</v>
      </c>
      <c r="E959" t="s">
        <v>2317</v>
      </c>
      <c r="F959">
        <v>5</v>
      </c>
      <c r="G959" t="s">
        <v>2169</v>
      </c>
      <c r="H959" t="s">
        <v>417</v>
      </c>
      <c r="I959">
        <v>1659037661.81429</v>
      </c>
      <c r="J959">
        <f>(K959)/1000</f>
        <v>0</v>
      </c>
      <c r="K959">
        <f>IF(CZ959, AN959, AH959)</f>
        <v>0</v>
      </c>
      <c r="L959">
        <f>IF(CZ959, AI959, AG959)</f>
        <v>0</v>
      </c>
      <c r="M959">
        <f>DB959 - IF(AU959&gt;1, L959*CV959*100.0/(AW959*DP959), 0)</f>
        <v>0</v>
      </c>
      <c r="N959">
        <f>((T959-J959/2)*M959-L959)/(T959+J959/2)</f>
        <v>0</v>
      </c>
      <c r="O959">
        <f>N959*(DI959+DJ959)/1000.0</f>
        <v>0</v>
      </c>
      <c r="P959">
        <f>(DB959 - IF(AU959&gt;1, L959*CV959*100.0/(AW959*DP959), 0))*(DI959+DJ959)/1000.0</f>
        <v>0</v>
      </c>
      <c r="Q959">
        <f>2.0/((1/S959-1/R959)+SIGN(S959)*SQRT((1/S959-1/R959)*(1/S959-1/R959) + 4*CW959/((CW959+1)*(CW959+1))*(2*1/S959*1/R959-1/R959*1/R959)))</f>
        <v>0</v>
      </c>
      <c r="R959">
        <f>IF(LEFT(CX959,1)&lt;&gt;"0",IF(LEFT(CX959,1)="1",3.0,CY959),$D$5+$E$5*(DP959*DI959/($K$5*1000))+$F$5*(DP959*DI959/($K$5*1000))*MAX(MIN(CV959,$J$5),$I$5)*MAX(MIN(CV959,$J$5),$I$5)+$G$5*MAX(MIN(CV959,$J$5),$I$5)*(DP959*DI959/($K$5*1000))+$H$5*(DP959*DI959/($K$5*1000))*(DP959*DI959/($K$5*1000)))</f>
        <v>0</v>
      </c>
      <c r="S959">
        <f>J959*(1000-(1000*0.61365*exp(17.502*W959/(240.97+W959))/(DI959+DJ959)+DD959)/2)/(1000*0.61365*exp(17.502*W959/(240.97+W959))/(DI959+DJ959)-DD959)</f>
        <v>0</v>
      </c>
      <c r="T959">
        <f>1/((CW959+1)/(Q959/1.6)+1/(R959/1.37)) + CW959/((CW959+1)/(Q959/1.6) + CW959/(R959/1.37))</f>
        <v>0</v>
      </c>
      <c r="U959">
        <f>(CR959*CU959)</f>
        <v>0</v>
      </c>
      <c r="V959">
        <f>(DK959+(U959+2*0.95*5.67E-8*(((DK959+$B$7)+273)^4-(DK959+273)^4)-44100*J959)/(1.84*29.3*R959+8*0.95*5.67E-8*(DK959+273)^3))</f>
        <v>0</v>
      </c>
      <c r="W959">
        <f>($C$7*DL959+$D$7*DM959+$E$7*V959)</f>
        <v>0</v>
      </c>
      <c r="X959">
        <f>0.61365*exp(17.502*W959/(240.97+W959))</f>
        <v>0</v>
      </c>
      <c r="Y959">
        <f>(Z959/AA959*100)</f>
        <v>0</v>
      </c>
      <c r="Z959">
        <f>DD959*(DI959+DJ959)/1000</f>
        <v>0</v>
      </c>
      <c r="AA959">
        <f>0.61365*exp(17.502*DK959/(240.97+DK959))</f>
        <v>0</v>
      </c>
      <c r="AB959">
        <f>(X959-DD959*(DI959+DJ959)/1000)</f>
        <v>0</v>
      </c>
      <c r="AC959">
        <f>(-J959*44100)</f>
        <v>0</v>
      </c>
      <c r="AD959">
        <f>2*29.3*R959*0.92*(DK959-W959)</f>
        <v>0</v>
      </c>
      <c r="AE959">
        <f>2*0.95*5.67E-8*(((DK959+$B$7)+273)^4-(W959+273)^4)</f>
        <v>0</v>
      </c>
      <c r="AF959">
        <f>U959+AE959+AC959+AD959</f>
        <v>0</v>
      </c>
      <c r="AG959">
        <f>DH959*AU959*(DC959-DB959*(1000-AU959*DE959)/(1000-AU959*DD959))/(100*CV959)</f>
        <v>0</v>
      </c>
      <c r="AH959">
        <f>1000*DH959*AU959*(DD959-DE959)/(100*CV959*(1000-AU959*DD959))</f>
        <v>0</v>
      </c>
      <c r="AI959">
        <f>(AJ959 - AK959 - DI959*1E3/(8.314*(DK959+273.15)) * AM959/DH959 * AL959) * DH959/(100*CV959) * (1000 - DE959)/1000</f>
        <v>0</v>
      </c>
      <c r="AJ959">
        <v>1258.07479551245</v>
      </c>
      <c r="AK959">
        <v>1199.45575757576</v>
      </c>
      <c r="AL959">
        <v>3.46661775957872</v>
      </c>
      <c r="AM959">
        <v>66.0502826319513</v>
      </c>
      <c r="AN959">
        <f>(AP959 - AO959 + DI959*1E3/(8.314*(DK959+273.15)) * AR959/DH959 * AQ959) * DH959/(100*CV959) * 1000/(1000 - AP959)</f>
        <v>0</v>
      </c>
      <c r="AO959">
        <v>19.5831516173066</v>
      </c>
      <c r="AP959">
        <v>25.3010321678322</v>
      </c>
      <c r="AQ959">
        <v>-0.00613125490748674</v>
      </c>
      <c r="AR959">
        <v>92.4461955037178</v>
      </c>
      <c r="AS959">
        <v>0</v>
      </c>
      <c r="AT959">
        <v>0</v>
      </c>
      <c r="AU959">
        <f>IF(AS959*$H$13&gt;=AW959,1.0,(AW959/(AW959-AS959*$H$13)))</f>
        <v>0</v>
      </c>
      <c r="AV959">
        <f>(AU959-1)*100</f>
        <v>0</v>
      </c>
      <c r="AW959">
        <f>MAX(0,($B$13+$C$13*DP959)/(1+$D$13*DP959)*DI959/(DK959+273)*$E$13)</f>
        <v>0</v>
      </c>
      <c r="AX959" t="s">
        <v>418</v>
      </c>
      <c r="AY959" t="s">
        <v>418</v>
      </c>
      <c r="AZ959">
        <v>0</v>
      </c>
      <c r="BA959">
        <v>0</v>
      </c>
      <c r="BB959">
        <f>1-AZ959/BA959</f>
        <v>0</v>
      </c>
      <c r="BC959">
        <v>0</v>
      </c>
      <c r="BD959" t="s">
        <v>418</v>
      </c>
      <c r="BE959" t="s">
        <v>418</v>
      </c>
      <c r="BF959">
        <v>0</v>
      </c>
      <c r="BG959">
        <v>0</v>
      </c>
      <c r="BH959">
        <f>1-BF959/BG959</f>
        <v>0</v>
      </c>
      <c r="BI959">
        <v>0.5</v>
      </c>
      <c r="BJ959">
        <f>CS959</f>
        <v>0</v>
      </c>
      <c r="BK959">
        <f>L959</f>
        <v>0</v>
      </c>
      <c r="BL959">
        <f>BH959*BI959*BJ959</f>
        <v>0</v>
      </c>
      <c r="BM959">
        <f>(BK959-BC959)/BJ959</f>
        <v>0</v>
      </c>
      <c r="BN959">
        <f>(BA959-BG959)/BG959</f>
        <v>0</v>
      </c>
      <c r="BO959">
        <f>AZ959/(BB959+AZ959/BG959)</f>
        <v>0</v>
      </c>
      <c r="BP959" t="s">
        <v>418</v>
      </c>
      <c r="BQ959">
        <v>0</v>
      </c>
      <c r="BR959">
        <f>IF(BQ959&lt;&gt;0, BQ959, BO959)</f>
        <v>0</v>
      </c>
      <c r="BS959">
        <f>1-BR959/BG959</f>
        <v>0</v>
      </c>
      <c r="BT959">
        <f>(BG959-BF959)/(BG959-BR959)</f>
        <v>0</v>
      </c>
      <c r="BU959">
        <f>(BA959-BG959)/(BA959-BR959)</f>
        <v>0</v>
      </c>
      <c r="BV959">
        <f>(BG959-BF959)/(BG959-AZ959)</f>
        <v>0</v>
      </c>
      <c r="BW959">
        <f>(BA959-BG959)/(BA959-AZ959)</f>
        <v>0</v>
      </c>
      <c r="BX959">
        <f>(BT959*BR959/BF959)</f>
        <v>0</v>
      </c>
      <c r="BY959">
        <f>(1-BX959)</f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f>$B$11*DQ959+$C$11*DR959+$F$11*EC959*(1-EF959)</f>
        <v>0</v>
      </c>
      <c r="CS959">
        <f>CR959*CT959</f>
        <v>0</v>
      </c>
      <c r="CT959">
        <f>($B$11*$D$9+$C$11*$D$9+$F$11*((EP959+EH959)/MAX(EP959+EH959+EQ959, 0.1)*$I$9+EQ959/MAX(EP959+EH959+EQ959, 0.1)*$J$9))/($B$11+$C$11+$F$11)</f>
        <v>0</v>
      </c>
      <c r="CU959">
        <f>($B$11*$K$9+$C$11*$K$9+$F$11*((EP959+EH959)/MAX(EP959+EH959+EQ959, 0.1)*$P$9+EQ959/MAX(EP959+EH959+EQ959, 0.1)*$Q$9))/($B$11+$C$11+$F$11)</f>
        <v>0</v>
      </c>
      <c r="CV959">
        <v>6</v>
      </c>
      <c r="CW959">
        <v>0.5</v>
      </c>
      <c r="CX959" t="s">
        <v>419</v>
      </c>
      <c r="CY959">
        <v>2</v>
      </c>
      <c r="CZ959" t="b">
        <v>1</v>
      </c>
      <c r="DA959">
        <v>1659037661.81429</v>
      </c>
      <c r="DB959">
        <v>1145.04607142857</v>
      </c>
      <c r="DC959">
        <v>1216.82392857143</v>
      </c>
      <c r="DD959">
        <v>25.3449142857143</v>
      </c>
      <c r="DE959">
        <v>19.6073928571429</v>
      </c>
      <c r="DF959">
        <v>1134.4625</v>
      </c>
      <c r="DG959">
        <v>24.8233928571429</v>
      </c>
      <c r="DH959">
        <v>500.061714285714</v>
      </c>
      <c r="DI959">
        <v>90.2696892857143</v>
      </c>
      <c r="DJ959">
        <v>0.0441252214285714</v>
      </c>
      <c r="DK959">
        <v>27.2124285714286</v>
      </c>
      <c r="DL959">
        <v>27.2298214285714</v>
      </c>
      <c r="DM959">
        <v>999.9</v>
      </c>
      <c r="DN959">
        <v>0</v>
      </c>
      <c r="DO959">
        <v>0</v>
      </c>
      <c r="DP959">
        <v>10001.0714285714</v>
      </c>
      <c r="DQ959">
        <v>0</v>
      </c>
      <c r="DR959">
        <v>17.2044964285714</v>
      </c>
      <c r="DS959">
        <v>-71.7774892857143</v>
      </c>
      <c r="DT959">
        <v>1174.82142857143</v>
      </c>
      <c r="DU959">
        <v>1241.15928571429</v>
      </c>
      <c r="DV959">
        <v>5.73751392857143</v>
      </c>
      <c r="DW959">
        <v>1216.82392857143</v>
      </c>
      <c r="DX959">
        <v>19.6073928571429</v>
      </c>
      <c r="DY959">
        <v>2.28787821428571</v>
      </c>
      <c r="DZ959">
        <v>1.76995464285714</v>
      </c>
      <c r="EA959">
        <v>19.5912928571429</v>
      </c>
      <c r="EB959">
        <v>15.5239107142857</v>
      </c>
      <c r="EC959">
        <v>1999.99214285714</v>
      </c>
      <c r="ED959">
        <v>0.979998</v>
      </c>
      <c r="EE959">
        <v>0.020002</v>
      </c>
      <c r="EF959">
        <v>0</v>
      </c>
      <c r="EG959">
        <v>894.591357142857</v>
      </c>
      <c r="EH959">
        <v>5.00063</v>
      </c>
      <c r="EI959">
        <v>17604.2607142857</v>
      </c>
      <c r="EJ959">
        <v>17256.8142857143</v>
      </c>
      <c r="EK959">
        <v>38.062</v>
      </c>
      <c r="EL959">
        <v>38.1205</v>
      </c>
      <c r="EM959">
        <v>37.562</v>
      </c>
      <c r="EN959">
        <v>37.437</v>
      </c>
      <c r="EO959">
        <v>39.062</v>
      </c>
      <c r="EP959">
        <v>1955.09214285714</v>
      </c>
      <c r="EQ959">
        <v>39.9</v>
      </c>
      <c r="ER959">
        <v>0</v>
      </c>
      <c r="ES959">
        <v>1659037668.7</v>
      </c>
      <c r="ET959">
        <v>0</v>
      </c>
      <c r="EU959">
        <v>894.60404</v>
      </c>
      <c r="EV959">
        <v>-0.306153831056665</v>
      </c>
      <c r="EW959">
        <v>-23.7000000110201</v>
      </c>
      <c r="EX959">
        <v>17604.072</v>
      </c>
      <c r="EY959">
        <v>15</v>
      </c>
      <c r="EZ959">
        <v>1659035359.5</v>
      </c>
      <c r="FA959" t="s">
        <v>1976</v>
      </c>
      <c r="FB959">
        <v>1659035357.5</v>
      </c>
      <c r="FC959">
        <v>1659035359.5</v>
      </c>
      <c r="FD959">
        <v>1</v>
      </c>
      <c r="FE959">
        <v>-0.104</v>
      </c>
      <c r="FF959">
        <v>-0.037</v>
      </c>
      <c r="FG959">
        <v>6.435</v>
      </c>
      <c r="FH959">
        <v>0.501</v>
      </c>
      <c r="FI959">
        <v>420</v>
      </c>
      <c r="FJ959">
        <v>25</v>
      </c>
      <c r="FK959">
        <v>0.45</v>
      </c>
      <c r="FL959">
        <v>0.11</v>
      </c>
      <c r="FM959">
        <v>-71.9658925</v>
      </c>
      <c r="FN959">
        <v>4.13249043151988</v>
      </c>
      <c r="FO959">
        <v>0.633654412273559</v>
      </c>
      <c r="FP959">
        <v>0</v>
      </c>
      <c r="FQ959">
        <v>894.665970588235</v>
      </c>
      <c r="FR959">
        <v>-0.902200145436353</v>
      </c>
      <c r="FS959">
        <v>0.216280385188535</v>
      </c>
      <c r="FT959">
        <v>1</v>
      </c>
      <c r="FU959">
        <v>5.72302225</v>
      </c>
      <c r="FV959">
        <v>0.211965140712925</v>
      </c>
      <c r="FW959">
        <v>0.0394427356104708</v>
      </c>
      <c r="FX959">
        <v>0</v>
      </c>
      <c r="FY959">
        <v>1</v>
      </c>
      <c r="FZ959">
        <v>3</v>
      </c>
      <c r="GA959" t="s">
        <v>421</v>
      </c>
      <c r="GB959">
        <v>2.97346</v>
      </c>
      <c r="GC959">
        <v>2.69762</v>
      </c>
      <c r="GD959">
        <v>0.183623</v>
      </c>
      <c r="GE959">
        <v>0.191387</v>
      </c>
      <c r="GF959">
        <v>0.106872</v>
      </c>
      <c r="GG959">
        <v>0.0903804</v>
      </c>
      <c r="GH959">
        <v>31790.2</v>
      </c>
      <c r="GI959">
        <v>34441.3</v>
      </c>
      <c r="GJ959">
        <v>35284.7</v>
      </c>
      <c r="GK959">
        <v>38625.6</v>
      </c>
      <c r="GL959">
        <v>44678.3</v>
      </c>
      <c r="GM959">
        <v>50749.6</v>
      </c>
      <c r="GN959">
        <v>55156</v>
      </c>
      <c r="GO959">
        <v>61957.7</v>
      </c>
      <c r="GP959">
        <v>1.9836</v>
      </c>
      <c r="GQ959">
        <v>1.8538</v>
      </c>
      <c r="GR959">
        <v>0.129789</v>
      </c>
      <c r="GS959">
        <v>0</v>
      </c>
      <c r="GT959">
        <v>25.0847</v>
      </c>
      <c r="GU959">
        <v>999.9</v>
      </c>
      <c r="GV959">
        <v>58.174</v>
      </c>
      <c r="GW959">
        <v>29.245</v>
      </c>
      <c r="GX959">
        <v>26.2893</v>
      </c>
      <c r="GY959">
        <v>55.7519</v>
      </c>
      <c r="GZ959">
        <v>45.9095</v>
      </c>
      <c r="HA959">
        <v>1</v>
      </c>
      <c r="HB959">
        <v>-0.0621951</v>
      </c>
      <c r="HC959">
        <v>0.0200654</v>
      </c>
      <c r="HD959">
        <v>20.1138</v>
      </c>
      <c r="HE959">
        <v>5.19932</v>
      </c>
      <c r="HF959">
        <v>12.004</v>
      </c>
      <c r="HG959">
        <v>4.9756</v>
      </c>
      <c r="HH959">
        <v>3.2938</v>
      </c>
      <c r="HI959">
        <v>9999</v>
      </c>
      <c r="HJ959">
        <v>9999</v>
      </c>
      <c r="HK959">
        <v>9999</v>
      </c>
      <c r="HL959">
        <v>631.5</v>
      </c>
      <c r="HM959">
        <v>1.86316</v>
      </c>
      <c r="HN959">
        <v>1.86798</v>
      </c>
      <c r="HO959">
        <v>1.8678</v>
      </c>
      <c r="HP959">
        <v>1.86893</v>
      </c>
      <c r="HQ959">
        <v>1.86981</v>
      </c>
      <c r="HR959">
        <v>1.86584</v>
      </c>
      <c r="HS959">
        <v>1.86691</v>
      </c>
      <c r="HT959">
        <v>1.86829</v>
      </c>
      <c r="HU959">
        <v>5</v>
      </c>
      <c r="HV959">
        <v>0</v>
      </c>
      <c r="HW959">
        <v>0</v>
      </c>
      <c r="HX959">
        <v>0</v>
      </c>
      <c r="HY959" t="s">
        <v>422</v>
      </c>
      <c r="HZ959" t="s">
        <v>423</v>
      </c>
      <c r="IA959" t="s">
        <v>424</v>
      </c>
      <c r="IB959" t="s">
        <v>424</v>
      </c>
      <c r="IC959" t="s">
        <v>424</v>
      </c>
      <c r="ID959" t="s">
        <v>424</v>
      </c>
      <c r="IE959">
        <v>0</v>
      </c>
      <c r="IF959">
        <v>100</v>
      </c>
      <c r="IG959">
        <v>100</v>
      </c>
      <c r="IH959">
        <v>10.72</v>
      </c>
      <c r="II959">
        <v>0.5192</v>
      </c>
      <c r="IJ959">
        <v>3.92360093765785</v>
      </c>
      <c r="IK959">
        <v>0.00601174518973114</v>
      </c>
      <c r="IL959">
        <v>2.77886958061485e-07</v>
      </c>
      <c r="IM959">
        <v>-3.54636231360687e-10</v>
      </c>
      <c r="IN959">
        <v>-0.0563701243599933</v>
      </c>
      <c r="IO959">
        <v>-0.0144154843440888</v>
      </c>
      <c r="IP959">
        <v>0.00183489941427445</v>
      </c>
      <c r="IQ959">
        <v>-1.27444401181449e-05</v>
      </c>
      <c r="IR959">
        <v>-4</v>
      </c>
      <c r="IS959">
        <v>1848</v>
      </c>
      <c r="IT959">
        <v>1</v>
      </c>
      <c r="IU959">
        <v>25</v>
      </c>
      <c r="IV959">
        <v>38.5</v>
      </c>
      <c r="IW959">
        <v>38.5</v>
      </c>
      <c r="IX959">
        <v>2.46948</v>
      </c>
      <c r="IY959">
        <v>2.60864</v>
      </c>
      <c r="IZ959">
        <v>1.54785</v>
      </c>
      <c r="JA959">
        <v>2.30713</v>
      </c>
      <c r="JB959">
        <v>1.34644</v>
      </c>
      <c r="JC959">
        <v>2.33521</v>
      </c>
      <c r="JD959">
        <v>33.6029</v>
      </c>
      <c r="JE959">
        <v>24.2188</v>
      </c>
      <c r="JF959">
        <v>18</v>
      </c>
      <c r="JG959">
        <v>497.235</v>
      </c>
      <c r="JH959">
        <v>413.455</v>
      </c>
      <c r="JI959">
        <v>25</v>
      </c>
      <c r="JJ959">
        <v>26.4377</v>
      </c>
      <c r="JK959">
        <v>30.0004</v>
      </c>
      <c r="JL959">
        <v>26.3866</v>
      </c>
      <c r="JM959">
        <v>26.329</v>
      </c>
      <c r="JN959">
        <v>49.4549</v>
      </c>
      <c r="JO959">
        <v>34.3072</v>
      </c>
      <c r="JP959">
        <v>97.0046</v>
      </c>
      <c r="JQ959">
        <v>25</v>
      </c>
      <c r="JR959">
        <v>1255.74</v>
      </c>
      <c r="JS959">
        <v>19.4946</v>
      </c>
      <c r="JT959">
        <v>102.316</v>
      </c>
      <c r="JU959">
        <v>103.127</v>
      </c>
    </row>
    <row r="960" spans="1:281">
      <c r="A960">
        <v>942</v>
      </c>
      <c r="B960">
        <v>1659037674.6</v>
      </c>
      <c r="C960">
        <v>13991.5</v>
      </c>
      <c r="D960" t="s">
        <v>2318</v>
      </c>
      <c r="E960" t="s">
        <v>2319</v>
      </c>
      <c r="F960">
        <v>5</v>
      </c>
      <c r="G960" t="s">
        <v>2169</v>
      </c>
      <c r="H960" t="s">
        <v>417</v>
      </c>
      <c r="I960">
        <v>1659037667.1</v>
      </c>
      <c r="J960">
        <f>(K960)/1000</f>
        <v>0</v>
      </c>
      <c r="K960">
        <f>IF(CZ960, AN960, AH960)</f>
        <v>0</v>
      </c>
      <c r="L960">
        <f>IF(CZ960, AI960, AG960)</f>
        <v>0</v>
      </c>
      <c r="M960">
        <f>DB960 - IF(AU960&gt;1, L960*CV960*100.0/(AW960*DP960), 0)</f>
        <v>0</v>
      </c>
      <c r="N960">
        <f>((T960-J960/2)*M960-L960)/(T960+J960/2)</f>
        <v>0</v>
      </c>
      <c r="O960">
        <f>N960*(DI960+DJ960)/1000.0</f>
        <v>0</v>
      </c>
      <c r="P960">
        <f>(DB960 - IF(AU960&gt;1, L960*CV960*100.0/(AW960*DP960), 0))*(DI960+DJ960)/1000.0</f>
        <v>0</v>
      </c>
      <c r="Q960">
        <f>2.0/((1/S960-1/R960)+SIGN(S960)*SQRT((1/S960-1/R960)*(1/S960-1/R960) + 4*CW960/((CW960+1)*(CW960+1))*(2*1/S960*1/R960-1/R960*1/R960)))</f>
        <v>0</v>
      </c>
      <c r="R960">
        <f>IF(LEFT(CX960,1)&lt;&gt;"0",IF(LEFT(CX960,1)="1",3.0,CY960),$D$5+$E$5*(DP960*DI960/($K$5*1000))+$F$5*(DP960*DI960/($K$5*1000))*MAX(MIN(CV960,$J$5),$I$5)*MAX(MIN(CV960,$J$5),$I$5)+$G$5*MAX(MIN(CV960,$J$5),$I$5)*(DP960*DI960/($K$5*1000))+$H$5*(DP960*DI960/($K$5*1000))*(DP960*DI960/($K$5*1000)))</f>
        <v>0</v>
      </c>
      <c r="S960">
        <f>J960*(1000-(1000*0.61365*exp(17.502*W960/(240.97+W960))/(DI960+DJ960)+DD960)/2)/(1000*0.61365*exp(17.502*W960/(240.97+W960))/(DI960+DJ960)-DD960)</f>
        <v>0</v>
      </c>
      <c r="T960">
        <f>1/((CW960+1)/(Q960/1.6)+1/(R960/1.37)) + CW960/((CW960+1)/(Q960/1.6) + CW960/(R960/1.37))</f>
        <v>0</v>
      </c>
      <c r="U960">
        <f>(CR960*CU960)</f>
        <v>0</v>
      </c>
      <c r="V960">
        <f>(DK960+(U960+2*0.95*5.67E-8*(((DK960+$B$7)+273)^4-(DK960+273)^4)-44100*J960)/(1.84*29.3*R960+8*0.95*5.67E-8*(DK960+273)^3))</f>
        <v>0</v>
      </c>
      <c r="W960">
        <f>($C$7*DL960+$D$7*DM960+$E$7*V960)</f>
        <v>0</v>
      </c>
      <c r="X960">
        <f>0.61365*exp(17.502*W960/(240.97+W960))</f>
        <v>0</v>
      </c>
      <c r="Y960">
        <f>(Z960/AA960*100)</f>
        <v>0</v>
      </c>
      <c r="Z960">
        <f>DD960*(DI960+DJ960)/1000</f>
        <v>0</v>
      </c>
      <c r="AA960">
        <f>0.61365*exp(17.502*DK960/(240.97+DK960))</f>
        <v>0</v>
      </c>
      <c r="AB960">
        <f>(X960-DD960*(DI960+DJ960)/1000)</f>
        <v>0</v>
      </c>
      <c r="AC960">
        <f>(-J960*44100)</f>
        <v>0</v>
      </c>
      <c r="AD960">
        <f>2*29.3*R960*0.92*(DK960-W960)</f>
        <v>0</v>
      </c>
      <c r="AE960">
        <f>2*0.95*5.67E-8*(((DK960+$B$7)+273)^4-(W960+273)^4)</f>
        <v>0</v>
      </c>
      <c r="AF960">
        <f>U960+AE960+AC960+AD960</f>
        <v>0</v>
      </c>
      <c r="AG960">
        <f>DH960*AU960*(DC960-DB960*(1000-AU960*DE960)/(1000-AU960*DD960))/(100*CV960)</f>
        <v>0</v>
      </c>
      <c r="AH960">
        <f>1000*DH960*AU960*(DD960-DE960)/(100*CV960*(1000-AU960*DD960))</f>
        <v>0</v>
      </c>
      <c r="AI960">
        <f>(AJ960 - AK960 - DI960*1E3/(8.314*(DK960+273.15)) * AM960/DH960 * AL960) * DH960/(100*CV960) * (1000 - DE960)/1000</f>
        <v>0</v>
      </c>
      <c r="AJ960">
        <v>1275.60604333866</v>
      </c>
      <c r="AK960">
        <v>1216.67860606061</v>
      </c>
      <c r="AL960">
        <v>3.46931686921963</v>
      </c>
      <c r="AM960">
        <v>66.0502826319513</v>
      </c>
      <c r="AN960">
        <f>(AP960 - AO960 + DI960*1E3/(8.314*(DK960+273.15)) * AR960/DH960 * AQ960) * DH960/(100*CV960) * 1000/(1000 - AP960)</f>
        <v>0</v>
      </c>
      <c r="AO960">
        <v>19.5728423352668</v>
      </c>
      <c r="AP960">
        <v>25.283786013986</v>
      </c>
      <c r="AQ960">
        <v>-0.000282682475933627</v>
      </c>
      <c r="AR960">
        <v>92.4461955037178</v>
      </c>
      <c r="AS960">
        <v>0</v>
      </c>
      <c r="AT960">
        <v>0</v>
      </c>
      <c r="AU960">
        <f>IF(AS960*$H$13&gt;=AW960,1.0,(AW960/(AW960-AS960*$H$13)))</f>
        <v>0</v>
      </c>
      <c r="AV960">
        <f>(AU960-1)*100</f>
        <v>0</v>
      </c>
      <c r="AW960">
        <f>MAX(0,($B$13+$C$13*DP960)/(1+$D$13*DP960)*DI960/(DK960+273)*$E$13)</f>
        <v>0</v>
      </c>
      <c r="AX960" t="s">
        <v>418</v>
      </c>
      <c r="AY960" t="s">
        <v>418</v>
      </c>
      <c r="AZ960">
        <v>0</v>
      </c>
      <c r="BA960">
        <v>0</v>
      </c>
      <c r="BB960">
        <f>1-AZ960/BA960</f>
        <v>0</v>
      </c>
      <c r="BC960">
        <v>0</v>
      </c>
      <c r="BD960" t="s">
        <v>418</v>
      </c>
      <c r="BE960" t="s">
        <v>418</v>
      </c>
      <c r="BF960">
        <v>0</v>
      </c>
      <c r="BG960">
        <v>0</v>
      </c>
      <c r="BH960">
        <f>1-BF960/BG960</f>
        <v>0</v>
      </c>
      <c r="BI960">
        <v>0.5</v>
      </c>
      <c r="BJ960">
        <f>CS960</f>
        <v>0</v>
      </c>
      <c r="BK960">
        <f>L960</f>
        <v>0</v>
      </c>
      <c r="BL960">
        <f>BH960*BI960*BJ960</f>
        <v>0</v>
      </c>
      <c r="BM960">
        <f>(BK960-BC960)/BJ960</f>
        <v>0</v>
      </c>
      <c r="BN960">
        <f>(BA960-BG960)/BG960</f>
        <v>0</v>
      </c>
      <c r="BO960">
        <f>AZ960/(BB960+AZ960/BG960)</f>
        <v>0</v>
      </c>
      <c r="BP960" t="s">
        <v>418</v>
      </c>
      <c r="BQ960">
        <v>0</v>
      </c>
      <c r="BR960">
        <f>IF(BQ960&lt;&gt;0, BQ960, BO960)</f>
        <v>0</v>
      </c>
      <c r="BS960">
        <f>1-BR960/BG960</f>
        <v>0</v>
      </c>
      <c r="BT960">
        <f>(BG960-BF960)/(BG960-BR960)</f>
        <v>0</v>
      </c>
      <c r="BU960">
        <f>(BA960-BG960)/(BA960-BR960)</f>
        <v>0</v>
      </c>
      <c r="BV960">
        <f>(BG960-BF960)/(BG960-AZ960)</f>
        <v>0</v>
      </c>
      <c r="BW960">
        <f>(BA960-BG960)/(BA960-AZ960)</f>
        <v>0</v>
      </c>
      <c r="BX960">
        <f>(BT960*BR960/BF960)</f>
        <v>0</v>
      </c>
      <c r="BY960">
        <f>(1-BX960)</f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f>$B$11*DQ960+$C$11*DR960+$F$11*EC960*(1-EF960)</f>
        <v>0</v>
      </c>
      <c r="CS960">
        <f>CR960*CT960</f>
        <v>0</v>
      </c>
      <c r="CT960">
        <f>($B$11*$D$9+$C$11*$D$9+$F$11*((EP960+EH960)/MAX(EP960+EH960+EQ960, 0.1)*$I$9+EQ960/MAX(EP960+EH960+EQ960, 0.1)*$J$9))/($B$11+$C$11+$F$11)</f>
        <v>0</v>
      </c>
      <c r="CU960">
        <f>($B$11*$K$9+$C$11*$K$9+$F$11*((EP960+EH960)/MAX(EP960+EH960+EQ960, 0.1)*$P$9+EQ960/MAX(EP960+EH960+EQ960, 0.1)*$Q$9))/($B$11+$C$11+$F$11)</f>
        <v>0</v>
      </c>
      <c r="CV960">
        <v>6</v>
      </c>
      <c r="CW960">
        <v>0.5</v>
      </c>
      <c r="CX960" t="s">
        <v>419</v>
      </c>
      <c r="CY960">
        <v>2</v>
      </c>
      <c r="CZ960" t="b">
        <v>1</v>
      </c>
      <c r="DA960">
        <v>1659037667.1</v>
      </c>
      <c r="DB960">
        <v>1162.52444444444</v>
      </c>
      <c r="DC960">
        <v>1234.27814814815</v>
      </c>
      <c r="DD960">
        <v>25.3122111111111</v>
      </c>
      <c r="DE960">
        <v>19.5732888888889</v>
      </c>
      <c r="DF960">
        <v>1151.84962962963</v>
      </c>
      <c r="DG960">
        <v>24.7923407407407</v>
      </c>
      <c r="DH960">
        <v>500.048296296296</v>
      </c>
      <c r="DI960">
        <v>90.2697740740741</v>
      </c>
      <c r="DJ960">
        <v>0.0441888185185185</v>
      </c>
      <c r="DK960">
        <v>27.2126444444445</v>
      </c>
      <c r="DL960">
        <v>27.2242148148148</v>
      </c>
      <c r="DM960">
        <v>999.9</v>
      </c>
      <c r="DN960">
        <v>0</v>
      </c>
      <c r="DO960">
        <v>0</v>
      </c>
      <c r="DP960">
        <v>9986.66666666667</v>
      </c>
      <c r="DQ960">
        <v>0</v>
      </c>
      <c r="DR960">
        <v>17.2062925925926</v>
      </c>
      <c r="DS960">
        <v>-71.7535148148148</v>
      </c>
      <c r="DT960">
        <v>1192.71407407407</v>
      </c>
      <c r="DU960">
        <v>1258.91888888889</v>
      </c>
      <c r="DV960">
        <v>5.73891703703704</v>
      </c>
      <c r="DW960">
        <v>1234.27814814815</v>
      </c>
      <c r="DX960">
        <v>19.5732888888889</v>
      </c>
      <c r="DY960">
        <v>2.28492777777778</v>
      </c>
      <c r="DZ960">
        <v>1.76687703703704</v>
      </c>
      <c r="EA960">
        <v>19.570537037037</v>
      </c>
      <c r="EB960">
        <v>15.4967777777778</v>
      </c>
      <c r="EC960">
        <v>2000.00407407407</v>
      </c>
      <c r="ED960">
        <v>0.979998111111111</v>
      </c>
      <c r="EE960">
        <v>0.0200018814814815</v>
      </c>
      <c r="EF960">
        <v>0</v>
      </c>
      <c r="EG960">
        <v>894.53</v>
      </c>
      <c r="EH960">
        <v>5.00063</v>
      </c>
      <c r="EI960">
        <v>17601.4555555556</v>
      </c>
      <c r="EJ960">
        <v>17256.9222222222</v>
      </c>
      <c r="EK960">
        <v>38.062</v>
      </c>
      <c r="EL960">
        <v>38.1203333333333</v>
      </c>
      <c r="EM960">
        <v>37.562</v>
      </c>
      <c r="EN960">
        <v>37.437</v>
      </c>
      <c r="EO960">
        <v>39.062</v>
      </c>
      <c r="EP960">
        <v>1955.1037037037</v>
      </c>
      <c r="EQ960">
        <v>39.9</v>
      </c>
      <c r="ER960">
        <v>0</v>
      </c>
      <c r="ES960">
        <v>1659037674.1</v>
      </c>
      <c r="ET960">
        <v>0</v>
      </c>
      <c r="EU960">
        <v>894.513346153846</v>
      </c>
      <c r="EV960">
        <v>-1.6835213573841</v>
      </c>
      <c r="EW960">
        <v>-43.1555555249295</v>
      </c>
      <c r="EX960">
        <v>17601.0730769231</v>
      </c>
      <c r="EY960">
        <v>15</v>
      </c>
      <c r="EZ960">
        <v>1659035359.5</v>
      </c>
      <c r="FA960" t="s">
        <v>1976</v>
      </c>
      <c r="FB960">
        <v>1659035357.5</v>
      </c>
      <c r="FC960">
        <v>1659035359.5</v>
      </c>
      <c r="FD960">
        <v>1</v>
      </c>
      <c r="FE960">
        <v>-0.104</v>
      </c>
      <c r="FF960">
        <v>-0.037</v>
      </c>
      <c r="FG960">
        <v>6.435</v>
      </c>
      <c r="FH960">
        <v>0.501</v>
      </c>
      <c r="FI960">
        <v>420</v>
      </c>
      <c r="FJ960">
        <v>25</v>
      </c>
      <c r="FK960">
        <v>0.45</v>
      </c>
      <c r="FL960">
        <v>0.11</v>
      </c>
      <c r="FM960">
        <v>-71.86111</v>
      </c>
      <c r="FN960">
        <v>-0.565731332082389</v>
      </c>
      <c r="FO960">
        <v>0.531898703138107</v>
      </c>
      <c r="FP960">
        <v>0</v>
      </c>
      <c r="FQ960">
        <v>894.605823529412</v>
      </c>
      <c r="FR960">
        <v>-0.841497318920373</v>
      </c>
      <c r="FS960">
        <v>0.212917475119047</v>
      </c>
      <c r="FT960">
        <v>1</v>
      </c>
      <c r="FU960">
        <v>5.73828425</v>
      </c>
      <c r="FV960">
        <v>-0.0535597373358447</v>
      </c>
      <c r="FW960">
        <v>0.0128877154467927</v>
      </c>
      <c r="FX960">
        <v>1</v>
      </c>
      <c r="FY960">
        <v>2</v>
      </c>
      <c r="FZ960">
        <v>3</v>
      </c>
      <c r="GA960" t="s">
        <v>474</v>
      </c>
      <c r="GB960">
        <v>2.9736</v>
      </c>
      <c r="GC960">
        <v>2.69805</v>
      </c>
      <c r="GD960">
        <v>0.185278</v>
      </c>
      <c r="GE960">
        <v>0.192847</v>
      </c>
      <c r="GF960">
        <v>0.106845</v>
      </c>
      <c r="GG960">
        <v>0.0901042</v>
      </c>
      <c r="GH960">
        <v>31726</v>
      </c>
      <c r="GI960">
        <v>34379.3</v>
      </c>
      <c r="GJ960">
        <v>35285</v>
      </c>
      <c r="GK960">
        <v>38625.8</v>
      </c>
      <c r="GL960">
        <v>44679.7</v>
      </c>
      <c r="GM960">
        <v>50765.2</v>
      </c>
      <c r="GN960">
        <v>55156</v>
      </c>
      <c r="GO960">
        <v>61957.8</v>
      </c>
      <c r="GP960">
        <v>1.9842</v>
      </c>
      <c r="GQ960">
        <v>1.8538</v>
      </c>
      <c r="GR960">
        <v>0.13113</v>
      </c>
      <c r="GS960">
        <v>0</v>
      </c>
      <c r="GT960">
        <v>25.0826</v>
      </c>
      <c r="GU960">
        <v>999.9</v>
      </c>
      <c r="GV960">
        <v>58.174</v>
      </c>
      <c r="GW960">
        <v>29.245</v>
      </c>
      <c r="GX960">
        <v>26.2893</v>
      </c>
      <c r="GY960">
        <v>56.0919</v>
      </c>
      <c r="GZ960">
        <v>46.3261</v>
      </c>
      <c r="HA960">
        <v>1</v>
      </c>
      <c r="HB960">
        <v>-0.0626626</v>
      </c>
      <c r="HC960">
        <v>0.0198257</v>
      </c>
      <c r="HD960">
        <v>20.114</v>
      </c>
      <c r="HE960">
        <v>5.19812</v>
      </c>
      <c r="HF960">
        <v>12.0052</v>
      </c>
      <c r="HG960">
        <v>4.9756</v>
      </c>
      <c r="HH960">
        <v>3.2936</v>
      </c>
      <c r="HI960">
        <v>9999</v>
      </c>
      <c r="HJ960">
        <v>9999</v>
      </c>
      <c r="HK960">
        <v>9999</v>
      </c>
      <c r="HL960">
        <v>631.5</v>
      </c>
      <c r="HM960">
        <v>1.86313</v>
      </c>
      <c r="HN960">
        <v>1.86798</v>
      </c>
      <c r="HO960">
        <v>1.86777</v>
      </c>
      <c r="HP960">
        <v>1.86896</v>
      </c>
      <c r="HQ960">
        <v>1.86981</v>
      </c>
      <c r="HR960">
        <v>1.86584</v>
      </c>
      <c r="HS960">
        <v>1.86691</v>
      </c>
      <c r="HT960">
        <v>1.86829</v>
      </c>
      <c r="HU960">
        <v>5</v>
      </c>
      <c r="HV960">
        <v>0</v>
      </c>
      <c r="HW960">
        <v>0</v>
      </c>
      <c r="HX960">
        <v>0</v>
      </c>
      <c r="HY960" t="s">
        <v>422</v>
      </c>
      <c r="HZ960" t="s">
        <v>423</v>
      </c>
      <c r="IA960" t="s">
        <v>424</v>
      </c>
      <c r="IB960" t="s">
        <v>424</v>
      </c>
      <c r="IC960" t="s">
        <v>424</v>
      </c>
      <c r="ID960" t="s">
        <v>424</v>
      </c>
      <c r="IE960">
        <v>0</v>
      </c>
      <c r="IF960">
        <v>100</v>
      </c>
      <c r="IG960">
        <v>100</v>
      </c>
      <c r="IH960">
        <v>10.81</v>
      </c>
      <c r="II960">
        <v>0.5188</v>
      </c>
      <c r="IJ960">
        <v>3.92360093765785</v>
      </c>
      <c r="IK960">
        <v>0.00601174518973114</v>
      </c>
      <c r="IL960">
        <v>2.77886958061485e-07</v>
      </c>
      <c r="IM960">
        <v>-3.54636231360687e-10</v>
      </c>
      <c r="IN960">
        <v>-0.0563701243599933</v>
      </c>
      <c r="IO960">
        <v>-0.0144154843440888</v>
      </c>
      <c r="IP960">
        <v>0.00183489941427445</v>
      </c>
      <c r="IQ960">
        <v>-1.27444401181449e-05</v>
      </c>
      <c r="IR960">
        <v>-4</v>
      </c>
      <c r="IS960">
        <v>1848</v>
      </c>
      <c r="IT960">
        <v>1</v>
      </c>
      <c r="IU960">
        <v>25</v>
      </c>
      <c r="IV960">
        <v>38.6</v>
      </c>
      <c r="IW960">
        <v>38.6</v>
      </c>
      <c r="IX960">
        <v>2.49512</v>
      </c>
      <c r="IY960">
        <v>2.60132</v>
      </c>
      <c r="IZ960">
        <v>1.54785</v>
      </c>
      <c r="JA960">
        <v>2.30713</v>
      </c>
      <c r="JB960">
        <v>1.34644</v>
      </c>
      <c r="JC960">
        <v>2.40967</v>
      </c>
      <c r="JD960">
        <v>33.6029</v>
      </c>
      <c r="JE960">
        <v>24.2276</v>
      </c>
      <c r="JF960">
        <v>18</v>
      </c>
      <c r="JG960">
        <v>497.628</v>
      </c>
      <c r="JH960">
        <v>413.439</v>
      </c>
      <c r="JI960">
        <v>24.9999</v>
      </c>
      <c r="JJ960">
        <v>26.4377</v>
      </c>
      <c r="JK960">
        <v>30</v>
      </c>
      <c r="JL960">
        <v>26.3866</v>
      </c>
      <c r="JM960">
        <v>26.3269</v>
      </c>
      <c r="JN960">
        <v>49.932</v>
      </c>
      <c r="JO960">
        <v>34.586</v>
      </c>
      <c r="JP960">
        <v>97.0046</v>
      </c>
      <c r="JQ960">
        <v>25</v>
      </c>
      <c r="JR960">
        <v>1275.87</v>
      </c>
      <c r="JS960">
        <v>19.4709</v>
      </c>
      <c r="JT960">
        <v>102.316</v>
      </c>
      <c r="JU960">
        <v>103.127</v>
      </c>
    </row>
    <row r="961" spans="1:281">
      <c r="A961">
        <v>943</v>
      </c>
      <c r="B961">
        <v>1659037679.6</v>
      </c>
      <c r="C961">
        <v>13996.5</v>
      </c>
      <c r="D961" t="s">
        <v>2320</v>
      </c>
      <c r="E961" t="s">
        <v>2321</v>
      </c>
      <c r="F961">
        <v>5</v>
      </c>
      <c r="G961" t="s">
        <v>2169</v>
      </c>
      <c r="H961" t="s">
        <v>417</v>
      </c>
      <c r="I961">
        <v>1659037671.81429</v>
      </c>
      <c r="J961">
        <f>(K961)/1000</f>
        <v>0</v>
      </c>
      <c r="K961">
        <f>IF(CZ961, AN961, AH961)</f>
        <v>0</v>
      </c>
      <c r="L961">
        <f>IF(CZ961, AI961, AG961)</f>
        <v>0</v>
      </c>
      <c r="M961">
        <f>DB961 - IF(AU961&gt;1, L961*CV961*100.0/(AW961*DP961), 0)</f>
        <v>0</v>
      </c>
      <c r="N961">
        <f>((T961-J961/2)*M961-L961)/(T961+J961/2)</f>
        <v>0</v>
      </c>
      <c r="O961">
        <f>N961*(DI961+DJ961)/1000.0</f>
        <v>0</v>
      </c>
      <c r="P961">
        <f>(DB961 - IF(AU961&gt;1, L961*CV961*100.0/(AW961*DP961), 0))*(DI961+DJ961)/1000.0</f>
        <v>0</v>
      </c>
      <c r="Q961">
        <f>2.0/((1/S961-1/R961)+SIGN(S961)*SQRT((1/S961-1/R961)*(1/S961-1/R961) + 4*CW961/((CW961+1)*(CW961+1))*(2*1/S961*1/R961-1/R961*1/R961)))</f>
        <v>0</v>
      </c>
      <c r="R961">
        <f>IF(LEFT(CX961,1)&lt;&gt;"0",IF(LEFT(CX961,1)="1",3.0,CY961),$D$5+$E$5*(DP961*DI961/($K$5*1000))+$F$5*(DP961*DI961/($K$5*1000))*MAX(MIN(CV961,$J$5),$I$5)*MAX(MIN(CV961,$J$5),$I$5)+$G$5*MAX(MIN(CV961,$J$5),$I$5)*(DP961*DI961/($K$5*1000))+$H$5*(DP961*DI961/($K$5*1000))*(DP961*DI961/($K$5*1000)))</f>
        <v>0</v>
      </c>
      <c r="S961">
        <f>J961*(1000-(1000*0.61365*exp(17.502*W961/(240.97+W961))/(DI961+DJ961)+DD961)/2)/(1000*0.61365*exp(17.502*W961/(240.97+W961))/(DI961+DJ961)-DD961)</f>
        <v>0</v>
      </c>
      <c r="T961">
        <f>1/((CW961+1)/(Q961/1.6)+1/(R961/1.37)) + CW961/((CW961+1)/(Q961/1.6) + CW961/(R961/1.37))</f>
        <v>0</v>
      </c>
      <c r="U961">
        <f>(CR961*CU961)</f>
        <v>0</v>
      </c>
      <c r="V961">
        <f>(DK961+(U961+2*0.95*5.67E-8*(((DK961+$B$7)+273)^4-(DK961+273)^4)-44100*J961)/(1.84*29.3*R961+8*0.95*5.67E-8*(DK961+273)^3))</f>
        <v>0</v>
      </c>
      <c r="W961">
        <f>($C$7*DL961+$D$7*DM961+$E$7*V961)</f>
        <v>0</v>
      </c>
      <c r="X961">
        <f>0.61365*exp(17.502*W961/(240.97+W961))</f>
        <v>0</v>
      </c>
      <c r="Y961">
        <f>(Z961/AA961*100)</f>
        <v>0</v>
      </c>
      <c r="Z961">
        <f>DD961*(DI961+DJ961)/1000</f>
        <v>0</v>
      </c>
      <c r="AA961">
        <f>0.61365*exp(17.502*DK961/(240.97+DK961))</f>
        <v>0</v>
      </c>
      <c r="AB961">
        <f>(X961-DD961*(DI961+DJ961)/1000)</f>
        <v>0</v>
      </c>
      <c r="AC961">
        <f>(-J961*44100)</f>
        <v>0</v>
      </c>
      <c r="AD961">
        <f>2*29.3*R961*0.92*(DK961-W961)</f>
        <v>0</v>
      </c>
      <c r="AE961">
        <f>2*0.95*5.67E-8*(((DK961+$B$7)+273)^4-(W961+273)^4)</f>
        <v>0</v>
      </c>
      <c r="AF961">
        <f>U961+AE961+AC961+AD961</f>
        <v>0</v>
      </c>
      <c r="AG961">
        <f>DH961*AU961*(DC961-DB961*(1000-AU961*DE961)/(1000-AU961*DD961))/(100*CV961)</f>
        <v>0</v>
      </c>
      <c r="AH961">
        <f>1000*DH961*AU961*(DD961-DE961)/(100*CV961*(1000-AU961*DD961))</f>
        <v>0</v>
      </c>
      <c r="AI961">
        <f>(AJ961 - AK961 - DI961*1E3/(8.314*(DK961+273.15)) * AM961/DH961 * AL961) * DH961/(100*CV961) * (1000 - DE961)/1000</f>
        <v>0</v>
      </c>
      <c r="AJ961">
        <v>1292.10425256073</v>
      </c>
      <c r="AK961">
        <v>1233.69618181818</v>
      </c>
      <c r="AL961">
        <v>3.4350699118265</v>
      </c>
      <c r="AM961">
        <v>66.0502826319513</v>
      </c>
      <c r="AN961">
        <f>(AP961 - AO961 + DI961*1E3/(8.314*(DK961+273.15)) * AR961/DH961 * AQ961) * DH961/(100*CV961) * 1000/(1000 - AP961)</f>
        <v>0</v>
      </c>
      <c r="AO961">
        <v>19.4825601818538</v>
      </c>
      <c r="AP961">
        <v>25.2587776223776</v>
      </c>
      <c r="AQ961">
        <v>-0.00535963911604263</v>
      </c>
      <c r="AR961">
        <v>92.4461955037178</v>
      </c>
      <c r="AS961">
        <v>0</v>
      </c>
      <c r="AT961">
        <v>0</v>
      </c>
      <c r="AU961">
        <f>IF(AS961*$H$13&gt;=AW961,1.0,(AW961/(AW961-AS961*$H$13)))</f>
        <v>0</v>
      </c>
      <c r="AV961">
        <f>(AU961-1)*100</f>
        <v>0</v>
      </c>
      <c r="AW961">
        <f>MAX(0,($B$13+$C$13*DP961)/(1+$D$13*DP961)*DI961/(DK961+273)*$E$13)</f>
        <v>0</v>
      </c>
      <c r="AX961" t="s">
        <v>418</v>
      </c>
      <c r="AY961" t="s">
        <v>418</v>
      </c>
      <c r="AZ961">
        <v>0</v>
      </c>
      <c r="BA961">
        <v>0</v>
      </c>
      <c r="BB961">
        <f>1-AZ961/BA961</f>
        <v>0</v>
      </c>
      <c r="BC961">
        <v>0</v>
      </c>
      <c r="BD961" t="s">
        <v>418</v>
      </c>
      <c r="BE961" t="s">
        <v>418</v>
      </c>
      <c r="BF961">
        <v>0</v>
      </c>
      <c r="BG961">
        <v>0</v>
      </c>
      <c r="BH961">
        <f>1-BF961/BG961</f>
        <v>0</v>
      </c>
      <c r="BI961">
        <v>0.5</v>
      </c>
      <c r="BJ961">
        <f>CS961</f>
        <v>0</v>
      </c>
      <c r="BK961">
        <f>L961</f>
        <v>0</v>
      </c>
      <c r="BL961">
        <f>BH961*BI961*BJ961</f>
        <v>0</v>
      </c>
      <c r="BM961">
        <f>(BK961-BC961)/BJ961</f>
        <v>0</v>
      </c>
      <c r="BN961">
        <f>(BA961-BG961)/BG961</f>
        <v>0</v>
      </c>
      <c r="BO961">
        <f>AZ961/(BB961+AZ961/BG961)</f>
        <v>0</v>
      </c>
      <c r="BP961" t="s">
        <v>418</v>
      </c>
      <c r="BQ961">
        <v>0</v>
      </c>
      <c r="BR961">
        <f>IF(BQ961&lt;&gt;0, BQ961, BO961)</f>
        <v>0</v>
      </c>
      <c r="BS961">
        <f>1-BR961/BG961</f>
        <v>0</v>
      </c>
      <c r="BT961">
        <f>(BG961-BF961)/(BG961-BR961)</f>
        <v>0</v>
      </c>
      <c r="BU961">
        <f>(BA961-BG961)/(BA961-BR961)</f>
        <v>0</v>
      </c>
      <c r="BV961">
        <f>(BG961-BF961)/(BG961-AZ961)</f>
        <v>0</v>
      </c>
      <c r="BW961">
        <f>(BA961-BG961)/(BA961-AZ961)</f>
        <v>0</v>
      </c>
      <c r="BX961">
        <f>(BT961*BR961/BF961)</f>
        <v>0</v>
      </c>
      <c r="BY961">
        <f>(1-BX961)</f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f>$B$11*DQ961+$C$11*DR961+$F$11*EC961*(1-EF961)</f>
        <v>0</v>
      </c>
      <c r="CS961">
        <f>CR961*CT961</f>
        <v>0</v>
      </c>
      <c r="CT961">
        <f>($B$11*$D$9+$C$11*$D$9+$F$11*((EP961+EH961)/MAX(EP961+EH961+EQ961, 0.1)*$I$9+EQ961/MAX(EP961+EH961+EQ961, 0.1)*$J$9))/($B$11+$C$11+$F$11)</f>
        <v>0</v>
      </c>
      <c r="CU961">
        <f>($B$11*$K$9+$C$11*$K$9+$F$11*((EP961+EH961)/MAX(EP961+EH961+EQ961, 0.1)*$P$9+EQ961/MAX(EP961+EH961+EQ961, 0.1)*$Q$9))/($B$11+$C$11+$F$11)</f>
        <v>0</v>
      </c>
      <c r="CV961">
        <v>6</v>
      </c>
      <c r="CW961">
        <v>0.5</v>
      </c>
      <c r="CX961" t="s">
        <v>419</v>
      </c>
      <c r="CY961">
        <v>2</v>
      </c>
      <c r="CZ961" t="b">
        <v>1</v>
      </c>
      <c r="DA961">
        <v>1659037671.81429</v>
      </c>
      <c r="DB961">
        <v>1178.13535714286</v>
      </c>
      <c r="DC961">
        <v>1250.17535714286</v>
      </c>
      <c r="DD961">
        <v>25.2921214285714</v>
      </c>
      <c r="DE961">
        <v>19.5370178571429</v>
      </c>
      <c r="DF961">
        <v>1167.38</v>
      </c>
      <c r="DG961">
        <v>24.7732678571429</v>
      </c>
      <c r="DH961">
        <v>500.016285714286</v>
      </c>
      <c r="DI961">
        <v>90.2701571428571</v>
      </c>
      <c r="DJ961">
        <v>0.0439719964285714</v>
      </c>
      <c r="DK961">
        <v>27.2155607142857</v>
      </c>
      <c r="DL961">
        <v>27.2225428571429</v>
      </c>
      <c r="DM961">
        <v>999.9</v>
      </c>
      <c r="DN961">
        <v>0</v>
      </c>
      <c r="DO961">
        <v>0</v>
      </c>
      <c r="DP961">
        <v>10003.0357142857</v>
      </c>
      <c r="DQ961">
        <v>0</v>
      </c>
      <c r="DR961">
        <v>17.2112</v>
      </c>
      <c r="DS961">
        <v>-72.0398892857143</v>
      </c>
      <c r="DT961">
        <v>1208.70607142857</v>
      </c>
      <c r="DU961">
        <v>1275.08642857143</v>
      </c>
      <c r="DV961">
        <v>5.75510785714286</v>
      </c>
      <c r="DW961">
        <v>1250.17535714286</v>
      </c>
      <c r="DX961">
        <v>19.5370178571429</v>
      </c>
      <c r="DY961">
        <v>2.28312357142857</v>
      </c>
      <c r="DZ961">
        <v>1.76361</v>
      </c>
      <c r="EA961">
        <v>19.5578321428571</v>
      </c>
      <c r="EB961">
        <v>15.4678928571429</v>
      </c>
      <c r="EC961">
        <v>2000.00571428571</v>
      </c>
      <c r="ED961">
        <v>0.979998107142857</v>
      </c>
      <c r="EE961">
        <v>0.0200018857142857</v>
      </c>
      <c r="EF961">
        <v>0</v>
      </c>
      <c r="EG961">
        <v>894.290857142857</v>
      </c>
      <c r="EH961">
        <v>5.00063</v>
      </c>
      <c r="EI961">
        <v>17597.1285714286</v>
      </c>
      <c r="EJ961">
        <v>17256.9357142857</v>
      </c>
      <c r="EK961">
        <v>38.062</v>
      </c>
      <c r="EL961">
        <v>38.12275</v>
      </c>
      <c r="EM961">
        <v>37.562</v>
      </c>
      <c r="EN961">
        <v>37.437</v>
      </c>
      <c r="EO961">
        <v>39.062</v>
      </c>
      <c r="EP961">
        <v>1955.10535714286</v>
      </c>
      <c r="EQ961">
        <v>39.9</v>
      </c>
      <c r="ER961">
        <v>0</v>
      </c>
      <c r="ES961">
        <v>1659037678.9</v>
      </c>
      <c r="ET961">
        <v>0</v>
      </c>
      <c r="EU961">
        <v>894.286</v>
      </c>
      <c r="EV961">
        <v>-3.69716238228332</v>
      </c>
      <c r="EW961">
        <v>-67.8598290674478</v>
      </c>
      <c r="EX961">
        <v>17596.7038461538</v>
      </c>
      <c r="EY961">
        <v>15</v>
      </c>
      <c r="EZ961">
        <v>1659035359.5</v>
      </c>
      <c r="FA961" t="s">
        <v>1976</v>
      </c>
      <c r="FB961">
        <v>1659035357.5</v>
      </c>
      <c r="FC961">
        <v>1659035359.5</v>
      </c>
      <c r="FD961">
        <v>1</v>
      </c>
      <c r="FE961">
        <v>-0.104</v>
      </c>
      <c r="FF961">
        <v>-0.037</v>
      </c>
      <c r="FG961">
        <v>6.435</v>
      </c>
      <c r="FH961">
        <v>0.501</v>
      </c>
      <c r="FI961">
        <v>420</v>
      </c>
      <c r="FJ961">
        <v>25</v>
      </c>
      <c r="FK961">
        <v>0.45</v>
      </c>
      <c r="FL961">
        <v>0.11</v>
      </c>
      <c r="FM961">
        <v>-71.776305</v>
      </c>
      <c r="FN961">
        <v>-2.57073996247644</v>
      </c>
      <c r="FO961">
        <v>0.539919421279695</v>
      </c>
      <c r="FP961">
        <v>0</v>
      </c>
      <c r="FQ961">
        <v>894.445264705882</v>
      </c>
      <c r="FR961">
        <v>-2.47949579376986</v>
      </c>
      <c r="FS961">
        <v>0.327519582604797</v>
      </c>
      <c r="FT961">
        <v>0</v>
      </c>
      <c r="FU961">
        <v>5.75048325</v>
      </c>
      <c r="FV961">
        <v>0.163814296435259</v>
      </c>
      <c r="FW961">
        <v>0.027372897488894</v>
      </c>
      <c r="FX961">
        <v>0</v>
      </c>
      <c r="FY961">
        <v>0</v>
      </c>
      <c r="FZ961">
        <v>3</v>
      </c>
      <c r="GA961" t="s">
        <v>427</v>
      </c>
      <c r="GB961">
        <v>2.97389</v>
      </c>
      <c r="GC961">
        <v>2.69823</v>
      </c>
      <c r="GD961">
        <v>0.186888</v>
      </c>
      <c r="GE961">
        <v>0.194602</v>
      </c>
      <c r="GF961">
        <v>0.106773</v>
      </c>
      <c r="GG961">
        <v>0.0900289</v>
      </c>
      <c r="GH961">
        <v>31663.4</v>
      </c>
      <c r="GI961">
        <v>34304.7</v>
      </c>
      <c r="GJ961">
        <v>35285</v>
      </c>
      <c r="GK961">
        <v>38625.9</v>
      </c>
      <c r="GL961">
        <v>44684</v>
      </c>
      <c r="GM961">
        <v>50769.1</v>
      </c>
      <c r="GN961">
        <v>55156.7</v>
      </c>
      <c r="GO961">
        <v>61957.3</v>
      </c>
      <c r="GP961">
        <v>1.9844</v>
      </c>
      <c r="GQ961">
        <v>1.8538</v>
      </c>
      <c r="GR961">
        <v>0.13113</v>
      </c>
      <c r="GS961">
        <v>0</v>
      </c>
      <c r="GT961">
        <v>25.0804</v>
      </c>
      <c r="GU961">
        <v>999.9</v>
      </c>
      <c r="GV961">
        <v>58.174</v>
      </c>
      <c r="GW961">
        <v>29.245</v>
      </c>
      <c r="GX961">
        <v>26.287</v>
      </c>
      <c r="GY961">
        <v>55.8019</v>
      </c>
      <c r="GZ961">
        <v>46.222</v>
      </c>
      <c r="HA961">
        <v>1</v>
      </c>
      <c r="HB961">
        <v>-0.0622967</v>
      </c>
      <c r="HC961">
        <v>0.0200436</v>
      </c>
      <c r="HD961">
        <v>20.114</v>
      </c>
      <c r="HE961">
        <v>5.19932</v>
      </c>
      <c r="HF961">
        <v>12.0064</v>
      </c>
      <c r="HG961">
        <v>4.976</v>
      </c>
      <c r="HH961">
        <v>3.294</v>
      </c>
      <c r="HI961">
        <v>9999</v>
      </c>
      <c r="HJ961">
        <v>9999</v>
      </c>
      <c r="HK961">
        <v>9999</v>
      </c>
      <c r="HL961">
        <v>631.5</v>
      </c>
      <c r="HM961">
        <v>1.86313</v>
      </c>
      <c r="HN961">
        <v>1.86798</v>
      </c>
      <c r="HO961">
        <v>1.8678</v>
      </c>
      <c r="HP961">
        <v>1.86893</v>
      </c>
      <c r="HQ961">
        <v>1.86981</v>
      </c>
      <c r="HR961">
        <v>1.86584</v>
      </c>
      <c r="HS961">
        <v>1.86691</v>
      </c>
      <c r="HT961">
        <v>1.86829</v>
      </c>
      <c r="HU961">
        <v>5</v>
      </c>
      <c r="HV961">
        <v>0</v>
      </c>
      <c r="HW961">
        <v>0</v>
      </c>
      <c r="HX961">
        <v>0</v>
      </c>
      <c r="HY961" t="s">
        <v>422</v>
      </c>
      <c r="HZ961" t="s">
        <v>423</v>
      </c>
      <c r="IA961" t="s">
        <v>424</v>
      </c>
      <c r="IB961" t="s">
        <v>424</v>
      </c>
      <c r="IC961" t="s">
        <v>424</v>
      </c>
      <c r="ID961" t="s">
        <v>424</v>
      </c>
      <c r="IE961">
        <v>0</v>
      </c>
      <c r="IF961">
        <v>100</v>
      </c>
      <c r="IG961">
        <v>100</v>
      </c>
      <c r="IH961">
        <v>10.89</v>
      </c>
      <c r="II961">
        <v>0.5174</v>
      </c>
      <c r="IJ961">
        <v>3.92360093765785</v>
      </c>
      <c r="IK961">
        <v>0.00601174518973114</v>
      </c>
      <c r="IL961">
        <v>2.77886958061485e-07</v>
      </c>
      <c r="IM961">
        <v>-3.54636231360687e-10</v>
      </c>
      <c r="IN961">
        <v>-0.0563701243599933</v>
      </c>
      <c r="IO961">
        <v>-0.0144154843440888</v>
      </c>
      <c r="IP961">
        <v>0.00183489941427445</v>
      </c>
      <c r="IQ961">
        <v>-1.27444401181449e-05</v>
      </c>
      <c r="IR961">
        <v>-4</v>
      </c>
      <c r="IS961">
        <v>1848</v>
      </c>
      <c r="IT961">
        <v>1</v>
      </c>
      <c r="IU961">
        <v>25</v>
      </c>
      <c r="IV961">
        <v>38.7</v>
      </c>
      <c r="IW961">
        <v>38.7</v>
      </c>
      <c r="IX961">
        <v>2.52075</v>
      </c>
      <c r="IY961">
        <v>2.61108</v>
      </c>
      <c r="IZ961">
        <v>1.54785</v>
      </c>
      <c r="JA961">
        <v>2.30713</v>
      </c>
      <c r="JB961">
        <v>1.34644</v>
      </c>
      <c r="JC961">
        <v>2.27051</v>
      </c>
      <c r="JD961">
        <v>33.6029</v>
      </c>
      <c r="JE961">
        <v>24.2101</v>
      </c>
      <c r="JF961">
        <v>18</v>
      </c>
      <c r="JG961">
        <v>497.76</v>
      </c>
      <c r="JH961">
        <v>413.454</v>
      </c>
      <c r="JI961">
        <v>24.9999</v>
      </c>
      <c r="JJ961">
        <v>26.4377</v>
      </c>
      <c r="JK961">
        <v>29.9999</v>
      </c>
      <c r="JL961">
        <v>26.3866</v>
      </c>
      <c r="JM961">
        <v>26.329</v>
      </c>
      <c r="JN961">
        <v>50.4964</v>
      </c>
      <c r="JO961">
        <v>34.586</v>
      </c>
      <c r="JP961">
        <v>97.0046</v>
      </c>
      <c r="JQ961">
        <v>25</v>
      </c>
      <c r="JR961">
        <v>1289.27</v>
      </c>
      <c r="JS961">
        <v>19.4608</v>
      </c>
      <c r="JT961">
        <v>102.317</v>
      </c>
      <c r="JU961">
        <v>103.127</v>
      </c>
    </row>
    <row r="962" spans="1:281">
      <c r="A962">
        <v>944</v>
      </c>
      <c r="B962">
        <v>1659037684.6</v>
      </c>
      <c r="C962">
        <v>14001.5</v>
      </c>
      <c r="D962" t="s">
        <v>2322</v>
      </c>
      <c r="E962" t="s">
        <v>2323</v>
      </c>
      <c r="F962">
        <v>5</v>
      </c>
      <c r="G962" t="s">
        <v>2169</v>
      </c>
      <c r="H962" t="s">
        <v>417</v>
      </c>
      <c r="I962">
        <v>1659037677.1</v>
      </c>
      <c r="J962">
        <f>(K962)/1000</f>
        <v>0</v>
      </c>
      <c r="K962">
        <f>IF(CZ962, AN962, AH962)</f>
        <v>0</v>
      </c>
      <c r="L962">
        <f>IF(CZ962, AI962, AG962)</f>
        <v>0</v>
      </c>
      <c r="M962">
        <f>DB962 - IF(AU962&gt;1, L962*CV962*100.0/(AW962*DP962), 0)</f>
        <v>0</v>
      </c>
      <c r="N962">
        <f>((T962-J962/2)*M962-L962)/(T962+J962/2)</f>
        <v>0</v>
      </c>
      <c r="O962">
        <f>N962*(DI962+DJ962)/1000.0</f>
        <v>0</v>
      </c>
      <c r="P962">
        <f>(DB962 - IF(AU962&gt;1, L962*CV962*100.0/(AW962*DP962), 0))*(DI962+DJ962)/1000.0</f>
        <v>0</v>
      </c>
      <c r="Q962">
        <f>2.0/((1/S962-1/R962)+SIGN(S962)*SQRT((1/S962-1/R962)*(1/S962-1/R962) + 4*CW962/((CW962+1)*(CW962+1))*(2*1/S962*1/R962-1/R962*1/R962)))</f>
        <v>0</v>
      </c>
      <c r="R962">
        <f>IF(LEFT(CX962,1)&lt;&gt;"0",IF(LEFT(CX962,1)="1",3.0,CY962),$D$5+$E$5*(DP962*DI962/($K$5*1000))+$F$5*(DP962*DI962/($K$5*1000))*MAX(MIN(CV962,$J$5),$I$5)*MAX(MIN(CV962,$J$5),$I$5)+$G$5*MAX(MIN(CV962,$J$5),$I$5)*(DP962*DI962/($K$5*1000))+$H$5*(DP962*DI962/($K$5*1000))*(DP962*DI962/($K$5*1000)))</f>
        <v>0</v>
      </c>
      <c r="S962">
        <f>J962*(1000-(1000*0.61365*exp(17.502*W962/(240.97+W962))/(DI962+DJ962)+DD962)/2)/(1000*0.61365*exp(17.502*W962/(240.97+W962))/(DI962+DJ962)-DD962)</f>
        <v>0</v>
      </c>
      <c r="T962">
        <f>1/((CW962+1)/(Q962/1.6)+1/(R962/1.37)) + CW962/((CW962+1)/(Q962/1.6) + CW962/(R962/1.37))</f>
        <v>0</v>
      </c>
      <c r="U962">
        <f>(CR962*CU962)</f>
        <v>0</v>
      </c>
      <c r="V962">
        <f>(DK962+(U962+2*0.95*5.67E-8*(((DK962+$B$7)+273)^4-(DK962+273)^4)-44100*J962)/(1.84*29.3*R962+8*0.95*5.67E-8*(DK962+273)^3))</f>
        <v>0</v>
      </c>
      <c r="W962">
        <f>($C$7*DL962+$D$7*DM962+$E$7*V962)</f>
        <v>0</v>
      </c>
      <c r="X962">
        <f>0.61365*exp(17.502*W962/(240.97+W962))</f>
        <v>0</v>
      </c>
      <c r="Y962">
        <f>(Z962/AA962*100)</f>
        <v>0</v>
      </c>
      <c r="Z962">
        <f>DD962*(DI962+DJ962)/1000</f>
        <v>0</v>
      </c>
      <c r="AA962">
        <f>0.61365*exp(17.502*DK962/(240.97+DK962))</f>
        <v>0</v>
      </c>
      <c r="AB962">
        <f>(X962-DD962*(DI962+DJ962)/1000)</f>
        <v>0</v>
      </c>
      <c r="AC962">
        <f>(-J962*44100)</f>
        <v>0</v>
      </c>
      <c r="AD962">
        <f>2*29.3*R962*0.92*(DK962-W962)</f>
        <v>0</v>
      </c>
      <c r="AE962">
        <f>2*0.95*5.67E-8*(((DK962+$B$7)+273)^4-(W962+273)^4)</f>
        <v>0</v>
      </c>
      <c r="AF962">
        <f>U962+AE962+AC962+AD962</f>
        <v>0</v>
      </c>
      <c r="AG962">
        <f>DH962*AU962*(DC962-DB962*(1000-AU962*DE962)/(1000-AU962*DD962))/(100*CV962)</f>
        <v>0</v>
      </c>
      <c r="AH962">
        <f>1000*DH962*AU962*(DD962-DE962)/(100*CV962*(1000-AU962*DD962))</f>
        <v>0</v>
      </c>
      <c r="AI962">
        <f>(AJ962 - AK962 - DI962*1E3/(8.314*(DK962+273.15)) * AM962/DH962 * AL962) * DH962/(100*CV962) * (1000 - DE962)/1000</f>
        <v>0</v>
      </c>
      <c r="AJ962">
        <v>1309.36375542994</v>
      </c>
      <c r="AK962">
        <v>1251.04296969697</v>
      </c>
      <c r="AL962">
        <v>3.45508165334495</v>
      </c>
      <c r="AM962">
        <v>66.0502826319513</v>
      </c>
      <c r="AN962">
        <f>(AP962 - AO962 + DI962*1E3/(8.314*(DK962+273.15)) * AR962/DH962 * AQ962) * DH962/(100*CV962) * 1000/(1000 - AP962)</f>
        <v>0</v>
      </c>
      <c r="AO962">
        <v>19.4698790119968</v>
      </c>
      <c r="AP962">
        <v>25.2628776223776</v>
      </c>
      <c r="AQ962">
        <v>-0.00101809885354865</v>
      </c>
      <c r="AR962">
        <v>92.4461955037178</v>
      </c>
      <c r="AS962">
        <v>0</v>
      </c>
      <c r="AT962">
        <v>0</v>
      </c>
      <c r="AU962">
        <f>IF(AS962*$H$13&gt;=AW962,1.0,(AW962/(AW962-AS962*$H$13)))</f>
        <v>0</v>
      </c>
      <c r="AV962">
        <f>(AU962-1)*100</f>
        <v>0</v>
      </c>
      <c r="AW962">
        <f>MAX(0,($B$13+$C$13*DP962)/(1+$D$13*DP962)*DI962/(DK962+273)*$E$13)</f>
        <v>0</v>
      </c>
      <c r="AX962" t="s">
        <v>418</v>
      </c>
      <c r="AY962" t="s">
        <v>418</v>
      </c>
      <c r="AZ962">
        <v>0</v>
      </c>
      <c r="BA962">
        <v>0</v>
      </c>
      <c r="BB962">
        <f>1-AZ962/BA962</f>
        <v>0</v>
      </c>
      <c r="BC962">
        <v>0</v>
      </c>
      <c r="BD962" t="s">
        <v>418</v>
      </c>
      <c r="BE962" t="s">
        <v>418</v>
      </c>
      <c r="BF962">
        <v>0</v>
      </c>
      <c r="BG962">
        <v>0</v>
      </c>
      <c r="BH962">
        <f>1-BF962/BG962</f>
        <v>0</v>
      </c>
      <c r="BI962">
        <v>0.5</v>
      </c>
      <c r="BJ962">
        <f>CS962</f>
        <v>0</v>
      </c>
      <c r="BK962">
        <f>L962</f>
        <v>0</v>
      </c>
      <c r="BL962">
        <f>BH962*BI962*BJ962</f>
        <v>0</v>
      </c>
      <c r="BM962">
        <f>(BK962-BC962)/BJ962</f>
        <v>0</v>
      </c>
      <c r="BN962">
        <f>(BA962-BG962)/BG962</f>
        <v>0</v>
      </c>
      <c r="BO962">
        <f>AZ962/(BB962+AZ962/BG962)</f>
        <v>0</v>
      </c>
      <c r="BP962" t="s">
        <v>418</v>
      </c>
      <c r="BQ962">
        <v>0</v>
      </c>
      <c r="BR962">
        <f>IF(BQ962&lt;&gt;0, BQ962, BO962)</f>
        <v>0</v>
      </c>
      <c r="BS962">
        <f>1-BR962/BG962</f>
        <v>0</v>
      </c>
      <c r="BT962">
        <f>(BG962-BF962)/(BG962-BR962)</f>
        <v>0</v>
      </c>
      <c r="BU962">
        <f>(BA962-BG962)/(BA962-BR962)</f>
        <v>0</v>
      </c>
      <c r="BV962">
        <f>(BG962-BF962)/(BG962-AZ962)</f>
        <v>0</v>
      </c>
      <c r="BW962">
        <f>(BA962-BG962)/(BA962-AZ962)</f>
        <v>0</v>
      </c>
      <c r="BX962">
        <f>(BT962*BR962/BF962)</f>
        <v>0</v>
      </c>
      <c r="BY962">
        <f>(1-BX962)</f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f>$B$11*DQ962+$C$11*DR962+$F$11*EC962*(1-EF962)</f>
        <v>0</v>
      </c>
      <c r="CS962">
        <f>CR962*CT962</f>
        <v>0</v>
      </c>
      <c r="CT962">
        <f>($B$11*$D$9+$C$11*$D$9+$F$11*((EP962+EH962)/MAX(EP962+EH962+EQ962, 0.1)*$I$9+EQ962/MAX(EP962+EH962+EQ962, 0.1)*$J$9))/($B$11+$C$11+$F$11)</f>
        <v>0</v>
      </c>
      <c r="CU962">
        <f>($B$11*$K$9+$C$11*$K$9+$F$11*((EP962+EH962)/MAX(EP962+EH962+EQ962, 0.1)*$P$9+EQ962/MAX(EP962+EH962+EQ962, 0.1)*$Q$9))/($B$11+$C$11+$F$11)</f>
        <v>0</v>
      </c>
      <c r="CV962">
        <v>6</v>
      </c>
      <c r="CW962">
        <v>0.5</v>
      </c>
      <c r="CX962" t="s">
        <v>419</v>
      </c>
      <c r="CY962">
        <v>2</v>
      </c>
      <c r="CZ962" t="b">
        <v>1</v>
      </c>
      <c r="DA962">
        <v>1659037677.1</v>
      </c>
      <c r="DB962">
        <v>1195.88407407407</v>
      </c>
      <c r="DC962">
        <v>1267.99851851852</v>
      </c>
      <c r="DD962">
        <v>25.2754592592593</v>
      </c>
      <c r="DE962">
        <v>19.4972148148148</v>
      </c>
      <c r="DF962">
        <v>1185.03740740741</v>
      </c>
      <c r="DG962">
        <v>24.7574481481482</v>
      </c>
      <c r="DH962">
        <v>500.024925925926</v>
      </c>
      <c r="DI962">
        <v>90.2700740740741</v>
      </c>
      <c r="DJ962">
        <v>0.0440079814814815</v>
      </c>
      <c r="DK962">
        <v>27.2175111111111</v>
      </c>
      <c r="DL962">
        <v>27.2202407407407</v>
      </c>
      <c r="DM962">
        <v>999.9</v>
      </c>
      <c r="DN962">
        <v>0</v>
      </c>
      <c r="DO962">
        <v>0</v>
      </c>
      <c r="DP962">
        <v>9989.81481481482</v>
      </c>
      <c r="DQ962">
        <v>0</v>
      </c>
      <c r="DR962">
        <v>17.2112</v>
      </c>
      <c r="DS962">
        <v>-72.1144925925926</v>
      </c>
      <c r="DT962">
        <v>1226.89444444444</v>
      </c>
      <c r="DU962">
        <v>1293.21259259259</v>
      </c>
      <c r="DV962">
        <v>5.77824444444445</v>
      </c>
      <c r="DW962">
        <v>1267.99851851852</v>
      </c>
      <c r="DX962">
        <v>19.4972148148148</v>
      </c>
      <c r="DY962">
        <v>2.28161592592593</v>
      </c>
      <c r="DZ962">
        <v>1.76001555555556</v>
      </c>
      <c r="EA962">
        <v>19.5472111111111</v>
      </c>
      <c r="EB962">
        <v>15.4360962962963</v>
      </c>
      <c r="EC962">
        <v>2000.00888888889</v>
      </c>
      <c r="ED962">
        <v>0.979998111111111</v>
      </c>
      <c r="EE962">
        <v>0.0200018814814815</v>
      </c>
      <c r="EF962">
        <v>0</v>
      </c>
      <c r="EG962">
        <v>894.017259259259</v>
      </c>
      <c r="EH962">
        <v>5.00063</v>
      </c>
      <c r="EI962">
        <v>17591.1296296296</v>
      </c>
      <c r="EJ962">
        <v>17256.9703703704</v>
      </c>
      <c r="EK962">
        <v>38.062</v>
      </c>
      <c r="EL962">
        <v>38.125</v>
      </c>
      <c r="EM962">
        <v>37.562</v>
      </c>
      <c r="EN962">
        <v>37.437</v>
      </c>
      <c r="EO962">
        <v>39.062</v>
      </c>
      <c r="EP962">
        <v>1955.10851851852</v>
      </c>
      <c r="EQ962">
        <v>39.9</v>
      </c>
      <c r="ER962">
        <v>0</v>
      </c>
      <c r="ES962">
        <v>1659037683.7</v>
      </c>
      <c r="ET962">
        <v>0</v>
      </c>
      <c r="EU962">
        <v>894.021</v>
      </c>
      <c r="EV962">
        <v>-4.4311794826456</v>
      </c>
      <c r="EW962">
        <v>-76.605128255118</v>
      </c>
      <c r="EX962">
        <v>17591.15</v>
      </c>
      <c r="EY962">
        <v>15</v>
      </c>
      <c r="EZ962">
        <v>1659035359.5</v>
      </c>
      <c r="FA962" t="s">
        <v>1976</v>
      </c>
      <c r="FB962">
        <v>1659035357.5</v>
      </c>
      <c r="FC962">
        <v>1659035359.5</v>
      </c>
      <c r="FD962">
        <v>1</v>
      </c>
      <c r="FE962">
        <v>-0.104</v>
      </c>
      <c r="FF962">
        <v>-0.037</v>
      </c>
      <c r="FG962">
        <v>6.435</v>
      </c>
      <c r="FH962">
        <v>0.501</v>
      </c>
      <c r="FI962">
        <v>420</v>
      </c>
      <c r="FJ962">
        <v>25</v>
      </c>
      <c r="FK962">
        <v>0.45</v>
      </c>
      <c r="FL962">
        <v>0.11</v>
      </c>
      <c r="FM962">
        <v>-72.0625825</v>
      </c>
      <c r="FN962">
        <v>-1.02089493433373</v>
      </c>
      <c r="FO962">
        <v>0.517019374340798</v>
      </c>
      <c r="FP962">
        <v>0</v>
      </c>
      <c r="FQ962">
        <v>894.169617647059</v>
      </c>
      <c r="FR962">
        <v>-3.48255156218284</v>
      </c>
      <c r="FS962">
        <v>0.388729152246424</v>
      </c>
      <c r="FT962">
        <v>0</v>
      </c>
      <c r="FU962">
        <v>5.7645135</v>
      </c>
      <c r="FV962">
        <v>0.288043452157582</v>
      </c>
      <c r="FW962">
        <v>0.0320342375084846</v>
      </c>
      <c r="FX962">
        <v>0</v>
      </c>
      <c r="FY962">
        <v>0</v>
      </c>
      <c r="FZ962">
        <v>3</v>
      </c>
      <c r="GA962" t="s">
        <v>427</v>
      </c>
      <c r="GB962">
        <v>2.97391</v>
      </c>
      <c r="GC962">
        <v>2.69784</v>
      </c>
      <c r="GD962">
        <v>0.188504</v>
      </c>
      <c r="GE962">
        <v>0.196052</v>
      </c>
      <c r="GF962">
        <v>0.106763</v>
      </c>
      <c r="GG962">
        <v>0.0900118</v>
      </c>
      <c r="GH962">
        <v>31600.3</v>
      </c>
      <c r="GI962">
        <v>34243</v>
      </c>
      <c r="GJ962">
        <v>35284.7</v>
      </c>
      <c r="GK962">
        <v>38625.9</v>
      </c>
      <c r="GL962">
        <v>44683.9</v>
      </c>
      <c r="GM962">
        <v>50770.6</v>
      </c>
      <c r="GN962">
        <v>55155.9</v>
      </c>
      <c r="GO962">
        <v>61957.9</v>
      </c>
      <c r="GP962">
        <v>1.9846</v>
      </c>
      <c r="GQ962">
        <v>1.854</v>
      </c>
      <c r="GR962">
        <v>0.130832</v>
      </c>
      <c r="GS962">
        <v>0</v>
      </c>
      <c r="GT962">
        <v>25.0804</v>
      </c>
      <c r="GU962">
        <v>999.9</v>
      </c>
      <c r="GV962">
        <v>58.174</v>
      </c>
      <c r="GW962">
        <v>29.245</v>
      </c>
      <c r="GX962">
        <v>26.2877</v>
      </c>
      <c r="GY962">
        <v>56.3519</v>
      </c>
      <c r="GZ962">
        <v>46.0096</v>
      </c>
      <c r="HA962">
        <v>1</v>
      </c>
      <c r="HB962">
        <v>-0.0621951</v>
      </c>
      <c r="HC962">
        <v>0.0206972</v>
      </c>
      <c r="HD962">
        <v>20.1137</v>
      </c>
      <c r="HE962">
        <v>5.19932</v>
      </c>
      <c r="HF962">
        <v>12.004</v>
      </c>
      <c r="HG962">
        <v>4.9752</v>
      </c>
      <c r="HH962">
        <v>3.294</v>
      </c>
      <c r="HI962">
        <v>9999</v>
      </c>
      <c r="HJ962">
        <v>9999</v>
      </c>
      <c r="HK962">
        <v>9999</v>
      </c>
      <c r="HL962">
        <v>631.5</v>
      </c>
      <c r="HM962">
        <v>1.86313</v>
      </c>
      <c r="HN962">
        <v>1.86798</v>
      </c>
      <c r="HO962">
        <v>1.8678</v>
      </c>
      <c r="HP962">
        <v>1.86893</v>
      </c>
      <c r="HQ962">
        <v>1.86981</v>
      </c>
      <c r="HR962">
        <v>1.86584</v>
      </c>
      <c r="HS962">
        <v>1.86691</v>
      </c>
      <c r="HT962">
        <v>1.86829</v>
      </c>
      <c r="HU962">
        <v>5</v>
      </c>
      <c r="HV962">
        <v>0</v>
      </c>
      <c r="HW962">
        <v>0</v>
      </c>
      <c r="HX962">
        <v>0</v>
      </c>
      <c r="HY962" t="s">
        <v>422</v>
      </c>
      <c r="HZ962" t="s">
        <v>423</v>
      </c>
      <c r="IA962" t="s">
        <v>424</v>
      </c>
      <c r="IB962" t="s">
        <v>424</v>
      </c>
      <c r="IC962" t="s">
        <v>424</v>
      </c>
      <c r="ID962" t="s">
        <v>424</v>
      </c>
      <c r="IE962">
        <v>0</v>
      </c>
      <c r="IF962">
        <v>100</v>
      </c>
      <c r="IG962">
        <v>100</v>
      </c>
      <c r="IH962">
        <v>10.98</v>
      </c>
      <c r="II962">
        <v>0.5173</v>
      </c>
      <c r="IJ962">
        <v>3.92360093765785</v>
      </c>
      <c r="IK962">
        <v>0.00601174518973114</v>
      </c>
      <c r="IL962">
        <v>2.77886958061485e-07</v>
      </c>
      <c r="IM962">
        <v>-3.54636231360687e-10</v>
      </c>
      <c r="IN962">
        <v>-0.0563701243599933</v>
      </c>
      <c r="IO962">
        <v>-0.0144154843440888</v>
      </c>
      <c r="IP962">
        <v>0.00183489941427445</v>
      </c>
      <c r="IQ962">
        <v>-1.27444401181449e-05</v>
      </c>
      <c r="IR962">
        <v>-4</v>
      </c>
      <c r="IS962">
        <v>1848</v>
      </c>
      <c r="IT962">
        <v>1</v>
      </c>
      <c r="IU962">
        <v>25</v>
      </c>
      <c r="IV962">
        <v>38.8</v>
      </c>
      <c r="IW962">
        <v>38.8</v>
      </c>
      <c r="IX962">
        <v>2.54761</v>
      </c>
      <c r="IY962">
        <v>2.6001</v>
      </c>
      <c r="IZ962">
        <v>1.54785</v>
      </c>
      <c r="JA962">
        <v>2.30713</v>
      </c>
      <c r="JB962">
        <v>1.34644</v>
      </c>
      <c r="JC962">
        <v>2.41211</v>
      </c>
      <c r="JD962">
        <v>33.6029</v>
      </c>
      <c r="JE962">
        <v>24.2188</v>
      </c>
      <c r="JF962">
        <v>18</v>
      </c>
      <c r="JG962">
        <v>497.89</v>
      </c>
      <c r="JH962">
        <v>413.567</v>
      </c>
      <c r="JI962">
        <v>24.9999</v>
      </c>
      <c r="JJ962">
        <v>26.4377</v>
      </c>
      <c r="JK962">
        <v>30.0004</v>
      </c>
      <c r="JL962">
        <v>26.3866</v>
      </c>
      <c r="JM962">
        <v>26.329</v>
      </c>
      <c r="JN962">
        <v>50.998</v>
      </c>
      <c r="JO962">
        <v>34.586</v>
      </c>
      <c r="JP962">
        <v>96.6329</v>
      </c>
      <c r="JQ962">
        <v>25</v>
      </c>
      <c r="JR962">
        <v>1309.39</v>
      </c>
      <c r="JS962">
        <v>19.4372</v>
      </c>
      <c r="JT962">
        <v>102.316</v>
      </c>
      <c r="JU962">
        <v>103.128</v>
      </c>
    </row>
    <row r="963" spans="1:281">
      <c r="A963">
        <v>945</v>
      </c>
      <c r="B963">
        <v>1659037689.6</v>
      </c>
      <c r="C963">
        <v>14006.5</v>
      </c>
      <c r="D963" t="s">
        <v>2324</v>
      </c>
      <c r="E963" t="s">
        <v>2325</v>
      </c>
      <c r="F963">
        <v>5</v>
      </c>
      <c r="G963" t="s">
        <v>2169</v>
      </c>
      <c r="H963" t="s">
        <v>417</v>
      </c>
      <c r="I963">
        <v>1659037681.81429</v>
      </c>
      <c r="J963">
        <f>(K963)/1000</f>
        <v>0</v>
      </c>
      <c r="K963">
        <f>IF(CZ963, AN963, AH963)</f>
        <v>0</v>
      </c>
      <c r="L963">
        <f>IF(CZ963, AI963, AG963)</f>
        <v>0</v>
      </c>
      <c r="M963">
        <f>DB963 - IF(AU963&gt;1, L963*CV963*100.0/(AW963*DP963), 0)</f>
        <v>0</v>
      </c>
      <c r="N963">
        <f>((T963-J963/2)*M963-L963)/(T963+J963/2)</f>
        <v>0</v>
      </c>
      <c r="O963">
        <f>N963*(DI963+DJ963)/1000.0</f>
        <v>0</v>
      </c>
      <c r="P963">
        <f>(DB963 - IF(AU963&gt;1, L963*CV963*100.0/(AW963*DP963), 0))*(DI963+DJ963)/1000.0</f>
        <v>0</v>
      </c>
      <c r="Q963">
        <f>2.0/((1/S963-1/R963)+SIGN(S963)*SQRT((1/S963-1/R963)*(1/S963-1/R963) + 4*CW963/((CW963+1)*(CW963+1))*(2*1/S963*1/R963-1/R963*1/R963)))</f>
        <v>0</v>
      </c>
      <c r="R963">
        <f>IF(LEFT(CX963,1)&lt;&gt;"0",IF(LEFT(CX963,1)="1",3.0,CY963),$D$5+$E$5*(DP963*DI963/($K$5*1000))+$F$5*(DP963*DI963/($K$5*1000))*MAX(MIN(CV963,$J$5),$I$5)*MAX(MIN(CV963,$J$5),$I$5)+$G$5*MAX(MIN(CV963,$J$5),$I$5)*(DP963*DI963/($K$5*1000))+$H$5*(DP963*DI963/($K$5*1000))*(DP963*DI963/($K$5*1000)))</f>
        <v>0</v>
      </c>
      <c r="S963">
        <f>J963*(1000-(1000*0.61365*exp(17.502*W963/(240.97+W963))/(DI963+DJ963)+DD963)/2)/(1000*0.61365*exp(17.502*W963/(240.97+W963))/(DI963+DJ963)-DD963)</f>
        <v>0</v>
      </c>
      <c r="T963">
        <f>1/((CW963+1)/(Q963/1.6)+1/(R963/1.37)) + CW963/((CW963+1)/(Q963/1.6) + CW963/(R963/1.37))</f>
        <v>0</v>
      </c>
      <c r="U963">
        <f>(CR963*CU963)</f>
        <v>0</v>
      </c>
      <c r="V963">
        <f>(DK963+(U963+2*0.95*5.67E-8*(((DK963+$B$7)+273)^4-(DK963+273)^4)-44100*J963)/(1.84*29.3*R963+8*0.95*5.67E-8*(DK963+273)^3))</f>
        <v>0</v>
      </c>
      <c r="W963">
        <f>($C$7*DL963+$D$7*DM963+$E$7*V963)</f>
        <v>0</v>
      </c>
      <c r="X963">
        <f>0.61365*exp(17.502*W963/(240.97+W963))</f>
        <v>0</v>
      </c>
      <c r="Y963">
        <f>(Z963/AA963*100)</f>
        <v>0</v>
      </c>
      <c r="Z963">
        <f>DD963*(DI963+DJ963)/1000</f>
        <v>0</v>
      </c>
      <c r="AA963">
        <f>0.61365*exp(17.502*DK963/(240.97+DK963))</f>
        <v>0</v>
      </c>
      <c r="AB963">
        <f>(X963-DD963*(DI963+DJ963)/1000)</f>
        <v>0</v>
      </c>
      <c r="AC963">
        <f>(-J963*44100)</f>
        <v>0</v>
      </c>
      <c r="AD963">
        <f>2*29.3*R963*0.92*(DK963-W963)</f>
        <v>0</v>
      </c>
      <c r="AE963">
        <f>2*0.95*5.67E-8*(((DK963+$B$7)+273)^4-(W963+273)^4)</f>
        <v>0</v>
      </c>
      <c r="AF963">
        <f>U963+AE963+AC963+AD963</f>
        <v>0</v>
      </c>
      <c r="AG963">
        <f>DH963*AU963*(DC963-DB963*(1000-AU963*DE963)/(1000-AU963*DD963))/(100*CV963)</f>
        <v>0</v>
      </c>
      <c r="AH963">
        <f>1000*DH963*AU963*(DD963-DE963)/(100*CV963*(1000-AU963*DD963))</f>
        <v>0</v>
      </c>
      <c r="AI963">
        <f>(AJ963 - AK963 - DI963*1E3/(8.314*(DK963+273.15)) * AM963/DH963 * AL963) * DH963/(100*CV963) * (1000 - DE963)/1000</f>
        <v>0</v>
      </c>
      <c r="AJ963">
        <v>1326.95906894854</v>
      </c>
      <c r="AK963">
        <v>1268.27436363636</v>
      </c>
      <c r="AL963">
        <v>3.49272162648377</v>
      </c>
      <c r="AM963">
        <v>66.0502826319513</v>
      </c>
      <c r="AN963">
        <f>(AP963 - AO963 + DI963*1E3/(8.314*(DK963+273.15)) * AR963/DH963 * AQ963) * DH963/(100*CV963) * 1000/(1000 - AP963)</f>
        <v>0</v>
      </c>
      <c r="AO963">
        <v>19.4613951327051</v>
      </c>
      <c r="AP963">
        <v>25.2596755244755</v>
      </c>
      <c r="AQ963">
        <v>-0.00069025295319805</v>
      </c>
      <c r="AR963">
        <v>92.4461955037178</v>
      </c>
      <c r="AS963">
        <v>0</v>
      </c>
      <c r="AT963">
        <v>0</v>
      </c>
      <c r="AU963">
        <f>IF(AS963*$H$13&gt;=AW963,1.0,(AW963/(AW963-AS963*$H$13)))</f>
        <v>0</v>
      </c>
      <c r="AV963">
        <f>(AU963-1)*100</f>
        <v>0</v>
      </c>
      <c r="AW963">
        <f>MAX(0,($B$13+$C$13*DP963)/(1+$D$13*DP963)*DI963/(DK963+273)*$E$13)</f>
        <v>0</v>
      </c>
      <c r="AX963" t="s">
        <v>418</v>
      </c>
      <c r="AY963" t="s">
        <v>418</v>
      </c>
      <c r="AZ963">
        <v>0</v>
      </c>
      <c r="BA963">
        <v>0</v>
      </c>
      <c r="BB963">
        <f>1-AZ963/BA963</f>
        <v>0</v>
      </c>
      <c r="BC963">
        <v>0</v>
      </c>
      <c r="BD963" t="s">
        <v>418</v>
      </c>
      <c r="BE963" t="s">
        <v>418</v>
      </c>
      <c r="BF963">
        <v>0</v>
      </c>
      <c r="BG963">
        <v>0</v>
      </c>
      <c r="BH963">
        <f>1-BF963/BG963</f>
        <v>0</v>
      </c>
      <c r="BI963">
        <v>0.5</v>
      </c>
      <c r="BJ963">
        <f>CS963</f>
        <v>0</v>
      </c>
      <c r="BK963">
        <f>L963</f>
        <v>0</v>
      </c>
      <c r="BL963">
        <f>BH963*BI963*BJ963</f>
        <v>0</v>
      </c>
      <c r="BM963">
        <f>(BK963-BC963)/BJ963</f>
        <v>0</v>
      </c>
      <c r="BN963">
        <f>(BA963-BG963)/BG963</f>
        <v>0</v>
      </c>
      <c r="BO963">
        <f>AZ963/(BB963+AZ963/BG963)</f>
        <v>0</v>
      </c>
      <c r="BP963" t="s">
        <v>418</v>
      </c>
      <c r="BQ963">
        <v>0</v>
      </c>
      <c r="BR963">
        <f>IF(BQ963&lt;&gt;0, BQ963, BO963)</f>
        <v>0</v>
      </c>
      <c r="BS963">
        <f>1-BR963/BG963</f>
        <v>0</v>
      </c>
      <c r="BT963">
        <f>(BG963-BF963)/(BG963-BR963)</f>
        <v>0</v>
      </c>
      <c r="BU963">
        <f>(BA963-BG963)/(BA963-BR963)</f>
        <v>0</v>
      </c>
      <c r="BV963">
        <f>(BG963-BF963)/(BG963-AZ963)</f>
        <v>0</v>
      </c>
      <c r="BW963">
        <f>(BA963-BG963)/(BA963-AZ963)</f>
        <v>0</v>
      </c>
      <c r="BX963">
        <f>(BT963*BR963/BF963)</f>
        <v>0</v>
      </c>
      <c r="BY963">
        <f>(1-BX963)</f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f>$B$11*DQ963+$C$11*DR963+$F$11*EC963*(1-EF963)</f>
        <v>0</v>
      </c>
      <c r="CS963">
        <f>CR963*CT963</f>
        <v>0</v>
      </c>
      <c r="CT963">
        <f>($B$11*$D$9+$C$11*$D$9+$F$11*((EP963+EH963)/MAX(EP963+EH963+EQ963, 0.1)*$I$9+EQ963/MAX(EP963+EH963+EQ963, 0.1)*$J$9))/($B$11+$C$11+$F$11)</f>
        <v>0</v>
      </c>
      <c r="CU963">
        <f>($B$11*$K$9+$C$11*$K$9+$F$11*((EP963+EH963)/MAX(EP963+EH963+EQ963, 0.1)*$P$9+EQ963/MAX(EP963+EH963+EQ963, 0.1)*$Q$9))/($B$11+$C$11+$F$11)</f>
        <v>0</v>
      </c>
      <c r="CV963">
        <v>6</v>
      </c>
      <c r="CW963">
        <v>0.5</v>
      </c>
      <c r="CX963" t="s">
        <v>419</v>
      </c>
      <c r="CY963">
        <v>2</v>
      </c>
      <c r="CZ963" t="b">
        <v>1</v>
      </c>
      <c r="DA963">
        <v>1659037681.81429</v>
      </c>
      <c r="DB963">
        <v>1211.69678571429</v>
      </c>
      <c r="DC963">
        <v>1283.92214285714</v>
      </c>
      <c r="DD963">
        <v>25.2646607142857</v>
      </c>
      <c r="DE963">
        <v>19.469875</v>
      </c>
      <c r="DF963">
        <v>1200.76892857143</v>
      </c>
      <c r="DG963">
        <v>24.7471928571429</v>
      </c>
      <c r="DH963">
        <v>500.002678571429</v>
      </c>
      <c r="DI963">
        <v>90.2687071428571</v>
      </c>
      <c r="DJ963">
        <v>0.0441155392857143</v>
      </c>
      <c r="DK963">
        <v>27.2192678571429</v>
      </c>
      <c r="DL963">
        <v>27.216625</v>
      </c>
      <c r="DM963">
        <v>999.9</v>
      </c>
      <c r="DN963">
        <v>0</v>
      </c>
      <c r="DO963">
        <v>0</v>
      </c>
      <c r="DP963">
        <v>9992.5</v>
      </c>
      <c r="DQ963">
        <v>0</v>
      </c>
      <c r="DR963">
        <v>17.2112</v>
      </c>
      <c r="DS963">
        <v>-72.2261464285714</v>
      </c>
      <c r="DT963">
        <v>1243.10357142857</v>
      </c>
      <c r="DU963">
        <v>1309.41714285714</v>
      </c>
      <c r="DV963">
        <v>5.79478178571428</v>
      </c>
      <c r="DW963">
        <v>1283.92214285714</v>
      </c>
      <c r="DX963">
        <v>19.469875</v>
      </c>
      <c r="DY963">
        <v>2.28060642857143</v>
      </c>
      <c r="DZ963">
        <v>1.75752071428571</v>
      </c>
      <c r="EA963">
        <v>19.5400821428571</v>
      </c>
      <c r="EB963">
        <v>15.4140178571429</v>
      </c>
      <c r="EC963">
        <v>2000.00035714286</v>
      </c>
      <c r="ED963">
        <v>0.979998</v>
      </c>
      <c r="EE963">
        <v>0.020002</v>
      </c>
      <c r="EF963">
        <v>0</v>
      </c>
      <c r="EG963">
        <v>893.652</v>
      </c>
      <c r="EH963">
        <v>5.00063</v>
      </c>
      <c r="EI963">
        <v>17584.8285714286</v>
      </c>
      <c r="EJ963">
        <v>17256.8928571429</v>
      </c>
      <c r="EK963">
        <v>38.062</v>
      </c>
      <c r="EL963">
        <v>38.125</v>
      </c>
      <c r="EM963">
        <v>37.562</v>
      </c>
      <c r="EN963">
        <v>37.437</v>
      </c>
      <c r="EO963">
        <v>39.062</v>
      </c>
      <c r="EP963">
        <v>1955.10035714286</v>
      </c>
      <c r="EQ963">
        <v>39.9</v>
      </c>
      <c r="ER963">
        <v>0</v>
      </c>
      <c r="ES963">
        <v>1659037688.5</v>
      </c>
      <c r="ET963">
        <v>0</v>
      </c>
      <c r="EU963">
        <v>893.660346153846</v>
      </c>
      <c r="EV963">
        <v>-3.5250940019757</v>
      </c>
      <c r="EW963">
        <v>-73.7572648579213</v>
      </c>
      <c r="EX963">
        <v>17584.8</v>
      </c>
      <c r="EY963">
        <v>15</v>
      </c>
      <c r="EZ963">
        <v>1659035359.5</v>
      </c>
      <c r="FA963" t="s">
        <v>1976</v>
      </c>
      <c r="FB963">
        <v>1659035357.5</v>
      </c>
      <c r="FC963">
        <v>1659035359.5</v>
      </c>
      <c r="FD963">
        <v>1</v>
      </c>
      <c r="FE963">
        <v>-0.104</v>
      </c>
      <c r="FF963">
        <v>-0.037</v>
      </c>
      <c r="FG963">
        <v>6.435</v>
      </c>
      <c r="FH963">
        <v>0.501</v>
      </c>
      <c r="FI963">
        <v>420</v>
      </c>
      <c r="FJ963">
        <v>25</v>
      </c>
      <c r="FK963">
        <v>0.45</v>
      </c>
      <c r="FL963">
        <v>0.11</v>
      </c>
      <c r="FM963">
        <v>-72.1847025</v>
      </c>
      <c r="FN963">
        <v>-1.20759287054417</v>
      </c>
      <c r="FO963">
        <v>0.494718719823448</v>
      </c>
      <c r="FP963">
        <v>0</v>
      </c>
      <c r="FQ963">
        <v>893.924617647059</v>
      </c>
      <c r="FR963">
        <v>-4.25410236179969</v>
      </c>
      <c r="FS963">
        <v>0.456345845030727</v>
      </c>
      <c r="FT963">
        <v>0</v>
      </c>
      <c r="FU963">
        <v>5.7790515</v>
      </c>
      <c r="FV963">
        <v>0.224775309568462</v>
      </c>
      <c r="FW963">
        <v>0.0275555409627537</v>
      </c>
      <c r="FX963">
        <v>0</v>
      </c>
      <c r="FY963">
        <v>0</v>
      </c>
      <c r="FZ963">
        <v>3</v>
      </c>
      <c r="GA963" t="s">
        <v>427</v>
      </c>
      <c r="GB963">
        <v>2.97365</v>
      </c>
      <c r="GC963">
        <v>2.69784</v>
      </c>
      <c r="GD963">
        <v>0.190118</v>
      </c>
      <c r="GE963">
        <v>0.197646</v>
      </c>
      <c r="GF963">
        <v>0.10676</v>
      </c>
      <c r="GG963">
        <v>0.0899749</v>
      </c>
      <c r="GH963">
        <v>31538.1</v>
      </c>
      <c r="GI963">
        <v>34175.5</v>
      </c>
      <c r="GJ963">
        <v>35285.5</v>
      </c>
      <c r="GK963">
        <v>38626.3</v>
      </c>
      <c r="GL963">
        <v>44685.2</v>
      </c>
      <c r="GM963">
        <v>50772.4</v>
      </c>
      <c r="GN963">
        <v>55157.3</v>
      </c>
      <c r="GO963">
        <v>61957.6</v>
      </c>
      <c r="GP963">
        <v>1.9838</v>
      </c>
      <c r="GQ963">
        <v>1.8534</v>
      </c>
      <c r="GR963">
        <v>0.129342</v>
      </c>
      <c r="GS963">
        <v>0</v>
      </c>
      <c r="GT963">
        <v>25.0804</v>
      </c>
      <c r="GU963">
        <v>999.9</v>
      </c>
      <c r="GV963">
        <v>58.149</v>
      </c>
      <c r="GW963">
        <v>29.235</v>
      </c>
      <c r="GX963">
        <v>26.2645</v>
      </c>
      <c r="GY963">
        <v>55.8819</v>
      </c>
      <c r="GZ963">
        <v>46.4463</v>
      </c>
      <c r="HA963">
        <v>1</v>
      </c>
      <c r="HB963">
        <v>-0.062561</v>
      </c>
      <c r="HC963">
        <v>0.0211329</v>
      </c>
      <c r="HD963">
        <v>20.1138</v>
      </c>
      <c r="HE963">
        <v>5.20052</v>
      </c>
      <c r="HF963">
        <v>12.0076</v>
      </c>
      <c r="HG963">
        <v>4.9752</v>
      </c>
      <c r="HH963">
        <v>3.2936</v>
      </c>
      <c r="HI963">
        <v>9999</v>
      </c>
      <c r="HJ963">
        <v>9999</v>
      </c>
      <c r="HK963">
        <v>9999</v>
      </c>
      <c r="HL963">
        <v>631.5</v>
      </c>
      <c r="HM963">
        <v>1.86313</v>
      </c>
      <c r="HN963">
        <v>1.86798</v>
      </c>
      <c r="HO963">
        <v>1.86783</v>
      </c>
      <c r="HP963">
        <v>1.86902</v>
      </c>
      <c r="HQ963">
        <v>1.86981</v>
      </c>
      <c r="HR963">
        <v>1.86584</v>
      </c>
      <c r="HS963">
        <v>1.86691</v>
      </c>
      <c r="HT963">
        <v>1.86829</v>
      </c>
      <c r="HU963">
        <v>5</v>
      </c>
      <c r="HV963">
        <v>0</v>
      </c>
      <c r="HW963">
        <v>0</v>
      </c>
      <c r="HX963">
        <v>0</v>
      </c>
      <c r="HY963" t="s">
        <v>422</v>
      </c>
      <c r="HZ963" t="s">
        <v>423</v>
      </c>
      <c r="IA963" t="s">
        <v>424</v>
      </c>
      <c r="IB963" t="s">
        <v>424</v>
      </c>
      <c r="IC963" t="s">
        <v>424</v>
      </c>
      <c r="ID963" t="s">
        <v>424</v>
      </c>
      <c r="IE963">
        <v>0</v>
      </c>
      <c r="IF963">
        <v>100</v>
      </c>
      <c r="IG963">
        <v>100</v>
      </c>
      <c r="IH963">
        <v>11.06</v>
      </c>
      <c r="II963">
        <v>0.5174</v>
      </c>
      <c r="IJ963">
        <v>3.92360093765785</v>
      </c>
      <c r="IK963">
        <v>0.00601174518973114</v>
      </c>
      <c r="IL963">
        <v>2.77886958061485e-07</v>
      </c>
      <c r="IM963">
        <v>-3.54636231360687e-10</v>
      </c>
      <c r="IN963">
        <v>-0.0563701243599933</v>
      </c>
      <c r="IO963">
        <v>-0.0144154843440888</v>
      </c>
      <c r="IP963">
        <v>0.00183489941427445</v>
      </c>
      <c r="IQ963">
        <v>-1.27444401181449e-05</v>
      </c>
      <c r="IR963">
        <v>-4</v>
      </c>
      <c r="IS963">
        <v>1848</v>
      </c>
      <c r="IT963">
        <v>1</v>
      </c>
      <c r="IU963">
        <v>25</v>
      </c>
      <c r="IV963">
        <v>38.9</v>
      </c>
      <c r="IW963">
        <v>38.8</v>
      </c>
      <c r="IX963">
        <v>2.57324</v>
      </c>
      <c r="IY963">
        <v>2.60132</v>
      </c>
      <c r="IZ963">
        <v>1.54785</v>
      </c>
      <c r="JA963">
        <v>2.30713</v>
      </c>
      <c r="JB963">
        <v>1.34644</v>
      </c>
      <c r="JC963">
        <v>2.36084</v>
      </c>
      <c r="JD963">
        <v>33.6029</v>
      </c>
      <c r="JE963">
        <v>24.2188</v>
      </c>
      <c r="JF963">
        <v>18</v>
      </c>
      <c r="JG963">
        <v>497.365</v>
      </c>
      <c r="JH963">
        <v>413.228</v>
      </c>
      <c r="JI963">
        <v>25</v>
      </c>
      <c r="JJ963">
        <v>26.4377</v>
      </c>
      <c r="JK963">
        <v>30.0001</v>
      </c>
      <c r="JL963">
        <v>26.3866</v>
      </c>
      <c r="JM963">
        <v>26.329</v>
      </c>
      <c r="JN963">
        <v>51.5531</v>
      </c>
      <c r="JO963">
        <v>34.586</v>
      </c>
      <c r="JP963">
        <v>96.6329</v>
      </c>
      <c r="JQ963">
        <v>25</v>
      </c>
      <c r="JR963">
        <v>1322.85</v>
      </c>
      <c r="JS963">
        <v>19.4174</v>
      </c>
      <c r="JT963">
        <v>102.318</v>
      </c>
      <c r="JU963">
        <v>103.128</v>
      </c>
    </row>
    <row r="964" spans="1:281">
      <c r="A964">
        <v>946</v>
      </c>
      <c r="B964">
        <v>1659037694.6</v>
      </c>
      <c r="C964">
        <v>14011.5</v>
      </c>
      <c r="D964" t="s">
        <v>2326</v>
      </c>
      <c r="E964" t="s">
        <v>2327</v>
      </c>
      <c r="F964">
        <v>5</v>
      </c>
      <c r="G964" t="s">
        <v>2169</v>
      </c>
      <c r="H964" t="s">
        <v>417</v>
      </c>
      <c r="I964">
        <v>1659037687.1</v>
      </c>
      <c r="J964">
        <f>(K964)/1000</f>
        <v>0</v>
      </c>
      <c r="K964">
        <f>IF(CZ964, AN964, AH964)</f>
        <v>0</v>
      </c>
      <c r="L964">
        <f>IF(CZ964, AI964, AG964)</f>
        <v>0</v>
      </c>
      <c r="M964">
        <f>DB964 - IF(AU964&gt;1, L964*CV964*100.0/(AW964*DP964), 0)</f>
        <v>0</v>
      </c>
      <c r="N964">
        <f>((T964-J964/2)*M964-L964)/(T964+J964/2)</f>
        <v>0</v>
      </c>
      <c r="O964">
        <f>N964*(DI964+DJ964)/1000.0</f>
        <v>0</v>
      </c>
      <c r="P964">
        <f>(DB964 - IF(AU964&gt;1, L964*CV964*100.0/(AW964*DP964), 0))*(DI964+DJ964)/1000.0</f>
        <v>0</v>
      </c>
      <c r="Q964">
        <f>2.0/((1/S964-1/R964)+SIGN(S964)*SQRT((1/S964-1/R964)*(1/S964-1/R964) + 4*CW964/((CW964+1)*(CW964+1))*(2*1/S964*1/R964-1/R964*1/R964)))</f>
        <v>0</v>
      </c>
      <c r="R964">
        <f>IF(LEFT(CX964,1)&lt;&gt;"0",IF(LEFT(CX964,1)="1",3.0,CY964),$D$5+$E$5*(DP964*DI964/($K$5*1000))+$F$5*(DP964*DI964/($K$5*1000))*MAX(MIN(CV964,$J$5),$I$5)*MAX(MIN(CV964,$J$5),$I$5)+$G$5*MAX(MIN(CV964,$J$5),$I$5)*(DP964*DI964/($K$5*1000))+$H$5*(DP964*DI964/($K$5*1000))*(DP964*DI964/($K$5*1000)))</f>
        <v>0</v>
      </c>
      <c r="S964">
        <f>J964*(1000-(1000*0.61365*exp(17.502*W964/(240.97+W964))/(DI964+DJ964)+DD964)/2)/(1000*0.61365*exp(17.502*W964/(240.97+W964))/(DI964+DJ964)-DD964)</f>
        <v>0</v>
      </c>
      <c r="T964">
        <f>1/((CW964+1)/(Q964/1.6)+1/(R964/1.37)) + CW964/((CW964+1)/(Q964/1.6) + CW964/(R964/1.37))</f>
        <v>0</v>
      </c>
      <c r="U964">
        <f>(CR964*CU964)</f>
        <v>0</v>
      </c>
      <c r="V964">
        <f>(DK964+(U964+2*0.95*5.67E-8*(((DK964+$B$7)+273)^4-(DK964+273)^4)-44100*J964)/(1.84*29.3*R964+8*0.95*5.67E-8*(DK964+273)^3))</f>
        <v>0</v>
      </c>
      <c r="W964">
        <f>($C$7*DL964+$D$7*DM964+$E$7*V964)</f>
        <v>0</v>
      </c>
      <c r="X964">
        <f>0.61365*exp(17.502*W964/(240.97+W964))</f>
        <v>0</v>
      </c>
      <c r="Y964">
        <f>(Z964/AA964*100)</f>
        <v>0</v>
      </c>
      <c r="Z964">
        <f>DD964*(DI964+DJ964)/1000</f>
        <v>0</v>
      </c>
      <c r="AA964">
        <f>0.61365*exp(17.502*DK964/(240.97+DK964))</f>
        <v>0</v>
      </c>
      <c r="AB964">
        <f>(X964-DD964*(DI964+DJ964)/1000)</f>
        <v>0</v>
      </c>
      <c r="AC964">
        <f>(-J964*44100)</f>
        <v>0</v>
      </c>
      <c r="AD964">
        <f>2*29.3*R964*0.92*(DK964-W964)</f>
        <v>0</v>
      </c>
      <c r="AE964">
        <f>2*0.95*5.67E-8*(((DK964+$B$7)+273)^4-(W964+273)^4)</f>
        <v>0</v>
      </c>
      <c r="AF964">
        <f>U964+AE964+AC964+AD964</f>
        <v>0</v>
      </c>
      <c r="AG964">
        <f>DH964*AU964*(DC964-DB964*(1000-AU964*DE964)/(1000-AU964*DD964))/(100*CV964)</f>
        <v>0</v>
      </c>
      <c r="AH964">
        <f>1000*DH964*AU964*(DD964-DE964)/(100*CV964*(1000-AU964*DD964))</f>
        <v>0</v>
      </c>
      <c r="AI964">
        <f>(AJ964 - AK964 - DI964*1E3/(8.314*(DK964+273.15)) * AM964/DH964 * AL964) * DH964/(100*CV964) * (1000 - DE964)/1000</f>
        <v>0</v>
      </c>
      <c r="AJ964">
        <v>1343.93603258453</v>
      </c>
      <c r="AK964">
        <v>1285.65412121212</v>
      </c>
      <c r="AL964">
        <v>3.46053967635209</v>
      </c>
      <c r="AM964">
        <v>66.0502826319513</v>
      </c>
      <c r="AN964">
        <f>(AP964 - AO964 + DI964*1E3/(8.314*(DK964+273.15)) * AR964/DH964 * AQ964) * DH964/(100*CV964) * 1000/(1000 - AP964)</f>
        <v>0</v>
      </c>
      <c r="AO964">
        <v>19.4553331370369</v>
      </c>
      <c r="AP964">
        <v>25.2629958041958</v>
      </c>
      <c r="AQ964">
        <v>-0.000246035927551885</v>
      </c>
      <c r="AR964">
        <v>92.4461955037178</v>
      </c>
      <c r="AS964">
        <v>0</v>
      </c>
      <c r="AT964">
        <v>0</v>
      </c>
      <c r="AU964">
        <f>IF(AS964*$H$13&gt;=AW964,1.0,(AW964/(AW964-AS964*$H$13)))</f>
        <v>0</v>
      </c>
      <c r="AV964">
        <f>(AU964-1)*100</f>
        <v>0</v>
      </c>
      <c r="AW964">
        <f>MAX(0,($B$13+$C$13*DP964)/(1+$D$13*DP964)*DI964/(DK964+273)*$E$13)</f>
        <v>0</v>
      </c>
      <c r="AX964" t="s">
        <v>418</v>
      </c>
      <c r="AY964" t="s">
        <v>418</v>
      </c>
      <c r="AZ964">
        <v>0</v>
      </c>
      <c r="BA964">
        <v>0</v>
      </c>
      <c r="BB964">
        <f>1-AZ964/BA964</f>
        <v>0</v>
      </c>
      <c r="BC964">
        <v>0</v>
      </c>
      <c r="BD964" t="s">
        <v>418</v>
      </c>
      <c r="BE964" t="s">
        <v>418</v>
      </c>
      <c r="BF964">
        <v>0</v>
      </c>
      <c r="BG964">
        <v>0</v>
      </c>
      <c r="BH964">
        <f>1-BF964/BG964</f>
        <v>0</v>
      </c>
      <c r="BI964">
        <v>0.5</v>
      </c>
      <c r="BJ964">
        <f>CS964</f>
        <v>0</v>
      </c>
      <c r="BK964">
        <f>L964</f>
        <v>0</v>
      </c>
      <c r="BL964">
        <f>BH964*BI964*BJ964</f>
        <v>0</v>
      </c>
      <c r="BM964">
        <f>(BK964-BC964)/BJ964</f>
        <v>0</v>
      </c>
      <c r="BN964">
        <f>(BA964-BG964)/BG964</f>
        <v>0</v>
      </c>
      <c r="BO964">
        <f>AZ964/(BB964+AZ964/BG964)</f>
        <v>0</v>
      </c>
      <c r="BP964" t="s">
        <v>418</v>
      </c>
      <c r="BQ964">
        <v>0</v>
      </c>
      <c r="BR964">
        <f>IF(BQ964&lt;&gt;0, BQ964, BO964)</f>
        <v>0</v>
      </c>
      <c r="BS964">
        <f>1-BR964/BG964</f>
        <v>0</v>
      </c>
      <c r="BT964">
        <f>(BG964-BF964)/(BG964-BR964)</f>
        <v>0</v>
      </c>
      <c r="BU964">
        <f>(BA964-BG964)/(BA964-BR964)</f>
        <v>0</v>
      </c>
      <c r="BV964">
        <f>(BG964-BF964)/(BG964-AZ964)</f>
        <v>0</v>
      </c>
      <c r="BW964">
        <f>(BA964-BG964)/(BA964-AZ964)</f>
        <v>0</v>
      </c>
      <c r="BX964">
        <f>(BT964*BR964/BF964)</f>
        <v>0</v>
      </c>
      <c r="BY964">
        <f>(1-BX964)</f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f>$B$11*DQ964+$C$11*DR964+$F$11*EC964*(1-EF964)</f>
        <v>0</v>
      </c>
      <c r="CS964">
        <f>CR964*CT964</f>
        <v>0</v>
      </c>
      <c r="CT964">
        <f>($B$11*$D$9+$C$11*$D$9+$F$11*((EP964+EH964)/MAX(EP964+EH964+EQ964, 0.1)*$I$9+EQ964/MAX(EP964+EH964+EQ964, 0.1)*$J$9))/($B$11+$C$11+$F$11)</f>
        <v>0</v>
      </c>
      <c r="CU964">
        <f>($B$11*$K$9+$C$11*$K$9+$F$11*((EP964+EH964)/MAX(EP964+EH964+EQ964, 0.1)*$P$9+EQ964/MAX(EP964+EH964+EQ964, 0.1)*$Q$9))/($B$11+$C$11+$F$11)</f>
        <v>0</v>
      </c>
      <c r="CV964">
        <v>6</v>
      </c>
      <c r="CW964">
        <v>0.5</v>
      </c>
      <c r="CX964" t="s">
        <v>419</v>
      </c>
      <c r="CY964">
        <v>2</v>
      </c>
      <c r="CZ964" t="b">
        <v>1</v>
      </c>
      <c r="DA964">
        <v>1659037687.1</v>
      </c>
      <c r="DB964">
        <v>1229.54518518518</v>
      </c>
      <c r="DC964">
        <v>1301.74074074074</v>
      </c>
      <c r="DD964">
        <v>25.2602185185185</v>
      </c>
      <c r="DE964">
        <v>19.4611925925926</v>
      </c>
      <c r="DF964">
        <v>1218.52592592593</v>
      </c>
      <c r="DG964">
        <v>24.7429666666667</v>
      </c>
      <c r="DH964">
        <v>500.081259259259</v>
      </c>
      <c r="DI964">
        <v>90.2670333333333</v>
      </c>
      <c r="DJ964">
        <v>0.0440235703703704</v>
      </c>
      <c r="DK964">
        <v>27.2180296296296</v>
      </c>
      <c r="DL964">
        <v>27.213362962963</v>
      </c>
      <c r="DM964">
        <v>999.9</v>
      </c>
      <c r="DN964">
        <v>0</v>
      </c>
      <c r="DO964">
        <v>0</v>
      </c>
      <c r="DP964">
        <v>9999.62962962963</v>
      </c>
      <c r="DQ964">
        <v>0</v>
      </c>
      <c r="DR964">
        <v>17.2112</v>
      </c>
      <c r="DS964">
        <v>-72.1968518518519</v>
      </c>
      <c r="DT964">
        <v>1261.40851851852</v>
      </c>
      <c r="DU964">
        <v>1327.57888888889</v>
      </c>
      <c r="DV964">
        <v>5.79901592592593</v>
      </c>
      <c r="DW964">
        <v>1301.74074074074</v>
      </c>
      <c r="DX964">
        <v>19.4611925925926</v>
      </c>
      <c r="DY964">
        <v>2.28016333333333</v>
      </c>
      <c r="DZ964">
        <v>1.75670407407407</v>
      </c>
      <c r="EA964">
        <v>19.5369481481481</v>
      </c>
      <c r="EB964">
        <v>15.4067777777778</v>
      </c>
      <c r="EC964">
        <v>2000.0037037037</v>
      </c>
      <c r="ED964">
        <v>0.979998</v>
      </c>
      <c r="EE964">
        <v>0.020002</v>
      </c>
      <c r="EF964">
        <v>0</v>
      </c>
      <c r="EG964">
        <v>893.269703703704</v>
      </c>
      <c r="EH964">
        <v>5.00063</v>
      </c>
      <c r="EI964">
        <v>17577.7333333333</v>
      </c>
      <c r="EJ964">
        <v>17256.9259259259</v>
      </c>
      <c r="EK964">
        <v>38.062</v>
      </c>
      <c r="EL964">
        <v>38.125</v>
      </c>
      <c r="EM964">
        <v>37.562</v>
      </c>
      <c r="EN964">
        <v>37.437</v>
      </c>
      <c r="EO964">
        <v>39.062</v>
      </c>
      <c r="EP964">
        <v>1955.1037037037</v>
      </c>
      <c r="EQ964">
        <v>39.9</v>
      </c>
      <c r="ER964">
        <v>0</v>
      </c>
      <c r="ES964">
        <v>1659037693.9</v>
      </c>
      <c r="ET964">
        <v>0</v>
      </c>
      <c r="EU964">
        <v>893.24976</v>
      </c>
      <c r="EV964">
        <v>-5.00830767308347</v>
      </c>
      <c r="EW964">
        <v>-88.0153844918153</v>
      </c>
      <c r="EX964">
        <v>17577.112</v>
      </c>
      <c r="EY964">
        <v>15</v>
      </c>
      <c r="EZ964">
        <v>1659035359.5</v>
      </c>
      <c r="FA964" t="s">
        <v>1976</v>
      </c>
      <c r="FB964">
        <v>1659035357.5</v>
      </c>
      <c r="FC964">
        <v>1659035359.5</v>
      </c>
      <c r="FD964">
        <v>1</v>
      </c>
      <c r="FE964">
        <v>-0.104</v>
      </c>
      <c r="FF964">
        <v>-0.037</v>
      </c>
      <c r="FG964">
        <v>6.435</v>
      </c>
      <c r="FH964">
        <v>0.501</v>
      </c>
      <c r="FI964">
        <v>420</v>
      </c>
      <c r="FJ964">
        <v>25</v>
      </c>
      <c r="FK964">
        <v>0.45</v>
      </c>
      <c r="FL964">
        <v>0.11</v>
      </c>
      <c r="FM964">
        <v>-72.1964725</v>
      </c>
      <c r="FN964">
        <v>-0.125258161350914</v>
      </c>
      <c r="FO964">
        <v>0.467960124362911</v>
      </c>
      <c r="FP964">
        <v>1</v>
      </c>
      <c r="FQ964">
        <v>893.463647058824</v>
      </c>
      <c r="FR964">
        <v>-4.30139036800087</v>
      </c>
      <c r="FS964">
        <v>0.463680663588058</v>
      </c>
      <c r="FT964">
        <v>0</v>
      </c>
      <c r="FU964">
        <v>5.797712</v>
      </c>
      <c r="FV964">
        <v>0.0473768105065562</v>
      </c>
      <c r="FW964">
        <v>0.00638529216246208</v>
      </c>
      <c r="FX964">
        <v>1</v>
      </c>
      <c r="FY964">
        <v>2</v>
      </c>
      <c r="FZ964">
        <v>3</v>
      </c>
      <c r="GA964" t="s">
        <v>474</v>
      </c>
      <c r="GB964">
        <v>2.97306</v>
      </c>
      <c r="GC964">
        <v>2.69743</v>
      </c>
      <c r="GD964">
        <v>0.191702</v>
      </c>
      <c r="GE964">
        <v>0.199051</v>
      </c>
      <c r="GF964">
        <v>0.10678</v>
      </c>
      <c r="GG964">
        <v>0.0899733</v>
      </c>
      <c r="GH964">
        <v>31476</v>
      </c>
      <c r="GI964">
        <v>34115.6</v>
      </c>
      <c r="GJ964">
        <v>35284.9</v>
      </c>
      <c r="GK964">
        <v>38626.2</v>
      </c>
      <c r="GL964">
        <v>44683.7</v>
      </c>
      <c r="GM964">
        <v>50772.9</v>
      </c>
      <c r="GN964">
        <v>55156.6</v>
      </c>
      <c r="GO964">
        <v>61958</v>
      </c>
      <c r="GP964">
        <v>1.9842</v>
      </c>
      <c r="GQ964">
        <v>1.8544</v>
      </c>
      <c r="GR964">
        <v>0.130087</v>
      </c>
      <c r="GS964">
        <v>0</v>
      </c>
      <c r="GT964">
        <v>25.0826</v>
      </c>
      <c r="GU964">
        <v>999.9</v>
      </c>
      <c r="GV964">
        <v>58.149</v>
      </c>
      <c r="GW964">
        <v>29.245</v>
      </c>
      <c r="GX964">
        <v>26.276</v>
      </c>
      <c r="GY964">
        <v>56.1319</v>
      </c>
      <c r="GZ964">
        <v>45.9095</v>
      </c>
      <c r="HA964">
        <v>1</v>
      </c>
      <c r="HB964">
        <v>-0.0619919</v>
      </c>
      <c r="HC964">
        <v>0.0205665</v>
      </c>
      <c r="HD964">
        <v>20.1136</v>
      </c>
      <c r="HE964">
        <v>5.19932</v>
      </c>
      <c r="HF964">
        <v>12.0052</v>
      </c>
      <c r="HG964">
        <v>4.9756</v>
      </c>
      <c r="HH964">
        <v>3.294</v>
      </c>
      <c r="HI964">
        <v>9999</v>
      </c>
      <c r="HJ964">
        <v>9999</v>
      </c>
      <c r="HK964">
        <v>9999</v>
      </c>
      <c r="HL964">
        <v>631.5</v>
      </c>
      <c r="HM964">
        <v>1.86319</v>
      </c>
      <c r="HN964">
        <v>1.86798</v>
      </c>
      <c r="HO964">
        <v>1.86783</v>
      </c>
      <c r="HP964">
        <v>1.8689</v>
      </c>
      <c r="HQ964">
        <v>1.86981</v>
      </c>
      <c r="HR964">
        <v>1.86584</v>
      </c>
      <c r="HS964">
        <v>1.86691</v>
      </c>
      <c r="HT964">
        <v>1.86829</v>
      </c>
      <c r="HU964">
        <v>5</v>
      </c>
      <c r="HV964">
        <v>0</v>
      </c>
      <c r="HW964">
        <v>0</v>
      </c>
      <c r="HX964">
        <v>0</v>
      </c>
      <c r="HY964" t="s">
        <v>422</v>
      </c>
      <c r="HZ964" t="s">
        <v>423</v>
      </c>
      <c r="IA964" t="s">
        <v>424</v>
      </c>
      <c r="IB964" t="s">
        <v>424</v>
      </c>
      <c r="IC964" t="s">
        <v>424</v>
      </c>
      <c r="ID964" t="s">
        <v>424</v>
      </c>
      <c r="IE964">
        <v>0</v>
      </c>
      <c r="IF964">
        <v>100</v>
      </c>
      <c r="IG964">
        <v>100</v>
      </c>
      <c r="IH964">
        <v>11.15</v>
      </c>
      <c r="II964">
        <v>0.5176</v>
      </c>
      <c r="IJ964">
        <v>3.92360093765785</v>
      </c>
      <c r="IK964">
        <v>0.00601174518973114</v>
      </c>
      <c r="IL964">
        <v>2.77886958061485e-07</v>
      </c>
      <c r="IM964">
        <v>-3.54636231360687e-10</v>
      </c>
      <c r="IN964">
        <v>-0.0563701243599933</v>
      </c>
      <c r="IO964">
        <v>-0.0144154843440888</v>
      </c>
      <c r="IP964">
        <v>0.00183489941427445</v>
      </c>
      <c r="IQ964">
        <v>-1.27444401181449e-05</v>
      </c>
      <c r="IR964">
        <v>-4</v>
      </c>
      <c r="IS964">
        <v>1848</v>
      </c>
      <c r="IT964">
        <v>1</v>
      </c>
      <c r="IU964">
        <v>25</v>
      </c>
      <c r="IV964">
        <v>39</v>
      </c>
      <c r="IW964">
        <v>38.9</v>
      </c>
      <c r="IX964">
        <v>2.6001</v>
      </c>
      <c r="IY964">
        <v>2.60376</v>
      </c>
      <c r="IZ964">
        <v>1.54785</v>
      </c>
      <c r="JA964">
        <v>2.30713</v>
      </c>
      <c r="JB964">
        <v>1.34644</v>
      </c>
      <c r="JC964">
        <v>2.38403</v>
      </c>
      <c r="JD964">
        <v>33.6029</v>
      </c>
      <c r="JE964">
        <v>24.2188</v>
      </c>
      <c r="JF964">
        <v>18</v>
      </c>
      <c r="JG964">
        <v>497.628</v>
      </c>
      <c r="JH964">
        <v>413.794</v>
      </c>
      <c r="JI964">
        <v>24.9998</v>
      </c>
      <c r="JJ964">
        <v>26.4377</v>
      </c>
      <c r="JK964">
        <v>30.0001</v>
      </c>
      <c r="JL964">
        <v>26.3866</v>
      </c>
      <c r="JM964">
        <v>26.329</v>
      </c>
      <c r="JN964">
        <v>52.0276</v>
      </c>
      <c r="JO964">
        <v>34.586</v>
      </c>
      <c r="JP964">
        <v>96.6329</v>
      </c>
      <c r="JQ964">
        <v>25</v>
      </c>
      <c r="JR964">
        <v>1343.04</v>
      </c>
      <c r="JS964">
        <v>19.3915</v>
      </c>
      <c r="JT964">
        <v>102.317</v>
      </c>
      <c r="JU964">
        <v>103.128</v>
      </c>
    </row>
    <row r="965" spans="1:281">
      <c r="A965">
        <v>947</v>
      </c>
      <c r="B965">
        <v>1659037699.6</v>
      </c>
      <c r="C965">
        <v>14016.5</v>
      </c>
      <c r="D965" t="s">
        <v>2328</v>
      </c>
      <c r="E965" t="s">
        <v>2329</v>
      </c>
      <c r="F965">
        <v>5</v>
      </c>
      <c r="G965" t="s">
        <v>2169</v>
      </c>
      <c r="H965" t="s">
        <v>417</v>
      </c>
      <c r="I965">
        <v>1659037691.81429</v>
      </c>
      <c r="J965">
        <f>(K965)/1000</f>
        <v>0</v>
      </c>
      <c r="K965">
        <f>IF(CZ965, AN965, AH965)</f>
        <v>0</v>
      </c>
      <c r="L965">
        <f>IF(CZ965, AI965, AG965)</f>
        <v>0</v>
      </c>
      <c r="M965">
        <f>DB965 - IF(AU965&gt;1, L965*CV965*100.0/(AW965*DP965), 0)</f>
        <v>0</v>
      </c>
      <c r="N965">
        <f>((T965-J965/2)*M965-L965)/(T965+J965/2)</f>
        <v>0</v>
      </c>
      <c r="O965">
        <f>N965*(DI965+DJ965)/1000.0</f>
        <v>0</v>
      </c>
      <c r="P965">
        <f>(DB965 - IF(AU965&gt;1, L965*CV965*100.0/(AW965*DP965), 0))*(DI965+DJ965)/1000.0</f>
        <v>0</v>
      </c>
      <c r="Q965">
        <f>2.0/((1/S965-1/R965)+SIGN(S965)*SQRT((1/S965-1/R965)*(1/S965-1/R965) + 4*CW965/((CW965+1)*(CW965+1))*(2*1/S965*1/R965-1/R965*1/R965)))</f>
        <v>0</v>
      </c>
      <c r="R965">
        <f>IF(LEFT(CX965,1)&lt;&gt;"0",IF(LEFT(CX965,1)="1",3.0,CY965),$D$5+$E$5*(DP965*DI965/($K$5*1000))+$F$5*(DP965*DI965/($K$5*1000))*MAX(MIN(CV965,$J$5),$I$5)*MAX(MIN(CV965,$J$5),$I$5)+$G$5*MAX(MIN(CV965,$J$5),$I$5)*(DP965*DI965/($K$5*1000))+$H$5*(DP965*DI965/($K$5*1000))*(DP965*DI965/($K$5*1000)))</f>
        <v>0</v>
      </c>
      <c r="S965">
        <f>J965*(1000-(1000*0.61365*exp(17.502*W965/(240.97+W965))/(DI965+DJ965)+DD965)/2)/(1000*0.61365*exp(17.502*W965/(240.97+W965))/(DI965+DJ965)-DD965)</f>
        <v>0</v>
      </c>
      <c r="T965">
        <f>1/((CW965+1)/(Q965/1.6)+1/(R965/1.37)) + CW965/((CW965+1)/(Q965/1.6) + CW965/(R965/1.37))</f>
        <v>0</v>
      </c>
      <c r="U965">
        <f>(CR965*CU965)</f>
        <v>0</v>
      </c>
      <c r="V965">
        <f>(DK965+(U965+2*0.95*5.67E-8*(((DK965+$B$7)+273)^4-(DK965+273)^4)-44100*J965)/(1.84*29.3*R965+8*0.95*5.67E-8*(DK965+273)^3))</f>
        <v>0</v>
      </c>
      <c r="W965">
        <f>($C$7*DL965+$D$7*DM965+$E$7*V965)</f>
        <v>0</v>
      </c>
      <c r="X965">
        <f>0.61365*exp(17.502*W965/(240.97+W965))</f>
        <v>0</v>
      </c>
      <c r="Y965">
        <f>(Z965/AA965*100)</f>
        <v>0</v>
      </c>
      <c r="Z965">
        <f>DD965*(DI965+DJ965)/1000</f>
        <v>0</v>
      </c>
      <c r="AA965">
        <f>0.61365*exp(17.502*DK965/(240.97+DK965))</f>
        <v>0</v>
      </c>
      <c r="AB965">
        <f>(X965-DD965*(DI965+DJ965)/1000)</f>
        <v>0</v>
      </c>
      <c r="AC965">
        <f>(-J965*44100)</f>
        <v>0</v>
      </c>
      <c r="AD965">
        <f>2*29.3*R965*0.92*(DK965-W965)</f>
        <v>0</v>
      </c>
      <c r="AE965">
        <f>2*0.95*5.67E-8*(((DK965+$B$7)+273)^4-(W965+273)^4)</f>
        <v>0</v>
      </c>
      <c r="AF965">
        <f>U965+AE965+AC965+AD965</f>
        <v>0</v>
      </c>
      <c r="AG965">
        <f>DH965*AU965*(DC965-DB965*(1000-AU965*DE965)/(1000-AU965*DD965))/(100*CV965)</f>
        <v>0</v>
      </c>
      <c r="AH965">
        <f>1000*DH965*AU965*(DD965-DE965)/(100*CV965*(1000-AU965*DD965))</f>
        <v>0</v>
      </c>
      <c r="AI965">
        <f>(AJ965 - AK965 - DI965*1E3/(8.314*(DK965+273.15)) * AM965/DH965 * AL965) * DH965/(100*CV965) * (1000 - DE965)/1000</f>
        <v>0</v>
      </c>
      <c r="AJ965">
        <v>1360.92407785984</v>
      </c>
      <c r="AK965">
        <v>1302.64612121212</v>
      </c>
      <c r="AL965">
        <v>3.45720489157124</v>
      </c>
      <c r="AM965">
        <v>66.0502826319513</v>
      </c>
      <c r="AN965">
        <f>(AP965 - AO965 + DI965*1E3/(8.314*(DK965+273.15)) * AR965/DH965 * AQ965) * DH965/(100*CV965) * 1000/(1000 - AP965)</f>
        <v>0</v>
      </c>
      <c r="AO965">
        <v>19.4547176783913</v>
      </c>
      <c r="AP965">
        <v>25.2684300699301</v>
      </c>
      <c r="AQ965">
        <v>8.22024277416039e-05</v>
      </c>
      <c r="AR965">
        <v>92.4461955037178</v>
      </c>
      <c r="AS965">
        <v>0</v>
      </c>
      <c r="AT965">
        <v>0</v>
      </c>
      <c r="AU965">
        <f>IF(AS965*$H$13&gt;=AW965,1.0,(AW965/(AW965-AS965*$H$13)))</f>
        <v>0</v>
      </c>
      <c r="AV965">
        <f>(AU965-1)*100</f>
        <v>0</v>
      </c>
      <c r="AW965">
        <f>MAX(0,($B$13+$C$13*DP965)/(1+$D$13*DP965)*DI965/(DK965+273)*$E$13)</f>
        <v>0</v>
      </c>
      <c r="AX965" t="s">
        <v>418</v>
      </c>
      <c r="AY965" t="s">
        <v>418</v>
      </c>
      <c r="AZ965">
        <v>0</v>
      </c>
      <c r="BA965">
        <v>0</v>
      </c>
      <c r="BB965">
        <f>1-AZ965/BA965</f>
        <v>0</v>
      </c>
      <c r="BC965">
        <v>0</v>
      </c>
      <c r="BD965" t="s">
        <v>418</v>
      </c>
      <c r="BE965" t="s">
        <v>418</v>
      </c>
      <c r="BF965">
        <v>0</v>
      </c>
      <c r="BG965">
        <v>0</v>
      </c>
      <c r="BH965">
        <f>1-BF965/BG965</f>
        <v>0</v>
      </c>
      <c r="BI965">
        <v>0.5</v>
      </c>
      <c r="BJ965">
        <f>CS965</f>
        <v>0</v>
      </c>
      <c r="BK965">
        <f>L965</f>
        <v>0</v>
      </c>
      <c r="BL965">
        <f>BH965*BI965*BJ965</f>
        <v>0</v>
      </c>
      <c r="BM965">
        <f>(BK965-BC965)/BJ965</f>
        <v>0</v>
      </c>
      <c r="BN965">
        <f>(BA965-BG965)/BG965</f>
        <v>0</v>
      </c>
      <c r="BO965">
        <f>AZ965/(BB965+AZ965/BG965)</f>
        <v>0</v>
      </c>
      <c r="BP965" t="s">
        <v>418</v>
      </c>
      <c r="BQ965">
        <v>0</v>
      </c>
      <c r="BR965">
        <f>IF(BQ965&lt;&gt;0, BQ965, BO965)</f>
        <v>0</v>
      </c>
      <c r="BS965">
        <f>1-BR965/BG965</f>
        <v>0</v>
      </c>
      <c r="BT965">
        <f>(BG965-BF965)/(BG965-BR965)</f>
        <v>0</v>
      </c>
      <c r="BU965">
        <f>(BA965-BG965)/(BA965-BR965)</f>
        <v>0</v>
      </c>
      <c r="BV965">
        <f>(BG965-BF965)/(BG965-AZ965)</f>
        <v>0</v>
      </c>
      <c r="BW965">
        <f>(BA965-BG965)/(BA965-AZ965)</f>
        <v>0</v>
      </c>
      <c r="BX965">
        <f>(BT965*BR965/BF965)</f>
        <v>0</v>
      </c>
      <c r="BY965">
        <f>(1-BX965)</f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f>$B$11*DQ965+$C$11*DR965+$F$11*EC965*(1-EF965)</f>
        <v>0</v>
      </c>
      <c r="CS965">
        <f>CR965*CT965</f>
        <v>0</v>
      </c>
      <c r="CT965">
        <f>($B$11*$D$9+$C$11*$D$9+$F$11*((EP965+EH965)/MAX(EP965+EH965+EQ965, 0.1)*$I$9+EQ965/MAX(EP965+EH965+EQ965, 0.1)*$J$9))/($B$11+$C$11+$F$11)</f>
        <v>0</v>
      </c>
      <c r="CU965">
        <f>($B$11*$K$9+$C$11*$K$9+$F$11*((EP965+EH965)/MAX(EP965+EH965+EQ965, 0.1)*$P$9+EQ965/MAX(EP965+EH965+EQ965, 0.1)*$Q$9))/($B$11+$C$11+$F$11)</f>
        <v>0</v>
      </c>
      <c r="CV965">
        <v>6</v>
      </c>
      <c r="CW965">
        <v>0.5</v>
      </c>
      <c r="CX965" t="s">
        <v>419</v>
      </c>
      <c r="CY965">
        <v>2</v>
      </c>
      <c r="CZ965" t="b">
        <v>1</v>
      </c>
      <c r="DA965">
        <v>1659037691.81429</v>
      </c>
      <c r="DB965">
        <v>1245.32892857143</v>
      </c>
      <c r="DC965">
        <v>1317.55071428571</v>
      </c>
      <c r="DD965">
        <v>25.2625285714286</v>
      </c>
      <c r="DE965">
        <v>19.4565964285714</v>
      </c>
      <c r="DF965">
        <v>1234.23035714286</v>
      </c>
      <c r="DG965">
        <v>24.7451607142857</v>
      </c>
      <c r="DH965">
        <v>500.0195</v>
      </c>
      <c r="DI965">
        <v>90.2665678571428</v>
      </c>
      <c r="DJ965">
        <v>0.0439570321428571</v>
      </c>
      <c r="DK965">
        <v>27.2174607142857</v>
      </c>
      <c r="DL965">
        <v>27.2085107142857</v>
      </c>
      <c r="DM965">
        <v>999.9</v>
      </c>
      <c r="DN965">
        <v>0</v>
      </c>
      <c r="DO965">
        <v>0</v>
      </c>
      <c r="DP965">
        <v>9995.35714285714</v>
      </c>
      <c r="DQ965">
        <v>0</v>
      </c>
      <c r="DR965">
        <v>17.2112</v>
      </c>
      <c r="DS965">
        <v>-72.2234642857143</v>
      </c>
      <c r="DT965">
        <v>1277.605</v>
      </c>
      <c r="DU965">
        <v>1343.69678571429</v>
      </c>
      <c r="DV965">
        <v>5.80592321428572</v>
      </c>
      <c r="DW965">
        <v>1317.55071428571</v>
      </c>
      <c r="DX965">
        <v>19.4565964285714</v>
      </c>
      <c r="DY965">
        <v>2.28036071428571</v>
      </c>
      <c r="DZ965">
        <v>1.75628035714286</v>
      </c>
      <c r="EA965">
        <v>19.5383357142857</v>
      </c>
      <c r="EB965">
        <v>15.4030107142857</v>
      </c>
      <c r="EC965">
        <v>2000.00535714286</v>
      </c>
      <c r="ED965">
        <v>0.979998</v>
      </c>
      <c r="EE965">
        <v>0.020002</v>
      </c>
      <c r="EF965">
        <v>0</v>
      </c>
      <c r="EG965">
        <v>892.932285714286</v>
      </c>
      <c r="EH965">
        <v>5.00063</v>
      </c>
      <c r="EI965">
        <v>17570.8642857143</v>
      </c>
      <c r="EJ965">
        <v>17256.9428571429</v>
      </c>
      <c r="EK965">
        <v>38.062</v>
      </c>
      <c r="EL965">
        <v>38.125</v>
      </c>
      <c r="EM965">
        <v>37.562</v>
      </c>
      <c r="EN965">
        <v>37.437</v>
      </c>
      <c r="EO965">
        <v>39.062</v>
      </c>
      <c r="EP965">
        <v>1955.10535714286</v>
      </c>
      <c r="EQ965">
        <v>39.9</v>
      </c>
      <c r="ER965">
        <v>0</v>
      </c>
      <c r="ES965">
        <v>1659037698.7</v>
      </c>
      <c r="ET965">
        <v>0</v>
      </c>
      <c r="EU965">
        <v>892.89784</v>
      </c>
      <c r="EV965">
        <v>-4.44869230126841</v>
      </c>
      <c r="EW965">
        <v>-88.369230774698</v>
      </c>
      <c r="EX965">
        <v>17570.184</v>
      </c>
      <c r="EY965">
        <v>15</v>
      </c>
      <c r="EZ965">
        <v>1659035359.5</v>
      </c>
      <c r="FA965" t="s">
        <v>1976</v>
      </c>
      <c r="FB965">
        <v>1659035357.5</v>
      </c>
      <c r="FC965">
        <v>1659035359.5</v>
      </c>
      <c r="FD965">
        <v>1</v>
      </c>
      <c r="FE965">
        <v>-0.104</v>
      </c>
      <c r="FF965">
        <v>-0.037</v>
      </c>
      <c r="FG965">
        <v>6.435</v>
      </c>
      <c r="FH965">
        <v>0.501</v>
      </c>
      <c r="FI965">
        <v>420</v>
      </c>
      <c r="FJ965">
        <v>25</v>
      </c>
      <c r="FK965">
        <v>0.45</v>
      </c>
      <c r="FL965">
        <v>0.11</v>
      </c>
      <c r="FM965">
        <v>-72.2266425</v>
      </c>
      <c r="FN965">
        <v>1.25649793621034</v>
      </c>
      <c r="FO965">
        <v>0.467720211177313</v>
      </c>
      <c r="FP965">
        <v>0</v>
      </c>
      <c r="FQ965">
        <v>893.194382352941</v>
      </c>
      <c r="FR965">
        <v>-4.56233765834598</v>
      </c>
      <c r="FS965">
        <v>0.476980207673357</v>
      </c>
      <c r="FT965">
        <v>0</v>
      </c>
      <c r="FU965">
        <v>5.80116</v>
      </c>
      <c r="FV965">
        <v>0.0781758348967948</v>
      </c>
      <c r="FW965">
        <v>0.0082926325735559</v>
      </c>
      <c r="FX965">
        <v>1</v>
      </c>
      <c r="FY965">
        <v>1</v>
      </c>
      <c r="FZ965">
        <v>3</v>
      </c>
      <c r="GA965" t="s">
        <v>421</v>
      </c>
      <c r="GB965">
        <v>2.97394</v>
      </c>
      <c r="GC965">
        <v>2.69756</v>
      </c>
      <c r="GD965">
        <v>0.19326</v>
      </c>
      <c r="GE965">
        <v>0.200693</v>
      </c>
      <c r="GF965">
        <v>0.106795</v>
      </c>
      <c r="GG965">
        <v>0.0899703</v>
      </c>
      <c r="GH965">
        <v>31415</v>
      </c>
      <c r="GI965">
        <v>34045</v>
      </c>
      <c r="GJ965">
        <v>35284.6</v>
      </c>
      <c r="GK965">
        <v>38625.4</v>
      </c>
      <c r="GL965">
        <v>44682.5</v>
      </c>
      <c r="GM965">
        <v>50772.2</v>
      </c>
      <c r="GN965">
        <v>55156</v>
      </c>
      <c r="GO965">
        <v>61956.9</v>
      </c>
      <c r="GP965">
        <v>1.9848</v>
      </c>
      <c r="GQ965">
        <v>1.854</v>
      </c>
      <c r="GR965">
        <v>0.129342</v>
      </c>
      <c r="GS965">
        <v>0</v>
      </c>
      <c r="GT965">
        <v>25.0869</v>
      </c>
      <c r="GU965">
        <v>999.9</v>
      </c>
      <c r="GV965">
        <v>58.149</v>
      </c>
      <c r="GW965">
        <v>29.245</v>
      </c>
      <c r="GX965">
        <v>26.2792</v>
      </c>
      <c r="GY965">
        <v>56.5319</v>
      </c>
      <c r="GZ965">
        <v>46.226</v>
      </c>
      <c r="HA965">
        <v>1</v>
      </c>
      <c r="HB965">
        <v>-0.062622</v>
      </c>
      <c r="HC965">
        <v>0.0224401</v>
      </c>
      <c r="HD965">
        <v>20.1137</v>
      </c>
      <c r="HE965">
        <v>5.19932</v>
      </c>
      <c r="HF965">
        <v>12.0052</v>
      </c>
      <c r="HG965">
        <v>4.9756</v>
      </c>
      <c r="HH965">
        <v>3.294</v>
      </c>
      <c r="HI965">
        <v>9999</v>
      </c>
      <c r="HJ965">
        <v>9999</v>
      </c>
      <c r="HK965">
        <v>9999</v>
      </c>
      <c r="HL965">
        <v>631.5</v>
      </c>
      <c r="HM965">
        <v>1.86313</v>
      </c>
      <c r="HN965">
        <v>1.86801</v>
      </c>
      <c r="HO965">
        <v>1.86783</v>
      </c>
      <c r="HP965">
        <v>1.86899</v>
      </c>
      <c r="HQ965">
        <v>1.86981</v>
      </c>
      <c r="HR965">
        <v>1.86584</v>
      </c>
      <c r="HS965">
        <v>1.86691</v>
      </c>
      <c r="HT965">
        <v>1.86829</v>
      </c>
      <c r="HU965">
        <v>5</v>
      </c>
      <c r="HV965">
        <v>0</v>
      </c>
      <c r="HW965">
        <v>0</v>
      </c>
      <c r="HX965">
        <v>0</v>
      </c>
      <c r="HY965" t="s">
        <v>422</v>
      </c>
      <c r="HZ965" t="s">
        <v>423</v>
      </c>
      <c r="IA965" t="s">
        <v>424</v>
      </c>
      <c r="IB965" t="s">
        <v>424</v>
      </c>
      <c r="IC965" t="s">
        <v>424</v>
      </c>
      <c r="ID965" t="s">
        <v>424</v>
      </c>
      <c r="IE965">
        <v>0</v>
      </c>
      <c r="IF965">
        <v>100</v>
      </c>
      <c r="IG965">
        <v>100</v>
      </c>
      <c r="IH965">
        <v>11.23</v>
      </c>
      <c r="II965">
        <v>0.5179</v>
      </c>
      <c r="IJ965">
        <v>3.92360093765785</v>
      </c>
      <c r="IK965">
        <v>0.00601174518973114</v>
      </c>
      <c r="IL965">
        <v>2.77886958061485e-07</v>
      </c>
      <c r="IM965">
        <v>-3.54636231360687e-10</v>
      </c>
      <c r="IN965">
        <v>-0.0563701243599933</v>
      </c>
      <c r="IO965">
        <v>-0.0144154843440888</v>
      </c>
      <c r="IP965">
        <v>0.00183489941427445</v>
      </c>
      <c r="IQ965">
        <v>-1.27444401181449e-05</v>
      </c>
      <c r="IR965">
        <v>-4</v>
      </c>
      <c r="IS965">
        <v>1848</v>
      </c>
      <c r="IT965">
        <v>1</v>
      </c>
      <c r="IU965">
        <v>25</v>
      </c>
      <c r="IV965">
        <v>39</v>
      </c>
      <c r="IW965">
        <v>39</v>
      </c>
      <c r="IX965">
        <v>2.62573</v>
      </c>
      <c r="IY965">
        <v>2.59766</v>
      </c>
      <c r="IZ965">
        <v>1.54785</v>
      </c>
      <c r="JA965">
        <v>2.30713</v>
      </c>
      <c r="JB965">
        <v>1.34644</v>
      </c>
      <c r="JC965">
        <v>2.4231</v>
      </c>
      <c r="JD965">
        <v>33.6029</v>
      </c>
      <c r="JE965">
        <v>24.2188</v>
      </c>
      <c r="JF965">
        <v>18</v>
      </c>
      <c r="JG965">
        <v>498.022</v>
      </c>
      <c r="JH965">
        <v>413.568</v>
      </c>
      <c r="JI965">
        <v>25.0001</v>
      </c>
      <c r="JJ965">
        <v>26.4377</v>
      </c>
      <c r="JK965">
        <v>30.0001</v>
      </c>
      <c r="JL965">
        <v>26.3866</v>
      </c>
      <c r="JM965">
        <v>26.329</v>
      </c>
      <c r="JN965">
        <v>52.6026</v>
      </c>
      <c r="JO965">
        <v>34.586</v>
      </c>
      <c r="JP965">
        <v>96.257</v>
      </c>
      <c r="JQ965">
        <v>25</v>
      </c>
      <c r="JR965">
        <v>1356.49</v>
      </c>
      <c r="JS965">
        <v>19.3637</v>
      </c>
      <c r="JT965">
        <v>102.316</v>
      </c>
      <c r="JU965">
        <v>103.126</v>
      </c>
    </row>
    <row r="966" spans="1:281">
      <c r="A966">
        <v>948</v>
      </c>
      <c r="B966">
        <v>1659037704.6</v>
      </c>
      <c r="C966">
        <v>14021.5</v>
      </c>
      <c r="D966" t="s">
        <v>2330</v>
      </c>
      <c r="E966" t="s">
        <v>2331</v>
      </c>
      <c r="F966">
        <v>5</v>
      </c>
      <c r="G966" t="s">
        <v>2169</v>
      </c>
      <c r="H966" t="s">
        <v>417</v>
      </c>
      <c r="I966">
        <v>1659037697.1</v>
      </c>
      <c r="J966">
        <f>(K966)/1000</f>
        <v>0</v>
      </c>
      <c r="K966">
        <f>IF(CZ966, AN966, AH966)</f>
        <v>0</v>
      </c>
      <c r="L966">
        <f>IF(CZ966, AI966, AG966)</f>
        <v>0</v>
      </c>
      <c r="M966">
        <f>DB966 - IF(AU966&gt;1, L966*CV966*100.0/(AW966*DP966), 0)</f>
        <v>0</v>
      </c>
      <c r="N966">
        <f>((T966-J966/2)*M966-L966)/(T966+J966/2)</f>
        <v>0</v>
      </c>
      <c r="O966">
        <f>N966*(DI966+DJ966)/1000.0</f>
        <v>0</v>
      </c>
      <c r="P966">
        <f>(DB966 - IF(AU966&gt;1, L966*CV966*100.0/(AW966*DP966), 0))*(DI966+DJ966)/1000.0</f>
        <v>0</v>
      </c>
      <c r="Q966">
        <f>2.0/((1/S966-1/R966)+SIGN(S966)*SQRT((1/S966-1/R966)*(1/S966-1/R966) + 4*CW966/((CW966+1)*(CW966+1))*(2*1/S966*1/R966-1/R966*1/R966)))</f>
        <v>0</v>
      </c>
      <c r="R966">
        <f>IF(LEFT(CX966,1)&lt;&gt;"0",IF(LEFT(CX966,1)="1",3.0,CY966),$D$5+$E$5*(DP966*DI966/($K$5*1000))+$F$5*(DP966*DI966/($K$5*1000))*MAX(MIN(CV966,$J$5),$I$5)*MAX(MIN(CV966,$J$5),$I$5)+$G$5*MAX(MIN(CV966,$J$5),$I$5)*(DP966*DI966/($K$5*1000))+$H$5*(DP966*DI966/($K$5*1000))*(DP966*DI966/($K$5*1000)))</f>
        <v>0</v>
      </c>
      <c r="S966">
        <f>J966*(1000-(1000*0.61365*exp(17.502*W966/(240.97+W966))/(DI966+DJ966)+DD966)/2)/(1000*0.61365*exp(17.502*W966/(240.97+W966))/(DI966+DJ966)-DD966)</f>
        <v>0</v>
      </c>
      <c r="T966">
        <f>1/((CW966+1)/(Q966/1.6)+1/(R966/1.37)) + CW966/((CW966+1)/(Q966/1.6) + CW966/(R966/1.37))</f>
        <v>0</v>
      </c>
      <c r="U966">
        <f>(CR966*CU966)</f>
        <v>0</v>
      </c>
      <c r="V966">
        <f>(DK966+(U966+2*0.95*5.67E-8*(((DK966+$B$7)+273)^4-(DK966+273)^4)-44100*J966)/(1.84*29.3*R966+8*0.95*5.67E-8*(DK966+273)^3))</f>
        <v>0</v>
      </c>
      <c r="W966">
        <f>($C$7*DL966+$D$7*DM966+$E$7*V966)</f>
        <v>0</v>
      </c>
      <c r="X966">
        <f>0.61365*exp(17.502*W966/(240.97+W966))</f>
        <v>0</v>
      </c>
      <c r="Y966">
        <f>(Z966/AA966*100)</f>
        <v>0</v>
      </c>
      <c r="Z966">
        <f>DD966*(DI966+DJ966)/1000</f>
        <v>0</v>
      </c>
      <c r="AA966">
        <f>0.61365*exp(17.502*DK966/(240.97+DK966))</f>
        <v>0</v>
      </c>
      <c r="AB966">
        <f>(X966-DD966*(DI966+DJ966)/1000)</f>
        <v>0</v>
      </c>
      <c r="AC966">
        <f>(-J966*44100)</f>
        <v>0</v>
      </c>
      <c r="AD966">
        <f>2*29.3*R966*0.92*(DK966-W966)</f>
        <v>0</v>
      </c>
      <c r="AE966">
        <f>2*0.95*5.67E-8*(((DK966+$B$7)+273)^4-(W966+273)^4)</f>
        <v>0</v>
      </c>
      <c r="AF966">
        <f>U966+AE966+AC966+AD966</f>
        <v>0</v>
      </c>
      <c r="AG966">
        <f>DH966*AU966*(DC966-DB966*(1000-AU966*DE966)/(1000-AU966*DD966))/(100*CV966)</f>
        <v>0</v>
      </c>
      <c r="AH966">
        <f>1000*DH966*AU966*(DD966-DE966)/(100*CV966*(1000-AU966*DD966))</f>
        <v>0</v>
      </c>
      <c r="AI966">
        <f>(AJ966 - AK966 - DI966*1E3/(8.314*(DK966+273.15)) * AM966/DH966 * AL966) * DH966/(100*CV966) * (1000 - DE966)/1000</f>
        <v>0</v>
      </c>
      <c r="AJ966">
        <v>1377.99611691028</v>
      </c>
      <c r="AK966">
        <v>1319.85527272727</v>
      </c>
      <c r="AL966">
        <v>3.43896301640069</v>
      </c>
      <c r="AM966">
        <v>66.0502826319513</v>
      </c>
      <c r="AN966">
        <f>(AP966 - AO966 + DI966*1E3/(8.314*(DK966+273.15)) * AR966/DH966 * AQ966) * DH966/(100*CV966) * 1000/(1000 - AP966)</f>
        <v>0</v>
      </c>
      <c r="AO966">
        <v>19.452976101526</v>
      </c>
      <c r="AP966">
        <v>25.2764391608392</v>
      </c>
      <c r="AQ966">
        <v>-2.52635093203009e-05</v>
      </c>
      <c r="AR966">
        <v>92.4461955037178</v>
      </c>
      <c r="AS966">
        <v>0</v>
      </c>
      <c r="AT966">
        <v>0</v>
      </c>
      <c r="AU966">
        <f>IF(AS966*$H$13&gt;=AW966,1.0,(AW966/(AW966-AS966*$H$13)))</f>
        <v>0</v>
      </c>
      <c r="AV966">
        <f>(AU966-1)*100</f>
        <v>0</v>
      </c>
      <c r="AW966">
        <f>MAX(0,($B$13+$C$13*DP966)/(1+$D$13*DP966)*DI966/(DK966+273)*$E$13)</f>
        <v>0</v>
      </c>
      <c r="AX966" t="s">
        <v>418</v>
      </c>
      <c r="AY966" t="s">
        <v>418</v>
      </c>
      <c r="AZ966">
        <v>0</v>
      </c>
      <c r="BA966">
        <v>0</v>
      </c>
      <c r="BB966">
        <f>1-AZ966/BA966</f>
        <v>0</v>
      </c>
      <c r="BC966">
        <v>0</v>
      </c>
      <c r="BD966" t="s">
        <v>418</v>
      </c>
      <c r="BE966" t="s">
        <v>418</v>
      </c>
      <c r="BF966">
        <v>0</v>
      </c>
      <c r="BG966">
        <v>0</v>
      </c>
      <c r="BH966">
        <f>1-BF966/BG966</f>
        <v>0</v>
      </c>
      <c r="BI966">
        <v>0.5</v>
      </c>
      <c r="BJ966">
        <f>CS966</f>
        <v>0</v>
      </c>
      <c r="BK966">
        <f>L966</f>
        <v>0</v>
      </c>
      <c r="BL966">
        <f>BH966*BI966*BJ966</f>
        <v>0</v>
      </c>
      <c r="BM966">
        <f>(BK966-BC966)/BJ966</f>
        <v>0</v>
      </c>
      <c r="BN966">
        <f>(BA966-BG966)/BG966</f>
        <v>0</v>
      </c>
      <c r="BO966">
        <f>AZ966/(BB966+AZ966/BG966)</f>
        <v>0</v>
      </c>
      <c r="BP966" t="s">
        <v>418</v>
      </c>
      <c r="BQ966">
        <v>0</v>
      </c>
      <c r="BR966">
        <f>IF(BQ966&lt;&gt;0, BQ966, BO966)</f>
        <v>0</v>
      </c>
      <c r="BS966">
        <f>1-BR966/BG966</f>
        <v>0</v>
      </c>
      <c r="BT966">
        <f>(BG966-BF966)/(BG966-BR966)</f>
        <v>0</v>
      </c>
      <c r="BU966">
        <f>(BA966-BG966)/(BA966-BR966)</f>
        <v>0</v>
      </c>
      <c r="BV966">
        <f>(BG966-BF966)/(BG966-AZ966)</f>
        <v>0</v>
      </c>
      <c r="BW966">
        <f>(BA966-BG966)/(BA966-AZ966)</f>
        <v>0</v>
      </c>
      <c r="BX966">
        <f>(BT966*BR966/BF966)</f>
        <v>0</v>
      </c>
      <c r="BY966">
        <f>(1-BX966)</f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f>$B$11*DQ966+$C$11*DR966+$F$11*EC966*(1-EF966)</f>
        <v>0</v>
      </c>
      <c r="CS966">
        <f>CR966*CT966</f>
        <v>0</v>
      </c>
      <c r="CT966">
        <f>($B$11*$D$9+$C$11*$D$9+$F$11*((EP966+EH966)/MAX(EP966+EH966+EQ966, 0.1)*$I$9+EQ966/MAX(EP966+EH966+EQ966, 0.1)*$J$9))/($B$11+$C$11+$F$11)</f>
        <v>0</v>
      </c>
      <c r="CU966">
        <f>($B$11*$K$9+$C$11*$K$9+$F$11*((EP966+EH966)/MAX(EP966+EH966+EQ966, 0.1)*$P$9+EQ966/MAX(EP966+EH966+EQ966, 0.1)*$Q$9))/($B$11+$C$11+$F$11)</f>
        <v>0</v>
      </c>
      <c r="CV966">
        <v>6</v>
      </c>
      <c r="CW966">
        <v>0.5</v>
      </c>
      <c r="CX966" t="s">
        <v>419</v>
      </c>
      <c r="CY966">
        <v>2</v>
      </c>
      <c r="CZ966" t="b">
        <v>1</v>
      </c>
      <c r="DA966">
        <v>1659037697.1</v>
      </c>
      <c r="DB966">
        <v>1263.0737037037</v>
      </c>
      <c r="DC966">
        <v>1335.21407407407</v>
      </c>
      <c r="DD966">
        <v>25.266237037037</v>
      </c>
      <c r="DE966">
        <v>19.4510444444444</v>
      </c>
      <c r="DF966">
        <v>1251.88555555556</v>
      </c>
      <c r="DG966">
        <v>24.7486888888889</v>
      </c>
      <c r="DH966">
        <v>500.061333333333</v>
      </c>
      <c r="DI966">
        <v>90.2675259259259</v>
      </c>
      <c r="DJ966">
        <v>0.0438305925925926</v>
      </c>
      <c r="DK966">
        <v>27.2175185185185</v>
      </c>
      <c r="DL966">
        <v>27.2050481481481</v>
      </c>
      <c r="DM966">
        <v>999.9</v>
      </c>
      <c r="DN966">
        <v>0</v>
      </c>
      <c r="DO966">
        <v>0</v>
      </c>
      <c r="DP966">
        <v>10007.5925925926</v>
      </c>
      <c r="DQ966">
        <v>0</v>
      </c>
      <c r="DR966">
        <v>17.2112</v>
      </c>
      <c r="DS966">
        <v>-72.1410962962963</v>
      </c>
      <c r="DT966">
        <v>1295.81333333333</v>
      </c>
      <c r="DU966">
        <v>1361.70185185185</v>
      </c>
      <c r="DV966">
        <v>5.81519851851852</v>
      </c>
      <c r="DW966">
        <v>1335.21407407407</v>
      </c>
      <c r="DX966">
        <v>19.4510444444444</v>
      </c>
      <c r="DY966">
        <v>2.28072074074074</v>
      </c>
      <c r="DZ966">
        <v>1.75579703703704</v>
      </c>
      <c r="EA966">
        <v>19.5408740740741</v>
      </c>
      <c r="EB966">
        <v>15.3987148148148</v>
      </c>
      <c r="EC966">
        <v>2000.00148148148</v>
      </c>
      <c r="ED966">
        <v>0.979998</v>
      </c>
      <c r="EE966">
        <v>0.020002</v>
      </c>
      <c r="EF966">
        <v>0</v>
      </c>
      <c r="EG966">
        <v>892.529407407408</v>
      </c>
      <c r="EH966">
        <v>5.00063</v>
      </c>
      <c r="EI966">
        <v>17563.4148148148</v>
      </c>
      <c r="EJ966">
        <v>17256.9111111111</v>
      </c>
      <c r="EK966">
        <v>38.062</v>
      </c>
      <c r="EL966">
        <v>38.125</v>
      </c>
      <c r="EM966">
        <v>37.562</v>
      </c>
      <c r="EN966">
        <v>37.437</v>
      </c>
      <c r="EO966">
        <v>39.062</v>
      </c>
      <c r="EP966">
        <v>1955.10148148148</v>
      </c>
      <c r="EQ966">
        <v>39.9</v>
      </c>
      <c r="ER966">
        <v>0</v>
      </c>
      <c r="ES966">
        <v>1659037703.5</v>
      </c>
      <c r="ET966">
        <v>0</v>
      </c>
      <c r="EU966">
        <v>892.53892</v>
      </c>
      <c r="EV966">
        <v>-3.92684614480994</v>
      </c>
      <c r="EW966">
        <v>-80.0230768227884</v>
      </c>
      <c r="EX966">
        <v>17563.408</v>
      </c>
      <c r="EY966">
        <v>15</v>
      </c>
      <c r="EZ966">
        <v>1659035359.5</v>
      </c>
      <c r="FA966" t="s">
        <v>1976</v>
      </c>
      <c r="FB966">
        <v>1659035357.5</v>
      </c>
      <c r="FC966">
        <v>1659035359.5</v>
      </c>
      <c r="FD966">
        <v>1</v>
      </c>
      <c r="FE966">
        <v>-0.104</v>
      </c>
      <c r="FF966">
        <v>-0.037</v>
      </c>
      <c r="FG966">
        <v>6.435</v>
      </c>
      <c r="FH966">
        <v>0.501</v>
      </c>
      <c r="FI966">
        <v>420</v>
      </c>
      <c r="FJ966">
        <v>25</v>
      </c>
      <c r="FK966">
        <v>0.45</v>
      </c>
      <c r="FL966">
        <v>0.11</v>
      </c>
      <c r="FM966">
        <v>-72.214915</v>
      </c>
      <c r="FN966">
        <v>0.804884803001975</v>
      </c>
      <c r="FO966">
        <v>0.416050950936301</v>
      </c>
      <c r="FP966">
        <v>0</v>
      </c>
      <c r="FQ966">
        <v>892.750352941177</v>
      </c>
      <c r="FR966">
        <v>-4.40296409023705</v>
      </c>
      <c r="FS966">
        <v>0.468503178616427</v>
      </c>
      <c r="FT966">
        <v>0</v>
      </c>
      <c r="FU966">
        <v>5.811207</v>
      </c>
      <c r="FV966">
        <v>0.108318348968089</v>
      </c>
      <c r="FW966">
        <v>0.0122094590789274</v>
      </c>
      <c r="FX966">
        <v>0</v>
      </c>
      <c r="FY966">
        <v>0</v>
      </c>
      <c r="FZ966">
        <v>3</v>
      </c>
      <c r="GA966" t="s">
        <v>427</v>
      </c>
      <c r="GB966">
        <v>2.97347</v>
      </c>
      <c r="GC966">
        <v>2.69856</v>
      </c>
      <c r="GD966">
        <v>0.194827</v>
      </c>
      <c r="GE966">
        <v>0.202103</v>
      </c>
      <c r="GF966">
        <v>0.106798</v>
      </c>
      <c r="GG966">
        <v>0.0898155</v>
      </c>
      <c r="GH966">
        <v>31354.2</v>
      </c>
      <c r="GI966">
        <v>33985.7</v>
      </c>
      <c r="GJ966">
        <v>35284.7</v>
      </c>
      <c r="GK966">
        <v>38626.2</v>
      </c>
      <c r="GL966">
        <v>44682.6</v>
      </c>
      <c r="GM966">
        <v>50781.3</v>
      </c>
      <c r="GN966">
        <v>55156.2</v>
      </c>
      <c r="GO966">
        <v>61957.4</v>
      </c>
      <c r="GP966">
        <v>1.9842</v>
      </c>
      <c r="GQ966">
        <v>1.8542</v>
      </c>
      <c r="GR966">
        <v>0.129342</v>
      </c>
      <c r="GS966">
        <v>0</v>
      </c>
      <c r="GT966">
        <v>25.0889</v>
      </c>
      <c r="GU966">
        <v>999.9</v>
      </c>
      <c r="GV966">
        <v>58.149</v>
      </c>
      <c r="GW966">
        <v>29.235</v>
      </c>
      <c r="GX966">
        <v>26.2601</v>
      </c>
      <c r="GY966">
        <v>56.2719</v>
      </c>
      <c r="GZ966">
        <v>46.1699</v>
      </c>
      <c r="HA966">
        <v>1</v>
      </c>
      <c r="HB966">
        <v>-0.0619919</v>
      </c>
      <c r="HC966">
        <v>0.0237473</v>
      </c>
      <c r="HD966">
        <v>20.1136</v>
      </c>
      <c r="HE966">
        <v>5.19812</v>
      </c>
      <c r="HF966">
        <v>12.0064</v>
      </c>
      <c r="HG966">
        <v>4.976</v>
      </c>
      <c r="HH966">
        <v>3.2938</v>
      </c>
      <c r="HI966">
        <v>9999</v>
      </c>
      <c r="HJ966">
        <v>9999</v>
      </c>
      <c r="HK966">
        <v>9999</v>
      </c>
      <c r="HL966">
        <v>631.5</v>
      </c>
      <c r="HM966">
        <v>1.8631</v>
      </c>
      <c r="HN966">
        <v>1.86801</v>
      </c>
      <c r="HO966">
        <v>1.8678</v>
      </c>
      <c r="HP966">
        <v>1.86896</v>
      </c>
      <c r="HQ966">
        <v>1.86981</v>
      </c>
      <c r="HR966">
        <v>1.86584</v>
      </c>
      <c r="HS966">
        <v>1.86691</v>
      </c>
      <c r="HT966">
        <v>1.86829</v>
      </c>
      <c r="HU966">
        <v>5</v>
      </c>
      <c r="HV966">
        <v>0</v>
      </c>
      <c r="HW966">
        <v>0</v>
      </c>
      <c r="HX966">
        <v>0</v>
      </c>
      <c r="HY966" t="s">
        <v>422</v>
      </c>
      <c r="HZ966" t="s">
        <v>423</v>
      </c>
      <c r="IA966" t="s">
        <v>424</v>
      </c>
      <c r="IB966" t="s">
        <v>424</v>
      </c>
      <c r="IC966" t="s">
        <v>424</v>
      </c>
      <c r="ID966" t="s">
        <v>424</v>
      </c>
      <c r="IE966">
        <v>0</v>
      </c>
      <c r="IF966">
        <v>100</v>
      </c>
      <c r="IG966">
        <v>100</v>
      </c>
      <c r="IH966">
        <v>11.32</v>
      </c>
      <c r="II966">
        <v>0.5178</v>
      </c>
      <c r="IJ966">
        <v>3.92360093765785</v>
      </c>
      <c r="IK966">
        <v>0.00601174518973114</v>
      </c>
      <c r="IL966">
        <v>2.77886958061485e-07</v>
      </c>
      <c r="IM966">
        <v>-3.54636231360687e-10</v>
      </c>
      <c r="IN966">
        <v>-0.0563701243599933</v>
      </c>
      <c r="IO966">
        <v>-0.0144154843440888</v>
      </c>
      <c r="IP966">
        <v>0.00183489941427445</v>
      </c>
      <c r="IQ966">
        <v>-1.27444401181449e-05</v>
      </c>
      <c r="IR966">
        <v>-4</v>
      </c>
      <c r="IS966">
        <v>1848</v>
      </c>
      <c r="IT966">
        <v>1</v>
      </c>
      <c r="IU966">
        <v>25</v>
      </c>
      <c r="IV966">
        <v>39.1</v>
      </c>
      <c r="IW966">
        <v>39.1</v>
      </c>
      <c r="IX966">
        <v>2.65015</v>
      </c>
      <c r="IY966">
        <v>2.60864</v>
      </c>
      <c r="IZ966">
        <v>1.54785</v>
      </c>
      <c r="JA966">
        <v>2.30713</v>
      </c>
      <c r="JB966">
        <v>1.34644</v>
      </c>
      <c r="JC966">
        <v>2.29614</v>
      </c>
      <c r="JD966">
        <v>33.6029</v>
      </c>
      <c r="JE966">
        <v>24.2188</v>
      </c>
      <c r="JF966">
        <v>18</v>
      </c>
      <c r="JG966">
        <v>497.628</v>
      </c>
      <c r="JH966">
        <v>413.681</v>
      </c>
      <c r="JI966">
        <v>25.0003</v>
      </c>
      <c r="JJ966">
        <v>26.4399</v>
      </c>
      <c r="JK966">
        <v>30.0001</v>
      </c>
      <c r="JL966">
        <v>26.3866</v>
      </c>
      <c r="JM966">
        <v>26.329</v>
      </c>
      <c r="JN966">
        <v>53.0718</v>
      </c>
      <c r="JO966">
        <v>34.8644</v>
      </c>
      <c r="JP966">
        <v>96.257</v>
      </c>
      <c r="JQ966">
        <v>25</v>
      </c>
      <c r="JR966">
        <v>1369.96</v>
      </c>
      <c r="JS966">
        <v>19.3359</v>
      </c>
      <c r="JT966">
        <v>102.316</v>
      </c>
      <c r="JU966">
        <v>103.128</v>
      </c>
    </row>
    <row r="967" spans="1:281">
      <c r="A967">
        <v>949</v>
      </c>
      <c r="B967">
        <v>1659037709.6</v>
      </c>
      <c r="C967">
        <v>14026.5</v>
      </c>
      <c r="D967" t="s">
        <v>2332</v>
      </c>
      <c r="E967" t="s">
        <v>2333</v>
      </c>
      <c r="F967">
        <v>5</v>
      </c>
      <c r="G967" t="s">
        <v>2169</v>
      </c>
      <c r="H967" t="s">
        <v>417</v>
      </c>
      <c r="I967">
        <v>1659037701.81429</v>
      </c>
      <c r="J967">
        <f>(K967)/1000</f>
        <v>0</v>
      </c>
      <c r="K967">
        <f>IF(CZ967, AN967, AH967)</f>
        <v>0</v>
      </c>
      <c r="L967">
        <f>IF(CZ967, AI967, AG967)</f>
        <v>0</v>
      </c>
      <c r="M967">
        <f>DB967 - IF(AU967&gt;1, L967*CV967*100.0/(AW967*DP967), 0)</f>
        <v>0</v>
      </c>
      <c r="N967">
        <f>((T967-J967/2)*M967-L967)/(T967+J967/2)</f>
        <v>0</v>
      </c>
      <c r="O967">
        <f>N967*(DI967+DJ967)/1000.0</f>
        <v>0</v>
      </c>
      <c r="P967">
        <f>(DB967 - IF(AU967&gt;1, L967*CV967*100.0/(AW967*DP967), 0))*(DI967+DJ967)/1000.0</f>
        <v>0</v>
      </c>
      <c r="Q967">
        <f>2.0/((1/S967-1/R967)+SIGN(S967)*SQRT((1/S967-1/R967)*(1/S967-1/R967) + 4*CW967/((CW967+1)*(CW967+1))*(2*1/S967*1/R967-1/R967*1/R967)))</f>
        <v>0</v>
      </c>
      <c r="R967">
        <f>IF(LEFT(CX967,1)&lt;&gt;"0",IF(LEFT(CX967,1)="1",3.0,CY967),$D$5+$E$5*(DP967*DI967/($K$5*1000))+$F$5*(DP967*DI967/($K$5*1000))*MAX(MIN(CV967,$J$5),$I$5)*MAX(MIN(CV967,$J$5),$I$5)+$G$5*MAX(MIN(CV967,$J$5),$I$5)*(DP967*DI967/($K$5*1000))+$H$5*(DP967*DI967/($K$5*1000))*(DP967*DI967/($K$5*1000)))</f>
        <v>0</v>
      </c>
      <c r="S967">
        <f>J967*(1000-(1000*0.61365*exp(17.502*W967/(240.97+W967))/(DI967+DJ967)+DD967)/2)/(1000*0.61365*exp(17.502*W967/(240.97+W967))/(DI967+DJ967)-DD967)</f>
        <v>0</v>
      </c>
      <c r="T967">
        <f>1/((CW967+1)/(Q967/1.6)+1/(R967/1.37)) + CW967/((CW967+1)/(Q967/1.6) + CW967/(R967/1.37))</f>
        <v>0</v>
      </c>
      <c r="U967">
        <f>(CR967*CU967)</f>
        <v>0</v>
      </c>
      <c r="V967">
        <f>(DK967+(U967+2*0.95*5.67E-8*(((DK967+$B$7)+273)^4-(DK967+273)^4)-44100*J967)/(1.84*29.3*R967+8*0.95*5.67E-8*(DK967+273)^3))</f>
        <v>0</v>
      </c>
      <c r="W967">
        <f>($C$7*DL967+$D$7*DM967+$E$7*V967)</f>
        <v>0</v>
      </c>
      <c r="X967">
        <f>0.61365*exp(17.502*W967/(240.97+W967))</f>
        <v>0</v>
      </c>
      <c r="Y967">
        <f>(Z967/AA967*100)</f>
        <v>0</v>
      </c>
      <c r="Z967">
        <f>DD967*(DI967+DJ967)/1000</f>
        <v>0</v>
      </c>
      <c r="AA967">
        <f>0.61365*exp(17.502*DK967/(240.97+DK967))</f>
        <v>0</v>
      </c>
      <c r="AB967">
        <f>(X967-DD967*(DI967+DJ967)/1000)</f>
        <v>0</v>
      </c>
      <c r="AC967">
        <f>(-J967*44100)</f>
        <v>0</v>
      </c>
      <c r="AD967">
        <f>2*29.3*R967*0.92*(DK967-W967)</f>
        <v>0</v>
      </c>
      <c r="AE967">
        <f>2*0.95*5.67E-8*(((DK967+$B$7)+273)^4-(W967+273)^4)</f>
        <v>0</v>
      </c>
      <c r="AF967">
        <f>U967+AE967+AC967+AD967</f>
        <v>0</v>
      </c>
      <c r="AG967">
        <f>DH967*AU967*(DC967-DB967*(1000-AU967*DE967)/(1000-AU967*DD967))/(100*CV967)</f>
        <v>0</v>
      </c>
      <c r="AH967">
        <f>1000*DH967*AU967*(DD967-DE967)/(100*CV967*(1000-AU967*DD967))</f>
        <v>0</v>
      </c>
      <c r="AI967">
        <f>(AJ967 - AK967 - DI967*1E3/(8.314*(DK967+273.15)) * AM967/DH967 * AL967) * DH967/(100*CV967) * (1000 - DE967)/1000</f>
        <v>0</v>
      </c>
      <c r="AJ967">
        <v>1394.76249709565</v>
      </c>
      <c r="AK967">
        <v>1336.97781818182</v>
      </c>
      <c r="AL967">
        <v>3.47561370420732</v>
      </c>
      <c r="AM967">
        <v>66.0502826319513</v>
      </c>
      <c r="AN967">
        <f>(AP967 - AO967 + DI967*1E3/(8.314*(DK967+273.15)) * AR967/DH967 * AQ967) * DH967/(100*CV967) * 1000/(1000 - AP967)</f>
        <v>0</v>
      </c>
      <c r="AO967">
        <v>19.388481864258</v>
      </c>
      <c r="AP967">
        <v>25.2532923076923</v>
      </c>
      <c r="AQ967">
        <v>-3.46453205489727e-05</v>
      </c>
      <c r="AR967">
        <v>92.4461955037178</v>
      </c>
      <c r="AS967">
        <v>0</v>
      </c>
      <c r="AT967">
        <v>0</v>
      </c>
      <c r="AU967">
        <f>IF(AS967*$H$13&gt;=AW967,1.0,(AW967/(AW967-AS967*$H$13)))</f>
        <v>0</v>
      </c>
      <c r="AV967">
        <f>(AU967-1)*100</f>
        <v>0</v>
      </c>
      <c r="AW967">
        <f>MAX(0,($B$13+$C$13*DP967)/(1+$D$13*DP967)*DI967/(DK967+273)*$E$13)</f>
        <v>0</v>
      </c>
      <c r="AX967" t="s">
        <v>418</v>
      </c>
      <c r="AY967" t="s">
        <v>418</v>
      </c>
      <c r="AZ967">
        <v>0</v>
      </c>
      <c r="BA967">
        <v>0</v>
      </c>
      <c r="BB967">
        <f>1-AZ967/BA967</f>
        <v>0</v>
      </c>
      <c r="BC967">
        <v>0</v>
      </c>
      <c r="BD967" t="s">
        <v>418</v>
      </c>
      <c r="BE967" t="s">
        <v>418</v>
      </c>
      <c r="BF967">
        <v>0</v>
      </c>
      <c r="BG967">
        <v>0</v>
      </c>
      <c r="BH967">
        <f>1-BF967/BG967</f>
        <v>0</v>
      </c>
      <c r="BI967">
        <v>0.5</v>
      </c>
      <c r="BJ967">
        <f>CS967</f>
        <v>0</v>
      </c>
      <c r="BK967">
        <f>L967</f>
        <v>0</v>
      </c>
      <c r="BL967">
        <f>BH967*BI967*BJ967</f>
        <v>0</v>
      </c>
      <c r="BM967">
        <f>(BK967-BC967)/BJ967</f>
        <v>0</v>
      </c>
      <c r="BN967">
        <f>(BA967-BG967)/BG967</f>
        <v>0</v>
      </c>
      <c r="BO967">
        <f>AZ967/(BB967+AZ967/BG967)</f>
        <v>0</v>
      </c>
      <c r="BP967" t="s">
        <v>418</v>
      </c>
      <c r="BQ967">
        <v>0</v>
      </c>
      <c r="BR967">
        <f>IF(BQ967&lt;&gt;0, BQ967, BO967)</f>
        <v>0</v>
      </c>
      <c r="BS967">
        <f>1-BR967/BG967</f>
        <v>0</v>
      </c>
      <c r="BT967">
        <f>(BG967-BF967)/(BG967-BR967)</f>
        <v>0</v>
      </c>
      <c r="BU967">
        <f>(BA967-BG967)/(BA967-BR967)</f>
        <v>0</v>
      </c>
      <c r="BV967">
        <f>(BG967-BF967)/(BG967-AZ967)</f>
        <v>0</v>
      </c>
      <c r="BW967">
        <f>(BA967-BG967)/(BA967-AZ967)</f>
        <v>0</v>
      </c>
      <c r="BX967">
        <f>(BT967*BR967/BF967)</f>
        <v>0</v>
      </c>
      <c r="BY967">
        <f>(1-BX967)</f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f>$B$11*DQ967+$C$11*DR967+$F$11*EC967*(1-EF967)</f>
        <v>0</v>
      </c>
      <c r="CS967">
        <f>CR967*CT967</f>
        <v>0</v>
      </c>
      <c r="CT967">
        <f>($B$11*$D$9+$C$11*$D$9+$F$11*((EP967+EH967)/MAX(EP967+EH967+EQ967, 0.1)*$I$9+EQ967/MAX(EP967+EH967+EQ967, 0.1)*$J$9))/($B$11+$C$11+$F$11)</f>
        <v>0</v>
      </c>
      <c r="CU967">
        <f>($B$11*$K$9+$C$11*$K$9+$F$11*((EP967+EH967)/MAX(EP967+EH967+EQ967, 0.1)*$P$9+EQ967/MAX(EP967+EH967+EQ967, 0.1)*$Q$9))/($B$11+$C$11+$F$11)</f>
        <v>0</v>
      </c>
      <c r="CV967">
        <v>6</v>
      </c>
      <c r="CW967">
        <v>0.5</v>
      </c>
      <c r="CX967" t="s">
        <v>419</v>
      </c>
      <c r="CY967">
        <v>2</v>
      </c>
      <c r="CZ967" t="b">
        <v>1</v>
      </c>
      <c r="DA967">
        <v>1659037701.81429</v>
      </c>
      <c r="DB967">
        <v>1278.77142857143</v>
      </c>
      <c r="DC967">
        <v>1350.97642857143</v>
      </c>
      <c r="DD967">
        <v>25.2675178571429</v>
      </c>
      <c r="DE967">
        <v>19.4279821428571</v>
      </c>
      <c r="DF967">
        <v>1267.50464285714</v>
      </c>
      <c r="DG967">
        <v>24.7499107142857</v>
      </c>
      <c r="DH967">
        <v>500.023178571429</v>
      </c>
      <c r="DI967">
        <v>90.2676821428571</v>
      </c>
      <c r="DJ967">
        <v>0.0439254035714286</v>
      </c>
      <c r="DK967">
        <v>27.2172964285714</v>
      </c>
      <c r="DL967">
        <v>27.2018107142857</v>
      </c>
      <c r="DM967">
        <v>999.9</v>
      </c>
      <c r="DN967">
        <v>0</v>
      </c>
      <c r="DO967">
        <v>0</v>
      </c>
      <c r="DP967">
        <v>10006.7857142857</v>
      </c>
      <c r="DQ967">
        <v>0</v>
      </c>
      <c r="DR967">
        <v>17.2112</v>
      </c>
      <c r="DS967">
        <v>-72.2062714285714</v>
      </c>
      <c r="DT967">
        <v>1311.91892857143</v>
      </c>
      <c r="DU967">
        <v>1377.74285714286</v>
      </c>
      <c r="DV967">
        <v>5.8395425</v>
      </c>
      <c r="DW967">
        <v>1350.97642857143</v>
      </c>
      <c r="DX967">
        <v>19.4279821428571</v>
      </c>
      <c r="DY967">
        <v>2.28084035714286</v>
      </c>
      <c r="DZ967">
        <v>1.75371821428571</v>
      </c>
      <c r="EA967">
        <v>19.5417178571429</v>
      </c>
      <c r="EB967">
        <v>15.3802392857143</v>
      </c>
      <c r="EC967">
        <v>1999.99607142857</v>
      </c>
      <c r="ED967">
        <v>0.979998</v>
      </c>
      <c r="EE967">
        <v>0.020002</v>
      </c>
      <c r="EF967">
        <v>0</v>
      </c>
      <c r="EG967">
        <v>892.261428571429</v>
      </c>
      <c r="EH967">
        <v>5.00063</v>
      </c>
      <c r="EI967">
        <v>17557.4785714286</v>
      </c>
      <c r="EJ967">
        <v>17256.8642857143</v>
      </c>
      <c r="EK967">
        <v>38.062</v>
      </c>
      <c r="EL967">
        <v>38.125</v>
      </c>
      <c r="EM967">
        <v>37.562</v>
      </c>
      <c r="EN967">
        <v>37.437</v>
      </c>
      <c r="EO967">
        <v>39.062</v>
      </c>
      <c r="EP967">
        <v>1955.09607142857</v>
      </c>
      <c r="EQ967">
        <v>39.9</v>
      </c>
      <c r="ER967">
        <v>0</v>
      </c>
      <c r="ES967">
        <v>1659037708.9</v>
      </c>
      <c r="ET967">
        <v>0</v>
      </c>
      <c r="EU967">
        <v>892.241346153846</v>
      </c>
      <c r="EV967">
        <v>-4.00584615024274</v>
      </c>
      <c r="EW967">
        <v>-68.4136752060341</v>
      </c>
      <c r="EX967">
        <v>17557.0961538462</v>
      </c>
      <c r="EY967">
        <v>15</v>
      </c>
      <c r="EZ967">
        <v>1659035359.5</v>
      </c>
      <c r="FA967" t="s">
        <v>1976</v>
      </c>
      <c r="FB967">
        <v>1659035357.5</v>
      </c>
      <c r="FC967">
        <v>1659035359.5</v>
      </c>
      <c r="FD967">
        <v>1</v>
      </c>
      <c r="FE967">
        <v>-0.104</v>
      </c>
      <c r="FF967">
        <v>-0.037</v>
      </c>
      <c r="FG967">
        <v>6.435</v>
      </c>
      <c r="FH967">
        <v>0.501</v>
      </c>
      <c r="FI967">
        <v>420</v>
      </c>
      <c r="FJ967">
        <v>25</v>
      </c>
      <c r="FK967">
        <v>0.45</v>
      </c>
      <c r="FL967">
        <v>0.11</v>
      </c>
      <c r="FM967">
        <v>-72.1580625</v>
      </c>
      <c r="FN967">
        <v>-0.272405628517588</v>
      </c>
      <c r="FO967">
        <v>0.434041845152919</v>
      </c>
      <c r="FP967">
        <v>1</v>
      </c>
      <c r="FQ967">
        <v>892.498382352941</v>
      </c>
      <c r="FR967">
        <v>-3.89058823323078</v>
      </c>
      <c r="FS967">
        <v>0.424186280854347</v>
      </c>
      <c r="FT967">
        <v>0</v>
      </c>
      <c r="FU967">
        <v>5.827546</v>
      </c>
      <c r="FV967">
        <v>0.258451632270162</v>
      </c>
      <c r="FW967">
        <v>0.0287647121313598</v>
      </c>
      <c r="FX967">
        <v>0</v>
      </c>
      <c r="FY967">
        <v>1</v>
      </c>
      <c r="FZ967">
        <v>3</v>
      </c>
      <c r="GA967" t="s">
        <v>421</v>
      </c>
      <c r="GB967">
        <v>2.97381</v>
      </c>
      <c r="GC967">
        <v>2.69771</v>
      </c>
      <c r="GD967">
        <v>0.196362</v>
      </c>
      <c r="GE967">
        <v>0.203691</v>
      </c>
      <c r="GF967">
        <v>0.106738</v>
      </c>
      <c r="GG967">
        <v>0.0897143</v>
      </c>
      <c r="GH967">
        <v>31294.4</v>
      </c>
      <c r="GI967">
        <v>33917.2</v>
      </c>
      <c r="GJ967">
        <v>35284.6</v>
      </c>
      <c r="GK967">
        <v>38625.2</v>
      </c>
      <c r="GL967">
        <v>44685.2</v>
      </c>
      <c r="GM967">
        <v>50786.7</v>
      </c>
      <c r="GN967">
        <v>55155.7</v>
      </c>
      <c r="GO967">
        <v>61957</v>
      </c>
      <c r="GP967">
        <v>1.9848</v>
      </c>
      <c r="GQ967">
        <v>1.8536</v>
      </c>
      <c r="GR967">
        <v>0.128895</v>
      </c>
      <c r="GS967">
        <v>0</v>
      </c>
      <c r="GT967">
        <v>25.0911</v>
      </c>
      <c r="GU967">
        <v>999.9</v>
      </c>
      <c r="GV967">
        <v>58.149</v>
      </c>
      <c r="GW967">
        <v>29.235</v>
      </c>
      <c r="GX967">
        <v>26.2613</v>
      </c>
      <c r="GY967">
        <v>55.8319</v>
      </c>
      <c r="GZ967">
        <v>45.9575</v>
      </c>
      <c r="HA967">
        <v>1</v>
      </c>
      <c r="HB967">
        <v>-0.0627439</v>
      </c>
      <c r="HC967">
        <v>0.0237473</v>
      </c>
      <c r="HD967">
        <v>20.1137</v>
      </c>
      <c r="HE967">
        <v>5.20052</v>
      </c>
      <c r="HF967">
        <v>12.004</v>
      </c>
      <c r="HG967">
        <v>4.976</v>
      </c>
      <c r="HH967">
        <v>3.294</v>
      </c>
      <c r="HI967">
        <v>9999</v>
      </c>
      <c r="HJ967">
        <v>9999</v>
      </c>
      <c r="HK967">
        <v>9999</v>
      </c>
      <c r="HL967">
        <v>631.5</v>
      </c>
      <c r="HM967">
        <v>1.86313</v>
      </c>
      <c r="HN967">
        <v>1.86798</v>
      </c>
      <c r="HO967">
        <v>1.86783</v>
      </c>
      <c r="HP967">
        <v>1.86899</v>
      </c>
      <c r="HQ967">
        <v>1.86981</v>
      </c>
      <c r="HR967">
        <v>1.86584</v>
      </c>
      <c r="HS967">
        <v>1.86691</v>
      </c>
      <c r="HT967">
        <v>1.86829</v>
      </c>
      <c r="HU967">
        <v>5</v>
      </c>
      <c r="HV967">
        <v>0</v>
      </c>
      <c r="HW967">
        <v>0</v>
      </c>
      <c r="HX967">
        <v>0</v>
      </c>
      <c r="HY967" t="s">
        <v>422</v>
      </c>
      <c r="HZ967" t="s">
        <v>423</v>
      </c>
      <c r="IA967" t="s">
        <v>424</v>
      </c>
      <c r="IB967" t="s">
        <v>424</v>
      </c>
      <c r="IC967" t="s">
        <v>424</v>
      </c>
      <c r="ID967" t="s">
        <v>424</v>
      </c>
      <c r="IE967">
        <v>0</v>
      </c>
      <c r="IF967">
        <v>100</v>
      </c>
      <c r="IG967">
        <v>100</v>
      </c>
      <c r="IH967">
        <v>11.4</v>
      </c>
      <c r="II967">
        <v>0.5168</v>
      </c>
      <c r="IJ967">
        <v>3.92360093765785</v>
      </c>
      <c r="IK967">
        <v>0.00601174518973114</v>
      </c>
      <c r="IL967">
        <v>2.77886958061485e-07</v>
      </c>
      <c r="IM967">
        <v>-3.54636231360687e-10</v>
      </c>
      <c r="IN967">
        <v>-0.0563701243599933</v>
      </c>
      <c r="IO967">
        <v>-0.0144154843440888</v>
      </c>
      <c r="IP967">
        <v>0.00183489941427445</v>
      </c>
      <c r="IQ967">
        <v>-1.27444401181449e-05</v>
      </c>
      <c r="IR967">
        <v>-4</v>
      </c>
      <c r="IS967">
        <v>1848</v>
      </c>
      <c r="IT967">
        <v>1</v>
      </c>
      <c r="IU967">
        <v>25</v>
      </c>
      <c r="IV967">
        <v>39.2</v>
      </c>
      <c r="IW967">
        <v>39.2</v>
      </c>
      <c r="IX967">
        <v>2.67334</v>
      </c>
      <c r="IY967">
        <v>2.6062</v>
      </c>
      <c r="IZ967">
        <v>1.54785</v>
      </c>
      <c r="JA967">
        <v>2.30713</v>
      </c>
      <c r="JB967">
        <v>1.34644</v>
      </c>
      <c r="JC967">
        <v>2.3999</v>
      </c>
      <c r="JD967">
        <v>33.6029</v>
      </c>
      <c r="JE967">
        <v>24.2188</v>
      </c>
      <c r="JF967">
        <v>18</v>
      </c>
      <c r="JG967">
        <v>498.022</v>
      </c>
      <c r="JH967">
        <v>413.342</v>
      </c>
      <c r="JI967">
        <v>25.0001</v>
      </c>
      <c r="JJ967">
        <v>26.4399</v>
      </c>
      <c r="JK967">
        <v>30</v>
      </c>
      <c r="JL967">
        <v>26.3866</v>
      </c>
      <c r="JM967">
        <v>26.329</v>
      </c>
      <c r="JN967">
        <v>53.5985</v>
      </c>
      <c r="JO967">
        <v>34.8644</v>
      </c>
      <c r="JP967">
        <v>96.257</v>
      </c>
      <c r="JQ967">
        <v>25</v>
      </c>
      <c r="JR967">
        <v>1390.12</v>
      </c>
      <c r="JS967">
        <v>19.3277</v>
      </c>
      <c r="JT967">
        <v>102.315</v>
      </c>
      <c r="JU967">
        <v>103.126</v>
      </c>
    </row>
    <row r="968" spans="1:281">
      <c r="A968">
        <v>950</v>
      </c>
      <c r="B968">
        <v>1659037714.6</v>
      </c>
      <c r="C968">
        <v>14031.5</v>
      </c>
      <c r="D968" t="s">
        <v>2334</v>
      </c>
      <c r="E968" t="s">
        <v>2335</v>
      </c>
      <c r="F968">
        <v>5</v>
      </c>
      <c r="G968" t="s">
        <v>2169</v>
      </c>
      <c r="H968" t="s">
        <v>417</v>
      </c>
      <c r="I968">
        <v>1659037707.1</v>
      </c>
      <c r="J968">
        <f>(K968)/1000</f>
        <v>0</v>
      </c>
      <c r="K968">
        <f>IF(CZ968, AN968, AH968)</f>
        <v>0</v>
      </c>
      <c r="L968">
        <f>IF(CZ968, AI968, AG968)</f>
        <v>0</v>
      </c>
      <c r="M968">
        <f>DB968 - IF(AU968&gt;1, L968*CV968*100.0/(AW968*DP968), 0)</f>
        <v>0</v>
      </c>
      <c r="N968">
        <f>((T968-J968/2)*M968-L968)/(T968+J968/2)</f>
        <v>0</v>
      </c>
      <c r="O968">
        <f>N968*(DI968+DJ968)/1000.0</f>
        <v>0</v>
      </c>
      <c r="P968">
        <f>(DB968 - IF(AU968&gt;1, L968*CV968*100.0/(AW968*DP968), 0))*(DI968+DJ968)/1000.0</f>
        <v>0</v>
      </c>
      <c r="Q968">
        <f>2.0/((1/S968-1/R968)+SIGN(S968)*SQRT((1/S968-1/R968)*(1/S968-1/R968) + 4*CW968/((CW968+1)*(CW968+1))*(2*1/S968*1/R968-1/R968*1/R968)))</f>
        <v>0</v>
      </c>
      <c r="R968">
        <f>IF(LEFT(CX968,1)&lt;&gt;"0",IF(LEFT(CX968,1)="1",3.0,CY968),$D$5+$E$5*(DP968*DI968/($K$5*1000))+$F$5*(DP968*DI968/($K$5*1000))*MAX(MIN(CV968,$J$5),$I$5)*MAX(MIN(CV968,$J$5),$I$5)+$G$5*MAX(MIN(CV968,$J$5),$I$5)*(DP968*DI968/($K$5*1000))+$H$5*(DP968*DI968/($K$5*1000))*(DP968*DI968/($K$5*1000)))</f>
        <v>0</v>
      </c>
      <c r="S968">
        <f>J968*(1000-(1000*0.61365*exp(17.502*W968/(240.97+W968))/(DI968+DJ968)+DD968)/2)/(1000*0.61365*exp(17.502*W968/(240.97+W968))/(DI968+DJ968)-DD968)</f>
        <v>0</v>
      </c>
      <c r="T968">
        <f>1/((CW968+1)/(Q968/1.6)+1/(R968/1.37)) + CW968/((CW968+1)/(Q968/1.6) + CW968/(R968/1.37))</f>
        <v>0</v>
      </c>
      <c r="U968">
        <f>(CR968*CU968)</f>
        <v>0</v>
      </c>
      <c r="V968">
        <f>(DK968+(U968+2*0.95*5.67E-8*(((DK968+$B$7)+273)^4-(DK968+273)^4)-44100*J968)/(1.84*29.3*R968+8*0.95*5.67E-8*(DK968+273)^3))</f>
        <v>0</v>
      </c>
      <c r="W968">
        <f>($C$7*DL968+$D$7*DM968+$E$7*V968)</f>
        <v>0</v>
      </c>
      <c r="X968">
        <f>0.61365*exp(17.502*W968/(240.97+W968))</f>
        <v>0</v>
      </c>
      <c r="Y968">
        <f>(Z968/AA968*100)</f>
        <v>0</v>
      </c>
      <c r="Z968">
        <f>DD968*(DI968+DJ968)/1000</f>
        <v>0</v>
      </c>
      <c r="AA968">
        <f>0.61365*exp(17.502*DK968/(240.97+DK968))</f>
        <v>0</v>
      </c>
      <c r="AB968">
        <f>(X968-DD968*(DI968+DJ968)/1000)</f>
        <v>0</v>
      </c>
      <c r="AC968">
        <f>(-J968*44100)</f>
        <v>0</v>
      </c>
      <c r="AD968">
        <f>2*29.3*R968*0.92*(DK968-W968)</f>
        <v>0</v>
      </c>
      <c r="AE968">
        <f>2*0.95*5.67E-8*(((DK968+$B$7)+273)^4-(W968+273)^4)</f>
        <v>0</v>
      </c>
      <c r="AF968">
        <f>U968+AE968+AC968+AD968</f>
        <v>0</v>
      </c>
      <c r="AG968">
        <f>DH968*AU968*(DC968-DB968*(1000-AU968*DE968)/(1000-AU968*DD968))/(100*CV968)</f>
        <v>0</v>
      </c>
      <c r="AH968">
        <f>1000*DH968*AU968*(DD968-DE968)/(100*CV968*(1000-AU968*DD968))</f>
        <v>0</v>
      </c>
      <c r="AI968">
        <f>(AJ968 - AK968 - DI968*1E3/(8.314*(DK968+273.15)) * AM968/DH968 * AL968) * DH968/(100*CV968) * (1000 - DE968)/1000</f>
        <v>0</v>
      </c>
      <c r="AJ968">
        <v>1411.27586129151</v>
      </c>
      <c r="AK968">
        <v>1353.85490909091</v>
      </c>
      <c r="AL968">
        <v>3.32123503390433</v>
      </c>
      <c r="AM968">
        <v>66.0502826319513</v>
      </c>
      <c r="AN968">
        <f>(AP968 - AO968 + DI968*1E3/(8.314*(DK968+273.15)) * AR968/DH968 * AQ968) * DH968/(100*CV968) * 1000/(1000 - AP968)</f>
        <v>0</v>
      </c>
      <c r="AO968">
        <v>19.376380282011</v>
      </c>
      <c r="AP968">
        <v>25.2340853146853</v>
      </c>
      <c r="AQ968">
        <v>-0.00515558455297421</v>
      </c>
      <c r="AR968">
        <v>92.4461955037178</v>
      </c>
      <c r="AS968">
        <v>0</v>
      </c>
      <c r="AT968">
        <v>0</v>
      </c>
      <c r="AU968">
        <f>IF(AS968*$H$13&gt;=AW968,1.0,(AW968/(AW968-AS968*$H$13)))</f>
        <v>0</v>
      </c>
      <c r="AV968">
        <f>(AU968-1)*100</f>
        <v>0</v>
      </c>
      <c r="AW968">
        <f>MAX(0,($B$13+$C$13*DP968)/(1+$D$13*DP968)*DI968/(DK968+273)*$E$13)</f>
        <v>0</v>
      </c>
      <c r="AX968" t="s">
        <v>418</v>
      </c>
      <c r="AY968" t="s">
        <v>418</v>
      </c>
      <c r="AZ968">
        <v>0</v>
      </c>
      <c r="BA968">
        <v>0</v>
      </c>
      <c r="BB968">
        <f>1-AZ968/BA968</f>
        <v>0</v>
      </c>
      <c r="BC968">
        <v>0</v>
      </c>
      <c r="BD968" t="s">
        <v>418</v>
      </c>
      <c r="BE968" t="s">
        <v>418</v>
      </c>
      <c r="BF968">
        <v>0</v>
      </c>
      <c r="BG968">
        <v>0</v>
      </c>
      <c r="BH968">
        <f>1-BF968/BG968</f>
        <v>0</v>
      </c>
      <c r="BI968">
        <v>0.5</v>
      </c>
      <c r="BJ968">
        <f>CS968</f>
        <v>0</v>
      </c>
      <c r="BK968">
        <f>L968</f>
        <v>0</v>
      </c>
      <c r="BL968">
        <f>BH968*BI968*BJ968</f>
        <v>0</v>
      </c>
      <c r="BM968">
        <f>(BK968-BC968)/BJ968</f>
        <v>0</v>
      </c>
      <c r="BN968">
        <f>(BA968-BG968)/BG968</f>
        <v>0</v>
      </c>
      <c r="BO968">
        <f>AZ968/(BB968+AZ968/BG968)</f>
        <v>0</v>
      </c>
      <c r="BP968" t="s">
        <v>418</v>
      </c>
      <c r="BQ968">
        <v>0</v>
      </c>
      <c r="BR968">
        <f>IF(BQ968&lt;&gt;0, BQ968, BO968)</f>
        <v>0</v>
      </c>
      <c r="BS968">
        <f>1-BR968/BG968</f>
        <v>0</v>
      </c>
      <c r="BT968">
        <f>(BG968-BF968)/(BG968-BR968)</f>
        <v>0</v>
      </c>
      <c r="BU968">
        <f>(BA968-BG968)/(BA968-BR968)</f>
        <v>0</v>
      </c>
      <c r="BV968">
        <f>(BG968-BF968)/(BG968-AZ968)</f>
        <v>0</v>
      </c>
      <c r="BW968">
        <f>(BA968-BG968)/(BA968-AZ968)</f>
        <v>0</v>
      </c>
      <c r="BX968">
        <f>(BT968*BR968/BF968)</f>
        <v>0</v>
      </c>
      <c r="BY968">
        <f>(1-BX968)</f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f>$B$11*DQ968+$C$11*DR968+$F$11*EC968*(1-EF968)</f>
        <v>0</v>
      </c>
      <c r="CS968">
        <f>CR968*CT968</f>
        <v>0</v>
      </c>
      <c r="CT968">
        <f>($B$11*$D$9+$C$11*$D$9+$F$11*((EP968+EH968)/MAX(EP968+EH968+EQ968, 0.1)*$I$9+EQ968/MAX(EP968+EH968+EQ968, 0.1)*$J$9))/($B$11+$C$11+$F$11)</f>
        <v>0</v>
      </c>
      <c r="CU968">
        <f>($B$11*$K$9+$C$11*$K$9+$F$11*((EP968+EH968)/MAX(EP968+EH968+EQ968, 0.1)*$P$9+EQ968/MAX(EP968+EH968+EQ968, 0.1)*$Q$9))/($B$11+$C$11+$F$11)</f>
        <v>0</v>
      </c>
      <c r="CV968">
        <v>6</v>
      </c>
      <c r="CW968">
        <v>0.5</v>
      </c>
      <c r="CX968" t="s">
        <v>419</v>
      </c>
      <c r="CY968">
        <v>2</v>
      </c>
      <c r="CZ968" t="b">
        <v>1</v>
      </c>
      <c r="DA968">
        <v>1659037707.1</v>
      </c>
      <c r="DB968">
        <v>1296.48259259259</v>
      </c>
      <c r="DC968">
        <v>1368.55333333333</v>
      </c>
      <c r="DD968">
        <v>25.2590777777778</v>
      </c>
      <c r="DE968">
        <v>19.4006518518519</v>
      </c>
      <c r="DF968">
        <v>1285.1262962963</v>
      </c>
      <c r="DG968">
        <v>24.7419</v>
      </c>
      <c r="DH968">
        <v>500.038962962963</v>
      </c>
      <c r="DI968">
        <v>90.2676333333333</v>
      </c>
      <c r="DJ968">
        <v>0.0440206962962963</v>
      </c>
      <c r="DK968">
        <v>27.2132407407407</v>
      </c>
      <c r="DL968">
        <v>27.1987777777778</v>
      </c>
      <c r="DM968">
        <v>999.9</v>
      </c>
      <c r="DN968">
        <v>0</v>
      </c>
      <c r="DO968">
        <v>0</v>
      </c>
      <c r="DP968">
        <v>10008.5185185185</v>
      </c>
      <c r="DQ968">
        <v>0</v>
      </c>
      <c r="DR968">
        <v>17.2112</v>
      </c>
      <c r="DS968">
        <v>-72.0716</v>
      </c>
      <c r="DT968">
        <v>1330.0762962963</v>
      </c>
      <c r="DU968">
        <v>1395.62851851852</v>
      </c>
      <c r="DV968">
        <v>5.85842888888889</v>
      </c>
      <c r="DW968">
        <v>1368.55333333333</v>
      </c>
      <c r="DX968">
        <v>19.4006518518519</v>
      </c>
      <c r="DY968">
        <v>2.28007777777778</v>
      </c>
      <c r="DZ968">
        <v>1.75125</v>
      </c>
      <c r="EA968">
        <v>19.5363296296296</v>
      </c>
      <c r="EB968">
        <v>15.3583037037037</v>
      </c>
      <c r="EC968">
        <v>1999.99407407407</v>
      </c>
      <c r="ED968">
        <v>0.979998</v>
      </c>
      <c r="EE968">
        <v>0.020002</v>
      </c>
      <c r="EF968">
        <v>0</v>
      </c>
      <c r="EG968">
        <v>891.941074074074</v>
      </c>
      <c r="EH968">
        <v>5.00063</v>
      </c>
      <c r="EI968">
        <v>17551.9666666667</v>
      </c>
      <c r="EJ968">
        <v>17256.8407407407</v>
      </c>
      <c r="EK968">
        <v>38.062</v>
      </c>
      <c r="EL968">
        <v>38.125</v>
      </c>
      <c r="EM968">
        <v>37.562</v>
      </c>
      <c r="EN968">
        <v>37.437</v>
      </c>
      <c r="EO968">
        <v>39.062</v>
      </c>
      <c r="EP968">
        <v>1955.09407407407</v>
      </c>
      <c r="EQ968">
        <v>39.9</v>
      </c>
      <c r="ER968">
        <v>0</v>
      </c>
      <c r="ES968">
        <v>1659037713.7</v>
      </c>
      <c r="ET968">
        <v>0</v>
      </c>
      <c r="EU968">
        <v>891.959846153846</v>
      </c>
      <c r="EV968">
        <v>-2.74461537828601</v>
      </c>
      <c r="EW968">
        <v>-57.5042735462287</v>
      </c>
      <c r="EX968">
        <v>17552.0461538462</v>
      </c>
      <c r="EY968">
        <v>15</v>
      </c>
      <c r="EZ968">
        <v>1659035359.5</v>
      </c>
      <c r="FA968" t="s">
        <v>1976</v>
      </c>
      <c r="FB968">
        <v>1659035357.5</v>
      </c>
      <c r="FC968">
        <v>1659035359.5</v>
      </c>
      <c r="FD968">
        <v>1</v>
      </c>
      <c r="FE968">
        <v>-0.104</v>
      </c>
      <c r="FF968">
        <v>-0.037</v>
      </c>
      <c r="FG968">
        <v>6.435</v>
      </c>
      <c r="FH968">
        <v>0.501</v>
      </c>
      <c r="FI968">
        <v>420</v>
      </c>
      <c r="FJ968">
        <v>25</v>
      </c>
      <c r="FK968">
        <v>0.45</v>
      </c>
      <c r="FL968">
        <v>0.11</v>
      </c>
      <c r="FM968">
        <v>-72.094915</v>
      </c>
      <c r="FN968">
        <v>0.211663789868976</v>
      </c>
      <c r="FO968">
        <v>0.459251430890531</v>
      </c>
      <c r="FP968">
        <v>1</v>
      </c>
      <c r="FQ968">
        <v>892.174411764706</v>
      </c>
      <c r="FR968">
        <v>-3.48186401552922</v>
      </c>
      <c r="FS968">
        <v>0.38039933488275</v>
      </c>
      <c r="FT968">
        <v>0</v>
      </c>
      <c r="FU968">
        <v>5.8440315</v>
      </c>
      <c r="FV968">
        <v>0.267358424015003</v>
      </c>
      <c r="FW968">
        <v>0.0297271247810816</v>
      </c>
      <c r="FX968">
        <v>0</v>
      </c>
      <c r="FY968">
        <v>1</v>
      </c>
      <c r="FZ968">
        <v>3</v>
      </c>
      <c r="GA968" t="s">
        <v>421</v>
      </c>
      <c r="GB968">
        <v>2.97315</v>
      </c>
      <c r="GC968">
        <v>2.69817</v>
      </c>
      <c r="GD968">
        <v>0.197899</v>
      </c>
      <c r="GE968">
        <v>0.205052</v>
      </c>
      <c r="GF968">
        <v>0.106691</v>
      </c>
      <c r="GG968">
        <v>0.0897104</v>
      </c>
      <c r="GH968">
        <v>31234.9</v>
      </c>
      <c r="GI968">
        <v>33859.5</v>
      </c>
      <c r="GJ968">
        <v>35285</v>
      </c>
      <c r="GK968">
        <v>38625.5</v>
      </c>
      <c r="GL968">
        <v>44688.1</v>
      </c>
      <c r="GM968">
        <v>50787.3</v>
      </c>
      <c r="GN968">
        <v>55156.2</v>
      </c>
      <c r="GO968">
        <v>61957.5</v>
      </c>
      <c r="GP968">
        <v>1.9836</v>
      </c>
      <c r="GQ968">
        <v>1.8542</v>
      </c>
      <c r="GR968">
        <v>0.128448</v>
      </c>
      <c r="GS968">
        <v>0</v>
      </c>
      <c r="GT968">
        <v>25.0911</v>
      </c>
      <c r="GU968">
        <v>999.9</v>
      </c>
      <c r="GV968">
        <v>58.149</v>
      </c>
      <c r="GW968">
        <v>29.235</v>
      </c>
      <c r="GX968">
        <v>26.2636</v>
      </c>
      <c r="GY968">
        <v>56.1419</v>
      </c>
      <c r="GZ968">
        <v>46.3862</v>
      </c>
      <c r="HA968">
        <v>1</v>
      </c>
      <c r="HB968">
        <v>-0.0627033</v>
      </c>
      <c r="HC968">
        <v>0.0246187</v>
      </c>
      <c r="HD968">
        <v>20.1136</v>
      </c>
      <c r="HE968">
        <v>5.20052</v>
      </c>
      <c r="HF968">
        <v>12.004</v>
      </c>
      <c r="HG968">
        <v>4.976</v>
      </c>
      <c r="HH968">
        <v>3.2938</v>
      </c>
      <c r="HI968">
        <v>9999</v>
      </c>
      <c r="HJ968">
        <v>9999</v>
      </c>
      <c r="HK968">
        <v>9999</v>
      </c>
      <c r="HL968">
        <v>631.5</v>
      </c>
      <c r="HM968">
        <v>1.86319</v>
      </c>
      <c r="HN968">
        <v>1.86798</v>
      </c>
      <c r="HO968">
        <v>1.86783</v>
      </c>
      <c r="HP968">
        <v>1.86899</v>
      </c>
      <c r="HQ968">
        <v>1.86981</v>
      </c>
      <c r="HR968">
        <v>1.86584</v>
      </c>
      <c r="HS968">
        <v>1.86691</v>
      </c>
      <c r="HT968">
        <v>1.86829</v>
      </c>
      <c r="HU968">
        <v>5</v>
      </c>
      <c r="HV968">
        <v>0</v>
      </c>
      <c r="HW968">
        <v>0</v>
      </c>
      <c r="HX968">
        <v>0</v>
      </c>
      <c r="HY968" t="s">
        <v>422</v>
      </c>
      <c r="HZ968" t="s">
        <v>423</v>
      </c>
      <c r="IA968" t="s">
        <v>424</v>
      </c>
      <c r="IB968" t="s">
        <v>424</v>
      </c>
      <c r="IC968" t="s">
        <v>424</v>
      </c>
      <c r="ID968" t="s">
        <v>424</v>
      </c>
      <c r="IE968">
        <v>0</v>
      </c>
      <c r="IF968">
        <v>100</v>
      </c>
      <c r="IG968">
        <v>100</v>
      </c>
      <c r="IH968">
        <v>11.47</v>
      </c>
      <c r="II968">
        <v>0.516</v>
      </c>
      <c r="IJ968">
        <v>3.92360093765785</v>
      </c>
      <c r="IK968">
        <v>0.00601174518973114</v>
      </c>
      <c r="IL968">
        <v>2.77886958061485e-07</v>
      </c>
      <c r="IM968">
        <v>-3.54636231360687e-10</v>
      </c>
      <c r="IN968">
        <v>-0.0563701243599933</v>
      </c>
      <c r="IO968">
        <v>-0.0144154843440888</v>
      </c>
      <c r="IP968">
        <v>0.00183489941427445</v>
      </c>
      <c r="IQ968">
        <v>-1.27444401181449e-05</v>
      </c>
      <c r="IR968">
        <v>-4</v>
      </c>
      <c r="IS968">
        <v>1848</v>
      </c>
      <c r="IT968">
        <v>1</v>
      </c>
      <c r="IU968">
        <v>25</v>
      </c>
      <c r="IV968">
        <v>39.3</v>
      </c>
      <c r="IW968">
        <v>39.3</v>
      </c>
      <c r="IX968">
        <v>2.7002</v>
      </c>
      <c r="IY968">
        <v>2.6001</v>
      </c>
      <c r="IZ968">
        <v>1.54785</v>
      </c>
      <c r="JA968">
        <v>2.30713</v>
      </c>
      <c r="JB968">
        <v>1.34644</v>
      </c>
      <c r="JC968">
        <v>2.35474</v>
      </c>
      <c r="JD968">
        <v>33.6029</v>
      </c>
      <c r="JE968">
        <v>24.2276</v>
      </c>
      <c r="JF968">
        <v>18</v>
      </c>
      <c r="JG968">
        <v>497.256</v>
      </c>
      <c r="JH968">
        <v>413.681</v>
      </c>
      <c r="JI968">
        <v>25.0002</v>
      </c>
      <c r="JJ968">
        <v>26.4399</v>
      </c>
      <c r="JK968">
        <v>29.9999</v>
      </c>
      <c r="JL968">
        <v>26.3888</v>
      </c>
      <c r="JM968">
        <v>26.329</v>
      </c>
      <c r="JN968">
        <v>54.0773</v>
      </c>
      <c r="JO968">
        <v>34.8644</v>
      </c>
      <c r="JP968">
        <v>96.257</v>
      </c>
      <c r="JQ968">
        <v>25</v>
      </c>
      <c r="JR968">
        <v>1403.68</v>
      </c>
      <c r="JS968">
        <v>19.3203</v>
      </c>
      <c r="JT968">
        <v>102.316</v>
      </c>
      <c r="JU968">
        <v>103.127</v>
      </c>
    </row>
    <row r="969" spans="1:281">
      <c r="A969">
        <v>951</v>
      </c>
      <c r="B969">
        <v>1659037719.6</v>
      </c>
      <c r="C969">
        <v>14036.5</v>
      </c>
      <c r="D969" t="s">
        <v>2336</v>
      </c>
      <c r="E969" t="s">
        <v>2337</v>
      </c>
      <c r="F969">
        <v>5</v>
      </c>
      <c r="G969" t="s">
        <v>2169</v>
      </c>
      <c r="H969" t="s">
        <v>417</v>
      </c>
      <c r="I969">
        <v>1659037711.81429</v>
      </c>
      <c r="J969">
        <f>(K969)/1000</f>
        <v>0</v>
      </c>
      <c r="K969">
        <f>IF(CZ969, AN969, AH969)</f>
        <v>0</v>
      </c>
      <c r="L969">
        <f>IF(CZ969, AI969, AG969)</f>
        <v>0</v>
      </c>
      <c r="M969">
        <f>DB969 - IF(AU969&gt;1, L969*CV969*100.0/(AW969*DP969), 0)</f>
        <v>0</v>
      </c>
      <c r="N969">
        <f>((T969-J969/2)*M969-L969)/(T969+J969/2)</f>
        <v>0</v>
      </c>
      <c r="O969">
        <f>N969*(DI969+DJ969)/1000.0</f>
        <v>0</v>
      </c>
      <c r="P969">
        <f>(DB969 - IF(AU969&gt;1, L969*CV969*100.0/(AW969*DP969), 0))*(DI969+DJ969)/1000.0</f>
        <v>0</v>
      </c>
      <c r="Q969">
        <f>2.0/((1/S969-1/R969)+SIGN(S969)*SQRT((1/S969-1/R969)*(1/S969-1/R969) + 4*CW969/((CW969+1)*(CW969+1))*(2*1/S969*1/R969-1/R969*1/R969)))</f>
        <v>0</v>
      </c>
      <c r="R969">
        <f>IF(LEFT(CX969,1)&lt;&gt;"0",IF(LEFT(CX969,1)="1",3.0,CY969),$D$5+$E$5*(DP969*DI969/($K$5*1000))+$F$5*(DP969*DI969/($K$5*1000))*MAX(MIN(CV969,$J$5),$I$5)*MAX(MIN(CV969,$J$5),$I$5)+$G$5*MAX(MIN(CV969,$J$5),$I$5)*(DP969*DI969/($K$5*1000))+$H$5*(DP969*DI969/($K$5*1000))*(DP969*DI969/($K$5*1000)))</f>
        <v>0</v>
      </c>
      <c r="S969">
        <f>J969*(1000-(1000*0.61365*exp(17.502*W969/(240.97+W969))/(DI969+DJ969)+DD969)/2)/(1000*0.61365*exp(17.502*W969/(240.97+W969))/(DI969+DJ969)-DD969)</f>
        <v>0</v>
      </c>
      <c r="T969">
        <f>1/((CW969+1)/(Q969/1.6)+1/(R969/1.37)) + CW969/((CW969+1)/(Q969/1.6) + CW969/(R969/1.37))</f>
        <v>0</v>
      </c>
      <c r="U969">
        <f>(CR969*CU969)</f>
        <v>0</v>
      </c>
      <c r="V969">
        <f>(DK969+(U969+2*0.95*5.67E-8*(((DK969+$B$7)+273)^4-(DK969+273)^4)-44100*J969)/(1.84*29.3*R969+8*0.95*5.67E-8*(DK969+273)^3))</f>
        <v>0</v>
      </c>
      <c r="W969">
        <f>($C$7*DL969+$D$7*DM969+$E$7*V969)</f>
        <v>0</v>
      </c>
      <c r="X969">
        <f>0.61365*exp(17.502*W969/(240.97+W969))</f>
        <v>0</v>
      </c>
      <c r="Y969">
        <f>(Z969/AA969*100)</f>
        <v>0</v>
      </c>
      <c r="Z969">
        <f>DD969*(DI969+DJ969)/1000</f>
        <v>0</v>
      </c>
      <c r="AA969">
        <f>0.61365*exp(17.502*DK969/(240.97+DK969))</f>
        <v>0</v>
      </c>
      <c r="AB969">
        <f>(X969-DD969*(DI969+DJ969)/1000)</f>
        <v>0</v>
      </c>
      <c r="AC969">
        <f>(-J969*44100)</f>
        <v>0</v>
      </c>
      <c r="AD969">
        <f>2*29.3*R969*0.92*(DK969-W969)</f>
        <v>0</v>
      </c>
      <c r="AE969">
        <f>2*0.95*5.67E-8*(((DK969+$B$7)+273)^4-(W969+273)^4)</f>
        <v>0</v>
      </c>
      <c r="AF969">
        <f>U969+AE969+AC969+AD969</f>
        <v>0</v>
      </c>
      <c r="AG969">
        <f>DH969*AU969*(DC969-DB969*(1000-AU969*DE969)/(1000-AU969*DD969))/(100*CV969)</f>
        <v>0</v>
      </c>
      <c r="AH969">
        <f>1000*DH969*AU969*(DD969-DE969)/(100*CV969*(1000-AU969*DD969))</f>
        <v>0</v>
      </c>
      <c r="AI969">
        <f>(AJ969 - AK969 - DI969*1E3/(8.314*(DK969+273.15)) * AM969/DH969 * AL969) * DH969/(100*CV969) * (1000 - DE969)/1000</f>
        <v>0</v>
      </c>
      <c r="AJ969">
        <v>1427.59423968367</v>
      </c>
      <c r="AK969">
        <v>1370.33387878788</v>
      </c>
      <c r="AL969">
        <v>3.26353114101179</v>
      </c>
      <c r="AM969">
        <v>66.0502826319513</v>
      </c>
      <c r="AN969">
        <f>(AP969 - AO969 + DI969*1E3/(8.314*(DK969+273.15)) * AR969/DH969 * AQ969) * DH969/(100*CV969) * 1000/(1000 - AP969)</f>
        <v>0</v>
      </c>
      <c r="AO969">
        <v>19.3700248450655</v>
      </c>
      <c r="AP969">
        <v>25.2270076923077</v>
      </c>
      <c r="AQ969">
        <v>-0.0039756112071065</v>
      </c>
      <c r="AR969">
        <v>92.4461955037178</v>
      </c>
      <c r="AS969">
        <v>0</v>
      </c>
      <c r="AT969">
        <v>0</v>
      </c>
      <c r="AU969">
        <f>IF(AS969*$H$13&gt;=AW969,1.0,(AW969/(AW969-AS969*$H$13)))</f>
        <v>0</v>
      </c>
      <c r="AV969">
        <f>(AU969-1)*100</f>
        <v>0</v>
      </c>
      <c r="AW969">
        <f>MAX(0,($B$13+$C$13*DP969)/(1+$D$13*DP969)*DI969/(DK969+273)*$E$13)</f>
        <v>0</v>
      </c>
      <c r="AX969" t="s">
        <v>418</v>
      </c>
      <c r="AY969" t="s">
        <v>418</v>
      </c>
      <c r="AZ969">
        <v>0</v>
      </c>
      <c r="BA969">
        <v>0</v>
      </c>
      <c r="BB969">
        <f>1-AZ969/BA969</f>
        <v>0</v>
      </c>
      <c r="BC969">
        <v>0</v>
      </c>
      <c r="BD969" t="s">
        <v>418</v>
      </c>
      <c r="BE969" t="s">
        <v>418</v>
      </c>
      <c r="BF969">
        <v>0</v>
      </c>
      <c r="BG969">
        <v>0</v>
      </c>
      <c r="BH969">
        <f>1-BF969/BG969</f>
        <v>0</v>
      </c>
      <c r="BI969">
        <v>0.5</v>
      </c>
      <c r="BJ969">
        <f>CS969</f>
        <v>0</v>
      </c>
      <c r="BK969">
        <f>L969</f>
        <v>0</v>
      </c>
      <c r="BL969">
        <f>BH969*BI969*BJ969</f>
        <v>0</v>
      </c>
      <c r="BM969">
        <f>(BK969-BC969)/BJ969</f>
        <v>0</v>
      </c>
      <c r="BN969">
        <f>(BA969-BG969)/BG969</f>
        <v>0</v>
      </c>
      <c r="BO969">
        <f>AZ969/(BB969+AZ969/BG969)</f>
        <v>0</v>
      </c>
      <c r="BP969" t="s">
        <v>418</v>
      </c>
      <c r="BQ969">
        <v>0</v>
      </c>
      <c r="BR969">
        <f>IF(BQ969&lt;&gt;0, BQ969, BO969)</f>
        <v>0</v>
      </c>
      <c r="BS969">
        <f>1-BR969/BG969</f>
        <v>0</v>
      </c>
      <c r="BT969">
        <f>(BG969-BF969)/(BG969-BR969)</f>
        <v>0</v>
      </c>
      <c r="BU969">
        <f>(BA969-BG969)/(BA969-BR969)</f>
        <v>0</v>
      </c>
      <c r="BV969">
        <f>(BG969-BF969)/(BG969-AZ969)</f>
        <v>0</v>
      </c>
      <c r="BW969">
        <f>(BA969-BG969)/(BA969-AZ969)</f>
        <v>0</v>
      </c>
      <c r="BX969">
        <f>(BT969*BR969/BF969)</f>
        <v>0</v>
      </c>
      <c r="BY969">
        <f>(1-BX969)</f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f>$B$11*DQ969+$C$11*DR969+$F$11*EC969*(1-EF969)</f>
        <v>0</v>
      </c>
      <c r="CS969">
        <f>CR969*CT969</f>
        <v>0</v>
      </c>
      <c r="CT969">
        <f>($B$11*$D$9+$C$11*$D$9+$F$11*((EP969+EH969)/MAX(EP969+EH969+EQ969, 0.1)*$I$9+EQ969/MAX(EP969+EH969+EQ969, 0.1)*$J$9))/($B$11+$C$11+$F$11)</f>
        <v>0</v>
      </c>
      <c r="CU969">
        <f>($B$11*$K$9+$C$11*$K$9+$F$11*((EP969+EH969)/MAX(EP969+EH969+EQ969, 0.1)*$P$9+EQ969/MAX(EP969+EH969+EQ969, 0.1)*$Q$9))/($B$11+$C$11+$F$11)</f>
        <v>0</v>
      </c>
      <c r="CV969">
        <v>6</v>
      </c>
      <c r="CW969">
        <v>0.5</v>
      </c>
      <c r="CX969" t="s">
        <v>419</v>
      </c>
      <c r="CY969">
        <v>2</v>
      </c>
      <c r="CZ969" t="b">
        <v>1</v>
      </c>
      <c r="DA969">
        <v>1659037711.81429</v>
      </c>
      <c r="DB969">
        <v>1312.08321428571</v>
      </c>
      <c r="DC969">
        <v>1383.78285714286</v>
      </c>
      <c r="DD969">
        <v>25.2453607142857</v>
      </c>
      <c r="DE969">
        <v>19.3764821428571</v>
      </c>
      <c r="DF969">
        <v>1300.65035714286</v>
      </c>
      <c r="DG969">
        <v>24.7288785714286</v>
      </c>
      <c r="DH969">
        <v>500.049678571429</v>
      </c>
      <c r="DI969">
        <v>90.2679285714286</v>
      </c>
      <c r="DJ969">
        <v>0.0441009714285714</v>
      </c>
      <c r="DK969">
        <v>27.2091892857143</v>
      </c>
      <c r="DL969">
        <v>27.1951464285714</v>
      </c>
      <c r="DM969">
        <v>999.9</v>
      </c>
      <c r="DN969">
        <v>0</v>
      </c>
      <c r="DO969">
        <v>0</v>
      </c>
      <c r="DP969">
        <v>9997.67857142857</v>
      </c>
      <c r="DQ969">
        <v>0</v>
      </c>
      <c r="DR969">
        <v>17.2080428571429</v>
      </c>
      <c r="DS969">
        <v>-71.7004857142857</v>
      </c>
      <c r="DT969">
        <v>1346.06321428571</v>
      </c>
      <c r="DU969">
        <v>1411.125</v>
      </c>
      <c r="DV969">
        <v>5.86888321428572</v>
      </c>
      <c r="DW969">
        <v>1383.78285714286</v>
      </c>
      <c r="DX969">
        <v>19.3764821428571</v>
      </c>
      <c r="DY969">
        <v>2.2788475</v>
      </c>
      <c r="DZ969">
        <v>1.74907464285714</v>
      </c>
      <c r="EA969">
        <v>19.5276392857143</v>
      </c>
      <c r="EB969">
        <v>15.3389535714286</v>
      </c>
      <c r="EC969">
        <v>1999.99464285714</v>
      </c>
      <c r="ED969">
        <v>0.979998</v>
      </c>
      <c r="EE969">
        <v>0.020002</v>
      </c>
      <c r="EF969">
        <v>0</v>
      </c>
      <c r="EG969">
        <v>891.745821428572</v>
      </c>
      <c r="EH969">
        <v>5.00063</v>
      </c>
      <c r="EI969">
        <v>17547.2321428571</v>
      </c>
      <c r="EJ969">
        <v>17256.8464285714</v>
      </c>
      <c r="EK969">
        <v>38.062</v>
      </c>
      <c r="EL969">
        <v>38.125</v>
      </c>
      <c r="EM969">
        <v>37.562</v>
      </c>
      <c r="EN969">
        <v>37.437</v>
      </c>
      <c r="EO969">
        <v>39.062</v>
      </c>
      <c r="EP969">
        <v>1955.09464285714</v>
      </c>
      <c r="EQ969">
        <v>39.9</v>
      </c>
      <c r="ER969">
        <v>0</v>
      </c>
      <c r="ES969">
        <v>1659037718.5</v>
      </c>
      <c r="ET969">
        <v>0</v>
      </c>
      <c r="EU969">
        <v>891.746615384616</v>
      </c>
      <c r="EV969">
        <v>-2.37312818732634</v>
      </c>
      <c r="EW969">
        <v>-55.8461537622704</v>
      </c>
      <c r="EX969">
        <v>17547.2192307692</v>
      </c>
      <c r="EY969">
        <v>15</v>
      </c>
      <c r="EZ969">
        <v>1659035359.5</v>
      </c>
      <c r="FA969" t="s">
        <v>1976</v>
      </c>
      <c r="FB969">
        <v>1659035357.5</v>
      </c>
      <c r="FC969">
        <v>1659035359.5</v>
      </c>
      <c r="FD969">
        <v>1</v>
      </c>
      <c r="FE969">
        <v>-0.104</v>
      </c>
      <c r="FF969">
        <v>-0.037</v>
      </c>
      <c r="FG969">
        <v>6.435</v>
      </c>
      <c r="FH969">
        <v>0.501</v>
      </c>
      <c r="FI969">
        <v>420</v>
      </c>
      <c r="FJ969">
        <v>25</v>
      </c>
      <c r="FK969">
        <v>0.45</v>
      </c>
      <c r="FL969">
        <v>0.11</v>
      </c>
      <c r="FM969">
        <v>-71.935775</v>
      </c>
      <c r="FN969">
        <v>3.77564127579747</v>
      </c>
      <c r="FO969">
        <v>0.613566517889462</v>
      </c>
      <c r="FP969">
        <v>0</v>
      </c>
      <c r="FQ969">
        <v>891.910911764706</v>
      </c>
      <c r="FR969">
        <v>-3.03570664091568</v>
      </c>
      <c r="FS969">
        <v>0.350125302582743</v>
      </c>
      <c r="FT969">
        <v>0</v>
      </c>
      <c r="FU969">
        <v>5.85627525</v>
      </c>
      <c r="FV969">
        <v>0.134847917448399</v>
      </c>
      <c r="FW969">
        <v>0.0230501266794241</v>
      </c>
      <c r="FX969">
        <v>0</v>
      </c>
      <c r="FY969">
        <v>0</v>
      </c>
      <c r="FZ969">
        <v>3</v>
      </c>
      <c r="GA969" t="s">
        <v>427</v>
      </c>
      <c r="GB969">
        <v>2.97436</v>
      </c>
      <c r="GC969">
        <v>2.69776</v>
      </c>
      <c r="GD969">
        <v>0.199347</v>
      </c>
      <c r="GE969">
        <v>0.206414</v>
      </c>
      <c r="GF969">
        <v>0.106644</v>
      </c>
      <c r="GG969">
        <v>0.0896756</v>
      </c>
      <c r="GH969">
        <v>31178.6</v>
      </c>
      <c r="GI969">
        <v>33801.5</v>
      </c>
      <c r="GJ969">
        <v>35285.1</v>
      </c>
      <c r="GK969">
        <v>38625.5</v>
      </c>
      <c r="GL969">
        <v>44690.7</v>
      </c>
      <c r="GM969">
        <v>50789.3</v>
      </c>
      <c r="GN969">
        <v>55156.5</v>
      </c>
      <c r="GO969">
        <v>61957.5</v>
      </c>
      <c r="GP969">
        <v>1.9842</v>
      </c>
      <c r="GQ969">
        <v>1.8534</v>
      </c>
      <c r="GR969">
        <v>0.127554</v>
      </c>
      <c r="GS969">
        <v>0</v>
      </c>
      <c r="GT969">
        <v>25.0911</v>
      </c>
      <c r="GU969">
        <v>999.9</v>
      </c>
      <c r="GV969">
        <v>58.125</v>
      </c>
      <c r="GW969">
        <v>29.235</v>
      </c>
      <c r="GX969">
        <v>26.251</v>
      </c>
      <c r="GY969">
        <v>56.2419</v>
      </c>
      <c r="GZ969">
        <v>45.9175</v>
      </c>
      <c r="HA969">
        <v>1</v>
      </c>
      <c r="HB969">
        <v>-0.0621138</v>
      </c>
      <c r="HC969">
        <v>0.0259259</v>
      </c>
      <c r="HD969">
        <v>20.1136</v>
      </c>
      <c r="HE969">
        <v>5.19932</v>
      </c>
      <c r="HF969">
        <v>12.004</v>
      </c>
      <c r="HG969">
        <v>4.976</v>
      </c>
      <c r="HH969">
        <v>3.294</v>
      </c>
      <c r="HI969">
        <v>9999</v>
      </c>
      <c r="HJ969">
        <v>9999</v>
      </c>
      <c r="HK969">
        <v>9999</v>
      </c>
      <c r="HL969">
        <v>631.5</v>
      </c>
      <c r="HM969">
        <v>1.86316</v>
      </c>
      <c r="HN969">
        <v>1.86798</v>
      </c>
      <c r="HO969">
        <v>1.8678</v>
      </c>
      <c r="HP969">
        <v>1.86899</v>
      </c>
      <c r="HQ969">
        <v>1.86981</v>
      </c>
      <c r="HR969">
        <v>1.86584</v>
      </c>
      <c r="HS969">
        <v>1.86691</v>
      </c>
      <c r="HT969">
        <v>1.86829</v>
      </c>
      <c r="HU969">
        <v>5</v>
      </c>
      <c r="HV969">
        <v>0</v>
      </c>
      <c r="HW969">
        <v>0</v>
      </c>
      <c r="HX969">
        <v>0</v>
      </c>
      <c r="HY969" t="s">
        <v>422</v>
      </c>
      <c r="HZ969" t="s">
        <v>423</v>
      </c>
      <c r="IA969" t="s">
        <v>424</v>
      </c>
      <c r="IB969" t="s">
        <v>424</v>
      </c>
      <c r="IC969" t="s">
        <v>424</v>
      </c>
      <c r="ID969" t="s">
        <v>424</v>
      </c>
      <c r="IE969">
        <v>0</v>
      </c>
      <c r="IF969">
        <v>100</v>
      </c>
      <c r="IG969">
        <v>100</v>
      </c>
      <c r="IH969">
        <v>11.55</v>
      </c>
      <c r="II969">
        <v>0.5152</v>
      </c>
      <c r="IJ969">
        <v>3.92360093765785</v>
      </c>
      <c r="IK969">
        <v>0.00601174518973114</v>
      </c>
      <c r="IL969">
        <v>2.77886958061485e-07</v>
      </c>
      <c r="IM969">
        <v>-3.54636231360687e-10</v>
      </c>
      <c r="IN969">
        <v>-0.0563701243599933</v>
      </c>
      <c r="IO969">
        <v>-0.0144154843440888</v>
      </c>
      <c r="IP969">
        <v>0.00183489941427445</v>
      </c>
      <c r="IQ969">
        <v>-1.27444401181449e-05</v>
      </c>
      <c r="IR969">
        <v>-4</v>
      </c>
      <c r="IS969">
        <v>1848</v>
      </c>
      <c r="IT969">
        <v>1</v>
      </c>
      <c r="IU969">
        <v>25</v>
      </c>
      <c r="IV969">
        <v>39.4</v>
      </c>
      <c r="IW969">
        <v>39.3</v>
      </c>
      <c r="IX969">
        <v>2.72339</v>
      </c>
      <c r="IY969">
        <v>2.59521</v>
      </c>
      <c r="IZ969">
        <v>1.54785</v>
      </c>
      <c r="JA969">
        <v>2.30713</v>
      </c>
      <c r="JB969">
        <v>1.34644</v>
      </c>
      <c r="JC969">
        <v>2.40356</v>
      </c>
      <c r="JD969">
        <v>33.6029</v>
      </c>
      <c r="JE969">
        <v>24.2276</v>
      </c>
      <c r="JF969">
        <v>18</v>
      </c>
      <c r="JG969">
        <v>497.648</v>
      </c>
      <c r="JH969">
        <v>413.229</v>
      </c>
      <c r="JI969">
        <v>25.0003</v>
      </c>
      <c r="JJ969">
        <v>26.4399</v>
      </c>
      <c r="JK969">
        <v>30</v>
      </c>
      <c r="JL969">
        <v>26.3888</v>
      </c>
      <c r="JM969">
        <v>26.329</v>
      </c>
      <c r="JN969">
        <v>54.619</v>
      </c>
      <c r="JO969">
        <v>34.8644</v>
      </c>
      <c r="JP969">
        <v>95.8792</v>
      </c>
      <c r="JQ969">
        <v>25</v>
      </c>
      <c r="JR969">
        <v>1423.99</v>
      </c>
      <c r="JS969">
        <v>19.3185</v>
      </c>
      <c r="JT969">
        <v>102.317</v>
      </c>
      <c r="JU969">
        <v>103.127</v>
      </c>
    </row>
    <row r="970" spans="1:281">
      <c r="A970">
        <v>952</v>
      </c>
      <c r="B970">
        <v>1659037724.6</v>
      </c>
      <c r="C970">
        <v>14041.5</v>
      </c>
      <c r="D970" t="s">
        <v>2338</v>
      </c>
      <c r="E970" t="s">
        <v>2339</v>
      </c>
      <c r="F970">
        <v>5</v>
      </c>
      <c r="G970" t="s">
        <v>2169</v>
      </c>
      <c r="H970" t="s">
        <v>417</v>
      </c>
      <c r="I970">
        <v>1659037717.1</v>
      </c>
      <c r="J970">
        <f>(K970)/1000</f>
        <v>0</v>
      </c>
      <c r="K970">
        <f>IF(CZ970, AN970, AH970)</f>
        <v>0</v>
      </c>
      <c r="L970">
        <f>IF(CZ970, AI970, AG970)</f>
        <v>0</v>
      </c>
      <c r="M970">
        <f>DB970 - IF(AU970&gt;1, L970*CV970*100.0/(AW970*DP970), 0)</f>
        <v>0</v>
      </c>
      <c r="N970">
        <f>((T970-J970/2)*M970-L970)/(T970+J970/2)</f>
        <v>0</v>
      </c>
      <c r="O970">
        <f>N970*(DI970+DJ970)/1000.0</f>
        <v>0</v>
      </c>
      <c r="P970">
        <f>(DB970 - IF(AU970&gt;1, L970*CV970*100.0/(AW970*DP970), 0))*(DI970+DJ970)/1000.0</f>
        <v>0</v>
      </c>
      <c r="Q970">
        <f>2.0/((1/S970-1/R970)+SIGN(S970)*SQRT((1/S970-1/R970)*(1/S970-1/R970) + 4*CW970/((CW970+1)*(CW970+1))*(2*1/S970*1/R970-1/R970*1/R970)))</f>
        <v>0</v>
      </c>
      <c r="R970">
        <f>IF(LEFT(CX970,1)&lt;&gt;"0",IF(LEFT(CX970,1)="1",3.0,CY970),$D$5+$E$5*(DP970*DI970/($K$5*1000))+$F$5*(DP970*DI970/($K$5*1000))*MAX(MIN(CV970,$J$5),$I$5)*MAX(MIN(CV970,$J$5),$I$5)+$G$5*MAX(MIN(CV970,$J$5),$I$5)*(DP970*DI970/($K$5*1000))+$H$5*(DP970*DI970/($K$5*1000))*(DP970*DI970/($K$5*1000)))</f>
        <v>0</v>
      </c>
      <c r="S970">
        <f>J970*(1000-(1000*0.61365*exp(17.502*W970/(240.97+W970))/(DI970+DJ970)+DD970)/2)/(1000*0.61365*exp(17.502*W970/(240.97+W970))/(DI970+DJ970)-DD970)</f>
        <v>0</v>
      </c>
      <c r="T970">
        <f>1/((CW970+1)/(Q970/1.6)+1/(R970/1.37)) + CW970/((CW970+1)/(Q970/1.6) + CW970/(R970/1.37))</f>
        <v>0</v>
      </c>
      <c r="U970">
        <f>(CR970*CU970)</f>
        <v>0</v>
      </c>
      <c r="V970">
        <f>(DK970+(U970+2*0.95*5.67E-8*(((DK970+$B$7)+273)^4-(DK970+273)^4)-44100*J970)/(1.84*29.3*R970+8*0.95*5.67E-8*(DK970+273)^3))</f>
        <v>0</v>
      </c>
      <c r="W970">
        <f>($C$7*DL970+$D$7*DM970+$E$7*V970)</f>
        <v>0</v>
      </c>
      <c r="X970">
        <f>0.61365*exp(17.502*W970/(240.97+W970))</f>
        <v>0</v>
      </c>
      <c r="Y970">
        <f>(Z970/AA970*100)</f>
        <v>0</v>
      </c>
      <c r="Z970">
        <f>DD970*(DI970+DJ970)/1000</f>
        <v>0</v>
      </c>
      <c r="AA970">
        <f>0.61365*exp(17.502*DK970/(240.97+DK970))</f>
        <v>0</v>
      </c>
      <c r="AB970">
        <f>(X970-DD970*(DI970+DJ970)/1000)</f>
        <v>0</v>
      </c>
      <c r="AC970">
        <f>(-J970*44100)</f>
        <v>0</v>
      </c>
      <c r="AD970">
        <f>2*29.3*R970*0.92*(DK970-W970)</f>
        <v>0</v>
      </c>
      <c r="AE970">
        <f>2*0.95*5.67E-8*(((DK970+$B$7)+273)^4-(W970+273)^4)</f>
        <v>0</v>
      </c>
      <c r="AF970">
        <f>U970+AE970+AC970+AD970</f>
        <v>0</v>
      </c>
      <c r="AG970">
        <f>DH970*AU970*(DC970-DB970*(1000-AU970*DE970)/(1000-AU970*DD970))/(100*CV970)</f>
        <v>0</v>
      </c>
      <c r="AH970">
        <f>1000*DH970*AU970*(DD970-DE970)/(100*CV970*(1000-AU970*DD970))</f>
        <v>0</v>
      </c>
      <c r="AI970">
        <f>(AJ970 - AK970 - DI970*1E3/(8.314*(DK970+273.15)) * AM970/DH970 * AL970) * DH970/(100*CV970) * (1000 - DE970)/1000</f>
        <v>0</v>
      </c>
      <c r="AJ970">
        <v>1445.09717814767</v>
      </c>
      <c r="AK970">
        <v>1387.11163636364</v>
      </c>
      <c r="AL970">
        <v>3.42571006693492</v>
      </c>
      <c r="AM970">
        <v>66.0502826319513</v>
      </c>
      <c r="AN970">
        <f>(AP970 - AO970 + DI970*1E3/(8.314*(DK970+273.15)) * AR970/DH970 * AQ970) * DH970/(100*CV970) * 1000/(1000 - AP970)</f>
        <v>0</v>
      </c>
      <c r="AO970">
        <v>19.3568352100596</v>
      </c>
      <c r="AP970">
        <v>25.2109944055944</v>
      </c>
      <c r="AQ970">
        <v>-0.00347339821458568</v>
      </c>
      <c r="AR970">
        <v>92.4461955037178</v>
      </c>
      <c r="AS970">
        <v>0</v>
      </c>
      <c r="AT970">
        <v>0</v>
      </c>
      <c r="AU970">
        <f>IF(AS970*$H$13&gt;=AW970,1.0,(AW970/(AW970-AS970*$H$13)))</f>
        <v>0</v>
      </c>
      <c r="AV970">
        <f>(AU970-1)*100</f>
        <v>0</v>
      </c>
      <c r="AW970">
        <f>MAX(0,($B$13+$C$13*DP970)/(1+$D$13*DP970)*DI970/(DK970+273)*$E$13)</f>
        <v>0</v>
      </c>
      <c r="AX970" t="s">
        <v>418</v>
      </c>
      <c r="AY970" t="s">
        <v>418</v>
      </c>
      <c r="AZ970">
        <v>0</v>
      </c>
      <c r="BA970">
        <v>0</v>
      </c>
      <c r="BB970">
        <f>1-AZ970/BA970</f>
        <v>0</v>
      </c>
      <c r="BC970">
        <v>0</v>
      </c>
      <c r="BD970" t="s">
        <v>418</v>
      </c>
      <c r="BE970" t="s">
        <v>418</v>
      </c>
      <c r="BF970">
        <v>0</v>
      </c>
      <c r="BG970">
        <v>0</v>
      </c>
      <c r="BH970">
        <f>1-BF970/BG970</f>
        <v>0</v>
      </c>
      <c r="BI970">
        <v>0.5</v>
      </c>
      <c r="BJ970">
        <f>CS970</f>
        <v>0</v>
      </c>
      <c r="BK970">
        <f>L970</f>
        <v>0</v>
      </c>
      <c r="BL970">
        <f>BH970*BI970*BJ970</f>
        <v>0</v>
      </c>
      <c r="BM970">
        <f>(BK970-BC970)/BJ970</f>
        <v>0</v>
      </c>
      <c r="BN970">
        <f>(BA970-BG970)/BG970</f>
        <v>0</v>
      </c>
      <c r="BO970">
        <f>AZ970/(BB970+AZ970/BG970)</f>
        <v>0</v>
      </c>
      <c r="BP970" t="s">
        <v>418</v>
      </c>
      <c r="BQ970">
        <v>0</v>
      </c>
      <c r="BR970">
        <f>IF(BQ970&lt;&gt;0, BQ970, BO970)</f>
        <v>0</v>
      </c>
      <c r="BS970">
        <f>1-BR970/BG970</f>
        <v>0</v>
      </c>
      <c r="BT970">
        <f>(BG970-BF970)/(BG970-BR970)</f>
        <v>0</v>
      </c>
      <c r="BU970">
        <f>(BA970-BG970)/(BA970-BR970)</f>
        <v>0</v>
      </c>
      <c r="BV970">
        <f>(BG970-BF970)/(BG970-AZ970)</f>
        <v>0</v>
      </c>
      <c r="BW970">
        <f>(BA970-BG970)/(BA970-AZ970)</f>
        <v>0</v>
      </c>
      <c r="BX970">
        <f>(BT970*BR970/BF970)</f>
        <v>0</v>
      </c>
      <c r="BY970">
        <f>(1-BX970)</f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f>$B$11*DQ970+$C$11*DR970+$F$11*EC970*(1-EF970)</f>
        <v>0</v>
      </c>
      <c r="CS970">
        <f>CR970*CT970</f>
        <v>0</v>
      </c>
      <c r="CT970">
        <f>($B$11*$D$9+$C$11*$D$9+$F$11*((EP970+EH970)/MAX(EP970+EH970+EQ970, 0.1)*$I$9+EQ970/MAX(EP970+EH970+EQ970, 0.1)*$J$9))/($B$11+$C$11+$F$11)</f>
        <v>0</v>
      </c>
      <c r="CU970">
        <f>($B$11*$K$9+$C$11*$K$9+$F$11*((EP970+EH970)/MAX(EP970+EH970+EQ970, 0.1)*$P$9+EQ970/MAX(EP970+EH970+EQ970, 0.1)*$Q$9))/($B$11+$C$11+$F$11)</f>
        <v>0</v>
      </c>
      <c r="CV970">
        <v>6</v>
      </c>
      <c r="CW970">
        <v>0.5</v>
      </c>
      <c r="CX970" t="s">
        <v>419</v>
      </c>
      <c r="CY970">
        <v>2</v>
      </c>
      <c r="CZ970" t="b">
        <v>1</v>
      </c>
      <c r="DA970">
        <v>1659037717.1</v>
      </c>
      <c r="DB970">
        <v>1329.36592592593</v>
      </c>
      <c r="DC970">
        <v>1401.15888888889</v>
      </c>
      <c r="DD970">
        <v>25.2270888888889</v>
      </c>
      <c r="DE970">
        <v>19.3655703703704</v>
      </c>
      <c r="DF970">
        <v>1317.84851851852</v>
      </c>
      <c r="DG970">
        <v>24.7115222222222</v>
      </c>
      <c r="DH970">
        <v>500.027962962963</v>
      </c>
      <c r="DI970">
        <v>90.2679148148148</v>
      </c>
      <c r="DJ970">
        <v>0.044389162962963</v>
      </c>
      <c r="DK970">
        <v>27.2049296296296</v>
      </c>
      <c r="DL970">
        <v>27.1867185185185</v>
      </c>
      <c r="DM970">
        <v>999.9</v>
      </c>
      <c r="DN970">
        <v>0</v>
      </c>
      <c r="DO970">
        <v>0</v>
      </c>
      <c r="DP970">
        <v>9995.92592592593</v>
      </c>
      <c r="DQ970">
        <v>0</v>
      </c>
      <c r="DR970">
        <v>17.1703333333333</v>
      </c>
      <c r="DS970">
        <v>-71.7931185185185</v>
      </c>
      <c r="DT970">
        <v>1363.76925925926</v>
      </c>
      <c r="DU970">
        <v>1428.82814814815</v>
      </c>
      <c r="DV970">
        <v>5.86151962962963</v>
      </c>
      <c r="DW970">
        <v>1401.15888888889</v>
      </c>
      <c r="DX970">
        <v>19.3655703703704</v>
      </c>
      <c r="DY970">
        <v>2.27719703703704</v>
      </c>
      <c r="DZ970">
        <v>1.74808925925926</v>
      </c>
      <c r="EA970">
        <v>19.5159888888889</v>
      </c>
      <c r="EB970">
        <v>15.3301740740741</v>
      </c>
      <c r="EC970">
        <v>1999.99555555556</v>
      </c>
      <c r="ED970">
        <v>0.979998</v>
      </c>
      <c r="EE970">
        <v>0.020002</v>
      </c>
      <c r="EF970">
        <v>0</v>
      </c>
      <c r="EG970">
        <v>891.511888888889</v>
      </c>
      <c r="EH970">
        <v>5.00063</v>
      </c>
      <c r="EI970">
        <v>17542.1444444444</v>
      </c>
      <c r="EJ970">
        <v>17256.8518518519</v>
      </c>
      <c r="EK970">
        <v>38.062</v>
      </c>
      <c r="EL970">
        <v>38.125</v>
      </c>
      <c r="EM970">
        <v>37.562</v>
      </c>
      <c r="EN970">
        <v>37.437</v>
      </c>
      <c r="EO970">
        <v>39.062</v>
      </c>
      <c r="EP970">
        <v>1955.09555555556</v>
      </c>
      <c r="EQ970">
        <v>39.9</v>
      </c>
      <c r="ER970">
        <v>0</v>
      </c>
      <c r="ES970">
        <v>1659037723.9</v>
      </c>
      <c r="ET970">
        <v>0</v>
      </c>
      <c r="EU970">
        <v>891.47164</v>
      </c>
      <c r="EV970">
        <v>-3.09884614439647</v>
      </c>
      <c r="EW970">
        <v>-68.6769229604807</v>
      </c>
      <c r="EX970">
        <v>17541.504</v>
      </c>
      <c r="EY970">
        <v>15</v>
      </c>
      <c r="EZ970">
        <v>1659035359.5</v>
      </c>
      <c r="FA970" t="s">
        <v>1976</v>
      </c>
      <c r="FB970">
        <v>1659035357.5</v>
      </c>
      <c r="FC970">
        <v>1659035359.5</v>
      </c>
      <c r="FD970">
        <v>1</v>
      </c>
      <c r="FE970">
        <v>-0.104</v>
      </c>
      <c r="FF970">
        <v>-0.037</v>
      </c>
      <c r="FG970">
        <v>6.435</v>
      </c>
      <c r="FH970">
        <v>0.501</v>
      </c>
      <c r="FI970">
        <v>420</v>
      </c>
      <c r="FJ970">
        <v>25</v>
      </c>
      <c r="FK970">
        <v>0.45</v>
      </c>
      <c r="FL970">
        <v>0.11</v>
      </c>
      <c r="FM970">
        <v>-71.8238625</v>
      </c>
      <c r="FN970">
        <v>1.22293170731722</v>
      </c>
      <c r="FO970">
        <v>0.755315595856294</v>
      </c>
      <c r="FP970">
        <v>0</v>
      </c>
      <c r="FQ970">
        <v>891.678529411765</v>
      </c>
      <c r="FR970">
        <v>-2.53647058185374</v>
      </c>
      <c r="FS970">
        <v>0.30808776779412</v>
      </c>
      <c r="FT970">
        <v>0</v>
      </c>
      <c r="FU970">
        <v>5.86615075</v>
      </c>
      <c r="FV970">
        <v>-0.0603263414634389</v>
      </c>
      <c r="FW970">
        <v>0.0104101540304406</v>
      </c>
      <c r="FX970">
        <v>1</v>
      </c>
      <c r="FY970">
        <v>1</v>
      </c>
      <c r="FZ970">
        <v>3</v>
      </c>
      <c r="GA970" t="s">
        <v>421</v>
      </c>
      <c r="GB970">
        <v>2.97373</v>
      </c>
      <c r="GC970">
        <v>2.69813</v>
      </c>
      <c r="GD970">
        <v>0.200841</v>
      </c>
      <c r="GE970">
        <v>0.208034</v>
      </c>
      <c r="GF970">
        <v>0.106643</v>
      </c>
      <c r="GG970">
        <v>0.0896545</v>
      </c>
      <c r="GH970">
        <v>31120.3</v>
      </c>
      <c r="GI970">
        <v>33732.5</v>
      </c>
      <c r="GJ970">
        <v>35284.8</v>
      </c>
      <c r="GK970">
        <v>38625.4</v>
      </c>
      <c r="GL970">
        <v>44690.8</v>
      </c>
      <c r="GM970">
        <v>50789.7</v>
      </c>
      <c r="GN970">
        <v>55156.4</v>
      </c>
      <c r="GO970">
        <v>61956.4</v>
      </c>
      <c r="GP970">
        <v>1.9846</v>
      </c>
      <c r="GQ970">
        <v>1.854</v>
      </c>
      <c r="GR970">
        <v>0.127107</v>
      </c>
      <c r="GS970">
        <v>0</v>
      </c>
      <c r="GT970">
        <v>25.0911</v>
      </c>
      <c r="GU970">
        <v>999.9</v>
      </c>
      <c r="GV970">
        <v>58.125</v>
      </c>
      <c r="GW970">
        <v>29.235</v>
      </c>
      <c r="GX970">
        <v>26.2488</v>
      </c>
      <c r="GY970">
        <v>55.7719</v>
      </c>
      <c r="GZ970">
        <v>46.0857</v>
      </c>
      <c r="HA970">
        <v>1</v>
      </c>
      <c r="HB970">
        <v>-0.0624593</v>
      </c>
      <c r="HC970">
        <v>0.0269063</v>
      </c>
      <c r="HD970">
        <v>20.1138</v>
      </c>
      <c r="HE970">
        <v>5.19932</v>
      </c>
      <c r="HF970">
        <v>12.0052</v>
      </c>
      <c r="HG970">
        <v>4.9756</v>
      </c>
      <c r="HH970">
        <v>3.294</v>
      </c>
      <c r="HI970">
        <v>9999</v>
      </c>
      <c r="HJ970">
        <v>9999</v>
      </c>
      <c r="HK970">
        <v>9999</v>
      </c>
      <c r="HL970">
        <v>631.5</v>
      </c>
      <c r="HM970">
        <v>1.8631</v>
      </c>
      <c r="HN970">
        <v>1.86798</v>
      </c>
      <c r="HO970">
        <v>1.86783</v>
      </c>
      <c r="HP970">
        <v>1.86893</v>
      </c>
      <c r="HQ970">
        <v>1.86981</v>
      </c>
      <c r="HR970">
        <v>1.86584</v>
      </c>
      <c r="HS970">
        <v>1.86691</v>
      </c>
      <c r="HT970">
        <v>1.86829</v>
      </c>
      <c r="HU970">
        <v>5</v>
      </c>
      <c r="HV970">
        <v>0</v>
      </c>
      <c r="HW970">
        <v>0</v>
      </c>
      <c r="HX970">
        <v>0</v>
      </c>
      <c r="HY970" t="s">
        <v>422</v>
      </c>
      <c r="HZ970" t="s">
        <v>423</v>
      </c>
      <c r="IA970" t="s">
        <v>424</v>
      </c>
      <c r="IB970" t="s">
        <v>424</v>
      </c>
      <c r="IC970" t="s">
        <v>424</v>
      </c>
      <c r="ID970" t="s">
        <v>424</v>
      </c>
      <c r="IE970">
        <v>0</v>
      </c>
      <c r="IF970">
        <v>100</v>
      </c>
      <c r="IG970">
        <v>100</v>
      </c>
      <c r="IH970">
        <v>11.64</v>
      </c>
      <c r="II970">
        <v>0.5152</v>
      </c>
      <c r="IJ970">
        <v>3.92360093765785</v>
      </c>
      <c r="IK970">
        <v>0.00601174518973114</v>
      </c>
      <c r="IL970">
        <v>2.77886958061485e-07</v>
      </c>
      <c r="IM970">
        <v>-3.54636231360687e-10</v>
      </c>
      <c r="IN970">
        <v>-0.0563701243599933</v>
      </c>
      <c r="IO970">
        <v>-0.0144154843440888</v>
      </c>
      <c r="IP970">
        <v>0.00183489941427445</v>
      </c>
      <c r="IQ970">
        <v>-1.27444401181449e-05</v>
      </c>
      <c r="IR970">
        <v>-4</v>
      </c>
      <c r="IS970">
        <v>1848</v>
      </c>
      <c r="IT970">
        <v>1</v>
      </c>
      <c r="IU970">
        <v>25</v>
      </c>
      <c r="IV970">
        <v>39.5</v>
      </c>
      <c r="IW970">
        <v>39.4</v>
      </c>
      <c r="IX970">
        <v>2.75269</v>
      </c>
      <c r="IY970">
        <v>2.59888</v>
      </c>
      <c r="IZ970">
        <v>1.54785</v>
      </c>
      <c r="JA970">
        <v>2.30713</v>
      </c>
      <c r="JB970">
        <v>1.34644</v>
      </c>
      <c r="JC970">
        <v>2.41699</v>
      </c>
      <c r="JD970">
        <v>33.6029</v>
      </c>
      <c r="JE970">
        <v>24.2188</v>
      </c>
      <c r="JF970">
        <v>18</v>
      </c>
      <c r="JG970">
        <v>497.91</v>
      </c>
      <c r="JH970">
        <v>413.567</v>
      </c>
      <c r="JI970">
        <v>25.0004</v>
      </c>
      <c r="JJ970">
        <v>26.4399</v>
      </c>
      <c r="JK970">
        <v>30</v>
      </c>
      <c r="JL970">
        <v>26.3888</v>
      </c>
      <c r="JM970">
        <v>26.329</v>
      </c>
      <c r="JN970">
        <v>55.1082</v>
      </c>
      <c r="JO970">
        <v>34.8644</v>
      </c>
      <c r="JP970">
        <v>95.8792</v>
      </c>
      <c r="JQ970">
        <v>25</v>
      </c>
      <c r="JR970">
        <v>1437.47</v>
      </c>
      <c r="JS970">
        <v>19.3172</v>
      </c>
      <c r="JT970">
        <v>102.316</v>
      </c>
      <c r="JU970">
        <v>103.126</v>
      </c>
    </row>
    <row r="971" spans="1:281">
      <c r="A971">
        <v>953</v>
      </c>
      <c r="B971">
        <v>1659037729.6</v>
      </c>
      <c r="C971">
        <v>14046.5</v>
      </c>
      <c r="D971" t="s">
        <v>2340</v>
      </c>
      <c r="E971" t="s">
        <v>2341</v>
      </c>
      <c r="F971">
        <v>5</v>
      </c>
      <c r="G971" t="s">
        <v>2169</v>
      </c>
      <c r="H971" t="s">
        <v>417</v>
      </c>
      <c r="I971">
        <v>1659037721.81429</v>
      </c>
      <c r="J971">
        <f>(K971)/1000</f>
        <v>0</v>
      </c>
      <c r="K971">
        <f>IF(CZ971, AN971, AH971)</f>
        <v>0</v>
      </c>
      <c r="L971">
        <f>IF(CZ971, AI971, AG971)</f>
        <v>0</v>
      </c>
      <c r="M971">
        <f>DB971 - IF(AU971&gt;1, L971*CV971*100.0/(AW971*DP971), 0)</f>
        <v>0</v>
      </c>
      <c r="N971">
        <f>((T971-J971/2)*M971-L971)/(T971+J971/2)</f>
        <v>0</v>
      </c>
      <c r="O971">
        <f>N971*(DI971+DJ971)/1000.0</f>
        <v>0</v>
      </c>
      <c r="P971">
        <f>(DB971 - IF(AU971&gt;1, L971*CV971*100.0/(AW971*DP971), 0))*(DI971+DJ971)/1000.0</f>
        <v>0</v>
      </c>
      <c r="Q971">
        <f>2.0/((1/S971-1/R971)+SIGN(S971)*SQRT((1/S971-1/R971)*(1/S971-1/R971) + 4*CW971/((CW971+1)*(CW971+1))*(2*1/S971*1/R971-1/R971*1/R971)))</f>
        <v>0</v>
      </c>
      <c r="R971">
        <f>IF(LEFT(CX971,1)&lt;&gt;"0",IF(LEFT(CX971,1)="1",3.0,CY971),$D$5+$E$5*(DP971*DI971/($K$5*1000))+$F$5*(DP971*DI971/($K$5*1000))*MAX(MIN(CV971,$J$5),$I$5)*MAX(MIN(CV971,$J$5),$I$5)+$G$5*MAX(MIN(CV971,$J$5),$I$5)*(DP971*DI971/($K$5*1000))+$H$5*(DP971*DI971/($K$5*1000))*(DP971*DI971/($K$5*1000)))</f>
        <v>0</v>
      </c>
      <c r="S971">
        <f>J971*(1000-(1000*0.61365*exp(17.502*W971/(240.97+W971))/(DI971+DJ971)+DD971)/2)/(1000*0.61365*exp(17.502*W971/(240.97+W971))/(DI971+DJ971)-DD971)</f>
        <v>0</v>
      </c>
      <c r="T971">
        <f>1/((CW971+1)/(Q971/1.6)+1/(R971/1.37)) + CW971/((CW971+1)/(Q971/1.6) + CW971/(R971/1.37))</f>
        <v>0</v>
      </c>
      <c r="U971">
        <f>(CR971*CU971)</f>
        <v>0</v>
      </c>
      <c r="V971">
        <f>(DK971+(U971+2*0.95*5.67E-8*(((DK971+$B$7)+273)^4-(DK971+273)^4)-44100*J971)/(1.84*29.3*R971+8*0.95*5.67E-8*(DK971+273)^3))</f>
        <v>0</v>
      </c>
      <c r="W971">
        <f>($C$7*DL971+$D$7*DM971+$E$7*V971)</f>
        <v>0</v>
      </c>
      <c r="X971">
        <f>0.61365*exp(17.502*W971/(240.97+W971))</f>
        <v>0</v>
      </c>
      <c r="Y971">
        <f>(Z971/AA971*100)</f>
        <v>0</v>
      </c>
      <c r="Z971">
        <f>DD971*(DI971+DJ971)/1000</f>
        <v>0</v>
      </c>
      <c r="AA971">
        <f>0.61365*exp(17.502*DK971/(240.97+DK971))</f>
        <v>0</v>
      </c>
      <c r="AB971">
        <f>(X971-DD971*(DI971+DJ971)/1000)</f>
        <v>0</v>
      </c>
      <c r="AC971">
        <f>(-J971*44100)</f>
        <v>0</v>
      </c>
      <c r="AD971">
        <f>2*29.3*R971*0.92*(DK971-W971)</f>
        <v>0</v>
      </c>
      <c r="AE971">
        <f>2*0.95*5.67E-8*(((DK971+$B$7)+273)^4-(W971+273)^4)</f>
        <v>0</v>
      </c>
      <c r="AF971">
        <f>U971+AE971+AC971+AD971</f>
        <v>0</v>
      </c>
      <c r="AG971">
        <f>DH971*AU971*(DC971-DB971*(1000-AU971*DE971)/(1000-AU971*DD971))/(100*CV971)</f>
        <v>0</v>
      </c>
      <c r="AH971">
        <f>1000*DH971*AU971*(DD971-DE971)/(100*CV971*(1000-AU971*DD971))</f>
        <v>0</v>
      </c>
      <c r="AI971">
        <f>(AJ971 - AK971 - DI971*1E3/(8.314*(DK971+273.15)) * AM971/DH971 * AL971) * DH971/(100*CV971) * (1000 - DE971)/1000</f>
        <v>0</v>
      </c>
      <c r="AJ971">
        <v>1462.21483880803</v>
      </c>
      <c r="AK971">
        <v>1404.48618181818</v>
      </c>
      <c r="AL971">
        <v>3.43151722016562</v>
      </c>
      <c r="AM971">
        <v>66.0502826319513</v>
      </c>
      <c r="AN971">
        <f>(AP971 - AO971 + DI971*1E3/(8.314*(DK971+273.15)) * AR971/DH971 * AQ971) * DH971/(100*CV971) * 1000/(1000 - AP971)</f>
        <v>0</v>
      </c>
      <c r="AO971">
        <v>19.3536058311744</v>
      </c>
      <c r="AP971">
        <v>25.2131664335664</v>
      </c>
      <c r="AQ971">
        <v>-0.000815996592671488</v>
      </c>
      <c r="AR971">
        <v>92.4461955037178</v>
      </c>
      <c r="AS971">
        <v>0</v>
      </c>
      <c r="AT971">
        <v>0</v>
      </c>
      <c r="AU971">
        <f>IF(AS971*$H$13&gt;=AW971,1.0,(AW971/(AW971-AS971*$H$13)))</f>
        <v>0</v>
      </c>
      <c r="AV971">
        <f>(AU971-1)*100</f>
        <v>0</v>
      </c>
      <c r="AW971">
        <f>MAX(0,($B$13+$C$13*DP971)/(1+$D$13*DP971)*DI971/(DK971+273)*$E$13)</f>
        <v>0</v>
      </c>
      <c r="AX971" t="s">
        <v>418</v>
      </c>
      <c r="AY971" t="s">
        <v>418</v>
      </c>
      <c r="AZ971">
        <v>0</v>
      </c>
      <c r="BA971">
        <v>0</v>
      </c>
      <c r="BB971">
        <f>1-AZ971/BA971</f>
        <v>0</v>
      </c>
      <c r="BC971">
        <v>0</v>
      </c>
      <c r="BD971" t="s">
        <v>418</v>
      </c>
      <c r="BE971" t="s">
        <v>418</v>
      </c>
      <c r="BF971">
        <v>0</v>
      </c>
      <c r="BG971">
        <v>0</v>
      </c>
      <c r="BH971">
        <f>1-BF971/BG971</f>
        <v>0</v>
      </c>
      <c r="BI971">
        <v>0.5</v>
      </c>
      <c r="BJ971">
        <f>CS971</f>
        <v>0</v>
      </c>
      <c r="BK971">
        <f>L971</f>
        <v>0</v>
      </c>
      <c r="BL971">
        <f>BH971*BI971*BJ971</f>
        <v>0</v>
      </c>
      <c r="BM971">
        <f>(BK971-BC971)/BJ971</f>
        <v>0</v>
      </c>
      <c r="BN971">
        <f>(BA971-BG971)/BG971</f>
        <v>0</v>
      </c>
      <c r="BO971">
        <f>AZ971/(BB971+AZ971/BG971)</f>
        <v>0</v>
      </c>
      <c r="BP971" t="s">
        <v>418</v>
      </c>
      <c r="BQ971">
        <v>0</v>
      </c>
      <c r="BR971">
        <f>IF(BQ971&lt;&gt;0, BQ971, BO971)</f>
        <v>0</v>
      </c>
      <c r="BS971">
        <f>1-BR971/BG971</f>
        <v>0</v>
      </c>
      <c r="BT971">
        <f>(BG971-BF971)/(BG971-BR971)</f>
        <v>0</v>
      </c>
      <c r="BU971">
        <f>(BA971-BG971)/(BA971-BR971)</f>
        <v>0</v>
      </c>
      <c r="BV971">
        <f>(BG971-BF971)/(BG971-AZ971)</f>
        <v>0</v>
      </c>
      <c r="BW971">
        <f>(BA971-BG971)/(BA971-AZ971)</f>
        <v>0</v>
      </c>
      <c r="BX971">
        <f>(BT971*BR971/BF971)</f>
        <v>0</v>
      </c>
      <c r="BY971">
        <f>(1-BX971)</f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f>$B$11*DQ971+$C$11*DR971+$F$11*EC971*(1-EF971)</f>
        <v>0</v>
      </c>
      <c r="CS971">
        <f>CR971*CT971</f>
        <v>0</v>
      </c>
      <c r="CT971">
        <f>($B$11*$D$9+$C$11*$D$9+$F$11*((EP971+EH971)/MAX(EP971+EH971+EQ971, 0.1)*$I$9+EQ971/MAX(EP971+EH971+EQ971, 0.1)*$J$9))/($B$11+$C$11+$F$11)</f>
        <v>0</v>
      </c>
      <c r="CU971">
        <f>($B$11*$K$9+$C$11*$K$9+$F$11*((EP971+EH971)/MAX(EP971+EH971+EQ971, 0.1)*$P$9+EQ971/MAX(EP971+EH971+EQ971, 0.1)*$Q$9))/($B$11+$C$11+$F$11)</f>
        <v>0</v>
      </c>
      <c r="CV971">
        <v>6</v>
      </c>
      <c r="CW971">
        <v>0.5</v>
      </c>
      <c r="CX971" t="s">
        <v>419</v>
      </c>
      <c r="CY971">
        <v>2</v>
      </c>
      <c r="CZ971" t="b">
        <v>1</v>
      </c>
      <c r="DA971">
        <v>1659037721.81429</v>
      </c>
      <c r="DB971">
        <v>1344.82964285714</v>
      </c>
      <c r="DC971">
        <v>1416.755</v>
      </c>
      <c r="DD971">
        <v>25.2181285714286</v>
      </c>
      <c r="DE971">
        <v>19.3587</v>
      </c>
      <c r="DF971">
        <v>1333.2375</v>
      </c>
      <c r="DG971">
        <v>24.7030035714286</v>
      </c>
      <c r="DH971">
        <v>500.010392857143</v>
      </c>
      <c r="DI971">
        <v>90.2678892857143</v>
      </c>
      <c r="DJ971">
        <v>0.0445059107142857</v>
      </c>
      <c r="DK971">
        <v>27.2060142857143</v>
      </c>
      <c r="DL971">
        <v>27.1802607142857</v>
      </c>
      <c r="DM971">
        <v>999.9</v>
      </c>
      <c r="DN971">
        <v>0</v>
      </c>
      <c r="DO971">
        <v>0</v>
      </c>
      <c r="DP971">
        <v>9998.39285714286</v>
      </c>
      <c r="DQ971">
        <v>0</v>
      </c>
      <c r="DR971">
        <v>17.1430214285714</v>
      </c>
      <c r="DS971">
        <v>-71.9258142857143</v>
      </c>
      <c r="DT971">
        <v>1379.62035714286</v>
      </c>
      <c r="DU971">
        <v>1444.72178571429</v>
      </c>
      <c r="DV971">
        <v>5.85943214285714</v>
      </c>
      <c r="DW971">
        <v>1416.755</v>
      </c>
      <c r="DX971">
        <v>19.3587</v>
      </c>
      <c r="DY971">
        <v>2.27638714285714</v>
      </c>
      <c r="DZ971">
        <v>1.74746821428571</v>
      </c>
      <c r="EA971">
        <v>19.510275</v>
      </c>
      <c r="EB971">
        <v>15.3246392857143</v>
      </c>
      <c r="EC971">
        <v>1999.99392857143</v>
      </c>
      <c r="ED971">
        <v>0.979998</v>
      </c>
      <c r="EE971">
        <v>0.020002</v>
      </c>
      <c r="EF971">
        <v>0</v>
      </c>
      <c r="EG971">
        <v>891.2435</v>
      </c>
      <c r="EH971">
        <v>5.00063</v>
      </c>
      <c r="EI971">
        <v>17535.8035714286</v>
      </c>
      <c r="EJ971">
        <v>17256.8392857143</v>
      </c>
      <c r="EK971">
        <v>38.062</v>
      </c>
      <c r="EL971">
        <v>38.125</v>
      </c>
      <c r="EM971">
        <v>37.562</v>
      </c>
      <c r="EN971">
        <v>37.437</v>
      </c>
      <c r="EO971">
        <v>39.062</v>
      </c>
      <c r="EP971">
        <v>1955.09392857143</v>
      </c>
      <c r="EQ971">
        <v>39.9</v>
      </c>
      <c r="ER971">
        <v>0</v>
      </c>
      <c r="ES971">
        <v>1659037728.7</v>
      </c>
      <c r="ET971">
        <v>0</v>
      </c>
      <c r="EU971">
        <v>891.20028</v>
      </c>
      <c r="EV971">
        <v>-3.71176922412976</v>
      </c>
      <c r="EW971">
        <v>-86.6230768973921</v>
      </c>
      <c r="EX971">
        <v>17535.092</v>
      </c>
      <c r="EY971">
        <v>15</v>
      </c>
      <c r="EZ971">
        <v>1659035359.5</v>
      </c>
      <c r="FA971" t="s">
        <v>1976</v>
      </c>
      <c r="FB971">
        <v>1659035357.5</v>
      </c>
      <c r="FC971">
        <v>1659035359.5</v>
      </c>
      <c r="FD971">
        <v>1</v>
      </c>
      <c r="FE971">
        <v>-0.104</v>
      </c>
      <c r="FF971">
        <v>-0.037</v>
      </c>
      <c r="FG971">
        <v>6.435</v>
      </c>
      <c r="FH971">
        <v>0.501</v>
      </c>
      <c r="FI971">
        <v>420</v>
      </c>
      <c r="FJ971">
        <v>25</v>
      </c>
      <c r="FK971">
        <v>0.45</v>
      </c>
      <c r="FL971">
        <v>0.11</v>
      </c>
      <c r="FM971">
        <v>-71.9265475</v>
      </c>
      <c r="FN971">
        <v>-2.28042889305824</v>
      </c>
      <c r="FO971">
        <v>0.849066078402469</v>
      </c>
      <c r="FP971">
        <v>0</v>
      </c>
      <c r="FQ971">
        <v>891.393088235294</v>
      </c>
      <c r="FR971">
        <v>-3.32398777493772</v>
      </c>
      <c r="FS971">
        <v>0.380582476772508</v>
      </c>
      <c r="FT971">
        <v>0</v>
      </c>
      <c r="FU971">
        <v>5.86238275</v>
      </c>
      <c r="FV971">
        <v>-0.0446146716698144</v>
      </c>
      <c r="FW971">
        <v>0.00655141778071741</v>
      </c>
      <c r="FX971">
        <v>1</v>
      </c>
      <c r="FY971">
        <v>1</v>
      </c>
      <c r="FZ971">
        <v>3</v>
      </c>
      <c r="GA971" t="s">
        <v>421</v>
      </c>
      <c r="GB971">
        <v>2.9738</v>
      </c>
      <c r="GC971">
        <v>2.6986</v>
      </c>
      <c r="GD971">
        <v>0.202354</v>
      </c>
      <c r="GE971">
        <v>0.209485</v>
      </c>
      <c r="GF971">
        <v>0.106623</v>
      </c>
      <c r="GG971">
        <v>0.0896402</v>
      </c>
      <c r="GH971">
        <v>31061.4</v>
      </c>
      <c r="GI971">
        <v>33670.6</v>
      </c>
      <c r="GJ971">
        <v>35284.8</v>
      </c>
      <c r="GK971">
        <v>38625.2</v>
      </c>
      <c r="GL971">
        <v>44691.8</v>
      </c>
      <c r="GM971">
        <v>50790.2</v>
      </c>
      <c r="GN971">
        <v>55156.4</v>
      </c>
      <c r="GO971">
        <v>61956.1</v>
      </c>
      <c r="GP971">
        <v>1.9842</v>
      </c>
      <c r="GQ971">
        <v>1.8534</v>
      </c>
      <c r="GR971">
        <v>0.126958</v>
      </c>
      <c r="GS971">
        <v>0</v>
      </c>
      <c r="GT971">
        <v>25.0911</v>
      </c>
      <c r="GU971">
        <v>999.9</v>
      </c>
      <c r="GV971">
        <v>58.125</v>
      </c>
      <c r="GW971">
        <v>29.245</v>
      </c>
      <c r="GX971">
        <v>26.2649</v>
      </c>
      <c r="GY971">
        <v>56.3519</v>
      </c>
      <c r="GZ971">
        <v>46.3502</v>
      </c>
      <c r="HA971">
        <v>1</v>
      </c>
      <c r="HB971">
        <v>-0.0621138</v>
      </c>
      <c r="HC971">
        <v>0.0259259</v>
      </c>
      <c r="HD971">
        <v>20.1138</v>
      </c>
      <c r="HE971">
        <v>5.19932</v>
      </c>
      <c r="HF971">
        <v>12.0052</v>
      </c>
      <c r="HG971">
        <v>4.9756</v>
      </c>
      <c r="HH971">
        <v>3.2938</v>
      </c>
      <c r="HI971">
        <v>9999</v>
      </c>
      <c r="HJ971">
        <v>9999</v>
      </c>
      <c r="HK971">
        <v>9999</v>
      </c>
      <c r="HL971">
        <v>631.5</v>
      </c>
      <c r="HM971">
        <v>1.86313</v>
      </c>
      <c r="HN971">
        <v>1.86801</v>
      </c>
      <c r="HO971">
        <v>1.8678</v>
      </c>
      <c r="HP971">
        <v>1.86899</v>
      </c>
      <c r="HQ971">
        <v>1.86981</v>
      </c>
      <c r="HR971">
        <v>1.86584</v>
      </c>
      <c r="HS971">
        <v>1.86694</v>
      </c>
      <c r="HT971">
        <v>1.86829</v>
      </c>
      <c r="HU971">
        <v>5</v>
      </c>
      <c r="HV971">
        <v>0</v>
      </c>
      <c r="HW971">
        <v>0</v>
      </c>
      <c r="HX971">
        <v>0</v>
      </c>
      <c r="HY971" t="s">
        <v>422</v>
      </c>
      <c r="HZ971" t="s">
        <v>423</v>
      </c>
      <c r="IA971" t="s">
        <v>424</v>
      </c>
      <c r="IB971" t="s">
        <v>424</v>
      </c>
      <c r="IC971" t="s">
        <v>424</v>
      </c>
      <c r="ID971" t="s">
        <v>424</v>
      </c>
      <c r="IE971">
        <v>0</v>
      </c>
      <c r="IF971">
        <v>100</v>
      </c>
      <c r="IG971">
        <v>100</v>
      </c>
      <c r="IH971">
        <v>11.72</v>
      </c>
      <c r="II971">
        <v>0.5149</v>
      </c>
      <c r="IJ971">
        <v>3.92360093765785</v>
      </c>
      <c r="IK971">
        <v>0.00601174518973114</v>
      </c>
      <c r="IL971">
        <v>2.77886958061485e-07</v>
      </c>
      <c r="IM971">
        <v>-3.54636231360687e-10</v>
      </c>
      <c r="IN971">
        <v>-0.0563701243599933</v>
      </c>
      <c r="IO971">
        <v>-0.0144154843440888</v>
      </c>
      <c r="IP971">
        <v>0.00183489941427445</v>
      </c>
      <c r="IQ971">
        <v>-1.27444401181449e-05</v>
      </c>
      <c r="IR971">
        <v>-4</v>
      </c>
      <c r="IS971">
        <v>1848</v>
      </c>
      <c r="IT971">
        <v>1</v>
      </c>
      <c r="IU971">
        <v>25</v>
      </c>
      <c r="IV971">
        <v>39.5</v>
      </c>
      <c r="IW971">
        <v>39.5</v>
      </c>
      <c r="IX971">
        <v>2.77588</v>
      </c>
      <c r="IY971">
        <v>2.60864</v>
      </c>
      <c r="IZ971">
        <v>1.54785</v>
      </c>
      <c r="JA971">
        <v>2.30713</v>
      </c>
      <c r="JB971">
        <v>1.34644</v>
      </c>
      <c r="JC971">
        <v>2.27173</v>
      </c>
      <c r="JD971">
        <v>33.6029</v>
      </c>
      <c r="JE971">
        <v>24.2188</v>
      </c>
      <c r="JF971">
        <v>18</v>
      </c>
      <c r="JG971">
        <v>497.649</v>
      </c>
      <c r="JH971">
        <v>413.228</v>
      </c>
      <c r="JI971">
        <v>25</v>
      </c>
      <c r="JJ971">
        <v>26.4399</v>
      </c>
      <c r="JK971">
        <v>30</v>
      </c>
      <c r="JL971">
        <v>26.3888</v>
      </c>
      <c r="JM971">
        <v>26.329</v>
      </c>
      <c r="JN971">
        <v>55.6534</v>
      </c>
      <c r="JO971">
        <v>34.8644</v>
      </c>
      <c r="JP971">
        <v>95.8792</v>
      </c>
      <c r="JQ971">
        <v>25</v>
      </c>
      <c r="JR971">
        <v>1457.56</v>
      </c>
      <c r="JS971">
        <v>19.3115</v>
      </c>
      <c r="JT971">
        <v>102.317</v>
      </c>
      <c r="JU971">
        <v>103.125</v>
      </c>
    </row>
    <row r="972" spans="1:281">
      <c r="A972">
        <v>954</v>
      </c>
      <c r="B972">
        <v>1659037734.6</v>
      </c>
      <c r="C972">
        <v>14051.5</v>
      </c>
      <c r="D972" t="s">
        <v>2342</v>
      </c>
      <c r="E972" t="s">
        <v>2343</v>
      </c>
      <c r="F972">
        <v>5</v>
      </c>
      <c r="G972" t="s">
        <v>2169</v>
      </c>
      <c r="H972" t="s">
        <v>417</v>
      </c>
      <c r="I972">
        <v>1659037727.1</v>
      </c>
      <c r="J972">
        <f>(K972)/1000</f>
        <v>0</v>
      </c>
      <c r="K972">
        <f>IF(CZ972, AN972, AH972)</f>
        <v>0</v>
      </c>
      <c r="L972">
        <f>IF(CZ972, AI972, AG972)</f>
        <v>0</v>
      </c>
      <c r="M972">
        <f>DB972 - IF(AU972&gt;1, L972*CV972*100.0/(AW972*DP972), 0)</f>
        <v>0</v>
      </c>
      <c r="N972">
        <f>((T972-J972/2)*M972-L972)/(T972+J972/2)</f>
        <v>0</v>
      </c>
      <c r="O972">
        <f>N972*(DI972+DJ972)/1000.0</f>
        <v>0</v>
      </c>
      <c r="P972">
        <f>(DB972 - IF(AU972&gt;1, L972*CV972*100.0/(AW972*DP972), 0))*(DI972+DJ972)/1000.0</f>
        <v>0</v>
      </c>
      <c r="Q972">
        <f>2.0/((1/S972-1/R972)+SIGN(S972)*SQRT((1/S972-1/R972)*(1/S972-1/R972) + 4*CW972/((CW972+1)*(CW972+1))*(2*1/S972*1/R972-1/R972*1/R972)))</f>
        <v>0</v>
      </c>
      <c r="R972">
        <f>IF(LEFT(CX972,1)&lt;&gt;"0",IF(LEFT(CX972,1)="1",3.0,CY972),$D$5+$E$5*(DP972*DI972/($K$5*1000))+$F$5*(DP972*DI972/($K$5*1000))*MAX(MIN(CV972,$J$5),$I$5)*MAX(MIN(CV972,$J$5),$I$5)+$G$5*MAX(MIN(CV972,$J$5),$I$5)*(DP972*DI972/($K$5*1000))+$H$5*(DP972*DI972/($K$5*1000))*(DP972*DI972/($K$5*1000)))</f>
        <v>0</v>
      </c>
      <c r="S972">
        <f>J972*(1000-(1000*0.61365*exp(17.502*W972/(240.97+W972))/(DI972+DJ972)+DD972)/2)/(1000*0.61365*exp(17.502*W972/(240.97+W972))/(DI972+DJ972)-DD972)</f>
        <v>0</v>
      </c>
      <c r="T972">
        <f>1/((CW972+1)/(Q972/1.6)+1/(R972/1.37)) + CW972/((CW972+1)/(Q972/1.6) + CW972/(R972/1.37))</f>
        <v>0</v>
      </c>
      <c r="U972">
        <f>(CR972*CU972)</f>
        <v>0</v>
      </c>
      <c r="V972">
        <f>(DK972+(U972+2*0.95*5.67E-8*(((DK972+$B$7)+273)^4-(DK972+273)^4)-44100*J972)/(1.84*29.3*R972+8*0.95*5.67E-8*(DK972+273)^3))</f>
        <v>0</v>
      </c>
      <c r="W972">
        <f>($C$7*DL972+$D$7*DM972+$E$7*V972)</f>
        <v>0</v>
      </c>
      <c r="X972">
        <f>0.61365*exp(17.502*W972/(240.97+W972))</f>
        <v>0</v>
      </c>
      <c r="Y972">
        <f>(Z972/AA972*100)</f>
        <v>0</v>
      </c>
      <c r="Z972">
        <f>DD972*(DI972+DJ972)/1000</f>
        <v>0</v>
      </c>
      <c r="AA972">
        <f>0.61365*exp(17.502*DK972/(240.97+DK972))</f>
        <v>0</v>
      </c>
      <c r="AB972">
        <f>(X972-DD972*(DI972+DJ972)/1000)</f>
        <v>0</v>
      </c>
      <c r="AC972">
        <f>(-J972*44100)</f>
        <v>0</v>
      </c>
      <c r="AD972">
        <f>2*29.3*R972*0.92*(DK972-W972)</f>
        <v>0</v>
      </c>
      <c r="AE972">
        <f>2*0.95*5.67E-8*(((DK972+$B$7)+273)^4-(W972+273)^4)</f>
        <v>0</v>
      </c>
      <c r="AF972">
        <f>U972+AE972+AC972+AD972</f>
        <v>0</v>
      </c>
      <c r="AG972">
        <f>DH972*AU972*(DC972-DB972*(1000-AU972*DE972)/(1000-AU972*DD972))/(100*CV972)</f>
        <v>0</v>
      </c>
      <c r="AH972">
        <f>1000*DH972*AU972*(DD972-DE972)/(100*CV972*(1000-AU972*DD972))</f>
        <v>0</v>
      </c>
      <c r="AI972">
        <f>(AJ972 - AK972 - DI972*1E3/(8.314*(DK972+273.15)) * AM972/DH972 * AL972) * DH972/(100*CV972) * (1000 - DE972)/1000</f>
        <v>0</v>
      </c>
      <c r="AJ972">
        <v>1479.96728364096</v>
      </c>
      <c r="AK972">
        <v>1421.94824242424</v>
      </c>
      <c r="AL972">
        <v>3.56314581572562</v>
      </c>
      <c r="AM972">
        <v>66.0502826319513</v>
      </c>
      <c r="AN972">
        <f>(AP972 - AO972 + DI972*1E3/(8.314*(DK972+273.15)) * AR972/DH972 * AQ972) * DH972/(100*CV972) * 1000/(1000 - AP972)</f>
        <v>0</v>
      </c>
      <c r="AO972">
        <v>19.3524049471262</v>
      </c>
      <c r="AP972">
        <v>25.2166146853147</v>
      </c>
      <c r="AQ972">
        <v>0.000464393187632418</v>
      </c>
      <c r="AR972">
        <v>92.4461955037178</v>
      </c>
      <c r="AS972">
        <v>0</v>
      </c>
      <c r="AT972">
        <v>0</v>
      </c>
      <c r="AU972">
        <f>IF(AS972*$H$13&gt;=AW972,1.0,(AW972/(AW972-AS972*$H$13)))</f>
        <v>0</v>
      </c>
      <c r="AV972">
        <f>(AU972-1)*100</f>
        <v>0</v>
      </c>
      <c r="AW972">
        <f>MAX(0,($B$13+$C$13*DP972)/(1+$D$13*DP972)*DI972/(DK972+273)*$E$13)</f>
        <v>0</v>
      </c>
      <c r="AX972" t="s">
        <v>418</v>
      </c>
      <c r="AY972" t="s">
        <v>418</v>
      </c>
      <c r="AZ972">
        <v>0</v>
      </c>
      <c r="BA972">
        <v>0</v>
      </c>
      <c r="BB972">
        <f>1-AZ972/BA972</f>
        <v>0</v>
      </c>
      <c r="BC972">
        <v>0</v>
      </c>
      <c r="BD972" t="s">
        <v>418</v>
      </c>
      <c r="BE972" t="s">
        <v>418</v>
      </c>
      <c r="BF972">
        <v>0</v>
      </c>
      <c r="BG972">
        <v>0</v>
      </c>
      <c r="BH972">
        <f>1-BF972/BG972</f>
        <v>0</v>
      </c>
      <c r="BI972">
        <v>0.5</v>
      </c>
      <c r="BJ972">
        <f>CS972</f>
        <v>0</v>
      </c>
      <c r="BK972">
        <f>L972</f>
        <v>0</v>
      </c>
      <c r="BL972">
        <f>BH972*BI972*BJ972</f>
        <v>0</v>
      </c>
      <c r="BM972">
        <f>(BK972-BC972)/BJ972</f>
        <v>0</v>
      </c>
      <c r="BN972">
        <f>(BA972-BG972)/BG972</f>
        <v>0</v>
      </c>
      <c r="BO972">
        <f>AZ972/(BB972+AZ972/BG972)</f>
        <v>0</v>
      </c>
      <c r="BP972" t="s">
        <v>418</v>
      </c>
      <c r="BQ972">
        <v>0</v>
      </c>
      <c r="BR972">
        <f>IF(BQ972&lt;&gt;0, BQ972, BO972)</f>
        <v>0</v>
      </c>
      <c r="BS972">
        <f>1-BR972/BG972</f>
        <v>0</v>
      </c>
      <c r="BT972">
        <f>(BG972-BF972)/(BG972-BR972)</f>
        <v>0</v>
      </c>
      <c r="BU972">
        <f>(BA972-BG972)/(BA972-BR972)</f>
        <v>0</v>
      </c>
      <c r="BV972">
        <f>(BG972-BF972)/(BG972-AZ972)</f>
        <v>0</v>
      </c>
      <c r="BW972">
        <f>(BA972-BG972)/(BA972-AZ972)</f>
        <v>0</v>
      </c>
      <c r="BX972">
        <f>(BT972*BR972/BF972)</f>
        <v>0</v>
      </c>
      <c r="BY972">
        <f>(1-BX972)</f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f>$B$11*DQ972+$C$11*DR972+$F$11*EC972*(1-EF972)</f>
        <v>0</v>
      </c>
      <c r="CS972">
        <f>CR972*CT972</f>
        <v>0</v>
      </c>
      <c r="CT972">
        <f>($B$11*$D$9+$C$11*$D$9+$F$11*((EP972+EH972)/MAX(EP972+EH972+EQ972, 0.1)*$I$9+EQ972/MAX(EP972+EH972+EQ972, 0.1)*$J$9))/($B$11+$C$11+$F$11)</f>
        <v>0</v>
      </c>
      <c r="CU972">
        <f>($B$11*$K$9+$C$11*$K$9+$F$11*((EP972+EH972)/MAX(EP972+EH972+EQ972, 0.1)*$P$9+EQ972/MAX(EP972+EH972+EQ972, 0.1)*$Q$9))/($B$11+$C$11+$F$11)</f>
        <v>0</v>
      </c>
      <c r="CV972">
        <v>6</v>
      </c>
      <c r="CW972">
        <v>0.5</v>
      </c>
      <c r="CX972" t="s">
        <v>419</v>
      </c>
      <c r="CY972">
        <v>2</v>
      </c>
      <c r="CZ972" t="b">
        <v>1</v>
      </c>
      <c r="DA972">
        <v>1659037727.1</v>
      </c>
      <c r="DB972">
        <v>1362.29481481481</v>
      </c>
      <c r="DC972">
        <v>1434.88592592593</v>
      </c>
      <c r="DD972">
        <v>25.2140592592593</v>
      </c>
      <c r="DE972">
        <v>19.3526296296296</v>
      </c>
      <c r="DF972">
        <v>1350.61851851852</v>
      </c>
      <c r="DG972">
        <v>24.6991222222222</v>
      </c>
      <c r="DH972">
        <v>500.035037037037</v>
      </c>
      <c r="DI972">
        <v>90.2673259259259</v>
      </c>
      <c r="DJ972">
        <v>0.0443719148148148</v>
      </c>
      <c r="DK972">
        <v>27.2059074074074</v>
      </c>
      <c r="DL972">
        <v>27.1745814814815</v>
      </c>
      <c r="DM972">
        <v>999.9</v>
      </c>
      <c r="DN972">
        <v>0</v>
      </c>
      <c r="DO972">
        <v>0</v>
      </c>
      <c r="DP972">
        <v>10012.037037037</v>
      </c>
      <c r="DQ972">
        <v>0</v>
      </c>
      <c r="DR972">
        <v>17.0845222222222</v>
      </c>
      <c r="DS972">
        <v>-72.5905</v>
      </c>
      <c r="DT972">
        <v>1397.53259259259</v>
      </c>
      <c r="DU972">
        <v>1463.20185185185</v>
      </c>
      <c r="DV972">
        <v>5.86142222222222</v>
      </c>
      <c r="DW972">
        <v>1434.88592592593</v>
      </c>
      <c r="DX972">
        <v>19.3526296296296</v>
      </c>
      <c r="DY972">
        <v>2.27600481481481</v>
      </c>
      <c r="DZ972">
        <v>1.74691037037037</v>
      </c>
      <c r="EA972">
        <v>19.5075740740741</v>
      </c>
      <c r="EB972">
        <v>15.319662962963</v>
      </c>
      <c r="EC972">
        <v>1999.99407407407</v>
      </c>
      <c r="ED972">
        <v>0.979998</v>
      </c>
      <c r="EE972">
        <v>0.020002</v>
      </c>
      <c r="EF972">
        <v>0</v>
      </c>
      <c r="EG972">
        <v>890.834555555555</v>
      </c>
      <c r="EH972">
        <v>5.00063</v>
      </c>
      <c r="EI972">
        <v>17528.4666666667</v>
      </c>
      <c r="EJ972">
        <v>17256.8407407407</v>
      </c>
      <c r="EK972">
        <v>38.062</v>
      </c>
      <c r="EL972">
        <v>38.125</v>
      </c>
      <c r="EM972">
        <v>37.562</v>
      </c>
      <c r="EN972">
        <v>37.437</v>
      </c>
      <c r="EO972">
        <v>39.062</v>
      </c>
      <c r="EP972">
        <v>1955.09407407407</v>
      </c>
      <c r="EQ972">
        <v>39.9</v>
      </c>
      <c r="ER972">
        <v>0</v>
      </c>
      <c r="ES972">
        <v>1659037733.5</v>
      </c>
      <c r="ET972">
        <v>0</v>
      </c>
      <c r="EU972">
        <v>890.8114</v>
      </c>
      <c r="EV972">
        <v>-5.1536923043781</v>
      </c>
      <c r="EW972">
        <v>-93.6692306051991</v>
      </c>
      <c r="EX972">
        <v>17528.336</v>
      </c>
      <c r="EY972">
        <v>15</v>
      </c>
      <c r="EZ972">
        <v>1659035359.5</v>
      </c>
      <c r="FA972" t="s">
        <v>1976</v>
      </c>
      <c r="FB972">
        <v>1659035357.5</v>
      </c>
      <c r="FC972">
        <v>1659035359.5</v>
      </c>
      <c r="FD972">
        <v>1</v>
      </c>
      <c r="FE972">
        <v>-0.104</v>
      </c>
      <c r="FF972">
        <v>-0.037</v>
      </c>
      <c r="FG972">
        <v>6.435</v>
      </c>
      <c r="FH972">
        <v>0.501</v>
      </c>
      <c r="FI972">
        <v>420</v>
      </c>
      <c r="FJ972">
        <v>25</v>
      </c>
      <c r="FK972">
        <v>0.45</v>
      </c>
      <c r="FL972">
        <v>0.11</v>
      </c>
      <c r="FM972">
        <v>-72.130045</v>
      </c>
      <c r="FN972">
        <v>-5.9519212007503</v>
      </c>
      <c r="FO972">
        <v>0.971205890362594</v>
      </c>
      <c r="FP972">
        <v>0</v>
      </c>
      <c r="FQ972">
        <v>891.094205882353</v>
      </c>
      <c r="FR972">
        <v>-4.39268143315211</v>
      </c>
      <c r="FS972">
        <v>0.489932875319001</v>
      </c>
      <c r="FT972">
        <v>0</v>
      </c>
      <c r="FU972">
        <v>5.86088975</v>
      </c>
      <c r="FV972">
        <v>0.0116585741088049</v>
      </c>
      <c r="FW972">
        <v>0.00424769436724202</v>
      </c>
      <c r="FX972">
        <v>1</v>
      </c>
      <c r="FY972">
        <v>1</v>
      </c>
      <c r="FZ972">
        <v>3</v>
      </c>
      <c r="GA972" t="s">
        <v>421</v>
      </c>
      <c r="GB972">
        <v>2.9731</v>
      </c>
      <c r="GC972">
        <v>2.69795</v>
      </c>
      <c r="GD972">
        <v>0.20387</v>
      </c>
      <c r="GE972">
        <v>0.210973</v>
      </c>
      <c r="GF972">
        <v>0.106645</v>
      </c>
      <c r="GG972">
        <v>0.0895751</v>
      </c>
      <c r="GH972">
        <v>31002</v>
      </c>
      <c r="GI972">
        <v>33607.7</v>
      </c>
      <c r="GJ972">
        <v>35284.4</v>
      </c>
      <c r="GK972">
        <v>38625.8</v>
      </c>
      <c r="GL972">
        <v>44690.5</v>
      </c>
      <c r="GM972">
        <v>50794.9</v>
      </c>
      <c r="GN972">
        <v>55156.1</v>
      </c>
      <c r="GO972">
        <v>61957.3</v>
      </c>
      <c r="GP972">
        <v>1.9836</v>
      </c>
      <c r="GQ972">
        <v>1.8544</v>
      </c>
      <c r="GR972">
        <v>0.127703</v>
      </c>
      <c r="GS972">
        <v>0</v>
      </c>
      <c r="GT972">
        <v>25.0911</v>
      </c>
      <c r="GU972">
        <v>999.9</v>
      </c>
      <c r="GV972">
        <v>58.125</v>
      </c>
      <c r="GW972">
        <v>29.235</v>
      </c>
      <c r="GX972">
        <v>26.2516</v>
      </c>
      <c r="GY972">
        <v>56.1819</v>
      </c>
      <c r="GZ972">
        <v>45.9175</v>
      </c>
      <c r="HA972">
        <v>1</v>
      </c>
      <c r="HB972">
        <v>-0.0621138</v>
      </c>
      <c r="HC972">
        <v>0.0254902</v>
      </c>
      <c r="HD972">
        <v>20.1138</v>
      </c>
      <c r="HE972">
        <v>5.19932</v>
      </c>
      <c r="HF972">
        <v>12.004</v>
      </c>
      <c r="HG972">
        <v>4.9752</v>
      </c>
      <c r="HH972">
        <v>3.2936</v>
      </c>
      <c r="HI972">
        <v>9999</v>
      </c>
      <c r="HJ972">
        <v>9999</v>
      </c>
      <c r="HK972">
        <v>9999</v>
      </c>
      <c r="HL972">
        <v>631.6</v>
      </c>
      <c r="HM972">
        <v>1.86313</v>
      </c>
      <c r="HN972">
        <v>1.86798</v>
      </c>
      <c r="HO972">
        <v>1.8678</v>
      </c>
      <c r="HP972">
        <v>1.86902</v>
      </c>
      <c r="HQ972">
        <v>1.86981</v>
      </c>
      <c r="HR972">
        <v>1.86584</v>
      </c>
      <c r="HS972">
        <v>1.86691</v>
      </c>
      <c r="HT972">
        <v>1.86829</v>
      </c>
      <c r="HU972">
        <v>5</v>
      </c>
      <c r="HV972">
        <v>0</v>
      </c>
      <c r="HW972">
        <v>0</v>
      </c>
      <c r="HX972">
        <v>0</v>
      </c>
      <c r="HY972" t="s">
        <v>422</v>
      </c>
      <c r="HZ972" t="s">
        <v>423</v>
      </c>
      <c r="IA972" t="s">
        <v>424</v>
      </c>
      <c r="IB972" t="s">
        <v>424</v>
      </c>
      <c r="IC972" t="s">
        <v>424</v>
      </c>
      <c r="ID972" t="s">
        <v>424</v>
      </c>
      <c r="IE972">
        <v>0</v>
      </c>
      <c r="IF972">
        <v>100</v>
      </c>
      <c r="IG972">
        <v>100</v>
      </c>
      <c r="IH972">
        <v>11.8</v>
      </c>
      <c r="II972">
        <v>0.5153</v>
      </c>
      <c r="IJ972">
        <v>3.92360093765785</v>
      </c>
      <c r="IK972">
        <v>0.00601174518973114</v>
      </c>
      <c r="IL972">
        <v>2.77886958061485e-07</v>
      </c>
      <c r="IM972">
        <v>-3.54636231360687e-10</v>
      </c>
      <c r="IN972">
        <v>-0.0563701243599933</v>
      </c>
      <c r="IO972">
        <v>-0.0144154843440888</v>
      </c>
      <c r="IP972">
        <v>0.00183489941427445</v>
      </c>
      <c r="IQ972">
        <v>-1.27444401181449e-05</v>
      </c>
      <c r="IR972">
        <v>-4</v>
      </c>
      <c r="IS972">
        <v>1848</v>
      </c>
      <c r="IT972">
        <v>1</v>
      </c>
      <c r="IU972">
        <v>25</v>
      </c>
      <c r="IV972">
        <v>39.6</v>
      </c>
      <c r="IW972">
        <v>39.6</v>
      </c>
      <c r="IX972">
        <v>2.80396</v>
      </c>
      <c r="IY972">
        <v>2.60864</v>
      </c>
      <c r="IZ972">
        <v>1.54785</v>
      </c>
      <c r="JA972">
        <v>2.30713</v>
      </c>
      <c r="JB972">
        <v>1.34644</v>
      </c>
      <c r="JC972">
        <v>2.32178</v>
      </c>
      <c r="JD972">
        <v>33.6029</v>
      </c>
      <c r="JE972">
        <v>24.2188</v>
      </c>
      <c r="JF972">
        <v>18</v>
      </c>
      <c r="JG972">
        <v>497.255</v>
      </c>
      <c r="JH972">
        <v>413.81</v>
      </c>
      <c r="JI972">
        <v>24.9999</v>
      </c>
      <c r="JJ972">
        <v>26.4399</v>
      </c>
      <c r="JK972">
        <v>30</v>
      </c>
      <c r="JL972">
        <v>26.3888</v>
      </c>
      <c r="JM972">
        <v>26.3312</v>
      </c>
      <c r="JN972">
        <v>56.1279</v>
      </c>
      <c r="JO972">
        <v>35.1709</v>
      </c>
      <c r="JP972">
        <v>95.5084</v>
      </c>
      <c r="JQ972">
        <v>25</v>
      </c>
      <c r="JR972">
        <v>1471.09</v>
      </c>
      <c r="JS972">
        <v>19.1516</v>
      </c>
      <c r="JT972">
        <v>102.316</v>
      </c>
      <c r="JU972">
        <v>103.127</v>
      </c>
    </row>
    <row r="973" spans="1:281">
      <c r="A973">
        <v>955</v>
      </c>
      <c r="B973">
        <v>1659037739.5</v>
      </c>
      <c r="C973">
        <v>14056.4000000954</v>
      </c>
      <c r="D973" t="s">
        <v>2344</v>
      </c>
      <c r="E973" t="s">
        <v>2345</v>
      </c>
      <c r="F973">
        <v>5</v>
      </c>
      <c r="G973" t="s">
        <v>2169</v>
      </c>
      <c r="H973" t="s">
        <v>417</v>
      </c>
      <c r="I973">
        <v>1659037731.81429</v>
      </c>
      <c r="J973">
        <f>(K973)/1000</f>
        <v>0</v>
      </c>
      <c r="K973">
        <f>IF(CZ973, AN973, AH973)</f>
        <v>0</v>
      </c>
      <c r="L973">
        <f>IF(CZ973, AI973, AG973)</f>
        <v>0</v>
      </c>
      <c r="M973">
        <f>DB973 - IF(AU973&gt;1, L973*CV973*100.0/(AW973*DP973), 0)</f>
        <v>0</v>
      </c>
      <c r="N973">
        <f>((T973-J973/2)*M973-L973)/(T973+J973/2)</f>
        <v>0</v>
      </c>
      <c r="O973">
        <f>N973*(DI973+DJ973)/1000.0</f>
        <v>0</v>
      </c>
      <c r="P973">
        <f>(DB973 - IF(AU973&gt;1, L973*CV973*100.0/(AW973*DP973), 0))*(DI973+DJ973)/1000.0</f>
        <v>0</v>
      </c>
      <c r="Q973">
        <f>2.0/((1/S973-1/R973)+SIGN(S973)*SQRT((1/S973-1/R973)*(1/S973-1/R973) + 4*CW973/((CW973+1)*(CW973+1))*(2*1/S973*1/R973-1/R973*1/R973)))</f>
        <v>0</v>
      </c>
      <c r="R973">
        <f>IF(LEFT(CX973,1)&lt;&gt;"0",IF(LEFT(CX973,1)="1",3.0,CY973),$D$5+$E$5*(DP973*DI973/($K$5*1000))+$F$5*(DP973*DI973/($K$5*1000))*MAX(MIN(CV973,$J$5),$I$5)*MAX(MIN(CV973,$J$5),$I$5)+$G$5*MAX(MIN(CV973,$J$5),$I$5)*(DP973*DI973/($K$5*1000))+$H$5*(DP973*DI973/($K$5*1000))*(DP973*DI973/($K$5*1000)))</f>
        <v>0</v>
      </c>
      <c r="S973">
        <f>J973*(1000-(1000*0.61365*exp(17.502*W973/(240.97+W973))/(DI973+DJ973)+DD973)/2)/(1000*0.61365*exp(17.502*W973/(240.97+W973))/(DI973+DJ973)-DD973)</f>
        <v>0</v>
      </c>
      <c r="T973">
        <f>1/((CW973+1)/(Q973/1.6)+1/(R973/1.37)) + CW973/((CW973+1)/(Q973/1.6) + CW973/(R973/1.37))</f>
        <v>0</v>
      </c>
      <c r="U973">
        <f>(CR973*CU973)</f>
        <v>0</v>
      </c>
      <c r="V973">
        <f>(DK973+(U973+2*0.95*5.67E-8*(((DK973+$B$7)+273)^4-(DK973+273)^4)-44100*J973)/(1.84*29.3*R973+8*0.95*5.67E-8*(DK973+273)^3))</f>
        <v>0</v>
      </c>
      <c r="W973">
        <f>($C$7*DL973+$D$7*DM973+$E$7*V973)</f>
        <v>0</v>
      </c>
      <c r="X973">
        <f>0.61365*exp(17.502*W973/(240.97+W973))</f>
        <v>0</v>
      </c>
      <c r="Y973">
        <f>(Z973/AA973*100)</f>
        <v>0</v>
      </c>
      <c r="Z973">
        <f>DD973*(DI973+DJ973)/1000</f>
        <v>0</v>
      </c>
      <c r="AA973">
        <f>0.61365*exp(17.502*DK973/(240.97+DK973))</f>
        <v>0</v>
      </c>
      <c r="AB973">
        <f>(X973-DD973*(DI973+DJ973)/1000)</f>
        <v>0</v>
      </c>
      <c r="AC973">
        <f>(-J973*44100)</f>
        <v>0</v>
      </c>
      <c r="AD973">
        <f>2*29.3*R973*0.92*(DK973-W973)</f>
        <v>0</v>
      </c>
      <c r="AE973">
        <f>2*0.95*5.67E-8*(((DK973+$B$7)+273)^4-(W973+273)^4)</f>
        <v>0</v>
      </c>
      <c r="AF973">
        <f>U973+AE973+AC973+AD973</f>
        <v>0</v>
      </c>
      <c r="AG973">
        <f>DH973*AU973*(DC973-DB973*(1000-AU973*DE973)/(1000-AU973*DD973))/(100*CV973)</f>
        <v>0</v>
      </c>
      <c r="AH973">
        <f>1000*DH973*AU973*(DD973-DE973)/(100*CV973*(1000-AU973*DD973))</f>
        <v>0</v>
      </c>
      <c r="AI973">
        <f>(AJ973 - AK973 - DI973*1E3/(8.314*(DK973+273.15)) * AM973/DH973 * AL973) * DH973/(100*CV973) * (1000 - DE973)/1000</f>
        <v>0</v>
      </c>
      <c r="AJ973">
        <v>1496.69484698224</v>
      </c>
      <c r="AK973">
        <v>1439.1636969697</v>
      </c>
      <c r="AL973">
        <v>3.46731045255014</v>
      </c>
      <c r="AM973">
        <v>66.0502826319513</v>
      </c>
      <c r="AN973">
        <f>(AP973 - AO973 + DI973*1E3/(8.314*(DK973+273.15)) * AR973/DH973 * AQ973) * DH973/(100*CV973) * 1000/(1000 - AP973)</f>
        <v>0</v>
      </c>
      <c r="AO973">
        <v>19.2859078199124</v>
      </c>
      <c r="AP973">
        <v>25.2037874125874</v>
      </c>
      <c r="AQ973">
        <v>4.0159054589443e-06</v>
      </c>
      <c r="AR973">
        <v>92.4461955037178</v>
      </c>
      <c r="AS973">
        <v>0</v>
      </c>
      <c r="AT973">
        <v>0</v>
      </c>
      <c r="AU973">
        <f>IF(AS973*$H$13&gt;=AW973,1.0,(AW973/(AW973-AS973*$H$13)))</f>
        <v>0</v>
      </c>
      <c r="AV973">
        <f>(AU973-1)*100</f>
        <v>0</v>
      </c>
      <c r="AW973">
        <f>MAX(0,($B$13+$C$13*DP973)/(1+$D$13*DP973)*DI973/(DK973+273)*$E$13)</f>
        <v>0</v>
      </c>
      <c r="AX973" t="s">
        <v>418</v>
      </c>
      <c r="AY973" t="s">
        <v>418</v>
      </c>
      <c r="AZ973">
        <v>0</v>
      </c>
      <c r="BA973">
        <v>0</v>
      </c>
      <c r="BB973">
        <f>1-AZ973/BA973</f>
        <v>0</v>
      </c>
      <c r="BC973">
        <v>0</v>
      </c>
      <c r="BD973" t="s">
        <v>418</v>
      </c>
      <c r="BE973" t="s">
        <v>418</v>
      </c>
      <c r="BF973">
        <v>0</v>
      </c>
      <c r="BG973">
        <v>0</v>
      </c>
      <c r="BH973">
        <f>1-BF973/BG973</f>
        <v>0</v>
      </c>
      <c r="BI973">
        <v>0.5</v>
      </c>
      <c r="BJ973">
        <f>CS973</f>
        <v>0</v>
      </c>
      <c r="BK973">
        <f>L973</f>
        <v>0</v>
      </c>
      <c r="BL973">
        <f>BH973*BI973*BJ973</f>
        <v>0</v>
      </c>
      <c r="BM973">
        <f>(BK973-BC973)/BJ973</f>
        <v>0</v>
      </c>
      <c r="BN973">
        <f>(BA973-BG973)/BG973</f>
        <v>0</v>
      </c>
      <c r="BO973">
        <f>AZ973/(BB973+AZ973/BG973)</f>
        <v>0</v>
      </c>
      <c r="BP973" t="s">
        <v>418</v>
      </c>
      <c r="BQ973">
        <v>0</v>
      </c>
      <c r="BR973">
        <f>IF(BQ973&lt;&gt;0, BQ973, BO973)</f>
        <v>0</v>
      </c>
      <c r="BS973">
        <f>1-BR973/BG973</f>
        <v>0</v>
      </c>
      <c r="BT973">
        <f>(BG973-BF973)/(BG973-BR973)</f>
        <v>0</v>
      </c>
      <c r="BU973">
        <f>(BA973-BG973)/(BA973-BR973)</f>
        <v>0</v>
      </c>
      <c r="BV973">
        <f>(BG973-BF973)/(BG973-AZ973)</f>
        <v>0</v>
      </c>
      <c r="BW973">
        <f>(BA973-BG973)/(BA973-AZ973)</f>
        <v>0</v>
      </c>
      <c r="BX973">
        <f>(BT973*BR973/BF973)</f>
        <v>0</v>
      </c>
      <c r="BY973">
        <f>(1-BX973)</f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f>$B$11*DQ973+$C$11*DR973+$F$11*EC973*(1-EF973)</f>
        <v>0</v>
      </c>
      <c r="CS973">
        <f>CR973*CT973</f>
        <v>0</v>
      </c>
      <c r="CT973">
        <f>($B$11*$D$9+$C$11*$D$9+$F$11*((EP973+EH973)/MAX(EP973+EH973+EQ973, 0.1)*$I$9+EQ973/MAX(EP973+EH973+EQ973, 0.1)*$J$9))/($B$11+$C$11+$F$11)</f>
        <v>0</v>
      </c>
      <c r="CU973">
        <f>($B$11*$K$9+$C$11*$K$9+$F$11*((EP973+EH973)/MAX(EP973+EH973+EQ973, 0.1)*$P$9+EQ973/MAX(EP973+EH973+EQ973, 0.1)*$Q$9))/($B$11+$C$11+$F$11)</f>
        <v>0</v>
      </c>
      <c r="CV973">
        <v>6</v>
      </c>
      <c r="CW973">
        <v>0.5</v>
      </c>
      <c r="CX973" t="s">
        <v>419</v>
      </c>
      <c r="CY973">
        <v>2</v>
      </c>
      <c r="CZ973" t="b">
        <v>1</v>
      </c>
      <c r="DA973">
        <v>1659037731.81429</v>
      </c>
      <c r="DB973">
        <v>1378.24821428571</v>
      </c>
      <c r="DC973">
        <v>1450.69464285714</v>
      </c>
      <c r="DD973">
        <v>25.2139571428571</v>
      </c>
      <c r="DE973">
        <v>19.3211071428571</v>
      </c>
      <c r="DF973">
        <v>1366.49607142857</v>
      </c>
      <c r="DG973">
        <v>24.6990285714286</v>
      </c>
      <c r="DH973">
        <v>500.034107142857</v>
      </c>
      <c r="DI973">
        <v>90.2678321428571</v>
      </c>
      <c r="DJ973">
        <v>0.0442963607142857</v>
      </c>
      <c r="DK973">
        <v>27.2062964285714</v>
      </c>
      <c r="DL973">
        <v>27.1757928571429</v>
      </c>
      <c r="DM973">
        <v>999.9</v>
      </c>
      <c r="DN973">
        <v>0</v>
      </c>
      <c r="DO973">
        <v>0</v>
      </c>
      <c r="DP973">
        <v>10005.7142857143</v>
      </c>
      <c r="DQ973">
        <v>0</v>
      </c>
      <c r="DR973">
        <v>16.9810678571429</v>
      </c>
      <c r="DS973">
        <v>-72.4456107142857</v>
      </c>
      <c r="DT973">
        <v>1413.89785714286</v>
      </c>
      <c r="DU973">
        <v>1479.27428571429</v>
      </c>
      <c r="DV973">
        <v>5.89285142857143</v>
      </c>
      <c r="DW973">
        <v>1450.69464285714</v>
      </c>
      <c r="DX973">
        <v>19.3211071428571</v>
      </c>
      <c r="DY973">
        <v>2.27600857142857</v>
      </c>
      <c r="DZ973">
        <v>1.74407464285714</v>
      </c>
      <c r="EA973">
        <v>19.5076035714286</v>
      </c>
      <c r="EB973">
        <v>15.2943178571429</v>
      </c>
      <c r="EC973">
        <v>2000.01071428571</v>
      </c>
      <c r="ED973">
        <v>0.979998107142857</v>
      </c>
      <c r="EE973">
        <v>0.0200018857142857</v>
      </c>
      <c r="EF973">
        <v>0</v>
      </c>
      <c r="EG973">
        <v>890.482321428571</v>
      </c>
      <c r="EH973">
        <v>5.00063</v>
      </c>
      <c r="EI973">
        <v>17521.7821428571</v>
      </c>
      <c r="EJ973">
        <v>17256.9785714286</v>
      </c>
      <c r="EK973">
        <v>38.062</v>
      </c>
      <c r="EL973">
        <v>38.125</v>
      </c>
      <c r="EM973">
        <v>37.562</v>
      </c>
      <c r="EN973">
        <v>37.437</v>
      </c>
      <c r="EO973">
        <v>39.062</v>
      </c>
      <c r="EP973">
        <v>1955.11035714286</v>
      </c>
      <c r="EQ973">
        <v>39.9003571428571</v>
      </c>
      <c r="ER973">
        <v>0</v>
      </c>
      <c r="ES973">
        <v>1659037738.9</v>
      </c>
      <c r="ET973">
        <v>0</v>
      </c>
      <c r="EU973">
        <v>890.433307692307</v>
      </c>
      <c r="EV973">
        <v>-3.86912820302034</v>
      </c>
      <c r="EW973">
        <v>-79.5316239475361</v>
      </c>
      <c r="EX973">
        <v>17520.9653846154</v>
      </c>
      <c r="EY973">
        <v>15</v>
      </c>
      <c r="EZ973">
        <v>1659035359.5</v>
      </c>
      <c r="FA973" t="s">
        <v>1976</v>
      </c>
      <c r="FB973">
        <v>1659035357.5</v>
      </c>
      <c r="FC973">
        <v>1659035359.5</v>
      </c>
      <c r="FD973">
        <v>1</v>
      </c>
      <c r="FE973">
        <v>-0.104</v>
      </c>
      <c r="FF973">
        <v>-0.037</v>
      </c>
      <c r="FG973">
        <v>6.435</v>
      </c>
      <c r="FH973">
        <v>0.501</v>
      </c>
      <c r="FI973">
        <v>420</v>
      </c>
      <c r="FJ973">
        <v>25</v>
      </c>
      <c r="FK973">
        <v>0.45</v>
      </c>
      <c r="FL973">
        <v>0.11</v>
      </c>
      <c r="FM973">
        <v>-72.453705</v>
      </c>
      <c r="FN973">
        <v>0.394048030018876</v>
      </c>
      <c r="FO973">
        <v>0.805069625234364</v>
      </c>
      <c r="FP973">
        <v>1</v>
      </c>
      <c r="FQ973">
        <v>890.672205882353</v>
      </c>
      <c r="FR973">
        <v>-4.67026738135998</v>
      </c>
      <c r="FS973">
        <v>0.512997350033963</v>
      </c>
      <c r="FT973">
        <v>0</v>
      </c>
      <c r="FU973">
        <v>5.88343475</v>
      </c>
      <c r="FV973">
        <v>0.339199136960589</v>
      </c>
      <c r="FW973">
        <v>0.0416885672569531</v>
      </c>
      <c r="FX973">
        <v>0</v>
      </c>
      <c r="FY973">
        <v>1</v>
      </c>
      <c r="FZ973">
        <v>3</v>
      </c>
      <c r="GA973" t="s">
        <v>421</v>
      </c>
      <c r="GB973">
        <v>2.97282</v>
      </c>
      <c r="GC973">
        <v>2.69769</v>
      </c>
      <c r="GD973">
        <v>0.205366</v>
      </c>
      <c r="GE973">
        <v>0.212266</v>
      </c>
      <c r="GF973">
        <v>0.106592</v>
      </c>
      <c r="GG973">
        <v>0.0891817</v>
      </c>
      <c r="GH973">
        <v>30944.1</v>
      </c>
      <c r="GI973">
        <v>33552.3</v>
      </c>
      <c r="GJ973">
        <v>35284.7</v>
      </c>
      <c r="GK973">
        <v>38625.4</v>
      </c>
      <c r="GL973">
        <v>44693</v>
      </c>
      <c r="GM973">
        <v>50816.5</v>
      </c>
      <c r="GN973">
        <v>55155.9</v>
      </c>
      <c r="GO973">
        <v>61956.8</v>
      </c>
      <c r="GP973">
        <v>1.9842</v>
      </c>
      <c r="GQ973">
        <v>1.8536</v>
      </c>
      <c r="GR973">
        <v>0.12815</v>
      </c>
      <c r="GS973">
        <v>0</v>
      </c>
      <c r="GT973">
        <v>25.0911</v>
      </c>
      <c r="GU973">
        <v>999.9</v>
      </c>
      <c r="GV973">
        <v>58.125</v>
      </c>
      <c r="GW973">
        <v>29.235</v>
      </c>
      <c r="GX973">
        <v>26.253</v>
      </c>
      <c r="GY973">
        <v>55.9819</v>
      </c>
      <c r="GZ973">
        <v>46.3101</v>
      </c>
      <c r="HA973">
        <v>1</v>
      </c>
      <c r="HB973">
        <v>-0.0620325</v>
      </c>
      <c r="HC973">
        <v>0.027451</v>
      </c>
      <c r="HD973">
        <v>20.1134</v>
      </c>
      <c r="HE973">
        <v>5.19692</v>
      </c>
      <c r="HF973">
        <v>12.0052</v>
      </c>
      <c r="HG973">
        <v>4.9752</v>
      </c>
      <c r="HH973">
        <v>3.2936</v>
      </c>
      <c r="HI973">
        <v>9999</v>
      </c>
      <c r="HJ973">
        <v>9999</v>
      </c>
      <c r="HK973">
        <v>9999</v>
      </c>
      <c r="HL973">
        <v>631.6</v>
      </c>
      <c r="HM973">
        <v>1.86319</v>
      </c>
      <c r="HN973">
        <v>1.86801</v>
      </c>
      <c r="HO973">
        <v>1.86777</v>
      </c>
      <c r="HP973">
        <v>1.86899</v>
      </c>
      <c r="HQ973">
        <v>1.86978</v>
      </c>
      <c r="HR973">
        <v>1.86584</v>
      </c>
      <c r="HS973">
        <v>1.86691</v>
      </c>
      <c r="HT973">
        <v>1.86829</v>
      </c>
      <c r="HU973">
        <v>5</v>
      </c>
      <c r="HV973">
        <v>0</v>
      </c>
      <c r="HW973">
        <v>0</v>
      </c>
      <c r="HX973">
        <v>0</v>
      </c>
      <c r="HY973" t="s">
        <v>422</v>
      </c>
      <c r="HZ973" t="s">
        <v>423</v>
      </c>
      <c r="IA973" t="s">
        <v>424</v>
      </c>
      <c r="IB973" t="s">
        <v>424</v>
      </c>
      <c r="IC973" t="s">
        <v>424</v>
      </c>
      <c r="ID973" t="s">
        <v>424</v>
      </c>
      <c r="IE973">
        <v>0</v>
      </c>
      <c r="IF973">
        <v>100</v>
      </c>
      <c r="IG973">
        <v>100</v>
      </c>
      <c r="IH973">
        <v>11.88</v>
      </c>
      <c r="II973">
        <v>0.5144</v>
      </c>
      <c r="IJ973">
        <v>3.92360093765785</v>
      </c>
      <c r="IK973">
        <v>0.00601174518973114</v>
      </c>
      <c r="IL973">
        <v>2.77886958061485e-07</v>
      </c>
      <c r="IM973">
        <v>-3.54636231360687e-10</v>
      </c>
      <c r="IN973">
        <v>-0.0563701243599933</v>
      </c>
      <c r="IO973">
        <v>-0.0144154843440888</v>
      </c>
      <c r="IP973">
        <v>0.00183489941427445</v>
      </c>
      <c r="IQ973">
        <v>-1.27444401181449e-05</v>
      </c>
      <c r="IR973">
        <v>-4</v>
      </c>
      <c r="IS973">
        <v>1848</v>
      </c>
      <c r="IT973">
        <v>1</v>
      </c>
      <c r="IU973">
        <v>25</v>
      </c>
      <c r="IV973">
        <v>39.7</v>
      </c>
      <c r="IW973">
        <v>39.7</v>
      </c>
      <c r="IX973">
        <v>2.82593</v>
      </c>
      <c r="IY973">
        <v>2.59521</v>
      </c>
      <c r="IZ973">
        <v>1.54785</v>
      </c>
      <c r="JA973">
        <v>2.30591</v>
      </c>
      <c r="JB973">
        <v>1.34644</v>
      </c>
      <c r="JC973">
        <v>2.37549</v>
      </c>
      <c r="JD973">
        <v>33.6029</v>
      </c>
      <c r="JE973">
        <v>24.2188</v>
      </c>
      <c r="JF973">
        <v>18</v>
      </c>
      <c r="JG973">
        <v>497.649</v>
      </c>
      <c r="JH973">
        <v>413.341</v>
      </c>
      <c r="JI973">
        <v>25.0001</v>
      </c>
      <c r="JJ973">
        <v>26.4422</v>
      </c>
      <c r="JK973">
        <v>30.0001</v>
      </c>
      <c r="JL973">
        <v>26.3888</v>
      </c>
      <c r="JM973">
        <v>26.329</v>
      </c>
      <c r="JN973">
        <v>56.6538</v>
      </c>
      <c r="JO973">
        <v>35.4414</v>
      </c>
      <c r="JP973">
        <v>95.5084</v>
      </c>
      <c r="JQ973">
        <v>25</v>
      </c>
      <c r="JR973">
        <v>1491.2</v>
      </c>
      <c r="JS973">
        <v>19.0956</v>
      </c>
      <c r="JT973">
        <v>102.316</v>
      </c>
      <c r="JU973">
        <v>103.126</v>
      </c>
    </row>
    <row r="974" spans="1:281">
      <c r="A974">
        <v>956</v>
      </c>
      <c r="B974">
        <v>1659037744.5</v>
      </c>
      <c r="C974">
        <v>14061.4000000954</v>
      </c>
      <c r="D974" t="s">
        <v>2346</v>
      </c>
      <c r="E974" t="s">
        <v>2347</v>
      </c>
      <c r="F974">
        <v>5</v>
      </c>
      <c r="G974" t="s">
        <v>2169</v>
      </c>
      <c r="H974" t="s">
        <v>417</v>
      </c>
      <c r="I974">
        <v>1659037736.78214</v>
      </c>
      <c r="J974">
        <f>(K974)/1000</f>
        <v>0</v>
      </c>
      <c r="K974">
        <f>IF(CZ974, AN974, AH974)</f>
        <v>0</v>
      </c>
      <c r="L974">
        <f>IF(CZ974, AI974, AG974)</f>
        <v>0</v>
      </c>
      <c r="M974">
        <f>DB974 - IF(AU974&gt;1, L974*CV974*100.0/(AW974*DP974), 0)</f>
        <v>0</v>
      </c>
      <c r="N974">
        <f>((T974-J974/2)*M974-L974)/(T974+J974/2)</f>
        <v>0</v>
      </c>
      <c r="O974">
        <f>N974*(DI974+DJ974)/1000.0</f>
        <v>0</v>
      </c>
      <c r="P974">
        <f>(DB974 - IF(AU974&gt;1, L974*CV974*100.0/(AW974*DP974), 0))*(DI974+DJ974)/1000.0</f>
        <v>0</v>
      </c>
      <c r="Q974">
        <f>2.0/((1/S974-1/R974)+SIGN(S974)*SQRT((1/S974-1/R974)*(1/S974-1/R974) + 4*CW974/((CW974+1)*(CW974+1))*(2*1/S974*1/R974-1/R974*1/R974)))</f>
        <v>0</v>
      </c>
      <c r="R974">
        <f>IF(LEFT(CX974,1)&lt;&gt;"0",IF(LEFT(CX974,1)="1",3.0,CY974),$D$5+$E$5*(DP974*DI974/($K$5*1000))+$F$5*(DP974*DI974/($K$5*1000))*MAX(MIN(CV974,$J$5),$I$5)*MAX(MIN(CV974,$J$5),$I$5)+$G$5*MAX(MIN(CV974,$J$5),$I$5)*(DP974*DI974/($K$5*1000))+$H$5*(DP974*DI974/($K$5*1000))*(DP974*DI974/($K$5*1000)))</f>
        <v>0</v>
      </c>
      <c r="S974">
        <f>J974*(1000-(1000*0.61365*exp(17.502*W974/(240.97+W974))/(DI974+DJ974)+DD974)/2)/(1000*0.61365*exp(17.502*W974/(240.97+W974))/(DI974+DJ974)-DD974)</f>
        <v>0</v>
      </c>
      <c r="T974">
        <f>1/((CW974+1)/(Q974/1.6)+1/(R974/1.37)) + CW974/((CW974+1)/(Q974/1.6) + CW974/(R974/1.37))</f>
        <v>0</v>
      </c>
      <c r="U974">
        <f>(CR974*CU974)</f>
        <v>0</v>
      </c>
      <c r="V974">
        <f>(DK974+(U974+2*0.95*5.67E-8*(((DK974+$B$7)+273)^4-(DK974+273)^4)-44100*J974)/(1.84*29.3*R974+8*0.95*5.67E-8*(DK974+273)^3))</f>
        <v>0</v>
      </c>
      <c r="W974">
        <f>($C$7*DL974+$D$7*DM974+$E$7*V974)</f>
        <v>0</v>
      </c>
      <c r="X974">
        <f>0.61365*exp(17.502*W974/(240.97+W974))</f>
        <v>0</v>
      </c>
      <c r="Y974">
        <f>(Z974/AA974*100)</f>
        <v>0</v>
      </c>
      <c r="Z974">
        <f>DD974*(DI974+DJ974)/1000</f>
        <v>0</v>
      </c>
      <c r="AA974">
        <f>0.61365*exp(17.502*DK974/(240.97+DK974))</f>
        <v>0</v>
      </c>
      <c r="AB974">
        <f>(X974-DD974*(DI974+DJ974)/1000)</f>
        <v>0</v>
      </c>
      <c r="AC974">
        <f>(-J974*44100)</f>
        <v>0</v>
      </c>
      <c r="AD974">
        <f>2*29.3*R974*0.92*(DK974-W974)</f>
        <v>0</v>
      </c>
      <c r="AE974">
        <f>2*0.95*5.67E-8*(((DK974+$B$7)+273)^4-(W974+273)^4)</f>
        <v>0</v>
      </c>
      <c r="AF974">
        <f>U974+AE974+AC974+AD974</f>
        <v>0</v>
      </c>
      <c r="AG974">
        <f>DH974*AU974*(DC974-DB974*(1000-AU974*DE974)/(1000-AU974*DD974))/(100*CV974)</f>
        <v>0</v>
      </c>
      <c r="AH974">
        <f>1000*DH974*AU974*(DD974-DE974)/(100*CV974*(1000-AU974*DD974))</f>
        <v>0</v>
      </c>
      <c r="AI974">
        <f>(AJ974 - AK974 - DI974*1E3/(8.314*(DK974+273.15)) * AM974/DH974 * AL974) * DH974/(100*CV974) * (1000 - DE974)/1000</f>
        <v>0</v>
      </c>
      <c r="AJ974">
        <v>1513.99337476693</v>
      </c>
      <c r="AK974">
        <v>1456.11090909091</v>
      </c>
      <c r="AL974">
        <v>3.5333114230569</v>
      </c>
      <c r="AM974">
        <v>66.0502826319513</v>
      </c>
      <c r="AN974">
        <f>(AP974 - AO974 + DI974*1E3/(8.314*(DK974+273.15)) * AR974/DH974 * AQ974) * DH974/(100*CV974) * 1000/(1000 - AP974)</f>
        <v>0</v>
      </c>
      <c r="AO974">
        <v>19.2029598595254</v>
      </c>
      <c r="AP974">
        <v>25.1673094256234</v>
      </c>
      <c r="AQ974">
        <v>-0.0130101282522052</v>
      </c>
      <c r="AR974">
        <v>92.4461955037178</v>
      </c>
      <c r="AS974">
        <v>0</v>
      </c>
      <c r="AT974">
        <v>0</v>
      </c>
      <c r="AU974">
        <f>IF(AS974*$H$13&gt;=AW974,1.0,(AW974/(AW974-AS974*$H$13)))</f>
        <v>0</v>
      </c>
      <c r="AV974">
        <f>(AU974-1)*100</f>
        <v>0</v>
      </c>
      <c r="AW974">
        <f>MAX(0,($B$13+$C$13*DP974)/(1+$D$13*DP974)*DI974/(DK974+273)*$E$13)</f>
        <v>0</v>
      </c>
      <c r="AX974" t="s">
        <v>418</v>
      </c>
      <c r="AY974" t="s">
        <v>418</v>
      </c>
      <c r="AZ974">
        <v>0</v>
      </c>
      <c r="BA974">
        <v>0</v>
      </c>
      <c r="BB974">
        <f>1-AZ974/BA974</f>
        <v>0</v>
      </c>
      <c r="BC974">
        <v>0</v>
      </c>
      <c r="BD974" t="s">
        <v>418</v>
      </c>
      <c r="BE974" t="s">
        <v>418</v>
      </c>
      <c r="BF974">
        <v>0</v>
      </c>
      <c r="BG974">
        <v>0</v>
      </c>
      <c r="BH974">
        <f>1-BF974/BG974</f>
        <v>0</v>
      </c>
      <c r="BI974">
        <v>0.5</v>
      </c>
      <c r="BJ974">
        <f>CS974</f>
        <v>0</v>
      </c>
      <c r="BK974">
        <f>L974</f>
        <v>0</v>
      </c>
      <c r="BL974">
        <f>BH974*BI974*BJ974</f>
        <v>0</v>
      </c>
      <c r="BM974">
        <f>(BK974-BC974)/BJ974</f>
        <v>0</v>
      </c>
      <c r="BN974">
        <f>(BA974-BG974)/BG974</f>
        <v>0</v>
      </c>
      <c r="BO974">
        <f>AZ974/(BB974+AZ974/BG974)</f>
        <v>0</v>
      </c>
      <c r="BP974" t="s">
        <v>418</v>
      </c>
      <c r="BQ974">
        <v>0</v>
      </c>
      <c r="BR974">
        <f>IF(BQ974&lt;&gt;0, BQ974, BO974)</f>
        <v>0</v>
      </c>
      <c r="BS974">
        <f>1-BR974/BG974</f>
        <v>0</v>
      </c>
      <c r="BT974">
        <f>(BG974-BF974)/(BG974-BR974)</f>
        <v>0</v>
      </c>
      <c r="BU974">
        <f>(BA974-BG974)/(BA974-BR974)</f>
        <v>0</v>
      </c>
      <c r="BV974">
        <f>(BG974-BF974)/(BG974-AZ974)</f>
        <v>0</v>
      </c>
      <c r="BW974">
        <f>(BA974-BG974)/(BA974-AZ974)</f>
        <v>0</v>
      </c>
      <c r="BX974">
        <f>(BT974*BR974/BF974)</f>
        <v>0</v>
      </c>
      <c r="BY974">
        <f>(1-BX974)</f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f>$B$11*DQ974+$C$11*DR974+$F$11*EC974*(1-EF974)</f>
        <v>0</v>
      </c>
      <c r="CS974">
        <f>CR974*CT974</f>
        <v>0</v>
      </c>
      <c r="CT974">
        <f>($B$11*$D$9+$C$11*$D$9+$F$11*((EP974+EH974)/MAX(EP974+EH974+EQ974, 0.1)*$I$9+EQ974/MAX(EP974+EH974+EQ974, 0.1)*$J$9))/($B$11+$C$11+$F$11)</f>
        <v>0</v>
      </c>
      <c r="CU974">
        <f>($B$11*$K$9+$C$11*$K$9+$F$11*((EP974+EH974)/MAX(EP974+EH974+EQ974, 0.1)*$P$9+EQ974/MAX(EP974+EH974+EQ974, 0.1)*$Q$9))/($B$11+$C$11+$F$11)</f>
        <v>0</v>
      </c>
      <c r="CV974">
        <v>6</v>
      </c>
      <c r="CW974">
        <v>0.5</v>
      </c>
      <c r="CX974" t="s">
        <v>419</v>
      </c>
      <c r="CY974">
        <v>2</v>
      </c>
      <c r="CZ974" t="b">
        <v>1</v>
      </c>
      <c r="DA974">
        <v>1659037736.78214</v>
      </c>
      <c r="DB974">
        <v>1394.95035714286</v>
      </c>
      <c r="DC974">
        <v>1467.56285714286</v>
      </c>
      <c r="DD974">
        <v>25.2033892857143</v>
      </c>
      <c r="DE974">
        <v>19.2705285714286</v>
      </c>
      <c r="DF974">
        <v>1383.11964285714</v>
      </c>
      <c r="DG974">
        <v>24.6889928571429</v>
      </c>
      <c r="DH974">
        <v>500.097035714286</v>
      </c>
      <c r="DI974">
        <v>90.2679357142857</v>
      </c>
      <c r="DJ974">
        <v>0.0439513571428571</v>
      </c>
      <c r="DK974">
        <v>27.2050607142857</v>
      </c>
      <c r="DL974">
        <v>27.1778928571429</v>
      </c>
      <c r="DM974">
        <v>999.9</v>
      </c>
      <c r="DN974">
        <v>0</v>
      </c>
      <c r="DO974">
        <v>0</v>
      </c>
      <c r="DP974">
        <v>10012.6785714286</v>
      </c>
      <c r="DQ974">
        <v>0</v>
      </c>
      <c r="DR974">
        <v>16.951525</v>
      </c>
      <c r="DS974">
        <v>-72.6113857142857</v>
      </c>
      <c r="DT974">
        <v>1431.0175</v>
      </c>
      <c r="DU974">
        <v>1496.39857142857</v>
      </c>
      <c r="DV974">
        <v>5.93285571428571</v>
      </c>
      <c r="DW974">
        <v>1467.56285714286</v>
      </c>
      <c r="DX974">
        <v>19.2705285714286</v>
      </c>
      <c r="DY974">
        <v>2.27505714285714</v>
      </c>
      <c r="DZ974">
        <v>1.73951107142857</v>
      </c>
      <c r="EA974">
        <v>19.5008714285714</v>
      </c>
      <c r="EB974">
        <v>15.2534928571429</v>
      </c>
      <c r="EC974">
        <v>2000.0025</v>
      </c>
      <c r="ED974">
        <v>0.979998107142857</v>
      </c>
      <c r="EE974">
        <v>0.0200018857142857</v>
      </c>
      <c r="EF974">
        <v>0</v>
      </c>
      <c r="EG974">
        <v>890.014035714286</v>
      </c>
      <c r="EH974">
        <v>5.00063</v>
      </c>
      <c r="EI974">
        <v>17513.8821428571</v>
      </c>
      <c r="EJ974">
        <v>17256.9035714286</v>
      </c>
      <c r="EK974">
        <v>38.062</v>
      </c>
      <c r="EL974">
        <v>38.125</v>
      </c>
      <c r="EM974">
        <v>37.562</v>
      </c>
      <c r="EN974">
        <v>37.437</v>
      </c>
      <c r="EO974">
        <v>39.062</v>
      </c>
      <c r="EP974">
        <v>1955.10214285714</v>
      </c>
      <c r="EQ974">
        <v>39.9003571428571</v>
      </c>
      <c r="ER974">
        <v>0</v>
      </c>
      <c r="ES974">
        <v>1659037743.7</v>
      </c>
      <c r="ET974">
        <v>0</v>
      </c>
      <c r="EU974">
        <v>890.018923076923</v>
      </c>
      <c r="EV974">
        <v>-5.15288888512868</v>
      </c>
      <c r="EW974">
        <v>-100.010256494861</v>
      </c>
      <c r="EX974">
        <v>17513.3653846154</v>
      </c>
      <c r="EY974">
        <v>15</v>
      </c>
      <c r="EZ974">
        <v>1659035359.5</v>
      </c>
      <c r="FA974" t="s">
        <v>1976</v>
      </c>
      <c r="FB974">
        <v>1659035357.5</v>
      </c>
      <c r="FC974">
        <v>1659035359.5</v>
      </c>
      <c r="FD974">
        <v>1</v>
      </c>
      <c r="FE974">
        <v>-0.104</v>
      </c>
      <c r="FF974">
        <v>-0.037</v>
      </c>
      <c r="FG974">
        <v>6.435</v>
      </c>
      <c r="FH974">
        <v>0.501</v>
      </c>
      <c r="FI974">
        <v>420</v>
      </c>
      <c r="FJ974">
        <v>25</v>
      </c>
      <c r="FK974">
        <v>0.45</v>
      </c>
      <c r="FL974">
        <v>0.11</v>
      </c>
      <c r="FM974">
        <v>-72.5544926829268</v>
      </c>
      <c r="FN974">
        <v>0.607859893163524</v>
      </c>
      <c r="FO974">
        <v>0.825632020847605</v>
      </c>
      <c r="FP974">
        <v>0</v>
      </c>
      <c r="FQ974">
        <v>890.3055</v>
      </c>
      <c r="FR974">
        <v>-5.19442322369911</v>
      </c>
      <c r="FS974">
        <v>0.571800008744314</v>
      </c>
      <c r="FT974">
        <v>0</v>
      </c>
      <c r="FU974">
        <v>5.90737195121951</v>
      </c>
      <c r="FV974">
        <v>0.501795766033356</v>
      </c>
      <c r="FW974">
        <v>0.0546069050498155</v>
      </c>
      <c r="FX974">
        <v>0</v>
      </c>
      <c r="FY974">
        <v>0</v>
      </c>
      <c r="FZ974">
        <v>3</v>
      </c>
      <c r="GA974" t="s">
        <v>427</v>
      </c>
      <c r="GB974">
        <v>2.97394</v>
      </c>
      <c r="GC974">
        <v>2.6978</v>
      </c>
      <c r="GD974">
        <v>0.206837</v>
      </c>
      <c r="GE974">
        <v>0.213751</v>
      </c>
      <c r="GF974">
        <v>0.106484</v>
      </c>
      <c r="GG974">
        <v>0.0890268</v>
      </c>
      <c r="GH974">
        <v>30887.3</v>
      </c>
      <c r="GI974">
        <v>33488.5</v>
      </c>
      <c r="GJ974">
        <v>35285.3</v>
      </c>
      <c r="GK974">
        <v>38624.8</v>
      </c>
      <c r="GL974">
        <v>44699.1</v>
      </c>
      <c r="GM974">
        <v>50824.5</v>
      </c>
      <c r="GN974">
        <v>55156.5</v>
      </c>
      <c r="GO974">
        <v>61955.9</v>
      </c>
      <c r="GP974">
        <v>1.9846</v>
      </c>
      <c r="GQ974">
        <v>1.8544</v>
      </c>
      <c r="GR974">
        <v>0.128001</v>
      </c>
      <c r="GS974">
        <v>0</v>
      </c>
      <c r="GT974">
        <v>25.0911</v>
      </c>
      <c r="GU974">
        <v>999.9</v>
      </c>
      <c r="GV974">
        <v>58.076</v>
      </c>
      <c r="GW974">
        <v>29.235</v>
      </c>
      <c r="GX974">
        <v>26.2306</v>
      </c>
      <c r="GY974">
        <v>55.4519</v>
      </c>
      <c r="GZ974">
        <v>46.0256</v>
      </c>
      <c r="HA974">
        <v>1</v>
      </c>
      <c r="HB974">
        <v>-0.0618699</v>
      </c>
      <c r="HC974">
        <v>0.0278867</v>
      </c>
      <c r="HD974">
        <v>20.114</v>
      </c>
      <c r="HE974">
        <v>5.20172</v>
      </c>
      <c r="HF974">
        <v>12.004</v>
      </c>
      <c r="HG974">
        <v>4.976</v>
      </c>
      <c r="HH974">
        <v>3.294</v>
      </c>
      <c r="HI974">
        <v>9999</v>
      </c>
      <c r="HJ974">
        <v>9999</v>
      </c>
      <c r="HK974">
        <v>9999</v>
      </c>
      <c r="HL974">
        <v>631.6</v>
      </c>
      <c r="HM974">
        <v>1.86316</v>
      </c>
      <c r="HN974">
        <v>1.86801</v>
      </c>
      <c r="HO974">
        <v>1.86783</v>
      </c>
      <c r="HP974">
        <v>1.8689</v>
      </c>
      <c r="HQ974">
        <v>1.86981</v>
      </c>
      <c r="HR974">
        <v>1.86584</v>
      </c>
      <c r="HS974">
        <v>1.86691</v>
      </c>
      <c r="HT974">
        <v>1.86829</v>
      </c>
      <c r="HU974">
        <v>5</v>
      </c>
      <c r="HV974">
        <v>0</v>
      </c>
      <c r="HW974">
        <v>0</v>
      </c>
      <c r="HX974">
        <v>0</v>
      </c>
      <c r="HY974" t="s">
        <v>422</v>
      </c>
      <c r="HZ974" t="s">
        <v>423</v>
      </c>
      <c r="IA974" t="s">
        <v>424</v>
      </c>
      <c r="IB974" t="s">
        <v>424</v>
      </c>
      <c r="IC974" t="s">
        <v>424</v>
      </c>
      <c r="ID974" t="s">
        <v>424</v>
      </c>
      <c r="IE974">
        <v>0</v>
      </c>
      <c r="IF974">
        <v>100</v>
      </c>
      <c r="IG974">
        <v>100</v>
      </c>
      <c r="IH974">
        <v>11.96</v>
      </c>
      <c r="II974">
        <v>0.5124</v>
      </c>
      <c r="IJ974">
        <v>3.92360093765785</v>
      </c>
      <c r="IK974">
        <v>0.00601174518973114</v>
      </c>
      <c r="IL974">
        <v>2.77886958061485e-07</v>
      </c>
      <c r="IM974">
        <v>-3.54636231360687e-10</v>
      </c>
      <c r="IN974">
        <v>-0.0563701243599933</v>
      </c>
      <c r="IO974">
        <v>-0.0144154843440888</v>
      </c>
      <c r="IP974">
        <v>0.00183489941427445</v>
      </c>
      <c r="IQ974">
        <v>-1.27444401181449e-05</v>
      </c>
      <c r="IR974">
        <v>-4</v>
      </c>
      <c r="IS974">
        <v>1848</v>
      </c>
      <c r="IT974">
        <v>1</v>
      </c>
      <c r="IU974">
        <v>25</v>
      </c>
      <c r="IV974">
        <v>39.8</v>
      </c>
      <c r="IW974">
        <v>39.8</v>
      </c>
      <c r="IX974">
        <v>2.85278</v>
      </c>
      <c r="IY974">
        <v>2.60376</v>
      </c>
      <c r="IZ974">
        <v>1.54785</v>
      </c>
      <c r="JA974">
        <v>2.30713</v>
      </c>
      <c r="JB974">
        <v>1.34644</v>
      </c>
      <c r="JC974">
        <v>2.34131</v>
      </c>
      <c r="JD974">
        <v>33.6029</v>
      </c>
      <c r="JE974">
        <v>24.2188</v>
      </c>
      <c r="JF974">
        <v>18</v>
      </c>
      <c r="JG974">
        <v>497.911</v>
      </c>
      <c r="JH974">
        <v>413.81</v>
      </c>
      <c r="JI974">
        <v>25.0002</v>
      </c>
      <c r="JJ974">
        <v>26.4422</v>
      </c>
      <c r="JK974">
        <v>30.0003</v>
      </c>
      <c r="JL974">
        <v>26.3888</v>
      </c>
      <c r="JM974">
        <v>26.3312</v>
      </c>
      <c r="JN974">
        <v>57.1242</v>
      </c>
      <c r="JO974">
        <v>35.7377</v>
      </c>
      <c r="JP974">
        <v>95.1333</v>
      </c>
      <c r="JQ974">
        <v>25</v>
      </c>
      <c r="JR974">
        <v>1504.67</v>
      </c>
      <c r="JS974">
        <v>19.0677</v>
      </c>
      <c r="JT974">
        <v>102.317</v>
      </c>
      <c r="JU974">
        <v>103.125</v>
      </c>
    </row>
    <row r="975" spans="1:281">
      <c r="A975">
        <v>957</v>
      </c>
      <c r="B975">
        <v>1659037749</v>
      </c>
      <c r="C975">
        <v>14065.9000000954</v>
      </c>
      <c r="D975" t="s">
        <v>2348</v>
      </c>
      <c r="E975" t="s">
        <v>2349</v>
      </c>
      <c r="F975">
        <v>5</v>
      </c>
      <c r="G975" t="s">
        <v>2169</v>
      </c>
      <c r="H975" t="s">
        <v>417</v>
      </c>
      <c r="I975">
        <v>1659037741.2</v>
      </c>
      <c r="J975">
        <f>(K975)/1000</f>
        <v>0</v>
      </c>
      <c r="K975">
        <f>IF(CZ975, AN975, AH975)</f>
        <v>0</v>
      </c>
      <c r="L975">
        <f>IF(CZ975, AI975, AG975)</f>
        <v>0</v>
      </c>
      <c r="M975">
        <f>DB975 - IF(AU975&gt;1, L975*CV975*100.0/(AW975*DP975), 0)</f>
        <v>0</v>
      </c>
      <c r="N975">
        <f>((T975-J975/2)*M975-L975)/(T975+J975/2)</f>
        <v>0</v>
      </c>
      <c r="O975">
        <f>N975*(DI975+DJ975)/1000.0</f>
        <v>0</v>
      </c>
      <c r="P975">
        <f>(DB975 - IF(AU975&gt;1, L975*CV975*100.0/(AW975*DP975), 0))*(DI975+DJ975)/1000.0</f>
        <v>0</v>
      </c>
      <c r="Q975">
        <f>2.0/((1/S975-1/R975)+SIGN(S975)*SQRT((1/S975-1/R975)*(1/S975-1/R975) + 4*CW975/((CW975+1)*(CW975+1))*(2*1/S975*1/R975-1/R975*1/R975)))</f>
        <v>0</v>
      </c>
      <c r="R975">
        <f>IF(LEFT(CX975,1)&lt;&gt;"0",IF(LEFT(CX975,1)="1",3.0,CY975),$D$5+$E$5*(DP975*DI975/($K$5*1000))+$F$5*(DP975*DI975/($K$5*1000))*MAX(MIN(CV975,$J$5),$I$5)*MAX(MIN(CV975,$J$5),$I$5)+$G$5*MAX(MIN(CV975,$J$5),$I$5)*(DP975*DI975/($K$5*1000))+$H$5*(DP975*DI975/($K$5*1000))*(DP975*DI975/($K$5*1000)))</f>
        <v>0</v>
      </c>
      <c r="S975">
        <f>J975*(1000-(1000*0.61365*exp(17.502*W975/(240.97+W975))/(DI975+DJ975)+DD975)/2)/(1000*0.61365*exp(17.502*W975/(240.97+W975))/(DI975+DJ975)-DD975)</f>
        <v>0</v>
      </c>
      <c r="T975">
        <f>1/((CW975+1)/(Q975/1.6)+1/(R975/1.37)) + CW975/((CW975+1)/(Q975/1.6) + CW975/(R975/1.37))</f>
        <v>0</v>
      </c>
      <c r="U975">
        <f>(CR975*CU975)</f>
        <v>0</v>
      </c>
      <c r="V975">
        <f>(DK975+(U975+2*0.95*5.67E-8*(((DK975+$B$7)+273)^4-(DK975+273)^4)-44100*J975)/(1.84*29.3*R975+8*0.95*5.67E-8*(DK975+273)^3))</f>
        <v>0</v>
      </c>
      <c r="W975">
        <f>($C$7*DL975+$D$7*DM975+$E$7*V975)</f>
        <v>0</v>
      </c>
      <c r="X975">
        <f>0.61365*exp(17.502*W975/(240.97+W975))</f>
        <v>0</v>
      </c>
      <c r="Y975">
        <f>(Z975/AA975*100)</f>
        <v>0</v>
      </c>
      <c r="Z975">
        <f>DD975*(DI975+DJ975)/1000</f>
        <v>0</v>
      </c>
      <c r="AA975">
        <f>0.61365*exp(17.502*DK975/(240.97+DK975))</f>
        <v>0</v>
      </c>
      <c r="AB975">
        <f>(X975-DD975*(DI975+DJ975)/1000)</f>
        <v>0</v>
      </c>
      <c r="AC975">
        <f>(-J975*44100)</f>
        <v>0</v>
      </c>
      <c r="AD975">
        <f>2*29.3*R975*0.92*(DK975-W975)</f>
        <v>0</v>
      </c>
      <c r="AE975">
        <f>2*0.95*5.67E-8*(((DK975+$B$7)+273)^4-(W975+273)^4)</f>
        <v>0</v>
      </c>
      <c r="AF975">
        <f>U975+AE975+AC975+AD975</f>
        <v>0</v>
      </c>
      <c r="AG975">
        <f>DH975*AU975*(DC975-DB975*(1000-AU975*DE975)/(1000-AU975*DD975))/(100*CV975)</f>
        <v>0</v>
      </c>
      <c r="AH975">
        <f>1000*DH975*AU975*(DD975-DE975)/(100*CV975*(1000-AU975*DD975))</f>
        <v>0</v>
      </c>
      <c r="AI975">
        <f>(AJ975 - AK975 - DI975*1E3/(8.314*(DK975+273.15)) * AM975/DH975 * AL975) * DH975/(100*CV975) * (1000 - DE975)/1000</f>
        <v>0</v>
      </c>
      <c r="AJ975">
        <v>1528.35866362113</v>
      </c>
      <c r="AK975">
        <v>1471.40466666667</v>
      </c>
      <c r="AL975">
        <v>3.44593910876673</v>
      </c>
      <c r="AM975">
        <v>66.0502826319513</v>
      </c>
      <c r="AN975">
        <f>(AP975 - AO975 + DI975*1E3/(8.314*(DK975+273.15)) * AR975/DH975 * AQ975) * DH975/(100*CV975) * 1000/(1000 - AP975)</f>
        <v>0</v>
      </c>
      <c r="AO975">
        <v>19.1534993768519</v>
      </c>
      <c r="AP975">
        <v>25.1262615384616</v>
      </c>
      <c r="AQ975">
        <v>-0.00566957853744499</v>
      </c>
      <c r="AR975">
        <v>92.4461955037178</v>
      </c>
      <c r="AS975">
        <v>0</v>
      </c>
      <c r="AT975">
        <v>0</v>
      </c>
      <c r="AU975">
        <f>IF(AS975*$H$13&gt;=AW975,1.0,(AW975/(AW975-AS975*$H$13)))</f>
        <v>0</v>
      </c>
      <c r="AV975">
        <f>(AU975-1)*100</f>
        <v>0</v>
      </c>
      <c r="AW975">
        <f>MAX(0,($B$13+$C$13*DP975)/(1+$D$13*DP975)*DI975/(DK975+273)*$E$13)</f>
        <v>0</v>
      </c>
      <c r="AX975" t="s">
        <v>418</v>
      </c>
      <c r="AY975" t="s">
        <v>418</v>
      </c>
      <c r="AZ975">
        <v>0</v>
      </c>
      <c r="BA975">
        <v>0</v>
      </c>
      <c r="BB975">
        <f>1-AZ975/BA975</f>
        <v>0</v>
      </c>
      <c r="BC975">
        <v>0</v>
      </c>
      <c r="BD975" t="s">
        <v>418</v>
      </c>
      <c r="BE975" t="s">
        <v>418</v>
      </c>
      <c r="BF975">
        <v>0</v>
      </c>
      <c r="BG975">
        <v>0</v>
      </c>
      <c r="BH975">
        <f>1-BF975/BG975</f>
        <v>0</v>
      </c>
      <c r="BI975">
        <v>0.5</v>
      </c>
      <c r="BJ975">
        <f>CS975</f>
        <v>0</v>
      </c>
      <c r="BK975">
        <f>L975</f>
        <v>0</v>
      </c>
      <c r="BL975">
        <f>BH975*BI975*BJ975</f>
        <v>0</v>
      </c>
      <c r="BM975">
        <f>(BK975-BC975)/BJ975</f>
        <v>0</v>
      </c>
      <c r="BN975">
        <f>(BA975-BG975)/BG975</f>
        <v>0</v>
      </c>
      <c r="BO975">
        <f>AZ975/(BB975+AZ975/BG975)</f>
        <v>0</v>
      </c>
      <c r="BP975" t="s">
        <v>418</v>
      </c>
      <c r="BQ975">
        <v>0</v>
      </c>
      <c r="BR975">
        <f>IF(BQ975&lt;&gt;0, BQ975, BO975)</f>
        <v>0</v>
      </c>
      <c r="BS975">
        <f>1-BR975/BG975</f>
        <v>0</v>
      </c>
      <c r="BT975">
        <f>(BG975-BF975)/(BG975-BR975)</f>
        <v>0</v>
      </c>
      <c r="BU975">
        <f>(BA975-BG975)/(BA975-BR975)</f>
        <v>0</v>
      </c>
      <c r="BV975">
        <f>(BG975-BF975)/(BG975-AZ975)</f>
        <v>0</v>
      </c>
      <c r="BW975">
        <f>(BA975-BG975)/(BA975-AZ975)</f>
        <v>0</v>
      </c>
      <c r="BX975">
        <f>(BT975*BR975/BF975)</f>
        <v>0</v>
      </c>
      <c r="BY975">
        <f>(1-BX975)</f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f>$B$11*DQ975+$C$11*DR975+$F$11*EC975*(1-EF975)</f>
        <v>0</v>
      </c>
      <c r="CS975">
        <f>CR975*CT975</f>
        <v>0</v>
      </c>
      <c r="CT975">
        <f>($B$11*$D$9+$C$11*$D$9+$F$11*((EP975+EH975)/MAX(EP975+EH975+EQ975, 0.1)*$I$9+EQ975/MAX(EP975+EH975+EQ975, 0.1)*$J$9))/($B$11+$C$11+$F$11)</f>
        <v>0</v>
      </c>
      <c r="CU975">
        <f>($B$11*$K$9+$C$11*$K$9+$F$11*((EP975+EH975)/MAX(EP975+EH975+EQ975, 0.1)*$P$9+EQ975/MAX(EP975+EH975+EQ975, 0.1)*$Q$9))/($B$11+$C$11+$F$11)</f>
        <v>0</v>
      </c>
      <c r="CV975">
        <v>6</v>
      </c>
      <c r="CW975">
        <v>0.5</v>
      </c>
      <c r="CX975" t="s">
        <v>419</v>
      </c>
      <c r="CY975">
        <v>2</v>
      </c>
      <c r="CZ975" t="b">
        <v>1</v>
      </c>
      <c r="DA975">
        <v>1659037741.2</v>
      </c>
      <c r="DB975">
        <v>1409.85</v>
      </c>
      <c r="DC975">
        <v>1482.2675</v>
      </c>
      <c r="DD975">
        <v>25.1829392857143</v>
      </c>
      <c r="DE975">
        <v>19.2103392857143</v>
      </c>
      <c r="DF975">
        <v>1397.94857142857</v>
      </c>
      <c r="DG975">
        <v>24.669575</v>
      </c>
      <c r="DH975">
        <v>500.044607142857</v>
      </c>
      <c r="DI975">
        <v>90.2679535714286</v>
      </c>
      <c r="DJ975">
        <v>0.0439135107142857</v>
      </c>
      <c r="DK975">
        <v>27.20455</v>
      </c>
      <c r="DL975">
        <v>27.1803964285714</v>
      </c>
      <c r="DM975">
        <v>999.9</v>
      </c>
      <c r="DN975">
        <v>0</v>
      </c>
      <c r="DO975">
        <v>0</v>
      </c>
      <c r="DP975">
        <v>9998.39285714286</v>
      </c>
      <c r="DQ975">
        <v>0</v>
      </c>
      <c r="DR975">
        <v>16.9558678571429</v>
      </c>
      <c r="DS975">
        <v>-72.41695</v>
      </c>
      <c r="DT975">
        <v>1446.27142857143</v>
      </c>
      <c r="DU975">
        <v>1511.29857142857</v>
      </c>
      <c r="DV975">
        <v>5.97259571428572</v>
      </c>
      <c r="DW975">
        <v>1482.2675</v>
      </c>
      <c r="DX975">
        <v>19.2103392857143</v>
      </c>
      <c r="DY975">
        <v>2.27321142857143</v>
      </c>
      <c r="DZ975">
        <v>1.7340775</v>
      </c>
      <c r="EA975">
        <v>19.4878142857143</v>
      </c>
      <c r="EB975">
        <v>15.2048142857143</v>
      </c>
      <c r="EC975">
        <v>2000.01857142857</v>
      </c>
      <c r="ED975">
        <v>0.979998321428572</v>
      </c>
      <c r="EE975">
        <v>0.0200016571428571</v>
      </c>
      <c r="EF975">
        <v>0</v>
      </c>
      <c r="EG975">
        <v>889.621857142857</v>
      </c>
      <c r="EH975">
        <v>5.00063</v>
      </c>
      <c r="EI975">
        <v>17506.6571428571</v>
      </c>
      <c r="EJ975">
        <v>17257.0392857143</v>
      </c>
      <c r="EK975">
        <v>38.062</v>
      </c>
      <c r="EL975">
        <v>38.125</v>
      </c>
      <c r="EM975">
        <v>37.562</v>
      </c>
      <c r="EN975">
        <v>37.437</v>
      </c>
      <c r="EO975">
        <v>39.062</v>
      </c>
      <c r="EP975">
        <v>1955.11821428571</v>
      </c>
      <c r="EQ975">
        <v>39.9003571428571</v>
      </c>
      <c r="ER975">
        <v>0</v>
      </c>
      <c r="ES975">
        <v>1659037748.5</v>
      </c>
      <c r="ET975">
        <v>0</v>
      </c>
      <c r="EU975">
        <v>889.6145</v>
      </c>
      <c r="EV975">
        <v>-6.03504272176559</v>
      </c>
      <c r="EW975">
        <v>-107.92478616031</v>
      </c>
      <c r="EX975">
        <v>17505.5</v>
      </c>
      <c r="EY975">
        <v>15</v>
      </c>
      <c r="EZ975">
        <v>1659035359.5</v>
      </c>
      <c r="FA975" t="s">
        <v>1976</v>
      </c>
      <c r="FB975">
        <v>1659035357.5</v>
      </c>
      <c r="FC975">
        <v>1659035359.5</v>
      </c>
      <c r="FD975">
        <v>1</v>
      </c>
      <c r="FE975">
        <v>-0.104</v>
      </c>
      <c r="FF975">
        <v>-0.037</v>
      </c>
      <c r="FG975">
        <v>6.435</v>
      </c>
      <c r="FH975">
        <v>0.501</v>
      </c>
      <c r="FI975">
        <v>420</v>
      </c>
      <c r="FJ975">
        <v>25</v>
      </c>
      <c r="FK975">
        <v>0.45</v>
      </c>
      <c r="FL975">
        <v>0.11</v>
      </c>
      <c r="FM975">
        <v>-72.4518243902439</v>
      </c>
      <c r="FN975">
        <v>0.446718268122033</v>
      </c>
      <c r="FO975">
        <v>0.811162702629271</v>
      </c>
      <c r="FP975">
        <v>1</v>
      </c>
      <c r="FQ975">
        <v>889.912176470588</v>
      </c>
      <c r="FR975">
        <v>-5.41796791261128</v>
      </c>
      <c r="FS975">
        <v>0.598722683060424</v>
      </c>
      <c r="FT975">
        <v>0</v>
      </c>
      <c r="FU975">
        <v>5.94202658536585</v>
      </c>
      <c r="FV975">
        <v>0.551490050674765</v>
      </c>
      <c r="FW975">
        <v>0.0578777434206122</v>
      </c>
      <c r="FX975">
        <v>0</v>
      </c>
      <c r="FY975">
        <v>1</v>
      </c>
      <c r="FZ975">
        <v>3</v>
      </c>
      <c r="GA975" t="s">
        <v>421</v>
      </c>
      <c r="GB975">
        <v>2.97499</v>
      </c>
      <c r="GC975">
        <v>2.69713</v>
      </c>
      <c r="GD975">
        <v>0.208121</v>
      </c>
      <c r="GE975">
        <v>0.21504</v>
      </c>
      <c r="GF975">
        <v>0.106384</v>
      </c>
      <c r="GG975">
        <v>0.0889014</v>
      </c>
      <c r="GH975">
        <v>30836.7</v>
      </c>
      <c r="GI975">
        <v>33434</v>
      </c>
      <c r="GJ975">
        <v>35284.5</v>
      </c>
      <c r="GK975">
        <v>38625.1</v>
      </c>
      <c r="GL975">
        <v>44703.8</v>
      </c>
      <c r="GM975">
        <v>50831.5</v>
      </c>
      <c r="GN975">
        <v>55155.9</v>
      </c>
      <c r="GO975">
        <v>61955.8</v>
      </c>
      <c r="GP975">
        <v>1.9858</v>
      </c>
      <c r="GQ975">
        <v>1.8528</v>
      </c>
      <c r="GR975">
        <v>0.127286</v>
      </c>
      <c r="GS975">
        <v>0</v>
      </c>
      <c r="GT975">
        <v>25.0911</v>
      </c>
      <c r="GU975">
        <v>999.9</v>
      </c>
      <c r="GV975">
        <v>58.076</v>
      </c>
      <c r="GW975">
        <v>29.245</v>
      </c>
      <c r="GX975">
        <v>26.2451</v>
      </c>
      <c r="GY975">
        <v>55.8519</v>
      </c>
      <c r="GZ975">
        <v>46.0777</v>
      </c>
      <c r="HA975">
        <v>1</v>
      </c>
      <c r="HB975">
        <v>-0.0620122</v>
      </c>
      <c r="HC975">
        <v>0.0278867</v>
      </c>
      <c r="HD975">
        <v>20.1138</v>
      </c>
      <c r="HE975">
        <v>5.20052</v>
      </c>
      <c r="HF975">
        <v>12.004</v>
      </c>
      <c r="HG975">
        <v>4.9756</v>
      </c>
      <c r="HH975">
        <v>3.2936</v>
      </c>
      <c r="HI975">
        <v>9999</v>
      </c>
      <c r="HJ975">
        <v>9999</v>
      </c>
      <c r="HK975">
        <v>9999</v>
      </c>
      <c r="HL975">
        <v>631.6</v>
      </c>
      <c r="HM975">
        <v>1.86313</v>
      </c>
      <c r="HN975">
        <v>1.86801</v>
      </c>
      <c r="HO975">
        <v>1.86783</v>
      </c>
      <c r="HP975">
        <v>1.86893</v>
      </c>
      <c r="HQ975">
        <v>1.86981</v>
      </c>
      <c r="HR975">
        <v>1.86584</v>
      </c>
      <c r="HS975">
        <v>1.86691</v>
      </c>
      <c r="HT975">
        <v>1.86829</v>
      </c>
      <c r="HU975">
        <v>5</v>
      </c>
      <c r="HV975">
        <v>0</v>
      </c>
      <c r="HW975">
        <v>0</v>
      </c>
      <c r="HX975">
        <v>0</v>
      </c>
      <c r="HY975" t="s">
        <v>422</v>
      </c>
      <c r="HZ975" t="s">
        <v>423</v>
      </c>
      <c r="IA975" t="s">
        <v>424</v>
      </c>
      <c r="IB975" t="s">
        <v>424</v>
      </c>
      <c r="IC975" t="s">
        <v>424</v>
      </c>
      <c r="ID975" t="s">
        <v>424</v>
      </c>
      <c r="IE975">
        <v>0</v>
      </c>
      <c r="IF975">
        <v>100</v>
      </c>
      <c r="IG975">
        <v>100</v>
      </c>
      <c r="IH975">
        <v>12.02</v>
      </c>
      <c r="II975">
        <v>0.5108</v>
      </c>
      <c r="IJ975">
        <v>3.92360093765785</v>
      </c>
      <c r="IK975">
        <v>0.00601174518973114</v>
      </c>
      <c r="IL975">
        <v>2.77886958061485e-07</v>
      </c>
      <c r="IM975">
        <v>-3.54636231360687e-10</v>
      </c>
      <c r="IN975">
        <v>-0.0563701243599933</v>
      </c>
      <c r="IO975">
        <v>-0.0144154843440888</v>
      </c>
      <c r="IP975">
        <v>0.00183489941427445</v>
      </c>
      <c r="IQ975">
        <v>-1.27444401181449e-05</v>
      </c>
      <c r="IR975">
        <v>-4</v>
      </c>
      <c r="IS975">
        <v>1848</v>
      </c>
      <c r="IT975">
        <v>1</v>
      </c>
      <c r="IU975">
        <v>25</v>
      </c>
      <c r="IV975">
        <v>39.9</v>
      </c>
      <c r="IW975">
        <v>39.8</v>
      </c>
      <c r="IX975">
        <v>2.8772</v>
      </c>
      <c r="IY975">
        <v>2.60376</v>
      </c>
      <c r="IZ975">
        <v>1.54785</v>
      </c>
      <c r="JA975">
        <v>2.30713</v>
      </c>
      <c r="JB975">
        <v>1.34644</v>
      </c>
      <c r="JC975">
        <v>2.37549</v>
      </c>
      <c r="JD975">
        <v>33.6029</v>
      </c>
      <c r="JE975">
        <v>24.2188</v>
      </c>
      <c r="JF975">
        <v>18</v>
      </c>
      <c r="JG975">
        <v>498.7</v>
      </c>
      <c r="JH975">
        <v>412.906</v>
      </c>
      <c r="JI975">
        <v>25</v>
      </c>
      <c r="JJ975">
        <v>26.4422</v>
      </c>
      <c r="JK975">
        <v>30.0001</v>
      </c>
      <c r="JL975">
        <v>26.3888</v>
      </c>
      <c r="JM975">
        <v>26.3312</v>
      </c>
      <c r="JN975">
        <v>57.5624</v>
      </c>
      <c r="JO975">
        <v>35.7377</v>
      </c>
      <c r="JP975">
        <v>95.1333</v>
      </c>
      <c r="JQ975">
        <v>25</v>
      </c>
      <c r="JR975">
        <v>1524.79</v>
      </c>
      <c r="JS975">
        <v>19.0597</v>
      </c>
      <c r="JT975">
        <v>102.316</v>
      </c>
      <c r="JU975">
        <v>103.125</v>
      </c>
    </row>
    <row r="976" spans="1:281">
      <c r="A976">
        <v>958</v>
      </c>
      <c r="B976">
        <v>1659037754.5</v>
      </c>
      <c r="C976">
        <v>14071.4000000954</v>
      </c>
      <c r="D976" t="s">
        <v>2350</v>
      </c>
      <c r="E976" t="s">
        <v>2351</v>
      </c>
      <c r="F976">
        <v>5</v>
      </c>
      <c r="G976" t="s">
        <v>2169</v>
      </c>
      <c r="H976" t="s">
        <v>417</v>
      </c>
      <c r="I976">
        <v>1659037746.73571</v>
      </c>
      <c r="J976">
        <f>(K976)/1000</f>
        <v>0</v>
      </c>
      <c r="K976">
        <f>IF(CZ976, AN976, AH976)</f>
        <v>0</v>
      </c>
      <c r="L976">
        <f>IF(CZ976, AI976, AG976)</f>
        <v>0</v>
      </c>
      <c r="M976">
        <f>DB976 - IF(AU976&gt;1, L976*CV976*100.0/(AW976*DP976), 0)</f>
        <v>0</v>
      </c>
      <c r="N976">
        <f>((T976-J976/2)*M976-L976)/(T976+J976/2)</f>
        <v>0</v>
      </c>
      <c r="O976">
        <f>N976*(DI976+DJ976)/1000.0</f>
        <v>0</v>
      </c>
      <c r="P976">
        <f>(DB976 - IF(AU976&gt;1, L976*CV976*100.0/(AW976*DP976), 0))*(DI976+DJ976)/1000.0</f>
        <v>0</v>
      </c>
      <c r="Q976">
        <f>2.0/((1/S976-1/R976)+SIGN(S976)*SQRT((1/S976-1/R976)*(1/S976-1/R976) + 4*CW976/((CW976+1)*(CW976+1))*(2*1/S976*1/R976-1/R976*1/R976)))</f>
        <v>0</v>
      </c>
      <c r="R976">
        <f>IF(LEFT(CX976,1)&lt;&gt;"0",IF(LEFT(CX976,1)="1",3.0,CY976),$D$5+$E$5*(DP976*DI976/($K$5*1000))+$F$5*(DP976*DI976/($K$5*1000))*MAX(MIN(CV976,$J$5),$I$5)*MAX(MIN(CV976,$J$5),$I$5)+$G$5*MAX(MIN(CV976,$J$5),$I$5)*(DP976*DI976/($K$5*1000))+$H$5*(DP976*DI976/($K$5*1000))*(DP976*DI976/($K$5*1000)))</f>
        <v>0</v>
      </c>
      <c r="S976">
        <f>J976*(1000-(1000*0.61365*exp(17.502*W976/(240.97+W976))/(DI976+DJ976)+DD976)/2)/(1000*0.61365*exp(17.502*W976/(240.97+W976))/(DI976+DJ976)-DD976)</f>
        <v>0</v>
      </c>
      <c r="T976">
        <f>1/((CW976+1)/(Q976/1.6)+1/(R976/1.37)) + CW976/((CW976+1)/(Q976/1.6) + CW976/(R976/1.37))</f>
        <v>0</v>
      </c>
      <c r="U976">
        <f>(CR976*CU976)</f>
        <v>0</v>
      </c>
      <c r="V976">
        <f>(DK976+(U976+2*0.95*5.67E-8*(((DK976+$B$7)+273)^4-(DK976+273)^4)-44100*J976)/(1.84*29.3*R976+8*0.95*5.67E-8*(DK976+273)^3))</f>
        <v>0</v>
      </c>
      <c r="W976">
        <f>($C$7*DL976+$D$7*DM976+$E$7*V976)</f>
        <v>0</v>
      </c>
      <c r="X976">
        <f>0.61365*exp(17.502*W976/(240.97+W976))</f>
        <v>0</v>
      </c>
      <c r="Y976">
        <f>(Z976/AA976*100)</f>
        <v>0</v>
      </c>
      <c r="Z976">
        <f>DD976*(DI976+DJ976)/1000</f>
        <v>0</v>
      </c>
      <c r="AA976">
        <f>0.61365*exp(17.502*DK976/(240.97+DK976))</f>
        <v>0</v>
      </c>
      <c r="AB976">
        <f>(X976-DD976*(DI976+DJ976)/1000)</f>
        <v>0</v>
      </c>
      <c r="AC976">
        <f>(-J976*44100)</f>
        <v>0</v>
      </c>
      <c r="AD976">
        <f>2*29.3*R976*0.92*(DK976-W976)</f>
        <v>0</v>
      </c>
      <c r="AE976">
        <f>2*0.95*5.67E-8*(((DK976+$B$7)+273)^4-(W976+273)^4)</f>
        <v>0</v>
      </c>
      <c r="AF976">
        <f>U976+AE976+AC976+AD976</f>
        <v>0</v>
      </c>
      <c r="AG976">
        <f>DH976*AU976*(DC976-DB976*(1000-AU976*DE976)/(1000-AU976*DD976))/(100*CV976)</f>
        <v>0</v>
      </c>
      <c r="AH976">
        <f>1000*DH976*AU976*(DD976-DE976)/(100*CV976*(1000-AU976*DD976))</f>
        <v>0</v>
      </c>
      <c r="AI976">
        <f>(AJ976 - AK976 - DI976*1E3/(8.314*(DK976+273.15)) * AM976/DH976 * AL976) * DH976/(100*CV976) * (1000 - DE976)/1000</f>
        <v>0</v>
      </c>
      <c r="AJ976">
        <v>1548.16570283975</v>
      </c>
      <c r="AK976">
        <v>1490.29660606061</v>
      </c>
      <c r="AL976">
        <v>3.53314702454688</v>
      </c>
      <c r="AM976">
        <v>66.0502826319513</v>
      </c>
      <c r="AN976">
        <f>(AP976 - AO976 + DI976*1E3/(8.314*(DK976+273.15)) * AR976/DH976 * AQ976) * DH976/(100*CV976) * 1000/(1000 - AP976)</f>
        <v>0</v>
      </c>
      <c r="AO976">
        <v>19.1223001854297</v>
      </c>
      <c r="AP976">
        <v>25.1107713286713</v>
      </c>
      <c r="AQ976">
        <v>-0.00720862718698278</v>
      </c>
      <c r="AR976">
        <v>92.4461955037178</v>
      </c>
      <c r="AS976">
        <v>0</v>
      </c>
      <c r="AT976">
        <v>0</v>
      </c>
      <c r="AU976">
        <f>IF(AS976*$H$13&gt;=AW976,1.0,(AW976/(AW976-AS976*$H$13)))</f>
        <v>0</v>
      </c>
      <c r="AV976">
        <f>(AU976-1)*100</f>
        <v>0</v>
      </c>
      <c r="AW976">
        <f>MAX(0,($B$13+$C$13*DP976)/(1+$D$13*DP976)*DI976/(DK976+273)*$E$13)</f>
        <v>0</v>
      </c>
      <c r="AX976" t="s">
        <v>418</v>
      </c>
      <c r="AY976" t="s">
        <v>418</v>
      </c>
      <c r="AZ976">
        <v>0</v>
      </c>
      <c r="BA976">
        <v>0</v>
      </c>
      <c r="BB976">
        <f>1-AZ976/BA976</f>
        <v>0</v>
      </c>
      <c r="BC976">
        <v>0</v>
      </c>
      <c r="BD976" t="s">
        <v>418</v>
      </c>
      <c r="BE976" t="s">
        <v>418</v>
      </c>
      <c r="BF976">
        <v>0</v>
      </c>
      <c r="BG976">
        <v>0</v>
      </c>
      <c r="BH976">
        <f>1-BF976/BG976</f>
        <v>0</v>
      </c>
      <c r="BI976">
        <v>0.5</v>
      </c>
      <c r="BJ976">
        <f>CS976</f>
        <v>0</v>
      </c>
      <c r="BK976">
        <f>L976</f>
        <v>0</v>
      </c>
      <c r="BL976">
        <f>BH976*BI976*BJ976</f>
        <v>0</v>
      </c>
      <c r="BM976">
        <f>(BK976-BC976)/BJ976</f>
        <v>0</v>
      </c>
      <c r="BN976">
        <f>(BA976-BG976)/BG976</f>
        <v>0</v>
      </c>
      <c r="BO976">
        <f>AZ976/(BB976+AZ976/BG976)</f>
        <v>0</v>
      </c>
      <c r="BP976" t="s">
        <v>418</v>
      </c>
      <c r="BQ976">
        <v>0</v>
      </c>
      <c r="BR976">
        <f>IF(BQ976&lt;&gt;0, BQ976, BO976)</f>
        <v>0</v>
      </c>
      <c r="BS976">
        <f>1-BR976/BG976</f>
        <v>0</v>
      </c>
      <c r="BT976">
        <f>(BG976-BF976)/(BG976-BR976)</f>
        <v>0</v>
      </c>
      <c r="BU976">
        <f>(BA976-BG976)/(BA976-BR976)</f>
        <v>0</v>
      </c>
      <c r="BV976">
        <f>(BG976-BF976)/(BG976-AZ976)</f>
        <v>0</v>
      </c>
      <c r="BW976">
        <f>(BA976-BG976)/(BA976-AZ976)</f>
        <v>0</v>
      </c>
      <c r="BX976">
        <f>(BT976*BR976/BF976)</f>
        <v>0</v>
      </c>
      <c r="BY976">
        <f>(1-BX976)</f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f>$B$11*DQ976+$C$11*DR976+$F$11*EC976*(1-EF976)</f>
        <v>0</v>
      </c>
      <c r="CS976">
        <f>CR976*CT976</f>
        <v>0</v>
      </c>
      <c r="CT976">
        <f>($B$11*$D$9+$C$11*$D$9+$F$11*((EP976+EH976)/MAX(EP976+EH976+EQ976, 0.1)*$I$9+EQ976/MAX(EP976+EH976+EQ976, 0.1)*$J$9))/($B$11+$C$11+$F$11)</f>
        <v>0</v>
      </c>
      <c r="CU976">
        <f>($B$11*$K$9+$C$11*$K$9+$F$11*((EP976+EH976)/MAX(EP976+EH976+EQ976, 0.1)*$P$9+EQ976/MAX(EP976+EH976+EQ976, 0.1)*$Q$9))/($B$11+$C$11+$F$11)</f>
        <v>0</v>
      </c>
      <c r="CV976">
        <v>6</v>
      </c>
      <c r="CW976">
        <v>0.5</v>
      </c>
      <c r="CX976" t="s">
        <v>419</v>
      </c>
      <c r="CY976">
        <v>2</v>
      </c>
      <c r="CZ976" t="b">
        <v>1</v>
      </c>
      <c r="DA976">
        <v>1659037746.73571</v>
      </c>
      <c r="DB976">
        <v>1428.37178571429</v>
      </c>
      <c r="DC976">
        <v>1501.16321428571</v>
      </c>
      <c r="DD976">
        <v>25.1481535714286</v>
      </c>
      <c r="DE976">
        <v>19.1540357142857</v>
      </c>
      <c r="DF976">
        <v>1416.38357142857</v>
      </c>
      <c r="DG976">
        <v>24.6365321428571</v>
      </c>
      <c r="DH976">
        <v>500.008928571428</v>
      </c>
      <c r="DI976">
        <v>90.2672928571428</v>
      </c>
      <c r="DJ976">
        <v>0.0439241357142857</v>
      </c>
      <c r="DK976">
        <v>27.2035035714286</v>
      </c>
      <c r="DL976">
        <v>27.1800214285714</v>
      </c>
      <c r="DM976">
        <v>999.9</v>
      </c>
      <c r="DN976">
        <v>0</v>
      </c>
      <c r="DO976">
        <v>0</v>
      </c>
      <c r="DP976">
        <v>9984.64285714286</v>
      </c>
      <c r="DQ976">
        <v>0</v>
      </c>
      <c r="DR976">
        <v>17.05755</v>
      </c>
      <c r="DS976">
        <v>-72.7922285714286</v>
      </c>
      <c r="DT976">
        <v>1465.21928571429</v>
      </c>
      <c r="DU976">
        <v>1530.47821428571</v>
      </c>
      <c r="DV976">
        <v>5.99410964285714</v>
      </c>
      <c r="DW976">
        <v>1501.16321428571</v>
      </c>
      <c r="DX976">
        <v>19.1540357142857</v>
      </c>
      <c r="DY976">
        <v>2.270055</v>
      </c>
      <c r="DZ976">
        <v>1.7289825</v>
      </c>
      <c r="EA976">
        <v>19.4654642857143</v>
      </c>
      <c r="EB976">
        <v>15.1590928571429</v>
      </c>
      <c r="EC976">
        <v>2000.01071428571</v>
      </c>
      <c r="ED976">
        <v>0.979998321428571</v>
      </c>
      <c r="EE976">
        <v>0.0200016571428571</v>
      </c>
      <c r="EF976">
        <v>0</v>
      </c>
      <c r="EG976">
        <v>889.155892857143</v>
      </c>
      <c r="EH976">
        <v>5.00063</v>
      </c>
      <c r="EI976">
        <v>17496.7714285714</v>
      </c>
      <c r="EJ976">
        <v>17256.975</v>
      </c>
      <c r="EK976">
        <v>38.062</v>
      </c>
      <c r="EL976">
        <v>38.125</v>
      </c>
      <c r="EM976">
        <v>37.562</v>
      </c>
      <c r="EN976">
        <v>37.437</v>
      </c>
      <c r="EO976">
        <v>39.062</v>
      </c>
      <c r="EP976">
        <v>1955.11071428571</v>
      </c>
      <c r="EQ976">
        <v>39.9</v>
      </c>
      <c r="ER976">
        <v>0</v>
      </c>
      <c r="ES976">
        <v>1659037753.9</v>
      </c>
      <c r="ET976">
        <v>0</v>
      </c>
      <c r="EU976">
        <v>889.10028</v>
      </c>
      <c r="EV976">
        <v>-4.11723075982291</v>
      </c>
      <c r="EW976">
        <v>-93.9076921520474</v>
      </c>
      <c r="EX976">
        <v>17495.436</v>
      </c>
      <c r="EY976">
        <v>15</v>
      </c>
      <c r="EZ976">
        <v>1659035359.5</v>
      </c>
      <c r="FA976" t="s">
        <v>1976</v>
      </c>
      <c r="FB976">
        <v>1659035357.5</v>
      </c>
      <c r="FC976">
        <v>1659035359.5</v>
      </c>
      <c r="FD976">
        <v>1</v>
      </c>
      <c r="FE976">
        <v>-0.104</v>
      </c>
      <c r="FF976">
        <v>-0.037</v>
      </c>
      <c r="FG976">
        <v>6.435</v>
      </c>
      <c r="FH976">
        <v>0.501</v>
      </c>
      <c r="FI976">
        <v>420</v>
      </c>
      <c r="FJ976">
        <v>25</v>
      </c>
      <c r="FK976">
        <v>0.45</v>
      </c>
      <c r="FL976">
        <v>0.11</v>
      </c>
      <c r="FM976">
        <v>-72.6351390243902</v>
      </c>
      <c r="FN976">
        <v>-3.09653815110268</v>
      </c>
      <c r="FO976">
        <v>0.817013808546187</v>
      </c>
      <c r="FP976">
        <v>0</v>
      </c>
      <c r="FQ976">
        <v>889.429647058824</v>
      </c>
      <c r="FR976">
        <v>-5.23706645828347</v>
      </c>
      <c r="FS976">
        <v>0.572146776846698</v>
      </c>
      <c r="FT976">
        <v>0</v>
      </c>
      <c r="FU976">
        <v>5.98069902439024</v>
      </c>
      <c r="FV976">
        <v>0.227500029795032</v>
      </c>
      <c r="FW976">
        <v>0.0314181064623941</v>
      </c>
      <c r="FX976">
        <v>0</v>
      </c>
      <c r="FY976">
        <v>0</v>
      </c>
      <c r="FZ976">
        <v>3</v>
      </c>
      <c r="GA976" t="s">
        <v>427</v>
      </c>
      <c r="GB976">
        <v>2.97371</v>
      </c>
      <c r="GC976">
        <v>2.69804</v>
      </c>
      <c r="GD976">
        <v>0.209744</v>
      </c>
      <c r="GE976">
        <v>0.216705</v>
      </c>
      <c r="GF976">
        <v>0.106325</v>
      </c>
      <c r="GG976">
        <v>0.0888812</v>
      </c>
      <c r="GH976">
        <v>30773.1</v>
      </c>
      <c r="GI976">
        <v>33363.5</v>
      </c>
      <c r="GJ976">
        <v>35284.1</v>
      </c>
      <c r="GK976">
        <v>38625.5</v>
      </c>
      <c r="GL976">
        <v>44706.6</v>
      </c>
      <c r="GM976">
        <v>50833.6</v>
      </c>
      <c r="GN976">
        <v>55155.6</v>
      </c>
      <c r="GO976">
        <v>61957</v>
      </c>
      <c r="GP976">
        <v>1.9844</v>
      </c>
      <c r="GQ976">
        <v>1.8534</v>
      </c>
      <c r="GR976">
        <v>0.12666</v>
      </c>
      <c r="GS976">
        <v>0</v>
      </c>
      <c r="GT976">
        <v>25.0931</v>
      </c>
      <c r="GU976">
        <v>999.9</v>
      </c>
      <c r="GV976">
        <v>58.076</v>
      </c>
      <c r="GW976">
        <v>29.235</v>
      </c>
      <c r="GX976">
        <v>26.2319</v>
      </c>
      <c r="GY976">
        <v>56.4019</v>
      </c>
      <c r="GZ976">
        <v>46.4423</v>
      </c>
      <c r="HA976">
        <v>1</v>
      </c>
      <c r="HB976">
        <v>-0.0616463</v>
      </c>
      <c r="HC976">
        <v>0.0272331</v>
      </c>
      <c r="HD976">
        <v>20.1133</v>
      </c>
      <c r="HE976">
        <v>5.19932</v>
      </c>
      <c r="HF976">
        <v>12.0052</v>
      </c>
      <c r="HG976">
        <v>4.9748</v>
      </c>
      <c r="HH976">
        <v>3.2936</v>
      </c>
      <c r="HI976">
        <v>9999</v>
      </c>
      <c r="HJ976">
        <v>9999</v>
      </c>
      <c r="HK976">
        <v>9999</v>
      </c>
      <c r="HL976">
        <v>631.6</v>
      </c>
      <c r="HM976">
        <v>1.86313</v>
      </c>
      <c r="HN976">
        <v>1.86801</v>
      </c>
      <c r="HO976">
        <v>1.8678</v>
      </c>
      <c r="HP976">
        <v>1.86896</v>
      </c>
      <c r="HQ976">
        <v>1.86981</v>
      </c>
      <c r="HR976">
        <v>1.86584</v>
      </c>
      <c r="HS976">
        <v>1.86691</v>
      </c>
      <c r="HT976">
        <v>1.86829</v>
      </c>
      <c r="HU976">
        <v>5</v>
      </c>
      <c r="HV976">
        <v>0</v>
      </c>
      <c r="HW976">
        <v>0</v>
      </c>
      <c r="HX976">
        <v>0</v>
      </c>
      <c r="HY976" t="s">
        <v>422</v>
      </c>
      <c r="HZ976" t="s">
        <v>423</v>
      </c>
      <c r="IA976" t="s">
        <v>424</v>
      </c>
      <c r="IB976" t="s">
        <v>424</v>
      </c>
      <c r="IC976" t="s">
        <v>424</v>
      </c>
      <c r="ID976" t="s">
        <v>424</v>
      </c>
      <c r="IE976">
        <v>0</v>
      </c>
      <c r="IF976">
        <v>100</v>
      </c>
      <c r="IG976">
        <v>100</v>
      </c>
      <c r="IH976">
        <v>12.11</v>
      </c>
      <c r="II976">
        <v>0.5097</v>
      </c>
      <c r="IJ976">
        <v>3.92360093765785</v>
      </c>
      <c r="IK976">
        <v>0.00601174518973114</v>
      </c>
      <c r="IL976">
        <v>2.77886958061485e-07</v>
      </c>
      <c r="IM976">
        <v>-3.54636231360687e-10</v>
      </c>
      <c r="IN976">
        <v>-0.0563701243599933</v>
      </c>
      <c r="IO976">
        <v>-0.0144154843440888</v>
      </c>
      <c r="IP976">
        <v>0.00183489941427445</v>
      </c>
      <c r="IQ976">
        <v>-1.27444401181449e-05</v>
      </c>
      <c r="IR976">
        <v>-4</v>
      </c>
      <c r="IS976">
        <v>1848</v>
      </c>
      <c r="IT976">
        <v>1</v>
      </c>
      <c r="IU976">
        <v>25</v>
      </c>
      <c r="IV976">
        <v>40</v>
      </c>
      <c r="IW976">
        <v>39.9</v>
      </c>
      <c r="IX976">
        <v>2.90405</v>
      </c>
      <c r="IY976">
        <v>2.60498</v>
      </c>
      <c r="IZ976">
        <v>1.54785</v>
      </c>
      <c r="JA976">
        <v>2.30591</v>
      </c>
      <c r="JB976">
        <v>1.34644</v>
      </c>
      <c r="JC976">
        <v>2.27417</v>
      </c>
      <c r="JD976">
        <v>33.6029</v>
      </c>
      <c r="JE976">
        <v>24.2188</v>
      </c>
      <c r="JF976">
        <v>18</v>
      </c>
      <c r="JG976">
        <v>497.779</v>
      </c>
      <c r="JH976">
        <v>413.245</v>
      </c>
      <c r="JI976">
        <v>24.9998</v>
      </c>
      <c r="JJ976">
        <v>26.4422</v>
      </c>
      <c r="JK976">
        <v>30.0003</v>
      </c>
      <c r="JL976">
        <v>26.3888</v>
      </c>
      <c r="JM976">
        <v>26.3312</v>
      </c>
      <c r="JN976">
        <v>58.138</v>
      </c>
      <c r="JO976">
        <v>36.0149</v>
      </c>
      <c r="JP976">
        <v>95.1333</v>
      </c>
      <c r="JQ976">
        <v>25</v>
      </c>
      <c r="JR976">
        <v>1538.28</v>
      </c>
      <c r="JS976">
        <v>19.0335</v>
      </c>
      <c r="JT976">
        <v>102.315</v>
      </c>
      <c r="JU976">
        <v>103.126</v>
      </c>
    </row>
    <row r="977" spans="1:281">
      <c r="A977">
        <v>959</v>
      </c>
      <c r="B977">
        <v>1659037759.5</v>
      </c>
      <c r="C977">
        <v>14076.4000000954</v>
      </c>
      <c r="D977" t="s">
        <v>2352</v>
      </c>
      <c r="E977" t="s">
        <v>2353</v>
      </c>
      <c r="F977">
        <v>5</v>
      </c>
      <c r="G977" t="s">
        <v>2169</v>
      </c>
      <c r="H977" t="s">
        <v>417</v>
      </c>
      <c r="I977">
        <v>1659037752.01852</v>
      </c>
      <c r="J977">
        <f>(K977)/1000</f>
        <v>0</v>
      </c>
      <c r="K977">
        <f>IF(CZ977, AN977, AH977)</f>
        <v>0</v>
      </c>
      <c r="L977">
        <f>IF(CZ977, AI977, AG977)</f>
        <v>0</v>
      </c>
      <c r="M977">
        <f>DB977 - IF(AU977&gt;1, L977*CV977*100.0/(AW977*DP977), 0)</f>
        <v>0</v>
      </c>
      <c r="N977">
        <f>((T977-J977/2)*M977-L977)/(T977+J977/2)</f>
        <v>0</v>
      </c>
      <c r="O977">
        <f>N977*(DI977+DJ977)/1000.0</f>
        <v>0</v>
      </c>
      <c r="P977">
        <f>(DB977 - IF(AU977&gt;1, L977*CV977*100.0/(AW977*DP977), 0))*(DI977+DJ977)/1000.0</f>
        <v>0</v>
      </c>
      <c r="Q977">
        <f>2.0/((1/S977-1/R977)+SIGN(S977)*SQRT((1/S977-1/R977)*(1/S977-1/R977) + 4*CW977/((CW977+1)*(CW977+1))*(2*1/S977*1/R977-1/R977*1/R977)))</f>
        <v>0</v>
      </c>
      <c r="R977">
        <f>IF(LEFT(CX977,1)&lt;&gt;"0",IF(LEFT(CX977,1)="1",3.0,CY977),$D$5+$E$5*(DP977*DI977/($K$5*1000))+$F$5*(DP977*DI977/($K$5*1000))*MAX(MIN(CV977,$J$5),$I$5)*MAX(MIN(CV977,$J$5),$I$5)+$G$5*MAX(MIN(CV977,$J$5),$I$5)*(DP977*DI977/($K$5*1000))+$H$5*(DP977*DI977/($K$5*1000))*(DP977*DI977/($K$5*1000)))</f>
        <v>0</v>
      </c>
      <c r="S977">
        <f>J977*(1000-(1000*0.61365*exp(17.502*W977/(240.97+W977))/(DI977+DJ977)+DD977)/2)/(1000*0.61365*exp(17.502*W977/(240.97+W977))/(DI977+DJ977)-DD977)</f>
        <v>0</v>
      </c>
      <c r="T977">
        <f>1/((CW977+1)/(Q977/1.6)+1/(R977/1.37)) + CW977/((CW977+1)/(Q977/1.6) + CW977/(R977/1.37))</f>
        <v>0</v>
      </c>
      <c r="U977">
        <f>(CR977*CU977)</f>
        <v>0</v>
      </c>
      <c r="V977">
        <f>(DK977+(U977+2*0.95*5.67E-8*(((DK977+$B$7)+273)^4-(DK977+273)^4)-44100*J977)/(1.84*29.3*R977+8*0.95*5.67E-8*(DK977+273)^3))</f>
        <v>0</v>
      </c>
      <c r="W977">
        <f>($C$7*DL977+$D$7*DM977+$E$7*V977)</f>
        <v>0</v>
      </c>
      <c r="X977">
        <f>0.61365*exp(17.502*W977/(240.97+W977))</f>
        <v>0</v>
      </c>
      <c r="Y977">
        <f>(Z977/AA977*100)</f>
        <v>0</v>
      </c>
      <c r="Z977">
        <f>DD977*(DI977+DJ977)/1000</f>
        <v>0</v>
      </c>
      <c r="AA977">
        <f>0.61365*exp(17.502*DK977/(240.97+DK977))</f>
        <v>0</v>
      </c>
      <c r="AB977">
        <f>(X977-DD977*(DI977+DJ977)/1000)</f>
        <v>0</v>
      </c>
      <c r="AC977">
        <f>(-J977*44100)</f>
        <v>0</v>
      </c>
      <c r="AD977">
        <f>2*29.3*R977*0.92*(DK977-W977)</f>
        <v>0</v>
      </c>
      <c r="AE977">
        <f>2*0.95*5.67E-8*(((DK977+$B$7)+273)^4-(W977+273)^4)</f>
        <v>0</v>
      </c>
      <c r="AF977">
        <f>U977+AE977+AC977+AD977</f>
        <v>0</v>
      </c>
      <c r="AG977">
        <f>DH977*AU977*(DC977-DB977*(1000-AU977*DE977)/(1000-AU977*DD977))/(100*CV977)</f>
        <v>0</v>
      </c>
      <c r="AH977">
        <f>1000*DH977*AU977*(DD977-DE977)/(100*CV977*(1000-AU977*DD977))</f>
        <v>0</v>
      </c>
      <c r="AI977">
        <f>(AJ977 - AK977 - DI977*1E3/(8.314*(DK977+273.15)) * AM977/DH977 * AL977) * DH977/(100*CV977) * (1000 - DE977)/1000</f>
        <v>0</v>
      </c>
      <c r="AJ977">
        <v>1564.88433651153</v>
      </c>
      <c r="AK977">
        <v>1507.58496969697</v>
      </c>
      <c r="AL977">
        <v>3.41450699075135</v>
      </c>
      <c r="AM977">
        <v>66.0502826319513</v>
      </c>
      <c r="AN977">
        <f>(AP977 - AO977 + DI977*1E3/(8.314*(DK977+273.15)) * AR977/DH977 * AQ977) * DH977/(100*CV977) * 1000/(1000 - AP977)</f>
        <v>0</v>
      </c>
      <c r="AO977">
        <v>19.0941656191877</v>
      </c>
      <c r="AP977">
        <v>25.0937006993007</v>
      </c>
      <c r="AQ977">
        <v>-0.00530313334729859</v>
      </c>
      <c r="AR977">
        <v>92.4461955037178</v>
      </c>
      <c r="AS977">
        <v>0</v>
      </c>
      <c r="AT977">
        <v>0</v>
      </c>
      <c r="AU977">
        <f>IF(AS977*$H$13&gt;=AW977,1.0,(AW977/(AW977-AS977*$H$13)))</f>
        <v>0</v>
      </c>
      <c r="AV977">
        <f>(AU977-1)*100</f>
        <v>0</v>
      </c>
      <c r="AW977">
        <f>MAX(0,($B$13+$C$13*DP977)/(1+$D$13*DP977)*DI977/(DK977+273)*$E$13)</f>
        <v>0</v>
      </c>
      <c r="AX977" t="s">
        <v>418</v>
      </c>
      <c r="AY977" t="s">
        <v>418</v>
      </c>
      <c r="AZ977">
        <v>0</v>
      </c>
      <c r="BA977">
        <v>0</v>
      </c>
      <c r="BB977">
        <f>1-AZ977/BA977</f>
        <v>0</v>
      </c>
      <c r="BC977">
        <v>0</v>
      </c>
      <c r="BD977" t="s">
        <v>418</v>
      </c>
      <c r="BE977" t="s">
        <v>418</v>
      </c>
      <c r="BF977">
        <v>0</v>
      </c>
      <c r="BG977">
        <v>0</v>
      </c>
      <c r="BH977">
        <f>1-BF977/BG977</f>
        <v>0</v>
      </c>
      <c r="BI977">
        <v>0.5</v>
      </c>
      <c r="BJ977">
        <f>CS977</f>
        <v>0</v>
      </c>
      <c r="BK977">
        <f>L977</f>
        <v>0</v>
      </c>
      <c r="BL977">
        <f>BH977*BI977*BJ977</f>
        <v>0</v>
      </c>
      <c r="BM977">
        <f>(BK977-BC977)/BJ977</f>
        <v>0</v>
      </c>
      <c r="BN977">
        <f>(BA977-BG977)/BG977</f>
        <v>0</v>
      </c>
      <c r="BO977">
        <f>AZ977/(BB977+AZ977/BG977)</f>
        <v>0</v>
      </c>
      <c r="BP977" t="s">
        <v>418</v>
      </c>
      <c r="BQ977">
        <v>0</v>
      </c>
      <c r="BR977">
        <f>IF(BQ977&lt;&gt;0, BQ977, BO977)</f>
        <v>0</v>
      </c>
      <c r="BS977">
        <f>1-BR977/BG977</f>
        <v>0</v>
      </c>
      <c r="BT977">
        <f>(BG977-BF977)/(BG977-BR977)</f>
        <v>0</v>
      </c>
      <c r="BU977">
        <f>(BA977-BG977)/(BA977-BR977)</f>
        <v>0</v>
      </c>
      <c r="BV977">
        <f>(BG977-BF977)/(BG977-AZ977)</f>
        <v>0</v>
      </c>
      <c r="BW977">
        <f>(BA977-BG977)/(BA977-AZ977)</f>
        <v>0</v>
      </c>
      <c r="BX977">
        <f>(BT977*BR977/BF977)</f>
        <v>0</v>
      </c>
      <c r="BY977">
        <f>(1-BX977)</f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f>$B$11*DQ977+$C$11*DR977+$F$11*EC977*(1-EF977)</f>
        <v>0</v>
      </c>
      <c r="CS977">
        <f>CR977*CT977</f>
        <v>0</v>
      </c>
      <c r="CT977">
        <f>($B$11*$D$9+$C$11*$D$9+$F$11*((EP977+EH977)/MAX(EP977+EH977+EQ977, 0.1)*$I$9+EQ977/MAX(EP977+EH977+EQ977, 0.1)*$J$9))/($B$11+$C$11+$F$11)</f>
        <v>0</v>
      </c>
      <c r="CU977">
        <f>($B$11*$K$9+$C$11*$K$9+$F$11*((EP977+EH977)/MAX(EP977+EH977+EQ977, 0.1)*$P$9+EQ977/MAX(EP977+EH977+EQ977, 0.1)*$Q$9))/($B$11+$C$11+$F$11)</f>
        <v>0</v>
      </c>
      <c r="CV977">
        <v>6</v>
      </c>
      <c r="CW977">
        <v>0.5</v>
      </c>
      <c r="CX977" t="s">
        <v>419</v>
      </c>
      <c r="CY977">
        <v>2</v>
      </c>
      <c r="CZ977" t="b">
        <v>1</v>
      </c>
      <c r="DA977">
        <v>1659037752.01852</v>
      </c>
      <c r="DB977">
        <v>1446.18666666667</v>
      </c>
      <c r="DC977">
        <v>1518.99851851852</v>
      </c>
      <c r="DD977">
        <v>25.1195666666667</v>
      </c>
      <c r="DE977">
        <v>19.1086740740741</v>
      </c>
      <c r="DF977">
        <v>1434.11555555556</v>
      </c>
      <c r="DG977">
        <v>24.6093703703704</v>
      </c>
      <c r="DH977">
        <v>499.999481481481</v>
      </c>
      <c r="DI977">
        <v>90.2668703703704</v>
      </c>
      <c r="DJ977">
        <v>0.0439823111111111</v>
      </c>
      <c r="DK977">
        <v>27.2022185185185</v>
      </c>
      <c r="DL977">
        <v>27.1779814814815</v>
      </c>
      <c r="DM977">
        <v>999.9</v>
      </c>
      <c r="DN977">
        <v>0</v>
      </c>
      <c r="DO977">
        <v>0</v>
      </c>
      <c r="DP977">
        <v>9997.77777777778</v>
      </c>
      <c r="DQ977">
        <v>0</v>
      </c>
      <c r="DR977">
        <v>17.1009</v>
      </c>
      <c r="DS977">
        <v>-72.8126555555556</v>
      </c>
      <c r="DT977">
        <v>1483.44962962963</v>
      </c>
      <c r="DU977">
        <v>1548.59</v>
      </c>
      <c r="DV977">
        <v>6.01088555555556</v>
      </c>
      <c r="DW977">
        <v>1518.99851851852</v>
      </c>
      <c r="DX977">
        <v>19.1086740740741</v>
      </c>
      <c r="DY977">
        <v>2.26746333333333</v>
      </c>
      <c r="DZ977">
        <v>1.72487962962963</v>
      </c>
      <c r="EA977">
        <v>19.4471</v>
      </c>
      <c r="EB977">
        <v>15.122137037037</v>
      </c>
      <c r="EC977">
        <v>2000.00888888889</v>
      </c>
      <c r="ED977">
        <v>0.979998222222222</v>
      </c>
      <c r="EE977">
        <v>0.020001762962963</v>
      </c>
      <c r="EF977">
        <v>0</v>
      </c>
      <c r="EG977">
        <v>888.801888888889</v>
      </c>
      <c r="EH977">
        <v>5.00063</v>
      </c>
      <c r="EI977">
        <v>17488.1592592593</v>
      </c>
      <c r="EJ977">
        <v>17256.9555555556</v>
      </c>
      <c r="EK977">
        <v>38.062</v>
      </c>
      <c r="EL977">
        <v>38.125</v>
      </c>
      <c r="EM977">
        <v>37.562</v>
      </c>
      <c r="EN977">
        <v>37.437</v>
      </c>
      <c r="EO977">
        <v>39.062</v>
      </c>
      <c r="EP977">
        <v>1955.10888888889</v>
      </c>
      <c r="EQ977">
        <v>39.9</v>
      </c>
      <c r="ER977">
        <v>0</v>
      </c>
      <c r="ES977">
        <v>1659037758.7</v>
      </c>
      <c r="ET977">
        <v>0</v>
      </c>
      <c r="EU977">
        <v>888.75988</v>
      </c>
      <c r="EV977">
        <v>-4.59846154084732</v>
      </c>
      <c r="EW977">
        <v>-96.1692307576056</v>
      </c>
      <c r="EX977">
        <v>17487.784</v>
      </c>
      <c r="EY977">
        <v>15</v>
      </c>
      <c r="EZ977">
        <v>1659035359.5</v>
      </c>
      <c r="FA977" t="s">
        <v>1976</v>
      </c>
      <c r="FB977">
        <v>1659035357.5</v>
      </c>
      <c r="FC977">
        <v>1659035359.5</v>
      </c>
      <c r="FD977">
        <v>1</v>
      </c>
      <c r="FE977">
        <v>-0.104</v>
      </c>
      <c r="FF977">
        <v>-0.037</v>
      </c>
      <c r="FG977">
        <v>6.435</v>
      </c>
      <c r="FH977">
        <v>0.501</v>
      </c>
      <c r="FI977">
        <v>420</v>
      </c>
      <c r="FJ977">
        <v>25</v>
      </c>
      <c r="FK977">
        <v>0.45</v>
      </c>
      <c r="FL977">
        <v>0.11</v>
      </c>
      <c r="FM977">
        <v>-72.6631121951219</v>
      </c>
      <c r="FN977">
        <v>-4.39590440170491</v>
      </c>
      <c r="FO977">
        <v>0.843307091649827</v>
      </c>
      <c r="FP977">
        <v>0</v>
      </c>
      <c r="FQ977">
        <v>889.066676470588</v>
      </c>
      <c r="FR977">
        <v>-4.40007639071391</v>
      </c>
      <c r="FS977">
        <v>0.494362496232946</v>
      </c>
      <c r="FT977">
        <v>0</v>
      </c>
      <c r="FU977">
        <v>5.99907975609756</v>
      </c>
      <c r="FV977">
        <v>0.112316323424685</v>
      </c>
      <c r="FW977">
        <v>0.0179102489377921</v>
      </c>
      <c r="FX977">
        <v>0</v>
      </c>
      <c r="FY977">
        <v>0</v>
      </c>
      <c r="FZ977">
        <v>3</v>
      </c>
      <c r="GA977" t="s">
        <v>427</v>
      </c>
      <c r="GB977">
        <v>2.97396</v>
      </c>
      <c r="GC977">
        <v>2.69693</v>
      </c>
      <c r="GD977">
        <v>0.211195</v>
      </c>
      <c r="GE977">
        <v>0.217983</v>
      </c>
      <c r="GF977">
        <v>0.106257</v>
      </c>
      <c r="GG977">
        <v>0.0885792</v>
      </c>
      <c r="GH977">
        <v>30716.5</v>
      </c>
      <c r="GI977">
        <v>33308.8</v>
      </c>
      <c r="GJ977">
        <v>35283.9</v>
      </c>
      <c r="GK977">
        <v>38625.3</v>
      </c>
      <c r="GL977">
        <v>44709.7</v>
      </c>
      <c r="GM977">
        <v>50849.8</v>
      </c>
      <c r="GN977">
        <v>55155.1</v>
      </c>
      <c r="GO977">
        <v>61956.1</v>
      </c>
      <c r="GP977">
        <v>1.9848</v>
      </c>
      <c r="GQ977">
        <v>1.8536</v>
      </c>
      <c r="GR977">
        <v>0.127554</v>
      </c>
      <c r="GS977">
        <v>0</v>
      </c>
      <c r="GT977">
        <v>25.0953</v>
      </c>
      <c r="GU977">
        <v>999.9</v>
      </c>
      <c r="GV977">
        <v>58.052</v>
      </c>
      <c r="GW977">
        <v>29.235</v>
      </c>
      <c r="GX977">
        <v>26.2177</v>
      </c>
      <c r="GY977">
        <v>55.6919</v>
      </c>
      <c r="GZ977">
        <v>45.8974</v>
      </c>
      <c r="HA977">
        <v>1</v>
      </c>
      <c r="HB977">
        <v>-0.0613821</v>
      </c>
      <c r="HC977">
        <v>0.0291939</v>
      </c>
      <c r="HD977">
        <v>20.1129</v>
      </c>
      <c r="HE977">
        <v>5.19692</v>
      </c>
      <c r="HF977">
        <v>12.004</v>
      </c>
      <c r="HG977">
        <v>4.9748</v>
      </c>
      <c r="HH977">
        <v>3.293</v>
      </c>
      <c r="HI977">
        <v>9999</v>
      </c>
      <c r="HJ977">
        <v>9999</v>
      </c>
      <c r="HK977">
        <v>9999</v>
      </c>
      <c r="HL977">
        <v>631.6</v>
      </c>
      <c r="HM977">
        <v>1.86316</v>
      </c>
      <c r="HN977">
        <v>1.86804</v>
      </c>
      <c r="HO977">
        <v>1.86783</v>
      </c>
      <c r="HP977">
        <v>1.86896</v>
      </c>
      <c r="HQ977">
        <v>1.86981</v>
      </c>
      <c r="HR977">
        <v>1.86584</v>
      </c>
      <c r="HS977">
        <v>1.86691</v>
      </c>
      <c r="HT977">
        <v>1.86829</v>
      </c>
      <c r="HU977">
        <v>5</v>
      </c>
      <c r="HV977">
        <v>0</v>
      </c>
      <c r="HW977">
        <v>0</v>
      </c>
      <c r="HX977">
        <v>0</v>
      </c>
      <c r="HY977" t="s">
        <v>422</v>
      </c>
      <c r="HZ977" t="s">
        <v>423</v>
      </c>
      <c r="IA977" t="s">
        <v>424</v>
      </c>
      <c r="IB977" t="s">
        <v>424</v>
      </c>
      <c r="IC977" t="s">
        <v>424</v>
      </c>
      <c r="ID977" t="s">
        <v>424</v>
      </c>
      <c r="IE977">
        <v>0</v>
      </c>
      <c r="IF977">
        <v>100</v>
      </c>
      <c r="IG977">
        <v>100</v>
      </c>
      <c r="IH977">
        <v>12.18</v>
      </c>
      <c r="II977">
        <v>0.5085</v>
      </c>
      <c r="IJ977">
        <v>3.92360093765785</v>
      </c>
      <c r="IK977">
        <v>0.00601174518973114</v>
      </c>
      <c r="IL977">
        <v>2.77886958061485e-07</v>
      </c>
      <c r="IM977">
        <v>-3.54636231360687e-10</v>
      </c>
      <c r="IN977">
        <v>-0.0563701243599933</v>
      </c>
      <c r="IO977">
        <v>-0.0144154843440888</v>
      </c>
      <c r="IP977">
        <v>0.00183489941427445</v>
      </c>
      <c r="IQ977">
        <v>-1.27444401181449e-05</v>
      </c>
      <c r="IR977">
        <v>-4</v>
      </c>
      <c r="IS977">
        <v>1848</v>
      </c>
      <c r="IT977">
        <v>1</v>
      </c>
      <c r="IU977">
        <v>25</v>
      </c>
      <c r="IV977">
        <v>40</v>
      </c>
      <c r="IW977">
        <v>40</v>
      </c>
      <c r="IX977">
        <v>2.92725</v>
      </c>
      <c r="IY977">
        <v>2.59766</v>
      </c>
      <c r="IZ977">
        <v>1.54785</v>
      </c>
      <c r="JA977">
        <v>2.30713</v>
      </c>
      <c r="JB977">
        <v>1.34644</v>
      </c>
      <c r="JC977">
        <v>2.39136</v>
      </c>
      <c r="JD977">
        <v>33.6029</v>
      </c>
      <c r="JE977">
        <v>24.2188</v>
      </c>
      <c r="JF977">
        <v>18</v>
      </c>
      <c r="JG977">
        <v>498.042</v>
      </c>
      <c r="JH977">
        <v>413.358</v>
      </c>
      <c r="JI977">
        <v>25</v>
      </c>
      <c r="JJ977">
        <v>26.4444</v>
      </c>
      <c r="JK977">
        <v>30.0001</v>
      </c>
      <c r="JL977">
        <v>26.3888</v>
      </c>
      <c r="JM977">
        <v>26.3312</v>
      </c>
      <c r="JN977">
        <v>58.672</v>
      </c>
      <c r="JO977">
        <v>36.0149</v>
      </c>
      <c r="JP977">
        <v>94.7557</v>
      </c>
      <c r="JQ977">
        <v>25</v>
      </c>
      <c r="JR977">
        <v>1558.39</v>
      </c>
      <c r="JS977">
        <v>19.0219</v>
      </c>
      <c r="JT977">
        <v>102.314</v>
      </c>
      <c r="JU977">
        <v>103.125</v>
      </c>
    </row>
    <row r="978" spans="1:281">
      <c r="A978">
        <v>960</v>
      </c>
      <c r="B978">
        <v>1659037764.5</v>
      </c>
      <c r="C978">
        <v>14081.4000000954</v>
      </c>
      <c r="D978" t="s">
        <v>2354</v>
      </c>
      <c r="E978" t="s">
        <v>2355</v>
      </c>
      <c r="F978">
        <v>5</v>
      </c>
      <c r="G978" t="s">
        <v>2169</v>
      </c>
      <c r="H978" t="s">
        <v>417</v>
      </c>
      <c r="I978">
        <v>1659037756.73214</v>
      </c>
      <c r="J978">
        <f>(K978)/1000</f>
        <v>0</v>
      </c>
      <c r="K978">
        <f>IF(CZ978, AN978, AH978)</f>
        <v>0</v>
      </c>
      <c r="L978">
        <f>IF(CZ978, AI978, AG978)</f>
        <v>0</v>
      </c>
      <c r="M978">
        <f>DB978 - IF(AU978&gt;1, L978*CV978*100.0/(AW978*DP978), 0)</f>
        <v>0</v>
      </c>
      <c r="N978">
        <f>((T978-J978/2)*M978-L978)/(T978+J978/2)</f>
        <v>0</v>
      </c>
      <c r="O978">
        <f>N978*(DI978+DJ978)/1000.0</f>
        <v>0</v>
      </c>
      <c r="P978">
        <f>(DB978 - IF(AU978&gt;1, L978*CV978*100.0/(AW978*DP978), 0))*(DI978+DJ978)/1000.0</f>
        <v>0</v>
      </c>
      <c r="Q978">
        <f>2.0/((1/S978-1/R978)+SIGN(S978)*SQRT((1/S978-1/R978)*(1/S978-1/R978) + 4*CW978/((CW978+1)*(CW978+1))*(2*1/S978*1/R978-1/R978*1/R978)))</f>
        <v>0</v>
      </c>
      <c r="R978">
        <f>IF(LEFT(CX978,1)&lt;&gt;"0",IF(LEFT(CX978,1)="1",3.0,CY978),$D$5+$E$5*(DP978*DI978/($K$5*1000))+$F$5*(DP978*DI978/($K$5*1000))*MAX(MIN(CV978,$J$5),$I$5)*MAX(MIN(CV978,$J$5),$I$5)+$G$5*MAX(MIN(CV978,$J$5),$I$5)*(DP978*DI978/($K$5*1000))+$H$5*(DP978*DI978/($K$5*1000))*(DP978*DI978/($K$5*1000)))</f>
        <v>0</v>
      </c>
      <c r="S978">
        <f>J978*(1000-(1000*0.61365*exp(17.502*W978/(240.97+W978))/(DI978+DJ978)+DD978)/2)/(1000*0.61365*exp(17.502*W978/(240.97+W978))/(DI978+DJ978)-DD978)</f>
        <v>0</v>
      </c>
      <c r="T978">
        <f>1/((CW978+1)/(Q978/1.6)+1/(R978/1.37)) + CW978/((CW978+1)/(Q978/1.6) + CW978/(R978/1.37))</f>
        <v>0</v>
      </c>
      <c r="U978">
        <f>(CR978*CU978)</f>
        <v>0</v>
      </c>
      <c r="V978">
        <f>(DK978+(U978+2*0.95*5.67E-8*(((DK978+$B$7)+273)^4-(DK978+273)^4)-44100*J978)/(1.84*29.3*R978+8*0.95*5.67E-8*(DK978+273)^3))</f>
        <v>0</v>
      </c>
      <c r="W978">
        <f>($C$7*DL978+$D$7*DM978+$E$7*V978)</f>
        <v>0</v>
      </c>
      <c r="X978">
        <f>0.61365*exp(17.502*W978/(240.97+W978))</f>
        <v>0</v>
      </c>
      <c r="Y978">
        <f>(Z978/AA978*100)</f>
        <v>0</v>
      </c>
      <c r="Z978">
        <f>DD978*(DI978+DJ978)/1000</f>
        <v>0</v>
      </c>
      <c r="AA978">
        <f>0.61365*exp(17.502*DK978/(240.97+DK978))</f>
        <v>0</v>
      </c>
      <c r="AB978">
        <f>(X978-DD978*(DI978+DJ978)/1000)</f>
        <v>0</v>
      </c>
      <c r="AC978">
        <f>(-J978*44100)</f>
        <v>0</v>
      </c>
      <c r="AD978">
        <f>2*29.3*R978*0.92*(DK978-W978)</f>
        <v>0</v>
      </c>
      <c r="AE978">
        <f>2*0.95*5.67E-8*(((DK978+$B$7)+273)^4-(W978+273)^4)</f>
        <v>0</v>
      </c>
      <c r="AF978">
        <f>U978+AE978+AC978+AD978</f>
        <v>0</v>
      </c>
      <c r="AG978">
        <f>DH978*AU978*(DC978-DB978*(1000-AU978*DE978)/(1000-AU978*DD978))/(100*CV978)</f>
        <v>0</v>
      </c>
      <c r="AH978">
        <f>1000*DH978*AU978*(DD978-DE978)/(100*CV978*(1000-AU978*DD978))</f>
        <v>0</v>
      </c>
      <c r="AI978">
        <f>(AJ978 - AK978 - DI978*1E3/(8.314*(DK978+273.15)) * AM978/DH978 * AL978) * DH978/(100*CV978) * (1000 - DE978)/1000</f>
        <v>0</v>
      </c>
      <c r="AJ978">
        <v>1582.09121733358</v>
      </c>
      <c r="AK978">
        <v>1524.48042424242</v>
      </c>
      <c r="AL978">
        <v>3.41181381252653</v>
      </c>
      <c r="AM978">
        <v>66.0502826319513</v>
      </c>
      <c r="AN978">
        <f>(AP978 - AO978 + DI978*1E3/(8.314*(DK978+273.15)) * AR978/DH978 * AQ978) * DH978/(100*CV978) * 1000/(1000 - AP978)</f>
        <v>0</v>
      </c>
      <c r="AO978">
        <v>19.0235768236532</v>
      </c>
      <c r="AP978">
        <v>25.0511377622378</v>
      </c>
      <c r="AQ978">
        <v>-0.00936644583134512</v>
      </c>
      <c r="AR978">
        <v>92.4461955037178</v>
      </c>
      <c r="AS978">
        <v>0</v>
      </c>
      <c r="AT978">
        <v>0</v>
      </c>
      <c r="AU978">
        <f>IF(AS978*$H$13&gt;=AW978,1.0,(AW978/(AW978-AS978*$H$13)))</f>
        <v>0</v>
      </c>
      <c r="AV978">
        <f>(AU978-1)*100</f>
        <v>0</v>
      </c>
      <c r="AW978">
        <f>MAX(0,($B$13+$C$13*DP978)/(1+$D$13*DP978)*DI978/(DK978+273)*$E$13)</f>
        <v>0</v>
      </c>
      <c r="AX978" t="s">
        <v>418</v>
      </c>
      <c r="AY978" t="s">
        <v>418</v>
      </c>
      <c r="AZ978">
        <v>0</v>
      </c>
      <c r="BA978">
        <v>0</v>
      </c>
      <c r="BB978">
        <f>1-AZ978/BA978</f>
        <v>0</v>
      </c>
      <c r="BC978">
        <v>0</v>
      </c>
      <c r="BD978" t="s">
        <v>418</v>
      </c>
      <c r="BE978" t="s">
        <v>418</v>
      </c>
      <c r="BF978">
        <v>0</v>
      </c>
      <c r="BG978">
        <v>0</v>
      </c>
      <c r="BH978">
        <f>1-BF978/BG978</f>
        <v>0</v>
      </c>
      <c r="BI978">
        <v>0.5</v>
      </c>
      <c r="BJ978">
        <f>CS978</f>
        <v>0</v>
      </c>
      <c r="BK978">
        <f>L978</f>
        <v>0</v>
      </c>
      <c r="BL978">
        <f>BH978*BI978*BJ978</f>
        <v>0</v>
      </c>
      <c r="BM978">
        <f>(BK978-BC978)/BJ978</f>
        <v>0</v>
      </c>
      <c r="BN978">
        <f>(BA978-BG978)/BG978</f>
        <v>0</v>
      </c>
      <c r="BO978">
        <f>AZ978/(BB978+AZ978/BG978)</f>
        <v>0</v>
      </c>
      <c r="BP978" t="s">
        <v>418</v>
      </c>
      <c r="BQ978">
        <v>0</v>
      </c>
      <c r="BR978">
        <f>IF(BQ978&lt;&gt;0, BQ978, BO978)</f>
        <v>0</v>
      </c>
      <c r="BS978">
        <f>1-BR978/BG978</f>
        <v>0</v>
      </c>
      <c r="BT978">
        <f>(BG978-BF978)/(BG978-BR978)</f>
        <v>0</v>
      </c>
      <c r="BU978">
        <f>(BA978-BG978)/(BA978-BR978)</f>
        <v>0</v>
      </c>
      <c r="BV978">
        <f>(BG978-BF978)/(BG978-AZ978)</f>
        <v>0</v>
      </c>
      <c r="BW978">
        <f>(BA978-BG978)/(BA978-AZ978)</f>
        <v>0</v>
      </c>
      <c r="BX978">
        <f>(BT978*BR978/BF978)</f>
        <v>0</v>
      </c>
      <c r="BY978">
        <f>(1-BX978)</f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f>$B$11*DQ978+$C$11*DR978+$F$11*EC978*(1-EF978)</f>
        <v>0</v>
      </c>
      <c r="CS978">
        <f>CR978*CT978</f>
        <v>0</v>
      </c>
      <c r="CT978">
        <f>($B$11*$D$9+$C$11*$D$9+$F$11*((EP978+EH978)/MAX(EP978+EH978+EQ978, 0.1)*$I$9+EQ978/MAX(EP978+EH978+EQ978, 0.1)*$J$9))/($B$11+$C$11+$F$11)</f>
        <v>0</v>
      </c>
      <c r="CU978">
        <f>($B$11*$K$9+$C$11*$K$9+$F$11*((EP978+EH978)/MAX(EP978+EH978+EQ978, 0.1)*$P$9+EQ978/MAX(EP978+EH978+EQ978, 0.1)*$Q$9))/($B$11+$C$11+$F$11)</f>
        <v>0</v>
      </c>
      <c r="CV978">
        <v>6</v>
      </c>
      <c r="CW978">
        <v>0.5</v>
      </c>
      <c r="CX978" t="s">
        <v>419</v>
      </c>
      <c r="CY978">
        <v>2</v>
      </c>
      <c r="CZ978" t="b">
        <v>1</v>
      </c>
      <c r="DA978">
        <v>1659037756.73214</v>
      </c>
      <c r="DB978">
        <v>1462.00357142857</v>
      </c>
      <c r="DC978">
        <v>1535.125</v>
      </c>
      <c r="DD978">
        <v>25.0950178571429</v>
      </c>
      <c r="DE978">
        <v>19.0697642857143</v>
      </c>
      <c r="DF978">
        <v>1449.86071428571</v>
      </c>
      <c r="DG978">
        <v>24.5860535714286</v>
      </c>
      <c r="DH978">
        <v>500.006107142857</v>
      </c>
      <c r="DI978">
        <v>90.2663714285714</v>
      </c>
      <c r="DJ978">
        <v>0.0440494214285714</v>
      </c>
      <c r="DK978">
        <v>27.2028464285714</v>
      </c>
      <c r="DL978">
        <v>27.1783142857143</v>
      </c>
      <c r="DM978">
        <v>999.9</v>
      </c>
      <c r="DN978">
        <v>0</v>
      </c>
      <c r="DO978">
        <v>0</v>
      </c>
      <c r="DP978">
        <v>10003.75</v>
      </c>
      <c r="DQ978">
        <v>0</v>
      </c>
      <c r="DR978">
        <v>17.1009</v>
      </c>
      <c r="DS978">
        <v>-73.1222357142857</v>
      </c>
      <c r="DT978">
        <v>1499.63535714286</v>
      </c>
      <c r="DU978">
        <v>1564.96857142857</v>
      </c>
      <c r="DV978">
        <v>6.02524892857143</v>
      </c>
      <c r="DW978">
        <v>1535.125</v>
      </c>
      <c r="DX978">
        <v>19.0697642857143</v>
      </c>
      <c r="DY978">
        <v>2.26523571428571</v>
      </c>
      <c r="DZ978">
        <v>1.72135785714286</v>
      </c>
      <c r="EA978">
        <v>19.4312892857143</v>
      </c>
      <c r="EB978">
        <v>15.0903428571429</v>
      </c>
      <c r="EC978">
        <v>1999.9875</v>
      </c>
      <c r="ED978">
        <v>0.979998</v>
      </c>
      <c r="EE978">
        <v>0.020002</v>
      </c>
      <c r="EF978">
        <v>0</v>
      </c>
      <c r="EG978">
        <v>888.437357142857</v>
      </c>
      <c r="EH978">
        <v>5.00063</v>
      </c>
      <c r="EI978">
        <v>17480.5571428571</v>
      </c>
      <c r="EJ978">
        <v>17256.7785714286</v>
      </c>
      <c r="EK978">
        <v>38.062</v>
      </c>
      <c r="EL978">
        <v>38.125</v>
      </c>
      <c r="EM978">
        <v>37.562</v>
      </c>
      <c r="EN978">
        <v>37.437</v>
      </c>
      <c r="EO978">
        <v>39.062</v>
      </c>
      <c r="EP978">
        <v>1955.0875</v>
      </c>
      <c r="EQ978">
        <v>39.9</v>
      </c>
      <c r="ER978">
        <v>0</v>
      </c>
      <c r="ES978">
        <v>1659037763.5</v>
      </c>
      <c r="ET978">
        <v>0</v>
      </c>
      <c r="EU978">
        <v>888.39228</v>
      </c>
      <c r="EV978">
        <v>-4.95007692035801</v>
      </c>
      <c r="EW978">
        <v>-94.0615383140914</v>
      </c>
      <c r="EX978">
        <v>17480.14</v>
      </c>
      <c r="EY978">
        <v>15</v>
      </c>
      <c r="EZ978">
        <v>1659035359.5</v>
      </c>
      <c r="FA978" t="s">
        <v>1976</v>
      </c>
      <c r="FB978">
        <v>1659035357.5</v>
      </c>
      <c r="FC978">
        <v>1659035359.5</v>
      </c>
      <c r="FD978">
        <v>1</v>
      </c>
      <c r="FE978">
        <v>-0.104</v>
      </c>
      <c r="FF978">
        <v>-0.037</v>
      </c>
      <c r="FG978">
        <v>6.435</v>
      </c>
      <c r="FH978">
        <v>0.501</v>
      </c>
      <c r="FI978">
        <v>420</v>
      </c>
      <c r="FJ978">
        <v>25</v>
      </c>
      <c r="FK978">
        <v>0.45</v>
      </c>
      <c r="FL978">
        <v>0.11</v>
      </c>
      <c r="FM978">
        <v>-72.8506341463415</v>
      </c>
      <c r="FN978">
        <v>-1.70210801393745</v>
      </c>
      <c r="FO978">
        <v>0.62071457900562</v>
      </c>
      <c r="FP978">
        <v>0</v>
      </c>
      <c r="FQ978">
        <v>888.690441176471</v>
      </c>
      <c r="FR978">
        <v>-5.10797555533213</v>
      </c>
      <c r="FS978">
        <v>0.561417176919075</v>
      </c>
      <c r="FT978">
        <v>0</v>
      </c>
      <c r="FU978">
        <v>6.01579341463415</v>
      </c>
      <c r="FV978">
        <v>0.214612264808373</v>
      </c>
      <c r="FW978">
        <v>0.0268778558423423</v>
      </c>
      <c r="FX978">
        <v>0</v>
      </c>
      <c r="FY978">
        <v>0</v>
      </c>
      <c r="FZ978">
        <v>3</v>
      </c>
      <c r="GA978" t="s">
        <v>427</v>
      </c>
      <c r="GB978">
        <v>2.97371</v>
      </c>
      <c r="GC978">
        <v>2.69768</v>
      </c>
      <c r="GD978">
        <v>0.212635</v>
      </c>
      <c r="GE978">
        <v>0.219524</v>
      </c>
      <c r="GF978">
        <v>0.10615</v>
      </c>
      <c r="GG978">
        <v>0.0885028</v>
      </c>
      <c r="GH978">
        <v>30661</v>
      </c>
      <c r="GI978">
        <v>33243.4</v>
      </c>
      <c r="GJ978">
        <v>35284.6</v>
      </c>
      <c r="GK978">
        <v>38625.5</v>
      </c>
      <c r="GL978">
        <v>44715.5</v>
      </c>
      <c r="GM978">
        <v>50854.6</v>
      </c>
      <c r="GN978">
        <v>55155.5</v>
      </c>
      <c r="GO978">
        <v>61956.7</v>
      </c>
      <c r="GP978">
        <v>1.985</v>
      </c>
      <c r="GQ978">
        <v>1.8532</v>
      </c>
      <c r="GR978">
        <v>0.127107</v>
      </c>
      <c r="GS978">
        <v>0</v>
      </c>
      <c r="GT978">
        <v>25.0974</v>
      </c>
      <c r="GU978">
        <v>999.9</v>
      </c>
      <c r="GV978">
        <v>58.052</v>
      </c>
      <c r="GW978">
        <v>29.235</v>
      </c>
      <c r="GX978">
        <v>26.2206</v>
      </c>
      <c r="GY978">
        <v>55.4619</v>
      </c>
      <c r="GZ978">
        <v>46.234</v>
      </c>
      <c r="HA978">
        <v>1</v>
      </c>
      <c r="HB978">
        <v>-0.0610569</v>
      </c>
      <c r="HC978">
        <v>0.030719</v>
      </c>
      <c r="HD978">
        <v>20.1138</v>
      </c>
      <c r="HE978">
        <v>5.20052</v>
      </c>
      <c r="HF978">
        <v>12.004</v>
      </c>
      <c r="HG978">
        <v>4.9756</v>
      </c>
      <c r="HH978">
        <v>3.2936</v>
      </c>
      <c r="HI978">
        <v>9999</v>
      </c>
      <c r="HJ978">
        <v>9999</v>
      </c>
      <c r="HK978">
        <v>9999</v>
      </c>
      <c r="HL978">
        <v>631.6</v>
      </c>
      <c r="HM978">
        <v>1.8631</v>
      </c>
      <c r="HN978">
        <v>1.86798</v>
      </c>
      <c r="HO978">
        <v>1.86783</v>
      </c>
      <c r="HP978">
        <v>1.86902</v>
      </c>
      <c r="HQ978">
        <v>1.86981</v>
      </c>
      <c r="HR978">
        <v>1.86584</v>
      </c>
      <c r="HS978">
        <v>1.86691</v>
      </c>
      <c r="HT978">
        <v>1.86829</v>
      </c>
      <c r="HU978">
        <v>5</v>
      </c>
      <c r="HV978">
        <v>0</v>
      </c>
      <c r="HW978">
        <v>0</v>
      </c>
      <c r="HX978">
        <v>0</v>
      </c>
      <c r="HY978" t="s">
        <v>422</v>
      </c>
      <c r="HZ978" t="s">
        <v>423</v>
      </c>
      <c r="IA978" t="s">
        <v>424</v>
      </c>
      <c r="IB978" t="s">
        <v>424</v>
      </c>
      <c r="IC978" t="s">
        <v>424</v>
      </c>
      <c r="ID978" t="s">
        <v>424</v>
      </c>
      <c r="IE978">
        <v>0</v>
      </c>
      <c r="IF978">
        <v>100</v>
      </c>
      <c r="IG978">
        <v>100</v>
      </c>
      <c r="IH978">
        <v>12.26</v>
      </c>
      <c r="II978">
        <v>0.5067</v>
      </c>
      <c r="IJ978">
        <v>3.92360093765785</v>
      </c>
      <c r="IK978">
        <v>0.00601174518973114</v>
      </c>
      <c r="IL978">
        <v>2.77886958061485e-07</v>
      </c>
      <c r="IM978">
        <v>-3.54636231360687e-10</v>
      </c>
      <c r="IN978">
        <v>-0.0563701243599933</v>
      </c>
      <c r="IO978">
        <v>-0.0144154843440888</v>
      </c>
      <c r="IP978">
        <v>0.00183489941427445</v>
      </c>
      <c r="IQ978">
        <v>-1.27444401181449e-05</v>
      </c>
      <c r="IR978">
        <v>-4</v>
      </c>
      <c r="IS978">
        <v>1848</v>
      </c>
      <c r="IT978">
        <v>1</v>
      </c>
      <c r="IU978">
        <v>25</v>
      </c>
      <c r="IV978">
        <v>40.1</v>
      </c>
      <c r="IW978">
        <v>40.1</v>
      </c>
      <c r="IX978">
        <v>2.95288</v>
      </c>
      <c r="IY978">
        <v>2.59766</v>
      </c>
      <c r="IZ978">
        <v>1.54785</v>
      </c>
      <c r="JA978">
        <v>2.30591</v>
      </c>
      <c r="JB978">
        <v>1.34644</v>
      </c>
      <c r="JC978">
        <v>2.42065</v>
      </c>
      <c r="JD978">
        <v>33.6029</v>
      </c>
      <c r="JE978">
        <v>24.2276</v>
      </c>
      <c r="JF978">
        <v>18</v>
      </c>
      <c r="JG978">
        <v>498.173</v>
      </c>
      <c r="JH978">
        <v>413.132</v>
      </c>
      <c r="JI978">
        <v>25.0001</v>
      </c>
      <c r="JJ978">
        <v>26.4444</v>
      </c>
      <c r="JK978">
        <v>30.0005</v>
      </c>
      <c r="JL978">
        <v>26.3888</v>
      </c>
      <c r="JM978">
        <v>26.3312</v>
      </c>
      <c r="JN978">
        <v>59.1123</v>
      </c>
      <c r="JO978">
        <v>36.0149</v>
      </c>
      <c r="JP978">
        <v>94.7557</v>
      </c>
      <c r="JQ978">
        <v>25</v>
      </c>
      <c r="JR978">
        <v>1571.81</v>
      </c>
      <c r="JS978">
        <v>19.036</v>
      </c>
      <c r="JT978">
        <v>102.315</v>
      </c>
      <c r="JU978">
        <v>103.126</v>
      </c>
    </row>
    <row r="979" spans="1:281">
      <c r="A979">
        <v>961</v>
      </c>
      <c r="B979">
        <v>1659037769.5</v>
      </c>
      <c r="C979">
        <v>14086.4000000954</v>
      </c>
      <c r="D979" t="s">
        <v>2356</v>
      </c>
      <c r="E979" t="s">
        <v>2357</v>
      </c>
      <c r="F979">
        <v>5</v>
      </c>
      <c r="G979" t="s">
        <v>2169</v>
      </c>
      <c r="H979" t="s">
        <v>417</v>
      </c>
      <c r="I979">
        <v>1659037762</v>
      </c>
      <c r="J979">
        <f>(K979)/1000</f>
        <v>0</v>
      </c>
      <c r="K979">
        <f>IF(CZ979, AN979, AH979)</f>
        <v>0</v>
      </c>
      <c r="L979">
        <f>IF(CZ979, AI979, AG979)</f>
        <v>0</v>
      </c>
      <c r="M979">
        <f>DB979 - IF(AU979&gt;1, L979*CV979*100.0/(AW979*DP979), 0)</f>
        <v>0</v>
      </c>
      <c r="N979">
        <f>((T979-J979/2)*M979-L979)/(T979+J979/2)</f>
        <v>0</v>
      </c>
      <c r="O979">
        <f>N979*(DI979+DJ979)/1000.0</f>
        <v>0</v>
      </c>
      <c r="P979">
        <f>(DB979 - IF(AU979&gt;1, L979*CV979*100.0/(AW979*DP979), 0))*(DI979+DJ979)/1000.0</f>
        <v>0</v>
      </c>
      <c r="Q979">
        <f>2.0/((1/S979-1/R979)+SIGN(S979)*SQRT((1/S979-1/R979)*(1/S979-1/R979) + 4*CW979/((CW979+1)*(CW979+1))*(2*1/S979*1/R979-1/R979*1/R979)))</f>
        <v>0</v>
      </c>
      <c r="R979">
        <f>IF(LEFT(CX979,1)&lt;&gt;"0",IF(LEFT(CX979,1)="1",3.0,CY979),$D$5+$E$5*(DP979*DI979/($K$5*1000))+$F$5*(DP979*DI979/($K$5*1000))*MAX(MIN(CV979,$J$5),$I$5)*MAX(MIN(CV979,$J$5),$I$5)+$G$5*MAX(MIN(CV979,$J$5),$I$5)*(DP979*DI979/($K$5*1000))+$H$5*(DP979*DI979/($K$5*1000))*(DP979*DI979/($K$5*1000)))</f>
        <v>0</v>
      </c>
      <c r="S979">
        <f>J979*(1000-(1000*0.61365*exp(17.502*W979/(240.97+W979))/(DI979+DJ979)+DD979)/2)/(1000*0.61365*exp(17.502*W979/(240.97+W979))/(DI979+DJ979)-DD979)</f>
        <v>0</v>
      </c>
      <c r="T979">
        <f>1/((CW979+1)/(Q979/1.6)+1/(R979/1.37)) + CW979/((CW979+1)/(Q979/1.6) + CW979/(R979/1.37))</f>
        <v>0</v>
      </c>
      <c r="U979">
        <f>(CR979*CU979)</f>
        <v>0</v>
      </c>
      <c r="V979">
        <f>(DK979+(U979+2*0.95*5.67E-8*(((DK979+$B$7)+273)^4-(DK979+273)^4)-44100*J979)/(1.84*29.3*R979+8*0.95*5.67E-8*(DK979+273)^3))</f>
        <v>0</v>
      </c>
      <c r="W979">
        <f>($C$7*DL979+$D$7*DM979+$E$7*V979)</f>
        <v>0</v>
      </c>
      <c r="X979">
        <f>0.61365*exp(17.502*W979/(240.97+W979))</f>
        <v>0</v>
      </c>
      <c r="Y979">
        <f>(Z979/AA979*100)</f>
        <v>0</v>
      </c>
      <c r="Z979">
        <f>DD979*(DI979+DJ979)/1000</f>
        <v>0</v>
      </c>
      <c r="AA979">
        <f>0.61365*exp(17.502*DK979/(240.97+DK979))</f>
        <v>0</v>
      </c>
      <c r="AB979">
        <f>(X979-DD979*(DI979+DJ979)/1000)</f>
        <v>0</v>
      </c>
      <c r="AC979">
        <f>(-J979*44100)</f>
        <v>0</v>
      </c>
      <c r="AD979">
        <f>2*29.3*R979*0.92*(DK979-W979)</f>
        <v>0</v>
      </c>
      <c r="AE979">
        <f>2*0.95*5.67E-8*(((DK979+$B$7)+273)^4-(W979+273)^4)</f>
        <v>0</v>
      </c>
      <c r="AF979">
        <f>U979+AE979+AC979+AD979</f>
        <v>0</v>
      </c>
      <c r="AG979">
        <f>DH979*AU979*(DC979-DB979*(1000-AU979*DE979)/(1000-AU979*DD979))/(100*CV979)</f>
        <v>0</v>
      </c>
      <c r="AH979">
        <f>1000*DH979*AU979*(DD979-DE979)/(100*CV979*(1000-AU979*DD979))</f>
        <v>0</v>
      </c>
      <c r="AI979">
        <f>(AJ979 - AK979 - DI979*1E3/(8.314*(DK979+273.15)) * AM979/DH979 * AL979) * DH979/(100*CV979) * (1000 - DE979)/1000</f>
        <v>0</v>
      </c>
      <c r="AJ979">
        <v>1598.39670679111</v>
      </c>
      <c r="AK979">
        <v>1541.69812121212</v>
      </c>
      <c r="AL979">
        <v>3.33693456814178</v>
      </c>
      <c r="AM979">
        <v>66.0502826319513</v>
      </c>
      <c r="AN979">
        <f>(AP979 - AO979 + DI979*1E3/(8.314*(DK979+273.15)) * AR979/DH979 * AQ979) * DH979/(100*CV979) * 1000/(1000 - AP979)</f>
        <v>0</v>
      </c>
      <c r="AO979">
        <v>19.0037510770096</v>
      </c>
      <c r="AP979">
        <v>25.0301307692308</v>
      </c>
      <c r="AQ979">
        <v>-0.00533323486878887</v>
      </c>
      <c r="AR979">
        <v>92.4461955037178</v>
      </c>
      <c r="AS979">
        <v>0</v>
      </c>
      <c r="AT979">
        <v>0</v>
      </c>
      <c r="AU979">
        <f>IF(AS979*$H$13&gt;=AW979,1.0,(AW979/(AW979-AS979*$H$13)))</f>
        <v>0</v>
      </c>
      <c r="AV979">
        <f>(AU979-1)*100</f>
        <v>0</v>
      </c>
      <c r="AW979">
        <f>MAX(0,($B$13+$C$13*DP979)/(1+$D$13*DP979)*DI979/(DK979+273)*$E$13)</f>
        <v>0</v>
      </c>
      <c r="AX979" t="s">
        <v>418</v>
      </c>
      <c r="AY979" t="s">
        <v>418</v>
      </c>
      <c r="AZ979">
        <v>0</v>
      </c>
      <c r="BA979">
        <v>0</v>
      </c>
      <c r="BB979">
        <f>1-AZ979/BA979</f>
        <v>0</v>
      </c>
      <c r="BC979">
        <v>0</v>
      </c>
      <c r="BD979" t="s">
        <v>418</v>
      </c>
      <c r="BE979" t="s">
        <v>418</v>
      </c>
      <c r="BF979">
        <v>0</v>
      </c>
      <c r="BG979">
        <v>0</v>
      </c>
      <c r="BH979">
        <f>1-BF979/BG979</f>
        <v>0</v>
      </c>
      <c r="BI979">
        <v>0.5</v>
      </c>
      <c r="BJ979">
        <f>CS979</f>
        <v>0</v>
      </c>
      <c r="BK979">
        <f>L979</f>
        <v>0</v>
      </c>
      <c r="BL979">
        <f>BH979*BI979*BJ979</f>
        <v>0</v>
      </c>
      <c r="BM979">
        <f>(BK979-BC979)/BJ979</f>
        <v>0</v>
      </c>
      <c r="BN979">
        <f>(BA979-BG979)/BG979</f>
        <v>0</v>
      </c>
      <c r="BO979">
        <f>AZ979/(BB979+AZ979/BG979)</f>
        <v>0</v>
      </c>
      <c r="BP979" t="s">
        <v>418</v>
      </c>
      <c r="BQ979">
        <v>0</v>
      </c>
      <c r="BR979">
        <f>IF(BQ979&lt;&gt;0, BQ979, BO979)</f>
        <v>0</v>
      </c>
      <c r="BS979">
        <f>1-BR979/BG979</f>
        <v>0</v>
      </c>
      <c r="BT979">
        <f>(BG979-BF979)/(BG979-BR979)</f>
        <v>0</v>
      </c>
      <c r="BU979">
        <f>(BA979-BG979)/(BA979-BR979)</f>
        <v>0</v>
      </c>
      <c r="BV979">
        <f>(BG979-BF979)/(BG979-AZ979)</f>
        <v>0</v>
      </c>
      <c r="BW979">
        <f>(BA979-BG979)/(BA979-AZ979)</f>
        <v>0</v>
      </c>
      <c r="BX979">
        <f>(BT979*BR979/BF979)</f>
        <v>0</v>
      </c>
      <c r="BY979">
        <f>(1-BX979)</f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f>$B$11*DQ979+$C$11*DR979+$F$11*EC979*(1-EF979)</f>
        <v>0</v>
      </c>
      <c r="CS979">
        <f>CR979*CT979</f>
        <v>0</v>
      </c>
      <c r="CT979">
        <f>($B$11*$D$9+$C$11*$D$9+$F$11*((EP979+EH979)/MAX(EP979+EH979+EQ979, 0.1)*$I$9+EQ979/MAX(EP979+EH979+EQ979, 0.1)*$J$9))/($B$11+$C$11+$F$11)</f>
        <v>0</v>
      </c>
      <c r="CU979">
        <f>($B$11*$K$9+$C$11*$K$9+$F$11*((EP979+EH979)/MAX(EP979+EH979+EQ979, 0.1)*$P$9+EQ979/MAX(EP979+EH979+EQ979, 0.1)*$Q$9))/($B$11+$C$11+$F$11)</f>
        <v>0</v>
      </c>
      <c r="CV979">
        <v>6</v>
      </c>
      <c r="CW979">
        <v>0.5</v>
      </c>
      <c r="CX979" t="s">
        <v>419</v>
      </c>
      <c r="CY979">
        <v>2</v>
      </c>
      <c r="CZ979" t="b">
        <v>1</v>
      </c>
      <c r="DA979">
        <v>1659037762</v>
      </c>
      <c r="DB979">
        <v>1479.77407407407</v>
      </c>
      <c r="DC979">
        <v>1552.45148148148</v>
      </c>
      <c r="DD979">
        <v>25.068237037037</v>
      </c>
      <c r="DE979">
        <v>19.0284259259259</v>
      </c>
      <c r="DF979">
        <v>1467.55074074074</v>
      </c>
      <c r="DG979">
        <v>24.5606148148148</v>
      </c>
      <c r="DH979">
        <v>500.060148148148</v>
      </c>
      <c r="DI979">
        <v>90.2667777777778</v>
      </c>
      <c r="DJ979">
        <v>0.0438421481481481</v>
      </c>
      <c r="DK979">
        <v>27.2050962962963</v>
      </c>
      <c r="DL979">
        <v>27.1772185185185</v>
      </c>
      <c r="DM979">
        <v>999.9</v>
      </c>
      <c r="DN979">
        <v>0</v>
      </c>
      <c r="DO979">
        <v>0</v>
      </c>
      <c r="DP979">
        <v>10022.037037037</v>
      </c>
      <c r="DQ979">
        <v>0</v>
      </c>
      <c r="DR979">
        <v>17.1009</v>
      </c>
      <c r="DS979">
        <v>-72.6769925925926</v>
      </c>
      <c r="DT979">
        <v>1517.82222222222</v>
      </c>
      <c r="DU979">
        <v>1582.56444444444</v>
      </c>
      <c r="DV979">
        <v>6.03980407407407</v>
      </c>
      <c r="DW979">
        <v>1552.45148148148</v>
      </c>
      <c r="DX979">
        <v>19.0284259259259</v>
      </c>
      <c r="DY979">
        <v>2.26282925925926</v>
      </c>
      <c r="DZ979">
        <v>1.71763407407407</v>
      </c>
      <c r="EA979">
        <v>19.4141925925926</v>
      </c>
      <c r="EB979">
        <v>15.0567037037037</v>
      </c>
      <c r="EC979">
        <v>1999.99666666667</v>
      </c>
      <c r="ED979">
        <v>0.979998111111111</v>
      </c>
      <c r="EE979">
        <v>0.0200018814814815</v>
      </c>
      <c r="EF979">
        <v>0</v>
      </c>
      <c r="EG979">
        <v>887.94537037037</v>
      </c>
      <c r="EH979">
        <v>5.00063</v>
      </c>
      <c r="EI979">
        <v>17472.462962963</v>
      </c>
      <c r="EJ979">
        <v>17256.8703703704</v>
      </c>
      <c r="EK979">
        <v>38.062</v>
      </c>
      <c r="EL979">
        <v>38.125</v>
      </c>
      <c r="EM979">
        <v>37.5666666666667</v>
      </c>
      <c r="EN979">
        <v>37.437</v>
      </c>
      <c r="EO979">
        <v>39.062</v>
      </c>
      <c r="EP979">
        <v>1955.09666666667</v>
      </c>
      <c r="EQ979">
        <v>39.9</v>
      </c>
      <c r="ER979">
        <v>0</v>
      </c>
      <c r="ES979">
        <v>1659037768.9</v>
      </c>
      <c r="ET979">
        <v>0</v>
      </c>
      <c r="EU979">
        <v>887.9225</v>
      </c>
      <c r="EV979">
        <v>-5.49500855049028</v>
      </c>
      <c r="EW979">
        <v>-90.7282051414101</v>
      </c>
      <c r="EX979">
        <v>17472.3153846154</v>
      </c>
      <c r="EY979">
        <v>15</v>
      </c>
      <c r="EZ979">
        <v>1659035359.5</v>
      </c>
      <c r="FA979" t="s">
        <v>1976</v>
      </c>
      <c r="FB979">
        <v>1659035357.5</v>
      </c>
      <c r="FC979">
        <v>1659035359.5</v>
      </c>
      <c r="FD979">
        <v>1</v>
      </c>
      <c r="FE979">
        <v>-0.104</v>
      </c>
      <c r="FF979">
        <v>-0.037</v>
      </c>
      <c r="FG979">
        <v>6.435</v>
      </c>
      <c r="FH979">
        <v>0.501</v>
      </c>
      <c r="FI979">
        <v>420</v>
      </c>
      <c r="FJ979">
        <v>25</v>
      </c>
      <c r="FK979">
        <v>0.45</v>
      </c>
      <c r="FL979">
        <v>0.11</v>
      </c>
      <c r="FM979">
        <v>-72.9501902439024</v>
      </c>
      <c r="FN979">
        <v>1.21080000000006</v>
      </c>
      <c r="FO979">
        <v>0.657432383541614</v>
      </c>
      <c r="FP979">
        <v>0</v>
      </c>
      <c r="FQ979">
        <v>888.282205882353</v>
      </c>
      <c r="FR979">
        <v>-4.89514132958627</v>
      </c>
      <c r="FS979">
        <v>0.534616122829186</v>
      </c>
      <c r="FT979">
        <v>0</v>
      </c>
      <c r="FU979">
        <v>6.02612487804878</v>
      </c>
      <c r="FV979">
        <v>0.192254216027895</v>
      </c>
      <c r="FW979">
        <v>0.0258521619723315</v>
      </c>
      <c r="FX979">
        <v>0</v>
      </c>
      <c r="FY979">
        <v>0</v>
      </c>
      <c r="FZ979">
        <v>3</v>
      </c>
      <c r="GA979" t="s">
        <v>427</v>
      </c>
      <c r="GB979">
        <v>2.97385</v>
      </c>
      <c r="GC979">
        <v>2.69724</v>
      </c>
      <c r="GD979">
        <v>0.214041</v>
      </c>
      <c r="GE979">
        <v>0.220635</v>
      </c>
      <c r="GF979">
        <v>0.106096</v>
      </c>
      <c r="GG979">
        <v>0.0884963</v>
      </c>
      <c r="GH979">
        <v>30606.2</v>
      </c>
      <c r="GI979">
        <v>33195.6</v>
      </c>
      <c r="GJ979">
        <v>35284.5</v>
      </c>
      <c r="GK979">
        <v>38624.9</v>
      </c>
      <c r="GL979">
        <v>44718.1</v>
      </c>
      <c r="GM979">
        <v>50854.8</v>
      </c>
      <c r="GN979">
        <v>55155.3</v>
      </c>
      <c r="GO979">
        <v>61956.4</v>
      </c>
      <c r="GP979">
        <v>1.984</v>
      </c>
      <c r="GQ979">
        <v>1.8536</v>
      </c>
      <c r="GR979">
        <v>0.127256</v>
      </c>
      <c r="GS979">
        <v>0</v>
      </c>
      <c r="GT979">
        <v>25.0995</v>
      </c>
      <c r="GU979">
        <v>999.9</v>
      </c>
      <c r="GV979">
        <v>58.052</v>
      </c>
      <c r="GW979">
        <v>29.235</v>
      </c>
      <c r="GX979">
        <v>26.2173</v>
      </c>
      <c r="GY979">
        <v>55.4719</v>
      </c>
      <c r="GZ979">
        <v>46.2019</v>
      </c>
      <c r="HA979">
        <v>1</v>
      </c>
      <c r="HB979">
        <v>-0.0615854</v>
      </c>
      <c r="HC979">
        <v>0.0328976</v>
      </c>
      <c r="HD979">
        <v>20.1131</v>
      </c>
      <c r="HE979">
        <v>5.19573</v>
      </c>
      <c r="HF979">
        <v>12.004</v>
      </c>
      <c r="HG979">
        <v>4.974</v>
      </c>
      <c r="HH979">
        <v>3.2934</v>
      </c>
      <c r="HI979">
        <v>9999</v>
      </c>
      <c r="HJ979">
        <v>9999</v>
      </c>
      <c r="HK979">
        <v>9999</v>
      </c>
      <c r="HL979">
        <v>631.6</v>
      </c>
      <c r="HM979">
        <v>1.8631</v>
      </c>
      <c r="HN979">
        <v>1.86798</v>
      </c>
      <c r="HO979">
        <v>1.8678</v>
      </c>
      <c r="HP979">
        <v>1.86896</v>
      </c>
      <c r="HQ979">
        <v>1.86981</v>
      </c>
      <c r="HR979">
        <v>1.86584</v>
      </c>
      <c r="HS979">
        <v>1.86691</v>
      </c>
      <c r="HT979">
        <v>1.86829</v>
      </c>
      <c r="HU979">
        <v>5</v>
      </c>
      <c r="HV979">
        <v>0</v>
      </c>
      <c r="HW979">
        <v>0</v>
      </c>
      <c r="HX979">
        <v>0</v>
      </c>
      <c r="HY979" t="s">
        <v>422</v>
      </c>
      <c r="HZ979" t="s">
        <v>423</v>
      </c>
      <c r="IA979" t="s">
        <v>424</v>
      </c>
      <c r="IB979" t="s">
        <v>424</v>
      </c>
      <c r="IC979" t="s">
        <v>424</v>
      </c>
      <c r="ID979" t="s">
        <v>424</v>
      </c>
      <c r="IE979">
        <v>0</v>
      </c>
      <c r="IF979">
        <v>100</v>
      </c>
      <c r="IG979">
        <v>100</v>
      </c>
      <c r="IH979">
        <v>12.34</v>
      </c>
      <c r="II979">
        <v>0.5056</v>
      </c>
      <c r="IJ979">
        <v>3.92360093765785</v>
      </c>
      <c r="IK979">
        <v>0.00601174518973114</v>
      </c>
      <c r="IL979">
        <v>2.77886958061485e-07</v>
      </c>
      <c r="IM979">
        <v>-3.54636231360687e-10</v>
      </c>
      <c r="IN979">
        <v>-0.0563701243599933</v>
      </c>
      <c r="IO979">
        <v>-0.0144154843440888</v>
      </c>
      <c r="IP979">
        <v>0.00183489941427445</v>
      </c>
      <c r="IQ979">
        <v>-1.27444401181449e-05</v>
      </c>
      <c r="IR979">
        <v>-4</v>
      </c>
      <c r="IS979">
        <v>1848</v>
      </c>
      <c r="IT979">
        <v>1</v>
      </c>
      <c r="IU979">
        <v>25</v>
      </c>
      <c r="IV979">
        <v>40.2</v>
      </c>
      <c r="IW979">
        <v>40.2</v>
      </c>
      <c r="IX979">
        <v>2.97485</v>
      </c>
      <c r="IY979">
        <v>2.60132</v>
      </c>
      <c r="IZ979">
        <v>1.54785</v>
      </c>
      <c r="JA979">
        <v>2.30713</v>
      </c>
      <c r="JB979">
        <v>1.34644</v>
      </c>
      <c r="JC979">
        <v>2.31323</v>
      </c>
      <c r="JD979">
        <v>33.6029</v>
      </c>
      <c r="JE979">
        <v>24.2188</v>
      </c>
      <c r="JF979">
        <v>18</v>
      </c>
      <c r="JG979">
        <v>497.539</v>
      </c>
      <c r="JH979">
        <v>413.358</v>
      </c>
      <c r="JI979">
        <v>25.0001</v>
      </c>
      <c r="JJ979">
        <v>26.4444</v>
      </c>
      <c r="JK979">
        <v>29.9999</v>
      </c>
      <c r="JL979">
        <v>26.3911</v>
      </c>
      <c r="JM979">
        <v>26.3312</v>
      </c>
      <c r="JN979">
        <v>59.5483</v>
      </c>
      <c r="JO979">
        <v>36.0149</v>
      </c>
      <c r="JP979">
        <v>94.7557</v>
      </c>
      <c r="JQ979">
        <v>25</v>
      </c>
      <c r="JR979">
        <v>1592.05</v>
      </c>
      <c r="JS979">
        <v>19.0415</v>
      </c>
      <c r="JT979">
        <v>102.315</v>
      </c>
      <c r="JU979">
        <v>103.125</v>
      </c>
    </row>
    <row r="980" spans="1:281">
      <c r="A980">
        <v>962</v>
      </c>
      <c r="B980">
        <v>1659037774.5</v>
      </c>
      <c r="C980">
        <v>14091.4000000954</v>
      </c>
      <c r="D980" t="s">
        <v>2358</v>
      </c>
      <c r="E980" t="s">
        <v>2359</v>
      </c>
      <c r="F980">
        <v>5</v>
      </c>
      <c r="G980" t="s">
        <v>2169</v>
      </c>
      <c r="H980" t="s">
        <v>417</v>
      </c>
      <c r="I980">
        <v>1659037766.71429</v>
      </c>
      <c r="J980">
        <f>(K980)/1000</f>
        <v>0</v>
      </c>
      <c r="K980">
        <f>IF(CZ980, AN980, AH980)</f>
        <v>0</v>
      </c>
      <c r="L980">
        <f>IF(CZ980, AI980, AG980)</f>
        <v>0</v>
      </c>
      <c r="M980">
        <f>DB980 - IF(AU980&gt;1, L980*CV980*100.0/(AW980*DP980), 0)</f>
        <v>0</v>
      </c>
      <c r="N980">
        <f>((T980-J980/2)*M980-L980)/(T980+J980/2)</f>
        <v>0</v>
      </c>
      <c r="O980">
        <f>N980*(DI980+DJ980)/1000.0</f>
        <v>0</v>
      </c>
      <c r="P980">
        <f>(DB980 - IF(AU980&gt;1, L980*CV980*100.0/(AW980*DP980), 0))*(DI980+DJ980)/1000.0</f>
        <v>0</v>
      </c>
      <c r="Q980">
        <f>2.0/((1/S980-1/R980)+SIGN(S980)*SQRT((1/S980-1/R980)*(1/S980-1/R980) + 4*CW980/((CW980+1)*(CW980+1))*(2*1/S980*1/R980-1/R980*1/R980)))</f>
        <v>0</v>
      </c>
      <c r="R980">
        <f>IF(LEFT(CX980,1)&lt;&gt;"0",IF(LEFT(CX980,1)="1",3.0,CY980),$D$5+$E$5*(DP980*DI980/($K$5*1000))+$F$5*(DP980*DI980/($K$5*1000))*MAX(MIN(CV980,$J$5),$I$5)*MAX(MIN(CV980,$J$5),$I$5)+$G$5*MAX(MIN(CV980,$J$5),$I$5)*(DP980*DI980/($K$5*1000))+$H$5*(DP980*DI980/($K$5*1000))*(DP980*DI980/($K$5*1000)))</f>
        <v>0</v>
      </c>
      <c r="S980">
        <f>J980*(1000-(1000*0.61365*exp(17.502*W980/(240.97+W980))/(DI980+DJ980)+DD980)/2)/(1000*0.61365*exp(17.502*W980/(240.97+W980))/(DI980+DJ980)-DD980)</f>
        <v>0</v>
      </c>
      <c r="T980">
        <f>1/((CW980+1)/(Q980/1.6)+1/(R980/1.37)) + CW980/((CW980+1)/(Q980/1.6) + CW980/(R980/1.37))</f>
        <v>0</v>
      </c>
      <c r="U980">
        <f>(CR980*CU980)</f>
        <v>0</v>
      </c>
      <c r="V980">
        <f>(DK980+(U980+2*0.95*5.67E-8*(((DK980+$B$7)+273)^4-(DK980+273)^4)-44100*J980)/(1.84*29.3*R980+8*0.95*5.67E-8*(DK980+273)^3))</f>
        <v>0</v>
      </c>
      <c r="W980">
        <f>($C$7*DL980+$D$7*DM980+$E$7*V980)</f>
        <v>0</v>
      </c>
      <c r="X980">
        <f>0.61365*exp(17.502*W980/(240.97+W980))</f>
        <v>0</v>
      </c>
      <c r="Y980">
        <f>(Z980/AA980*100)</f>
        <v>0</v>
      </c>
      <c r="Z980">
        <f>DD980*(DI980+DJ980)/1000</f>
        <v>0</v>
      </c>
      <c r="AA980">
        <f>0.61365*exp(17.502*DK980/(240.97+DK980))</f>
        <v>0</v>
      </c>
      <c r="AB980">
        <f>(X980-DD980*(DI980+DJ980)/1000)</f>
        <v>0</v>
      </c>
      <c r="AC980">
        <f>(-J980*44100)</f>
        <v>0</v>
      </c>
      <c r="AD980">
        <f>2*29.3*R980*0.92*(DK980-W980)</f>
        <v>0</v>
      </c>
      <c r="AE980">
        <f>2*0.95*5.67E-8*(((DK980+$B$7)+273)^4-(W980+273)^4)</f>
        <v>0</v>
      </c>
      <c r="AF980">
        <f>U980+AE980+AC980+AD980</f>
        <v>0</v>
      </c>
      <c r="AG980">
        <f>DH980*AU980*(DC980-DB980*(1000-AU980*DE980)/(1000-AU980*DD980))/(100*CV980)</f>
        <v>0</v>
      </c>
      <c r="AH980">
        <f>1000*DH980*AU980*(DD980-DE980)/(100*CV980*(1000-AU980*DD980))</f>
        <v>0</v>
      </c>
      <c r="AI980">
        <f>(AJ980 - AK980 - DI980*1E3/(8.314*(DK980+273.15)) * AM980/DH980 * AL980) * DH980/(100*CV980) * (1000 - DE980)/1000</f>
        <v>0</v>
      </c>
      <c r="AJ980">
        <v>1614.70779348233</v>
      </c>
      <c r="AK980">
        <v>1558.07296969697</v>
      </c>
      <c r="AL980">
        <v>3.35637673360172</v>
      </c>
      <c r="AM980">
        <v>66.0502826319513</v>
      </c>
      <c r="AN980">
        <f>(AP980 - AO980 + DI980*1E3/(8.314*(DK980+273.15)) * AR980/DH980 * AQ980) * DH980/(100*CV980) * 1000/(1000 - AP980)</f>
        <v>0</v>
      </c>
      <c r="AO980">
        <v>18.9998903036786</v>
      </c>
      <c r="AP980">
        <v>25.0153965034965</v>
      </c>
      <c r="AQ980">
        <v>-0.00162539284712209</v>
      </c>
      <c r="AR980">
        <v>92.4461955037178</v>
      </c>
      <c r="AS980">
        <v>0</v>
      </c>
      <c r="AT980">
        <v>0</v>
      </c>
      <c r="AU980">
        <f>IF(AS980*$H$13&gt;=AW980,1.0,(AW980/(AW980-AS980*$H$13)))</f>
        <v>0</v>
      </c>
      <c r="AV980">
        <f>(AU980-1)*100</f>
        <v>0</v>
      </c>
      <c r="AW980">
        <f>MAX(0,($B$13+$C$13*DP980)/(1+$D$13*DP980)*DI980/(DK980+273)*$E$13)</f>
        <v>0</v>
      </c>
      <c r="AX980" t="s">
        <v>418</v>
      </c>
      <c r="AY980" t="s">
        <v>418</v>
      </c>
      <c r="AZ980">
        <v>0</v>
      </c>
      <c r="BA980">
        <v>0</v>
      </c>
      <c r="BB980">
        <f>1-AZ980/BA980</f>
        <v>0</v>
      </c>
      <c r="BC980">
        <v>0</v>
      </c>
      <c r="BD980" t="s">
        <v>418</v>
      </c>
      <c r="BE980" t="s">
        <v>418</v>
      </c>
      <c r="BF980">
        <v>0</v>
      </c>
      <c r="BG980">
        <v>0</v>
      </c>
      <c r="BH980">
        <f>1-BF980/BG980</f>
        <v>0</v>
      </c>
      <c r="BI980">
        <v>0.5</v>
      </c>
      <c r="BJ980">
        <f>CS980</f>
        <v>0</v>
      </c>
      <c r="BK980">
        <f>L980</f>
        <v>0</v>
      </c>
      <c r="BL980">
        <f>BH980*BI980*BJ980</f>
        <v>0</v>
      </c>
      <c r="BM980">
        <f>(BK980-BC980)/BJ980</f>
        <v>0</v>
      </c>
      <c r="BN980">
        <f>(BA980-BG980)/BG980</f>
        <v>0</v>
      </c>
      <c r="BO980">
        <f>AZ980/(BB980+AZ980/BG980)</f>
        <v>0</v>
      </c>
      <c r="BP980" t="s">
        <v>418</v>
      </c>
      <c r="BQ980">
        <v>0</v>
      </c>
      <c r="BR980">
        <f>IF(BQ980&lt;&gt;0, BQ980, BO980)</f>
        <v>0</v>
      </c>
      <c r="BS980">
        <f>1-BR980/BG980</f>
        <v>0</v>
      </c>
      <c r="BT980">
        <f>(BG980-BF980)/(BG980-BR980)</f>
        <v>0</v>
      </c>
      <c r="BU980">
        <f>(BA980-BG980)/(BA980-BR980)</f>
        <v>0</v>
      </c>
      <c r="BV980">
        <f>(BG980-BF980)/(BG980-AZ980)</f>
        <v>0</v>
      </c>
      <c r="BW980">
        <f>(BA980-BG980)/(BA980-AZ980)</f>
        <v>0</v>
      </c>
      <c r="BX980">
        <f>(BT980*BR980/BF980)</f>
        <v>0</v>
      </c>
      <c r="BY980">
        <f>(1-BX980)</f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f>$B$11*DQ980+$C$11*DR980+$F$11*EC980*(1-EF980)</f>
        <v>0</v>
      </c>
      <c r="CS980">
        <f>CR980*CT980</f>
        <v>0</v>
      </c>
      <c r="CT980">
        <f>($B$11*$D$9+$C$11*$D$9+$F$11*((EP980+EH980)/MAX(EP980+EH980+EQ980, 0.1)*$I$9+EQ980/MAX(EP980+EH980+EQ980, 0.1)*$J$9))/($B$11+$C$11+$F$11)</f>
        <v>0</v>
      </c>
      <c r="CU980">
        <f>($B$11*$K$9+$C$11*$K$9+$F$11*((EP980+EH980)/MAX(EP980+EH980+EQ980, 0.1)*$P$9+EQ980/MAX(EP980+EH980+EQ980, 0.1)*$Q$9))/($B$11+$C$11+$F$11)</f>
        <v>0</v>
      </c>
      <c r="CV980">
        <v>6</v>
      </c>
      <c r="CW980">
        <v>0.5</v>
      </c>
      <c r="CX980" t="s">
        <v>419</v>
      </c>
      <c r="CY980">
        <v>2</v>
      </c>
      <c r="CZ980" t="b">
        <v>1</v>
      </c>
      <c r="DA980">
        <v>1659037766.71429</v>
      </c>
      <c r="DB980">
        <v>1495.28964285714</v>
      </c>
      <c r="DC980">
        <v>1567.89214285714</v>
      </c>
      <c r="DD980">
        <v>25.043925</v>
      </c>
      <c r="DE980">
        <v>19.00715</v>
      </c>
      <c r="DF980">
        <v>1482.99678571429</v>
      </c>
      <c r="DG980">
        <v>24.5375214285714</v>
      </c>
      <c r="DH980">
        <v>500.077142857143</v>
      </c>
      <c r="DI980">
        <v>90.2667964285714</v>
      </c>
      <c r="DJ980">
        <v>0.0438718678571429</v>
      </c>
      <c r="DK980">
        <v>27.2076107142857</v>
      </c>
      <c r="DL980">
        <v>27.1766107142857</v>
      </c>
      <c r="DM980">
        <v>999.9</v>
      </c>
      <c r="DN980">
        <v>0</v>
      </c>
      <c r="DO980">
        <v>0</v>
      </c>
      <c r="DP980">
        <v>9999.64285714286</v>
      </c>
      <c r="DQ980">
        <v>0</v>
      </c>
      <c r="DR980">
        <v>17.1009</v>
      </c>
      <c r="DS980">
        <v>-72.6017357142857</v>
      </c>
      <c r="DT980">
        <v>1533.69928571429</v>
      </c>
      <c r="DU980">
        <v>1598.26964285714</v>
      </c>
      <c r="DV980">
        <v>6.03677428571428</v>
      </c>
      <c r="DW980">
        <v>1567.89214285714</v>
      </c>
      <c r="DX980">
        <v>19.00715</v>
      </c>
      <c r="DY980">
        <v>2.26063607142857</v>
      </c>
      <c r="DZ980">
        <v>1.71571392857143</v>
      </c>
      <c r="EA980">
        <v>19.3986</v>
      </c>
      <c r="EB980">
        <v>15.0393428571429</v>
      </c>
      <c r="EC980">
        <v>1999.995</v>
      </c>
      <c r="ED980">
        <v>0.979998107142857</v>
      </c>
      <c r="EE980">
        <v>0.0200018857142857</v>
      </c>
      <c r="EF980">
        <v>0</v>
      </c>
      <c r="EG980">
        <v>887.588</v>
      </c>
      <c r="EH980">
        <v>5.00063</v>
      </c>
      <c r="EI980">
        <v>17465.3357142857</v>
      </c>
      <c r="EJ980">
        <v>17256.8607142857</v>
      </c>
      <c r="EK980">
        <v>38.062</v>
      </c>
      <c r="EL980">
        <v>38.125</v>
      </c>
      <c r="EM980">
        <v>37.5665</v>
      </c>
      <c r="EN980">
        <v>37.437</v>
      </c>
      <c r="EO980">
        <v>39.062</v>
      </c>
      <c r="EP980">
        <v>1955.095</v>
      </c>
      <c r="EQ980">
        <v>39.9</v>
      </c>
      <c r="ER980">
        <v>0</v>
      </c>
      <c r="ES980">
        <v>1659037773.7</v>
      </c>
      <c r="ET980">
        <v>0</v>
      </c>
      <c r="EU980">
        <v>887.543038461539</v>
      </c>
      <c r="EV980">
        <v>-3.8144615363392</v>
      </c>
      <c r="EW980">
        <v>-92.8341881221873</v>
      </c>
      <c r="EX980">
        <v>17464.9846153846</v>
      </c>
      <c r="EY980">
        <v>15</v>
      </c>
      <c r="EZ980">
        <v>1659035359.5</v>
      </c>
      <c r="FA980" t="s">
        <v>1976</v>
      </c>
      <c r="FB980">
        <v>1659035357.5</v>
      </c>
      <c r="FC980">
        <v>1659035359.5</v>
      </c>
      <c r="FD980">
        <v>1</v>
      </c>
      <c r="FE980">
        <v>-0.104</v>
      </c>
      <c r="FF980">
        <v>-0.037</v>
      </c>
      <c r="FG980">
        <v>6.435</v>
      </c>
      <c r="FH980">
        <v>0.501</v>
      </c>
      <c r="FI980">
        <v>420</v>
      </c>
      <c r="FJ980">
        <v>25</v>
      </c>
      <c r="FK980">
        <v>0.45</v>
      </c>
      <c r="FL980">
        <v>0.11</v>
      </c>
      <c r="FM980">
        <v>-72.6646634146341</v>
      </c>
      <c r="FN980">
        <v>3.512101045296</v>
      </c>
      <c r="FO980">
        <v>0.800251187320489</v>
      </c>
      <c r="FP980">
        <v>0</v>
      </c>
      <c r="FQ980">
        <v>887.859</v>
      </c>
      <c r="FR980">
        <v>-4.99740259840819</v>
      </c>
      <c r="FS980">
        <v>0.543313093572255</v>
      </c>
      <c r="FT980">
        <v>0</v>
      </c>
      <c r="FU980">
        <v>6.03249609756098</v>
      </c>
      <c r="FV980">
        <v>0.0443406271776972</v>
      </c>
      <c r="FW980">
        <v>0.0211371558044756</v>
      </c>
      <c r="FX980">
        <v>1</v>
      </c>
      <c r="FY980">
        <v>1</v>
      </c>
      <c r="FZ980">
        <v>3</v>
      </c>
      <c r="GA980" t="s">
        <v>421</v>
      </c>
      <c r="GB980">
        <v>2.97239</v>
      </c>
      <c r="GC980">
        <v>2.69766</v>
      </c>
      <c r="GD980">
        <v>0.215407</v>
      </c>
      <c r="GE980">
        <v>0.22214</v>
      </c>
      <c r="GF980">
        <v>0.106063</v>
      </c>
      <c r="GG980">
        <v>0.0884896</v>
      </c>
      <c r="GH980">
        <v>30553.1</v>
      </c>
      <c r="GI980">
        <v>33131.4</v>
      </c>
      <c r="GJ980">
        <v>35284.5</v>
      </c>
      <c r="GK980">
        <v>38624.7</v>
      </c>
      <c r="GL980">
        <v>44720</v>
      </c>
      <c r="GM980">
        <v>50855</v>
      </c>
      <c r="GN980">
        <v>55155.6</v>
      </c>
      <c r="GO980">
        <v>61956.2</v>
      </c>
      <c r="GP980">
        <v>1.983</v>
      </c>
      <c r="GQ980">
        <v>1.854</v>
      </c>
      <c r="GR980">
        <v>0.126511</v>
      </c>
      <c r="GS980">
        <v>0</v>
      </c>
      <c r="GT980">
        <v>25.1016</v>
      </c>
      <c r="GU980">
        <v>999.9</v>
      </c>
      <c r="GV980">
        <v>58.052</v>
      </c>
      <c r="GW980">
        <v>29.235</v>
      </c>
      <c r="GX980">
        <v>26.2169</v>
      </c>
      <c r="GY980">
        <v>55.6919</v>
      </c>
      <c r="GZ980">
        <v>45.8974</v>
      </c>
      <c r="HA980">
        <v>1</v>
      </c>
      <c r="HB980">
        <v>-0.0614228</v>
      </c>
      <c r="HC980">
        <v>0.0342048</v>
      </c>
      <c r="HD980">
        <v>20.1137</v>
      </c>
      <c r="HE980">
        <v>5.20052</v>
      </c>
      <c r="HF980">
        <v>12.0064</v>
      </c>
      <c r="HG980">
        <v>4.9756</v>
      </c>
      <c r="HH980">
        <v>3.294</v>
      </c>
      <c r="HI980">
        <v>9999</v>
      </c>
      <c r="HJ980">
        <v>9999</v>
      </c>
      <c r="HK980">
        <v>9999</v>
      </c>
      <c r="HL980">
        <v>631.6</v>
      </c>
      <c r="HM980">
        <v>1.8631</v>
      </c>
      <c r="HN980">
        <v>1.86801</v>
      </c>
      <c r="HO980">
        <v>1.86783</v>
      </c>
      <c r="HP980">
        <v>1.86893</v>
      </c>
      <c r="HQ980">
        <v>1.86981</v>
      </c>
      <c r="HR980">
        <v>1.86584</v>
      </c>
      <c r="HS980">
        <v>1.86691</v>
      </c>
      <c r="HT980">
        <v>1.86829</v>
      </c>
      <c r="HU980">
        <v>5</v>
      </c>
      <c r="HV980">
        <v>0</v>
      </c>
      <c r="HW980">
        <v>0</v>
      </c>
      <c r="HX980">
        <v>0</v>
      </c>
      <c r="HY980" t="s">
        <v>422</v>
      </c>
      <c r="HZ980" t="s">
        <v>423</v>
      </c>
      <c r="IA980" t="s">
        <v>424</v>
      </c>
      <c r="IB980" t="s">
        <v>424</v>
      </c>
      <c r="IC980" t="s">
        <v>424</v>
      </c>
      <c r="ID980" t="s">
        <v>424</v>
      </c>
      <c r="IE980">
        <v>0</v>
      </c>
      <c r="IF980">
        <v>100</v>
      </c>
      <c r="IG980">
        <v>100</v>
      </c>
      <c r="IH980">
        <v>12.4</v>
      </c>
      <c r="II980">
        <v>0.5052</v>
      </c>
      <c r="IJ980">
        <v>3.92360093765785</v>
      </c>
      <c r="IK980">
        <v>0.00601174518973114</v>
      </c>
      <c r="IL980">
        <v>2.77886958061485e-07</v>
      </c>
      <c r="IM980">
        <v>-3.54636231360687e-10</v>
      </c>
      <c r="IN980">
        <v>-0.0563701243599933</v>
      </c>
      <c r="IO980">
        <v>-0.0144154843440888</v>
      </c>
      <c r="IP980">
        <v>0.00183489941427445</v>
      </c>
      <c r="IQ980">
        <v>-1.27444401181449e-05</v>
      </c>
      <c r="IR980">
        <v>-4</v>
      </c>
      <c r="IS980">
        <v>1848</v>
      </c>
      <c r="IT980">
        <v>1</v>
      </c>
      <c r="IU980">
        <v>25</v>
      </c>
      <c r="IV980">
        <v>40.3</v>
      </c>
      <c r="IW980">
        <v>40.2</v>
      </c>
      <c r="IX980">
        <v>3.00171</v>
      </c>
      <c r="IY980">
        <v>2.59766</v>
      </c>
      <c r="IZ980">
        <v>1.54785</v>
      </c>
      <c r="JA980">
        <v>2.30713</v>
      </c>
      <c r="JB980">
        <v>1.34644</v>
      </c>
      <c r="JC980">
        <v>2.39868</v>
      </c>
      <c r="JD980">
        <v>33.6029</v>
      </c>
      <c r="JE980">
        <v>24.2188</v>
      </c>
      <c r="JF980">
        <v>18</v>
      </c>
      <c r="JG980">
        <v>496.885</v>
      </c>
      <c r="JH980">
        <v>413.6</v>
      </c>
      <c r="JI980">
        <v>25.0001</v>
      </c>
      <c r="JJ980">
        <v>26.4444</v>
      </c>
      <c r="JK980">
        <v>30.0001</v>
      </c>
      <c r="JL980">
        <v>26.3911</v>
      </c>
      <c r="JM980">
        <v>26.3335</v>
      </c>
      <c r="JN980">
        <v>60.0885</v>
      </c>
      <c r="JO980">
        <v>36.0149</v>
      </c>
      <c r="JP980">
        <v>94.3834</v>
      </c>
      <c r="JQ980">
        <v>25</v>
      </c>
      <c r="JR980">
        <v>1605.6</v>
      </c>
      <c r="JS980">
        <v>19.0491</v>
      </c>
      <c r="JT980">
        <v>102.315</v>
      </c>
      <c r="JU980">
        <v>103.125</v>
      </c>
    </row>
    <row r="981" spans="1:281">
      <c r="A981">
        <v>963</v>
      </c>
      <c r="B981">
        <v>1659037779.5</v>
      </c>
      <c r="C981">
        <v>14096.4000000954</v>
      </c>
      <c r="D981" t="s">
        <v>2360</v>
      </c>
      <c r="E981" t="s">
        <v>2361</v>
      </c>
      <c r="F981">
        <v>5</v>
      </c>
      <c r="G981" t="s">
        <v>2169</v>
      </c>
      <c r="H981" t="s">
        <v>417</v>
      </c>
      <c r="I981">
        <v>1659037772</v>
      </c>
      <c r="J981">
        <f>(K981)/1000</f>
        <v>0</v>
      </c>
      <c r="K981">
        <f>IF(CZ981, AN981, AH981)</f>
        <v>0</v>
      </c>
      <c r="L981">
        <f>IF(CZ981, AI981, AG981)</f>
        <v>0</v>
      </c>
      <c r="M981">
        <f>DB981 - IF(AU981&gt;1, L981*CV981*100.0/(AW981*DP981), 0)</f>
        <v>0</v>
      </c>
      <c r="N981">
        <f>((T981-J981/2)*M981-L981)/(T981+J981/2)</f>
        <v>0</v>
      </c>
      <c r="O981">
        <f>N981*(DI981+DJ981)/1000.0</f>
        <v>0</v>
      </c>
      <c r="P981">
        <f>(DB981 - IF(AU981&gt;1, L981*CV981*100.0/(AW981*DP981), 0))*(DI981+DJ981)/1000.0</f>
        <v>0</v>
      </c>
      <c r="Q981">
        <f>2.0/((1/S981-1/R981)+SIGN(S981)*SQRT((1/S981-1/R981)*(1/S981-1/R981) + 4*CW981/((CW981+1)*(CW981+1))*(2*1/S981*1/R981-1/R981*1/R981)))</f>
        <v>0</v>
      </c>
      <c r="R981">
        <f>IF(LEFT(CX981,1)&lt;&gt;"0",IF(LEFT(CX981,1)="1",3.0,CY981),$D$5+$E$5*(DP981*DI981/($K$5*1000))+$F$5*(DP981*DI981/($K$5*1000))*MAX(MIN(CV981,$J$5),$I$5)*MAX(MIN(CV981,$J$5),$I$5)+$G$5*MAX(MIN(CV981,$J$5),$I$5)*(DP981*DI981/($K$5*1000))+$H$5*(DP981*DI981/($K$5*1000))*(DP981*DI981/($K$5*1000)))</f>
        <v>0</v>
      </c>
      <c r="S981">
        <f>J981*(1000-(1000*0.61365*exp(17.502*W981/(240.97+W981))/(DI981+DJ981)+DD981)/2)/(1000*0.61365*exp(17.502*W981/(240.97+W981))/(DI981+DJ981)-DD981)</f>
        <v>0</v>
      </c>
      <c r="T981">
        <f>1/((CW981+1)/(Q981/1.6)+1/(R981/1.37)) + CW981/((CW981+1)/(Q981/1.6) + CW981/(R981/1.37))</f>
        <v>0</v>
      </c>
      <c r="U981">
        <f>(CR981*CU981)</f>
        <v>0</v>
      </c>
      <c r="V981">
        <f>(DK981+(U981+2*0.95*5.67E-8*(((DK981+$B$7)+273)^4-(DK981+273)^4)-44100*J981)/(1.84*29.3*R981+8*0.95*5.67E-8*(DK981+273)^3))</f>
        <v>0</v>
      </c>
      <c r="W981">
        <f>($C$7*DL981+$D$7*DM981+$E$7*V981)</f>
        <v>0</v>
      </c>
      <c r="X981">
        <f>0.61365*exp(17.502*W981/(240.97+W981))</f>
        <v>0</v>
      </c>
      <c r="Y981">
        <f>(Z981/AA981*100)</f>
        <v>0</v>
      </c>
      <c r="Z981">
        <f>DD981*(DI981+DJ981)/1000</f>
        <v>0</v>
      </c>
      <c r="AA981">
        <f>0.61365*exp(17.502*DK981/(240.97+DK981))</f>
        <v>0</v>
      </c>
      <c r="AB981">
        <f>(X981-DD981*(DI981+DJ981)/1000)</f>
        <v>0</v>
      </c>
      <c r="AC981">
        <f>(-J981*44100)</f>
        <v>0</v>
      </c>
      <c r="AD981">
        <f>2*29.3*R981*0.92*(DK981-W981)</f>
        <v>0</v>
      </c>
      <c r="AE981">
        <f>2*0.95*5.67E-8*(((DK981+$B$7)+273)^4-(W981+273)^4)</f>
        <v>0</v>
      </c>
      <c r="AF981">
        <f>U981+AE981+AC981+AD981</f>
        <v>0</v>
      </c>
      <c r="AG981">
        <f>DH981*AU981*(DC981-DB981*(1000-AU981*DE981)/(1000-AU981*DD981))/(100*CV981)</f>
        <v>0</v>
      </c>
      <c r="AH981">
        <f>1000*DH981*AU981*(DD981-DE981)/(100*CV981*(1000-AU981*DD981))</f>
        <v>0</v>
      </c>
      <c r="AI981">
        <f>(AJ981 - AK981 - DI981*1E3/(8.314*(DK981+273.15)) * AM981/DH981 * AL981) * DH981/(100*CV981) * (1000 - DE981)/1000</f>
        <v>0</v>
      </c>
      <c r="AJ981">
        <v>1631.70226574082</v>
      </c>
      <c r="AK981">
        <v>1574.84303030303</v>
      </c>
      <c r="AL981">
        <v>3.35907547930262</v>
      </c>
      <c r="AM981">
        <v>66.0502826319513</v>
      </c>
      <c r="AN981">
        <f>(AP981 - AO981 + DI981*1E3/(8.314*(DK981+273.15)) * AR981/DH981 * AQ981) * DH981/(100*CV981) * 1000/(1000 - AP981)</f>
        <v>0</v>
      </c>
      <c r="AO981">
        <v>18.9979903405286</v>
      </c>
      <c r="AP981">
        <v>25.0138748251748</v>
      </c>
      <c r="AQ981">
        <v>-0.000668691903356481</v>
      </c>
      <c r="AR981">
        <v>92.4461955037178</v>
      </c>
      <c r="AS981">
        <v>0</v>
      </c>
      <c r="AT981">
        <v>0</v>
      </c>
      <c r="AU981">
        <f>IF(AS981*$H$13&gt;=AW981,1.0,(AW981/(AW981-AS981*$H$13)))</f>
        <v>0</v>
      </c>
      <c r="AV981">
        <f>(AU981-1)*100</f>
        <v>0</v>
      </c>
      <c r="AW981">
        <f>MAX(0,($B$13+$C$13*DP981)/(1+$D$13*DP981)*DI981/(DK981+273)*$E$13)</f>
        <v>0</v>
      </c>
      <c r="AX981" t="s">
        <v>418</v>
      </c>
      <c r="AY981" t="s">
        <v>418</v>
      </c>
      <c r="AZ981">
        <v>0</v>
      </c>
      <c r="BA981">
        <v>0</v>
      </c>
      <c r="BB981">
        <f>1-AZ981/BA981</f>
        <v>0</v>
      </c>
      <c r="BC981">
        <v>0</v>
      </c>
      <c r="BD981" t="s">
        <v>418</v>
      </c>
      <c r="BE981" t="s">
        <v>418</v>
      </c>
      <c r="BF981">
        <v>0</v>
      </c>
      <c r="BG981">
        <v>0</v>
      </c>
      <c r="BH981">
        <f>1-BF981/BG981</f>
        <v>0</v>
      </c>
      <c r="BI981">
        <v>0.5</v>
      </c>
      <c r="BJ981">
        <f>CS981</f>
        <v>0</v>
      </c>
      <c r="BK981">
        <f>L981</f>
        <v>0</v>
      </c>
      <c r="BL981">
        <f>BH981*BI981*BJ981</f>
        <v>0</v>
      </c>
      <c r="BM981">
        <f>(BK981-BC981)/BJ981</f>
        <v>0</v>
      </c>
      <c r="BN981">
        <f>(BA981-BG981)/BG981</f>
        <v>0</v>
      </c>
      <c r="BO981">
        <f>AZ981/(BB981+AZ981/BG981)</f>
        <v>0</v>
      </c>
      <c r="BP981" t="s">
        <v>418</v>
      </c>
      <c r="BQ981">
        <v>0</v>
      </c>
      <c r="BR981">
        <f>IF(BQ981&lt;&gt;0, BQ981, BO981)</f>
        <v>0</v>
      </c>
      <c r="BS981">
        <f>1-BR981/BG981</f>
        <v>0</v>
      </c>
      <c r="BT981">
        <f>(BG981-BF981)/(BG981-BR981)</f>
        <v>0</v>
      </c>
      <c r="BU981">
        <f>(BA981-BG981)/(BA981-BR981)</f>
        <v>0</v>
      </c>
      <c r="BV981">
        <f>(BG981-BF981)/(BG981-AZ981)</f>
        <v>0</v>
      </c>
      <c r="BW981">
        <f>(BA981-BG981)/(BA981-AZ981)</f>
        <v>0</v>
      </c>
      <c r="BX981">
        <f>(BT981*BR981/BF981)</f>
        <v>0</v>
      </c>
      <c r="BY981">
        <f>(1-BX981)</f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f>$B$11*DQ981+$C$11*DR981+$F$11*EC981*(1-EF981)</f>
        <v>0</v>
      </c>
      <c r="CS981">
        <f>CR981*CT981</f>
        <v>0</v>
      </c>
      <c r="CT981">
        <f>($B$11*$D$9+$C$11*$D$9+$F$11*((EP981+EH981)/MAX(EP981+EH981+EQ981, 0.1)*$I$9+EQ981/MAX(EP981+EH981+EQ981, 0.1)*$J$9))/($B$11+$C$11+$F$11)</f>
        <v>0</v>
      </c>
      <c r="CU981">
        <f>($B$11*$K$9+$C$11*$K$9+$F$11*((EP981+EH981)/MAX(EP981+EH981+EQ981, 0.1)*$P$9+EQ981/MAX(EP981+EH981+EQ981, 0.1)*$Q$9))/($B$11+$C$11+$F$11)</f>
        <v>0</v>
      </c>
      <c r="CV981">
        <v>6</v>
      </c>
      <c r="CW981">
        <v>0.5</v>
      </c>
      <c r="CX981" t="s">
        <v>419</v>
      </c>
      <c r="CY981">
        <v>2</v>
      </c>
      <c r="CZ981" t="b">
        <v>1</v>
      </c>
      <c r="DA981">
        <v>1659037772</v>
      </c>
      <c r="DB981">
        <v>1512.66666666667</v>
      </c>
      <c r="DC981">
        <v>1585.16740740741</v>
      </c>
      <c r="DD981">
        <v>25.0242259259259</v>
      </c>
      <c r="DE981">
        <v>18.9986333333333</v>
      </c>
      <c r="DF981">
        <v>1500.29666666667</v>
      </c>
      <c r="DG981">
        <v>24.5188037037037</v>
      </c>
      <c r="DH981">
        <v>500.063851851852</v>
      </c>
      <c r="DI981">
        <v>90.2673222222222</v>
      </c>
      <c r="DJ981">
        <v>0.043710237037037</v>
      </c>
      <c r="DK981">
        <v>27.2083814814815</v>
      </c>
      <c r="DL981">
        <v>27.1792518518519</v>
      </c>
      <c r="DM981">
        <v>999.9</v>
      </c>
      <c r="DN981">
        <v>0</v>
      </c>
      <c r="DO981">
        <v>0</v>
      </c>
      <c r="DP981">
        <v>10005.5555555556</v>
      </c>
      <c r="DQ981">
        <v>0</v>
      </c>
      <c r="DR981">
        <v>17.0923148148148</v>
      </c>
      <c r="DS981">
        <v>-72.5003481481481</v>
      </c>
      <c r="DT981">
        <v>1551.49222222222</v>
      </c>
      <c r="DU981">
        <v>1615.86666666667</v>
      </c>
      <c r="DV981">
        <v>6.02558518518518</v>
      </c>
      <c r="DW981">
        <v>1585.16740740741</v>
      </c>
      <c r="DX981">
        <v>18.9986333333333</v>
      </c>
      <c r="DY981">
        <v>2.25887</v>
      </c>
      <c r="DZ981">
        <v>1.71495592592593</v>
      </c>
      <c r="EA981">
        <v>19.3860481481481</v>
      </c>
      <c r="EB981">
        <v>15.0324814814815</v>
      </c>
      <c r="EC981">
        <v>1999.9962962963</v>
      </c>
      <c r="ED981">
        <v>0.979998111111111</v>
      </c>
      <c r="EE981">
        <v>0.0200018814814815</v>
      </c>
      <c r="EF981">
        <v>0</v>
      </c>
      <c r="EG981">
        <v>887.222407407407</v>
      </c>
      <c r="EH981">
        <v>5.00063</v>
      </c>
      <c r="EI981">
        <v>17457.1222222222</v>
      </c>
      <c r="EJ981">
        <v>17256.8666666667</v>
      </c>
      <c r="EK981">
        <v>38.062</v>
      </c>
      <c r="EL981">
        <v>38.125</v>
      </c>
      <c r="EM981">
        <v>37.5666666666667</v>
      </c>
      <c r="EN981">
        <v>37.437</v>
      </c>
      <c r="EO981">
        <v>39.062</v>
      </c>
      <c r="EP981">
        <v>1955.0962962963</v>
      </c>
      <c r="EQ981">
        <v>39.9</v>
      </c>
      <c r="ER981">
        <v>0</v>
      </c>
      <c r="ES981">
        <v>1659037779.1</v>
      </c>
      <c r="ET981">
        <v>0</v>
      </c>
      <c r="EU981">
        <v>887.16944</v>
      </c>
      <c r="EV981">
        <v>-3.56923076147831</v>
      </c>
      <c r="EW981">
        <v>-97.3307694255215</v>
      </c>
      <c r="EX981">
        <v>17456.084</v>
      </c>
      <c r="EY981">
        <v>15</v>
      </c>
      <c r="EZ981">
        <v>1659035359.5</v>
      </c>
      <c r="FA981" t="s">
        <v>1976</v>
      </c>
      <c r="FB981">
        <v>1659035357.5</v>
      </c>
      <c r="FC981">
        <v>1659035359.5</v>
      </c>
      <c r="FD981">
        <v>1</v>
      </c>
      <c r="FE981">
        <v>-0.104</v>
      </c>
      <c r="FF981">
        <v>-0.037</v>
      </c>
      <c r="FG981">
        <v>6.435</v>
      </c>
      <c r="FH981">
        <v>0.501</v>
      </c>
      <c r="FI981">
        <v>420</v>
      </c>
      <c r="FJ981">
        <v>25</v>
      </c>
      <c r="FK981">
        <v>0.45</v>
      </c>
      <c r="FL981">
        <v>0.11</v>
      </c>
      <c r="FM981">
        <v>-72.6760951219512</v>
      </c>
      <c r="FN981">
        <v>0.236935191637712</v>
      </c>
      <c r="FO981">
        <v>0.756624860474726</v>
      </c>
      <c r="FP981">
        <v>1</v>
      </c>
      <c r="FQ981">
        <v>887.391558823529</v>
      </c>
      <c r="FR981">
        <v>-3.81391901783725</v>
      </c>
      <c r="FS981">
        <v>0.434074145955343</v>
      </c>
      <c r="FT981">
        <v>0</v>
      </c>
      <c r="FU981">
        <v>6.03291902439024</v>
      </c>
      <c r="FV981">
        <v>-0.132791498257839</v>
      </c>
      <c r="FW981">
        <v>0.0144262651395797</v>
      </c>
      <c r="FX981">
        <v>0</v>
      </c>
      <c r="FY981">
        <v>1</v>
      </c>
      <c r="FZ981">
        <v>3</v>
      </c>
      <c r="GA981" t="s">
        <v>421</v>
      </c>
      <c r="GB981">
        <v>2.97386</v>
      </c>
      <c r="GC981">
        <v>2.69753</v>
      </c>
      <c r="GD981">
        <v>0.216803</v>
      </c>
      <c r="GE981">
        <v>0.223505</v>
      </c>
      <c r="GF981">
        <v>0.106033</v>
      </c>
      <c r="GG981">
        <v>0.0884461</v>
      </c>
      <c r="GH981">
        <v>30499</v>
      </c>
      <c r="GI981">
        <v>33073.1</v>
      </c>
      <c r="GJ981">
        <v>35284.8</v>
      </c>
      <c r="GK981">
        <v>38624.6</v>
      </c>
      <c r="GL981">
        <v>44721.2</v>
      </c>
      <c r="GM981">
        <v>50857.4</v>
      </c>
      <c r="GN981">
        <v>55155.2</v>
      </c>
      <c r="GO981">
        <v>61956.2</v>
      </c>
      <c r="GP981">
        <v>1.9846</v>
      </c>
      <c r="GQ981">
        <v>1.8532</v>
      </c>
      <c r="GR981">
        <v>0.126809</v>
      </c>
      <c r="GS981">
        <v>0</v>
      </c>
      <c r="GT981">
        <v>25.1016</v>
      </c>
      <c r="GU981">
        <v>999.9</v>
      </c>
      <c r="GV981">
        <v>58.027</v>
      </c>
      <c r="GW981">
        <v>29.235</v>
      </c>
      <c r="GX981">
        <v>26.2092</v>
      </c>
      <c r="GY981">
        <v>55.6719</v>
      </c>
      <c r="GZ981">
        <v>46.1739</v>
      </c>
      <c r="HA981">
        <v>1</v>
      </c>
      <c r="HB981">
        <v>-0.0615854</v>
      </c>
      <c r="HC981">
        <v>0.0350327</v>
      </c>
      <c r="HD981">
        <v>20.1137</v>
      </c>
      <c r="HE981">
        <v>5.20052</v>
      </c>
      <c r="HF981">
        <v>12.004</v>
      </c>
      <c r="HG981">
        <v>4.9756</v>
      </c>
      <c r="HH981">
        <v>3.2934</v>
      </c>
      <c r="HI981">
        <v>9999</v>
      </c>
      <c r="HJ981">
        <v>9999</v>
      </c>
      <c r="HK981">
        <v>9999</v>
      </c>
      <c r="HL981">
        <v>631.6</v>
      </c>
      <c r="HM981">
        <v>1.8631</v>
      </c>
      <c r="HN981">
        <v>1.86798</v>
      </c>
      <c r="HO981">
        <v>1.86783</v>
      </c>
      <c r="HP981">
        <v>1.86899</v>
      </c>
      <c r="HQ981">
        <v>1.86981</v>
      </c>
      <c r="HR981">
        <v>1.86584</v>
      </c>
      <c r="HS981">
        <v>1.86691</v>
      </c>
      <c r="HT981">
        <v>1.86829</v>
      </c>
      <c r="HU981">
        <v>5</v>
      </c>
      <c r="HV981">
        <v>0</v>
      </c>
      <c r="HW981">
        <v>0</v>
      </c>
      <c r="HX981">
        <v>0</v>
      </c>
      <c r="HY981" t="s">
        <v>422</v>
      </c>
      <c r="HZ981" t="s">
        <v>423</v>
      </c>
      <c r="IA981" t="s">
        <v>424</v>
      </c>
      <c r="IB981" t="s">
        <v>424</v>
      </c>
      <c r="IC981" t="s">
        <v>424</v>
      </c>
      <c r="ID981" t="s">
        <v>424</v>
      </c>
      <c r="IE981">
        <v>0</v>
      </c>
      <c r="IF981">
        <v>100</v>
      </c>
      <c r="IG981">
        <v>100</v>
      </c>
      <c r="IH981">
        <v>12.48</v>
      </c>
      <c r="II981">
        <v>0.5047</v>
      </c>
      <c r="IJ981">
        <v>3.92360093765785</v>
      </c>
      <c r="IK981">
        <v>0.00601174518973114</v>
      </c>
      <c r="IL981">
        <v>2.77886958061485e-07</v>
      </c>
      <c r="IM981">
        <v>-3.54636231360687e-10</v>
      </c>
      <c r="IN981">
        <v>-0.0563701243599933</v>
      </c>
      <c r="IO981">
        <v>-0.0144154843440888</v>
      </c>
      <c r="IP981">
        <v>0.00183489941427445</v>
      </c>
      <c r="IQ981">
        <v>-1.27444401181449e-05</v>
      </c>
      <c r="IR981">
        <v>-4</v>
      </c>
      <c r="IS981">
        <v>1848</v>
      </c>
      <c r="IT981">
        <v>1</v>
      </c>
      <c r="IU981">
        <v>25</v>
      </c>
      <c r="IV981">
        <v>40.4</v>
      </c>
      <c r="IW981">
        <v>40.3</v>
      </c>
      <c r="IX981">
        <v>3.02612</v>
      </c>
      <c r="IY981">
        <v>2.60132</v>
      </c>
      <c r="IZ981">
        <v>1.54785</v>
      </c>
      <c r="JA981">
        <v>2.30591</v>
      </c>
      <c r="JB981">
        <v>1.34644</v>
      </c>
      <c r="JC981">
        <v>2.30225</v>
      </c>
      <c r="JD981">
        <v>33.6029</v>
      </c>
      <c r="JE981">
        <v>24.2101</v>
      </c>
      <c r="JF981">
        <v>18</v>
      </c>
      <c r="JG981">
        <v>497.931</v>
      </c>
      <c r="JH981">
        <v>413.148</v>
      </c>
      <c r="JI981">
        <v>25</v>
      </c>
      <c r="JJ981">
        <v>26.4467</v>
      </c>
      <c r="JK981">
        <v>29.9999</v>
      </c>
      <c r="JL981">
        <v>26.3911</v>
      </c>
      <c r="JM981">
        <v>26.3335</v>
      </c>
      <c r="JN981">
        <v>60.556</v>
      </c>
      <c r="JO981">
        <v>36.0149</v>
      </c>
      <c r="JP981">
        <v>94.3834</v>
      </c>
      <c r="JQ981">
        <v>25</v>
      </c>
      <c r="JR981">
        <v>1625.81</v>
      </c>
      <c r="JS981">
        <v>19.0491</v>
      </c>
      <c r="JT981">
        <v>102.315</v>
      </c>
      <c r="JU981">
        <v>103.125</v>
      </c>
    </row>
    <row r="982" spans="1:281">
      <c r="A982">
        <v>964</v>
      </c>
      <c r="B982">
        <v>1659038211.5</v>
      </c>
      <c r="C982">
        <v>14528.4000000954</v>
      </c>
      <c r="D982" t="s">
        <v>2362</v>
      </c>
      <c r="E982" t="s">
        <v>2363</v>
      </c>
      <c r="F982">
        <v>5</v>
      </c>
      <c r="G982" t="s">
        <v>2364</v>
      </c>
      <c r="H982" t="s">
        <v>417</v>
      </c>
      <c r="I982">
        <v>1659038203.5</v>
      </c>
      <c r="J982">
        <f>(K982)/1000</f>
        <v>0</v>
      </c>
      <c r="K982">
        <f>IF(CZ982, AN982, AH982)</f>
        <v>0</v>
      </c>
      <c r="L982">
        <f>IF(CZ982, AI982, AG982)</f>
        <v>0</v>
      </c>
      <c r="M982">
        <f>DB982 - IF(AU982&gt;1, L982*CV982*100.0/(AW982*DP982), 0)</f>
        <v>0</v>
      </c>
      <c r="N982">
        <f>((T982-J982/2)*M982-L982)/(T982+J982/2)</f>
        <v>0</v>
      </c>
      <c r="O982">
        <f>N982*(DI982+DJ982)/1000.0</f>
        <v>0</v>
      </c>
      <c r="P982">
        <f>(DB982 - IF(AU982&gt;1, L982*CV982*100.0/(AW982*DP982), 0))*(DI982+DJ982)/1000.0</f>
        <v>0</v>
      </c>
      <c r="Q982">
        <f>2.0/((1/S982-1/R982)+SIGN(S982)*SQRT((1/S982-1/R982)*(1/S982-1/R982) + 4*CW982/((CW982+1)*(CW982+1))*(2*1/S982*1/R982-1/R982*1/R982)))</f>
        <v>0</v>
      </c>
      <c r="R982">
        <f>IF(LEFT(CX982,1)&lt;&gt;"0",IF(LEFT(CX982,1)="1",3.0,CY982),$D$5+$E$5*(DP982*DI982/($K$5*1000))+$F$5*(DP982*DI982/($K$5*1000))*MAX(MIN(CV982,$J$5),$I$5)*MAX(MIN(CV982,$J$5),$I$5)+$G$5*MAX(MIN(CV982,$J$5),$I$5)*(DP982*DI982/($K$5*1000))+$H$5*(DP982*DI982/($K$5*1000))*(DP982*DI982/($K$5*1000)))</f>
        <v>0</v>
      </c>
      <c r="S982">
        <f>J982*(1000-(1000*0.61365*exp(17.502*W982/(240.97+W982))/(DI982+DJ982)+DD982)/2)/(1000*0.61365*exp(17.502*W982/(240.97+W982))/(DI982+DJ982)-DD982)</f>
        <v>0</v>
      </c>
      <c r="T982">
        <f>1/((CW982+1)/(Q982/1.6)+1/(R982/1.37)) + CW982/((CW982+1)/(Q982/1.6) + CW982/(R982/1.37))</f>
        <v>0</v>
      </c>
      <c r="U982">
        <f>(CR982*CU982)</f>
        <v>0</v>
      </c>
      <c r="V982">
        <f>(DK982+(U982+2*0.95*5.67E-8*(((DK982+$B$7)+273)^4-(DK982+273)^4)-44100*J982)/(1.84*29.3*R982+8*0.95*5.67E-8*(DK982+273)^3))</f>
        <v>0</v>
      </c>
      <c r="W982">
        <f>($C$7*DL982+$D$7*DM982+$E$7*V982)</f>
        <v>0</v>
      </c>
      <c r="X982">
        <f>0.61365*exp(17.502*W982/(240.97+W982))</f>
        <v>0</v>
      </c>
      <c r="Y982">
        <f>(Z982/AA982*100)</f>
        <v>0</v>
      </c>
      <c r="Z982">
        <f>DD982*(DI982+DJ982)/1000</f>
        <v>0</v>
      </c>
      <c r="AA982">
        <f>0.61365*exp(17.502*DK982/(240.97+DK982))</f>
        <v>0</v>
      </c>
      <c r="AB982">
        <f>(X982-DD982*(DI982+DJ982)/1000)</f>
        <v>0</v>
      </c>
      <c r="AC982">
        <f>(-J982*44100)</f>
        <v>0</v>
      </c>
      <c r="AD982">
        <f>2*29.3*R982*0.92*(DK982-W982)</f>
        <v>0</v>
      </c>
      <c r="AE982">
        <f>2*0.95*5.67E-8*(((DK982+$B$7)+273)^4-(W982+273)^4)</f>
        <v>0</v>
      </c>
      <c r="AF982">
        <f>U982+AE982+AC982+AD982</f>
        <v>0</v>
      </c>
      <c r="AG982">
        <f>DH982*AU982*(DC982-DB982*(1000-AU982*DE982)/(1000-AU982*DD982))/(100*CV982)</f>
        <v>0</v>
      </c>
      <c r="AH982">
        <f>1000*DH982*AU982*(DD982-DE982)/(100*CV982*(1000-AU982*DD982))</f>
        <v>0</v>
      </c>
      <c r="AI982">
        <f>(AJ982 - AK982 - DI982*1E3/(8.314*(DK982+273.15)) * AM982/DH982 * AL982) * DH982/(100*CV982) * (1000 - DE982)/1000</f>
        <v>0</v>
      </c>
      <c r="AJ982">
        <v>428.878923085326</v>
      </c>
      <c r="AK982">
        <v>421.685703030303</v>
      </c>
      <c r="AL982">
        <v>-0.00218806578666109</v>
      </c>
      <c r="AM982">
        <v>66.0516311451933</v>
      </c>
      <c r="AN982">
        <f>(AP982 - AO982 + DI982*1E3/(8.314*(DK982+273.15)) * AR982/DH982 * AQ982) * DH982/(100*CV982) * 1000/(1000 - AP982)</f>
        <v>0</v>
      </c>
      <c r="AO982">
        <v>20.9700269689247</v>
      </c>
      <c r="AP982">
        <v>22.9095944055944</v>
      </c>
      <c r="AQ982">
        <v>1.58199282157702e-05</v>
      </c>
      <c r="AR982">
        <v>92.4097792653795</v>
      </c>
      <c r="AS982">
        <v>0</v>
      </c>
      <c r="AT982">
        <v>0</v>
      </c>
      <c r="AU982">
        <f>IF(AS982*$H$13&gt;=AW982,1.0,(AW982/(AW982-AS982*$H$13)))</f>
        <v>0</v>
      </c>
      <c r="AV982">
        <f>(AU982-1)*100</f>
        <v>0</v>
      </c>
      <c r="AW982">
        <f>MAX(0,($B$13+$C$13*DP982)/(1+$D$13*DP982)*DI982/(DK982+273)*$E$13)</f>
        <v>0</v>
      </c>
      <c r="AX982" t="s">
        <v>418</v>
      </c>
      <c r="AY982" t="s">
        <v>418</v>
      </c>
      <c r="AZ982">
        <v>0</v>
      </c>
      <c r="BA982">
        <v>0</v>
      </c>
      <c r="BB982">
        <f>1-AZ982/BA982</f>
        <v>0</v>
      </c>
      <c r="BC982">
        <v>0</v>
      </c>
      <c r="BD982" t="s">
        <v>418</v>
      </c>
      <c r="BE982" t="s">
        <v>418</v>
      </c>
      <c r="BF982">
        <v>0</v>
      </c>
      <c r="BG982">
        <v>0</v>
      </c>
      <c r="BH982">
        <f>1-BF982/BG982</f>
        <v>0</v>
      </c>
      <c r="BI982">
        <v>0.5</v>
      </c>
      <c r="BJ982">
        <f>CS982</f>
        <v>0</v>
      </c>
      <c r="BK982">
        <f>L982</f>
        <v>0</v>
      </c>
      <c r="BL982">
        <f>BH982*BI982*BJ982</f>
        <v>0</v>
      </c>
      <c r="BM982">
        <f>(BK982-BC982)/BJ982</f>
        <v>0</v>
      </c>
      <c r="BN982">
        <f>(BA982-BG982)/BG982</f>
        <v>0</v>
      </c>
      <c r="BO982">
        <f>AZ982/(BB982+AZ982/BG982)</f>
        <v>0</v>
      </c>
      <c r="BP982" t="s">
        <v>418</v>
      </c>
      <c r="BQ982">
        <v>0</v>
      </c>
      <c r="BR982">
        <f>IF(BQ982&lt;&gt;0, BQ982, BO982)</f>
        <v>0</v>
      </c>
      <c r="BS982">
        <f>1-BR982/BG982</f>
        <v>0</v>
      </c>
      <c r="BT982">
        <f>(BG982-BF982)/(BG982-BR982)</f>
        <v>0</v>
      </c>
      <c r="BU982">
        <f>(BA982-BG982)/(BA982-BR982)</f>
        <v>0</v>
      </c>
      <c r="BV982">
        <f>(BG982-BF982)/(BG982-AZ982)</f>
        <v>0</v>
      </c>
      <c r="BW982">
        <f>(BA982-BG982)/(BA982-AZ982)</f>
        <v>0</v>
      </c>
      <c r="BX982">
        <f>(BT982*BR982/BF982)</f>
        <v>0</v>
      </c>
      <c r="BY982">
        <f>(1-BX982)</f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f>$B$11*DQ982+$C$11*DR982+$F$11*EC982*(1-EF982)</f>
        <v>0</v>
      </c>
      <c r="CS982">
        <f>CR982*CT982</f>
        <v>0</v>
      </c>
      <c r="CT982">
        <f>($B$11*$D$9+$C$11*$D$9+$F$11*((EP982+EH982)/MAX(EP982+EH982+EQ982, 0.1)*$I$9+EQ982/MAX(EP982+EH982+EQ982, 0.1)*$J$9))/($B$11+$C$11+$F$11)</f>
        <v>0</v>
      </c>
      <c r="CU982">
        <f>($B$11*$K$9+$C$11*$K$9+$F$11*((EP982+EH982)/MAX(EP982+EH982+EQ982, 0.1)*$P$9+EQ982/MAX(EP982+EH982+EQ982, 0.1)*$Q$9))/($B$11+$C$11+$F$11)</f>
        <v>0</v>
      </c>
      <c r="CV982">
        <v>6</v>
      </c>
      <c r="CW982">
        <v>0.5</v>
      </c>
      <c r="CX982" t="s">
        <v>419</v>
      </c>
      <c r="CY982">
        <v>2</v>
      </c>
      <c r="CZ982" t="b">
        <v>1</v>
      </c>
      <c r="DA982">
        <v>1659038203.5</v>
      </c>
      <c r="DB982">
        <v>412.054387096774</v>
      </c>
      <c r="DC982">
        <v>419.931516129032</v>
      </c>
      <c r="DD982">
        <v>22.9097064516129</v>
      </c>
      <c r="DE982">
        <v>20.9685129032258</v>
      </c>
      <c r="DF982">
        <v>405.669903225806</v>
      </c>
      <c r="DG982">
        <v>22.506364516129</v>
      </c>
      <c r="DH982">
        <v>500.064903225806</v>
      </c>
      <c r="DI982">
        <v>90.2536967741936</v>
      </c>
      <c r="DJ982">
        <v>0.0439359419354839</v>
      </c>
      <c r="DK982">
        <v>27.2427483870968</v>
      </c>
      <c r="DL982">
        <v>27.8677193548387</v>
      </c>
      <c r="DM982">
        <v>999.9</v>
      </c>
      <c r="DN982">
        <v>0</v>
      </c>
      <c r="DO982">
        <v>0</v>
      </c>
      <c r="DP982">
        <v>10003.064516129</v>
      </c>
      <c r="DQ982">
        <v>0</v>
      </c>
      <c r="DR982">
        <v>15.994</v>
      </c>
      <c r="DS982">
        <v>-7.87721612903226</v>
      </c>
      <c r="DT982">
        <v>421.715709677419</v>
      </c>
      <c r="DU982">
        <v>428.925548387097</v>
      </c>
      <c r="DV982">
        <v>1.94119322580645</v>
      </c>
      <c r="DW982">
        <v>419.931516129032</v>
      </c>
      <c r="DX982">
        <v>20.9685129032258</v>
      </c>
      <c r="DY982">
        <v>2.0676864516129</v>
      </c>
      <c r="DZ982">
        <v>1.89248612903226</v>
      </c>
      <c r="EA982">
        <v>17.9724129032258</v>
      </c>
      <c r="EB982">
        <v>16.5723838709677</v>
      </c>
      <c r="EC982">
        <v>2000.00290322581</v>
      </c>
      <c r="ED982">
        <v>0.980003161290322</v>
      </c>
      <c r="EE982">
        <v>0.0199972612903226</v>
      </c>
      <c r="EF982">
        <v>0</v>
      </c>
      <c r="EG982">
        <v>460.898612903226</v>
      </c>
      <c r="EH982">
        <v>5.00063</v>
      </c>
      <c r="EI982">
        <v>9266.31032258064</v>
      </c>
      <c r="EJ982">
        <v>17256.9290322581</v>
      </c>
      <c r="EK982">
        <v>38</v>
      </c>
      <c r="EL982">
        <v>38.125</v>
      </c>
      <c r="EM982">
        <v>37.51</v>
      </c>
      <c r="EN982">
        <v>37.375</v>
      </c>
      <c r="EO982">
        <v>39</v>
      </c>
      <c r="EP982">
        <v>1955.11161290323</v>
      </c>
      <c r="EQ982">
        <v>39.8912903225807</v>
      </c>
      <c r="ER982">
        <v>0</v>
      </c>
      <c r="ES982">
        <v>1659038211.1</v>
      </c>
      <c r="ET982">
        <v>0</v>
      </c>
      <c r="EU982">
        <v>460.83348</v>
      </c>
      <c r="EV982">
        <v>-2.69099999389074</v>
      </c>
      <c r="EW982">
        <v>-47.8353846768624</v>
      </c>
      <c r="EX982">
        <v>9265.3528</v>
      </c>
      <c r="EY982">
        <v>15</v>
      </c>
      <c r="EZ982">
        <v>1659035359.5</v>
      </c>
      <c r="FA982" t="s">
        <v>1976</v>
      </c>
      <c r="FB982">
        <v>1659035357.5</v>
      </c>
      <c r="FC982">
        <v>1659035359.5</v>
      </c>
      <c r="FD982">
        <v>1</v>
      </c>
      <c r="FE982">
        <v>-0.104</v>
      </c>
      <c r="FF982">
        <v>-0.037</v>
      </c>
      <c r="FG982">
        <v>6.435</v>
      </c>
      <c r="FH982">
        <v>0.501</v>
      </c>
      <c r="FI982">
        <v>420</v>
      </c>
      <c r="FJ982">
        <v>25</v>
      </c>
      <c r="FK982">
        <v>0.45</v>
      </c>
      <c r="FL982">
        <v>0.11</v>
      </c>
      <c r="FM982">
        <v>-7.86000073170732</v>
      </c>
      <c r="FN982">
        <v>-0.190512334494775</v>
      </c>
      <c r="FO982">
        <v>0.115369093895609</v>
      </c>
      <c r="FP982">
        <v>1</v>
      </c>
      <c r="FQ982">
        <v>461.014147058824</v>
      </c>
      <c r="FR982">
        <v>-2.98201680412787</v>
      </c>
      <c r="FS982">
        <v>0.340731663643102</v>
      </c>
      <c r="FT982">
        <v>0</v>
      </c>
      <c r="FU982">
        <v>1.94046170731707</v>
      </c>
      <c r="FV982">
        <v>0.0162804878048819</v>
      </c>
      <c r="FW982">
        <v>0.00299097577881512</v>
      </c>
      <c r="FX982">
        <v>1</v>
      </c>
      <c r="FY982">
        <v>2</v>
      </c>
      <c r="FZ982">
        <v>3</v>
      </c>
      <c r="GA982" t="s">
        <v>474</v>
      </c>
      <c r="GB982">
        <v>2.97298</v>
      </c>
      <c r="GC982">
        <v>2.69756</v>
      </c>
      <c r="GD982">
        <v>0.0890001</v>
      </c>
      <c r="GE982">
        <v>0.091526</v>
      </c>
      <c r="GF982">
        <v>0.0998466</v>
      </c>
      <c r="GG982">
        <v>0.0948006</v>
      </c>
      <c r="GH982">
        <v>35470.1</v>
      </c>
      <c r="GI982">
        <v>38690</v>
      </c>
      <c r="GJ982">
        <v>35283</v>
      </c>
      <c r="GK982">
        <v>38623.2</v>
      </c>
      <c r="GL982">
        <v>45031.6</v>
      </c>
      <c r="GM982">
        <v>50496.5</v>
      </c>
      <c r="GN982">
        <v>55153.2</v>
      </c>
      <c r="GO982">
        <v>61953.6</v>
      </c>
      <c r="GP982">
        <v>1.986</v>
      </c>
      <c r="GQ982">
        <v>1.8528</v>
      </c>
      <c r="GR982">
        <v>0.155568</v>
      </c>
      <c r="GS982">
        <v>0</v>
      </c>
      <c r="GT982">
        <v>25.3524</v>
      </c>
      <c r="GU982">
        <v>999.9</v>
      </c>
      <c r="GV982">
        <v>57.856</v>
      </c>
      <c r="GW982">
        <v>29.175</v>
      </c>
      <c r="GX982">
        <v>26.0425</v>
      </c>
      <c r="GY982">
        <v>56.0619</v>
      </c>
      <c r="GZ982">
        <v>46.1218</v>
      </c>
      <c r="HA982">
        <v>1</v>
      </c>
      <c r="HB982">
        <v>-0.0596341</v>
      </c>
      <c r="HC982">
        <v>0.0265795</v>
      </c>
      <c r="HD982">
        <v>20.1141</v>
      </c>
      <c r="HE982">
        <v>5.19932</v>
      </c>
      <c r="HF982">
        <v>12.0052</v>
      </c>
      <c r="HG982">
        <v>4.9756</v>
      </c>
      <c r="HH982">
        <v>3.2934</v>
      </c>
      <c r="HI982">
        <v>9999</v>
      </c>
      <c r="HJ982">
        <v>9999</v>
      </c>
      <c r="HK982">
        <v>9999</v>
      </c>
      <c r="HL982">
        <v>631.7</v>
      </c>
      <c r="HM982">
        <v>1.86313</v>
      </c>
      <c r="HN982">
        <v>1.86798</v>
      </c>
      <c r="HO982">
        <v>1.86783</v>
      </c>
      <c r="HP982">
        <v>1.86893</v>
      </c>
      <c r="HQ982">
        <v>1.86981</v>
      </c>
      <c r="HR982">
        <v>1.86584</v>
      </c>
      <c r="HS982">
        <v>1.86691</v>
      </c>
      <c r="HT982">
        <v>1.86829</v>
      </c>
      <c r="HU982">
        <v>5</v>
      </c>
      <c r="HV982">
        <v>0</v>
      </c>
      <c r="HW982">
        <v>0</v>
      </c>
      <c r="HX982">
        <v>0</v>
      </c>
      <c r="HY982" t="s">
        <v>422</v>
      </c>
      <c r="HZ982" t="s">
        <v>423</v>
      </c>
      <c r="IA982" t="s">
        <v>424</v>
      </c>
      <c r="IB982" t="s">
        <v>424</v>
      </c>
      <c r="IC982" t="s">
        <v>424</v>
      </c>
      <c r="ID982" t="s">
        <v>424</v>
      </c>
      <c r="IE982">
        <v>0</v>
      </c>
      <c r="IF982">
        <v>100</v>
      </c>
      <c r="IG982">
        <v>100</v>
      </c>
      <c r="IH982">
        <v>6.384</v>
      </c>
      <c r="II982">
        <v>0.4033</v>
      </c>
      <c r="IJ982">
        <v>3.92360093765785</v>
      </c>
      <c r="IK982">
        <v>0.00601174518973114</v>
      </c>
      <c r="IL982">
        <v>2.77886958061485e-07</v>
      </c>
      <c r="IM982">
        <v>-3.54636231360687e-10</v>
      </c>
      <c r="IN982">
        <v>-0.0563701243599933</v>
      </c>
      <c r="IO982">
        <v>-0.0144154843440888</v>
      </c>
      <c r="IP982">
        <v>0.00183489941427445</v>
      </c>
      <c r="IQ982">
        <v>-1.27444401181449e-05</v>
      </c>
      <c r="IR982">
        <v>-4</v>
      </c>
      <c r="IS982">
        <v>1848</v>
      </c>
      <c r="IT982">
        <v>1</v>
      </c>
      <c r="IU982">
        <v>25</v>
      </c>
      <c r="IV982">
        <v>47.6</v>
      </c>
      <c r="IW982">
        <v>47.5</v>
      </c>
      <c r="IX982">
        <v>1.02905</v>
      </c>
      <c r="IY982">
        <v>2.61963</v>
      </c>
      <c r="IZ982">
        <v>1.54785</v>
      </c>
      <c r="JA982">
        <v>2.30591</v>
      </c>
      <c r="JB982">
        <v>1.34644</v>
      </c>
      <c r="JC982">
        <v>2.38281</v>
      </c>
      <c r="JD982">
        <v>33.5804</v>
      </c>
      <c r="JE982">
        <v>24.2188</v>
      </c>
      <c r="JF982">
        <v>18</v>
      </c>
      <c r="JG982">
        <v>499.214</v>
      </c>
      <c r="JH982">
        <v>413.233</v>
      </c>
      <c r="JI982">
        <v>25.0005</v>
      </c>
      <c r="JJ982">
        <v>26.4824</v>
      </c>
      <c r="JK982">
        <v>30</v>
      </c>
      <c r="JL982">
        <v>26.4311</v>
      </c>
      <c r="JM982">
        <v>26.3754</v>
      </c>
      <c r="JN982">
        <v>20.6028</v>
      </c>
      <c r="JO982">
        <v>27.6377</v>
      </c>
      <c r="JP982">
        <v>91.4151</v>
      </c>
      <c r="JQ982">
        <v>25</v>
      </c>
      <c r="JR982">
        <v>413.198</v>
      </c>
      <c r="JS982">
        <v>21.0225</v>
      </c>
      <c r="JT982">
        <v>102.311</v>
      </c>
      <c r="JU982">
        <v>103.121</v>
      </c>
    </row>
    <row r="983" spans="1:281">
      <c r="A983">
        <v>965</v>
      </c>
      <c r="B983">
        <v>1659038216.5</v>
      </c>
      <c r="C983">
        <v>14533.4000000954</v>
      </c>
      <c r="D983" t="s">
        <v>2365</v>
      </c>
      <c r="E983" t="s">
        <v>2366</v>
      </c>
      <c r="F983">
        <v>5</v>
      </c>
      <c r="G983" t="s">
        <v>2364</v>
      </c>
      <c r="H983" t="s">
        <v>417</v>
      </c>
      <c r="I983">
        <v>1659038208.65517</v>
      </c>
      <c r="J983">
        <f>(K983)/1000</f>
        <v>0</v>
      </c>
      <c r="K983">
        <f>IF(CZ983, AN983, AH983)</f>
        <v>0</v>
      </c>
      <c r="L983">
        <f>IF(CZ983, AI983, AG983)</f>
        <v>0</v>
      </c>
      <c r="M983">
        <f>DB983 - IF(AU983&gt;1, L983*CV983*100.0/(AW983*DP983), 0)</f>
        <v>0</v>
      </c>
      <c r="N983">
        <f>((T983-J983/2)*M983-L983)/(T983+J983/2)</f>
        <v>0</v>
      </c>
      <c r="O983">
        <f>N983*(DI983+DJ983)/1000.0</f>
        <v>0</v>
      </c>
      <c r="P983">
        <f>(DB983 - IF(AU983&gt;1, L983*CV983*100.0/(AW983*DP983), 0))*(DI983+DJ983)/1000.0</f>
        <v>0</v>
      </c>
      <c r="Q983">
        <f>2.0/((1/S983-1/R983)+SIGN(S983)*SQRT((1/S983-1/R983)*(1/S983-1/R983) + 4*CW983/((CW983+1)*(CW983+1))*(2*1/S983*1/R983-1/R983*1/R983)))</f>
        <v>0</v>
      </c>
      <c r="R983">
        <f>IF(LEFT(CX983,1)&lt;&gt;"0",IF(LEFT(CX983,1)="1",3.0,CY983),$D$5+$E$5*(DP983*DI983/($K$5*1000))+$F$5*(DP983*DI983/($K$5*1000))*MAX(MIN(CV983,$J$5),$I$5)*MAX(MIN(CV983,$J$5),$I$5)+$G$5*MAX(MIN(CV983,$J$5),$I$5)*(DP983*DI983/($K$5*1000))+$H$5*(DP983*DI983/($K$5*1000))*(DP983*DI983/($K$5*1000)))</f>
        <v>0</v>
      </c>
      <c r="S983">
        <f>J983*(1000-(1000*0.61365*exp(17.502*W983/(240.97+W983))/(DI983+DJ983)+DD983)/2)/(1000*0.61365*exp(17.502*W983/(240.97+W983))/(DI983+DJ983)-DD983)</f>
        <v>0</v>
      </c>
      <c r="T983">
        <f>1/((CW983+1)/(Q983/1.6)+1/(R983/1.37)) + CW983/((CW983+1)/(Q983/1.6) + CW983/(R983/1.37))</f>
        <v>0</v>
      </c>
      <c r="U983">
        <f>(CR983*CU983)</f>
        <v>0</v>
      </c>
      <c r="V983">
        <f>(DK983+(U983+2*0.95*5.67E-8*(((DK983+$B$7)+273)^4-(DK983+273)^4)-44100*J983)/(1.84*29.3*R983+8*0.95*5.67E-8*(DK983+273)^3))</f>
        <v>0</v>
      </c>
      <c r="W983">
        <f>($C$7*DL983+$D$7*DM983+$E$7*V983)</f>
        <v>0</v>
      </c>
      <c r="X983">
        <f>0.61365*exp(17.502*W983/(240.97+W983))</f>
        <v>0</v>
      </c>
      <c r="Y983">
        <f>(Z983/AA983*100)</f>
        <v>0</v>
      </c>
      <c r="Z983">
        <f>DD983*(DI983+DJ983)/1000</f>
        <v>0</v>
      </c>
      <c r="AA983">
        <f>0.61365*exp(17.502*DK983/(240.97+DK983))</f>
        <v>0</v>
      </c>
      <c r="AB983">
        <f>(X983-DD983*(DI983+DJ983)/1000)</f>
        <v>0</v>
      </c>
      <c r="AC983">
        <f>(-J983*44100)</f>
        <v>0</v>
      </c>
      <c r="AD983">
        <f>2*29.3*R983*0.92*(DK983-W983)</f>
        <v>0</v>
      </c>
      <c r="AE983">
        <f>2*0.95*5.67E-8*(((DK983+$B$7)+273)^4-(W983+273)^4)</f>
        <v>0</v>
      </c>
      <c r="AF983">
        <f>U983+AE983+AC983+AD983</f>
        <v>0</v>
      </c>
      <c r="AG983">
        <f>DH983*AU983*(DC983-DB983*(1000-AU983*DE983)/(1000-AU983*DD983))/(100*CV983)</f>
        <v>0</v>
      </c>
      <c r="AH983">
        <f>1000*DH983*AU983*(DD983-DE983)/(100*CV983*(1000-AU983*DD983))</f>
        <v>0</v>
      </c>
      <c r="AI983">
        <f>(AJ983 - AK983 - DI983*1E3/(8.314*(DK983+273.15)) * AM983/DH983 * AL983) * DH983/(100*CV983) * (1000 - DE983)/1000</f>
        <v>0</v>
      </c>
      <c r="AJ983">
        <v>428.241508889048</v>
      </c>
      <c r="AK983">
        <v>421.427963636364</v>
      </c>
      <c r="AL983">
        <v>-0.0950072399199325</v>
      </c>
      <c r="AM983">
        <v>66.0516311451933</v>
      </c>
      <c r="AN983">
        <f>(AP983 - AO983 + DI983*1E3/(8.314*(DK983+273.15)) * AR983/DH983 * AQ983) * DH983/(100*CV983) * 1000/(1000 - AP983)</f>
        <v>0</v>
      </c>
      <c r="AO983">
        <v>20.9701929392477</v>
      </c>
      <c r="AP983">
        <v>22.9109916083916</v>
      </c>
      <c r="AQ983">
        <v>2.01183097117396e-05</v>
      </c>
      <c r="AR983">
        <v>92.4097792653795</v>
      </c>
      <c r="AS983">
        <v>0</v>
      </c>
      <c r="AT983">
        <v>0</v>
      </c>
      <c r="AU983">
        <f>IF(AS983*$H$13&gt;=AW983,1.0,(AW983/(AW983-AS983*$H$13)))</f>
        <v>0</v>
      </c>
      <c r="AV983">
        <f>(AU983-1)*100</f>
        <v>0</v>
      </c>
      <c r="AW983">
        <f>MAX(0,($B$13+$C$13*DP983)/(1+$D$13*DP983)*DI983/(DK983+273)*$E$13)</f>
        <v>0</v>
      </c>
      <c r="AX983" t="s">
        <v>418</v>
      </c>
      <c r="AY983" t="s">
        <v>418</v>
      </c>
      <c r="AZ983">
        <v>0</v>
      </c>
      <c r="BA983">
        <v>0</v>
      </c>
      <c r="BB983">
        <f>1-AZ983/BA983</f>
        <v>0</v>
      </c>
      <c r="BC983">
        <v>0</v>
      </c>
      <c r="BD983" t="s">
        <v>418</v>
      </c>
      <c r="BE983" t="s">
        <v>418</v>
      </c>
      <c r="BF983">
        <v>0</v>
      </c>
      <c r="BG983">
        <v>0</v>
      </c>
      <c r="BH983">
        <f>1-BF983/BG983</f>
        <v>0</v>
      </c>
      <c r="BI983">
        <v>0.5</v>
      </c>
      <c r="BJ983">
        <f>CS983</f>
        <v>0</v>
      </c>
      <c r="BK983">
        <f>L983</f>
        <v>0</v>
      </c>
      <c r="BL983">
        <f>BH983*BI983*BJ983</f>
        <v>0</v>
      </c>
      <c r="BM983">
        <f>(BK983-BC983)/BJ983</f>
        <v>0</v>
      </c>
      <c r="BN983">
        <f>(BA983-BG983)/BG983</f>
        <v>0</v>
      </c>
      <c r="BO983">
        <f>AZ983/(BB983+AZ983/BG983)</f>
        <v>0</v>
      </c>
      <c r="BP983" t="s">
        <v>418</v>
      </c>
      <c r="BQ983">
        <v>0</v>
      </c>
      <c r="BR983">
        <f>IF(BQ983&lt;&gt;0, BQ983, BO983)</f>
        <v>0</v>
      </c>
      <c r="BS983">
        <f>1-BR983/BG983</f>
        <v>0</v>
      </c>
      <c r="BT983">
        <f>(BG983-BF983)/(BG983-BR983)</f>
        <v>0</v>
      </c>
      <c r="BU983">
        <f>(BA983-BG983)/(BA983-BR983)</f>
        <v>0</v>
      </c>
      <c r="BV983">
        <f>(BG983-BF983)/(BG983-AZ983)</f>
        <v>0</v>
      </c>
      <c r="BW983">
        <f>(BA983-BG983)/(BA983-AZ983)</f>
        <v>0</v>
      </c>
      <c r="BX983">
        <f>(BT983*BR983/BF983)</f>
        <v>0</v>
      </c>
      <c r="BY983">
        <f>(1-BX983)</f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f>$B$11*DQ983+$C$11*DR983+$F$11*EC983*(1-EF983)</f>
        <v>0</v>
      </c>
      <c r="CS983">
        <f>CR983*CT983</f>
        <v>0</v>
      </c>
      <c r="CT983">
        <f>($B$11*$D$9+$C$11*$D$9+$F$11*((EP983+EH983)/MAX(EP983+EH983+EQ983, 0.1)*$I$9+EQ983/MAX(EP983+EH983+EQ983, 0.1)*$J$9))/($B$11+$C$11+$F$11)</f>
        <v>0</v>
      </c>
      <c r="CU983">
        <f>($B$11*$K$9+$C$11*$K$9+$F$11*((EP983+EH983)/MAX(EP983+EH983+EQ983, 0.1)*$P$9+EQ983/MAX(EP983+EH983+EQ983, 0.1)*$Q$9))/($B$11+$C$11+$F$11)</f>
        <v>0</v>
      </c>
      <c r="CV983">
        <v>6</v>
      </c>
      <c r="CW983">
        <v>0.5</v>
      </c>
      <c r="CX983" t="s">
        <v>419</v>
      </c>
      <c r="CY983">
        <v>2</v>
      </c>
      <c r="CZ983" t="b">
        <v>1</v>
      </c>
      <c r="DA983">
        <v>1659038208.65517</v>
      </c>
      <c r="DB983">
        <v>412.029586206897</v>
      </c>
      <c r="DC983">
        <v>419.431344827586</v>
      </c>
      <c r="DD983">
        <v>22.9107965517241</v>
      </c>
      <c r="DE983">
        <v>20.9691137931034</v>
      </c>
      <c r="DF983">
        <v>405.64524137931</v>
      </c>
      <c r="DG983">
        <v>22.5073965517241</v>
      </c>
      <c r="DH983">
        <v>500.060827586207</v>
      </c>
      <c r="DI983">
        <v>90.2541655172414</v>
      </c>
      <c r="DJ983">
        <v>0.0439175379310345</v>
      </c>
      <c r="DK983">
        <v>27.2433724137931</v>
      </c>
      <c r="DL983">
        <v>27.8712793103448</v>
      </c>
      <c r="DM983">
        <v>999.9</v>
      </c>
      <c r="DN983">
        <v>0</v>
      </c>
      <c r="DO983">
        <v>0</v>
      </c>
      <c r="DP983">
        <v>10003.9655172414</v>
      </c>
      <c r="DQ983">
        <v>0</v>
      </c>
      <c r="DR983">
        <v>16.0184655172414</v>
      </c>
      <c r="DS983">
        <v>-7.40178517241379</v>
      </c>
      <c r="DT983">
        <v>421.690793103448</v>
      </c>
      <c r="DU983">
        <v>428.414793103448</v>
      </c>
      <c r="DV983">
        <v>1.94168</v>
      </c>
      <c r="DW983">
        <v>419.431344827586</v>
      </c>
      <c r="DX983">
        <v>20.9691137931034</v>
      </c>
      <c r="DY983">
        <v>2.06779413793103</v>
      </c>
      <c r="DZ983">
        <v>1.89255</v>
      </c>
      <c r="EA983">
        <v>17.9732413793103</v>
      </c>
      <c r="EB983">
        <v>16.5729103448276</v>
      </c>
      <c r="EC983">
        <v>2000.00965517241</v>
      </c>
      <c r="ED983">
        <v>0.98000324137931</v>
      </c>
      <c r="EE983">
        <v>0.019997175862069</v>
      </c>
      <c r="EF983">
        <v>0</v>
      </c>
      <c r="EG983">
        <v>460.671793103448</v>
      </c>
      <c r="EH983">
        <v>5.00063</v>
      </c>
      <c r="EI983">
        <v>9262.25448275862</v>
      </c>
      <c r="EJ983">
        <v>17256.9827586207</v>
      </c>
      <c r="EK983">
        <v>38</v>
      </c>
      <c r="EL983">
        <v>38.125</v>
      </c>
      <c r="EM983">
        <v>37.504275862069</v>
      </c>
      <c r="EN983">
        <v>37.375</v>
      </c>
      <c r="EO983">
        <v>39</v>
      </c>
      <c r="EP983">
        <v>1955.11827586207</v>
      </c>
      <c r="EQ983">
        <v>39.8913793103448</v>
      </c>
      <c r="ER983">
        <v>0</v>
      </c>
      <c r="ES983">
        <v>1659038215.9</v>
      </c>
      <c r="ET983">
        <v>0</v>
      </c>
      <c r="EU983">
        <v>460.64556</v>
      </c>
      <c r="EV983">
        <v>-2.12792306467226</v>
      </c>
      <c r="EW983">
        <v>-43.6230769322021</v>
      </c>
      <c r="EX983">
        <v>9261.59</v>
      </c>
      <c r="EY983">
        <v>15</v>
      </c>
      <c r="EZ983">
        <v>1659035359.5</v>
      </c>
      <c r="FA983" t="s">
        <v>1976</v>
      </c>
      <c r="FB983">
        <v>1659035357.5</v>
      </c>
      <c r="FC983">
        <v>1659035359.5</v>
      </c>
      <c r="FD983">
        <v>1</v>
      </c>
      <c r="FE983">
        <v>-0.104</v>
      </c>
      <c r="FF983">
        <v>-0.037</v>
      </c>
      <c r="FG983">
        <v>6.435</v>
      </c>
      <c r="FH983">
        <v>0.501</v>
      </c>
      <c r="FI983">
        <v>420</v>
      </c>
      <c r="FJ983">
        <v>25</v>
      </c>
      <c r="FK983">
        <v>0.45</v>
      </c>
      <c r="FL983">
        <v>0.11</v>
      </c>
      <c r="FM983">
        <v>-7.74392926829268</v>
      </c>
      <c r="FN983">
        <v>2.31022620209058</v>
      </c>
      <c r="FO983">
        <v>0.514895056181308</v>
      </c>
      <c r="FP983">
        <v>0</v>
      </c>
      <c r="FQ983">
        <v>460.854117647059</v>
      </c>
      <c r="FR983">
        <v>-2.67407180960486</v>
      </c>
      <c r="FS983">
        <v>0.317459841342258</v>
      </c>
      <c r="FT983">
        <v>0</v>
      </c>
      <c r="FU983">
        <v>1.94126512195122</v>
      </c>
      <c r="FV983">
        <v>0.00711428571428786</v>
      </c>
      <c r="FW983">
        <v>0.00262061352149271</v>
      </c>
      <c r="FX983">
        <v>1</v>
      </c>
      <c r="FY983">
        <v>1</v>
      </c>
      <c r="FZ983">
        <v>3</v>
      </c>
      <c r="GA983" t="s">
        <v>421</v>
      </c>
      <c r="GB983">
        <v>2.97336</v>
      </c>
      <c r="GC983">
        <v>2.69727</v>
      </c>
      <c r="GD983">
        <v>0.0889098</v>
      </c>
      <c r="GE983">
        <v>0.0904211</v>
      </c>
      <c r="GF983">
        <v>0.0998531</v>
      </c>
      <c r="GG983">
        <v>0.0948309</v>
      </c>
      <c r="GH983">
        <v>35474.2</v>
      </c>
      <c r="GI983">
        <v>38737.1</v>
      </c>
      <c r="GJ983">
        <v>35283.5</v>
      </c>
      <c r="GK983">
        <v>38623.3</v>
      </c>
      <c r="GL983">
        <v>45031.8</v>
      </c>
      <c r="GM983">
        <v>50495.4</v>
      </c>
      <c r="GN983">
        <v>55153.9</v>
      </c>
      <c r="GO983">
        <v>61954.4</v>
      </c>
      <c r="GP983">
        <v>1.9842</v>
      </c>
      <c r="GQ983">
        <v>1.8526</v>
      </c>
      <c r="GR983">
        <v>0.153929</v>
      </c>
      <c r="GS983">
        <v>0</v>
      </c>
      <c r="GT983">
        <v>25.3546</v>
      </c>
      <c r="GU983">
        <v>999.9</v>
      </c>
      <c r="GV983">
        <v>57.832</v>
      </c>
      <c r="GW983">
        <v>29.175</v>
      </c>
      <c r="GX983">
        <v>26.032</v>
      </c>
      <c r="GY983">
        <v>55.5319</v>
      </c>
      <c r="GZ983">
        <v>45.7011</v>
      </c>
      <c r="HA983">
        <v>1</v>
      </c>
      <c r="HB983">
        <v>-0.0593293</v>
      </c>
      <c r="HC983">
        <v>0.0252723</v>
      </c>
      <c r="HD983">
        <v>20.1141</v>
      </c>
      <c r="HE983">
        <v>5.19812</v>
      </c>
      <c r="HF983">
        <v>12.004</v>
      </c>
      <c r="HG983">
        <v>4.9748</v>
      </c>
      <c r="HH983">
        <v>3.2936</v>
      </c>
      <c r="HI983">
        <v>9999</v>
      </c>
      <c r="HJ983">
        <v>9999</v>
      </c>
      <c r="HK983">
        <v>9999</v>
      </c>
      <c r="HL983">
        <v>631.7</v>
      </c>
      <c r="HM983">
        <v>1.86322</v>
      </c>
      <c r="HN983">
        <v>1.86798</v>
      </c>
      <c r="HO983">
        <v>1.8678</v>
      </c>
      <c r="HP983">
        <v>1.86905</v>
      </c>
      <c r="HQ983">
        <v>1.86981</v>
      </c>
      <c r="HR983">
        <v>1.86584</v>
      </c>
      <c r="HS983">
        <v>1.86691</v>
      </c>
      <c r="HT983">
        <v>1.86829</v>
      </c>
      <c r="HU983">
        <v>5</v>
      </c>
      <c r="HV983">
        <v>0</v>
      </c>
      <c r="HW983">
        <v>0</v>
      </c>
      <c r="HX983">
        <v>0</v>
      </c>
      <c r="HY983" t="s">
        <v>422</v>
      </c>
      <c r="HZ983" t="s">
        <v>423</v>
      </c>
      <c r="IA983" t="s">
        <v>424</v>
      </c>
      <c r="IB983" t="s">
        <v>424</v>
      </c>
      <c r="IC983" t="s">
        <v>424</v>
      </c>
      <c r="ID983" t="s">
        <v>424</v>
      </c>
      <c r="IE983">
        <v>0</v>
      </c>
      <c r="IF983">
        <v>100</v>
      </c>
      <c r="IG983">
        <v>100</v>
      </c>
      <c r="IH983">
        <v>6.381</v>
      </c>
      <c r="II983">
        <v>0.4035</v>
      </c>
      <c r="IJ983">
        <v>3.92360093765785</v>
      </c>
      <c r="IK983">
        <v>0.00601174518973114</v>
      </c>
      <c r="IL983">
        <v>2.77886958061485e-07</v>
      </c>
      <c r="IM983">
        <v>-3.54636231360687e-10</v>
      </c>
      <c r="IN983">
        <v>-0.0563701243599933</v>
      </c>
      <c r="IO983">
        <v>-0.0144154843440888</v>
      </c>
      <c r="IP983">
        <v>0.00183489941427445</v>
      </c>
      <c r="IQ983">
        <v>-1.27444401181449e-05</v>
      </c>
      <c r="IR983">
        <v>-4</v>
      </c>
      <c r="IS983">
        <v>1848</v>
      </c>
      <c r="IT983">
        <v>1</v>
      </c>
      <c r="IU983">
        <v>25</v>
      </c>
      <c r="IV983">
        <v>47.6</v>
      </c>
      <c r="IW983">
        <v>47.6</v>
      </c>
      <c r="IX983">
        <v>1.00098</v>
      </c>
      <c r="IY983">
        <v>2.61841</v>
      </c>
      <c r="IZ983">
        <v>1.54785</v>
      </c>
      <c r="JA983">
        <v>2.30591</v>
      </c>
      <c r="JB983">
        <v>1.34644</v>
      </c>
      <c r="JC983">
        <v>2.41943</v>
      </c>
      <c r="JD983">
        <v>33.5804</v>
      </c>
      <c r="JE983">
        <v>24.2276</v>
      </c>
      <c r="JF983">
        <v>18</v>
      </c>
      <c r="JG983">
        <v>498.032</v>
      </c>
      <c r="JH983">
        <v>413.104</v>
      </c>
      <c r="JI983">
        <v>24.9999</v>
      </c>
      <c r="JJ983">
        <v>26.4824</v>
      </c>
      <c r="JK983">
        <v>30.0002</v>
      </c>
      <c r="JL983">
        <v>26.4311</v>
      </c>
      <c r="JM983">
        <v>26.3732</v>
      </c>
      <c r="JN983">
        <v>20.0611</v>
      </c>
      <c r="JO983">
        <v>27.6377</v>
      </c>
      <c r="JP983">
        <v>91.4151</v>
      </c>
      <c r="JQ983">
        <v>25</v>
      </c>
      <c r="JR983">
        <v>399.729</v>
      </c>
      <c r="JS983">
        <v>21.0225</v>
      </c>
      <c r="JT983">
        <v>102.312</v>
      </c>
      <c r="JU983">
        <v>103.122</v>
      </c>
    </row>
    <row r="984" spans="1:281">
      <c r="A984">
        <v>966</v>
      </c>
      <c r="B984">
        <v>1659038221.5</v>
      </c>
      <c r="C984">
        <v>14538.4000000954</v>
      </c>
      <c r="D984" t="s">
        <v>2367</v>
      </c>
      <c r="E984" t="s">
        <v>2368</v>
      </c>
      <c r="F984">
        <v>5</v>
      </c>
      <c r="G984" t="s">
        <v>2364</v>
      </c>
      <c r="H984" t="s">
        <v>417</v>
      </c>
      <c r="I984">
        <v>1659038213.73214</v>
      </c>
      <c r="J984">
        <f>(K984)/1000</f>
        <v>0</v>
      </c>
      <c r="K984">
        <f>IF(CZ984, AN984, AH984)</f>
        <v>0</v>
      </c>
      <c r="L984">
        <f>IF(CZ984, AI984, AG984)</f>
        <v>0</v>
      </c>
      <c r="M984">
        <f>DB984 - IF(AU984&gt;1, L984*CV984*100.0/(AW984*DP984), 0)</f>
        <v>0</v>
      </c>
      <c r="N984">
        <f>((T984-J984/2)*M984-L984)/(T984+J984/2)</f>
        <v>0</v>
      </c>
      <c r="O984">
        <f>N984*(DI984+DJ984)/1000.0</f>
        <v>0</v>
      </c>
      <c r="P984">
        <f>(DB984 - IF(AU984&gt;1, L984*CV984*100.0/(AW984*DP984), 0))*(DI984+DJ984)/1000.0</f>
        <v>0</v>
      </c>
      <c r="Q984">
        <f>2.0/((1/S984-1/R984)+SIGN(S984)*SQRT((1/S984-1/R984)*(1/S984-1/R984) + 4*CW984/((CW984+1)*(CW984+1))*(2*1/S984*1/R984-1/R984*1/R984)))</f>
        <v>0</v>
      </c>
      <c r="R984">
        <f>IF(LEFT(CX984,1)&lt;&gt;"0",IF(LEFT(CX984,1)="1",3.0,CY984),$D$5+$E$5*(DP984*DI984/($K$5*1000))+$F$5*(DP984*DI984/($K$5*1000))*MAX(MIN(CV984,$J$5),$I$5)*MAX(MIN(CV984,$J$5),$I$5)+$G$5*MAX(MIN(CV984,$J$5),$I$5)*(DP984*DI984/($K$5*1000))+$H$5*(DP984*DI984/($K$5*1000))*(DP984*DI984/($K$5*1000)))</f>
        <v>0</v>
      </c>
      <c r="S984">
        <f>J984*(1000-(1000*0.61365*exp(17.502*W984/(240.97+W984))/(DI984+DJ984)+DD984)/2)/(1000*0.61365*exp(17.502*W984/(240.97+W984))/(DI984+DJ984)-DD984)</f>
        <v>0</v>
      </c>
      <c r="T984">
        <f>1/((CW984+1)/(Q984/1.6)+1/(R984/1.37)) + CW984/((CW984+1)/(Q984/1.6) + CW984/(R984/1.37))</f>
        <v>0</v>
      </c>
      <c r="U984">
        <f>(CR984*CU984)</f>
        <v>0</v>
      </c>
      <c r="V984">
        <f>(DK984+(U984+2*0.95*5.67E-8*(((DK984+$B$7)+273)^4-(DK984+273)^4)-44100*J984)/(1.84*29.3*R984+8*0.95*5.67E-8*(DK984+273)^3))</f>
        <v>0</v>
      </c>
      <c r="W984">
        <f>($C$7*DL984+$D$7*DM984+$E$7*V984)</f>
        <v>0</v>
      </c>
      <c r="X984">
        <f>0.61365*exp(17.502*W984/(240.97+W984))</f>
        <v>0</v>
      </c>
      <c r="Y984">
        <f>(Z984/AA984*100)</f>
        <v>0</v>
      </c>
      <c r="Z984">
        <f>DD984*(DI984+DJ984)/1000</f>
        <v>0</v>
      </c>
      <c r="AA984">
        <f>0.61365*exp(17.502*DK984/(240.97+DK984))</f>
        <v>0</v>
      </c>
      <c r="AB984">
        <f>(X984-DD984*(DI984+DJ984)/1000)</f>
        <v>0</v>
      </c>
      <c r="AC984">
        <f>(-J984*44100)</f>
        <v>0</v>
      </c>
      <c r="AD984">
        <f>2*29.3*R984*0.92*(DK984-W984)</f>
        <v>0</v>
      </c>
      <c r="AE984">
        <f>2*0.95*5.67E-8*(((DK984+$B$7)+273)^4-(W984+273)^4)</f>
        <v>0</v>
      </c>
      <c r="AF984">
        <f>U984+AE984+AC984+AD984</f>
        <v>0</v>
      </c>
      <c r="AG984">
        <f>DH984*AU984*(DC984-DB984*(1000-AU984*DE984)/(1000-AU984*DD984))/(100*CV984)</f>
        <v>0</v>
      </c>
      <c r="AH984">
        <f>1000*DH984*AU984*(DD984-DE984)/(100*CV984*(1000-AU984*DD984))</f>
        <v>0</v>
      </c>
      <c r="AI984">
        <f>(AJ984 - AK984 - DI984*1E3/(8.314*(DK984+273.15)) * AM984/DH984 * AL984) * DH984/(100*CV984) * (1000 - DE984)/1000</f>
        <v>0</v>
      </c>
      <c r="AJ984">
        <v>415.949387061427</v>
      </c>
      <c r="AK984">
        <v>415.485363636364</v>
      </c>
      <c r="AL984">
        <v>-1.40910775828245</v>
      </c>
      <c r="AM984">
        <v>66.0516311451933</v>
      </c>
      <c r="AN984">
        <f>(AP984 - AO984 + DI984*1E3/(8.314*(DK984+273.15)) * AR984/DH984 * AQ984) * DH984/(100*CV984) * 1000/(1000 - AP984)</f>
        <v>0</v>
      </c>
      <c r="AO984">
        <v>20.9733520391467</v>
      </c>
      <c r="AP984">
        <v>22.9130580419581</v>
      </c>
      <c r="AQ984">
        <v>2.92619562770844e-05</v>
      </c>
      <c r="AR984">
        <v>92.4097792653795</v>
      </c>
      <c r="AS984">
        <v>0</v>
      </c>
      <c r="AT984">
        <v>0</v>
      </c>
      <c r="AU984">
        <f>IF(AS984*$H$13&gt;=AW984,1.0,(AW984/(AW984-AS984*$H$13)))</f>
        <v>0</v>
      </c>
      <c r="AV984">
        <f>(AU984-1)*100</f>
        <v>0</v>
      </c>
      <c r="AW984">
        <f>MAX(0,($B$13+$C$13*DP984)/(1+$D$13*DP984)*DI984/(DK984+273)*$E$13)</f>
        <v>0</v>
      </c>
      <c r="AX984" t="s">
        <v>418</v>
      </c>
      <c r="AY984" t="s">
        <v>418</v>
      </c>
      <c r="AZ984">
        <v>0</v>
      </c>
      <c r="BA984">
        <v>0</v>
      </c>
      <c r="BB984">
        <f>1-AZ984/BA984</f>
        <v>0</v>
      </c>
      <c r="BC984">
        <v>0</v>
      </c>
      <c r="BD984" t="s">
        <v>418</v>
      </c>
      <c r="BE984" t="s">
        <v>418</v>
      </c>
      <c r="BF984">
        <v>0</v>
      </c>
      <c r="BG984">
        <v>0</v>
      </c>
      <c r="BH984">
        <f>1-BF984/BG984</f>
        <v>0</v>
      </c>
      <c r="BI984">
        <v>0.5</v>
      </c>
      <c r="BJ984">
        <f>CS984</f>
        <v>0</v>
      </c>
      <c r="BK984">
        <f>L984</f>
        <v>0</v>
      </c>
      <c r="BL984">
        <f>BH984*BI984*BJ984</f>
        <v>0</v>
      </c>
      <c r="BM984">
        <f>(BK984-BC984)/BJ984</f>
        <v>0</v>
      </c>
      <c r="BN984">
        <f>(BA984-BG984)/BG984</f>
        <v>0</v>
      </c>
      <c r="BO984">
        <f>AZ984/(BB984+AZ984/BG984)</f>
        <v>0</v>
      </c>
      <c r="BP984" t="s">
        <v>418</v>
      </c>
      <c r="BQ984">
        <v>0</v>
      </c>
      <c r="BR984">
        <f>IF(BQ984&lt;&gt;0, BQ984, BO984)</f>
        <v>0</v>
      </c>
      <c r="BS984">
        <f>1-BR984/BG984</f>
        <v>0</v>
      </c>
      <c r="BT984">
        <f>(BG984-BF984)/(BG984-BR984)</f>
        <v>0</v>
      </c>
      <c r="BU984">
        <f>(BA984-BG984)/(BA984-BR984)</f>
        <v>0</v>
      </c>
      <c r="BV984">
        <f>(BG984-BF984)/(BG984-AZ984)</f>
        <v>0</v>
      </c>
      <c r="BW984">
        <f>(BA984-BG984)/(BA984-AZ984)</f>
        <v>0</v>
      </c>
      <c r="BX984">
        <f>(BT984*BR984/BF984)</f>
        <v>0</v>
      </c>
      <c r="BY984">
        <f>(1-BX984)</f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f>$B$11*DQ984+$C$11*DR984+$F$11*EC984*(1-EF984)</f>
        <v>0</v>
      </c>
      <c r="CS984">
        <f>CR984*CT984</f>
        <v>0</v>
      </c>
      <c r="CT984">
        <f>($B$11*$D$9+$C$11*$D$9+$F$11*((EP984+EH984)/MAX(EP984+EH984+EQ984, 0.1)*$I$9+EQ984/MAX(EP984+EH984+EQ984, 0.1)*$J$9))/($B$11+$C$11+$F$11)</f>
        <v>0</v>
      </c>
      <c r="CU984">
        <f>($B$11*$K$9+$C$11*$K$9+$F$11*((EP984+EH984)/MAX(EP984+EH984+EQ984, 0.1)*$P$9+EQ984/MAX(EP984+EH984+EQ984, 0.1)*$Q$9))/($B$11+$C$11+$F$11)</f>
        <v>0</v>
      </c>
      <c r="CV984">
        <v>6</v>
      </c>
      <c r="CW984">
        <v>0.5</v>
      </c>
      <c r="CX984" t="s">
        <v>419</v>
      </c>
      <c r="CY984">
        <v>2</v>
      </c>
      <c r="CZ984" t="b">
        <v>1</v>
      </c>
      <c r="DA984">
        <v>1659038213.73214</v>
      </c>
      <c r="DB984">
        <v>410.996285714286</v>
      </c>
      <c r="DC984">
        <v>415.056571428571</v>
      </c>
      <c r="DD984">
        <v>22.9125392857143</v>
      </c>
      <c r="DE984">
        <v>20.9713357142857</v>
      </c>
      <c r="DF984">
        <v>404.618142857143</v>
      </c>
      <c r="DG984">
        <v>22.5090571428571</v>
      </c>
      <c r="DH984">
        <v>500.042428571429</v>
      </c>
      <c r="DI984">
        <v>90.2541535714286</v>
      </c>
      <c r="DJ984">
        <v>0.043791725</v>
      </c>
      <c r="DK984">
        <v>27.244275</v>
      </c>
      <c r="DL984">
        <v>27.8693357142857</v>
      </c>
      <c r="DM984">
        <v>999.9</v>
      </c>
      <c r="DN984">
        <v>0</v>
      </c>
      <c r="DO984">
        <v>0</v>
      </c>
      <c r="DP984">
        <v>9988.92857142857</v>
      </c>
      <c r="DQ984">
        <v>0</v>
      </c>
      <c r="DR984">
        <v>16.0527</v>
      </c>
      <c r="DS984">
        <v>-4.06030532142857</v>
      </c>
      <c r="DT984">
        <v>420.634</v>
      </c>
      <c r="DU984">
        <v>423.947214285714</v>
      </c>
      <c r="DV984">
        <v>1.94120178571429</v>
      </c>
      <c r="DW984">
        <v>415.056571428571</v>
      </c>
      <c r="DX984">
        <v>20.9713357142857</v>
      </c>
      <c r="DY984">
        <v>2.06795071428571</v>
      </c>
      <c r="DZ984">
        <v>1.89275</v>
      </c>
      <c r="EA984">
        <v>17.9744428571429</v>
      </c>
      <c r="EB984">
        <v>16.5745785714286</v>
      </c>
      <c r="EC984">
        <v>2000.00428571429</v>
      </c>
      <c r="ED984">
        <v>0.980003285714285</v>
      </c>
      <c r="EE984">
        <v>0.0199971285714286</v>
      </c>
      <c r="EF984">
        <v>0</v>
      </c>
      <c r="EG984">
        <v>460.492392857143</v>
      </c>
      <c r="EH984">
        <v>5.00063</v>
      </c>
      <c r="EI984">
        <v>9258.38535714286</v>
      </c>
      <c r="EJ984">
        <v>17256.9428571429</v>
      </c>
      <c r="EK984">
        <v>38</v>
      </c>
      <c r="EL984">
        <v>38.125</v>
      </c>
      <c r="EM984">
        <v>37.5</v>
      </c>
      <c r="EN984">
        <v>37.375</v>
      </c>
      <c r="EO984">
        <v>39</v>
      </c>
      <c r="EP984">
        <v>1955.11321428571</v>
      </c>
      <c r="EQ984">
        <v>39.8910714285714</v>
      </c>
      <c r="ER984">
        <v>0</v>
      </c>
      <c r="ES984">
        <v>1659038220.7</v>
      </c>
      <c r="ET984">
        <v>0</v>
      </c>
      <c r="EU984">
        <v>460.4636</v>
      </c>
      <c r="EV984">
        <v>-2.20099998315156</v>
      </c>
      <c r="EW984">
        <v>-46.0492308552337</v>
      </c>
      <c r="EX984">
        <v>9257.884</v>
      </c>
      <c r="EY984">
        <v>15</v>
      </c>
      <c r="EZ984">
        <v>1659035359.5</v>
      </c>
      <c r="FA984" t="s">
        <v>1976</v>
      </c>
      <c r="FB984">
        <v>1659035357.5</v>
      </c>
      <c r="FC984">
        <v>1659035359.5</v>
      </c>
      <c r="FD984">
        <v>1</v>
      </c>
      <c r="FE984">
        <v>-0.104</v>
      </c>
      <c r="FF984">
        <v>-0.037</v>
      </c>
      <c r="FG984">
        <v>6.435</v>
      </c>
      <c r="FH984">
        <v>0.501</v>
      </c>
      <c r="FI984">
        <v>420</v>
      </c>
      <c r="FJ984">
        <v>25</v>
      </c>
      <c r="FK984">
        <v>0.45</v>
      </c>
      <c r="FL984">
        <v>0.11</v>
      </c>
      <c r="FM984">
        <v>-5.12598485365854</v>
      </c>
      <c r="FN984">
        <v>36.0887289825784</v>
      </c>
      <c r="FO984">
        <v>4.35064160007322</v>
      </c>
      <c r="FP984">
        <v>0</v>
      </c>
      <c r="FQ984">
        <v>460.567588235294</v>
      </c>
      <c r="FR984">
        <v>-2.03923605382178</v>
      </c>
      <c r="FS984">
        <v>0.262786887224012</v>
      </c>
      <c r="FT984">
        <v>0</v>
      </c>
      <c r="FU984">
        <v>1.9415643902439</v>
      </c>
      <c r="FV984">
        <v>-0.00818027874564427</v>
      </c>
      <c r="FW984">
        <v>0.00285767946860222</v>
      </c>
      <c r="FX984">
        <v>1</v>
      </c>
      <c r="FY984">
        <v>1</v>
      </c>
      <c r="FZ984">
        <v>3</v>
      </c>
      <c r="GA984" t="s">
        <v>421</v>
      </c>
      <c r="GB984">
        <v>2.97324</v>
      </c>
      <c r="GC984">
        <v>2.69781</v>
      </c>
      <c r="GD984">
        <v>0.0878395</v>
      </c>
      <c r="GE984">
        <v>0.0879759</v>
      </c>
      <c r="GF984">
        <v>0.0998496</v>
      </c>
      <c r="GG984">
        <v>0.094826</v>
      </c>
      <c r="GH984">
        <v>35515.7</v>
      </c>
      <c r="GI984">
        <v>38841.5</v>
      </c>
      <c r="GJ984">
        <v>35283.4</v>
      </c>
      <c r="GK984">
        <v>38623.6</v>
      </c>
      <c r="GL984">
        <v>45031.8</v>
      </c>
      <c r="GM984">
        <v>50495.1</v>
      </c>
      <c r="GN984">
        <v>55153.7</v>
      </c>
      <c r="GO984">
        <v>61953.8</v>
      </c>
      <c r="GP984">
        <v>1.9852</v>
      </c>
      <c r="GQ984">
        <v>1.8528</v>
      </c>
      <c r="GR984">
        <v>0.152737</v>
      </c>
      <c r="GS984">
        <v>0</v>
      </c>
      <c r="GT984">
        <v>25.3529</v>
      </c>
      <c r="GU984">
        <v>999.9</v>
      </c>
      <c r="GV984">
        <v>57.856</v>
      </c>
      <c r="GW984">
        <v>29.175</v>
      </c>
      <c r="GX984">
        <v>26.0444</v>
      </c>
      <c r="GY984">
        <v>56.1419</v>
      </c>
      <c r="GZ984">
        <v>46.0016</v>
      </c>
      <c r="HA984">
        <v>1</v>
      </c>
      <c r="HB984">
        <v>-0.0596951</v>
      </c>
      <c r="HC984">
        <v>0.0276688</v>
      </c>
      <c r="HD984">
        <v>20.1142</v>
      </c>
      <c r="HE984">
        <v>5.19692</v>
      </c>
      <c r="HF984">
        <v>12.004</v>
      </c>
      <c r="HG984">
        <v>4.976</v>
      </c>
      <c r="HH984">
        <v>3.2936</v>
      </c>
      <c r="HI984">
        <v>9999</v>
      </c>
      <c r="HJ984">
        <v>9999</v>
      </c>
      <c r="HK984">
        <v>9999</v>
      </c>
      <c r="HL984">
        <v>631.7</v>
      </c>
      <c r="HM984">
        <v>1.86319</v>
      </c>
      <c r="HN984">
        <v>1.86798</v>
      </c>
      <c r="HO984">
        <v>1.86783</v>
      </c>
      <c r="HP984">
        <v>1.86899</v>
      </c>
      <c r="HQ984">
        <v>1.86981</v>
      </c>
      <c r="HR984">
        <v>1.86584</v>
      </c>
      <c r="HS984">
        <v>1.86691</v>
      </c>
      <c r="HT984">
        <v>1.86832</v>
      </c>
      <c r="HU984">
        <v>5</v>
      </c>
      <c r="HV984">
        <v>0</v>
      </c>
      <c r="HW984">
        <v>0</v>
      </c>
      <c r="HX984">
        <v>0</v>
      </c>
      <c r="HY984" t="s">
        <v>422</v>
      </c>
      <c r="HZ984" t="s">
        <v>423</v>
      </c>
      <c r="IA984" t="s">
        <v>424</v>
      </c>
      <c r="IB984" t="s">
        <v>424</v>
      </c>
      <c r="IC984" t="s">
        <v>424</v>
      </c>
      <c r="ID984" t="s">
        <v>424</v>
      </c>
      <c r="IE984">
        <v>0</v>
      </c>
      <c r="IF984">
        <v>100</v>
      </c>
      <c r="IG984">
        <v>100</v>
      </c>
      <c r="IH984">
        <v>6.343</v>
      </c>
      <c r="II984">
        <v>0.4035</v>
      </c>
      <c r="IJ984">
        <v>3.92360093765785</v>
      </c>
      <c r="IK984">
        <v>0.00601174518973114</v>
      </c>
      <c r="IL984">
        <v>2.77886958061485e-07</v>
      </c>
      <c r="IM984">
        <v>-3.54636231360687e-10</v>
      </c>
      <c r="IN984">
        <v>-0.0563701243599933</v>
      </c>
      <c r="IO984">
        <v>-0.0144154843440888</v>
      </c>
      <c r="IP984">
        <v>0.00183489941427445</v>
      </c>
      <c r="IQ984">
        <v>-1.27444401181449e-05</v>
      </c>
      <c r="IR984">
        <v>-4</v>
      </c>
      <c r="IS984">
        <v>1848</v>
      </c>
      <c r="IT984">
        <v>1</v>
      </c>
      <c r="IU984">
        <v>25</v>
      </c>
      <c r="IV984">
        <v>47.7</v>
      </c>
      <c r="IW984">
        <v>47.7</v>
      </c>
      <c r="IX984">
        <v>0.97168</v>
      </c>
      <c r="IY984">
        <v>2.62939</v>
      </c>
      <c r="IZ984">
        <v>1.54785</v>
      </c>
      <c r="JA984">
        <v>2.30591</v>
      </c>
      <c r="JB984">
        <v>1.34644</v>
      </c>
      <c r="JC984">
        <v>2.29736</v>
      </c>
      <c r="JD984">
        <v>33.6029</v>
      </c>
      <c r="JE984">
        <v>24.2188</v>
      </c>
      <c r="JF984">
        <v>18</v>
      </c>
      <c r="JG984">
        <v>498.689</v>
      </c>
      <c r="JH984">
        <v>413.217</v>
      </c>
      <c r="JI984">
        <v>25.0003</v>
      </c>
      <c r="JJ984">
        <v>26.4824</v>
      </c>
      <c r="JK984">
        <v>30</v>
      </c>
      <c r="JL984">
        <v>26.4311</v>
      </c>
      <c r="JM984">
        <v>26.3732</v>
      </c>
      <c r="JN984">
        <v>19.4637</v>
      </c>
      <c r="JO984">
        <v>27.6377</v>
      </c>
      <c r="JP984">
        <v>91.4151</v>
      </c>
      <c r="JQ984">
        <v>25</v>
      </c>
      <c r="JR984">
        <v>379.551</v>
      </c>
      <c r="JS984">
        <v>21.0225</v>
      </c>
      <c r="JT984">
        <v>102.312</v>
      </c>
      <c r="JU984">
        <v>103.121</v>
      </c>
    </row>
    <row r="985" spans="1:281">
      <c r="A985">
        <v>967</v>
      </c>
      <c r="B985">
        <v>1659038226.5</v>
      </c>
      <c r="C985">
        <v>14543.4000000954</v>
      </c>
      <c r="D985" t="s">
        <v>2369</v>
      </c>
      <c r="E985" t="s">
        <v>2370</v>
      </c>
      <c r="F985">
        <v>5</v>
      </c>
      <c r="G985" t="s">
        <v>2364</v>
      </c>
      <c r="H985" t="s">
        <v>417</v>
      </c>
      <c r="I985">
        <v>1659038219</v>
      </c>
      <c r="J985">
        <f>(K985)/1000</f>
        <v>0</v>
      </c>
      <c r="K985">
        <f>IF(CZ985, AN985, AH985)</f>
        <v>0</v>
      </c>
      <c r="L985">
        <f>IF(CZ985, AI985, AG985)</f>
        <v>0</v>
      </c>
      <c r="M985">
        <f>DB985 - IF(AU985&gt;1, L985*CV985*100.0/(AW985*DP985), 0)</f>
        <v>0</v>
      </c>
      <c r="N985">
        <f>((T985-J985/2)*M985-L985)/(T985+J985/2)</f>
        <v>0</v>
      </c>
      <c r="O985">
        <f>N985*(DI985+DJ985)/1000.0</f>
        <v>0</v>
      </c>
      <c r="P985">
        <f>(DB985 - IF(AU985&gt;1, L985*CV985*100.0/(AW985*DP985), 0))*(DI985+DJ985)/1000.0</f>
        <v>0</v>
      </c>
      <c r="Q985">
        <f>2.0/((1/S985-1/R985)+SIGN(S985)*SQRT((1/S985-1/R985)*(1/S985-1/R985) + 4*CW985/((CW985+1)*(CW985+1))*(2*1/S985*1/R985-1/R985*1/R985)))</f>
        <v>0</v>
      </c>
      <c r="R985">
        <f>IF(LEFT(CX985,1)&lt;&gt;"0",IF(LEFT(CX985,1)="1",3.0,CY985),$D$5+$E$5*(DP985*DI985/($K$5*1000))+$F$5*(DP985*DI985/($K$5*1000))*MAX(MIN(CV985,$J$5),$I$5)*MAX(MIN(CV985,$J$5),$I$5)+$G$5*MAX(MIN(CV985,$J$5),$I$5)*(DP985*DI985/($K$5*1000))+$H$5*(DP985*DI985/($K$5*1000))*(DP985*DI985/($K$5*1000)))</f>
        <v>0</v>
      </c>
      <c r="S985">
        <f>J985*(1000-(1000*0.61365*exp(17.502*W985/(240.97+W985))/(DI985+DJ985)+DD985)/2)/(1000*0.61365*exp(17.502*W985/(240.97+W985))/(DI985+DJ985)-DD985)</f>
        <v>0</v>
      </c>
      <c r="T985">
        <f>1/((CW985+1)/(Q985/1.6)+1/(R985/1.37)) + CW985/((CW985+1)/(Q985/1.6) + CW985/(R985/1.37))</f>
        <v>0</v>
      </c>
      <c r="U985">
        <f>(CR985*CU985)</f>
        <v>0</v>
      </c>
      <c r="V985">
        <f>(DK985+(U985+2*0.95*5.67E-8*(((DK985+$B$7)+273)^4-(DK985+273)^4)-44100*J985)/(1.84*29.3*R985+8*0.95*5.67E-8*(DK985+273)^3))</f>
        <v>0</v>
      </c>
      <c r="W985">
        <f>($C$7*DL985+$D$7*DM985+$E$7*V985)</f>
        <v>0</v>
      </c>
      <c r="X985">
        <f>0.61365*exp(17.502*W985/(240.97+W985))</f>
        <v>0</v>
      </c>
      <c r="Y985">
        <f>(Z985/AA985*100)</f>
        <v>0</v>
      </c>
      <c r="Z985">
        <f>DD985*(DI985+DJ985)/1000</f>
        <v>0</v>
      </c>
      <c r="AA985">
        <f>0.61365*exp(17.502*DK985/(240.97+DK985))</f>
        <v>0</v>
      </c>
      <c r="AB985">
        <f>(X985-DD985*(DI985+DJ985)/1000)</f>
        <v>0</v>
      </c>
      <c r="AC985">
        <f>(-J985*44100)</f>
        <v>0</v>
      </c>
      <c r="AD985">
        <f>2*29.3*R985*0.92*(DK985-W985)</f>
        <v>0</v>
      </c>
      <c r="AE985">
        <f>2*0.95*5.67E-8*(((DK985+$B$7)+273)^4-(W985+273)^4)</f>
        <v>0</v>
      </c>
      <c r="AF985">
        <f>U985+AE985+AC985+AD985</f>
        <v>0</v>
      </c>
      <c r="AG985">
        <f>DH985*AU985*(DC985-DB985*(1000-AU985*DE985)/(1000-AU985*DD985))/(100*CV985)</f>
        <v>0</v>
      </c>
      <c r="AH985">
        <f>1000*DH985*AU985*(DD985-DE985)/(100*CV985*(1000-AU985*DD985))</f>
        <v>0</v>
      </c>
      <c r="AI985">
        <f>(AJ985 - AK985 - DI985*1E3/(8.314*(DK985+273.15)) * AM985/DH985 * AL985) * DH985/(100*CV985) * (1000 - DE985)/1000</f>
        <v>0</v>
      </c>
      <c r="AJ985">
        <v>399.386111632229</v>
      </c>
      <c r="AK985">
        <v>404.108521212121</v>
      </c>
      <c r="AL985">
        <v>-2.43963335231037</v>
      </c>
      <c r="AM985">
        <v>66.0516311451933</v>
      </c>
      <c r="AN985">
        <f>(AP985 - AO985 + DI985*1E3/(8.314*(DK985+273.15)) * AR985/DH985 * AQ985) * DH985/(100*CV985) * 1000/(1000 - AP985)</f>
        <v>0</v>
      </c>
      <c r="AO985">
        <v>20.9743489995175</v>
      </c>
      <c r="AP985">
        <v>22.9184762237762</v>
      </c>
      <c r="AQ985">
        <v>1.53151710974406e-05</v>
      </c>
      <c r="AR985">
        <v>92.4097792653795</v>
      </c>
      <c r="AS985">
        <v>0</v>
      </c>
      <c r="AT985">
        <v>0</v>
      </c>
      <c r="AU985">
        <f>IF(AS985*$H$13&gt;=AW985,1.0,(AW985/(AW985-AS985*$H$13)))</f>
        <v>0</v>
      </c>
      <c r="AV985">
        <f>(AU985-1)*100</f>
        <v>0</v>
      </c>
      <c r="AW985">
        <f>MAX(0,($B$13+$C$13*DP985)/(1+$D$13*DP985)*DI985/(DK985+273)*$E$13)</f>
        <v>0</v>
      </c>
      <c r="AX985" t="s">
        <v>418</v>
      </c>
      <c r="AY985" t="s">
        <v>418</v>
      </c>
      <c r="AZ985">
        <v>0</v>
      </c>
      <c r="BA985">
        <v>0</v>
      </c>
      <c r="BB985">
        <f>1-AZ985/BA985</f>
        <v>0</v>
      </c>
      <c r="BC985">
        <v>0</v>
      </c>
      <c r="BD985" t="s">
        <v>418</v>
      </c>
      <c r="BE985" t="s">
        <v>418</v>
      </c>
      <c r="BF985">
        <v>0</v>
      </c>
      <c r="BG985">
        <v>0</v>
      </c>
      <c r="BH985">
        <f>1-BF985/BG985</f>
        <v>0</v>
      </c>
      <c r="BI985">
        <v>0.5</v>
      </c>
      <c r="BJ985">
        <f>CS985</f>
        <v>0</v>
      </c>
      <c r="BK985">
        <f>L985</f>
        <v>0</v>
      </c>
      <c r="BL985">
        <f>BH985*BI985*BJ985</f>
        <v>0</v>
      </c>
      <c r="BM985">
        <f>(BK985-BC985)/BJ985</f>
        <v>0</v>
      </c>
      <c r="BN985">
        <f>(BA985-BG985)/BG985</f>
        <v>0</v>
      </c>
      <c r="BO985">
        <f>AZ985/(BB985+AZ985/BG985)</f>
        <v>0</v>
      </c>
      <c r="BP985" t="s">
        <v>418</v>
      </c>
      <c r="BQ985">
        <v>0</v>
      </c>
      <c r="BR985">
        <f>IF(BQ985&lt;&gt;0, BQ985, BO985)</f>
        <v>0</v>
      </c>
      <c r="BS985">
        <f>1-BR985/BG985</f>
        <v>0</v>
      </c>
      <c r="BT985">
        <f>(BG985-BF985)/(BG985-BR985)</f>
        <v>0</v>
      </c>
      <c r="BU985">
        <f>(BA985-BG985)/(BA985-BR985)</f>
        <v>0</v>
      </c>
      <c r="BV985">
        <f>(BG985-BF985)/(BG985-AZ985)</f>
        <v>0</v>
      </c>
      <c r="BW985">
        <f>(BA985-BG985)/(BA985-AZ985)</f>
        <v>0</v>
      </c>
      <c r="BX985">
        <f>(BT985*BR985/BF985)</f>
        <v>0</v>
      </c>
      <c r="BY985">
        <f>(1-BX985)</f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f>$B$11*DQ985+$C$11*DR985+$F$11*EC985*(1-EF985)</f>
        <v>0</v>
      </c>
      <c r="CS985">
        <f>CR985*CT985</f>
        <v>0</v>
      </c>
      <c r="CT985">
        <f>($B$11*$D$9+$C$11*$D$9+$F$11*((EP985+EH985)/MAX(EP985+EH985+EQ985, 0.1)*$I$9+EQ985/MAX(EP985+EH985+EQ985, 0.1)*$J$9))/($B$11+$C$11+$F$11)</f>
        <v>0</v>
      </c>
      <c r="CU985">
        <f>($B$11*$K$9+$C$11*$K$9+$F$11*((EP985+EH985)/MAX(EP985+EH985+EQ985, 0.1)*$P$9+EQ985/MAX(EP985+EH985+EQ985, 0.1)*$Q$9))/($B$11+$C$11+$F$11)</f>
        <v>0</v>
      </c>
      <c r="CV985">
        <v>6</v>
      </c>
      <c r="CW985">
        <v>0.5</v>
      </c>
      <c r="CX985" t="s">
        <v>419</v>
      </c>
      <c r="CY985">
        <v>2</v>
      </c>
      <c r="CZ985" t="b">
        <v>1</v>
      </c>
      <c r="DA985">
        <v>1659038219</v>
      </c>
      <c r="DB985">
        <v>406.839185185185</v>
      </c>
      <c r="DC985">
        <v>404.961925925926</v>
      </c>
      <c r="DD985">
        <v>22.9140333333333</v>
      </c>
      <c r="DE985">
        <v>20.9727</v>
      </c>
      <c r="DF985">
        <v>400.486037037037</v>
      </c>
      <c r="DG985">
        <v>22.5104814814815</v>
      </c>
      <c r="DH985">
        <v>500.02837037037</v>
      </c>
      <c r="DI985">
        <v>90.2539407407407</v>
      </c>
      <c r="DJ985">
        <v>0.0437822592592592</v>
      </c>
      <c r="DK985">
        <v>27.2453296296296</v>
      </c>
      <c r="DL985">
        <v>27.8719259259259</v>
      </c>
      <c r="DM985">
        <v>999.9</v>
      </c>
      <c r="DN985">
        <v>0</v>
      </c>
      <c r="DO985">
        <v>0</v>
      </c>
      <c r="DP985">
        <v>9993.88888888889</v>
      </c>
      <c r="DQ985">
        <v>0</v>
      </c>
      <c r="DR985">
        <v>16.0527</v>
      </c>
      <c r="DS985">
        <v>1.87726040740741</v>
      </c>
      <c r="DT985">
        <v>416.380037037037</v>
      </c>
      <c r="DU985">
        <v>413.636888888889</v>
      </c>
      <c r="DV985">
        <v>1.94132518518519</v>
      </c>
      <c r="DW985">
        <v>404.961925925926</v>
      </c>
      <c r="DX985">
        <v>20.9727</v>
      </c>
      <c r="DY985">
        <v>2.06808</v>
      </c>
      <c r="DZ985">
        <v>1.89286814814815</v>
      </c>
      <c r="EA985">
        <v>17.975437037037</v>
      </c>
      <c r="EB985">
        <v>16.5755703703704</v>
      </c>
      <c r="EC985">
        <v>1999.99888888889</v>
      </c>
      <c r="ED985">
        <v>0.980003333333333</v>
      </c>
      <c r="EE985">
        <v>0.0199970777777778</v>
      </c>
      <c r="EF985">
        <v>0</v>
      </c>
      <c r="EG985">
        <v>460.209888888889</v>
      </c>
      <c r="EH985">
        <v>5.00063</v>
      </c>
      <c r="EI985">
        <v>9252.88296296296</v>
      </c>
      <c r="EJ985">
        <v>17256.8962962963</v>
      </c>
      <c r="EK985">
        <v>38</v>
      </c>
      <c r="EL985">
        <v>38.125</v>
      </c>
      <c r="EM985">
        <v>37.5022962962963</v>
      </c>
      <c r="EN985">
        <v>37.375</v>
      </c>
      <c r="EO985">
        <v>39</v>
      </c>
      <c r="EP985">
        <v>1955.10814814815</v>
      </c>
      <c r="EQ985">
        <v>39.8907407407407</v>
      </c>
      <c r="ER985">
        <v>0</v>
      </c>
      <c r="ES985">
        <v>1659038225.5</v>
      </c>
      <c r="ET985">
        <v>0</v>
      </c>
      <c r="EU985">
        <v>460.21</v>
      </c>
      <c r="EV985">
        <v>-3.7223076804427</v>
      </c>
      <c r="EW985">
        <v>-74.2838461249689</v>
      </c>
      <c r="EX985">
        <v>9252.8316</v>
      </c>
      <c r="EY985">
        <v>15</v>
      </c>
      <c r="EZ985">
        <v>1659035359.5</v>
      </c>
      <c r="FA985" t="s">
        <v>1976</v>
      </c>
      <c r="FB985">
        <v>1659035357.5</v>
      </c>
      <c r="FC985">
        <v>1659035359.5</v>
      </c>
      <c r="FD985">
        <v>1</v>
      </c>
      <c r="FE985">
        <v>-0.104</v>
      </c>
      <c r="FF985">
        <v>-0.037</v>
      </c>
      <c r="FG985">
        <v>6.435</v>
      </c>
      <c r="FH985">
        <v>0.501</v>
      </c>
      <c r="FI985">
        <v>420</v>
      </c>
      <c r="FJ985">
        <v>25</v>
      </c>
      <c r="FK985">
        <v>0.45</v>
      </c>
      <c r="FL985">
        <v>0.11</v>
      </c>
      <c r="FM985">
        <v>-1.87738607317073</v>
      </c>
      <c r="FN985">
        <v>63.6547698606272</v>
      </c>
      <c r="FO985">
        <v>6.70168739457377</v>
      </c>
      <c r="FP985">
        <v>0</v>
      </c>
      <c r="FQ985">
        <v>460.412323529412</v>
      </c>
      <c r="FR985">
        <v>-2.86968677697211</v>
      </c>
      <c r="FS985">
        <v>0.335728156889947</v>
      </c>
      <c r="FT985">
        <v>0</v>
      </c>
      <c r="FU985">
        <v>1.94124926829268</v>
      </c>
      <c r="FV985">
        <v>-0.00155247386759553</v>
      </c>
      <c r="FW985">
        <v>0.00293425720042789</v>
      </c>
      <c r="FX985">
        <v>1</v>
      </c>
      <c r="FY985">
        <v>1</v>
      </c>
      <c r="FZ985">
        <v>3</v>
      </c>
      <c r="GA985" t="s">
        <v>421</v>
      </c>
      <c r="GB985">
        <v>2.9741</v>
      </c>
      <c r="GC985">
        <v>2.69753</v>
      </c>
      <c r="GD985">
        <v>0.0858879</v>
      </c>
      <c r="GE985">
        <v>0.0851025</v>
      </c>
      <c r="GF985">
        <v>0.099872</v>
      </c>
      <c r="GG985">
        <v>0.0948328</v>
      </c>
      <c r="GH985">
        <v>35591.5</v>
      </c>
      <c r="GI985">
        <v>38963.9</v>
      </c>
      <c r="GJ985">
        <v>35283.3</v>
      </c>
      <c r="GK985">
        <v>38623.8</v>
      </c>
      <c r="GL985">
        <v>45030.9</v>
      </c>
      <c r="GM985">
        <v>50495</v>
      </c>
      <c r="GN985">
        <v>55154</v>
      </c>
      <c r="GO985">
        <v>61954.2</v>
      </c>
      <c r="GP985">
        <v>1.9856</v>
      </c>
      <c r="GQ985">
        <v>1.853</v>
      </c>
      <c r="GR985">
        <v>0.153333</v>
      </c>
      <c r="GS985">
        <v>0</v>
      </c>
      <c r="GT985">
        <v>25.3524</v>
      </c>
      <c r="GU985">
        <v>999.9</v>
      </c>
      <c r="GV985">
        <v>57.856</v>
      </c>
      <c r="GW985">
        <v>29.175</v>
      </c>
      <c r="GX985">
        <v>26.0423</v>
      </c>
      <c r="GY985">
        <v>56.0919</v>
      </c>
      <c r="GZ985">
        <v>45.8373</v>
      </c>
      <c r="HA985">
        <v>1</v>
      </c>
      <c r="HB985">
        <v>-0.0597561</v>
      </c>
      <c r="HC985">
        <v>0.0272331</v>
      </c>
      <c r="HD985">
        <v>20.1142</v>
      </c>
      <c r="HE985">
        <v>5.19692</v>
      </c>
      <c r="HF985">
        <v>12.004</v>
      </c>
      <c r="HG985">
        <v>4.9752</v>
      </c>
      <c r="HH985">
        <v>3.2936</v>
      </c>
      <c r="HI985">
        <v>9999</v>
      </c>
      <c r="HJ985">
        <v>9999</v>
      </c>
      <c r="HK985">
        <v>9999</v>
      </c>
      <c r="HL985">
        <v>631.7</v>
      </c>
      <c r="HM985">
        <v>1.86319</v>
      </c>
      <c r="HN985">
        <v>1.86801</v>
      </c>
      <c r="HO985">
        <v>1.86783</v>
      </c>
      <c r="HP985">
        <v>1.86899</v>
      </c>
      <c r="HQ985">
        <v>1.86981</v>
      </c>
      <c r="HR985">
        <v>1.86584</v>
      </c>
      <c r="HS985">
        <v>1.86691</v>
      </c>
      <c r="HT985">
        <v>1.86832</v>
      </c>
      <c r="HU985">
        <v>5</v>
      </c>
      <c r="HV985">
        <v>0</v>
      </c>
      <c r="HW985">
        <v>0</v>
      </c>
      <c r="HX985">
        <v>0</v>
      </c>
      <c r="HY985" t="s">
        <v>422</v>
      </c>
      <c r="HZ985" t="s">
        <v>423</v>
      </c>
      <c r="IA985" t="s">
        <v>424</v>
      </c>
      <c r="IB985" t="s">
        <v>424</v>
      </c>
      <c r="IC985" t="s">
        <v>424</v>
      </c>
      <c r="ID985" t="s">
        <v>424</v>
      </c>
      <c r="IE985">
        <v>0</v>
      </c>
      <c r="IF985">
        <v>100</v>
      </c>
      <c r="IG985">
        <v>100</v>
      </c>
      <c r="IH985">
        <v>6.273</v>
      </c>
      <c r="II985">
        <v>0.4038</v>
      </c>
      <c r="IJ985">
        <v>3.92360093765785</v>
      </c>
      <c r="IK985">
        <v>0.00601174518973114</v>
      </c>
      <c r="IL985">
        <v>2.77886958061485e-07</v>
      </c>
      <c r="IM985">
        <v>-3.54636231360687e-10</v>
      </c>
      <c r="IN985">
        <v>-0.0563701243599933</v>
      </c>
      <c r="IO985">
        <v>-0.0144154843440888</v>
      </c>
      <c r="IP985">
        <v>0.00183489941427445</v>
      </c>
      <c r="IQ985">
        <v>-1.27444401181449e-05</v>
      </c>
      <c r="IR985">
        <v>-4</v>
      </c>
      <c r="IS985">
        <v>1848</v>
      </c>
      <c r="IT985">
        <v>1</v>
      </c>
      <c r="IU985">
        <v>25</v>
      </c>
      <c r="IV985">
        <v>47.8</v>
      </c>
      <c r="IW985">
        <v>47.8</v>
      </c>
      <c r="IX985">
        <v>0.936279</v>
      </c>
      <c r="IY985">
        <v>2.62573</v>
      </c>
      <c r="IZ985">
        <v>1.54785</v>
      </c>
      <c r="JA985">
        <v>2.30591</v>
      </c>
      <c r="JB985">
        <v>1.34644</v>
      </c>
      <c r="JC985">
        <v>2.39868</v>
      </c>
      <c r="JD985">
        <v>33.5804</v>
      </c>
      <c r="JE985">
        <v>24.2188</v>
      </c>
      <c r="JF985">
        <v>18</v>
      </c>
      <c r="JG985">
        <v>498.931</v>
      </c>
      <c r="JH985">
        <v>413.33</v>
      </c>
      <c r="JI985">
        <v>25</v>
      </c>
      <c r="JJ985">
        <v>26.4802</v>
      </c>
      <c r="JK985">
        <v>29.9999</v>
      </c>
      <c r="JL985">
        <v>26.4288</v>
      </c>
      <c r="JM985">
        <v>26.3732</v>
      </c>
      <c r="JN985">
        <v>18.7762</v>
      </c>
      <c r="JO985">
        <v>27.6377</v>
      </c>
      <c r="JP985">
        <v>91.0428</v>
      </c>
      <c r="JQ985">
        <v>25</v>
      </c>
      <c r="JR985">
        <v>366.143</v>
      </c>
      <c r="JS985">
        <v>21.0225</v>
      </c>
      <c r="JT985">
        <v>102.312</v>
      </c>
      <c r="JU985">
        <v>103.122</v>
      </c>
    </row>
    <row r="986" spans="1:281">
      <c r="A986">
        <v>968</v>
      </c>
      <c r="B986">
        <v>1659038231.5</v>
      </c>
      <c r="C986">
        <v>14548.4000000954</v>
      </c>
      <c r="D986" t="s">
        <v>2371</v>
      </c>
      <c r="E986" t="s">
        <v>2372</v>
      </c>
      <c r="F986">
        <v>5</v>
      </c>
      <c r="G986" t="s">
        <v>2364</v>
      </c>
      <c r="H986" t="s">
        <v>417</v>
      </c>
      <c r="I986">
        <v>1659038223.71429</v>
      </c>
      <c r="J986">
        <f>(K986)/1000</f>
        <v>0</v>
      </c>
      <c r="K986">
        <f>IF(CZ986, AN986, AH986)</f>
        <v>0</v>
      </c>
      <c r="L986">
        <f>IF(CZ986, AI986, AG986)</f>
        <v>0</v>
      </c>
      <c r="M986">
        <f>DB986 - IF(AU986&gt;1, L986*CV986*100.0/(AW986*DP986), 0)</f>
        <v>0</v>
      </c>
      <c r="N986">
        <f>((T986-J986/2)*M986-L986)/(T986+J986/2)</f>
        <v>0</v>
      </c>
      <c r="O986">
        <f>N986*(DI986+DJ986)/1000.0</f>
        <v>0</v>
      </c>
      <c r="P986">
        <f>(DB986 - IF(AU986&gt;1, L986*CV986*100.0/(AW986*DP986), 0))*(DI986+DJ986)/1000.0</f>
        <v>0</v>
      </c>
      <c r="Q986">
        <f>2.0/((1/S986-1/R986)+SIGN(S986)*SQRT((1/S986-1/R986)*(1/S986-1/R986) + 4*CW986/((CW986+1)*(CW986+1))*(2*1/S986*1/R986-1/R986*1/R986)))</f>
        <v>0</v>
      </c>
      <c r="R986">
        <f>IF(LEFT(CX986,1)&lt;&gt;"0",IF(LEFT(CX986,1)="1",3.0,CY986),$D$5+$E$5*(DP986*DI986/($K$5*1000))+$F$5*(DP986*DI986/($K$5*1000))*MAX(MIN(CV986,$J$5),$I$5)*MAX(MIN(CV986,$J$5),$I$5)+$G$5*MAX(MIN(CV986,$J$5),$I$5)*(DP986*DI986/($K$5*1000))+$H$5*(DP986*DI986/($K$5*1000))*(DP986*DI986/($K$5*1000)))</f>
        <v>0</v>
      </c>
      <c r="S986">
        <f>J986*(1000-(1000*0.61365*exp(17.502*W986/(240.97+W986))/(DI986+DJ986)+DD986)/2)/(1000*0.61365*exp(17.502*W986/(240.97+W986))/(DI986+DJ986)-DD986)</f>
        <v>0</v>
      </c>
      <c r="T986">
        <f>1/((CW986+1)/(Q986/1.6)+1/(R986/1.37)) + CW986/((CW986+1)/(Q986/1.6) + CW986/(R986/1.37))</f>
        <v>0</v>
      </c>
      <c r="U986">
        <f>(CR986*CU986)</f>
        <v>0</v>
      </c>
      <c r="V986">
        <f>(DK986+(U986+2*0.95*5.67E-8*(((DK986+$B$7)+273)^4-(DK986+273)^4)-44100*J986)/(1.84*29.3*R986+8*0.95*5.67E-8*(DK986+273)^3))</f>
        <v>0</v>
      </c>
      <c r="W986">
        <f>($C$7*DL986+$D$7*DM986+$E$7*V986)</f>
        <v>0</v>
      </c>
      <c r="X986">
        <f>0.61365*exp(17.502*W986/(240.97+W986))</f>
        <v>0</v>
      </c>
      <c r="Y986">
        <f>(Z986/AA986*100)</f>
        <v>0</v>
      </c>
      <c r="Z986">
        <f>DD986*(DI986+DJ986)/1000</f>
        <v>0</v>
      </c>
      <c r="AA986">
        <f>0.61365*exp(17.502*DK986/(240.97+DK986))</f>
        <v>0</v>
      </c>
      <c r="AB986">
        <f>(X986-DD986*(DI986+DJ986)/1000)</f>
        <v>0</v>
      </c>
      <c r="AC986">
        <f>(-J986*44100)</f>
        <v>0</v>
      </c>
      <c r="AD986">
        <f>2*29.3*R986*0.92*(DK986-W986)</f>
        <v>0</v>
      </c>
      <c r="AE986">
        <f>2*0.95*5.67E-8*(((DK986+$B$7)+273)^4-(W986+273)^4)</f>
        <v>0</v>
      </c>
      <c r="AF986">
        <f>U986+AE986+AC986+AD986</f>
        <v>0</v>
      </c>
      <c r="AG986">
        <f>DH986*AU986*(DC986-DB986*(1000-AU986*DE986)/(1000-AU986*DD986))/(100*CV986)</f>
        <v>0</v>
      </c>
      <c r="AH986">
        <f>1000*DH986*AU986*(DD986-DE986)/(100*CV986*(1000-AU986*DD986))</f>
        <v>0</v>
      </c>
      <c r="AI986">
        <f>(AJ986 - AK986 - DI986*1E3/(8.314*(DK986+273.15)) * AM986/DH986 * AL986) * DH986/(100*CV986) * (1000 - DE986)/1000</f>
        <v>0</v>
      </c>
      <c r="AJ986">
        <v>382.804550768592</v>
      </c>
      <c r="AK986">
        <v>389.932872727273</v>
      </c>
      <c r="AL986">
        <v>-2.90309859533233</v>
      </c>
      <c r="AM986">
        <v>66.0516311451933</v>
      </c>
      <c r="AN986">
        <f>(AP986 - AO986 + DI986*1E3/(8.314*(DK986+273.15)) * AR986/DH986 * AQ986) * DH986/(100*CV986) * 1000/(1000 - AP986)</f>
        <v>0</v>
      </c>
      <c r="AO986">
        <v>20.9759547411298</v>
      </c>
      <c r="AP986">
        <v>22.9188391608392</v>
      </c>
      <c r="AQ986">
        <v>5.4899039347008e-06</v>
      </c>
      <c r="AR986">
        <v>92.4097792653795</v>
      </c>
      <c r="AS986">
        <v>0</v>
      </c>
      <c r="AT986">
        <v>0</v>
      </c>
      <c r="AU986">
        <f>IF(AS986*$H$13&gt;=AW986,1.0,(AW986/(AW986-AS986*$H$13)))</f>
        <v>0</v>
      </c>
      <c r="AV986">
        <f>(AU986-1)*100</f>
        <v>0</v>
      </c>
      <c r="AW986">
        <f>MAX(0,($B$13+$C$13*DP986)/(1+$D$13*DP986)*DI986/(DK986+273)*$E$13)</f>
        <v>0</v>
      </c>
      <c r="AX986" t="s">
        <v>418</v>
      </c>
      <c r="AY986" t="s">
        <v>418</v>
      </c>
      <c r="AZ986">
        <v>0</v>
      </c>
      <c r="BA986">
        <v>0</v>
      </c>
      <c r="BB986">
        <f>1-AZ986/BA986</f>
        <v>0</v>
      </c>
      <c r="BC986">
        <v>0</v>
      </c>
      <c r="BD986" t="s">
        <v>418</v>
      </c>
      <c r="BE986" t="s">
        <v>418</v>
      </c>
      <c r="BF986">
        <v>0</v>
      </c>
      <c r="BG986">
        <v>0</v>
      </c>
      <c r="BH986">
        <f>1-BF986/BG986</f>
        <v>0</v>
      </c>
      <c r="BI986">
        <v>0.5</v>
      </c>
      <c r="BJ986">
        <f>CS986</f>
        <v>0</v>
      </c>
      <c r="BK986">
        <f>L986</f>
        <v>0</v>
      </c>
      <c r="BL986">
        <f>BH986*BI986*BJ986</f>
        <v>0</v>
      </c>
      <c r="BM986">
        <f>(BK986-BC986)/BJ986</f>
        <v>0</v>
      </c>
      <c r="BN986">
        <f>(BA986-BG986)/BG986</f>
        <v>0</v>
      </c>
      <c r="BO986">
        <f>AZ986/(BB986+AZ986/BG986)</f>
        <v>0</v>
      </c>
      <c r="BP986" t="s">
        <v>418</v>
      </c>
      <c r="BQ986">
        <v>0</v>
      </c>
      <c r="BR986">
        <f>IF(BQ986&lt;&gt;0, BQ986, BO986)</f>
        <v>0</v>
      </c>
      <c r="BS986">
        <f>1-BR986/BG986</f>
        <v>0</v>
      </c>
      <c r="BT986">
        <f>(BG986-BF986)/(BG986-BR986)</f>
        <v>0</v>
      </c>
      <c r="BU986">
        <f>(BA986-BG986)/(BA986-BR986)</f>
        <v>0</v>
      </c>
      <c r="BV986">
        <f>(BG986-BF986)/(BG986-AZ986)</f>
        <v>0</v>
      </c>
      <c r="BW986">
        <f>(BA986-BG986)/(BA986-AZ986)</f>
        <v>0</v>
      </c>
      <c r="BX986">
        <f>(BT986*BR986/BF986)</f>
        <v>0</v>
      </c>
      <c r="BY986">
        <f>(1-BX986)</f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f>$B$11*DQ986+$C$11*DR986+$F$11*EC986*(1-EF986)</f>
        <v>0</v>
      </c>
      <c r="CS986">
        <f>CR986*CT986</f>
        <v>0</v>
      </c>
      <c r="CT986">
        <f>($B$11*$D$9+$C$11*$D$9+$F$11*((EP986+EH986)/MAX(EP986+EH986+EQ986, 0.1)*$I$9+EQ986/MAX(EP986+EH986+EQ986, 0.1)*$J$9))/($B$11+$C$11+$F$11)</f>
        <v>0</v>
      </c>
      <c r="CU986">
        <f>($B$11*$K$9+$C$11*$K$9+$F$11*((EP986+EH986)/MAX(EP986+EH986+EQ986, 0.1)*$P$9+EQ986/MAX(EP986+EH986+EQ986, 0.1)*$Q$9))/($B$11+$C$11+$F$11)</f>
        <v>0</v>
      </c>
      <c r="CV986">
        <v>6</v>
      </c>
      <c r="CW986">
        <v>0.5</v>
      </c>
      <c r="CX986" t="s">
        <v>419</v>
      </c>
      <c r="CY986">
        <v>2</v>
      </c>
      <c r="CZ986" t="b">
        <v>1</v>
      </c>
      <c r="DA986">
        <v>1659038223.71429</v>
      </c>
      <c r="DB986">
        <v>398.881</v>
      </c>
      <c r="DC986">
        <v>391.04725</v>
      </c>
      <c r="DD986">
        <v>22.9163857142857</v>
      </c>
      <c r="DE986">
        <v>20.9726821428571</v>
      </c>
      <c r="DF986">
        <v>392.575857142857</v>
      </c>
      <c r="DG986">
        <v>22.5127285714286</v>
      </c>
      <c r="DH986">
        <v>500.057571428571</v>
      </c>
      <c r="DI986">
        <v>90.2529071428572</v>
      </c>
      <c r="DJ986">
        <v>0.0435263035714286</v>
      </c>
      <c r="DK986">
        <v>27.2435642857143</v>
      </c>
      <c r="DL986">
        <v>27.8767821428571</v>
      </c>
      <c r="DM986">
        <v>999.9</v>
      </c>
      <c r="DN986">
        <v>0</v>
      </c>
      <c r="DO986">
        <v>0</v>
      </c>
      <c r="DP986">
        <v>9999.46428571429</v>
      </c>
      <c r="DQ986">
        <v>0</v>
      </c>
      <c r="DR986">
        <v>16.0527</v>
      </c>
      <c r="DS986">
        <v>7.83377360714286</v>
      </c>
      <c r="DT986">
        <v>408.23625</v>
      </c>
      <c r="DU986">
        <v>399.42425</v>
      </c>
      <c r="DV986">
        <v>1.94369428571429</v>
      </c>
      <c r="DW986">
        <v>391.04725</v>
      </c>
      <c r="DX986">
        <v>20.9726821428571</v>
      </c>
      <c r="DY986">
        <v>2.06826964285714</v>
      </c>
      <c r="DZ986">
        <v>1.892845</v>
      </c>
      <c r="EA986">
        <v>17.9768928571429</v>
      </c>
      <c r="EB986">
        <v>16.5753785714286</v>
      </c>
      <c r="EC986">
        <v>2000.01928571429</v>
      </c>
      <c r="ED986">
        <v>0.980003392857143</v>
      </c>
      <c r="EE986">
        <v>0.0199970142857143</v>
      </c>
      <c r="EF986">
        <v>0</v>
      </c>
      <c r="EG986">
        <v>459.785107142857</v>
      </c>
      <c r="EH986">
        <v>5.00063</v>
      </c>
      <c r="EI986">
        <v>9244.31642857143</v>
      </c>
      <c r="EJ986">
        <v>17257.0857142857</v>
      </c>
      <c r="EK986">
        <v>38</v>
      </c>
      <c r="EL986">
        <v>38.125</v>
      </c>
      <c r="EM986">
        <v>37.5022142857143</v>
      </c>
      <c r="EN986">
        <v>37.375</v>
      </c>
      <c r="EO986">
        <v>39</v>
      </c>
      <c r="EP986">
        <v>1955.12821428571</v>
      </c>
      <c r="EQ986">
        <v>39.8910714285714</v>
      </c>
      <c r="ER986">
        <v>0</v>
      </c>
      <c r="ES986">
        <v>1659038230.9</v>
      </c>
      <c r="ET986">
        <v>0</v>
      </c>
      <c r="EU986">
        <v>459.757192307692</v>
      </c>
      <c r="EV986">
        <v>-6.53227350493238</v>
      </c>
      <c r="EW986">
        <v>-141.485128278518</v>
      </c>
      <c r="EX986">
        <v>9243.35</v>
      </c>
      <c r="EY986">
        <v>15</v>
      </c>
      <c r="EZ986">
        <v>1659035359.5</v>
      </c>
      <c r="FA986" t="s">
        <v>1976</v>
      </c>
      <c r="FB986">
        <v>1659035357.5</v>
      </c>
      <c r="FC986">
        <v>1659035359.5</v>
      </c>
      <c r="FD986">
        <v>1</v>
      </c>
      <c r="FE986">
        <v>-0.104</v>
      </c>
      <c r="FF986">
        <v>-0.037</v>
      </c>
      <c r="FG986">
        <v>6.435</v>
      </c>
      <c r="FH986">
        <v>0.501</v>
      </c>
      <c r="FI986">
        <v>420</v>
      </c>
      <c r="FJ986">
        <v>25</v>
      </c>
      <c r="FK986">
        <v>0.45</v>
      </c>
      <c r="FL986">
        <v>0.11</v>
      </c>
      <c r="FM986">
        <v>4.04227904878049</v>
      </c>
      <c r="FN986">
        <v>76.2287375540069</v>
      </c>
      <c r="FO986">
        <v>7.66893041365948</v>
      </c>
      <c r="FP986">
        <v>0</v>
      </c>
      <c r="FQ986">
        <v>459.978617647059</v>
      </c>
      <c r="FR986">
        <v>-4.96218487212112</v>
      </c>
      <c r="FS986">
        <v>0.537532489562855</v>
      </c>
      <c r="FT986">
        <v>0</v>
      </c>
      <c r="FU986">
        <v>1.94277853658537</v>
      </c>
      <c r="FV986">
        <v>0.0273098257839713</v>
      </c>
      <c r="FW986">
        <v>0.00496122947044556</v>
      </c>
      <c r="FX986">
        <v>1</v>
      </c>
      <c r="FY986">
        <v>1</v>
      </c>
      <c r="FZ986">
        <v>3</v>
      </c>
      <c r="GA986" t="s">
        <v>421</v>
      </c>
      <c r="GB986">
        <v>2.97403</v>
      </c>
      <c r="GC986">
        <v>2.69728</v>
      </c>
      <c r="GD986">
        <v>0.0834615</v>
      </c>
      <c r="GE986">
        <v>0.0822683</v>
      </c>
      <c r="GF986">
        <v>0.0998731</v>
      </c>
      <c r="GG986">
        <v>0.094779</v>
      </c>
      <c r="GH986">
        <v>35685.9</v>
      </c>
      <c r="GI986">
        <v>39084.7</v>
      </c>
      <c r="GJ986">
        <v>35283.2</v>
      </c>
      <c r="GK986">
        <v>38623.9</v>
      </c>
      <c r="GL986">
        <v>45030.9</v>
      </c>
      <c r="GM986">
        <v>50497.8</v>
      </c>
      <c r="GN986">
        <v>55154.2</v>
      </c>
      <c r="GO986">
        <v>61954</v>
      </c>
      <c r="GP986">
        <v>1.9854</v>
      </c>
      <c r="GQ986">
        <v>1.8524</v>
      </c>
      <c r="GR986">
        <v>0.155121</v>
      </c>
      <c r="GS986">
        <v>0</v>
      </c>
      <c r="GT986">
        <v>25.3503</v>
      </c>
      <c r="GU986">
        <v>999.9</v>
      </c>
      <c r="GV986">
        <v>57.832</v>
      </c>
      <c r="GW986">
        <v>29.175</v>
      </c>
      <c r="GX986">
        <v>26.0311</v>
      </c>
      <c r="GY986">
        <v>55.6819</v>
      </c>
      <c r="GZ986">
        <v>46.0857</v>
      </c>
      <c r="HA986">
        <v>1</v>
      </c>
      <c r="HB986">
        <v>-0.0596341</v>
      </c>
      <c r="HC986">
        <v>0.0263617</v>
      </c>
      <c r="HD986">
        <v>20.1142</v>
      </c>
      <c r="HE986">
        <v>5.19692</v>
      </c>
      <c r="HF986">
        <v>12.0052</v>
      </c>
      <c r="HG986">
        <v>4.976</v>
      </c>
      <c r="HH986">
        <v>3.2934</v>
      </c>
      <c r="HI986">
        <v>9999</v>
      </c>
      <c r="HJ986">
        <v>9999</v>
      </c>
      <c r="HK986">
        <v>9999</v>
      </c>
      <c r="HL986">
        <v>631.7</v>
      </c>
      <c r="HM986">
        <v>1.86316</v>
      </c>
      <c r="HN986">
        <v>1.86801</v>
      </c>
      <c r="HO986">
        <v>1.86777</v>
      </c>
      <c r="HP986">
        <v>1.86896</v>
      </c>
      <c r="HQ986">
        <v>1.86981</v>
      </c>
      <c r="HR986">
        <v>1.86584</v>
      </c>
      <c r="HS986">
        <v>1.86691</v>
      </c>
      <c r="HT986">
        <v>1.86829</v>
      </c>
      <c r="HU986">
        <v>5</v>
      </c>
      <c r="HV986">
        <v>0</v>
      </c>
      <c r="HW986">
        <v>0</v>
      </c>
      <c r="HX986">
        <v>0</v>
      </c>
      <c r="HY986" t="s">
        <v>422</v>
      </c>
      <c r="HZ986" t="s">
        <v>423</v>
      </c>
      <c r="IA986" t="s">
        <v>424</v>
      </c>
      <c r="IB986" t="s">
        <v>424</v>
      </c>
      <c r="IC986" t="s">
        <v>424</v>
      </c>
      <c r="ID986" t="s">
        <v>424</v>
      </c>
      <c r="IE986">
        <v>0</v>
      </c>
      <c r="IF986">
        <v>100</v>
      </c>
      <c r="IG986">
        <v>100</v>
      </c>
      <c r="IH986">
        <v>6.188</v>
      </c>
      <c r="II986">
        <v>0.4038</v>
      </c>
      <c r="IJ986">
        <v>3.92360093765785</v>
      </c>
      <c r="IK986">
        <v>0.00601174518973114</v>
      </c>
      <c r="IL986">
        <v>2.77886958061485e-07</v>
      </c>
      <c r="IM986">
        <v>-3.54636231360687e-10</v>
      </c>
      <c r="IN986">
        <v>-0.0563701243599933</v>
      </c>
      <c r="IO986">
        <v>-0.0144154843440888</v>
      </c>
      <c r="IP986">
        <v>0.00183489941427445</v>
      </c>
      <c r="IQ986">
        <v>-1.27444401181449e-05</v>
      </c>
      <c r="IR986">
        <v>-4</v>
      </c>
      <c r="IS986">
        <v>1848</v>
      </c>
      <c r="IT986">
        <v>1</v>
      </c>
      <c r="IU986">
        <v>25</v>
      </c>
      <c r="IV986">
        <v>47.9</v>
      </c>
      <c r="IW986">
        <v>47.9</v>
      </c>
      <c r="IX986">
        <v>0.904541</v>
      </c>
      <c r="IY986">
        <v>2.61841</v>
      </c>
      <c r="IZ986">
        <v>1.54785</v>
      </c>
      <c r="JA986">
        <v>2.30591</v>
      </c>
      <c r="JB986">
        <v>1.34644</v>
      </c>
      <c r="JC986">
        <v>2.33154</v>
      </c>
      <c r="JD986">
        <v>33.6029</v>
      </c>
      <c r="JE986">
        <v>24.2188</v>
      </c>
      <c r="JF986">
        <v>18</v>
      </c>
      <c r="JG986">
        <v>498.8</v>
      </c>
      <c r="JH986">
        <v>412.975</v>
      </c>
      <c r="JI986">
        <v>24.9999</v>
      </c>
      <c r="JJ986">
        <v>26.4802</v>
      </c>
      <c r="JK986">
        <v>30.0001</v>
      </c>
      <c r="JL986">
        <v>26.4288</v>
      </c>
      <c r="JM986">
        <v>26.371</v>
      </c>
      <c r="JN986">
        <v>18.1475</v>
      </c>
      <c r="JO986">
        <v>27.6377</v>
      </c>
      <c r="JP986">
        <v>91.0428</v>
      </c>
      <c r="JQ986">
        <v>25</v>
      </c>
      <c r="JR986">
        <v>346.086</v>
      </c>
      <c r="JS986">
        <v>21.0225</v>
      </c>
      <c r="JT986">
        <v>102.312</v>
      </c>
      <c r="JU986">
        <v>103.122</v>
      </c>
    </row>
    <row r="987" spans="1:281">
      <c r="A987">
        <v>969</v>
      </c>
      <c r="B987">
        <v>1659038236.5</v>
      </c>
      <c r="C987">
        <v>14553.4000000954</v>
      </c>
      <c r="D987" t="s">
        <v>2373</v>
      </c>
      <c r="E987" t="s">
        <v>2374</v>
      </c>
      <c r="F987">
        <v>5</v>
      </c>
      <c r="G987" t="s">
        <v>2364</v>
      </c>
      <c r="H987" t="s">
        <v>417</v>
      </c>
      <c r="I987">
        <v>1659038229</v>
      </c>
      <c r="J987">
        <f>(K987)/1000</f>
        <v>0</v>
      </c>
      <c r="K987">
        <f>IF(CZ987, AN987, AH987)</f>
        <v>0</v>
      </c>
      <c r="L987">
        <f>IF(CZ987, AI987, AG987)</f>
        <v>0</v>
      </c>
      <c r="M987">
        <f>DB987 - IF(AU987&gt;1, L987*CV987*100.0/(AW987*DP987), 0)</f>
        <v>0</v>
      </c>
      <c r="N987">
        <f>((T987-J987/2)*M987-L987)/(T987+J987/2)</f>
        <v>0</v>
      </c>
      <c r="O987">
        <f>N987*(DI987+DJ987)/1000.0</f>
        <v>0</v>
      </c>
      <c r="P987">
        <f>(DB987 - IF(AU987&gt;1, L987*CV987*100.0/(AW987*DP987), 0))*(DI987+DJ987)/1000.0</f>
        <v>0</v>
      </c>
      <c r="Q987">
        <f>2.0/((1/S987-1/R987)+SIGN(S987)*SQRT((1/S987-1/R987)*(1/S987-1/R987) + 4*CW987/((CW987+1)*(CW987+1))*(2*1/S987*1/R987-1/R987*1/R987)))</f>
        <v>0</v>
      </c>
      <c r="R987">
        <f>IF(LEFT(CX987,1)&lt;&gt;"0",IF(LEFT(CX987,1)="1",3.0,CY987),$D$5+$E$5*(DP987*DI987/($K$5*1000))+$F$5*(DP987*DI987/($K$5*1000))*MAX(MIN(CV987,$J$5),$I$5)*MAX(MIN(CV987,$J$5),$I$5)+$G$5*MAX(MIN(CV987,$J$5),$I$5)*(DP987*DI987/($K$5*1000))+$H$5*(DP987*DI987/($K$5*1000))*(DP987*DI987/($K$5*1000)))</f>
        <v>0</v>
      </c>
      <c r="S987">
        <f>J987*(1000-(1000*0.61365*exp(17.502*W987/(240.97+W987))/(DI987+DJ987)+DD987)/2)/(1000*0.61365*exp(17.502*W987/(240.97+W987))/(DI987+DJ987)-DD987)</f>
        <v>0</v>
      </c>
      <c r="T987">
        <f>1/((CW987+1)/(Q987/1.6)+1/(R987/1.37)) + CW987/((CW987+1)/(Q987/1.6) + CW987/(R987/1.37))</f>
        <v>0</v>
      </c>
      <c r="U987">
        <f>(CR987*CU987)</f>
        <v>0</v>
      </c>
      <c r="V987">
        <f>(DK987+(U987+2*0.95*5.67E-8*(((DK987+$B$7)+273)^4-(DK987+273)^4)-44100*J987)/(1.84*29.3*R987+8*0.95*5.67E-8*(DK987+273)^3))</f>
        <v>0</v>
      </c>
      <c r="W987">
        <f>($C$7*DL987+$D$7*DM987+$E$7*V987)</f>
        <v>0</v>
      </c>
      <c r="X987">
        <f>0.61365*exp(17.502*W987/(240.97+W987))</f>
        <v>0</v>
      </c>
      <c r="Y987">
        <f>(Z987/AA987*100)</f>
        <v>0</v>
      </c>
      <c r="Z987">
        <f>DD987*(DI987+DJ987)/1000</f>
        <v>0</v>
      </c>
      <c r="AA987">
        <f>0.61365*exp(17.502*DK987/(240.97+DK987))</f>
        <v>0</v>
      </c>
      <c r="AB987">
        <f>(X987-DD987*(DI987+DJ987)/1000)</f>
        <v>0</v>
      </c>
      <c r="AC987">
        <f>(-J987*44100)</f>
        <v>0</v>
      </c>
      <c r="AD987">
        <f>2*29.3*R987*0.92*(DK987-W987)</f>
        <v>0</v>
      </c>
      <c r="AE987">
        <f>2*0.95*5.67E-8*(((DK987+$B$7)+273)^4-(W987+273)^4)</f>
        <v>0</v>
      </c>
      <c r="AF987">
        <f>U987+AE987+AC987+AD987</f>
        <v>0</v>
      </c>
      <c r="AG987">
        <f>DH987*AU987*(DC987-DB987*(1000-AU987*DE987)/(1000-AU987*DD987))/(100*CV987)</f>
        <v>0</v>
      </c>
      <c r="AH987">
        <f>1000*DH987*AU987*(DD987-DE987)/(100*CV987*(1000-AU987*DD987))</f>
        <v>0</v>
      </c>
      <c r="AI987">
        <f>(AJ987 - AK987 - DI987*1E3/(8.314*(DK987+273.15)) * AM987/DH987 * AL987) * DH987/(100*CV987) * (1000 - DE987)/1000</f>
        <v>0</v>
      </c>
      <c r="AJ987">
        <v>365.690138587253</v>
      </c>
      <c r="AK987">
        <v>374.281078787879</v>
      </c>
      <c r="AL987">
        <v>-3.17921228773008</v>
      </c>
      <c r="AM987">
        <v>66.0516311451933</v>
      </c>
      <c r="AN987">
        <f>(AP987 - AO987 + DI987*1E3/(8.314*(DK987+273.15)) * AR987/DH987 * AQ987) * DH987/(100*CV987) * 1000/(1000 - AP987)</f>
        <v>0</v>
      </c>
      <c r="AO987">
        <v>20.9588989135619</v>
      </c>
      <c r="AP987">
        <v>22.9125048951049</v>
      </c>
      <c r="AQ987">
        <v>-1.52433981266412e-05</v>
      </c>
      <c r="AR987">
        <v>92.4097792653795</v>
      </c>
      <c r="AS987">
        <v>0</v>
      </c>
      <c r="AT987">
        <v>0</v>
      </c>
      <c r="AU987">
        <f>IF(AS987*$H$13&gt;=AW987,1.0,(AW987/(AW987-AS987*$H$13)))</f>
        <v>0</v>
      </c>
      <c r="AV987">
        <f>(AU987-1)*100</f>
        <v>0</v>
      </c>
      <c r="AW987">
        <f>MAX(0,($B$13+$C$13*DP987)/(1+$D$13*DP987)*DI987/(DK987+273)*$E$13)</f>
        <v>0</v>
      </c>
      <c r="AX987" t="s">
        <v>418</v>
      </c>
      <c r="AY987" t="s">
        <v>418</v>
      </c>
      <c r="AZ987">
        <v>0</v>
      </c>
      <c r="BA987">
        <v>0</v>
      </c>
      <c r="BB987">
        <f>1-AZ987/BA987</f>
        <v>0</v>
      </c>
      <c r="BC987">
        <v>0</v>
      </c>
      <c r="BD987" t="s">
        <v>418</v>
      </c>
      <c r="BE987" t="s">
        <v>418</v>
      </c>
      <c r="BF987">
        <v>0</v>
      </c>
      <c r="BG987">
        <v>0</v>
      </c>
      <c r="BH987">
        <f>1-BF987/BG987</f>
        <v>0</v>
      </c>
      <c r="BI987">
        <v>0.5</v>
      </c>
      <c r="BJ987">
        <f>CS987</f>
        <v>0</v>
      </c>
      <c r="BK987">
        <f>L987</f>
        <v>0</v>
      </c>
      <c r="BL987">
        <f>BH987*BI987*BJ987</f>
        <v>0</v>
      </c>
      <c r="BM987">
        <f>(BK987-BC987)/BJ987</f>
        <v>0</v>
      </c>
      <c r="BN987">
        <f>(BA987-BG987)/BG987</f>
        <v>0</v>
      </c>
      <c r="BO987">
        <f>AZ987/(BB987+AZ987/BG987)</f>
        <v>0</v>
      </c>
      <c r="BP987" t="s">
        <v>418</v>
      </c>
      <c r="BQ987">
        <v>0</v>
      </c>
      <c r="BR987">
        <f>IF(BQ987&lt;&gt;0, BQ987, BO987)</f>
        <v>0</v>
      </c>
      <c r="BS987">
        <f>1-BR987/BG987</f>
        <v>0</v>
      </c>
      <c r="BT987">
        <f>(BG987-BF987)/(BG987-BR987)</f>
        <v>0</v>
      </c>
      <c r="BU987">
        <f>(BA987-BG987)/(BA987-BR987)</f>
        <v>0</v>
      </c>
      <c r="BV987">
        <f>(BG987-BF987)/(BG987-AZ987)</f>
        <v>0</v>
      </c>
      <c r="BW987">
        <f>(BA987-BG987)/(BA987-AZ987)</f>
        <v>0</v>
      </c>
      <c r="BX987">
        <f>(BT987*BR987/BF987)</f>
        <v>0</v>
      </c>
      <c r="BY987">
        <f>(1-BX987)</f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f>$B$11*DQ987+$C$11*DR987+$F$11*EC987*(1-EF987)</f>
        <v>0</v>
      </c>
      <c r="CS987">
        <f>CR987*CT987</f>
        <v>0</v>
      </c>
      <c r="CT987">
        <f>($B$11*$D$9+$C$11*$D$9+$F$11*((EP987+EH987)/MAX(EP987+EH987+EQ987, 0.1)*$I$9+EQ987/MAX(EP987+EH987+EQ987, 0.1)*$J$9))/($B$11+$C$11+$F$11)</f>
        <v>0</v>
      </c>
      <c r="CU987">
        <f>($B$11*$K$9+$C$11*$K$9+$F$11*((EP987+EH987)/MAX(EP987+EH987+EQ987, 0.1)*$P$9+EQ987/MAX(EP987+EH987+EQ987, 0.1)*$Q$9))/($B$11+$C$11+$F$11)</f>
        <v>0</v>
      </c>
      <c r="CV987">
        <v>6</v>
      </c>
      <c r="CW987">
        <v>0.5</v>
      </c>
      <c r="CX987" t="s">
        <v>419</v>
      </c>
      <c r="CY987">
        <v>2</v>
      </c>
      <c r="CZ987" t="b">
        <v>1</v>
      </c>
      <c r="DA987">
        <v>1659038229</v>
      </c>
      <c r="DB987">
        <v>386.112296296296</v>
      </c>
      <c r="DC987">
        <v>373.770703703704</v>
      </c>
      <c r="DD987">
        <v>22.916462962963</v>
      </c>
      <c r="DE987">
        <v>20.9685592592593</v>
      </c>
      <c r="DF987">
        <v>379.884222222222</v>
      </c>
      <c r="DG987">
        <v>22.5128037037037</v>
      </c>
      <c r="DH987">
        <v>500.050333333333</v>
      </c>
      <c r="DI987">
        <v>90.2525259259259</v>
      </c>
      <c r="DJ987">
        <v>0.043482</v>
      </c>
      <c r="DK987">
        <v>27.2421444444444</v>
      </c>
      <c r="DL987">
        <v>27.8815592592593</v>
      </c>
      <c r="DM987">
        <v>999.9</v>
      </c>
      <c r="DN987">
        <v>0</v>
      </c>
      <c r="DO987">
        <v>0</v>
      </c>
      <c r="DP987">
        <v>10003.1481481481</v>
      </c>
      <c r="DQ987">
        <v>0</v>
      </c>
      <c r="DR987">
        <v>16.0572</v>
      </c>
      <c r="DS987">
        <v>12.3416596296296</v>
      </c>
      <c r="DT987">
        <v>395.168222222222</v>
      </c>
      <c r="DU987">
        <v>381.776074074074</v>
      </c>
      <c r="DV987">
        <v>1.94788851851852</v>
      </c>
      <c r="DW987">
        <v>373.770703703704</v>
      </c>
      <c r="DX987">
        <v>20.9685592592593</v>
      </c>
      <c r="DY987">
        <v>2.06826851851852</v>
      </c>
      <c r="DZ987">
        <v>1.89246592592593</v>
      </c>
      <c r="EA987">
        <v>17.9768777777778</v>
      </c>
      <c r="EB987">
        <v>16.5722259259259</v>
      </c>
      <c r="EC987">
        <v>1999.99777777778</v>
      </c>
      <c r="ED987">
        <v>0.980003111111111</v>
      </c>
      <c r="EE987">
        <v>0.0199973148148148</v>
      </c>
      <c r="EF987">
        <v>0</v>
      </c>
      <c r="EG987">
        <v>459.106888888889</v>
      </c>
      <c r="EH987">
        <v>5.00063</v>
      </c>
      <c r="EI987">
        <v>9229.33185185185</v>
      </c>
      <c r="EJ987">
        <v>17256.8925925926</v>
      </c>
      <c r="EK987">
        <v>38</v>
      </c>
      <c r="EL987">
        <v>38.125</v>
      </c>
      <c r="EM987">
        <v>37.5022962962963</v>
      </c>
      <c r="EN987">
        <v>37.375</v>
      </c>
      <c r="EO987">
        <v>39</v>
      </c>
      <c r="EP987">
        <v>1955.10666666667</v>
      </c>
      <c r="EQ987">
        <v>39.8911111111111</v>
      </c>
      <c r="ER987">
        <v>0</v>
      </c>
      <c r="ES987">
        <v>1659038235.7</v>
      </c>
      <c r="ET987">
        <v>0</v>
      </c>
      <c r="EU987">
        <v>459.111384615385</v>
      </c>
      <c r="EV987">
        <v>-10.2985299253333</v>
      </c>
      <c r="EW987">
        <v>-206.303248037732</v>
      </c>
      <c r="EX987">
        <v>9229.61807692308</v>
      </c>
      <c r="EY987">
        <v>15</v>
      </c>
      <c r="EZ987">
        <v>1659035359.5</v>
      </c>
      <c r="FA987" t="s">
        <v>1976</v>
      </c>
      <c r="FB987">
        <v>1659035357.5</v>
      </c>
      <c r="FC987">
        <v>1659035359.5</v>
      </c>
      <c r="FD987">
        <v>1</v>
      </c>
      <c r="FE987">
        <v>-0.104</v>
      </c>
      <c r="FF987">
        <v>-0.037</v>
      </c>
      <c r="FG987">
        <v>6.435</v>
      </c>
      <c r="FH987">
        <v>0.501</v>
      </c>
      <c r="FI987">
        <v>420</v>
      </c>
      <c r="FJ987">
        <v>25</v>
      </c>
      <c r="FK987">
        <v>0.45</v>
      </c>
      <c r="FL987">
        <v>0.11</v>
      </c>
      <c r="FM987">
        <v>8.35541051219512</v>
      </c>
      <c r="FN987">
        <v>57.9653256794425</v>
      </c>
      <c r="FO987">
        <v>5.99001875455505</v>
      </c>
      <c r="FP987">
        <v>0</v>
      </c>
      <c r="FQ987">
        <v>459.540088235294</v>
      </c>
      <c r="FR987">
        <v>-7.39815126056869</v>
      </c>
      <c r="FS987">
        <v>0.764400048005627</v>
      </c>
      <c r="FT987">
        <v>0</v>
      </c>
      <c r="FU987">
        <v>1.94554951219512</v>
      </c>
      <c r="FV987">
        <v>0.0556935888501751</v>
      </c>
      <c r="FW987">
        <v>0.00701566329503943</v>
      </c>
      <c r="FX987">
        <v>1</v>
      </c>
      <c r="FY987">
        <v>1</v>
      </c>
      <c r="FZ987">
        <v>3</v>
      </c>
      <c r="GA987" t="s">
        <v>421</v>
      </c>
      <c r="GB987">
        <v>2.97392</v>
      </c>
      <c r="GC987">
        <v>2.69752</v>
      </c>
      <c r="GD987">
        <v>0.08077</v>
      </c>
      <c r="GE987">
        <v>0.0792742</v>
      </c>
      <c r="GF987">
        <v>0.0998468</v>
      </c>
      <c r="GG987">
        <v>0.0948182</v>
      </c>
      <c r="GH987">
        <v>35791.2</v>
      </c>
      <c r="GI987">
        <v>39212.2</v>
      </c>
      <c r="GJ987">
        <v>35283.8</v>
      </c>
      <c r="GK987">
        <v>38623.9</v>
      </c>
      <c r="GL987">
        <v>45032.1</v>
      </c>
      <c r="GM987">
        <v>50496.2</v>
      </c>
      <c r="GN987">
        <v>55154.1</v>
      </c>
      <c r="GO987">
        <v>61954.9</v>
      </c>
      <c r="GP987">
        <v>1.9856</v>
      </c>
      <c r="GQ987">
        <v>1.8524</v>
      </c>
      <c r="GR987">
        <v>0.154823</v>
      </c>
      <c r="GS987">
        <v>0</v>
      </c>
      <c r="GT987">
        <v>25.346</v>
      </c>
      <c r="GU987">
        <v>999.9</v>
      </c>
      <c r="GV987">
        <v>57.832</v>
      </c>
      <c r="GW987">
        <v>29.175</v>
      </c>
      <c r="GX987">
        <v>26.0322</v>
      </c>
      <c r="GY987">
        <v>56.0819</v>
      </c>
      <c r="GZ987">
        <v>46.1899</v>
      </c>
      <c r="HA987">
        <v>1</v>
      </c>
      <c r="HB987">
        <v>-0.0597561</v>
      </c>
      <c r="HC987">
        <v>0.0254902</v>
      </c>
      <c r="HD987">
        <v>20.1139</v>
      </c>
      <c r="HE987">
        <v>5.19812</v>
      </c>
      <c r="HF987">
        <v>12.0064</v>
      </c>
      <c r="HG987">
        <v>4.9756</v>
      </c>
      <c r="HH987">
        <v>3.2938</v>
      </c>
      <c r="HI987">
        <v>9999</v>
      </c>
      <c r="HJ987">
        <v>9999</v>
      </c>
      <c r="HK987">
        <v>9999</v>
      </c>
      <c r="HL987">
        <v>631.7</v>
      </c>
      <c r="HM987">
        <v>1.86319</v>
      </c>
      <c r="HN987">
        <v>1.86798</v>
      </c>
      <c r="HO987">
        <v>1.8678</v>
      </c>
      <c r="HP987">
        <v>1.86893</v>
      </c>
      <c r="HQ987">
        <v>1.86981</v>
      </c>
      <c r="HR987">
        <v>1.86587</v>
      </c>
      <c r="HS987">
        <v>1.86691</v>
      </c>
      <c r="HT987">
        <v>1.86829</v>
      </c>
      <c r="HU987">
        <v>5</v>
      </c>
      <c r="HV987">
        <v>0</v>
      </c>
      <c r="HW987">
        <v>0</v>
      </c>
      <c r="HX987">
        <v>0</v>
      </c>
      <c r="HY987" t="s">
        <v>422</v>
      </c>
      <c r="HZ987" t="s">
        <v>423</v>
      </c>
      <c r="IA987" t="s">
        <v>424</v>
      </c>
      <c r="IB987" t="s">
        <v>424</v>
      </c>
      <c r="IC987" t="s">
        <v>424</v>
      </c>
      <c r="ID987" t="s">
        <v>424</v>
      </c>
      <c r="IE987">
        <v>0</v>
      </c>
      <c r="IF987">
        <v>100</v>
      </c>
      <c r="IG987">
        <v>100</v>
      </c>
      <c r="IH987">
        <v>6.096</v>
      </c>
      <c r="II987">
        <v>0.4034</v>
      </c>
      <c r="IJ987">
        <v>3.92360093765785</v>
      </c>
      <c r="IK987">
        <v>0.00601174518973114</v>
      </c>
      <c r="IL987">
        <v>2.77886958061485e-07</v>
      </c>
      <c r="IM987">
        <v>-3.54636231360687e-10</v>
      </c>
      <c r="IN987">
        <v>-0.0563701243599933</v>
      </c>
      <c r="IO987">
        <v>-0.0144154843440888</v>
      </c>
      <c r="IP987">
        <v>0.00183489941427445</v>
      </c>
      <c r="IQ987">
        <v>-1.27444401181449e-05</v>
      </c>
      <c r="IR987">
        <v>-4</v>
      </c>
      <c r="IS987">
        <v>1848</v>
      </c>
      <c r="IT987">
        <v>1</v>
      </c>
      <c r="IU987">
        <v>25</v>
      </c>
      <c r="IV987">
        <v>48</v>
      </c>
      <c r="IW987">
        <v>48</v>
      </c>
      <c r="IX987">
        <v>0.870361</v>
      </c>
      <c r="IY987">
        <v>2.62329</v>
      </c>
      <c r="IZ987">
        <v>1.54785</v>
      </c>
      <c r="JA987">
        <v>2.30591</v>
      </c>
      <c r="JB987">
        <v>1.34644</v>
      </c>
      <c r="JC987">
        <v>2.35718</v>
      </c>
      <c r="JD987">
        <v>33.5804</v>
      </c>
      <c r="JE987">
        <v>24.2188</v>
      </c>
      <c r="JF987">
        <v>18</v>
      </c>
      <c r="JG987">
        <v>498.931</v>
      </c>
      <c r="JH987">
        <v>412.974</v>
      </c>
      <c r="JI987">
        <v>24.9997</v>
      </c>
      <c r="JJ987">
        <v>26.4802</v>
      </c>
      <c r="JK987">
        <v>29.9999</v>
      </c>
      <c r="JL987">
        <v>26.4288</v>
      </c>
      <c r="JM987">
        <v>26.371</v>
      </c>
      <c r="JN987">
        <v>17.4405</v>
      </c>
      <c r="JO987">
        <v>27.3585</v>
      </c>
      <c r="JP987">
        <v>91.0428</v>
      </c>
      <c r="JQ987">
        <v>25</v>
      </c>
      <c r="JR987">
        <v>332.602</v>
      </c>
      <c r="JS987">
        <v>21.0225</v>
      </c>
      <c r="JT987">
        <v>102.313</v>
      </c>
      <c r="JU987">
        <v>103.123</v>
      </c>
    </row>
    <row r="988" spans="1:281">
      <c r="A988">
        <v>970</v>
      </c>
      <c r="B988">
        <v>1659038241.5</v>
      </c>
      <c r="C988">
        <v>14558.4000000954</v>
      </c>
      <c r="D988" t="s">
        <v>2375</v>
      </c>
      <c r="E988" t="s">
        <v>2376</v>
      </c>
      <c r="F988">
        <v>5</v>
      </c>
      <c r="G988" t="s">
        <v>2364</v>
      </c>
      <c r="H988" t="s">
        <v>417</v>
      </c>
      <c r="I988">
        <v>1659038233.71429</v>
      </c>
      <c r="J988">
        <f>(K988)/1000</f>
        <v>0</v>
      </c>
      <c r="K988">
        <f>IF(CZ988, AN988, AH988)</f>
        <v>0</v>
      </c>
      <c r="L988">
        <f>IF(CZ988, AI988, AG988)</f>
        <v>0</v>
      </c>
      <c r="M988">
        <f>DB988 - IF(AU988&gt;1, L988*CV988*100.0/(AW988*DP988), 0)</f>
        <v>0</v>
      </c>
      <c r="N988">
        <f>((T988-J988/2)*M988-L988)/(T988+J988/2)</f>
        <v>0</v>
      </c>
      <c r="O988">
        <f>N988*(DI988+DJ988)/1000.0</f>
        <v>0</v>
      </c>
      <c r="P988">
        <f>(DB988 - IF(AU988&gt;1, L988*CV988*100.0/(AW988*DP988), 0))*(DI988+DJ988)/1000.0</f>
        <v>0</v>
      </c>
      <c r="Q988">
        <f>2.0/((1/S988-1/R988)+SIGN(S988)*SQRT((1/S988-1/R988)*(1/S988-1/R988) + 4*CW988/((CW988+1)*(CW988+1))*(2*1/S988*1/R988-1/R988*1/R988)))</f>
        <v>0</v>
      </c>
      <c r="R988">
        <f>IF(LEFT(CX988,1)&lt;&gt;"0",IF(LEFT(CX988,1)="1",3.0,CY988),$D$5+$E$5*(DP988*DI988/($K$5*1000))+$F$5*(DP988*DI988/($K$5*1000))*MAX(MIN(CV988,$J$5),$I$5)*MAX(MIN(CV988,$J$5),$I$5)+$G$5*MAX(MIN(CV988,$J$5),$I$5)*(DP988*DI988/($K$5*1000))+$H$5*(DP988*DI988/($K$5*1000))*(DP988*DI988/($K$5*1000)))</f>
        <v>0</v>
      </c>
      <c r="S988">
        <f>J988*(1000-(1000*0.61365*exp(17.502*W988/(240.97+W988))/(DI988+DJ988)+DD988)/2)/(1000*0.61365*exp(17.502*W988/(240.97+W988))/(DI988+DJ988)-DD988)</f>
        <v>0</v>
      </c>
      <c r="T988">
        <f>1/((CW988+1)/(Q988/1.6)+1/(R988/1.37)) + CW988/((CW988+1)/(Q988/1.6) + CW988/(R988/1.37))</f>
        <v>0</v>
      </c>
      <c r="U988">
        <f>(CR988*CU988)</f>
        <v>0</v>
      </c>
      <c r="V988">
        <f>(DK988+(U988+2*0.95*5.67E-8*(((DK988+$B$7)+273)^4-(DK988+273)^4)-44100*J988)/(1.84*29.3*R988+8*0.95*5.67E-8*(DK988+273)^3))</f>
        <v>0</v>
      </c>
      <c r="W988">
        <f>($C$7*DL988+$D$7*DM988+$E$7*V988)</f>
        <v>0</v>
      </c>
      <c r="X988">
        <f>0.61365*exp(17.502*W988/(240.97+W988))</f>
        <v>0</v>
      </c>
      <c r="Y988">
        <f>(Z988/AA988*100)</f>
        <v>0</v>
      </c>
      <c r="Z988">
        <f>DD988*(DI988+DJ988)/1000</f>
        <v>0</v>
      </c>
      <c r="AA988">
        <f>0.61365*exp(17.502*DK988/(240.97+DK988))</f>
        <v>0</v>
      </c>
      <c r="AB988">
        <f>(X988-DD988*(DI988+DJ988)/1000)</f>
        <v>0</v>
      </c>
      <c r="AC988">
        <f>(-J988*44100)</f>
        <v>0</v>
      </c>
      <c r="AD988">
        <f>2*29.3*R988*0.92*(DK988-W988)</f>
        <v>0</v>
      </c>
      <c r="AE988">
        <f>2*0.95*5.67E-8*(((DK988+$B$7)+273)^4-(W988+273)^4)</f>
        <v>0</v>
      </c>
      <c r="AF988">
        <f>U988+AE988+AC988+AD988</f>
        <v>0</v>
      </c>
      <c r="AG988">
        <f>DH988*AU988*(DC988-DB988*(1000-AU988*DE988)/(1000-AU988*DD988))/(100*CV988)</f>
        <v>0</v>
      </c>
      <c r="AH988">
        <f>1000*DH988*AU988*(DD988-DE988)/(100*CV988*(1000-AU988*DD988))</f>
        <v>0</v>
      </c>
      <c r="AI988">
        <f>(AJ988 - AK988 - DI988*1E3/(8.314*(DK988+273.15)) * AM988/DH988 * AL988) * DH988/(100*CV988) * (1000 - DE988)/1000</f>
        <v>0</v>
      </c>
      <c r="AJ988">
        <v>348.905690326008</v>
      </c>
      <c r="AK988">
        <v>358.191012121212</v>
      </c>
      <c r="AL988">
        <v>-3.22427244113167</v>
      </c>
      <c r="AM988">
        <v>66.0516311451933</v>
      </c>
      <c r="AN988">
        <f>(AP988 - AO988 + DI988*1E3/(8.314*(DK988+273.15)) * AR988/DH988 * AQ988) * DH988/(100*CV988) * 1000/(1000 - AP988)</f>
        <v>0</v>
      </c>
      <c r="AO988">
        <v>20.9745598529201</v>
      </c>
      <c r="AP988">
        <v>22.9158552447553</v>
      </c>
      <c r="AQ988">
        <v>2.06736879458673e-05</v>
      </c>
      <c r="AR988">
        <v>92.4097792653795</v>
      </c>
      <c r="AS988">
        <v>0</v>
      </c>
      <c r="AT988">
        <v>0</v>
      </c>
      <c r="AU988">
        <f>IF(AS988*$H$13&gt;=AW988,1.0,(AW988/(AW988-AS988*$H$13)))</f>
        <v>0</v>
      </c>
      <c r="AV988">
        <f>(AU988-1)*100</f>
        <v>0</v>
      </c>
      <c r="AW988">
        <f>MAX(0,($B$13+$C$13*DP988)/(1+$D$13*DP988)*DI988/(DK988+273)*$E$13)</f>
        <v>0</v>
      </c>
      <c r="AX988" t="s">
        <v>418</v>
      </c>
      <c r="AY988" t="s">
        <v>418</v>
      </c>
      <c r="AZ988">
        <v>0</v>
      </c>
      <c r="BA988">
        <v>0</v>
      </c>
      <c r="BB988">
        <f>1-AZ988/BA988</f>
        <v>0</v>
      </c>
      <c r="BC988">
        <v>0</v>
      </c>
      <c r="BD988" t="s">
        <v>418</v>
      </c>
      <c r="BE988" t="s">
        <v>418</v>
      </c>
      <c r="BF988">
        <v>0</v>
      </c>
      <c r="BG988">
        <v>0</v>
      </c>
      <c r="BH988">
        <f>1-BF988/BG988</f>
        <v>0</v>
      </c>
      <c r="BI988">
        <v>0.5</v>
      </c>
      <c r="BJ988">
        <f>CS988</f>
        <v>0</v>
      </c>
      <c r="BK988">
        <f>L988</f>
        <v>0</v>
      </c>
      <c r="BL988">
        <f>BH988*BI988*BJ988</f>
        <v>0</v>
      </c>
      <c r="BM988">
        <f>(BK988-BC988)/BJ988</f>
        <v>0</v>
      </c>
      <c r="BN988">
        <f>(BA988-BG988)/BG988</f>
        <v>0</v>
      </c>
      <c r="BO988">
        <f>AZ988/(BB988+AZ988/BG988)</f>
        <v>0</v>
      </c>
      <c r="BP988" t="s">
        <v>418</v>
      </c>
      <c r="BQ988">
        <v>0</v>
      </c>
      <c r="BR988">
        <f>IF(BQ988&lt;&gt;0, BQ988, BO988)</f>
        <v>0</v>
      </c>
      <c r="BS988">
        <f>1-BR988/BG988</f>
        <v>0</v>
      </c>
      <c r="BT988">
        <f>(BG988-BF988)/(BG988-BR988)</f>
        <v>0</v>
      </c>
      <c r="BU988">
        <f>(BA988-BG988)/(BA988-BR988)</f>
        <v>0</v>
      </c>
      <c r="BV988">
        <f>(BG988-BF988)/(BG988-AZ988)</f>
        <v>0</v>
      </c>
      <c r="BW988">
        <f>(BA988-BG988)/(BA988-AZ988)</f>
        <v>0</v>
      </c>
      <c r="BX988">
        <f>(BT988*BR988/BF988)</f>
        <v>0</v>
      </c>
      <c r="BY988">
        <f>(1-BX988)</f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f>$B$11*DQ988+$C$11*DR988+$F$11*EC988*(1-EF988)</f>
        <v>0</v>
      </c>
      <c r="CS988">
        <f>CR988*CT988</f>
        <v>0</v>
      </c>
      <c r="CT988">
        <f>($B$11*$D$9+$C$11*$D$9+$F$11*((EP988+EH988)/MAX(EP988+EH988+EQ988, 0.1)*$I$9+EQ988/MAX(EP988+EH988+EQ988, 0.1)*$J$9))/($B$11+$C$11+$F$11)</f>
        <v>0</v>
      </c>
      <c r="CU988">
        <f>($B$11*$K$9+$C$11*$K$9+$F$11*((EP988+EH988)/MAX(EP988+EH988+EQ988, 0.1)*$P$9+EQ988/MAX(EP988+EH988+EQ988, 0.1)*$Q$9))/($B$11+$C$11+$F$11)</f>
        <v>0</v>
      </c>
      <c r="CV988">
        <v>6</v>
      </c>
      <c r="CW988">
        <v>0.5</v>
      </c>
      <c r="CX988" t="s">
        <v>419</v>
      </c>
      <c r="CY988">
        <v>2</v>
      </c>
      <c r="CZ988" t="b">
        <v>1</v>
      </c>
      <c r="DA988">
        <v>1659038233.71429</v>
      </c>
      <c r="DB988">
        <v>372.470321428571</v>
      </c>
      <c r="DC988">
        <v>358.222642857143</v>
      </c>
      <c r="DD988">
        <v>22.9160928571429</v>
      </c>
      <c r="DE988">
        <v>20.9689464285714</v>
      </c>
      <c r="DF988">
        <v>366.324571428571</v>
      </c>
      <c r="DG988">
        <v>22.5124535714286</v>
      </c>
      <c r="DH988">
        <v>500.073928571429</v>
      </c>
      <c r="DI988">
        <v>90.2525785714286</v>
      </c>
      <c r="DJ988">
        <v>0.0432983</v>
      </c>
      <c r="DK988">
        <v>27.2389821428571</v>
      </c>
      <c r="DL988">
        <v>27.8806142857143</v>
      </c>
      <c r="DM988">
        <v>999.9</v>
      </c>
      <c r="DN988">
        <v>0</v>
      </c>
      <c r="DO988">
        <v>0</v>
      </c>
      <c r="DP988">
        <v>10020.3571428571</v>
      </c>
      <c r="DQ988">
        <v>0</v>
      </c>
      <c r="DR988">
        <v>16.0570392857143</v>
      </c>
      <c r="DS988">
        <v>14.2477607142857</v>
      </c>
      <c r="DT988">
        <v>381.206071428571</v>
      </c>
      <c r="DU988">
        <v>365.895035714286</v>
      </c>
      <c r="DV988">
        <v>1.94713785714286</v>
      </c>
      <c r="DW988">
        <v>358.222642857143</v>
      </c>
      <c r="DX988">
        <v>20.9689464285714</v>
      </c>
      <c r="DY988">
        <v>2.0682375</v>
      </c>
      <c r="DZ988">
        <v>1.89250178571429</v>
      </c>
      <c r="EA988">
        <v>17.9766357142857</v>
      </c>
      <c r="EB988">
        <v>16.5725214285714</v>
      </c>
      <c r="EC988">
        <v>1999.99571428571</v>
      </c>
      <c r="ED988">
        <v>0.980003071428571</v>
      </c>
      <c r="EE988">
        <v>0.0199973571428571</v>
      </c>
      <c r="EF988">
        <v>0</v>
      </c>
      <c r="EG988">
        <v>458.24975</v>
      </c>
      <c r="EH988">
        <v>5.00063</v>
      </c>
      <c r="EI988">
        <v>9211.8275</v>
      </c>
      <c r="EJ988">
        <v>17256.8821428571</v>
      </c>
      <c r="EK988">
        <v>38</v>
      </c>
      <c r="EL988">
        <v>38.1205</v>
      </c>
      <c r="EM988">
        <v>37.5022142857143</v>
      </c>
      <c r="EN988">
        <v>37.3794285714286</v>
      </c>
      <c r="EO988">
        <v>39</v>
      </c>
      <c r="EP988">
        <v>1955.10464285714</v>
      </c>
      <c r="EQ988">
        <v>39.8910714285714</v>
      </c>
      <c r="ER988">
        <v>0</v>
      </c>
      <c r="ES988">
        <v>1659038241.1</v>
      </c>
      <c r="ET988">
        <v>0</v>
      </c>
      <c r="EU988">
        <v>458.05652</v>
      </c>
      <c r="EV988">
        <v>-12.5846923286875</v>
      </c>
      <c r="EW988">
        <v>-246.272308002289</v>
      </c>
      <c r="EX988">
        <v>9208.416</v>
      </c>
      <c r="EY988">
        <v>15</v>
      </c>
      <c r="EZ988">
        <v>1659035359.5</v>
      </c>
      <c r="FA988" t="s">
        <v>1976</v>
      </c>
      <c r="FB988">
        <v>1659035357.5</v>
      </c>
      <c r="FC988">
        <v>1659035359.5</v>
      </c>
      <c r="FD988">
        <v>1</v>
      </c>
      <c r="FE988">
        <v>-0.104</v>
      </c>
      <c r="FF988">
        <v>-0.037</v>
      </c>
      <c r="FG988">
        <v>6.435</v>
      </c>
      <c r="FH988">
        <v>0.501</v>
      </c>
      <c r="FI988">
        <v>420</v>
      </c>
      <c r="FJ988">
        <v>25</v>
      </c>
      <c r="FK988">
        <v>0.45</v>
      </c>
      <c r="FL988">
        <v>0.11</v>
      </c>
      <c r="FM988">
        <v>12.8382992682927</v>
      </c>
      <c r="FN988">
        <v>26.6046947038328</v>
      </c>
      <c r="FO988">
        <v>2.78558847176257</v>
      </c>
      <c r="FP988">
        <v>0</v>
      </c>
      <c r="FQ988">
        <v>458.641823529412</v>
      </c>
      <c r="FR988">
        <v>-11.1554469075241</v>
      </c>
      <c r="FS988">
        <v>1.11343140707898</v>
      </c>
      <c r="FT988">
        <v>0</v>
      </c>
      <c r="FU988">
        <v>1.94576829268293</v>
      </c>
      <c r="FV988">
        <v>0.00528313588850639</v>
      </c>
      <c r="FW988">
        <v>0.00688585644900386</v>
      </c>
      <c r="FX988">
        <v>1</v>
      </c>
      <c r="FY988">
        <v>1</v>
      </c>
      <c r="FZ988">
        <v>3</v>
      </c>
      <c r="GA988" t="s">
        <v>421</v>
      </c>
      <c r="GB988">
        <v>2.97385</v>
      </c>
      <c r="GC988">
        <v>2.69741</v>
      </c>
      <c r="GD988">
        <v>0.0779437</v>
      </c>
      <c r="GE988">
        <v>0.0763214</v>
      </c>
      <c r="GF988">
        <v>0.0998639</v>
      </c>
      <c r="GG988">
        <v>0.0948277</v>
      </c>
      <c r="GH988">
        <v>35901.5</v>
      </c>
      <c r="GI988">
        <v>39338</v>
      </c>
      <c r="GJ988">
        <v>35284</v>
      </c>
      <c r="GK988">
        <v>38624</v>
      </c>
      <c r="GL988">
        <v>45032</v>
      </c>
      <c r="GM988">
        <v>50494.9</v>
      </c>
      <c r="GN988">
        <v>55155.1</v>
      </c>
      <c r="GO988">
        <v>61954.1</v>
      </c>
      <c r="GP988">
        <v>1.9854</v>
      </c>
      <c r="GQ988">
        <v>1.8518</v>
      </c>
      <c r="GR988">
        <v>0.154972</v>
      </c>
      <c r="GS988">
        <v>0</v>
      </c>
      <c r="GT988">
        <v>25.3439</v>
      </c>
      <c r="GU988">
        <v>999.9</v>
      </c>
      <c r="GV988">
        <v>57.832</v>
      </c>
      <c r="GW988">
        <v>29.175</v>
      </c>
      <c r="GX988">
        <v>26.035</v>
      </c>
      <c r="GY988">
        <v>55.4919</v>
      </c>
      <c r="GZ988">
        <v>45.7572</v>
      </c>
      <c r="HA988">
        <v>1</v>
      </c>
      <c r="HB988">
        <v>-0.0601829</v>
      </c>
      <c r="HC988">
        <v>0.0246187</v>
      </c>
      <c r="HD988">
        <v>20.114</v>
      </c>
      <c r="HE988">
        <v>5.19812</v>
      </c>
      <c r="HF988">
        <v>12.0052</v>
      </c>
      <c r="HG988">
        <v>4.9752</v>
      </c>
      <c r="HH988">
        <v>3.2938</v>
      </c>
      <c r="HI988">
        <v>9999</v>
      </c>
      <c r="HJ988">
        <v>9999</v>
      </c>
      <c r="HK988">
        <v>9999</v>
      </c>
      <c r="HL988">
        <v>631.7</v>
      </c>
      <c r="HM988">
        <v>1.86316</v>
      </c>
      <c r="HN988">
        <v>1.86801</v>
      </c>
      <c r="HO988">
        <v>1.8678</v>
      </c>
      <c r="HP988">
        <v>1.86899</v>
      </c>
      <c r="HQ988">
        <v>1.86981</v>
      </c>
      <c r="HR988">
        <v>1.86584</v>
      </c>
      <c r="HS988">
        <v>1.86691</v>
      </c>
      <c r="HT988">
        <v>1.86829</v>
      </c>
      <c r="HU988">
        <v>5</v>
      </c>
      <c r="HV988">
        <v>0</v>
      </c>
      <c r="HW988">
        <v>0</v>
      </c>
      <c r="HX988">
        <v>0</v>
      </c>
      <c r="HY988" t="s">
        <v>422</v>
      </c>
      <c r="HZ988" t="s">
        <v>423</v>
      </c>
      <c r="IA988" t="s">
        <v>424</v>
      </c>
      <c r="IB988" t="s">
        <v>424</v>
      </c>
      <c r="IC988" t="s">
        <v>424</v>
      </c>
      <c r="ID988" t="s">
        <v>424</v>
      </c>
      <c r="IE988">
        <v>0</v>
      </c>
      <c r="IF988">
        <v>100</v>
      </c>
      <c r="IG988">
        <v>100</v>
      </c>
      <c r="IH988">
        <v>5.999</v>
      </c>
      <c r="II988">
        <v>0.4036</v>
      </c>
      <c r="IJ988">
        <v>3.92360093765785</v>
      </c>
      <c r="IK988">
        <v>0.00601174518973114</v>
      </c>
      <c r="IL988">
        <v>2.77886958061485e-07</v>
      </c>
      <c r="IM988">
        <v>-3.54636231360687e-10</v>
      </c>
      <c r="IN988">
        <v>-0.0563701243599933</v>
      </c>
      <c r="IO988">
        <v>-0.0144154843440888</v>
      </c>
      <c r="IP988">
        <v>0.00183489941427445</v>
      </c>
      <c r="IQ988">
        <v>-1.27444401181449e-05</v>
      </c>
      <c r="IR988">
        <v>-4</v>
      </c>
      <c r="IS988">
        <v>1848</v>
      </c>
      <c r="IT988">
        <v>1</v>
      </c>
      <c r="IU988">
        <v>25</v>
      </c>
      <c r="IV988">
        <v>48.1</v>
      </c>
      <c r="IW988">
        <v>48</v>
      </c>
      <c r="IX988">
        <v>0.837402</v>
      </c>
      <c r="IY988">
        <v>2.61963</v>
      </c>
      <c r="IZ988">
        <v>1.54785</v>
      </c>
      <c r="JA988">
        <v>2.30591</v>
      </c>
      <c r="JB988">
        <v>1.34644</v>
      </c>
      <c r="JC988">
        <v>2.41699</v>
      </c>
      <c r="JD988">
        <v>33.5804</v>
      </c>
      <c r="JE988">
        <v>24.2276</v>
      </c>
      <c r="JF988">
        <v>18</v>
      </c>
      <c r="JG988">
        <v>498.78</v>
      </c>
      <c r="JH988">
        <v>412.636</v>
      </c>
      <c r="JI988">
        <v>24.9998</v>
      </c>
      <c r="JJ988">
        <v>26.4779</v>
      </c>
      <c r="JK988">
        <v>30.0001</v>
      </c>
      <c r="JL988">
        <v>26.4266</v>
      </c>
      <c r="JM988">
        <v>26.371</v>
      </c>
      <c r="JN988">
        <v>16.7978</v>
      </c>
      <c r="JO988">
        <v>27.3585</v>
      </c>
      <c r="JP988">
        <v>91.0428</v>
      </c>
      <c r="JQ988">
        <v>25</v>
      </c>
      <c r="JR988">
        <v>312.438</v>
      </c>
      <c r="JS988">
        <v>21.0225</v>
      </c>
      <c r="JT988">
        <v>102.314</v>
      </c>
      <c r="JU988">
        <v>103.122</v>
      </c>
    </row>
    <row r="989" spans="1:281">
      <c r="A989">
        <v>971</v>
      </c>
      <c r="B989">
        <v>1659038246.5</v>
      </c>
      <c r="C989">
        <v>14563.4000000954</v>
      </c>
      <c r="D989" t="s">
        <v>2377</v>
      </c>
      <c r="E989" t="s">
        <v>2378</v>
      </c>
      <c r="F989">
        <v>5</v>
      </c>
      <c r="G989" t="s">
        <v>2364</v>
      </c>
      <c r="H989" t="s">
        <v>417</v>
      </c>
      <c r="I989">
        <v>1659038239</v>
      </c>
      <c r="J989">
        <f>(K989)/1000</f>
        <v>0</v>
      </c>
      <c r="K989">
        <f>IF(CZ989, AN989, AH989)</f>
        <v>0</v>
      </c>
      <c r="L989">
        <f>IF(CZ989, AI989, AG989)</f>
        <v>0</v>
      </c>
      <c r="M989">
        <f>DB989 - IF(AU989&gt;1, L989*CV989*100.0/(AW989*DP989), 0)</f>
        <v>0</v>
      </c>
      <c r="N989">
        <f>((T989-J989/2)*M989-L989)/(T989+J989/2)</f>
        <v>0</v>
      </c>
      <c r="O989">
        <f>N989*(DI989+DJ989)/1000.0</f>
        <v>0</v>
      </c>
      <c r="P989">
        <f>(DB989 - IF(AU989&gt;1, L989*CV989*100.0/(AW989*DP989), 0))*(DI989+DJ989)/1000.0</f>
        <v>0</v>
      </c>
      <c r="Q989">
        <f>2.0/((1/S989-1/R989)+SIGN(S989)*SQRT((1/S989-1/R989)*(1/S989-1/R989) + 4*CW989/((CW989+1)*(CW989+1))*(2*1/S989*1/R989-1/R989*1/R989)))</f>
        <v>0</v>
      </c>
      <c r="R989">
        <f>IF(LEFT(CX989,1)&lt;&gt;"0",IF(LEFT(CX989,1)="1",3.0,CY989),$D$5+$E$5*(DP989*DI989/($K$5*1000))+$F$5*(DP989*DI989/($K$5*1000))*MAX(MIN(CV989,$J$5),$I$5)*MAX(MIN(CV989,$J$5),$I$5)+$G$5*MAX(MIN(CV989,$J$5),$I$5)*(DP989*DI989/($K$5*1000))+$H$5*(DP989*DI989/($K$5*1000))*(DP989*DI989/($K$5*1000)))</f>
        <v>0</v>
      </c>
      <c r="S989">
        <f>J989*(1000-(1000*0.61365*exp(17.502*W989/(240.97+W989))/(DI989+DJ989)+DD989)/2)/(1000*0.61365*exp(17.502*W989/(240.97+W989))/(DI989+DJ989)-DD989)</f>
        <v>0</v>
      </c>
      <c r="T989">
        <f>1/((CW989+1)/(Q989/1.6)+1/(R989/1.37)) + CW989/((CW989+1)/(Q989/1.6) + CW989/(R989/1.37))</f>
        <v>0</v>
      </c>
      <c r="U989">
        <f>(CR989*CU989)</f>
        <v>0</v>
      </c>
      <c r="V989">
        <f>(DK989+(U989+2*0.95*5.67E-8*(((DK989+$B$7)+273)^4-(DK989+273)^4)-44100*J989)/(1.84*29.3*R989+8*0.95*5.67E-8*(DK989+273)^3))</f>
        <v>0</v>
      </c>
      <c r="W989">
        <f>($C$7*DL989+$D$7*DM989+$E$7*V989)</f>
        <v>0</v>
      </c>
      <c r="X989">
        <f>0.61365*exp(17.502*W989/(240.97+W989))</f>
        <v>0</v>
      </c>
      <c r="Y989">
        <f>(Z989/AA989*100)</f>
        <v>0</v>
      </c>
      <c r="Z989">
        <f>DD989*(DI989+DJ989)/1000</f>
        <v>0</v>
      </c>
      <c r="AA989">
        <f>0.61365*exp(17.502*DK989/(240.97+DK989))</f>
        <v>0</v>
      </c>
      <c r="AB989">
        <f>(X989-DD989*(DI989+DJ989)/1000)</f>
        <v>0</v>
      </c>
      <c r="AC989">
        <f>(-J989*44100)</f>
        <v>0</v>
      </c>
      <c r="AD989">
        <f>2*29.3*R989*0.92*(DK989-W989)</f>
        <v>0</v>
      </c>
      <c r="AE989">
        <f>2*0.95*5.67E-8*(((DK989+$B$7)+273)^4-(W989+273)^4)</f>
        <v>0</v>
      </c>
      <c r="AF989">
        <f>U989+AE989+AC989+AD989</f>
        <v>0</v>
      </c>
      <c r="AG989">
        <f>DH989*AU989*(DC989-DB989*(1000-AU989*DE989)/(1000-AU989*DD989))/(100*CV989)</f>
        <v>0</v>
      </c>
      <c r="AH989">
        <f>1000*DH989*AU989*(DD989-DE989)/(100*CV989*(1000-AU989*DD989))</f>
        <v>0</v>
      </c>
      <c r="AI989">
        <f>(AJ989 - AK989 - DI989*1E3/(8.314*(DK989+273.15)) * AM989/DH989 * AL989) * DH989/(100*CV989) * (1000 - DE989)/1000</f>
        <v>0</v>
      </c>
      <c r="AJ989">
        <v>331.641116187419</v>
      </c>
      <c r="AK989">
        <v>341.723006060606</v>
      </c>
      <c r="AL989">
        <v>-3.3009718961405</v>
      </c>
      <c r="AM989">
        <v>66.0516311451933</v>
      </c>
      <c r="AN989">
        <f>(AP989 - AO989 + DI989*1E3/(8.314*(DK989+273.15)) * AR989/DH989 * AQ989) * DH989/(100*CV989) * 1000/(1000 - AP989)</f>
        <v>0</v>
      </c>
      <c r="AO989">
        <v>20.9774570381738</v>
      </c>
      <c r="AP989">
        <v>22.9231699300699</v>
      </c>
      <c r="AQ989">
        <v>-2.19968235306147e-06</v>
      </c>
      <c r="AR989">
        <v>92.4097792653795</v>
      </c>
      <c r="AS989">
        <v>0</v>
      </c>
      <c r="AT989">
        <v>0</v>
      </c>
      <c r="AU989">
        <f>IF(AS989*$H$13&gt;=AW989,1.0,(AW989/(AW989-AS989*$H$13)))</f>
        <v>0</v>
      </c>
      <c r="AV989">
        <f>(AU989-1)*100</f>
        <v>0</v>
      </c>
      <c r="AW989">
        <f>MAX(0,($B$13+$C$13*DP989)/(1+$D$13*DP989)*DI989/(DK989+273)*$E$13)</f>
        <v>0</v>
      </c>
      <c r="AX989" t="s">
        <v>418</v>
      </c>
      <c r="AY989" t="s">
        <v>418</v>
      </c>
      <c r="AZ989">
        <v>0</v>
      </c>
      <c r="BA989">
        <v>0</v>
      </c>
      <c r="BB989">
        <f>1-AZ989/BA989</f>
        <v>0</v>
      </c>
      <c r="BC989">
        <v>0</v>
      </c>
      <c r="BD989" t="s">
        <v>418</v>
      </c>
      <c r="BE989" t="s">
        <v>418</v>
      </c>
      <c r="BF989">
        <v>0</v>
      </c>
      <c r="BG989">
        <v>0</v>
      </c>
      <c r="BH989">
        <f>1-BF989/BG989</f>
        <v>0</v>
      </c>
      <c r="BI989">
        <v>0.5</v>
      </c>
      <c r="BJ989">
        <f>CS989</f>
        <v>0</v>
      </c>
      <c r="BK989">
        <f>L989</f>
        <v>0</v>
      </c>
      <c r="BL989">
        <f>BH989*BI989*BJ989</f>
        <v>0</v>
      </c>
      <c r="BM989">
        <f>(BK989-BC989)/BJ989</f>
        <v>0</v>
      </c>
      <c r="BN989">
        <f>(BA989-BG989)/BG989</f>
        <v>0</v>
      </c>
      <c r="BO989">
        <f>AZ989/(BB989+AZ989/BG989)</f>
        <v>0</v>
      </c>
      <c r="BP989" t="s">
        <v>418</v>
      </c>
      <c r="BQ989">
        <v>0</v>
      </c>
      <c r="BR989">
        <f>IF(BQ989&lt;&gt;0, BQ989, BO989)</f>
        <v>0</v>
      </c>
      <c r="BS989">
        <f>1-BR989/BG989</f>
        <v>0</v>
      </c>
      <c r="BT989">
        <f>(BG989-BF989)/(BG989-BR989)</f>
        <v>0</v>
      </c>
      <c r="BU989">
        <f>(BA989-BG989)/(BA989-BR989)</f>
        <v>0</v>
      </c>
      <c r="BV989">
        <f>(BG989-BF989)/(BG989-AZ989)</f>
        <v>0</v>
      </c>
      <c r="BW989">
        <f>(BA989-BG989)/(BA989-AZ989)</f>
        <v>0</v>
      </c>
      <c r="BX989">
        <f>(BT989*BR989/BF989)</f>
        <v>0</v>
      </c>
      <c r="BY989">
        <f>(1-BX989)</f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f>$B$11*DQ989+$C$11*DR989+$F$11*EC989*(1-EF989)</f>
        <v>0</v>
      </c>
      <c r="CS989">
        <f>CR989*CT989</f>
        <v>0</v>
      </c>
      <c r="CT989">
        <f>($B$11*$D$9+$C$11*$D$9+$F$11*((EP989+EH989)/MAX(EP989+EH989+EQ989, 0.1)*$I$9+EQ989/MAX(EP989+EH989+EQ989, 0.1)*$J$9))/($B$11+$C$11+$F$11)</f>
        <v>0</v>
      </c>
      <c r="CU989">
        <f>($B$11*$K$9+$C$11*$K$9+$F$11*((EP989+EH989)/MAX(EP989+EH989+EQ989, 0.1)*$P$9+EQ989/MAX(EP989+EH989+EQ989, 0.1)*$Q$9))/($B$11+$C$11+$F$11)</f>
        <v>0</v>
      </c>
      <c r="CV989">
        <v>6</v>
      </c>
      <c r="CW989">
        <v>0.5</v>
      </c>
      <c r="CX989" t="s">
        <v>419</v>
      </c>
      <c r="CY989">
        <v>2</v>
      </c>
      <c r="CZ989" t="b">
        <v>1</v>
      </c>
      <c r="DA989">
        <v>1659038239</v>
      </c>
      <c r="DB989">
        <v>356.192111111111</v>
      </c>
      <c r="DC989">
        <v>340.580444444445</v>
      </c>
      <c r="DD989">
        <v>22.9164444444445</v>
      </c>
      <c r="DE989">
        <v>20.9712</v>
      </c>
      <c r="DF989">
        <v>350.144740740741</v>
      </c>
      <c r="DG989">
        <v>22.5127814814815</v>
      </c>
      <c r="DH989">
        <v>500.035407407407</v>
      </c>
      <c r="DI989">
        <v>90.2536037037037</v>
      </c>
      <c r="DJ989">
        <v>0.0434905</v>
      </c>
      <c r="DK989">
        <v>27.2430296296296</v>
      </c>
      <c r="DL989">
        <v>27.8782333333333</v>
      </c>
      <c r="DM989">
        <v>999.9</v>
      </c>
      <c r="DN989">
        <v>0</v>
      </c>
      <c r="DO989">
        <v>0</v>
      </c>
      <c r="DP989">
        <v>9988.51851851852</v>
      </c>
      <c r="DQ989">
        <v>0</v>
      </c>
      <c r="DR989">
        <v>16.0572</v>
      </c>
      <c r="DS989">
        <v>15.6117777777778</v>
      </c>
      <c r="DT989">
        <v>364.546185185185</v>
      </c>
      <c r="DU989">
        <v>347.875666666667</v>
      </c>
      <c r="DV989">
        <v>1.94524111111111</v>
      </c>
      <c r="DW989">
        <v>340.580444444445</v>
      </c>
      <c r="DX989">
        <v>20.9712</v>
      </c>
      <c r="DY989">
        <v>2.06829222222222</v>
      </c>
      <c r="DZ989">
        <v>1.89272592592593</v>
      </c>
      <c r="EA989">
        <v>17.9770518518519</v>
      </c>
      <c r="EB989">
        <v>16.5743851851852</v>
      </c>
      <c r="EC989">
        <v>1999.98</v>
      </c>
      <c r="ED989">
        <v>0.980002888888889</v>
      </c>
      <c r="EE989">
        <v>0.0199975518518519</v>
      </c>
      <c r="EF989">
        <v>0</v>
      </c>
      <c r="EG989">
        <v>457.232259259259</v>
      </c>
      <c r="EH989">
        <v>5.00063</v>
      </c>
      <c r="EI989">
        <v>9190.46851851852</v>
      </c>
      <c r="EJ989">
        <v>17256.737037037</v>
      </c>
      <c r="EK989">
        <v>37.9906666666667</v>
      </c>
      <c r="EL989">
        <v>38.1203333333333</v>
      </c>
      <c r="EM989">
        <v>37.5022962962963</v>
      </c>
      <c r="EN989">
        <v>37.3795925925926</v>
      </c>
      <c r="EO989">
        <v>39</v>
      </c>
      <c r="EP989">
        <v>1955.08888888889</v>
      </c>
      <c r="EQ989">
        <v>39.8911111111111</v>
      </c>
      <c r="ER989">
        <v>0</v>
      </c>
      <c r="ES989">
        <v>1659038245.9</v>
      </c>
      <c r="ET989">
        <v>0</v>
      </c>
      <c r="EU989">
        <v>457.10484</v>
      </c>
      <c r="EV989">
        <v>-12.4229999839496</v>
      </c>
      <c r="EW989">
        <v>-249.339230283699</v>
      </c>
      <c r="EX989">
        <v>9188.7732</v>
      </c>
      <c r="EY989">
        <v>15</v>
      </c>
      <c r="EZ989">
        <v>1659035359.5</v>
      </c>
      <c r="FA989" t="s">
        <v>1976</v>
      </c>
      <c r="FB989">
        <v>1659035357.5</v>
      </c>
      <c r="FC989">
        <v>1659035359.5</v>
      </c>
      <c r="FD989">
        <v>1</v>
      </c>
      <c r="FE989">
        <v>-0.104</v>
      </c>
      <c r="FF989">
        <v>-0.037</v>
      </c>
      <c r="FG989">
        <v>6.435</v>
      </c>
      <c r="FH989">
        <v>0.501</v>
      </c>
      <c r="FI989">
        <v>420</v>
      </c>
      <c r="FJ989">
        <v>25</v>
      </c>
      <c r="FK989">
        <v>0.45</v>
      </c>
      <c r="FL989">
        <v>0.11</v>
      </c>
      <c r="FM989">
        <v>14.4352121951219</v>
      </c>
      <c r="FN989">
        <v>16.8233728222997</v>
      </c>
      <c r="FO989">
        <v>1.734878675479</v>
      </c>
      <c r="FP989">
        <v>0</v>
      </c>
      <c r="FQ989">
        <v>457.995323529412</v>
      </c>
      <c r="FR989">
        <v>-11.4877158171645</v>
      </c>
      <c r="FS989">
        <v>1.14388115694379</v>
      </c>
      <c r="FT989">
        <v>0</v>
      </c>
      <c r="FU989">
        <v>1.94584243902439</v>
      </c>
      <c r="FV989">
        <v>-0.0272096864111492</v>
      </c>
      <c r="FW989">
        <v>0.00681243797214557</v>
      </c>
      <c r="FX989">
        <v>1</v>
      </c>
      <c r="FY989">
        <v>1</v>
      </c>
      <c r="FZ989">
        <v>3</v>
      </c>
      <c r="GA989" t="s">
        <v>421</v>
      </c>
      <c r="GB989">
        <v>2.97296</v>
      </c>
      <c r="GC989">
        <v>2.69701</v>
      </c>
      <c r="GD989">
        <v>0.0750107</v>
      </c>
      <c r="GE989">
        <v>0.0731324</v>
      </c>
      <c r="GF989">
        <v>0.0998864</v>
      </c>
      <c r="GG989">
        <v>0.0948373</v>
      </c>
      <c r="GH989">
        <v>36016.2</v>
      </c>
      <c r="GI989">
        <v>39473.8</v>
      </c>
      <c r="GJ989">
        <v>35284.5</v>
      </c>
      <c r="GK989">
        <v>38624.1</v>
      </c>
      <c r="GL989">
        <v>45030.9</v>
      </c>
      <c r="GM989">
        <v>50495.3</v>
      </c>
      <c r="GN989">
        <v>55155.3</v>
      </c>
      <c r="GO989">
        <v>61955.3</v>
      </c>
      <c r="GP989">
        <v>1.9852</v>
      </c>
      <c r="GQ989">
        <v>1.8528</v>
      </c>
      <c r="GR989">
        <v>0.156462</v>
      </c>
      <c r="GS989">
        <v>0</v>
      </c>
      <c r="GT989">
        <v>25.3417</v>
      </c>
      <c r="GU989">
        <v>999.9</v>
      </c>
      <c r="GV989">
        <v>57.832</v>
      </c>
      <c r="GW989">
        <v>29.175</v>
      </c>
      <c r="GX989">
        <v>26.0296</v>
      </c>
      <c r="GY989">
        <v>56.1019</v>
      </c>
      <c r="GZ989">
        <v>46.2019</v>
      </c>
      <c r="HA989">
        <v>1</v>
      </c>
      <c r="HB989">
        <v>-0.0595935</v>
      </c>
      <c r="HC989">
        <v>0.024183</v>
      </c>
      <c r="HD989">
        <v>20.1139</v>
      </c>
      <c r="HE989">
        <v>5.19573</v>
      </c>
      <c r="HF989">
        <v>12.004</v>
      </c>
      <c r="HG989">
        <v>4.9752</v>
      </c>
      <c r="HH989">
        <v>3.2934</v>
      </c>
      <c r="HI989">
        <v>9999</v>
      </c>
      <c r="HJ989">
        <v>9999</v>
      </c>
      <c r="HK989">
        <v>9999</v>
      </c>
      <c r="HL989">
        <v>631.7</v>
      </c>
      <c r="HM989">
        <v>1.86313</v>
      </c>
      <c r="HN989">
        <v>1.86798</v>
      </c>
      <c r="HO989">
        <v>1.86777</v>
      </c>
      <c r="HP989">
        <v>1.86899</v>
      </c>
      <c r="HQ989">
        <v>1.86981</v>
      </c>
      <c r="HR989">
        <v>1.86584</v>
      </c>
      <c r="HS989">
        <v>1.86691</v>
      </c>
      <c r="HT989">
        <v>1.86829</v>
      </c>
      <c r="HU989">
        <v>5</v>
      </c>
      <c r="HV989">
        <v>0</v>
      </c>
      <c r="HW989">
        <v>0</v>
      </c>
      <c r="HX989">
        <v>0</v>
      </c>
      <c r="HY989" t="s">
        <v>422</v>
      </c>
      <c r="HZ989" t="s">
        <v>423</v>
      </c>
      <c r="IA989" t="s">
        <v>424</v>
      </c>
      <c r="IB989" t="s">
        <v>424</v>
      </c>
      <c r="IC989" t="s">
        <v>424</v>
      </c>
      <c r="ID989" t="s">
        <v>424</v>
      </c>
      <c r="IE989">
        <v>0</v>
      </c>
      <c r="IF989">
        <v>100</v>
      </c>
      <c r="IG989">
        <v>100</v>
      </c>
      <c r="IH989">
        <v>5.903</v>
      </c>
      <c r="II989">
        <v>0.404</v>
      </c>
      <c r="IJ989">
        <v>3.92360093765785</v>
      </c>
      <c r="IK989">
        <v>0.00601174518973114</v>
      </c>
      <c r="IL989">
        <v>2.77886958061485e-07</v>
      </c>
      <c r="IM989">
        <v>-3.54636231360687e-10</v>
      </c>
      <c r="IN989">
        <v>-0.0563701243599933</v>
      </c>
      <c r="IO989">
        <v>-0.0144154843440888</v>
      </c>
      <c r="IP989">
        <v>0.00183489941427445</v>
      </c>
      <c r="IQ989">
        <v>-1.27444401181449e-05</v>
      </c>
      <c r="IR989">
        <v>-4</v>
      </c>
      <c r="IS989">
        <v>1848</v>
      </c>
      <c r="IT989">
        <v>1</v>
      </c>
      <c r="IU989">
        <v>25</v>
      </c>
      <c r="IV989">
        <v>48.1</v>
      </c>
      <c r="IW989">
        <v>48.1</v>
      </c>
      <c r="IX989">
        <v>0.802002</v>
      </c>
      <c r="IY989">
        <v>2.63184</v>
      </c>
      <c r="IZ989">
        <v>1.54785</v>
      </c>
      <c r="JA989">
        <v>2.30591</v>
      </c>
      <c r="JB989">
        <v>1.34644</v>
      </c>
      <c r="JC989">
        <v>2.28271</v>
      </c>
      <c r="JD989">
        <v>33.5804</v>
      </c>
      <c r="JE989">
        <v>24.2188</v>
      </c>
      <c r="JF989">
        <v>18</v>
      </c>
      <c r="JG989">
        <v>498.648</v>
      </c>
      <c r="JH989">
        <v>413.188</v>
      </c>
      <c r="JI989">
        <v>24.9998</v>
      </c>
      <c r="JJ989">
        <v>26.4779</v>
      </c>
      <c r="JK989">
        <v>30.0001</v>
      </c>
      <c r="JL989">
        <v>26.4266</v>
      </c>
      <c r="JM989">
        <v>26.3688</v>
      </c>
      <c r="JN989">
        <v>16.0806</v>
      </c>
      <c r="JO989">
        <v>27.3585</v>
      </c>
      <c r="JP989">
        <v>91.0428</v>
      </c>
      <c r="JQ989">
        <v>25</v>
      </c>
      <c r="JR989">
        <v>299.011</v>
      </c>
      <c r="JS989">
        <v>21.0225</v>
      </c>
      <c r="JT989">
        <v>102.315</v>
      </c>
      <c r="JU989">
        <v>103.123</v>
      </c>
    </row>
    <row r="990" spans="1:281">
      <c r="A990">
        <v>972</v>
      </c>
      <c r="B990">
        <v>1659038251.5</v>
      </c>
      <c r="C990">
        <v>14568.4000000954</v>
      </c>
      <c r="D990" t="s">
        <v>2379</v>
      </c>
      <c r="E990" t="s">
        <v>2380</v>
      </c>
      <c r="F990">
        <v>5</v>
      </c>
      <c r="G990" t="s">
        <v>2364</v>
      </c>
      <c r="H990" t="s">
        <v>417</v>
      </c>
      <c r="I990">
        <v>1659038243.71429</v>
      </c>
      <c r="J990">
        <f>(K990)/1000</f>
        <v>0</v>
      </c>
      <c r="K990">
        <f>IF(CZ990, AN990, AH990)</f>
        <v>0</v>
      </c>
      <c r="L990">
        <f>IF(CZ990, AI990, AG990)</f>
        <v>0</v>
      </c>
      <c r="M990">
        <f>DB990 - IF(AU990&gt;1, L990*CV990*100.0/(AW990*DP990), 0)</f>
        <v>0</v>
      </c>
      <c r="N990">
        <f>((T990-J990/2)*M990-L990)/(T990+J990/2)</f>
        <v>0</v>
      </c>
      <c r="O990">
        <f>N990*(DI990+DJ990)/1000.0</f>
        <v>0</v>
      </c>
      <c r="P990">
        <f>(DB990 - IF(AU990&gt;1, L990*CV990*100.0/(AW990*DP990), 0))*(DI990+DJ990)/1000.0</f>
        <v>0</v>
      </c>
      <c r="Q990">
        <f>2.0/((1/S990-1/R990)+SIGN(S990)*SQRT((1/S990-1/R990)*(1/S990-1/R990) + 4*CW990/((CW990+1)*(CW990+1))*(2*1/S990*1/R990-1/R990*1/R990)))</f>
        <v>0</v>
      </c>
      <c r="R990">
        <f>IF(LEFT(CX990,1)&lt;&gt;"0",IF(LEFT(CX990,1)="1",3.0,CY990),$D$5+$E$5*(DP990*DI990/($K$5*1000))+$F$5*(DP990*DI990/($K$5*1000))*MAX(MIN(CV990,$J$5),$I$5)*MAX(MIN(CV990,$J$5),$I$5)+$G$5*MAX(MIN(CV990,$J$5),$I$5)*(DP990*DI990/($K$5*1000))+$H$5*(DP990*DI990/($K$5*1000))*(DP990*DI990/($K$5*1000)))</f>
        <v>0</v>
      </c>
      <c r="S990">
        <f>J990*(1000-(1000*0.61365*exp(17.502*W990/(240.97+W990))/(DI990+DJ990)+DD990)/2)/(1000*0.61365*exp(17.502*W990/(240.97+W990))/(DI990+DJ990)-DD990)</f>
        <v>0</v>
      </c>
      <c r="T990">
        <f>1/((CW990+1)/(Q990/1.6)+1/(R990/1.37)) + CW990/((CW990+1)/(Q990/1.6) + CW990/(R990/1.37))</f>
        <v>0</v>
      </c>
      <c r="U990">
        <f>(CR990*CU990)</f>
        <v>0</v>
      </c>
      <c r="V990">
        <f>(DK990+(U990+2*0.95*5.67E-8*(((DK990+$B$7)+273)^4-(DK990+273)^4)-44100*J990)/(1.84*29.3*R990+8*0.95*5.67E-8*(DK990+273)^3))</f>
        <v>0</v>
      </c>
      <c r="W990">
        <f>($C$7*DL990+$D$7*DM990+$E$7*V990)</f>
        <v>0</v>
      </c>
      <c r="X990">
        <f>0.61365*exp(17.502*W990/(240.97+W990))</f>
        <v>0</v>
      </c>
      <c r="Y990">
        <f>(Z990/AA990*100)</f>
        <v>0</v>
      </c>
      <c r="Z990">
        <f>DD990*(DI990+DJ990)/1000</f>
        <v>0</v>
      </c>
      <c r="AA990">
        <f>0.61365*exp(17.502*DK990/(240.97+DK990))</f>
        <v>0</v>
      </c>
      <c r="AB990">
        <f>(X990-DD990*(DI990+DJ990)/1000)</f>
        <v>0</v>
      </c>
      <c r="AC990">
        <f>(-J990*44100)</f>
        <v>0</v>
      </c>
      <c r="AD990">
        <f>2*29.3*R990*0.92*(DK990-W990)</f>
        <v>0</v>
      </c>
      <c r="AE990">
        <f>2*0.95*5.67E-8*(((DK990+$B$7)+273)^4-(W990+273)^4)</f>
        <v>0</v>
      </c>
      <c r="AF990">
        <f>U990+AE990+AC990+AD990</f>
        <v>0</v>
      </c>
      <c r="AG990">
        <f>DH990*AU990*(DC990-DB990*(1000-AU990*DE990)/(1000-AU990*DD990))/(100*CV990)</f>
        <v>0</v>
      </c>
      <c r="AH990">
        <f>1000*DH990*AU990*(DD990-DE990)/(100*CV990*(1000-AU990*DD990))</f>
        <v>0</v>
      </c>
      <c r="AI990">
        <f>(AJ990 - AK990 - DI990*1E3/(8.314*(DK990+273.15)) * AM990/DH990 * AL990) * DH990/(100*CV990) * (1000 - DE990)/1000</f>
        <v>0</v>
      </c>
      <c r="AJ990">
        <v>314.721923118686</v>
      </c>
      <c r="AK990">
        <v>325.102957575758</v>
      </c>
      <c r="AL990">
        <v>-3.30417052948772</v>
      </c>
      <c r="AM990">
        <v>66.0516311451933</v>
      </c>
      <c r="AN990">
        <f>(AP990 - AO990 + DI990*1E3/(8.314*(DK990+273.15)) * AR990/DH990 * AQ990) * DH990/(100*CV990) * 1000/(1000 - AP990)</f>
        <v>0</v>
      </c>
      <c r="AO990">
        <v>20.9774213836169</v>
      </c>
      <c r="AP990">
        <v>22.9245776223776</v>
      </c>
      <c r="AQ990">
        <v>-7.81918413749377e-06</v>
      </c>
      <c r="AR990">
        <v>92.4097792653795</v>
      </c>
      <c r="AS990">
        <v>0</v>
      </c>
      <c r="AT990">
        <v>0</v>
      </c>
      <c r="AU990">
        <f>IF(AS990*$H$13&gt;=AW990,1.0,(AW990/(AW990-AS990*$H$13)))</f>
        <v>0</v>
      </c>
      <c r="AV990">
        <f>(AU990-1)*100</f>
        <v>0</v>
      </c>
      <c r="AW990">
        <f>MAX(0,($B$13+$C$13*DP990)/(1+$D$13*DP990)*DI990/(DK990+273)*$E$13)</f>
        <v>0</v>
      </c>
      <c r="AX990" t="s">
        <v>418</v>
      </c>
      <c r="AY990" t="s">
        <v>418</v>
      </c>
      <c r="AZ990">
        <v>0</v>
      </c>
      <c r="BA990">
        <v>0</v>
      </c>
      <c r="BB990">
        <f>1-AZ990/BA990</f>
        <v>0</v>
      </c>
      <c r="BC990">
        <v>0</v>
      </c>
      <c r="BD990" t="s">
        <v>418</v>
      </c>
      <c r="BE990" t="s">
        <v>418</v>
      </c>
      <c r="BF990">
        <v>0</v>
      </c>
      <c r="BG990">
        <v>0</v>
      </c>
      <c r="BH990">
        <f>1-BF990/BG990</f>
        <v>0</v>
      </c>
      <c r="BI990">
        <v>0.5</v>
      </c>
      <c r="BJ990">
        <f>CS990</f>
        <v>0</v>
      </c>
      <c r="BK990">
        <f>L990</f>
        <v>0</v>
      </c>
      <c r="BL990">
        <f>BH990*BI990*BJ990</f>
        <v>0</v>
      </c>
      <c r="BM990">
        <f>(BK990-BC990)/BJ990</f>
        <v>0</v>
      </c>
      <c r="BN990">
        <f>(BA990-BG990)/BG990</f>
        <v>0</v>
      </c>
      <c r="BO990">
        <f>AZ990/(BB990+AZ990/BG990)</f>
        <v>0</v>
      </c>
      <c r="BP990" t="s">
        <v>418</v>
      </c>
      <c r="BQ990">
        <v>0</v>
      </c>
      <c r="BR990">
        <f>IF(BQ990&lt;&gt;0, BQ990, BO990)</f>
        <v>0</v>
      </c>
      <c r="BS990">
        <f>1-BR990/BG990</f>
        <v>0</v>
      </c>
      <c r="BT990">
        <f>(BG990-BF990)/(BG990-BR990)</f>
        <v>0</v>
      </c>
      <c r="BU990">
        <f>(BA990-BG990)/(BA990-BR990)</f>
        <v>0</v>
      </c>
      <c r="BV990">
        <f>(BG990-BF990)/(BG990-AZ990)</f>
        <v>0</v>
      </c>
      <c r="BW990">
        <f>(BA990-BG990)/(BA990-AZ990)</f>
        <v>0</v>
      </c>
      <c r="BX990">
        <f>(BT990*BR990/BF990)</f>
        <v>0</v>
      </c>
      <c r="BY990">
        <f>(1-BX990)</f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f>$B$11*DQ990+$C$11*DR990+$F$11*EC990*(1-EF990)</f>
        <v>0</v>
      </c>
      <c r="CS990">
        <f>CR990*CT990</f>
        <v>0</v>
      </c>
      <c r="CT990">
        <f>($B$11*$D$9+$C$11*$D$9+$F$11*((EP990+EH990)/MAX(EP990+EH990+EQ990, 0.1)*$I$9+EQ990/MAX(EP990+EH990+EQ990, 0.1)*$J$9))/($B$11+$C$11+$F$11)</f>
        <v>0</v>
      </c>
      <c r="CU990">
        <f>($B$11*$K$9+$C$11*$K$9+$F$11*((EP990+EH990)/MAX(EP990+EH990+EQ990, 0.1)*$P$9+EQ990/MAX(EP990+EH990+EQ990, 0.1)*$Q$9))/($B$11+$C$11+$F$11)</f>
        <v>0</v>
      </c>
      <c r="CV990">
        <v>6</v>
      </c>
      <c r="CW990">
        <v>0.5</v>
      </c>
      <c r="CX990" t="s">
        <v>419</v>
      </c>
      <c r="CY990">
        <v>2</v>
      </c>
      <c r="CZ990" t="b">
        <v>1</v>
      </c>
      <c r="DA990">
        <v>1659038243.71429</v>
      </c>
      <c r="DB990">
        <v>341.148821428571</v>
      </c>
      <c r="DC990">
        <v>324.926</v>
      </c>
      <c r="DD990">
        <v>22.9191785714286</v>
      </c>
      <c r="DE990">
        <v>20.9763428571429</v>
      </c>
      <c r="DF990">
        <v>335.192321428571</v>
      </c>
      <c r="DG990">
        <v>22.5153892857143</v>
      </c>
      <c r="DH990">
        <v>500.068142857143</v>
      </c>
      <c r="DI990">
        <v>90.2545035714286</v>
      </c>
      <c r="DJ990">
        <v>0.0434532714285714</v>
      </c>
      <c r="DK990">
        <v>27.2423642857143</v>
      </c>
      <c r="DL990">
        <v>27.8863607142857</v>
      </c>
      <c r="DM990">
        <v>999.9</v>
      </c>
      <c r="DN990">
        <v>0</v>
      </c>
      <c r="DO990">
        <v>0</v>
      </c>
      <c r="DP990">
        <v>10001.4285714286</v>
      </c>
      <c r="DQ990">
        <v>0</v>
      </c>
      <c r="DR990">
        <v>16.0527</v>
      </c>
      <c r="DS990">
        <v>16.2229</v>
      </c>
      <c r="DT990">
        <v>349.151</v>
      </c>
      <c r="DU990">
        <v>331.88775</v>
      </c>
      <c r="DV990">
        <v>1.94283928571429</v>
      </c>
      <c r="DW990">
        <v>324.926</v>
      </c>
      <c r="DX990">
        <v>20.9763428571429</v>
      </c>
      <c r="DY990">
        <v>2.06855964285714</v>
      </c>
      <c r="DZ990">
        <v>1.89320821428571</v>
      </c>
      <c r="EA990">
        <v>17.9791107142857</v>
      </c>
      <c r="EB990">
        <v>16.5783892857143</v>
      </c>
      <c r="EC990">
        <v>1999.98321428571</v>
      </c>
      <c r="ED990">
        <v>0.980002964285714</v>
      </c>
      <c r="EE990">
        <v>0.0199974714285714</v>
      </c>
      <c r="EF990">
        <v>0</v>
      </c>
      <c r="EG990">
        <v>456.282214285714</v>
      </c>
      <c r="EH990">
        <v>5.00063</v>
      </c>
      <c r="EI990">
        <v>9171.49142857143</v>
      </c>
      <c r="EJ990">
        <v>17256.7607142857</v>
      </c>
      <c r="EK990">
        <v>37.991</v>
      </c>
      <c r="EL990">
        <v>38.1205</v>
      </c>
      <c r="EM990">
        <v>37.5022142857143</v>
      </c>
      <c r="EN990">
        <v>37.3794285714286</v>
      </c>
      <c r="EO990">
        <v>39</v>
      </c>
      <c r="EP990">
        <v>1955.09214285714</v>
      </c>
      <c r="EQ990">
        <v>39.8910714285714</v>
      </c>
      <c r="ER990">
        <v>0</v>
      </c>
      <c r="ES990">
        <v>1659038251.3</v>
      </c>
      <c r="ET990">
        <v>0</v>
      </c>
      <c r="EU990">
        <v>456.106076923077</v>
      </c>
      <c r="EV990">
        <v>-11.5796239438943</v>
      </c>
      <c r="EW990">
        <v>-236.11452997852</v>
      </c>
      <c r="EX990">
        <v>9168.23346153846</v>
      </c>
      <c r="EY990">
        <v>15</v>
      </c>
      <c r="EZ990">
        <v>1659035359.5</v>
      </c>
      <c r="FA990" t="s">
        <v>1976</v>
      </c>
      <c r="FB990">
        <v>1659035357.5</v>
      </c>
      <c r="FC990">
        <v>1659035359.5</v>
      </c>
      <c r="FD990">
        <v>1</v>
      </c>
      <c r="FE990">
        <v>-0.104</v>
      </c>
      <c r="FF990">
        <v>-0.037</v>
      </c>
      <c r="FG990">
        <v>6.435</v>
      </c>
      <c r="FH990">
        <v>0.501</v>
      </c>
      <c r="FI990">
        <v>420</v>
      </c>
      <c r="FJ990">
        <v>25</v>
      </c>
      <c r="FK990">
        <v>0.45</v>
      </c>
      <c r="FL990">
        <v>0.11</v>
      </c>
      <c r="FM990">
        <v>15.7920634146341</v>
      </c>
      <c r="FN990">
        <v>8.64843763066198</v>
      </c>
      <c r="FO990">
        <v>0.904695966112669</v>
      </c>
      <c r="FP990">
        <v>0</v>
      </c>
      <c r="FQ990">
        <v>456.821970588235</v>
      </c>
      <c r="FR990">
        <v>-12.0866768608121</v>
      </c>
      <c r="FS990">
        <v>1.20159282731895</v>
      </c>
      <c r="FT990">
        <v>0</v>
      </c>
      <c r="FU990">
        <v>1.94572878048781</v>
      </c>
      <c r="FV990">
        <v>-0.0284772125435526</v>
      </c>
      <c r="FW990">
        <v>0.00609344317543886</v>
      </c>
      <c r="FX990">
        <v>1</v>
      </c>
      <c r="FY990">
        <v>1</v>
      </c>
      <c r="FZ990">
        <v>3</v>
      </c>
      <c r="GA990" t="s">
        <v>421</v>
      </c>
      <c r="GB990">
        <v>2.97446</v>
      </c>
      <c r="GC990">
        <v>2.69679</v>
      </c>
      <c r="GD990">
        <v>0.0720052</v>
      </c>
      <c r="GE990">
        <v>0.0701892</v>
      </c>
      <c r="GF990">
        <v>0.09989</v>
      </c>
      <c r="GG990">
        <v>0.094847</v>
      </c>
      <c r="GH990">
        <v>36132.5</v>
      </c>
      <c r="GI990">
        <v>39599.2</v>
      </c>
      <c r="GJ990">
        <v>35283.9</v>
      </c>
      <c r="GK990">
        <v>38624.2</v>
      </c>
      <c r="GL990">
        <v>45030</v>
      </c>
      <c r="GM990">
        <v>50494.2</v>
      </c>
      <c r="GN990">
        <v>55154.5</v>
      </c>
      <c r="GO990">
        <v>61954.7</v>
      </c>
      <c r="GP990">
        <v>1.9848</v>
      </c>
      <c r="GQ990">
        <v>1.8522</v>
      </c>
      <c r="GR990">
        <v>0.155568</v>
      </c>
      <c r="GS990">
        <v>0</v>
      </c>
      <c r="GT990">
        <v>25.3417</v>
      </c>
      <c r="GU990">
        <v>999.9</v>
      </c>
      <c r="GV990">
        <v>57.832</v>
      </c>
      <c r="GW990">
        <v>29.195</v>
      </c>
      <c r="GX990">
        <v>26.059</v>
      </c>
      <c r="GY990">
        <v>55.7519</v>
      </c>
      <c r="GZ990">
        <v>45.8053</v>
      </c>
      <c r="HA990">
        <v>1</v>
      </c>
      <c r="HB990">
        <v>-0.0602236</v>
      </c>
      <c r="HC990">
        <v>0.024183</v>
      </c>
      <c r="HD990">
        <v>20.1138</v>
      </c>
      <c r="HE990">
        <v>5.19573</v>
      </c>
      <c r="HF990">
        <v>12.004</v>
      </c>
      <c r="HG990">
        <v>4.9756</v>
      </c>
      <c r="HH990">
        <v>3.2934</v>
      </c>
      <c r="HI990">
        <v>9999</v>
      </c>
      <c r="HJ990">
        <v>9999</v>
      </c>
      <c r="HK990">
        <v>9999</v>
      </c>
      <c r="HL990">
        <v>631.7</v>
      </c>
      <c r="HM990">
        <v>1.8631</v>
      </c>
      <c r="HN990">
        <v>1.86798</v>
      </c>
      <c r="HO990">
        <v>1.8678</v>
      </c>
      <c r="HP990">
        <v>1.86896</v>
      </c>
      <c r="HQ990">
        <v>1.86981</v>
      </c>
      <c r="HR990">
        <v>1.86584</v>
      </c>
      <c r="HS990">
        <v>1.86691</v>
      </c>
      <c r="HT990">
        <v>1.86829</v>
      </c>
      <c r="HU990">
        <v>5</v>
      </c>
      <c r="HV990">
        <v>0</v>
      </c>
      <c r="HW990">
        <v>0</v>
      </c>
      <c r="HX990">
        <v>0</v>
      </c>
      <c r="HY990" t="s">
        <v>422</v>
      </c>
      <c r="HZ990" t="s">
        <v>423</v>
      </c>
      <c r="IA990" t="s">
        <v>424</v>
      </c>
      <c r="IB990" t="s">
        <v>424</v>
      </c>
      <c r="IC990" t="s">
        <v>424</v>
      </c>
      <c r="ID990" t="s">
        <v>424</v>
      </c>
      <c r="IE990">
        <v>0</v>
      </c>
      <c r="IF990">
        <v>100</v>
      </c>
      <c r="IG990">
        <v>100</v>
      </c>
      <c r="IH990">
        <v>5.805</v>
      </c>
      <c r="II990">
        <v>0.4041</v>
      </c>
      <c r="IJ990">
        <v>3.92360093765785</v>
      </c>
      <c r="IK990">
        <v>0.00601174518973114</v>
      </c>
      <c r="IL990">
        <v>2.77886958061485e-07</v>
      </c>
      <c r="IM990">
        <v>-3.54636231360687e-10</v>
      </c>
      <c r="IN990">
        <v>-0.0563701243599933</v>
      </c>
      <c r="IO990">
        <v>-0.0144154843440888</v>
      </c>
      <c r="IP990">
        <v>0.00183489941427445</v>
      </c>
      <c r="IQ990">
        <v>-1.27444401181449e-05</v>
      </c>
      <c r="IR990">
        <v>-4</v>
      </c>
      <c r="IS990">
        <v>1848</v>
      </c>
      <c r="IT990">
        <v>1</v>
      </c>
      <c r="IU990">
        <v>25</v>
      </c>
      <c r="IV990">
        <v>48.2</v>
      </c>
      <c r="IW990">
        <v>48.2</v>
      </c>
      <c r="IX990">
        <v>0.770264</v>
      </c>
      <c r="IY990">
        <v>2.63306</v>
      </c>
      <c r="IZ990">
        <v>1.54785</v>
      </c>
      <c r="JA990">
        <v>2.30591</v>
      </c>
      <c r="JB990">
        <v>1.34644</v>
      </c>
      <c r="JC990">
        <v>2.39258</v>
      </c>
      <c r="JD990">
        <v>33.6029</v>
      </c>
      <c r="JE990">
        <v>24.2276</v>
      </c>
      <c r="JF990">
        <v>18</v>
      </c>
      <c r="JG990">
        <v>498.386</v>
      </c>
      <c r="JH990">
        <v>412.846</v>
      </c>
      <c r="JI990">
        <v>24.9999</v>
      </c>
      <c r="JJ990">
        <v>26.4757</v>
      </c>
      <c r="JK990">
        <v>30</v>
      </c>
      <c r="JL990">
        <v>26.4266</v>
      </c>
      <c r="JM990">
        <v>26.3688</v>
      </c>
      <c r="JN990">
        <v>15.4523</v>
      </c>
      <c r="JO990">
        <v>27.3585</v>
      </c>
      <c r="JP990">
        <v>91.0428</v>
      </c>
      <c r="JQ990">
        <v>25</v>
      </c>
      <c r="JR990">
        <v>278.88</v>
      </c>
      <c r="JS990">
        <v>21.0225</v>
      </c>
      <c r="JT990">
        <v>102.313</v>
      </c>
      <c r="JU990">
        <v>103.123</v>
      </c>
    </row>
    <row r="991" spans="1:281">
      <c r="A991">
        <v>973</v>
      </c>
      <c r="B991">
        <v>1659038256.5</v>
      </c>
      <c r="C991">
        <v>14573.4000000954</v>
      </c>
      <c r="D991" t="s">
        <v>2381</v>
      </c>
      <c r="E991" t="s">
        <v>2382</v>
      </c>
      <c r="F991">
        <v>5</v>
      </c>
      <c r="G991" t="s">
        <v>2364</v>
      </c>
      <c r="H991" t="s">
        <v>417</v>
      </c>
      <c r="I991">
        <v>1659038249</v>
      </c>
      <c r="J991">
        <f>(K991)/1000</f>
        <v>0</v>
      </c>
      <c r="K991">
        <f>IF(CZ991, AN991, AH991)</f>
        <v>0</v>
      </c>
      <c r="L991">
        <f>IF(CZ991, AI991, AG991)</f>
        <v>0</v>
      </c>
      <c r="M991">
        <f>DB991 - IF(AU991&gt;1, L991*CV991*100.0/(AW991*DP991), 0)</f>
        <v>0</v>
      </c>
      <c r="N991">
        <f>((T991-J991/2)*M991-L991)/(T991+J991/2)</f>
        <v>0</v>
      </c>
      <c r="O991">
        <f>N991*(DI991+DJ991)/1000.0</f>
        <v>0</v>
      </c>
      <c r="P991">
        <f>(DB991 - IF(AU991&gt;1, L991*CV991*100.0/(AW991*DP991), 0))*(DI991+DJ991)/1000.0</f>
        <v>0</v>
      </c>
      <c r="Q991">
        <f>2.0/((1/S991-1/R991)+SIGN(S991)*SQRT((1/S991-1/R991)*(1/S991-1/R991) + 4*CW991/((CW991+1)*(CW991+1))*(2*1/S991*1/R991-1/R991*1/R991)))</f>
        <v>0</v>
      </c>
      <c r="R991">
        <f>IF(LEFT(CX991,1)&lt;&gt;"0",IF(LEFT(CX991,1)="1",3.0,CY991),$D$5+$E$5*(DP991*DI991/($K$5*1000))+$F$5*(DP991*DI991/($K$5*1000))*MAX(MIN(CV991,$J$5),$I$5)*MAX(MIN(CV991,$J$5),$I$5)+$G$5*MAX(MIN(CV991,$J$5),$I$5)*(DP991*DI991/($K$5*1000))+$H$5*(DP991*DI991/($K$5*1000))*(DP991*DI991/($K$5*1000)))</f>
        <v>0</v>
      </c>
      <c r="S991">
        <f>J991*(1000-(1000*0.61365*exp(17.502*W991/(240.97+W991))/(DI991+DJ991)+DD991)/2)/(1000*0.61365*exp(17.502*W991/(240.97+W991))/(DI991+DJ991)-DD991)</f>
        <v>0</v>
      </c>
      <c r="T991">
        <f>1/((CW991+1)/(Q991/1.6)+1/(R991/1.37)) + CW991/((CW991+1)/(Q991/1.6) + CW991/(R991/1.37))</f>
        <v>0</v>
      </c>
      <c r="U991">
        <f>(CR991*CU991)</f>
        <v>0</v>
      </c>
      <c r="V991">
        <f>(DK991+(U991+2*0.95*5.67E-8*(((DK991+$B$7)+273)^4-(DK991+273)^4)-44100*J991)/(1.84*29.3*R991+8*0.95*5.67E-8*(DK991+273)^3))</f>
        <v>0</v>
      </c>
      <c r="W991">
        <f>($C$7*DL991+$D$7*DM991+$E$7*V991)</f>
        <v>0</v>
      </c>
      <c r="X991">
        <f>0.61365*exp(17.502*W991/(240.97+W991))</f>
        <v>0</v>
      </c>
      <c r="Y991">
        <f>(Z991/AA991*100)</f>
        <v>0</v>
      </c>
      <c r="Z991">
        <f>DD991*(DI991+DJ991)/1000</f>
        <v>0</v>
      </c>
      <c r="AA991">
        <f>0.61365*exp(17.502*DK991/(240.97+DK991))</f>
        <v>0</v>
      </c>
      <c r="AB991">
        <f>(X991-DD991*(DI991+DJ991)/1000)</f>
        <v>0</v>
      </c>
      <c r="AC991">
        <f>(-J991*44100)</f>
        <v>0</v>
      </c>
      <c r="AD991">
        <f>2*29.3*R991*0.92*(DK991-W991)</f>
        <v>0</v>
      </c>
      <c r="AE991">
        <f>2*0.95*5.67E-8*(((DK991+$B$7)+273)^4-(W991+273)^4)</f>
        <v>0</v>
      </c>
      <c r="AF991">
        <f>U991+AE991+AC991+AD991</f>
        <v>0</v>
      </c>
      <c r="AG991">
        <f>DH991*AU991*(DC991-DB991*(1000-AU991*DE991)/(1000-AU991*DD991))/(100*CV991)</f>
        <v>0</v>
      </c>
      <c r="AH991">
        <f>1000*DH991*AU991*(DD991-DE991)/(100*CV991*(1000-AU991*DD991))</f>
        <v>0</v>
      </c>
      <c r="AI991">
        <f>(AJ991 - AK991 - DI991*1E3/(8.314*(DK991+273.15)) * AM991/DH991 * AL991) * DH991/(100*CV991) * (1000 - DE991)/1000</f>
        <v>0</v>
      </c>
      <c r="AJ991">
        <v>298.05469440956</v>
      </c>
      <c r="AK991">
        <v>308.651987878788</v>
      </c>
      <c r="AL991">
        <v>-3.31507094904789</v>
      </c>
      <c r="AM991">
        <v>66.0516311451933</v>
      </c>
      <c r="AN991">
        <f>(AP991 - AO991 + DI991*1E3/(8.314*(DK991+273.15)) * AR991/DH991 * AQ991) * DH991/(100*CV991) * 1000/(1000 - AP991)</f>
        <v>0</v>
      </c>
      <c r="AO991">
        <v>20.9773209646887</v>
      </c>
      <c r="AP991">
        <v>22.928341958042</v>
      </c>
      <c r="AQ991">
        <v>1.30828672074744e-05</v>
      </c>
      <c r="AR991">
        <v>92.4097792653795</v>
      </c>
      <c r="AS991">
        <v>0</v>
      </c>
      <c r="AT991">
        <v>0</v>
      </c>
      <c r="AU991">
        <f>IF(AS991*$H$13&gt;=AW991,1.0,(AW991/(AW991-AS991*$H$13)))</f>
        <v>0</v>
      </c>
      <c r="AV991">
        <f>(AU991-1)*100</f>
        <v>0</v>
      </c>
      <c r="AW991">
        <f>MAX(0,($B$13+$C$13*DP991)/(1+$D$13*DP991)*DI991/(DK991+273)*$E$13)</f>
        <v>0</v>
      </c>
      <c r="AX991" t="s">
        <v>418</v>
      </c>
      <c r="AY991" t="s">
        <v>418</v>
      </c>
      <c r="AZ991">
        <v>0</v>
      </c>
      <c r="BA991">
        <v>0</v>
      </c>
      <c r="BB991">
        <f>1-AZ991/BA991</f>
        <v>0</v>
      </c>
      <c r="BC991">
        <v>0</v>
      </c>
      <c r="BD991" t="s">
        <v>418</v>
      </c>
      <c r="BE991" t="s">
        <v>418</v>
      </c>
      <c r="BF991">
        <v>0</v>
      </c>
      <c r="BG991">
        <v>0</v>
      </c>
      <c r="BH991">
        <f>1-BF991/BG991</f>
        <v>0</v>
      </c>
      <c r="BI991">
        <v>0.5</v>
      </c>
      <c r="BJ991">
        <f>CS991</f>
        <v>0</v>
      </c>
      <c r="BK991">
        <f>L991</f>
        <v>0</v>
      </c>
      <c r="BL991">
        <f>BH991*BI991*BJ991</f>
        <v>0</v>
      </c>
      <c r="BM991">
        <f>(BK991-BC991)/BJ991</f>
        <v>0</v>
      </c>
      <c r="BN991">
        <f>(BA991-BG991)/BG991</f>
        <v>0</v>
      </c>
      <c r="BO991">
        <f>AZ991/(BB991+AZ991/BG991)</f>
        <v>0</v>
      </c>
      <c r="BP991" t="s">
        <v>418</v>
      </c>
      <c r="BQ991">
        <v>0</v>
      </c>
      <c r="BR991">
        <f>IF(BQ991&lt;&gt;0, BQ991, BO991)</f>
        <v>0</v>
      </c>
      <c r="BS991">
        <f>1-BR991/BG991</f>
        <v>0</v>
      </c>
      <c r="BT991">
        <f>(BG991-BF991)/(BG991-BR991)</f>
        <v>0</v>
      </c>
      <c r="BU991">
        <f>(BA991-BG991)/(BA991-BR991)</f>
        <v>0</v>
      </c>
      <c r="BV991">
        <f>(BG991-BF991)/(BG991-AZ991)</f>
        <v>0</v>
      </c>
      <c r="BW991">
        <f>(BA991-BG991)/(BA991-AZ991)</f>
        <v>0</v>
      </c>
      <c r="BX991">
        <f>(BT991*BR991/BF991)</f>
        <v>0</v>
      </c>
      <c r="BY991">
        <f>(1-BX991)</f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f>$B$11*DQ991+$C$11*DR991+$F$11*EC991*(1-EF991)</f>
        <v>0</v>
      </c>
      <c r="CS991">
        <f>CR991*CT991</f>
        <v>0</v>
      </c>
      <c r="CT991">
        <f>($B$11*$D$9+$C$11*$D$9+$F$11*((EP991+EH991)/MAX(EP991+EH991+EQ991, 0.1)*$I$9+EQ991/MAX(EP991+EH991+EQ991, 0.1)*$J$9))/($B$11+$C$11+$F$11)</f>
        <v>0</v>
      </c>
      <c r="CU991">
        <f>($B$11*$K$9+$C$11*$K$9+$F$11*((EP991+EH991)/MAX(EP991+EH991+EQ991, 0.1)*$P$9+EQ991/MAX(EP991+EH991+EQ991, 0.1)*$Q$9))/($B$11+$C$11+$F$11)</f>
        <v>0</v>
      </c>
      <c r="CV991">
        <v>6</v>
      </c>
      <c r="CW991">
        <v>0.5</v>
      </c>
      <c r="CX991" t="s">
        <v>419</v>
      </c>
      <c r="CY991">
        <v>2</v>
      </c>
      <c r="CZ991" t="b">
        <v>1</v>
      </c>
      <c r="DA991">
        <v>1659038249</v>
      </c>
      <c r="DB991">
        <v>324.174074074074</v>
      </c>
      <c r="DC991">
        <v>307.384481481481</v>
      </c>
      <c r="DD991">
        <v>22.9237222222222</v>
      </c>
      <c r="DE991">
        <v>20.9772148148148</v>
      </c>
      <c r="DF991">
        <v>318.320148148148</v>
      </c>
      <c r="DG991">
        <v>22.5197222222222</v>
      </c>
      <c r="DH991">
        <v>500.043777777778</v>
      </c>
      <c r="DI991">
        <v>90.2539111111111</v>
      </c>
      <c r="DJ991">
        <v>0.0434665481481481</v>
      </c>
      <c r="DK991">
        <v>27.2434074074074</v>
      </c>
      <c r="DL991">
        <v>27.8926851851852</v>
      </c>
      <c r="DM991">
        <v>999.9</v>
      </c>
      <c r="DN991">
        <v>0</v>
      </c>
      <c r="DO991">
        <v>0</v>
      </c>
      <c r="DP991">
        <v>9979.07407407407</v>
      </c>
      <c r="DQ991">
        <v>0</v>
      </c>
      <c r="DR991">
        <v>16.0527</v>
      </c>
      <c r="DS991">
        <v>16.7896148148148</v>
      </c>
      <c r="DT991">
        <v>331.77962962963</v>
      </c>
      <c r="DU991">
        <v>313.970703703704</v>
      </c>
      <c r="DV991">
        <v>1.94650962962963</v>
      </c>
      <c r="DW991">
        <v>307.384481481481</v>
      </c>
      <c r="DX991">
        <v>20.9772148148148</v>
      </c>
      <c r="DY991">
        <v>2.0689562962963</v>
      </c>
      <c r="DZ991">
        <v>1.89327444444444</v>
      </c>
      <c r="EA991">
        <v>17.9821555555556</v>
      </c>
      <c r="EB991">
        <v>16.578937037037</v>
      </c>
      <c r="EC991">
        <v>1999.98592592593</v>
      </c>
      <c r="ED991">
        <v>0.980003</v>
      </c>
      <c r="EE991">
        <v>0.0199974333333333</v>
      </c>
      <c r="EF991">
        <v>0</v>
      </c>
      <c r="EG991">
        <v>455.296740740741</v>
      </c>
      <c r="EH991">
        <v>5.00063</v>
      </c>
      <c r="EI991">
        <v>9151.68481481481</v>
      </c>
      <c r="EJ991">
        <v>17256.7777777778</v>
      </c>
      <c r="EK991">
        <v>37.9906666666667</v>
      </c>
      <c r="EL991">
        <v>38.125</v>
      </c>
      <c r="EM991">
        <v>37.5</v>
      </c>
      <c r="EN991">
        <v>37.375</v>
      </c>
      <c r="EO991">
        <v>39</v>
      </c>
      <c r="EP991">
        <v>1955.09481481481</v>
      </c>
      <c r="EQ991">
        <v>39.8911111111111</v>
      </c>
      <c r="ER991">
        <v>0</v>
      </c>
      <c r="ES991">
        <v>1659038255.5</v>
      </c>
      <c r="ET991">
        <v>0</v>
      </c>
      <c r="EU991">
        <v>455.3052</v>
      </c>
      <c r="EV991">
        <v>-10.4960769076678</v>
      </c>
      <c r="EW991">
        <v>-210.317691915876</v>
      </c>
      <c r="EX991">
        <v>9151.4868</v>
      </c>
      <c r="EY991">
        <v>15</v>
      </c>
      <c r="EZ991">
        <v>1659035359.5</v>
      </c>
      <c r="FA991" t="s">
        <v>1976</v>
      </c>
      <c r="FB991">
        <v>1659035357.5</v>
      </c>
      <c r="FC991">
        <v>1659035359.5</v>
      </c>
      <c r="FD991">
        <v>1</v>
      </c>
      <c r="FE991">
        <v>-0.104</v>
      </c>
      <c r="FF991">
        <v>-0.037</v>
      </c>
      <c r="FG991">
        <v>6.435</v>
      </c>
      <c r="FH991">
        <v>0.501</v>
      </c>
      <c r="FI991">
        <v>420</v>
      </c>
      <c r="FJ991">
        <v>25</v>
      </c>
      <c r="FK991">
        <v>0.45</v>
      </c>
      <c r="FL991">
        <v>0.11</v>
      </c>
      <c r="FM991">
        <v>16.3848525</v>
      </c>
      <c r="FN991">
        <v>5.97294371482176</v>
      </c>
      <c r="FO991">
        <v>0.6411915458689</v>
      </c>
      <c r="FP991">
        <v>0</v>
      </c>
      <c r="FQ991">
        <v>455.900529411765</v>
      </c>
      <c r="FR991">
        <v>-11.0531397924022</v>
      </c>
      <c r="FS991">
        <v>1.10883177091648</v>
      </c>
      <c r="FT991">
        <v>0</v>
      </c>
      <c r="FU991">
        <v>1.94448975</v>
      </c>
      <c r="FV991">
        <v>0.0370220262664108</v>
      </c>
      <c r="FW991">
        <v>0.00438205516139401</v>
      </c>
      <c r="FX991">
        <v>1</v>
      </c>
      <c r="FY991">
        <v>1</v>
      </c>
      <c r="FZ991">
        <v>3</v>
      </c>
      <c r="GA991" t="s">
        <v>421</v>
      </c>
      <c r="GB991">
        <v>2.97255</v>
      </c>
      <c r="GC991">
        <v>2.69757</v>
      </c>
      <c r="GD991">
        <v>0.0689656</v>
      </c>
      <c r="GE991">
        <v>0.0667977</v>
      </c>
      <c r="GF991">
        <v>0.0999057</v>
      </c>
      <c r="GG991">
        <v>0.0948337</v>
      </c>
      <c r="GH991">
        <v>36250.9</v>
      </c>
      <c r="GI991">
        <v>39743.5</v>
      </c>
      <c r="GJ991">
        <v>35284</v>
      </c>
      <c r="GK991">
        <v>38624.1</v>
      </c>
      <c r="GL991">
        <v>45029.6</v>
      </c>
      <c r="GM991">
        <v>50494.6</v>
      </c>
      <c r="GN991">
        <v>55155.1</v>
      </c>
      <c r="GO991">
        <v>61954.4</v>
      </c>
      <c r="GP991">
        <v>1.985</v>
      </c>
      <c r="GQ991">
        <v>1.8528</v>
      </c>
      <c r="GR991">
        <v>0.155866</v>
      </c>
      <c r="GS991">
        <v>0</v>
      </c>
      <c r="GT991">
        <v>25.3417</v>
      </c>
      <c r="GU991">
        <v>999.9</v>
      </c>
      <c r="GV991">
        <v>57.832</v>
      </c>
      <c r="GW991">
        <v>29.195</v>
      </c>
      <c r="GX991">
        <v>26.0614</v>
      </c>
      <c r="GY991">
        <v>55.8819</v>
      </c>
      <c r="GZ991">
        <v>45.8854</v>
      </c>
      <c r="HA991">
        <v>1</v>
      </c>
      <c r="HB991">
        <v>-0.0602439</v>
      </c>
      <c r="HC991">
        <v>0.0237473</v>
      </c>
      <c r="HD991">
        <v>20.114</v>
      </c>
      <c r="HE991">
        <v>5.19812</v>
      </c>
      <c r="HF991">
        <v>12.0064</v>
      </c>
      <c r="HG991">
        <v>4.976</v>
      </c>
      <c r="HH991">
        <v>3.2936</v>
      </c>
      <c r="HI991">
        <v>9999</v>
      </c>
      <c r="HJ991">
        <v>9999</v>
      </c>
      <c r="HK991">
        <v>9999</v>
      </c>
      <c r="HL991">
        <v>631.7</v>
      </c>
      <c r="HM991">
        <v>1.86313</v>
      </c>
      <c r="HN991">
        <v>1.86798</v>
      </c>
      <c r="HO991">
        <v>1.8678</v>
      </c>
      <c r="HP991">
        <v>1.86899</v>
      </c>
      <c r="HQ991">
        <v>1.86981</v>
      </c>
      <c r="HR991">
        <v>1.86584</v>
      </c>
      <c r="HS991">
        <v>1.86691</v>
      </c>
      <c r="HT991">
        <v>1.86829</v>
      </c>
      <c r="HU991">
        <v>5</v>
      </c>
      <c r="HV991">
        <v>0</v>
      </c>
      <c r="HW991">
        <v>0</v>
      </c>
      <c r="HX991">
        <v>0</v>
      </c>
      <c r="HY991" t="s">
        <v>422</v>
      </c>
      <c r="HZ991" t="s">
        <v>423</v>
      </c>
      <c r="IA991" t="s">
        <v>424</v>
      </c>
      <c r="IB991" t="s">
        <v>424</v>
      </c>
      <c r="IC991" t="s">
        <v>424</v>
      </c>
      <c r="ID991" t="s">
        <v>424</v>
      </c>
      <c r="IE991">
        <v>0</v>
      </c>
      <c r="IF991">
        <v>100</v>
      </c>
      <c r="IG991">
        <v>100</v>
      </c>
      <c r="IH991">
        <v>5.708</v>
      </c>
      <c r="II991">
        <v>0.4043</v>
      </c>
      <c r="IJ991">
        <v>3.92360093765785</v>
      </c>
      <c r="IK991">
        <v>0.00601174518973114</v>
      </c>
      <c r="IL991">
        <v>2.77886958061485e-07</v>
      </c>
      <c r="IM991">
        <v>-3.54636231360687e-10</v>
      </c>
      <c r="IN991">
        <v>-0.0563701243599933</v>
      </c>
      <c r="IO991">
        <v>-0.0144154843440888</v>
      </c>
      <c r="IP991">
        <v>0.00183489941427445</v>
      </c>
      <c r="IQ991">
        <v>-1.27444401181449e-05</v>
      </c>
      <c r="IR991">
        <v>-4</v>
      </c>
      <c r="IS991">
        <v>1848</v>
      </c>
      <c r="IT991">
        <v>1</v>
      </c>
      <c r="IU991">
        <v>25</v>
      </c>
      <c r="IV991">
        <v>48.3</v>
      </c>
      <c r="IW991">
        <v>48.3</v>
      </c>
      <c r="IX991">
        <v>0.732422</v>
      </c>
      <c r="IY991">
        <v>2.63184</v>
      </c>
      <c r="IZ991">
        <v>1.54785</v>
      </c>
      <c r="JA991">
        <v>2.30591</v>
      </c>
      <c r="JB991">
        <v>1.34644</v>
      </c>
      <c r="JC991">
        <v>2.36206</v>
      </c>
      <c r="JD991">
        <v>33.5804</v>
      </c>
      <c r="JE991">
        <v>24.2188</v>
      </c>
      <c r="JF991">
        <v>18</v>
      </c>
      <c r="JG991">
        <v>498.497</v>
      </c>
      <c r="JH991">
        <v>413.185</v>
      </c>
      <c r="JI991">
        <v>24.9999</v>
      </c>
      <c r="JJ991">
        <v>26.4757</v>
      </c>
      <c r="JK991">
        <v>30</v>
      </c>
      <c r="JL991">
        <v>26.4244</v>
      </c>
      <c r="JM991">
        <v>26.3688</v>
      </c>
      <c r="JN991">
        <v>14.7087</v>
      </c>
      <c r="JO991">
        <v>27.3585</v>
      </c>
      <c r="JP991">
        <v>91.0428</v>
      </c>
      <c r="JQ991">
        <v>25</v>
      </c>
      <c r="JR991">
        <v>265.426</v>
      </c>
      <c r="JS991">
        <v>21.0225</v>
      </c>
      <c r="JT991">
        <v>102.314</v>
      </c>
      <c r="JU991">
        <v>103.122</v>
      </c>
    </row>
    <row r="992" spans="1:281">
      <c r="A992">
        <v>974</v>
      </c>
      <c r="B992">
        <v>1659038261.5</v>
      </c>
      <c r="C992">
        <v>14578.4000000954</v>
      </c>
      <c r="D992" t="s">
        <v>2383</v>
      </c>
      <c r="E992" t="s">
        <v>2384</v>
      </c>
      <c r="F992">
        <v>5</v>
      </c>
      <c r="G992" t="s">
        <v>2364</v>
      </c>
      <c r="H992" t="s">
        <v>417</v>
      </c>
      <c r="I992">
        <v>1659038253.71429</v>
      </c>
      <c r="J992">
        <f>(K992)/1000</f>
        <v>0</v>
      </c>
      <c r="K992">
        <f>IF(CZ992, AN992, AH992)</f>
        <v>0</v>
      </c>
      <c r="L992">
        <f>IF(CZ992, AI992, AG992)</f>
        <v>0</v>
      </c>
      <c r="M992">
        <f>DB992 - IF(AU992&gt;1, L992*CV992*100.0/(AW992*DP992), 0)</f>
        <v>0</v>
      </c>
      <c r="N992">
        <f>((T992-J992/2)*M992-L992)/(T992+J992/2)</f>
        <v>0</v>
      </c>
      <c r="O992">
        <f>N992*(DI992+DJ992)/1000.0</f>
        <v>0</v>
      </c>
      <c r="P992">
        <f>(DB992 - IF(AU992&gt;1, L992*CV992*100.0/(AW992*DP992), 0))*(DI992+DJ992)/1000.0</f>
        <v>0</v>
      </c>
      <c r="Q992">
        <f>2.0/((1/S992-1/R992)+SIGN(S992)*SQRT((1/S992-1/R992)*(1/S992-1/R992) + 4*CW992/((CW992+1)*(CW992+1))*(2*1/S992*1/R992-1/R992*1/R992)))</f>
        <v>0</v>
      </c>
      <c r="R992">
        <f>IF(LEFT(CX992,1)&lt;&gt;"0",IF(LEFT(CX992,1)="1",3.0,CY992),$D$5+$E$5*(DP992*DI992/($K$5*1000))+$F$5*(DP992*DI992/($K$5*1000))*MAX(MIN(CV992,$J$5),$I$5)*MAX(MIN(CV992,$J$5),$I$5)+$G$5*MAX(MIN(CV992,$J$5),$I$5)*(DP992*DI992/($K$5*1000))+$H$5*(DP992*DI992/($K$5*1000))*(DP992*DI992/($K$5*1000)))</f>
        <v>0</v>
      </c>
      <c r="S992">
        <f>J992*(1000-(1000*0.61365*exp(17.502*W992/(240.97+W992))/(DI992+DJ992)+DD992)/2)/(1000*0.61365*exp(17.502*W992/(240.97+W992))/(DI992+DJ992)-DD992)</f>
        <v>0</v>
      </c>
      <c r="T992">
        <f>1/((CW992+1)/(Q992/1.6)+1/(R992/1.37)) + CW992/((CW992+1)/(Q992/1.6) + CW992/(R992/1.37))</f>
        <v>0</v>
      </c>
      <c r="U992">
        <f>(CR992*CU992)</f>
        <v>0</v>
      </c>
      <c r="V992">
        <f>(DK992+(U992+2*0.95*5.67E-8*(((DK992+$B$7)+273)^4-(DK992+273)^4)-44100*J992)/(1.84*29.3*R992+8*0.95*5.67E-8*(DK992+273)^3))</f>
        <v>0</v>
      </c>
      <c r="W992">
        <f>($C$7*DL992+$D$7*DM992+$E$7*V992)</f>
        <v>0</v>
      </c>
      <c r="X992">
        <f>0.61365*exp(17.502*W992/(240.97+W992))</f>
        <v>0</v>
      </c>
      <c r="Y992">
        <f>(Z992/AA992*100)</f>
        <v>0</v>
      </c>
      <c r="Z992">
        <f>DD992*(DI992+DJ992)/1000</f>
        <v>0</v>
      </c>
      <c r="AA992">
        <f>0.61365*exp(17.502*DK992/(240.97+DK992))</f>
        <v>0</v>
      </c>
      <c r="AB992">
        <f>(X992-DD992*(DI992+DJ992)/1000)</f>
        <v>0</v>
      </c>
      <c r="AC992">
        <f>(-J992*44100)</f>
        <v>0</v>
      </c>
      <c r="AD992">
        <f>2*29.3*R992*0.92*(DK992-W992)</f>
        <v>0</v>
      </c>
      <c r="AE992">
        <f>2*0.95*5.67E-8*(((DK992+$B$7)+273)^4-(W992+273)^4)</f>
        <v>0</v>
      </c>
      <c r="AF992">
        <f>U992+AE992+AC992+AD992</f>
        <v>0</v>
      </c>
      <c r="AG992">
        <f>DH992*AU992*(DC992-DB992*(1000-AU992*DE992)/(1000-AU992*DD992))/(100*CV992)</f>
        <v>0</v>
      </c>
      <c r="AH992">
        <f>1000*DH992*AU992*(DD992-DE992)/(100*CV992*(1000-AU992*DD992))</f>
        <v>0</v>
      </c>
      <c r="AI992">
        <f>(AJ992 - AK992 - DI992*1E3/(8.314*(DK992+273.15)) * AM992/DH992 * AL992) * DH992/(100*CV992) * (1000 - DE992)/1000</f>
        <v>0</v>
      </c>
      <c r="AJ992">
        <v>280.723311019654</v>
      </c>
      <c r="AK992">
        <v>291.9396</v>
      </c>
      <c r="AL992">
        <v>-3.35555033976561</v>
      </c>
      <c r="AM992">
        <v>66.0516311451933</v>
      </c>
      <c r="AN992">
        <f>(AP992 - AO992 + DI992*1E3/(8.314*(DK992+273.15)) * AR992/DH992 * AQ992) * DH992/(100*CV992) * 1000/(1000 - AP992)</f>
        <v>0</v>
      </c>
      <c r="AO992">
        <v>20.9763779711144</v>
      </c>
      <c r="AP992">
        <v>22.9288062937063</v>
      </c>
      <c r="AQ992">
        <v>-2.62515325275639e-06</v>
      </c>
      <c r="AR992">
        <v>92.4097792653795</v>
      </c>
      <c r="AS992">
        <v>0</v>
      </c>
      <c r="AT992">
        <v>0</v>
      </c>
      <c r="AU992">
        <f>IF(AS992*$H$13&gt;=AW992,1.0,(AW992/(AW992-AS992*$H$13)))</f>
        <v>0</v>
      </c>
      <c r="AV992">
        <f>(AU992-1)*100</f>
        <v>0</v>
      </c>
      <c r="AW992">
        <f>MAX(0,($B$13+$C$13*DP992)/(1+$D$13*DP992)*DI992/(DK992+273)*$E$13)</f>
        <v>0</v>
      </c>
      <c r="AX992" t="s">
        <v>418</v>
      </c>
      <c r="AY992" t="s">
        <v>418</v>
      </c>
      <c r="AZ992">
        <v>0</v>
      </c>
      <c r="BA992">
        <v>0</v>
      </c>
      <c r="BB992">
        <f>1-AZ992/BA992</f>
        <v>0</v>
      </c>
      <c r="BC992">
        <v>0</v>
      </c>
      <c r="BD992" t="s">
        <v>418</v>
      </c>
      <c r="BE992" t="s">
        <v>418</v>
      </c>
      <c r="BF992">
        <v>0</v>
      </c>
      <c r="BG992">
        <v>0</v>
      </c>
      <c r="BH992">
        <f>1-BF992/BG992</f>
        <v>0</v>
      </c>
      <c r="BI992">
        <v>0.5</v>
      </c>
      <c r="BJ992">
        <f>CS992</f>
        <v>0</v>
      </c>
      <c r="BK992">
        <f>L992</f>
        <v>0</v>
      </c>
      <c r="BL992">
        <f>BH992*BI992*BJ992</f>
        <v>0</v>
      </c>
      <c r="BM992">
        <f>(BK992-BC992)/BJ992</f>
        <v>0</v>
      </c>
      <c r="BN992">
        <f>(BA992-BG992)/BG992</f>
        <v>0</v>
      </c>
      <c r="BO992">
        <f>AZ992/(BB992+AZ992/BG992)</f>
        <v>0</v>
      </c>
      <c r="BP992" t="s">
        <v>418</v>
      </c>
      <c r="BQ992">
        <v>0</v>
      </c>
      <c r="BR992">
        <f>IF(BQ992&lt;&gt;0, BQ992, BO992)</f>
        <v>0</v>
      </c>
      <c r="BS992">
        <f>1-BR992/BG992</f>
        <v>0</v>
      </c>
      <c r="BT992">
        <f>(BG992-BF992)/(BG992-BR992)</f>
        <v>0</v>
      </c>
      <c r="BU992">
        <f>(BA992-BG992)/(BA992-BR992)</f>
        <v>0</v>
      </c>
      <c r="BV992">
        <f>(BG992-BF992)/(BG992-AZ992)</f>
        <v>0</v>
      </c>
      <c r="BW992">
        <f>(BA992-BG992)/(BA992-AZ992)</f>
        <v>0</v>
      </c>
      <c r="BX992">
        <f>(BT992*BR992/BF992)</f>
        <v>0</v>
      </c>
      <c r="BY992">
        <f>(1-BX992)</f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f>$B$11*DQ992+$C$11*DR992+$F$11*EC992*(1-EF992)</f>
        <v>0</v>
      </c>
      <c r="CS992">
        <f>CR992*CT992</f>
        <v>0</v>
      </c>
      <c r="CT992">
        <f>($B$11*$D$9+$C$11*$D$9+$F$11*((EP992+EH992)/MAX(EP992+EH992+EQ992, 0.1)*$I$9+EQ992/MAX(EP992+EH992+EQ992, 0.1)*$J$9))/($B$11+$C$11+$F$11)</f>
        <v>0</v>
      </c>
      <c r="CU992">
        <f>($B$11*$K$9+$C$11*$K$9+$F$11*((EP992+EH992)/MAX(EP992+EH992+EQ992, 0.1)*$P$9+EQ992/MAX(EP992+EH992+EQ992, 0.1)*$Q$9))/($B$11+$C$11+$F$11)</f>
        <v>0</v>
      </c>
      <c r="CV992">
        <v>6</v>
      </c>
      <c r="CW992">
        <v>0.5</v>
      </c>
      <c r="CX992" t="s">
        <v>419</v>
      </c>
      <c r="CY992">
        <v>2</v>
      </c>
      <c r="CZ992" t="b">
        <v>1</v>
      </c>
      <c r="DA992">
        <v>1659038253.71429</v>
      </c>
      <c r="DB992">
        <v>308.917107142857</v>
      </c>
      <c r="DC992">
        <v>291.749928571429</v>
      </c>
      <c r="DD992">
        <v>22.9264821428571</v>
      </c>
      <c r="DE992">
        <v>20.9771321428571</v>
      </c>
      <c r="DF992">
        <v>303.155357142857</v>
      </c>
      <c r="DG992">
        <v>22.5223535714286</v>
      </c>
      <c r="DH992">
        <v>500.048642857143</v>
      </c>
      <c r="DI992">
        <v>90.2539357142857</v>
      </c>
      <c r="DJ992">
        <v>0.0435802535714286</v>
      </c>
      <c r="DK992">
        <v>27.2379928571428</v>
      </c>
      <c r="DL992">
        <v>27.8925785714286</v>
      </c>
      <c r="DM992">
        <v>999.9</v>
      </c>
      <c r="DN992">
        <v>0</v>
      </c>
      <c r="DO992">
        <v>0</v>
      </c>
      <c r="DP992">
        <v>9989.64285714286</v>
      </c>
      <c r="DQ992">
        <v>0</v>
      </c>
      <c r="DR992">
        <v>16.0527</v>
      </c>
      <c r="DS992">
        <v>17.1671892857143</v>
      </c>
      <c r="DT992">
        <v>316.165642857143</v>
      </c>
      <c r="DU992">
        <v>298.001142857143</v>
      </c>
      <c r="DV992">
        <v>1.94934321428571</v>
      </c>
      <c r="DW992">
        <v>291.749928571429</v>
      </c>
      <c r="DX992">
        <v>20.9771321428571</v>
      </c>
      <c r="DY992">
        <v>2.06920571428571</v>
      </c>
      <c r="DZ992">
        <v>1.89326892857143</v>
      </c>
      <c r="EA992">
        <v>17.9840821428571</v>
      </c>
      <c r="EB992">
        <v>16.5788857142857</v>
      </c>
      <c r="EC992">
        <v>2000.0025</v>
      </c>
      <c r="ED992">
        <v>0.980003071428571</v>
      </c>
      <c r="EE992">
        <v>0.0199973571428571</v>
      </c>
      <c r="EF992">
        <v>0</v>
      </c>
      <c r="EG992">
        <v>454.524928571429</v>
      </c>
      <c r="EH992">
        <v>5.00063</v>
      </c>
      <c r="EI992">
        <v>9136.39285714286</v>
      </c>
      <c r="EJ992">
        <v>17256.925</v>
      </c>
      <c r="EK992">
        <v>37.9955</v>
      </c>
      <c r="EL992">
        <v>38.125</v>
      </c>
      <c r="EM992">
        <v>37.5</v>
      </c>
      <c r="EN992">
        <v>37.375</v>
      </c>
      <c r="EO992">
        <v>39</v>
      </c>
      <c r="EP992">
        <v>1955.11107142857</v>
      </c>
      <c r="EQ992">
        <v>39.8914285714286</v>
      </c>
      <c r="ER992">
        <v>0</v>
      </c>
      <c r="ES992">
        <v>1659038260.9</v>
      </c>
      <c r="ET992">
        <v>0</v>
      </c>
      <c r="EU992">
        <v>454.455192307692</v>
      </c>
      <c r="EV992">
        <v>-8.6459829078866</v>
      </c>
      <c r="EW992">
        <v>-175.024957247476</v>
      </c>
      <c r="EX992">
        <v>9135.10769230769</v>
      </c>
      <c r="EY992">
        <v>15</v>
      </c>
      <c r="EZ992">
        <v>1659035359.5</v>
      </c>
      <c r="FA992" t="s">
        <v>1976</v>
      </c>
      <c r="FB992">
        <v>1659035357.5</v>
      </c>
      <c r="FC992">
        <v>1659035359.5</v>
      </c>
      <c r="FD992">
        <v>1</v>
      </c>
      <c r="FE992">
        <v>-0.104</v>
      </c>
      <c r="FF992">
        <v>-0.037</v>
      </c>
      <c r="FG992">
        <v>6.435</v>
      </c>
      <c r="FH992">
        <v>0.501</v>
      </c>
      <c r="FI992">
        <v>420</v>
      </c>
      <c r="FJ992">
        <v>25</v>
      </c>
      <c r="FK992">
        <v>0.45</v>
      </c>
      <c r="FL992">
        <v>0.11</v>
      </c>
      <c r="FM992">
        <v>16.8647634146341</v>
      </c>
      <c r="FN992">
        <v>5.55466829268292</v>
      </c>
      <c r="FO992">
        <v>0.609922647936924</v>
      </c>
      <c r="FP992">
        <v>0</v>
      </c>
      <c r="FQ992">
        <v>455.163558823529</v>
      </c>
      <c r="FR992">
        <v>-9.94271963973029</v>
      </c>
      <c r="FS992">
        <v>1.00299921386329</v>
      </c>
      <c r="FT992">
        <v>0</v>
      </c>
      <c r="FU992">
        <v>1.94704536585366</v>
      </c>
      <c r="FV992">
        <v>0.0406268989547066</v>
      </c>
      <c r="FW992">
        <v>0.00471392596854074</v>
      </c>
      <c r="FX992">
        <v>1</v>
      </c>
      <c r="FY992">
        <v>1</v>
      </c>
      <c r="FZ992">
        <v>3</v>
      </c>
      <c r="GA992" t="s">
        <v>421</v>
      </c>
      <c r="GB992">
        <v>2.97346</v>
      </c>
      <c r="GC992">
        <v>2.69758</v>
      </c>
      <c r="GD992">
        <v>0.0658241</v>
      </c>
      <c r="GE992">
        <v>0.0637024</v>
      </c>
      <c r="GF992">
        <v>0.0998897</v>
      </c>
      <c r="GG992">
        <v>0.0948464</v>
      </c>
      <c r="GH992">
        <v>36373.5</v>
      </c>
      <c r="GI992">
        <v>39875</v>
      </c>
      <c r="GJ992">
        <v>35284.3</v>
      </c>
      <c r="GK992">
        <v>38623.8</v>
      </c>
      <c r="GL992">
        <v>45029.7</v>
      </c>
      <c r="GM992">
        <v>50493.9</v>
      </c>
      <c r="GN992">
        <v>55154.2</v>
      </c>
      <c r="GO992">
        <v>61954.6</v>
      </c>
      <c r="GP992">
        <v>1.9846</v>
      </c>
      <c r="GQ992">
        <v>1.8526</v>
      </c>
      <c r="GR992">
        <v>0.154823</v>
      </c>
      <c r="GS992">
        <v>0</v>
      </c>
      <c r="GT992">
        <v>25.3439</v>
      </c>
      <c r="GU992">
        <v>999.9</v>
      </c>
      <c r="GV992">
        <v>57.832</v>
      </c>
      <c r="GW992">
        <v>29.175</v>
      </c>
      <c r="GX992">
        <v>26.0311</v>
      </c>
      <c r="GY992">
        <v>56.1919</v>
      </c>
      <c r="GZ992">
        <v>46.1458</v>
      </c>
      <c r="HA992">
        <v>1</v>
      </c>
      <c r="HB992">
        <v>-0.0603659</v>
      </c>
      <c r="HC992">
        <v>0.022658</v>
      </c>
      <c r="HD992">
        <v>20.1141</v>
      </c>
      <c r="HE992">
        <v>5.19692</v>
      </c>
      <c r="HF992">
        <v>12.004</v>
      </c>
      <c r="HG992">
        <v>4.976</v>
      </c>
      <c r="HH992">
        <v>3.2936</v>
      </c>
      <c r="HI992">
        <v>9999</v>
      </c>
      <c r="HJ992">
        <v>9999</v>
      </c>
      <c r="HK992">
        <v>9999</v>
      </c>
      <c r="HL992">
        <v>631.7</v>
      </c>
      <c r="HM992">
        <v>1.86316</v>
      </c>
      <c r="HN992">
        <v>1.86798</v>
      </c>
      <c r="HO992">
        <v>1.86783</v>
      </c>
      <c r="HP992">
        <v>1.86896</v>
      </c>
      <c r="HQ992">
        <v>1.86981</v>
      </c>
      <c r="HR992">
        <v>1.86584</v>
      </c>
      <c r="HS992">
        <v>1.86691</v>
      </c>
      <c r="HT992">
        <v>1.86829</v>
      </c>
      <c r="HU992">
        <v>5</v>
      </c>
      <c r="HV992">
        <v>0</v>
      </c>
      <c r="HW992">
        <v>0</v>
      </c>
      <c r="HX992">
        <v>0</v>
      </c>
      <c r="HY992" t="s">
        <v>422</v>
      </c>
      <c r="HZ992" t="s">
        <v>423</v>
      </c>
      <c r="IA992" t="s">
        <v>424</v>
      </c>
      <c r="IB992" t="s">
        <v>424</v>
      </c>
      <c r="IC992" t="s">
        <v>424</v>
      </c>
      <c r="ID992" t="s">
        <v>424</v>
      </c>
      <c r="IE992">
        <v>0</v>
      </c>
      <c r="IF992">
        <v>100</v>
      </c>
      <c r="IG992">
        <v>100</v>
      </c>
      <c r="IH992">
        <v>5.61</v>
      </c>
      <c r="II992">
        <v>0.404</v>
      </c>
      <c r="IJ992">
        <v>3.92360093765785</v>
      </c>
      <c r="IK992">
        <v>0.00601174518973114</v>
      </c>
      <c r="IL992">
        <v>2.77886958061485e-07</v>
      </c>
      <c r="IM992">
        <v>-3.54636231360687e-10</v>
      </c>
      <c r="IN992">
        <v>-0.0563701243599933</v>
      </c>
      <c r="IO992">
        <v>-0.0144154843440888</v>
      </c>
      <c r="IP992">
        <v>0.00183489941427445</v>
      </c>
      <c r="IQ992">
        <v>-1.27444401181449e-05</v>
      </c>
      <c r="IR992">
        <v>-4</v>
      </c>
      <c r="IS992">
        <v>1848</v>
      </c>
      <c r="IT992">
        <v>1</v>
      </c>
      <c r="IU992">
        <v>25</v>
      </c>
      <c r="IV992">
        <v>48.4</v>
      </c>
      <c r="IW992">
        <v>48.4</v>
      </c>
      <c r="IX992">
        <v>0.701904</v>
      </c>
      <c r="IY992">
        <v>2.6355</v>
      </c>
      <c r="IZ992">
        <v>1.54785</v>
      </c>
      <c r="JA992">
        <v>2.30591</v>
      </c>
      <c r="JB992">
        <v>1.34644</v>
      </c>
      <c r="JC992">
        <v>2.37793</v>
      </c>
      <c r="JD992">
        <v>33.5804</v>
      </c>
      <c r="JE992">
        <v>24.2188</v>
      </c>
      <c r="JF992">
        <v>18</v>
      </c>
      <c r="JG992">
        <v>498.235</v>
      </c>
      <c r="JH992">
        <v>413.071</v>
      </c>
      <c r="JI992">
        <v>24.9998</v>
      </c>
      <c r="JJ992">
        <v>26.4734</v>
      </c>
      <c r="JK992">
        <v>29.9999</v>
      </c>
      <c r="JL992">
        <v>26.4244</v>
      </c>
      <c r="JM992">
        <v>26.3688</v>
      </c>
      <c r="JN992">
        <v>14.0676</v>
      </c>
      <c r="JO992">
        <v>27.3585</v>
      </c>
      <c r="JP992">
        <v>91.0428</v>
      </c>
      <c r="JQ992">
        <v>25</v>
      </c>
      <c r="JR992">
        <v>252.016</v>
      </c>
      <c r="JS992">
        <v>21.0225</v>
      </c>
      <c r="JT992">
        <v>102.313</v>
      </c>
      <c r="JU992">
        <v>103.122</v>
      </c>
    </row>
    <row r="993" spans="1:281">
      <c r="A993">
        <v>975</v>
      </c>
      <c r="B993">
        <v>1659038266.5</v>
      </c>
      <c r="C993">
        <v>14583.4000000954</v>
      </c>
      <c r="D993" t="s">
        <v>2385</v>
      </c>
      <c r="E993" t="s">
        <v>2386</v>
      </c>
      <c r="F993">
        <v>5</v>
      </c>
      <c r="G993" t="s">
        <v>2364</v>
      </c>
      <c r="H993" t="s">
        <v>417</v>
      </c>
      <c r="I993">
        <v>1659038259</v>
      </c>
      <c r="J993">
        <f>(K993)/1000</f>
        <v>0</v>
      </c>
      <c r="K993">
        <f>IF(CZ993, AN993, AH993)</f>
        <v>0</v>
      </c>
      <c r="L993">
        <f>IF(CZ993, AI993, AG993)</f>
        <v>0</v>
      </c>
      <c r="M993">
        <f>DB993 - IF(AU993&gt;1, L993*CV993*100.0/(AW993*DP993), 0)</f>
        <v>0</v>
      </c>
      <c r="N993">
        <f>((T993-J993/2)*M993-L993)/(T993+J993/2)</f>
        <v>0</v>
      </c>
      <c r="O993">
        <f>N993*(DI993+DJ993)/1000.0</f>
        <v>0</v>
      </c>
      <c r="P993">
        <f>(DB993 - IF(AU993&gt;1, L993*CV993*100.0/(AW993*DP993), 0))*(DI993+DJ993)/1000.0</f>
        <v>0</v>
      </c>
      <c r="Q993">
        <f>2.0/((1/S993-1/R993)+SIGN(S993)*SQRT((1/S993-1/R993)*(1/S993-1/R993) + 4*CW993/((CW993+1)*(CW993+1))*(2*1/S993*1/R993-1/R993*1/R993)))</f>
        <v>0</v>
      </c>
      <c r="R993">
        <f>IF(LEFT(CX993,1)&lt;&gt;"0",IF(LEFT(CX993,1)="1",3.0,CY993),$D$5+$E$5*(DP993*DI993/($K$5*1000))+$F$5*(DP993*DI993/($K$5*1000))*MAX(MIN(CV993,$J$5),$I$5)*MAX(MIN(CV993,$J$5),$I$5)+$G$5*MAX(MIN(CV993,$J$5),$I$5)*(DP993*DI993/($K$5*1000))+$H$5*(DP993*DI993/($K$5*1000))*(DP993*DI993/($K$5*1000)))</f>
        <v>0</v>
      </c>
      <c r="S993">
        <f>J993*(1000-(1000*0.61365*exp(17.502*W993/(240.97+W993))/(DI993+DJ993)+DD993)/2)/(1000*0.61365*exp(17.502*W993/(240.97+W993))/(DI993+DJ993)-DD993)</f>
        <v>0</v>
      </c>
      <c r="T993">
        <f>1/((CW993+1)/(Q993/1.6)+1/(R993/1.37)) + CW993/((CW993+1)/(Q993/1.6) + CW993/(R993/1.37))</f>
        <v>0</v>
      </c>
      <c r="U993">
        <f>(CR993*CU993)</f>
        <v>0</v>
      </c>
      <c r="V993">
        <f>(DK993+(U993+2*0.95*5.67E-8*(((DK993+$B$7)+273)^4-(DK993+273)^4)-44100*J993)/(1.84*29.3*R993+8*0.95*5.67E-8*(DK993+273)^3))</f>
        <v>0</v>
      </c>
      <c r="W993">
        <f>($C$7*DL993+$D$7*DM993+$E$7*V993)</f>
        <v>0</v>
      </c>
      <c r="X993">
        <f>0.61365*exp(17.502*W993/(240.97+W993))</f>
        <v>0</v>
      </c>
      <c r="Y993">
        <f>(Z993/AA993*100)</f>
        <v>0</v>
      </c>
      <c r="Z993">
        <f>DD993*(DI993+DJ993)/1000</f>
        <v>0</v>
      </c>
      <c r="AA993">
        <f>0.61365*exp(17.502*DK993/(240.97+DK993))</f>
        <v>0</v>
      </c>
      <c r="AB993">
        <f>(X993-DD993*(DI993+DJ993)/1000)</f>
        <v>0</v>
      </c>
      <c r="AC993">
        <f>(-J993*44100)</f>
        <v>0</v>
      </c>
      <c r="AD993">
        <f>2*29.3*R993*0.92*(DK993-W993)</f>
        <v>0</v>
      </c>
      <c r="AE993">
        <f>2*0.95*5.67E-8*(((DK993+$B$7)+273)^4-(W993+273)^4)</f>
        <v>0</v>
      </c>
      <c r="AF993">
        <f>U993+AE993+AC993+AD993</f>
        <v>0</v>
      </c>
      <c r="AG993">
        <f>DH993*AU993*(DC993-DB993*(1000-AU993*DE993)/(1000-AU993*DD993))/(100*CV993)</f>
        <v>0</v>
      </c>
      <c r="AH993">
        <f>1000*DH993*AU993*(DD993-DE993)/(100*CV993*(1000-AU993*DD993))</f>
        <v>0</v>
      </c>
      <c r="AI993">
        <f>(AJ993 - AK993 - DI993*1E3/(8.314*(DK993+273.15)) * AM993/DH993 * AL993) * DH993/(100*CV993) * (1000 - DE993)/1000</f>
        <v>0</v>
      </c>
      <c r="AJ993">
        <v>264.713098522658</v>
      </c>
      <c r="AK993">
        <v>275.718351515151</v>
      </c>
      <c r="AL993">
        <v>-3.23508262189053</v>
      </c>
      <c r="AM993">
        <v>66.0516311451933</v>
      </c>
      <c r="AN993">
        <f>(AP993 - AO993 + DI993*1E3/(8.314*(DK993+273.15)) * AR993/DH993 * AQ993) * DH993/(100*CV993) * 1000/(1000 - AP993)</f>
        <v>0</v>
      </c>
      <c r="AO993">
        <v>20.9770227324857</v>
      </c>
      <c r="AP993">
        <v>22.9273650349651</v>
      </c>
      <c r="AQ993">
        <v>9.20629232977621e-06</v>
      </c>
      <c r="AR993">
        <v>92.4097792653795</v>
      </c>
      <c r="AS993">
        <v>0</v>
      </c>
      <c r="AT993">
        <v>0</v>
      </c>
      <c r="AU993">
        <f>IF(AS993*$H$13&gt;=AW993,1.0,(AW993/(AW993-AS993*$H$13)))</f>
        <v>0</v>
      </c>
      <c r="AV993">
        <f>(AU993-1)*100</f>
        <v>0</v>
      </c>
      <c r="AW993">
        <f>MAX(0,($B$13+$C$13*DP993)/(1+$D$13*DP993)*DI993/(DK993+273)*$E$13)</f>
        <v>0</v>
      </c>
      <c r="AX993" t="s">
        <v>418</v>
      </c>
      <c r="AY993" t="s">
        <v>418</v>
      </c>
      <c r="AZ993">
        <v>0</v>
      </c>
      <c r="BA993">
        <v>0</v>
      </c>
      <c r="BB993">
        <f>1-AZ993/BA993</f>
        <v>0</v>
      </c>
      <c r="BC993">
        <v>0</v>
      </c>
      <c r="BD993" t="s">
        <v>418</v>
      </c>
      <c r="BE993" t="s">
        <v>418</v>
      </c>
      <c r="BF993">
        <v>0</v>
      </c>
      <c r="BG993">
        <v>0</v>
      </c>
      <c r="BH993">
        <f>1-BF993/BG993</f>
        <v>0</v>
      </c>
      <c r="BI993">
        <v>0.5</v>
      </c>
      <c r="BJ993">
        <f>CS993</f>
        <v>0</v>
      </c>
      <c r="BK993">
        <f>L993</f>
        <v>0</v>
      </c>
      <c r="BL993">
        <f>BH993*BI993*BJ993</f>
        <v>0</v>
      </c>
      <c r="BM993">
        <f>(BK993-BC993)/BJ993</f>
        <v>0</v>
      </c>
      <c r="BN993">
        <f>(BA993-BG993)/BG993</f>
        <v>0</v>
      </c>
      <c r="BO993">
        <f>AZ993/(BB993+AZ993/BG993)</f>
        <v>0</v>
      </c>
      <c r="BP993" t="s">
        <v>418</v>
      </c>
      <c r="BQ993">
        <v>0</v>
      </c>
      <c r="BR993">
        <f>IF(BQ993&lt;&gt;0, BQ993, BO993)</f>
        <v>0</v>
      </c>
      <c r="BS993">
        <f>1-BR993/BG993</f>
        <v>0</v>
      </c>
      <c r="BT993">
        <f>(BG993-BF993)/(BG993-BR993)</f>
        <v>0</v>
      </c>
      <c r="BU993">
        <f>(BA993-BG993)/(BA993-BR993)</f>
        <v>0</v>
      </c>
      <c r="BV993">
        <f>(BG993-BF993)/(BG993-AZ993)</f>
        <v>0</v>
      </c>
      <c r="BW993">
        <f>(BA993-BG993)/(BA993-AZ993)</f>
        <v>0</v>
      </c>
      <c r="BX993">
        <f>(BT993*BR993/BF993)</f>
        <v>0</v>
      </c>
      <c r="BY993">
        <f>(1-BX993)</f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f>$B$11*DQ993+$C$11*DR993+$F$11*EC993*(1-EF993)</f>
        <v>0</v>
      </c>
      <c r="CS993">
        <f>CR993*CT993</f>
        <v>0</v>
      </c>
      <c r="CT993">
        <f>($B$11*$D$9+$C$11*$D$9+$F$11*((EP993+EH993)/MAX(EP993+EH993+EQ993, 0.1)*$I$9+EQ993/MAX(EP993+EH993+EQ993, 0.1)*$J$9))/($B$11+$C$11+$F$11)</f>
        <v>0</v>
      </c>
      <c r="CU993">
        <f>($B$11*$K$9+$C$11*$K$9+$F$11*((EP993+EH993)/MAX(EP993+EH993+EQ993, 0.1)*$P$9+EQ993/MAX(EP993+EH993+EQ993, 0.1)*$Q$9))/($B$11+$C$11+$F$11)</f>
        <v>0</v>
      </c>
      <c r="CV993">
        <v>6</v>
      </c>
      <c r="CW993">
        <v>0.5</v>
      </c>
      <c r="CX993" t="s">
        <v>419</v>
      </c>
      <c r="CY993">
        <v>2</v>
      </c>
      <c r="CZ993" t="b">
        <v>1</v>
      </c>
      <c r="DA993">
        <v>1659038259</v>
      </c>
      <c r="DB993">
        <v>291.857962962963</v>
      </c>
      <c r="DC993">
        <v>274.523037037037</v>
      </c>
      <c r="DD993">
        <v>22.9282703703704</v>
      </c>
      <c r="DE993">
        <v>20.9771148148148</v>
      </c>
      <c r="DF993">
        <v>286.199333333333</v>
      </c>
      <c r="DG993">
        <v>22.5240555555556</v>
      </c>
      <c r="DH993">
        <v>500.095888888889</v>
      </c>
      <c r="DI993">
        <v>90.2534222222222</v>
      </c>
      <c r="DJ993">
        <v>0.043586937037037</v>
      </c>
      <c r="DK993">
        <v>27.2347259259259</v>
      </c>
      <c r="DL993">
        <v>27.884562962963</v>
      </c>
      <c r="DM993">
        <v>999.9</v>
      </c>
      <c r="DN993">
        <v>0</v>
      </c>
      <c r="DO993">
        <v>0</v>
      </c>
      <c r="DP993">
        <v>9987.03703703704</v>
      </c>
      <c r="DQ993">
        <v>0</v>
      </c>
      <c r="DR993">
        <v>16.0527</v>
      </c>
      <c r="DS993">
        <v>17.3350148148148</v>
      </c>
      <c r="DT993">
        <v>298.706888888889</v>
      </c>
      <c r="DU993">
        <v>280.405074074074</v>
      </c>
      <c r="DV993">
        <v>1.95114555555556</v>
      </c>
      <c r="DW993">
        <v>274.523037037037</v>
      </c>
      <c r="DX993">
        <v>20.9771148148148</v>
      </c>
      <c r="DY993">
        <v>2.06935444444444</v>
      </c>
      <c r="DZ993">
        <v>1.8932562962963</v>
      </c>
      <c r="EA993">
        <v>17.9852296296296</v>
      </c>
      <c r="EB993">
        <v>16.5787814814815</v>
      </c>
      <c r="EC993">
        <v>2000.02074074074</v>
      </c>
      <c r="ED993">
        <v>0.980003222222222</v>
      </c>
      <c r="EE993">
        <v>0.0199971962962963</v>
      </c>
      <c r="EF993">
        <v>0</v>
      </c>
      <c r="EG993">
        <v>453.825555555556</v>
      </c>
      <c r="EH993">
        <v>5.00063</v>
      </c>
      <c r="EI993">
        <v>9122.18962962963</v>
      </c>
      <c r="EJ993">
        <v>17257.0925925926</v>
      </c>
      <c r="EK993">
        <v>37.9953333333333</v>
      </c>
      <c r="EL993">
        <v>38.1203333333333</v>
      </c>
      <c r="EM993">
        <v>37.5</v>
      </c>
      <c r="EN993">
        <v>37.375</v>
      </c>
      <c r="EO993">
        <v>39</v>
      </c>
      <c r="EP993">
        <v>1955.12925925926</v>
      </c>
      <c r="EQ993">
        <v>39.8914814814815</v>
      </c>
      <c r="ER993">
        <v>0</v>
      </c>
      <c r="ES993">
        <v>1659038265.7</v>
      </c>
      <c r="ET993">
        <v>0</v>
      </c>
      <c r="EU993">
        <v>453.863269230769</v>
      </c>
      <c r="EV993">
        <v>-6.55107691289901</v>
      </c>
      <c r="EW993">
        <v>-142.980512987933</v>
      </c>
      <c r="EX993">
        <v>9122.34615384615</v>
      </c>
      <c r="EY993">
        <v>15</v>
      </c>
      <c r="EZ993">
        <v>1659035359.5</v>
      </c>
      <c r="FA993" t="s">
        <v>1976</v>
      </c>
      <c r="FB993">
        <v>1659035357.5</v>
      </c>
      <c r="FC993">
        <v>1659035359.5</v>
      </c>
      <c r="FD993">
        <v>1</v>
      </c>
      <c r="FE993">
        <v>-0.104</v>
      </c>
      <c r="FF993">
        <v>-0.037</v>
      </c>
      <c r="FG993">
        <v>6.435</v>
      </c>
      <c r="FH993">
        <v>0.501</v>
      </c>
      <c r="FI993">
        <v>420</v>
      </c>
      <c r="FJ993">
        <v>25</v>
      </c>
      <c r="FK993">
        <v>0.45</v>
      </c>
      <c r="FL993">
        <v>0.11</v>
      </c>
      <c r="FM993">
        <v>17.1463024390244</v>
      </c>
      <c r="FN993">
        <v>2.95372891986063</v>
      </c>
      <c r="FO993">
        <v>0.481306505197333</v>
      </c>
      <c r="FP993">
        <v>0</v>
      </c>
      <c r="FQ993">
        <v>454.345147058823</v>
      </c>
      <c r="FR993">
        <v>-7.89679144366905</v>
      </c>
      <c r="FS993">
        <v>0.81146799191534</v>
      </c>
      <c r="FT993">
        <v>0</v>
      </c>
      <c r="FU993">
        <v>1.94916048780488</v>
      </c>
      <c r="FV993">
        <v>0.0219045993031392</v>
      </c>
      <c r="FW993">
        <v>0.00358515907815886</v>
      </c>
      <c r="FX993">
        <v>1</v>
      </c>
      <c r="FY993">
        <v>1</v>
      </c>
      <c r="FZ993">
        <v>3</v>
      </c>
      <c r="GA993" t="s">
        <v>421</v>
      </c>
      <c r="GB993">
        <v>2.97473</v>
      </c>
      <c r="GC993">
        <v>2.69686</v>
      </c>
      <c r="GD993">
        <v>0.0626727</v>
      </c>
      <c r="GE993">
        <v>0.0604472</v>
      </c>
      <c r="GF993">
        <v>0.0999149</v>
      </c>
      <c r="GG993">
        <v>0.0948321</v>
      </c>
      <c r="GH993">
        <v>36495.7</v>
      </c>
      <c r="GI993">
        <v>40014.3</v>
      </c>
      <c r="GJ993">
        <v>35283.8</v>
      </c>
      <c r="GK993">
        <v>38624.6</v>
      </c>
      <c r="GL993">
        <v>45029.1</v>
      </c>
      <c r="GM993">
        <v>50495.2</v>
      </c>
      <c r="GN993">
        <v>55155.2</v>
      </c>
      <c r="GO993">
        <v>61955.3</v>
      </c>
      <c r="GP993">
        <v>1.9856</v>
      </c>
      <c r="GQ993">
        <v>1.8524</v>
      </c>
      <c r="GR993">
        <v>0.154674</v>
      </c>
      <c r="GS993">
        <v>0</v>
      </c>
      <c r="GT993">
        <v>25.3439</v>
      </c>
      <c r="GU993">
        <v>999.9</v>
      </c>
      <c r="GV993">
        <v>57.832</v>
      </c>
      <c r="GW993">
        <v>29.175</v>
      </c>
      <c r="GX993">
        <v>26.0349</v>
      </c>
      <c r="GY993">
        <v>55.9319</v>
      </c>
      <c r="GZ993">
        <v>45.6571</v>
      </c>
      <c r="HA993">
        <v>1</v>
      </c>
      <c r="HB993">
        <v>-0.0603659</v>
      </c>
      <c r="HC993">
        <v>0.0202614</v>
      </c>
      <c r="HD993">
        <v>20.114</v>
      </c>
      <c r="HE993">
        <v>5.19692</v>
      </c>
      <c r="HF993">
        <v>12.004</v>
      </c>
      <c r="HG993">
        <v>4.9756</v>
      </c>
      <c r="HH993">
        <v>3.2936</v>
      </c>
      <c r="HI993">
        <v>9999</v>
      </c>
      <c r="HJ993">
        <v>9999</v>
      </c>
      <c r="HK993">
        <v>9999</v>
      </c>
      <c r="HL993">
        <v>631.7</v>
      </c>
      <c r="HM993">
        <v>1.86319</v>
      </c>
      <c r="HN993">
        <v>1.86798</v>
      </c>
      <c r="HO993">
        <v>1.8678</v>
      </c>
      <c r="HP993">
        <v>1.86893</v>
      </c>
      <c r="HQ993">
        <v>1.86981</v>
      </c>
      <c r="HR993">
        <v>1.86584</v>
      </c>
      <c r="HS993">
        <v>1.86691</v>
      </c>
      <c r="HT993">
        <v>1.86829</v>
      </c>
      <c r="HU993">
        <v>5</v>
      </c>
      <c r="HV993">
        <v>0</v>
      </c>
      <c r="HW993">
        <v>0</v>
      </c>
      <c r="HX993">
        <v>0</v>
      </c>
      <c r="HY993" t="s">
        <v>422</v>
      </c>
      <c r="HZ993" t="s">
        <v>423</v>
      </c>
      <c r="IA993" t="s">
        <v>424</v>
      </c>
      <c r="IB993" t="s">
        <v>424</v>
      </c>
      <c r="IC993" t="s">
        <v>424</v>
      </c>
      <c r="ID993" t="s">
        <v>424</v>
      </c>
      <c r="IE993">
        <v>0</v>
      </c>
      <c r="IF993">
        <v>100</v>
      </c>
      <c r="IG993">
        <v>100</v>
      </c>
      <c r="IH993">
        <v>5.513</v>
      </c>
      <c r="II993">
        <v>0.4045</v>
      </c>
      <c r="IJ993">
        <v>3.92360093765785</v>
      </c>
      <c r="IK993">
        <v>0.00601174518973114</v>
      </c>
      <c r="IL993">
        <v>2.77886958061485e-07</v>
      </c>
      <c r="IM993">
        <v>-3.54636231360687e-10</v>
      </c>
      <c r="IN993">
        <v>-0.0563701243599933</v>
      </c>
      <c r="IO993">
        <v>-0.0144154843440888</v>
      </c>
      <c r="IP993">
        <v>0.00183489941427445</v>
      </c>
      <c r="IQ993">
        <v>-1.27444401181449e-05</v>
      </c>
      <c r="IR993">
        <v>-4</v>
      </c>
      <c r="IS993">
        <v>1848</v>
      </c>
      <c r="IT993">
        <v>1</v>
      </c>
      <c r="IU993">
        <v>25</v>
      </c>
      <c r="IV993">
        <v>48.5</v>
      </c>
      <c r="IW993">
        <v>48.5</v>
      </c>
      <c r="IX993">
        <v>0.666504</v>
      </c>
      <c r="IY993">
        <v>2.62939</v>
      </c>
      <c r="IZ993">
        <v>1.54785</v>
      </c>
      <c r="JA993">
        <v>2.30591</v>
      </c>
      <c r="JB993">
        <v>1.34644</v>
      </c>
      <c r="JC993">
        <v>2.40723</v>
      </c>
      <c r="JD993">
        <v>33.5804</v>
      </c>
      <c r="JE993">
        <v>24.2188</v>
      </c>
      <c r="JF993">
        <v>18</v>
      </c>
      <c r="JG993">
        <v>498.89</v>
      </c>
      <c r="JH993">
        <v>412.942</v>
      </c>
      <c r="JI993">
        <v>24.9995</v>
      </c>
      <c r="JJ993">
        <v>26.4734</v>
      </c>
      <c r="JK993">
        <v>29.9999</v>
      </c>
      <c r="JL993">
        <v>26.4244</v>
      </c>
      <c r="JM993">
        <v>26.3665</v>
      </c>
      <c r="JN993">
        <v>13.3688</v>
      </c>
      <c r="JO993">
        <v>27.3585</v>
      </c>
      <c r="JP993">
        <v>91.0428</v>
      </c>
      <c r="JQ993">
        <v>25</v>
      </c>
      <c r="JR993">
        <v>231.614</v>
      </c>
      <c r="JS993">
        <v>21.0225</v>
      </c>
      <c r="JT993">
        <v>102.314</v>
      </c>
      <c r="JU993">
        <v>103.124</v>
      </c>
    </row>
    <row r="994" spans="1:281">
      <c r="A994">
        <v>976</v>
      </c>
      <c r="B994">
        <v>1659038271.5</v>
      </c>
      <c r="C994">
        <v>14588.4000000954</v>
      </c>
      <c r="D994" t="s">
        <v>2387</v>
      </c>
      <c r="E994" t="s">
        <v>2388</v>
      </c>
      <c r="F994">
        <v>5</v>
      </c>
      <c r="G994" t="s">
        <v>2364</v>
      </c>
      <c r="H994" t="s">
        <v>417</v>
      </c>
      <c r="I994">
        <v>1659038263.71429</v>
      </c>
      <c r="J994">
        <f>(K994)/1000</f>
        <v>0</v>
      </c>
      <c r="K994">
        <f>IF(CZ994, AN994, AH994)</f>
        <v>0</v>
      </c>
      <c r="L994">
        <f>IF(CZ994, AI994, AG994)</f>
        <v>0</v>
      </c>
      <c r="M994">
        <f>DB994 - IF(AU994&gt;1, L994*CV994*100.0/(AW994*DP994), 0)</f>
        <v>0</v>
      </c>
      <c r="N994">
        <f>((T994-J994/2)*M994-L994)/(T994+J994/2)</f>
        <v>0</v>
      </c>
      <c r="O994">
        <f>N994*(DI994+DJ994)/1000.0</f>
        <v>0</v>
      </c>
      <c r="P994">
        <f>(DB994 - IF(AU994&gt;1, L994*CV994*100.0/(AW994*DP994), 0))*(DI994+DJ994)/1000.0</f>
        <v>0</v>
      </c>
      <c r="Q994">
        <f>2.0/((1/S994-1/R994)+SIGN(S994)*SQRT((1/S994-1/R994)*(1/S994-1/R994) + 4*CW994/((CW994+1)*(CW994+1))*(2*1/S994*1/R994-1/R994*1/R994)))</f>
        <v>0</v>
      </c>
      <c r="R994">
        <f>IF(LEFT(CX994,1)&lt;&gt;"0",IF(LEFT(CX994,1)="1",3.0,CY994),$D$5+$E$5*(DP994*DI994/($K$5*1000))+$F$5*(DP994*DI994/($K$5*1000))*MAX(MIN(CV994,$J$5),$I$5)*MAX(MIN(CV994,$J$5),$I$5)+$G$5*MAX(MIN(CV994,$J$5),$I$5)*(DP994*DI994/($K$5*1000))+$H$5*(DP994*DI994/($K$5*1000))*(DP994*DI994/($K$5*1000)))</f>
        <v>0</v>
      </c>
      <c r="S994">
        <f>J994*(1000-(1000*0.61365*exp(17.502*W994/(240.97+W994))/(DI994+DJ994)+DD994)/2)/(1000*0.61365*exp(17.502*W994/(240.97+W994))/(DI994+DJ994)-DD994)</f>
        <v>0</v>
      </c>
      <c r="T994">
        <f>1/((CW994+1)/(Q994/1.6)+1/(R994/1.37)) + CW994/((CW994+1)/(Q994/1.6) + CW994/(R994/1.37))</f>
        <v>0</v>
      </c>
      <c r="U994">
        <f>(CR994*CU994)</f>
        <v>0</v>
      </c>
      <c r="V994">
        <f>(DK994+(U994+2*0.95*5.67E-8*(((DK994+$B$7)+273)^4-(DK994+273)^4)-44100*J994)/(1.84*29.3*R994+8*0.95*5.67E-8*(DK994+273)^3))</f>
        <v>0</v>
      </c>
      <c r="W994">
        <f>($C$7*DL994+$D$7*DM994+$E$7*V994)</f>
        <v>0</v>
      </c>
      <c r="X994">
        <f>0.61365*exp(17.502*W994/(240.97+W994))</f>
        <v>0</v>
      </c>
      <c r="Y994">
        <f>(Z994/AA994*100)</f>
        <v>0</v>
      </c>
      <c r="Z994">
        <f>DD994*(DI994+DJ994)/1000</f>
        <v>0</v>
      </c>
      <c r="AA994">
        <f>0.61365*exp(17.502*DK994/(240.97+DK994))</f>
        <v>0</v>
      </c>
      <c r="AB994">
        <f>(X994-DD994*(DI994+DJ994)/1000)</f>
        <v>0</v>
      </c>
      <c r="AC994">
        <f>(-J994*44100)</f>
        <v>0</v>
      </c>
      <c r="AD994">
        <f>2*29.3*R994*0.92*(DK994-W994)</f>
        <v>0</v>
      </c>
      <c r="AE994">
        <f>2*0.95*5.67E-8*(((DK994+$B$7)+273)^4-(W994+273)^4)</f>
        <v>0</v>
      </c>
      <c r="AF994">
        <f>U994+AE994+AC994+AD994</f>
        <v>0</v>
      </c>
      <c r="AG994">
        <f>DH994*AU994*(DC994-DB994*(1000-AU994*DE994)/(1000-AU994*DD994))/(100*CV994)</f>
        <v>0</v>
      </c>
      <c r="AH994">
        <f>1000*DH994*AU994*(DD994-DE994)/(100*CV994*(1000-AU994*DD994))</f>
        <v>0</v>
      </c>
      <c r="AI994">
        <f>(AJ994 - AK994 - DI994*1E3/(8.314*(DK994+273.15)) * AM994/DH994 * AL994) * DH994/(100*CV994) * (1000 - DE994)/1000</f>
        <v>0</v>
      </c>
      <c r="AJ994">
        <v>248.063457658599</v>
      </c>
      <c r="AK994">
        <v>259.608551515151</v>
      </c>
      <c r="AL994">
        <v>-3.26222337453031</v>
      </c>
      <c r="AM994">
        <v>66.0516311451933</v>
      </c>
      <c r="AN994">
        <f>(AP994 - AO994 + DI994*1E3/(8.314*(DK994+273.15)) * AR994/DH994 * AQ994) * DH994/(100*CV994) * 1000/(1000 - AP994)</f>
        <v>0</v>
      </c>
      <c r="AO994">
        <v>20.9779575365083</v>
      </c>
      <c r="AP994">
        <v>22.9362993006993</v>
      </c>
      <c r="AQ994">
        <v>1.40167826562993e-05</v>
      </c>
      <c r="AR994">
        <v>92.4097792653795</v>
      </c>
      <c r="AS994">
        <v>0</v>
      </c>
      <c r="AT994">
        <v>0</v>
      </c>
      <c r="AU994">
        <f>IF(AS994*$H$13&gt;=AW994,1.0,(AW994/(AW994-AS994*$H$13)))</f>
        <v>0</v>
      </c>
      <c r="AV994">
        <f>(AU994-1)*100</f>
        <v>0</v>
      </c>
      <c r="AW994">
        <f>MAX(0,($B$13+$C$13*DP994)/(1+$D$13*DP994)*DI994/(DK994+273)*$E$13)</f>
        <v>0</v>
      </c>
      <c r="AX994" t="s">
        <v>418</v>
      </c>
      <c r="AY994" t="s">
        <v>418</v>
      </c>
      <c r="AZ994">
        <v>0</v>
      </c>
      <c r="BA994">
        <v>0</v>
      </c>
      <c r="BB994">
        <f>1-AZ994/BA994</f>
        <v>0</v>
      </c>
      <c r="BC994">
        <v>0</v>
      </c>
      <c r="BD994" t="s">
        <v>418</v>
      </c>
      <c r="BE994" t="s">
        <v>418</v>
      </c>
      <c r="BF994">
        <v>0</v>
      </c>
      <c r="BG994">
        <v>0</v>
      </c>
      <c r="BH994">
        <f>1-BF994/BG994</f>
        <v>0</v>
      </c>
      <c r="BI994">
        <v>0.5</v>
      </c>
      <c r="BJ994">
        <f>CS994</f>
        <v>0</v>
      </c>
      <c r="BK994">
        <f>L994</f>
        <v>0</v>
      </c>
      <c r="BL994">
        <f>BH994*BI994*BJ994</f>
        <v>0</v>
      </c>
      <c r="BM994">
        <f>(BK994-BC994)/BJ994</f>
        <v>0</v>
      </c>
      <c r="BN994">
        <f>(BA994-BG994)/BG994</f>
        <v>0</v>
      </c>
      <c r="BO994">
        <f>AZ994/(BB994+AZ994/BG994)</f>
        <v>0</v>
      </c>
      <c r="BP994" t="s">
        <v>418</v>
      </c>
      <c r="BQ994">
        <v>0</v>
      </c>
      <c r="BR994">
        <f>IF(BQ994&lt;&gt;0, BQ994, BO994)</f>
        <v>0</v>
      </c>
      <c r="BS994">
        <f>1-BR994/BG994</f>
        <v>0</v>
      </c>
      <c r="BT994">
        <f>(BG994-BF994)/(BG994-BR994)</f>
        <v>0</v>
      </c>
      <c r="BU994">
        <f>(BA994-BG994)/(BA994-BR994)</f>
        <v>0</v>
      </c>
      <c r="BV994">
        <f>(BG994-BF994)/(BG994-AZ994)</f>
        <v>0</v>
      </c>
      <c r="BW994">
        <f>(BA994-BG994)/(BA994-AZ994)</f>
        <v>0</v>
      </c>
      <c r="BX994">
        <f>(BT994*BR994/BF994)</f>
        <v>0</v>
      </c>
      <c r="BY994">
        <f>(1-BX994)</f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f>$B$11*DQ994+$C$11*DR994+$F$11*EC994*(1-EF994)</f>
        <v>0</v>
      </c>
      <c r="CS994">
        <f>CR994*CT994</f>
        <v>0</v>
      </c>
      <c r="CT994">
        <f>($B$11*$D$9+$C$11*$D$9+$F$11*((EP994+EH994)/MAX(EP994+EH994+EQ994, 0.1)*$I$9+EQ994/MAX(EP994+EH994+EQ994, 0.1)*$J$9))/($B$11+$C$11+$F$11)</f>
        <v>0</v>
      </c>
      <c r="CU994">
        <f>($B$11*$K$9+$C$11*$K$9+$F$11*((EP994+EH994)/MAX(EP994+EH994+EQ994, 0.1)*$P$9+EQ994/MAX(EP994+EH994+EQ994, 0.1)*$Q$9))/($B$11+$C$11+$F$11)</f>
        <v>0</v>
      </c>
      <c r="CV994">
        <v>6</v>
      </c>
      <c r="CW994">
        <v>0.5</v>
      </c>
      <c r="CX994" t="s">
        <v>419</v>
      </c>
      <c r="CY994">
        <v>2</v>
      </c>
      <c r="CZ994" t="b">
        <v>1</v>
      </c>
      <c r="DA994">
        <v>1659038263.71429</v>
      </c>
      <c r="DB994">
        <v>276.759285714286</v>
      </c>
      <c r="DC994">
        <v>259.118071428571</v>
      </c>
      <c r="DD994">
        <v>22.9302</v>
      </c>
      <c r="DE994">
        <v>20.9773107142857</v>
      </c>
      <c r="DF994">
        <v>271.192</v>
      </c>
      <c r="DG994">
        <v>22.5258857142857</v>
      </c>
      <c r="DH994">
        <v>500.063642857143</v>
      </c>
      <c r="DI994">
        <v>90.2531535714286</v>
      </c>
      <c r="DJ994">
        <v>0.0435886285714286</v>
      </c>
      <c r="DK994">
        <v>27.2314428571429</v>
      </c>
      <c r="DL994">
        <v>27.8820392857143</v>
      </c>
      <c r="DM994">
        <v>999.9</v>
      </c>
      <c r="DN994">
        <v>0</v>
      </c>
      <c r="DO994">
        <v>0</v>
      </c>
      <c r="DP994">
        <v>9985.53571428571</v>
      </c>
      <c r="DQ994">
        <v>0</v>
      </c>
      <c r="DR994">
        <v>16.0527</v>
      </c>
      <c r="DS994">
        <v>17.641275</v>
      </c>
      <c r="DT994">
        <v>283.2545</v>
      </c>
      <c r="DU994">
        <v>264.670142857143</v>
      </c>
      <c r="DV994">
        <v>1.95287321428571</v>
      </c>
      <c r="DW994">
        <v>259.118071428571</v>
      </c>
      <c r="DX994">
        <v>20.9773107142857</v>
      </c>
      <c r="DY994">
        <v>2.06952107142857</v>
      </c>
      <c r="DZ994">
        <v>1.89326821428571</v>
      </c>
      <c r="EA994">
        <v>17.9865142857143</v>
      </c>
      <c r="EB994">
        <v>16.5788857142857</v>
      </c>
      <c r="EC994">
        <v>2000.005</v>
      </c>
      <c r="ED994">
        <v>0.980003071428571</v>
      </c>
      <c r="EE994">
        <v>0.0199973571428571</v>
      </c>
      <c r="EF994">
        <v>0</v>
      </c>
      <c r="EG994">
        <v>453.375392857143</v>
      </c>
      <c r="EH994">
        <v>5.00063</v>
      </c>
      <c r="EI994">
        <v>9112.22214285714</v>
      </c>
      <c r="EJ994">
        <v>17256.9535714286</v>
      </c>
      <c r="EK994">
        <v>37.9775</v>
      </c>
      <c r="EL994">
        <v>38.107</v>
      </c>
      <c r="EM994">
        <v>37.5</v>
      </c>
      <c r="EN994">
        <v>37.375</v>
      </c>
      <c r="EO994">
        <v>39</v>
      </c>
      <c r="EP994">
        <v>1955.11357142857</v>
      </c>
      <c r="EQ994">
        <v>39.8914285714286</v>
      </c>
      <c r="ER994">
        <v>0</v>
      </c>
      <c r="ES994">
        <v>1659038270.5</v>
      </c>
      <c r="ET994">
        <v>0</v>
      </c>
      <c r="EU994">
        <v>453.378461538461</v>
      </c>
      <c r="EV994">
        <v>-5.14454699585595</v>
      </c>
      <c r="EW994">
        <v>-111.908717868637</v>
      </c>
      <c r="EX994">
        <v>9112.14730769231</v>
      </c>
      <c r="EY994">
        <v>15</v>
      </c>
      <c r="EZ994">
        <v>1659035359.5</v>
      </c>
      <c r="FA994" t="s">
        <v>1976</v>
      </c>
      <c r="FB994">
        <v>1659035357.5</v>
      </c>
      <c r="FC994">
        <v>1659035359.5</v>
      </c>
      <c r="FD994">
        <v>1</v>
      </c>
      <c r="FE994">
        <v>-0.104</v>
      </c>
      <c r="FF994">
        <v>-0.037</v>
      </c>
      <c r="FG994">
        <v>6.435</v>
      </c>
      <c r="FH994">
        <v>0.501</v>
      </c>
      <c r="FI994">
        <v>420</v>
      </c>
      <c r="FJ994">
        <v>25</v>
      </c>
      <c r="FK994">
        <v>0.45</v>
      </c>
      <c r="FL994">
        <v>0.11</v>
      </c>
      <c r="FM994">
        <v>17.3605536585366</v>
      </c>
      <c r="FN994">
        <v>2.81065923344946</v>
      </c>
      <c r="FO994">
        <v>0.526423016444677</v>
      </c>
      <c r="FP994">
        <v>0</v>
      </c>
      <c r="FQ994">
        <v>453.774382352941</v>
      </c>
      <c r="FR994">
        <v>-6.14718104789001</v>
      </c>
      <c r="FS994">
        <v>0.644469549990572</v>
      </c>
      <c r="FT994">
        <v>0</v>
      </c>
      <c r="FU994">
        <v>1.95137780487805</v>
      </c>
      <c r="FV994">
        <v>0.0189395121951184</v>
      </c>
      <c r="FW994">
        <v>0.00359898326577012</v>
      </c>
      <c r="FX994">
        <v>1</v>
      </c>
      <c r="FY994">
        <v>1</v>
      </c>
      <c r="FZ994">
        <v>3</v>
      </c>
      <c r="GA994" t="s">
        <v>421</v>
      </c>
      <c r="GB994">
        <v>2.97365</v>
      </c>
      <c r="GC994">
        <v>2.69695</v>
      </c>
      <c r="GD994">
        <v>0.0594813</v>
      </c>
      <c r="GE994">
        <v>0.0569501</v>
      </c>
      <c r="GF994">
        <v>0.0999131</v>
      </c>
      <c r="GG994">
        <v>0.0948347</v>
      </c>
      <c r="GH994">
        <v>36620.2</v>
      </c>
      <c r="GI994">
        <v>40162.9</v>
      </c>
      <c r="GJ994">
        <v>35284.1</v>
      </c>
      <c r="GK994">
        <v>38624.3</v>
      </c>
      <c r="GL994">
        <v>45028.6</v>
      </c>
      <c r="GM994">
        <v>50494.6</v>
      </c>
      <c r="GN994">
        <v>55154.6</v>
      </c>
      <c r="GO994">
        <v>61954.8</v>
      </c>
      <c r="GP994">
        <v>1.9858</v>
      </c>
      <c r="GQ994">
        <v>1.8518</v>
      </c>
      <c r="GR994">
        <v>0.155121</v>
      </c>
      <c r="GS994">
        <v>0</v>
      </c>
      <c r="GT994">
        <v>25.3439</v>
      </c>
      <c r="GU994">
        <v>999.9</v>
      </c>
      <c r="GV994">
        <v>57.832</v>
      </c>
      <c r="GW994">
        <v>29.175</v>
      </c>
      <c r="GX994">
        <v>26.031</v>
      </c>
      <c r="GY994">
        <v>56.2419</v>
      </c>
      <c r="GZ994">
        <v>46.2099</v>
      </c>
      <c r="HA994">
        <v>1</v>
      </c>
      <c r="HB994">
        <v>-0.0602439</v>
      </c>
      <c r="HC994">
        <v>0.01939</v>
      </c>
      <c r="HD994">
        <v>20.1141</v>
      </c>
      <c r="HE994">
        <v>5.19812</v>
      </c>
      <c r="HF994">
        <v>12.004</v>
      </c>
      <c r="HG994">
        <v>4.976</v>
      </c>
      <c r="HH994">
        <v>3.2934</v>
      </c>
      <c r="HI994">
        <v>9999</v>
      </c>
      <c r="HJ994">
        <v>9999</v>
      </c>
      <c r="HK994">
        <v>9999</v>
      </c>
      <c r="HL994">
        <v>631.7</v>
      </c>
      <c r="HM994">
        <v>1.8631</v>
      </c>
      <c r="HN994">
        <v>1.86798</v>
      </c>
      <c r="HO994">
        <v>1.8678</v>
      </c>
      <c r="HP994">
        <v>1.86899</v>
      </c>
      <c r="HQ994">
        <v>1.86981</v>
      </c>
      <c r="HR994">
        <v>1.86584</v>
      </c>
      <c r="HS994">
        <v>1.86691</v>
      </c>
      <c r="HT994">
        <v>1.86829</v>
      </c>
      <c r="HU994">
        <v>5</v>
      </c>
      <c r="HV994">
        <v>0</v>
      </c>
      <c r="HW994">
        <v>0</v>
      </c>
      <c r="HX994">
        <v>0</v>
      </c>
      <c r="HY994" t="s">
        <v>422</v>
      </c>
      <c r="HZ994" t="s">
        <v>423</v>
      </c>
      <c r="IA994" t="s">
        <v>424</v>
      </c>
      <c r="IB994" t="s">
        <v>424</v>
      </c>
      <c r="IC994" t="s">
        <v>424</v>
      </c>
      <c r="ID994" t="s">
        <v>424</v>
      </c>
      <c r="IE994">
        <v>0</v>
      </c>
      <c r="IF994">
        <v>100</v>
      </c>
      <c r="IG994">
        <v>100</v>
      </c>
      <c r="IH994">
        <v>5.417</v>
      </c>
      <c r="II994">
        <v>0.4044</v>
      </c>
      <c r="IJ994">
        <v>3.92360093765785</v>
      </c>
      <c r="IK994">
        <v>0.00601174518973114</v>
      </c>
      <c r="IL994">
        <v>2.77886958061485e-07</v>
      </c>
      <c r="IM994">
        <v>-3.54636231360687e-10</v>
      </c>
      <c r="IN994">
        <v>-0.0563701243599933</v>
      </c>
      <c r="IO994">
        <v>-0.0144154843440888</v>
      </c>
      <c r="IP994">
        <v>0.00183489941427445</v>
      </c>
      <c r="IQ994">
        <v>-1.27444401181449e-05</v>
      </c>
      <c r="IR994">
        <v>-4</v>
      </c>
      <c r="IS994">
        <v>1848</v>
      </c>
      <c r="IT994">
        <v>1</v>
      </c>
      <c r="IU994">
        <v>25</v>
      </c>
      <c r="IV994">
        <v>48.6</v>
      </c>
      <c r="IW994">
        <v>48.5</v>
      </c>
      <c r="IX994">
        <v>0.632324</v>
      </c>
      <c r="IY994">
        <v>2.64282</v>
      </c>
      <c r="IZ994">
        <v>1.54785</v>
      </c>
      <c r="JA994">
        <v>2.30591</v>
      </c>
      <c r="JB994">
        <v>1.34644</v>
      </c>
      <c r="JC994">
        <v>2.31445</v>
      </c>
      <c r="JD994">
        <v>33.5804</v>
      </c>
      <c r="JE994">
        <v>24.2188</v>
      </c>
      <c r="JF994">
        <v>18</v>
      </c>
      <c r="JG994">
        <v>499.003</v>
      </c>
      <c r="JH994">
        <v>412.603</v>
      </c>
      <c r="JI994">
        <v>24.9996</v>
      </c>
      <c r="JJ994">
        <v>26.4734</v>
      </c>
      <c r="JK994">
        <v>30.0001</v>
      </c>
      <c r="JL994">
        <v>26.4222</v>
      </c>
      <c r="JM994">
        <v>26.3665</v>
      </c>
      <c r="JN994">
        <v>12.6954</v>
      </c>
      <c r="JO994">
        <v>27.3585</v>
      </c>
      <c r="JP994">
        <v>91.0428</v>
      </c>
      <c r="JQ994">
        <v>25</v>
      </c>
      <c r="JR994">
        <v>218.071</v>
      </c>
      <c r="JS994">
        <v>21.0225</v>
      </c>
      <c r="JT994">
        <v>102.314</v>
      </c>
      <c r="JU994">
        <v>103.123</v>
      </c>
    </row>
    <row r="995" spans="1:281">
      <c r="A995">
        <v>977</v>
      </c>
      <c r="B995">
        <v>1659038276.5</v>
      </c>
      <c r="C995">
        <v>14593.4000000954</v>
      </c>
      <c r="D995" t="s">
        <v>2389</v>
      </c>
      <c r="E995" t="s">
        <v>2390</v>
      </c>
      <c r="F995">
        <v>5</v>
      </c>
      <c r="G995" t="s">
        <v>2364</v>
      </c>
      <c r="H995" t="s">
        <v>417</v>
      </c>
      <c r="I995">
        <v>1659038269</v>
      </c>
      <c r="J995">
        <f>(K995)/1000</f>
        <v>0</v>
      </c>
      <c r="K995">
        <f>IF(CZ995, AN995, AH995)</f>
        <v>0</v>
      </c>
      <c r="L995">
        <f>IF(CZ995, AI995, AG995)</f>
        <v>0</v>
      </c>
      <c r="M995">
        <f>DB995 - IF(AU995&gt;1, L995*CV995*100.0/(AW995*DP995), 0)</f>
        <v>0</v>
      </c>
      <c r="N995">
        <f>((T995-J995/2)*M995-L995)/(T995+J995/2)</f>
        <v>0</v>
      </c>
      <c r="O995">
        <f>N995*(DI995+DJ995)/1000.0</f>
        <v>0</v>
      </c>
      <c r="P995">
        <f>(DB995 - IF(AU995&gt;1, L995*CV995*100.0/(AW995*DP995), 0))*(DI995+DJ995)/1000.0</f>
        <v>0</v>
      </c>
      <c r="Q995">
        <f>2.0/((1/S995-1/R995)+SIGN(S995)*SQRT((1/S995-1/R995)*(1/S995-1/R995) + 4*CW995/((CW995+1)*(CW995+1))*(2*1/S995*1/R995-1/R995*1/R995)))</f>
        <v>0</v>
      </c>
      <c r="R995">
        <f>IF(LEFT(CX995,1)&lt;&gt;"0",IF(LEFT(CX995,1)="1",3.0,CY995),$D$5+$E$5*(DP995*DI995/($K$5*1000))+$F$5*(DP995*DI995/($K$5*1000))*MAX(MIN(CV995,$J$5),$I$5)*MAX(MIN(CV995,$J$5),$I$5)+$G$5*MAX(MIN(CV995,$J$5),$I$5)*(DP995*DI995/($K$5*1000))+$H$5*(DP995*DI995/($K$5*1000))*(DP995*DI995/($K$5*1000)))</f>
        <v>0</v>
      </c>
      <c r="S995">
        <f>J995*(1000-(1000*0.61365*exp(17.502*W995/(240.97+W995))/(DI995+DJ995)+DD995)/2)/(1000*0.61365*exp(17.502*W995/(240.97+W995))/(DI995+DJ995)-DD995)</f>
        <v>0</v>
      </c>
      <c r="T995">
        <f>1/((CW995+1)/(Q995/1.6)+1/(R995/1.37)) + CW995/((CW995+1)/(Q995/1.6) + CW995/(R995/1.37))</f>
        <v>0</v>
      </c>
      <c r="U995">
        <f>(CR995*CU995)</f>
        <v>0</v>
      </c>
      <c r="V995">
        <f>(DK995+(U995+2*0.95*5.67E-8*(((DK995+$B$7)+273)^4-(DK995+273)^4)-44100*J995)/(1.84*29.3*R995+8*0.95*5.67E-8*(DK995+273)^3))</f>
        <v>0</v>
      </c>
      <c r="W995">
        <f>($C$7*DL995+$D$7*DM995+$E$7*V995)</f>
        <v>0</v>
      </c>
      <c r="X995">
        <f>0.61365*exp(17.502*W995/(240.97+W995))</f>
        <v>0</v>
      </c>
      <c r="Y995">
        <f>(Z995/AA995*100)</f>
        <v>0</v>
      </c>
      <c r="Z995">
        <f>DD995*(DI995+DJ995)/1000</f>
        <v>0</v>
      </c>
      <c r="AA995">
        <f>0.61365*exp(17.502*DK995/(240.97+DK995))</f>
        <v>0</v>
      </c>
      <c r="AB995">
        <f>(X995-DD995*(DI995+DJ995)/1000)</f>
        <v>0</v>
      </c>
      <c r="AC995">
        <f>(-J995*44100)</f>
        <v>0</v>
      </c>
      <c r="AD995">
        <f>2*29.3*R995*0.92*(DK995-W995)</f>
        <v>0</v>
      </c>
      <c r="AE995">
        <f>2*0.95*5.67E-8*(((DK995+$B$7)+273)^4-(W995+273)^4)</f>
        <v>0</v>
      </c>
      <c r="AF995">
        <f>U995+AE995+AC995+AD995</f>
        <v>0</v>
      </c>
      <c r="AG995">
        <f>DH995*AU995*(DC995-DB995*(1000-AU995*DE995)/(1000-AU995*DD995))/(100*CV995)</f>
        <v>0</v>
      </c>
      <c r="AH995">
        <f>1000*DH995*AU995*(DD995-DE995)/(100*CV995*(1000-AU995*DD995))</f>
        <v>0</v>
      </c>
      <c r="AI995">
        <f>(AJ995 - AK995 - DI995*1E3/(8.314*(DK995+273.15)) * AM995/DH995 * AL995) * DH995/(100*CV995) * (1000 - DE995)/1000</f>
        <v>0</v>
      </c>
      <c r="AJ995">
        <v>231.33589064447</v>
      </c>
      <c r="AK995">
        <v>243.110042424242</v>
      </c>
      <c r="AL995">
        <v>-3.2744690739007</v>
      </c>
      <c r="AM995">
        <v>66.0516311451933</v>
      </c>
      <c r="AN995">
        <f>(AP995 - AO995 + DI995*1E3/(8.314*(DK995+273.15)) * AR995/DH995 * AQ995) * DH995/(100*CV995) * 1000/(1000 - AP995)</f>
        <v>0</v>
      </c>
      <c r="AO995">
        <v>20.9774356662588</v>
      </c>
      <c r="AP995">
        <v>22.9377153846154</v>
      </c>
      <c r="AQ995">
        <v>-9.15894394370884e-06</v>
      </c>
      <c r="AR995">
        <v>92.4097792653795</v>
      </c>
      <c r="AS995">
        <v>0</v>
      </c>
      <c r="AT995">
        <v>0</v>
      </c>
      <c r="AU995">
        <f>IF(AS995*$H$13&gt;=AW995,1.0,(AW995/(AW995-AS995*$H$13)))</f>
        <v>0</v>
      </c>
      <c r="AV995">
        <f>(AU995-1)*100</f>
        <v>0</v>
      </c>
      <c r="AW995">
        <f>MAX(0,($B$13+$C$13*DP995)/(1+$D$13*DP995)*DI995/(DK995+273)*$E$13)</f>
        <v>0</v>
      </c>
      <c r="AX995" t="s">
        <v>418</v>
      </c>
      <c r="AY995" t="s">
        <v>418</v>
      </c>
      <c r="AZ995">
        <v>0</v>
      </c>
      <c r="BA995">
        <v>0</v>
      </c>
      <c r="BB995">
        <f>1-AZ995/BA995</f>
        <v>0</v>
      </c>
      <c r="BC995">
        <v>0</v>
      </c>
      <c r="BD995" t="s">
        <v>418</v>
      </c>
      <c r="BE995" t="s">
        <v>418</v>
      </c>
      <c r="BF995">
        <v>0</v>
      </c>
      <c r="BG995">
        <v>0</v>
      </c>
      <c r="BH995">
        <f>1-BF995/BG995</f>
        <v>0</v>
      </c>
      <c r="BI995">
        <v>0.5</v>
      </c>
      <c r="BJ995">
        <f>CS995</f>
        <v>0</v>
      </c>
      <c r="BK995">
        <f>L995</f>
        <v>0</v>
      </c>
      <c r="BL995">
        <f>BH995*BI995*BJ995</f>
        <v>0</v>
      </c>
      <c r="BM995">
        <f>(BK995-BC995)/BJ995</f>
        <v>0</v>
      </c>
      <c r="BN995">
        <f>(BA995-BG995)/BG995</f>
        <v>0</v>
      </c>
      <c r="BO995">
        <f>AZ995/(BB995+AZ995/BG995)</f>
        <v>0</v>
      </c>
      <c r="BP995" t="s">
        <v>418</v>
      </c>
      <c r="BQ995">
        <v>0</v>
      </c>
      <c r="BR995">
        <f>IF(BQ995&lt;&gt;0, BQ995, BO995)</f>
        <v>0</v>
      </c>
      <c r="BS995">
        <f>1-BR995/BG995</f>
        <v>0</v>
      </c>
      <c r="BT995">
        <f>(BG995-BF995)/(BG995-BR995)</f>
        <v>0</v>
      </c>
      <c r="BU995">
        <f>(BA995-BG995)/(BA995-BR995)</f>
        <v>0</v>
      </c>
      <c r="BV995">
        <f>(BG995-BF995)/(BG995-AZ995)</f>
        <v>0</v>
      </c>
      <c r="BW995">
        <f>(BA995-BG995)/(BA995-AZ995)</f>
        <v>0</v>
      </c>
      <c r="BX995">
        <f>(BT995*BR995/BF995)</f>
        <v>0</v>
      </c>
      <c r="BY995">
        <f>(1-BX995)</f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f>$B$11*DQ995+$C$11*DR995+$F$11*EC995*(1-EF995)</f>
        <v>0</v>
      </c>
      <c r="CS995">
        <f>CR995*CT995</f>
        <v>0</v>
      </c>
      <c r="CT995">
        <f>($B$11*$D$9+$C$11*$D$9+$F$11*((EP995+EH995)/MAX(EP995+EH995+EQ995, 0.1)*$I$9+EQ995/MAX(EP995+EH995+EQ995, 0.1)*$J$9))/($B$11+$C$11+$F$11)</f>
        <v>0</v>
      </c>
      <c r="CU995">
        <f>($B$11*$K$9+$C$11*$K$9+$F$11*((EP995+EH995)/MAX(EP995+EH995+EQ995, 0.1)*$P$9+EQ995/MAX(EP995+EH995+EQ995, 0.1)*$Q$9))/($B$11+$C$11+$F$11)</f>
        <v>0</v>
      </c>
      <c r="CV995">
        <v>6</v>
      </c>
      <c r="CW995">
        <v>0.5</v>
      </c>
      <c r="CX995" t="s">
        <v>419</v>
      </c>
      <c r="CY995">
        <v>2</v>
      </c>
      <c r="CZ995" t="b">
        <v>1</v>
      </c>
      <c r="DA995">
        <v>1659038269</v>
      </c>
      <c r="DB995">
        <v>259.881148148148</v>
      </c>
      <c r="DC995">
        <v>242.052555555556</v>
      </c>
      <c r="DD995">
        <v>22.9322962962963</v>
      </c>
      <c r="DE995">
        <v>20.9774925925926</v>
      </c>
      <c r="DF995">
        <v>254.415962962963</v>
      </c>
      <c r="DG995">
        <v>22.5278888888889</v>
      </c>
      <c r="DH995">
        <v>500.077259259259</v>
      </c>
      <c r="DI995">
        <v>90.2524888888889</v>
      </c>
      <c r="DJ995">
        <v>0.0433325481481482</v>
      </c>
      <c r="DK995">
        <v>27.2287666666667</v>
      </c>
      <c r="DL995">
        <v>27.881937037037</v>
      </c>
      <c r="DM995">
        <v>999.9</v>
      </c>
      <c r="DN995">
        <v>0</v>
      </c>
      <c r="DO995">
        <v>0</v>
      </c>
      <c r="DP995">
        <v>10001.8518518519</v>
      </c>
      <c r="DQ995">
        <v>0</v>
      </c>
      <c r="DR995">
        <v>16.0527</v>
      </c>
      <c r="DS995">
        <v>17.8286518518518</v>
      </c>
      <c r="DT995">
        <v>265.980740740741</v>
      </c>
      <c r="DU995">
        <v>247.238962962963</v>
      </c>
      <c r="DV995">
        <v>1.95478925925926</v>
      </c>
      <c r="DW995">
        <v>242.052555555556</v>
      </c>
      <c r="DX995">
        <v>20.9774925925926</v>
      </c>
      <c r="DY995">
        <v>2.06969555555556</v>
      </c>
      <c r="DZ995">
        <v>1.89327074074074</v>
      </c>
      <c r="EA995">
        <v>17.9878518518519</v>
      </c>
      <c r="EB995">
        <v>16.5789074074074</v>
      </c>
      <c r="EC995">
        <v>1999.98888888889</v>
      </c>
      <c r="ED995">
        <v>0.980003</v>
      </c>
      <c r="EE995">
        <v>0.0199974333333333</v>
      </c>
      <c r="EF995">
        <v>0</v>
      </c>
      <c r="EG995">
        <v>452.98437037037</v>
      </c>
      <c r="EH995">
        <v>5.00063</v>
      </c>
      <c r="EI995">
        <v>9103.87037037037</v>
      </c>
      <c r="EJ995">
        <v>17256.8148148148</v>
      </c>
      <c r="EK995">
        <v>37.9743333333333</v>
      </c>
      <c r="EL995">
        <v>38.09</v>
      </c>
      <c r="EM995">
        <v>37.5</v>
      </c>
      <c r="EN995">
        <v>37.375</v>
      </c>
      <c r="EO995">
        <v>39</v>
      </c>
      <c r="EP995">
        <v>1955.09777777778</v>
      </c>
      <c r="EQ995">
        <v>39.8911111111111</v>
      </c>
      <c r="ER995">
        <v>0</v>
      </c>
      <c r="ES995">
        <v>1659038275.9</v>
      </c>
      <c r="ET995">
        <v>0</v>
      </c>
      <c r="EU995">
        <v>452.97364</v>
      </c>
      <c r="EV995">
        <v>-4.12638460367622</v>
      </c>
      <c r="EW995">
        <v>-71.2407692098966</v>
      </c>
      <c r="EX995">
        <v>9103.3912</v>
      </c>
      <c r="EY995">
        <v>15</v>
      </c>
      <c r="EZ995">
        <v>1659035359.5</v>
      </c>
      <c r="FA995" t="s">
        <v>1976</v>
      </c>
      <c r="FB995">
        <v>1659035357.5</v>
      </c>
      <c r="FC995">
        <v>1659035359.5</v>
      </c>
      <c r="FD995">
        <v>1</v>
      </c>
      <c r="FE995">
        <v>-0.104</v>
      </c>
      <c r="FF995">
        <v>-0.037</v>
      </c>
      <c r="FG995">
        <v>6.435</v>
      </c>
      <c r="FH995">
        <v>0.501</v>
      </c>
      <c r="FI995">
        <v>420</v>
      </c>
      <c r="FJ995">
        <v>25</v>
      </c>
      <c r="FK995">
        <v>0.45</v>
      </c>
      <c r="FL995">
        <v>0.11</v>
      </c>
      <c r="FM995">
        <v>17.7708975609756</v>
      </c>
      <c r="FN995">
        <v>2.62138327526133</v>
      </c>
      <c r="FO995">
        <v>0.543095012344135</v>
      </c>
      <c r="FP995">
        <v>0</v>
      </c>
      <c r="FQ995">
        <v>453.224823529412</v>
      </c>
      <c r="FR995">
        <v>-4.37659281789976</v>
      </c>
      <c r="FS995">
        <v>0.476753325697909</v>
      </c>
      <c r="FT995">
        <v>0</v>
      </c>
      <c r="FU995">
        <v>1.95381731707317</v>
      </c>
      <c r="FV995">
        <v>0.0245928919860672</v>
      </c>
      <c r="FW995">
        <v>0.003962265319289</v>
      </c>
      <c r="FX995">
        <v>1</v>
      </c>
      <c r="FY995">
        <v>1</v>
      </c>
      <c r="FZ995">
        <v>3</v>
      </c>
      <c r="GA995" t="s">
        <v>421</v>
      </c>
      <c r="GB995">
        <v>2.9734</v>
      </c>
      <c r="GC995">
        <v>2.69751</v>
      </c>
      <c r="GD995">
        <v>0.0562015</v>
      </c>
      <c r="GE995">
        <v>0.0535279</v>
      </c>
      <c r="GF995">
        <v>0.099927</v>
      </c>
      <c r="GG995">
        <v>0.0948462</v>
      </c>
      <c r="GH995">
        <v>36747.8</v>
      </c>
      <c r="GI995">
        <v>40308.5</v>
      </c>
      <c r="GJ995">
        <v>35284.1</v>
      </c>
      <c r="GK995">
        <v>38624.2</v>
      </c>
      <c r="GL995">
        <v>45028</v>
      </c>
      <c r="GM995">
        <v>50494.1</v>
      </c>
      <c r="GN995">
        <v>55154.8</v>
      </c>
      <c r="GO995">
        <v>61955.1</v>
      </c>
      <c r="GP995">
        <v>1.984</v>
      </c>
      <c r="GQ995">
        <v>1.8528</v>
      </c>
      <c r="GR995">
        <v>0.155568</v>
      </c>
      <c r="GS995">
        <v>0</v>
      </c>
      <c r="GT995">
        <v>25.3439</v>
      </c>
      <c r="GU995">
        <v>999.9</v>
      </c>
      <c r="GV995">
        <v>57.832</v>
      </c>
      <c r="GW995">
        <v>29.175</v>
      </c>
      <c r="GX995">
        <v>26.0346</v>
      </c>
      <c r="GY995">
        <v>56.2219</v>
      </c>
      <c r="GZ995">
        <v>45.8934</v>
      </c>
      <c r="HA995">
        <v>1</v>
      </c>
      <c r="HB995">
        <v>-0.0603862</v>
      </c>
      <c r="HC995">
        <v>0.0178649</v>
      </c>
      <c r="HD995">
        <v>20.1138</v>
      </c>
      <c r="HE995">
        <v>5.19812</v>
      </c>
      <c r="HF995">
        <v>12.0052</v>
      </c>
      <c r="HG995">
        <v>4.976</v>
      </c>
      <c r="HH995">
        <v>3.2938</v>
      </c>
      <c r="HI995">
        <v>9999</v>
      </c>
      <c r="HJ995">
        <v>9999</v>
      </c>
      <c r="HK995">
        <v>9999</v>
      </c>
      <c r="HL995">
        <v>631.7</v>
      </c>
      <c r="HM995">
        <v>1.86313</v>
      </c>
      <c r="HN995">
        <v>1.86798</v>
      </c>
      <c r="HO995">
        <v>1.86783</v>
      </c>
      <c r="HP995">
        <v>1.86896</v>
      </c>
      <c r="HQ995">
        <v>1.86981</v>
      </c>
      <c r="HR995">
        <v>1.86587</v>
      </c>
      <c r="HS995">
        <v>1.86691</v>
      </c>
      <c r="HT995">
        <v>1.86829</v>
      </c>
      <c r="HU995">
        <v>5</v>
      </c>
      <c r="HV995">
        <v>0</v>
      </c>
      <c r="HW995">
        <v>0</v>
      </c>
      <c r="HX995">
        <v>0</v>
      </c>
      <c r="HY995" t="s">
        <v>422</v>
      </c>
      <c r="HZ995" t="s">
        <v>423</v>
      </c>
      <c r="IA995" t="s">
        <v>424</v>
      </c>
      <c r="IB995" t="s">
        <v>424</v>
      </c>
      <c r="IC995" t="s">
        <v>424</v>
      </c>
      <c r="ID995" t="s">
        <v>424</v>
      </c>
      <c r="IE995">
        <v>0</v>
      </c>
      <c r="IF995">
        <v>100</v>
      </c>
      <c r="IG995">
        <v>100</v>
      </c>
      <c r="IH995">
        <v>5.322</v>
      </c>
      <c r="II995">
        <v>0.4047</v>
      </c>
      <c r="IJ995">
        <v>3.92360093765785</v>
      </c>
      <c r="IK995">
        <v>0.00601174518973114</v>
      </c>
      <c r="IL995">
        <v>2.77886958061485e-07</v>
      </c>
      <c r="IM995">
        <v>-3.54636231360687e-10</v>
      </c>
      <c r="IN995">
        <v>-0.0563701243599933</v>
      </c>
      <c r="IO995">
        <v>-0.0144154843440888</v>
      </c>
      <c r="IP995">
        <v>0.00183489941427445</v>
      </c>
      <c r="IQ995">
        <v>-1.27444401181449e-05</v>
      </c>
      <c r="IR995">
        <v>-4</v>
      </c>
      <c r="IS995">
        <v>1848</v>
      </c>
      <c r="IT995">
        <v>1</v>
      </c>
      <c r="IU995">
        <v>25</v>
      </c>
      <c r="IV995">
        <v>48.6</v>
      </c>
      <c r="IW995">
        <v>48.6</v>
      </c>
      <c r="IX995">
        <v>0.595703</v>
      </c>
      <c r="IY995">
        <v>2.63794</v>
      </c>
      <c r="IZ995">
        <v>1.54785</v>
      </c>
      <c r="JA995">
        <v>2.30591</v>
      </c>
      <c r="JB995">
        <v>1.34644</v>
      </c>
      <c r="JC995">
        <v>2.39624</v>
      </c>
      <c r="JD995">
        <v>33.5804</v>
      </c>
      <c r="JE995">
        <v>24.2188</v>
      </c>
      <c r="JF995">
        <v>18</v>
      </c>
      <c r="JG995">
        <v>497.82</v>
      </c>
      <c r="JH995">
        <v>413.155</v>
      </c>
      <c r="JI995">
        <v>24.9996</v>
      </c>
      <c r="JJ995">
        <v>26.4712</v>
      </c>
      <c r="JK995">
        <v>29.9999</v>
      </c>
      <c r="JL995">
        <v>26.4222</v>
      </c>
      <c r="JM995">
        <v>26.3644</v>
      </c>
      <c r="JN995">
        <v>11.9594</v>
      </c>
      <c r="JO995">
        <v>27.3585</v>
      </c>
      <c r="JP995">
        <v>91.0428</v>
      </c>
      <c r="JQ995">
        <v>25</v>
      </c>
      <c r="JR995">
        <v>197.897</v>
      </c>
      <c r="JS995">
        <v>21.0225</v>
      </c>
      <c r="JT995">
        <v>102.314</v>
      </c>
      <c r="JU995">
        <v>103.123</v>
      </c>
    </row>
    <row r="996" spans="1:281">
      <c r="A996">
        <v>978</v>
      </c>
      <c r="B996">
        <v>1659038281.5</v>
      </c>
      <c r="C996">
        <v>14598.4000000954</v>
      </c>
      <c r="D996" t="s">
        <v>2391</v>
      </c>
      <c r="E996" t="s">
        <v>2392</v>
      </c>
      <c r="F996">
        <v>5</v>
      </c>
      <c r="G996" t="s">
        <v>2364</v>
      </c>
      <c r="H996" t="s">
        <v>417</v>
      </c>
      <c r="I996">
        <v>1659038273.71429</v>
      </c>
      <c r="J996">
        <f>(K996)/1000</f>
        <v>0</v>
      </c>
      <c r="K996">
        <f>IF(CZ996, AN996, AH996)</f>
        <v>0</v>
      </c>
      <c r="L996">
        <f>IF(CZ996, AI996, AG996)</f>
        <v>0</v>
      </c>
      <c r="M996">
        <f>DB996 - IF(AU996&gt;1, L996*CV996*100.0/(AW996*DP996), 0)</f>
        <v>0</v>
      </c>
      <c r="N996">
        <f>((T996-J996/2)*M996-L996)/(T996+J996/2)</f>
        <v>0</v>
      </c>
      <c r="O996">
        <f>N996*(DI996+DJ996)/1000.0</f>
        <v>0</v>
      </c>
      <c r="P996">
        <f>(DB996 - IF(AU996&gt;1, L996*CV996*100.0/(AW996*DP996), 0))*(DI996+DJ996)/1000.0</f>
        <v>0</v>
      </c>
      <c r="Q996">
        <f>2.0/((1/S996-1/R996)+SIGN(S996)*SQRT((1/S996-1/R996)*(1/S996-1/R996) + 4*CW996/((CW996+1)*(CW996+1))*(2*1/S996*1/R996-1/R996*1/R996)))</f>
        <v>0</v>
      </c>
      <c r="R996">
        <f>IF(LEFT(CX996,1)&lt;&gt;"0",IF(LEFT(CX996,1)="1",3.0,CY996),$D$5+$E$5*(DP996*DI996/($K$5*1000))+$F$5*(DP996*DI996/($K$5*1000))*MAX(MIN(CV996,$J$5),$I$5)*MAX(MIN(CV996,$J$5),$I$5)+$G$5*MAX(MIN(CV996,$J$5),$I$5)*(DP996*DI996/($K$5*1000))+$H$5*(DP996*DI996/($K$5*1000))*(DP996*DI996/($K$5*1000)))</f>
        <v>0</v>
      </c>
      <c r="S996">
        <f>J996*(1000-(1000*0.61365*exp(17.502*W996/(240.97+W996))/(DI996+DJ996)+DD996)/2)/(1000*0.61365*exp(17.502*W996/(240.97+W996))/(DI996+DJ996)-DD996)</f>
        <v>0</v>
      </c>
      <c r="T996">
        <f>1/((CW996+1)/(Q996/1.6)+1/(R996/1.37)) + CW996/((CW996+1)/(Q996/1.6) + CW996/(R996/1.37))</f>
        <v>0</v>
      </c>
      <c r="U996">
        <f>(CR996*CU996)</f>
        <v>0</v>
      </c>
      <c r="V996">
        <f>(DK996+(U996+2*0.95*5.67E-8*(((DK996+$B$7)+273)^4-(DK996+273)^4)-44100*J996)/(1.84*29.3*R996+8*0.95*5.67E-8*(DK996+273)^3))</f>
        <v>0</v>
      </c>
      <c r="W996">
        <f>($C$7*DL996+$D$7*DM996+$E$7*V996)</f>
        <v>0</v>
      </c>
      <c r="X996">
        <f>0.61365*exp(17.502*W996/(240.97+W996))</f>
        <v>0</v>
      </c>
      <c r="Y996">
        <f>(Z996/AA996*100)</f>
        <v>0</v>
      </c>
      <c r="Z996">
        <f>DD996*(DI996+DJ996)/1000</f>
        <v>0</v>
      </c>
      <c r="AA996">
        <f>0.61365*exp(17.502*DK996/(240.97+DK996))</f>
        <v>0</v>
      </c>
      <c r="AB996">
        <f>(X996-DD996*(DI996+DJ996)/1000)</f>
        <v>0</v>
      </c>
      <c r="AC996">
        <f>(-J996*44100)</f>
        <v>0</v>
      </c>
      <c r="AD996">
        <f>2*29.3*R996*0.92*(DK996-W996)</f>
        <v>0</v>
      </c>
      <c r="AE996">
        <f>2*0.95*5.67E-8*(((DK996+$B$7)+273)^4-(W996+273)^4)</f>
        <v>0</v>
      </c>
      <c r="AF996">
        <f>U996+AE996+AC996+AD996</f>
        <v>0</v>
      </c>
      <c r="AG996">
        <f>DH996*AU996*(DC996-DB996*(1000-AU996*DE996)/(1000-AU996*DD996))/(100*CV996)</f>
        <v>0</v>
      </c>
      <c r="AH996">
        <f>1000*DH996*AU996*(DD996-DE996)/(100*CV996*(1000-AU996*DD996))</f>
        <v>0</v>
      </c>
      <c r="AI996">
        <f>(AJ996 - AK996 - DI996*1E3/(8.314*(DK996+273.15)) * AM996/DH996 * AL996) * DH996/(100*CV996) * (1000 - DE996)/1000</f>
        <v>0</v>
      </c>
      <c r="AJ996">
        <v>214.111653029883</v>
      </c>
      <c r="AK996">
        <v>226.650321212121</v>
      </c>
      <c r="AL996">
        <v>-3.34646762362729</v>
      </c>
      <c r="AM996">
        <v>66.0516311451933</v>
      </c>
      <c r="AN996">
        <f>(AP996 - AO996 + DI996*1E3/(8.314*(DK996+273.15)) * AR996/DH996 * AQ996) * DH996/(100*CV996) * 1000/(1000 - AP996)</f>
        <v>0</v>
      </c>
      <c r="AO996">
        <v>20.9781177044439</v>
      </c>
      <c r="AP996">
        <v>22.9400006993007</v>
      </c>
      <c r="AQ996">
        <v>-2.77147657428394e-06</v>
      </c>
      <c r="AR996">
        <v>92.4097792653795</v>
      </c>
      <c r="AS996">
        <v>0</v>
      </c>
      <c r="AT996">
        <v>0</v>
      </c>
      <c r="AU996">
        <f>IF(AS996*$H$13&gt;=AW996,1.0,(AW996/(AW996-AS996*$H$13)))</f>
        <v>0</v>
      </c>
      <c r="AV996">
        <f>(AU996-1)*100</f>
        <v>0</v>
      </c>
      <c r="AW996">
        <f>MAX(0,($B$13+$C$13*DP996)/(1+$D$13*DP996)*DI996/(DK996+273)*$E$13)</f>
        <v>0</v>
      </c>
      <c r="AX996" t="s">
        <v>418</v>
      </c>
      <c r="AY996" t="s">
        <v>418</v>
      </c>
      <c r="AZ996">
        <v>0</v>
      </c>
      <c r="BA996">
        <v>0</v>
      </c>
      <c r="BB996">
        <f>1-AZ996/BA996</f>
        <v>0</v>
      </c>
      <c r="BC996">
        <v>0</v>
      </c>
      <c r="BD996" t="s">
        <v>418</v>
      </c>
      <c r="BE996" t="s">
        <v>418</v>
      </c>
      <c r="BF996">
        <v>0</v>
      </c>
      <c r="BG996">
        <v>0</v>
      </c>
      <c r="BH996">
        <f>1-BF996/BG996</f>
        <v>0</v>
      </c>
      <c r="BI996">
        <v>0.5</v>
      </c>
      <c r="BJ996">
        <f>CS996</f>
        <v>0</v>
      </c>
      <c r="BK996">
        <f>L996</f>
        <v>0</v>
      </c>
      <c r="BL996">
        <f>BH996*BI996*BJ996</f>
        <v>0</v>
      </c>
      <c r="BM996">
        <f>(BK996-BC996)/BJ996</f>
        <v>0</v>
      </c>
      <c r="BN996">
        <f>(BA996-BG996)/BG996</f>
        <v>0</v>
      </c>
      <c r="BO996">
        <f>AZ996/(BB996+AZ996/BG996)</f>
        <v>0</v>
      </c>
      <c r="BP996" t="s">
        <v>418</v>
      </c>
      <c r="BQ996">
        <v>0</v>
      </c>
      <c r="BR996">
        <f>IF(BQ996&lt;&gt;0, BQ996, BO996)</f>
        <v>0</v>
      </c>
      <c r="BS996">
        <f>1-BR996/BG996</f>
        <v>0</v>
      </c>
      <c r="BT996">
        <f>(BG996-BF996)/(BG996-BR996)</f>
        <v>0</v>
      </c>
      <c r="BU996">
        <f>(BA996-BG996)/(BA996-BR996)</f>
        <v>0</v>
      </c>
      <c r="BV996">
        <f>(BG996-BF996)/(BG996-AZ996)</f>
        <v>0</v>
      </c>
      <c r="BW996">
        <f>(BA996-BG996)/(BA996-AZ996)</f>
        <v>0</v>
      </c>
      <c r="BX996">
        <f>(BT996*BR996/BF996)</f>
        <v>0</v>
      </c>
      <c r="BY996">
        <f>(1-BX996)</f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f>$B$11*DQ996+$C$11*DR996+$F$11*EC996*(1-EF996)</f>
        <v>0</v>
      </c>
      <c r="CS996">
        <f>CR996*CT996</f>
        <v>0</v>
      </c>
      <c r="CT996">
        <f>($B$11*$D$9+$C$11*$D$9+$F$11*((EP996+EH996)/MAX(EP996+EH996+EQ996, 0.1)*$I$9+EQ996/MAX(EP996+EH996+EQ996, 0.1)*$J$9))/($B$11+$C$11+$F$11)</f>
        <v>0</v>
      </c>
      <c r="CU996">
        <f>($B$11*$K$9+$C$11*$K$9+$F$11*((EP996+EH996)/MAX(EP996+EH996+EQ996, 0.1)*$P$9+EQ996/MAX(EP996+EH996+EQ996, 0.1)*$Q$9))/($B$11+$C$11+$F$11)</f>
        <v>0</v>
      </c>
      <c r="CV996">
        <v>6</v>
      </c>
      <c r="CW996">
        <v>0.5</v>
      </c>
      <c r="CX996" t="s">
        <v>419</v>
      </c>
      <c r="CY996">
        <v>2</v>
      </c>
      <c r="CZ996" t="b">
        <v>1</v>
      </c>
      <c r="DA996">
        <v>1659038273.71429</v>
      </c>
      <c r="DB996">
        <v>244.891535714286</v>
      </c>
      <c r="DC996">
        <v>226.417857142857</v>
      </c>
      <c r="DD996">
        <v>22.9355071428571</v>
      </c>
      <c r="DE996">
        <v>20.977575</v>
      </c>
      <c r="DF996">
        <v>239.516928571429</v>
      </c>
      <c r="DG996">
        <v>22.5309571428571</v>
      </c>
      <c r="DH996">
        <v>500.013821428571</v>
      </c>
      <c r="DI996">
        <v>90.2520464285714</v>
      </c>
      <c r="DJ996">
        <v>0.0431180785714286</v>
      </c>
      <c r="DK996">
        <v>27.2263</v>
      </c>
      <c r="DL996">
        <v>27.8830714285714</v>
      </c>
      <c r="DM996">
        <v>999.9</v>
      </c>
      <c r="DN996">
        <v>0</v>
      </c>
      <c r="DO996">
        <v>0</v>
      </c>
      <c r="DP996">
        <v>10005.5357142857</v>
      </c>
      <c r="DQ996">
        <v>0</v>
      </c>
      <c r="DR996">
        <v>16.0527</v>
      </c>
      <c r="DS996">
        <v>18.4736714285714</v>
      </c>
      <c r="DT996">
        <v>250.640071428571</v>
      </c>
      <c r="DU996">
        <v>231.26925</v>
      </c>
      <c r="DV996">
        <v>1.95792285714286</v>
      </c>
      <c r="DW996">
        <v>226.417857142857</v>
      </c>
      <c r="DX996">
        <v>20.977575</v>
      </c>
      <c r="DY996">
        <v>2.06997535714286</v>
      </c>
      <c r="DZ996">
        <v>1.89326892857143</v>
      </c>
      <c r="EA996">
        <v>17.99</v>
      </c>
      <c r="EB996">
        <v>16.5789</v>
      </c>
      <c r="EC996">
        <v>1999.97642857143</v>
      </c>
      <c r="ED996">
        <v>0.980002964285714</v>
      </c>
      <c r="EE996">
        <v>0.0199974714285714</v>
      </c>
      <c r="EF996">
        <v>0</v>
      </c>
      <c r="EG996">
        <v>452.771071428571</v>
      </c>
      <c r="EH996">
        <v>5.00063</v>
      </c>
      <c r="EI996">
        <v>9098.93642857143</v>
      </c>
      <c r="EJ996">
        <v>17256.7035714286</v>
      </c>
      <c r="EK996">
        <v>37.955</v>
      </c>
      <c r="EL996">
        <v>38.0755</v>
      </c>
      <c r="EM996">
        <v>37.5</v>
      </c>
      <c r="EN996">
        <v>37.375</v>
      </c>
      <c r="EO996">
        <v>39</v>
      </c>
      <c r="EP996">
        <v>1955.08571428571</v>
      </c>
      <c r="EQ996">
        <v>39.8907142857143</v>
      </c>
      <c r="ER996">
        <v>0</v>
      </c>
      <c r="ES996">
        <v>1659038280.7</v>
      </c>
      <c r="ET996">
        <v>0</v>
      </c>
      <c r="EU996">
        <v>452.73336</v>
      </c>
      <c r="EV996">
        <v>-2.21284616250235</v>
      </c>
      <c r="EW996">
        <v>-48.2269231401711</v>
      </c>
      <c r="EX996">
        <v>9098.4148</v>
      </c>
      <c r="EY996">
        <v>15</v>
      </c>
      <c r="EZ996">
        <v>1659035359.5</v>
      </c>
      <c r="FA996" t="s">
        <v>1976</v>
      </c>
      <c r="FB996">
        <v>1659035357.5</v>
      </c>
      <c r="FC996">
        <v>1659035359.5</v>
      </c>
      <c r="FD996">
        <v>1</v>
      </c>
      <c r="FE996">
        <v>-0.104</v>
      </c>
      <c r="FF996">
        <v>-0.037</v>
      </c>
      <c r="FG996">
        <v>6.435</v>
      </c>
      <c r="FH996">
        <v>0.501</v>
      </c>
      <c r="FI996">
        <v>420</v>
      </c>
      <c r="FJ996">
        <v>25</v>
      </c>
      <c r="FK996">
        <v>0.45</v>
      </c>
      <c r="FL996">
        <v>0.11</v>
      </c>
      <c r="FM996">
        <v>18.048187804878</v>
      </c>
      <c r="FN996">
        <v>6.30870313588847</v>
      </c>
      <c r="FO996">
        <v>0.770912436960927</v>
      </c>
      <c r="FP996">
        <v>0</v>
      </c>
      <c r="FQ996">
        <v>452.953352941176</v>
      </c>
      <c r="FR996">
        <v>-3.25283422480935</v>
      </c>
      <c r="FS996">
        <v>0.387851008564229</v>
      </c>
      <c r="FT996">
        <v>0</v>
      </c>
      <c r="FU996">
        <v>1.95530317073171</v>
      </c>
      <c r="FV996">
        <v>0.0375198606271792</v>
      </c>
      <c r="FW996">
        <v>0.00459691277050494</v>
      </c>
      <c r="FX996">
        <v>1</v>
      </c>
      <c r="FY996">
        <v>1</v>
      </c>
      <c r="FZ996">
        <v>3</v>
      </c>
      <c r="GA996" t="s">
        <v>421</v>
      </c>
      <c r="GB996">
        <v>2.97332</v>
      </c>
      <c r="GC996">
        <v>2.69774</v>
      </c>
      <c r="GD996">
        <v>0.0527768</v>
      </c>
      <c r="GE996">
        <v>0.0498491</v>
      </c>
      <c r="GF996">
        <v>0.0999339</v>
      </c>
      <c r="GG996">
        <v>0.0948337</v>
      </c>
      <c r="GH996">
        <v>36881</v>
      </c>
      <c r="GI996">
        <v>40465.6</v>
      </c>
      <c r="GJ996">
        <v>35284</v>
      </c>
      <c r="GK996">
        <v>38624.6</v>
      </c>
      <c r="GL996">
        <v>45027.1</v>
      </c>
      <c r="GM996">
        <v>50495.2</v>
      </c>
      <c r="GN996">
        <v>55154.2</v>
      </c>
      <c r="GO996">
        <v>61955.8</v>
      </c>
      <c r="GP996">
        <v>1.9854</v>
      </c>
      <c r="GQ996">
        <v>1.852</v>
      </c>
      <c r="GR996">
        <v>0.154823</v>
      </c>
      <c r="GS996">
        <v>0</v>
      </c>
      <c r="GT996">
        <v>25.3439</v>
      </c>
      <c r="GU996">
        <v>999.9</v>
      </c>
      <c r="GV996">
        <v>57.807</v>
      </c>
      <c r="GW996">
        <v>29.165</v>
      </c>
      <c r="GX996">
        <v>26.0068</v>
      </c>
      <c r="GY996">
        <v>55.8419</v>
      </c>
      <c r="GZ996">
        <v>45.8454</v>
      </c>
      <c r="HA996">
        <v>1</v>
      </c>
      <c r="HB996">
        <v>-0.0606707</v>
      </c>
      <c r="HC996">
        <v>0.0172113</v>
      </c>
      <c r="HD996">
        <v>20.1141</v>
      </c>
      <c r="HE996">
        <v>5.19573</v>
      </c>
      <c r="HF996">
        <v>12.004</v>
      </c>
      <c r="HG996">
        <v>4.9752</v>
      </c>
      <c r="HH996">
        <v>3.294</v>
      </c>
      <c r="HI996">
        <v>9999</v>
      </c>
      <c r="HJ996">
        <v>9999</v>
      </c>
      <c r="HK996">
        <v>9999</v>
      </c>
      <c r="HL996">
        <v>631.7</v>
      </c>
      <c r="HM996">
        <v>1.86313</v>
      </c>
      <c r="HN996">
        <v>1.86798</v>
      </c>
      <c r="HO996">
        <v>1.86783</v>
      </c>
      <c r="HP996">
        <v>1.86896</v>
      </c>
      <c r="HQ996">
        <v>1.86981</v>
      </c>
      <c r="HR996">
        <v>1.86584</v>
      </c>
      <c r="HS996">
        <v>1.86691</v>
      </c>
      <c r="HT996">
        <v>1.86829</v>
      </c>
      <c r="HU996">
        <v>5</v>
      </c>
      <c r="HV996">
        <v>0</v>
      </c>
      <c r="HW996">
        <v>0</v>
      </c>
      <c r="HX996">
        <v>0</v>
      </c>
      <c r="HY996" t="s">
        <v>422</v>
      </c>
      <c r="HZ996" t="s">
        <v>423</v>
      </c>
      <c r="IA996" t="s">
        <v>424</v>
      </c>
      <c r="IB996" t="s">
        <v>424</v>
      </c>
      <c r="IC996" t="s">
        <v>424</v>
      </c>
      <c r="ID996" t="s">
        <v>424</v>
      </c>
      <c r="IE996">
        <v>0</v>
      </c>
      <c r="IF996">
        <v>100</v>
      </c>
      <c r="IG996">
        <v>100</v>
      </c>
      <c r="IH996">
        <v>5.223</v>
      </c>
      <c r="II996">
        <v>0.4048</v>
      </c>
      <c r="IJ996">
        <v>3.92360093765785</v>
      </c>
      <c r="IK996">
        <v>0.00601174518973114</v>
      </c>
      <c r="IL996">
        <v>2.77886958061485e-07</v>
      </c>
      <c r="IM996">
        <v>-3.54636231360687e-10</v>
      </c>
      <c r="IN996">
        <v>-0.0563701243599933</v>
      </c>
      <c r="IO996">
        <v>-0.0144154843440888</v>
      </c>
      <c r="IP996">
        <v>0.00183489941427445</v>
      </c>
      <c r="IQ996">
        <v>-1.27444401181449e-05</v>
      </c>
      <c r="IR996">
        <v>-4</v>
      </c>
      <c r="IS996">
        <v>1848</v>
      </c>
      <c r="IT996">
        <v>1</v>
      </c>
      <c r="IU996">
        <v>25</v>
      </c>
      <c r="IV996">
        <v>48.7</v>
      </c>
      <c r="IW996">
        <v>48.7</v>
      </c>
      <c r="IX996">
        <v>0.561523</v>
      </c>
      <c r="IY996">
        <v>2.64648</v>
      </c>
      <c r="IZ996">
        <v>1.54785</v>
      </c>
      <c r="JA996">
        <v>2.30591</v>
      </c>
      <c r="JB996">
        <v>1.34644</v>
      </c>
      <c r="JC996">
        <v>2.26807</v>
      </c>
      <c r="JD996">
        <v>33.5804</v>
      </c>
      <c r="JE996">
        <v>24.2188</v>
      </c>
      <c r="JF996">
        <v>18</v>
      </c>
      <c r="JG996">
        <v>498.741</v>
      </c>
      <c r="JH996">
        <v>412.7</v>
      </c>
      <c r="JI996">
        <v>24.9997</v>
      </c>
      <c r="JJ996">
        <v>26.4712</v>
      </c>
      <c r="JK996">
        <v>30.0001</v>
      </c>
      <c r="JL996">
        <v>26.4222</v>
      </c>
      <c r="JM996">
        <v>26.3644</v>
      </c>
      <c r="JN996">
        <v>11.2684</v>
      </c>
      <c r="JO996">
        <v>27.3585</v>
      </c>
      <c r="JP996">
        <v>91.0428</v>
      </c>
      <c r="JQ996">
        <v>25</v>
      </c>
      <c r="JR996">
        <v>184.419</v>
      </c>
      <c r="JS996">
        <v>21.0225</v>
      </c>
      <c r="JT996">
        <v>102.313</v>
      </c>
      <c r="JU996">
        <v>103.124</v>
      </c>
    </row>
    <row r="997" spans="1:281">
      <c r="A997">
        <v>979</v>
      </c>
      <c r="B997">
        <v>1659038286.5</v>
      </c>
      <c r="C997">
        <v>14603.4000000954</v>
      </c>
      <c r="D997" t="s">
        <v>2393</v>
      </c>
      <c r="E997" t="s">
        <v>2394</v>
      </c>
      <c r="F997">
        <v>5</v>
      </c>
      <c r="G997" t="s">
        <v>2364</v>
      </c>
      <c r="H997" t="s">
        <v>417</v>
      </c>
      <c r="I997">
        <v>1659038279</v>
      </c>
      <c r="J997">
        <f>(K997)/1000</f>
        <v>0</v>
      </c>
      <c r="K997">
        <f>IF(CZ997, AN997, AH997)</f>
        <v>0</v>
      </c>
      <c r="L997">
        <f>IF(CZ997, AI997, AG997)</f>
        <v>0</v>
      </c>
      <c r="M997">
        <f>DB997 - IF(AU997&gt;1, L997*CV997*100.0/(AW997*DP997), 0)</f>
        <v>0</v>
      </c>
      <c r="N997">
        <f>((T997-J997/2)*M997-L997)/(T997+J997/2)</f>
        <v>0</v>
      </c>
      <c r="O997">
        <f>N997*(DI997+DJ997)/1000.0</f>
        <v>0</v>
      </c>
      <c r="P997">
        <f>(DB997 - IF(AU997&gt;1, L997*CV997*100.0/(AW997*DP997), 0))*(DI997+DJ997)/1000.0</f>
        <v>0</v>
      </c>
      <c r="Q997">
        <f>2.0/((1/S997-1/R997)+SIGN(S997)*SQRT((1/S997-1/R997)*(1/S997-1/R997) + 4*CW997/((CW997+1)*(CW997+1))*(2*1/S997*1/R997-1/R997*1/R997)))</f>
        <v>0</v>
      </c>
      <c r="R997">
        <f>IF(LEFT(CX997,1)&lt;&gt;"0",IF(LEFT(CX997,1)="1",3.0,CY997),$D$5+$E$5*(DP997*DI997/($K$5*1000))+$F$5*(DP997*DI997/($K$5*1000))*MAX(MIN(CV997,$J$5),$I$5)*MAX(MIN(CV997,$J$5),$I$5)+$G$5*MAX(MIN(CV997,$J$5),$I$5)*(DP997*DI997/($K$5*1000))+$H$5*(DP997*DI997/($K$5*1000))*(DP997*DI997/($K$5*1000)))</f>
        <v>0</v>
      </c>
      <c r="S997">
        <f>J997*(1000-(1000*0.61365*exp(17.502*W997/(240.97+W997))/(DI997+DJ997)+DD997)/2)/(1000*0.61365*exp(17.502*W997/(240.97+W997))/(DI997+DJ997)-DD997)</f>
        <v>0</v>
      </c>
      <c r="T997">
        <f>1/((CW997+1)/(Q997/1.6)+1/(R997/1.37)) + CW997/((CW997+1)/(Q997/1.6) + CW997/(R997/1.37))</f>
        <v>0</v>
      </c>
      <c r="U997">
        <f>(CR997*CU997)</f>
        <v>0</v>
      </c>
      <c r="V997">
        <f>(DK997+(U997+2*0.95*5.67E-8*(((DK997+$B$7)+273)^4-(DK997+273)^4)-44100*J997)/(1.84*29.3*R997+8*0.95*5.67E-8*(DK997+273)^3))</f>
        <v>0</v>
      </c>
      <c r="W997">
        <f>($C$7*DL997+$D$7*DM997+$E$7*V997)</f>
        <v>0</v>
      </c>
      <c r="X997">
        <f>0.61365*exp(17.502*W997/(240.97+W997))</f>
        <v>0</v>
      </c>
      <c r="Y997">
        <f>(Z997/AA997*100)</f>
        <v>0</v>
      </c>
      <c r="Z997">
        <f>DD997*(DI997+DJ997)/1000</f>
        <v>0</v>
      </c>
      <c r="AA997">
        <f>0.61365*exp(17.502*DK997/(240.97+DK997))</f>
        <v>0</v>
      </c>
      <c r="AB997">
        <f>(X997-DD997*(DI997+DJ997)/1000)</f>
        <v>0</v>
      </c>
      <c r="AC997">
        <f>(-J997*44100)</f>
        <v>0</v>
      </c>
      <c r="AD997">
        <f>2*29.3*R997*0.92*(DK997-W997)</f>
        <v>0</v>
      </c>
      <c r="AE997">
        <f>2*0.95*5.67E-8*(((DK997+$B$7)+273)^4-(W997+273)^4)</f>
        <v>0</v>
      </c>
      <c r="AF997">
        <f>U997+AE997+AC997+AD997</f>
        <v>0</v>
      </c>
      <c r="AG997">
        <f>DH997*AU997*(DC997-DB997*(1000-AU997*DE997)/(1000-AU997*DD997))/(100*CV997)</f>
        <v>0</v>
      </c>
      <c r="AH997">
        <f>1000*DH997*AU997*(DD997-DE997)/(100*CV997*(1000-AU997*DD997))</f>
        <v>0</v>
      </c>
      <c r="AI997">
        <f>(AJ997 - AK997 - DI997*1E3/(8.314*(DK997+273.15)) * AM997/DH997 * AL997) * DH997/(100*CV997) * (1000 - DE997)/1000</f>
        <v>0</v>
      </c>
      <c r="AJ997">
        <v>197.246736377336</v>
      </c>
      <c r="AK997">
        <v>209.952618181818</v>
      </c>
      <c r="AL997">
        <v>-3.33590954759267</v>
      </c>
      <c r="AM997">
        <v>66.0516311451933</v>
      </c>
      <c r="AN997">
        <f>(AP997 - AO997 + DI997*1E3/(8.314*(DK997+273.15)) * AR997/DH997 * AQ997) * DH997/(100*CV997) * 1000/(1000 - AP997)</f>
        <v>0</v>
      </c>
      <c r="AO997">
        <v>20.9750655002631</v>
      </c>
      <c r="AP997">
        <v>22.9436517482518</v>
      </c>
      <c r="AQ997">
        <v>-2.88818770260351e-05</v>
      </c>
      <c r="AR997">
        <v>92.4097792653795</v>
      </c>
      <c r="AS997">
        <v>0</v>
      </c>
      <c r="AT997">
        <v>0</v>
      </c>
      <c r="AU997">
        <f>IF(AS997*$H$13&gt;=AW997,1.0,(AW997/(AW997-AS997*$H$13)))</f>
        <v>0</v>
      </c>
      <c r="AV997">
        <f>(AU997-1)*100</f>
        <v>0</v>
      </c>
      <c r="AW997">
        <f>MAX(0,($B$13+$C$13*DP997)/(1+$D$13*DP997)*DI997/(DK997+273)*$E$13)</f>
        <v>0</v>
      </c>
      <c r="AX997" t="s">
        <v>418</v>
      </c>
      <c r="AY997" t="s">
        <v>418</v>
      </c>
      <c r="AZ997">
        <v>0</v>
      </c>
      <c r="BA997">
        <v>0</v>
      </c>
      <c r="BB997">
        <f>1-AZ997/BA997</f>
        <v>0</v>
      </c>
      <c r="BC997">
        <v>0</v>
      </c>
      <c r="BD997" t="s">
        <v>418</v>
      </c>
      <c r="BE997" t="s">
        <v>418</v>
      </c>
      <c r="BF997">
        <v>0</v>
      </c>
      <c r="BG997">
        <v>0</v>
      </c>
      <c r="BH997">
        <f>1-BF997/BG997</f>
        <v>0</v>
      </c>
      <c r="BI997">
        <v>0.5</v>
      </c>
      <c r="BJ997">
        <f>CS997</f>
        <v>0</v>
      </c>
      <c r="BK997">
        <f>L997</f>
        <v>0</v>
      </c>
      <c r="BL997">
        <f>BH997*BI997*BJ997</f>
        <v>0</v>
      </c>
      <c r="BM997">
        <f>(BK997-BC997)/BJ997</f>
        <v>0</v>
      </c>
      <c r="BN997">
        <f>(BA997-BG997)/BG997</f>
        <v>0</v>
      </c>
      <c r="BO997">
        <f>AZ997/(BB997+AZ997/BG997)</f>
        <v>0</v>
      </c>
      <c r="BP997" t="s">
        <v>418</v>
      </c>
      <c r="BQ997">
        <v>0</v>
      </c>
      <c r="BR997">
        <f>IF(BQ997&lt;&gt;0, BQ997, BO997)</f>
        <v>0</v>
      </c>
      <c r="BS997">
        <f>1-BR997/BG997</f>
        <v>0</v>
      </c>
      <c r="BT997">
        <f>(BG997-BF997)/(BG997-BR997)</f>
        <v>0</v>
      </c>
      <c r="BU997">
        <f>(BA997-BG997)/(BA997-BR997)</f>
        <v>0</v>
      </c>
      <c r="BV997">
        <f>(BG997-BF997)/(BG997-AZ997)</f>
        <v>0</v>
      </c>
      <c r="BW997">
        <f>(BA997-BG997)/(BA997-AZ997)</f>
        <v>0</v>
      </c>
      <c r="BX997">
        <f>(BT997*BR997/BF997)</f>
        <v>0</v>
      </c>
      <c r="BY997">
        <f>(1-BX997)</f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f>$B$11*DQ997+$C$11*DR997+$F$11*EC997*(1-EF997)</f>
        <v>0</v>
      </c>
      <c r="CS997">
        <f>CR997*CT997</f>
        <v>0</v>
      </c>
      <c r="CT997">
        <f>($B$11*$D$9+$C$11*$D$9+$F$11*((EP997+EH997)/MAX(EP997+EH997+EQ997, 0.1)*$I$9+EQ997/MAX(EP997+EH997+EQ997, 0.1)*$J$9))/($B$11+$C$11+$F$11)</f>
        <v>0</v>
      </c>
      <c r="CU997">
        <f>($B$11*$K$9+$C$11*$K$9+$F$11*((EP997+EH997)/MAX(EP997+EH997+EQ997, 0.1)*$P$9+EQ997/MAX(EP997+EH997+EQ997, 0.1)*$Q$9))/($B$11+$C$11+$F$11)</f>
        <v>0</v>
      </c>
      <c r="CV997">
        <v>6</v>
      </c>
      <c r="CW997">
        <v>0.5</v>
      </c>
      <c r="CX997" t="s">
        <v>419</v>
      </c>
      <c r="CY997">
        <v>2</v>
      </c>
      <c r="CZ997" t="b">
        <v>1</v>
      </c>
      <c r="DA997">
        <v>1659038279</v>
      </c>
      <c r="DB997">
        <v>227.85537037037</v>
      </c>
      <c r="DC997">
        <v>208.925481481481</v>
      </c>
      <c r="DD997">
        <v>22.9377555555556</v>
      </c>
      <c r="DE997">
        <v>20.976462962963</v>
      </c>
      <c r="DF997">
        <v>222.583777777778</v>
      </c>
      <c r="DG997">
        <v>22.5331148148148</v>
      </c>
      <c r="DH997">
        <v>500.049592592593</v>
      </c>
      <c r="DI997">
        <v>90.2520148148148</v>
      </c>
      <c r="DJ997">
        <v>0.0430658555555555</v>
      </c>
      <c r="DK997">
        <v>27.226037037037</v>
      </c>
      <c r="DL997">
        <v>27.8842296296296</v>
      </c>
      <c r="DM997">
        <v>999.9</v>
      </c>
      <c r="DN997">
        <v>0</v>
      </c>
      <c r="DO997">
        <v>0</v>
      </c>
      <c r="DP997">
        <v>10022.7777777778</v>
      </c>
      <c r="DQ997">
        <v>0</v>
      </c>
      <c r="DR997">
        <v>16.0527</v>
      </c>
      <c r="DS997">
        <v>18.9298666666667</v>
      </c>
      <c r="DT997">
        <v>233.204518518519</v>
      </c>
      <c r="DU997">
        <v>213.401851851852</v>
      </c>
      <c r="DV997">
        <v>1.96129</v>
      </c>
      <c r="DW997">
        <v>208.925481481481</v>
      </c>
      <c r="DX997">
        <v>20.976462962963</v>
      </c>
      <c r="DY997">
        <v>2.07017851851852</v>
      </c>
      <c r="DZ997">
        <v>1.89316814814815</v>
      </c>
      <c r="EA997">
        <v>17.9915592592593</v>
      </c>
      <c r="EB997">
        <v>16.5780666666667</v>
      </c>
      <c r="EC997">
        <v>1999.99296296296</v>
      </c>
      <c r="ED997">
        <v>0.980003</v>
      </c>
      <c r="EE997">
        <v>0.0199974333333333</v>
      </c>
      <c r="EF997">
        <v>0</v>
      </c>
      <c r="EG997">
        <v>452.660962962963</v>
      </c>
      <c r="EH997">
        <v>5.00063</v>
      </c>
      <c r="EI997">
        <v>9095.58111111111</v>
      </c>
      <c r="EJ997">
        <v>17256.8555555556</v>
      </c>
      <c r="EK997">
        <v>37.951</v>
      </c>
      <c r="EL997">
        <v>38.0713333333333</v>
      </c>
      <c r="EM997">
        <v>37.5</v>
      </c>
      <c r="EN997">
        <v>37.375</v>
      </c>
      <c r="EO997">
        <v>39</v>
      </c>
      <c r="EP997">
        <v>1955.10185185185</v>
      </c>
      <c r="EQ997">
        <v>39.8911111111111</v>
      </c>
      <c r="ER997">
        <v>0</v>
      </c>
      <c r="ES997">
        <v>1659038285.5</v>
      </c>
      <c r="ET997">
        <v>0</v>
      </c>
      <c r="EU997">
        <v>452.64644</v>
      </c>
      <c r="EV997">
        <v>-0.165769241977658</v>
      </c>
      <c r="EW997">
        <v>-28.5553846743767</v>
      </c>
      <c r="EX997">
        <v>9095.5424</v>
      </c>
      <c r="EY997">
        <v>15</v>
      </c>
      <c r="EZ997">
        <v>1659035359.5</v>
      </c>
      <c r="FA997" t="s">
        <v>1976</v>
      </c>
      <c r="FB997">
        <v>1659035357.5</v>
      </c>
      <c r="FC997">
        <v>1659035359.5</v>
      </c>
      <c r="FD997">
        <v>1</v>
      </c>
      <c r="FE997">
        <v>-0.104</v>
      </c>
      <c r="FF997">
        <v>-0.037</v>
      </c>
      <c r="FG997">
        <v>6.435</v>
      </c>
      <c r="FH997">
        <v>0.501</v>
      </c>
      <c r="FI997">
        <v>420</v>
      </c>
      <c r="FJ997">
        <v>25</v>
      </c>
      <c r="FK997">
        <v>0.45</v>
      </c>
      <c r="FL997">
        <v>0.11</v>
      </c>
      <c r="FM997">
        <v>18.6522146341463</v>
      </c>
      <c r="FN997">
        <v>5.89061184668994</v>
      </c>
      <c r="FO997">
        <v>0.727573472129666</v>
      </c>
      <c r="FP997">
        <v>0</v>
      </c>
      <c r="FQ997">
        <v>452.737441176471</v>
      </c>
      <c r="FR997">
        <v>-1.41153552628811</v>
      </c>
      <c r="FS997">
        <v>0.262729249046423</v>
      </c>
      <c r="FT997">
        <v>0</v>
      </c>
      <c r="FU997">
        <v>1.95969512195122</v>
      </c>
      <c r="FV997">
        <v>0.0391929616724731</v>
      </c>
      <c r="FW997">
        <v>0.00480339774151345</v>
      </c>
      <c r="FX997">
        <v>1</v>
      </c>
      <c r="FY997">
        <v>1</v>
      </c>
      <c r="FZ997">
        <v>3</v>
      </c>
      <c r="GA997" t="s">
        <v>421</v>
      </c>
      <c r="GB997">
        <v>2.97356</v>
      </c>
      <c r="GC997">
        <v>2.69699</v>
      </c>
      <c r="GD997">
        <v>0.0492689</v>
      </c>
      <c r="GE997">
        <v>0.0462492</v>
      </c>
      <c r="GF997">
        <v>0.0999366</v>
      </c>
      <c r="GG997">
        <v>0.0948254</v>
      </c>
      <c r="GH997">
        <v>37017.2</v>
      </c>
      <c r="GI997">
        <v>40619.1</v>
      </c>
      <c r="GJ997">
        <v>35283.7</v>
      </c>
      <c r="GK997">
        <v>38624.9</v>
      </c>
      <c r="GL997">
        <v>45027.3</v>
      </c>
      <c r="GM997">
        <v>50495</v>
      </c>
      <c r="GN997">
        <v>55154.8</v>
      </c>
      <c r="GO997">
        <v>61955</v>
      </c>
      <c r="GP997">
        <v>1.9842</v>
      </c>
      <c r="GQ997">
        <v>1.853</v>
      </c>
      <c r="GR997">
        <v>0.154823</v>
      </c>
      <c r="GS997">
        <v>0</v>
      </c>
      <c r="GT997">
        <v>25.3417</v>
      </c>
      <c r="GU997">
        <v>999.9</v>
      </c>
      <c r="GV997">
        <v>57.832</v>
      </c>
      <c r="GW997">
        <v>29.175</v>
      </c>
      <c r="GX997">
        <v>26.0341</v>
      </c>
      <c r="GY997">
        <v>55.9419</v>
      </c>
      <c r="GZ997">
        <v>46.1579</v>
      </c>
      <c r="HA997">
        <v>1</v>
      </c>
      <c r="HB997">
        <v>-0.0607317</v>
      </c>
      <c r="HC997">
        <v>0.0159259</v>
      </c>
      <c r="HD997">
        <v>20.1139</v>
      </c>
      <c r="HE997">
        <v>5.19692</v>
      </c>
      <c r="HF997">
        <v>12.004</v>
      </c>
      <c r="HG997">
        <v>4.9756</v>
      </c>
      <c r="HH997">
        <v>3.2938</v>
      </c>
      <c r="HI997">
        <v>9999</v>
      </c>
      <c r="HJ997">
        <v>9999</v>
      </c>
      <c r="HK997">
        <v>9999</v>
      </c>
      <c r="HL997">
        <v>631.7</v>
      </c>
      <c r="HM997">
        <v>1.86316</v>
      </c>
      <c r="HN997">
        <v>1.86798</v>
      </c>
      <c r="HO997">
        <v>1.8678</v>
      </c>
      <c r="HP997">
        <v>1.86893</v>
      </c>
      <c r="HQ997">
        <v>1.86981</v>
      </c>
      <c r="HR997">
        <v>1.86584</v>
      </c>
      <c r="HS997">
        <v>1.86691</v>
      </c>
      <c r="HT997">
        <v>1.86829</v>
      </c>
      <c r="HU997">
        <v>5</v>
      </c>
      <c r="HV997">
        <v>0</v>
      </c>
      <c r="HW997">
        <v>0</v>
      </c>
      <c r="HX997">
        <v>0</v>
      </c>
      <c r="HY997" t="s">
        <v>422</v>
      </c>
      <c r="HZ997" t="s">
        <v>423</v>
      </c>
      <c r="IA997" t="s">
        <v>424</v>
      </c>
      <c r="IB997" t="s">
        <v>424</v>
      </c>
      <c r="IC997" t="s">
        <v>424</v>
      </c>
      <c r="ID997" t="s">
        <v>424</v>
      </c>
      <c r="IE997">
        <v>0</v>
      </c>
      <c r="IF997">
        <v>100</v>
      </c>
      <c r="IG997">
        <v>100</v>
      </c>
      <c r="IH997">
        <v>5.125</v>
      </c>
      <c r="II997">
        <v>0.4048</v>
      </c>
      <c r="IJ997">
        <v>3.92360093765785</v>
      </c>
      <c r="IK997">
        <v>0.00601174518973114</v>
      </c>
      <c r="IL997">
        <v>2.77886958061485e-07</v>
      </c>
      <c r="IM997">
        <v>-3.54636231360687e-10</v>
      </c>
      <c r="IN997">
        <v>-0.0563701243599933</v>
      </c>
      <c r="IO997">
        <v>-0.0144154843440888</v>
      </c>
      <c r="IP997">
        <v>0.00183489941427445</v>
      </c>
      <c r="IQ997">
        <v>-1.27444401181449e-05</v>
      </c>
      <c r="IR997">
        <v>-4</v>
      </c>
      <c r="IS997">
        <v>1848</v>
      </c>
      <c r="IT997">
        <v>1</v>
      </c>
      <c r="IU997">
        <v>25</v>
      </c>
      <c r="IV997">
        <v>48.8</v>
      </c>
      <c r="IW997">
        <v>48.8</v>
      </c>
      <c r="IX997">
        <v>0.523682</v>
      </c>
      <c r="IY997">
        <v>2.64771</v>
      </c>
      <c r="IZ997">
        <v>1.54785</v>
      </c>
      <c r="JA997">
        <v>2.30591</v>
      </c>
      <c r="JB997">
        <v>1.34644</v>
      </c>
      <c r="JC997">
        <v>2.40234</v>
      </c>
      <c r="JD997">
        <v>33.5804</v>
      </c>
      <c r="JE997">
        <v>24.2188</v>
      </c>
      <c r="JF997">
        <v>18</v>
      </c>
      <c r="JG997">
        <v>497.931</v>
      </c>
      <c r="JH997">
        <v>413.265</v>
      </c>
      <c r="JI997">
        <v>24.9997</v>
      </c>
      <c r="JJ997">
        <v>26.469</v>
      </c>
      <c r="JK997">
        <v>30.0001</v>
      </c>
      <c r="JL997">
        <v>26.4199</v>
      </c>
      <c r="JM997">
        <v>26.3644</v>
      </c>
      <c r="JN997">
        <v>10.5203</v>
      </c>
      <c r="JO997">
        <v>27.3585</v>
      </c>
      <c r="JP997">
        <v>91.0428</v>
      </c>
      <c r="JQ997">
        <v>25</v>
      </c>
      <c r="JR997">
        <v>164.248</v>
      </c>
      <c r="JS997">
        <v>21.0198</v>
      </c>
      <c r="JT997">
        <v>102.313</v>
      </c>
      <c r="JU997">
        <v>103.124</v>
      </c>
    </row>
    <row r="998" spans="1:281">
      <c r="A998">
        <v>980</v>
      </c>
      <c r="B998">
        <v>1659038291.5</v>
      </c>
      <c r="C998">
        <v>14608.4000000954</v>
      </c>
      <c r="D998" t="s">
        <v>2395</v>
      </c>
      <c r="E998" t="s">
        <v>2396</v>
      </c>
      <c r="F998">
        <v>5</v>
      </c>
      <c r="G998" t="s">
        <v>2364</v>
      </c>
      <c r="H998" t="s">
        <v>417</v>
      </c>
      <c r="I998">
        <v>1659038283.71429</v>
      </c>
      <c r="J998">
        <f>(K998)/1000</f>
        <v>0</v>
      </c>
      <c r="K998">
        <f>IF(CZ998, AN998, AH998)</f>
        <v>0</v>
      </c>
      <c r="L998">
        <f>IF(CZ998, AI998, AG998)</f>
        <v>0</v>
      </c>
      <c r="M998">
        <f>DB998 - IF(AU998&gt;1, L998*CV998*100.0/(AW998*DP998), 0)</f>
        <v>0</v>
      </c>
      <c r="N998">
        <f>((T998-J998/2)*M998-L998)/(T998+J998/2)</f>
        <v>0</v>
      </c>
      <c r="O998">
        <f>N998*(DI998+DJ998)/1000.0</f>
        <v>0</v>
      </c>
      <c r="P998">
        <f>(DB998 - IF(AU998&gt;1, L998*CV998*100.0/(AW998*DP998), 0))*(DI998+DJ998)/1000.0</f>
        <v>0</v>
      </c>
      <c r="Q998">
        <f>2.0/((1/S998-1/R998)+SIGN(S998)*SQRT((1/S998-1/R998)*(1/S998-1/R998) + 4*CW998/((CW998+1)*(CW998+1))*(2*1/S998*1/R998-1/R998*1/R998)))</f>
        <v>0</v>
      </c>
      <c r="R998">
        <f>IF(LEFT(CX998,1)&lt;&gt;"0",IF(LEFT(CX998,1)="1",3.0,CY998),$D$5+$E$5*(DP998*DI998/($K$5*1000))+$F$5*(DP998*DI998/($K$5*1000))*MAX(MIN(CV998,$J$5),$I$5)*MAX(MIN(CV998,$J$5),$I$5)+$G$5*MAX(MIN(CV998,$J$5),$I$5)*(DP998*DI998/($K$5*1000))+$H$5*(DP998*DI998/($K$5*1000))*(DP998*DI998/($K$5*1000)))</f>
        <v>0</v>
      </c>
      <c r="S998">
        <f>J998*(1000-(1000*0.61365*exp(17.502*W998/(240.97+W998))/(DI998+DJ998)+DD998)/2)/(1000*0.61365*exp(17.502*W998/(240.97+W998))/(DI998+DJ998)-DD998)</f>
        <v>0</v>
      </c>
      <c r="T998">
        <f>1/((CW998+1)/(Q998/1.6)+1/(R998/1.37)) + CW998/((CW998+1)/(Q998/1.6) + CW998/(R998/1.37))</f>
        <v>0</v>
      </c>
      <c r="U998">
        <f>(CR998*CU998)</f>
        <v>0</v>
      </c>
      <c r="V998">
        <f>(DK998+(U998+2*0.95*5.67E-8*(((DK998+$B$7)+273)^4-(DK998+273)^4)-44100*J998)/(1.84*29.3*R998+8*0.95*5.67E-8*(DK998+273)^3))</f>
        <v>0</v>
      </c>
      <c r="W998">
        <f>($C$7*DL998+$D$7*DM998+$E$7*V998)</f>
        <v>0</v>
      </c>
      <c r="X998">
        <f>0.61365*exp(17.502*W998/(240.97+W998))</f>
        <v>0</v>
      </c>
      <c r="Y998">
        <f>(Z998/AA998*100)</f>
        <v>0</v>
      </c>
      <c r="Z998">
        <f>DD998*(DI998+DJ998)/1000</f>
        <v>0</v>
      </c>
      <c r="AA998">
        <f>0.61365*exp(17.502*DK998/(240.97+DK998))</f>
        <v>0</v>
      </c>
      <c r="AB998">
        <f>(X998-DD998*(DI998+DJ998)/1000)</f>
        <v>0</v>
      </c>
      <c r="AC998">
        <f>(-J998*44100)</f>
        <v>0</v>
      </c>
      <c r="AD998">
        <f>2*29.3*R998*0.92*(DK998-W998)</f>
        <v>0</v>
      </c>
      <c r="AE998">
        <f>2*0.95*5.67E-8*(((DK998+$B$7)+273)^4-(W998+273)^4)</f>
        <v>0</v>
      </c>
      <c r="AF998">
        <f>U998+AE998+AC998+AD998</f>
        <v>0</v>
      </c>
      <c r="AG998">
        <f>DH998*AU998*(DC998-DB998*(1000-AU998*DE998)/(1000-AU998*DD998))/(100*CV998)</f>
        <v>0</v>
      </c>
      <c r="AH998">
        <f>1000*DH998*AU998*(DD998-DE998)/(100*CV998*(1000-AU998*DD998))</f>
        <v>0</v>
      </c>
      <c r="AI998">
        <f>(AJ998 - AK998 - DI998*1E3/(8.314*(DK998+273.15)) * AM998/DH998 * AL998) * DH998/(100*CV998) * (1000 - DE998)/1000</f>
        <v>0</v>
      </c>
      <c r="AJ998">
        <v>180.036492257451</v>
      </c>
      <c r="AK998">
        <v>193.334739393939</v>
      </c>
      <c r="AL998">
        <v>-3.35877467125643</v>
      </c>
      <c r="AM998">
        <v>66.0516311451933</v>
      </c>
      <c r="AN998">
        <f>(AP998 - AO998 + DI998*1E3/(8.314*(DK998+273.15)) * AR998/DH998 * AQ998) * DH998/(100*CV998) * 1000/(1000 - AP998)</f>
        <v>0</v>
      </c>
      <c r="AO998">
        <v>20.9730203337421</v>
      </c>
      <c r="AP998">
        <v>22.9461335664336</v>
      </c>
      <c r="AQ998">
        <v>-6.11663936567636e-06</v>
      </c>
      <c r="AR998">
        <v>92.4097792653795</v>
      </c>
      <c r="AS998">
        <v>0</v>
      </c>
      <c r="AT998">
        <v>0</v>
      </c>
      <c r="AU998">
        <f>IF(AS998*$H$13&gt;=AW998,1.0,(AW998/(AW998-AS998*$H$13)))</f>
        <v>0</v>
      </c>
      <c r="AV998">
        <f>(AU998-1)*100</f>
        <v>0</v>
      </c>
      <c r="AW998">
        <f>MAX(0,($B$13+$C$13*DP998)/(1+$D$13*DP998)*DI998/(DK998+273)*$E$13)</f>
        <v>0</v>
      </c>
      <c r="AX998" t="s">
        <v>418</v>
      </c>
      <c r="AY998" t="s">
        <v>418</v>
      </c>
      <c r="AZ998">
        <v>0</v>
      </c>
      <c r="BA998">
        <v>0</v>
      </c>
      <c r="BB998">
        <f>1-AZ998/BA998</f>
        <v>0</v>
      </c>
      <c r="BC998">
        <v>0</v>
      </c>
      <c r="BD998" t="s">
        <v>418</v>
      </c>
      <c r="BE998" t="s">
        <v>418</v>
      </c>
      <c r="BF998">
        <v>0</v>
      </c>
      <c r="BG998">
        <v>0</v>
      </c>
      <c r="BH998">
        <f>1-BF998/BG998</f>
        <v>0</v>
      </c>
      <c r="BI998">
        <v>0.5</v>
      </c>
      <c r="BJ998">
        <f>CS998</f>
        <v>0</v>
      </c>
      <c r="BK998">
        <f>L998</f>
        <v>0</v>
      </c>
      <c r="BL998">
        <f>BH998*BI998*BJ998</f>
        <v>0</v>
      </c>
      <c r="BM998">
        <f>(BK998-BC998)/BJ998</f>
        <v>0</v>
      </c>
      <c r="BN998">
        <f>(BA998-BG998)/BG998</f>
        <v>0</v>
      </c>
      <c r="BO998">
        <f>AZ998/(BB998+AZ998/BG998)</f>
        <v>0</v>
      </c>
      <c r="BP998" t="s">
        <v>418</v>
      </c>
      <c r="BQ998">
        <v>0</v>
      </c>
      <c r="BR998">
        <f>IF(BQ998&lt;&gt;0, BQ998, BO998)</f>
        <v>0</v>
      </c>
      <c r="BS998">
        <f>1-BR998/BG998</f>
        <v>0</v>
      </c>
      <c r="BT998">
        <f>(BG998-BF998)/(BG998-BR998)</f>
        <v>0</v>
      </c>
      <c r="BU998">
        <f>(BA998-BG998)/(BA998-BR998)</f>
        <v>0</v>
      </c>
      <c r="BV998">
        <f>(BG998-BF998)/(BG998-AZ998)</f>
        <v>0</v>
      </c>
      <c r="BW998">
        <f>(BA998-BG998)/(BA998-AZ998)</f>
        <v>0</v>
      </c>
      <c r="BX998">
        <f>(BT998*BR998/BF998)</f>
        <v>0</v>
      </c>
      <c r="BY998">
        <f>(1-BX998)</f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f>$B$11*DQ998+$C$11*DR998+$F$11*EC998*(1-EF998)</f>
        <v>0</v>
      </c>
      <c r="CS998">
        <f>CR998*CT998</f>
        <v>0</v>
      </c>
      <c r="CT998">
        <f>($B$11*$D$9+$C$11*$D$9+$F$11*((EP998+EH998)/MAX(EP998+EH998+EQ998, 0.1)*$I$9+EQ998/MAX(EP998+EH998+EQ998, 0.1)*$J$9))/($B$11+$C$11+$F$11)</f>
        <v>0</v>
      </c>
      <c r="CU998">
        <f>($B$11*$K$9+$C$11*$K$9+$F$11*((EP998+EH998)/MAX(EP998+EH998+EQ998, 0.1)*$P$9+EQ998/MAX(EP998+EH998+EQ998, 0.1)*$Q$9))/($B$11+$C$11+$F$11)</f>
        <v>0</v>
      </c>
      <c r="CV998">
        <v>6</v>
      </c>
      <c r="CW998">
        <v>0.5</v>
      </c>
      <c r="CX998" t="s">
        <v>419</v>
      </c>
      <c r="CY998">
        <v>2</v>
      </c>
      <c r="CZ998" t="b">
        <v>1</v>
      </c>
      <c r="DA998">
        <v>1659038283.71429</v>
      </c>
      <c r="DB998">
        <v>212.627678571429</v>
      </c>
      <c r="DC998">
        <v>193.113821428571</v>
      </c>
      <c r="DD998">
        <v>22.9410357142857</v>
      </c>
      <c r="DE998">
        <v>20.9750678571429</v>
      </c>
      <c r="DF998">
        <v>207.448107142857</v>
      </c>
      <c r="DG998">
        <v>22.5362357142857</v>
      </c>
      <c r="DH998">
        <v>500.051642857143</v>
      </c>
      <c r="DI998">
        <v>90.2522392857143</v>
      </c>
      <c r="DJ998">
        <v>0.0432555928571429</v>
      </c>
      <c r="DK998">
        <v>27.227975</v>
      </c>
      <c r="DL998">
        <v>27.884625</v>
      </c>
      <c r="DM998">
        <v>999.9</v>
      </c>
      <c r="DN998">
        <v>0</v>
      </c>
      <c r="DO998">
        <v>0</v>
      </c>
      <c r="DP998">
        <v>9997.32142857143</v>
      </c>
      <c r="DQ998">
        <v>0</v>
      </c>
      <c r="DR998">
        <v>16.0527</v>
      </c>
      <c r="DS998">
        <v>19.5138321428571</v>
      </c>
      <c r="DT998">
        <v>217.620071428571</v>
      </c>
      <c r="DU998">
        <v>197.251178571429</v>
      </c>
      <c r="DV998">
        <v>1.96596857142857</v>
      </c>
      <c r="DW998">
        <v>193.113821428571</v>
      </c>
      <c r="DX998">
        <v>20.9750678571429</v>
      </c>
      <c r="DY998">
        <v>2.07047964285714</v>
      </c>
      <c r="DZ998">
        <v>1.89304607142857</v>
      </c>
      <c r="EA998">
        <v>17.9938642857143</v>
      </c>
      <c r="EB998">
        <v>16.5770535714286</v>
      </c>
      <c r="EC998">
        <v>1999.9825</v>
      </c>
      <c r="ED998">
        <v>0.980002857142857</v>
      </c>
      <c r="EE998">
        <v>0.0199975857142857</v>
      </c>
      <c r="EF998">
        <v>0</v>
      </c>
      <c r="EG998">
        <v>452.683035714286</v>
      </c>
      <c r="EH998">
        <v>5.00063</v>
      </c>
      <c r="EI998">
        <v>9094.3375</v>
      </c>
      <c r="EJ998">
        <v>17256.7642857143</v>
      </c>
      <c r="EK998">
        <v>37.946</v>
      </c>
      <c r="EL998">
        <v>38.0665</v>
      </c>
      <c r="EM998">
        <v>37.5</v>
      </c>
      <c r="EN998">
        <v>37.375</v>
      </c>
      <c r="EO998">
        <v>39</v>
      </c>
      <c r="EP998">
        <v>1955.09107142857</v>
      </c>
      <c r="EQ998">
        <v>39.8914285714286</v>
      </c>
      <c r="ER998">
        <v>0</v>
      </c>
      <c r="ES998">
        <v>1659038290.9</v>
      </c>
      <c r="ET998">
        <v>0</v>
      </c>
      <c r="EU998">
        <v>452.658846153846</v>
      </c>
      <c r="EV998">
        <v>1.09825639158119</v>
      </c>
      <c r="EW998">
        <v>-1.94461540879354</v>
      </c>
      <c r="EX998">
        <v>9094.37538461538</v>
      </c>
      <c r="EY998">
        <v>15</v>
      </c>
      <c r="EZ998">
        <v>1659035359.5</v>
      </c>
      <c r="FA998" t="s">
        <v>1976</v>
      </c>
      <c r="FB998">
        <v>1659035357.5</v>
      </c>
      <c r="FC998">
        <v>1659035359.5</v>
      </c>
      <c r="FD998">
        <v>1</v>
      </c>
      <c r="FE998">
        <v>-0.104</v>
      </c>
      <c r="FF998">
        <v>-0.037</v>
      </c>
      <c r="FG998">
        <v>6.435</v>
      </c>
      <c r="FH998">
        <v>0.501</v>
      </c>
      <c r="FI998">
        <v>420</v>
      </c>
      <c r="FJ998">
        <v>25</v>
      </c>
      <c r="FK998">
        <v>0.45</v>
      </c>
      <c r="FL998">
        <v>0.11</v>
      </c>
      <c r="FM998">
        <v>19.0920634146341</v>
      </c>
      <c r="FN998">
        <v>5.58184181184666</v>
      </c>
      <c r="FO998">
        <v>0.689727926478224</v>
      </c>
      <c r="FP998">
        <v>0</v>
      </c>
      <c r="FQ998">
        <v>452.667647058824</v>
      </c>
      <c r="FR998">
        <v>0.10658517076841</v>
      </c>
      <c r="FS998">
        <v>0.1977916138044</v>
      </c>
      <c r="FT998">
        <v>1</v>
      </c>
      <c r="FU998">
        <v>1.96275951219512</v>
      </c>
      <c r="FV998">
        <v>0.0503763763066171</v>
      </c>
      <c r="FW998">
        <v>0.00573771006894013</v>
      </c>
      <c r="FX998">
        <v>1</v>
      </c>
      <c r="FY998">
        <v>2</v>
      </c>
      <c r="FZ998">
        <v>3</v>
      </c>
      <c r="GA998" t="s">
        <v>474</v>
      </c>
      <c r="GB998">
        <v>2.97348</v>
      </c>
      <c r="GC998">
        <v>2.69783</v>
      </c>
      <c r="GD998">
        <v>0.0456636</v>
      </c>
      <c r="GE998">
        <v>0.0423241</v>
      </c>
      <c r="GF998">
        <v>0.0999601</v>
      </c>
      <c r="GG998">
        <v>0.0948209</v>
      </c>
      <c r="GH998">
        <v>37158</v>
      </c>
      <c r="GI998">
        <v>40786.9</v>
      </c>
      <c r="GJ998">
        <v>35284.1</v>
      </c>
      <c r="GK998">
        <v>38625.6</v>
      </c>
      <c r="GL998">
        <v>45026.5</v>
      </c>
      <c r="GM998">
        <v>50496</v>
      </c>
      <c r="GN998">
        <v>55155.4</v>
      </c>
      <c r="GO998">
        <v>61956.1</v>
      </c>
      <c r="GP998">
        <v>1.9858</v>
      </c>
      <c r="GQ998">
        <v>1.8518</v>
      </c>
      <c r="GR998">
        <v>0.154525</v>
      </c>
      <c r="GS998">
        <v>0</v>
      </c>
      <c r="GT998">
        <v>25.3417</v>
      </c>
      <c r="GU998">
        <v>999.9</v>
      </c>
      <c r="GV998">
        <v>57.807</v>
      </c>
      <c r="GW998">
        <v>29.165</v>
      </c>
      <c r="GX998">
        <v>26.0063</v>
      </c>
      <c r="GY998">
        <v>56.3419</v>
      </c>
      <c r="GZ998">
        <v>45.7612</v>
      </c>
      <c r="HA998">
        <v>1</v>
      </c>
      <c r="HB998">
        <v>-0.0606707</v>
      </c>
      <c r="HC998">
        <v>0.0156209</v>
      </c>
      <c r="HD998">
        <v>20.1142</v>
      </c>
      <c r="HE998">
        <v>5.19573</v>
      </c>
      <c r="HF998">
        <v>12.004</v>
      </c>
      <c r="HG998">
        <v>4.976</v>
      </c>
      <c r="HH998">
        <v>3.2938</v>
      </c>
      <c r="HI998">
        <v>9999</v>
      </c>
      <c r="HJ998">
        <v>9999</v>
      </c>
      <c r="HK998">
        <v>9999</v>
      </c>
      <c r="HL998">
        <v>631.7</v>
      </c>
      <c r="HM998">
        <v>1.86319</v>
      </c>
      <c r="HN998">
        <v>1.86804</v>
      </c>
      <c r="HO998">
        <v>1.86783</v>
      </c>
      <c r="HP998">
        <v>1.86896</v>
      </c>
      <c r="HQ998">
        <v>1.86981</v>
      </c>
      <c r="HR998">
        <v>1.86584</v>
      </c>
      <c r="HS998">
        <v>1.86691</v>
      </c>
      <c r="HT998">
        <v>1.86829</v>
      </c>
      <c r="HU998">
        <v>5</v>
      </c>
      <c r="HV998">
        <v>0</v>
      </c>
      <c r="HW998">
        <v>0</v>
      </c>
      <c r="HX998">
        <v>0</v>
      </c>
      <c r="HY998" t="s">
        <v>422</v>
      </c>
      <c r="HZ998" t="s">
        <v>423</v>
      </c>
      <c r="IA998" t="s">
        <v>424</v>
      </c>
      <c r="IB998" t="s">
        <v>424</v>
      </c>
      <c r="IC998" t="s">
        <v>424</v>
      </c>
      <c r="ID998" t="s">
        <v>424</v>
      </c>
      <c r="IE998">
        <v>0</v>
      </c>
      <c r="IF998">
        <v>100</v>
      </c>
      <c r="IG998">
        <v>100</v>
      </c>
      <c r="IH998">
        <v>5.026</v>
      </c>
      <c r="II998">
        <v>0.4052</v>
      </c>
      <c r="IJ998">
        <v>3.92360093765785</v>
      </c>
      <c r="IK998">
        <v>0.00601174518973114</v>
      </c>
      <c r="IL998">
        <v>2.77886958061485e-07</v>
      </c>
      <c r="IM998">
        <v>-3.54636231360687e-10</v>
      </c>
      <c r="IN998">
        <v>-0.0563701243599933</v>
      </c>
      <c r="IO998">
        <v>-0.0144154843440888</v>
      </c>
      <c r="IP998">
        <v>0.00183489941427445</v>
      </c>
      <c r="IQ998">
        <v>-1.27444401181449e-05</v>
      </c>
      <c r="IR998">
        <v>-4</v>
      </c>
      <c r="IS998">
        <v>1848</v>
      </c>
      <c r="IT998">
        <v>1</v>
      </c>
      <c r="IU998">
        <v>25</v>
      </c>
      <c r="IV998">
        <v>48.9</v>
      </c>
      <c r="IW998">
        <v>48.9</v>
      </c>
      <c r="IX998">
        <v>0.488281</v>
      </c>
      <c r="IY998">
        <v>2.64404</v>
      </c>
      <c r="IZ998">
        <v>1.54785</v>
      </c>
      <c r="JA998">
        <v>2.30591</v>
      </c>
      <c r="JB998">
        <v>1.34644</v>
      </c>
      <c r="JC998">
        <v>2.37793</v>
      </c>
      <c r="JD998">
        <v>33.5804</v>
      </c>
      <c r="JE998">
        <v>24.2188</v>
      </c>
      <c r="JF998">
        <v>18</v>
      </c>
      <c r="JG998">
        <v>498.981</v>
      </c>
      <c r="JH998">
        <v>412.57</v>
      </c>
      <c r="JI998">
        <v>24.9998</v>
      </c>
      <c r="JJ998">
        <v>26.469</v>
      </c>
      <c r="JK998">
        <v>30.0001</v>
      </c>
      <c r="JL998">
        <v>26.4199</v>
      </c>
      <c r="JM998">
        <v>26.3621</v>
      </c>
      <c r="JN998">
        <v>9.82033</v>
      </c>
      <c r="JO998">
        <v>27.3585</v>
      </c>
      <c r="JP998">
        <v>91.0428</v>
      </c>
      <c r="JQ998">
        <v>25</v>
      </c>
      <c r="JR998">
        <v>150.793</v>
      </c>
      <c r="JS998">
        <v>21.0205</v>
      </c>
      <c r="JT998">
        <v>102.315</v>
      </c>
      <c r="JU998">
        <v>103.126</v>
      </c>
    </row>
    <row r="999" spans="1:281">
      <c r="A999">
        <v>981</v>
      </c>
      <c r="B999">
        <v>1659038296</v>
      </c>
      <c r="C999">
        <v>14612.9000000954</v>
      </c>
      <c r="D999" t="s">
        <v>2397</v>
      </c>
      <c r="E999" t="s">
        <v>2398</v>
      </c>
      <c r="F999">
        <v>5</v>
      </c>
      <c r="G999" t="s">
        <v>2364</v>
      </c>
      <c r="H999" t="s">
        <v>417</v>
      </c>
      <c r="I999">
        <v>1659038288.16071</v>
      </c>
      <c r="J999">
        <f>(K999)/1000</f>
        <v>0</v>
      </c>
      <c r="K999">
        <f>IF(CZ999, AN999, AH999)</f>
        <v>0</v>
      </c>
      <c r="L999">
        <f>IF(CZ999, AI999, AG999)</f>
        <v>0</v>
      </c>
      <c r="M999">
        <f>DB999 - IF(AU999&gt;1, L999*CV999*100.0/(AW999*DP999), 0)</f>
        <v>0</v>
      </c>
      <c r="N999">
        <f>((T999-J999/2)*M999-L999)/(T999+J999/2)</f>
        <v>0</v>
      </c>
      <c r="O999">
        <f>N999*(DI999+DJ999)/1000.0</f>
        <v>0</v>
      </c>
      <c r="P999">
        <f>(DB999 - IF(AU999&gt;1, L999*CV999*100.0/(AW999*DP999), 0))*(DI999+DJ999)/1000.0</f>
        <v>0</v>
      </c>
      <c r="Q999">
        <f>2.0/((1/S999-1/R999)+SIGN(S999)*SQRT((1/S999-1/R999)*(1/S999-1/R999) + 4*CW999/((CW999+1)*(CW999+1))*(2*1/S999*1/R999-1/R999*1/R999)))</f>
        <v>0</v>
      </c>
      <c r="R999">
        <f>IF(LEFT(CX999,1)&lt;&gt;"0",IF(LEFT(CX999,1)="1",3.0,CY999),$D$5+$E$5*(DP999*DI999/($K$5*1000))+$F$5*(DP999*DI999/($K$5*1000))*MAX(MIN(CV999,$J$5),$I$5)*MAX(MIN(CV999,$J$5),$I$5)+$G$5*MAX(MIN(CV999,$J$5),$I$5)*(DP999*DI999/($K$5*1000))+$H$5*(DP999*DI999/($K$5*1000))*(DP999*DI999/($K$5*1000)))</f>
        <v>0</v>
      </c>
      <c r="S999">
        <f>J999*(1000-(1000*0.61365*exp(17.502*W999/(240.97+W999))/(DI999+DJ999)+DD999)/2)/(1000*0.61365*exp(17.502*W999/(240.97+W999))/(DI999+DJ999)-DD999)</f>
        <v>0</v>
      </c>
      <c r="T999">
        <f>1/((CW999+1)/(Q999/1.6)+1/(R999/1.37)) + CW999/((CW999+1)/(Q999/1.6) + CW999/(R999/1.37))</f>
        <v>0</v>
      </c>
      <c r="U999">
        <f>(CR999*CU999)</f>
        <v>0</v>
      </c>
      <c r="V999">
        <f>(DK999+(U999+2*0.95*5.67E-8*(((DK999+$B$7)+273)^4-(DK999+273)^4)-44100*J999)/(1.84*29.3*R999+8*0.95*5.67E-8*(DK999+273)^3))</f>
        <v>0</v>
      </c>
      <c r="W999">
        <f>($C$7*DL999+$D$7*DM999+$E$7*V999)</f>
        <v>0</v>
      </c>
      <c r="X999">
        <f>0.61365*exp(17.502*W999/(240.97+W999))</f>
        <v>0</v>
      </c>
      <c r="Y999">
        <f>(Z999/AA999*100)</f>
        <v>0</v>
      </c>
      <c r="Z999">
        <f>DD999*(DI999+DJ999)/1000</f>
        <v>0</v>
      </c>
      <c r="AA999">
        <f>0.61365*exp(17.502*DK999/(240.97+DK999))</f>
        <v>0</v>
      </c>
      <c r="AB999">
        <f>(X999-DD999*(DI999+DJ999)/1000)</f>
        <v>0</v>
      </c>
      <c r="AC999">
        <f>(-J999*44100)</f>
        <v>0</v>
      </c>
      <c r="AD999">
        <f>2*29.3*R999*0.92*(DK999-W999)</f>
        <v>0</v>
      </c>
      <c r="AE999">
        <f>2*0.95*5.67E-8*(((DK999+$B$7)+273)^4-(W999+273)^4)</f>
        <v>0</v>
      </c>
      <c r="AF999">
        <f>U999+AE999+AC999+AD999</f>
        <v>0</v>
      </c>
      <c r="AG999">
        <f>DH999*AU999*(DC999-DB999*(1000-AU999*DE999)/(1000-AU999*DD999))/(100*CV999)</f>
        <v>0</v>
      </c>
      <c r="AH999">
        <f>1000*DH999*AU999*(DD999-DE999)/(100*CV999*(1000-AU999*DD999))</f>
        <v>0</v>
      </c>
      <c r="AI999">
        <f>(AJ999 - AK999 - DI999*1E3/(8.314*(DK999+273.15)) * AM999/DH999 * AL999) * DH999/(100*CV999) * (1000 - DE999)/1000</f>
        <v>0</v>
      </c>
      <c r="AJ999">
        <v>164.436093462865</v>
      </c>
      <c r="AK999">
        <v>178.155612121212</v>
      </c>
      <c r="AL999">
        <v>-3.37558053996907</v>
      </c>
      <c r="AM999">
        <v>66.0516311451933</v>
      </c>
      <c r="AN999">
        <f>(AP999 - AO999 + DI999*1E3/(8.314*(DK999+273.15)) * AR999/DH999 * AQ999) * DH999/(100*CV999) * 1000/(1000 - AP999)</f>
        <v>0</v>
      </c>
      <c r="AO999">
        <v>20.9724632938021</v>
      </c>
      <c r="AP999">
        <v>22.9491881118881</v>
      </c>
      <c r="AQ999">
        <v>2.05561311866247e-06</v>
      </c>
      <c r="AR999">
        <v>92.4097792653795</v>
      </c>
      <c r="AS999">
        <v>0</v>
      </c>
      <c r="AT999">
        <v>0</v>
      </c>
      <c r="AU999">
        <f>IF(AS999*$H$13&gt;=AW999,1.0,(AW999/(AW999-AS999*$H$13)))</f>
        <v>0</v>
      </c>
      <c r="AV999">
        <f>(AU999-1)*100</f>
        <v>0</v>
      </c>
      <c r="AW999">
        <f>MAX(0,($B$13+$C$13*DP999)/(1+$D$13*DP999)*DI999/(DK999+273)*$E$13)</f>
        <v>0</v>
      </c>
      <c r="AX999" t="s">
        <v>418</v>
      </c>
      <c r="AY999" t="s">
        <v>418</v>
      </c>
      <c r="AZ999">
        <v>0</v>
      </c>
      <c r="BA999">
        <v>0</v>
      </c>
      <c r="BB999">
        <f>1-AZ999/BA999</f>
        <v>0</v>
      </c>
      <c r="BC999">
        <v>0</v>
      </c>
      <c r="BD999" t="s">
        <v>418</v>
      </c>
      <c r="BE999" t="s">
        <v>418</v>
      </c>
      <c r="BF999">
        <v>0</v>
      </c>
      <c r="BG999">
        <v>0</v>
      </c>
      <c r="BH999">
        <f>1-BF999/BG999</f>
        <v>0</v>
      </c>
      <c r="BI999">
        <v>0.5</v>
      </c>
      <c r="BJ999">
        <f>CS999</f>
        <v>0</v>
      </c>
      <c r="BK999">
        <f>L999</f>
        <v>0</v>
      </c>
      <c r="BL999">
        <f>BH999*BI999*BJ999</f>
        <v>0</v>
      </c>
      <c r="BM999">
        <f>(BK999-BC999)/BJ999</f>
        <v>0</v>
      </c>
      <c r="BN999">
        <f>(BA999-BG999)/BG999</f>
        <v>0</v>
      </c>
      <c r="BO999">
        <f>AZ999/(BB999+AZ999/BG999)</f>
        <v>0</v>
      </c>
      <c r="BP999" t="s">
        <v>418</v>
      </c>
      <c r="BQ999">
        <v>0</v>
      </c>
      <c r="BR999">
        <f>IF(BQ999&lt;&gt;0, BQ999, BO999)</f>
        <v>0</v>
      </c>
      <c r="BS999">
        <f>1-BR999/BG999</f>
        <v>0</v>
      </c>
      <c r="BT999">
        <f>(BG999-BF999)/(BG999-BR999)</f>
        <v>0</v>
      </c>
      <c r="BU999">
        <f>(BA999-BG999)/(BA999-BR999)</f>
        <v>0</v>
      </c>
      <c r="BV999">
        <f>(BG999-BF999)/(BG999-AZ999)</f>
        <v>0</v>
      </c>
      <c r="BW999">
        <f>(BA999-BG999)/(BA999-AZ999)</f>
        <v>0</v>
      </c>
      <c r="BX999">
        <f>(BT999*BR999/BF999)</f>
        <v>0</v>
      </c>
      <c r="BY999">
        <f>(1-BX999)</f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f>$B$11*DQ999+$C$11*DR999+$F$11*EC999*(1-EF999)</f>
        <v>0</v>
      </c>
      <c r="CS999">
        <f>CR999*CT999</f>
        <v>0</v>
      </c>
      <c r="CT999">
        <f>($B$11*$D$9+$C$11*$D$9+$F$11*((EP999+EH999)/MAX(EP999+EH999+EQ999, 0.1)*$I$9+EQ999/MAX(EP999+EH999+EQ999, 0.1)*$J$9))/($B$11+$C$11+$F$11)</f>
        <v>0</v>
      </c>
      <c r="CU999">
        <f>($B$11*$K$9+$C$11*$K$9+$F$11*((EP999+EH999)/MAX(EP999+EH999+EQ999, 0.1)*$P$9+EQ999/MAX(EP999+EH999+EQ999, 0.1)*$Q$9))/($B$11+$C$11+$F$11)</f>
        <v>0</v>
      </c>
      <c r="CV999">
        <v>6</v>
      </c>
      <c r="CW999">
        <v>0.5</v>
      </c>
      <c r="CX999" t="s">
        <v>419</v>
      </c>
      <c r="CY999">
        <v>2</v>
      </c>
      <c r="CZ999" t="b">
        <v>1</v>
      </c>
      <c r="DA999">
        <v>1659038288.16071</v>
      </c>
      <c r="DB999">
        <v>198.120392857143</v>
      </c>
      <c r="DC999">
        <v>178.275</v>
      </c>
      <c r="DD999">
        <v>22.9436428571429</v>
      </c>
      <c r="DE999">
        <v>20.9737428571429</v>
      </c>
      <c r="DF999">
        <v>193.0285</v>
      </c>
      <c r="DG999">
        <v>22.5387214285714</v>
      </c>
      <c r="DH999">
        <v>500.054892857143</v>
      </c>
      <c r="DI999">
        <v>90.2525178571429</v>
      </c>
      <c r="DJ999">
        <v>0.0432037142857143</v>
      </c>
      <c r="DK999">
        <v>27.2299964285714</v>
      </c>
      <c r="DL999">
        <v>27.8802928571429</v>
      </c>
      <c r="DM999">
        <v>999.9</v>
      </c>
      <c r="DN999">
        <v>0</v>
      </c>
      <c r="DO999">
        <v>0</v>
      </c>
      <c r="DP999">
        <v>10014.4642857143</v>
      </c>
      <c r="DQ999">
        <v>0</v>
      </c>
      <c r="DR999">
        <v>16.0527</v>
      </c>
      <c r="DS999">
        <v>19.84535</v>
      </c>
      <c r="DT999">
        <v>202.772714285714</v>
      </c>
      <c r="DU999">
        <v>182.094285714286</v>
      </c>
      <c r="DV999">
        <v>1.969905</v>
      </c>
      <c r="DW999">
        <v>178.275</v>
      </c>
      <c r="DX999">
        <v>20.9737428571429</v>
      </c>
      <c r="DY999">
        <v>2.07072142857143</v>
      </c>
      <c r="DZ999">
        <v>1.8929325</v>
      </c>
      <c r="EA999">
        <v>17.9957214285714</v>
      </c>
      <c r="EB999">
        <v>16.5760964285714</v>
      </c>
      <c r="EC999">
        <v>1999.9775</v>
      </c>
      <c r="ED999">
        <v>0.980002857142857</v>
      </c>
      <c r="EE999">
        <v>0.0199975857142857</v>
      </c>
      <c r="EF999">
        <v>0</v>
      </c>
      <c r="EG999">
        <v>452.737357142857</v>
      </c>
      <c r="EH999">
        <v>5.00063</v>
      </c>
      <c r="EI999">
        <v>9094.73035714285</v>
      </c>
      <c r="EJ999">
        <v>17256.725</v>
      </c>
      <c r="EK999">
        <v>37.946</v>
      </c>
      <c r="EL999">
        <v>38.0665</v>
      </c>
      <c r="EM999">
        <v>37.5</v>
      </c>
      <c r="EN999">
        <v>37.375</v>
      </c>
      <c r="EO999">
        <v>39</v>
      </c>
      <c r="EP999">
        <v>1955.08607142857</v>
      </c>
      <c r="EQ999">
        <v>39.8914285714286</v>
      </c>
      <c r="ER999">
        <v>0</v>
      </c>
      <c r="ES999">
        <v>1659038295.7</v>
      </c>
      <c r="ET999">
        <v>0</v>
      </c>
      <c r="EU999">
        <v>452.760307692308</v>
      </c>
      <c r="EV999">
        <v>1.31535042010929</v>
      </c>
      <c r="EW999">
        <v>20.4191452974725</v>
      </c>
      <c r="EX999">
        <v>9095.08384615385</v>
      </c>
      <c r="EY999">
        <v>15</v>
      </c>
      <c r="EZ999">
        <v>1659035359.5</v>
      </c>
      <c r="FA999" t="s">
        <v>1976</v>
      </c>
      <c r="FB999">
        <v>1659035357.5</v>
      </c>
      <c r="FC999">
        <v>1659035359.5</v>
      </c>
      <c r="FD999">
        <v>1</v>
      </c>
      <c r="FE999">
        <v>-0.104</v>
      </c>
      <c r="FF999">
        <v>-0.037</v>
      </c>
      <c r="FG999">
        <v>6.435</v>
      </c>
      <c r="FH999">
        <v>0.501</v>
      </c>
      <c r="FI999">
        <v>420</v>
      </c>
      <c r="FJ999">
        <v>25</v>
      </c>
      <c r="FK999">
        <v>0.45</v>
      </c>
      <c r="FL999">
        <v>0.11</v>
      </c>
      <c r="FM999">
        <v>19.5689902439024</v>
      </c>
      <c r="FN999">
        <v>5.96970731707319</v>
      </c>
      <c r="FO999">
        <v>0.722960850339996</v>
      </c>
      <c r="FP999">
        <v>0</v>
      </c>
      <c r="FQ999">
        <v>452.703088235294</v>
      </c>
      <c r="FR999">
        <v>0.943850261755755</v>
      </c>
      <c r="FS999">
        <v>0.234292347248556</v>
      </c>
      <c r="FT999">
        <v>1</v>
      </c>
      <c r="FU999">
        <v>1.96691536585366</v>
      </c>
      <c r="FV999">
        <v>0.0562289895470398</v>
      </c>
      <c r="FW999">
        <v>0.00611963258005997</v>
      </c>
      <c r="FX999">
        <v>1</v>
      </c>
      <c r="FY999">
        <v>2</v>
      </c>
      <c r="FZ999">
        <v>3</v>
      </c>
      <c r="GA999" t="s">
        <v>474</v>
      </c>
      <c r="GB999">
        <v>2.97397</v>
      </c>
      <c r="GC999">
        <v>2.6973</v>
      </c>
      <c r="GD999">
        <v>0.0423419</v>
      </c>
      <c r="GE999">
        <v>0.0390532</v>
      </c>
      <c r="GF999">
        <v>0.0999656</v>
      </c>
      <c r="GG999">
        <v>0.0948195</v>
      </c>
      <c r="GH999">
        <v>37288</v>
      </c>
      <c r="GI999">
        <v>40925.7</v>
      </c>
      <c r="GJ999">
        <v>35284.8</v>
      </c>
      <c r="GK999">
        <v>38625.1</v>
      </c>
      <c r="GL999">
        <v>45026.7</v>
      </c>
      <c r="GM999">
        <v>50496</v>
      </c>
      <c r="GN999">
        <v>55156.1</v>
      </c>
      <c r="GO999">
        <v>61956.1</v>
      </c>
      <c r="GP999">
        <v>1.9864</v>
      </c>
      <c r="GQ999">
        <v>1.8512</v>
      </c>
      <c r="GR999">
        <v>0.154942</v>
      </c>
      <c r="GS999">
        <v>0</v>
      </c>
      <c r="GT999">
        <v>25.3417</v>
      </c>
      <c r="GU999">
        <v>999.9</v>
      </c>
      <c r="GV999">
        <v>57.807</v>
      </c>
      <c r="GW999">
        <v>29.165</v>
      </c>
      <c r="GX999">
        <v>26.0084</v>
      </c>
      <c r="GY999">
        <v>55.5419</v>
      </c>
      <c r="GZ999">
        <v>45.7171</v>
      </c>
      <c r="HA999">
        <v>1</v>
      </c>
      <c r="HB999">
        <v>-0.0606707</v>
      </c>
      <c r="HC999">
        <v>0.0167756</v>
      </c>
      <c r="HD999">
        <v>20.1146</v>
      </c>
      <c r="HE999">
        <v>5.19932</v>
      </c>
      <c r="HF999">
        <v>12.004</v>
      </c>
      <c r="HG999">
        <v>4.9748</v>
      </c>
      <c r="HH999">
        <v>3.2938</v>
      </c>
      <c r="HI999">
        <v>9999</v>
      </c>
      <c r="HJ999">
        <v>9999</v>
      </c>
      <c r="HK999">
        <v>9999</v>
      </c>
      <c r="HL999">
        <v>631.7</v>
      </c>
      <c r="HM999">
        <v>1.86319</v>
      </c>
      <c r="HN999">
        <v>1.86798</v>
      </c>
      <c r="HO999">
        <v>1.86783</v>
      </c>
      <c r="HP999">
        <v>1.86896</v>
      </c>
      <c r="HQ999">
        <v>1.86981</v>
      </c>
      <c r="HR999">
        <v>1.86584</v>
      </c>
      <c r="HS999">
        <v>1.86691</v>
      </c>
      <c r="HT999">
        <v>1.86829</v>
      </c>
      <c r="HU999">
        <v>5</v>
      </c>
      <c r="HV999">
        <v>0</v>
      </c>
      <c r="HW999">
        <v>0</v>
      </c>
      <c r="HX999">
        <v>0</v>
      </c>
      <c r="HY999" t="s">
        <v>422</v>
      </c>
      <c r="HZ999" t="s">
        <v>423</v>
      </c>
      <c r="IA999" t="s">
        <v>424</v>
      </c>
      <c r="IB999" t="s">
        <v>424</v>
      </c>
      <c r="IC999" t="s">
        <v>424</v>
      </c>
      <c r="ID999" t="s">
        <v>424</v>
      </c>
      <c r="IE999">
        <v>0</v>
      </c>
      <c r="IF999">
        <v>100</v>
      </c>
      <c r="IG999">
        <v>100</v>
      </c>
      <c r="IH999">
        <v>4.937</v>
      </c>
      <c r="II999">
        <v>0.4052</v>
      </c>
      <c r="IJ999">
        <v>3.92360093765785</v>
      </c>
      <c r="IK999">
        <v>0.00601174518973114</v>
      </c>
      <c r="IL999">
        <v>2.77886958061485e-07</v>
      </c>
      <c r="IM999">
        <v>-3.54636231360687e-10</v>
      </c>
      <c r="IN999">
        <v>-0.0563701243599933</v>
      </c>
      <c r="IO999">
        <v>-0.0144154843440888</v>
      </c>
      <c r="IP999">
        <v>0.00183489941427445</v>
      </c>
      <c r="IQ999">
        <v>-1.27444401181449e-05</v>
      </c>
      <c r="IR999">
        <v>-4</v>
      </c>
      <c r="IS999">
        <v>1848</v>
      </c>
      <c r="IT999">
        <v>1</v>
      </c>
      <c r="IU999">
        <v>25</v>
      </c>
      <c r="IV999">
        <v>49</v>
      </c>
      <c r="IW999">
        <v>48.9</v>
      </c>
      <c r="IX999">
        <v>0.457764</v>
      </c>
      <c r="IY999">
        <v>2.66113</v>
      </c>
      <c r="IZ999">
        <v>1.54785</v>
      </c>
      <c r="JA999">
        <v>2.30591</v>
      </c>
      <c r="JB999">
        <v>1.34644</v>
      </c>
      <c r="JC999">
        <v>2.31323</v>
      </c>
      <c r="JD999">
        <v>33.5804</v>
      </c>
      <c r="JE999">
        <v>24.2188</v>
      </c>
      <c r="JF999">
        <v>18</v>
      </c>
      <c r="JG999">
        <v>499.376</v>
      </c>
      <c r="JH999">
        <v>412.232</v>
      </c>
      <c r="JI999">
        <v>24.9999</v>
      </c>
      <c r="JJ999">
        <v>26.4667</v>
      </c>
      <c r="JK999">
        <v>30.0001</v>
      </c>
      <c r="JL999">
        <v>26.4199</v>
      </c>
      <c r="JM999">
        <v>26.3621</v>
      </c>
      <c r="JN999">
        <v>9.19386</v>
      </c>
      <c r="JO999">
        <v>27.3585</v>
      </c>
      <c r="JP999">
        <v>91.0428</v>
      </c>
      <c r="JQ999">
        <v>25</v>
      </c>
      <c r="JR999">
        <v>130.666</v>
      </c>
      <c r="JS999">
        <v>21.0174</v>
      </c>
      <c r="JT999">
        <v>102.316</v>
      </c>
      <c r="JU999">
        <v>103.125</v>
      </c>
    </row>
    <row r="1000" spans="1:281">
      <c r="A1000">
        <v>982</v>
      </c>
      <c r="B1000">
        <v>1659038301.5</v>
      </c>
      <c r="C1000">
        <v>14618.4000000954</v>
      </c>
      <c r="D1000" t="s">
        <v>2399</v>
      </c>
      <c r="E1000" t="s">
        <v>2400</v>
      </c>
      <c r="F1000">
        <v>5</v>
      </c>
      <c r="G1000" t="s">
        <v>2364</v>
      </c>
      <c r="H1000" t="s">
        <v>417</v>
      </c>
      <c r="I1000">
        <v>1659038293.73214</v>
      </c>
      <c r="J1000">
        <f>(K1000)/1000</f>
        <v>0</v>
      </c>
      <c r="K1000">
        <f>IF(CZ1000, AN1000, AH1000)</f>
        <v>0</v>
      </c>
      <c r="L1000">
        <f>IF(CZ1000, AI1000, AG1000)</f>
        <v>0</v>
      </c>
      <c r="M1000">
        <f>DB1000 - IF(AU1000&gt;1, L1000*CV1000*100.0/(AW1000*DP1000), 0)</f>
        <v>0</v>
      </c>
      <c r="N1000">
        <f>((T1000-J1000/2)*M1000-L1000)/(T1000+J1000/2)</f>
        <v>0</v>
      </c>
      <c r="O1000">
        <f>N1000*(DI1000+DJ1000)/1000.0</f>
        <v>0</v>
      </c>
      <c r="P1000">
        <f>(DB1000 - IF(AU1000&gt;1, L1000*CV1000*100.0/(AW1000*DP1000), 0))*(DI1000+DJ1000)/1000.0</f>
        <v>0</v>
      </c>
      <c r="Q1000">
        <f>2.0/((1/S1000-1/R1000)+SIGN(S1000)*SQRT((1/S1000-1/R1000)*(1/S1000-1/R1000) + 4*CW1000/((CW1000+1)*(CW1000+1))*(2*1/S1000*1/R1000-1/R1000*1/R1000)))</f>
        <v>0</v>
      </c>
      <c r="R1000">
        <f>IF(LEFT(CX1000,1)&lt;&gt;"0",IF(LEFT(CX1000,1)="1",3.0,CY1000),$D$5+$E$5*(DP1000*DI1000/($K$5*1000))+$F$5*(DP1000*DI1000/($K$5*1000))*MAX(MIN(CV1000,$J$5),$I$5)*MAX(MIN(CV1000,$J$5),$I$5)+$G$5*MAX(MIN(CV1000,$J$5),$I$5)*(DP1000*DI1000/($K$5*1000))+$H$5*(DP1000*DI1000/($K$5*1000))*(DP1000*DI1000/($K$5*1000)))</f>
        <v>0</v>
      </c>
      <c r="S1000">
        <f>J1000*(1000-(1000*0.61365*exp(17.502*W1000/(240.97+W1000))/(DI1000+DJ1000)+DD1000)/2)/(1000*0.61365*exp(17.502*W1000/(240.97+W1000))/(DI1000+DJ1000)-DD1000)</f>
        <v>0</v>
      </c>
      <c r="T1000">
        <f>1/((CW1000+1)/(Q1000/1.6)+1/(R1000/1.37)) + CW1000/((CW1000+1)/(Q1000/1.6) + CW1000/(R1000/1.37))</f>
        <v>0</v>
      </c>
      <c r="U1000">
        <f>(CR1000*CU1000)</f>
        <v>0</v>
      </c>
      <c r="V1000">
        <f>(DK1000+(U1000+2*0.95*5.67E-8*(((DK1000+$B$7)+273)^4-(DK1000+273)^4)-44100*J1000)/(1.84*29.3*R1000+8*0.95*5.67E-8*(DK1000+273)^3))</f>
        <v>0</v>
      </c>
      <c r="W1000">
        <f>($C$7*DL1000+$D$7*DM1000+$E$7*V1000)</f>
        <v>0</v>
      </c>
      <c r="X1000">
        <f>0.61365*exp(17.502*W1000/(240.97+W1000))</f>
        <v>0</v>
      </c>
      <c r="Y1000">
        <f>(Z1000/AA1000*100)</f>
        <v>0</v>
      </c>
      <c r="Z1000">
        <f>DD1000*(DI1000+DJ1000)/1000</f>
        <v>0</v>
      </c>
      <c r="AA1000">
        <f>0.61365*exp(17.502*DK1000/(240.97+DK1000))</f>
        <v>0</v>
      </c>
      <c r="AB1000">
        <f>(X1000-DD1000*(DI1000+DJ1000)/1000)</f>
        <v>0</v>
      </c>
      <c r="AC1000">
        <f>(-J1000*44100)</f>
        <v>0</v>
      </c>
      <c r="AD1000">
        <f>2*29.3*R1000*0.92*(DK1000-W1000)</f>
        <v>0</v>
      </c>
      <c r="AE1000">
        <f>2*0.95*5.67E-8*(((DK1000+$B$7)+273)^4-(W1000+273)^4)</f>
        <v>0</v>
      </c>
      <c r="AF1000">
        <f>U1000+AE1000+AC1000+AD1000</f>
        <v>0</v>
      </c>
      <c r="AG1000">
        <f>DH1000*AU1000*(DC1000-DB1000*(1000-AU1000*DE1000)/(1000-AU1000*DD1000))/(100*CV1000)</f>
        <v>0</v>
      </c>
      <c r="AH1000">
        <f>1000*DH1000*AU1000*(DD1000-DE1000)/(100*CV1000*(1000-AU1000*DD1000))</f>
        <v>0</v>
      </c>
      <c r="AI1000">
        <f>(AJ1000 - AK1000 - DI1000*1E3/(8.314*(DK1000+273.15)) * AM1000/DH1000 * AL1000) * DH1000/(100*CV1000) * (1000 - DE1000)/1000</f>
        <v>0</v>
      </c>
      <c r="AJ1000">
        <v>145.865243107169</v>
      </c>
      <c r="AK1000">
        <v>159.89636969697</v>
      </c>
      <c r="AL1000">
        <v>-3.37787735591999</v>
      </c>
      <c r="AM1000">
        <v>66.0516311451933</v>
      </c>
      <c r="AN1000">
        <f>(AP1000 - AO1000 + DI1000*1E3/(8.314*(DK1000+273.15)) * AR1000/DH1000 * AQ1000) * DH1000/(100*CV1000) * 1000/(1000 - AP1000)</f>
        <v>0</v>
      </c>
      <c r="AO1000">
        <v>20.9696182283181</v>
      </c>
      <c r="AP1000">
        <v>22.9567062937063</v>
      </c>
      <c r="AQ1000">
        <v>-1.22039123091826e-05</v>
      </c>
      <c r="AR1000">
        <v>92.4097792653795</v>
      </c>
      <c r="AS1000">
        <v>0</v>
      </c>
      <c r="AT1000">
        <v>0</v>
      </c>
      <c r="AU1000">
        <f>IF(AS1000*$H$13&gt;=AW1000,1.0,(AW1000/(AW1000-AS1000*$H$13)))</f>
        <v>0</v>
      </c>
      <c r="AV1000">
        <f>(AU1000-1)*100</f>
        <v>0</v>
      </c>
      <c r="AW1000">
        <f>MAX(0,($B$13+$C$13*DP1000)/(1+$D$13*DP1000)*DI1000/(DK1000+273)*$E$13)</f>
        <v>0</v>
      </c>
      <c r="AX1000" t="s">
        <v>418</v>
      </c>
      <c r="AY1000" t="s">
        <v>418</v>
      </c>
      <c r="AZ1000">
        <v>0</v>
      </c>
      <c r="BA1000">
        <v>0</v>
      </c>
      <c r="BB1000">
        <f>1-AZ1000/BA1000</f>
        <v>0</v>
      </c>
      <c r="BC1000">
        <v>0</v>
      </c>
      <c r="BD1000" t="s">
        <v>418</v>
      </c>
      <c r="BE1000" t="s">
        <v>418</v>
      </c>
      <c r="BF1000">
        <v>0</v>
      </c>
      <c r="BG1000">
        <v>0</v>
      </c>
      <c r="BH1000">
        <f>1-BF1000/BG1000</f>
        <v>0</v>
      </c>
      <c r="BI1000">
        <v>0.5</v>
      </c>
      <c r="BJ1000">
        <f>CS1000</f>
        <v>0</v>
      </c>
      <c r="BK1000">
        <f>L1000</f>
        <v>0</v>
      </c>
      <c r="BL1000">
        <f>BH1000*BI1000*BJ1000</f>
        <v>0</v>
      </c>
      <c r="BM1000">
        <f>(BK1000-BC1000)/BJ1000</f>
        <v>0</v>
      </c>
      <c r="BN1000">
        <f>(BA1000-BG1000)/BG1000</f>
        <v>0</v>
      </c>
      <c r="BO1000">
        <f>AZ1000/(BB1000+AZ1000/BG1000)</f>
        <v>0</v>
      </c>
      <c r="BP1000" t="s">
        <v>418</v>
      </c>
      <c r="BQ1000">
        <v>0</v>
      </c>
      <c r="BR1000">
        <f>IF(BQ1000&lt;&gt;0, BQ1000, BO1000)</f>
        <v>0</v>
      </c>
      <c r="BS1000">
        <f>1-BR1000/BG1000</f>
        <v>0</v>
      </c>
      <c r="BT1000">
        <f>(BG1000-BF1000)/(BG1000-BR1000)</f>
        <v>0</v>
      </c>
      <c r="BU1000">
        <f>(BA1000-BG1000)/(BA1000-BR1000)</f>
        <v>0</v>
      </c>
      <c r="BV1000">
        <f>(BG1000-BF1000)/(BG1000-AZ1000)</f>
        <v>0</v>
      </c>
      <c r="BW1000">
        <f>(BA1000-BG1000)/(BA1000-AZ1000)</f>
        <v>0</v>
      </c>
      <c r="BX1000">
        <f>(BT1000*BR1000/BF1000)</f>
        <v>0</v>
      </c>
      <c r="BY1000">
        <f>(1-BX1000)</f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f>$B$11*DQ1000+$C$11*DR1000+$F$11*EC1000*(1-EF1000)</f>
        <v>0</v>
      </c>
      <c r="CS1000">
        <f>CR1000*CT1000</f>
        <v>0</v>
      </c>
      <c r="CT1000">
        <f>($B$11*$D$9+$C$11*$D$9+$F$11*((EP1000+EH1000)/MAX(EP1000+EH1000+EQ1000, 0.1)*$I$9+EQ1000/MAX(EP1000+EH1000+EQ1000, 0.1)*$J$9))/($B$11+$C$11+$F$11)</f>
        <v>0</v>
      </c>
      <c r="CU1000">
        <f>($B$11*$K$9+$C$11*$K$9+$F$11*((EP1000+EH1000)/MAX(EP1000+EH1000+EQ1000, 0.1)*$P$9+EQ1000/MAX(EP1000+EH1000+EQ1000, 0.1)*$Q$9))/($B$11+$C$11+$F$11)</f>
        <v>0</v>
      </c>
      <c r="CV1000">
        <v>6</v>
      </c>
      <c r="CW1000">
        <v>0.5</v>
      </c>
      <c r="CX1000" t="s">
        <v>419</v>
      </c>
      <c r="CY1000">
        <v>2</v>
      </c>
      <c r="CZ1000" t="b">
        <v>1</v>
      </c>
      <c r="DA1000">
        <v>1659038293.73214</v>
      </c>
      <c r="DB1000">
        <v>179.989892857143</v>
      </c>
      <c r="DC1000">
        <v>159.611892857143</v>
      </c>
      <c r="DD1000">
        <v>22.9479178571429</v>
      </c>
      <c r="DE1000">
        <v>20.9718035714286</v>
      </c>
      <c r="DF1000">
        <v>175.007535714286</v>
      </c>
      <c r="DG1000">
        <v>22.5427857142857</v>
      </c>
      <c r="DH1000">
        <v>500.075714285714</v>
      </c>
      <c r="DI1000">
        <v>90.2532357142857</v>
      </c>
      <c r="DJ1000">
        <v>0.0432049535714286</v>
      </c>
      <c r="DK1000">
        <v>27.2323821428571</v>
      </c>
      <c r="DL1000">
        <v>27.8765785714286</v>
      </c>
      <c r="DM1000">
        <v>999.9</v>
      </c>
      <c r="DN1000">
        <v>0</v>
      </c>
      <c r="DO1000">
        <v>0</v>
      </c>
      <c r="DP1000">
        <v>9998.39285714286</v>
      </c>
      <c r="DQ1000">
        <v>0</v>
      </c>
      <c r="DR1000">
        <v>16.0527</v>
      </c>
      <c r="DS1000">
        <v>20.3779964285714</v>
      </c>
      <c r="DT1000">
        <v>184.21725</v>
      </c>
      <c r="DU1000">
        <v>163.031</v>
      </c>
      <c r="DV1000">
        <v>1.97610892857143</v>
      </c>
      <c r="DW1000">
        <v>159.611892857143</v>
      </c>
      <c r="DX1000">
        <v>20.9718035714286</v>
      </c>
      <c r="DY1000">
        <v>2.07112357142857</v>
      </c>
      <c r="DZ1000">
        <v>1.89277357142857</v>
      </c>
      <c r="EA1000">
        <v>17.9988107142857</v>
      </c>
      <c r="EB1000">
        <v>16.5747678571429</v>
      </c>
      <c r="EC1000">
        <v>1999.97428571429</v>
      </c>
      <c r="ED1000">
        <v>0.980002964285714</v>
      </c>
      <c r="EE1000">
        <v>0.0199974714285714</v>
      </c>
      <c r="EF1000">
        <v>0</v>
      </c>
      <c r="EG1000">
        <v>452.91225</v>
      </c>
      <c r="EH1000">
        <v>5.00063</v>
      </c>
      <c r="EI1000">
        <v>9097.26678571428</v>
      </c>
      <c r="EJ1000">
        <v>17256.6928571429</v>
      </c>
      <c r="EK1000">
        <v>37.955</v>
      </c>
      <c r="EL1000">
        <v>38.06425</v>
      </c>
      <c r="EM1000">
        <v>37.5</v>
      </c>
      <c r="EN1000">
        <v>37.375</v>
      </c>
      <c r="EO1000">
        <v>39</v>
      </c>
      <c r="EP1000">
        <v>1955.08321428571</v>
      </c>
      <c r="EQ1000">
        <v>39.8910714285714</v>
      </c>
      <c r="ER1000">
        <v>0</v>
      </c>
      <c r="ES1000">
        <v>1659038300.5</v>
      </c>
      <c r="ET1000">
        <v>0</v>
      </c>
      <c r="EU1000">
        <v>452.913423076923</v>
      </c>
      <c r="EV1000">
        <v>2.28413674165987</v>
      </c>
      <c r="EW1000">
        <v>38.9029059915752</v>
      </c>
      <c r="EX1000">
        <v>9097.38730769231</v>
      </c>
      <c r="EY1000">
        <v>15</v>
      </c>
      <c r="EZ1000">
        <v>1659035359.5</v>
      </c>
      <c r="FA1000" t="s">
        <v>1976</v>
      </c>
      <c r="FB1000">
        <v>1659035357.5</v>
      </c>
      <c r="FC1000">
        <v>1659035359.5</v>
      </c>
      <c r="FD1000">
        <v>1</v>
      </c>
      <c r="FE1000">
        <v>-0.104</v>
      </c>
      <c r="FF1000">
        <v>-0.037</v>
      </c>
      <c r="FG1000">
        <v>6.435</v>
      </c>
      <c r="FH1000">
        <v>0.501</v>
      </c>
      <c r="FI1000">
        <v>420</v>
      </c>
      <c r="FJ1000">
        <v>25</v>
      </c>
      <c r="FK1000">
        <v>0.45</v>
      </c>
      <c r="FL1000">
        <v>0.11</v>
      </c>
      <c r="FM1000">
        <v>20.0052097560976</v>
      </c>
      <c r="FN1000">
        <v>4.89835400696865</v>
      </c>
      <c r="FO1000">
        <v>0.625512708262191</v>
      </c>
      <c r="FP1000">
        <v>0</v>
      </c>
      <c r="FQ1000">
        <v>452.810823529412</v>
      </c>
      <c r="FR1000">
        <v>1.35177998100139</v>
      </c>
      <c r="FS1000">
        <v>0.240052135340762</v>
      </c>
      <c r="FT1000">
        <v>0</v>
      </c>
      <c r="FU1000">
        <v>1.97191341463415</v>
      </c>
      <c r="FV1000">
        <v>0.0588008362369321</v>
      </c>
      <c r="FW1000">
        <v>0.00638760828164859</v>
      </c>
      <c r="FX1000">
        <v>1</v>
      </c>
      <c r="FY1000">
        <v>1</v>
      </c>
      <c r="FZ1000">
        <v>3</v>
      </c>
      <c r="GA1000" t="s">
        <v>421</v>
      </c>
      <c r="GB1000">
        <v>2.97403</v>
      </c>
      <c r="GC1000">
        <v>2.69713</v>
      </c>
      <c r="GD1000">
        <v>0.0382239</v>
      </c>
      <c r="GE1000">
        <v>0.0344591</v>
      </c>
      <c r="GF1000">
        <v>0.0999716</v>
      </c>
      <c r="GG1000">
        <v>0.0948102</v>
      </c>
      <c r="GH1000">
        <v>37447.9</v>
      </c>
      <c r="GI1000">
        <v>41121.5</v>
      </c>
      <c r="GJ1000">
        <v>35284.5</v>
      </c>
      <c r="GK1000">
        <v>38625.3</v>
      </c>
      <c r="GL1000">
        <v>45026.2</v>
      </c>
      <c r="GM1000">
        <v>50496.1</v>
      </c>
      <c r="GN1000">
        <v>55156</v>
      </c>
      <c r="GO1000">
        <v>61955.7</v>
      </c>
      <c r="GP1000">
        <v>1.9852</v>
      </c>
      <c r="GQ1000">
        <v>1.8516</v>
      </c>
      <c r="GR1000">
        <v>0.155121</v>
      </c>
      <c r="GS1000">
        <v>0</v>
      </c>
      <c r="GT1000">
        <v>25.3417</v>
      </c>
      <c r="GU1000">
        <v>999.9</v>
      </c>
      <c r="GV1000">
        <v>57.832</v>
      </c>
      <c r="GW1000">
        <v>29.175</v>
      </c>
      <c r="GX1000">
        <v>26.0314</v>
      </c>
      <c r="GY1000">
        <v>55.9419</v>
      </c>
      <c r="GZ1000">
        <v>45.8093</v>
      </c>
      <c r="HA1000">
        <v>1</v>
      </c>
      <c r="HB1000">
        <v>-0.0607317</v>
      </c>
      <c r="HC1000">
        <v>0.016122</v>
      </c>
      <c r="HD1000">
        <v>20.114</v>
      </c>
      <c r="HE1000">
        <v>5.19812</v>
      </c>
      <c r="HF1000">
        <v>12.0052</v>
      </c>
      <c r="HG1000">
        <v>4.976</v>
      </c>
      <c r="HH1000">
        <v>3.294</v>
      </c>
      <c r="HI1000">
        <v>9999</v>
      </c>
      <c r="HJ1000">
        <v>9999</v>
      </c>
      <c r="HK1000">
        <v>9999</v>
      </c>
      <c r="HL1000">
        <v>631.7</v>
      </c>
      <c r="HM1000">
        <v>1.86319</v>
      </c>
      <c r="HN1000">
        <v>1.86798</v>
      </c>
      <c r="HO1000">
        <v>1.8678</v>
      </c>
      <c r="HP1000">
        <v>1.86896</v>
      </c>
      <c r="HQ1000">
        <v>1.86981</v>
      </c>
      <c r="HR1000">
        <v>1.86584</v>
      </c>
      <c r="HS1000">
        <v>1.86691</v>
      </c>
      <c r="HT1000">
        <v>1.86829</v>
      </c>
      <c r="HU1000">
        <v>5</v>
      </c>
      <c r="HV1000">
        <v>0</v>
      </c>
      <c r="HW1000">
        <v>0</v>
      </c>
      <c r="HX1000">
        <v>0</v>
      </c>
      <c r="HY1000" t="s">
        <v>422</v>
      </c>
      <c r="HZ1000" t="s">
        <v>423</v>
      </c>
      <c r="IA1000" t="s">
        <v>424</v>
      </c>
      <c r="IB1000" t="s">
        <v>424</v>
      </c>
      <c r="IC1000" t="s">
        <v>424</v>
      </c>
      <c r="ID1000" t="s">
        <v>424</v>
      </c>
      <c r="IE1000">
        <v>0</v>
      </c>
      <c r="IF1000">
        <v>100</v>
      </c>
      <c r="IG1000">
        <v>100</v>
      </c>
      <c r="IH1000">
        <v>4.829</v>
      </c>
      <c r="II1000">
        <v>0.4054</v>
      </c>
      <c r="IJ1000">
        <v>3.92360093765785</v>
      </c>
      <c r="IK1000">
        <v>0.00601174518973114</v>
      </c>
      <c r="IL1000">
        <v>2.77886958061485e-07</v>
      </c>
      <c r="IM1000">
        <v>-3.54636231360687e-10</v>
      </c>
      <c r="IN1000">
        <v>-0.0563701243599933</v>
      </c>
      <c r="IO1000">
        <v>-0.0144154843440888</v>
      </c>
      <c r="IP1000">
        <v>0.00183489941427445</v>
      </c>
      <c r="IQ1000">
        <v>-1.27444401181449e-05</v>
      </c>
      <c r="IR1000">
        <v>-4</v>
      </c>
      <c r="IS1000">
        <v>1848</v>
      </c>
      <c r="IT1000">
        <v>1</v>
      </c>
      <c r="IU1000">
        <v>25</v>
      </c>
      <c r="IV1000">
        <v>49.1</v>
      </c>
      <c r="IW1000">
        <v>49</v>
      </c>
      <c r="IX1000">
        <v>0.41626</v>
      </c>
      <c r="IY1000">
        <v>2.65259</v>
      </c>
      <c r="IZ1000">
        <v>1.54785</v>
      </c>
      <c r="JA1000">
        <v>2.30591</v>
      </c>
      <c r="JB1000">
        <v>1.34644</v>
      </c>
      <c r="JC1000">
        <v>2.41455</v>
      </c>
      <c r="JD1000">
        <v>33.6029</v>
      </c>
      <c r="JE1000">
        <v>24.2276</v>
      </c>
      <c r="JF1000">
        <v>18</v>
      </c>
      <c r="JG1000">
        <v>498.568</v>
      </c>
      <c r="JH1000">
        <v>412.458</v>
      </c>
      <c r="JI1000">
        <v>24.9998</v>
      </c>
      <c r="JJ1000">
        <v>26.4667</v>
      </c>
      <c r="JK1000">
        <v>30.0001</v>
      </c>
      <c r="JL1000">
        <v>26.4177</v>
      </c>
      <c r="JM1000">
        <v>26.3621</v>
      </c>
      <c r="JN1000">
        <v>8.3591</v>
      </c>
      <c r="JO1000">
        <v>27.3585</v>
      </c>
      <c r="JP1000">
        <v>91.0428</v>
      </c>
      <c r="JQ1000">
        <v>25</v>
      </c>
      <c r="JR1000">
        <v>117.17</v>
      </c>
      <c r="JS1000">
        <v>21.0092</v>
      </c>
      <c r="JT1000">
        <v>102.316</v>
      </c>
      <c r="JU1000">
        <v>103.125</v>
      </c>
    </row>
    <row r="1001" spans="1:281">
      <c r="A1001">
        <v>983</v>
      </c>
      <c r="B1001">
        <v>1659038306.5</v>
      </c>
      <c r="C1001">
        <v>14623.4000000954</v>
      </c>
      <c r="D1001" t="s">
        <v>2401</v>
      </c>
      <c r="E1001" t="s">
        <v>2402</v>
      </c>
      <c r="F1001">
        <v>5</v>
      </c>
      <c r="G1001" t="s">
        <v>2364</v>
      </c>
      <c r="H1001" t="s">
        <v>417</v>
      </c>
      <c r="I1001">
        <v>1659038299.01852</v>
      </c>
      <c r="J1001">
        <f>(K1001)/1000</f>
        <v>0</v>
      </c>
      <c r="K1001">
        <f>IF(CZ1001, AN1001, AH1001)</f>
        <v>0</v>
      </c>
      <c r="L1001">
        <f>IF(CZ1001, AI1001, AG1001)</f>
        <v>0</v>
      </c>
      <c r="M1001">
        <f>DB1001 - IF(AU1001&gt;1, L1001*CV1001*100.0/(AW1001*DP1001), 0)</f>
        <v>0</v>
      </c>
      <c r="N1001">
        <f>((T1001-J1001/2)*M1001-L1001)/(T1001+J1001/2)</f>
        <v>0</v>
      </c>
      <c r="O1001">
        <f>N1001*(DI1001+DJ1001)/1000.0</f>
        <v>0</v>
      </c>
      <c r="P1001">
        <f>(DB1001 - IF(AU1001&gt;1, L1001*CV1001*100.0/(AW1001*DP1001), 0))*(DI1001+DJ1001)/1000.0</f>
        <v>0</v>
      </c>
      <c r="Q1001">
        <f>2.0/((1/S1001-1/R1001)+SIGN(S1001)*SQRT((1/S1001-1/R1001)*(1/S1001-1/R1001) + 4*CW1001/((CW1001+1)*(CW1001+1))*(2*1/S1001*1/R1001-1/R1001*1/R1001)))</f>
        <v>0</v>
      </c>
      <c r="R1001">
        <f>IF(LEFT(CX1001,1)&lt;&gt;"0",IF(LEFT(CX1001,1)="1",3.0,CY1001),$D$5+$E$5*(DP1001*DI1001/($K$5*1000))+$F$5*(DP1001*DI1001/($K$5*1000))*MAX(MIN(CV1001,$J$5),$I$5)*MAX(MIN(CV1001,$J$5),$I$5)+$G$5*MAX(MIN(CV1001,$J$5),$I$5)*(DP1001*DI1001/($K$5*1000))+$H$5*(DP1001*DI1001/($K$5*1000))*(DP1001*DI1001/($K$5*1000)))</f>
        <v>0</v>
      </c>
      <c r="S1001">
        <f>J1001*(1000-(1000*0.61365*exp(17.502*W1001/(240.97+W1001))/(DI1001+DJ1001)+DD1001)/2)/(1000*0.61365*exp(17.502*W1001/(240.97+W1001))/(DI1001+DJ1001)-DD1001)</f>
        <v>0</v>
      </c>
      <c r="T1001">
        <f>1/((CW1001+1)/(Q1001/1.6)+1/(R1001/1.37)) + CW1001/((CW1001+1)/(Q1001/1.6) + CW1001/(R1001/1.37))</f>
        <v>0</v>
      </c>
      <c r="U1001">
        <f>(CR1001*CU1001)</f>
        <v>0</v>
      </c>
      <c r="V1001">
        <f>(DK1001+(U1001+2*0.95*5.67E-8*(((DK1001+$B$7)+273)^4-(DK1001+273)^4)-44100*J1001)/(1.84*29.3*R1001+8*0.95*5.67E-8*(DK1001+273)^3))</f>
        <v>0</v>
      </c>
      <c r="W1001">
        <f>($C$7*DL1001+$D$7*DM1001+$E$7*V1001)</f>
        <v>0</v>
      </c>
      <c r="X1001">
        <f>0.61365*exp(17.502*W1001/(240.97+W1001))</f>
        <v>0</v>
      </c>
      <c r="Y1001">
        <f>(Z1001/AA1001*100)</f>
        <v>0</v>
      </c>
      <c r="Z1001">
        <f>DD1001*(DI1001+DJ1001)/1000</f>
        <v>0</v>
      </c>
      <c r="AA1001">
        <f>0.61365*exp(17.502*DK1001/(240.97+DK1001))</f>
        <v>0</v>
      </c>
      <c r="AB1001">
        <f>(X1001-DD1001*(DI1001+DJ1001)/1000)</f>
        <v>0</v>
      </c>
      <c r="AC1001">
        <f>(-J1001*44100)</f>
        <v>0</v>
      </c>
      <c r="AD1001">
        <f>2*29.3*R1001*0.92*(DK1001-W1001)</f>
        <v>0</v>
      </c>
      <c r="AE1001">
        <f>2*0.95*5.67E-8*(((DK1001+$B$7)+273)^4-(W1001+273)^4)</f>
        <v>0</v>
      </c>
      <c r="AF1001">
        <f>U1001+AE1001+AC1001+AD1001</f>
        <v>0</v>
      </c>
      <c r="AG1001">
        <f>DH1001*AU1001*(DC1001-DB1001*(1000-AU1001*DE1001)/(1000-AU1001*DD1001))/(100*CV1001)</f>
        <v>0</v>
      </c>
      <c r="AH1001">
        <f>1000*DH1001*AU1001*(DD1001-DE1001)/(100*CV1001*(1000-AU1001*DD1001))</f>
        <v>0</v>
      </c>
      <c r="AI1001">
        <f>(AJ1001 - AK1001 - DI1001*1E3/(8.314*(DK1001+273.15)) * AM1001/DH1001 * AL1001) * DH1001/(100*CV1001) * (1000 - DE1001)/1000</f>
        <v>0</v>
      </c>
      <c r="AJ1001">
        <v>128.909915552169</v>
      </c>
      <c r="AK1001">
        <v>143.15816969697</v>
      </c>
      <c r="AL1001">
        <v>-3.33206438638173</v>
      </c>
      <c r="AM1001">
        <v>66.0516311451933</v>
      </c>
      <c r="AN1001">
        <f>(AP1001 - AO1001 + DI1001*1E3/(8.314*(DK1001+273.15)) * AR1001/DH1001 * AQ1001) * DH1001/(100*CV1001) * 1000/(1000 - AP1001)</f>
        <v>0</v>
      </c>
      <c r="AO1001">
        <v>20.9692761480949</v>
      </c>
      <c r="AP1001">
        <v>22.9567958041958</v>
      </c>
      <c r="AQ1001">
        <v>-1.28138965489156e-05</v>
      </c>
      <c r="AR1001">
        <v>92.4097792653795</v>
      </c>
      <c r="AS1001">
        <v>0</v>
      </c>
      <c r="AT1001">
        <v>0</v>
      </c>
      <c r="AU1001">
        <f>IF(AS1001*$H$13&gt;=AW1001,1.0,(AW1001/(AW1001-AS1001*$H$13)))</f>
        <v>0</v>
      </c>
      <c r="AV1001">
        <f>(AU1001-1)*100</f>
        <v>0</v>
      </c>
      <c r="AW1001">
        <f>MAX(0,($B$13+$C$13*DP1001)/(1+$D$13*DP1001)*DI1001/(DK1001+273)*$E$13)</f>
        <v>0</v>
      </c>
      <c r="AX1001" t="s">
        <v>418</v>
      </c>
      <c r="AY1001" t="s">
        <v>418</v>
      </c>
      <c r="AZ1001">
        <v>0</v>
      </c>
      <c r="BA1001">
        <v>0</v>
      </c>
      <c r="BB1001">
        <f>1-AZ1001/BA1001</f>
        <v>0</v>
      </c>
      <c r="BC1001">
        <v>0</v>
      </c>
      <c r="BD1001" t="s">
        <v>418</v>
      </c>
      <c r="BE1001" t="s">
        <v>418</v>
      </c>
      <c r="BF1001">
        <v>0</v>
      </c>
      <c r="BG1001">
        <v>0</v>
      </c>
      <c r="BH1001">
        <f>1-BF1001/BG1001</f>
        <v>0</v>
      </c>
      <c r="BI1001">
        <v>0.5</v>
      </c>
      <c r="BJ1001">
        <f>CS1001</f>
        <v>0</v>
      </c>
      <c r="BK1001">
        <f>L1001</f>
        <v>0</v>
      </c>
      <c r="BL1001">
        <f>BH1001*BI1001*BJ1001</f>
        <v>0</v>
      </c>
      <c r="BM1001">
        <f>(BK1001-BC1001)/BJ1001</f>
        <v>0</v>
      </c>
      <c r="BN1001">
        <f>(BA1001-BG1001)/BG1001</f>
        <v>0</v>
      </c>
      <c r="BO1001">
        <f>AZ1001/(BB1001+AZ1001/BG1001)</f>
        <v>0</v>
      </c>
      <c r="BP1001" t="s">
        <v>418</v>
      </c>
      <c r="BQ1001">
        <v>0</v>
      </c>
      <c r="BR1001">
        <f>IF(BQ1001&lt;&gt;0, BQ1001, BO1001)</f>
        <v>0</v>
      </c>
      <c r="BS1001">
        <f>1-BR1001/BG1001</f>
        <v>0</v>
      </c>
      <c r="BT1001">
        <f>(BG1001-BF1001)/(BG1001-BR1001)</f>
        <v>0</v>
      </c>
      <c r="BU1001">
        <f>(BA1001-BG1001)/(BA1001-BR1001)</f>
        <v>0</v>
      </c>
      <c r="BV1001">
        <f>(BG1001-BF1001)/(BG1001-AZ1001)</f>
        <v>0</v>
      </c>
      <c r="BW1001">
        <f>(BA1001-BG1001)/(BA1001-AZ1001)</f>
        <v>0</v>
      </c>
      <c r="BX1001">
        <f>(BT1001*BR1001/BF1001)</f>
        <v>0</v>
      </c>
      <c r="BY1001">
        <f>(1-BX1001)</f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f>$B$11*DQ1001+$C$11*DR1001+$F$11*EC1001*(1-EF1001)</f>
        <v>0</v>
      </c>
      <c r="CS1001">
        <f>CR1001*CT1001</f>
        <v>0</v>
      </c>
      <c r="CT1001">
        <f>($B$11*$D$9+$C$11*$D$9+$F$11*((EP1001+EH1001)/MAX(EP1001+EH1001+EQ1001, 0.1)*$I$9+EQ1001/MAX(EP1001+EH1001+EQ1001, 0.1)*$J$9))/($B$11+$C$11+$F$11)</f>
        <v>0</v>
      </c>
      <c r="CU1001">
        <f>($B$11*$K$9+$C$11*$K$9+$F$11*((EP1001+EH1001)/MAX(EP1001+EH1001+EQ1001, 0.1)*$P$9+EQ1001/MAX(EP1001+EH1001+EQ1001, 0.1)*$Q$9))/($B$11+$C$11+$F$11)</f>
        <v>0</v>
      </c>
      <c r="CV1001">
        <v>6</v>
      </c>
      <c r="CW1001">
        <v>0.5</v>
      </c>
      <c r="CX1001" t="s">
        <v>419</v>
      </c>
      <c r="CY1001">
        <v>2</v>
      </c>
      <c r="CZ1001" t="b">
        <v>1</v>
      </c>
      <c r="DA1001">
        <v>1659038299.01852</v>
      </c>
      <c r="DB1001">
        <v>162.688222222222</v>
      </c>
      <c r="DC1001">
        <v>142.014740740741</v>
      </c>
      <c r="DD1001">
        <v>22.9508518518519</v>
      </c>
      <c r="DE1001">
        <v>20.9691518518519</v>
      </c>
      <c r="DF1001">
        <v>157.810333333333</v>
      </c>
      <c r="DG1001">
        <v>22.5455888888889</v>
      </c>
      <c r="DH1001">
        <v>500.042148148148</v>
      </c>
      <c r="DI1001">
        <v>90.2532</v>
      </c>
      <c r="DJ1001">
        <v>0.0431306111111111</v>
      </c>
      <c r="DK1001">
        <v>27.2333</v>
      </c>
      <c r="DL1001">
        <v>27.8777925925926</v>
      </c>
      <c r="DM1001">
        <v>999.9</v>
      </c>
      <c r="DN1001">
        <v>0</v>
      </c>
      <c r="DO1001">
        <v>0</v>
      </c>
      <c r="DP1001">
        <v>10015.1851851852</v>
      </c>
      <c r="DQ1001">
        <v>0</v>
      </c>
      <c r="DR1001">
        <v>16.0527</v>
      </c>
      <c r="DS1001">
        <v>20.6733962962963</v>
      </c>
      <c r="DT1001">
        <v>166.50962962963</v>
      </c>
      <c r="DU1001">
        <v>145.056518518519</v>
      </c>
      <c r="DV1001">
        <v>1.98169666666667</v>
      </c>
      <c r="DW1001">
        <v>142.014740740741</v>
      </c>
      <c r="DX1001">
        <v>20.9691518518519</v>
      </c>
      <c r="DY1001">
        <v>2.07138851851852</v>
      </c>
      <c r="DZ1001">
        <v>1.8925337037037</v>
      </c>
      <c r="EA1001">
        <v>18.0008444444444</v>
      </c>
      <c r="EB1001">
        <v>16.5727740740741</v>
      </c>
      <c r="EC1001">
        <v>2000.00185185185</v>
      </c>
      <c r="ED1001">
        <v>0.980003222222222</v>
      </c>
      <c r="EE1001">
        <v>0.0199971962962963</v>
      </c>
      <c r="EF1001">
        <v>0</v>
      </c>
      <c r="EG1001">
        <v>453.057444444444</v>
      </c>
      <c r="EH1001">
        <v>5.00063</v>
      </c>
      <c r="EI1001">
        <v>9101.36814814815</v>
      </c>
      <c r="EJ1001">
        <v>17256.9333333333</v>
      </c>
      <c r="EK1001">
        <v>37.9486666666667</v>
      </c>
      <c r="EL1001">
        <v>38.062</v>
      </c>
      <c r="EM1001">
        <v>37.5</v>
      </c>
      <c r="EN1001">
        <v>37.375</v>
      </c>
      <c r="EO1001">
        <v>39</v>
      </c>
      <c r="EP1001">
        <v>1955.11074074074</v>
      </c>
      <c r="EQ1001">
        <v>39.8911111111111</v>
      </c>
      <c r="ER1001">
        <v>0</v>
      </c>
      <c r="ES1001">
        <v>1659038305.9</v>
      </c>
      <c r="ET1001">
        <v>0</v>
      </c>
      <c r="EU1001">
        <v>453.07316</v>
      </c>
      <c r="EV1001">
        <v>2.10007692214194</v>
      </c>
      <c r="EW1001">
        <v>53.0607692169841</v>
      </c>
      <c r="EX1001">
        <v>9101.658</v>
      </c>
      <c r="EY1001">
        <v>15</v>
      </c>
      <c r="EZ1001">
        <v>1659035359.5</v>
      </c>
      <c r="FA1001" t="s">
        <v>1976</v>
      </c>
      <c r="FB1001">
        <v>1659035357.5</v>
      </c>
      <c r="FC1001">
        <v>1659035359.5</v>
      </c>
      <c r="FD1001">
        <v>1</v>
      </c>
      <c r="FE1001">
        <v>-0.104</v>
      </c>
      <c r="FF1001">
        <v>-0.037</v>
      </c>
      <c r="FG1001">
        <v>6.435</v>
      </c>
      <c r="FH1001">
        <v>0.501</v>
      </c>
      <c r="FI1001">
        <v>420</v>
      </c>
      <c r="FJ1001">
        <v>25</v>
      </c>
      <c r="FK1001">
        <v>0.45</v>
      </c>
      <c r="FL1001">
        <v>0.11</v>
      </c>
      <c r="FM1001">
        <v>20.3780317073171</v>
      </c>
      <c r="FN1001">
        <v>5.11770313588852</v>
      </c>
      <c r="FO1001">
        <v>0.643389370193177</v>
      </c>
      <c r="FP1001">
        <v>0</v>
      </c>
      <c r="FQ1001">
        <v>452.941735294118</v>
      </c>
      <c r="FR1001">
        <v>1.90543926308521</v>
      </c>
      <c r="FS1001">
        <v>0.291061071903911</v>
      </c>
      <c r="FT1001">
        <v>0</v>
      </c>
      <c r="FU1001">
        <v>1.97720634146341</v>
      </c>
      <c r="FV1001">
        <v>0.0594775609756081</v>
      </c>
      <c r="FW1001">
        <v>0.00659267581638806</v>
      </c>
      <c r="FX1001">
        <v>1</v>
      </c>
      <c r="FY1001">
        <v>1</v>
      </c>
      <c r="FZ1001">
        <v>3</v>
      </c>
      <c r="GA1001" t="s">
        <v>421</v>
      </c>
      <c r="GB1001">
        <v>2.97336</v>
      </c>
      <c r="GC1001">
        <v>2.69669</v>
      </c>
      <c r="GD1001">
        <v>0.0343571</v>
      </c>
      <c r="GE1001">
        <v>0.0305858</v>
      </c>
      <c r="GF1001">
        <v>0.0999893</v>
      </c>
      <c r="GG1001">
        <v>0.0947662</v>
      </c>
      <c r="GH1001">
        <v>37597.8</v>
      </c>
      <c r="GI1001">
        <v>41286.1</v>
      </c>
      <c r="GJ1001">
        <v>35283.9</v>
      </c>
      <c r="GK1001">
        <v>38625.1</v>
      </c>
      <c r="GL1001">
        <v>45024.8</v>
      </c>
      <c r="GM1001">
        <v>50498.5</v>
      </c>
      <c r="GN1001">
        <v>55155.4</v>
      </c>
      <c r="GO1001">
        <v>61955.8</v>
      </c>
      <c r="GP1001">
        <v>1.986</v>
      </c>
      <c r="GQ1001">
        <v>1.8516</v>
      </c>
      <c r="GR1001">
        <v>0.154525</v>
      </c>
      <c r="GS1001">
        <v>0</v>
      </c>
      <c r="GT1001">
        <v>25.3417</v>
      </c>
      <c r="GU1001">
        <v>999.9</v>
      </c>
      <c r="GV1001">
        <v>57.807</v>
      </c>
      <c r="GW1001">
        <v>29.165</v>
      </c>
      <c r="GX1001">
        <v>26.0063</v>
      </c>
      <c r="GY1001">
        <v>55.7719</v>
      </c>
      <c r="GZ1001">
        <v>45.9054</v>
      </c>
      <c r="HA1001">
        <v>1</v>
      </c>
      <c r="HB1001">
        <v>-0.0609146</v>
      </c>
      <c r="HC1001">
        <v>0.016122</v>
      </c>
      <c r="HD1001">
        <v>20.1133</v>
      </c>
      <c r="HE1001">
        <v>5.19453</v>
      </c>
      <c r="HF1001">
        <v>12.004</v>
      </c>
      <c r="HG1001">
        <v>4.974</v>
      </c>
      <c r="HH1001">
        <v>3.2934</v>
      </c>
      <c r="HI1001">
        <v>9999</v>
      </c>
      <c r="HJ1001">
        <v>9999</v>
      </c>
      <c r="HK1001">
        <v>9999</v>
      </c>
      <c r="HL1001">
        <v>631.7</v>
      </c>
      <c r="HM1001">
        <v>1.86322</v>
      </c>
      <c r="HN1001">
        <v>1.86807</v>
      </c>
      <c r="HO1001">
        <v>1.86783</v>
      </c>
      <c r="HP1001">
        <v>1.86893</v>
      </c>
      <c r="HQ1001">
        <v>1.86981</v>
      </c>
      <c r="HR1001">
        <v>1.86584</v>
      </c>
      <c r="HS1001">
        <v>1.86691</v>
      </c>
      <c r="HT1001">
        <v>1.86829</v>
      </c>
      <c r="HU1001">
        <v>5</v>
      </c>
      <c r="HV1001">
        <v>0</v>
      </c>
      <c r="HW1001">
        <v>0</v>
      </c>
      <c r="HX1001">
        <v>0</v>
      </c>
      <c r="HY1001" t="s">
        <v>422</v>
      </c>
      <c r="HZ1001" t="s">
        <v>423</v>
      </c>
      <c r="IA1001" t="s">
        <v>424</v>
      </c>
      <c r="IB1001" t="s">
        <v>424</v>
      </c>
      <c r="IC1001" t="s">
        <v>424</v>
      </c>
      <c r="ID1001" t="s">
        <v>424</v>
      </c>
      <c r="IE1001">
        <v>0</v>
      </c>
      <c r="IF1001">
        <v>100</v>
      </c>
      <c r="IG1001">
        <v>100</v>
      </c>
      <c r="IH1001">
        <v>4.731</v>
      </c>
      <c r="II1001">
        <v>0.4056</v>
      </c>
      <c r="IJ1001">
        <v>3.92360093765785</v>
      </c>
      <c r="IK1001">
        <v>0.00601174518973114</v>
      </c>
      <c r="IL1001">
        <v>2.77886958061485e-07</v>
      </c>
      <c r="IM1001">
        <v>-3.54636231360687e-10</v>
      </c>
      <c r="IN1001">
        <v>-0.0563701243599933</v>
      </c>
      <c r="IO1001">
        <v>-0.0144154843440888</v>
      </c>
      <c r="IP1001">
        <v>0.00183489941427445</v>
      </c>
      <c r="IQ1001">
        <v>-1.27444401181449e-05</v>
      </c>
      <c r="IR1001">
        <v>-4</v>
      </c>
      <c r="IS1001">
        <v>1848</v>
      </c>
      <c r="IT1001">
        <v>1</v>
      </c>
      <c r="IU1001">
        <v>25</v>
      </c>
      <c r="IV1001">
        <v>49.1</v>
      </c>
      <c r="IW1001">
        <v>49.1</v>
      </c>
      <c r="IX1001">
        <v>0.378418</v>
      </c>
      <c r="IY1001">
        <v>2.6709</v>
      </c>
      <c r="IZ1001">
        <v>1.54785</v>
      </c>
      <c r="JA1001">
        <v>2.30591</v>
      </c>
      <c r="JB1001">
        <v>1.34644</v>
      </c>
      <c r="JC1001">
        <v>2.28027</v>
      </c>
      <c r="JD1001">
        <v>33.6029</v>
      </c>
      <c r="JE1001">
        <v>24.2188</v>
      </c>
      <c r="JF1001">
        <v>18</v>
      </c>
      <c r="JG1001">
        <v>499.093</v>
      </c>
      <c r="JH1001">
        <v>412.442</v>
      </c>
      <c r="JI1001">
        <v>24.9998</v>
      </c>
      <c r="JJ1001">
        <v>26.4645</v>
      </c>
      <c r="JK1001">
        <v>30</v>
      </c>
      <c r="JL1001">
        <v>26.4177</v>
      </c>
      <c r="JM1001">
        <v>26.3599</v>
      </c>
      <c r="JN1001">
        <v>7.59661</v>
      </c>
      <c r="JO1001">
        <v>27.3585</v>
      </c>
      <c r="JP1001">
        <v>90.6727</v>
      </c>
      <c r="JQ1001">
        <v>25</v>
      </c>
      <c r="JR1001">
        <v>97.0672</v>
      </c>
      <c r="JS1001">
        <v>21.0035</v>
      </c>
      <c r="JT1001">
        <v>102.314</v>
      </c>
      <c r="JU1001">
        <v>103.125</v>
      </c>
    </row>
    <row r="1002" spans="1:281">
      <c r="A1002">
        <v>984</v>
      </c>
      <c r="B1002">
        <v>1659038311.5</v>
      </c>
      <c r="C1002">
        <v>14628.4000000954</v>
      </c>
      <c r="D1002" t="s">
        <v>2403</v>
      </c>
      <c r="E1002" t="s">
        <v>2404</v>
      </c>
      <c r="F1002">
        <v>5</v>
      </c>
      <c r="G1002" t="s">
        <v>2364</v>
      </c>
      <c r="H1002" t="s">
        <v>417</v>
      </c>
      <c r="I1002">
        <v>1659038303.73214</v>
      </c>
      <c r="J1002">
        <f>(K1002)/1000</f>
        <v>0</v>
      </c>
      <c r="K1002">
        <f>IF(CZ1002, AN1002, AH1002)</f>
        <v>0</v>
      </c>
      <c r="L1002">
        <f>IF(CZ1002, AI1002, AG1002)</f>
        <v>0</v>
      </c>
      <c r="M1002">
        <f>DB1002 - IF(AU1002&gt;1, L1002*CV1002*100.0/(AW1002*DP1002), 0)</f>
        <v>0</v>
      </c>
      <c r="N1002">
        <f>((T1002-J1002/2)*M1002-L1002)/(T1002+J1002/2)</f>
        <v>0</v>
      </c>
      <c r="O1002">
        <f>N1002*(DI1002+DJ1002)/1000.0</f>
        <v>0</v>
      </c>
      <c r="P1002">
        <f>(DB1002 - IF(AU1002&gt;1, L1002*CV1002*100.0/(AW1002*DP1002), 0))*(DI1002+DJ1002)/1000.0</f>
        <v>0</v>
      </c>
      <c r="Q1002">
        <f>2.0/((1/S1002-1/R1002)+SIGN(S1002)*SQRT((1/S1002-1/R1002)*(1/S1002-1/R1002) + 4*CW1002/((CW1002+1)*(CW1002+1))*(2*1/S1002*1/R1002-1/R1002*1/R1002)))</f>
        <v>0</v>
      </c>
      <c r="R1002">
        <f>IF(LEFT(CX1002,1)&lt;&gt;"0",IF(LEFT(CX1002,1)="1",3.0,CY1002),$D$5+$E$5*(DP1002*DI1002/($K$5*1000))+$F$5*(DP1002*DI1002/($K$5*1000))*MAX(MIN(CV1002,$J$5),$I$5)*MAX(MIN(CV1002,$J$5),$I$5)+$G$5*MAX(MIN(CV1002,$J$5),$I$5)*(DP1002*DI1002/($K$5*1000))+$H$5*(DP1002*DI1002/($K$5*1000))*(DP1002*DI1002/($K$5*1000)))</f>
        <v>0</v>
      </c>
      <c r="S1002">
        <f>J1002*(1000-(1000*0.61365*exp(17.502*W1002/(240.97+W1002))/(DI1002+DJ1002)+DD1002)/2)/(1000*0.61365*exp(17.502*W1002/(240.97+W1002))/(DI1002+DJ1002)-DD1002)</f>
        <v>0</v>
      </c>
      <c r="T1002">
        <f>1/((CW1002+1)/(Q1002/1.6)+1/(R1002/1.37)) + CW1002/((CW1002+1)/(Q1002/1.6) + CW1002/(R1002/1.37))</f>
        <v>0</v>
      </c>
      <c r="U1002">
        <f>(CR1002*CU1002)</f>
        <v>0</v>
      </c>
      <c r="V1002">
        <f>(DK1002+(U1002+2*0.95*5.67E-8*(((DK1002+$B$7)+273)^4-(DK1002+273)^4)-44100*J1002)/(1.84*29.3*R1002+8*0.95*5.67E-8*(DK1002+273)^3))</f>
        <v>0</v>
      </c>
      <c r="W1002">
        <f>($C$7*DL1002+$D$7*DM1002+$E$7*V1002)</f>
        <v>0</v>
      </c>
      <c r="X1002">
        <f>0.61365*exp(17.502*W1002/(240.97+W1002))</f>
        <v>0</v>
      </c>
      <c r="Y1002">
        <f>(Z1002/AA1002*100)</f>
        <v>0</v>
      </c>
      <c r="Z1002">
        <f>DD1002*(DI1002+DJ1002)/1000</f>
        <v>0</v>
      </c>
      <c r="AA1002">
        <f>0.61365*exp(17.502*DK1002/(240.97+DK1002))</f>
        <v>0</v>
      </c>
      <c r="AB1002">
        <f>(X1002-DD1002*(DI1002+DJ1002)/1000)</f>
        <v>0</v>
      </c>
      <c r="AC1002">
        <f>(-J1002*44100)</f>
        <v>0</v>
      </c>
      <c r="AD1002">
        <f>2*29.3*R1002*0.92*(DK1002-W1002)</f>
        <v>0</v>
      </c>
      <c r="AE1002">
        <f>2*0.95*5.67E-8*(((DK1002+$B$7)+273)^4-(W1002+273)^4)</f>
        <v>0</v>
      </c>
      <c r="AF1002">
        <f>U1002+AE1002+AC1002+AD1002</f>
        <v>0</v>
      </c>
      <c r="AG1002">
        <f>DH1002*AU1002*(DC1002-DB1002*(1000-AU1002*DE1002)/(1000-AU1002*DD1002))/(100*CV1002)</f>
        <v>0</v>
      </c>
      <c r="AH1002">
        <f>1000*DH1002*AU1002*(DD1002-DE1002)/(100*CV1002*(1000-AU1002*DD1002))</f>
        <v>0</v>
      </c>
      <c r="AI1002">
        <f>(AJ1002 - AK1002 - DI1002*1E3/(8.314*(DK1002+273.15)) * AM1002/DH1002 * AL1002) * DH1002/(100*CV1002) * (1000 - DE1002)/1000</f>
        <v>0</v>
      </c>
      <c r="AJ1002">
        <v>111.745096484675</v>
      </c>
      <c r="AK1002">
        <v>126.488187878788</v>
      </c>
      <c r="AL1002">
        <v>-3.36380272875117</v>
      </c>
      <c r="AM1002">
        <v>66.0516311451933</v>
      </c>
      <c r="AN1002">
        <f>(AP1002 - AO1002 + DI1002*1E3/(8.314*(DK1002+273.15)) * AR1002/DH1002 * AQ1002) * DH1002/(100*CV1002) * 1000/(1000 - AP1002)</f>
        <v>0</v>
      </c>
      <c r="AO1002">
        <v>20.9505880307784</v>
      </c>
      <c r="AP1002">
        <v>22.9525363636364</v>
      </c>
      <c r="AQ1002">
        <v>-1.69169466412947e-05</v>
      </c>
      <c r="AR1002">
        <v>92.4097792653795</v>
      </c>
      <c r="AS1002">
        <v>0</v>
      </c>
      <c r="AT1002">
        <v>0</v>
      </c>
      <c r="AU1002">
        <f>IF(AS1002*$H$13&gt;=AW1002,1.0,(AW1002/(AW1002-AS1002*$H$13)))</f>
        <v>0</v>
      </c>
      <c r="AV1002">
        <f>(AU1002-1)*100</f>
        <v>0</v>
      </c>
      <c r="AW1002">
        <f>MAX(0,($B$13+$C$13*DP1002)/(1+$D$13*DP1002)*DI1002/(DK1002+273)*$E$13)</f>
        <v>0</v>
      </c>
      <c r="AX1002" t="s">
        <v>418</v>
      </c>
      <c r="AY1002" t="s">
        <v>418</v>
      </c>
      <c r="AZ1002">
        <v>0</v>
      </c>
      <c r="BA1002">
        <v>0</v>
      </c>
      <c r="BB1002">
        <f>1-AZ1002/BA1002</f>
        <v>0</v>
      </c>
      <c r="BC1002">
        <v>0</v>
      </c>
      <c r="BD1002" t="s">
        <v>418</v>
      </c>
      <c r="BE1002" t="s">
        <v>418</v>
      </c>
      <c r="BF1002">
        <v>0</v>
      </c>
      <c r="BG1002">
        <v>0</v>
      </c>
      <c r="BH1002">
        <f>1-BF1002/BG1002</f>
        <v>0</v>
      </c>
      <c r="BI1002">
        <v>0.5</v>
      </c>
      <c r="BJ1002">
        <f>CS1002</f>
        <v>0</v>
      </c>
      <c r="BK1002">
        <f>L1002</f>
        <v>0</v>
      </c>
      <c r="BL1002">
        <f>BH1002*BI1002*BJ1002</f>
        <v>0</v>
      </c>
      <c r="BM1002">
        <f>(BK1002-BC1002)/BJ1002</f>
        <v>0</v>
      </c>
      <c r="BN1002">
        <f>(BA1002-BG1002)/BG1002</f>
        <v>0</v>
      </c>
      <c r="BO1002">
        <f>AZ1002/(BB1002+AZ1002/BG1002)</f>
        <v>0</v>
      </c>
      <c r="BP1002" t="s">
        <v>418</v>
      </c>
      <c r="BQ1002">
        <v>0</v>
      </c>
      <c r="BR1002">
        <f>IF(BQ1002&lt;&gt;0, BQ1002, BO1002)</f>
        <v>0</v>
      </c>
      <c r="BS1002">
        <f>1-BR1002/BG1002</f>
        <v>0</v>
      </c>
      <c r="BT1002">
        <f>(BG1002-BF1002)/(BG1002-BR1002)</f>
        <v>0</v>
      </c>
      <c r="BU1002">
        <f>(BA1002-BG1002)/(BA1002-BR1002)</f>
        <v>0</v>
      </c>
      <c r="BV1002">
        <f>(BG1002-BF1002)/(BG1002-AZ1002)</f>
        <v>0</v>
      </c>
      <c r="BW1002">
        <f>(BA1002-BG1002)/(BA1002-AZ1002)</f>
        <v>0</v>
      </c>
      <c r="BX1002">
        <f>(BT1002*BR1002/BF1002)</f>
        <v>0</v>
      </c>
      <c r="BY1002">
        <f>(1-BX1002)</f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f>$B$11*DQ1002+$C$11*DR1002+$F$11*EC1002*(1-EF1002)</f>
        <v>0</v>
      </c>
      <c r="CS1002">
        <f>CR1002*CT1002</f>
        <v>0</v>
      </c>
      <c r="CT1002">
        <f>($B$11*$D$9+$C$11*$D$9+$F$11*((EP1002+EH1002)/MAX(EP1002+EH1002+EQ1002, 0.1)*$I$9+EQ1002/MAX(EP1002+EH1002+EQ1002, 0.1)*$J$9))/($B$11+$C$11+$F$11)</f>
        <v>0</v>
      </c>
      <c r="CU1002">
        <f>($B$11*$K$9+$C$11*$K$9+$F$11*((EP1002+EH1002)/MAX(EP1002+EH1002+EQ1002, 0.1)*$P$9+EQ1002/MAX(EP1002+EH1002+EQ1002, 0.1)*$Q$9))/($B$11+$C$11+$F$11)</f>
        <v>0</v>
      </c>
      <c r="CV1002">
        <v>6</v>
      </c>
      <c r="CW1002">
        <v>0.5</v>
      </c>
      <c r="CX1002" t="s">
        <v>419</v>
      </c>
      <c r="CY1002">
        <v>2</v>
      </c>
      <c r="CZ1002" t="b">
        <v>1</v>
      </c>
      <c r="DA1002">
        <v>1659038303.73214</v>
      </c>
      <c r="DB1002">
        <v>147.327392857143</v>
      </c>
      <c r="DC1002">
        <v>126.209428571429</v>
      </c>
      <c r="DD1002">
        <v>22.9526785714286</v>
      </c>
      <c r="DE1002">
        <v>20.9621178571429</v>
      </c>
      <c r="DF1002">
        <v>142.54225</v>
      </c>
      <c r="DG1002">
        <v>22.5473357142857</v>
      </c>
      <c r="DH1002">
        <v>500.041571428571</v>
      </c>
      <c r="DI1002">
        <v>90.2528785714286</v>
      </c>
      <c r="DJ1002">
        <v>0.0432415785714286</v>
      </c>
      <c r="DK1002">
        <v>27.2354285714286</v>
      </c>
      <c r="DL1002">
        <v>27.8795</v>
      </c>
      <c r="DM1002">
        <v>999.9</v>
      </c>
      <c r="DN1002">
        <v>0</v>
      </c>
      <c r="DO1002">
        <v>0</v>
      </c>
      <c r="DP1002">
        <v>10008.5714285714</v>
      </c>
      <c r="DQ1002">
        <v>0</v>
      </c>
      <c r="DR1002">
        <v>16.0527</v>
      </c>
      <c r="DS1002">
        <v>21.1179571428571</v>
      </c>
      <c r="DT1002">
        <v>150.788285714286</v>
      </c>
      <c r="DU1002">
        <v>128.911785714286</v>
      </c>
      <c r="DV1002">
        <v>1.99055892857143</v>
      </c>
      <c r="DW1002">
        <v>126.209428571429</v>
      </c>
      <c r="DX1002">
        <v>20.9621178571429</v>
      </c>
      <c r="DY1002">
        <v>2.07154642857143</v>
      </c>
      <c r="DZ1002">
        <v>1.8918925</v>
      </c>
      <c r="EA1002">
        <v>18.0020607142857</v>
      </c>
      <c r="EB1002">
        <v>16.56745</v>
      </c>
      <c r="EC1002">
        <v>2000.02107142857</v>
      </c>
      <c r="ED1002">
        <v>0.980003285714286</v>
      </c>
      <c r="EE1002">
        <v>0.0199971285714286</v>
      </c>
      <c r="EF1002">
        <v>0</v>
      </c>
      <c r="EG1002">
        <v>453.35775</v>
      </c>
      <c r="EH1002">
        <v>5.00063</v>
      </c>
      <c r="EI1002">
        <v>9106.23071428571</v>
      </c>
      <c r="EJ1002">
        <v>17257.0928571429</v>
      </c>
      <c r="EK1002">
        <v>37.9505</v>
      </c>
      <c r="EL1002">
        <v>38.062</v>
      </c>
      <c r="EM1002">
        <v>37.5</v>
      </c>
      <c r="EN1002">
        <v>37.375</v>
      </c>
      <c r="EO1002">
        <v>39</v>
      </c>
      <c r="EP1002">
        <v>1955.12964285714</v>
      </c>
      <c r="EQ1002">
        <v>39.8914285714286</v>
      </c>
      <c r="ER1002">
        <v>0</v>
      </c>
      <c r="ES1002">
        <v>1659038310.7</v>
      </c>
      <c r="ET1002">
        <v>0</v>
      </c>
      <c r="EU1002">
        <v>453.3564</v>
      </c>
      <c r="EV1002">
        <v>3.96046152643769</v>
      </c>
      <c r="EW1002">
        <v>67.1392307724524</v>
      </c>
      <c r="EX1002">
        <v>9106.608</v>
      </c>
      <c r="EY1002">
        <v>15</v>
      </c>
      <c r="EZ1002">
        <v>1659035359.5</v>
      </c>
      <c r="FA1002" t="s">
        <v>1976</v>
      </c>
      <c r="FB1002">
        <v>1659035357.5</v>
      </c>
      <c r="FC1002">
        <v>1659035359.5</v>
      </c>
      <c r="FD1002">
        <v>1</v>
      </c>
      <c r="FE1002">
        <v>-0.104</v>
      </c>
      <c r="FF1002">
        <v>-0.037</v>
      </c>
      <c r="FG1002">
        <v>6.435</v>
      </c>
      <c r="FH1002">
        <v>0.501</v>
      </c>
      <c r="FI1002">
        <v>420</v>
      </c>
      <c r="FJ1002">
        <v>25</v>
      </c>
      <c r="FK1002">
        <v>0.45</v>
      </c>
      <c r="FL1002">
        <v>0.11</v>
      </c>
      <c r="FM1002">
        <v>20.7883073170732</v>
      </c>
      <c r="FN1002">
        <v>4.16134076655055</v>
      </c>
      <c r="FO1002">
        <v>0.551912879476305</v>
      </c>
      <c r="FP1002">
        <v>0</v>
      </c>
      <c r="FQ1002">
        <v>453.155852941176</v>
      </c>
      <c r="FR1002">
        <v>2.87491214521333</v>
      </c>
      <c r="FS1002">
        <v>0.362773234335411</v>
      </c>
      <c r="FT1002">
        <v>0</v>
      </c>
      <c r="FU1002">
        <v>1.98512756097561</v>
      </c>
      <c r="FV1002">
        <v>0.102314216027875</v>
      </c>
      <c r="FW1002">
        <v>0.0111031027921089</v>
      </c>
      <c r="FX1002">
        <v>0</v>
      </c>
      <c r="FY1002">
        <v>0</v>
      </c>
      <c r="FZ1002">
        <v>3</v>
      </c>
      <c r="GA1002" t="s">
        <v>427</v>
      </c>
      <c r="GB1002">
        <v>2.97385</v>
      </c>
      <c r="GC1002">
        <v>2.69718</v>
      </c>
      <c r="GD1002">
        <v>0.0304236</v>
      </c>
      <c r="GE1002">
        <v>0.0261847</v>
      </c>
      <c r="GF1002">
        <v>0.0999731</v>
      </c>
      <c r="GG1002">
        <v>0.0947459</v>
      </c>
      <c r="GH1002">
        <v>37751.1</v>
      </c>
      <c r="GI1002">
        <v>41473.4</v>
      </c>
      <c r="GJ1002">
        <v>35284.1</v>
      </c>
      <c r="GK1002">
        <v>38625</v>
      </c>
      <c r="GL1002">
        <v>45025.7</v>
      </c>
      <c r="GM1002">
        <v>50499.7</v>
      </c>
      <c r="GN1002">
        <v>55155.6</v>
      </c>
      <c r="GO1002">
        <v>61956.1</v>
      </c>
      <c r="GP1002">
        <v>1.9858</v>
      </c>
      <c r="GQ1002">
        <v>1.8516</v>
      </c>
      <c r="GR1002">
        <v>0.15527</v>
      </c>
      <c r="GS1002">
        <v>0</v>
      </c>
      <c r="GT1002">
        <v>25.3439</v>
      </c>
      <c r="GU1002">
        <v>999.9</v>
      </c>
      <c r="GV1002">
        <v>57.807</v>
      </c>
      <c r="GW1002">
        <v>29.165</v>
      </c>
      <c r="GX1002">
        <v>26.0072</v>
      </c>
      <c r="GY1002">
        <v>55.3919</v>
      </c>
      <c r="GZ1002">
        <v>46.1338</v>
      </c>
      <c r="HA1002">
        <v>1</v>
      </c>
      <c r="HB1002">
        <v>-0.0609756</v>
      </c>
      <c r="HC1002">
        <v>0.016122</v>
      </c>
      <c r="HD1002">
        <v>20.1141</v>
      </c>
      <c r="HE1002">
        <v>5.19812</v>
      </c>
      <c r="HF1002">
        <v>12.004</v>
      </c>
      <c r="HG1002">
        <v>4.9748</v>
      </c>
      <c r="HH1002">
        <v>3.294</v>
      </c>
      <c r="HI1002">
        <v>9999</v>
      </c>
      <c r="HJ1002">
        <v>9999</v>
      </c>
      <c r="HK1002">
        <v>9999</v>
      </c>
      <c r="HL1002">
        <v>631.7</v>
      </c>
      <c r="HM1002">
        <v>1.86322</v>
      </c>
      <c r="HN1002">
        <v>1.86801</v>
      </c>
      <c r="HO1002">
        <v>1.86783</v>
      </c>
      <c r="HP1002">
        <v>1.86902</v>
      </c>
      <c r="HQ1002">
        <v>1.86981</v>
      </c>
      <c r="HR1002">
        <v>1.86584</v>
      </c>
      <c r="HS1002">
        <v>1.86691</v>
      </c>
      <c r="HT1002">
        <v>1.86829</v>
      </c>
      <c r="HU1002">
        <v>5</v>
      </c>
      <c r="HV1002">
        <v>0</v>
      </c>
      <c r="HW1002">
        <v>0</v>
      </c>
      <c r="HX1002">
        <v>0</v>
      </c>
      <c r="HY1002" t="s">
        <v>422</v>
      </c>
      <c r="HZ1002" t="s">
        <v>423</v>
      </c>
      <c r="IA1002" t="s">
        <v>424</v>
      </c>
      <c r="IB1002" t="s">
        <v>424</v>
      </c>
      <c r="IC1002" t="s">
        <v>424</v>
      </c>
      <c r="ID1002" t="s">
        <v>424</v>
      </c>
      <c r="IE1002">
        <v>0</v>
      </c>
      <c r="IF1002">
        <v>100</v>
      </c>
      <c r="IG1002">
        <v>100</v>
      </c>
      <c r="IH1002">
        <v>4.632</v>
      </c>
      <c r="II1002">
        <v>0.4053</v>
      </c>
      <c r="IJ1002">
        <v>3.92360093765785</v>
      </c>
      <c r="IK1002">
        <v>0.00601174518973114</v>
      </c>
      <c r="IL1002">
        <v>2.77886958061485e-07</v>
      </c>
      <c r="IM1002">
        <v>-3.54636231360687e-10</v>
      </c>
      <c r="IN1002">
        <v>-0.0563701243599933</v>
      </c>
      <c r="IO1002">
        <v>-0.0144154843440888</v>
      </c>
      <c r="IP1002">
        <v>0.00183489941427445</v>
      </c>
      <c r="IQ1002">
        <v>-1.27444401181449e-05</v>
      </c>
      <c r="IR1002">
        <v>-4</v>
      </c>
      <c r="IS1002">
        <v>1848</v>
      </c>
      <c r="IT1002">
        <v>1</v>
      </c>
      <c r="IU1002">
        <v>25</v>
      </c>
      <c r="IV1002">
        <v>49.2</v>
      </c>
      <c r="IW1002">
        <v>49.2</v>
      </c>
      <c r="IX1002">
        <v>0.343018</v>
      </c>
      <c r="IY1002">
        <v>2.66357</v>
      </c>
      <c r="IZ1002">
        <v>1.54785</v>
      </c>
      <c r="JA1002">
        <v>2.30591</v>
      </c>
      <c r="JB1002">
        <v>1.34644</v>
      </c>
      <c r="JC1002">
        <v>2.42676</v>
      </c>
      <c r="JD1002">
        <v>33.5804</v>
      </c>
      <c r="JE1002">
        <v>24.2188</v>
      </c>
      <c r="JF1002">
        <v>18</v>
      </c>
      <c r="JG1002">
        <v>498.941</v>
      </c>
      <c r="JH1002">
        <v>412.441</v>
      </c>
      <c r="JI1002">
        <v>24.9998</v>
      </c>
      <c r="JJ1002">
        <v>26.4645</v>
      </c>
      <c r="JK1002">
        <v>29.9999</v>
      </c>
      <c r="JL1002">
        <v>26.4155</v>
      </c>
      <c r="JM1002">
        <v>26.3599</v>
      </c>
      <c r="JN1002">
        <v>6.91187</v>
      </c>
      <c r="JO1002">
        <v>27.3585</v>
      </c>
      <c r="JP1002">
        <v>90.6727</v>
      </c>
      <c r="JQ1002">
        <v>25</v>
      </c>
      <c r="JR1002">
        <v>83.624</v>
      </c>
      <c r="JS1002">
        <v>21.0043</v>
      </c>
      <c r="JT1002">
        <v>102.315</v>
      </c>
      <c r="JU1002">
        <v>103.125</v>
      </c>
    </row>
    <row r="1003" spans="1:281">
      <c r="A1003">
        <v>985</v>
      </c>
      <c r="B1003">
        <v>1659038316.5</v>
      </c>
      <c r="C1003">
        <v>14633.4000000954</v>
      </c>
      <c r="D1003" t="s">
        <v>2405</v>
      </c>
      <c r="E1003" t="s">
        <v>2406</v>
      </c>
      <c r="F1003">
        <v>5</v>
      </c>
      <c r="G1003" t="s">
        <v>2364</v>
      </c>
      <c r="H1003" t="s">
        <v>417</v>
      </c>
      <c r="I1003">
        <v>1659038309</v>
      </c>
      <c r="J1003">
        <f>(K1003)/1000</f>
        <v>0</v>
      </c>
      <c r="K1003">
        <f>IF(CZ1003, AN1003, AH1003)</f>
        <v>0</v>
      </c>
      <c r="L1003">
        <f>IF(CZ1003, AI1003, AG1003)</f>
        <v>0</v>
      </c>
      <c r="M1003">
        <f>DB1003 - IF(AU1003&gt;1, L1003*CV1003*100.0/(AW1003*DP1003), 0)</f>
        <v>0</v>
      </c>
      <c r="N1003">
        <f>((T1003-J1003/2)*M1003-L1003)/(T1003+J1003/2)</f>
        <v>0</v>
      </c>
      <c r="O1003">
        <f>N1003*(DI1003+DJ1003)/1000.0</f>
        <v>0</v>
      </c>
      <c r="P1003">
        <f>(DB1003 - IF(AU1003&gt;1, L1003*CV1003*100.0/(AW1003*DP1003), 0))*(DI1003+DJ1003)/1000.0</f>
        <v>0</v>
      </c>
      <c r="Q1003">
        <f>2.0/((1/S1003-1/R1003)+SIGN(S1003)*SQRT((1/S1003-1/R1003)*(1/S1003-1/R1003) + 4*CW1003/((CW1003+1)*(CW1003+1))*(2*1/S1003*1/R1003-1/R1003*1/R1003)))</f>
        <v>0</v>
      </c>
      <c r="R1003">
        <f>IF(LEFT(CX1003,1)&lt;&gt;"0",IF(LEFT(CX1003,1)="1",3.0,CY1003),$D$5+$E$5*(DP1003*DI1003/($K$5*1000))+$F$5*(DP1003*DI1003/($K$5*1000))*MAX(MIN(CV1003,$J$5),$I$5)*MAX(MIN(CV1003,$J$5),$I$5)+$G$5*MAX(MIN(CV1003,$J$5),$I$5)*(DP1003*DI1003/($K$5*1000))+$H$5*(DP1003*DI1003/($K$5*1000))*(DP1003*DI1003/($K$5*1000)))</f>
        <v>0</v>
      </c>
      <c r="S1003">
        <f>J1003*(1000-(1000*0.61365*exp(17.502*W1003/(240.97+W1003))/(DI1003+DJ1003)+DD1003)/2)/(1000*0.61365*exp(17.502*W1003/(240.97+W1003))/(DI1003+DJ1003)-DD1003)</f>
        <v>0</v>
      </c>
      <c r="T1003">
        <f>1/((CW1003+1)/(Q1003/1.6)+1/(R1003/1.37)) + CW1003/((CW1003+1)/(Q1003/1.6) + CW1003/(R1003/1.37))</f>
        <v>0</v>
      </c>
      <c r="U1003">
        <f>(CR1003*CU1003)</f>
        <v>0</v>
      </c>
      <c r="V1003">
        <f>(DK1003+(U1003+2*0.95*5.67E-8*(((DK1003+$B$7)+273)^4-(DK1003+273)^4)-44100*J1003)/(1.84*29.3*R1003+8*0.95*5.67E-8*(DK1003+273)^3))</f>
        <v>0</v>
      </c>
      <c r="W1003">
        <f>($C$7*DL1003+$D$7*DM1003+$E$7*V1003)</f>
        <v>0</v>
      </c>
      <c r="X1003">
        <f>0.61365*exp(17.502*W1003/(240.97+W1003))</f>
        <v>0</v>
      </c>
      <c r="Y1003">
        <f>(Z1003/AA1003*100)</f>
        <v>0</v>
      </c>
      <c r="Z1003">
        <f>DD1003*(DI1003+DJ1003)/1000</f>
        <v>0</v>
      </c>
      <c r="AA1003">
        <f>0.61365*exp(17.502*DK1003/(240.97+DK1003))</f>
        <v>0</v>
      </c>
      <c r="AB1003">
        <f>(X1003-DD1003*(DI1003+DJ1003)/1000)</f>
        <v>0</v>
      </c>
      <c r="AC1003">
        <f>(-J1003*44100)</f>
        <v>0</v>
      </c>
      <c r="AD1003">
        <f>2*29.3*R1003*0.92*(DK1003-W1003)</f>
        <v>0</v>
      </c>
      <c r="AE1003">
        <f>2*0.95*5.67E-8*(((DK1003+$B$7)+273)^4-(W1003+273)^4)</f>
        <v>0</v>
      </c>
      <c r="AF1003">
        <f>U1003+AE1003+AC1003+AD1003</f>
        <v>0</v>
      </c>
      <c r="AG1003">
        <f>DH1003*AU1003*(DC1003-DB1003*(1000-AU1003*DE1003)/(1000-AU1003*DD1003))/(100*CV1003)</f>
        <v>0</v>
      </c>
      <c r="AH1003">
        <f>1000*DH1003*AU1003*(DD1003-DE1003)/(100*CV1003*(1000-AU1003*DD1003))</f>
        <v>0</v>
      </c>
      <c r="AI1003">
        <f>(AJ1003 - AK1003 - DI1003*1E3/(8.314*(DK1003+273.15)) * AM1003/DH1003 * AL1003) * DH1003/(100*CV1003) * (1000 - DE1003)/1000</f>
        <v>0</v>
      </c>
      <c r="AJ1003">
        <v>95.1239912366948</v>
      </c>
      <c r="AK1003">
        <v>109.796375757576</v>
      </c>
      <c r="AL1003">
        <v>-3.29221781974397</v>
      </c>
      <c r="AM1003">
        <v>66.0516311451933</v>
      </c>
      <c r="AN1003">
        <f>(AP1003 - AO1003 + DI1003*1E3/(8.314*(DK1003+273.15)) * AR1003/DH1003 * AQ1003) * DH1003/(100*CV1003) * 1000/(1000 - AP1003)</f>
        <v>0</v>
      </c>
      <c r="AO1003">
        <v>20.946425327587</v>
      </c>
      <c r="AP1003">
        <v>22.9518314685315</v>
      </c>
      <c r="AQ1003">
        <v>-2.28069315953725e-05</v>
      </c>
      <c r="AR1003">
        <v>92.4097792653795</v>
      </c>
      <c r="AS1003">
        <v>0</v>
      </c>
      <c r="AT1003">
        <v>0</v>
      </c>
      <c r="AU1003">
        <f>IF(AS1003*$H$13&gt;=AW1003,1.0,(AW1003/(AW1003-AS1003*$H$13)))</f>
        <v>0</v>
      </c>
      <c r="AV1003">
        <f>(AU1003-1)*100</f>
        <v>0</v>
      </c>
      <c r="AW1003">
        <f>MAX(0,($B$13+$C$13*DP1003)/(1+$D$13*DP1003)*DI1003/(DK1003+273)*$E$13)</f>
        <v>0</v>
      </c>
      <c r="AX1003" t="s">
        <v>418</v>
      </c>
      <c r="AY1003" t="s">
        <v>418</v>
      </c>
      <c r="AZ1003">
        <v>0</v>
      </c>
      <c r="BA1003">
        <v>0</v>
      </c>
      <c r="BB1003">
        <f>1-AZ1003/BA1003</f>
        <v>0</v>
      </c>
      <c r="BC1003">
        <v>0</v>
      </c>
      <c r="BD1003" t="s">
        <v>418</v>
      </c>
      <c r="BE1003" t="s">
        <v>418</v>
      </c>
      <c r="BF1003">
        <v>0</v>
      </c>
      <c r="BG1003">
        <v>0</v>
      </c>
      <c r="BH1003">
        <f>1-BF1003/BG1003</f>
        <v>0</v>
      </c>
      <c r="BI1003">
        <v>0.5</v>
      </c>
      <c r="BJ1003">
        <f>CS1003</f>
        <v>0</v>
      </c>
      <c r="BK1003">
        <f>L1003</f>
        <v>0</v>
      </c>
      <c r="BL1003">
        <f>BH1003*BI1003*BJ1003</f>
        <v>0</v>
      </c>
      <c r="BM1003">
        <f>(BK1003-BC1003)/BJ1003</f>
        <v>0</v>
      </c>
      <c r="BN1003">
        <f>(BA1003-BG1003)/BG1003</f>
        <v>0</v>
      </c>
      <c r="BO1003">
        <f>AZ1003/(BB1003+AZ1003/BG1003)</f>
        <v>0</v>
      </c>
      <c r="BP1003" t="s">
        <v>418</v>
      </c>
      <c r="BQ1003">
        <v>0</v>
      </c>
      <c r="BR1003">
        <f>IF(BQ1003&lt;&gt;0, BQ1003, BO1003)</f>
        <v>0</v>
      </c>
      <c r="BS1003">
        <f>1-BR1003/BG1003</f>
        <v>0</v>
      </c>
      <c r="BT1003">
        <f>(BG1003-BF1003)/(BG1003-BR1003)</f>
        <v>0</v>
      </c>
      <c r="BU1003">
        <f>(BA1003-BG1003)/(BA1003-BR1003)</f>
        <v>0</v>
      </c>
      <c r="BV1003">
        <f>(BG1003-BF1003)/(BG1003-AZ1003)</f>
        <v>0</v>
      </c>
      <c r="BW1003">
        <f>(BA1003-BG1003)/(BA1003-AZ1003)</f>
        <v>0</v>
      </c>
      <c r="BX1003">
        <f>(BT1003*BR1003/BF1003)</f>
        <v>0</v>
      </c>
      <c r="BY1003">
        <f>(1-BX1003)</f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f>$B$11*DQ1003+$C$11*DR1003+$F$11*EC1003*(1-EF1003)</f>
        <v>0</v>
      </c>
      <c r="CS1003">
        <f>CR1003*CT1003</f>
        <v>0</v>
      </c>
      <c r="CT1003">
        <f>($B$11*$D$9+$C$11*$D$9+$F$11*((EP1003+EH1003)/MAX(EP1003+EH1003+EQ1003, 0.1)*$I$9+EQ1003/MAX(EP1003+EH1003+EQ1003, 0.1)*$J$9))/($B$11+$C$11+$F$11)</f>
        <v>0</v>
      </c>
      <c r="CU1003">
        <f>($B$11*$K$9+$C$11*$K$9+$F$11*((EP1003+EH1003)/MAX(EP1003+EH1003+EQ1003, 0.1)*$P$9+EQ1003/MAX(EP1003+EH1003+EQ1003, 0.1)*$Q$9))/($B$11+$C$11+$F$11)</f>
        <v>0</v>
      </c>
      <c r="CV1003">
        <v>6</v>
      </c>
      <c r="CW1003">
        <v>0.5</v>
      </c>
      <c r="CX1003" t="s">
        <v>419</v>
      </c>
      <c r="CY1003">
        <v>2</v>
      </c>
      <c r="CZ1003" t="b">
        <v>1</v>
      </c>
      <c r="DA1003">
        <v>1659038309</v>
      </c>
      <c r="DB1003">
        <v>130.066592592593</v>
      </c>
      <c r="DC1003">
        <v>108.793166666667</v>
      </c>
      <c r="DD1003">
        <v>22.9517814814815</v>
      </c>
      <c r="DE1003">
        <v>20.954037037037</v>
      </c>
      <c r="DF1003">
        <v>125.385555555556</v>
      </c>
      <c r="DG1003">
        <v>22.5464851851852</v>
      </c>
      <c r="DH1003">
        <v>500.032259259259</v>
      </c>
      <c r="DI1003">
        <v>90.2528666666667</v>
      </c>
      <c r="DJ1003">
        <v>0.0435692740740741</v>
      </c>
      <c r="DK1003">
        <v>27.2468703703704</v>
      </c>
      <c r="DL1003">
        <v>27.8889555555556</v>
      </c>
      <c r="DM1003">
        <v>999.9</v>
      </c>
      <c r="DN1003">
        <v>0</v>
      </c>
      <c r="DO1003">
        <v>0</v>
      </c>
      <c r="DP1003">
        <v>9994.07407407407</v>
      </c>
      <c r="DQ1003">
        <v>0</v>
      </c>
      <c r="DR1003">
        <v>16.0527</v>
      </c>
      <c r="DS1003">
        <v>21.2734555555556</v>
      </c>
      <c r="DT1003">
        <v>133.121962962963</v>
      </c>
      <c r="DU1003">
        <v>111.121725925926</v>
      </c>
      <c r="DV1003">
        <v>1.99774703703704</v>
      </c>
      <c r="DW1003">
        <v>108.793166666667</v>
      </c>
      <c r="DX1003">
        <v>20.954037037037</v>
      </c>
      <c r="DY1003">
        <v>2.07146481481481</v>
      </c>
      <c r="DZ1003">
        <v>1.89116333333333</v>
      </c>
      <c r="EA1003">
        <v>18.001437037037</v>
      </c>
      <c r="EB1003">
        <v>16.5613777777778</v>
      </c>
      <c r="EC1003">
        <v>2000.00444444444</v>
      </c>
      <c r="ED1003">
        <v>0.980003111111111</v>
      </c>
      <c r="EE1003">
        <v>0.0199973148148148</v>
      </c>
      <c r="EF1003">
        <v>0</v>
      </c>
      <c r="EG1003">
        <v>453.729888888889</v>
      </c>
      <c r="EH1003">
        <v>5.00063</v>
      </c>
      <c r="EI1003">
        <v>9113.03333333333</v>
      </c>
      <c r="EJ1003">
        <v>17256.9518518519</v>
      </c>
      <c r="EK1003">
        <v>37.9416666666667</v>
      </c>
      <c r="EL1003">
        <v>38.062</v>
      </c>
      <c r="EM1003">
        <v>37.5</v>
      </c>
      <c r="EN1003">
        <v>37.375</v>
      </c>
      <c r="EO1003">
        <v>39</v>
      </c>
      <c r="EP1003">
        <v>1955.11296296296</v>
      </c>
      <c r="EQ1003">
        <v>39.8914814814815</v>
      </c>
      <c r="ER1003">
        <v>0</v>
      </c>
      <c r="ES1003">
        <v>1659038316.1</v>
      </c>
      <c r="ET1003">
        <v>0</v>
      </c>
      <c r="EU1003">
        <v>453.755692307692</v>
      </c>
      <c r="EV1003">
        <v>6.66714528844721</v>
      </c>
      <c r="EW1003">
        <v>90.5329913804575</v>
      </c>
      <c r="EX1003">
        <v>9113.51423076923</v>
      </c>
      <c r="EY1003">
        <v>15</v>
      </c>
      <c r="EZ1003">
        <v>1659035359.5</v>
      </c>
      <c r="FA1003" t="s">
        <v>1976</v>
      </c>
      <c r="FB1003">
        <v>1659035357.5</v>
      </c>
      <c r="FC1003">
        <v>1659035359.5</v>
      </c>
      <c r="FD1003">
        <v>1</v>
      </c>
      <c r="FE1003">
        <v>-0.104</v>
      </c>
      <c r="FF1003">
        <v>-0.037</v>
      </c>
      <c r="FG1003">
        <v>6.435</v>
      </c>
      <c r="FH1003">
        <v>0.501</v>
      </c>
      <c r="FI1003">
        <v>420</v>
      </c>
      <c r="FJ1003">
        <v>25</v>
      </c>
      <c r="FK1003">
        <v>0.45</v>
      </c>
      <c r="FL1003">
        <v>0.11</v>
      </c>
      <c r="FM1003">
        <v>21.0875073170732</v>
      </c>
      <c r="FN1003">
        <v>4.3792348432056</v>
      </c>
      <c r="FO1003">
        <v>0.606242937053248</v>
      </c>
      <c r="FP1003">
        <v>0</v>
      </c>
      <c r="FQ1003">
        <v>453.471882352941</v>
      </c>
      <c r="FR1003">
        <v>4.68119174413985</v>
      </c>
      <c r="FS1003">
        <v>0.516309800108987</v>
      </c>
      <c r="FT1003">
        <v>0</v>
      </c>
      <c r="FU1003">
        <v>1.99186048780488</v>
      </c>
      <c r="FV1003">
        <v>0.0970041114982563</v>
      </c>
      <c r="FW1003">
        <v>0.0107427908785198</v>
      </c>
      <c r="FX1003">
        <v>1</v>
      </c>
      <c r="FY1003">
        <v>1</v>
      </c>
      <c r="FZ1003">
        <v>3</v>
      </c>
      <c r="GA1003" t="s">
        <v>421</v>
      </c>
      <c r="GB1003">
        <v>2.97401</v>
      </c>
      <c r="GC1003">
        <v>2.69767</v>
      </c>
      <c r="GD1003">
        <v>0.0264703</v>
      </c>
      <c r="GE1003">
        <v>0.0224274</v>
      </c>
      <c r="GF1003">
        <v>0.0999595</v>
      </c>
      <c r="GG1003">
        <v>0.0947414</v>
      </c>
      <c r="GH1003">
        <v>37905.5</v>
      </c>
      <c r="GI1003">
        <v>41632.7</v>
      </c>
      <c r="GJ1003">
        <v>35284.5</v>
      </c>
      <c r="GK1003">
        <v>38624.3</v>
      </c>
      <c r="GL1003">
        <v>45026.6</v>
      </c>
      <c r="GM1003">
        <v>50499.5</v>
      </c>
      <c r="GN1003">
        <v>55156.1</v>
      </c>
      <c r="GO1003">
        <v>61955.6</v>
      </c>
      <c r="GP1003">
        <v>1.986</v>
      </c>
      <c r="GQ1003">
        <v>1.8514</v>
      </c>
      <c r="GR1003">
        <v>0.157803</v>
      </c>
      <c r="GS1003">
        <v>0</v>
      </c>
      <c r="GT1003">
        <v>25.3451</v>
      </c>
      <c r="GU1003">
        <v>999.9</v>
      </c>
      <c r="GV1003">
        <v>57.783</v>
      </c>
      <c r="GW1003">
        <v>29.165</v>
      </c>
      <c r="GX1003">
        <v>25.9957</v>
      </c>
      <c r="GY1003">
        <v>56.3319</v>
      </c>
      <c r="GZ1003">
        <v>46.1979</v>
      </c>
      <c r="HA1003">
        <v>1</v>
      </c>
      <c r="HB1003">
        <v>-0.0610366</v>
      </c>
      <c r="HC1003">
        <v>0.0183007</v>
      </c>
      <c r="HD1003">
        <v>20.1142</v>
      </c>
      <c r="HE1003">
        <v>5.19932</v>
      </c>
      <c r="HF1003">
        <v>12.0064</v>
      </c>
      <c r="HG1003">
        <v>4.976</v>
      </c>
      <c r="HH1003">
        <v>3.294</v>
      </c>
      <c r="HI1003">
        <v>9999</v>
      </c>
      <c r="HJ1003">
        <v>9999</v>
      </c>
      <c r="HK1003">
        <v>9999</v>
      </c>
      <c r="HL1003">
        <v>631.7</v>
      </c>
      <c r="HM1003">
        <v>1.86319</v>
      </c>
      <c r="HN1003">
        <v>1.86801</v>
      </c>
      <c r="HO1003">
        <v>1.86783</v>
      </c>
      <c r="HP1003">
        <v>1.86896</v>
      </c>
      <c r="HQ1003">
        <v>1.86981</v>
      </c>
      <c r="HR1003">
        <v>1.86584</v>
      </c>
      <c r="HS1003">
        <v>1.86691</v>
      </c>
      <c r="HT1003">
        <v>1.86829</v>
      </c>
      <c r="HU1003">
        <v>5</v>
      </c>
      <c r="HV1003">
        <v>0</v>
      </c>
      <c r="HW1003">
        <v>0</v>
      </c>
      <c r="HX1003">
        <v>0</v>
      </c>
      <c r="HY1003" t="s">
        <v>422</v>
      </c>
      <c r="HZ1003" t="s">
        <v>423</v>
      </c>
      <c r="IA1003" t="s">
        <v>424</v>
      </c>
      <c r="IB1003" t="s">
        <v>424</v>
      </c>
      <c r="IC1003" t="s">
        <v>424</v>
      </c>
      <c r="ID1003" t="s">
        <v>424</v>
      </c>
      <c r="IE1003">
        <v>0</v>
      </c>
      <c r="IF1003">
        <v>100</v>
      </c>
      <c r="IG1003">
        <v>100</v>
      </c>
      <c r="IH1003">
        <v>4.535</v>
      </c>
      <c r="II1003">
        <v>0.4052</v>
      </c>
      <c r="IJ1003">
        <v>3.92360093765785</v>
      </c>
      <c r="IK1003">
        <v>0.00601174518973114</v>
      </c>
      <c r="IL1003">
        <v>2.77886958061485e-07</v>
      </c>
      <c r="IM1003">
        <v>-3.54636231360687e-10</v>
      </c>
      <c r="IN1003">
        <v>-0.0563701243599933</v>
      </c>
      <c r="IO1003">
        <v>-0.0144154843440888</v>
      </c>
      <c r="IP1003">
        <v>0.00183489941427445</v>
      </c>
      <c r="IQ1003">
        <v>-1.27444401181449e-05</v>
      </c>
      <c r="IR1003">
        <v>-4</v>
      </c>
      <c r="IS1003">
        <v>1848</v>
      </c>
      <c r="IT1003">
        <v>1</v>
      </c>
      <c r="IU1003">
        <v>25</v>
      </c>
      <c r="IV1003">
        <v>49.3</v>
      </c>
      <c r="IW1003">
        <v>49.3</v>
      </c>
      <c r="IX1003">
        <v>0.310059</v>
      </c>
      <c r="IY1003">
        <v>2.68066</v>
      </c>
      <c r="IZ1003">
        <v>1.54785</v>
      </c>
      <c r="JA1003">
        <v>2.30591</v>
      </c>
      <c r="JB1003">
        <v>1.34644</v>
      </c>
      <c r="JC1003">
        <v>2.31934</v>
      </c>
      <c r="JD1003">
        <v>33.5804</v>
      </c>
      <c r="JE1003">
        <v>24.2188</v>
      </c>
      <c r="JF1003">
        <v>18</v>
      </c>
      <c r="JG1003">
        <v>499.073</v>
      </c>
      <c r="JH1003">
        <v>412.313</v>
      </c>
      <c r="JI1003">
        <v>25.0002</v>
      </c>
      <c r="JJ1003">
        <v>26.4623</v>
      </c>
      <c r="JK1003">
        <v>29.9999</v>
      </c>
      <c r="JL1003">
        <v>26.4155</v>
      </c>
      <c r="JM1003">
        <v>26.3577</v>
      </c>
      <c r="JN1003">
        <v>6.2543</v>
      </c>
      <c r="JO1003">
        <v>27.3585</v>
      </c>
      <c r="JP1003">
        <v>90.6727</v>
      </c>
      <c r="JQ1003">
        <v>25</v>
      </c>
      <c r="JR1003">
        <v>63.2808</v>
      </c>
      <c r="JS1003">
        <v>21.0031</v>
      </c>
      <c r="JT1003">
        <v>102.316</v>
      </c>
      <c r="JU1003">
        <v>103.124</v>
      </c>
    </row>
    <row r="1004" spans="1:281">
      <c r="A1004">
        <v>986</v>
      </c>
      <c r="B1004">
        <v>1659038321.5</v>
      </c>
      <c r="C1004">
        <v>14638.4000000954</v>
      </c>
      <c r="D1004" t="s">
        <v>2407</v>
      </c>
      <c r="E1004" t="s">
        <v>2408</v>
      </c>
      <c r="F1004">
        <v>5</v>
      </c>
      <c r="G1004" t="s">
        <v>2364</v>
      </c>
      <c r="H1004" t="s">
        <v>417</v>
      </c>
      <c r="I1004">
        <v>1659038313.71429</v>
      </c>
      <c r="J1004">
        <f>(K1004)/1000</f>
        <v>0</v>
      </c>
      <c r="K1004">
        <f>IF(CZ1004, AN1004, AH1004)</f>
        <v>0</v>
      </c>
      <c r="L1004">
        <f>IF(CZ1004, AI1004, AG1004)</f>
        <v>0</v>
      </c>
      <c r="M1004">
        <f>DB1004 - IF(AU1004&gt;1, L1004*CV1004*100.0/(AW1004*DP1004), 0)</f>
        <v>0</v>
      </c>
      <c r="N1004">
        <f>((T1004-J1004/2)*M1004-L1004)/(T1004+J1004/2)</f>
        <v>0</v>
      </c>
      <c r="O1004">
        <f>N1004*(DI1004+DJ1004)/1000.0</f>
        <v>0</v>
      </c>
      <c r="P1004">
        <f>(DB1004 - IF(AU1004&gt;1, L1004*CV1004*100.0/(AW1004*DP1004), 0))*(DI1004+DJ1004)/1000.0</f>
        <v>0</v>
      </c>
      <c r="Q1004">
        <f>2.0/((1/S1004-1/R1004)+SIGN(S1004)*SQRT((1/S1004-1/R1004)*(1/S1004-1/R1004) + 4*CW1004/((CW1004+1)*(CW1004+1))*(2*1/S1004*1/R1004-1/R1004*1/R1004)))</f>
        <v>0</v>
      </c>
      <c r="R1004">
        <f>IF(LEFT(CX1004,1)&lt;&gt;"0",IF(LEFT(CX1004,1)="1",3.0,CY1004),$D$5+$E$5*(DP1004*DI1004/($K$5*1000))+$F$5*(DP1004*DI1004/($K$5*1000))*MAX(MIN(CV1004,$J$5),$I$5)*MAX(MIN(CV1004,$J$5),$I$5)+$G$5*MAX(MIN(CV1004,$J$5),$I$5)*(DP1004*DI1004/($K$5*1000))+$H$5*(DP1004*DI1004/($K$5*1000))*(DP1004*DI1004/($K$5*1000)))</f>
        <v>0</v>
      </c>
      <c r="S1004">
        <f>J1004*(1000-(1000*0.61365*exp(17.502*W1004/(240.97+W1004))/(DI1004+DJ1004)+DD1004)/2)/(1000*0.61365*exp(17.502*W1004/(240.97+W1004))/(DI1004+DJ1004)-DD1004)</f>
        <v>0</v>
      </c>
      <c r="T1004">
        <f>1/((CW1004+1)/(Q1004/1.6)+1/(R1004/1.37)) + CW1004/((CW1004+1)/(Q1004/1.6) + CW1004/(R1004/1.37))</f>
        <v>0</v>
      </c>
      <c r="U1004">
        <f>(CR1004*CU1004)</f>
        <v>0</v>
      </c>
      <c r="V1004">
        <f>(DK1004+(U1004+2*0.95*5.67E-8*(((DK1004+$B$7)+273)^4-(DK1004+273)^4)-44100*J1004)/(1.84*29.3*R1004+8*0.95*5.67E-8*(DK1004+273)^3))</f>
        <v>0</v>
      </c>
      <c r="W1004">
        <f>($C$7*DL1004+$D$7*DM1004+$E$7*V1004)</f>
        <v>0</v>
      </c>
      <c r="X1004">
        <f>0.61365*exp(17.502*W1004/(240.97+W1004))</f>
        <v>0</v>
      </c>
      <c r="Y1004">
        <f>(Z1004/AA1004*100)</f>
        <v>0</v>
      </c>
      <c r="Z1004">
        <f>DD1004*(DI1004+DJ1004)/1000</f>
        <v>0</v>
      </c>
      <c r="AA1004">
        <f>0.61365*exp(17.502*DK1004/(240.97+DK1004))</f>
        <v>0</v>
      </c>
      <c r="AB1004">
        <f>(X1004-DD1004*(DI1004+DJ1004)/1000)</f>
        <v>0</v>
      </c>
      <c r="AC1004">
        <f>(-J1004*44100)</f>
        <v>0</v>
      </c>
      <c r="AD1004">
        <f>2*29.3*R1004*0.92*(DK1004-W1004)</f>
        <v>0</v>
      </c>
      <c r="AE1004">
        <f>2*0.95*5.67E-8*(((DK1004+$B$7)+273)^4-(W1004+273)^4)</f>
        <v>0</v>
      </c>
      <c r="AF1004">
        <f>U1004+AE1004+AC1004+AD1004</f>
        <v>0</v>
      </c>
      <c r="AG1004">
        <f>DH1004*AU1004*(DC1004-DB1004*(1000-AU1004*DE1004)/(1000-AU1004*DD1004))/(100*CV1004)</f>
        <v>0</v>
      </c>
      <c r="AH1004">
        <f>1000*DH1004*AU1004*(DD1004-DE1004)/(100*CV1004*(1000-AU1004*DD1004))</f>
        <v>0</v>
      </c>
      <c r="AI1004">
        <f>(AJ1004 - AK1004 - DI1004*1E3/(8.314*(DK1004+273.15)) * AM1004/DH1004 * AL1004) * DH1004/(100*CV1004) * (1000 - DE1004)/1000</f>
        <v>0</v>
      </c>
      <c r="AJ1004">
        <v>78.8605512884418</v>
      </c>
      <c r="AK1004">
        <v>93.6809145454545</v>
      </c>
      <c r="AL1004">
        <v>-3.26949581139886</v>
      </c>
      <c r="AM1004">
        <v>66.0516311451933</v>
      </c>
      <c r="AN1004">
        <f>(AP1004 - AO1004 + DI1004*1E3/(8.314*(DK1004+273.15)) * AR1004/DH1004 * AQ1004) * DH1004/(100*CV1004) * 1000/(1000 - AP1004)</f>
        <v>0</v>
      </c>
      <c r="AO1004">
        <v>20.9461409851147</v>
      </c>
      <c r="AP1004">
        <v>22.9429993006993</v>
      </c>
      <c r="AQ1004">
        <v>-1.08432035511104e-05</v>
      </c>
      <c r="AR1004">
        <v>92.4097792653795</v>
      </c>
      <c r="AS1004">
        <v>0</v>
      </c>
      <c r="AT1004">
        <v>0</v>
      </c>
      <c r="AU1004">
        <f>IF(AS1004*$H$13&gt;=AW1004,1.0,(AW1004/(AW1004-AS1004*$H$13)))</f>
        <v>0</v>
      </c>
      <c r="AV1004">
        <f>(AU1004-1)*100</f>
        <v>0</v>
      </c>
      <c r="AW1004">
        <f>MAX(0,($B$13+$C$13*DP1004)/(1+$D$13*DP1004)*DI1004/(DK1004+273)*$E$13)</f>
        <v>0</v>
      </c>
      <c r="AX1004" t="s">
        <v>418</v>
      </c>
      <c r="AY1004" t="s">
        <v>418</v>
      </c>
      <c r="AZ1004">
        <v>0</v>
      </c>
      <c r="BA1004">
        <v>0</v>
      </c>
      <c r="BB1004">
        <f>1-AZ1004/BA1004</f>
        <v>0</v>
      </c>
      <c r="BC1004">
        <v>0</v>
      </c>
      <c r="BD1004" t="s">
        <v>418</v>
      </c>
      <c r="BE1004" t="s">
        <v>418</v>
      </c>
      <c r="BF1004">
        <v>0</v>
      </c>
      <c r="BG1004">
        <v>0</v>
      </c>
      <c r="BH1004">
        <f>1-BF1004/BG1004</f>
        <v>0</v>
      </c>
      <c r="BI1004">
        <v>0.5</v>
      </c>
      <c r="BJ1004">
        <f>CS1004</f>
        <v>0</v>
      </c>
      <c r="BK1004">
        <f>L1004</f>
        <v>0</v>
      </c>
      <c r="BL1004">
        <f>BH1004*BI1004*BJ1004</f>
        <v>0</v>
      </c>
      <c r="BM1004">
        <f>(BK1004-BC1004)/BJ1004</f>
        <v>0</v>
      </c>
      <c r="BN1004">
        <f>(BA1004-BG1004)/BG1004</f>
        <v>0</v>
      </c>
      <c r="BO1004">
        <f>AZ1004/(BB1004+AZ1004/BG1004)</f>
        <v>0</v>
      </c>
      <c r="BP1004" t="s">
        <v>418</v>
      </c>
      <c r="BQ1004">
        <v>0</v>
      </c>
      <c r="BR1004">
        <f>IF(BQ1004&lt;&gt;0, BQ1004, BO1004)</f>
        <v>0</v>
      </c>
      <c r="BS1004">
        <f>1-BR1004/BG1004</f>
        <v>0</v>
      </c>
      <c r="BT1004">
        <f>(BG1004-BF1004)/(BG1004-BR1004)</f>
        <v>0</v>
      </c>
      <c r="BU1004">
        <f>(BA1004-BG1004)/(BA1004-BR1004)</f>
        <v>0</v>
      </c>
      <c r="BV1004">
        <f>(BG1004-BF1004)/(BG1004-AZ1004)</f>
        <v>0</v>
      </c>
      <c r="BW1004">
        <f>(BA1004-BG1004)/(BA1004-AZ1004)</f>
        <v>0</v>
      </c>
      <c r="BX1004">
        <f>(BT1004*BR1004/BF1004)</f>
        <v>0</v>
      </c>
      <c r="BY1004">
        <f>(1-BX1004)</f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f>$B$11*DQ1004+$C$11*DR1004+$F$11*EC1004*(1-EF1004)</f>
        <v>0</v>
      </c>
      <c r="CS1004">
        <f>CR1004*CT1004</f>
        <v>0</v>
      </c>
      <c r="CT1004">
        <f>($B$11*$D$9+$C$11*$D$9+$F$11*((EP1004+EH1004)/MAX(EP1004+EH1004+EQ1004, 0.1)*$I$9+EQ1004/MAX(EP1004+EH1004+EQ1004, 0.1)*$J$9))/($B$11+$C$11+$F$11)</f>
        <v>0</v>
      </c>
      <c r="CU1004">
        <f>($B$11*$K$9+$C$11*$K$9+$F$11*((EP1004+EH1004)/MAX(EP1004+EH1004+EQ1004, 0.1)*$P$9+EQ1004/MAX(EP1004+EH1004+EQ1004, 0.1)*$Q$9))/($B$11+$C$11+$F$11)</f>
        <v>0</v>
      </c>
      <c r="CV1004">
        <v>6</v>
      </c>
      <c r="CW1004">
        <v>0.5</v>
      </c>
      <c r="CX1004" t="s">
        <v>419</v>
      </c>
      <c r="CY1004">
        <v>2</v>
      </c>
      <c r="CZ1004" t="b">
        <v>1</v>
      </c>
      <c r="DA1004">
        <v>1659038313.71429</v>
      </c>
      <c r="DB1004">
        <v>114.853164285714</v>
      </c>
      <c r="DC1004">
        <v>93.3594464285714</v>
      </c>
      <c r="DD1004">
        <v>22.949475</v>
      </c>
      <c r="DE1004">
        <v>20.9476428571429</v>
      </c>
      <c r="DF1004">
        <v>110.263825</v>
      </c>
      <c r="DG1004">
        <v>22.5442892857143</v>
      </c>
      <c r="DH1004">
        <v>500.060035714286</v>
      </c>
      <c r="DI1004">
        <v>90.2530035714286</v>
      </c>
      <c r="DJ1004">
        <v>0.0434429571428571</v>
      </c>
      <c r="DK1004">
        <v>27.2607</v>
      </c>
      <c r="DL1004">
        <v>27.9167428571429</v>
      </c>
      <c r="DM1004">
        <v>999.9</v>
      </c>
      <c r="DN1004">
        <v>0</v>
      </c>
      <c r="DO1004">
        <v>0</v>
      </c>
      <c r="DP1004">
        <v>10003.0357142857</v>
      </c>
      <c r="DQ1004">
        <v>0</v>
      </c>
      <c r="DR1004">
        <v>16.0491571428571</v>
      </c>
      <c r="DS1004">
        <v>21.4938035714286</v>
      </c>
      <c r="DT1004">
        <v>117.550960714286</v>
      </c>
      <c r="DU1004">
        <v>95.3569821428571</v>
      </c>
      <c r="DV1004">
        <v>2.00183571428571</v>
      </c>
      <c r="DW1004">
        <v>93.3594464285714</v>
      </c>
      <c r="DX1004">
        <v>20.9476428571429</v>
      </c>
      <c r="DY1004">
        <v>2.07125964285714</v>
      </c>
      <c r="DZ1004">
        <v>1.89058892857143</v>
      </c>
      <c r="EA1004">
        <v>17.9998607142857</v>
      </c>
      <c r="EB1004">
        <v>16.5566035714286</v>
      </c>
      <c r="EC1004">
        <v>2000.00178571429</v>
      </c>
      <c r="ED1004">
        <v>0.980003071428571</v>
      </c>
      <c r="EE1004">
        <v>0.0199973571428571</v>
      </c>
      <c r="EF1004">
        <v>0</v>
      </c>
      <c r="EG1004">
        <v>454.192892857143</v>
      </c>
      <c r="EH1004">
        <v>5.00063</v>
      </c>
      <c r="EI1004">
        <v>9120.46678571428</v>
      </c>
      <c r="EJ1004">
        <v>17256.925</v>
      </c>
      <c r="EK1004">
        <v>37.9415</v>
      </c>
      <c r="EL1004">
        <v>38.062</v>
      </c>
      <c r="EM1004">
        <v>37.4955</v>
      </c>
      <c r="EN1004">
        <v>37.375</v>
      </c>
      <c r="EO1004">
        <v>39</v>
      </c>
      <c r="EP1004">
        <v>1955.11035714286</v>
      </c>
      <c r="EQ1004">
        <v>39.8914285714286</v>
      </c>
      <c r="ER1004">
        <v>0</v>
      </c>
      <c r="ES1004">
        <v>1659038320.9</v>
      </c>
      <c r="ET1004">
        <v>0</v>
      </c>
      <c r="EU1004">
        <v>454.241076923077</v>
      </c>
      <c r="EV1004">
        <v>5.90126494306607</v>
      </c>
      <c r="EW1004">
        <v>105.916239314159</v>
      </c>
      <c r="EX1004">
        <v>9121.20730769231</v>
      </c>
      <c r="EY1004">
        <v>15</v>
      </c>
      <c r="EZ1004">
        <v>1659035359.5</v>
      </c>
      <c r="FA1004" t="s">
        <v>1976</v>
      </c>
      <c r="FB1004">
        <v>1659035357.5</v>
      </c>
      <c r="FC1004">
        <v>1659035359.5</v>
      </c>
      <c r="FD1004">
        <v>1</v>
      </c>
      <c r="FE1004">
        <v>-0.104</v>
      </c>
      <c r="FF1004">
        <v>-0.037</v>
      </c>
      <c r="FG1004">
        <v>6.435</v>
      </c>
      <c r="FH1004">
        <v>0.501</v>
      </c>
      <c r="FI1004">
        <v>420</v>
      </c>
      <c r="FJ1004">
        <v>25</v>
      </c>
      <c r="FK1004">
        <v>0.45</v>
      </c>
      <c r="FL1004">
        <v>0.11</v>
      </c>
      <c r="FM1004">
        <v>21.3000756097561</v>
      </c>
      <c r="FN1004">
        <v>1.63673310104531</v>
      </c>
      <c r="FO1004">
        <v>0.445102080799388</v>
      </c>
      <c r="FP1004">
        <v>0</v>
      </c>
      <c r="FQ1004">
        <v>453.837117647059</v>
      </c>
      <c r="FR1004">
        <v>5.61203971996644</v>
      </c>
      <c r="FS1004">
        <v>0.596299212530969</v>
      </c>
      <c r="FT1004">
        <v>0</v>
      </c>
      <c r="FU1004">
        <v>1.99755926829268</v>
      </c>
      <c r="FV1004">
        <v>0.0566958188153327</v>
      </c>
      <c r="FW1004">
        <v>0.00787169718280468</v>
      </c>
      <c r="FX1004">
        <v>1</v>
      </c>
      <c r="FY1004">
        <v>1</v>
      </c>
      <c r="FZ1004">
        <v>3</v>
      </c>
      <c r="GA1004" t="s">
        <v>421</v>
      </c>
      <c r="GB1004">
        <v>2.97331</v>
      </c>
      <c r="GC1004">
        <v>2.69719</v>
      </c>
      <c r="GD1004">
        <v>0.0224924</v>
      </c>
      <c r="GE1004">
        <v>0.0180158</v>
      </c>
      <c r="GF1004">
        <v>0.0999508</v>
      </c>
      <c r="GG1004">
        <v>0.0947377</v>
      </c>
      <c r="GH1004">
        <v>38060</v>
      </c>
      <c r="GI1004">
        <v>41821.2</v>
      </c>
      <c r="GJ1004">
        <v>35284.3</v>
      </c>
      <c r="GK1004">
        <v>38625</v>
      </c>
      <c r="GL1004">
        <v>45026.7</v>
      </c>
      <c r="GM1004">
        <v>50500.1</v>
      </c>
      <c r="GN1004">
        <v>55155.8</v>
      </c>
      <c r="GO1004">
        <v>61956.2</v>
      </c>
      <c r="GP1004">
        <v>1.9856</v>
      </c>
      <c r="GQ1004">
        <v>1.8516</v>
      </c>
      <c r="GR1004">
        <v>0.161678</v>
      </c>
      <c r="GS1004">
        <v>0</v>
      </c>
      <c r="GT1004">
        <v>25.3439</v>
      </c>
      <c r="GU1004">
        <v>999.9</v>
      </c>
      <c r="GV1004">
        <v>57.807</v>
      </c>
      <c r="GW1004">
        <v>29.175</v>
      </c>
      <c r="GX1004">
        <v>26.021</v>
      </c>
      <c r="GY1004">
        <v>56.4319</v>
      </c>
      <c r="GZ1004">
        <v>46.278</v>
      </c>
      <c r="HA1004">
        <v>1</v>
      </c>
      <c r="HB1004">
        <v>-0.0615854</v>
      </c>
      <c r="HC1004">
        <v>0.0167756</v>
      </c>
      <c r="HD1004">
        <v>20.1141</v>
      </c>
      <c r="HE1004">
        <v>5.19932</v>
      </c>
      <c r="HF1004">
        <v>12.0052</v>
      </c>
      <c r="HG1004">
        <v>4.976</v>
      </c>
      <c r="HH1004">
        <v>3.2932</v>
      </c>
      <c r="HI1004">
        <v>9999</v>
      </c>
      <c r="HJ1004">
        <v>9999</v>
      </c>
      <c r="HK1004">
        <v>9999</v>
      </c>
      <c r="HL1004">
        <v>631.7</v>
      </c>
      <c r="HM1004">
        <v>1.86316</v>
      </c>
      <c r="HN1004">
        <v>1.86798</v>
      </c>
      <c r="HO1004">
        <v>1.8678</v>
      </c>
      <c r="HP1004">
        <v>1.86896</v>
      </c>
      <c r="HQ1004">
        <v>1.86981</v>
      </c>
      <c r="HR1004">
        <v>1.86584</v>
      </c>
      <c r="HS1004">
        <v>1.86691</v>
      </c>
      <c r="HT1004">
        <v>1.86829</v>
      </c>
      <c r="HU1004">
        <v>5</v>
      </c>
      <c r="HV1004">
        <v>0</v>
      </c>
      <c r="HW1004">
        <v>0</v>
      </c>
      <c r="HX1004">
        <v>0</v>
      </c>
      <c r="HY1004" t="s">
        <v>422</v>
      </c>
      <c r="HZ1004" t="s">
        <v>423</v>
      </c>
      <c r="IA1004" t="s">
        <v>424</v>
      </c>
      <c r="IB1004" t="s">
        <v>424</v>
      </c>
      <c r="IC1004" t="s">
        <v>424</v>
      </c>
      <c r="ID1004" t="s">
        <v>424</v>
      </c>
      <c r="IE1004">
        <v>0</v>
      </c>
      <c r="IF1004">
        <v>100</v>
      </c>
      <c r="IG1004">
        <v>100</v>
      </c>
      <c r="IH1004">
        <v>4.439</v>
      </c>
      <c r="II1004">
        <v>0.4049</v>
      </c>
      <c r="IJ1004">
        <v>3.92360093765785</v>
      </c>
      <c r="IK1004">
        <v>0.00601174518973114</v>
      </c>
      <c r="IL1004">
        <v>2.77886958061485e-07</v>
      </c>
      <c r="IM1004">
        <v>-3.54636231360687e-10</v>
      </c>
      <c r="IN1004">
        <v>-0.0563701243599933</v>
      </c>
      <c r="IO1004">
        <v>-0.0144154843440888</v>
      </c>
      <c r="IP1004">
        <v>0.00183489941427445</v>
      </c>
      <c r="IQ1004">
        <v>-1.27444401181449e-05</v>
      </c>
      <c r="IR1004">
        <v>-4</v>
      </c>
      <c r="IS1004">
        <v>1848</v>
      </c>
      <c r="IT1004">
        <v>1</v>
      </c>
      <c r="IU1004">
        <v>25</v>
      </c>
      <c r="IV1004">
        <v>49.4</v>
      </c>
      <c r="IW1004">
        <v>49.4</v>
      </c>
      <c r="IX1004">
        <v>0.272217</v>
      </c>
      <c r="IY1004">
        <v>2.68677</v>
      </c>
      <c r="IZ1004">
        <v>1.54785</v>
      </c>
      <c r="JA1004">
        <v>2.30591</v>
      </c>
      <c r="JB1004">
        <v>1.34644</v>
      </c>
      <c r="JC1004">
        <v>2.38403</v>
      </c>
      <c r="JD1004">
        <v>33.5804</v>
      </c>
      <c r="JE1004">
        <v>24.2188</v>
      </c>
      <c r="JF1004">
        <v>18</v>
      </c>
      <c r="JG1004">
        <v>498.79</v>
      </c>
      <c r="JH1004">
        <v>412.425</v>
      </c>
      <c r="JI1004">
        <v>24.9999</v>
      </c>
      <c r="JJ1004">
        <v>26.4623</v>
      </c>
      <c r="JK1004">
        <v>29.9999</v>
      </c>
      <c r="JL1004">
        <v>26.4133</v>
      </c>
      <c r="JM1004">
        <v>26.3577</v>
      </c>
      <c r="JN1004">
        <v>5.47083</v>
      </c>
      <c r="JO1004">
        <v>27.3585</v>
      </c>
      <c r="JP1004">
        <v>90.6727</v>
      </c>
      <c r="JQ1004">
        <v>25</v>
      </c>
      <c r="JR1004">
        <v>49.7685</v>
      </c>
      <c r="JS1004">
        <v>21.0073</v>
      </c>
      <c r="JT1004">
        <v>102.315</v>
      </c>
      <c r="JU1004">
        <v>103.125</v>
      </c>
    </row>
    <row r="1005" spans="1:281">
      <c r="A1005">
        <v>987</v>
      </c>
      <c r="B1005">
        <v>1659038326.5</v>
      </c>
      <c r="C1005">
        <v>14643.4000000954</v>
      </c>
      <c r="D1005" t="s">
        <v>2409</v>
      </c>
      <c r="E1005" t="s">
        <v>2410</v>
      </c>
      <c r="F1005">
        <v>5</v>
      </c>
      <c r="G1005" t="s">
        <v>2364</v>
      </c>
      <c r="H1005" t="s">
        <v>417</v>
      </c>
      <c r="I1005">
        <v>1659038319</v>
      </c>
      <c r="J1005">
        <f>(K1005)/1000</f>
        <v>0</v>
      </c>
      <c r="K1005">
        <f>IF(CZ1005, AN1005, AH1005)</f>
        <v>0</v>
      </c>
      <c r="L1005">
        <f>IF(CZ1005, AI1005, AG1005)</f>
        <v>0</v>
      </c>
      <c r="M1005">
        <f>DB1005 - IF(AU1005&gt;1, L1005*CV1005*100.0/(AW1005*DP1005), 0)</f>
        <v>0</v>
      </c>
      <c r="N1005">
        <f>((T1005-J1005/2)*M1005-L1005)/(T1005+J1005/2)</f>
        <v>0</v>
      </c>
      <c r="O1005">
        <f>N1005*(DI1005+DJ1005)/1000.0</f>
        <v>0</v>
      </c>
      <c r="P1005">
        <f>(DB1005 - IF(AU1005&gt;1, L1005*CV1005*100.0/(AW1005*DP1005), 0))*(DI1005+DJ1005)/1000.0</f>
        <v>0</v>
      </c>
      <c r="Q1005">
        <f>2.0/((1/S1005-1/R1005)+SIGN(S1005)*SQRT((1/S1005-1/R1005)*(1/S1005-1/R1005) + 4*CW1005/((CW1005+1)*(CW1005+1))*(2*1/S1005*1/R1005-1/R1005*1/R1005)))</f>
        <v>0</v>
      </c>
      <c r="R1005">
        <f>IF(LEFT(CX1005,1)&lt;&gt;"0",IF(LEFT(CX1005,1)="1",3.0,CY1005),$D$5+$E$5*(DP1005*DI1005/($K$5*1000))+$F$5*(DP1005*DI1005/($K$5*1000))*MAX(MIN(CV1005,$J$5),$I$5)*MAX(MIN(CV1005,$J$5),$I$5)+$G$5*MAX(MIN(CV1005,$J$5),$I$5)*(DP1005*DI1005/($K$5*1000))+$H$5*(DP1005*DI1005/($K$5*1000))*(DP1005*DI1005/($K$5*1000)))</f>
        <v>0</v>
      </c>
      <c r="S1005">
        <f>J1005*(1000-(1000*0.61365*exp(17.502*W1005/(240.97+W1005))/(DI1005+DJ1005)+DD1005)/2)/(1000*0.61365*exp(17.502*W1005/(240.97+W1005))/(DI1005+DJ1005)-DD1005)</f>
        <v>0</v>
      </c>
      <c r="T1005">
        <f>1/((CW1005+1)/(Q1005/1.6)+1/(R1005/1.37)) + CW1005/((CW1005+1)/(Q1005/1.6) + CW1005/(R1005/1.37))</f>
        <v>0</v>
      </c>
      <c r="U1005">
        <f>(CR1005*CU1005)</f>
        <v>0</v>
      </c>
      <c r="V1005">
        <f>(DK1005+(U1005+2*0.95*5.67E-8*(((DK1005+$B$7)+273)^4-(DK1005+273)^4)-44100*J1005)/(1.84*29.3*R1005+8*0.95*5.67E-8*(DK1005+273)^3))</f>
        <v>0</v>
      </c>
      <c r="W1005">
        <f>($C$7*DL1005+$D$7*DM1005+$E$7*V1005)</f>
        <v>0</v>
      </c>
      <c r="X1005">
        <f>0.61365*exp(17.502*W1005/(240.97+W1005))</f>
        <v>0</v>
      </c>
      <c r="Y1005">
        <f>(Z1005/AA1005*100)</f>
        <v>0</v>
      </c>
      <c r="Z1005">
        <f>DD1005*(DI1005+DJ1005)/1000</f>
        <v>0</v>
      </c>
      <c r="AA1005">
        <f>0.61365*exp(17.502*DK1005/(240.97+DK1005))</f>
        <v>0</v>
      </c>
      <c r="AB1005">
        <f>(X1005-DD1005*(DI1005+DJ1005)/1000)</f>
        <v>0</v>
      </c>
      <c r="AC1005">
        <f>(-J1005*44100)</f>
        <v>0</v>
      </c>
      <c r="AD1005">
        <f>2*29.3*R1005*0.92*(DK1005-W1005)</f>
        <v>0</v>
      </c>
      <c r="AE1005">
        <f>2*0.95*5.67E-8*(((DK1005+$B$7)+273)^4-(W1005+273)^4)</f>
        <v>0</v>
      </c>
      <c r="AF1005">
        <f>U1005+AE1005+AC1005+AD1005</f>
        <v>0</v>
      </c>
      <c r="AG1005">
        <f>DH1005*AU1005*(DC1005-DB1005*(1000-AU1005*DE1005)/(1000-AU1005*DD1005))/(100*CV1005)</f>
        <v>0</v>
      </c>
      <c r="AH1005">
        <f>1000*DH1005*AU1005*(DD1005-DE1005)/(100*CV1005*(1000-AU1005*DD1005))</f>
        <v>0</v>
      </c>
      <c r="AI1005">
        <f>(AJ1005 - AK1005 - DI1005*1E3/(8.314*(DK1005+273.15)) * AM1005/DH1005 * AL1005) * DH1005/(100*CV1005) * (1000 - DE1005)/1000</f>
        <v>0</v>
      </c>
      <c r="AJ1005">
        <v>61.5386667307968</v>
      </c>
      <c r="AK1005">
        <v>77.2543278787878</v>
      </c>
      <c r="AL1005">
        <v>-3.29846718574274</v>
      </c>
      <c r="AM1005">
        <v>66.0516311451933</v>
      </c>
      <c r="AN1005">
        <f>(AP1005 - AO1005 + DI1005*1E3/(8.314*(DK1005+273.15)) * AR1005/DH1005 * AQ1005) * DH1005/(100*CV1005) * 1000/(1000 - AP1005)</f>
        <v>0</v>
      </c>
      <c r="AO1005">
        <v>20.9436049223601</v>
      </c>
      <c r="AP1005">
        <v>22.9455804195804</v>
      </c>
      <c r="AQ1005">
        <v>-4.65772326445156e-06</v>
      </c>
      <c r="AR1005">
        <v>92.4097792653795</v>
      </c>
      <c r="AS1005">
        <v>0</v>
      </c>
      <c r="AT1005">
        <v>0</v>
      </c>
      <c r="AU1005">
        <f>IF(AS1005*$H$13&gt;=AW1005,1.0,(AW1005/(AW1005-AS1005*$H$13)))</f>
        <v>0</v>
      </c>
      <c r="AV1005">
        <f>(AU1005-1)*100</f>
        <v>0</v>
      </c>
      <c r="AW1005">
        <f>MAX(0,($B$13+$C$13*DP1005)/(1+$D$13*DP1005)*DI1005/(DK1005+273)*$E$13)</f>
        <v>0</v>
      </c>
      <c r="AX1005" t="s">
        <v>418</v>
      </c>
      <c r="AY1005" t="s">
        <v>418</v>
      </c>
      <c r="AZ1005">
        <v>0</v>
      </c>
      <c r="BA1005">
        <v>0</v>
      </c>
      <c r="BB1005">
        <f>1-AZ1005/BA1005</f>
        <v>0</v>
      </c>
      <c r="BC1005">
        <v>0</v>
      </c>
      <c r="BD1005" t="s">
        <v>418</v>
      </c>
      <c r="BE1005" t="s">
        <v>418</v>
      </c>
      <c r="BF1005">
        <v>0</v>
      </c>
      <c r="BG1005">
        <v>0</v>
      </c>
      <c r="BH1005">
        <f>1-BF1005/BG1005</f>
        <v>0</v>
      </c>
      <c r="BI1005">
        <v>0.5</v>
      </c>
      <c r="BJ1005">
        <f>CS1005</f>
        <v>0</v>
      </c>
      <c r="BK1005">
        <f>L1005</f>
        <v>0</v>
      </c>
      <c r="BL1005">
        <f>BH1005*BI1005*BJ1005</f>
        <v>0</v>
      </c>
      <c r="BM1005">
        <f>(BK1005-BC1005)/BJ1005</f>
        <v>0</v>
      </c>
      <c r="BN1005">
        <f>(BA1005-BG1005)/BG1005</f>
        <v>0</v>
      </c>
      <c r="BO1005">
        <f>AZ1005/(BB1005+AZ1005/BG1005)</f>
        <v>0</v>
      </c>
      <c r="BP1005" t="s">
        <v>418</v>
      </c>
      <c r="BQ1005">
        <v>0</v>
      </c>
      <c r="BR1005">
        <f>IF(BQ1005&lt;&gt;0, BQ1005, BO1005)</f>
        <v>0</v>
      </c>
      <c r="BS1005">
        <f>1-BR1005/BG1005</f>
        <v>0</v>
      </c>
      <c r="BT1005">
        <f>(BG1005-BF1005)/(BG1005-BR1005)</f>
        <v>0</v>
      </c>
      <c r="BU1005">
        <f>(BA1005-BG1005)/(BA1005-BR1005)</f>
        <v>0</v>
      </c>
      <c r="BV1005">
        <f>(BG1005-BF1005)/(BG1005-AZ1005)</f>
        <v>0</v>
      </c>
      <c r="BW1005">
        <f>(BA1005-BG1005)/(BA1005-AZ1005)</f>
        <v>0</v>
      </c>
      <c r="BX1005">
        <f>(BT1005*BR1005/BF1005)</f>
        <v>0</v>
      </c>
      <c r="BY1005">
        <f>(1-BX1005)</f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f>$B$11*DQ1005+$C$11*DR1005+$F$11*EC1005*(1-EF1005)</f>
        <v>0</v>
      </c>
      <c r="CS1005">
        <f>CR1005*CT1005</f>
        <v>0</v>
      </c>
      <c r="CT1005">
        <f>($B$11*$D$9+$C$11*$D$9+$F$11*((EP1005+EH1005)/MAX(EP1005+EH1005+EQ1005, 0.1)*$I$9+EQ1005/MAX(EP1005+EH1005+EQ1005, 0.1)*$J$9))/($B$11+$C$11+$F$11)</f>
        <v>0</v>
      </c>
      <c r="CU1005">
        <f>($B$11*$K$9+$C$11*$K$9+$F$11*((EP1005+EH1005)/MAX(EP1005+EH1005+EQ1005, 0.1)*$P$9+EQ1005/MAX(EP1005+EH1005+EQ1005, 0.1)*$Q$9))/($B$11+$C$11+$F$11)</f>
        <v>0</v>
      </c>
      <c r="CV1005">
        <v>6</v>
      </c>
      <c r="CW1005">
        <v>0.5</v>
      </c>
      <c r="CX1005" t="s">
        <v>419</v>
      </c>
      <c r="CY1005">
        <v>2</v>
      </c>
      <c r="CZ1005" t="b">
        <v>1</v>
      </c>
      <c r="DA1005">
        <v>1659038319</v>
      </c>
      <c r="DB1005">
        <v>97.8441740740741</v>
      </c>
      <c r="DC1005">
        <v>76.0869148148148</v>
      </c>
      <c r="DD1005">
        <v>22.9460111111111</v>
      </c>
      <c r="DE1005">
        <v>20.945037037037</v>
      </c>
      <c r="DF1005">
        <v>93.3572185185185</v>
      </c>
      <c r="DG1005">
        <v>22.5409777777778</v>
      </c>
      <c r="DH1005">
        <v>500.074518518519</v>
      </c>
      <c r="DI1005">
        <v>90.2525962962963</v>
      </c>
      <c r="DJ1005">
        <v>0.0436098555555556</v>
      </c>
      <c r="DK1005">
        <v>27.273662962963</v>
      </c>
      <c r="DL1005">
        <v>27.9564666666667</v>
      </c>
      <c r="DM1005">
        <v>999.9</v>
      </c>
      <c r="DN1005">
        <v>0</v>
      </c>
      <c r="DO1005">
        <v>0</v>
      </c>
      <c r="DP1005">
        <v>9985.37037037037</v>
      </c>
      <c r="DQ1005">
        <v>0</v>
      </c>
      <c r="DR1005">
        <v>16.0306592592593</v>
      </c>
      <c r="DS1005">
        <v>21.7573</v>
      </c>
      <c r="DT1005">
        <v>100.142096296296</v>
      </c>
      <c r="DU1005">
        <v>77.7146592592592</v>
      </c>
      <c r="DV1005">
        <v>2.00096592592593</v>
      </c>
      <c r="DW1005">
        <v>76.0869148148148</v>
      </c>
      <c r="DX1005">
        <v>20.945037037037</v>
      </c>
      <c r="DY1005">
        <v>2.07093703703704</v>
      </c>
      <c r="DZ1005">
        <v>1.89034481481481</v>
      </c>
      <c r="EA1005">
        <v>17.9973814814815</v>
      </c>
      <c r="EB1005">
        <v>16.5545814814815</v>
      </c>
      <c r="EC1005">
        <v>1999.99888888889</v>
      </c>
      <c r="ED1005">
        <v>0.980003222222222</v>
      </c>
      <c r="EE1005">
        <v>0.0199971962962963</v>
      </c>
      <c r="EF1005">
        <v>0</v>
      </c>
      <c r="EG1005">
        <v>454.694962962963</v>
      </c>
      <c r="EH1005">
        <v>5.00063</v>
      </c>
      <c r="EI1005">
        <v>9129.88518518519</v>
      </c>
      <c r="EJ1005">
        <v>17256.9037037037</v>
      </c>
      <c r="EK1005">
        <v>37.937</v>
      </c>
      <c r="EL1005">
        <v>38.062</v>
      </c>
      <c r="EM1005">
        <v>37.4953333333333</v>
      </c>
      <c r="EN1005">
        <v>37.3703333333333</v>
      </c>
      <c r="EO1005">
        <v>39</v>
      </c>
      <c r="EP1005">
        <v>1955.10814814815</v>
      </c>
      <c r="EQ1005">
        <v>39.8907407407407</v>
      </c>
      <c r="ER1005">
        <v>0</v>
      </c>
      <c r="ES1005">
        <v>1659038325.7</v>
      </c>
      <c r="ET1005">
        <v>0</v>
      </c>
      <c r="EU1005">
        <v>454.694461538461</v>
      </c>
      <c r="EV1005">
        <v>5.50133333277641</v>
      </c>
      <c r="EW1005">
        <v>108.317265064169</v>
      </c>
      <c r="EX1005">
        <v>9129.79307692308</v>
      </c>
      <c r="EY1005">
        <v>15</v>
      </c>
      <c r="EZ1005">
        <v>1659035359.5</v>
      </c>
      <c r="FA1005" t="s">
        <v>1976</v>
      </c>
      <c r="FB1005">
        <v>1659035357.5</v>
      </c>
      <c r="FC1005">
        <v>1659035359.5</v>
      </c>
      <c r="FD1005">
        <v>1</v>
      </c>
      <c r="FE1005">
        <v>-0.104</v>
      </c>
      <c r="FF1005">
        <v>-0.037</v>
      </c>
      <c r="FG1005">
        <v>6.435</v>
      </c>
      <c r="FH1005">
        <v>0.501</v>
      </c>
      <c r="FI1005">
        <v>420</v>
      </c>
      <c r="FJ1005">
        <v>25</v>
      </c>
      <c r="FK1005">
        <v>0.45</v>
      </c>
      <c r="FL1005">
        <v>0.11</v>
      </c>
      <c r="FM1005">
        <v>21.6038512195122</v>
      </c>
      <c r="FN1005">
        <v>3.50886480836233</v>
      </c>
      <c r="FO1005">
        <v>0.575314820336234</v>
      </c>
      <c r="FP1005">
        <v>0</v>
      </c>
      <c r="FQ1005">
        <v>454.3285</v>
      </c>
      <c r="FR1005">
        <v>5.88918257779571</v>
      </c>
      <c r="FS1005">
        <v>0.607237052752295</v>
      </c>
      <c r="FT1005">
        <v>0</v>
      </c>
      <c r="FU1005">
        <v>2.00102853658537</v>
      </c>
      <c r="FV1005">
        <v>-0.00148641114982719</v>
      </c>
      <c r="FW1005">
        <v>0.00351751752884539</v>
      </c>
      <c r="FX1005">
        <v>1</v>
      </c>
      <c r="FY1005">
        <v>1</v>
      </c>
      <c r="FZ1005">
        <v>3</v>
      </c>
      <c r="GA1005" t="s">
        <v>421</v>
      </c>
      <c r="GB1005">
        <v>2.97387</v>
      </c>
      <c r="GC1005">
        <v>2.69805</v>
      </c>
      <c r="GD1005">
        <v>0.0184002</v>
      </c>
      <c r="GE1005">
        <v>0.0137744</v>
      </c>
      <c r="GF1005">
        <v>0.0999483</v>
      </c>
      <c r="GG1005">
        <v>0.0947288</v>
      </c>
      <c r="GH1005">
        <v>38219.2</v>
      </c>
      <c r="GI1005">
        <v>42001.9</v>
      </c>
      <c r="GJ1005">
        <v>35284.1</v>
      </c>
      <c r="GK1005">
        <v>38625.2</v>
      </c>
      <c r="GL1005">
        <v>45026.7</v>
      </c>
      <c r="GM1005">
        <v>50500.8</v>
      </c>
      <c r="GN1005">
        <v>55155.7</v>
      </c>
      <c r="GO1005">
        <v>61956.6</v>
      </c>
      <c r="GP1005">
        <v>1.9844</v>
      </c>
      <c r="GQ1005">
        <v>1.8518</v>
      </c>
      <c r="GR1005">
        <v>0.163168</v>
      </c>
      <c r="GS1005">
        <v>0</v>
      </c>
      <c r="GT1005">
        <v>25.3439</v>
      </c>
      <c r="GU1005">
        <v>999.9</v>
      </c>
      <c r="GV1005">
        <v>57.807</v>
      </c>
      <c r="GW1005">
        <v>29.175</v>
      </c>
      <c r="GX1005">
        <v>26.0231</v>
      </c>
      <c r="GY1005">
        <v>56.4119</v>
      </c>
      <c r="GZ1005">
        <v>45.8133</v>
      </c>
      <c r="HA1005">
        <v>1</v>
      </c>
      <c r="HB1005">
        <v>-0.0615244</v>
      </c>
      <c r="HC1005">
        <v>0.0156863</v>
      </c>
      <c r="HD1005">
        <v>20.1141</v>
      </c>
      <c r="HE1005">
        <v>5.19932</v>
      </c>
      <c r="HF1005">
        <v>12.0064</v>
      </c>
      <c r="HG1005">
        <v>4.9752</v>
      </c>
      <c r="HH1005">
        <v>3.2934</v>
      </c>
      <c r="HI1005">
        <v>9999</v>
      </c>
      <c r="HJ1005">
        <v>9999</v>
      </c>
      <c r="HK1005">
        <v>9999</v>
      </c>
      <c r="HL1005">
        <v>631.7</v>
      </c>
      <c r="HM1005">
        <v>1.86322</v>
      </c>
      <c r="HN1005">
        <v>1.86801</v>
      </c>
      <c r="HO1005">
        <v>1.86783</v>
      </c>
      <c r="HP1005">
        <v>1.86893</v>
      </c>
      <c r="HQ1005">
        <v>1.86981</v>
      </c>
      <c r="HR1005">
        <v>1.86584</v>
      </c>
      <c r="HS1005">
        <v>1.86691</v>
      </c>
      <c r="HT1005">
        <v>1.86829</v>
      </c>
      <c r="HU1005">
        <v>5</v>
      </c>
      <c r="HV1005">
        <v>0</v>
      </c>
      <c r="HW1005">
        <v>0</v>
      </c>
      <c r="HX1005">
        <v>0</v>
      </c>
      <c r="HY1005" t="s">
        <v>422</v>
      </c>
      <c r="HZ1005" t="s">
        <v>423</v>
      </c>
      <c r="IA1005" t="s">
        <v>424</v>
      </c>
      <c r="IB1005" t="s">
        <v>424</v>
      </c>
      <c r="IC1005" t="s">
        <v>424</v>
      </c>
      <c r="ID1005" t="s">
        <v>424</v>
      </c>
      <c r="IE1005">
        <v>0</v>
      </c>
      <c r="IF1005">
        <v>100</v>
      </c>
      <c r="IG1005">
        <v>100</v>
      </c>
      <c r="IH1005">
        <v>4.343</v>
      </c>
      <c r="II1005">
        <v>0.405</v>
      </c>
      <c r="IJ1005">
        <v>3.92360093765785</v>
      </c>
      <c r="IK1005">
        <v>0.00601174518973114</v>
      </c>
      <c r="IL1005">
        <v>2.77886958061485e-07</v>
      </c>
      <c r="IM1005">
        <v>-3.54636231360687e-10</v>
      </c>
      <c r="IN1005">
        <v>-0.0563701243599933</v>
      </c>
      <c r="IO1005">
        <v>-0.0144154843440888</v>
      </c>
      <c r="IP1005">
        <v>0.00183489941427445</v>
      </c>
      <c r="IQ1005">
        <v>-1.27444401181449e-05</v>
      </c>
      <c r="IR1005">
        <v>-4</v>
      </c>
      <c r="IS1005">
        <v>1848</v>
      </c>
      <c r="IT1005">
        <v>1</v>
      </c>
      <c r="IU1005">
        <v>25</v>
      </c>
      <c r="IV1005">
        <v>49.5</v>
      </c>
      <c r="IW1005">
        <v>49.5</v>
      </c>
      <c r="IX1005">
        <v>0.236816</v>
      </c>
      <c r="IY1005">
        <v>2.68433</v>
      </c>
      <c r="IZ1005">
        <v>1.54785</v>
      </c>
      <c r="JA1005">
        <v>2.30591</v>
      </c>
      <c r="JB1005">
        <v>1.34644</v>
      </c>
      <c r="JC1005">
        <v>2.3999</v>
      </c>
      <c r="JD1005">
        <v>33.5804</v>
      </c>
      <c r="JE1005">
        <v>24.2276</v>
      </c>
      <c r="JF1005">
        <v>18</v>
      </c>
      <c r="JG1005">
        <v>498.001</v>
      </c>
      <c r="JH1005">
        <v>412.522</v>
      </c>
      <c r="JI1005">
        <v>24.9998</v>
      </c>
      <c r="JJ1005">
        <v>26.46</v>
      </c>
      <c r="JK1005">
        <v>30</v>
      </c>
      <c r="JL1005">
        <v>26.4133</v>
      </c>
      <c r="JM1005">
        <v>26.3555</v>
      </c>
      <c r="JN1005">
        <v>4.78545</v>
      </c>
      <c r="JO1005">
        <v>27.3585</v>
      </c>
      <c r="JP1005">
        <v>90.6727</v>
      </c>
      <c r="JQ1005">
        <v>25</v>
      </c>
      <c r="JR1005">
        <v>29.5808</v>
      </c>
      <c r="JS1005">
        <v>21.0035</v>
      </c>
      <c r="JT1005">
        <v>102.315</v>
      </c>
      <c r="JU1005">
        <v>103.126</v>
      </c>
    </row>
    <row r="1006" spans="1:281">
      <c r="A1006">
        <v>988</v>
      </c>
      <c r="B1006">
        <v>1659038423.5</v>
      </c>
      <c r="C1006">
        <v>14740.4000000954</v>
      </c>
      <c r="D1006" t="s">
        <v>2411</v>
      </c>
      <c r="E1006" t="s">
        <v>2412</v>
      </c>
      <c r="F1006">
        <v>5</v>
      </c>
      <c r="G1006" t="s">
        <v>2364</v>
      </c>
      <c r="H1006" t="s">
        <v>417</v>
      </c>
      <c r="I1006">
        <v>1659038415.5</v>
      </c>
      <c r="J1006">
        <f>(K1006)/1000</f>
        <v>0</v>
      </c>
      <c r="K1006">
        <f>IF(CZ1006, AN1006, AH1006)</f>
        <v>0</v>
      </c>
      <c r="L1006">
        <f>IF(CZ1006, AI1006, AG1006)</f>
        <v>0</v>
      </c>
      <c r="M1006">
        <f>DB1006 - IF(AU1006&gt;1, L1006*CV1006*100.0/(AW1006*DP1006), 0)</f>
        <v>0</v>
      </c>
      <c r="N1006">
        <f>((T1006-J1006/2)*M1006-L1006)/(T1006+J1006/2)</f>
        <v>0</v>
      </c>
      <c r="O1006">
        <f>N1006*(DI1006+DJ1006)/1000.0</f>
        <v>0</v>
      </c>
      <c r="P1006">
        <f>(DB1006 - IF(AU1006&gt;1, L1006*CV1006*100.0/(AW1006*DP1006), 0))*(DI1006+DJ1006)/1000.0</f>
        <v>0</v>
      </c>
      <c r="Q1006">
        <f>2.0/((1/S1006-1/R1006)+SIGN(S1006)*SQRT((1/S1006-1/R1006)*(1/S1006-1/R1006) + 4*CW1006/((CW1006+1)*(CW1006+1))*(2*1/S1006*1/R1006-1/R1006*1/R1006)))</f>
        <v>0</v>
      </c>
      <c r="R1006">
        <f>IF(LEFT(CX1006,1)&lt;&gt;"0",IF(LEFT(CX1006,1)="1",3.0,CY1006),$D$5+$E$5*(DP1006*DI1006/($K$5*1000))+$F$5*(DP1006*DI1006/($K$5*1000))*MAX(MIN(CV1006,$J$5),$I$5)*MAX(MIN(CV1006,$J$5),$I$5)+$G$5*MAX(MIN(CV1006,$J$5),$I$5)*(DP1006*DI1006/($K$5*1000))+$H$5*(DP1006*DI1006/($K$5*1000))*(DP1006*DI1006/($K$5*1000)))</f>
        <v>0</v>
      </c>
      <c r="S1006">
        <f>J1006*(1000-(1000*0.61365*exp(17.502*W1006/(240.97+W1006))/(DI1006+DJ1006)+DD1006)/2)/(1000*0.61365*exp(17.502*W1006/(240.97+W1006))/(DI1006+DJ1006)-DD1006)</f>
        <v>0</v>
      </c>
      <c r="T1006">
        <f>1/((CW1006+1)/(Q1006/1.6)+1/(R1006/1.37)) + CW1006/((CW1006+1)/(Q1006/1.6) + CW1006/(R1006/1.37))</f>
        <v>0</v>
      </c>
      <c r="U1006">
        <f>(CR1006*CU1006)</f>
        <v>0</v>
      </c>
      <c r="V1006">
        <f>(DK1006+(U1006+2*0.95*5.67E-8*(((DK1006+$B$7)+273)^4-(DK1006+273)^4)-44100*J1006)/(1.84*29.3*R1006+8*0.95*5.67E-8*(DK1006+273)^3))</f>
        <v>0</v>
      </c>
      <c r="W1006">
        <f>($C$7*DL1006+$D$7*DM1006+$E$7*V1006)</f>
        <v>0</v>
      </c>
      <c r="X1006">
        <f>0.61365*exp(17.502*W1006/(240.97+W1006))</f>
        <v>0</v>
      </c>
      <c r="Y1006">
        <f>(Z1006/AA1006*100)</f>
        <v>0</v>
      </c>
      <c r="Z1006">
        <f>DD1006*(DI1006+DJ1006)/1000</f>
        <v>0</v>
      </c>
      <c r="AA1006">
        <f>0.61365*exp(17.502*DK1006/(240.97+DK1006))</f>
        <v>0</v>
      </c>
      <c r="AB1006">
        <f>(X1006-DD1006*(DI1006+DJ1006)/1000)</f>
        <v>0</v>
      </c>
      <c r="AC1006">
        <f>(-J1006*44100)</f>
        <v>0</v>
      </c>
      <c r="AD1006">
        <f>2*29.3*R1006*0.92*(DK1006-W1006)</f>
        <v>0</v>
      </c>
      <c r="AE1006">
        <f>2*0.95*5.67E-8*(((DK1006+$B$7)+273)^4-(W1006+273)^4)</f>
        <v>0</v>
      </c>
      <c r="AF1006">
        <f>U1006+AE1006+AC1006+AD1006</f>
        <v>0</v>
      </c>
      <c r="AG1006">
        <f>DH1006*AU1006*(DC1006-DB1006*(1000-AU1006*DE1006)/(1000-AU1006*DD1006))/(100*CV1006)</f>
        <v>0</v>
      </c>
      <c r="AH1006">
        <f>1000*DH1006*AU1006*(DD1006-DE1006)/(100*CV1006*(1000-AU1006*DD1006))</f>
        <v>0</v>
      </c>
      <c r="AI1006">
        <f>(AJ1006 - AK1006 - DI1006*1E3/(8.314*(DK1006+273.15)) * AM1006/DH1006 * AL1006) * DH1006/(100*CV1006) * (1000 - DE1006)/1000</f>
        <v>0</v>
      </c>
      <c r="AJ1006">
        <v>428.891122202464</v>
      </c>
      <c r="AK1006">
        <v>421.345103030303</v>
      </c>
      <c r="AL1006">
        <v>0.000789813168438922</v>
      </c>
      <c r="AM1006">
        <v>66.0516311451933</v>
      </c>
      <c r="AN1006">
        <f>(AP1006 - AO1006 + DI1006*1E3/(8.314*(DK1006+273.15)) * AR1006/DH1006 * AQ1006) * DH1006/(100*CV1006) * 1000/(1000 - AP1006)</f>
        <v>0</v>
      </c>
      <c r="AO1006">
        <v>20.8823261313709</v>
      </c>
      <c r="AP1006">
        <v>22.9671846153846</v>
      </c>
      <c r="AQ1006">
        <v>-4.13792121185412e-05</v>
      </c>
      <c r="AR1006">
        <v>92.4097792653795</v>
      </c>
      <c r="AS1006">
        <v>0</v>
      </c>
      <c r="AT1006">
        <v>0</v>
      </c>
      <c r="AU1006">
        <f>IF(AS1006*$H$13&gt;=AW1006,1.0,(AW1006/(AW1006-AS1006*$H$13)))</f>
        <v>0</v>
      </c>
      <c r="AV1006">
        <f>(AU1006-1)*100</f>
        <v>0</v>
      </c>
      <c r="AW1006">
        <f>MAX(0,($B$13+$C$13*DP1006)/(1+$D$13*DP1006)*DI1006/(DK1006+273)*$E$13)</f>
        <v>0</v>
      </c>
      <c r="AX1006" t="s">
        <v>418</v>
      </c>
      <c r="AY1006" t="s">
        <v>418</v>
      </c>
      <c r="AZ1006">
        <v>0</v>
      </c>
      <c r="BA1006">
        <v>0</v>
      </c>
      <c r="BB1006">
        <f>1-AZ1006/BA1006</f>
        <v>0</v>
      </c>
      <c r="BC1006">
        <v>0</v>
      </c>
      <c r="BD1006" t="s">
        <v>418</v>
      </c>
      <c r="BE1006" t="s">
        <v>418</v>
      </c>
      <c r="BF1006">
        <v>0</v>
      </c>
      <c r="BG1006">
        <v>0</v>
      </c>
      <c r="BH1006">
        <f>1-BF1006/BG1006</f>
        <v>0</v>
      </c>
      <c r="BI1006">
        <v>0.5</v>
      </c>
      <c r="BJ1006">
        <f>CS1006</f>
        <v>0</v>
      </c>
      <c r="BK1006">
        <f>L1006</f>
        <v>0</v>
      </c>
      <c r="BL1006">
        <f>BH1006*BI1006*BJ1006</f>
        <v>0</v>
      </c>
      <c r="BM1006">
        <f>(BK1006-BC1006)/BJ1006</f>
        <v>0</v>
      </c>
      <c r="BN1006">
        <f>(BA1006-BG1006)/BG1006</f>
        <v>0</v>
      </c>
      <c r="BO1006">
        <f>AZ1006/(BB1006+AZ1006/BG1006)</f>
        <v>0</v>
      </c>
      <c r="BP1006" t="s">
        <v>418</v>
      </c>
      <c r="BQ1006">
        <v>0</v>
      </c>
      <c r="BR1006">
        <f>IF(BQ1006&lt;&gt;0, BQ1006, BO1006)</f>
        <v>0</v>
      </c>
      <c r="BS1006">
        <f>1-BR1006/BG1006</f>
        <v>0</v>
      </c>
      <c r="BT1006">
        <f>(BG1006-BF1006)/(BG1006-BR1006)</f>
        <v>0</v>
      </c>
      <c r="BU1006">
        <f>(BA1006-BG1006)/(BA1006-BR1006)</f>
        <v>0</v>
      </c>
      <c r="BV1006">
        <f>(BG1006-BF1006)/(BG1006-AZ1006)</f>
        <v>0</v>
      </c>
      <c r="BW1006">
        <f>(BA1006-BG1006)/(BA1006-AZ1006)</f>
        <v>0</v>
      </c>
      <c r="BX1006">
        <f>(BT1006*BR1006/BF1006)</f>
        <v>0</v>
      </c>
      <c r="BY1006">
        <f>(1-BX1006)</f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f>$B$11*DQ1006+$C$11*DR1006+$F$11*EC1006*(1-EF1006)</f>
        <v>0</v>
      </c>
      <c r="CS1006">
        <f>CR1006*CT1006</f>
        <v>0</v>
      </c>
      <c r="CT1006">
        <f>($B$11*$D$9+$C$11*$D$9+$F$11*((EP1006+EH1006)/MAX(EP1006+EH1006+EQ1006, 0.1)*$I$9+EQ1006/MAX(EP1006+EH1006+EQ1006, 0.1)*$J$9))/($B$11+$C$11+$F$11)</f>
        <v>0</v>
      </c>
      <c r="CU1006">
        <f>($B$11*$K$9+$C$11*$K$9+$F$11*((EP1006+EH1006)/MAX(EP1006+EH1006+EQ1006, 0.1)*$P$9+EQ1006/MAX(EP1006+EH1006+EQ1006, 0.1)*$Q$9))/($B$11+$C$11+$F$11)</f>
        <v>0</v>
      </c>
      <c r="CV1006">
        <v>6</v>
      </c>
      <c r="CW1006">
        <v>0.5</v>
      </c>
      <c r="CX1006" t="s">
        <v>419</v>
      </c>
      <c r="CY1006">
        <v>2</v>
      </c>
      <c r="CZ1006" t="b">
        <v>1</v>
      </c>
      <c r="DA1006">
        <v>1659038415.5</v>
      </c>
      <c r="DB1006">
        <v>411.718806451613</v>
      </c>
      <c r="DC1006">
        <v>419.929612903226</v>
      </c>
      <c r="DD1006">
        <v>22.9612806451613</v>
      </c>
      <c r="DE1006">
        <v>20.8841</v>
      </c>
      <c r="DF1006">
        <v>405.33635483871</v>
      </c>
      <c r="DG1006">
        <v>22.5555322580645</v>
      </c>
      <c r="DH1006">
        <v>500.064161290323</v>
      </c>
      <c r="DI1006">
        <v>90.2475096774194</v>
      </c>
      <c r="DJ1006">
        <v>0.0438023677419355</v>
      </c>
      <c r="DK1006">
        <v>27.2152193548387</v>
      </c>
      <c r="DL1006">
        <v>27.8132225806452</v>
      </c>
      <c r="DM1006">
        <v>999.9</v>
      </c>
      <c r="DN1006">
        <v>0</v>
      </c>
      <c r="DO1006">
        <v>0</v>
      </c>
      <c r="DP1006">
        <v>10000.4838709677</v>
      </c>
      <c r="DQ1006">
        <v>0</v>
      </c>
      <c r="DR1006">
        <v>16.0153483870968</v>
      </c>
      <c r="DS1006">
        <v>-8.21092580645161</v>
      </c>
      <c r="DT1006">
        <v>421.394516129032</v>
      </c>
      <c r="DU1006">
        <v>428.886580645161</v>
      </c>
      <c r="DV1006">
        <v>2.0771735483871</v>
      </c>
      <c r="DW1006">
        <v>419.929612903226</v>
      </c>
      <c r="DX1006">
        <v>20.8841</v>
      </c>
      <c r="DY1006">
        <v>2.07219870967742</v>
      </c>
      <c r="DZ1006">
        <v>1.88473838709677</v>
      </c>
      <c r="EA1006">
        <v>18.0070709677419</v>
      </c>
      <c r="EB1006">
        <v>16.5078903225806</v>
      </c>
      <c r="EC1006">
        <v>1999.99193548387</v>
      </c>
      <c r="ED1006">
        <v>0.980002387096774</v>
      </c>
      <c r="EE1006">
        <v>0.0199980870967742</v>
      </c>
      <c r="EF1006">
        <v>0</v>
      </c>
      <c r="EG1006">
        <v>457.564</v>
      </c>
      <c r="EH1006">
        <v>5.00063</v>
      </c>
      <c r="EI1006">
        <v>9197.52161290323</v>
      </c>
      <c r="EJ1006">
        <v>17256.835483871</v>
      </c>
      <c r="EK1006">
        <v>37.937</v>
      </c>
      <c r="EL1006">
        <v>38.034</v>
      </c>
      <c r="EM1006">
        <v>37.4390322580645</v>
      </c>
      <c r="EN1006">
        <v>37.312</v>
      </c>
      <c r="EO1006">
        <v>38.937</v>
      </c>
      <c r="EP1006">
        <v>1955.09193548387</v>
      </c>
      <c r="EQ1006">
        <v>39.9</v>
      </c>
      <c r="ER1006">
        <v>0</v>
      </c>
      <c r="ES1006">
        <v>1659038422.9</v>
      </c>
      <c r="ET1006">
        <v>0</v>
      </c>
      <c r="EU1006">
        <v>457.525461538462</v>
      </c>
      <c r="EV1006">
        <v>-4.69005127312746</v>
      </c>
      <c r="EW1006">
        <v>-103.205470140565</v>
      </c>
      <c r="EX1006">
        <v>9196.48</v>
      </c>
      <c r="EY1006">
        <v>15</v>
      </c>
      <c r="EZ1006">
        <v>1659035359.5</v>
      </c>
      <c r="FA1006" t="s">
        <v>1976</v>
      </c>
      <c r="FB1006">
        <v>1659035357.5</v>
      </c>
      <c r="FC1006">
        <v>1659035359.5</v>
      </c>
      <c r="FD1006">
        <v>1</v>
      </c>
      <c r="FE1006">
        <v>-0.104</v>
      </c>
      <c r="FF1006">
        <v>-0.037</v>
      </c>
      <c r="FG1006">
        <v>6.435</v>
      </c>
      <c r="FH1006">
        <v>0.501</v>
      </c>
      <c r="FI1006">
        <v>420</v>
      </c>
      <c r="FJ1006">
        <v>25</v>
      </c>
      <c r="FK1006">
        <v>0.45</v>
      </c>
      <c r="FL1006">
        <v>0.11</v>
      </c>
      <c r="FM1006">
        <v>-8.18796121951219</v>
      </c>
      <c r="FN1006">
        <v>-0.507906898954704</v>
      </c>
      <c r="FO1006">
        <v>0.109086296118953</v>
      </c>
      <c r="FP1006">
        <v>0</v>
      </c>
      <c r="FQ1006">
        <v>457.802911764706</v>
      </c>
      <c r="FR1006">
        <v>-5.21886936085566</v>
      </c>
      <c r="FS1006">
        <v>0.536806755000838</v>
      </c>
      <c r="FT1006">
        <v>0</v>
      </c>
      <c r="FU1006">
        <v>2.07476926829268</v>
      </c>
      <c r="FV1006">
        <v>0.0548565156794419</v>
      </c>
      <c r="FW1006">
        <v>0.00628210132245415</v>
      </c>
      <c r="FX1006">
        <v>1</v>
      </c>
      <c r="FY1006">
        <v>1</v>
      </c>
      <c r="FZ1006">
        <v>3</v>
      </c>
      <c r="GA1006" t="s">
        <v>421</v>
      </c>
      <c r="GB1006">
        <v>2.97331</v>
      </c>
      <c r="GC1006">
        <v>2.69722</v>
      </c>
      <c r="GD1006">
        <v>0.088947</v>
      </c>
      <c r="GE1006">
        <v>0.0915467</v>
      </c>
      <c r="GF1006">
        <v>0.100011</v>
      </c>
      <c r="GG1006">
        <v>0.0945467</v>
      </c>
      <c r="GH1006">
        <v>35475.1</v>
      </c>
      <c r="GI1006">
        <v>38693.5</v>
      </c>
      <c r="GJ1006">
        <v>35285.6</v>
      </c>
      <c r="GK1006">
        <v>38627.4</v>
      </c>
      <c r="GL1006">
        <v>45026.1</v>
      </c>
      <c r="GM1006">
        <v>50515.4</v>
      </c>
      <c r="GN1006">
        <v>55156.8</v>
      </c>
      <c r="GO1006">
        <v>61959.4</v>
      </c>
      <c r="GP1006">
        <v>1.9862</v>
      </c>
      <c r="GQ1006">
        <v>1.853</v>
      </c>
      <c r="GR1006">
        <v>0.151247</v>
      </c>
      <c r="GS1006">
        <v>0</v>
      </c>
      <c r="GT1006">
        <v>25.3417</v>
      </c>
      <c r="GU1006">
        <v>999.9</v>
      </c>
      <c r="GV1006">
        <v>57.734</v>
      </c>
      <c r="GW1006">
        <v>29.165</v>
      </c>
      <c r="GX1006">
        <v>25.9734</v>
      </c>
      <c r="GY1006">
        <v>56.1919</v>
      </c>
      <c r="GZ1006">
        <v>45.7252</v>
      </c>
      <c r="HA1006">
        <v>1</v>
      </c>
      <c r="HB1006">
        <v>-0.0632317</v>
      </c>
      <c r="HC1006">
        <v>0.00326797</v>
      </c>
      <c r="HD1006">
        <v>20.1131</v>
      </c>
      <c r="HE1006">
        <v>5.19812</v>
      </c>
      <c r="HF1006">
        <v>12.0064</v>
      </c>
      <c r="HG1006">
        <v>4.9756</v>
      </c>
      <c r="HH1006">
        <v>3.2932</v>
      </c>
      <c r="HI1006">
        <v>9999</v>
      </c>
      <c r="HJ1006">
        <v>9999</v>
      </c>
      <c r="HK1006">
        <v>9999</v>
      </c>
      <c r="HL1006">
        <v>631.7</v>
      </c>
      <c r="HM1006">
        <v>1.86322</v>
      </c>
      <c r="HN1006">
        <v>1.86798</v>
      </c>
      <c r="HO1006">
        <v>1.8678</v>
      </c>
      <c r="HP1006">
        <v>1.86902</v>
      </c>
      <c r="HQ1006">
        <v>1.86981</v>
      </c>
      <c r="HR1006">
        <v>1.86584</v>
      </c>
      <c r="HS1006">
        <v>1.86691</v>
      </c>
      <c r="HT1006">
        <v>1.86829</v>
      </c>
      <c r="HU1006">
        <v>5</v>
      </c>
      <c r="HV1006">
        <v>0</v>
      </c>
      <c r="HW1006">
        <v>0</v>
      </c>
      <c r="HX1006">
        <v>0</v>
      </c>
      <c r="HY1006" t="s">
        <v>422</v>
      </c>
      <c r="HZ1006" t="s">
        <v>423</v>
      </c>
      <c r="IA1006" t="s">
        <v>424</v>
      </c>
      <c r="IB1006" t="s">
        <v>424</v>
      </c>
      <c r="IC1006" t="s">
        <v>424</v>
      </c>
      <c r="ID1006" t="s">
        <v>424</v>
      </c>
      <c r="IE1006">
        <v>0</v>
      </c>
      <c r="IF1006">
        <v>100</v>
      </c>
      <c r="IG1006">
        <v>100</v>
      </c>
      <c r="IH1006">
        <v>6.382</v>
      </c>
      <c r="II1006">
        <v>0.4058</v>
      </c>
      <c r="IJ1006">
        <v>3.92360093765785</v>
      </c>
      <c r="IK1006">
        <v>0.00601174518973114</v>
      </c>
      <c r="IL1006">
        <v>2.77886958061485e-07</v>
      </c>
      <c r="IM1006">
        <v>-3.54636231360687e-10</v>
      </c>
      <c r="IN1006">
        <v>-0.0563701243599933</v>
      </c>
      <c r="IO1006">
        <v>-0.0144154843440888</v>
      </c>
      <c r="IP1006">
        <v>0.00183489941427445</v>
      </c>
      <c r="IQ1006">
        <v>-1.27444401181449e-05</v>
      </c>
      <c r="IR1006">
        <v>-4</v>
      </c>
      <c r="IS1006">
        <v>1848</v>
      </c>
      <c r="IT1006">
        <v>1</v>
      </c>
      <c r="IU1006">
        <v>25</v>
      </c>
      <c r="IV1006">
        <v>51.1</v>
      </c>
      <c r="IW1006">
        <v>51.1</v>
      </c>
      <c r="IX1006">
        <v>1.02905</v>
      </c>
      <c r="IY1006">
        <v>2.64771</v>
      </c>
      <c r="IZ1006">
        <v>1.54785</v>
      </c>
      <c r="JA1006">
        <v>2.30591</v>
      </c>
      <c r="JB1006">
        <v>1.34644</v>
      </c>
      <c r="JC1006">
        <v>2.30591</v>
      </c>
      <c r="JD1006">
        <v>33.5804</v>
      </c>
      <c r="JE1006">
        <v>24.2188</v>
      </c>
      <c r="JF1006">
        <v>18</v>
      </c>
      <c r="JG1006">
        <v>499.002</v>
      </c>
      <c r="JH1006">
        <v>413.052</v>
      </c>
      <c r="JI1006">
        <v>24.9997</v>
      </c>
      <c r="JJ1006">
        <v>26.4377</v>
      </c>
      <c r="JK1006">
        <v>30.0001</v>
      </c>
      <c r="JL1006">
        <v>26.3933</v>
      </c>
      <c r="JM1006">
        <v>26.3356</v>
      </c>
      <c r="JN1006">
        <v>20.6035</v>
      </c>
      <c r="JO1006">
        <v>27.9161</v>
      </c>
      <c r="JP1006">
        <v>90.3007</v>
      </c>
      <c r="JQ1006">
        <v>25</v>
      </c>
      <c r="JR1006">
        <v>426.679</v>
      </c>
      <c r="JS1006">
        <v>20.8152</v>
      </c>
      <c r="JT1006">
        <v>102.318</v>
      </c>
      <c r="JU1006">
        <v>103.131</v>
      </c>
    </row>
    <row r="1007" spans="1:281">
      <c r="A1007">
        <v>989</v>
      </c>
      <c r="B1007">
        <v>1659038428.5</v>
      </c>
      <c r="C1007">
        <v>14745.4000000954</v>
      </c>
      <c r="D1007" t="s">
        <v>2413</v>
      </c>
      <c r="E1007" t="s">
        <v>2414</v>
      </c>
      <c r="F1007">
        <v>5</v>
      </c>
      <c r="G1007" t="s">
        <v>2364</v>
      </c>
      <c r="H1007" t="s">
        <v>417</v>
      </c>
      <c r="I1007">
        <v>1659038420.65517</v>
      </c>
      <c r="J1007">
        <f>(K1007)/1000</f>
        <v>0</v>
      </c>
      <c r="K1007">
        <f>IF(CZ1007, AN1007, AH1007)</f>
        <v>0</v>
      </c>
      <c r="L1007">
        <f>IF(CZ1007, AI1007, AG1007)</f>
        <v>0</v>
      </c>
      <c r="M1007">
        <f>DB1007 - IF(AU1007&gt;1, L1007*CV1007*100.0/(AW1007*DP1007), 0)</f>
        <v>0</v>
      </c>
      <c r="N1007">
        <f>((T1007-J1007/2)*M1007-L1007)/(T1007+J1007/2)</f>
        <v>0</v>
      </c>
      <c r="O1007">
        <f>N1007*(DI1007+DJ1007)/1000.0</f>
        <v>0</v>
      </c>
      <c r="P1007">
        <f>(DB1007 - IF(AU1007&gt;1, L1007*CV1007*100.0/(AW1007*DP1007), 0))*(DI1007+DJ1007)/1000.0</f>
        <v>0</v>
      </c>
      <c r="Q1007">
        <f>2.0/((1/S1007-1/R1007)+SIGN(S1007)*SQRT((1/S1007-1/R1007)*(1/S1007-1/R1007) + 4*CW1007/((CW1007+1)*(CW1007+1))*(2*1/S1007*1/R1007-1/R1007*1/R1007)))</f>
        <v>0</v>
      </c>
      <c r="R1007">
        <f>IF(LEFT(CX1007,1)&lt;&gt;"0",IF(LEFT(CX1007,1)="1",3.0,CY1007),$D$5+$E$5*(DP1007*DI1007/($K$5*1000))+$F$5*(DP1007*DI1007/($K$5*1000))*MAX(MIN(CV1007,$J$5),$I$5)*MAX(MIN(CV1007,$J$5),$I$5)+$G$5*MAX(MIN(CV1007,$J$5),$I$5)*(DP1007*DI1007/($K$5*1000))+$H$5*(DP1007*DI1007/($K$5*1000))*(DP1007*DI1007/($K$5*1000)))</f>
        <v>0</v>
      </c>
      <c r="S1007">
        <f>J1007*(1000-(1000*0.61365*exp(17.502*W1007/(240.97+W1007))/(DI1007+DJ1007)+DD1007)/2)/(1000*0.61365*exp(17.502*W1007/(240.97+W1007))/(DI1007+DJ1007)-DD1007)</f>
        <v>0</v>
      </c>
      <c r="T1007">
        <f>1/((CW1007+1)/(Q1007/1.6)+1/(R1007/1.37)) + CW1007/((CW1007+1)/(Q1007/1.6) + CW1007/(R1007/1.37))</f>
        <v>0</v>
      </c>
      <c r="U1007">
        <f>(CR1007*CU1007)</f>
        <v>0</v>
      </c>
      <c r="V1007">
        <f>(DK1007+(U1007+2*0.95*5.67E-8*(((DK1007+$B$7)+273)^4-(DK1007+273)^4)-44100*J1007)/(1.84*29.3*R1007+8*0.95*5.67E-8*(DK1007+273)^3))</f>
        <v>0</v>
      </c>
      <c r="W1007">
        <f>($C$7*DL1007+$D$7*DM1007+$E$7*V1007)</f>
        <v>0</v>
      </c>
      <c r="X1007">
        <f>0.61365*exp(17.502*W1007/(240.97+W1007))</f>
        <v>0</v>
      </c>
      <c r="Y1007">
        <f>(Z1007/AA1007*100)</f>
        <v>0</v>
      </c>
      <c r="Z1007">
        <f>DD1007*(DI1007+DJ1007)/1000</f>
        <v>0</v>
      </c>
      <c r="AA1007">
        <f>0.61365*exp(17.502*DK1007/(240.97+DK1007))</f>
        <v>0</v>
      </c>
      <c r="AB1007">
        <f>(X1007-DD1007*(DI1007+DJ1007)/1000)</f>
        <v>0</v>
      </c>
      <c r="AC1007">
        <f>(-J1007*44100)</f>
        <v>0</v>
      </c>
      <c r="AD1007">
        <f>2*29.3*R1007*0.92*(DK1007-W1007)</f>
        <v>0</v>
      </c>
      <c r="AE1007">
        <f>2*0.95*5.67E-8*(((DK1007+$B$7)+273)^4-(W1007+273)^4)</f>
        <v>0</v>
      </c>
      <c r="AF1007">
        <f>U1007+AE1007+AC1007+AD1007</f>
        <v>0</v>
      </c>
      <c r="AG1007">
        <f>DH1007*AU1007*(DC1007-DB1007*(1000-AU1007*DE1007)/(1000-AU1007*DD1007))/(100*CV1007)</f>
        <v>0</v>
      </c>
      <c r="AH1007">
        <f>1000*DH1007*AU1007*(DD1007-DE1007)/(100*CV1007*(1000-AU1007*DD1007))</f>
        <v>0</v>
      </c>
      <c r="AI1007">
        <f>(AJ1007 - AK1007 - DI1007*1E3/(8.314*(DK1007+273.15)) * AM1007/DH1007 * AL1007) * DH1007/(100*CV1007) * (1000 - DE1007)/1000</f>
        <v>0</v>
      </c>
      <c r="AJ1007">
        <v>429.687571932341</v>
      </c>
      <c r="AK1007">
        <v>421.661139393939</v>
      </c>
      <c r="AL1007">
        <v>0.112649851766295</v>
      </c>
      <c r="AM1007">
        <v>66.0516311451933</v>
      </c>
      <c r="AN1007">
        <f>(AP1007 - AO1007 + DI1007*1E3/(8.314*(DK1007+273.15)) * AR1007/DH1007 * AQ1007) * DH1007/(100*CV1007) * 1000/(1000 - AP1007)</f>
        <v>0</v>
      </c>
      <c r="AO1007">
        <v>20.8818316088081</v>
      </c>
      <c r="AP1007">
        <v>22.9691503496504</v>
      </c>
      <c r="AQ1007">
        <v>9.86547841158294e-07</v>
      </c>
      <c r="AR1007">
        <v>92.4097792653795</v>
      </c>
      <c r="AS1007">
        <v>0</v>
      </c>
      <c r="AT1007">
        <v>0</v>
      </c>
      <c r="AU1007">
        <f>IF(AS1007*$H$13&gt;=AW1007,1.0,(AW1007/(AW1007-AS1007*$H$13)))</f>
        <v>0</v>
      </c>
      <c r="AV1007">
        <f>(AU1007-1)*100</f>
        <v>0</v>
      </c>
      <c r="AW1007">
        <f>MAX(0,($B$13+$C$13*DP1007)/(1+$D$13*DP1007)*DI1007/(DK1007+273)*$E$13)</f>
        <v>0</v>
      </c>
      <c r="AX1007" t="s">
        <v>418</v>
      </c>
      <c r="AY1007" t="s">
        <v>418</v>
      </c>
      <c r="AZ1007">
        <v>0</v>
      </c>
      <c r="BA1007">
        <v>0</v>
      </c>
      <c r="BB1007">
        <f>1-AZ1007/BA1007</f>
        <v>0</v>
      </c>
      <c r="BC1007">
        <v>0</v>
      </c>
      <c r="BD1007" t="s">
        <v>418</v>
      </c>
      <c r="BE1007" t="s">
        <v>418</v>
      </c>
      <c r="BF1007">
        <v>0</v>
      </c>
      <c r="BG1007">
        <v>0</v>
      </c>
      <c r="BH1007">
        <f>1-BF1007/BG1007</f>
        <v>0</v>
      </c>
      <c r="BI1007">
        <v>0.5</v>
      </c>
      <c r="BJ1007">
        <f>CS1007</f>
        <v>0</v>
      </c>
      <c r="BK1007">
        <f>L1007</f>
        <v>0</v>
      </c>
      <c r="BL1007">
        <f>BH1007*BI1007*BJ1007</f>
        <v>0</v>
      </c>
      <c r="BM1007">
        <f>(BK1007-BC1007)/BJ1007</f>
        <v>0</v>
      </c>
      <c r="BN1007">
        <f>(BA1007-BG1007)/BG1007</f>
        <v>0</v>
      </c>
      <c r="BO1007">
        <f>AZ1007/(BB1007+AZ1007/BG1007)</f>
        <v>0</v>
      </c>
      <c r="BP1007" t="s">
        <v>418</v>
      </c>
      <c r="BQ1007">
        <v>0</v>
      </c>
      <c r="BR1007">
        <f>IF(BQ1007&lt;&gt;0, BQ1007, BO1007)</f>
        <v>0</v>
      </c>
      <c r="BS1007">
        <f>1-BR1007/BG1007</f>
        <v>0</v>
      </c>
      <c r="BT1007">
        <f>(BG1007-BF1007)/(BG1007-BR1007)</f>
        <v>0</v>
      </c>
      <c r="BU1007">
        <f>(BA1007-BG1007)/(BA1007-BR1007)</f>
        <v>0</v>
      </c>
      <c r="BV1007">
        <f>(BG1007-BF1007)/(BG1007-AZ1007)</f>
        <v>0</v>
      </c>
      <c r="BW1007">
        <f>(BA1007-BG1007)/(BA1007-AZ1007)</f>
        <v>0</v>
      </c>
      <c r="BX1007">
        <f>(BT1007*BR1007/BF1007)</f>
        <v>0</v>
      </c>
      <c r="BY1007">
        <f>(1-BX1007)</f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f>$B$11*DQ1007+$C$11*DR1007+$F$11*EC1007*(1-EF1007)</f>
        <v>0</v>
      </c>
      <c r="CS1007">
        <f>CR1007*CT1007</f>
        <v>0</v>
      </c>
      <c r="CT1007">
        <f>($B$11*$D$9+$C$11*$D$9+$F$11*((EP1007+EH1007)/MAX(EP1007+EH1007+EQ1007, 0.1)*$I$9+EQ1007/MAX(EP1007+EH1007+EQ1007, 0.1)*$J$9))/($B$11+$C$11+$F$11)</f>
        <v>0</v>
      </c>
      <c r="CU1007">
        <f>($B$11*$K$9+$C$11*$K$9+$F$11*((EP1007+EH1007)/MAX(EP1007+EH1007+EQ1007, 0.1)*$P$9+EQ1007/MAX(EP1007+EH1007+EQ1007, 0.1)*$Q$9))/($B$11+$C$11+$F$11)</f>
        <v>0</v>
      </c>
      <c r="CV1007">
        <v>6</v>
      </c>
      <c r="CW1007">
        <v>0.5</v>
      </c>
      <c r="CX1007" t="s">
        <v>419</v>
      </c>
      <c r="CY1007">
        <v>2</v>
      </c>
      <c r="CZ1007" t="b">
        <v>1</v>
      </c>
      <c r="DA1007">
        <v>1659038420.65517</v>
      </c>
      <c r="DB1007">
        <v>411.704793103448</v>
      </c>
      <c r="DC1007">
        <v>420.475551724138</v>
      </c>
      <c r="DD1007">
        <v>22.9644551724138</v>
      </c>
      <c r="DE1007">
        <v>20.8828275862069</v>
      </c>
      <c r="DF1007">
        <v>405.322448275862</v>
      </c>
      <c r="DG1007">
        <v>22.5585620689655</v>
      </c>
      <c r="DH1007">
        <v>500.067551724138</v>
      </c>
      <c r="DI1007">
        <v>90.2471517241379</v>
      </c>
      <c r="DJ1007">
        <v>0.0435475689655172</v>
      </c>
      <c r="DK1007">
        <v>27.2139689655172</v>
      </c>
      <c r="DL1007">
        <v>27.8118310344828</v>
      </c>
      <c r="DM1007">
        <v>999.9</v>
      </c>
      <c r="DN1007">
        <v>0</v>
      </c>
      <c r="DO1007">
        <v>0</v>
      </c>
      <c r="DP1007">
        <v>10011.2068965517</v>
      </c>
      <c r="DQ1007">
        <v>0</v>
      </c>
      <c r="DR1007">
        <v>16.0451</v>
      </c>
      <c r="DS1007">
        <v>-8.77086551724138</v>
      </c>
      <c r="DT1007">
        <v>421.381655172414</v>
      </c>
      <c r="DU1007">
        <v>429.443689655172</v>
      </c>
      <c r="DV1007">
        <v>2.08162413793103</v>
      </c>
      <c r="DW1007">
        <v>420.475551724138</v>
      </c>
      <c r="DX1007">
        <v>20.8828275862069</v>
      </c>
      <c r="DY1007">
        <v>2.07247689655172</v>
      </c>
      <c r="DZ1007">
        <v>1.88461655172414</v>
      </c>
      <c r="EA1007">
        <v>18.0092034482759</v>
      </c>
      <c r="EB1007">
        <v>16.5068620689655</v>
      </c>
      <c r="EC1007">
        <v>2000.02</v>
      </c>
      <c r="ED1007">
        <v>0.980002413793103</v>
      </c>
      <c r="EE1007">
        <v>0.0199980586206897</v>
      </c>
      <c r="EF1007">
        <v>0</v>
      </c>
      <c r="EG1007">
        <v>457.175482758621</v>
      </c>
      <c r="EH1007">
        <v>5.00063</v>
      </c>
      <c r="EI1007">
        <v>9188.78827586207</v>
      </c>
      <c r="EJ1007">
        <v>17257.0827586207</v>
      </c>
      <c r="EK1007">
        <v>37.9284482758621</v>
      </c>
      <c r="EL1007">
        <v>38.0213793103448</v>
      </c>
      <c r="EM1007">
        <v>37.437</v>
      </c>
      <c r="EN1007">
        <v>37.312</v>
      </c>
      <c r="EO1007">
        <v>38.937</v>
      </c>
      <c r="EP1007">
        <v>1955.12</v>
      </c>
      <c r="EQ1007">
        <v>39.9</v>
      </c>
      <c r="ER1007">
        <v>0</v>
      </c>
      <c r="ES1007">
        <v>1659038427.7</v>
      </c>
      <c r="ET1007">
        <v>0</v>
      </c>
      <c r="EU1007">
        <v>457.143807692308</v>
      </c>
      <c r="EV1007">
        <v>-5.02410256163434</v>
      </c>
      <c r="EW1007">
        <v>-99.3213676462638</v>
      </c>
      <c r="EX1007">
        <v>9188.32192307692</v>
      </c>
      <c r="EY1007">
        <v>15</v>
      </c>
      <c r="EZ1007">
        <v>1659035359.5</v>
      </c>
      <c r="FA1007" t="s">
        <v>1976</v>
      </c>
      <c r="FB1007">
        <v>1659035357.5</v>
      </c>
      <c r="FC1007">
        <v>1659035359.5</v>
      </c>
      <c r="FD1007">
        <v>1</v>
      </c>
      <c r="FE1007">
        <v>-0.104</v>
      </c>
      <c r="FF1007">
        <v>-0.037</v>
      </c>
      <c r="FG1007">
        <v>6.435</v>
      </c>
      <c r="FH1007">
        <v>0.501</v>
      </c>
      <c r="FI1007">
        <v>420</v>
      </c>
      <c r="FJ1007">
        <v>25</v>
      </c>
      <c r="FK1007">
        <v>0.45</v>
      </c>
      <c r="FL1007">
        <v>0.11</v>
      </c>
      <c r="FM1007">
        <v>-8.38187658536585</v>
      </c>
      <c r="FN1007">
        <v>-3.26082000000001</v>
      </c>
      <c r="FO1007">
        <v>0.584436364678886</v>
      </c>
      <c r="FP1007">
        <v>0</v>
      </c>
      <c r="FQ1007">
        <v>457.411676470588</v>
      </c>
      <c r="FR1007">
        <v>-5.01566080270378</v>
      </c>
      <c r="FS1007">
        <v>0.519943476599263</v>
      </c>
      <c r="FT1007">
        <v>0</v>
      </c>
      <c r="FU1007">
        <v>2.07828707317073</v>
      </c>
      <c r="FV1007">
        <v>0.0527571428571419</v>
      </c>
      <c r="FW1007">
        <v>0.00586804751834654</v>
      </c>
      <c r="FX1007">
        <v>1</v>
      </c>
      <c r="FY1007">
        <v>1</v>
      </c>
      <c r="FZ1007">
        <v>3</v>
      </c>
      <c r="GA1007" t="s">
        <v>421</v>
      </c>
      <c r="GB1007">
        <v>2.97318</v>
      </c>
      <c r="GC1007">
        <v>2.69713</v>
      </c>
      <c r="GD1007">
        <v>0.0890456</v>
      </c>
      <c r="GE1007">
        <v>0.092625</v>
      </c>
      <c r="GF1007">
        <v>0.100023</v>
      </c>
      <c r="GG1007">
        <v>0.0945295</v>
      </c>
      <c r="GH1007">
        <v>35471.4</v>
      </c>
      <c r="GI1007">
        <v>38647.1</v>
      </c>
      <c r="GJ1007">
        <v>35285.7</v>
      </c>
      <c r="GK1007">
        <v>38626.9</v>
      </c>
      <c r="GL1007">
        <v>45025.2</v>
      </c>
      <c r="GM1007">
        <v>50515.7</v>
      </c>
      <c r="GN1007">
        <v>55156.5</v>
      </c>
      <c r="GO1007">
        <v>61958.5</v>
      </c>
      <c r="GP1007">
        <v>1.9862</v>
      </c>
      <c r="GQ1007">
        <v>1.8538</v>
      </c>
      <c r="GR1007">
        <v>0.151396</v>
      </c>
      <c r="GS1007">
        <v>0</v>
      </c>
      <c r="GT1007">
        <v>25.3375</v>
      </c>
      <c r="GU1007">
        <v>999.9</v>
      </c>
      <c r="GV1007">
        <v>57.734</v>
      </c>
      <c r="GW1007">
        <v>29.165</v>
      </c>
      <c r="GX1007">
        <v>25.9734</v>
      </c>
      <c r="GY1007">
        <v>55.722</v>
      </c>
      <c r="GZ1007">
        <v>46.1538</v>
      </c>
      <c r="HA1007">
        <v>1</v>
      </c>
      <c r="HB1007">
        <v>-0.0634146</v>
      </c>
      <c r="HC1007">
        <v>0.00261438</v>
      </c>
      <c r="HD1007">
        <v>20.1139</v>
      </c>
      <c r="HE1007">
        <v>5.19812</v>
      </c>
      <c r="HF1007">
        <v>12.0052</v>
      </c>
      <c r="HG1007">
        <v>4.9756</v>
      </c>
      <c r="HH1007">
        <v>3.2936</v>
      </c>
      <c r="HI1007">
        <v>9999</v>
      </c>
      <c r="HJ1007">
        <v>9999</v>
      </c>
      <c r="HK1007">
        <v>9999</v>
      </c>
      <c r="HL1007">
        <v>631.7</v>
      </c>
      <c r="HM1007">
        <v>1.86319</v>
      </c>
      <c r="HN1007">
        <v>1.86801</v>
      </c>
      <c r="HO1007">
        <v>1.86783</v>
      </c>
      <c r="HP1007">
        <v>1.86893</v>
      </c>
      <c r="HQ1007">
        <v>1.86981</v>
      </c>
      <c r="HR1007">
        <v>1.86584</v>
      </c>
      <c r="HS1007">
        <v>1.86691</v>
      </c>
      <c r="HT1007">
        <v>1.86829</v>
      </c>
      <c r="HU1007">
        <v>5</v>
      </c>
      <c r="HV1007">
        <v>0</v>
      </c>
      <c r="HW1007">
        <v>0</v>
      </c>
      <c r="HX1007">
        <v>0</v>
      </c>
      <c r="HY1007" t="s">
        <v>422</v>
      </c>
      <c r="HZ1007" t="s">
        <v>423</v>
      </c>
      <c r="IA1007" t="s">
        <v>424</v>
      </c>
      <c r="IB1007" t="s">
        <v>424</v>
      </c>
      <c r="IC1007" t="s">
        <v>424</v>
      </c>
      <c r="ID1007" t="s">
        <v>424</v>
      </c>
      <c r="IE1007">
        <v>0</v>
      </c>
      <c r="IF1007">
        <v>100</v>
      </c>
      <c r="IG1007">
        <v>100</v>
      </c>
      <c r="IH1007">
        <v>6.386</v>
      </c>
      <c r="II1007">
        <v>0.4061</v>
      </c>
      <c r="IJ1007">
        <v>3.92360093765785</v>
      </c>
      <c r="IK1007">
        <v>0.00601174518973114</v>
      </c>
      <c r="IL1007">
        <v>2.77886958061485e-07</v>
      </c>
      <c r="IM1007">
        <v>-3.54636231360687e-10</v>
      </c>
      <c r="IN1007">
        <v>-0.0563701243599933</v>
      </c>
      <c r="IO1007">
        <v>-0.0144154843440888</v>
      </c>
      <c r="IP1007">
        <v>0.00183489941427445</v>
      </c>
      <c r="IQ1007">
        <v>-1.27444401181449e-05</v>
      </c>
      <c r="IR1007">
        <v>-4</v>
      </c>
      <c r="IS1007">
        <v>1848</v>
      </c>
      <c r="IT1007">
        <v>1</v>
      </c>
      <c r="IU1007">
        <v>25</v>
      </c>
      <c r="IV1007">
        <v>51.2</v>
      </c>
      <c r="IW1007">
        <v>51.1</v>
      </c>
      <c r="IX1007">
        <v>1.05469</v>
      </c>
      <c r="IY1007">
        <v>2.63794</v>
      </c>
      <c r="IZ1007">
        <v>1.54785</v>
      </c>
      <c r="JA1007">
        <v>2.30591</v>
      </c>
      <c r="JB1007">
        <v>1.34644</v>
      </c>
      <c r="JC1007">
        <v>2.4292</v>
      </c>
      <c r="JD1007">
        <v>33.5804</v>
      </c>
      <c r="JE1007">
        <v>24.2276</v>
      </c>
      <c r="JF1007">
        <v>18</v>
      </c>
      <c r="JG1007">
        <v>499.003</v>
      </c>
      <c r="JH1007">
        <v>413.504</v>
      </c>
      <c r="JI1007">
        <v>24.9997</v>
      </c>
      <c r="JJ1007">
        <v>26.4355</v>
      </c>
      <c r="JK1007">
        <v>29.9999</v>
      </c>
      <c r="JL1007">
        <v>26.3933</v>
      </c>
      <c r="JM1007">
        <v>26.3356</v>
      </c>
      <c r="JN1007">
        <v>21.1374</v>
      </c>
      <c r="JO1007">
        <v>27.9161</v>
      </c>
      <c r="JP1007">
        <v>89.9303</v>
      </c>
      <c r="JQ1007">
        <v>25</v>
      </c>
      <c r="JR1007">
        <v>440.086</v>
      </c>
      <c r="JS1007">
        <v>20.8088</v>
      </c>
      <c r="JT1007">
        <v>102.318</v>
      </c>
      <c r="JU1007">
        <v>103.129</v>
      </c>
    </row>
    <row r="1008" spans="1:281">
      <c r="A1008">
        <v>990</v>
      </c>
      <c r="B1008">
        <v>1659038433.5</v>
      </c>
      <c r="C1008">
        <v>14750.4000000954</v>
      </c>
      <c r="D1008" t="s">
        <v>2415</v>
      </c>
      <c r="E1008" t="s">
        <v>2416</v>
      </c>
      <c r="F1008">
        <v>5</v>
      </c>
      <c r="G1008" t="s">
        <v>2364</v>
      </c>
      <c r="H1008" t="s">
        <v>417</v>
      </c>
      <c r="I1008">
        <v>1659038425.73214</v>
      </c>
      <c r="J1008">
        <f>(K1008)/1000</f>
        <v>0</v>
      </c>
      <c r="K1008">
        <f>IF(CZ1008, AN1008, AH1008)</f>
        <v>0</v>
      </c>
      <c r="L1008">
        <f>IF(CZ1008, AI1008, AG1008)</f>
        <v>0</v>
      </c>
      <c r="M1008">
        <f>DB1008 - IF(AU1008&gt;1, L1008*CV1008*100.0/(AW1008*DP1008), 0)</f>
        <v>0</v>
      </c>
      <c r="N1008">
        <f>((T1008-J1008/2)*M1008-L1008)/(T1008+J1008/2)</f>
        <v>0</v>
      </c>
      <c r="O1008">
        <f>N1008*(DI1008+DJ1008)/1000.0</f>
        <v>0</v>
      </c>
      <c r="P1008">
        <f>(DB1008 - IF(AU1008&gt;1, L1008*CV1008*100.0/(AW1008*DP1008), 0))*(DI1008+DJ1008)/1000.0</f>
        <v>0</v>
      </c>
      <c r="Q1008">
        <f>2.0/((1/S1008-1/R1008)+SIGN(S1008)*SQRT((1/S1008-1/R1008)*(1/S1008-1/R1008) + 4*CW1008/((CW1008+1)*(CW1008+1))*(2*1/S1008*1/R1008-1/R1008*1/R1008)))</f>
        <v>0</v>
      </c>
      <c r="R1008">
        <f>IF(LEFT(CX1008,1)&lt;&gt;"0",IF(LEFT(CX1008,1)="1",3.0,CY1008),$D$5+$E$5*(DP1008*DI1008/($K$5*1000))+$F$5*(DP1008*DI1008/($K$5*1000))*MAX(MIN(CV1008,$J$5),$I$5)*MAX(MIN(CV1008,$J$5),$I$5)+$G$5*MAX(MIN(CV1008,$J$5),$I$5)*(DP1008*DI1008/($K$5*1000))+$H$5*(DP1008*DI1008/($K$5*1000))*(DP1008*DI1008/($K$5*1000)))</f>
        <v>0</v>
      </c>
      <c r="S1008">
        <f>J1008*(1000-(1000*0.61365*exp(17.502*W1008/(240.97+W1008))/(DI1008+DJ1008)+DD1008)/2)/(1000*0.61365*exp(17.502*W1008/(240.97+W1008))/(DI1008+DJ1008)-DD1008)</f>
        <v>0</v>
      </c>
      <c r="T1008">
        <f>1/((CW1008+1)/(Q1008/1.6)+1/(R1008/1.37)) + CW1008/((CW1008+1)/(Q1008/1.6) + CW1008/(R1008/1.37))</f>
        <v>0</v>
      </c>
      <c r="U1008">
        <f>(CR1008*CU1008)</f>
        <v>0</v>
      </c>
      <c r="V1008">
        <f>(DK1008+(U1008+2*0.95*5.67E-8*(((DK1008+$B$7)+273)^4-(DK1008+273)^4)-44100*J1008)/(1.84*29.3*R1008+8*0.95*5.67E-8*(DK1008+273)^3))</f>
        <v>0</v>
      </c>
      <c r="W1008">
        <f>($C$7*DL1008+$D$7*DM1008+$E$7*V1008)</f>
        <v>0</v>
      </c>
      <c r="X1008">
        <f>0.61365*exp(17.502*W1008/(240.97+W1008))</f>
        <v>0</v>
      </c>
      <c r="Y1008">
        <f>(Z1008/AA1008*100)</f>
        <v>0</v>
      </c>
      <c r="Z1008">
        <f>DD1008*(DI1008+DJ1008)/1000</f>
        <v>0</v>
      </c>
      <c r="AA1008">
        <f>0.61365*exp(17.502*DK1008/(240.97+DK1008))</f>
        <v>0</v>
      </c>
      <c r="AB1008">
        <f>(X1008-DD1008*(DI1008+DJ1008)/1000)</f>
        <v>0</v>
      </c>
      <c r="AC1008">
        <f>(-J1008*44100)</f>
        <v>0</v>
      </c>
      <c r="AD1008">
        <f>2*29.3*R1008*0.92*(DK1008-W1008)</f>
        <v>0</v>
      </c>
      <c r="AE1008">
        <f>2*0.95*5.67E-8*(((DK1008+$B$7)+273)^4-(W1008+273)^4)</f>
        <v>0</v>
      </c>
      <c r="AF1008">
        <f>U1008+AE1008+AC1008+AD1008</f>
        <v>0</v>
      </c>
      <c r="AG1008">
        <f>DH1008*AU1008*(DC1008-DB1008*(1000-AU1008*DE1008)/(1000-AU1008*DD1008))/(100*CV1008)</f>
        <v>0</v>
      </c>
      <c r="AH1008">
        <f>1000*DH1008*AU1008*(DD1008-DE1008)/(100*CV1008*(1000-AU1008*DD1008))</f>
        <v>0</v>
      </c>
      <c r="AI1008">
        <f>(AJ1008 - AK1008 - DI1008*1E3/(8.314*(DK1008+273.15)) * AM1008/DH1008 * AL1008) * DH1008/(100*CV1008) * (1000 - DE1008)/1000</f>
        <v>0</v>
      </c>
      <c r="AJ1008">
        <v>441.648441070358</v>
      </c>
      <c r="AK1008">
        <v>427.431884848485</v>
      </c>
      <c r="AL1008">
        <v>1.35866970093336</v>
      </c>
      <c r="AM1008">
        <v>66.0516311451933</v>
      </c>
      <c r="AN1008">
        <f>(AP1008 - AO1008 + DI1008*1E3/(8.314*(DK1008+273.15)) * AR1008/DH1008 * AQ1008) * DH1008/(100*CV1008) * 1000/(1000 - AP1008)</f>
        <v>0</v>
      </c>
      <c r="AO1008">
        <v>20.8788714185566</v>
      </c>
      <c r="AP1008">
        <v>22.9702153846154</v>
      </c>
      <c r="AQ1008">
        <v>4.17593933272974e-05</v>
      </c>
      <c r="AR1008">
        <v>92.4097792653795</v>
      </c>
      <c r="AS1008">
        <v>0</v>
      </c>
      <c r="AT1008">
        <v>0</v>
      </c>
      <c r="AU1008">
        <f>IF(AS1008*$H$13&gt;=AW1008,1.0,(AW1008/(AW1008-AS1008*$H$13)))</f>
        <v>0</v>
      </c>
      <c r="AV1008">
        <f>(AU1008-1)*100</f>
        <v>0</v>
      </c>
      <c r="AW1008">
        <f>MAX(0,($B$13+$C$13*DP1008)/(1+$D$13*DP1008)*DI1008/(DK1008+273)*$E$13)</f>
        <v>0</v>
      </c>
      <c r="AX1008" t="s">
        <v>418</v>
      </c>
      <c r="AY1008" t="s">
        <v>418</v>
      </c>
      <c r="AZ1008">
        <v>0</v>
      </c>
      <c r="BA1008">
        <v>0</v>
      </c>
      <c r="BB1008">
        <f>1-AZ1008/BA1008</f>
        <v>0</v>
      </c>
      <c r="BC1008">
        <v>0</v>
      </c>
      <c r="BD1008" t="s">
        <v>418</v>
      </c>
      <c r="BE1008" t="s">
        <v>418</v>
      </c>
      <c r="BF1008">
        <v>0</v>
      </c>
      <c r="BG1008">
        <v>0</v>
      </c>
      <c r="BH1008">
        <f>1-BF1008/BG1008</f>
        <v>0</v>
      </c>
      <c r="BI1008">
        <v>0.5</v>
      </c>
      <c r="BJ1008">
        <f>CS1008</f>
        <v>0</v>
      </c>
      <c r="BK1008">
        <f>L1008</f>
        <v>0</v>
      </c>
      <c r="BL1008">
        <f>BH1008*BI1008*BJ1008</f>
        <v>0</v>
      </c>
      <c r="BM1008">
        <f>(BK1008-BC1008)/BJ1008</f>
        <v>0</v>
      </c>
      <c r="BN1008">
        <f>(BA1008-BG1008)/BG1008</f>
        <v>0</v>
      </c>
      <c r="BO1008">
        <f>AZ1008/(BB1008+AZ1008/BG1008)</f>
        <v>0</v>
      </c>
      <c r="BP1008" t="s">
        <v>418</v>
      </c>
      <c r="BQ1008">
        <v>0</v>
      </c>
      <c r="BR1008">
        <f>IF(BQ1008&lt;&gt;0, BQ1008, BO1008)</f>
        <v>0</v>
      </c>
      <c r="BS1008">
        <f>1-BR1008/BG1008</f>
        <v>0</v>
      </c>
      <c r="BT1008">
        <f>(BG1008-BF1008)/(BG1008-BR1008)</f>
        <v>0</v>
      </c>
      <c r="BU1008">
        <f>(BA1008-BG1008)/(BA1008-BR1008)</f>
        <v>0</v>
      </c>
      <c r="BV1008">
        <f>(BG1008-BF1008)/(BG1008-AZ1008)</f>
        <v>0</v>
      </c>
      <c r="BW1008">
        <f>(BA1008-BG1008)/(BA1008-AZ1008)</f>
        <v>0</v>
      </c>
      <c r="BX1008">
        <f>(BT1008*BR1008/BF1008)</f>
        <v>0</v>
      </c>
      <c r="BY1008">
        <f>(1-BX1008)</f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f>$B$11*DQ1008+$C$11*DR1008+$F$11*EC1008*(1-EF1008)</f>
        <v>0</v>
      </c>
      <c r="CS1008">
        <f>CR1008*CT1008</f>
        <v>0</v>
      </c>
      <c r="CT1008">
        <f>($B$11*$D$9+$C$11*$D$9+$F$11*((EP1008+EH1008)/MAX(EP1008+EH1008+EQ1008, 0.1)*$I$9+EQ1008/MAX(EP1008+EH1008+EQ1008, 0.1)*$J$9))/($B$11+$C$11+$F$11)</f>
        <v>0</v>
      </c>
      <c r="CU1008">
        <f>($B$11*$K$9+$C$11*$K$9+$F$11*((EP1008+EH1008)/MAX(EP1008+EH1008+EQ1008, 0.1)*$P$9+EQ1008/MAX(EP1008+EH1008+EQ1008, 0.1)*$Q$9))/($B$11+$C$11+$F$11)</f>
        <v>0</v>
      </c>
      <c r="CV1008">
        <v>6</v>
      </c>
      <c r="CW1008">
        <v>0.5</v>
      </c>
      <c r="CX1008" t="s">
        <v>419</v>
      </c>
      <c r="CY1008">
        <v>2</v>
      </c>
      <c r="CZ1008" t="b">
        <v>1</v>
      </c>
      <c r="DA1008">
        <v>1659038425.73214</v>
      </c>
      <c r="DB1008">
        <v>412.697464285714</v>
      </c>
      <c r="DC1008">
        <v>424.831535714286</v>
      </c>
      <c r="DD1008">
        <v>22.96705</v>
      </c>
      <c r="DE1008">
        <v>20.8794321428571</v>
      </c>
      <c r="DF1008">
        <v>406.309214285714</v>
      </c>
      <c r="DG1008">
        <v>22.5610392857143</v>
      </c>
      <c r="DH1008">
        <v>500.07375</v>
      </c>
      <c r="DI1008">
        <v>90.2474321428571</v>
      </c>
      <c r="DJ1008">
        <v>0.0434642392857143</v>
      </c>
      <c r="DK1008">
        <v>27.2129607142857</v>
      </c>
      <c r="DL1008">
        <v>27.8085678571429</v>
      </c>
      <c r="DM1008">
        <v>999.9</v>
      </c>
      <c r="DN1008">
        <v>0</v>
      </c>
      <c r="DO1008">
        <v>0</v>
      </c>
      <c r="DP1008">
        <v>10005</v>
      </c>
      <c r="DQ1008">
        <v>0</v>
      </c>
      <c r="DR1008">
        <v>16.0239571428571</v>
      </c>
      <c r="DS1008">
        <v>-12.1340892857143</v>
      </c>
      <c r="DT1008">
        <v>422.398892857143</v>
      </c>
      <c r="DU1008">
        <v>433.891071428571</v>
      </c>
      <c r="DV1008">
        <v>2.08762285714286</v>
      </c>
      <c r="DW1008">
        <v>424.831535714286</v>
      </c>
      <c r="DX1008">
        <v>20.8794321428571</v>
      </c>
      <c r="DY1008">
        <v>2.0727175</v>
      </c>
      <c r="DZ1008">
        <v>1.88431535714286</v>
      </c>
      <c r="EA1008">
        <v>18.0110535714286</v>
      </c>
      <c r="EB1008">
        <v>16.5043571428571</v>
      </c>
      <c r="EC1008">
        <v>2000.035</v>
      </c>
      <c r="ED1008">
        <v>0.980002428571428</v>
      </c>
      <c r="EE1008">
        <v>0.0199980428571429</v>
      </c>
      <c r="EF1008">
        <v>0</v>
      </c>
      <c r="EG1008">
        <v>456.739857142857</v>
      </c>
      <c r="EH1008">
        <v>5.00063</v>
      </c>
      <c r="EI1008">
        <v>9180.55678571429</v>
      </c>
      <c r="EJ1008">
        <v>17257.2142857143</v>
      </c>
      <c r="EK1008">
        <v>37.9281428571429</v>
      </c>
      <c r="EL1008">
        <v>38.0044285714286</v>
      </c>
      <c r="EM1008">
        <v>37.437</v>
      </c>
      <c r="EN1008">
        <v>37.312</v>
      </c>
      <c r="EO1008">
        <v>38.937</v>
      </c>
      <c r="EP1008">
        <v>1955.135</v>
      </c>
      <c r="EQ1008">
        <v>39.9</v>
      </c>
      <c r="ER1008">
        <v>0</v>
      </c>
      <c r="ES1008">
        <v>1659038433.1</v>
      </c>
      <c r="ET1008">
        <v>0</v>
      </c>
      <c r="EU1008">
        <v>456.6616</v>
      </c>
      <c r="EV1008">
        <v>-4.59423078036967</v>
      </c>
      <c r="EW1008">
        <v>-91.4100001501895</v>
      </c>
      <c r="EX1008">
        <v>9179.1376</v>
      </c>
      <c r="EY1008">
        <v>15</v>
      </c>
      <c r="EZ1008">
        <v>1659035359.5</v>
      </c>
      <c r="FA1008" t="s">
        <v>1976</v>
      </c>
      <c r="FB1008">
        <v>1659035357.5</v>
      </c>
      <c r="FC1008">
        <v>1659035359.5</v>
      </c>
      <c r="FD1008">
        <v>1</v>
      </c>
      <c r="FE1008">
        <v>-0.104</v>
      </c>
      <c r="FF1008">
        <v>-0.037</v>
      </c>
      <c r="FG1008">
        <v>6.435</v>
      </c>
      <c r="FH1008">
        <v>0.501</v>
      </c>
      <c r="FI1008">
        <v>420</v>
      </c>
      <c r="FJ1008">
        <v>25</v>
      </c>
      <c r="FK1008">
        <v>0.45</v>
      </c>
      <c r="FL1008">
        <v>0.11</v>
      </c>
      <c r="FM1008">
        <v>-10.3754590243902</v>
      </c>
      <c r="FN1008">
        <v>-29.2397153310105</v>
      </c>
      <c r="FO1008">
        <v>3.65351445862133</v>
      </c>
      <c r="FP1008">
        <v>0</v>
      </c>
      <c r="FQ1008">
        <v>457.020117647059</v>
      </c>
      <c r="FR1008">
        <v>-4.78456837164261</v>
      </c>
      <c r="FS1008">
        <v>0.500931588889549</v>
      </c>
      <c r="FT1008">
        <v>0</v>
      </c>
      <c r="FU1008">
        <v>2.08327585365854</v>
      </c>
      <c r="FV1008">
        <v>0.0612324041811842</v>
      </c>
      <c r="FW1008">
        <v>0.00675011652134651</v>
      </c>
      <c r="FX1008">
        <v>1</v>
      </c>
      <c r="FY1008">
        <v>1</v>
      </c>
      <c r="FZ1008">
        <v>3</v>
      </c>
      <c r="GA1008" t="s">
        <v>421</v>
      </c>
      <c r="GB1008">
        <v>2.97358</v>
      </c>
      <c r="GC1008">
        <v>2.69748</v>
      </c>
      <c r="GD1008">
        <v>0.0900734</v>
      </c>
      <c r="GE1008">
        <v>0.0949876</v>
      </c>
      <c r="GF1008">
        <v>0.100029</v>
      </c>
      <c r="GG1008">
        <v>0.0944828</v>
      </c>
      <c r="GH1008">
        <v>35431.4</v>
      </c>
      <c r="GI1008">
        <v>38546.3</v>
      </c>
      <c r="GJ1008">
        <v>35285.7</v>
      </c>
      <c r="GK1008">
        <v>38626.7</v>
      </c>
      <c r="GL1008">
        <v>45025.6</v>
      </c>
      <c r="GM1008">
        <v>50518.3</v>
      </c>
      <c r="GN1008">
        <v>55157.4</v>
      </c>
      <c r="GO1008">
        <v>61958.5</v>
      </c>
      <c r="GP1008">
        <v>1.9858</v>
      </c>
      <c r="GQ1008">
        <v>1.8532</v>
      </c>
      <c r="GR1008">
        <v>0.151098</v>
      </c>
      <c r="GS1008">
        <v>0</v>
      </c>
      <c r="GT1008">
        <v>25.3353</v>
      </c>
      <c r="GU1008">
        <v>999.9</v>
      </c>
      <c r="GV1008">
        <v>57.734</v>
      </c>
      <c r="GW1008">
        <v>29.144</v>
      </c>
      <c r="GX1008">
        <v>25.9444</v>
      </c>
      <c r="GY1008">
        <v>55.732</v>
      </c>
      <c r="GZ1008">
        <v>46.0256</v>
      </c>
      <c r="HA1008">
        <v>1</v>
      </c>
      <c r="HB1008">
        <v>-0.063435</v>
      </c>
      <c r="HC1008">
        <v>0.00087146</v>
      </c>
      <c r="HD1008">
        <v>20.1141</v>
      </c>
      <c r="HE1008">
        <v>5.19932</v>
      </c>
      <c r="HF1008">
        <v>12.004</v>
      </c>
      <c r="HG1008">
        <v>4.976</v>
      </c>
      <c r="HH1008">
        <v>3.2936</v>
      </c>
      <c r="HI1008">
        <v>9999</v>
      </c>
      <c r="HJ1008">
        <v>9999</v>
      </c>
      <c r="HK1008">
        <v>9999</v>
      </c>
      <c r="HL1008">
        <v>631.7</v>
      </c>
      <c r="HM1008">
        <v>1.86319</v>
      </c>
      <c r="HN1008">
        <v>1.86798</v>
      </c>
      <c r="HO1008">
        <v>1.8678</v>
      </c>
      <c r="HP1008">
        <v>1.86893</v>
      </c>
      <c r="HQ1008">
        <v>1.86981</v>
      </c>
      <c r="HR1008">
        <v>1.86584</v>
      </c>
      <c r="HS1008">
        <v>1.86691</v>
      </c>
      <c r="HT1008">
        <v>1.86829</v>
      </c>
      <c r="HU1008">
        <v>5</v>
      </c>
      <c r="HV1008">
        <v>0</v>
      </c>
      <c r="HW1008">
        <v>0</v>
      </c>
      <c r="HX1008">
        <v>0</v>
      </c>
      <c r="HY1008" t="s">
        <v>422</v>
      </c>
      <c r="HZ1008" t="s">
        <v>423</v>
      </c>
      <c r="IA1008" t="s">
        <v>424</v>
      </c>
      <c r="IB1008" t="s">
        <v>424</v>
      </c>
      <c r="IC1008" t="s">
        <v>424</v>
      </c>
      <c r="ID1008" t="s">
        <v>424</v>
      </c>
      <c r="IE1008">
        <v>0</v>
      </c>
      <c r="IF1008">
        <v>100</v>
      </c>
      <c r="IG1008">
        <v>100</v>
      </c>
      <c r="IH1008">
        <v>6.423</v>
      </c>
      <c r="II1008">
        <v>0.4062</v>
      </c>
      <c r="IJ1008">
        <v>3.92360093765785</v>
      </c>
      <c r="IK1008">
        <v>0.00601174518973114</v>
      </c>
      <c r="IL1008">
        <v>2.77886958061485e-07</v>
      </c>
      <c r="IM1008">
        <v>-3.54636231360687e-10</v>
      </c>
      <c r="IN1008">
        <v>-0.0563701243599933</v>
      </c>
      <c r="IO1008">
        <v>-0.0144154843440888</v>
      </c>
      <c r="IP1008">
        <v>0.00183489941427445</v>
      </c>
      <c r="IQ1008">
        <v>-1.27444401181449e-05</v>
      </c>
      <c r="IR1008">
        <v>-4</v>
      </c>
      <c r="IS1008">
        <v>1848</v>
      </c>
      <c r="IT1008">
        <v>1</v>
      </c>
      <c r="IU1008">
        <v>25</v>
      </c>
      <c r="IV1008">
        <v>51.3</v>
      </c>
      <c r="IW1008">
        <v>51.2</v>
      </c>
      <c r="IX1008">
        <v>1.08398</v>
      </c>
      <c r="IY1008">
        <v>2.6355</v>
      </c>
      <c r="IZ1008">
        <v>1.54785</v>
      </c>
      <c r="JA1008">
        <v>2.30591</v>
      </c>
      <c r="JB1008">
        <v>1.34644</v>
      </c>
      <c r="JC1008">
        <v>2.35596</v>
      </c>
      <c r="JD1008">
        <v>33.5804</v>
      </c>
      <c r="JE1008">
        <v>24.2188</v>
      </c>
      <c r="JF1008">
        <v>18</v>
      </c>
      <c r="JG1008">
        <v>498.719</v>
      </c>
      <c r="JH1008">
        <v>413.148</v>
      </c>
      <c r="JI1008">
        <v>24.9996</v>
      </c>
      <c r="JJ1008">
        <v>26.4355</v>
      </c>
      <c r="JK1008">
        <v>29.9999</v>
      </c>
      <c r="JL1008">
        <v>26.3911</v>
      </c>
      <c r="JM1008">
        <v>26.3335</v>
      </c>
      <c r="JN1008">
        <v>21.7336</v>
      </c>
      <c r="JO1008">
        <v>27.9161</v>
      </c>
      <c r="JP1008">
        <v>89.9303</v>
      </c>
      <c r="JQ1008">
        <v>25</v>
      </c>
      <c r="JR1008">
        <v>460.155</v>
      </c>
      <c r="JS1008">
        <v>20.7993</v>
      </c>
      <c r="JT1008">
        <v>102.319</v>
      </c>
      <c r="JU1008">
        <v>103.129</v>
      </c>
    </row>
    <row r="1009" spans="1:281">
      <c r="A1009">
        <v>991</v>
      </c>
      <c r="B1009">
        <v>1659038438.5</v>
      </c>
      <c r="C1009">
        <v>14755.4000000954</v>
      </c>
      <c r="D1009" t="s">
        <v>2417</v>
      </c>
      <c r="E1009" t="s">
        <v>2418</v>
      </c>
      <c r="F1009">
        <v>5</v>
      </c>
      <c r="G1009" t="s">
        <v>2364</v>
      </c>
      <c r="H1009" t="s">
        <v>417</v>
      </c>
      <c r="I1009">
        <v>1659038431</v>
      </c>
      <c r="J1009">
        <f>(K1009)/1000</f>
        <v>0</v>
      </c>
      <c r="K1009">
        <f>IF(CZ1009, AN1009, AH1009)</f>
        <v>0</v>
      </c>
      <c r="L1009">
        <f>IF(CZ1009, AI1009, AG1009)</f>
        <v>0</v>
      </c>
      <c r="M1009">
        <f>DB1009 - IF(AU1009&gt;1, L1009*CV1009*100.0/(AW1009*DP1009), 0)</f>
        <v>0</v>
      </c>
      <c r="N1009">
        <f>((T1009-J1009/2)*M1009-L1009)/(T1009+J1009/2)</f>
        <v>0</v>
      </c>
      <c r="O1009">
        <f>N1009*(DI1009+DJ1009)/1000.0</f>
        <v>0</v>
      </c>
      <c r="P1009">
        <f>(DB1009 - IF(AU1009&gt;1, L1009*CV1009*100.0/(AW1009*DP1009), 0))*(DI1009+DJ1009)/1000.0</f>
        <v>0</v>
      </c>
      <c r="Q1009">
        <f>2.0/((1/S1009-1/R1009)+SIGN(S1009)*SQRT((1/S1009-1/R1009)*(1/S1009-1/R1009) + 4*CW1009/((CW1009+1)*(CW1009+1))*(2*1/S1009*1/R1009-1/R1009*1/R1009)))</f>
        <v>0</v>
      </c>
      <c r="R1009">
        <f>IF(LEFT(CX1009,1)&lt;&gt;"0",IF(LEFT(CX1009,1)="1",3.0,CY1009),$D$5+$E$5*(DP1009*DI1009/($K$5*1000))+$F$5*(DP1009*DI1009/($K$5*1000))*MAX(MIN(CV1009,$J$5),$I$5)*MAX(MIN(CV1009,$J$5),$I$5)+$G$5*MAX(MIN(CV1009,$J$5),$I$5)*(DP1009*DI1009/($K$5*1000))+$H$5*(DP1009*DI1009/($K$5*1000))*(DP1009*DI1009/($K$5*1000)))</f>
        <v>0</v>
      </c>
      <c r="S1009">
        <f>J1009*(1000-(1000*0.61365*exp(17.502*W1009/(240.97+W1009))/(DI1009+DJ1009)+DD1009)/2)/(1000*0.61365*exp(17.502*W1009/(240.97+W1009))/(DI1009+DJ1009)-DD1009)</f>
        <v>0</v>
      </c>
      <c r="T1009">
        <f>1/((CW1009+1)/(Q1009/1.6)+1/(R1009/1.37)) + CW1009/((CW1009+1)/(Q1009/1.6) + CW1009/(R1009/1.37))</f>
        <v>0</v>
      </c>
      <c r="U1009">
        <f>(CR1009*CU1009)</f>
        <v>0</v>
      </c>
      <c r="V1009">
        <f>(DK1009+(U1009+2*0.95*5.67E-8*(((DK1009+$B$7)+273)^4-(DK1009+273)^4)-44100*J1009)/(1.84*29.3*R1009+8*0.95*5.67E-8*(DK1009+273)^3))</f>
        <v>0</v>
      </c>
      <c r="W1009">
        <f>($C$7*DL1009+$D$7*DM1009+$E$7*V1009)</f>
        <v>0</v>
      </c>
      <c r="X1009">
        <f>0.61365*exp(17.502*W1009/(240.97+W1009))</f>
        <v>0</v>
      </c>
      <c r="Y1009">
        <f>(Z1009/AA1009*100)</f>
        <v>0</v>
      </c>
      <c r="Z1009">
        <f>DD1009*(DI1009+DJ1009)/1000</f>
        <v>0</v>
      </c>
      <c r="AA1009">
        <f>0.61365*exp(17.502*DK1009/(240.97+DK1009))</f>
        <v>0</v>
      </c>
      <c r="AB1009">
        <f>(X1009-DD1009*(DI1009+DJ1009)/1000)</f>
        <v>0</v>
      </c>
      <c r="AC1009">
        <f>(-J1009*44100)</f>
        <v>0</v>
      </c>
      <c r="AD1009">
        <f>2*29.3*R1009*0.92*(DK1009-W1009)</f>
        <v>0</v>
      </c>
      <c r="AE1009">
        <f>2*0.95*5.67E-8*(((DK1009+$B$7)+273)^4-(W1009+273)^4)</f>
        <v>0</v>
      </c>
      <c r="AF1009">
        <f>U1009+AE1009+AC1009+AD1009</f>
        <v>0</v>
      </c>
      <c r="AG1009">
        <f>DH1009*AU1009*(DC1009-DB1009*(1000-AU1009*DE1009)/(1000-AU1009*DD1009))/(100*CV1009)</f>
        <v>0</v>
      </c>
      <c r="AH1009">
        <f>1000*DH1009*AU1009*(DD1009-DE1009)/(100*CV1009*(1000-AU1009*DD1009))</f>
        <v>0</v>
      </c>
      <c r="AI1009">
        <f>(AJ1009 - AK1009 - DI1009*1E3/(8.314*(DK1009+273.15)) * AM1009/DH1009 * AL1009) * DH1009/(100*CV1009) * (1000 - DE1009)/1000</f>
        <v>0</v>
      </c>
      <c r="AJ1009">
        <v>458.375749661409</v>
      </c>
      <c r="AK1009">
        <v>438.878842424243</v>
      </c>
      <c r="AL1009">
        <v>2.44570220501427</v>
      </c>
      <c r="AM1009">
        <v>66.0516311451933</v>
      </c>
      <c r="AN1009">
        <f>(AP1009 - AO1009 + DI1009*1E3/(8.314*(DK1009+273.15)) * AR1009/DH1009 * AQ1009) * DH1009/(100*CV1009) * 1000/(1000 - AP1009)</f>
        <v>0</v>
      </c>
      <c r="AO1009">
        <v>20.8689238558817</v>
      </c>
      <c r="AP1009">
        <v>22.968234965035</v>
      </c>
      <c r="AQ1009">
        <v>3.64636688867097e-05</v>
      </c>
      <c r="AR1009">
        <v>92.4097792653795</v>
      </c>
      <c r="AS1009">
        <v>0</v>
      </c>
      <c r="AT1009">
        <v>0</v>
      </c>
      <c r="AU1009">
        <f>IF(AS1009*$H$13&gt;=AW1009,1.0,(AW1009/(AW1009-AS1009*$H$13)))</f>
        <v>0</v>
      </c>
      <c r="AV1009">
        <f>(AU1009-1)*100</f>
        <v>0</v>
      </c>
      <c r="AW1009">
        <f>MAX(0,($B$13+$C$13*DP1009)/(1+$D$13*DP1009)*DI1009/(DK1009+273)*$E$13)</f>
        <v>0</v>
      </c>
      <c r="AX1009" t="s">
        <v>418</v>
      </c>
      <c r="AY1009" t="s">
        <v>418</v>
      </c>
      <c r="AZ1009">
        <v>0</v>
      </c>
      <c r="BA1009">
        <v>0</v>
      </c>
      <c r="BB1009">
        <f>1-AZ1009/BA1009</f>
        <v>0</v>
      </c>
      <c r="BC1009">
        <v>0</v>
      </c>
      <c r="BD1009" t="s">
        <v>418</v>
      </c>
      <c r="BE1009" t="s">
        <v>418</v>
      </c>
      <c r="BF1009">
        <v>0</v>
      </c>
      <c r="BG1009">
        <v>0</v>
      </c>
      <c r="BH1009">
        <f>1-BF1009/BG1009</f>
        <v>0</v>
      </c>
      <c r="BI1009">
        <v>0.5</v>
      </c>
      <c r="BJ1009">
        <f>CS1009</f>
        <v>0</v>
      </c>
      <c r="BK1009">
        <f>L1009</f>
        <v>0</v>
      </c>
      <c r="BL1009">
        <f>BH1009*BI1009*BJ1009</f>
        <v>0</v>
      </c>
      <c r="BM1009">
        <f>(BK1009-BC1009)/BJ1009</f>
        <v>0</v>
      </c>
      <c r="BN1009">
        <f>(BA1009-BG1009)/BG1009</f>
        <v>0</v>
      </c>
      <c r="BO1009">
        <f>AZ1009/(BB1009+AZ1009/BG1009)</f>
        <v>0</v>
      </c>
      <c r="BP1009" t="s">
        <v>418</v>
      </c>
      <c r="BQ1009">
        <v>0</v>
      </c>
      <c r="BR1009">
        <f>IF(BQ1009&lt;&gt;0, BQ1009, BO1009)</f>
        <v>0</v>
      </c>
      <c r="BS1009">
        <f>1-BR1009/BG1009</f>
        <v>0</v>
      </c>
      <c r="BT1009">
        <f>(BG1009-BF1009)/(BG1009-BR1009)</f>
        <v>0</v>
      </c>
      <c r="BU1009">
        <f>(BA1009-BG1009)/(BA1009-BR1009)</f>
        <v>0</v>
      </c>
      <c r="BV1009">
        <f>(BG1009-BF1009)/(BG1009-AZ1009)</f>
        <v>0</v>
      </c>
      <c r="BW1009">
        <f>(BA1009-BG1009)/(BA1009-AZ1009)</f>
        <v>0</v>
      </c>
      <c r="BX1009">
        <f>(BT1009*BR1009/BF1009)</f>
        <v>0</v>
      </c>
      <c r="BY1009">
        <f>(1-BX1009)</f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f>$B$11*DQ1009+$C$11*DR1009+$F$11*EC1009*(1-EF1009)</f>
        <v>0</v>
      </c>
      <c r="CS1009">
        <f>CR1009*CT1009</f>
        <v>0</v>
      </c>
      <c r="CT1009">
        <f>($B$11*$D$9+$C$11*$D$9+$F$11*((EP1009+EH1009)/MAX(EP1009+EH1009+EQ1009, 0.1)*$I$9+EQ1009/MAX(EP1009+EH1009+EQ1009, 0.1)*$J$9))/($B$11+$C$11+$F$11)</f>
        <v>0</v>
      </c>
      <c r="CU1009">
        <f>($B$11*$K$9+$C$11*$K$9+$F$11*((EP1009+EH1009)/MAX(EP1009+EH1009+EQ1009, 0.1)*$P$9+EQ1009/MAX(EP1009+EH1009+EQ1009, 0.1)*$Q$9))/($B$11+$C$11+$F$11)</f>
        <v>0</v>
      </c>
      <c r="CV1009">
        <v>6</v>
      </c>
      <c r="CW1009">
        <v>0.5</v>
      </c>
      <c r="CX1009" t="s">
        <v>419</v>
      </c>
      <c r="CY1009">
        <v>2</v>
      </c>
      <c r="CZ1009" t="b">
        <v>1</v>
      </c>
      <c r="DA1009">
        <v>1659038431</v>
      </c>
      <c r="DB1009">
        <v>416.822111111111</v>
      </c>
      <c r="DC1009">
        <v>434.926740740741</v>
      </c>
      <c r="DD1009">
        <v>22.9694333333333</v>
      </c>
      <c r="DE1009">
        <v>20.8692407407407</v>
      </c>
      <c r="DF1009">
        <v>410.409111111111</v>
      </c>
      <c r="DG1009">
        <v>22.5633148148148</v>
      </c>
      <c r="DH1009">
        <v>500.065185185185</v>
      </c>
      <c r="DI1009">
        <v>90.2470814814815</v>
      </c>
      <c r="DJ1009">
        <v>0.0435264814814815</v>
      </c>
      <c r="DK1009">
        <v>27.2112703703704</v>
      </c>
      <c r="DL1009">
        <v>27.8011444444444</v>
      </c>
      <c r="DM1009">
        <v>999.9</v>
      </c>
      <c r="DN1009">
        <v>0</v>
      </c>
      <c r="DO1009">
        <v>0</v>
      </c>
      <c r="DP1009">
        <v>10000.9259259259</v>
      </c>
      <c r="DQ1009">
        <v>0</v>
      </c>
      <c r="DR1009">
        <v>16.0208518518519</v>
      </c>
      <c r="DS1009">
        <v>-18.1045511111111</v>
      </c>
      <c r="DT1009">
        <v>426.62162962963</v>
      </c>
      <c r="DU1009">
        <v>444.196703703704</v>
      </c>
      <c r="DV1009">
        <v>2.10020296296296</v>
      </c>
      <c r="DW1009">
        <v>434.926740740741</v>
      </c>
      <c r="DX1009">
        <v>20.8692407407407</v>
      </c>
      <c r="DY1009">
        <v>2.07292555555556</v>
      </c>
      <c r="DZ1009">
        <v>1.88338888888889</v>
      </c>
      <c r="EA1009">
        <v>18.0126407407407</v>
      </c>
      <c r="EB1009">
        <v>16.4966185185185</v>
      </c>
      <c r="EC1009">
        <v>2000.01888888889</v>
      </c>
      <c r="ED1009">
        <v>0.980002333333333</v>
      </c>
      <c r="EE1009">
        <v>0.0199981444444444</v>
      </c>
      <c r="EF1009">
        <v>0</v>
      </c>
      <c r="EG1009">
        <v>456.380185185185</v>
      </c>
      <c r="EH1009">
        <v>5.00063</v>
      </c>
      <c r="EI1009">
        <v>9173.69703703704</v>
      </c>
      <c r="EJ1009">
        <v>17257.0851851852</v>
      </c>
      <c r="EK1009">
        <v>37.914037037037</v>
      </c>
      <c r="EL1009">
        <v>38</v>
      </c>
      <c r="EM1009">
        <v>37.437</v>
      </c>
      <c r="EN1009">
        <v>37.312</v>
      </c>
      <c r="EO1009">
        <v>38.937</v>
      </c>
      <c r="EP1009">
        <v>1955.11888888889</v>
      </c>
      <c r="EQ1009">
        <v>39.9</v>
      </c>
      <c r="ER1009">
        <v>0</v>
      </c>
      <c r="ES1009">
        <v>1659038437.9</v>
      </c>
      <c r="ET1009">
        <v>0</v>
      </c>
      <c r="EU1009">
        <v>456.36944</v>
      </c>
      <c r="EV1009">
        <v>-2.68884615295601</v>
      </c>
      <c r="EW1009">
        <v>-57.6884614322844</v>
      </c>
      <c r="EX1009">
        <v>9173.3628</v>
      </c>
      <c r="EY1009">
        <v>15</v>
      </c>
      <c r="EZ1009">
        <v>1659035359.5</v>
      </c>
      <c r="FA1009" t="s">
        <v>1976</v>
      </c>
      <c r="FB1009">
        <v>1659035357.5</v>
      </c>
      <c r="FC1009">
        <v>1659035359.5</v>
      </c>
      <c r="FD1009">
        <v>1</v>
      </c>
      <c r="FE1009">
        <v>-0.104</v>
      </c>
      <c r="FF1009">
        <v>-0.037</v>
      </c>
      <c r="FG1009">
        <v>6.435</v>
      </c>
      <c r="FH1009">
        <v>0.501</v>
      </c>
      <c r="FI1009">
        <v>420</v>
      </c>
      <c r="FJ1009">
        <v>25</v>
      </c>
      <c r="FK1009">
        <v>0.45</v>
      </c>
      <c r="FL1009">
        <v>0.11</v>
      </c>
      <c r="FM1009">
        <v>-14.3111556097561</v>
      </c>
      <c r="FN1009">
        <v>-63.8826255052265</v>
      </c>
      <c r="FO1009">
        <v>6.70579188014399</v>
      </c>
      <c r="FP1009">
        <v>0</v>
      </c>
      <c r="FQ1009">
        <v>456.672176470588</v>
      </c>
      <c r="FR1009">
        <v>-4.62258212913523</v>
      </c>
      <c r="FS1009">
        <v>0.483620078804467</v>
      </c>
      <c r="FT1009">
        <v>0</v>
      </c>
      <c r="FU1009">
        <v>2.09110195121951</v>
      </c>
      <c r="FV1009">
        <v>0.110104390243901</v>
      </c>
      <c r="FW1009">
        <v>0.0120228674838495</v>
      </c>
      <c r="FX1009">
        <v>0</v>
      </c>
      <c r="FY1009">
        <v>0</v>
      </c>
      <c r="FZ1009">
        <v>3</v>
      </c>
      <c r="GA1009" t="s">
        <v>427</v>
      </c>
      <c r="GB1009">
        <v>2.97304</v>
      </c>
      <c r="GC1009">
        <v>2.69732</v>
      </c>
      <c r="GD1009">
        <v>0.0919913</v>
      </c>
      <c r="GE1009">
        <v>0.0977122</v>
      </c>
      <c r="GF1009">
        <v>0.100012</v>
      </c>
      <c r="GG1009">
        <v>0.0942976</v>
      </c>
      <c r="GH1009">
        <v>35356.6</v>
      </c>
      <c r="GI1009">
        <v>38430.6</v>
      </c>
      <c r="GJ1009">
        <v>35285.6</v>
      </c>
      <c r="GK1009">
        <v>38627</v>
      </c>
      <c r="GL1009">
        <v>45025.7</v>
      </c>
      <c r="GM1009">
        <v>50529.1</v>
      </c>
      <c r="GN1009">
        <v>55156.4</v>
      </c>
      <c r="GO1009">
        <v>61958.9</v>
      </c>
      <c r="GP1009">
        <v>1.9856</v>
      </c>
      <c r="GQ1009">
        <v>1.853</v>
      </c>
      <c r="GR1009">
        <v>0.149608</v>
      </c>
      <c r="GS1009">
        <v>0</v>
      </c>
      <c r="GT1009">
        <v>25.3332</v>
      </c>
      <c r="GU1009">
        <v>999.9</v>
      </c>
      <c r="GV1009">
        <v>57.716</v>
      </c>
      <c r="GW1009">
        <v>29.165</v>
      </c>
      <c r="GX1009">
        <v>25.9671</v>
      </c>
      <c r="GY1009">
        <v>56.192</v>
      </c>
      <c r="GZ1009">
        <v>45.8814</v>
      </c>
      <c r="HA1009">
        <v>1</v>
      </c>
      <c r="HB1009">
        <v>-0.064065</v>
      </c>
      <c r="HC1009">
        <v>-0.00087146</v>
      </c>
      <c r="HD1009">
        <v>20.1142</v>
      </c>
      <c r="HE1009">
        <v>5.19932</v>
      </c>
      <c r="HF1009">
        <v>12.004</v>
      </c>
      <c r="HG1009">
        <v>4.976</v>
      </c>
      <c r="HH1009">
        <v>3.293</v>
      </c>
      <c r="HI1009">
        <v>9999</v>
      </c>
      <c r="HJ1009">
        <v>9999</v>
      </c>
      <c r="HK1009">
        <v>9999</v>
      </c>
      <c r="HL1009">
        <v>631.7</v>
      </c>
      <c r="HM1009">
        <v>1.86316</v>
      </c>
      <c r="HN1009">
        <v>1.86798</v>
      </c>
      <c r="HO1009">
        <v>1.8678</v>
      </c>
      <c r="HP1009">
        <v>1.8689</v>
      </c>
      <c r="HQ1009">
        <v>1.86981</v>
      </c>
      <c r="HR1009">
        <v>1.86584</v>
      </c>
      <c r="HS1009">
        <v>1.86691</v>
      </c>
      <c r="HT1009">
        <v>1.86829</v>
      </c>
      <c r="HU1009">
        <v>5</v>
      </c>
      <c r="HV1009">
        <v>0</v>
      </c>
      <c r="HW1009">
        <v>0</v>
      </c>
      <c r="HX1009">
        <v>0</v>
      </c>
      <c r="HY1009" t="s">
        <v>422</v>
      </c>
      <c r="HZ1009" t="s">
        <v>423</v>
      </c>
      <c r="IA1009" t="s">
        <v>424</v>
      </c>
      <c r="IB1009" t="s">
        <v>424</v>
      </c>
      <c r="IC1009" t="s">
        <v>424</v>
      </c>
      <c r="ID1009" t="s">
        <v>424</v>
      </c>
      <c r="IE1009">
        <v>0</v>
      </c>
      <c r="IF1009">
        <v>100</v>
      </c>
      <c r="IG1009">
        <v>100</v>
      </c>
      <c r="IH1009">
        <v>6.493</v>
      </c>
      <c r="II1009">
        <v>0.4059</v>
      </c>
      <c r="IJ1009">
        <v>3.92360093765785</v>
      </c>
      <c r="IK1009">
        <v>0.00601174518973114</v>
      </c>
      <c r="IL1009">
        <v>2.77886958061485e-07</v>
      </c>
      <c r="IM1009">
        <v>-3.54636231360687e-10</v>
      </c>
      <c r="IN1009">
        <v>-0.0563701243599933</v>
      </c>
      <c r="IO1009">
        <v>-0.0144154843440888</v>
      </c>
      <c r="IP1009">
        <v>0.00183489941427445</v>
      </c>
      <c r="IQ1009">
        <v>-1.27444401181449e-05</v>
      </c>
      <c r="IR1009">
        <v>-4</v>
      </c>
      <c r="IS1009">
        <v>1848</v>
      </c>
      <c r="IT1009">
        <v>1</v>
      </c>
      <c r="IU1009">
        <v>25</v>
      </c>
      <c r="IV1009">
        <v>51.4</v>
      </c>
      <c r="IW1009">
        <v>51.3</v>
      </c>
      <c r="IX1009">
        <v>1.11938</v>
      </c>
      <c r="IY1009">
        <v>2.63916</v>
      </c>
      <c r="IZ1009">
        <v>1.54785</v>
      </c>
      <c r="JA1009">
        <v>2.30591</v>
      </c>
      <c r="JB1009">
        <v>1.34644</v>
      </c>
      <c r="JC1009">
        <v>2.38037</v>
      </c>
      <c r="JD1009">
        <v>33.5804</v>
      </c>
      <c r="JE1009">
        <v>24.2188</v>
      </c>
      <c r="JF1009">
        <v>18</v>
      </c>
      <c r="JG1009">
        <v>498.567</v>
      </c>
      <c r="JH1009">
        <v>413.023</v>
      </c>
      <c r="JI1009">
        <v>24.9996</v>
      </c>
      <c r="JJ1009">
        <v>26.4333</v>
      </c>
      <c r="JK1009">
        <v>29.9999</v>
      </c>
      <c r="JL1009">
        <v>26.3888</v>
      </c>
      <c r="JM1009">
        <v>26.3312</v>
      </c>
      <c r="JN1009">
        <v>22.4139</v>
      </c>
      <c r="JO1009">
        <v>28.1935</v>
      </c>
      <c r="JP1009">
        <v>89.9303</v>
      </c>
      <c r="JQ1009">
        <v>25</v>
      </c>
      <c r="JR1009">
        <v>473.628</v>
      </c>
      <c r="JS1009">
        <v>20.7909</v>
      </c>
      <c r="JT1009">
        <v>102.317</v>
      </c>
      <c r="JU1009">
        <v>103.13</v>
      </c>
    </row>
    <row r="1010" spans="1:281">
      <c r="A1010">
        <v>992</v>
      </c>
      <c r="B1010">
        <v>1659038443.5</v>
      </c>
      <c r="C1010">
        <v>14760.4000000954</v>
      </c>
      <c r="D1010" t="s">
        <v>2419</v>
      </c>
      <c r="E1010" t="s">
        <v>2420</v>
      </c>
      <c r="F1010">
        <v>5</v>
      </c>
      <c r="G1010" t="s">
        <v>2364</v>
      </c>
      <c r="H1010" t="s">
        <v>417</v>
      </c>
      <c r="I1010">
        <v>1659038435.71429</v>
      </c>
      <c r="J1010">
        <f>(K1010)/1000</f>
        <v>0</v>
      </c>
      <c r="K1010">
        <f>IF(CZ1010, AN1010, AH1010)</f>
        <v>0</v>
      </c>
      <c r="L1010">
        <f>IF(CZ1010, AI1010, AG1010)</f>
        <v>0</v>
      </c>
      <c r="M1010">
        <f>DB1010 - IF(AU1010&gt;1, L1010*CV1010*100.0/(AW1010*DP1010), 0)</f>
        <v>0</v>
      </c>
      <c r="N1010">
        <f>((T1010-J1010/2)*M1010-L1010)/(T1010+J1010/2)</f>
        <v>0</v>
      </c>
      <c r="O1010">
        <f>N1010*(DI1010+DJ1010)/1000.0</f>
        <v>0</v>
      </c>
      <c r="P1010">
        <f>(DB1010 - IF(AU1010&gt;1, L1010*CV1010*100.0/(AW1010*DP1010), 0))*(DI1010+DJ1010)/1000.0</f>
        <v>0</v>
      </c>
      <c r="Q1010">
        <f>2.0/((1/S1010-1/R1010)+SIGN(S1010)*SQRT((1/S1010-1/R1010)*(1/S1010-1/R1010) + 4*CW1010/((CW1010+1)*(CW1010+1))*(2*1/S1010*1/R1010-1/R1010*1/R1010)))</f>
        <v>0</v>
      </c>
      <c r="R1010">
        <f>IF(LEFT(CX1010,1)&lt;&gt;"0",IF(LEFT(CX1010,1)="1",3.0,CY1010),$D$5+$E$5*(DP1010*DI1010/($K$5*1000))+$F$5*(DP1010*DI1010/($K$5*1000))*MAX(MIN(CV1010,$J$5),$I$5)*MAX(MIN(CV1010,$J$5),$I$5)+$G$5*MAX(MIN(CV1010,$J$5),$I$5)*(DP1010*DI1010/($K$5*1000))+$H$5*(DP1010*DI1010/($K$5*1000))*(DP1010*DI1010/($K$5*1000)))</f>
        <v>0</v>
      </c>
      <c r="S1010">
        <f>J1010*(1000-(1000*0.61365*exp(17.502*W1010/(240.97+W1010))/(DI1010+DJ1010)+DD1010)/2)/(1000*0.61365*exp(17.502*W1010/(240.97+W1010))/(DI1010+DJ1010)-DD1010)</f>
        <v>0</v>
      </c>
      <c r="T1010">
        <f>1/((CW1010+1)/(Q1010/1.6)+1/(R1010/1.37)) + CW1010/((CW1010+1)/(Q1010/1.6) + CW1010/(R1010/1.37))</f>
        <v>0</v>
      </c>
      <c r="U1010">
        <f>(CR1010*CU1010)</f>
        <v>0</v>
      </c>
      <c r="V1010">
        <f>(DK1010+(U1010+2*0.95*5.67E-8*(((DK1010+$B$7)+273)^4-(DK1010+273)^4)-44100*J1010)/(1.84*29.3*R1010+8*0.95*5.67E-8*(DK1010+273)^3))</f>
        <v>0</v>
      </c>
      <c r="W1010">
        <f>($C$7*DL1010+$D$7*DM1010+$E$7*V1010)</f>
        <v>0</v>
      </c>
      <c r="X1010">
        <f>0.61365*exp(17.502*W1010/(240.97+W1010))</f>
        <v>0</v>
      </c>
      <c r="Y1010">
        <f>(Z1010/AA1010*100)</f>
        <v>0</v>
      </c>
      <c r="Z1010">
        <f>DD1010*(DI1010+DJ1010)/1000</f>
        <v>0</v>
      </c>
      <c r="AA1010">
        <f>0.61365*exp(17.502*DK1010/(240.97+DK1010))</f>
        <v>0</v>
      </c>
      <c r="AB1010">
        <f>(X1010-DD1010*(DI1010+DJ1010)/1000)</f>
        <v>0</v>
      </c>
      <c r="AC1010">
        <f>(-J1010*44100)</f>
        <v>0</v>
      </c>
      <c r="AD1010">
        <f>2*29.3*R1010*0.92*(DK1010-W1010)</f>
        <v>0</v>
      </c>
      <c r="AE1010">
        <f>2*0.95*5.67E-8*(((DK1010+$B$7)+273)^4-(W1010+273)^4)</f>
        <v>0</v>
      </c>
      <c r="AF1010">
        <f>U1010+AE1010+AC1010+AD1010</f>
        <v>0</v>
      </c>
      <c r="AG1010">
        <f>DH1010*AU1010*(DC1010-DB1010*(1000-AU1010*DE1010)/(1000-AU1010*DD1010))/(100*CV1010)</f>
        <v>0</v>
      </c>
      <c r="AH1010">
        <f>1000*DH1010*AU1010*(DD1010-DE1010)/(100*CV1010*(1000-AU1010*DD1010))</f>
        <v>0</v>
      </c>
      <c r="AI1010">
        <f>(AJ1010 - AK1010 - DI1010*1E3/(8.314*(DK1010+273.15)) * AM1010/DH1010 * AL1010) * DH1010/(100*CV1010) * (1000 - DE1010)/1000</f>
        <v>0</v>
      </c>
      <c r="AJ1010">
        <v>475.269656145083</v>
      </c>
      <c r="AK1010">
        <v>453.1666</v>
      </c>
      <c r="AL1010">
        <v>2.9396181473337</v>
      </c>
      <c r="AM1010">
        <v>66.0516311451933</v>
      </c>
      <c r="AN1010">
        <f>(AP1010 - AO1010 + DI1010*1E3/(8.314*(DK1010+273.15)) * AR1010/DH1010 * AQ1010) * DH1010/(100*CV1010) * 1000/(1000 - AP1010)</f>
        <v>0</v>
      </c>
      <c r="AO1010">
        <v>20.7962354133924</v>
      </c>
      <c r="AP1010">
        <v>22.9417636363636</v>
      </c>
      <c r="AQ1010">
        <v>-0.000144683768176279</v>
      </c>
      <c r="AR1010">
        <v>92.4097792653795</v>
      </c>
      <c r="AS1010">
        <v>0</v>
      </c>
      <c r="AT1010">
        <v>0</v>
      </c>
      <c r="AU1010">
        <f>IF(AS1010*$H$13&gt;=AW1010,1.0,(AW1010/(AW1010-AS1010*$H$13)))</f>
        <v>0</v>
      </c>
      <c r="AV1010">
        <f>(AU1010-1)*100</f>
        <v>0</v>
      </c>
      <c r="AW1010">
        <f>MAX(0,($B$13+$C$13*DP1010)/(1+$D$13*DP1010)*DI1010/(DK1010+273)*$E$13)</f>
        <v>0</v>
      </c>
      <c r="AX1010" t="s">
        <v>418</v>
      </c>
      <c r="AY1010" t="s">
        <v>418</v>
      </c>
      <c r="AZ1010">
        <v>0</v>
      </c>
      <c r="BA1010">
        <v>0</v>
      </c>
      <c r="BB1010">
        <f>1-AZ1010/BA1010</f>
        <v>0</v>
      </c>
      <c r="BC1010">
        <v>0</v>
      </c>
      <c r="BD1010" t="s">
        <v>418</v>
      </c>
      <c r="BE1010" t="s">
        <v>418</v>
      </c>
      <c r="BF1010">
        <v>0</v>
      </c>
      <c r="BG1010">
        <v>0</v>
      </c>
      <c r="BH1010">
        <f>1-BF1010/BG1010</f>
        <v>0</v>
      </c>
      <c r="BI1010">
        <v>0.5</v>
      </c>
      <c r="BJ1010">
        <f>CS1010</f>
        <v>0</v>
      </c>
      <c r="BK1010">
        <f>L1010</f>
        <v>0</v>
      </c>
      <c r="BL1010">
        <f>BH1010*BI1010*BJ1010</f>
        <v>0</v>
      </c>
      <c r="BM1010">
        <f>(BK1010-BC1010)/BJ1010</f>
        <v>0</v>
      </c>
      <c r="BN1010">
        <f>(BA1010-BG1010)/BG1010</f>
        <v>0</v>
      </c>
      <c r="BO1010">
        <f>AZ1010/(BB1010+AZ1010/BG1010)</f>
        <v>0</v>
      </c>
      <c r="BP1010" t="s">
        <v>418</v>
      </c>
      <c r="BQ1010">
        <v>0</v>
      </c>
      <c r="BR1010">
        <f>IF(BQ1010&lt;&gt;0, BQ1010, BO1010)</f>
        <v>0</v>
      </c>
      <c r="BS1010">
        <f>1-BR1010/BG1010</f>
        <v>0</v>
      </c>
      <c r="BT1010">
        <f>(BG1010-BF1010)/(BG1010-BR1010)</f>
        <v>0</v>
      </c>
      <c r="BU1010">
        <f>(BA1010-BG1010)/(BA1010-BR1010)</f>
        <v>0</v>
      </c>
      <c r="BV1010">
        <f>(BG1010-BF1010)/(BG1010-AZ1010)</f>
        <v>0</v>
      </c>
      <c r="BW1010">
        <f>(BA1010-BG1010)/(BA1010-AZ1010)</f>
        <v>0</v>
      </c>
      <c r="BX1010">
        <f>(BT1010*BR1010/BF1010)</f>
        <v>0</v>
      </c>
      <c r="BY1010">
        <f>(1-BX1010)</f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f>$B$11*DQ1010+$C$11*DR1010+$F$11*EC1010*(1-EF1010)</f>
        <v>0</v>
      </c>
      <c r="CS1010">
        <f>CR1010*CT1010</f>
        <v>0</v>
      </c>
      <c r="CT1010">
        <f>($B$11*$D$9+$C$11*$D$9+$F$11*((EP1010+EH1010)/MAX(EP1010+EH1010+EQ1010, 0.1)*$I$9+EQ1010/MAX(EP1010+EH1010+EQ1010, 0.1)*$J$9))/($B$11+$C$11+$F$11)</f>
        <v>0</v>
      </c>
      <c r="CU1010">
        <f>($B$11*$K$9+$C$11*$K$9+$F$11*((EP1010+EH1010)/MAX(EP1010+EH1010+EQ1010, 0.1)*$P$9+EQ1010/MAX(EP1010+EH1010+EQ1010, 0.1)*$Q$9))/($B$11+$C$11+$F$11)</f>
        <v>0</v>
      </c>
      <c r="CV1010">
        <v>6</v>
      </c>
      <c r="CW1010">
        <v>0.5</v>
      </c>
      <c r="CX1010" t="s">
        <v>419</v>
      </c>
      <c r="CY1010">
        <v>2</v>
      </c>
      <c r="CZ1010" t="b">
        <v>1</v>
      </c>
      <c r="DA1010">
        <v>1659038435.71429</v>
      </c>
      <c r="DB1010">
        <v>424.782071428571</v>
      </c>
      <c r="DC1010">
        <v>448.927857142857</v>
      </c>
      <c r="DD1010">
        <v>22.9648</v>
      </c>
      <c r="DE1010">
        <v>20.8412285714286</v>
      </c>
      <c r="DF1010">
        <v>418.321142857143</v>
      </c>
      <c r="DG1010">
        <v>22.5588928571429</v>
      </c>
      <c r="DH1010">
        <v>500.061607142857</v>
      </c>
      <c r="DI1010">
        <v>90.2474392857143</v>
      </c>
      <c r="DJ1010">
        <v>0.043503525</v>
      </c>
      <c r="DK1010">
        <v>27.20985</v>
      </c>
      <c r="DL1010">
        <v>27.7969964285714</v>
      </c>
      <c r="DM1010">
        <v>999.9</v>
      </c>
      <c r="DN1010">
        <v>0</v>
      </c>
      <c r="DO1010">
        <v>0</v>
      </c>
      <c r="DP1010">
        <v>9996.60714285714</v>
      </c>
      <c r="DQ1010">
        <v>0</v>
      </c>
      <c r="DR1010">
        <v>15.9601392857143</v>
      </c>
      <c r="DS1010">
        <v>-24.1456964285714</v>
      </c>
      <c r="DT1010">
        <v>434.7665</v>
      </c>
      <c r="DU1010">
        <v>458.48275</v>
      </c>
      <c r="DV1010">
        <v>2.1235825</v>
      </c>
      <c r="DW1010">
        <v>448.927857142857</v>
      </c>
      <c r="DX1010">
        <v>20.8412285714286</v>
      </c>
      <c r="DY1010">
        <v>2.07251642857143</v>
      </c>
      <c r="DZ1010">
        <v>1.88086821428571</v>
      </c>
      <c r="EA1010">
        <v>18.0094928571429</v>
      </c>
      <c r="EB1010">
        <v>16.4755535714286</v>
      </c>
      <c r="EC1010">
        <v>2000.00785714286</v>
      </c>
      <c r="ED1010">
        <v>0.980002428571428</v>
      </c>
      <c r="EE1010">
        <v>0.0199980428571429</v>
      </c>
      <c r="EF1010">
        <v>0</v>
      </c>
      <c r="EG1010">
        <v>456.259428571429</v>
      </c>
      <c r="EH1010">
        <v>5.00063</v>
      </c>
      <c r="EI1010">
        <v>9171.97464285714</v>
      </c>
      <c r="EJ1010">
        <v>17256.9964285714</v>
      </c>
      <c r="EK1010">
        <v>37.9104285714286</v>
      </c>
      <c r="EL1010">
        <v>38</v>
      </c>
      <c r="EM1010">
        <v>37.437</v>
      </c>
      <c r="EN1010">
        <v>37.312</v>
      </c>
      <c r="EO1010">
        <v>38.937</v>
      </c>
      <c r="EP1010">
        <v>1955.10785714286</v>
      </c>
      <c r="EQ1010">
        <v>39.9</v>
      </c>
      <c r="ER1010">
        <v>0</v>
      </c>
      <c r="ES1010">
        <v>1659038442.7</v>
      </c>
      <c r="ET1010">
        <v>0</v>
      </c>
      <c r="EU1010">
        <v>456.25092</v>
      </c>
      <c r="EV1010">
        <v>0.232769223451473</v>
      </c>
      <c r="EW1010">
        <v>18.3261538453762</v>
      </c>
      <c r="EX1010">
        <v>9171.9468</v>
      </c>
      <c r="EY1010">
        <v>15</v>
      </c>
      <c r="EZ1010">
        <v>1659035359.5</v>
      </c>
      <c r="FA1010" t="s">
        <v>1976</v>
      </c>
      <c r="FB1010">
        <v>1659035357.5</v>
      </c>
      <c r="FC1010">
        <v>1659035359.5</v>
      </c>
      <c r="FD1010">
        <v>1</v>
      </c>
      <c r="FE1010">
        <v>-0.104</v>
      </c>
      <c r="FF1010">
        <v>-0.037</v>
      </c>
      <c r="FG1010">
        <v>6.435</v>
      </c>
      <c r="FH1010">
        <v>0.501</v>
      </c>
      <c r="FI1010">
        <v>420</v>
      </c>
      <c r="FJ1010">
        <v>25</v>
      </c>
      <c r="FK1010">
        <v>0.45</v>
      </c>
      <c r="FL1010">
        <v>0.11</v>
      </c>
      <c r="FM1010">
        <v>-20.3546109756098</v>
      </c>
      <c r="FN1010">
        <v>-77.2400393728223</v>
      </c>
      <c r="FO1010">
        <v>7.74877915151416</v>
      </c>
      <c r="FP1010">
        <v>0</v>
      </c>
      <c r="FQ1010">
        <v>456.384029411765</v>
      </c>
      <c r="FR1010">
        <v>-1.79656226445697</v>
      </c>
      <c r="FS1010">
        <v>0.284519562575035</v>
      </c>
      <c r="FT1010">
        <v>0</v>
      </c>
      <c r="FU1010">
        <v>2.11386951219512</v>
      </c>
      <c r="FV1010">
        <v>0.28157268292683</v>
      </c>
      <c r="FW1010">
        <v>0.0303084326148174</v>
      </c>
      <c r="FX1010">
        <v>0</v>
      </c>
      <c r="FY1010">
        <v>0</v>
      </c>
      <c r="FZ1010">
        <v>3</v>
      </c>
      <c r="GA1010" t="s">
        <v>427</v>
      </c>
      <c r="GB1010">
        <v>2.97307</v>
      </c>
      <c r="GC1010">
        <v>2.69738</v>
      </c>
      <c r="GD1010">
        <v>0.0943038</v>
      </c>
      <c r="GE1010">
        <v>0.100293</v>
      </c>
      <c r="GF1010">
        <v>0.099949</v>
      </c>
      <c r="GG1010">
        <v>0.0942388</v>
      </c>
      <c r="GH1010">
        <v>35266.8</v>
      </c>
      <c r="GI1010">
        <v>38321.1</v>
      </c>
      <c r="GJ1010">
        <v>35285.7</v>
      </c>
      <c r="GK1010">
        <v>38627.4</v>
      </c>
      <c r="GL1010">
        <v>45029.9</v>
      </c>
      <c r="GM1010">
        <v>50532.8</v>
      </c>
      <c r="GN1010">
        <v>55157.5</v>
      </c>
      <c r="GO1010">
        <v>61959.4</v>
      </c>
      <c r="GP1010">
        <v>1.9862</v>
      </c>
      <c r="GQ1010">
        <v>1.8532</v>
      </c>
      <c r="GR1010">
        <v>0.151545</v>
      </c>
      <c r="GS1010">
        <v>0</v>
      </c>
      <c r="GT1010">
        <v>25.3311</v>
      </c>
      <c r="GU1010">
        <v>999.9</v>
      </c>
      <c r="GV1010">
        <v>57.716</v>
      </c>
      <c r="GW1010">
        <v>29.165</v>
      </c>
      <c r="GX1010">
        <v>25.9663</v>
      </c>
      <c r="GY1010">
        <v>56.112</v>
      </c>
      <c r="GZ1010">
        <v>46.0457</v>
      </c>
      <c r="HA1010">
        <v>1</v>
      </c>
      <c r="HB1010">
        <v>-0.0640244</v>
      </c>
      <c r="HC1010">
        <v>-0.00174292</v>
      </c>
      <c r="HD1010">
        <v>20.1141</v>
      </c>
      <c r="HE1010">
        <v>5.19812</v>
      </c>
      <c r="HF1010">
        <v>12.004</v>
      </c>
      <c r="HG1010">
        <v>4.9756</v>
      </c>
      <c r="HH1010">
        <v>3.2936</v>
      </c>
      <c r="HI1010">
        <v>9999</v>
      </c>
      <c r="HJ1010">
        <v>9999</v>
      </c>
      <c r="HK1010">
        <v>9999</v>
      </c>
      <c r="HL1010">
        <v>631.7</v>
      </c>
      <c r="HM1010">
        <v>1.86319</v>
      </c>
      <c r="HN1010">
        <v>1.86798</v>
      </c>
      <c r="HO1010">
        <v>1.86783</v>
      </c>
      <c r="HP1010">
        <v>1.86893</v>
      </c>
      <c r="HQ1010">
        <v>1.86981</v>
      </c>
      <c r="HR1010">
        <v>1.86584</v>
      </c>
      <c r="HS1010">
        <v>1.86691</v>
      </c>
      <c r="HT1010">
        <v>1.86829</v>
      </c>
      <c r="HU1010">
        <v>5</v>
      </c>
      <c r="HV1010">
        <v>0</v>
      </c>
      <c r="HW1010">
        <v>0</v>
      </c>
      <c r="HX1010">
        <v>0</v>
      </c>
      <c r="HY1010" t="s">
        <v>422</v>
      </c>
      <c r="HZ1010" t="s">
        <v>423</v>
      </c>
      <c r="IA1010" t="s">
        <v>424</v>
      </c>
      <c r="IB1010" t="s">
        <v>424</v>
      </c>
      <c r="IC1010" t="s">
        <v>424</v>
      </c>
      <c r="ID1010" t="s">
        <v>424</v>
      </c>
      <c r="IE1010">
        <v>0</v>
      </c>
      <c r="IF1010">
        <v>100</v>
      </c>
      <c r="IG1010">
        <v>100</v>
      </c>
      <c r="IH1010">
        <v>6.578</v>
      </c>
      <c r="II1010">
        <v>0.4049</v>
      </c>
      <c r="IJ1010">
        <v>3.92360093765785</v>
      </c>
      <c r="IK1010">
        <v>0.00601174518973114</v>
      </c>
      <c r="IL1010">
        <v>2.77886958061485e-07</v>
      </c>
      <c r="IM1010">
        <v>-3.54636231360687e-10</v>
      </c>
      <c r="IN1010">
        <v>-0.0563701243599933</v>
      </c>
      <c r="IO1010">
        <v>-0.0144154843440888</v>
      </c>
      <c r="IP1010">
        <v>0.00183489941427445</v>
      </c>
      <c r="IQ1010">
        <v>-1.27444401181449e-05</v>
      </c>
      <c r="IR1010">
        <v>-4</v>
      </c>
      <c r="IS1010">
        <v>1848</v>
      </c>
      <c r="IT1010">
        <v>1</v>
      </c>
      <c r="IU1010">
        <v>25</v>
      </c>
      <c r="IV1010">
        <v>51.4</v>
      </c>
      <c r="IW1010">
        <v>51.4</v>
      </c>
      <c r="IX1010">
        <v>1.14868</v>
      </c>
      <c r="IY1010">
        <v>2.62695</v>
      </c>
      <c r="IZ1010">
        <v>1.54785</v>
      </c>
      <c r="JA1010">
        <v>2.30591</v>
      </c>
      <c r="JB1010">
        <v>1.34644</v>
      </c>
      <c r="JC1010">
        <v>2.40112</v>
      </c>
      <c r="JD1010">
        <v>33.5804</v>
      </c>
      <c r="JE1010">
        <v>24.2188</v>
      </c>
      <c r="JF1010">
        <v>18</v>
      </c>
      <c r="JG1010">
        <v>498.961</v>
      </c>
      <c r="JH1010">
        <v>413.132</v>
      </c>
      <c r="JI1010">
        <v>24.9996</v>
      </c>
      <c r="JJ1010">
        <v>26.4333</v>
      </c>
      <c r="JK1010">
        <v>29.9999</v>
      </c>
      <c r="JL1010">
        <v>26.3888</v>
      </c>
      <c r="JM1010">
        <v>26.3312</v>
      </c>
      <c r="JN1010">
        <v>23.0211</v>
      </c>
      <c r="JO1010">
        <v>28.1935</v>
      </c>
      <c r="JP1010">
        <v>89.9303</v>
      </c>
      <c r="JQ1010">
        <v>25</v>
      </c>
      <c r="JR1010">
        <v>493.686</v>
      </c>
      <c r="JS1010">
        <v>20.8036</v>
      </c>
      <c r="JT1010">
        <v>102.319</v>
      </c>
      <c r="JU1010">
        <v>103.131</v>
      </c>
    </row>
    <row r="1011" spans="1:281">
      <c r="A1011">
        <v>993</v>
      </c>
      <c r="B1011">
        <v>1659038448.5</v>
      </c>
      <c r="C1011">
        <v>14765.4000000954</v>
      </c>
      <c r="D1011" t="s">
        <v>2421</v>
      </c>
      <c r="E1011" t="s">
        <v>2422</v>
      </c>
      <c r="F1011">
        <v>5</v>
      </c>
      <c r="G1011" t="s">
        <v>2364</v>
      </c>
      <c r="H1011" t="s">
        <v>417</v>
      </c>
      <c r="I1011">
        <v>1659038441</v>
      </c>
      <c r="J1011">
        <f>(K1011)/1000</f>
        <v>0</v>
      </c>
      <c r="K1011">
        <f>IF(CZ1011, AN1011, AH1011)</f>
        <v>0</v>
      </c>
      <c r="L1011">
        <f>IF(CZ1011, AI1011, AG1011)</f>
        <v>0</v>
      </c>
      <c r="M1011">
        <f>DB1011 - IF(AU1011&gt;1, L1011*CV1011*100.0/(AW1011*DP1011), 0)</f>
        <v>0</v>
      </c>
      <c r="N1011">
        <f>((T1011-J1011/2)*M1011-L1011)/(T1011+J1011/2)</f>
        <v>0</v>
      </c>
      <c r="O1011">
        <f>N1011*(DI1011+DJ1011)/1000.0</f>
        <v>0</v>
      </c>
      <c r="P1011">
        <f>(DB1011 - IF(AU1011&gt;1, L1011*CV1011*100.0/(AW1011*DP1011), 0))*(DI1011+DJ1011)/1000.0</f>
        <v>0</v>
      </c>
      <c r="Q1011">
        <f>2.0/((1/S1011-1/R1011)+SIGN(S1011)*SQRT((1/S1011-1/R1011)*(1/S1011-1/R1011) + 4*CW1011/((CW1011+1)*(CW1011+1))*(2*1/S1011*1/R1011-1/R1011*1/R1011)))</f>
        <v>0</v>
      </c>
      <c r="R1011">
        <f>IF(LEFT(CX1011,1)&lt;&gt;"0",IF(LEFT(CX1011,1)="1",3.0,CY1011),$D$5+$E$5*(DP1011*DI1011/($K$5*1000))+$F$5*(DP1011*DI1011/($K$5*1000))*MAX(MIN(CV1011,$J$5),$I$5)*MAX(MIN(CV1011,$J$5),$I$5)+$G$5*MAX(MIN(CV1011,$J$5),$I$5)*(DP1011*DI1011/($K$5*1000))+$H$5*(DP1011*DI1011/($K$5*1000))*(DP1011*DI1011/($K$5*1000)))</f>
        <v>0</v>
      </c>
      <c r="S1011">
        <f>J1011*(1000-(1000*0.61365*exp(17.502*W1011/(240.97+W1011))/(DI1011+DJ1011)+DD1011)/2)/(1000*0.61365*exp(17.502*W1011/(240.97+W1011))/(DI1011+DJ1011)-DD1011)</f>
        <v>0</v>
      </c>
      <c r="T1011">
        <f>1/((CW1011+1)/(Q1011/1.6)+1/(R1011/1.37)) + CW1011/((CW1011+1)/(Q1011/1.6) + CW1011/(R1011/1.37))</f>
        <v>0</v>
      </c>
      <c r="U1011">
        <f>(CR1011*CU1011)</f>
        <v>0</v>
      </c>
      <c r="V1011">
        <f>(DK1011+(U1011+2*0.95*5.67E-8*(((DK1011+$B$7)+273)^4-(DK1011+273)^4)-44100*J1011)/(1.84*29.3*R1011+8*0.95*5.67E-8*(DK1011+273)^3))</f>
        <v>0</v>
      </c>
      <c r="W1011">
        <f>($C$7*DL1011+$D$7*DM1011+$E$7*V1011)</f>
        <v>0</v>
      </c>
      <c r="X1011">
        <f>0.61365*exp(17.502*W1011/(240.97+W1011))</f>
        <v>0</v>
      </c>
      <c r="Y1011">
        <f>(Z1011/AA1011*100)</f>
        <v>0</v>
      </c>
      <c r="Z1011">
        <f>DD1011*(DI1011+DJ1011)/1000</f>
        <v>0</v>
      </c>
      <c r="AA1011">
        <f>0.61365*exp(17.502*DK1011/(240.97+DK1011))</f>
        <v>0</v>
      </c>
      <c r="AB1011">
        <f>(X1011-DD1011*(DI1011+DJ1011)/1000)</f>
        <v>0</v>
      </c>
      <c r="AC1011">
        <f>(-J1011*44100)</f>
        <v>0</v>
      </c>
      <c r="AD1011">
        <f>2*29.3*R1011*0.92*(DK1011-W1011)</f>
        <v>0</v>
      </c>
      <c r="AE1011">
        <f>2*0.95*5.67E-8*(((DK1011+$B$7)+273)^4-(W1011+273)^4)</f>
        <v>0</v>
      </c>
      <c r="AF1011">
        <f>U1011+AE1011+AC1011+AD1011</f>
        <v>0</v>
      </c>
      <c r="AG1011">
        <f>DH1011*AU1011*(DC1011-DB1011*(1000-AU1011*DE1011)/(1000-AU1011*DD1011))/(100*CV1011)</f>
        <v>0</v>
      </c>
      <c r="AH1011">
        <f>1000*DH1011*AU1011*(DD1011-DE1011)/(100*CV1011*(1000-AU1011*DD1011))</f>
        <v>0</v>
      </c>
      <c r="AI1011">
        <f>(AJ1011 - AK1011 - DI1011*1E3/(8.314*(DK1011+273.15)) * AM1011/DH1011 * AL1011) * DH1011/(100*CV1011) * (1000 - DE1011)/1000</f>
        <v>0</v>
      </c>
      <c r="AJ1011">
        <v>492.725477624963</v>
      </c>
      <c r="AK1011">
        <v>468.912866666667</v>
      </c>
      <c r="AL1011">
        <v>3.19990122983569</v>
      </c>
      <c r="AM1011">
        <v>66.0516311451933</v>
      </c>
      <c r="AN1011">
        <f>(AP1011 - AO1011 + DI1011*1E3/(8.314*(DK1011+273.15)) * AR1011/DH1011 * AQ1011) * DH1011/(100*CV1011) * 1000/(1000 - AP1011)</f>
        <v>0</v>
      </c>
      <c r="AO1011">
        <v>20.7850224959591</v>
      </c>
      <c r="AP1011">
        <v>22.9278657342657</v>
      </c>
      <c r="AQ1011">
        <v>-0.0018310760985762</v>
      </c>
      <c r="AR1011">
        <v>92.4097792653795</v>
      </c>
      <c r="AS1011">
        <v>0</v>
      </c>
      <c r="AT1011">
        <v>0</v>
      </c>
      <c r="AU1011">
        <f>IF(AS1011*$H$13&gt;=AW1011,1.0,(AW1011/(AW1011-AS1011*$H$13)))</f>
        <v>0</v>
      </c>
      <c r="AV1011">
        <f>(AU1011-1)*100</f>
        <v>0</v>
      </c>
      <c r="AW1011">
        <f>MAX(0,($B$13+$C$13*DP1011)/(1+$D$13*DP1011)*DI1011/(DK1011+273)*$E$13)</f>
        <v>0</v>
      </c>
      <c r="AX1011" t="s">
        <v>418</v>
      </c>
      <c r="AY1011" t="s">
        <v>418</v>
      </c>
      <c r="AZ1011">
        <v>0</v>
      </c>
      <c r="BA1011">
        <v>0</v>
      </c>
      <c r="BB1011">
        <f>1-AZ1011/BA1011</f>
        <v>0</v>
      </c>
      <c r="BC1011">
        <v>0</v>
      </c>
      <c r="BD1011" t="s">
        <v>418</v>
      </c>
      <c r="BE1011" t="s">
        <v>418</v>
      </c>
      <c r="BF1011">
        <v>0</v>
      </c>
      <c r="BG1011">
        <v>0</v>
      </c>
      <c r="BH1011">
        <f>1-BF1011/BG1011</f>
        <v>0</v>
      </c>
      <c r="BI1011">
        <v>0.5</v>
      </c>
      <c r="BJ1011">
        <f>CS1011</f>
        <v>0</v>
      </c>
      <c r="BK1011">
        <f>L1011</f>
        <v>0</v>
      </c>
      <c r="BL1011">
        <f>BH1011*BI1011*BJ1011</f>
        <v>0</v>
      </c>
      <c r="BM1011">
        <f>(BK1011-BC1011)/BJ1011</f>
        <v>0</v>
      </c>
      <c r="BN1011">
        <f>(BA1011-BG1011)/BG1011</f>
        <v>0</v>
      </c>
      <c r="BO1011">
        <f>AZ1011/(BB1011+AZ1011/BG1011)</f>
        <v>0</v>
      </c>
      <c r="BP1011" t="s">
        <v>418</v>
      </c>
      <c r="BQ1011">
        <v>0</v>
      </c>
      <c r="BR1011">
        <f>IF(BQ1011&lt;&gt;0, BQ1011, BO1011)</f>
        <v>0</v>
      </c>
      <c r="BS1011">
        <f>1-BR1011/BG1011</f>
        <v>0</v>
      </c>
      <c r="BT1011">
        <f>(BG1011-BF1011)/(BG1011-BR1011)</f>
        <v>0</v>
      </c>
      <c r="BU1011">
        <f>(BA1011-BG1011)/(BA1011-BR1011)</f>
        <v>0</v>
      </c>
      <c r="BV1011">
        <f>(BG1011-BF1011)/(BG1011-AZ1011)</f>
        <v>0</v>
      </c>
      <c r="BW1011">
        <f>(BA1011-BG1011)/(BA1011-AZ1011)</f>
        <v>0</v>
      </c>
      <c r="BX1011">
        <f>(BT1011*BR1011/BF1011)</f>
        <v>0</v>
      </c>
      <c r="BY1011">
        <f>(1-BX1011)</f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f>$B$11*DQ1011+$C$11*DR1011+$F$11*EC1011*(1-EF1011)</f>
        <v>0</v>
      </c>
      <c r="CS1011">
        <f>CR1011*CT1011</f>
        <v>0</v>
      </c>
      <c r="CT1011">
        <f>($B$11*$D$9+$C$11*$D$9+$F$11*((EP1011+EH1011)/MAX(EP1011+EH1011+EQ1011, 0.1)*$I$9+EQ1011/MAX(EP1011+EH1011+EQ1011, 0.1)*$J$9))/($B$11+$C$11+$F$11)</f>
        <v>0</v>
      </c>
      <c r="CU1011">
        <f>($B$11*$K$9+$C$11*$K$9+$F$11*((EP1011+EH1011)/MAX(EP1011+EH1011+EQ1011, 0.1)*$P$9+EQ1011/MAX(EP1011+EH1011+EQ1011, 0.1)*$Q$9))/($B$11+$C$11+$F$11)</f>
        <v>0</v>
      </c>
      <c r="CV1011">
        <v>6</v>
      </c>
      <c r="CW1011">
        <v>0.5</v>
      </c>
      <c r="CX1011" t="s">
        <v>419</v>
      </c>
      <c r="CY1011">
        <v>2</v>
      </c>
      <c r="CZ1011" t="b">
        <v>1</v>
      </c>
      <c r="DA1011">
        <v>1659038441</v>
      </c>
      <c r="DB1011">
        <v>437.612037037037</v>
      </c>
      <c r="DC1011">
        <v>466.436333333333</v>
      </c>
      <c r="DD1011">
        <v>22.9525481481482</v>
      </c>
      <c r="DE1011">
        <v>20.8097481481482</v>
      </c>
      <c r="DF1011">
        <v>431.073814814815</v>
      </c>
      <c r="DG1011">
        <v>22.5472037037037</v>
      </c>
      <c r="DH1011">
        <v>500.065777777778</v>
      </c>
      <c r="DI1011">
        <v>90.247062962963</v>
      </c>
      <c r="DJ1011">
        <v>0.0435838962962963</v>
      </c>
      <c r="DK1011">
        <v>27.2123814814815</v>
      </c>
      <c r="DL1011">
        <v>27.8010703703704</v>
      </c>
      <c r="DM1011">
        <v>999.9</v>
      </c>
      <c r="DN1011">
        <v>0</v>
      </c>
      <c r="DO1011">
        <v>0</v>
      </c>
      <c r="DP1011">
        <v>10000.5555555556</v>
      </c>
      <c r="DQ1011">
        <v>0</v>
      </c>
      <c r="DR1011">
        <v>15.9640666666667</v>
      </c>
      <c r="DS1011">
        <v>-28.8242259259259</v>
      </c>
      <c r="DT1011">
        <v>447.892185185185</v>
      </c>
      <c r="DU1011">
        <v>476.348592592593</v>
      </c>
      <c r="DV1011">
        <v>2.14280777777778</v>
      </c>
      <c r="DW1011">
        <v>466.436333333333</v>
      </c>
      <c r="DX1011">
        <v>20.8097481481482</v>
      </c>
      <c r="DY1011">
        <v>2.07140222222222</v>
      </c>
      <c r="DZ1011">
        <v>1.87801925925926</v>
      </c>
      <c r="EA1011">
        <v>18.000937037037</v>
      </c>
      <c r="EB1011">
        <v>16.4517333333333</v>
      </c>
      <c r="EC1011">
        <v>1999.98037037037</v>
      </c>
      <c r="ED1011">
        <v>0.980002222222222</v>
      </c>
      <c r="EE1011">
        <v>0.019998262962963</v>
      </c>
      <c r="EF1011">
        <v>0</v>
      </c>
      <c r="EG1011">
        <v>456.464444444444</v>
      </c>
      <c r="EH1011">
        <v>5.00063</v>
      </c>
      <c r="EI1011">
        <v>9176.8562962963</v>
      </c>
      <c r="EJ1011">
        <v>17256.7518518518</v>
      </c>
      <c r="EK1011">
        <v>37.9048518518519</v>
      </c>
      <c r="EL1011">
        <v>38</v>
      </c>
      <c r="EM1011">
        <v>37.437</v>
      </c>
      <c r="EN1011">
        <v>37.312</v>
      </c>
      <c r="EO1011">
        <v>38.937</v>
      </c>
      <c r="EP1011">
        <v>1955.08037037037</v>
      </c>
      <c r="EQ1011">
        <v>39.9</v>
      </c>
      <c r="ER1011">
        <v>0</v>
      </c>
      <c r="ES1011">
        <v>1659038447.5</v>
      </c>
      <c r="ET1011">
        <v>0</v>
      </c>
      <c r="EU1011">
        <v>456.46164</v>
      </c>
      <c r="EV1011">
        <v>4.52053845499279</v>
      </c>
      <c r="EW1011">
        <v>111.206922873834</v>
      </c>
      <c r="EX1011">
        <v>9176.9032</v>
      </c>
      <c r="EY1011">
        <v>15</v>
      </c>
      <c r="EZ1011">
        <v>1659035359.5</v>
      </c>
      <c r="FA1011" t="s">
        <v>1976</v>
      </c>
      <c r="FB1011">
        <v>1659035357.5</v>
      </c>
      <c r="FC1011">
        <v>1659035359.5</v>
      </c>
      <c r="FD1011">
        <v>1</v>
      </c>
      <c r="FE1011">
        <v>-0.104</v>
      </c>
      <c r="FF1011">
        <v>-0.037</v>
      </c>
      <c r="FG1011">
        <v>6.435</v>
      </c>
      <c r="FH1011">
        <v>0.501</v>
      </c>
      <c r="FI1011">
        <v>420</v>
      </c>
      <c r="FJ1011">
        <v>25</v>
      </c>
      <c r="FK1011">
        <v>0.45</v>
      </c>
      <c r="FL1011">
        <v>0.11</v>
      </c>
      <c r="FM1011">
        <v>-24.7248097560976</v>
      </c>
      <c r="FN1011">
        <v>-59.7307463414634</v>
      </c>
      <c r="FO1011">
        <v>6.1428700387981</v>
      </c>
      <c r="FP1011">
        <v>0</v>
      </c>
      <c r="FQ1011">
        <v>456.399176470588</v>
      </c>
      <c r="FR1011">
        <v>1.03712757256534</v>
      </c>
      <c r="FS1011">
        <v>0.329697496876099</v>
      </c>
      <c r="FT1011">
        <v>0</v>
      </c>
      <c r="FU1011">
        <v>2.12674756097561</v>
      </c>
      <c r="FV1011">
        <v>0.263566411149829</v>
      </c>
      <c r="FW1011">
        <v>0.0293408319316512</v>
      </c>
      <c r="FX1011">
        <v>0</v>
      </c>
      <c r="FY1011">
        <v>0</v>
      </c>
      <c r="FZ1011">
        <v>3</v>
      </c>
      <c r="GA1011" t="s">
        <v>427</v>
      </c>
      <c r="GB1011">
        <v>2.97355</v>
      </c>
      <c r="GC1011">
        <v>2.69761</v>
      </c>
      <c r="GD1011">
        <v>0.0967909</v>
      </c>
      <c r="GE1011">
        <v>0.102986</v>
      </c>
      <c r="GF1011">
        <v>0.0998956</v>
      </c>
      <c r="GG1011">
        <v>0.0942236</v>
      </c>
      <c r="GH1011">
        <v>35170.7</v>
      </c>
      <c r="GI1011">
        <v>38206.5</v>
      </c>
      <c r="GJ1011">
        <v>35286.4</v>
      </c>
      <c r="GK1011">
        <v>38627.4</v>
      </c>
      <c r="GL1011">
        <v>45033.6</v>
      </c>
      <c r="GM1011">
        <v>50533.8</v>
      </c>
      <c r="GN1011">
        <v>55158.6</v>
      </c>
      <c r="GO1011">
        <v>61959.5</v>
      </c>
      <c r="GP1011">
        <v>1.985</v>
      </c>
      <c r="GQ1011">
        <v>1.854</v>
      </c>
      <c r="GR1011">
        <v>0.153035</v>
      </c>
      <c r="GS1011">
        <v>0</v>
      </c>
      <c r="GT1011">
        <v>25.3289</v>
      </c>
      <c r="GU1011">
        <v>999.9</v>
      </c>
      <c r="GV1011">
        <v>57.716</v>
      </c>
      <c r="GW1011">
        <v>29.165</v>
      </c>
      <c r="GX1011">
        <v>25.9675</v>
      </c>
      <c r="GY1011">
        <v>56.2719</v>
      </c>
      <c r="GZ1011">
        <v>45.6891</v>
      </c>
      <c r="HA1011">
        <v>1</v>
      </c>
      <c r="HB1011">
        <v>-0.0639634</v>
      </c>
      <c r="HC1011">
        <v>-0.00215686</v>
      </c>
      <c r="HD1011">
        <v>20.1141</v>
      </c>
      <c r="HE1011">
        <v>5.19932</v>
      </c>
      <c r="HF1011">
        <v>12.004</v>
      </c>
      <c r="HG1011">
        <v>4.976</v>
      </c>
      <c r="HH1011">
        <v>3.2938</v>
      </c>
      <c r="HI1011">
        <v>9999</v>
      </c>
      <c r="HJ1011">
        <v>9999</v>
      </c>
      <c r="HK1011">
        <v>9999</v>
      </c>
      <c r="HL1011">
        <v>631.7</v>
      </c>
      <c r="HM1011">
        <v>1.86322</v>
      </c>
      <c r="HN1011">
        <v>1.86801</v>
      </c>
      <c r="HO1011">
        <v>1.8678</v>
      </c>
      <c r="HP1011">
        <v>1.86893</v>
      </c>
      <c r="HQ1011">
        <v>1.86978</v>
      </c>
      <c r="HR1011">
        <v>1.86584</v>
      </c>
      <c r="HS1011">
        <v>1.86691</v>
      </c>
      <c r="HT1011">
        <v>1.86829</v>
      </c>
      <c r="HU1011">
        <v>5</v>
      </c>
      <c r="HV1011">
        <v>0</v>
      </c>
      <c r="HW1011">
        <v>0</v>
      </c>
      <c r="HX1011">
        <v>0</v>
      </c>
      <c r="HY1011" t="s">
        <v>422</v>
      </c>
      <c r="HZ1011" t="s">
        <v>423</v>
      </c>
      <c r="IA1011" t="s">
        <v>424</v>
      </c>
      <c r="IB1011" t="s">
        <v>424</v>
      </c>
      <c r="IC1011" t="s">
        <v>424</v>
      </c>
      <c r="ID1011" t="s">
        <v>424</v>
      </c>
      <c r="IE1011">
        <v>0</v>
      </c>
      <c r="IF1011">
        <v>100</v>
      </c>
      <c r="IG1011">
        <v>100</v>
      </c>
      <c r="IH1011">
        <v>6.672</v>
      </c>
      <c r="II1011">
        <v>0.4041</v>
      </c>
      <c r="IJ1011">
        <v>3.92360093765785</v>
      </c>
      <c r="IK1011">
        <v>0.00601174518973114</v>
      </c>
      <c r="IL1011">
        <v>2.77886958061485e-07</v>
      </c>
      <c r="IM1011">
        <v>-3.54636231360687e-10</v>
      </c>
      <c r="IN1011">
        <v>-0.0563701243599933</v>
      </c>
      <c r="IO1011">
        <v>-0.0144154843440888</v>
      </c>
      <c r="IP1011">
        <v>0.00183489941427445</v>
      </c>
      <c r="IQ1011">
        <v>-1.27444401181449e-05</v>
      </c>
      <c r="IR1011">
        <v>-4</v>
      </c>
      <c r="IS1011">
        <v>1848</v>
      </c>
      <c r="IT1011">
        <v>1</v>
      </c>
      <c r="IU1011">
        <v>25</v>
      </c>
      <c r="IV1011">
        <v>51.5</v>
      </c>
      <c r="IW1011">
        <v>51.5</v>
      </c>
      <c r="IX1011">
        <v>1.18286</v>
      </c>
      <c r="IY1011">
        <v>2.63428</v>
      </c>
      <c r="IZ1011">
        <v>1.54785</v>
      </c>
      <c r="JA1011">
        <v>2.30469</v>
      </c>
      <c r="JB1011">
        <v>1.34644</v>
      </c>
      <c r="JC1011">
        <v>2.33521</v>
      </c>
      <c r="JD1011">
        <v>33.5804</v>
      </c>
      <c r="JE1011">
        <v>24.2101</v>
      </c>
      <c r="JF1011">
        <v>18</v>
      </c>
      <c r="JG1011">
        <v>498.153</v>
      </c>
      <c r="JH1011">
        <v>413.567</v>
      </c>
      <c r="JI1011">
        <v>24.9998</v>
      </c>
      <c r="JJ1011">
        <v>26.431</v>
      </c>
      <c r="JK1011">
        <v>30</v>
      </c>
      <c r="JL1011">
        <v>26.3866</v>
      </c>
      <c r="JM1011">
        <v>26.329</v>
      </c>
      <c r="JN1011">
        <v>23.701</v>
      </c>
      <c r="JO1011">
        <v>28.1935</v>
      </c>
      <c r="JP1011">
        <v>89.9303</v>
      </c>
      <c r="JQ1011">
        <v>25</v>
      </c>
      <c r="JR1011">
        <v>507.162</v>
      </c>
      <c r="JS1011">
        <v>20.8042</v>
      </c>
      <c r="JT1011">
        <v>102.321</v>
      </c>
      <c r="JU1011">
        <v>103.131</v>
      </c>
    </row>
    <row r="1012" spans="1:281">
      <c r="A1012">
        <v>994</v>
      </c>
      <c r="B1012">
        <v>1659038453.5</v>
      </c>
      <c r="C1012">
        <v>14770.4000000954</v>
      </c>
      <c r="D1012" t="s">
        <v>2423</v>
      </c>
      <c r="E1012" t="s">
        <v>2424</v>
      </c>
      <c r="F1012">
        <v>5</v>
      </c>
      <c r="G1012" t="s">
        <v>2364</v>
      </c>
      <c r="H1012" t="s">
        <v>417</v>
      </c>
      <c r="I1012">
        <v>1659038445.71429</v>
      </c>
      <c r="J1012">
        <f>(K1012)/1000</f>
        <v>0</v>
      </c>
      <c r="K1012">
        <f>IF(CZ1012, AN1012, AH1012)</f>
        <v>0</v>
      </c>
      <c r="L1012">
        <f>IF(CZ1012, AI1012, AG1012)</f>
        <v>0</v>
      </c>
      <c r="M1012">
        <f>DB1012 - IF(AU1012&gt;1, L1012*CV1012*100.0/(AW1012*DP1012), 0)</f>
        <v>0</v>
      </c>
      <c r="N1012">
        <f>((T1012-J1012/2)*M1012-L1012)/(T1012+J1012/2)</f>
        <v>0</v>
      </c>
      <c r="O1012">
        <f>N1012*(DI1012+DJ1012)/1000.0</f>
        <v>0</v>
      </c>
      <c r="P1012">
        <f>(DB1012 - IF(AU1012&gt;1, L1012*CV1012*100.0/(AW1012*DP1012), 0))*(DI1012+DJ1012)/1000.0</f>
        <v>0</v>
      </c>
      <c r="Q1012">
        <f>2.0/((1/S1012-1/R1012)+SIGN(S1012)*SQRT((1/S1012-1/R1012)*(1/S1012-1/R1012) + 4*CW1012/((CW1012+1)*(CW1012+1))*(2*1/S1012*1/R1012-1/R1012*1/R1012)))</f>
        <v>0</v>
      </c>
      <c r="R1012">
        <f>IF(LEFT(CX1012,1)&lt;&gt;"0",IF(LEFT(CX1012,1)="1",3.0,CY1012),$D$5+$E$5*(DP1012*DI1012/($K$5*1000))+$F$5*(DP1012*DI1012/($K$5*1000))*MAX(MIN(CV1012,$J$5),$I$5)*MAX(MIN(CV1012,$J$5),$I$5)+$G$5*MAX(MIN(CV1012,$J$5),$I$5)*(DP1012*DI1012/($K$5*1000))+$H$5*(DP1012*DI1012/($K$5*1000))*(DP1012*DI1012/($K$5*1000)))</f>
        <v>0</v>
      </c>
      <c r="S1012">
        <f>J1012*(1000-(1000*0.61365*exp(17.502*W1012/(240.97+W1012))/(DI1012+DJ1012)+DD1012)/2)/(1000*0.61365*exp(17.502*W1012/(240.97+W1012))/(DI1012+DJ1012)-DD1012)</f>
        <v>0</v>
      </c>
      <c r="T1012">
        <f>1/((CW1012+1)/(Q1012/1.6)+1/(R1012/1.37)) + CW1012/((CW1012+1)/(Q1012/1.6) + CW1012/(R1012/1.37))</f>
        <v>0</v>
      </c>
      <c r="U1012">
        <f>(CR1012*CU1012)</f>
        <v>0</v>
      </c>
      <c r="V1012">
        <f>(DK1012+(U1012+2*0.95*5.67E-8*(((DK1012+$B$7)+273)^4-(DK1012+273)^4)-44100*J1012)/(1.84*29.3*R1012+8*0.95*5.67E-8*(DK1012+273)^3))</f>
        <v>0</v>
      </c>
      <c r="W1012">
        <f>($C$7*DL1012+$D$7*DM1012+$E$7*V1012)</f>
        <v>0</v>
      </c>
      <c r="X1012">
        <f>0.61365*exp(17.502*W1012/(240.97+W1012))</f>
        <v>0</v>
      </c>
      <c r="Y1012">
        <f>(Z1012/AA1012*100)</f>
        <v>0</v>
      </c>
      <c r="Z1012">
        <f>DD1012*(DI1012+DJ1012)/1000</f>
        <v>0</v>
      </c>
      <c r="AA1012">
        <f>0.61365*exp(17.502*DK1012/(240.97+DK1012))</f>
        <v>0</v>
      </c>
      <c r="AB1012">
        <f>(X1012-DD1012*(DI1012+DJ1012)/1000)</f>
        <v>0</v>
      </c>
      <c r="AC1012">
        <f>(-J1012*44100)</f>
        <v>0</v>
      </c>
      <c r="AD1012">
        <f>2*29.3*R1012*0.92*(DK1012-W1012)</f>
        <v>0</v>
      </c>
      <c r="AE1012">
        <f>2*0.95*5.67E-8*(((DK1012+$B$7)+273)^4-(W1012+273)^4)</f>
        <v>0</v>
      </c>
      <c r="AF1012">
        <f>U1012+AE1012+AC1012+AD1012</f>
        <v>0</v>
      </c>
      <c r="AG1012">
        <f>DH1012*AU1012*(DC1012-DB1012*(1000-AU1012*DE1012)/(1000-AU1012*DD1012))/(100*CV1012)</f>
        <v>0</v>
      </c>
      <c r="AH1012">
        <f>1000*DH1012*AU1012*(DD1012-DE1012)/(100*CV1012*(1000-AU1012*DD1012))</f>
        <v>0</v>
      </c>
      <c r="AI1012">
        <f>(AJ1012 - AK1012 - DI1012*1E3/(8.314*(DK1012+273.15)) * AM1012/DH1012 * AL1012) * DH1012/(100*CV1012) * (1000 - DE1012)/1000</f>
        <v>0</v>
      </c>
      <c r="AJ1012">
        <v>509.749354820106</v>
      </c>
      <c r="AK1012">
        <v>485.195763636364</v>
      </c>
      <c r="AL1012">
        <v>3.26220240419765</v>
      </c>
      <c r="AM1012">
        <v>66.0516311451933</v>
      </c>
      <c r="AN1012">
        <f>(AP1012 - AO1012 + DI1012*1E3/(8.314*(DK1012+273.15)) * AR1012/DH1012 * AQ1012) * DH1012/(100*CV1012) * 1000/(1000 - AP1012)</f>
        <v>0</v>
      </c>
      <c r="AO1012">
        <v>20.7827841722551</v>
      </c>
      <c r="AP1012">
        <v>22.9237062937063</v>
      </c>
      <c r="AQ1012">
        <v>-0.000740676192300775</v>
      </c>
      <c r="AR1012">
        <v>92.4097792653795</v>
      </c>
      <c r="AS1012">
        <v>0</v>
      </c>
      <c r="AT1012">
        <v>0</v>
      </c>
      <c r="AU1012">
        <f>IF(AS1012*$H$13&gt;=AW1012,1.0,(AW1012/(AW1012-AS1012*$H$13)))</f>
        <v>0</v>
      </c>
      <c r="AV1012">
        <f>(AU1012-1)*100</f>
        <v>0</v>
      </c>
      <c r="AW1012">
        <f>MAX(0,($B$13+$C$13*DP1012)/(1+$D$13*DP1012)*DI1012/(DK1012+273)*$E$13)</f>
        <v>0</v>
      </c>
      <c r="AX1012" t="s">
        <v>418</v>
      </c>
      <c r="AY1012" t="s">
        <v>418</v>
      </c>
      <c r="AZ1012">
        <v>0</v>
      </c>
      <c r="BA1012">
        <v>0</v>
      </c>
      <c r="BB1012">
        <f>1-AZ1012/BA1012</f>
        <v>0</v>
      </c>
      <c r="BC1012">
        <v>0</v>
      </c>
      <c r="BD1012" t="s">
        <v>418</v>
      </c>
      <c r="BE1012" t="s">
        <v>418</v>
      </c>
      <c r="BF1012">
        <v>0</v>
      </c>
      <c r="BG1012">
        <v>0</v>
      </c>
      <c r="BH1012">
        <f>1-BF1012/BG1012</f>
        <v>0</v>
      </c>
      <c r="BI1012">
        <v>0.5</v>
      </c>
      <c r="BJ1012">
        <f>CS1012</f>
        <v>0</v>
      </c>
      <c r="BK1012">
        <f>L1012</f>
        <v>0</v>
      </c>
      <c r="BL1012">
        <f>BH1012*BI1012*BJ1012</f>
        <v>0</v>
      </c>
      <c r="BM1012">
        <f>(BK1012-BC1012)/BJ1012</f>
        <v>0</v>
      </c>
      <c r="BN1012">
        <f>(BA1012-BG1012)/BG1012</f>
        <v>0</v>
      </c>
      <c r="BO1012">
        <f>AZ1012/(BB1012+AZ1012/BG1012)</f>
        <v>0</v>
      </c>
      <c r="BP1012" t="s">
        <v>418</v>
      </c>
      <c r="BQ1012">
        <v>0</v>
      </c>
      <c r="BR1012">
        <f>IF(BQ1012&lt;&gt;0, BQ1012, BO1012)</f>
        <v>0</v>
      </c>
      <c r="BS1012">
        <f>1-BR1012/BG1012</f>
        <v>0</v>
      </c>
      <c r="BT1012">
        <f>(BG1012-BF1012)/(BG1012-BR1012)</f>
        <v>0</v>
      </c>
      <c r="BU1012">
        <f>(BA1012-BG1012)/(BA1012-BR1012)</f>
        <v>0</v>
      </c>
      <c r="BV1012">
        <f>(BG1012-BF1012)/(BG1012-AZ1012)</f>
        <v>0</v>
      </c>
      <c r="BW1012">
        <f>(BA1012-BG1012)/(BA1012-AZ1012)</f>
        <v>0</v>
      </c>
      <c r="BX1012">
        <f>(BT1012*BR1012/BF1012)</f>
        <v>0</v>
      </c>
      <c r="BY1012">
        <f>(1-BX1012)</f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f>$B$11*DQ1012+$C$11*DR1012+$F$11*EC1012*(1-EF1012)</f>
        <v>0</v>
      </c>
      <c r="CS1012">
        <f>CR1012*CT1012</f>
        <v>0</v>
      </c>
      <c r="CT1012">
        <f>($B$11*$D$9+$C$11*$D$9+$F$11*((EP1012+EH1012)/MAX(EP1012+EH1012+EQ1012, 0.1)*$I$9+EQ1012/MAX(EP1012+EH1012+EQ1012, 0.1)*$J$9))/($B$11+$C$11+$F$11)</f>
        <v>0</v>
      </c>
      <c r="CU1012">
        <f>($B$11*$K$9+$C$11*$K$9+$F$11*((EP1012+EH1012)/MAX(EP1012+EH1012+EQ1012, 0.1)*$P$9+EQ1012/MAX(EP1012+EH1012+EQ1012, 0.1)*$Q$9))/($B$11+$C$11+$F$11)</f>
        <v>0</v>
      </c>
      <c r="CV1012">
        <v>6</v>
      </c>
      <c r="CW1012">
        <v>0.5</v>
      </c>
      <c r="CX1012" t="s">
        <v>419</v>
      </c>
      <c r="CY1012">
        <v>2</v>
      </c>
      <c r="CZ1012" t="b">
        <v>1</v>
      </c>
      <c r="DA1012">
        <v>1659038445.71429</v>
      </c>
      <c r="DB1012">
        <v>451.374464285714</v>
      </c>
      <c r="DC1012">
        <v>482.251214285714</v>
      </c>
      <c r="DD1012">
        <v>22.9379607142857</v>
      </c>
      <c r="DE1012">
        <v>20.7876714285714</v>
      </c>
      <c r="DF1012">
        <v>444.753428571429</v>
      </c>
      <c r="DG1012">
        <v>22.5332964285714</v>
      </c>
      <c r="DH1012">
        <v>500.044214285714</v>
      </c>
      <c r="DI1012">
        <v>90.2469</v>
      </c>
      <c r="DJ1012">
        <v>0.0433966392857143</v>
      </c>
      <c r="DK1012">
        <v>27.2246357142857</v>
      </c>
      <c r="DL1012">
        <v>27.8167107142857</v>
      </c>
      <c r="DM1012">
        <v>999.9</v>
      </c>
      <c r="DN1012">
        <v>0</v>
      </c>
      <c r="DO1012">
        <v>0</v>
      </c>
      <c r="DP1012">
        <v>10006.7857142857</v>
      </c>
      <c r="DQ1012">
        <v>0</v>
      </c>
      <c r="DR1012">
        <v>15.9376928571429</v>
      </c>
      <c r="DS1012">
        <v>-30.8767</v>
      </c>
      <c r="DT1012">
        <v>461.970964285714</v>
      </c>
      <c r="DU1012">
        <v>492.488857142857</v>
      </c>
      <c r="DV1012">
        <v>2.15029035714286</v>
      </c>
      <c r="DW1012">
        <v>482.251214285714</v>
      </c>
      <c r="DX1012">
        <v>20.7876714285714</v>
      </c>
      <c r="DY1012">
        <v>2.07008071428571</v>
      </c>
      <c r="DZ1012">
        <v>1.87602321428571</v>
      </c>
      <c r="EA1012">
        <v>17.9907928571429</v>
      </c>
      <c r="EB1012">
        <v>16.4350392857143</v>
      </c>
      <c r="EC1012">
        <v>2000.00678571429</v>
      </c>
      <c r="ED1012">
        <v>0.980002321428571</v>
      </c>
      <c r="EE1012">
        <v>0.0199981571428571</v>
      </c>
      <c r="EF1012">
        <v>0</v>
      </c>
      <c r="EG1012">
        <v>457.063392857143</v>
      </c>
      <c r="EH1012">
        <v>5.00063</v>
      </c>
      <c r="EI1012">
        <v>9188.62142857143</v>
      </c>
      <c r="EJ1012">
        <v>17256.9714285714</v>
      </c>
      <c r="EK1012">
        <v>37.9037857142857</v>
      </c>
      <c r="EL1012">
        <v>38</v>
      </c>
      <c r="EM1012">
        <v>37.437</v>
      </c>
      <c r="EN1012">
        <v>37.312</v>
      </c>
      <c r="EO1012">
        <v>38.937</v>
      </c>
      <c r="EP1012">
        <v>1955.10678571429</v>
      </c>
      <c r="EQ1012">
        <v>39.9</v>
      </c>
      <c r="ER1012">
        <v>0</v>
      </c>
      <c r="ES1012">
        <v>1659038452.9</v>
      </c>
      <c r="ET1012">
        <v>0</v>
      </c>
      <c r="EU1012">
        <v>457.102307692308</v>
      </c>
      <c r="EV1012">
        <v>10.3093333297592</v>
      </c>
      <c r="EW1012">
        <v>191.607521396475</v>
      </c>
      <c r="EX1012">
        <v>9189.81</v>
      </c>
      <c r="EY1012">
        <v>15</v>
      </c>
      <c r="EZ1012">
        <v>1659035359.5</v>
      </c>
      <c r="FA1012" t="s">
        <v>1976</v>
      </c>
      <c r="FB1012">
        <v>1659035357.5</v>
      </c>
      <c r="FC1012">
        <v>1659035359.5</v>
      </c>
      <c r="FD1012">
        <v>1</v>
      </c>
      <c r="FE1012">
        <v>-0.104</v>
      </c>
      <c r="FF1012">
        <v>-0.037</v>
      </c>
      <c r="FG1012">
        <v>6.435</v>
      </c>
      <c r="FH1012">
        <v>0.501</v>
      </c>
      <c r="FI1012">
        <v>420</v>
      </c>
      <c r="FJ1012">
        <v>25</v>
      </c>
      <c r="FK1012">
        <v>0.45</v>
      </c>
      <c r="FL1012">
        <v>0.11</v>
      </c>
      <c r="FM1012">
        <v>-29.3694487804878</v>
      </c>
      <c r="FN1012">
        <v>-28.2513407665506</v>
      </c>
      <c r="FO1012">
        <v>2.94952312161433</v>
      </c>
      <c r="FP1012">
        <v>0</v>
      </c>
      <c r="FQ1012">
        <v>456.8115</v>
      </c>
      <c r="FR1012">
        <v>7.04560732740565</v>
      </c>
      <c r="FS1012">
        <v>0.773802575900715</v>
      </c>
      <c r="FT1012">
        <v>0</v>
      </c>
      <c r="FU1012">
        <v>2.14134487804878</v>
      </c>
      <c r="FV1012">
        <v>0.0849554006968644</v>
      </c>
      <c r="FW1012">
        <v>0.0190598542622267</v>
      </c>
      <c r="FX1012">
        <v>1</v>
      </c>
      <c r="FY1012">
        <v>1</v>
      </c>
      <c r="FZ1012">
        <v>3</v>
      </c>
      <c r="GA1012" t="s">
        <v>421</v>
      </c>
      <c r="GB1012">
        <v>2.97356</v>
      </c>
      <c r="GC1012">
        <v>2.69709</v>
      </c>
      <c r="GD1012">
        <v>0.09931</v>
      </c>
      <c r="GE1012">
        <v>0.105483</v>
      </c>
      <c r="GF1012">
        <v>0.0998789</v>
      </c>
      <c r="GG1012">
        <v>0.0942181</v>
      </c>
      <c r="GH1012">
        <v>35073</v>
      </c>
      <c r="GI1012">
        <v>38100.6</v>
      </c>
      <c r="GJ1012">
        <v>35286.8</v>
      </c>
      <c r="GK1012">
        <v>38627.8</v>
      </c>
      <c r="GL1012">
        <v>45034.3</v>
      </c>
      <c r="GM1012">
        <v>50534.5</v>
      </c>
      <c r="GN1012">
        <v>55158.4</v>
      </c>
      <c r="GO1012">
        <v>61959.9</v>
      </c>
      <c r="GP1012">
        <v>1.9854</v>
      </c>
      <c r="GQ1012">
        <v>1.8536</v>
      </c>
      <c r="GR1012">
        <v>0.154972</v>
      </c>
      <c r="GS1012">
        <v>0</v>
      </c>
      <c r="GT1012">
        <v>25.3268</v>
      </c>
      <c r="GU1012">
        <v>999.9</v>
      </c>
      <c r="GV1012">
        <v>57.716</v>
      </c>
      <c r="GW1012">
        <v>29.165</v>
      </c>
      <c r="GX1012">
        <v>25.9644</v>
      </c>
      <c r="GY1012">
        <v>56.0119</v>
      </c>
      <c r="GZ1012">
        <v>45.8013</v>
      </c>
      <c r="HA1012">
        <v>1</v>
      </c>
      <c r="HB1012">
        <v>-0.0639837</v>
      </c>
      <c r="HC1012">
        <v>-0.00196078</v>
      </c>
      <c r="HD1012">
        <v>20.1141</v>
      </c>
      <c r="HE1012">
        <v>5.19932</v>
      </c>
      <c r="HF1012">
        <v>12.004</v>
      </c>
      <c r="HG1012">
        <v>4.9756</v>
      </c>
      <c r="HH1012">
        <v>3.2932</v>
      </c>
      <c r="HI1012">
        <v>9999</v>
      </c>
      <c r="HJ1012">
        <v>9999</v>
      </c>
      <c r="HK1012">
        <v>9999</v>
      </c>
      <c r="HL1012">
        <v>631.7</v>
      </c>
      <c r="HM1012">
        <v>1.86319</v>
      </c>
      <c r="HN1012">
        <v>1.86798</v>
      </c>
      <c r="HO1012">
        <v>1.86783</v>
      </c>
      <c r="HP1012">
        <v>1.8689</v>
      </c>
      <c r="HQ1012">
        <v>1.86981</v>
      </c>
      <c r="HR1012">
        <v>1.86584</v>
      </c>
      <c r="HS1012">
        <v>1.86691</v>
      </c>
      <c r="HT1012">
        <v>1.86829</v>
      </c>
      <c r="HU1012">
        <v>5</v>
      </c>
      <c r="HV1012">
        <v>0</v>
      </c>
      <c r="HW1012">
        <v>0</v>
      </c>
      <c r="HX1012">
        <v>0</v>
      </c>
      <c r="HY1012" t="s">
        <v>422</v>
      </c>
      <c r="HZ1012" t="s">
        <v>423</v>
      </c>
      <c r="IA1012" t="s">
        <v>424</v>
      </c>
      <c r="IB1012" t="s">
        <v>424</v>
      </c>
      <c r="IC1012" t="s">
        <v>424</v>
      </c>
      <c r="ID1012" t="s">
        <v>424</v>
      </c>
      <c r="IE1012">
        <v>0</v>
      </c>
      <c r="IF1012">
        <v>100</v>
      </c>
      <c r="IG1012">
        <v>100</v>
      </c>
      <c r="IH1012">
        <v>6.767</v>
      </c>
      <c r="II1012">
        <v>0.4038</v>
      </c>
      <c r="IJ1012">
        <v>3.92360093765785</v>
      </c>
      <c r="IK1012">
        <v>0.00601174518973114</v>
      </c>
      <c r="IL1012">
        <v>2.77886958061485e-07</v>
      </c>
      <c r="IM1012">
        <v>-3.54636231360687e-10</v>
      </c>
      <c r="IN1012">
        <v>-0.0563701243599933</v>
      </c>
      <c r="IO1012">
        <v>-0.0144154843440888</v>
      </c>
      <c r="IP1012">
        <v>0.00183489941427445</v>
      </c>
      <c r="IQ1012">
        <v>-1.27444401181449e-05</v>
      </c>
      <c r="IR1012">
        <v>-4</v>
      </c>
      <c r="IS1012">
        <v>1848</v>
      </c>
      <c r="IT1012">
        <v>1</v>
      </c>
      <c r="IU1012">
        <v>25</v>
      </c>
      <c r="IV1012">
        <v>51.6</v>
      </c>
      <c r="IW1012">
        <v>51.6</v>
      </c>
      <c r="IX1012">
        <v>1.21338</v>
      </c>
      <c r="IY1012">
        <v>2.63306</v>
      </c>
      <c r="IZ1012">
        <v>1.54785</v>
      </c>
      <c r="JA1012">
        <v>2.30591</v>
      </c>
      <c r="JB1012">
        <v>1.34644</v>
      </c>
      <c r="JC1012">
        <v>2.41333</v>
      </c>
      <c r="JD1012">
        <v>33.5804</v>
      </c>
      <c r="JE1012">
        <v>24.2188</v>
      </c>
      <c r="JF1012">
        <v>18</v>
      </c>
      <c r="JG1012">
        <v>498.415</v>
      </c>
      <c r="JH1012">
        <v>413.342</v>
      </c>
      <c r="JI1012">
        <v>24.9999</v>
      </c>
      <c r="JJ1012">
        <v>26.4288</v>
      </c>
      <c r="JK1012">
        <v>30</v>
      </c>
      <c r="JL1012">
        <v>26.3866</v>
      </c>
      <c r="JM1012">
        <v>26.329</v>
      </c>
      <c r="JN1012">
        <v>24.303</v>
      </c>
      <c r="JO1012">
        <v>28.1935</v>
      </c>
      <c r="JP1012">
        <v>89.9303</v>
      </c>
      <c r="JQ1012">
        <v>25</v>
      </c>
      <c r="JR1012">
        <v>527.403</v>
      </c>
      <c r="JS1012">
        <v>20.8042</v>
      </c>
      <c r="JT1012">
        <v>102.321</v>
      </c>
      <c r="JU1012">
        <v>103.132</v>
      </c>
    </row>
    <row r="1013" spans="1:281">
      <c r="A1013">
        <v>995</v>
      </c>
      <c r="B1013">
        <v>1659038458.5</v>
      </c>
      <c r="C1013">
        <v>14775.4000000954</v>
      </c>
      <c r="D1013" t="s">
        <v>2425</v>
      </c>
      <c r="E1013" t="s">
        <v>2426</v>
      </c>
      <c r="F1013">
        <v>5</v>
      </c>
      <c r="G1013" t="s">
        <v>2364</v>
      </c>
      <c r="H1013" t="s">
        <v>417</v>
      </c>
      <c r="I1013">
        <v>1659038451</v>
      </c>
      <c r="J1013">
        <f>(K1013)/1000</f>
        <v>0</v>
      </c>
      <c r="K1013">
        <f>IF(CZ1013, AN1013, AH1013)</f>
        <v>0</v>
      </c>
      <c r="L1013">
        <f>IF(CZ1013, AI1013, AG1013)</f>
        <v>0</v>
      </c>
      <c r="M1013">
        <f>DB1013 - IF(AU1013&gt;1, L1013*CV1013*100.0/(AW1013*DP1013), 0)</f>
        <v>0</v>
      </c>
      <c r="N1013">
        <f>((T1013-J1013/2)*M1013-L1013)/(T1013+J1013/2)</f>
        <v>0</v>
      </c>
      <c r="O1013">
        <f>N1013*(DI1013+DJ1013)/1000.0</f>
        <v>0</v>
      </c>
      <c r="P1013">
        <f>(DB1013 - IF(AU1013&gt;1, L1013*CV1013*100.0/(AW1013*DP1013), 0))*(DI1013+DJ1013)/1000.0</f>
        <v>0</v>
      </c>
      <c r="Q1013">
        <f>2.0/((1/S1013-1/R1013)+SIGN(S1013)*SQRT((1/S1013-1/R1013)*(1/S1013-1/R1013) + 4*CW1013/((CW1013+1)*(CW1013+1))*(2*1/S1013*1/R1013-1/R1013*1/R1013)))</f>
        <v>0</v>
      </c>
      <c r="R1013">
        <f>IF(LEFT(CX1013,1)&lt;&gt;"0",IF(LEFT(CX1013,1)="1",3.0,CY1013),$D$5+$E$5*(DP1013*DI1013/($K$5*1000))+$F$5*(DP1013*DI1013/($K$5*1000))*MAX(MIN(CV1013,$J$5),$I$5)*MAX(MIN(CV1013,$J$5),$I$5)+$G$5*MAX(MIN(CV1013,$J$5),$I$5)*(DP1013*DI1013/($K$5*1000))+$H$5*(DP1013*DI1013/($K$5*1000))*(DP1013*DI1013/($K$5*1000)))</f>
        <v>0</v>
      </c>
      <c r="S1013">
        <f>J1013*(1000-(1000*0.61365*exp(17.502*W1013/(240.97+W1013))/(DI1013+DJ1013)+DD1013)/2)/(1000*0.61365*exp(17.502*W1013/(240.97+W1013))/(DI1013+DJ1013)-DD1013)</f>
        <v>0</v>
      </c>
      <c r="T1013">
        <f>1/((CW1013+1)/(Q1013/1.6)+1/(R1013/1.37)) + CW1013/((CW1013+1)/(Q1013/1.6) + CW1013/(R1013/1.37))</f>
        <v>0</v>
      </c>
      <c r="U1013">
        <f>(CR1013*CU1013)</f>
        <v>0</v>
      </c>
      <c r="V1013">
        <f>(DK1013+(U1013+2*0.95*5.67E-8*(((DK1013+$B$7)+273)^4-(DK1013+273)^4)-44100*J1013)/(1.84*29.3*R1013+8*0.95*5.67E-8*(DK1013+273)^3))</f>
        <v>0</v>
      </c>
      <c r="W1013">
        <f>($C$7*DL1013+$D$7*DM1013+$E$7*V1013)</f>
        <v>0</v>
      </c>
      <c r="X1013">
        <f>0.61365*exp(17.502*W1013/(240.97+W1013))</f>
        <v>0</v>
      </c>
      <c r="Y1013">
        <f>(Z1013/AA1013*100)</f>
        <v>0</v>
      </c>
      <c r="Z1013">
        <f>DD1013*(DI1013+DJ1013)/1000</f>
        <v>0</v>
      </c>
      <c r="AA1013">
        <f>0.61365*exp(17.502*DK1013/(240.97+DK1013))</f>
        <v>0</v>
      </c>
      <c r="AB1013">
        <f>(X1013-DD1013*(DI1013+DJ1013)/1000)</f>
        <v>0</v>
      </c>
      <c r="AC1013">
        <f>(-J1013*44100)</f>
        <v>0</v>
      </c>
      <c r="AD1013">
        <f>2*29.3*R1013*0.92*(DK1013-W1013)</f>
        <v>0</v>
      </c>
      <c r="AE1013">
        <f>2*0.95*5.67E-8*(((DK1013+$B$7)+273)^4-(W1013+273)^4)</f>
        <v>0</v>
      </c>
      <c r="AF1013">
        <f>U1013+AE1013+AC1013+AD1013</f>
        <v>0</v>
      </c>
      <c r="AG1013">
        <f>DH1013*AU1013*(DC1013-DB1013*(1000-AU1013*DE1013)/(1000-AU1013*DD1013))/(100*CV1013)</f>
        <v>0</v>
      </c>
      <c r="AH1013">
        <f>1000*DH1013*AU1013*(DD1013-DE1013)/(100*CV1013*(1000-AU1013*DD1013))</f>
        <v>0</v>
      </c>
      <c r="AI1013">
        <f>(AJ1013 - AK1013 - DI1013*1E3/(8.314*(DK1013+273.15)) * AM1013/DH1013 * AL1013) * DH1013/(100*CV1013) * (1000 - DE1013)/1000</f>
        <v>0</v>
      </c>
      <c r="AJ1013">
        <v>527.088224173607</v>
      </c>
      <c r="AK1013">
        <v>501.863539393939</v>
      </c>
      <c r="AL1013">
        <v>3.33870323345015</v>
      </c>
      <c r="AM1013">
        <v>66.0516311451933</v>
      </c>
      <c r="AN1013">
        <f>(AP1013 - AO1013 + DI1013*1E3/(8.314*(DK1013+273.15)) * AR1013/DH1013 * AQ1013) * DH1013/(100*CV1013) * 1000/(1000 - AP1013)</f>
        <v>0</v>
      </c>
      <c r="AO1013">
        <v>20.7806924279911</v>
      </c>
      <c r="AP1013">
        <v>22.9179510489511</v>
      </c>
      <c r="AQ1013">
        <v>8.92545832313426e-05</v>
      </c>
      <c r="AR1013">
        <v>92.4097792653795</v>
      </c>
      <c r="AS1013">
        <v>0</v>
      </c>
      <c r="AT1013">
        <v>0</v>
      </c>
      <c r="AU1013">
        <f>IF(AS1013*$H$13&gt;=AW1013,1.0,(AW1013/(AW1013-AS1013*$H$13)))</f>
        <v>0</v>
      </c>
      <c r="AV1013">
        <f>(AU1013-1)*100</f>
        <v>0</v>
      </c>
      <c r="AW1013">
        <f>MAX(0,($B$13+$C$13*DP1013)/(1+$D$13*DP1013)*DI1013/(DK1013+273)*$E$13)</f>
        <v>0</v>
      </c>
      <c r="AX1013" t="s">
        <v>418</v>
      </c>
      <c r="AY1013" t="s">
        <v>418</v>
      </c>
      <c r="AZ1013">
        <v>0</v>
      </c>
      <c r="BA1013">
        <v>0</v>
      </c>
      <c r="BB1013">
        <f>1-AZ1013/BA1013</f>
        <v>0</v>
      </c>
      <c r="BC1013">
        <v>0</v>
      </c>
      <c r="BD1013" t="s">
        <v>418</v>
      </c>
      <c r="BE1013" t="s">
        <v>418</v>
      </c>
      <c r="BF1013">
        <v>0</v>
      </c>
      <c r="BG1013">
        <v>0</v>
      </c>
      <c r="BH1013">
        <f>1-BF1013/BG1013</f>
        <v>0</v>
      </c>
      <c r="BI1013">
        <v>0.5</v>
      </c>
      <c r="BJ1013">
        <f>CS1013</f>
        <v>0</v>
      </c>
      <c r="BK1013">
        <f>L1013</f>
        <v>0</v>
      </c>
      <c r="BL1013">
        <f>BH1013*BI1013*BJ1013</f>
        <v>0</v>
      </c>
      <c r="BM1013">
        <f>(BK1013-BC1013)/BJ1013</f>
        <v>0</v>
      </c>
      <c r="BN1013">
        <f>(BA1013-BG1013)/BG1013</f>
        <v>0</v>
      </c>
      <c r="BO1013">
        <f>AZ1013/(BB1013+AZ1013/BG1013)</f>
        <v>0</v>
      </c>
      <c r="BP1013" t="s">
        <v>418</v>
      </c>
      <c r="BQ1013">
        <v>0</v>
      </c>
      <c r="BR1013">
        <f>IF(BQ1013&lt;&gt;0, BQ1013, BO1013)</f>
        <v>0</v>
      </c>
      <c r="BS1013">
        <f>1-BR1013/BG1013</f>
        <v>0</v>
      </c>
      <c r="BT1013">
        <f>(BG1013-BF1013)/(BG1013-BR1013)</f>
        <v>0</v>
      </c>
      <c r="BU1013">
        <f>(BA1013-BG1013)/(BA1013-BR1013)</f>
        <v>0</v>
      </c>
      <c r="BV1013">
        <f>(BG1013-BF1013)/(BG1013-AZ1013)</f>
        <v>0</v>
      </c>
      <c r="BW1013">
        <f>(BA1013-BG1013)/(BA1013-AZ1013)</f>
        <v>0</v>
      </c>
      <c r="BX1013">
        <f>(BT1013*BR1013/BF1013)</f>
        <v>0</v>
      </c>
      <c r="BY1013">
        <f>(1-BX1013)</f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f>$B$11*DQ1013+$C$11*DR1013+$F$11*EC1013*(1-EF1013)</f>
        <v>0</v>
      </c>
      <c r="CS1013">
        <f>CR1013*CT1013</f>
        <v>0</v>
      </c>
      <c r="CT1013">
        <f>($B$11*$D$9+$C$11*$D$9+$F$11*((EP1013+EH1013)/MAX(EP1013+EH1013+EQ1013, 0.1)*$I$9+EQ1013/MAX(EP1013+EH1013+EQ1013, 0.1)*$J$9))/($B$11+$C$11+$F$11)</f>
        <v>0</v>
      </c>
      <c r="CU1013">
        <f>($B$11*$K$9+$C$11*$K$9+$F$11*((EP1013+EH1013)/MAX(EP1013+EH1013+EQ1013, 0.1)*$P$9+EQ1013/MAX(EP1013+EH1013+EQ1013, 0.1)*$Q$9))/($B$11+$C$11+$F$11)</f>
        <v>0</v>
      </c>
      <c r="CV1013">
        <v>6</v>
      </c>
      <c r="CW1013">
        <v>0.5</v>
      </c>
      <c r="CX1013" t="s">
        <v>419</v>
      </c>
      <c r="CY1013">
        <v>2</v>
      </c>
      <c r="CZ1013" t="b">
        <v>1</v>
      </c>
      <c r="DA1013">
        <v>1659038451</v>
      </c>
      <c r="DB1013">
        <v>467.812666666667</v>
      </c>
      <c r="DC1013">
        <v>500.069185185185</v>
      </c>
      <c r="DD1013">
        <v>22.9256333333333</v>
      </c>
      <c r="DE1013">
        <v>20.7824925925926</v>
      </c>
      <c r="DF1013">
        <v>461.092814814815</v>
      </c>
      <c r="DG1013">
        <v>22.5215518518519</v>
      </c>
      <c r="DH1013">
        <v>500.054</v>
      </c>
      <c r="DI1013">
        <v>90.2468407407408</v>
      </c>
      <c r="DJ1013">
        <v>0.0433909518518519</v>
      </c>
      <c r="DK1013">
        <v>27.2376592592593</v>
      </c>
      <c r="DL1013">
        <v>27.8504592592593</v>
      </c>
      <c r="DM1013">
        <v>999.9</v>
      </c>
      <c r="DN1013">
        <v>0</v>
      </c>
      <c r="DO1013">
        <v>0</v>
      </c>
      <c r="DP1013">
        <v>9999.62962962963</v>
      </c>
      <c r="DQ1013">
        <v>0</v>
      </c>
      <c r="DR1013">
        <v>15.9996148148148</v>
      </c>
      <c r="DS1013">
        <v>-32.2564111111111</v>
      </c>
      <c r="DT1013">
        <v>478.789185185185</v>
      </c>
      <c r="DU1013">
        <v>510.68237037037</v>
      </c>
      <c r="DV1013">
        <v>2.14314259259259</v>
      </c>
      <c r="DW1013">
        <v>500.069185185185</v>
      </c>
      <c r="DX1013">
        <v>20.7824925925926</v>
      </c>
      <c r="DY1013">
        <v>2.06896592592593</v>
      </c>
      <c r="DZ1013">
        <v>1.87555407407407</v>
      </c>
      <c r="EA1013">
        <v>17.9822444444444</v>
      </c>
      <c r="EB1013">
        <v>16.4311148148148</v>
      </c>
      <c r="EC1013">
        <v>2000.01777777778</v>
      </c>
      <c r="ED1013">
        <v>0.980002333333333</v>
      </c>
      <c r="EE1013">
        <v>0.0199981444444444</v>
      </c>
      <c r="EF1013">
        <v>0</v>
      </c>
      <c r="EG1013">
        <v>458.021</v>
      </c>
      <c r="EH1013">
        <v>5.00063</v>
      </c>
      <c r="EI1013">
        <v>9207.27444444445</v>
      </c>
      <c r="EJ1013">
        <v>17257.062962963</v>
      </c>
      <c r="EK1013">
        <v>37.9048518518519</v>
      </c>
      <c r="EL1013">
        <v>38</v>
      </c>
      <c r="EM1013">
        <v>37.437</v>
      </c>
      <c r="EN1013">
        <v>37.312</v>
      </c>
      <c r="EO1013">
        <v>38.937</v>
      </c>
      <c r="EP1013">
        <v>1955.11777777778</v>
      </c>
      <c r="EQ1013">
        <v>39.9</v>
      </c>
      <c r="ER1013">
        <v>0</v>
      </c>
      <c r="ES1013">
        <v>1659038457.7</v>
      </c>
      <c r="ET1013">
        <v>0</v>
      </c>
      <c r="EU1013">
        <v>457.978</v>
      </c>
      <c r="EV1013">
        <v>12.7938461546797</v>
      </c>
      <c r="EW1013">
        <v>243.160000159859</v>
      </c>
      <c r="EX1013">
        <v>9206.94038461538</v>
      </c>
      <c r="EY1013">
        <v>15</v>
      </c>
      <c r="EZ1013">
        <v>1659035359.5</v>
      </c>
      <c r="FA1013" t="s">
        <v>1976</v>
      </c>
      <c r="FB1013">
        <v>1659035357.5</v>
      </c>
      <c r="FC1013">
        <v>1659035359.5</v>
      </c>
      <c r="FD1013">
        <v>1</v>
      </c>
      <c r="FE1013">
        <v>-0.104</v>
      </c>
      <c r="FF1013">
        <v>-0.037</v>
      </c>
      <c r="FG1013">
        <v>6.435</v>
      </c>
      <c r="FH1013">
        <v>0.501</v>
      </c>
      <c r="FI1013">
        <v>420</v>
      </c>
      <c r="FJ1013">
        <v>25</v>
      </c>
      <c r="FK1013">
        <v>0.45</v>
      </c>
      <c r="FL1013">
        <v>0.11</v>
      </c>
      <c r="FM1013">
        <v>-31.0515634146341</v>
      </c>
      <c r="FN1013">
        <v>-17.6507121951219</v>
      </c>
      <c r="FO1013">
        <v>1.82167328008982</v>
      </c>
      <c r="FP1013">
        <v>0</v>
      </c>
      <c r="FQ1013">
        <v>457.385382352941</v>
      </c>
      <c r="FR1013">
        <v>10.1209320073413</v>
      </c>
      <c r="FS1013">
        <v>1.03664098427412</v>
      </c>
      <c r="FT1013">
        <v>0</v>
      </c>
      <c r="FU1013">
        <v>2.1478256097561</v>
      </c>
      <c r="FV1013">
        <v>-0.0631952613240403</v>
      </c>
      <c r="FW1013">
        <v>0.00904963549967502</v>
      </c>
      <c r="FX1013">
        <v>1</v>
      </c>
      <c r="FY1013">
        <v>1</v>
      </c>
      <c r="FZ1013">
        <v>3</v>
      </c>
      <c r="GA1013" t="s">
        <v>421</v>
      </c>
      <c r="GB1013">
        <v>2.9751</v>
      </c>
      <c r="GC1013">
        <v>2.69662</v>
      </c>
      <c r="GD1013">
        <v>0.101835</v>
      </c>
      <c r="GE1013">
        <v>0.108057</v>
      </c>
      <c r="GF1013">
        <v>0.0998724</v>
      </c>
      <c r="GG1013">
        <v>0.0942224</v>
      </c>
      <c r="GH1013">
        <v>34974.2</v>
      </c>
      <c r="GI1013">
        <v>37990.9</v>
      </c>
      <c r="GJ1013">
        <v>35286.3</v>
      </c>
      <c r="GK1013">
        <v>38627.7</v>
      </c>
      <c r="GL1013">
        <v>45034.5</v>
      </c>
      <c r="GM1013">
        <v>50534.7</v>
      </c>
      <c r="GN1013">
        <v>55158.2</v>
      </c>
      <c r="GO1013">
        <v>61960.3</v>
      </c>
      <c r="GP1013">
        <v>1.987</v>
      </c>
      <c r="GQ1013">
        <v>1.8532</v>
      </c>
      <c r="GR1013">
        <v>0.158846</v>
      </c>
      <c r="GS1013">
        <v>0</v>
      </c>
      <c r="GT1013">
        <v>25.3268</v>
      </c>
      <c r="GU1013">
        <v>999.9</v>
      </c>
      <c r="GV1013">
        <v>57.716</v>
      </c>
      <c r="GW1013">
        <v>29.165</v>
      </c>
      <c r="GX1013">
        <v>25.9651</v>
      </c>
      <c r="GY1013">
        <v>56.172</v>
      </c>
      <c r="GZ1013">
        <v>45.7692</v>
      </c>
      <c r="HA1013">
        <v>1</v>
      </c>
      <c r="HB1013">
        <v>-0.0646138</v>
      </c>
      <c r="HC1013">
        <v>-0.00217865</v>
      </c>
      <c r="HD1013">
        <v>20.1141</v>
      </c>
      <c r="HE1013">
        <v>5.19932</v>
      </c>
      <c r="HF1013">
        <v>12.004</v>
      </c>
      <c r="HG1013">
        <v>4.9756</v>
      </c>
      <c r="HH1013">
        <v>3.2936</v>
      </c>
      <c r="HI1013">
        <v>9999</v>
      </c>
      <c r="HJ1013">
        <v>9999</v>
      </c>
      <c r="HK1013">
        <v>9999</v>
      </c>
      <c r="HL1013">
        <v>631.8</v>
      </c>
      <c r="HM1013">
        <v>1.86322</v>
      </c>
      <c r="HN1013">
        <v>1.86798</v>
      </c>
      <c r="HO1013">
        <v>1.86783</v>
      </c>
      <c r="HP1013">
        <v>1.86905</v>
      </c>
      <c r="HQ1013">
        <v>1.86981</v>
      </c>
      <c r="HR1013">
        <v>1.86584</v>
      </c>
      <c r="HS1013">
        <v>1.86691</v>
      </c>
      <c r="HT1013">
        <v>1.86829</v>
      </c>
      <c r="HU1013">
        <v>5</v>
      </c>
      <c r="HV1013">
        <v>0</v>
      </c>
      <c r="HW1013">
        <v>0</v>
      </c>
      <c r="HX1013">
        <v>0</v>
      </c>
      <c r="HY1013" t="s">
        <v>422</v>
      </c>
      <c r="HZ1013" t="s">
        <v>423</v>
      </c>
      <c r="IA1013" t="s">
        <v>424</v>
      </c>
      <c r="IB1013" t="s">
        <v>424</v>
      </c>
      <c r="IC1013" t="s">
        <v>424</v>
      </c>
      <c r="ID1013" t="s">
        <v>424</v>
      </c>
      <c r="IE1013">
        <v>0</v>
      </c>
      <c r="IF1013">
        <v>100</v>
      </c>
      <c r="IG1013">
        <v>100</v>
      </c>
      <c r="IH1013">
        <v>6.865</v>
      </c>
      <c r="II1013">
        <v>0.4037</v>
      </c>
      <c r="IJ1013">
        <v>3.92360093765785</v>
      </c>
      <c r="IK1013">
        <v>0.00601174518973114</v>
      </c>
      <c r="IL1013">
        <v>2.77886958061485e-07</v>
      </c>
      <c r="IM1013">
        <v>-3.54636231360687e-10</v>
      </c>
      <c r="IN1013">
        <v>-0.0563701243599933</v>
      </c>
      <c r="IO1013">
        <v>-0.0144154843440888</v>
      </c>
      <c r="IP1013">
        <v>0.00183489941427445</v>
      </c>
      <c r="IQ1013">
        <v>-1.27444401181449e-05</v>
      </c>
      <c r="IR1013">
        <v>-4</v>
      </c>
      <c r="IS1013">
        <v>1848</v>
      </c>
      <c r="IT1013">
        <v>1</v>
      </c>
      <c r="IU1013">
        <v>25</v>
      </c>
      <c r="IV1013">
        <v>51.7</v>
      </c>
      <c r="IW1013">
        <v>51.6</v>
      </c>
      <c r="IX1013">
        <v>1.24634</v>
      </c>
      <c r="IY1013">
        <v>2.63794</v>
      </c>
      <c r="IZ1013">
        <v>1.54785</v>
      </c>
      <c r="JA1013">
        <v>2.30591</v>
      </c>
      <c r="JB1013">
        <v>1.34644</v>
      </c>
      <c r="JC1013">
        <v>2.26929</v>
      </c>
      <c r="JD1013">
        <v>33.558</v>
      </c>
      <c r="JE1013">
        <v>24.2188</v>
      </c>
      <c r="JF1013">
        <v>18</v>
      </c>
      <c r="JG1013">
        <v>499.448</v>
      </c>
      <c r="JH1013">
        <v>413.1</v>
      </c>
      <c r="JI1013">
        <v>24.9999</v>
      </c>
      <c r="JJ1013">
        <v>26.4288</v>
      </c>
      <c r="JK1013">
        <v>29.9999</v>
      </c>
      <c r="JL1013">
        <v>26.3844</v>
      </c>
      <c r="JM1013">
        <v>26.3269</v>
      </c>
      <c r="JN1013">
        <v>24.9843</v>
      </c>
      <c r="JO1013">
        <v>28.1935</v>
      </c>
      <c r="JP1013">
        <v>89.9303</v>
      </c>
      <c r="JQ1013">
        <v>25</v>
      </c>
      <c r="JR1013">
        <v>540.82</v>
      </c>
      <c r="JS1013">
        <v>20.8042</v>
      </c>
      <c r="JT1013">
        <v>102.32</v>
      </c>
      <c r="JU1013">
        <v>103.132</v>
      </c>
    </row>
    <row r="1014" spans="1:281">
      <c r="A1014">
        <v>996</v>
      </c>
      <c r="B1014">
        <v>1659038463.5</v>
      </c>
      <c r="C1014">
        <v>14780.4000000954</v>
      </c>
      <c r="D1014" t="s">
        <v>2427</v>
      </c>
      <c r="E1014" t="s">
        <v>2428</v>
      </c>
      <c r="F1014">
        <v>5</v>
      </c>
      <c r="G1014" t="s">
        <v>2364</v>
      </c>
      <c r="H1014" t="s">
        <v>417</v>
      </c>
      <c r="I1014">
        <v>1659038455.71429</v>
      </c>
      <c r="J1014">
        <f>(K1014)/1000</f>
        <v>0</v>
      </c>
      <c r="K1014">
        <f>IF(CZ1014, AN1014, AH1014)</f>
        <v>0</v>
      </c>
      <c r="L1014">
        <f>IF(CZ1014, AI1014, AG1014)</f>
        <v>0</v>
      </c>
      <c r="M1014">
        <f>DB1014 - IF(AU1014&gt;1, L1014*CV1014*100.0/(AW1014*DP1014), 0)</f>
        <v>0</v>
      </c>
      <c r="N1014">
        <f>((T1014-J1014/2)*M1014-L1014)/(T1014+J1014/2)</f>
        <v>0</v>
      </c>
      <c r="O1014">
        <f>N1014*(DI1014+DJ1014)/1000.0</f>
        <v>0</v>
      </c>
      <c r="P1014">
        <f>(DB1014 - IF(AU1014&gt;1, L1014*CV1014*100.0/(AW1014*DP1014), 0))*(DI1014+DJ1014)/1000.0</f>
        <v>0</v>
      </c>
      <c r="Q1014">
        <f>2.0/((1/S1014-1/R1014)+SIGN(S1014)*SQRT((1/S1014-1/R1014)*(1/S1014-1/R1014) + 4*CW1014/((CW1014+1)*(CW1014+1))*(2*1/S1014*1/R1014-1/R1014*1/R1014)))</f>
        <v>0</v>
      </c>
      <c r="R1014">
        <f>IF(LEFT(CX1014,1)&lt;&gt;"0",IF(LEFT(CX1014,1)="1",3.0,CY1014),$D$5+$E$5*(DP1014*DI1014/($K$5*1000))+$F$5*(DP1014*DI1014/($K$5*1000))*MAX(MIN(CV1014,$J$5),$I$5)*MAX(MIN(CV1014,$J$5),$I$5)+$G$5*MAX(MIN(CV1014,$J$5),$I$5)*(DP1014*DI1014/($K$5*1000))+$H$5*(DP1014*DI1014/($K$5*1000))*(DP1014*DI1014/($K$5*1000)))</f>
        <v>0</v>
      </c>
      <c r="S1014">
        <f>J1014*(1000-(1000*0.61365*exp(17.502*W1014/(240.97+W1014))/(DI1014+DJ1014)+DD1014)/2)/(1000*0.61365*exp(17.502*W1014/(240.97+W1014))/(DI1014+DJ1014)-DD1014)</f>
        <v>0</v>
      </c>
      <c r="T1014">
        <f>1/((CW1014+1)/(Q1014/1.6)+1/(R1014/1.37)) + CW1014/((CW1014+1)/(Q1014/1.6) + CW1014/(R1014/1.37))</f>
        <v>0</v>
      </c>
      <c r="U1014">
        <f>(CR1014*CU1014)</f>
        <v>0</v>
      </c>
      <c r="V1014">
        <f>(DK1014+(U1014+2*0.95*5.67E-8*(((DK1014+$B$7)+273)^4-(DK1014+273)^4)-44100*J1014)/(1.84*29.3*R1014+8*0.95*5.67E-8*(DK1014+273)^3))</f>
        <v>0</v>
      </c>
      <c r="W1014">
        <f>($C$7*DL1014+$D$7*DM1014+$E$7*V1014)</f>
        <v>0</v>
      </c>
      <c r="X1014">
        <f>0.61365*exp(17.502*W1014/(240.97+W1014))</f>
        <v>0</v>
      </c>
      <c r="Y1014">
        <f>(Z1014/AA1014*100)</f>
        <v>0</v>
      </c>
      <c r="Z1014">
        <f>DD1014*(DI1014+DJ1014)/1000</f>
        <v>0</v>
      </c>
      <c r="AA1014">
        <f>0.61365*exp(17.502*DK1014/(240.97+DK1014))</f>
        <v>0</v>
      </c>
      <c r="AB1014">
        <f>(X1014-DD1014*(DI1014+DJ1014)/1000)</f>
        <v>0</v>
      </c>
      <c r="AC1014">
        <f>(-J1014*44100)</f>
        <v>0</v>
      </c>
      <c r="AD1014">
        <f>2*29.3*R1014*0.92*(DK1014-W1014)</f>
        <v>0</v>
      </c>
      <c r="AE1014">
        <f>2*0.95*5.67E-8*(((DK1014+$B$7)+273)^4-(W1014+273)^4)</f>
        <v>0</v>
      </c>
      <c r="AF1014">
        <f>U1014+AE1014+AC1014+AD1014</f>
        <v>0</v>
      </c>
      <c r="AG1014">
        <f>DH1014*AU1014*(DC1014-DB1014*(1000-AU1014*DE1014)/(1000-AU1014*DD1014))/(100*CV1014)</f>
        <v>0</v>
      </c>
      <c r="AH1014">
        <f>1000*DH1014*AU1014*(DD1014-DE1014)/(100*CV1014*(1000-AU1014*DD1014))</f>
        <v>0</v>
      </c>
      <c r="AI1014">
        <f>(AJ1014 - AK1014 - DI1014*1E3/(8.314*(DK1014+273.15)) * AM1014/DH1014 * AL1014) * DH1014/(100*CV1014) * (1000 - DE1014)/1000</f>
        <v>0</v>
      </c>
      <c r="AJ1014">
        <v>544.298550095727</v>
      </c>
      <c r="AK1014">
        <v>518.751854545454</v>
      </c>
      <c r="AL1014">
        <v>3.38691668871036</v>
      </c>
      <c r="AM1014">
        <v>66.0516311451933</v>
      </c>
      <c r="AN1014">
        <f>(AP1014 - AO1014 + DI1014*1E3/(8.314*(DK1014+273.15)) * AR1014/DH1014 * AQ1014) * DH1014/(100*CV1014) * 1000/(1000 - AP1014)</f>
        <v>0</v>
      </c>
      <c r="AO1014">
        <v>20.7802267713443</v>
      </c>
      <c r="AP1014">
        <v>22.9181097902098</v>
      </c>
      <c r="AQ1014">
        <v>0.00011308946557775</v>
      </c>
      <c r="AR1014">
        <v>92.4097792653795</v>
      </c>
      <c r="AS1014">
        <v>0</v>
      </c>
      <c r="AT1014">
        <v>0</v>
      </c>
      <c r="AU1014">
        <f>IF(AS1014*$H$13&gt;=AW1014,1.0,(AW1014/(AW1014-AS1014*$H$13)))</f>
        <v>0</v>
      </c>
      <c r="AV1014">
        <f>(AU1014-1)*100</f>
        <v>0</v>
      </c>
      <c r="AW1014">
        <f>MAX(0,($B$13+$C$13*DP1014)/(1+$D$13*DP1014)*DI1014/(DK1014+273)*$E$13)</f>
        <v>0</v>
      </c>
      <c r="AX1014" t="s">
        <v>418</v>
      </c>
      <c r="AY1014" t="s">
        <v>418</v>
      </c>
      <c r="AZ1014">
        <v>0</v>
      </c>
      <c r="BA1014">
        <v>0</v>
      </c>
      <c r="BB1014">
        <f>1-AZ1014/BA1014</f>
        <v>0</v>
      </c>
      <c r="BC1014">
        <v>0</v>
      </c>
      <c r="BD1014" t="s">
        <v>418</v>
      </c>
      <c r="BE1014" t="s">
        <v>418</v>
      </c>
      <c r="BF1014">
        <v>0</v>
      </c>
      <c r="BG1014">
        <v>0</v>
      </c>
      <c r="BH1014">
        <f>1-BF1014/BG1014</f>
        <v>0</v>
      </c>
      <c r="BI1014">
        <v>0.5</v>
      </c>
      <c r="BJ1014">
        <f>CS1014</f>
        <v>0</v>
      </c>
      <c r="BK1014">
        <f>L1014</f>
        <v>0</v>
      </c>
      <c r="BL1014">
        <f>BH1014*BI1014*BJ1014</f>
        <v>0</v>
      </c>
      <c r="BM1014">
        <f>(BK1014-BC1014)/BJ1014</f>
        <v>0</v>
      </c>
      <c r="BN1014">
        <f>(BA1014-BG1014)/BG1014</f>
        <v>0</v>
      </c>
      <c r="BO1014">
        <f>AZ1014/(BB1014+AZ1014/BG1014)</f>
        <v>0</v>
      </c>
      <c r="BP1014" t="s">
        <v>418</v>
      </c>
      <c r="BQ1014">
        <v>0</v>
      </c>
      <c r="BR1014">
        <f>IF(BQ1014&lt;&gt;0, BQ1014, BO1014)</f>
        <v>0</v>
      </c>
      <c r="BS1014">
        <f>1-BR1014/BG1014</f>
        <v>0</v>
      </c>
      <c r="BT1014">
        <f>(BG1014-BF1014)/(BG1014-BR1014)</f>
        <v>0</v>
      </c>
      <c r="BU1014">
        <f>(BA1014-BG1014)/(BA1014-BR1014)</f>
        <v>0</v>
      </c>
      <c r="BV1014">
        <f>(BG1014-BF1014)/(BG1014-AZ1014)</f>
        <v>0</v>
      </c>
      <c r="BW1014">
        <f>(BA1014-BG1014)/(BA1014-AZ1014)</f>
        <v>0</v>
      </c>
      <c r="BX1014">
        <f>(BT1014*BR1014/BF1014)</f>
        <v>0</v>
      </c>
      <c r="BY1014">
        <f>(1-BX1014)</f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f>$B$11*DQ1014+$C$11*DR1014+$F$11*EC1014*(1-EF1014)</f>
        <v>0</v>
      </c>
      <c r="CS1014">
        <f>CR1014*CT1014</f>
        <v>0</v>
      </c>
      <c r="CT1014">
        <f>($B$11*$D$9+$C$11*$D$9+$F$11*((EP1014+EH1014)/MAX(EP1014+EH1014+EQ1014, 0.1)*$I$9+EQ1014/MAX(EP1014+EH1014+EQ1014, 0.1)*$J$9))/($B$11+$C$11+$F$11)</f>
        <v>0</v>
      </c>
      <c r="CU1014">
        <f>($B$11*$K$9+$C$11*$K$9+$F$11*((EP1014+EH1014)/MAX(EP1014+EH1014+EQ1014, 0.1)*$P$9+EQ1014/MAX(EP1014+EH1014+EQ1014, 0.1)*$Q$9))/($B$11+$C$11+$F$11)</f>
        <v>0</v>
      </c>
      <c r="CV1014">
        <v>6</v>
      </c>
      <c r="CW1014">
        <v>0.5</v>
      </c>
      <c r="CX1014" t="s">
        <v>419</v>
      </c>
      <c r="CY1014">
        <v>2</v>
      </c>
      <c r="CZ1014" t="b">
        <v>1</v>
      </c>
      <c r="DA1014">
        <v>1659038455.71429</v>
      </c>
      <c r="DB1014">
        <v>483.009714285714</v>
      </c>
      <c r="DC1014">
        <v>515.94375</v>
      </c>
      <c r="DD1014">
        <v>22.9208535714286</v>
      </c>
      <c r="DE1014">
        <v>20.7811857142857</v>
      </c>
      <c r="DF1014">
        <v>476.198607142857</v>
      </c>
      <c r="DG1014">
        <v>22.5170035714286</v>
      </c>
      <c r="DH1014">
        <v>500.02425</v>
      </c>
      <c r="DI1014">
        <v>90.2469821428571</v>
      </c>
      <c r="DJ1014">
        <v>0.0433329892857143</v>
      </c>
      <c r="DK1014">
        <v>27.2470964285714</v>
      </c>
      <c r="DL1014">
        <v>27.8842392857143</v>
      </c>
      <c r="DM1014">
        <v>999.9</v>
      </c>
      <c r="DN1014">
        <v>0</v>
      </c>
      <c r="DO1014">
        <v>0</v>
      </c>
      <c r="DP1014">
        <v>9994.82142857143</v>
      </c>
      <c r="DQ1014">
        <v>0</v>
      </c>
      <c r="DR1014">
        <v>16.019225</v>
      </c>
      <c r="DS1014">
        <v>-32.9340464285714</v>
      </c>
      <c r="DT1014">
        <v>494.340357142857</v>
      </c>
      <c r="DU1014">
        <v>526.893178571429</v>
      </c>
      <c r="DV1014">
        <v>2.1396725</v>
      </c>
      <c r="DW1014">
        <v>515.94375</v>
      </c>
      <c r="DX1014">
        <v>20.7811857142857</v>
      </c>
      <c r="DY1014">
        <v>2.06853857142857</v>
      </c>
      <c r="DZ1014">
        <v>1.87543964285714</v>
      </c>
      <c r="EA1014">
        <v>17.97895</v>
      </c>
      <c r="EB1014">
        <v>16.43015</v>
      </c>
      <c r="EC1014">
        <v>2000.02321428571</v>
      </c>
      <c r="ED1014">
        <v>0.980002321428571</v>
      </c>
      <c r="EE1014">
        <v>0.0199981571428571</v>
      </c>
      <c r="EF1014">
        <v>0</v>
      </c>
      <c r="EG1014">
        <v>459.042214285714</v>
      </c>
      <c r="EH1014">
        <v>5.00063</v>
      </c>
      <c r="EI1014">
        <v>9227.70107142857</v>
      </c>
      <c r="EJ1014">
        <v>17257.1035714286</v>
      </c>
      <c r="EK1014">
        <v>37.8882857142857</v>
      </c>
      <c r="EL1014">
        <v>38</v>
      </c>
      <c r="EM1014">
        <v>37.437</v>
      </c>
      <c r="EN1014">
        <v>37.312</v>
      </c>
      <c r="EO1014">
        <v>38.937</v>
      </c>
      <c r="EP1014">
        <v>1955.12321428571</v>
      </c>
      <c r="EQ1014">
        <v>39.9</v>
      </c>
      <c r="ER1014">
        <v>0</v>
      </c>
      <c r="ES1014">
        <v>1659038463.1</v>
      </c>
      <c r="ET1014">
        <v>0</v>
      </c>
      <c r="EU1014">
        <v>459.24788</v>
      </c>
      <c r="EV1014">
        <v>13.7483077045772</v>
      </c>
      <c r="EW1014">
        <v>281.450000434951</v>
      </c>
      <c r="EX1014">
        <v>9231.6424</v>
      </c>
      <c r="EY1014">
        <v>15</v>
      </c>
      <c r="EZ1014">
        <v>1659035359.5</v>
      </c>
      <c r="FA1014" t="s">
        <v>1976</v>
      </c>
      <c r="FB1014">
        <v>1659035357.5</v>
      </c>
      <c r="FC1014">
        <v>1659035359.5</v>
      </c>
      <c r="FD1014">
        <v>1</v>
      </c>
      <c r="FE1014">
        <v>-0.104</v>
      </c>
      <c r="FF1014">
        <v>-0.037</v>
      </c>
      <c r="FG1014">
        <v>6.435</v>
      </c>
      <c r="FH1014">
        <v>0.501</v>
      </c>
      <c r="FI1014">
        <v>420</v>
      </c>
      <c r="FJ1014">
        <v>25</v>
      </c>
      <c r="FK1014">
        <v>0.45</v>
      </c>
      <c r="FL1014">
        <v>0.11</v>
      </c>
      <c r="FM1014">
        <v>-32.4825317073171</v>
      </c>
      <c r="FN1014">
        <v>-9.26583763066207</v>
      </c>
      <c r="FO1014">
        <v>0.960970125786011</v>
      </c>
      <c r="FP1014">
        <v>0</v>
      </c>
      <c r="FQ1014">
        <v>458.515352941176</v>
      </c>
      <c r="FR1014">
        <v>13.2020779203283</v>
      </c>
      <c r="FS1014">
        <v>1.31379958365831</v>
      </c>
      <c r="FT1014">
        <v>0</v>
      </c>
      <c r="FU1014">
        <v>2.14229707317073</v>
      </c>
      <c r="FV1014">
        <v>-0.0488843205574977</v>
      </c>
      <c r="FW1014">
        <v>0.00590507770085906</v>
      </c>
      <c r="FX1014">
        <v>1</v>
      </c>
      <c r="FY1014">
        <v>1</v>
      </c>
      <c r="FZ1014">
        <v>3</v>
      </c>
      <c r="GA1014" t="s">
        <v>421</v>
      </c>
      <c r="GB1014">
        <v>2.97373</v>
      </c>
      <c r="GC1014">
        <v>2.69745</v>
      </c>
      <c r="GD1014">
        <v>0.104348</v>
      </c>
      <c r="GE1014">
        <v>0.110497</v>
      </c>
      <c r="GF1014">
        <v>0.0998663</v>
      </c>
      <c r="GG1014">
        <v>0.0942157</v>
      </c>
      <c r="GH1014">
        <v>34876.4</v>
      </c>
      <c r="GI1014">
        <v>37887.4</v>
      </c>
      <c r="GJ1014">
        <v>35286.3</v>
      </c>
      <c r="GK1014">
        <v>38628</v>
      </c>
      <c r="GL1014">
        <v>45034.3</v>
      </c>
      <c r="GM1014">
        <v>50535.2</v>
      </c>
      <c r="GN1014">
        <v>55157.5</v>
      </c>
      <c r="GO1014">
        <v>61960.4</v>
      </c>
      <c r="GP1014">
        <v>1.9858</v>
      </c>
      <c r="GQ1014">
        <v>1.8536</v>
      </c>
      <c r="GR1014">
        <v>0.157952</v>
      </c>
      <c r="GS1014">
        <v>0</v>
      </c>
      <c r="GT1014">
        <v>25.3246</v>
      </c>
      <c r="GU1014">
        <v>999.9</v>
      </c>
      <c r="GV1014">
        <v>57.716</v>
      </c>
      <c r="GW1014">
        <v>29.165</v>
      </c>
      <c r="GX1014">
        <v>25.9691</v>
      </c>
      <c r="GY1014">
        <v>55.882</v>
      </c>
      <c r="GZ1014">
        <v>46.1458</v>
      </c>
      <c r="HA1014">
        <v>1</v>
      </c>
      <c r="HB1014">
        <v>-0.0644512</v>
      </c>
      <c r="HC1014">
        <v>-0.00196078</v>
      </c>
      <c r="HD1014">
        <v>20.1134</v>
      </c>
      <c r="HE1014">
        <v>5.20052</v>
      </c>
      <c r="HF1014">
        <v>12.004</v>
      </c>
      <c r="HG1014">
        <v>4.976</v>
      </c>
      <c r="HH1014">
        <v>3.294</v>
      </c>
      <c r="HI1014">
        <v>9999</v>
      </c>
      <c r="HJ1014">
        <v>9999</v>
      </c>
      <c r="HK1014">
        <v>9999</v>
      </c>
      <c r="HL1014">
        <v>631.8</v>
      </c>
      <c r="HM1014">
        <v>1.86316</v>
      </c>
      <c r="HN1014">
        <v>1.86798</v>
      </c>
      <c r="HO1014">
        <v>1.8678</v>
      </c>
      <c r="HP1014">
        <v>1.86896</v>
      </c>
      <c r="HQ1014">
        <v>1.86981</v>
      </c>
      <c r="HR1014">
        <v>1.86584</v>
      </c>
      <c r="HS1014">
        <v>1.86691</v>
      </c>
      <c r="HT1014">
        <v>1.86829</v>
      </c>
      <c r="HU1014">
        <v>5</v>
      </c>
      <c r="HV1014">
        <v>0</v>
      </c>
      <c r="HW1014">
        <v>0</v>
      </c>
      <c r="HX1014">
        <v>0</v>
      </c>
      <c r="HY1014" t="s">
        <v>422</v>
      </c>
      <c r="HZ1014" t="s">
        <v>423</v>
      </c>
      <c r="IA1014" t="s">
        <v>424</v>
      </c>
      <c r="IB1014" t="s">
        <v>424</v>
      </c>
      <c r="IC1014" t="s">
        <v>424</v>
      </c>
      <c r="ID1014" t="s">
        <v>424</v>
      </c>
      <c r="IE1014">
        <v>0</v>
      </c>
      <c r="IF1014">
        <v>100</v>
      </c>
      <c r="IG1014">
        <v>100</v>
      </c>
      <c r="IH1014">
        <v>6.964</v>
      </c>
      <c r="II1014">
        <v>0.4037</v>
      </c>
      <c r="IJ1014">
        <v>3.92360093765785</v>
      </c>
      <c r="IK1014">
        <v>0.00601174518973114</v>
      </c>
      <c r="IL1014">
        <v>2.77886958061485e-07</v>
      </c>
      <c r="IM1014">
        <v>-3.54636231360687e-10</v>
      </c>
      <c r="IN1014">
        <v>-0.0563701243599933</v>
      </c>
      <c r="IO1014">
        <v>-0.0144154843440888</v>
      </c>
      <c r="IP1014">
        <v>0.00183489941427445</v>
      </c>
      <c r="IQ1014">
        <v>-1.27444401181449e-05</v>
      </c>
      <c r="IR1014">
        <v>-4</v>
      </c>
      <c r="IS1014">
        <v>1848</v>
      </c>
      <c r="IT1014">
        <v>1</v>
      </c>
      <c r="IU1014">
        <v>25</v>
      </c>
      <c r="IV1014">
        <v>51.8</v>
      </c>
      <c r="IW1014">
        <v>51.7</v>
      </c>
      <c r="IX1014">
        <v>1.27686</v>
      </c>
      <c r="IY1014">
        <v>2.63184</v>
      </c>
      <c r="IZ1014">
        <v>1.54785</v>
      </c>
      <c r="JA1014">
        <v>2.30591</v>
      </c>
      <c r="JB1014">
        <v>1.34644</v>
      </c>
      <c r="JC1014">
        <v>2.39258</v>
      </c>
      <c r="JD1014">
        <v>33.5804</v>
      </c>
      <c r="JE1014">
        <v>24.2188</v>
      </c>
      <c r="JF1014">
        <v>18</v>
      </c>
      <c r="JG1014">
        <v>498.638</v>
      </c>
      <c r="JH1014">
        <v>413.325</v>
      </c>
      <c r="JI1014">
        <v>24.9999</v>
      </c>
      <c r="JJ1014">
        <v>26.4266</v>
      </c>
      <c r="JK1014">
        <v>30.0001</v>
      </c>
      <c r="JL1014">
        <v>26.3821</v>
      </c>
      <c r="JM1014">
        <v>26.3269</v>
      </c>
      <c r="JN1014">
        <v>25.5788</v>
      </c>
      <c r="JO1014">
        <v>28.1935</v>
      </c>
      <c r="JP1014">
        <v>89.9303</v>
      </c>
      <c r="JQ1014">
        <v>25</v>
      </c>
      <c r="JR1014">
        <v>560.894</v>
      </c>
      <c r="JS1014">
        <v>20.8042</v>
      </c>
      <c r="JT1014">
        <v>102.319</v>
      </c>
      <c r="JU1014">
        <v>103.132</v>
      </c>
    </row>
    <row r="1015" spans="1:281">
      <c r="A1015">
        <v>997</v>
      </c>
      <c r="B1015">
        <v>1659038468.5</v>
      </c>
      <c r="C1015">
        <v>14785.4000000954</v>
      </c>
      <c r="D1015" t="s">
        <v>2429</v>
      </c>
      <c r="E1015" t="s">
        <v>2430</v>
      </c>
      <c r="F1015">
        <v>5</v>
      </c>
      <c r="G1015" t="s">
        <v>2364</v>
      </c>
      <c r="H1015" t="s">
        <v>417</v>
      </c>
      <c r="I1015">
        <v>1659038461</v>
      </c>
      <c r="J1015">
        <f>(K1015)/1000</f>
        <v>0</v>
      </c>
      <c r="K1015">
        <f>IF(CZ1015, AN1015, AH1015)</f>
        <v>0</v>
      </c>
      <c r="L1015">
        <f>IF(CZ1015, AI1015, AG1015)</f>
        <v>0</v>
      </c>
      <c r="M1015">
        <f>DB1015 - IF(AU1015&gt;1, L1015*CV1015*100.0/(AW1015*DP1015), 0)</f>
        <v>0</v>
      </c>
      <c r="N1015">
        <f>((T1015-J1015/2)*M1015-L1015)/(T1015+J1015/2)</f>
        <v>0</v>
      </c>
      <c r="O1015">
        <f>N1015*(DI1015+DJ1015)/1000.0</f>
        <v>0</v>
      </c>
      <c r="P1015">
        <f>(DB1015 - IF(AU1015&gt;1, L1015*CV1015*100.0/(AW1015*DP1015), 0))*(DI1015+DJ1015)/1000.0</f>
        <v>0</v>
      </c>
      <c r="Q1015">
        <f>2.0/((1/S1015-1/R1015)+SIGN(S1015)*SQRT((1/S1015-1/R1015)*(1/S1015-1/R1015) + 4*CW1015/((CW1015+1)*(CW1015+1))*(2*1/S1015*1/R1015-1/R1015*1/R1015)))</f>
        <v>0</v>
      </c>
      <c r="R1015">
        <f>IF(LEFT(CX1015,1)&lt;&gt;"0",IF(LEFT(CX1015,1)="1",3.0,CY1015),$D$5+$E$5*(DP1015*DI1015/($K$5*1000))+$F$5*(DP1015*DI1015/($K$5*1000))*MAX(MIN(CV1015,$J$5),$I$5)*MAX(MIN(CV1015,$J$5),$I$5)+$G$5*MAX(MIN(CV1015,$J$5),$I$5)*(DP1015*DI1015/($K$5*1000))+$H$5*(DP1015*DI1015/($K$5*1000))*(DP1015*DI1015/($K$5*1000)))</f>
        <v>0</v>
      </c>
      <c r="S1015">
        <f>J1015*(1000-(1000*0.61365*exp(17.502*W1015/(240.97+W1015))/(DI1015+DJ1015)+DD1015)/2)/(1000*0.61365*exp(17.502*W1015/(240.97+W1015))/(DI1015+DJ1015)-DD1015)</f>
        <v>0</v>
      </c>
      <c r="T1015">
        <f>1/((CW1015+1)/(Q1015/1.6)+1/(R1015/1.37)) + CW1015/((CW1015+1)/(Q1015/1.6) + CW1015/(R1015/1.37))</f>
        <v>0</v>
      </c>
      <c r="U1015">
        <f>(CR1015*CU1015)</f>
        <v>0</v>
      </c>
      <c r="V1015">
        <f>(DK1015+(U1015+2*0.95*5.67E-8*(((DK1015+$B$7)+273)^4-(DK1015+273)^4)-44100*J1015)/(1.84*29.3*R1015+8*0.95*5.67E-8*(DK1015+273)^3))</f>
        <v>0</v>
      </c>
      <c r="W1015">
        <f>($C$7*DL1015+$D$7*DM1015+$E$7*V1015)</f>
        <v>0</v>
      </c>
      <c r="X1015">
        <f>0.61365*exp(17.502*W1015/(240.97+W1015))</f>
        <v>0</v>
      </c>
      <c r="Y1015">
        <f>(Z1015/AA1015*100)</f>
        <v>0</v>
      </c>
      <c r="Z1015">
        <f>DD1015*(DI1015+DJ1015)/1000</f>
        <v>0</v>
      </c>
      <c r="AA1015">
        <f>0.61365*exp(17.502*DK1015/(240.97+DK1015))</f>
        <v>0</v>
      </c>
      <c r="AB1015">
        <f>(X1015-DD1015*(DI1015+DJ1015)/1000)</f>
        <v>0</v>
      </c>
      <c r="AC1015">
        <f>(-J1015*44100)</f>
        <v>0</v>
      </c>
      <c r="AD1015">
        <f>2*29.3*R1015*0.92*(DK1015-W1015)</f>
        <v>0</v>
      </c>
      <c r="AE1015">
        <f>2*0.95*5.67E-8*(((DK1015+$B$7)+273)^4-(W1015+273)^4)</f>
        <v>0</v>
      </c>
      <c r="AF1015">
        <f>U1015+AE1015+AC1015+AD1015</f>
        <v>0</v>
      </c>
      <c r="AG1015">
        <f>DH1015*AU1015*(DC1015-DB1015*(1000-AU1015*DE1015)/(1000-AU1015*DD1015))/(100*CV1015)</f>
        <v>0</v>
      </c>
      <c r="AH1015">
        <f>1000*DH1015*AU1015*(DD1015-DE1015)/(100*CV1015*(1000-AU1015*DD1015))</f>
        <v>0</v>
      </c>
      <c r="AI1015">
        <f>(AJ1015 - AK1015 - DI1015*1E3/(8.314*(DK1015+273.15)) * AM1015/DH1015 * AL1015) * DH1015/(100*CV1015) * (1000 - DE1015)/1000</f>
        <v>0</v>
      </c>
      <c r="AJ1015">
        <v>561.691157735669</v>
      </c>
      <c r="AK1015">
        <v>535.580690909091</v>
      </c>
      <c r="AL1015">
        <v>3.38253424392903</v>
      </c>
      <c r="AM1015">
        <v>66.0516311451933</v>
      </c>
      <c r="AN1015">
        <f>(AP1015 - AO1015 + DI1015*1E3/(8.314*(DK1015+273.15)) * AR1015/DH1015 * AQ1015) * DH1015/(100*CV1015) * 1000/(1000 - AP1015)</f>
        <v>0</v>
      </c>
      <c r="AO1015">
        <v>20.7799772960978</v>
      </c>
      <c r="AP1015">
        <v>22.9208398601399</v>
      </c>
      <c r="AQ1015">
        <v>7.48409494020323e-06</v>
      </c>
      <c r="AR1015">
        <v>92.4097792653795</v>
      </c>
      <c r="AS1015">
        <v>0</v>
      </c>
      <c r="AT1015">
        <v>0</v>
      </c>
      <c r="AU1015">
        <f>IF(AS1015*$H$13&gt;=AW1015,1.0,(AW1015/(AW1015-AS1015*$H$13)))</f>
        <v>0</v>
      </c>
      <c r="AV1015">
        <f>(AU1015-1)*100</f>
        <v>0</v>
      </c>
      <c r="AW1015">
        <f>MAX(0,($B$13+$C$13*DP1015)/(1+$D$13*DP1015)*DI1015/(DK1015+273)*$E$13)</f>
        <v>0</v>
      </c>
      <c r="AX1015" t="s">
        <v>418</v>
      </c>
      <c r="AY1015" t="s">
        <v>418</v>
      </c>
      <c r="AZ1015">
        <v>0</v>
      </c>
      <c r="BA1015">
        <v>0</v>
      </c>
      <c r="BB1015">
        <f>1-AZ1015/BA1015</f>
        <v>0</v>
      </c>
      <c r="BC1015">
        <v>0</v>
      </c>
      <c r="BD1015" t="s">
        <v>418</v>
      </c>
      <c r="BE1015" t="s">
        <v>418</v>
      </c>
      <c r="BF1015">
        <v>0</v>
      </c>
      <c r="BG1015">
        <v>0</v>
      </c>
      <c r="BH1015">
        <f>1-BF1015/BG1015</f>
        <v>0</v>
      </c>
      <c r="BI1015">
        <v>0.5</v>
      </c>
      <c r="BJ1015">
        <f>CS1015</f>
        <v>0</v>
      </c>
      <c r="BK1015">
        <f>L1015</f>
        <v>0</v>
      </c>
      <c r="BL1015">
        <f>BH1015*BI1015*BJ1015</f>
        <v>0</v>
      </c>
      <c r="BM1015">
        <f>(BK1015-BC1015)/BJ1015</f>
        <v>0</v>
      </c>
      <c r="BN1015">
        <f>(BA1015-BG1015)/BG1015</f>
        <v>0</v>
      </c>
      <c r="BO1015">
        <f>AZ1015/(BB1015+AZ1015/BG1015)</f>
        <v>0</v>
      </c>
      <c r="BP1015" t="s">
        <v>418</v>
      </c>
      <c r="BQ1015">
        <v>0</v>
      </c>
      <c r="BR1015">
        <f>IF(BQ1015&lt;&gt;0, BQ1015, BO1015)</f>
        <v>0</v>
      </c>
      <c r="BS1015">
        <f>1-BR1015/BG1015</f>
        <v>0</v>
      </c>
      <c r="BT1015">
        <f>(BG1015-BF1015)/(BG1015-BR1015)</f>
        <v>0</v>
      </c>
      <c r="BU1015">
        <f>(BA1015-BG1015)/(BA1015-BR1015)</f>
        <v>0</v>
      </c>
      <c r="BV1015">
        <f>(BG1015-BF1015)/(BG1015-AZ1015)</f>
        <v>0</v>
      </c>
      <c r="BW1015">
        <f>(BA1015-BG1015)/(BA1015-AZ1015)</f>
        <v>0</v>
      </c>
      <c r="BX1015">
        <f>(BT1015*BR1015/BF1015)</f>
        <v>0</v>
      </c>
      <c r="BY1015">
        <f>(1-BX1015)</f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f>$B$11*DQ1015+$C$11*DR1015+$F$11*EC1015*(1-EF1015)</f>
        <v>0</v>
      </c>
      <c r="CS1015">
        <f>CR1015*CT1015</f>
        <v>0</v>
      </c>
      <c r="CT1015">
        <f>($B$11*$D$9+$C$11*$D$9+$F$11*((EP1015+EH1015)/MAX(EP1015+EH1015+EQ1015, 0.1)*$I$9+EQ1015/MAX(EP1015+EH1015+EQ1015, 0.1)*$J$9))/($B$11+$C$11+$F$11)</f>
        <v>0</v>
      </c>
      <c r="CU1015">
        <f>($B$11*$K$9+$C$11*$K$9+$F$11*((EP1015+EH1015)/MAX(EP1015+EH1015+EQ1015, 0.1)*$P$9+EQ1015/MAX(EP1015+EH1015+EQ1015, 0.1)*$Q$9))/($B$11+$C$11+$F$11)</f>
        <v>0</v>
      </c>
      <c r="CV1015">
        <v>6</v>
      </c>
      <c r="CW1015">
        <v>0.5</v>
      </c>
      <c r="CX1015" t="s">
        <v>419</v>
      </c>
      <c r="CY1015">
        <v>2</v>
      </c>
      <c r="CZ1015" t="b">
        <v>1</v>
      </c>
      <c r="DA1015">
        <v>1659038461</v>
      </c>
      <c r="DB1015">
        <v>500.251925925926</v>
      </c>
      <c r="DC1015">
        <v>533.850444444445</v>
      </c>
      <c r="DD1015">
        <v>22.9191259259259</v>
      </c>
      <c r="DE1015">
        <v>20.7802592592593</v>
      </c>
      <c r="DF1015">
        <v>493.337407407407</v>
      </c>
      <c r="DG1015">
        <v>22.5153555555555</v>
      </c>
      <c r="DH1015">
        <v>500.035666666667</v>
      </c>
      <c r="DI1015">
        <v>90.2470518518519</v>
      </c>
      <c r="DJ1015">
        <v>0.0434320518518518</v>
      </c>
      <c r="DK1015">
        <v>27.2465296296296</v>
      </c>
      <c r="DL1015">
        <v>27.9094925925926</v>
      </c>
      <c r="DM1015">
        <v>999.9</v>
      </c>
      <c r="DN1015">
        <v>0</v>
      </c>
      <c r="DO1015">
        <v>0</v>
      </c>
      <c r="DP1015">
        <v>9990</v>
      </c>
      <c r="DQ1015">
        <v>0</v>
      </c>
      <c r="DR1015">
        <v>16.0527</v>
      </c>
      <c r="DS1015">
        <v>-33.5985592592593</v>
      </c>
      <c r="DT1015">
        <v>511.986222222222</v>
      </c>
      <c r="DU1015">
        <v>545.179333333333</v>
      </c>
      <c r="DV1015">
        <v>2.13887481481481</v>
      </c>
      <c r="DW1015">
        <v>533.850444444445</v>
      </c>
      <c r="DX1015">
        <v>20.7802592592593</v>
      </c>
      <c r="DY1015">
        <v>2.06838444444444</v>
      </c>
      <c r="DZ1015">
        <v>1.87535703703704</v>
      </c>
      <c r="EA1015">
        <v>17.9777740740741</v>
      </c>
      <c r="EB1015">
        <v>16.4294666666667</v>
      </c>
      <c r="EC1015">
        <v>2000.00555555556</v>
      </c>
      <c r="ED1015">
        <v>0.980002222222222</v>
      </c>
      <c r="EE1015">
        <v>0.019998262962963</v>
      </c>
      <c r="EF1015">
        <v>0</v>
      </c>
      <c r="EG1015">
        <v>460.27537037037</v>
      </c>
      <c r="EH1015">
        <v>5.00063</v>
      </c>
      <c r="EI1015">
        <v>9252.90296296296</v>
      </c>
      <c r="EJ1015">
        <v>17256.9444444444</v>
      </c>
      <c r="EK1015">
        <v>37.8841851851852</v>
      </c>
      <c r="EL1015">
        <v>38</v>
      </c>
      <c r="EM1015">
        <v>37.437</v>
      </c>
      <c r="EN1015">
        <v>37.312</v>
      </c>
      <c r="EO1015">
        <v>38.937</v>
      </c>
      <c r="EP1015">
        <v>1955.10555555556</v>
      </c>
      <c r="EQ1015">
        <v>39.9</v>
      </c>
      <c r="ER1015">
        <v>0</v>
      </c>
      <c r="ES1015">
        <v>1659038467.9</v>
      </c>
      <c r="ET1015">
        <v>0</v>
      </c>
      <c r="EU1015">
        <v>460.37004</v>
      </c>
      <c r="EV1015">
        <v>14.7637692080357</v>
      </c>
      <c r="EW1015">
        <v>303.590768756118</v>
      </c>
      <c r="EX1015">
        <v>9255.0044</v>
      </c>
      <c r="EY1015">
        <v>15</v>
      </c>
      <c r="EZ1015">
        <v>1659035359.5</v>
      </c>
      <c r="FA1015" t="s">
        <v>1976</v>
      </c>
      <c r="FB1015">
        <v>1659035357.5</v>
      </c>
      <c r="FC1015">
        <v>1659035359.5</v>
      </c>
      <c r="FD1015">
        <v>1</v>
      </c>
      <c r="FE1015">
        <v>-0.104</v>
      </c>
      <c r="FF1015">
        <v>-0.037</v>
      </c>
      <c r="FG1015">
        <v>6.435</v>
      </c>
      <c r="FH1015">
        <v>0.501</v>
      </c>
      <c r="FI1015">
        <v>420</v>
      </c>
      <c r="FJ1015">
        <v>25</v>
      </c>
      <c r="FK1015">
        <v>0.45</v>
      </c>
      <c r="FL1015">
        <v>0.11</v>
      </c>
      <c r="FM1015">
        <v>-33.18009</v>
      </c>
      <c r="FN1015">
        <v>-7.19873921200738</v>
      </c>
      <c r="FO1015">
        <v>0.732634392722591</v>
      </c>
      <c r="FP1015">
        <v>0</v>
      </c>
      <c r="FQ1015">
        <v>459.480441176471</v>
      </c>
      <c r="FR1015">
        <v>14.2404125323852</v>
      </c>
      <c r="FS1015">
        <v>1.41279208726334</v>
      </c>
      <c r="FT1015">
        <v>0</v>
      </c>
      <c r="FU1015">
        <v>2.13954225</v>
      </c>
      <c r="FV1015">
        <v>-0.0131823264540399</v>
      </c>
      <c r="FW1015">
        <v>0.00313628003174142</v>
      </c>
      <c r="FX1015">
        <v>1</v>
      </c>
      <c r="FY1015">
        <v>1</v>
      </c>
      <c r="FZ1015">
        <v>3</v>
      </c>
      <c r="GA1015" t="s">
        <v>421</v>
      </c>
      <c r="GB1015">
        <v>2.97453</v>
      </c>
      <c r="GC1015">
        <v>2.69686</v>
      </c>
      <c r="GD1015">
        <v>0.106829</v>
      </c>
      <c r="GE1015">
        <v>0.112983</v>
      </c>
      <c r="GF1015">
        <v>0.0998869</v>
      </c>
      <c r="GG1015">
        <v>0.0942079</v>
      </c>
      <c r="GH1015">
        <v>34780.2</v>
      </c>
      <c r="GI1015">
        <v>37781.9</v>
      </c>
      <c r="GJ1015">
        <v>35286.6</v>
      </c>
      <c r="GK1015">
        <v>38628.3</v>
      </c>
      <c r="GL1015">
        <v>45034</v>
      </c>
      <c r="GM1015">
        <v>50535.8</v>
      </c>
      <c r="GN1015">
        <v>55158.2</v>
      </c>
      <c r="GO1015">
        <v>61960.5</v>
      </c>
      <c r="GP1015">
        <v>1.9874</v>
      </c>
      <c r="GQ1015">
        <v>1.853</v>
      </c>
      <c r="GR1015">
        <v>0.159144</v>
      </c>
      <c r="GS1015">
        <v>0</v>
      </c>
      <c r="GT1015">
        <v>25.3204</v>
      </c>
      <c r="GU1015">
        <v>999.9</v>
      </c>
      <c r="GV1015">
        <v>57.716</v>
      </c>
      <c r="GW1015">
        <v>29.144</v>
      </c>
      <c r="GX1015">
        <v>25.9365</v>
      </c>
      <c r="GY1015">
        <v>55.652</v>
      </c>
      <c r="GZ1015">
        <v>46.0657</v>
      </c>
      <c r="HA1015">
        <v>1</v>
      </c>
      <c r="HB1015">
        <v>-0.0645122</v>
      </c>
      <c r="HC1015">
        <v>-0.00152505</v>
      </c>
      <c r="HD1015">
        <v>20.1142</v>
      </c>
      <c r="HE1015">
        <v>5.19932</v>
      </c>
      <c r="HF1015">
        <v>12.004</v>
      </c>
      <c r="HG1015">
        <v>4.9756</v>
      </c>
      <c r="HH1015">
        <v>3.2936</v>
      </c>
      <c r="HI1015">
        <v>9999</v>
      </c>
      <c r="HJ1015">
        <v>9999</v>
      </c>
      <c r="HK1015">
        <v>9999</v>
      </c>
      <c r="HL1015">
        <v>631.8</v>
      </c>
      <c r="HM1015">
        <v>1.86313</v>
      </c>
      <c r="HN1015">
        <v>1.86798</v>
      </c>
      <c r="HO1015">
        <v>1.86783</v>
      </c>
      <c r="HP1015">
        <v>1.86893</v>
      </c>
      <c r="HQ1015">
        <v>1.86981</v>
      </c>
      <c r="HR1015">
        <v>1.86584</v>
      </c>
      <c r="HS1015">
        <v>1.86691</v>
      </c>
      <c r="HT1015">
        <v>1.86829</v>
      </c>
      <c r="HU1015">
        <v>5</v>
      </c>
      <c r="HV1015">
        <v>0</v>
      </c>
      <c r="HW1015">
        <v>0</v>
      </c>
      <c r="HX1015">
        <v>0</v>
      </c>
      <c r="HY1015" t="s">
        <v>422</v>
      </c>
      <c r="HZ1015" t="s">
        <v>423</v>
      </c>
      <c r="IA1015" t="s">
        <v>424</v>
      </c>
      <c r="IB1015" t="s">
        <v>424</v>
      </c>
      <c r="IC1015" t="s">
        <v>424</v>
      </c>
      <c r="ID1015" t="s">
        <v>424</v>
      </c>
      <c r="IE1015">
        <v>0</v>
      </c>
      <c r="IF1015">
        <v>100</v>
      </c>
      <c r="IG1015">
        <v>100</v>
      </c>
      <c r="IH1015">
        <v>7.063</v>
      </c>
      <c r="II1015">
        <v>0.4039</v>
      </c>
      <c r="IJ1015">
        <v>3.92360093765785</v>
      </c>
      <c r="IK1015">
        <v>0.00601174518973114</v>
      </c>
      <c r="IL1015">
        <v>2.77886958061485e-07</v>
      </c>
      <c r="IM1015">
        <v>-3.54636231360687e-10</v>
      </c>
      <c r="IN1015">
        <v>-0.0563701243599933</v>
      </c>
      <c r="IO1015">
        <v>-0.0144154843440888</v>
      </c>
      <c r="IP1015">
        <v>0.00183489941427445</v>
      </c>
      <c r="IQ1015">
        <v>-1.27444401181449e-05</v>
      </c>
      <c r="IR1015">
        <v>-4</v>
      </c>
      <c r="IS1015">
        <v>1848</v>
      </c>
      <c r="IT1015">
        <v>1</v>
      </c>
      <c r="IU1015">
        <v>25</v>
      </c>
      <c r="IV1015">
        <v>51.9</v>
      </c>
      <c r="IW1015">
        <v>51.8</v>
      </c>
      <c r="IX1015">
        <v>1.30981</v>
      </c>
      <c r="IY1015">
        <v>2.61963</v>
      </c>
      <c r="IZ1015">
        <v>1.54785</v>
      </c>
      <c r="JA1015">
        <v>2.30591</v>
      </c>
      <c r="JB1015">
        <v>1.34644</v>
      </c>
      <c r="JC1015">
        <v>2.3645</v>
      </c>
      <c r="JD1015">
        <v>33.558</v>
      </c>
      <c r="JE1015">
        <v>24.2188</v>
      </c>
      <c r="JF1015">
        <v>18</v>
      </c>
      <c r="JG1015">
        <v>499.689</v>
      </c>
      <c r="JH1015">
        <v>412.97</v>
      </c>
      <c r="JI1015">
        <v>24.9999</v>
      </c>
      <c r="JJ1015">
        <v>26.4243</v>
      </c>
      <c r="JK1015">
        <v>30</v>
      </c>
      <c r="JL1015">
        <v>26.3821</v>
      </c>
      <c r="JM1015">
        <v>26.3246</v>
      </c>
      <c r="JN1015">
        <v>26.2445</v>
      </c>
      <c r="JO1015">
        <v>28.1935</v>
      </c>
      <c r="JP1015">
        <v>89.9303</v>
      </c>
      <c r="JQ1015">
        <v>25</v>
      </c>
      <c r="JR1015">
        <v>574.404</v>
      </c>
      <c r="JS1015">
        <v>20.8042</v>
      </c>
      <c r="JT1015">
        <v>102.321</v>
      </c>
      <c r="JU1015">
        <v>103.133</v>
      </c>
    </row>
    <row r="1016" spans="1:281">
      <c r="A1016">
        <v>998</v>
      </c>
      <c r="B1016">
        <v>1659038473.5</v>
      </c>
      <c r="C1016">
        <v>14790.4000000954</v>
      </c>
      <c r="D1016" t="s">
        <v>2431</v>
      </c>
      <c r="E1016" t="s">
        <v>2432</v>
      </c>
      <c r="F1016">
        <v>5</v>
      </c>
      <c r="G1016" t="s">
        <v>2364</v>
      </c>
      <c r="H1016" t="s">
        <v>417</v>
      </c>
      <c r="I1016">
        <v>1659038465.71429</v>
      </c>
      <c r="J1016">
        <f>(K1016)/1000</f>
        <v>0</v>
      </c>
      <c r="K1016">
        <f>IF(CZ1016, AN1016, AH1016)</f>
        <v>0</v>
      </c>
      <c r="L1016">
        <f>IF(CZ1016, AI1016, AG1016)</f>
        <v>0</v>
      </c>
      <c r="M1016">
        <f>DB1016 - IF(AU1016&gt;1, L1016*CV1016*100.0/(AW1016*DP1016), 0)</f>
        <v>0</v>
      </c>
      <c r="N1016">
        <f>((T1016-J1016/2)*M1016-L1016)/(T1016+J1016/2)</f>
        <v>0</v>
      </c>
      <c r="O1016">
        <f>N1016*(DI1016+DJ1016)/1000.0</f>
        <v>0</v>
      </c>
      <c r="P1016">
        <f>(DB1016 - IF(AU1016&gt;1, L1016*CV1016*100.0/(AW1016*DP1016), 0))*(DI1016+DJ1016)/1000.0</f>
        <v>0</v>
      </c>
      <c r="Q1016">
        <f>2.0/((1/S1016-1/R1016)+SIGN(S1016)*SQRT((1/S1016-1/R1016)*(1/S1016-1/R1016) + 4*CW1016/((CW1016+1)*(CW1016+1))*(2*1/S1016*1/R1016-1/R1016*1/R1016)))</f>
        <v>0</v>
      </c>
      <c r="R1016">
        <f>IF(LEFT(CX1016,1)&lt;&gt;"0",IF(LEFT(CX1016,1)="1",3.0,CY1016),$D$5+$E$5*(DP1016*DI1016/($K$5*1000))+$F$5*(DP1016*DI1016/($K$5*1000))*MAX(MIN(CV1016,$J$5),$I$5)*MAX(MIN(CV1016,$J$5),$I$5)+$G$5*MAX(MIN(CV1016,$J$5),$I$5)*(DP1016*DI1016/($K$5*1000))+$H$5*(DP1016*DI1016/($K$5*1000))*(DP1016*DI1016/($K$5*1000)))</f>
        <v>0</v>
      </c>
      <c r="S1016">
        <f>J1016*(1000-(1000*0.61365*exp(17.502*W1016/(240.97+W1016))/(DI1016+DJ1016)+DD1016)/2)/(1000*0.61365*exp(17.502*W1016/(240.97+W1016))/(DI1016+DJ1016)-DD1016)</f>
        <v>0</v>
      </c>
      <c r="T1016">
        <f>1/((CW1016+1)/(Q1016/1.6)+1/(R1016/1.37)) + CW1016/((CW1016+1)/(Q1016/1.6) + CW1016/(R1016/1.37))</f>
        <v>0</v>
      </c>
      <c r="U1016">
        <f>(CR1016*CU1016)</f>
        <v>0</v>
      </c>
      <c r="V1016">
        <f>(DK1016+(U1016+2*0.95*5.67E-8*(((DK1016+$B$7)+273)^4-(DK1016+273)^4)-44100*J1016)/(1.84*29.3*R1016+8*0.95*5.67E-8*(DK1016+273)^3))</f>
        <v>0</v>
      </c>
      <c r="W1016">
        <f>($C$7*DL1016+$D$7*DM1016+$E$7*V1016)</f>
        <v>0</v>
      </c>
      <c r="X1016">
        <f>0.61365*exp(17.502*W1016/(240.97+W1016))</f>
        <v>0</v>
      </c>
      <c r="Y1016">
        <f>(Z1016/AA1016*100)</f>
        <v>0</v>
      </c>
      <c r="Z1016">
        <f>DD1016*(DI1016+DJ1016)/1000</f>
        <v>0</v>
      </c>
      <c r="AA1016">
        <f>0.61365*exp(17.502*DK1016/(240.97+DK1016))</f>
        <v>0</v>
      </c>
      <c r="AB1016">
        <f>(X1016-DD1016*(DI1016+DJ1016)/1000)</f>
        <v>0</v>
      </c>
      <c r="AC1016">
        <f>(-J1016*44100)</f>
        <v>0</v>
      </c>
      <c r="AD1016">
        <f>2*29.3*R1016*0.92*(DK1016-W1016)</f>
        <v>0</v>
      </c>
      <c r="AE1016">
        <f>2*0.95*5.67E-8*(((DK1016+$B$7)+273)^4-(W1016+273)^4)</f>
        <v>0</v>
      </c>
      <c r="AF1016">
        <f>U1016+AE1016+AC1016+AD1016</f>
        <v>0</v>
      </c>
      <c r="AG1016">
        <f>DH1016*AU1016*(DC1016-DB1016*(1000-AU1016*DE1016)/(1000-AU1016*DD1016))/(100*CV1016)</f>
        <v>0</v>
      </c>
      <c r="AH1016">
        <f>1000*DH1016*AU1016*(DD1016-DE1016)/(100*CV1016*(1000-AU1016*DD1016))</f>
        <v>0</v>
      </c>
      <c r="AI1016">
        <f>(AJ1016 - AK1016 - DI1016*1E3/(8.314*(DK1016+273.15)) * AM1016/DH1016 * AL1016) * DH1016/(100*CV1016) * (1000 - DE1016)/1000</f>
        <v>0</v>
      </c>
      <c r="AJ1016">
        <v>578.744976149821</v>
      </c>
      <c r="AK1016">
        <v>552.4636</v>
      </c>
      <c r="AL1016">
        <v>3.35965129444882</v>
      </c>
      <c r="AM1016">
        <v>66.0516311451933</v>
      </c>
      <c r="AN1016">
        <f>(AP1016 - AO1016 + DI1016*1E3/(8.314*(DK1016+273.15)) * AR1016/DH1016 * AQ1016) * DH1016/(100*CV1016) * 1000/(1000 - AP1016)</f>
        <v>0</v>
      </c>
      <c r="AO1016">
        <v>20.7799712255574</v>
      </c>
      <c r="AP1016">
        <v>22.9230734265734</v>
      </c>
      <c r="AQ1016">
        <v>-3.62613743666135e-05</v>
      </c>
      <c r="AR1016">
        <v>92.4097792653795</v>
      </c>
      <c r="AS1016">
        <v>0</v>
      </c>
      <c r="AT1016">
        <v>0</v>
      </c>
      <c r="AU1016">
        <f>IF(AS1016*$H$13&gt;=AW1016,1.0,(AW1016/(AW1016-AS1016*$H$13)))</f>
        <v>0</v>
      </c>
      <c r="AV1016">
        <f>(AU1016-1)*100</f>
        <v>0</v>
      </c>
      <c r="AW1016">
        <f>MAX(0,($B$13+$C$13*DP1016)/(1+$D$13*DP1016)*DI1016/(DK1016+273)*$E$13)</f>
        <v>0</v>
      </c>
      <c r="AX1016" t="s">
        <v>418</v>
      </c>
      <c r="AY1016" t="s">
        <v>418</v>
      </c>
      <c r="AZ1016">
        <v>0</v>
      </c>
      <c r="BA1016">
        <v>0</v>
      </c>
      <c r="BB1016">
        <f>1-AZ1016/BA1016</f>
        <v>0</v>
      </c>
      <c r="BC1016">
        <v>0</v>
      </c>
      <c r="BD1016" t="s">
        <v>418</v>
      </c>
      <c r="BE1016" t="s">
        <v>418</v>
      </c>
      <c r="BF1016">
        <v>0</v>
      </c>
      <c r="BG1016">
        <v>0</v>
      </c>
      <c r="BH1016">
        <f>1-BF1016/BG1016</f>
        <v>0</v>
      </c>
      <c r="BI1016">
        <v>0.5</v>
      </c>
      <c r="BJ1016">
        <f>CS1016</f>
        <v>0</v>
      </c>
      <c r="BK1016">
        <f>L1016</f>
        <v>0</v>
      </c>
      <c r="BL1016">
        <f>BH1016*BI1016*BJ1016</f>
        <v>0</v>
      </c>
      <c r="BM1016">
        <f>(BK1016-BC1016)/BJ1016</f>
        <v>0</v>
      </c>
      <c r="BN1016">
        <f>(BA1016-BG1016)/BG1016</f>
        <v>0</v>
      </c>
      <c r="BO1016">
        <f>AZ1016/(BB1016+AZ1016/BG1016)</f>
        <v>0</v>
      </c>
      <c r="BP1016" t="s">
        <v>418</v>
      </c>
      <c r="BQ1016">
        <v>0</v>
      </c>
      <c r="BR1016">
        <f>IF(BQ1016&lt;&gt;0, BQ1016, BO1016)</f>
        <v>0</v>
      </c>
      <c r="BS1016">
        <f>1-BR1016/BG1016</f>
        <v>0</v>
      </c>
      <c r="BT1016">
        <f>(BG1016-BF1016)/(BG1016-BR1016)</f>
        <v>0</v>
      </c>
      <c r="BU1016">
        <f>(BA1016-BG1016)/(BA1016-BR1016)</f>
        <v>0</v>
      </c>
      <c r="BV1016">
        <f>(BG1016-BF1016)/(BG1016-AZ1016)</f>
        <v>0</v>
      </c>
      <c r="BW1016">
        <f>(BA1016-BG1016)/(BA1016-AZ1016)</f>
        <v>0</v>
      </c>
      <c r="BX1016">
        <f>(BT1016*BR1016/BF1016)</f>
        <v>0</v>
      </c>
      <c r="BY1016">
        <f>(1-BX1016)</f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f>$B$11*DQ1016+$C$11*DR1016+$F$11*EC1016*(1-EF1016)</f>
        <v>0</v>
      </c>
      <c r="CS1016">
        <f>CR1016*CT1016</f>
        <v>0</v>
      </c>
      <c r="CT1016">
        <f>($B$11*$D$9+$C$11*$D$9+$F$11*((EP1016+EH1016)/MAX(EP1016+EH1016+EQ1016, 0.1)*$I$9+EQ1016/MAX(EP1016+EH1016+EQ1016, 0.1)*$J$9))/($B$11+$C$11+$F$11)</f>
        <v>0</v>
      </c>
      <c r="CU1016">
        <f>($B$11*$K$9+$C$11*$K$9+$F$11*((EP1016+EH1016)/MAX(EP1016+EH1016+EQ1016, 0.1)*$P$9+EQ1016/MAX(EP1016+EH1016+EQ1016, 0.1)*$Q$9))/($B$11+$C$11+$F$11)</f>
        <v>0</v>
      </c>
      <c r="CV1016">
        <v>6</v>
      </c>
      <c r="CW1016">
        <v>0.5</v>
      </c>
      <c r="CX1016" t="s">
        <v>419</v>
      </c>
      <c r="CY1016">
        <v>2</v>
      </c>
      <c r="CZ1016" t="b">
        <v>1</v>
      </c>
      <c r="DA1016">
        <v>1659038465.71429</v>
      </c>
      <c r="DB1016">
        <v>515.785178571429</v>
      </c>
      <c r="DC1016">
        <v>549.774178571428</v>
      </c>
      <c r="DD1016">
        <v>22.9196571428571</v>
      </c>
      <c r="DE1016">
        <v>20.77965</v>
      </c>
      <c r="DF1016">
        <v>508.777642857143</v>
      </c>
      <c r="DG1016">
        <v>22.5158571428571</v>
      </c>
      <c r="DH1016">
        <v>500.048071428571</v>
      </c>
      <c r="DI1016">
        <v>90.247175</v>
      </c>
      <c r="DJ1016">
        <v>0.0435246357142857</v>
      </c>
      <c r="DK1016">
        <v>27.2468607142857</v>
      </c>
      <c r="DL1016">
        <v>27.9216285714286</v>
      </c>
      <c r="DM1016">
        <v>999.9</v>
      </c>
      <c r="DN1016">
        <v>0</v>
      </c>
      <c r="DO1016">
        <v>0</v>
      </c>
      <c r="DP1016">
        <v>9982.14285714286</v>
      </c>
      <c r="DQ1016">
        <v>0</v>
      </c>
      <c r="DR1016">
        <v>16.0527</v>
      </c>
      <c r="DS1016">
        <v>-33.9890821428571</v>
      </c>
      <c r="DT1016">
        <v>527.884107142857</v>
      </c>
      <c r="DU1016">
        <v>561.440714285714</v>
      </c>
      <c r="DV1016">
        <v>2.14001142857143</v>
      </c>
      <c r="DW1016">
        <v>549.774178571428</v>
      </c>
      <c r="DX1016">
        <v>20.77965</v>
      </c>
      <c r="DY1016">
        <v>2.068435</v>
      </c>
      <c r="DZ1016">
        <v>1.87530535714286</v>
      </c>
      <c r="EA1016">
        <v>17.9781571428571</v>
      </c>
      <c r="EB1016">
        <v>16.4290214285714</v>
      </c>
      <c r="EC1016">
        <v>2000.00392857143</v>
      </c>
      <c r="ED1016">
        <v>0.980002214285714</v>
      </c>
      <c r="EE1016">
        <v>0.0199982714285714</v>
      </c>
      <c r="EF1016">
        <v>0</v>
      </c>
      <c r="EG1016">
        <v>461.492714285714</v>
      </c>
      <c r="EH1016">
        <v>5.00063</v>
      </c>
      <c r="EI1016">
        <v>9276.8525</v>
      </c>
      <c r="EJ1016">
        <v>17256.9357142857</v>
      </c>
      <c r="EK1016">
        <v>37.875</v>
      </c>
      <c r="EL1016">
        <v>38</v>
      </c>
      <c r="EM1016">
        <v>37.437</v>
      </c>
      <c r="EN1016">
        <v>37.312</v>
      </c>
      <c r="EO1016">
        <v>38.937</v>
      </c>
      <c r="EP1016">
        <v>1955.10392857143</v>
      </c>
      <c r="EQ1016">
        <v>39.9</v>
      </c>
      <c r="ER1016">
        <v>0</v>
      </c>
      <c r="ES1016">
        <v>1659038472.7</v>
      </c>
      <c r="ET1016">
        <v>0</v>
      </c>
      <c r="EU1016">
        <v>461.63176</v>
      </c>
      <c r="EV1016">
        <v>16.2569230748132</v>
      </c>
      <c r="EW1016">
        <v>314.590769257895</v>
      </c>
      <c r="EX1016">
        <v>9279.6204</v>
      </c>
      <c r="EY1016">
        <v>15</v>
      </c>
      <c r="EZ1016">
        <v>1659035359.5</v>
      </c>
      <c r="FA1016" t="s">
        <v>1976</v>
      </c>
      <c r="FB1016">
        <v>1659035357.5</v>
      </c>
      <c r="FC1016">
        <v>1659035359.5</v>
      </c>
      <c r="FD1016">
        <v>1</v>
      </c>
      <c r="FE1016">
        <v>-0.104</v>
      </c>
      <c r="FF1016">
        <v>-0.037</v>
      </c>
      <c r="FG1016">
        <v>6.435</v>
      </c>
      <c r="FH1016">
        <v>0.501</v>
      </c>
      <c r="FI1016">
        <v>420</v>
      </c>
      <c r="FJ1016">
        <v>25</v>
      </c>
      <c r="FK1016">
        <v>0.45</v>
      </c>
      <c r="FL1016">
        <v>0.11</v>
      </c>
      <c r="FM1016">
        <v>-33.6136170731707</v>
      </c>
      <c r="FN1016">
        <v>-5.69487386759584</v>
      </c>
      <c r="FO1016">
        <v>0.614411051691141</v>
      </c>
      <c r="FP1016">
        <v>0</v>
      </c>
      <c r="FQ1016">
        <v>460.6535</v>
      </c>
      <c r="FR1016">
        <v>15.0656837276761</v>
      </c>
      <c r="FS1016">
        <v>1.48913174959338</v>
      </c>
      <c r="FT1016">
        <v>0</v>
      </c>
      <c r="FU1016">
        <v>2.13961707317073</v>
      </c>
      <c r="FV1016">
        <v>0.00661087108014203</v>
      </c>
      <c r="FW1016">
        <v>0.00278950755677059</v>
      </c>
      <c r="FX1016">
        <v>1</v>
      </c>
      <c r="FY1016">
        <v>1</v>
      </c>
      <c r="FZ1016">
        <v>3</v>
      </c>
      <c r="GA1016" t="s">
        <v>421</v>
      </c>
      <c r="GB1016">
        <v>2.97332</v>
      </c>
      <c r="GC1016">
        <v>2.69721</v>
      </c>
      <c r="GD1016">
        <v>0.109273</v>
      </c>
      <c r="GE1016">
        <v>0.115354</v>
      </c>
      <c r="GF1016">
        <v>0.0998836</v>
      </c>
      <c r="GG1016">
        <v>0.0942008</v>
      </c>
      <c r="GH1016">
        <v>34685.1</v>
      </c>
      <c r="GI1016">
        <v>37680.9</v>
      </c>
      <c r="GJ1016">
        <v>35286.7</v>
      </c>
      <c r="GK1016">
        <v>38628.3</v>
      </c>
      <c r="GL1016">
        <v>45033.8</v>
      </c>
      <c r="GM1016">
        <v>50536.2</v>
      </c>
      <c r="GN1016">
        <v>55157.8</v>
      </c>
      <c r="GO1016">
        <v>61960.4</v>
      </c>
      <c r="GP1016">
        <v>1.9854</v>
      </c>
      <c r="GQ1016">
        <v>1.8544</v>
      </c>
      <c r="GR1016">
        <v>0.160187</v>
      </c>
      <c r="GS1016">
        <v>0</v>
      </c>
      <c r="GT1016">
        <v>25.3182</v>
      </c>
      <c r="GU1016">
        <v>999.9</v>
      </c>
      <c r="GV1016">
        <v>57.716</v>
      </c>
      <c r="GW1016">
        <v>29.144</v>
      </c>
      <c r="GX1016">
        <v>25.9327</v>
      </c>
      <c r="GY1016">
        <v>55.722</v>
      </c>
      <c r="GZ1016">
        <v>45.6691</v>
      </c>
      <c r="HA1016">
        <v>1</v>
      </c>
      <c r="HB1016">
        <v>-0.0646341</v>
      </c>
      <c r="HC1016">
        <v>-3.10441e-11</v>
      </c>
      <c r="HD1016">
        <v>20.114</v>
      </c>
      <c r="HE1016">
        <v>5.19932</v>
      </c>
      <c r="HF1016">
        <v>12.004</v>
      </c>
      <c r="HG1016">
        <v>4.9756</v>
      </c>
      <c r="HH1016">
        <v>3.2936</v>
      </c>
      <c r="HI1016">
        <v>9999</v>
      </c>
      <c r="HJ1016">
        <v>9999</v>
      </c>
      <c r="HK1016">
        <v>9999</v>
      </c>
      <c r="HL1016">
        <v>631.8</v>
      </c>
      <c r="HM1016">
        <v>1.86313</v>
      </c>
      <c r="HN1016">
        <v>1.86798</v>
      </c>
      <c r="HO1016">
        <v>1.8678</v>
      </c>
      <c r="HP1016">
        <v>1.86899</v>
      </c>
      <c r="HQ1016">
        <v>1.86981</v>
      </c>
      <c r="HR1016">
        <v>1.86584</v>
      </c>
      <c r="HS1016">
        <v>1.86691</v>
      </c>
      <c r="HT1016">
        <v>1.86829</v>
      </c>
      <c r="HU1016">
        <v>5</v>
      </c>
      <c r="HV1016">
        <v>0</v>
      </c>
      <c r="HW1016">
        <v>0</v>
      </c>
      <c r="HX1016">
        <v>0</v>
      </c>
      <c r="HY1016" t="s">
        <v>422</v>
      </c>
      <c r="HZ1016" t="s">
        <v>423</v>
      </c>
      <c r="IA1016" t="s">
        <v>424</v>
      </c>
      <c r="IB1016" t="s">
        <v>424</v>
      </c>
      <c r="IC1016" t="s">
        <v>424</v>
      </c>
      <c r="ID1016" t="s">
        <v>424</v>
      </c>
      <c r="IE1016">
        <v>0</v>
      </c>
      <c r="IF1016">
        <v>100</v>
      </c>
      <c r="IG1016">
        <v>100</v>
      </c>
      <c r="IH1016">
        <v>7.161</v>
      </c>
      <c r="II1016">
        <v>0.4039</v>
      </c>
      <c r="IJ1016">
        <v>3.92360093765785</v>
      </c>
      <c r="IK1016">
        <v>0.00601174518973114</v>
      </c>
      <c r="IL1016">
        <v>2.77886958061485e-07</v>
      </c>
      <c r="IM1016">
        <v>-3.54636231360687e-10</v>
      </c>
      <c r="IN1016">
        <v>-0.0563701243599933</v>
      </c>
      <c r="IO1016">
        <v>-0.0144154843440888</v>
      </c>
      <c r="IP1016">
        <v>0.00183489941427445</v>
      </c>
      <c r="IQ1016">
        <v>-1.27444401181449e-05</v>
      </c>
      <c r="IR1016">
        <v>-4</v>
      </c>
      <c r="IS1016">
        <v>1848</v>
      </c>
      <c r="IT1016">
        <v>1</v>
      </c>
      <c r="IU1016">
        <v>25</v>
      </c>
      <c r="IV1016">
        <v>51.9</v>
      </c>
      <c r="IW1016">
        <v>51.9</v>
      </c>
      <c r="IX1016">
        <v>1.33789</v>
      </c>
      <c r="IY1016">
        <v>2.62939</v>
      </c>
      <c r="IZ1016">
        <v>1.54785</v>
      </c>
      <c r="JA1016">
        <v>2.30591</v>
      </c>
      <c r="JB1016">
        <v>1.34644</v>
      </c>
      <c r="JC1016">
        <v>2.36206</v>
      </c>
      <c r="JD1016">
        <v>33.5804</v>
      </c>
      <c r="JE1016">
        <v>24.2188</v>
      </c>
      <c r="JF1016">
        <v>18</v>
      </c>
      <c r="JG1016">
        <v>498.355</v>
      </c>
      <c r="JH1016">
        <v>413.761</v>
      </c>
      <c r="JI1016">
        <v>25.0001</v>
      </c>
      <c r="JJ1016">
        <v>26.4243</v>
      </c>
      <c r="JK1016">
        <v>29.9999</v>
      </c>
      <c r="JL1016">
        <v>26.38</v>
      </c>
      <c r="JM1016">
        <v>26.3246</v>
      </c>
      <c r="JN1016">
        <v>26.8035</v>
      </c>
      <c r="JO1016">
        <v>28.1935</v>
      </c>
      <c r="JP1016">
        <v>89.9303</v>
      </c>
      <c r="JQ1016">
        <v>25</v>
      </c>
      <c r="JR1016">
        <v>587.813</v>
      </c>
      <c r="JS1016">
        <v>20.8042</v>
      </c>
      <c r="JT1016">
        <v>102.32</v>
      </c>
      <c r="JU1016">
        <v>103.133</v>
      </c>
    </row>
    <row r="1017" spans="1:281">
      <c r="A1017">
        <v>999</v>
      </c>
      <c r="B1017">
        <v>1659038478.5</v>
      </c>
      <c r="C1017">
        <v>14795.4000000954</v>
      </c>
      <c r="D1017" t="s">
        <v>2433</v>
      </c>
      <c r="E1017" t="s">
        <v>2434</v>
      </c>
      <c r="F1017">
        <v>5</v>
      </c>
      <c r="G1017" t="s">
        <v>2364</v>
      </c>
      <c r="H1017" t="s">
        <v>417</v>
      </c>
      <c r="I1017">
        <v>1659038471</v>
      </c>
      <c r="J1017">
        <f>(K1017)/1000</f>
        <v>0</v>
      </c>
      <c r="K1017">
        <f>IF(CZ1017, AN1017, AH1017)</f>
        <v>0</v>
      </c>
      <c r="L1017">
        <f>IF(CZ1017, AI1017, AG1017)</f>
        <v>0</v>
      </c>
      <c r="M1017">
        <f>DB1017 - IF(AU1017&gt;1, L1017*CV1017*100.0/(AW1017*DP1017), 0)</f>
        <v>0</v>
      </c>
      <c r="N1017">
        <f>((T1017-J1017/2)*M1017-L1017)/(T1017+J1017/2)</f>
        <v>0</v>
      </c>
      <c r="O1017">
        <f>N1017*(DI1017+DJ1017)/1000.0</f>
        <v>0</v>
      </c>
      <c r="P1017">
        <f>(DB1017 - IF(AU1017&gt;1, L1017*CV1017*100.0/(AW1017*DP1017), 0))*(DI1017+DJ1017)/1000.0</f>
        <v>0</v>
      </c>
      <c r="Q1017">
        <f>2.0/((1/S1017-1/R1017)+SIGN(S1017)*SQRT((1/S1017-1/R1017)*(1/S1017-1/R1017) + 4*CW1017/((CW1017+1)*(CW1017+1))*(2*1/S1017*1/R1017-1/R1017*1/R1017)))</f>
        <v>0</v>
      </c>
      <c r="R1017">
        <f>IF(LEFT(CX1017,1)&lt;&gt;"0",IF(LEFT(CX1017,1)="1",3.0,CY1017),$D$5+$E$5*(DP1017*DI1017/($K$5*1000))+$F$5*(DP1017*DI1017/($K$5*1000))*MAX(MIN(CV1017,$J$5),$I$5)*MAX(MIN(CV1017,$J$5),$I$5)+$G$5*MAX(MIN(CV1017,$J$5),$I$5)*(DP1017*DI1017/($K$5*1000))+$H$5*(DP1017*DI1017/($K$5*1000))*(DP1017*DI1017/($K$5*1000)))</f>
        <v>0</v>
      </c>
      <c r="S1017">
        <f>J1017*(1000-(1000*0.61365*exp(17.502*W1017/(240.97+W1017))/(DI1017+DJ1017)+DD1017)/2)/(1000*0.61365*exp(17.502*W1017/(240.97+W1017))/(DI1017+DJ1017)-DD1017)</f>
        <v>0</v>
      </c>
      <c r="T1017">
        <f>1/((CW1017+1)/(Q1017/1.6)+1/(R1017/1.37)) + CW1017/((CW1017+1)/(Q1017/1.6) + CW1017/(R1017/1.37))</f>
        <v>0</v>
      </c>
      <c r="U1017">
        <f>(CR1017*CU1017)</f>
        <v>0</v>
      </c>
      <c r="V1017">
        <f>(DK1017+(U1017+2*0.95*5.67E-8*(((DK1017+$B$7)+273)^4-(DK1017+273)^4)-44100*J1017)/(1.84*29.3*R1017+8*0.95*5.67E-8*(DK1017+273)^3))</f>
        <v>0</v>
      </c>
      <c r="W1017">
        <f>($C$7*DL1017+$D$7*DM1017+$E$7*V1017)</f>
        <v>0</v>
      </c>
      <c r="X1017">
        <f>0.61365*exp(17.502*W1017/(240.97+W1017))</f>
        <v>0</v>
      </c>
      <c r="Y1017">
        <f>(Z1017/AA1017*100)</f>
        <v>0</v>
      </c>
      <c r="Z1017">
        <f>DD1017*(DI1017+DJ1017)/1000</f>
        <v>0</v>
      </c>
      <c r="AA1017">
        <f>0.61365*exp(17.502*DK1017/(240.97+DK1017))</f>
        <v>0</v>
      </c>
      <c r="AB1017">
        <f>(X1017-DD1017*(DI1017+DJ1017)/1000)</f>
        <v>0</v>
      </c>
      <c r="AC1017">
        <f>(-J1017*44100)</f>
        <v>0</v>
      </c>
      <c r="AD1017">
        <f>2*29.3*R1017*0.92*(DK1017-W1017)</f>
        <v>0</v>
      </c>
      <c r="AE1017">
        <f>2*0.95*5.67E-8*(((DK1017+$B$7)+273)^4-(W1017+273)^4)</f>
        <v>0</v>
      </c>
      <c r="AF1017">
        <f>U1017+AE1017+AC1017+AD1017</f>
        <v>0</v>
      </c>
      <c r="AG1017">
        <f>DH1017*AU1017*(DC1017-DB1017*(1000-AU1017*DE1017)/(1000-AU1017*DD1017))/(100*CV1017)</f>
        <v>0</v>
      </c>
      <c r="AH1017">
        <f>1000*DH1017*AU1017*(DD1017-DE1017)/(100*CV1017*(1000-AU1017*DD1017))</f>
        <v>0</v>
      </c>
      <c r="AI1017">
        <f>(AJ1017 - AK1017 - DI1017*1E3/(8.314*(DK1017+273.15)) * AM1017/DH1017 * AL1017) * DH1017/(100*CV1017) * (1000 - DE1017)/1000</f>
        <v>0</v>
      </c>
      <c r="AJ1017">
        <v>594.603307924638</v>
      </c>
      <c r="AK1017">
        <v>568.889054545454</v>
      </c>
      <c r="AL1017">
        <v>3.22118666409798</v>
      </c>
      <c r="AM1017">
        <v>66.0516311451933</v>
      </c>
      <c r="AN1017">
        <f>(AP1017 - AO1017 + DI1017*1E3/(8.314*(DK1017+273.15)) * AR1017/DH1017 * AQ1017) * DH1017/(100*CV1017) * 1000/(1000 - AP1017)</f>
        <v>0</v>
      </c>
      <c r="AO1017">
        <v>20.7766881477342</v>
      </c>
      <c r="AP1017">
        <v>22.9298258741259</v>
      </c>
      <c r="AQ1017">
        <v>0.00014864399959068</v>
      </c>
      <c r="AR1017">
        <v>92.4097792653795</v>
      </c>
      <c r="AS1017">
        <v>0</v>
      </c>
      <c r="AT1017">
        <v>0</v>
      </c>
      <c r="AU1017">
        <f>IF(AS1017*$H$13&gt;=AW1017,1.0,(AW1017/(AW1017-AS1017*$H$13)))</f>
        <v>0</v>
      </c>
      <c r="AV1017">
        <f>(AU1017-1)*100</f>
        <v>0</v>
      </c>
      <c r="AW1017">
        <f>MAX(0,($B$13+$C$13*DP1017)/(1+$D$13*DP1017)*DI1017/(DK1017+273)*$E$13)</f>
        <v>0</v>
      </c>
      <c r="AX1017" t="s">
        <v>418</v>
      </c>
      <c r="AY1017" t="s">
        <v>418</v>
      </c>
      <c r="AZ1017">
        <v>0</v>
      </c>
      <c r="BA1017">
        <v>0</v>
      </c>
      <c r="BB1017">
        <f>1-AZ1017/BA1017</f>
        <v>0</v>
      </c>
      <c r="BC1017">
        <v>0</v>
      </c>
      <c r="BD1017" t="s">
        <v>418</v>
      </c>
      <c r="BE1017" t="s">
        <v>418</v>
      </c>
      <c r="BF1017">
        <v>0</v>
      </c>
      <c r="BG1017">
        <v>0</v>
      </c>
      <c r="BH1017">
        <f>1-BF1017/BG1017</f>
        <v>0</v>
      </c>
      <c r="BI1017">
        <v>0.5</v>
      </c>
      <c r="BJ1017">
        <f>CS1017</f>
        <v>0</v>
      </c>
      <c r="BK1017">
        <f>L1017</f>
        <v>0</v>
      </c>
      <c r="BL1017">
        <f>BH1017*BI1017*BJ1017</f>
        <v>0</v>
      </c>
      <c r="BM1017">
        <f>(BK1017-BC1017)/BJ1017</f>
        <v>0</v>
      </c>
      <c r="BN1017">
        <f>(BA1017-BG1017)/BG1017</f>
        <v>0</v>
      </c>
      <c r="BO1017">
        <f>AZ1017/(BB1017+AZ1017/BG1017)</f>
        <v>0</v>
      </c>
      <c r="BP1017" t="s">
        <v>418</v>
      </c>
      <c r="BQ1017">
        <v>0</v>
      </c>
      <c r="BR1017">
        <f>IF(BQ1017&lt;&gt;0, BQ1017, BO1017)</f>
        <v>0</v>
      </c>
      <c r="BS1017">
        <f>1-BR1017/BG1017</f>
        <v>0</v>
      </c>
      <c r="BT1017">
        <f>(BG1017-BF1017)/(BG1017-BR1017)</f>
        <v>0</v>
      </c>
      <c r="BU1017">
        <f>(BA1017-BG1017)/(BA1017-BR1017)</f>
        <v>0</v>
      </c>
      <c r="BV1017">
        <f>(BG1017-BF1017)/(BG1017-AZ1017)</f>
        <v>0</v>
      </c>
      <c r="BW1017">
        <f>(BA1017-BG1017)/(BA1017-AZ1017)</f>
        <v>0</v>
      </c>
      <c r="BX1017">
        <f>(BT1017*BR1017/BF1017)</f>
        <v>0</v>
      </c>
      <c r="BY1017">
        <f>(1-BX1017)</f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f>$B$11*DQ1017+$C$11*DR1017+$F$11*EC1017*(1-EF1017)</f>
        <v>0</v>
      </c>
      <c r="CS1017">
        <f>CR1017*CT1017</f>
        <v>0</v>
      </c>
      <c r="CT1017">
        <f>($B$11*$D$9+$C$11*$D$9+$F$11*((EP1017+EH1017)/MAX(EP1017+EH1017+EQ1017, 0.1)*$I$9+EQ1017/MAX(EP1017+EH1017+EQ1017, 0.1)*$J$9))/($B$11+$C$11+$F$11)</f>
        <v>0</v>
      </c>
      <c r="CU1017">
        <f>($B$11*$K$9+$C$11*$K$9+$F$11*((EP1017+EH1017)/MAX(EP1017+EH1017+EQ1017, 0.1)*$P$9+EQ1017/MAX(EP1017+EH1017+EQ1017, 0.1)*$Q$9))/($B$11+$C$11+$F$11)</f>
        <v>0</v>
      </c>
      <c r="CV1017">
        <v>6</v>
      </c>
      <c r="CW1017">
        <v>0.5</v>
      </c>
      <c r="CX1017" t="s">
        <v>419</v>
      </c>
      <c r="CY1017">
        <v>2</v>
      </c>
      <c r="CZ1017" t="b">
        <v>1</v>
      </c>
      <c r="DA1017">
        <v>1659038471</v>
      </c>
      <c r="DB1017">
        <v>533.176814814815</v>
      </c>
      <c r="DC1017">
        <v>567.16162962963</v>
      </c>
      <c r="DD1017">
        <v>22.9228</v>
      </c>
      <c r="DE1017">
        <v>20.7786851851852</v>
      </c>
      <c r="DF1017">
        <v>526.06537037037</v>
      </c>
      <c r="DG1017">
        <v>22.5188444444444</v>
      </c>
      <c r="DH1017">
        <v>500.049148148148</v>
      </c>
      <c r="DI1017">
        <v>90.2464703703704</v>
      </c>
      <c r="DJ1017">
        <v>0.0435579296296296</v>
      </c>
      <c r="DK1017">
        <v>27.2454222222222</v>
      </c>
      <c r="DL1017">
        <v>27.9233259259259</v>
      </c>
      <c r="DM1017">
        <v>999.9</v>
      </c>
      <c r="DN1017">
        <v>0</v>
      </c>
      <c r="DO1017">
        <v>0</v>
      </c>
      <c r="DP1017">
        <v>9980.18518518518</v>
      </c>
      <c r="DQ1017">
        <v>0</v>
      </c>
      <c r="DR1017">
        <v>16.0567888888889</v>
      </c>
      <c r="DS1017">
        <v>-33.9848444444444</v>
      </c>
      <c r="DT1017">
        <v>545.68562962963</v>
      </c>
      <c r="DU1017">
        <v>579.196592592593</v>
      </c>
      <c r="DV1017">
        <v>2.14411259259259</v>
      </c>
      <c r="DW1017">
        <v>567.16162962963</v>
      </c>
      <c r="DX1017">
        <v>20.7786851851852</v>
      </c>
      <c r="DY1017">
        <v>2.06870111111111</v>
      </c>
      <c r="DZ1017">
        <v>1.87520296296296</v>
      </c>
      <c r="EA1017">
        <v>17.9802111111111</v>
      </c>
      <c r="EB1017">
        <v>16.4281777777778</v>
      </c>
      <c r="EC1017">
        <v>1999.99444444444</v>
      </c>
      <c r="ED1017">
        <v>0.980002111111111</v>
      </c>
      <c r="EE1017">
        <v>0.0199983814814815</v>
      </c>
      <c r="EF1017">
        <v>0</v>
      </c>
      <c r="EG1017">
        <v>462.955407407407</v>
      </c>
      <c r="EH1017">
        <v>5.00063</v>
      </c>
      <c r="EI1017">
        <v>9305.03962962963</v>
      </c>
      <c r="EJ1017">
        <v>17256.8555555556</v>
      </c>
      <c r="EK1017">
        <v>37.875</v>
      </c>
      <c r="EL1017">
        <v>38</v>
      </c>
      <c r="EM1017">
        <v>37.437</v>
      </c>
      <c r="EN1017">
        <v>37.312</v>
      </c>
      <c r="EO1017">
        <v>38.937</v>
      </c>
      <c r="EP1017">
        <v>1955.09444444444</v>
      </c>
      <c r="EQ1017">
        <v>39.9</v>
      </c>
      <c r="ER1017">
        <v>0</v>
      </c>
      <c r="ES1017">
        <v>1659038477.5</v>
      </c>
      <c r="ET1017">
        <v>0</v>
      </c>
      <c r="EU1017">
        <v>462.95912</v>
      </c>
      <c r="EV1017">
        <v>16.6738461127634</v>
      </c>
      <c r="EW1017">
        <v>323.612307224507</v>
      </c>
      <c r="EX1017">
        <v>9305.2916</v>
      </c>
      <c r="EY1017">
        <v>15</v>
      </c>
      <c r="EZ1017">
        <v>1659035359.5</v>
      </c>
      <c r="FA1017" t="s">
        <v>1976</v>
      </c>
      <c r="FB1017">
        <v>1659035357.5</v>
      </c>
      <c r="FC1017">
        <v>1659035359.5</v>
      </c>
      <c r="FD1017">
        <v>1</v>
      </c>
      <c r="FE1017">
        <v>-0.104</v>
      </c>
      <c r="FF1017">
        <v>-0.037</v>
      </c>
      <c r="FG1017">
        <v>6.435</v>
      </c>
      <c r="FH1017">
        <v>0.501</v>
      </c>
      <c r="FI1017">
        <v>420</v>
      </c>
      <c r="FJ1017">
        <v>25</v>
      </c>
      <c r="FK1017">
        <v>0.45</v>
      </c>
      <c r="FL1017">
        <v>0.11</v>
      </c>
      <c r="FM1017">
        <v>-33.8747463414634</v>
      </c>
      <c r="FN1017">
        <v>-1.70100209059222</v>
      </c>
      <c r="FO1017">
        <v>0.520712830411262</v>
      </c>
      <c r="FP1017">
        <v>0</v>
      </c>
      <c r="FQ1017">
        <v>461.910470588235</v>
      </c>
      <c r="FR1017">
        <v>16.3051489640658</v>
      </c>
      <c r="FS1017">
        <v>1.61089692289537</v>
      </c>
      <c r="FT1017">
        <v>0</v>
      </c>
      <c r="FU1017">
        <v>2.14161682926829</v>
      </c>
      <c r="FV1017">
        <v>0.0408453658536575</v>
      </c>
      <c r="FW1017">
        <v>0.0048430223576003</v>
      </c>
      <c r="FX1017">
        <v>1</v>
      </c>
      <c r="FY1017">
        <v>1</v>
      </c>
      <c r="FZ1017">
        <v>3</v>
      </c>
      <c r="GA1017" t="s">
        <v>421</v>
      </c>
      <c r="GB1017">
        <v>2.97384</v>
      </c>
      <c r="GC1017">
        <v>2.69775</v>
      </c>
      <c r="GD1017">
        <v>0.11156</v>
      </c>
      <c r="GE1017">
        <v>0.117458</v>
      </c>
      <c r="GF1017">
        <v>0.099917</v>
      </c>
      <c r="GG1017">
        <v>0.0941949</v>
      </c>
      <c r="GH1017">
        <v>34596.2</v>
      </c>
      <c r="GI1017">
        <v>37591.7</v>
      </c>
      <c r="GJ1017">
        <v>35286.7</v>
      </c>
      <c r="GK1017">
        <v>38628.6</v>
      </c>
      <c r="GL1017">
        <v>45032.8</v>
      </c>
      <c r="GM1017">
        <v>50536.7</v>
      </c>
      <c r="GN1017">
        <v>55158.6</v>
      </c>
      <c r="GO1017">
        <v>61960.6</v>
      </c>
      <c r="GP1017">
        <v>1.986</v>
      </c>
      <c r="GQ1017">
        <v>1.8538</v>
      </c>
      <c r="GR1017">
        <v>0.157803</v>
      </c>
      <c r="GS1017">
        <v>0</v>
      </c>
      <c r="GT1017">
        <v>25.3182</v>
      </c>
      <c r="GU1017">
        <v>999.9</v>
      </c>
      <c r="GV1017">
        <v>57.716</v>
      </c>
      <c r="GW1017">
        <v>29.144</v>
      </c>
      <c r="GX1017">
        <v>25.9366</v>
      </c>
      <c r="GY1017">
        <v>56.032</v>
      </c>
      <c r="GZ1017">
        <v>46.1498</v>
      </c>
      <c r="HA1017">
        <v>1</v>
      </c>
      <c r="HB1017">
        <v>-0.0645935</v>
      </c>
      <c r="HC1017">
        <v>-0.000217865</v>
      </c>
      <c r="HD1017">
        <v>20.1138</v>
      </c>
      <c r="HE1017">
        <v>5.19932</v>
      </c>
      <c r="HF1017">
        <v>12.0064</v>
      </c>
      <c r="HG1017">
        <v>4.9756</v>
      </c>
      <c r="HH1017">
        <v>3.2934</v>
      </c>
      <c r="HI1017">
        <v>9999</v>
      </c>
      <c r="HJ1017">
        <v>9999</v>
      </c>
      <c r="HK1017">
        <v>9999</v>
      </c>
      <c r="HL1017">
        <v>631.8</v>
      </c>
      <c r="HM1017">
        <v>1.86319</v>
      </c>
      <c r="HN1017">
        <v>1.86798</v>
      </c>
      <c r="HO1017">
        <v>1.8678</v>
      </c>
      <c r="HP1017">
        <v>1.86899</v>
      </c>
      <c r="HQ1017">
        <v>1.86981</v>
      </c>
      <c r="HR1017">
        <v>1.86584</v>
      </c>
      <c r="HS1017">
        <v>1.86691</v>
      </c>
      <c r="HT1017">
        <v>1.86829</v>
      </c>
      <c r="HU1017">
        <v>5</v>
      </c>
      <c r="HV1017">
        <v>0</v>
      </c>
      <c r="HW1017">
        <v>0</v>
      </c>
      <c r="HX1017">
        <v>0</v>
      </c>
      <c r="HY1017" t="s">
        <v>422</v>
      </c>
      <c r="HZ1017" t="s">
        <v>423</v>
      </c>
      <c r="IA1017" t="s">
        <v>424</v>
      </c>
      <c r="IB1017" t="s">
        <v>424</v>
      </c>
      <c r="IC1017" t="s">
        <v>424</v>
      </c>
      <c r="ID1017" t="s">
        <v>424</v>
      </c>
      <c r="IE1017">
        <v>0</v>
      </c>
      <c r="IF1017">
        <v>100</v>
      </c>
      <c r="IG1017">
        <v>100</v>
      </c>
      <c r="IH1017">
        <v>7.255</v>
      </c>
      <c r="II1017">
        <v>0.4044</v>
      </c>
      <c r="IJ1017">
        <v>3.92360093765785</v>
      </c>
      <c r="IK1017">
        <v>0.00601174518973114</v>
      </c>
      <c r="IL1017">
        <v>2.77886958061485e-07</v>
      </c>
      <c r="IM1017">
        <v>-3.54636231360687e-10</v>
      </c>
      <c r="IN1017">
        <v>-0.0563701243599933</v>
      </c>
      <c r="IO1017">
        <v>-0.0144154843440888</v>
      </c>
      <c r="IP1017">
        <v>0.00183489941427445</v>
      </c>
      <c r="IQ1017">
        <v>-1.27444401181449e-05</v>
      </c>
      <c r="IR1017">
        <v>-4</v>
      </c>
      <c r="IS1017">
        <v>1848</v>
      </c>
      <c r="IT1017">
        <v>1</v>
      </c>
      <c r="IU1017">
        <v>25</v>
      </c>
      <c r="IV1017">
        <v>52</v>
      </c>
      <c r="IW1017">
        <v>52</v>
      </c>
      <c r="IX1017">
        <v>1.36963</v>
      </c>
      <c r="IY1017">
        <v>2.62573</v>
      </c>
      <c r="IZ1017">
        <v>1.54785</v>
      </c>
      <c r="JA1017">
        <v>2.30591</v>
      </c>
      <c r="JB1017">
        <v>1.34644</v>
      </c>
      <c r="JC1017">
        <v>2.43164</v>
      </c>
      <c r="JD1017">
        <v>33.558</v>
      </c>
      <c r="JE1017">
        <v>24.2188</v>
      </c>
      <c r="JF1017">
        <v>18</v>
      </c>
      <c r="JG1017">
        <v>498.75</v>
      </c>
      <c r="JH1017">
        <v>413.406</v>
      </c>
      <c r="JI1017">
        <v>25</v>
      </c>
      <c r="JJ1017">
        <v>26.4221</v>
      </c>
      <c r="JK1017">
        <v>30</v>
      </c>
      <c r="JL1017">
        <v>26.38</v>
      </c>
      <c r="JM1017">
        <v>26.3224</v>
      </c>
      <c r="JN1017">
        <v>27.4334</v>
      </c>
      <c r="JO1017">
        <v>28.1935</v>
      </c>
      <c r="JP1017">
        <v>89.9303</v>
      </c>
      <c r="JQ1017">
        <v>25</v>
      </c>
      <c r="JR1017">
        <v>608.032</v>
      </c>
      <c r="JS1017">
        <v>20.8042</v>
      </c>
      <c r="JT1017">
        <v>102.321</v>
      </c>
      <c r="JU1017">
        <v>103.133</v>
      </c>
    </row>
    <row r="1018" spans="1:281">
      <c r="A1018">
        <v>1000</v>
      </c>
      <c r="B1018">
        <v>1659038483.5</v>
      </c>
      <c r="C1018">
        <v>14800.4000000954</v>
      </c>
      <c r="D1018" t="s">
        <v>2435</v>
      </c>
      <c r="E1018" t="s">
        <v>2436</v>
      </c>
      <c r="F1018">
        <v>5</v>
      </c>
      <c r="G1018" t="s">
        <v>2364</v>
      </c>
      <c r="H1018" t="s">
        <v>417</v>
      </c>
      <c r="I1018">
        <v>1659038475.71429</v>
      </c>
      <c r="J1018">
        <f>(K1018)/1000</f>
        <v>0</v>
      </c>
      <c r="K1018">
        <f>IF(CZ1018, AN1018, AH1018)</f>
        <v>0</v>
      </c>
      <c r="L1018">
        <f>IF(CZ1018, AI1018, AG1018)</f>
        <v>0</v>
      </c>
      <c r="M1018">
        <f>DB1018 - IF(AU1018&gt;1, L1018*CV1018*100.0/(AW1018*DP1018), 0)</f>
        <v>0</v>
      </c>
      <c r="N1018">
        <f>((T1018-J1018/2)*M1018-L1018)/(T1018+J1018/2)</f>
        <v>0</v>
      </c>
      <c r="O1018">
        <f>N1018*(DI1018+DJ1018)/1000.0</f>
        <v>0</v>
      </c>
      <c r="P1018">
        <f>(DB1018 - IF(AU1018&gt;1, L1018*CV1018*100.0/(AW1018*DP1018), 0))*(DI1018+DJ1018)/1000.0</f>
        <v>0</v>
      </c>
      <c r="Q1018">
        <f>2.0/((1/S1018-1/R1018)+SIGN(S1018)*SQRT((1/S1018-1/R1018)*(1/S1018-1/R1018) + 4*CW1018/((CW1018+1)*(CW1018+1))*(2*1/S1018*1/R1018-1/R1018*1/R1018)))</f>
        <v>0</v>
      </c>
      <c r="R1018">
        <f>IF(LEFT(CX1018,1)&lt;&gt;"0",IF(LEFT(CX1018,1)="1",3.0,CY1018),$D$5+$E$5*(DP1018*DI1018/($K$5*1000))+$F$5*(DP1018*DI1018/($K$5*1000))*MAX(MIN(CV1018,$J$5),$I$5)*MAX(MIN(CV1018,$J$5),$I$5)+$G$5*MAX(MIN(CV1018,$J$5),$I$5)*(DP1018*DI1018/($K$5*1000))+$H$5*(DP1018*DI1018/($K$5*1000))*(DP1018*DI1018/($K$5*1000)))</f>
        <v>0</v>
      </c>
      <c r="S1018">
        <f>J1018*(1000-(1000*0.61365*exp(17.502*W1018/(240.97+W1018))/(DI1018+DJ1018)+DD1018)/2)/(1000*0.61365*exp(17.502*W1018/(240.97+W1018))/(DI1018+DJ1018)-DD1018)</f>
        <v>0</v>
      </c>
      <c r="T1018">
        <f>1/((CW1018+1)/(Q1018/1.6)+1/(R1018/1.37)) + CW1018/((CW1018+1)/(Q1018/1.6) + CW1018/(R1018/1.37))</f>
        <v>0</v>
      </c>
      <c r="U1018">
        <f>(CR1018*CU1018)</f>
        <v>0</v>
      </c>
      <c r="V1018">
        <f>(DK1018+(U1018+2*0.95*5.67E-8*(((DK1018+$B$7)+273)^4-(DK1018+273)^4)-44100*J1018)/(1.84*29.3*R1018+8*0.95*5.67E-8*(DK1018+273)^3))</f>
        <v>0</v>
      </c>
      <c r="W1018">
        <f>($C$7*DL1018+$D$7*DM1018+$E$7*V1018)</f>
        <v>0</v>
      </c>
      <c r="X1018">
        <f>0.61365*exp(17.502*W1018/(240.97+W1018))</f>
        <v>0</v>
      </c>
      <c r="Y1018">
        <f>(Z1018/AA1018*100)</f>
        <v>0</v>
      </c>
      <c r="Z1018">
        <f>DD1018*(DI1018+DJ1018)/1000</f>
        <v>0</v>
      </c>
      <c r="AA1018">
        <f>0.61365*exp(17.502*DK1018/(240.97+DK1018))</f>
        <v>0</v>
      </c>
      <c r="AB1018">
        <f>(X1018-DD1018*(DI1018+DJ1018)/1000)</f>
        <v>0</v>
      </c>
      <c r="AC1018">
        <f>(-J1018*44100)</f>
        <v>0</v>
      </c>
      <c r="AD1018">
        <f>2*29.3*R1018*0.92*(DK1018-W1018)</f>
        <v>0</v>
      </c>
      <c r="AE1018">
        <f>2*0.95*5.67E-8*(((DK1018+$B$7)+273)^4-(W1018+273)^4)</f>
        <v>0</v>
      </c>
      <c r="AF1018">
        <f>U1018+AE1018+AC1018+AD1018</f>
        <v>0</v>
      </c>
      <c r="AG1018">
        <f>DH1018*AU1018*(DC1018-DB1018*(1000-AU1018*DE1018)/(1000-AU1018*DD1018))/(100*CV1018)</f>
        <v>0</v>
      </c>
      <c r="AH1018">
        <f>1000*DH1018*AU1018*(DD1018-DE1018)/(100*CV1018*(1000-AU1018*DD1018))</f>
        <v>0</v>
      </c>
      <c r="AI1018">
        <f>(AJ1018 - AK1018 - DI1018*1E3/(8.314*(DK1018+273.15)) * AM1018/DH1018 * AL1018) * DH1018/(100*CV1018) * (1000 - DE1018)/1000</f>
        <v>0</v>
      </c>
      <c r="AJ1018">
        <v>611.775084037872</v>
      </c>
      <c r="AK1018">
        <v>585.153478787879</v>
      </c>
      <c r="AL1018">
        <v>3.31051797174266</v>
      </c>
      <c r="AM1018">
        <v>66.0516311451933</v>
      </c>
      <c r="AN1018">
        <f>(AP1018 - AO1018 + DI1018*1E3/(8.314*(DK1018+273.15)) * AR1018/DH1018 * AQ1018) * DH1018/(100*CV1018) * 1000/(1000 - AP1018)</f>
        <v>0</v>
      </c>
      <c r="AO1018">
        <v>20.7772582622861</v>
      </c>
      <c r="AP1018">
        <v>22.9344405594406</v>
      </c>
      <c r="AQ1018">
        <v>-8.82833977326859e-05</v>
      </c>
      <c r="AR1018">
        <v>92.4097792653795</v>
      </c>
      <c r="AS1018">
        <v>0</v>
      </c>
      <c r="AT1018">
        <v>0</v>
      </c>
      <c r="AU1018">
        <f>IF(AS1018*$H$13&gt;=AW1018,1.0,(AW1018/(AW1018-AS1018*$H$13)))</f>
        <v>0</v>
      </c>
      <c r="AV1018">
        <f>(AU1018-1)*100</f>
        <v>0</v>
      </c>
      <c r="AW1018">
        <f>MAX(0,($B$13+$C$13*DP1018)/(1+$D$13*DP1018)*DI1018/(DK1018+273)*$E$13)</f>
        <v>0</v>
      </c>
      <c r="AX1018" t="s">
        <v>418</v>
      </c>
      <c r="AY1018" t="s">
        <v>418</v>
      </c>
      <c r="AZ1018">
        <v>0</v>
      </c>
      <c r="BA1018">
        <v>0</v>
      </c>
      <c r="BB1018">
        <f>1-AZ1018/BA1018</f>
        <v>0</v>
      </c>
      <c r="BC1018">
        <v>0</v>
      </c>
      <c r="BD1018" t="s">
        <v>418</v>
      </c>
      <c r="BE1018" t="s">
        <v>418</v>
      </c>
      <c r="BF1018">
        <v>0</v>
      </c>
      <c r="BG1018">
        <v>0</v>
      </c>
      <c r="BH1018">
        <f>1-BF1018/BG1018</f>
        <v>0</v>
      </c>
      <c r="BI1018">
        <v>0.5</v>
      </c>
      <c r="BJ1018">
        <f>CS1018</f>
        <v>0</v>
      </c>
      <c r="BK1018">
        <f>L1018</f>
        <v>0</v>
      </c>
      <c r="BL1018">
        <f>BH1018*BI1018*BJ1018</f>
        <v>0</v>
      </c>
      <c r="BM1018">
        <f>(BK1018-BC1018)/BJ1018</f>
        <v>0</v>
      </c>
      <c r="BN1018">
        <f>(BA1018-BG1018)/BG1018</f>
        <v>0</v>
      </c>
      <c r="BO1018">
        <f>AZ1018/(BB1018+AZ1018/BG1018)</f>
        <v>0</v>
      </c>
      <c r="BP1018" t="s">
        <v>418</v>
      </c>
      <c r="BQ1018">
        <v>0</v>
      </c>
      <c r="BR1018">
        <f>IF(BQ1018&lt;&gt;0, BQ1018, BO1018)</f>
        <v>0</v>
      </c>
      <c r="BS1018">
        <f>1-BR1018/BG1018</f>
        <v>0</v>
      </c>
      <c r="BT1018">
        <f>(BG1018-BF1018)/(BG1018-BR1018)</f>
        <v>0</v>
      </c>
      <c r="BU1018">
        <f>(BA1018-BG1018)/(BA1018-BR1018)</f>
        <v>0</v>
      </c>
      <c r="BV1018">
        <f>(BG1018-BF1018)/(BG1018-AZ1018)</f>
        <v>0</v>
      </c>
      <c r="BW1018">
        <f>(BA1018-BG1018)/(BA1018-AZ1018)</f>
        <v>0</v>
      </c>
      <c r="BX1018">
        <f>(BT1018*BR1018/BF1018)</f>
        <v>0</v>
      </c>
      <c r="BY1018">
        <f>(1-BX1018)</f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f>$B$11*DQ1018+$C$11*DR1018+$F$11*EC1018*(1-EF1018)</f>
        <v>0</v>
      </c>
      <c r="CS1018">
        <f>CR1018*CT1018</f>
        <v>0</v>
      </c>
      <c r="CT1018">
        <f>($B$11*$D$9+$C$11*$D$9+$F$11*((EP1018+EH1018)/MAX(EP1018+EH1018+EQ1018, 0.1)*$I$9+EQ1018/MAX(EP1018+EH1018+EQ1018, 0.1)*$J$9))/($B$11+$C$11+$F$11)</f>
        <v>0</v>
      </c>
      <c r="CU1018">
        <f>($B$11*$K$9+$C$11*$K$9+$F$11*((EP1018+EH1018)/MAX(EP1018+EH1018+EQ1018, 0.1)*$P$9+EQ1018/MAX(EP1018+EH1018+EQ1018, 0.1)*$Q$9))/($B$11+$C$11+$F$11)</f>
        <v>0</v>
      </c>
      <c r="CV1018">
        <v>6</v>
      </c>
      <c r="CW1018">
        <v>0.5</v>
      </c>
      <c r="CX1018" t="s">
        <v>419</v>
      </c>
      <c r="CY1018">
        <v>2</v>
      </c>
      <c r="CZ1018" t="b">
        <v>1</v>
      </c>
      <c r="DA1018">
        <v>1659038475.71429</v>
      </c>
      <c r="DB1018">
        <v>548.425035714286</v>
      </c>
      <c r="DC1018">
        <v>582.5725</v>
      </c>
      <c r="DD1018">
        <v>22.92625</v>
      </c>
      <c r="DE1018">
        <v>20.7777928571429</v>
      </c>
      <c r="DF1018">
        <v>541.222607142857</v>
      </c>
      <c r="DG1018">
        <v>22.5221285714286</v>
      </c>
      <c r="DH1018">
        <v>500.046571428571</v>
      </c>
      <c r="DI1018">
        <v>90.2462428571429</v>
      </c>
      <c r="DJ1018">
        <v>0.0434682821428572</v>
      </c>
      <c r="DK1018">
        <v>27.2340714285714</v>
      </c>
      <c r="DL1018">
        <v>27.9106785714286</v>
      </c>
      <c r="DM1018">
        <v>999.9</v>
      </c>
      <c r="DN1018">
        <v>0</v>
      </c>
      <c r="DO1018">
        <v>0</v>
      </c>
      <c r="DP1018">
        <v>9991.25</v>
      </c>
      <c r="DQ1018">
        <v>0</v>
      </c>
      <c r="DR1018">
        <v>16.0566428571429</v>
      </c>
      <c r="DS1018">
        <v>-34.1474642857143</v>
      </c>
      <c r="DT1018">
        <v>561.293571428571</v>
      </c>
      <c r="DU1018">
        <v>594.933892857143</v>
      </c>
      <c r="DV1018">
        <v>2.14845357142857</v>
      </c>
      <c r="DW1018">
        <v>582.5725</v>
      </c>
      <c r="DX1018">
        <v>20.7777928571429</v>
      </c>
      <c r="DY1018">
        <v>2.06900678571429</v>
      </c>
      <c r="DZ1018">
        <v>1.8751175</v>
      </c>
      <c r="EA1018">
        <v>17.9825535714286</v>
      </c>
      <c r="EB1018">
        <v>16.4274607142857</v>
      </c>
      <c r="EC1018">
        <v>1999.99821428571</v>
      </c>
      <c r="ED1018">
        <v>0.980002107142857</v>
      </c>
      <c r="EE1018">
        <v>0.0199983857142857</v>
      </c>
      <c r="EF1018">
        <v>0</v>
      </c>
      <c r="EG1018">
        <v>464.180714285714</v>
      </c>
      <c r="EH1018">
        <v>5.00063</v>
      </c>
      <c r="EI1018">
        <v>9330.55285714286</v>
      </c>
      <c r="EJ1018">
        <v>17256.8928571429</v>
      </c>
      <c r="EK1018">
        <v>37.8794285714286</v>
      </c>
      <c r="EL1018">
        <v>38</v>
      </c>
      <c r="EM1018">
        <v>37.437</v>
      </c>
      <c r="EN1018">
        <v>37.312</v>
      </c>
      <c r="EO1018">
        <v>38.937</v>
      </c>
      <c r="EP1018">
        <v>1955.09821428571</v>
      </c>
      <c r="EQ1018">
        <v>39.9</v>
      </c>
      <c r="ER1018">
        <v>0</v>
      </c>
      <c r="ES1018">
        <v>1659038482.9</v>
      </c>
      <c r="ET1018">
        <v>0</v>
      </c>
      <c r="EU1018">
        <v>464.293615384615</v>
      </c>
      <c r="EV1018">
        <v>15.5484444289771</v>
      </c>
      <c r="EW1018">
        <v>328.18803420237</v>
      </c>
      <c r="EX1018">
        <v>9332.92076923077</v>
      </c>
      <c r="EY1018">
        <v>15</v>
      </c>
      <c r="EZ1018">
        <v>1659035359.5</v>
      </c>
      <c r="FA1018" t="s">
        <v>1976</v>
      </c>
      <c r="FB1018">
        <v>1659035357.5</v>
      </c>
      <c r="FC1018">
        <v>1659035359.5</v>
      </c>
      <c r="FD1018">
        <v>1</v>
      </c>
      <c r="FE1018">
        <v>-0.104</v>
      </c>
      <c r="FF1018">
        <v>-0.037</v>
      </c>
      <c r="FG1018">
        <v>6.435</v>
      </c>
      <c r="FH1018">
        <v>0.501</v>
      </c>
      <c r="FI1018">
        <v>420</v>
      </c>
      <c r="FJ1018">
        <v>25</v>
      </c>
      <c r="FK1018">
        <v>0.45</v>
      </c>
      <c r="FL1018">
        <v>0.11</v>
      </c>
      <c r="FM1018">
        <v>-34.0375804878049</v>
      </c>
      <c r="FN1018">
        <v>-0.677188850174291</v>
      </c>
      <c r="FO1018">
        <v>0.578205820059762</v>
      </c>
      <c r="FP1018">
        <v>0</v>
      </c>
      <c r="FQ1018">
        <v>463.168323529412</v>
      </c>
      <c r="FR1018">
        <v>16.0548968689612</v>
      </c>
      <c r="FS1018">
        <v>1.58844248022262</v>
      </c>
      <c r="FT1018">
        <v>0</v>
      </c>
      <c r="FU1018">
        <v>2.14530975609756</v>
      </c>
      <c r="FV1018">
        <v>0.0578627874564455</v>
      </c>
      <c r="FW1018">
        <v>0.00628915655588362</v>
      </c>
      <c r="FX1018">
        <v>1</v>
      </c>
      <c r="FY1018">
        <v>1</v>
      </c>
      <c r="FZ1018">
        <v>3</v>
      </c>
      <c r="GA1018" t="s">
        <v>421</v>
      </c>
      <c r="GB1018">
        <v>2.97362</v>
      </c>
      <c r="GC1018">
        <v>2.69707</v>
      </c>
      <c r="GD1018">
        <v>0.113884</v>
      </c>
      <c r="GE1018">
        <v>0.119885</v>
      </c>
      <c r="GF1018">
        <v>0.0999116</v>
      </c>
      <c r="GG1018">
        <v>0.0942136</v>
      </c>
      <c r="GH1018">
        <v>34505.9</v>
      </c>
      <c r="GI1018">
        <v>37489</v>
      </c>
      <c r="GJ1018">
        <v>35286.9</v>
      </c>
      <c r="GK1018">
        <v>38629.3</v>
      </c>
      <c r="GL1018">
        <v>45033.1</v>
      </c>
      <c r="GM1018">
        <v>50536.7</v>
      </c>
      <c r="GN1018">
        <v>55158.5</v>
      </c>
      <c r="GO1018">
        <v>61961.7</v>
      </c>
      <c r="GP1018">
        <v>1.9872</v>
      </c>
      <c r="GQ1018">
        <v>1.8538</v>
      </c>
      <c r="GR1018">
        <v>0.154376</v>
      </c>
      <c r="GS1018">
        <v>0</v>
      </c>
      <c r="GT1018">
        <v>25.3204</v>
      </c>
      <c r="GU1018">
        <v>999.9</v>
      </c>
      <c r="GV1018">
        <v>57.716</v>
      </c>
      <c r="GW1018">
        <v>29.165</v>
      </c>
      <c r="GX1018">
        <v>25.9661</v>
      </c>
      <c r="GY1018">
        <v>55.352</v>
      </c>
      <c r="GZ1018">
        <v>45.7051</v>
      </c>
      <c r="HA1018">
        <v>1</v>
      </c>
      <c r="HB1018">
        <v>-0.0651829</v>
      </c>
      <c r="HC1018">
        <v>0.00043573</v>
      </c>
      <c r="HD1018">
        <v>20.1142</v>
      </c>
      <c r="HE1018">
        <v>5.19932</v>
      </c>
      <c r="HF1018">
        <v>12.0052</v>
      </c>
      <c r="HG1018">
        <v>4.976</v>
      </c>
      <c r="HH1018">
        <v>3.2938</v>
      </c>
      <c r="HI1018">
        <v>9999</v>
      </c>
      <c r="HJ1018">
        <v>9999</v>
      </c>
      <c r="HK1018">
        <v>9999</v>
      </c>
      <c r="HL1018">
        <v>631.8</v>
      </c>
      <c r="HM1018">
        <v>1.86313</v>
      </c>
      <c r="HN1018">
        <v>1.86798</v>
      </c>
      <c r="HO1018">
        <v>1.8678</v>
      </c>
      <c r="HP1018">
        <v>1.86893</v>
      </c>
      <c r="HQ1018">
        <v>1.86978</v>
      </c>
      <c r="HR1018">
        <v>1.86584</v>
      </c>
      <c r="HS1018">
        <v>1.86691</v>
      </c>
      <c r="HT1018">
        <v>1.86829</v>
      </c>
      <c r="HU1018">
        <v>5</v>
      </c>
      <c r="HV1018">
        <v>0</v>
      </c>
      <c r="HW1018">
        <v>0</v>
      </c>
      <c r="HX1018">
        <v>0</v>
      </c>
      <c r="HY1018" t="s">
        <v>422</v>
      </c>
      <c r="HZ1018" t="s">
        <v>423</v>
      </c>
      <c r="IA1018" t="s">
        <v>424</v>
      </c>
      <c r="IB1018" t="s">
        <v>424</v>
      </c>
      <c r="IC1018" t="s">
        <v>424</v>
      </c>
      <c r="ID1018" t="s">
        <v>424</v>
      </c>
      <c r="IE1018">
        <v>0</v>
      </c>
      <c r="IF1018">
        <v>100</v>
      </c>
      <c r="IG1018">
        <v>100</v>
      </c>
      <c r="IH1018">
        <v>7.351</v>
      </c>
      <c r="II1018">
        <v>0.4043</v>
      </c>
      <c r="IJ1018">
        <v>3.92360093765785</v>
      </c>
      <c r="IK1018">
        <v>0.00601174518973114</v>
      </c>
      <c r="IL1018">
        <v>2.77886958061485e-07</v>
      </c>
      <c r="IM1018">
        <v>-3.54636231360687e-10</v>
      </c>
      <c r="IN1018">
        <v>-0.0563701243599933</v>
      </c>
      <c r="IO1018">
        <v>-0.0144154843440888</v>
      </c>
      <c r="IP1018">
        <v>0.00183489941427445</v>
      </c>
      <c r="IQ1018">
        <v>-1.27444401181449e-05</v>
      </c>
      <c r="IR1018">
        <v>-4</v>
      </c>
      <c r="IS1018">
        <v>1848</v>
      </c>
      <c r="IT1018">
        <v>1</v>
      </c>
      <c r="IU1018">
        <v>25</v>
      </c>
      <c r="IV1018">
        <v>52.1</v>
      </c>
      <c r="IW1018">
        <v>52.1</v>
      </c>
      <c r="IX1018">
        <v>1.39893</v>
      </c>
      <c r="IY1018">
        <v>2.63062</v>
      </c>
      <c r="IZ1018">
        <v>1.54785</v>
      </c>
      <c r="JA1018">
        <v>2.30591</v>
      </c>
      <c r="JB1018">
        <v>1.34644</v>
      </c>
      <c r="JC1018">
        <v>2.30347</v>
      </c>
      <c r="JD1018">
        <v>33.558</v>
      </c>
      <c r="JE1018">
        <v>24.2101</v>
      </c>
      <c r="JF1018">
        <v>18</v>
      </c>
      <c r="JG1018">
        <v>499.518</v>
      </c>
      <c r="JH1018">
        <v>413.392</v>
      </c>
      <c r="JI1018">
        <v>25.0002</v>
      </c>
      <c r="JJ1018">
        <v>26.4221</v>
      </c>
      <c r="JK1018">
        <v>30</v>
      </c>
      <c r="JL1018">
        <v>26.3777</v>
      </c>
      <c r="JM1018">
        <v>26.3202</v>
      </c>
      <c r="JN1018">
        <v>28.0236</v>
      </c>
      <c r="JO1018">
        <v>28.1935</v>
      </c>
      <c r="JP1018">
        <v>89.9303</v>
      </c>
      <c r="JQ1018">
        <v>25</v>
      </c>
      <c r="JR1018">
        <v>621.622</v>
      </c>
      <c r="JS1018">
        <v>20.8042</v>
      </c>
      <c r="JT1018">
        <v>102.321</v>
      </c>
      <c r="JU1018">
        <v>103.135</v>
      </c>
    </row>
    <row r="1019" spans="1:281">
      <c r="A1019">
        <v>1001</v>
      </c>
      <c r="B1019">
        <v>1659038488.5</v>
      </c>
      <c r="C1019">
        <v>14805.4000000954</v>
      </c>
      <c r="D1019" t="s">
        <v>2437</v>
      </c>
      <c r="E1019" t="s">
        <v>2438</v>
      </c>
      <c r="F1019">
        <v>5</v>
      </c>
      <c r="G1019" t="s">
        <v>2364</v>
      </c>
      <c r="H1019" t="s">
        <v>417</v>
      </c>
      <c r="I1019">
        <v>1659038481</v>
      </c>
      <c r="J1019">
        <f>(K1019)/1000</f>
        <v>0</v>
      </c>
      <c r="K1019">
        <f>IF(CZ1019, AN1019, AH1019)</f>
        <v>0</v>
      </c>
      <c r="L1019">
        <f>IF(CZ1019, AI1019, AG1019)</f>
        <v>0</v>
      </c>
      <c r="M1019">
        <f>DB1019 - IF(AU1019&gt;1, L1019*CV1019*100.0/(AW1019*DP1019), 0)</f>
        <v>0</v>
      </c>
      <c r="N1019">
        <f>((T1019-J1019/2)*M1019-L1019)/(T1019+J1019/2)</f>
        <v>0</v>
      </c>
      <c r="O1019">
        <f>N1019*(DI1019+DJ1019)/1000.0</f>
        <v>0</v>
      </c>
      <c r="P1019">
        <f>(DB1019 - IF(AU1019&gt;1, L1019*CV1019*100.0/(AW1019*DP1019), 0))*(DI1019+DJ1019)/1000.0</f>
        <v>0</v>
      </c>
      <c r="Q1019">
        <f>2.0/((1/S1019-1/R1019)+SIGN(S1019)*SQRT((1/S1019-1/R1019)*(1/S1019-1/R1019) + 4*CW1019/((CW1019+1)*(CW1019+1))*(2*1/S1019*1/R1019-1/R1019*1/R1019)))</f>
        <v>0</v>
      </c>
      <c r="R1019">
        <f>IF(LEFT(CX1019,1)&lt;&gt;"0",IF(LEFT(CX1019,1)="1",3.0,CY1019),$D$5+$E$5*(DP1019*DI1019/($K$5*1000))+$F$5*(DP1019*DI1019/($K$5*1000))*MAX(MIN(CV1019,$J$5),$I$5)*MAX(MIN(CV1019,$J$5),$I$5)+$G$5*MAX(MIN(CV1019,$J$5),$I$5)*(DP1019*DI1019/($K$5*1000))+$H$5*(DP1019*DI1019/($K$5*1000))*(DP1019*DI1019/($K$5*1000)))</f>
        <v>0</v>
      </c>
      <c r="S1019">
        <f>J1019*(1000-(1000*0.61365*exp(17.502*W1019/(240.97+W1019))/(DI1019+DJ1019)+DD1019)/2)/(1000*0.61365*exp(17.502*W1019/(240.97+W1019))/(DI1019+DJ1019)-DD1019)</f>
        <v>0</v>
      </c>
      <c r="T1019">
        <f>1/((CW1019+1)/(Q1019/1.6)+1/(R1019/1.37)) + CW1019/((CW1019+1)/(Q1019/1.6) + CW1019/(R1019/1.37))</f>
        <v>0</v>
      </c>
      <c r="U1019">
        <f>(CR1019*CU1019)</f>
        <v>0</v>
      </c>
      <c r="V1019">
        <f>(DK1019+(U1019+2*0.95*5.67E-8*(((DK1019+$B$7)+273)^4-(DK1019+273)^4)-44100*J1019)/(1.84*29.3*R1019+8*0.95*5.67E-8*(DK1019+273)^3))</f>
        <v>0</v>
      </c>
      <c r="W1019">
        <f>($C$7*DL1019+$D$7*DM1019+$E$7*V1019)</f>
        <v>0</v>
      </c>
      <c r="X1019">
        <f>0.61365*exp(17.502*W1019/(240.97+W1019))</f>
        <v>0</v>
      </c>
      <c r="Y1019">
        <f>(Z1019/AA1019*100)</f>
        <v>0</v>
      </c>
      <c r="Z1019">
        <f>DD1019*(DI1019+DJ1019)/1000</f>
        <v>0</v>
      </c>
      <c r="AA1019">
        <f>0.61365*exp(17.502*DK1019/(240.97+DK1019))</f>
        <v>0</v>
      </c>
      <c r="AB1019">
        <f>(X1019-DD1019*(DI1019+DJ1019)/1000)</f>
        <v>0</v>
      </c>
      <c r="AC1019">
        <f>(-J1019*44100)</f>
        <v>0</v>
      </c>
      <c r="AD1019">
        <f>2*29.3*R1019*0.92*(DK1019-W1019)</f>
        <v>0</v>
      </c>
      <c r="AE1019">
        <f>2*0.95*5.67E-8*(((DK1019+$B$7)+273)^4-(W1019+273)^4)</f>
        <v>0</v>
      </c>
      <c r="AF1019">
        <f>U1019+AE1019+AC1019+AD1019</f>
        <v>0</v>
      </c>
      <c r="AG1019">
        <f>DH1019*AU1019*(DC1019-DB1019*(1000-AU1019*DE1019)/(1000-AU1019*DD1019))/(100*CV1019)</f>
        <v>0</v>
      </c>
      <c r="AH1019">
        <f>1000*DH1019*AU1019*(DD1019-DE1019)/(100*CV1019*(1000-AU1019*DD1019))</f>
        <v>0</v>
      </c>
      <c r="AI1019">
        <f>(AJ1019 - AK1019 - DI1019*1E3/(8.314*(DK1019+273.15)) * AM1019/DH1019 * AL1019) * DH1019/(100*CV1019) * (1000 - DE1019)/1000</f>
        <v>0</v>
      </c>
      <c r="AJ1019">
        <v>628.663559650184</v>
      </c>
      <c r="AK1019">
        <v>601.668181818182</v>
      </c>
      <c r="AL1019">
        <v>3.31155074490321</v>
      </c>
      <c r="AM1019">
        <v>66.0516311451933</v>
      </c>
      <c r="AN1019">
        <f>(AP1019 - AO1019 + DI1019*1E3/(8.314*(DK1019+273.15)) * AR1019/DH1019 * AQ1019) * DH1019/(100*CV1019) * 1000/(1000 - AP1019)</f>
        <v>0</v>
      </c>
      <c r="AO1019">
        <v>20.774847175718</v>
      </c>
      <c r="AP1019">
        <v>22.9400167832168</v>
      </c>
      <c r="AQ1019">
        <v>-0.000100549144621427</v>
      </c>
      <c r="AR1019">
        <v>92.4097792653795</v>
      </c>
      <c r="AS1019">
        <v>0</v>
      </c>
      <c r="AT1019">
        <v>0</v>
      </c>
      <c r="AU1019">
        <f>IF(AS1019*$H$13&gt;=AW1019,1.0,(AW1019/(AW1019-AS1019*$H$13)))</f>
        <v>0</v>
      </c>
      <c r="AV1019">
        <f>(AU1019-1)*100</f>
        <v>0</v>
      </c>
      <c r="AW1019">
        <f>MAX(0,($B$13+$C$13*DP1019)/(1+$D$13*DP1019)*DI1019/(DK1019+273)*$E$13)</f>
        <v>0</v>
      </c>
      <c r="AX1019" t="s">
        <v>418</v>
      </c>
      <c r="AY1019" t="s">
        <v>418</v>
      </c>
      <c r="AZ1019">
        <v>0</v>
      </c>
      <c r="BA1019">
        <v>0</v>
      </c>
      <c r="BB1019">
        <f>1-AZ1019/BA1019</f>
        <v>0</v>
      </c>
      <c r="BC1019">
        <v>0</v>
      </c>
      <c r="BD1019" t="s">
        <v>418</v>
      </c>
      <c r="BE1019" t="s">
        <v>418</v>
      </c>
      <c r="BF1019">
        <v>0</v>
      </c>
      <c r="BG1019">
        <v>0</v>
      </c>
      <c r="BH1019">
        <f>1-BF1019/BG1019</f>
        <v>0</v>
      </c>
      <c r="BI1019">
        <v>0.5</v>
      </c>
      <c r="BJ1019">
        <f>CS1019</f>
        <v>0</v>
      </c>
      <c r="BK1019">
        <f>L1019</f>
        <v>0</v>
      </c>
      <c r="BL1019">
        <f>BH1019*BI1019*BJ1019</f>
        <v>0</v>
      </c>
      <c r="BM1019">
        <f>(BK1019-BC1019)/BJ1019</f>
        <v>0</v>
      </c>
      <c r="BN1019">
        <f>(BA1019-BG1019)/BG1019</f>
        <v>0</v>
      </c>
      <c r="BO1019">
        <f>AZ1019/(BB1019+AZ1019/BG1019)</f>
        <v>0</v>
      </c>
      <c r="BP1019" t="s">
        <v>418</v>
      </c>
      <c r="BQ1019">
        <v>0</v>
      </c>
      <c r="BR1019">
        <f>IF(BQ1019&lt;&gt;0, BQ1019, BO1019)</f>
        <v>0</v>
      </c>
      <c r="BS1019">
        <f>1-BR1019/BG1019</f>
        <v>0</v>
      </c>
      <c r="BT1019">
        <f>(BG1019-BF1019)/(BG1019-BR1019)</f>
        <v>0</v>
      </c>
      <c r="BU1019">
        <f>(BA1019-BG1019)/(BA1019-BR1019)</f>
        <v>0</v>
      </c>
      <c r="BV1019">
        <f>(BG1019-BF1019)/(BG1019-AZ1019)</f>
        <v>0</v>
      </c>
      <c r="BW1019">
        <f>(BA1019-BG1019)/(BA1019-AZ1019)</f>
        <v>0</v>
      </c>
      <c r="BX1019">
        <f>(BT1019*BR1019/BF1019)</f>
        <v>0</v>
      </c>
      <c r="BY1019">
        <f>(1-BX1019)</f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f>$B$11*DQ1019+$C$11*DR1019+$F$11*EC1019*(1-EF1019)</f>
        <v>0</v>
      </c>
      <c r="CS1019">
        <f>CR1019*CT1019</f>
        <v>0</v>
      </c>
      <c r="CT1019">
        <f>($B$11*$D$9+$C$11*$D$9+$F$11*((EP1019+EH1019)/MAX(EP1019+EH1019+EQ1019, 0.1)*$I$9+EQ1019/MAX(EP1019+EH1019+EQ1019, 0.1)*$J$9))/($B$11+$C$11+$F$11)</f>
        <v>0</v>
      </c>
      <c r="CU1019">
        <f>($B$11*$K$9+$C$11*$K$9+$F$11*((EP1019+EH1019)/MAX(EP1019+EH1019+EQ1019, 0.1)*$P$9+EQ1019/MAX(EP1019+EH1019+EQ1019, 0.1)*$Q$9))/($B$11+$C$11+$F$11)</f>
        <v>0</v>
      </c>
      <c r="CV1019">
        <v>6</v>
      </c>
      <c r="CW1019">
        <v>0.5</v>
      </c>
      <c r="CX1019" t="s">
        <v>419</v>
      </c>
      <c r="CY1019">
        <v>2</v>
      </c>
      <c r="CZ1019" t="b">
        <v>1</v>
      </c>
      <c r="DA1019">
        <v>1659038481</v>
      </c>
      <c r="DB1019">
        <v>565.416037037037</v>
      </c>
      <c r="DC1019">
        <v>599.733</v>
      </c>
      <c r="DD1019">
        <v>22.9307222222222</v>
      </c>
      <c r="DE1019">
        <v>20.7764444444444</v>
      </c>
      <c r="DF1019">
        <v>558.112333333333</v>
      </c>
      <c r="DG1019">
        <v>22.5263925925926</v>
      </c>
      <c r="DH1019">
        <v>500.057851851852</v>
      </c>
      <c r="DI1019">
        <v>90.2464407407407</v>
      </c>
      <c r="DJ1019">
        <v>0.0434809851851852</v>
      </c>
      <c r="DK1019">
        <v>27.2208888888889</v>
      </c>
      <c r="DL1019">
        <v>27.8770777777778</v>
      </c>
      <c r="DM1019">
        <v>999.9</v>
      </c>
      <c r="DN1019">
        <v>0</v>
      </c>
      <c r="DO1019">
        <v>0</v>
      </c>
      <c r="DP1019">
        <v>9986.2962962963</v>
      </c>
      <c r="DQ1019">
        <v>0</v>
      </c>
      <c r="DR1019">
        <v>16.0567888888889</v>
      </c>
      <c r="DS1019">
        <v>-34.3169555555556</v>
      </c>
      <c r="DT1019">
        <v>578.685851851852</v>
      </c>
      <c r="DU1019">
        <v>612.457666666667</v>
      </c>
      <c r="DV1019">
        <v>2.15427111111111</v>
      </c>
      <c r="DW1019">
        <v>599.733</v>
      </c>
      <c r="DX1019">
        <v>20.7764444444444</v>
      </c>
      <c r="DY1019">
        <v>2.06941518518519</v>
      </c>
      <c r="DZ1019">
        <v>1.87499962962963</v>
      </c>
      <c r="EA1019">
        <v>17.9856925925926</v>
      </c>
      <c r="EB1019">
        <v>16.4264888888889</v>
      </c>
      <c r="EC1019">
        <v>1999.99296296296</v>
      </c>
      <c r="ED1019">
        <v>0.980002</v>
      </c>
      <c r="EE1019">
        <v>0.0199985</v>
      </c>
      <c r="EF1019">
        <v>0</v>
      </c>
      <c r="EG1019">
        <v>465.600074074074</v>
      </c>
      <c r="EH1019">
        <v>5.00063</v>
      </c>
      <c r="EI1019">
        <v>9358.89777777778</v>
      </c>
      <c r="EJ1019">
        <v>17256.837037037</v>
      </c>
      <c r="EK1019">
        <v>37.8795925925926</v>
      </c>
      <c r="EL1019">
        <v>38</v>
      </c>
      <c r="EM1019">
        <v>37.437</v>
      </c>
      <c r="EN1019">
        <v>37.312</v>
      </c>
      <c r="EO1019">
        <v>38.937</v>
      </c>
      <c r="EP1019">
        <v>1955.09296296296</v>
      </c>
      <c r="EQ1019">
        <v>39.9</v>
      </c>
      <c r="ER1019">
        <v>0</v>
      </c>
      <c r="ES1019">
        <v>1659038487.7</v>
      </c>
      <c r="ET1019">
        <v>0</v>
      </c>
      <c r="EU1019">
        <v>465.587192307692</v>
      </c>
      <c r="EV1019">
        <v>15.3165470121874</v>
      </c>
      <c r="EW1019">
        <v>316.499145503717</v>
      </c>
      <c r="EX1019">
        <v>9358.60076923077</v>
      </c>
      <c r="EY1019">
        <v>15</v>
      </c>
      <c r="EZ1019">
        <v>1659035359.5</v>
      </c>
      <c r="FA1019" t="s">
        <v>1976</v>
      </c>
      <c r="FB1019">
        <v>1659035357.5</v>
      </c>
      <c r="FC1019">
        <v>1659035359.5</v>
      </c>
      <c r="FD1019">
        <v>1</v>
      </c>
      <c r="FE1019">
        <v>-0.104</v>
      </c>
      <c r="FF1019">
        <v>-0.037</v>
      </c>
      <c r="FG1019">
        <v>6.435</v>
      </c>
      <c r="FH1019">
        <v>0.501</v>
      </c>
      <c r="FI1019">
        <v>420</v>
      </c>
      <c r="FJ1019">
        <v>25</v>
      </c>
      <c r="FK1019">
        <v>0.45</v>
      </c>
      <c r="FL1019">
        <v>0.11</v>
      </c>
      <c r="FM1019">
        <v>-34.2934756097561</v>
      </c>
      <c r="FN1019">
        <v>-2.56537630662026</v>
      </c>
      <c r="FO1019">
        <v>0.677258023669434</v>
      </c>
      <c r="FP1019">
        <v>0</v>
      </c>
      <c r="FQ1019">
        <v>464.620970588235</v>
      </c>
      <c r="FR1019">
        <v>16.0633002223811</v>
      </c>
      <c r="FS1019">
        <v>1.59031509059376</v>
      </c>
      <c r="FT1019">
        <v>0</v>
      </c>
      <c r="FU1019">
        <v>2.14983707317073</v>
      </c>
      <c r="FV1019">
        <v>0.0601059930313567</v>
      </c>
      <c r="FW1019">
        <v>0.00653848317007681</v>
      </c>
      <c r="FX1019">
        <v>1</v>
      </c>
      <c r="FY1019">
        <v>1</v>
      </c>
      <c r="FZ1019">
        <v>3</v>
      </c>
      <c r="GA1019" t="s">
        <v>421</v>
      </c>
      <c r="GB1019">
        <v>2.97325</v>
      </c>
      <c r="GC1019">
        <v>2.69684</v>
      </c>
      <c r="GD1019">
        <v>0.116165</v>
      </c>
      <c r="GE1019">
        <v>0.122133</v>
      </c>
      <c r="GF1019">
        <v>0.0999302</v>
      </c>
      <c r="GG1019">
        <v>0.094203</v>
      </c>
      <c r="GH1019">
        <v>34417.6</v>
      </c>
      <c r="GI1019">
        <v>37393.6</v>
      </c>
      <c r="GJ1019">
        <v>35287.3</v>
      </c>
      <c r="GK1019">
        <v>38629.6</v>
      </c>
      <c r="GL1019">
        <v>45032.9</v>
      </c>
      <c r="GM1019">
        <v>50537.5</v>
      </c>
      <c r="GN1019">
        <v>55159.4</v>
      </c>
      <c r="GO1019">
        <v>61961.9</v>
      </c>
      <c r="GP1019">
        <v>1.9856</v>
      </c>
      <c r="GQ1019">
        <v>1.854</v>
      </c>
      <c r="GR1019">
        <v>0.153035</v>
      </c>
      <c r="GS1019">
        <v>0</v>
      </c>
      <c r="GT1019">
        <v>25.3182</v>
      </c>
      <c r="GU1019">
        <v>999.9</v>
      </c>
      <c r="GV1019">
        <v>57.716</v>
      </c>
      <c r="GW1019">
        <v>29.144</v>
      </c>
      <c r="GX1019">
        <v>25.9367</v>
      </c>
      <c r="GY1019">
        <v>55.962</v>
      </c>
      <c r="GZ1019">
        <v>45.9816</v>
      </c>
      <c r="HA1019">
        <v>1</v>
      </c>
      <c r="HB1019">
        <v>-0.065061</v>
      </c>
      <c r="HC1019">
        <v>-0.000217865</v>
      </c>
      <c r="HD1019">
        <v>20.1135</v>
      </c>
      <c r="HE1019">
        <v>5.19812</v>
      </c>
      <c r="HF1019">
        <v>12.004</v>
      </c>
      <c r="HG1019">
        <v>4.9752</v>
      </c>
      <c r="HH1019">
        <v>3.2936</v>
      </c>
      <c r="HI1019">
        <v>9999</v>
      </c>
      <c r="HJ1019">
        <v>9999</v>
      </c>
      <c r="HK1019">
        <v>9999</v>
      </c>
      <c r="HL1019">
        <v>631.8</v>
      </c>
      <c r="HM1019">
        <v>1.86313</v>
      </c>
      <c r="HN1019">
        <v>1.86798</v>
      </c>
      <c r="HO1019">
        <v>1.86777</v>
      </c>
      <c r="HP1019">
        <v>1.86896</v>
      </c>
      <c r="HQ1019">
        <v>1.86981</v>
      </c>
      <c r="HR1019">
        <v>1.86584</v>
      </c>
      <c r="HS1019">
        <v>1.86691</v>
      </c>
      <c r="HT1019">
        <v>1.86829</v>
      </c>
      <c r="HU1019">
        <v>5</v>
      </c>
      <c r="HV1019">
        <v>0</v>
      </c>
      <c r="HW1019">
        <v>0</v>
      </c>
      <c r="HX1019">
        <v>0</v>
      </c>
      <c r="HY1019" t="s">
        <v>422</v>
      </c>
      <c r="HZ1019" t="s">
        <v>423</v>
      </c>
      <c r="IA1019" t="s">
        <v>424</v>
      </c>
      <c r="IB1019" t="s">
        <v>424</v>
      </c>
      <c r="IC1019" t="s">
        <v>424</v>
      </c>
      <c r="ID1019" t="s">
        <v>424</v>
      </c>
      <c r="IE1019">
        <v>0</v>
      </c>
      <c r="IF1019">
        <v>100</v>
      </c>
      <c r="IG1019">
        <v>100</v>
      </c>
      <c r="IH1019">
        <v>7.447</v>
      </c>
      <c r="II1019">
        <v>0.4046</v>
      </c>
      <c r="IJ1019">
        <v>3.92360093765785</v>
      </c>
      <c r="IK1019">
        <v>0.00601174518973114</v>
      </c>
      <c r="IL1019">
        <v>2.77886958061485e-07</v>
      </c>
      <c r="IM1019">
        <v>-3.54636231360687e-10</v>
      </c>
      <c r="IN1019">
        <v>-0.0563701243599933</v>
      </c>
      <c r="IO1019">
        <v>-0.0144154843440888</v>
      </c>
      <c r="IP1019">
        <v>0.00183489941427445</v>
      </c>
      <c r="IQ1019">
        <v>-1.27444401181449e-05</v>
      </c>
      <c r="IR1019">
        <v>-4</v>
      </c>
      <c r="IS1019">
        <v>1848</v>
      </c>
      <c r="IT1019">
        <v>1</v>
      </c>
      <c r="IU1019">
        <v>25</v>
      </c>
      <c r="IV1019">
        <v>52.2</v>
      </c>
      <c r="IW1019">
        <v>52.1</v>
      </c>
      <c r="IX1019">
        <v>1.43066</v>
      </c>
      <c r="IY1019">
        <v>2.62451</v>
      </c>
      <c r="IZ1019">
        <v>1.54785</v>
      </c>
      <c r="JA1019">
        <v>2.30591</v>
      </c>
      <c r="JB1019">
        <v>1.34644</v>
      </c>
      <c r="JC1019">
        <v>2.40967</v>
      </c>
      <c r="JD1019">
        <v>33.558</v>
      </c>
      <c r="JE1019">
        <v>24.2188</v>
      </c>
      <c r="JF1019">
        <v>18</v>
      </c>
      <c r="JG1019">
        <v>498.467</v>
      </c>
      <c r="JH1019">
        <v>413.502</v>
      </c>
      <c r="JI1019">
        <v>25</v>
      </c>
      <c r="JJ1019">
        <v>26.4199</v>
      </c>
      <c r="JK1019">
        <v>30.0001</v>
      </c>
      <c r="JL1019">
        <v>26.3777</v>
      </c>
      <c r="JM1019">
        <v>26.3202</v>
      </c>
      <c r="JN1019">
        <v>28.666</v>
      </c>
      <c r="JO1019">
        <v>28.1935</v>
      </c>
      <c r="JP1019">
        <v>89.558</v>
      </c>
      <c r="JQ1019">
        <v>25</v>
      </c>
      <c r="JR1019">
        <v>641.771</v>
      </c>
      <c r="JS1019">
        <v>20.8042</v>
      </c>
      <c r="JT1019">
        <v>102.323</v>
      </c>
      <c r="JU1019">
        <v>103.136</v>
      </c>
    </row>
    <row r="1020" spans="1:281">
      <c r="A1020">
        <v>1002</v>
      </c>
      <c r="B1020">
        <v>1659038493.5</v>
      </c>
      <c r="C1020">
        <v>14810.4000000954</v>
      </c>
      <c r="D1020" t="s">
        <v>2439</v>
      </c>
      <c r="E1020" t="s">
        <v>2440</v>
      </c>
      <c r="F1020">
        <v>5</v>
      </c>
      <c r="G1020" t="s">
        <v>2364</v>
      </c>
      <c r="H1020" t="s">
        <v>417</v>
      </c>
      <c r="I1020">
        <v>1659038485.71429</v>
      </c>
      <c r="J1020">
        <f>(K1020)/1000</f>
        <v>0</v>
      </c>
      <c r="K1020">
        <f>IF(CZ1020, AN1020, AH1020)</f>
        <v>0</v>
      </c>
      <c r="L1020">
        <f>IF(CZ1020, AI1020, AG1020)</f>
        <v>0</v>
      </c>
      <c r="M1020">
        <f>DB1020 - IF(AU1020&gt;1, L1020*CV1020*100.0/(AW1020*DP1020), 0)</f>
        <v>0</v>
      </c>
      <c r="N1020">
        <f>((T1020-J1020/2)*M1020-L1020)/(T1020+J1020/2)</f>
        <v>0</v>
      </c>
      <c r="O1020">
        <f>N1020*(DI1020+DJ1020)/1000.0</f>
        <v>0</v>
      </c>
      <c r="P1020">
        <f>(DB1020 - IF(AU1020&gt;1, L1020*CV1020*100.0/(AW1020*DP1020), 0))*(DI1020+DJ1020)/1000.0</f>
        <v>0</v>
      </c>
      <c r="Q1020">
        <f>2.0/((1/S1020-1/R1020)+SIGN(S1020)*SQRT((1/S1020-1/R1020)*(1/S1020-1/R1020) + 4*CW1020/((CW1020+1)*(CW1020+1))*(2*1/S1020*1/R1020-1/R1020*1/R1020)))</f>
        <v>0</v>
      </c>
      <c r="R1020">
        <f>IF(LEFT(CX1020,1)&lt;&gt;"0",IF(LEFT(CX1020,1)="1",3.0,CY1020),$D$5+$E$5*(DP1020*DI1020/($K$5*1000))+$F$5*(DP1020*DI1020/($K$5*1000))*MAX(MIN(CV1020,$J$5),$I$5)*MAX(MIN(CV1020,$J$5),$I$5)+$G$5*MAX(MIN(CV1020,$J$5),$I$5)*(DP1020*DI1020/($K$5*1000))+$H$5*(DP1020*DI1020/($K$5*1000))*(DP1020*DI1020/($K$5*1000)))</f>
        <v>0</v>
      </c>
      <c r="S1020">
        <f>J1020*(1000-(1000*0.61365*exp(17.502*W1020/(240.97+W1020))/(DI1020+DJ1020)+DD1020)/2)/(1000*0.61365*exp(17.502*W1020/(240.97+W1020))/(DI1020+DJ1020)-DD1020)</f>
        <v>0</v>
      </c>
      <c r="T1020">
        <f>1/((CW1020+1)/(Q1020/1.6)+1/(R1020/1.37)) + CW1020/((CW1020+1)/(Q1020/1.6) + CW1020/(R1020/1.37))</f>
        <v>0</v>
      </c>
      <c r="U1020">
        <f>(CR1020*CU1020)</f>
        <v>0</v>
      </c>
      <c r="V1020">
        <f>(DK1020+(U1020+2*0.95*5.67E-8*(((DK1020+$B$7)+273)^4-(DK1020+273)^4)-44100*J1020)/(1.84*29.3*R1020+8*0.95*5.67E-8*(DK1020+273)^3))</f>
        <v>0</v>
      </c>
      <c r="W1020">
        <f>($C$7*DL1020+$D$7*DM1020+$E$7*V1020)</f>
        <v>0</v>
      </c>
      <c r="X1020">
        <f>0.61365*exp(17.502*W1020/(240.97+W1020))</f>
        <v>0</v>
      </c>
      <c r="Y1020">
        <f>(Z1020/AA1020*100)</f>
        <v>0</v>
      </c>
      <c r="Z1020">
        <f>DD1020*(DI1020+DJ1020)/1000</f>
        <v>0</v>
      </c>
      <c r="AA1020">
        <f>0.61365*exp(17.502*DK1020/(240.97+DK1020))</f>
        <v>0</v>
      </c>
      <c r="AB1020">
        <f>(X1020-DD1020*(DI1020+DJ1020)/1000)</f>
        <v>0</v>
      </c>
      <c r="AC1020">
        <f>(-J1020*44100)</f>
        <v>0</v>
      </c>
      <c r="AD1020">
        <f>2*29.3*R1020*0.92*(DK1020-W1020)</f>
        <v>0</v>
      </c>
      <c r="AE1020">
        <f>2*0.95*5.67E-8*(((DK1020+$B$7)+273)^4-(W1020+273)^4)</f>
        <v>0</v>
      </c>
      <c r="AF1020">
        <f>U1020+AE1020+AC1020+AD1020</f>
        <v>0</v>
      </c>
      <c r="AG1020">
        <f>DH1020*AU1020*(DC1020-DB1020*(1000-AU1020*DE1020)/(1000-AU1020*DD1020))/(100*CV1020)</f>
        <v>0</v>
      </c>
      <c r="AH1020">
        <f>1000*DH1020*AU1020*(DD1020-DE1020)/(100*CV1020*(1000-AU1020*DD1020))</f>
        <v>0</v>
      </c>
      <c r="AI1020">
        <f>(AJ1020 - AK1020 - DI1020*1E3/(8.314*(DK1020+273.15)) * AM1020/DH1020 * AL1020) * DH1020/(100*CV1020) * (1000 - DE1020)/1000</f>
        <v>0</v>
      </c>
      <c r="AJ1020">
        <v>646.099124792129</v>
      </c>
      <c r="AK1020">
        <v>618.384563636363</v>
      </c>
      <c r="AL1020">
        <v>3.38946271187509</v>
      </c>
      <c r="AM1020">
        <v>66.0516311451933</v>
      </c>
      <c r="AN1020">
        <f>(AP1020 - AO1020 + DI1020*1E3/(8.314*(DK1020+273.15)) * AR1020/DH1020 * AQ1020) * DH1020/(100*CV1020) * 1000/(1000 - AP1020)</f>
        <v>0</v>
      </c>
      <c r="AO1020">
        <v>20.7716395431862</v>
      </c>
      <c r="AP1020">
        <v>22.9366657342657</v>
      </c>
      <c r="AQ1020">
        <v>4.54257167893282e-06</v>
      </c>
      <c r="AR1020">
        <v>92.4097792653795</v>
      </c>
      <c r="AS1020">
        <v>0</v>
      </c>
      <c r="AT1020">
        <v>0</v>
      </c>
      <c r="AU1020">
        <f>IF(AS1020*$H$13&gt;=AW1020,1.0,(AW1020/(AW1020-AS1020*$H$13)))</f>
        <v>0</v>
      </c>
      <c r="AV1020">
        <f>(AU1020-1)*100</f>
        <v>0</v>
      </c>
      <c r="AW1020">
        <f>MAX(0,($B$13+$C$13*DP1020)/(1+$D$13*DP1020)*DI1020/(DK1020+273)*$E$13)</f>
        <v>0</v>
      </c>
      <c r="AX1020" t="s">
        <v>418</v>
      </c>
      <c r="AY1020" t="s">
        <v>418</v>
      </c>
      <c r="AZ1020">
        <v>0</v>
      </c>
      <c r="BA1020">
        <v>0</v>
      </c>
      <c r="BB1020">
        <f>1-AZ1020/BA1020</f>
        <v>0</v>
      </c>
      <c r="BC1020">
        <v>0</v>
      </c>
      <c r="BD1020" t="s">
        <v>418</v>
      </c>
      <c r="BE1020" t="s">
        <v>418</v>
      </c>
      <c r="BF1020">
        <v>0</v>
      </c>
      <c r="BG1020">
        <v>0</v>
      </c>
      <c r="BH1020">
        <f>1-BF1020/BG1020</f>
        <v>0</v>
      </c>
      <c r="BI1020">
        <v>0.5</v>
      </c>
      <c r="BJ1020">
        <f>CS1020</f>
        <v>0</v>
      </c>
      <c r="BK1020">
        <f>L1020</f>
        <v>0</v>
      </c>
      <c r="BL1020">
        <f>BH1020*BI1020*BJ1020</f>
        <v>0</v>
      </c>
      <c r="BM1020">
        <f>(BK1020-BC1020)/BJ1020</f>
        <v>0</v>
      </c>
      <c r="BN1020">
        <f>(BA1020-BG1020)/BG1020</f>
        <v>0</v>
      </c>
      <c r="BO1020">
        <f>AZ1020/(BB1020+AZ1020/BG1020)</f>
        <v>0</v>
      </c>
      <c r="BP1020" t="s">
        <v>418</v>
      </c>
      <c r="BQ1020">
        <v>0</v>
      </c>
      <c r="BR1020">
        <f>IF(BQ1020&lt;&gt;0, BQ1020, BO1020)</f>
        <v>0</v>
      </c>
      <c r="BS1020">
        <f>1-BR1020/BG1020</f>
        <v>0</v>
      </c>
      <c r="BT1020">
        <f>(BG1020-BF1020)/(BG1020-BR1020)</f>
        <v>0</v>
      </c>
      <c r="BU1020">
        <f>(BA1020-BG1020)/(BA1020-BR1020)</f>
        <v>0</v>
      </c>
      <c r="BV1020">
        <f>(BG1020-BF1020)/(BG1020-AZ1020)</f>
        <v>0</v>
      </c>
      <c r="BW1020">
        <f>(BA1020-BG1020)/(BA1020-AZ1020)</f>
        <v>0</v>
      </c>
      <c r="BX1020">
        <f>(BT1020*BR1020/BF1020)</f>
        <v>0</v>
      </c>
      <c r="BY1020">
        <f>(1-BX1020)</f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f>$B$11*DQ1020+$C$11*DR1020+$F$11*EC1020*(1-EF1020)</f>
        <v>0</v>
      </c>
      <c r="CS1020">
        <f>CR1020*CT1020</f>
        <v>0</v>
      </c>
      <c r="CT1020">
        <f>($B$11*$D$9+$C$11*$D$9+$F$11*((EP1020+EH1020)/MAX(EP1020+EH1020+EQ1020, 0.1)*$I$9+EQ1020/MAX(EP1020+EH1020+EQ1020, 0.1)*$J$9))/($B$11+$C$11+$F$11)</f>
        <v>0</v>
      </c>
      <c r="CU1020">
        <f>($B$11*$K$9+$C$11*$K$9+$F$11*((EP1020+EH1020)/MAX(EP1020+EH1020+EQ1020, 0.1)*$P$9+EQ1020/MAX(EP1020+EH1020+EQ1020, 0.1)*$Q$9))/($B$11+$C$11+$F$11)</f>
        <v>0</v>
      </c>
      <c r="CV1020">
        <v>6</v>
      </c>
      <c r="CW1020">
        <v>0.5</v>
      </c>
      <c r="CX1020" t="s">
        <v>419</v>
      </c>
      <c r="CY1020">
        <v>2</v>
      </c>
      <c r="CZ1020" t="b">
        <v>1</v>
      </c>
      <c r="DA1020">
        <v>1659038485.71429</v>
      </c>
      <c r="DB1020">
        <v>580.491035714286</v>
      </c>
      <c r="DC1020">
        <v>615.59675</v>
      </c>
      <c r="DD1020">
        <v>22.9339</v>
      </c>
      <c r="DE1020">
        <v>20.7739071428571</v>
      </c>
      <c r="DF1020">
        <v>573.097642857143</v>
      </c>
      <c r="DG1020">
        <v>22.5294214285714</v>
      </c>
      <c r="DH1020">
        <v>500.070964285714</v>
      </c>
      <c r="DI1020">
        <v>90.2476785714286</v>
      </c>
      <c r="DJ1020">
        <v>0.0435930321428571</v>
      </c>
      <c r="DK1020">
        <v>27.2093178571429</v>
      </c>
      <c r="DL1020">
        <v>27.8402464285714</v>
      </c>
      <c r="DM1020">
        <v>999.9</v>
      </c>
      <c r="DN1020">
        <v>0</v>
      </c>
      <c r="DO1020">
        <v>0</v>
      </c>
      <c r="DP1020">
        <v>9980</v>
      </c>
      <c r="DQ1020">
        <v>0</v>
      </c>
      <c r="DR1020">
        <v>16.0527</v>
      </c>
      <c r="DS1020">
        <v>-35.1057642857143</v>
      </c>
      <c r="DT1020">
        <v>594.1165</v>
      </c>
      <c r="DU1020">
        <v>628.656357142857</v>
      </c>
      <c r="DV1020">
        <v>2.15998214285714</v>
      </c>
      <c r="DW1020">
        <v>615.59675</v>
      </c>
      <c r="DX1020">
        <v>20.7739071428571</v>
      </c>
      <c r="DY1020">
        <v>2.06973071428571</v>
      </c>
      <c r="DZ1020">
        <v>1.87479714285714</v>
      </c>
      <c r="EA1020">
        <v>17.9881142857143</v>
      </c>
      <c r="EB1020">
        <v>16.4247785714286</v>
      </c>
      <c r="EC1020">
        <v>1999.99821428571</v>
      </c>
      <c r="ED1020">
        <v>0.980002</v>
      </c>
      <c r="EE1020">
        <v>0.0199985</v>
      </c>
      <c r="EF1020">
        <v>0</v>
      </c>
      <c r="EG1020">
        <v>466.851785714286</v>
      </c>
      <c r="EH1020">
        <v>5.00063</v>
      </c>
      <c r="EI1020">
        <v>9383.8975</v>
      </c>
      <c r="EJ1020">
        <v>17256.8785714286</v>
      </c>
      <c r="EK1020">
        <v>37.8816428571429</v>
      </c>
      <c r="EL1020">
        <v>38</v>
      </c>
      <c r="EM1020">
        <v>37.437</v>
      </c>
      <c r="EN1020">
        <v>37.312</v>
      </c>
      <c r="EO1020">
        <v>38.937</v>
      </c>
      <c r="EP1020">
        <v>1955.09821428571</v>
      </c>
      <c r="EQ1020">
        <v>39.9</v>
      </c>
      <c r="ER1020">
        <v>0</v>
      </c>
      <c r="ES1020">
        <v>1659038492.5</v>
      </c>
      <c r="ET1020">
        <v>0</v>
      </c>
      <c r="EU1020">
        <v>466.863692307692</v>
      </c>
      <c r="EV1020">
        <v>16.5479657901931</v>
      </c>
      <c r="EW1020">
        <v>314.758973936909</v>
      </c>
      <c r="EX1020">
        <v>9384.05076923077</v>
      </c>
      <c r="EY1020">
        <v>15</v>
      </c>
      <c r="EZ1020">
        <v>1659035359.5</v>
      </c>
      <c r="FA1020" t="s">
        <v>1976</v>
      </c>
      <c r="FB1020">
        <v>1659035357.5</v>
      </c>
      <c r="FC1020">
        <v>1659035359.5</v>
      </c>
      <c r="FD1020">
        <v>1</v>
      </c>
      <c r="FE1020">
        <v>-0.104</v>
      </c>
      <c r="FF1020">
        <v>-0.037</v>
      </c>
      <c r="FG1020">
        <v>6.435</v>
      </c>
      <c r="FH1020">
        <v>0.501</v>
      </c>
      <c r="FI1020">
        <v>420</v>
      </c>
      <c r="FJ1020">
        <v>25</v>
      </c>
      <c r="FK1020">
        <v>0.45</v>
      </c>
      <c r="FL1020">
        <v>0.11</v>
      </c>
      <c r="FM1020">
        <v>-34.6230292682927</v>
      </c>
      <c r="FN1020">
        <v>-6.44676376306625</v>
      </c>
      <c r="FO1020">
        <v>0.903935774548845</v>
      </c>
      <c r="FP1020">
        <v>0</v>
      </c>
      <c r="FQ1020">
        <v>465.935088235294</v>
      </c>
      <c r="FR1020">
        <v>16.0156608080329</v>
      </c>
      <c r="FS1020">
        <v>1.58723396784631</v>
      </c>
      <c r="FT1020">
        <v>0</v>
      </c>
      <c r="FU1020">
        <v>2.15579926829268</v>
      </c>
      <c r="FV1020">
        <v>0.0673584668989513</v>
      </c>
      <c r="FW1020">
        <v>0.0072386127192129</v>
      </c>
      <c r="FX1020">
        <v>1</v>
      </c>
      <c r="FY1020">
        <v>1</v>
      </c>
      <c r="FZ1020">
        <v>3</v>
      </c>
      <c r="GA1020" t="s">
        <v>421</v>
      </c>
      <c r="GB1020">
        <v>2.97327</v>
      </c>
      <c r="GC1020">
        <v>2.69806</v>
      </c>
      <c r="GD1020">
        <v>0.118464</v>
      </c>
      <c r="GE1020">
        <v>0.124497</v>
      </c>
      <c r="GF1020">
        <v>0.0999417</v>
      </c>
      <c r="GG1020">
        <v>0.0941755</v>
      </c>
      <c r="GH1020">
        <v>34327.6</v>
      </c>
      <c r="GI1020">
        <v>37292.4</v>
      </c>
      <c r="GJ1020">
        <v>35286.8</v>
      </c>
      <c r="GK1020">
        <v>38629</v>
      </c>
      <c r="GL1020">
        <v>45032</v>
      </c>
      <c r="GM1020">
        <v>50538.2</v>
      </c>
      <c r="GN1020">
        <v>55159</v>
      </c>
      <c r="GO1020">
        <v>61960.8</v>
      </c>
      <c r="GP1020">
        <v>1.9856</v>
      </c>
      <c r="GQ1020">
        <v>1.8544</v>
      </c>
      <c r="GR1020">
        <v>0.152141</v>
      </c>
      <c r="GS1020">
        <v>0</v>
      </c>
      <c r="GT1020">
        <v>25.3182</v>
      </c>
      <c r="GU1020">
        <v>999.9</v>
      </c>
      <c r="GV1020">
        <v>57.716</v>
      </c>
      <c r="GW1020">
        <v>29.144</v>
      </c>
      <c r="GX1020">
        <v>25.9327</v>
      </c>
      <c r="GY1020">
        <v>56.452</v>
      </c>
      <c r="GZ1020">
        <v>45.9335</v>
      </c>
      <c r="HA1020">
        <v>1</v>
      </c>
      <c r="HB1020">
        <v>-0.065061</v>
      </c>
      <c r="HC1020">
        <v>-0.00130719</v>
      </c>
      <c r="HD1020">
        <v>20.1141</v>
      </c>
      <c r="HE1020">
        <v>5.19932</v>
      </c>
      <c r="HF1020">
        <v>12.004</v>
      </c>
      <c r="HG1020">
        <v>4.9756</v>
      </c>
      <c r="HH1020">
        <v>3.2936</v>
      </c>
      <c r="HI1020">
        <v>9999</v>
      </c>
      <c r="HJ1020">
        <v>9999</v>
      </c>
      <c r="HK1020">
        <v>9999</v>
      </c>
      <c r="HL1020">
        <v>631.8</v>
      </c>
      <c r="HM1020">
        <v>1.86316</v>
      </c>
      <c r="HN1020">
        <v>1.86798</v>
      </c>
      <c r="HO1020">
        <v>1.86783</v>
      </c>
      <c r="HP1020">
        <v>1.86899</v>
      </c>
      <c r="HQ1020">
        <v>1.86981</v>
      </c>
      <c r="HR1020">
        <v>1.86584</v>
      </c>
      <c r="HS1020">
        <v>1.86691</v>
      </c>
      <c r="HT1020">
        <v>1.86829</v>
      </c>
      <c r="HU1020">
        <v>5</v>
      </c>
      <c r="HV1020">
        <v>0</v>
      </c>
      <c r="HW1020">
        <v>0</v>
      </c>
      <c r="HX1020">
        <v>0</v>
      </c>
      <c r="HY1020" t="s">
        <v>422</v>
      </c>
      <c r="HZ1020" t="s">
        <v>423</v>
      </c>
      <c r="IA1020" t="s">
        <v>424</v>
      </c>
      <c r="IB1020" t="s">
        <v>424</v>
      </c>
      <c r="IC1020" t="s">
        <v>424</v>
      </c>
      <c r="ID1020" t="s">
        <v>424</v>
      </c>
      <c r="IE1020">
        <v>0</v>
      </c>
      <c r="IF1020">
        <v>100</v>
      </c>
      <c r="IG1020">
        <v>100</v>
      </c>
      <c r="IH1020">
        <v>7.544</v>
      </c>
      <c r="II1020">
        <v>0.4047</v>
      </c>
      <c r="IJ1020">
        <v>3.92360093765785</v>
      </c>
      <c r="IK1020">
        <v>0.00601174518973114</v>
      </c>
      <c r="IL1020">
        <v>2.77886958061485e-07</v>
      </c>
      <c r="IM1020">
        <v>-3.54636231360687e-10</v>
      </c>
      <c r="IN1020">
        <v>-0.0563701243599933</v>
      </c>
      <c r="IO1020">
        <v>-0.0144154843440888</v>
      </c>
      <c r="IP1020">
        <v>0.00183489941427445</v>
      </c>
      <c r="IQ1020">
        <v>-1.27444401181449e-05</v>
      </c>
      <c r="IR1020">
        <v>-4</v>
      </c>
      <c r="IS1020">
        <v>1848</v>
      </c>
      <c r="IT1020">
        <v>1</v>
      </c>
      <c r="IU1020">
        <v>25</v>
      </c>
      <c r="IV1020">
        <v>52.3</v>
      </c>
      <c r="IW1020">
        <v>52.2</v>
      </c>
      <c r="IX1020">
        <v>1.45996</v>
      </c>
      <c r="IY1020">
        <v>2.62817</v>
      </c>
      <c r="IZ1020">
        <v>1.54785</v>
      </c>
      <c r="JA1020">
        <v>2.30591</v>
      </c>
      <c r="JB1020">
        <v>1.34644</v>
      </c>
      <c r="JC1020">
        <v>2.2583</v>
      </c>
      <c r="JD1020">
        <v>33.558</v>
      </c>
      <c r="JE1020">
        <v>24.2188</v>
      </c>
      <c r="JF1020">
        <v>18</v>
      </c>
      <c r="JG1020">
        <v>498.446</v>
      </c>
      <c r="JH1020">
        <v>413.715</v>
      </c>
      <c r="JI1020">
        <v>24.9998</v>
      </c>
      <c r="JJ1020">
        <v>26.4176</v>
      </c>
      <c r="JK1020">
        <v>30.0001</v>
      </c>
      <c r="JL1020">
        <v>26.3755</v>
      </c>
      <c r="JM1020">
        <v>26.318</v>
      </c>
      <c r="JN1020">
        <v>29.2465</v>
      </c>
      <c r="JO1020">
        <v>28.1935</v>
      </c>
      <c r="JP1020">
        <v>89.558</v>
      </c>
      <c r="JQ1020">
        <v>25</v>
      </c>
      <c r="JR1020">
        <v>655.212</v>
      </c>
      <c r="JS1020">
        <v>20.8042</v>
      </c>
      <c r="JT1020">
        <v>102.322</v>
      </c>
      <c r="JU1020">
        <v>103.134</v>
      </c>
    </row>
    <row r="1021" spans="1:281">
      <c r="A1021">
        <v>1003</v>
      </c>
      <c r="B1021">
        <v>1659038498.5</v>
      </c>
      <c r="C1021">
        <v>14815.4000000954</v>
      </c>
      <c r="D1021" t="s">
        <v>2441</v>
      </c>
      <c r="E1021" t="s">
        <v>2442</v>
      </c>
      <c r="F1021">
        <v>5</v>
      </c>
      <c r="G1021" t="s">
        <v>2364</v>
      </c>
      <c r="H1021" t="s">
        <v>417</v>
      </c>
      <c r="I1021">
        <v>1659038491</v>
      </c>
      <c r="J1021">
        <f>(K1021)/1000</f>
        <v>0</v>
      </c>
      <c r="K1021">
        <f>IF(CZ1021, AN1021, AH1021)</f>
        <v>0</v>
      </c>
      <c r="L1021">
        <f>IF(CZ1021, AI1021, AG1021)</f>
        <v>0</v>
      </c>
      <c r="M1021">
        <f>DB1021 - IF(AU1021&gt;1, L1021*CV1021*100.0/(AW1021*DP1021), 0)</f>
        <v>0</v>
      </c>
      <c r="N1021">
        <f>((T1021-J1021/2)*M1021-L1021)/(T1021+J1021/2)</f>
        <v>0</v>
      </c>
      <c r="O1021">
        <f>N1021*(DI1021+DJ1021)/1000.0</f>
        <v>0</v>
      </c>
      <c r="P1021">
        <f>(DB1021 - IF(AU1021&gt;1, L1021*CV1021*100.0/(AW1021*DP1021), 0))*(DI1021+DJ1021)/1000.0</f>
        <v>0</v>
      </c>
      <c r="Q1021">
        <f>2.0/((1/S1021-1/R1021)+SIGN(S1021)*SQRT((1/S1021-1/R1021)*(1/S1021-1/R1021) + 4*CW1021/((CW1021+1)*(CW1021+1))*(2*1/S1021*1/R1021-1/R1021*1/R1021)))</f>
        <v>0</v>
      </c>
      <c r="R1021">
        <f>IF(LEFT(CX1021,1)&lt;&gt;"0",IF(LEFT(CX1021,1)="1",3.0,CY1021),$D$5+$E$5*(DP1021*DI1021/($K$5*1000))+$F$5*(DP1021*DI1021/($K$5*1000))*MAX(MIN(CV1021,$J$5),$I$5)*MAX(MIN(CV1021,$J$5),$I$5)+$G$5*MAX(MIN(CV1021,$J$5),$I$5)*(DP1021*DI1021/($K$5*1000))+$H$5*(DP1021*DI1021/($K$5*1000))*(DP1021*DI1021/($K$5*1000)))</f>
        <v>0</v>
      </c>
      <c r="S1021">
        <f>J1021*(1000-(1000*0.61365*exp(17.502*W1021/(240.97+W1021))/(DI1021+DJ1021)+DD1021)/2)/(1000*0.61365*exp(17.502*W1021/(240.97+W1021))/(DI1021+DJ1021)-DD1021)</f>
        <v>0</v>
      </c>
      <c r="T1021">
        <f>1/((CW1021+1)/(Q1021/1.6)+1/(R1021/1.37)) + CW1021/((CW1021+1)/(Q1021/1.6) + CW1021/(R1021/1.37))</f>
        <v>0</v>
      </c>
      <c r="U1021">
        <f>(CR1021*CU1021)</f>
        <v>0</v>
      </c>
      <c r="V1021">
        <f>(DK1021+(U1021+2*0.95*5.67E-8*(((DK1021+$B$7)+273)^4-(DK1021+273)^4)-44100*J1021)/(1.84*29.3*R1021+8*0.95*5.67E-8*(DK1021+273)^3))</f>
        <v>0</v>
      </c>
      <c r="W1021">
        <f>($C$7*DL1021+$D$7*DM1021+$E$7*V1021)</f>
        <v>0</v>
      </c>
      <c r="X1021">
        <f>0.61365*exp(17.502*W1021/(240.97+W1021))</f>
        <v>0</v>
      </c>
      <c r="Y1021">
        <f>(Z1021/AA1021*100)</f>
        <v>0</v>
      </c>
      <c r="Z1021">
        <f>DD1021*(DI1021+DJ1021)/1000</f>
        <v>0</v>
      </c>
      <c r="AA1021">
        <f>0.61365*exp(17.502*DK1021/(240.97+DK1021))</f>
        <v>0</v>
      </c>
      <c r="AB1021">
        <f>(X1021-DD1021*(DI1021+DJ1021)/1000)</f>
        <v>0</v>
      </c>
      <c r="AC1021">
        <f>(-J1021*44100)</f>
        <v>0</v>
      </c>
      <c r="AD1021">
        <f>2*29.3*R1021*0.92*(DK1021-W1021)</f>
        <v>0</v>
      </c>
      <c r="AE1021">
        <f>2*0.95*5.67E-8*(((DK1021+$B$7)+273)^4-(W1021+273)^4)</f>
        <v>0</v>
      </c>
      <c r="AF1021">
        <f>U1021+AE1021+AC1021+AD1021</f>
        <v>0</v>
      </c>
      <c r="AG1021">
        <f>DH1021*AU1021*(DC1021-DB1021*(1000-AU1021*DE1021)/(1000-AU1021*DD1021))/(100*CV1021)</f>
        <v>0</v>
      </c>
      <c r="AH1021">
        <f>1000*DH1021*AU1021*(DD1021-DE1021)/(100*CV1021*(1000-AU1021*DD1021))</f>
        <v>0</v>
      </c>
      <c r="AI1021">
        <f>(AJ1021 - AK1021 - DI1021*1E3/(8.314*(DK1021+273.15)) * AM1021/DH1021 * AL1021) * DH1021/(100*CV1021) * (1000 - DE1021)/1000</f>
        <v>0</v>
      </c>
      <c r="AJ1021">
        <v>662.978455974235</v>
      </c>
      <c r="AK1021">
        <v>635.369951515151</v>
      </c>
      <c r="AL1021">
        <v>3.37259904455746</v>
      </c>
      <c r="AM1021">
        <v>66.0516311451933</v>
      </c>
      <c r="AN1021">
        <f>(AP1021 - AO1021 + DI1021*1E3/(8.314*(DK1021+273.15)) * AR1021/DH1021 * AQ1021) * DH1021/(100*CV1021) * 1000/(1000 - AP1021)</f>
        <v>0</v>
      </c>
      <c r="AO1021">
        <v>20.7632375247327</v>
      </c>
      <c r="AP1021">
        <v>22.9439657342657</v>
      </c>
      <c r="AQ1021">
        <v>-9.25428468817292e-05</v>
      </c>
      <c r="AR1021">
        <v>92.4097792653795</v>
      </c>
      <c r="AS1021">
        <v>0</v>
      </c>
      <c r="AT1021">
        <v>0</v>
      </c>
      <c r="AU1021">
        <f>IF(AS1021*$H$13&gt;=AW1021,1.0,(AW1021/(AW1021-AS1021*$H$13)))</f>
        <v>0</v>
      </c>
      <c r="AV1021">
        <f>(AU1021-1)*100</f>
        <v>0</v>
      </c>
      <c r="AW1021">
        <f>MAX(0,($B$13+$C$13*DP1021)/(1+$D$13*DP1021)*DI1021/(DK1021+273)*$E$13)</f>
        <v>0</v>
      </c>
      <c r="AX1021" t="s">
        <v>418</v>
      </c>
      <c r="AY1021" t="s">
        <v>418</v>
      </c>
      <c r="AZ1021">
        <v>0</v>
      </c>
      <c r="BA1021">
        <v>0</v>
      </c>
      <c r="BB1021">
        <f>1-AZ1021/BA1021</f>
        <v>0</v>
      </c>
      <c r="BC1021">
        <v>0</v>
      </c>
      <c r="BD1021" t="s">
        <v>418</v>
      </c>
      <c r="BE1021" t="s">
        <v>418</v>
      </c>
      <c r="BF1021">
        <v>0</v>
      </c>
      <c r="BG1021">
        <v>0</v>
      </c>
      <c r="BH1021">
        <f>1-BF1021/BG1021</f>
        <v>0</v>
      </c>
      <c r="BI1021">
        <v>0.5</v>
      </c>
      <c r="BJ1021">
        <f>CS1021</f>
        <v>0</v>
      </c>
      <c r="BK1021">
        <f>L1021</f>
        <v>0</v>
      </c>
      <c r="BL1021">
        <f>BH1021*BI1021*BJ1021</f>
        <v>0</v>
      </c>
      <c r="BM1021">
        <f>(BK1021-BC1021)/BJ1021</f>
        <v>0</v>
      </c>
      <c r="BN1021">
        <f>(BA1021-BG1021)/BG1021</f>
        <v>0</v>
      </c>
      <c r="BO1021">
        <f>AZ1021/(BB1021+AZ1021/BG1021)</f>
        <v>0</v>
      </c>
      <c r="BP1021" t="s">
        <v>418</v>
      </c>
      <c r="BQ1021">
        <v>0</v>
      </c>
      <c r="BR1021">
        <f>IF(BQ1021&lt;&gt;0, BQ1021, BO1021)</f>
        <v>0</v>
      </c>
      <c r="BS1021">
        <f>1-BR1021/BG1021</f>
        <v>0</v>
      </c>
      <c r="BT1021">
        <f>(BG1021-BF1021)/(BG1021-BR1021)</f>
        <v>0</v>
      </c>
      <c r="BU1021">
        <f>(BA1021-BG1021)/(BA1021-BR1021)</f>
        <v>0</v>
      </c>
      <c r="BV1021">
        <f>(BG1021-BF1021)/(BG1021-AZ1021)</f>
        <v>0</v>
      </c>
      <c r="BW1021">
        <f>(BA1021-BG1021)/(BA1021-AZ1021)</f>
        <v>0</v>
      </c>
      <c r="BX1021">
        <f>(BT1021*BR1021/BF1021)</f>
        <v>0</v>
      </c>
      <c r="BY1021">
        <f>(1-BX1021)</f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f>$B$11*DQ1021+$C$11*DR1021+$F$11*EC1021*(1-EF1021)</f>
        <v>0</v>
      </c>
      <c r="CS1021">
        <f>CR1021*CT1021</f>
        <v>0</v>
      </c>
      <c r="CT1021">
        <f>($B$11*$D$9+$C$11*$D$9+$F$11*((EP1021+EH1021)/MAX(EP1021+EH1021+EQ1021, 0.1)*$I$9+EQ1021/MAX(EP1021+EH1021+EQ1021, 0.1)*$J$9))/($B$11+$C$11+$F$11)</f>
        <v>0</v>
      </c>
      <c r="CU1021">
        <f>($B$11*$K$9+$C$11*$K$9+$F$11*((EP1021+EH1021)/MAX(EP1021+EH1021+EQ1021, 0.1)*$P$9+EQ1021/MAX(EP1021+EH1021+EQ1021, 0.1)*$Q$9))/($B$11+$C$11+$F$11)</f>
        <v>0</v>
      </c>
      <c r="CV1021">
        <v>6</v>
      </c>
      <c r="CW1021">
        <v>0.5</v>
      </c>
      <c r="CX1021" t="s">
        <v>419</v>
      </c>
      <c r="CY1021">
        <v>2</v>
      </c>
      <c r="CZ1021" t="b">
        <v>1</v>
      </c>
      <c r="DA1021">
        <v>1659038491</v>
      </c>
      <c r="DB1021">
        <v>597.732777777778</v>
      </c>
      <c r="DC1021">
        <v>633.29037037037</v>
      </c>
      <c r="DD1021">
        <v>22.9364444444444</v>
      </c>
      <c r="DE1021">
        <v>20.7689407407407</v>
      </c>
      <c r="DF1021">
        <v>590.236962962963</v>
      </c>
      <c r="DG1021">
        <v>22.5318481481481</v>
      </c>
      <c r="DH1021">
        <v>500.074148148148</v>
      </c>
      <c r="DI1021">
        <v>90.249237037037</v>
      </c>
      <c r="DJ1021">
        <v>0.0436648222222222</v>
      </c>
      <c r="DK1021">
        <v>27.2071666666667</v>
      </c>
      <c r="DL1021">
        <v>27.8079444444444</v>
      </c>
      <c r="DM1021">
        <v>999.9</v>
      </c>
      <c r="DN1021">
        <v>0</v>
      </c>
      <c r="DO1021">
        <v>0</v>
      </c>
      <c r="DP1021">
        <v>9979.44444444445</v>
      </c>
      <c r="DQ1021">
        <v>0</v>
      </c>
      <c r="DR1021">
        <v>16.0527</v>
      </c>
      <c r="DS1021">
        <v>-35.5576185185185</v>
      </c>
      <c r="DT1021">
        <v>611.764481481482</v>
      </c>
      <c r="DU1021">
        <v>646.722037037037</v>
      </c>
      <c r="DV1021">
        <v>2.16749888888889</v>
      </c>
      <c r="DW1021">
        <v>633.29037037037</v>
      </c>
      <c r="DX1021">
        <v>20.7689407407407</v>
      </c>
      <c r="DY1021">
        <v>2.06999703703704</v>
      </c>
      <c r="DZ1021">
        <v>1.87438111111111</v>
      </c>
      <c r="EA1021">
        <v>17.9901592592593</v>
      </c>
      <c r="EB1021">
        <v>16.4212925925926</v>
      </c>
      <c r="EC1021">
        <v>2000.00666666667</v>
      </c>
      <c r="ED1021">
        <v>0.980002</v>
      </c>
      <c r="EE1021">
        <v>0.0199985</v>
      </c>
      <c r="EF1021">
        <v>0</v>
      </c>
      <c r="EG1021">
        <v>468.297444444444</v>
      </c>
      <c r="EH1021">
        <v>5.00063</v>
      </c>
      <c r="EI1021">
        <v>9411.87222222222</v>
      </c>
      <c r="EJ1021">
        <v>17256.9518518518</v>
      </c>
      <c r="EK1021">
        <v>37.8818888888889</v>
      </c>
      <c r="EL1021">
        <v>38</v>
      </c>
      <c r="EM1021">
        <v>37.437</v>
      </c>
      <c r="EN1021">
        <v>37.312</v>
      </c>
      <c r="EO1021">
        <v>38.937</v>
      </c>
      <c r="EP1021">
        <v>1955.10666666667</v>
      </c>
      <c r="EQ1021">
        <v>39.9</v>
      </c>
      <c r="ER1021">
        <v>0</v>
      </c>
      <c r="ES1021">
        <v>1659038497.9</v>
      </c>
      <c r="ET1021">
        <v>0</v>
      </c>
      <c r="EU1021">
        <v>468.3852</v>
      </c>
      <c r="EV1021">
        <v>14.737923050973</v>
      </c>
      <c r="EW1021">
        <v>325.803076412652</v>
      </c>
      <c r="EX1021">
        <v>9414.2732</v>
      </c>
      <c r="EY1021">
        <v>15</v>
      </c>
      <c r="EZ1021">
        <v>1659035359.5</v>
      </c>
      <c r="FA1021" t="s">
        <v>1976</v>
      </c>
      <c r="FB1021">
        <v>1659035357.5</v>
      </c>
      <c r="FC1021">
        <v>1659035359.5</v>
      </c>
      <c r="FD1021">
        <v>1</v>
      </c>
      <c r="FE1021">
        <v>-0.104</v>
      </c>
      <c r="FF1021">
        <v>-0.037</v>
      </c>
      <c r="FG1021">
        <v>6.435</v>
      </c>
      <c r="FH1021">
        <v>0.501</v>
      </c>
      <c r="FI1021">
        <v>420</v>
      </c>
      <c r="FJ1021">
        <v>25</v>
      </c>
      <c r="FK1021">
        <v>0.45</v>
      </c>
      <c r="FL1021">
        <v>0.11</v>
      </c>
      <c r="FM1021">
        <v>-35.2331463414634</v>
      </c>
      <c r="FN1021">
        <v>-6.0878529616725</v>
      </c>
      <c r="FO1021">
        <v>0.80178385114071</v>
      </c>
      <c r="FP1021">
        <v>0</v>
      </c>
      <c r="FQ1021">
        <v>467.491441176471</v>
      </c>
      <c r="FR1021">
        <v>16.0574637126353</v>
      </c>
      <c r="FS1021">
        <v>1.59130244825863</v>
      </c>
      <c r="FT1021">
        <v>0</v>
      </c>
      <c r="FU1021">
        <v>2.16345853658537</v>
      </c>
      <c r="FV1021">
        <v>0.0851974912891974</v>
      </c>
      <c r="FW1021">
        <v>0.00892325587548586</v>
      </c>
      <c r="FX1021">
        <v>1</v>
      </c>
      <c r="FY1021">
        <v>1</v>
      </c>
      <c r="FZ1021">
        <v>3</v>
      </c>
      <c r="GA1021" t="s">
        <v>421</v>
      </c>
      <c r="GB1021">
        <v>2.97407</v>
      </c>
      <c r="GC1021">
        <v>2.69729</v>
      </c>
      <c r="GD1021">
        <v>0.12073</v>
      </c>
      <c r="GE1021">
        <v>0.126681</v>
      </c>
      <c r="GF1021">
        <v>0.0999428</v>
      </c>
      <c r="GG1021">
        <v>0.0941637</v>
      </c>
      <c r="GH1021">
        <v>34240.1</v>
      </c>
      <c r="GI1021">
        <v>37199.3</v>
      </c>
      <c r="GJ1021">
        <v>35287.5</v>
      </c>
      <c r="GK1021">
        <v>38628.9</v>
      </c>
      <c r="GL1021">
        <v>45032.1</v>
      </c>
      <c r="GM1021">
        <v>50539.7</v>
      </c>
      <c r="GN1021">
        <v>55159.1</v>
      </c>
      <c r="GO1021">
        <v>61961.8</v>
      </c>
      <c r="GP1021">
        <v>1.9868</v>
      </c>
      <c r="GQ1021">
        <v>1.8544</v>
      </c>
      <c r="GR1021">
        <v>0.150055</v>
      </c>
      <c r="GS1021">
        <v>0</v>
      </c>
      <c r="GT1021">
        <v>25.3182</v>
      </c>
      <c r="GU1021">
        <v>999.9</v>
      </c>
      <c r="GV1021">
        <v>57.691</v>
      </c>
      <c r="GW1021">
        <v>29.144</v>
      </c>
      <c r="GX1021">
        <v>25.9225</v>
      </c>
      <c r="GY1021">
        <v>55.802</v>
      </c>
      <c r="GZ1021">
        <v>45.6811</v>
      </c>
      <c r="HA1021">
        <v>1</v>
      </c>
      <c r="HB1021">
        <v>-0.0651829</v>
      </c>
      <c r="HC1021">
        <v>-0.00130719</v>
      </c>
      <c r="HD1021">
        <v>20.1138</v>
      </c>
      <c r="HE1021">
        <v>5.19812</v>
      </c>
      <c r="HF1021">
        <v>12.0052</v>
      </c>
      <c r="HG1021">
        <v>4.976</v>
      </c>
      <c r="HH1021">
        <v>3.2936</v>
      </c>
      <c r="HI1021">
        <v>9999</v>
      </c>
      <c r="HJ1021">
        <v>9999</v>
      </c>
      <c r="HK1021">
        <v>9999</v>
      </c>
      <c r="HL1021">
        <v>631.8</v>
      </c>
      <c r="HM1021">
        <v>1.86319</v>
      </c>
      <c r="HN1021">
        <v>1.86798</v>
      </c>
      <c r="HO1021">
        <v>1.86783</v>
      </c>
      <c r="HP1021">
        <v>1.8689</v>
      </c>
      <c r="HQ1021">
        <v>1.86981</v>
      </c>
      <c r="HR1021">
        <v>1.86584</v>
      </c>
      <c r="HS1021">
        <v>1.86691</v>
      </c>
      <c r="HT1021">
        <v>1.86829</v>
      </c>
      <c r="HU1021">
        <v>5</v>
      </c>
      <c r="HV1021">
        <v>0</v>
      </c>
      <c r="HW1021">
        <v>0</v>
      </c>
      <c r="HX1021">
        <v>0</v>
      </c>
      <c r="HY1021" t="s">
        <v>422</v>
      </c>
      <c r="HZ1021" t="s">
        <v>423</v>
      </c>
      <c r="IA1021" t="s">
        <v>424</v>
      </c>
      <c r="IB1021" t="s">
        <v>424</v>
      </c>
      <c r="IC1021" t="s">
        <v>424</v>
      </c>
      <c r="ID1021" t="s">
        <v>424</v>
      </c>
      <c r="IE1021">
        <v>0</v>
      </c>
      <c r="IF1021">
        <v>100</v>
      </c>
      <c r="IG1021">
        <v>100</v>
      </c>
      <c r="IH1021">
        <v>7.642</v>
      </c>
      <c r="II1021">
        <v>0.4047</v>
      </c>
      <c r="IJ1021">
        <v>3.92360093765785</v>
      </c>
      <c r="IK1021">
        <v>0.00601174518973114</v>
      </c>
      <c r="IL1021">
        <v>2.77886958061485e-07</v>
      </c>
      <c r="IM1021">
        <v>-3.54636231360687e-10</v>
      </c>
      <c r="IN1021">
        <v>-0.0563701243599933</v>
      </c>
      <c r="IO1021">
        <v>-0.0144154843440888</v>
      </c>
      <c r="IP1021">
        <v>0.00183489941427445</v>
      </c>
      <c r="IQ1021">
        <v>-1.27444401181449e-05</v>
      </c>
      <c r="IR1021">
        <v>-4</v>
      </c>
      <c r="IS1021">
        <v>1848</v>
      </c>
      <c r="IT1021">
        <v>1</v>
      </c>
      <c r="IU1021">
        <v>25</v>
      </c>
      <c r="IV1021">
        <v>52.4</v>
      </c>
      <c r="IW1021">
        <v>52.3</v>
      </c>
      <c r="IX1021">
        <v>1.4917</v>
      </c>
      <c r="IY1021">
        <v>2.62207</v>
      </c>
      <c r="IZ1021">
        <v>1.54785</v>
      </c>
      <c r="JA1021">
        <v>2.30591</v>
      </c>
      <c r="JB1021">
        <v>1.34644</v>
      </c>
      <c r="JC1021">
        <v>2.3938</v>
      </c>
      <c r="JD1021">
        <v>33.558</v>
      </c>
      <c r="JE1021">
        <v>24.2188</v>
      </c>
      <c r="JF1021">
        <v>18</v>
      </c>
      <c r="JG1021">
        <v>499.234</v>
      </c>
      <c r="JH1021">
        <v>413.712</v>
      </c>
      <c r="JI1021">
        <v>24.9998</v>
      </c>
      <c r="JJ1021">
        <v>26.4176</v>
      </c>
      <c r="JK1021">
        <v>30</v>
      </c>
      <c r="JL1021">
        <v>26.3755</v>
      </c>
      <c r="JM1021">
        <v>26.318</v>
      </c>
      <c r="JN1021">
        <v>29.886</v>
      </c>
      <c r="JO1021">
        <v>28.1935</v>
      </c>
      <c r="JP1021">
        <v>89.558</v>
      </c>
      <c r="JQ1021">
        <v>25</v>
      </c>
      <c r="JR1021">
        <v>675.364</v>
      </c>
      <c r="JS1021">
        <v>20.8042</v>
      </c>
      <c r="JT1021">
        <v>102.323</v>
      </c>
      <c r="JU1021">
        <v>103.135</v>
      </c>
    </row>
    <row r="1022" spans="1:281">
      <c r="A1022">
        <v>1004</v>
      </c>
      <c r="B1022">
        <v>1659038503.5</v>
      </c>
      <c r="C1022">
        <v>14820.4000000954</v>
      </c>
      <c r="D1022" t="s">
        <v>2443</v>
      </c>
      <c r="E1022" t="s">
        <v>2444</v>
      </c>
      <c r="F1022">
        <v>5</v>
      </c>
      <c r="G1022" t="s">
        <v>2364</v>
      </c>
      <c r="H1022" t="s">
        <v>417</v>
      </c>
      <c r="I1022">
        <v>1659038495.71429</v>
      </c>
      <c r="J1022">
        <f>(K1022)/1000</f>
        <v>0</v>
      </c>
      <c r="K1022">
        <f>IF(CZ1022, AN1022, AH1022)</f>
        <v>0</v>
      </c>
      <c r="L1022">
        <f>IF(CZ1022, AI1022, AG1022)</f>
        <v>0</v>
      </c>
      <c r="M1022">
        <f>DB1022 - IF(AU1022&gt;1, L1022*CV1022*100.0/(AW1022*DP1022), 0)</f>
        <v>0</v>
      </c>
      <c r="N1022">
        <f>((T1022-J1022/2)*M1022-L1022)/(T1022+J1022/2)</f>
        <v>0</v>
      </c>
      <c r="O1022">
        <f>N1022*(DI1022+DJ1022)/1000.0</f>
        <v>0</v>
      </c>
      <c r="P1022">
        <f>(DB1022 - IF(AU1022&gt;1, L1022*CV1022*100.0/(AW1022*DP1022), 0))*(DI1022+DJ1022)/1000.0</f>
        <v>0</v>
      </c>
      <c r="Q1022">
        <f>2.0/((1/S1022-1/R1022)+SIGN(S1022)*SQRT((1/S1022-1/R1022)*(1/S1022-1/R1022) + 4*CW1022/((CW1022+1)*(CW1022+1))*(2*1/S1022*1/R1022-1/R1022*1/R1022)))</f>
        <v>0</v>
      </c>
      <c r="R1022">
        <f>IF(LEFT(CX1022,1)&lt;&gt;"0",IF(LEFT(CX1022,1)="1",3.0,CY1022),$D$5+$E$5*(DP1022*DI1022/($K$5*1000))+$F$5*(DP1022*DI1022/($K$5*1000))*MAX(MIN(CV1022,$J$5),$I$5)*MAX(MIN(CV1022,$J$5),$I$5)+$G$5*MAX(MIN(CV1022,$J$5),$I$5)*(DP1022*DI1022/($K$5*1000))+$H$5*(DP1022*DI1022/($K$5*1000))*(DP1022*DI1022/($K$5*1000)))</f>
        <v>0</v>
      </c>
      <c r="S1022">
        <f>J1022*(1000-(1000*0.61365*exp(17.502*W1022/(240.97+W1022))/(DI1022+DJ1022)+DD1022)/2)/(1000*0.61365*exp(17.502*W1022/(240.97+W1022))/(DI1022+DJ1022)-DD1022)</f>
        <v>0</v>
      </c>
      <c r="T1022">
        <f>1/((CW1022+1)/(Q1022/1.6)+1/(R1022/1.37)) + CW1022/((CW1022+1)/(Q1022/1.6) + CW1022/(R1022/1.37))</f>
        <v>0</v>
      </c>
      <c r="U1022">
        <f>(CR1022*CU1022)</f>
        <v>0</v>
      </c>
      <c r="V1022">
        <f>(DK1022+(U1022+2*0.95*5.67E-8*(((DK1022+$B$7)+273)^4-(DK1022+273)^4)-44100*J1022)/(1.84*29.3*R1022+8*0.95*5.67E-8*(DK1022+273)^3))</f>
        <v>0</v>
      </c>
      <c r="W1022">
        <f>($C$7*DL1022+$D$7*DM1022+$E$7*V1022)</f>
        <v>0</v>
      </c>
      <c r="X1022">
        <f>0.61365*exp(17.502*W1022/(240.97+W1022))</f>
        <v>0</v>
      </c>
      <c r="Y1022">
        <f>(Z1022/AA1022*100)</f>
        <v>0</v>
      </c>
      <c r="Z1022">
        <f>DD1022*(DI1022+DJ1022)/1000</f>
        <v>0</v>
      </c>
      <c r="AA1022">
        <f>0.61365*exp(17.502*DK1022/(240.97+DK1022))</f>
        <v>0</v>
      </c>
      <c r="AB1022">
        <f>(X1022-DD1022*(DI1022+DJ1022)/1000)</f>
        <v>0</v>
      </c>
      <c r="AC1022">
        <f>(-J1022*44100)</f>
        <v>0</v>
      </c>
      <c r="AD1022">
        <f>2*29.3*R1022*0.92*(DK1022-W1022)</f>
        <v>0</v>
      </c>
      <c r="AE1022">
        <f>2*0.95*5.67E-8*(((DK1022+$B$7)+273)^4-(W1022+273)^4)</f>
        <v>0</v>
      </c>
      <c r="AF1022">
        <f>U1022+AE1022+AC1022+AD1022</f>
        <v>0</v>
      </c>
      <c r="AG1022">
        <f>DH1022*AU1022*(DC1022-DB1022*(1000-AU1022*DE1022)/(1000-AU1022*DD1022))/(100*CV1022)</f>
        <v>0</v>
      </c>
      <c r="AH1022">
        <f>1000*DH1022*AU1022*(DD1022-DE1022)/(100*CV1022*(1000-AU1022*DD1022))</f>
        <v>0</v>
      </c>
      <c r="AI1022">
        <f>(AJ1022 - AK1022 - DI1022*1E3/(8.314*(DK1022+273.15)) * AM1022/DH1022 * AL1022) * DH1022/(100*CV1022) * (1000 - DE1022)/1000</f>
        <v>0</v>
      </c>
      <c r="AJ1022">
        <v>680.531946303312</v>
      </c>
      <c r="AK1022">
        <v>652.1662</v>
      </c>
      <c r="AL1022">
        <v>3.41842092244965</v>
      </c>
      <c r="AM1022">
        <v>66.0516311451933</v>
      </c>
      <c r="AN1022">
        <f>(AP1022 - AO1022 + DI1022*1E3/(8.314*(DK1022+273.15)) * AR1022/DH1022 * AQ1022) * DH1022/(100*CV1022) * 1000/(1000 - AP1022)</f>
        <v>0</v>
      </c>
      <c r="AO1022">
        <v>20.7613381556218</v>
      </c>
      <c r="AP1022">
        <v>22.9430027972028</v>
      </c>
      <c r="AQ1022">
        <v>-6.04977893002293e-05</v>
      </c>
      <c r="AR1022">
        <v>92.4097792653795</v>
      </c>
      <c r="AS1022">
        <v>0</v>
      </c>
      <c r="AT1022">
        <v>0</v>
      </c>
      <c r="AU1022">
        <f>IF(AS1022*$H$13&gt;=AW1022,1.0,(AW1022/(AW1022-AS1022*$H$13)))</f>
        <v>0</v>
      </c>
      <c r="AV1022">
        <f>(AU1022-1)*100</f>
        <v>0</v>
      </c>
      <c r="AW1022">
        <f>MAX(0,($B$13+$C$13*DP1022)/(1+$D$13*DP1022)*DI1022/(DK1022+273)*$E$13)</f>
        <v>0</v>
      </c>
      <c r="AX1022" t="s">
        <v>418</v>
      </c>
      <c r="AY1022" t="s">
        <v>418</v>
      </c>
      <c r="AZ1022">
        <v>0</v>
      </c>
      <c r="BA1022">
        <v>0</v>
      </c>
      <c r="BB1022">
        <f>1-AZ1022/BA1022</f>
        <v>0</v>
      </c>
      <c r="BC1022">
        <v>0</v>
      </c>
      <c r="BD1022" t="s">
        <v>418</v>
      </c>
      <c r="BE1022" t="s">
        <v>418</v>
      </c>
      <c r="BF1022">
        <v>0</v>
      </c>
      <c r="BG1022">
        <v>0</v>
      </c>
      <c r="BH1022">
        <f>1-BF1022/BG1022</f>
        <v>0</v>
      </c>
      <c r="BI1022">
        <v>0.5</v>
      </c>
      <c r="BJ1022">
        <f>CS1022</f>
        <v>0</v>
      </c>
      <c r="BK1022">
        <f>L1022</f>
        <v>0</v>
      </c>
      <c r="BL1022">
        <f>BH1022*BI1022*BJ1022</f>
        <v>0</v>
      </c>
      <c r="BM1022">
        <f>(BK1022-BC1022)/BJ1022</f>
        <v>0</v>
      </c>
      <c r="BN1022">
        <f>(BA1022-BG1022)/BG1022</f>
        <v>0</v>
      </c>
      <c r="BO1022">
        <f>AZ1022/(BB1022+AZ1022/BG1022)</f>
        <v>0</v>
      </c>
      <c r="BP1022" t="s">
        <v>418</v>
      </c>
      <c r="BQ1022">
        <v>0</v>
      </c>
      <c r="BR1022">
        <f>IF(BQ1022&lt;&gt;0, BQ1022, BO1022)</f>
        <v>0</v>
      </c>
      <c r="BS1022">
        <f>1-BR1022/BG1022</f>
        <v>0</v>
      </c>
      <c r="BT1022">
        <f>(BG1022-BF1022)/(BG1022-BR1022)</f>
        <v>0</v>
      </c>
      <c r="BU1022">
        <f>(BA1022-BG1022)/(BA1022-BR1022)</f>
        <v>0</v>
      </c>
      <c r="BV1022">
        <f>(BG1022-BF1022)/(BG1022-AZ1022)</f>
        <v>0</v>
      </c>
      <c r="BW1022">
        <f>(BA1022-BG1022)/(BA1022-AZ1022)</f>
        <v>0</v>
      </c>
      <c r="BX1022">
        <f>(BT1022*BR1022/BF1022)</f>
        <v>0</v>
      </c>
      <c r="BY1022">
        <f>(1-BX1022)</f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f>$B$11*DQ1022+$C$11*DR1022+$F$11*EC1022*(1-EF1022)</f>
        <v>0</v>
      </c>
      <c r="CS1022">
        <f>CR1022*CT1022</f>
        <v>0</v>
      </c>
      <c r="CT1022">
        <f>($B$11*$D$9+$C$11*$D$9+$F$11*((EP1022+EH1022)/MAX(EP1022+EH1022+EQ1022, 0.1)*$I$9+EQ1022/MAX(EP1022+EH1022+EQ1022, 0.1)*$J$9))/($B$11+$C$11+$F$11)</f>
        <v>0</v>
      </c>
      <c r="CU1022">
        <f>($B$11*$K$9+$C$11*$K$9+$F$11*((EP1022+EH1022)/MAX(EP1022+EH1022+EQ1022, 0.1)*$P$9+EQ1022/MAX(EP1022+EH1022+EQ1022, 0.1)*$Q$9))/($B$11+$C$11+$F$11)</f>
        <v>0</v>
      </c>
      <c r="CV1022">
        <v>6</v>
      </c>
      <c r="CW1022">
        <v>0.5</v>
      </c>
      <c r="CX1022" t="s">
        <v>419</v>
      </c>
      <c r="CY1022">
        <v>2</v>
      </c>
      <c r="CZ1022" t="b">
        <v>1</v>
      </c>
      <c r="DA1022">
        <v>1659038495.71429</v>
      </c>
      <c r="DB1022">
        <v>613.157428571429</v>
      </c>
      <c r="DC1022">
        <v>649.294071428571</v>
      </c>
      <c r="DD1022">
        <v>22.9385571428571</v>
      </c>
      <c r="DE1022">
        <v>20.7646107142857</v>
      </c>
      <c r="DF1022">
        <v>605.570285714286</v>
      </c>
      <c r="DG1022">
        <v>22.5338678571429</v>
      </c>
      <c r="DH1022">
        <v>500.05875</v>
      </c>
      <c r="DI1022">
        <v>90.2499</v>
      </c>
      <c r="DJ1022">
        <v>0.0436844857142857</v>
      </c>
      <c r="DK1022">
        <v>27.2077214285714</v>
      </c>
      <c r="DL1022">
        <v>27.7892142857143</v>
      </c>
      <c r="DM1022">
        <v>999.9</v>
      </c>
      <c r="DN1022">
        <v>0</v>
      </c>
      <c r="DO1022">
        <v>0</v>
      </c>
      <c r="DP1022">
        <v>9994.46428571429</v>
      </c>
      <c r="DQ1022">
        <v>0</v>
      </c>
      <c r="DR1022">
        <v>16.0527</v>
      </c>
      <c r="DS1022">
        <v>-36.1366321428571</v>
      </c>
      <c r="DT1022">
        <v>627.552642857143</v>
      </c>
      <c r="DU1022">
        <v>663.062285714286</v>
      </c>
      <c r="DV1022">
        <v>2.17394464285714</v>
      </c>
      <c r="DW1022">
        <v>649.294071428571</v>
      </c>
      <c r="DX1022">
        <v>20.7646107142857</v>
      </c>
      <c r="DY1022">
        <v>2.0702025</v>
      </c>
      <c r="DZ1022">
        <v>1.87400428571429</v>
      </c>
      <c r="EA1022">
        <v>17.9917392857143</v>
      </c>
      <c r="EB1022">
        <v>16.4181285714286</v>
      </c>
      <c r="EC1022">
        <v>2000.01285714286</v>
      </c>
      <c r="ED1022">
        <v>0.980002</v>
      </c>
      <c r="EE1022">
        <v>0.0199985</v>
      </c>
      <c r="EF1022">
        <v>0</v>
      </c>
      <c r="EG1022">
        <v>469.575928571429</v>
      </c>
      <c r="EH1022">
        <v>5.00063</v>
      </c>
      <c r="EI1022">
        <v>9437.46142857143</v>
      </c>
      <c r="EJ1022">
        <v>17257.0142857143</v>
      </c>
      <c r="EK1022">
        <v>37.8816428571429</v>
      </c>
      <c r="EL1022">
        <v>38</v>
      </c>
      <c r="EM1022">
        <v>37.437</v>
      </c>
      <c r="EN1022">
        <v>37.2987142857143</v>
      </c>
      <c r="EO1022">
        <v>38.937</v>
      </c>
      <c r="EP1022">
        <v>1955.11285714286</v>
      </c>
      <c r="EQ1022">
        <v>39.9</v>
      </c>
      <c r="ER1022">
        <v>0</v>
      </c>
      <c r="ES1022">
        <v>1659038502.7</v>
      </c>
      <c r="ET1022">
        <v>0</v>
      </c>
      <c r="EU1022">
        <v>469.70596</v>
      </c>
      <c r="EV1022">
        <v>15.9571538383525</v>
      </c>
      <c r="EW1022">
        <v>327.192307681306</v>
      </c>
      <c r="EX1022">
        <v>9440.2744</v>
      </c>
      <c r="EY1022">
        <v>15</v>
      </c>
      <c r="EZ1022">
        <v>1659035359.5</v>
      </c>
      <c r="FA1022" t="s">
        <v>1976</v>
      </c>
      <c r="FB1022">
        <v>1659035357.5</v>
      </c>
      <c r="FC1022">
        <v>1659035359.5</v>
      </c>
      <c r="FD1022">
        <v>1</v>
      </c>
      <c r="FE1022">
        <v>-0.104</v>
      </c>
      <c r="FF1022">
        <v>-0.037</v>
      </c>
      <c r="FG1022">
        <v>6.435</v>
      </c>
      <c r="FH1022">
        <v>0.501</v>
      </c>
      <c r="FI1022">
        <v>420</v>
      </c>
      <c r="FJ1022">
        <v>25</v>
      </c>
      <c r="FK1022">
        <v>0.45</v>
      </c>
      <c r="FL1022">
        <v>0.11</v>
      </c>
      <c r="FM1022">
        <v>-35.6945097560976</v>
      </c>
      <c r="FN1022">
        <v>-5.73051428571431</v>
      </c>
      <c r="FO1022">
        <v>0.746654795609898</v>
      </c>
      <c r="FP1022">
        <v>0</v>
      </c>
      <c r="FQ1022">
        <v>468.640882352941</v>
      </c>
      <c r="FR1022">
        <v>15.9831016030868</v>
      </c>
      <c r="FS1022">
        <v>1.58459422834747</v>
      </c>
      <c r="FT1022">
        <v>0</v>
      </c>
      <c r="FU1022">
        <v>2.16850243902439</v>
      </c>
      <c r="FV1022">
        <v>0.0862992334494775</v>
      </c>
      <c r="FW1022">
        <v>0.00886794852963924</v>
      </c>
      <c r="FX1022">
        <v>1</v>
      </c>
      <c r="FY1022">
        <v>1</v>
      </c>
      <c r="FZ1022">
        <v>3</v>
      </c>
      <c r="GA1022" t="s">
        <v>421</v>
      </c>
      <c r="GB1022">
        <v>2.97332</v>
      </c>
      <c r="GC1022">
        <v>2.69814</v>
      </c>
      <c r="GD1022">
        <v>0.122982</v>
      </c>
      <c r="GE1022">
        <v>0.128993</v>
      </c>
      <c r="GF1022">
        <v>0.0999558</v>
      </c>
      <c r="GG1022">
        <v>0.0941637</v>
      </c>
      <c r="GH1022">
        <v>34152.1</v>
      </c>
      <c r="GI1022">
        <v>37101.2</v>
      </c>
      <c r="GJ1022">
        <v>35287.2</v>
      </c>
      <c r="GK1022">
        <v>38629.2</v>
      </c>
      <c r="GL1022">
        <v>45031.3</v>
      </c>
      <c r="GM1022">
        <v>50539.6</v>
      </c>
      <c r="GN1022">
        <v>55158.8</v>
      </c>
      <c r="GO1022">
        <v>61961.6</v>
      </c>
      <c r="GP1022">
        <v>1.9856</v>
      </c>
      <c r="GQ1022">
        <v>1.854</v>
      </c>
      <c r="GR1022">
        <v>0.148863</v>
      </c>
      <c r="GS1022">
        <v>0</v>
      </c>
      <c r="GT1022">
        <v>25.3225</v>
      </c>
      <c r="GU1022">
        <v>999.9</v>
      </c>
      <c r="GV1022">
        <v>57.691</v>
      </c>
      <c r="GW1022">
        <v>29.144</v>
      </c>
      <c r="GX1022">
        <v>25.9231</v>
      </c>
      <c r="GY1022">
        <v>55.932</v>
      </c>
      <c r="GZ1022">
        <v>46.1859</v>
      </c>
      <c r="HA1022">
        <v>1</v>
      </c>
      <c r="HB1022">
        <v>-0.0651219</v>
      </c>
      <c r="HC1022">
        <v>-0.00108932</v>
      </c>
      <c r="HD1022">
        <v>20.1141</v>
      </c>
      <c r="HE1022">
        <v>5.20052</v>
      </c>
      <c r="HF1022">
        <v>12.0064</v>
      </c>
      <c r="HG1022">
        <v>4.976</v>
      </c>
      <c r="HH1022">
        <v>3.2938</v>
      </c>
      <c r="HI1022">
        <v>9999</v>
      </c>
      <c r="HJ1022">
        <v>9999</v>
      </c>
      <c r="HK1022">
        <v>9999</v>
      </c>
      <c r="HL1022">
        <v>631.8</v>
      </c>
      <c r="HM1022">
        <v>1.86313</v>
      </c>
      <c r="HN1022">
        <v>1.86798</v>
      </c>
      <c r="HO1022">
        <v>1.8678</v>
      </c>
      <c r="HP1022">
        <v>1.86893</v>
      </c>
      <c r="HQ1022">
        <v>1.86978</v>
      </c>
      <c r="HR1022">
        <v>1.86584</v>
      </c>
      <c r="HS1022">
        <v>1.86691</v>
      </c>
      <c r="HT1022">
        <v>1.86832</v>
      </c>
      <c r="HU1022">
        <v>5</v>
      </c>
      <c r="HV1022">
        <v>0</v>
      </c>
      <c r="HW1022">
        <v>0</v>
      </c>
      <c r="HX1022">
        <v>0</v>
      </c>
      <c r="HY1022" t="s">
        <v>422</v>
      </c>
      <c r="HZ1022" t="s">
        <v>423</v>
      </c>
      <c r="IA1022" t="s">
        <v>424</v>
      </c>
      <c r="IB1022" t="s">
        <v>424</v>
      </c>
      <c r="IC1022" t="s">
        <v>424</v>
      </c>
      <c r="ID1022" t="s">
        <v>424</v>
      </c>
      <c r="IE1022">
        <v>0</v>
      </c>
      <c r="IF1022">
        <v>100</v>
      </c>
      <c r="IG1022">
        <v>100</v>
      </c>
      <c r="IH1022">
        <v>7.74</v>
      </c>
      <c r="II1022">
        <v>0.4049</v>
      </c>
      <c r="IJ1022">
        <v>3.92360093765785</v>
      </c>
      <c r="IK1022">
        <v>0.00601174518973114</v>
      </c>
      <c r="IL1022">
        <v>2.77886958061485e-07</v>
      </c>
      <c r="IM1022">
        <v>-3.54636231360687e-10</v>
      </c>
      <c r="IN1022">
        <v>-0.0563701243599933</v>
      </c>
      <c r="IO1022">
        <v>-0.0144154843440888</v>
      </c>
      <c r="IP1022">
        <v>0.00183489941427445</v>
      </c>
      <c r="IQ1022">
        <v>-1.27444401181449e-05</v>
      </c>
      <c r="IR1022">
        <v>-4</v>
      </c>
      <c r="IS1022">
        <v>1848</v>
      </c>
      <c r="IT1022">
        <v>1</v>
      </c>
      <c r="IU1022">
        <v>25</v>
      </c>
      <c r="IV1022">
        <v>52.4</v>
      </c>
      <c r="IW1022">
        <v>52.4</v>
      </c>
      <c r="IX1022">
        <v>1.521</v>
      </c>
      <c r="IY1022">
        <v>2.61841</v>
      </c>
      <c r="IZ1022">
        <v>1.54785</v>
      </c>
      <c r="JA1022">
        <v>2.30591</v>
      </c>
      <c r="JB1022">
        <v>1.34644</v>
      </c>
      <c r="JC1022">
        <v>2.40356</v>
      </c>
      <c r="JD1022">
        <v>33.558</v>
      </c>
      <c r="JE1022">
        <v>24.2276</v>
      </c>
      <c r="JF1022">
        <v>18</v>
      </c>
      <c r="JG1022">
        <v>498.426</v>
      </c>
      <c r="JH1022">
        <v>413.469</v>
      </c>
      <c r="JI1022">
        <v>24.9999</v>
      </c>
      <c r="JJ1022">
        <v>26.4154</v>
      </c>
      <c r="JK1022">
        <v>30</v>
      </c>
      <c r="JL1022">
        <v>26.3733</v>
      </c>
      <c r="JM1022">
        <v>26.3158</v>
      </c>
      <c r="JN1022">
        <v>30.4653</v>
      </c>
      <c r="JO1022">
        <v>28.1935</v>
      </c>
      <c r="JP1022">
        <v>89.558</v>
      </c>
      <c r="JQ1022">
        <v>25</v>
      </c>
      <c r="JR1022">
        <v>688.849</v>
      </c>
      <c r="JS1022">
        <v>20.8024</v>
      </c>
      <c r="JT1022">
        <v>102.322</v>
      </c>
      <c r="JU1022">
        <v>103.135</v>
      </c>
    </row>
    <row r="1023" spans="1:281">
      <c r="A1023">
        <v>1005</v>
      </c>
      <c r="B1023">
        <v>1659038508</v>
      </c>
      <c r="C1023">
        <v>14824.9000000954</v>
      </c>
      <c r="D1023" t="s">
        <v>2445</v>
      </c>
      <c r="E1023" t="s">
        <v>2446</v>
      </c>
      <c r="F1023">
        <v>5</v>
      </c>
      <c r="G1023" t="s">
        <v>2364</v>
      </c>
      <c r="H1023" t="s">
        <v>417</v>
      </c>
      <c r="I1023">
        <v>1659038500.16071</v>
      </c>
      <c r="J1023">
        <f>(K1023)/1000</f>
        <v>0</v>
      </c>
      <c r="K1023">
        <f>IF(CZ1023, AN1023, AH1023)</f>
        <v>0</v>
      </c>
      <c r="L1023">
        <f>IF(CZ1023, AI1023, AG1023)</f>
        <v>0</v>
      </c>
      <c r="M1023">
        <f>DB1023 - IF(AU1023&gt;1, L1023*CV1023*100.0/(AW1023*DP1023), 0)</f>
        <v>0</v>
      </c>
      <c r="N1023">
        <f>((T1023-J1023/2)*M1023-L1023)/(T1023+J1023/2)</f>
        <v>0</v>
      </c>
      <c r="O1023">
        <f>N1023*(DI1023+DJ1023)/1000.0</f>
        <v>0</v>
      </c>
      <c r="P1023">
        <f>(DB1023 - IF(AU1023&gt;1, L1023*CV1023*100.0/(AW1023*DP1023), 0))*(DI1023+DJ1023)/1000.0</f>
        <v>0</v>
      </c>
      <c r="Q1023">
        <f>2.0/((1/S1023-1/R1023)+SIGN(S1023)*SQRT((1/S1023-1/R1023)*(1/S1023-1/R1023) + 4*CW1023/((CW1023+1)*(CW1023+1))*(2*1/S1023*1/R1023-1/R1023*1/R1023)))</f>
        <v>0</v>
      </c>
      <c r="R1023">
        <f>IF(LEFT(CX1023,1)&lt;&gt;"0",IF(LEFT(CX1023,1)="1",3.0,CY1023),$D$5+$E$5*(DP1023*DI1023/($K$5*1000))+$F$5*(DP1023*DI1023/($K$5*1000))*MAX(MIN(CV1023,$J$5),$I$5)*MAX(MIN(CV1023,$J$5),$I$5)+$G$5*MAX(MIN(CV1023,$J$5),$I$5)*(DP1023*DI1023/($K$5*1000))+$H$5*(DP1023*DI1023/($K$5*1000))*(DP1023*DI1023/($K$5*1000)))</f>
        <v>0</v>
      </c>
      <c r="S1023">
        <f>J1023*(1000-(1000*0.61365*exp(17.502*W1023/(240.97+W1023))/(DI1023+DJ1023)+DD1023)/2)/(1000*0.61365*exp(17.502*W1023/(240.97+W1023))/(DI1023+DJ1023)-DD1023)</f>
        <v>0</v>
      </c>
      <c r="T1023">
        <f>1/((CW1023+1)/(Q1023/1.6)+1/(R1023/1.37)) + CW1023/((CW1023+1)/(Q1023/1.6) + CW1023/(R1023/1.37))</f>
        <v>0</v>
      </c>
      <c r="U1023">
        <f>(CR1023*CU1023)</f>
        <v>0</v>
      </c>
      <c r="V1023">
        <f>(DK1023+(U1023+2*0.95*5.67E-8*(((DK1023+$B$7)+273)^4-(DK1023+273)^4)-44100*J1023)/(1.84*29.3*R1023+8*0.95*5.67E-8*(DK1023+273)^3))</f>
        <v>0</v>
      </c>
      <c r="W1023">
        <f>($C$7*DL1023+$D$7*DM1023+$E$7*V1023)</f>
        <v>0</v>
      </c>
      <c r="X1023">
        <f>0.61365*exp(17.502*W1023/(240.97+W1023))</f>
        <v>0</v>
      </c>
      <c r="Y1023">
        <f>(Z1023/AA1023*100)</f>
        <v>0</v>
      </c>
      <c r="Z1023">
        <f>DD1023*(DI1023+DJ1023)/1000</f>
        <v>0</v>
      </c>
      <c r="AA1023">
        <f>0.61365*exp(17.502*DK1023/(240.97+DK1023))</f>
        <v>0</v>
      </c>
      <c r="AB1023">
        <f>(X1023-DD1023*(DI1023+DJ1023)/1000)</f>
        <v>0</v>
      </c>
      <c r="AC1023">
        <f>(-J1023*44100)</f>
        <v>0</v>
      </c>
      <c r="AD1023">
        <f>2*29.3*R1023*0.92*(DK1023-W1023)</f>
        <v>0</v>
      </c>
      <c r="AE1023">
        <f>2*0.95*5.67E-8*(((DK1023+$B$7)+273)^4-(W1023+273)^4)</f>
        <v>0</v>
      </c>
      <c r="AF1023">
        <f>U1023+AE1023+AC1023+AD1023</f>
        <v>0</v>
      </c>
      <c r="AG1023">
        <f>DH1023*AU1023*(DC1023-DB1023*(1000-AU1023*DE1023)/(1000-AU1023*DD1023))/(100*CV1023)</f>
        <v>0</v>
      </c>
      <c r="AH1023">
        <f>1000*DH1023*AU1023*(DD1023-DE1023)/(100*CV1023*(1000-AU1023*DD1023))</f>
        <v>0</v>
      </c>
      <c r="AI1023">
        <f>(AJ1023 - AK1023 - DI1023*1E3/(8.314*(DK1023+273.15)) * AM1023/DH1023 * AL1023) * DH1023/(100*CV1023) * (1000 - DE1023)/1000</f>
        <v>0</v>
      </c>
      <c r="AJ1023">
        <v>696.0278831936</v>
      </c>
      <c r="AK1023">
        <v>667.487363636363</v>
      </c>
      <c r="AL1023">
        <v>3.38054760645977</v>
      </c>
      <c r="AM1023">
        <v>66.0516311451933</v>
      </c>
      <c r="AN1023">
        <f>(AP1023 - AO1023 + DI1023*1E3/(8.314*(DK1023+273.15)) * AR1023/DH1023 * AQ1023) * DH1023/(100*CV1023) * 1000/(1000 - AP1023)</f>
        <v>0</v>
      </c>
      <c r="AO1023">
        <v>20.7602537273444</v>
      </c>
      <c r="AP1023">
        <v>22.9456286713287</v>
      </c>
      <c r="AQ1023">
        <v>3.74796233377437e-05</v>
      </c>
      <c r="AR1023">
        <v>92.4097792653795</v>
      </c>
      <c r="AS1023">
        <v>0</v>
      </c>
      <c r="AT1023">
        <v>0</v>
      </c>
      <c r="AU1023">
        <f>IF(AS1023*$H$13&gt;=AW1023,1.0,(AW1023/(AW1023-AS1023*$H$13)))</f>
        <v>0</v>
      </c>
      <c r="AV1023">
        <f>(AU1023-1)*100</f>
        <v>0</v>
      </c>
      <c r="AW1023">
        <f>MAX(0,($B$13+$C$13*DP1023)/(1+$D$13*DP1023)*DI1023/(DK1023+273)*$E$13)</f>
        <v>0</v>
      </c>
      <c r="AX1023" t="s">
        <v>418</v>
      </c>
      <c r="AY1023" t="s">
        <v>418</v>
      </c>
      <c r="AZ1023">
        <v>0</v>
      </c>
      <c r="BA1023">
        <v>0</v>
      </c>
      <c r="BB1023">
        <f>1-AZ1023/BA1023</f>
        <v>0</v>
      </c>
      <c r="BC1023">
        <v>0</v>
      </c>
      <c r="BD1023" t="s">
        <v>418</v>
      </c>
      <c r="BE1023" t="s">
        <v>418</v>
      </c>
      <c r="BF1023">
        <v>0</v>
      </c>
      <c r="BG1023">
        <v>0</v>
      </c>
      <c r="BH1023">
        <f>1-BF1023/BG1023</f>
        <v>0</v>
      </c>
      <c r="BI1023">
        <v>0.5</v>
      </c>
      <c r="BJ1023">
        <f>CS1023</f>
        <v>0</v>
      </c>
      <c r="BK1023">
        <f>L1023</f>
        <v>0</v>
      </c>
      <c r="BL1023">
        <f>BH1023*BI1023*BJ1023</f>
        <v>0</v>
      </c>
      <c r="BM1023">
        <f>(BK1023-BC1023)/BJ1023</f>
        <v>0</v>
      </c>
      <c r="BN1023">
        <f>(BA1023-BG1023)/BG1023</f>
        <v>0</v>
      </c>
      <c r="BO1023">
        <f>AZ1023/(BB1023+AZ1023/BG1023)</f>
        <v>0</v>
      </c>
      <c r="BP1023" t="s">
        <v>418</v>
      </c>
      <c r="BQ1023">
        <v>0</v>
      </c>
      <c r="BR1023">
        <f>IF(BQ1023&lt;&gt;0, BQ1023, BO1023)</f>
        <v>0</v>
      </c>
      <c r="BS1023">
        <f>1-BR1023/BG1023</f>
        <v>0</v>
      </c>
      <c r="BT1023">
        <f>(BG1023-BF1023)/(BG1023-BR1023)</f>
        <v>0</v>
      </c>
      <c r="BU1023">
        <f>(BA1023-BG1023)/(BA1023-BR1023)</f>
        <v>0</v>
      </c>
      <c r="BV1023">
        <f>(BG1023-BF1023)/(BG1023-AZ1023)</f>
        <v>0</v>
      </c>
      <c r="BW1023">
        <f>(BA1023-BG1023)/(BA1023-AZ1023)</f>
        <v>0</v>
      </c>
      <c r="BX1023">
        <f>(BT1023*BR1023/BF1023)</f>
        <v>0</v>
      </c>
      <c r="BY1023">
        <f>(1-BX1023)</f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f>$B$11*DQ1023+$C$11*DR1023+$F$11*EC1023*(1-EF1023)</f>
        <v>0</v>
      </c>
      <c r="CS1023">
        <f>CR1023*CT1023</f>
        <v>0</v>
      </c>
      <c r="CT1023">
        <f>($B$11*$D$9+$C$11*$D$9+$F$11*((EP1023+EH1023)/MAX(EP1023+EH1023+EQ1023, 0.1)*$I$9+EQ1023/MAX(EP1023+EH1023+EQ1023, 0.1)*$J$9))/($B$11+$C$11+$F$11)</f>
        <v>0</v>
      </c>
      <c r="CU1023">
        <f>($B$11*$K$9+$C$11*$K$9+$F$11*((EP1023+EH1023)/MAX(EP1023+EH1023+EQ1023, 0.1)*$P$9+EQ1023/MAX(EP1023+EH1023+EQ1023, 0.1)*$Q$9))/($B$11+$C$11+$F$11)</f>
        <v>0</v>
      </c>
      <c r="CV1023">
        <v>6</v>
      </c>
      <c r="CW1023">
        <v>0.5</v>
      </c>
      <c r="CX1023" t="s">
        <v>419</v>
      </c>
      <c r="CY1023">
        <v>2</v>
      </c>
      <c r="CZ1023" t="b">
        <v>1</v>
      </c>
      <c r="DA1023">
        <v>1659038500.16071</v>
      </c>
      <c r="DB1023">
        <v>627.878678571429</v>
      </c>
      <c r="DC1023">
        <v>664.2405</v>
      </c>
      <c r="DD1023">
        <v>22.9405428571429</v>
      </c>
      <c r="DE1023">
        <v>20.761175</v>
      </c>
      <c r="DF1023">
        <v>620.2045</v>
      </c>
      <c r="DG1023">
        <v>22.5357571428571</v>
      </c>
      <c r="DH1023">
        <v>500.044035714286</v>
      </c>
      <c r="DI1023">
        <v>90.2503321428571</v>
      </c>
      <c r="DJ1023">
        <v>0.0438473785714286</v>
      </c>
      <c r="DK1023">
        <v>27.2073035714286</v>
      </c>
      <c r="DL1023">
        <v>27.7725428571429</v>
      </c>
      <c r="DM1023">
        <v>999.9</v>
      </c>
      <c r="DN1023">
        <v>0</v>
      </c>
      <c r="DO1023">
        <v>0</v>
      </c>
      <c r="DP1023">
        <v>9986.42857142857</v>
      </c>
      <c r="DQ1023">
        <v>0</v>
      </c>
      <c r="DR1023">
        <v>16.0527</v>
      </c>
      <c r="DS1023">
        <v>-36.3617071428571</v>
      </c>
      <c r="DT1023">
        <v>642.620892857143</v>
      </c>
      <c r="DU1023">
        <v>678.323214285714</v>
      </c>
      <c r="DV1023">
        <v>2.17937035714286</v>
      </c>
      <c r="DW1023">
        <v>664.2405</v>
      </c>
      <c r="DX1023">
        <v>20.761175</v>
      </c>
      <c r="DY1023">
        <v>2.07039107142857</v>
      </c>
      <c r="DZ1023">
        <v>1.8737025</v>
      </c>
      <c r="EA1023">
        <v>17.9931892857143</v>
      </c>
      <c r="EB1023">
        <v>16.4156</v>
      </c>
      <c r="EC1023">
        <v>2000.01821428571</v>
      </c>
      <c r="ED1023">
        <v>0.980002</v>
      </c>
      <c r="EE1023">
        <v>0.0199985</v>
      </c>
      <c r="EF1023">
        <v>0</v>
      </c>
      <c r="EG1023">
        <v>470.736928571429</v>
      </c>
      <c r="EH1023">
        <v>5.00063</v>
      </c>
      <c r="EI1023">
        <v>9461.97714285714</v>
      </c>
      <c r="EJ1023">
        <v>17257.0607142857</v>
      </c>
      <c r="EK1023">
        <v>37.8794285714286</v>
      </c>
      <c r="EL1023">
        <v>38</v>
      </c>
      <c r="EM1023">
        <v>37.437</v>
      </c>
      <c r="EN1023">
        <v>37.2898571428571</v>
      </c>
      <c r="EO1023">
        <v>38.937</v>
      </c>
      <c r="EP1023">
        <v>1955.11821428571</v>
      </c>
      <c r="EQ1023">
        <v>39.9</v>
      </c>
      <c r="ER1023">
        <v>0</v>
      </c>
      <c r="ES1023">
        <v>1659038507.5</v>
      </c>
      <c r="ET1023">
        <v>0</v>
      </c>
      <c r="EU1023">
        <v>470.94704</v>
      </c>
      <c r="EV1023">
        <v>16.2453076563483</v>
      </c>
      <c r="EW1023">
        <v>329.37384563293</v>
      </c>
      <c r="EX1023">
        <v>9466.542</v>
      </c>
      <c r="EY1023">
        <v>15</v>
      </c>
      <c r="EZ1023">
        <v>1659035359.5</v>
      </c>
      <c r="FA1023" t="s">
        <v>1976</v>
      </c>
      <c r="FB1023">
        <v>1659035357.5</v>
      </c>
      <c r="FC1023">
        <v>1659035359.5</v>
      </c>
      <c r="FD1023">
        <v>1</v>
      </c>
      <c r="FE1023">
        <v>-0.104</v>
      </c>
      <c r="FF1023">
        <v>-0.037</v>
      </c>
      <c r="FG1023">
        <v>6.435</v>
      </c>
      <c r="FH1023">
        <v>0.501</v>
      </c>
      <c r="FI1023">
        <v>420</v>
      </c>
      <c r="FJ1023">
        <v>25</v>
      </c>
      <c r="FK1023">
        <v>0.45</v>
      </c>
      <c r="FL1023">
        <v>0.11</v>
      </c>
      <c r="FM1023">
        <v>-36.1301341463415</v>
      </c>
      <c r="FN1023">
        <v>-5.00364250871085</v>
      </c>
      <c r="FO1023">
        <v>0.728633587065462</v>
      </c>
      <c r="FP1023">
        <v>0</v>
      </c>
      <c r="FQ1023">
        <v>469.920411764706</v>
      </c>
      <c r="FR1023">
        <v>16.0660962546388</v>
      </c>
      <c r="FS1023">
        <v>1.59131246455924</v>
      </c>
      <c r="FT1023">
        <v>0</v>
      </c>
      <c r="FU1023">
        <v>2.17537268292683</v>
      </c>
      <c r="FV1023">
        <v>0.0749512891986108</v>
      </c>
      <c r="FW1023">
        <v>0.00767092293375197</v>
      </c>
      <c r="FX1023">
        <v>1</v>
      </c>
      <c r="FY1023">
        <v>1</v>
      </c>
      <c r="FZ1023">
        <v>3</v>
      </c>
      <c r="GA1023" t="s">
        <v>421</v>
      </c>
      <c r="GB1023">
        <v>2.97303</v>
      </c>
      <c r="GC1023">
        <v>2.6983</v>
      </c>
      <c r="GD1023">
        <v>0.124985</v>
      </c>
      <c r="GE1023">
        <v>0.130818</v>
      </c>
      <c r="GF1023">
        <v>0.0999748</v>
      </c>
      <c r="GG1023">
        <v>0.0941597</v>
      </c>
      <c r="GH1023">
        <v>34074.1</v>
      </c>
      <c r="GI1023">
        <v>37023.5</v>
      </c>
      <c r="GJ1023">
        <v>35287.1</v>
      </c>
      <c r="GK1023">
        <v>38629.2</v>
      </c>
      <c r="GL1023">
        <v>45030.2</v>
      </c>
      <c r="GM1023">
        <v>50540.9</v>
      </c>
      <c r="GN1023">
        <v>55158.6</v>
      </c>
      <c r="GO1023">
        <v>61962.8</v>
      </c>
      <c r="GP1023">
        <v>1.986</v>
      </c>
      <c r="GQ1023">
        <v>1.854</v>
      </c>
      <c r="GR1023">
        <v>0.1477</v>
      </c>
      <c r="GS1023">
        <v>0</v>
      </c>
      <c r="GT1023">
        <v>25.3246</v>
      </c>
      <c r="GU1023">
        <v>999.9</v>
      </c>
      <c r="GV1023">
        <v>57.691</v>
      </c>
      <c r="GW1023">
        <v>29.144</v>
      </c>
      <c r="GX1023">
        <v>25.923</v>
      </c>
      <c r="GY1023">
        <v>56.002</v>
      </c>
      <c r="GZ1023">
        <v>46.0938</v>
      </c>
      <c r="HA1023">
        <v>1</v>
      </c>
      <c r="HB1023">
        <v>-0.0651829</v>
      </c>
      <c r="HC1023">
        <v>-0.00239651</v>
      </c>
      <c r="HD1023">
        <v>20.114</v>
      </c>
      <c r="HE1023">
        <v>5.19932</v>
      </c>
      <c r="HF1023">
        <v>12.004</v>
      </c>
      <c r="HG1023">
        <v>4.9752</v>
      </c>
      <c r="HH1023">
        <v>3.2938</v>
      </c>
      <c r="HI1023">
        <v>9999</v>
      </c>
      <c r="HJ1023">
        <v>9999</v>
      </c>
      <c r="HK1023">
        <v>9999</v>
      </c>
      <c r="HL1023">
        <v>631.8</v>
      </c>
      <c r="HM1023">
        <v>1.8631</v>
      </c>
      <c r="HN1023">
        <v>1.86798</v>
      </c>
      <c r="HO1023">
        <v>1.86777</v>
      </c>
      <c r="HP1023">
        <v>1.8689</v>
      </c>
      <c r="HQ1023">
        <v>1.86981</v>
      </c>
      <c r="HR1023">
        <v>1.86584</v>
      </c>
      <c r="HS1023">
        <v>1.86691</v>
      </c>
      <c r="HT1023">
        <v>1.86829</v>
      </c>
      <c r="HU1023">
        <v>5</v>
      </c>
      <c r="HV1023">
        <v>0</v>
      </c>
      <c r="HW1023">
        <v>0</v>
      </c>
      <c r="HX1023">
        <v>0</v>
      </c>
      <c r="HY1023" t="s">
        <v>422</v>
      </c>
      <c r="HZ1023" t="s">
        <v>423</v>
      </c>
      <c r="IA1023" t="s">
        <v>424</v>
      </c>
      <c r="IB1023" t="s">
        <v>424</v>
      </c>
      <c r="IC1023" t="s">
        <v>424</v>
      </c>
      <c r="ID1023" t="s">
        <v>424</v>
      </c>
      <c r="IE1023">
        <v>0</v>
      </c>
      <c r="IF1023">
        <v>100</v>
      </c>
      <c r="IG1023">
        <v>100</v>
      </c>
      <c r="IH1023">
        <v>7.827</v>
      </c>
      <c r="II1023">
        <v>0.4052</v>
      </c>
      <c r="IJ1023">
        <v>3.92360093765785</v>
      </c>
      <c r="IK1023">
        <v>0.00601174518973114</v>
      </c>
      <c r="IL1023">
        <v>2.77886958061485e-07</v>
      </c>
      <c r="IM1023">
        <v>-3.54636231360687e-10</v>
      </c>
      <c r="IN1023">
        <v>-0.0563701243599933</v>
      </c>
      <c r="IO1023">
        <v>-0.0144154843440888</v>
      </c>
      <c r="IP1023">
        <v>0.00183489941427445</v>
      </c>
      <c r="IQ1023">
        <v>-1.27444401181449e-05</v>
      </c>
      <c r="IR1023">
        <v>-4</v>
      </c>
      <c r="IS1023">
        <v>1848</v>
      </c>
      <c r="IT1023">
        <v>1</v>
      </c>
      <c r="IU1023">
        <v>25</v>
      </c>
      <c r="IV1023">
        <v>52.5</v>
      </c>
      <c r="IW1023">
        <v>52.5</v>
      </c>
      <c r="IX1023">
        <v>1.54785</v>
      </c>
      <c r="IY1023">
        <v>2.62695</v>
      </c>
      <c r="IZ1023">
        <v>1.54785</v>
      </c>
      <c r="JA1023">
        <v>2.30591</v>
      </c>
      <c r="JB1023">
        <v>1.34644</v>
      </c>
      <c r="JC1023">
        <v>2.26929</v>
      </c>
      <c r="JD1023">
        <v>33.558</v>
      </c>
      <c r="JE1023">
        <v>24.2188</v>
      </c>
      <c r="JF1023">
        <v>18</v>
      </c>
      <c r="JG1023">
        <v>498.688</v>
      </c>
      <c r="JH1023">
        <v>413.469</v>
      </c>
      <c r="JI1023">
        <v>24.9997</v>
      </c>
      <c r="JJ1023">
        <v>26.4154</v>
      </c>
      <c r="JK1023">
        <v>30</v>
      </c>
      <c r="JL1023">
        <v>26.3733</v>
      </c>
      <c r="JM1023">
        <v>26.3158</v>
      </c>
      <c r="JN1023">
        <v>30.9866</v>
      </c>
      <c r="JO1023">
        <v>28.1935</v>
      </c>
      <c r="JP1023">
        <v>89.558</v>
      </c>
      <c r="JQ1023">
        <v>25</v>
      </c>
      <c r="JR1023">
        <v>709.002</v>
      </c>
      <c r="JS1023">
        <v>20.8025</v>
      </c>
      <c r="JT1023">
        <v>102.322</v>
      </c>
      <c r="JU1023">
        <v>103.136</v>
      </c>
    </row>
    <row r="1024" spans="1:281">
      <c r="A1024">
        <v>1006</v>
      </c>
      <c r="B1024">
        <v>1659038513.5</v>
      </c>
      <c r="C1024">
        <v>14830.4000000954</v>
      </c>
      <c r="D1024" t="s">
        <v>2447</v>
      </c>
      <c r="E1024" t="s">
        <v>2448</v>
      </c>
      <c r="F1024">
        <v>5</v>
      </c>
      <c r="G1024" t="s">
        <v>2364</v>
      </c>
      <c r="H1024" t="s">
        <v>417</v>
      </c>
      <c r="I1024">
        <v>1659038505.73214</v>
      </c>
      <c r="J1024">
        <f>(K1024)/1000</f>
        <v>0</v>
      </c>
      <c r="K1024">
        <f>IF(CZ1024, AN1024, AH1024)</f>
        <v>0</v>
      </c>
      <c r="L1024">
        <f>IF(CZ1024, AI1024, AG1024)</f>
        <v>0</v>
      </c>
      <c r="M1024">
        <f>DB1024 - IF(AU1024&gt;1, L1024*CV1024*100.0/(AW1024*DP1024), 0)</f>
        <v>0</v>
      </c>
      <c r="N1024">
        <f>((T1024-J1024/2)*M1024-L1024)/(T1024+J1024/2)</f>
        <v>0</v>
      </c>
      <c r="O1024">
        <f>N1024*(DI1024+DJ1024)/1000.0</f>
        <v>0</v>
      </c>
      <c r="P1024">
        <f>(DB1024 - IF(AU1024&gt;1, L1024*CV1024*100.0/(AW1024*DP1024), 0))*(DI1024+DJ1024)/1000.0</f>
        <v>0</v>
      </c>
      <c r="Q1024">
        <f>2.0/((1/S1024-1/R1024)+SIGN(S1024)*SQRT((1/S1024-1/R1024)*(1/S1024-1/R1024) + 4*CW1024/((CW1024+1)*(CW1024+1))*(2*1/S1024*1/R1024-1/R1024*1/R1024)))</f>
        <v>0</v>
      </c>
      <c r="R1024">
        <f>IF(LEFT(CX1024,1)&lt;&gt;"0",IF(LEFT(CX1024,1)="1",3.0,CY1024),$D$5+$E$5*(DP1024*DI1024/($K$5*1000))+$F$5*(DP1024*DI1024/($K$5*1000))*MAX(MIN(CV1024,$J$5),$I$5)*MAX(MIN(CV1024,$J$5),$I$5)+$G$5*MAX(MIN(CV1024,$J$5),$I$5)*(DP1024*DI1024/($K$5*1000))+$H$5*(DP1024*DI1024/($K$5*1000))*(DP1024*DI1024/($K$5*1000)))</f>
        <v>0</v>
      </c>
      <c r="S1024">
        <f>J1024*(1000-(1000*0.61365*exp(17.502*W1024/(240.97+W1024))/(DI1024+DJ1024)+DD1024)/2)/(1000*0.61365*exp(17.502*W1024/(240.97+W1024))/(DI1024+DJ1024)-DD1024)</f>
        <v>0</v>
      </c>
      <c r="T1024">
        <f>1/((CW1024+1)/(Q1024/1.6)+1/(R1024/1.37)) + CW1024/((CW1024+1)/(Q1024/1.6) + CW1024/(R1024/1.37))</f>
        <v>0</v>
      </c>
      <c r="U1024">
        <f>(CR1024*CU1024)</f>
        <v>0</v>
      </c>
      <c r="V1024">
        <f>(DK1024+(U1024+2*0.95*5.67E-8*(((DK1024+$B$7)+273)^4-(DK1024+273)^4)-44100*J1024)/(1.84*29.3*R1024+8*0.95*5.67E-8*(DK1024+273)^3))</f>
        <v>0</v>
      </c>
      <c r="W1024">
        <f>($C$7*DL1024+$D$7*DM1024+$E$7*V1024)</f>
        <v>0</v>
      </c>
      <c r="X1024">
        <f>0.61365*exp(17.502*W1024/(240.97+W1024))</f>
        <v>0</v>
      </c>
      <c r="Y1024">
        <f>(Z1024/AA1024*100)</f>
        <v>0</v>
      </c>
      <c r="Z1024">
        <f>DD1024*(DI1024+DJ1024)/1000</f>
        <v>0</v>
      </c>
      <c r="AA1024">
        <f>0.61365*exp(17.502*DK1024/(240.97+DK1024))</f>
        <v>0</v>
      </c>
      <c r="AB1024">
        <f>(X1024-DD1024*(DI1024+DJ1024)/1000)</f>
        <v>0</v>
      </c>
      <c r="AC1024">
        <f>(-J1024*44100)</f>
        <v>0</v>
      </c>
      <c r="AD1024">
        <f>2*29.3*R1024*0.92*(DK1024-W1024)</f>
        <v>0</v>
      </c>
      <c r="AE1024">
        <f>2*0.95*5.67E-8*(((DK1024+$B$7)+273)^4-(W1024+273)^4)</f>
        <v>0</v>
      </c>
      <c r="AF1024">
        <f>U1024+AE1024+AC1024+AD1024</f>
        <v>0</v>
      </c>
      <c r="AG1024">
        <f>DH1024*AU1024*(DC1024-DB1024*(1000-AU1024*DE1024)/(1000-AU1024*DD1024))/(100*CV1024)</f>
        <v>0</v>
      </c>
      <c r="AH1024">
        <f>1000*DH1024*AU1024*(DD1024-DE1024)/(100*CV1024*(1000-AU1024*DD1024))</f>
        <v>0</v>
      </c>
      <c r="AI1024">
        <f>(AJ1024 - AK1024 - DI1024*1E3/(8.314*(DK1024+273.15)) * AM1024/DH1024 * AL1024) * DH1024/(100*CV1024) * (1000 - DE1024)/1000</f>
        <v>0</v>
      </c>
      <c r="AJ1024">
        <v>715.031736018896</v>
      </c>
      <c r="AK1024">
        <v>686.114763636363</v>
      </c>
      <c r="AL1024">
        <v>3.41685275231301</v>
      </c>
      <c r="AM1024">
        <v>66.0516311451933</v>
      </c>
      <c r="AN1024">
        <f>(AP1024 - AO1024 + DI1024*1E3/(8.314*(DK1024+273.15)) * AR1024/DH1024 * AQ1024) * DH1024/(100*CV1024) * 1000/(1000 - AP1024)</f>
        <v>0</v>
      </c>
      <c r="AO1024">
        <v>20.7605831128091</v>
      </c>
      <c r="AP1024">
        <v>22.9507335664336</v>
      </c>
      <c r="AQ1024">
        <v>-5.34791780421376e-05</v>
      </c>
      <c r="AR1024">
        <v>92.4097792653795</v>
      </c>
      <c r="AS1024">
        <v>0</v>
      </c>
      <c r="AT1024">
        <v>0</v>
      </c>
      <c r="AU1024">
        <f>IF(AS1024*$H$13&gt;=AW1024,1.0,(AW1024/(AW1024-AS1024*$H$13)))</f>
        <v>0</v>
      </c>
      <c r="AV1024">
        <f>(AU1024-1)*100</f>
        <v>0</v>
      </c>
      <c r="AW1024">
        <f>MAX(0,($B$13+$C$13*DP1024)/(1+$D$13*DP1024)*DI1024/(DK1024+273)*$E$13)</f>
        <v>0</v>
      </c>
      <c r="AX1024" t="s">
        <v>418</v>
      </c>
      <c r="AY1024" t="s">
        <v>418</v>
      </c>
      <c r="AZ1024">
        <v>0</v>
      </c>
      <c r="BA1024">
        <v>0</v>
      </c>
      <c r="BB1024">
        <f>1-AZ1024/BA1024</f>
        <v>0</v>
      </c>
      <c r="BC1024">
        <v>0</v>
      </c>
      <c r="BD1024" t="s">
        <v>418</v>
      </c>
      <c r="BE1024" t="s">
        <v>418</v>
      </c>
      <c r="BF1024">
        <v>0</v>
      </c>
      <c r="BG1024">
        <v>0</v>
      </c>
      <c r="BH1024">
        <f>1-BF1024/BG1024</f>
        <v>0</v>
      </c>
      <c r="BI1024">
        <v>0.5</v>
      </c>
      <c r="BJ1024">
        <f>CS1024</f>
        <v>0</v>
      </c>
      <c r="BK1024">
        <f>L1024</f>
        <v>0</v>
      </c>
      <c r="BL1024">
        <f>BH1024*BI1024*BJ1024</f>
        <v>0</v>
      </c>
      <c r="BM1024">
        <f>(BK1024-BC1024)/BJ1024</f>
        <v>0</v>
      </c>
      <c r="BN1024">
        <f>(BA1024-BG1024)/BG1024</f>
        <v>0</v>
      </c>
      <c r="BO1024">
        <f>AZ1024/(BB1024+AZ1024/BG1024)</f>
        <v>0</v>
      </c>
      <c r="BP1024" t="s">
        <v>418</v>
      </c>
      <c r="BQ1024">
        <v>0</v>
      </c>
      <c r="BR1024">
        <f>IF(BQ1024&lt;&gt;0, BQ1024, BO1024)</f>
        <v>0</v>
      </c>
      <c r="BS1024">
        <f>1-BR1024/BG1024</f>
        <v>0</v>
      </c>
      <c r="BT1024">
        <f>(BG1024-BF1024)/(BG1024-BR1024)</f>
        <v>0</v>
      </c>
      <c r="BU1024">
        <f>(BA1024-BG1024)/(BA1024-BR1024)</f>
        <v>0</v>
      </c>
      <c r="BV1024">
        <f>(BG1024-BF1024)/(BG1024-AZ1024)</f>
        <v>0</v>
      </c>
      <c r="BW1024">
        <f>(BA1024-BG1024)/(BA1024-AZ1024)</f>
        <v>0</v>
      </c>
      <c r="BX1024">
        <f>(BT1024*BR1024/BF1024)</f>
        <v>0</v>
      </c>
      <c r="BY1024">
        <f>(1-BX1024)</f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f>$B$11*DQ1024+$C$11*DR1024+$F$11*EC1024*(1-EF1024)</f>
        <v>0</v>
      </c>
      <c r="CS1024">
        <f>CR1024*CT1024</f>
        <v>0</v>
      </c>
      <c r="CT1024">
        <f>($B$11*$D$9+$C$11*$D$9+$F$11*((EP1024+EH1024)/MAX(EP1024+EH1024+EQ1024, 0.1)*$I$9+EQ1024/MAX(EP1024+EH1024+EQ1024, 0.1)*$J$9))/($B$11+$C$11+$F$11)</f>
        <v>0</v>
      </c>
      <c r="CU1024">
        <f>($B$11*$K$9+$C$11*$K$9+$F$11*((EP1024+EH1024)/MAX(EP1024+EH1024+EQ1024, 0.1)*$P$9+EQ1024/MAX(EP1024+EH1024+EQ1024, 0.1)*$Q$9))/($B$11+$C$11+$F$11)</f>
        <v>0</v>
      </c>
      <c r="CV1024">
        <v>6</v>
      </c>
      <c r="CW1024">
        <v>0.5</v>
      </c>
      <c r="CX1024" t="s">
        <v>419</v>
      </c>
      <c r="CY1024">
        <v>2</v>
      </c>
      <c r="CZ1024" t="b">
        <v>1</v>
      </c>
      <c r="DA1024">
        <v>1659038505.73214</v>
      </c>
      <c r="DB1024">
        <v>646.272892857143</v>
      </c>
      <c r="DC1024">
        <v>683.137535714286</v>
      </c>
      <c r="DD1024">
        <v>22.9443857142857</v>
      </c>
      <c r="DE1024">
        <v>20.7603071428571</v>
      </c>
      <c r="DF1024">
        <v>638.490035714286</v>
      </c>
      <c r="DG1024">
        <v>22.5394321428571</v>
      </c>
      <c r="DH1024">
        <v>500.042857142857</v>
      </c>
      <c r="DI1024">
        <v>90.2493892857143</v>
      </c>
      <c r="DJ1024">
        <v>0.0437793892857143</v>
      </c>
      <c r="DK1024">
        <v>27.2108321428572</v>
      </c>
      <c r="DL1024">
        <v>27.760925</v>
      </c>
      <c r="DM1024">
        <v>999.9</v>
      </c>
      <c r="DN1024">
        <v>0</v>
      </c>
      <c r="DO1024">
        <v>0</v>
      </c>
      <c r="DP1024">
        <v>9992.85714285714</v>
      </c>
      <c r="DQ1024">
        <v>0</v>
      </c>
      <c r="DR1024">
        <v>16.0527</v>
      </c>
      <c r="DS1024">
        <v>-36.8646214285714</v>
      </c>
      <c r="DT1024">
        <v>661.449535714286</v>
      </c>
      <c r="DU1024">
        <v>697.620357142857</v>
      </c>
      <c r="DV1024">
        <v>2.18407892857143</v>
      </c>
      <c r="DW1024">
        <v>683.137535714286</v>
      </c>
      <c r="DX1024">
        <v>20.7603071428571</v>
      </c>
      <c r="DY1024">
        <v>2.07071678571429</v>
      </c>
      <c r="DZ1024">
        <v>1.873605</v>
      </c>
      <c r="EA1024">
        <v>17.9956892857143</v>
      </c>
      <c r="EB1024">
        <v>16.4147857142857</v>
      </c>
      <c r="EC1024">
        <v>2000.00928571429</v>
      </c>
      <c r="ED1024">
        <v>0.980001857142857</v>
      </c>
      <c r="EE1024">
        <v>0.0199986142857143</v>
      </c>
      <c r="EF1024">
        <v>0</v>
      </c>
      <c r="EG1024">
        <v>472.217178571429</v>
      </c>
      <c r="EH1024">
        <v>5.00063</v>
      </c>
      <c r="EI1024">
        <v>9492.51142857143</v>
      </c>
      <c r="EJ1024">
        <v>17256.9928571429</v>
      </c>
      <c r="EK1024">
        <v>37.875</v>
      </c>
      <c r="EL1024">
        <v>38</v>
      </c>
      <c r="EM1024">
        <v>37.437</v>
      </c>
      <c r="EN1024">
        <v>37.2876428571428</v>
      </c>
      <c r="EO1024">
        <v>38.937</v>
      </c>
      <c r="EP1024">
        <v>1955.10928571429</v>
      </c>
      <c r="EQ1024">
        <v>39.9</v>
      </c>
      <c r="ER1024">
        <v>0</v>
      </c>
      <c r="ES1024">
        <v>1659038512.9</v>
      </c>
      <c r="ET1024">
        <v>0</v>
      </c>
      <c r="EU1024">
        <v>472.309807692308</v>
      </c>
      <c r="EV1024">
        <v>15.4163076856428</v>
      </c>
      <c r="EW1024">
        <v>330.727179506492</v>
      </c>
      <c r="EX1024">
        <v>9494.48653846154</v>
      </c>
      <c r="EY1024">
        <v>15</v>
      </c>
      <c r="EZ1024">
        <v>1659035359.5</v>
      </c>
      <c r="FA1024" t="s">
        <v>1976</v>
      </c>
      <c r="FB1024">
        <v>1659035357.5</v>
      </c>
      <c r="FC1024">
        <v>1659035359.5</v>
      </c>
      <c r="FD1024">
        <v>1</v>
      </c>
      <c r="FE1024">
        <v>-0.104</v>
      </c>
      <c r="FF1024">
        <v>-0.037</v>
      </c>
      <c r="FG1024">
        <v>6.435</v>
      </c>
      <c r="FH1024">
        <v>0.501</v>
      </c>
      <c r="FI1024">
        <v>420</v>
      </c>
      <c r="FJ1024">
        <v>25</v>
      </c>
      <c r="FK1024">
        <v>0.45</v>
      </c>
      <c r="FL1024">
        <v>0.11</v>
      </c>
      <c r="FM1024">
        <v>-36.6031634146341</v>
      </c>
      <c r="FN1024">
        <v>-4.60857700348426</v>
      </c>
      <c r="FO1024">
        <v>0.67903314361298</v>
      </c>
      <c r="FP1024">
        <v>0</v>
      </c>
      <c r="FQ1024">
        <v>471.500558823529</v>
      </c>
      <c r="FR1024">
        <v>15.8790679874432</v>
      </c>
      <c r="FS1024">
        <v>1.56957137632008</v>
      </c>
      <c r="FT1024">
        <v>0</v>
      </c>
      <c r="FU1024">
        <v>2.18160268292683</v>
      </c>
      <c r="FV1024">
        <v>0.052847038327527</v>
      </c>
      <c r="FW1024">
        <v>0.00582387266360654</v>
      </c>
      <c r="FX1024">
        <v>1</v>
      </c>
      <c r="FY1024">
        <v>1</v>
      </c>
      <c r="FZ1024">
        <v>3</v>
      </c>
      <c r="GA1024" t="s">
        <v>421</v>
      </c>
      <c r="GB1024">
        <v>2.97276</v>
      </c>
      <c r="GC1024">
        <v>2.69797</v>
      </c>
      <c r="GD1024">
        <v>0.127411</v>
      </c>
      <c r="GE1024">
        <v>0.133358</v>
      </c>
      <c r="GF1024">
        <v>0.0999688</v>
      </c>
      <c r="GG1024">
        <v>0.0941534</v>
      </c>
      <c r="GH1024">
        <v>33980</v>
      </c>
      <c r="GI1024">
        <v>36916</v>
      </c>
      <c r="GJ1024">
        <v>35287.4</v>
      </c>
      <c r="GK1024">
        <v>38629.9</v>
      </c>
      <c r="GL1024">
        <v>45031.2</v>
      </c>
      <c r="GM1024">
        <v>50541.3</v>
      </c>
      <c r="GN1024">
        <v>55159.3</v>
      </c>
      <c r="GO1024">
        <v>61962.8</v>
      </c>
      <c r="GP1024">
        <v>1.9858</v>
      </c>
      <c r="GQ1024">
        <v>1.8548</v>
      </c>
      <c r="GR1024">
        <v>0.14782</v>
      </c>
      <c r="GS1024">
        <v>0</v>
      </c>
      <c r="GT1024">
        <v>25.3268</v>
      </c>
      <c r="GU1024">
        <v>999.9</v>
      </c>
      <c r="GV1024">
        <v>57.691</v>
      </c>
      <c r="GW1024">
        <v>29.144</v>
      </c>
      <c r="GX1024">
        <v>25.9232</v>
      </c>
      <c r="GY1024">
        <v>56.042</v>
      </c>
      <c r="GZ1024">
        <v>45.9976</v>
      </c>
      <c r="HA1024">
        <v>1</v>
      </c>
      <c r="HB1024">
        <v>-0.0652439</v>
      </c>
      <c r="HC1024">
        <v>-3.10441e-11</v>
      </c>
      <c r="HD1024">
        <v>20.1141</v>
      </c>
      <c r="HE1024">
        <v>5.19932</v>
      </c>
      <c r="HF1024">
        <v>12.0052</v>
      </c>
      <c r="HG1024">
        <v>4.9756</v>
      </c>
      <c r="HH1024">
        <v>3.2936</v>
      </c>
      <c r="HI1024">
        <v>9999</v>
      </c>
      <c r="HJ1024">
        <v>9999</v>
      </c>
      <c r="HK1024">
        <v>9999</v>
      </c>
      <c r="HL1024">
        <v>631.8</v>
      </c>
      <c r="HM1024">
        <v>1.86313</v>
      </c>
      <c r="HN1024">
        <v>1.86801</v>
      </c>
      <c r="HO1024">
        <v>1.8678</v>
      </c>
      <c r="HP1024">
        <v>1.8689</v>
      </c>
      <c r="HQ1024">
        <v>1.86981</v>
      </c>
      <c r="HR1024">
        <v>1.86584</v>
      </c>
      <c r="HS1024">
        <v>1.86691</v>
      </c>
      <c r="HT1024">
        <v>1.86832</v>
      </c>
      <c r="HU1024">
        <v>5</v>
      </c>
      <c r="HV1024">
        <v>0</v>
      </c>
      <c r="HW1024">
        <v>0</v>
      </c>
      <c r="HX1024">
        <v>0</v>
      </c>
      <c r="HY1024" t="s">
        <v>422</v>
      </c>
      <c r="HZ1024" t="s">
        <v>423</v>
      </c>
      <c r="IA1024" t="s">
        <v>424</v>
      </c>
      <c r="IB1024" t="s">
        <v>424</v>
      </c>
      <c r="IC1024" t="s">
        <v>424</v>
      </c>
      <c r="ID1024" t="s">
        <v>424</v>
      </c>
      <c r="IE1024">
        <v>0</v>
      </c>
      <c r="IF1024">
        <v>100</v>
      </c>
      <c r="IG1024">
        <v>100</v>
      </c>
      <c r="IH1024">
        <v>7.935</v>
      </c>
      <c r="II1024">
        <v>0.4052</v>
      </c>
      <c r="IJ1024">
        <v>3.92360093765785</v>
      </c>
      <c r="IK1024">
        <v>0.00601174518973114</v>
      </c>
      <c r="IL1024">
        <v>2.77886958061485e-07</v>
      </c>
      <c r="IM1024">
        <v>-3.54636231360687e-10</v>
      </c>
      <c r="IN1024">
        <v>-0.0563701243599933</v>
      </c>
      <c r="IO1024">
        <v>-0.0144154843440888</v>
      </c>
      <c r="IP1024">
        <v>0.00183489941427445</v>
      </c>
      <c r="IQ1024">
        <v>-1.27444401181449e-05</v>
      </c>
      <c r="IR1024">
        <v>-4</v>
      </c>
      <c r="IS1024">
        <v>1848</v>
      </c>
      <c r="IT1024">
        <v>1</v>
      </c>
      <c r="IU1024">
        <v>25</v>
      </c>
      <c r="IV1024">
        <v>52.6</v>
      </c>
      <c r="IW1024">
        <v>52.6</v>
      </c>
      <c r="IX1024">
        <v>1.58081</v>
      </c>
      <c r="IY1024">
        <v>2.61963</v>
      </c>
      <c r="IZ1024">
        <v>1.54785</v>
      </c>
      <c r="JA1024">
        <v>2.30591</v>
      </c>
      <c r="JB1024">
        <v>1.34644</v>
      </c>
      <c r="JC1024">
        <v>2.40234</v>
      </c>
      <c r="JD1024">
        <v>33.558</v>
      </c>
      <c r="JE1024">
        <v>24.2276</v>
      </c>
      <c r="JF1024">
        <v>18</v>
      </c>
      <c r="JG1024">
        <v>498.537</v>
      </c>
      <c r="JH1024">
        <v>413.905</v>
      </c>
      <c r="JI1024">
        <v>25.0001</v>
      </c>
      <c r="JJ1024">
        <v>26.4132</v>
      </c>
      <c r="JK1024">
        <v>29.9999</v>
      </c>
      <c r="JL1024">
        <v>26.3711</v>
      </c>
      <c r="JM1024">
        <v>26.3136</v>
      </c>
      <c r="JN1024">
        <v>31.6651</v>
      </c>
      <c r="JO1024">
        <v>28.1935</v>
      </c>
      <c r="JP1024">
        <v>89.558</v>
      </c>
      <c r="JQ1024">
        <v>25</v>
      </c>
      <c r="JR1024">
        <v>722.392</v>
      </c>
      <c r="JS1024">
        <v>20.7977</v>
      </c>
      <c r="JT1024">
        <v>102.323</v>
      </c>
      <c r="JU1024">
        <v>103.137</v>
      </c>
    </row>
    <row r="1025" spans="1:281">
      <c r="A1025">
        <v>1007</v>
      </c>
      <c r="B1025">
        <v>1659038518</v>
      </c>
      <c r="C1025">
        <v>14834.9000000954</v>
      </c>
      <c r="D1025" t="s">
        <v>2449</v>
      </c>
      <c r="E1025" t="s">
        <v>2450</v>
      </c>
      <c r="F1025">
        <v>5</v>
      </c>
      <c r="G1025" t="s">
        <v>2364</v>
      </c>
      <c r="H1025" t="s">
        <v>417</v>
      </c>
      <c r="I1025">
        <v>1659038510.17857</v>
      </c>
      <c r="J1025">
        <f>(K1025)/1000</f>
        <v>0</v>
      </c>
      <c r="K1025">
        <f>IF(CZ1025, AN1025, AH1025)</f>
        <v>0</v>
      </c>
      <c r="L1025">
        <f>IF(CZ1025, AI1025, AG1025)</f>
        <v>0</v>
      </c>
      <c r="M1025">
        <f>DB1025 - IF(AU1025&gt;1, L1025*CV1025*100.0/(AW1025*DP1025), 0)</f>
        <v>0</v>
      </c>
      <c r="N1025">
        <f>((T1025-J1025/2)*M1025-L1025)/(T1025+J1025/2)</f>
        <v>0</v>
      </c>
      <c r="O1025">
        <f>N1025*(DI1025+DJ1025)/1000.0</f>
        <v>0</v>
      </c>
      <c r="P1025">
        <f>(DB1025 - IF(AU1025&gt;1, L1025*CV1025*100.0/(AW1025*DP1025), 0))*(DI1025+DJ1025)/1000.0</f>
        <v>0</v>
      </c>
      <c r="Q1025">
        <f>2.0/((1/S1025-1/R1025)+SIGN(S1025)*SQRT((1/S1025-1/R1025)*(1/S1025-1/R1025) + 4*CW1025/((CW1025+1)*(CW1025+1))*(2*1/S1025*1/R1025-1/R1025*1/R1025)))</f>
        <v>0</v>
      </c>
      <c r="R1025">
        <f>IF(LEFT(CX1025,1)&lt;&gt;"0",IF(LEFT(CX1025,1)="1",3.0,CY1025),$D$5+$E$5*(DP1025*DI1025/($K$5*1000))+$F$5*(DP1025*DI1025/($K$5*1000))*MAX(MIN(CV1025,$J$5),$I$5)*MAX(MIN(CV1025,$J$5),$I$5)+$G$5*MAX(MIN(CV1025,$J$5),$I$5)*(DP1025*DI1025/($K$5*1000))+$H$5*(DP1025*DI1025/($K$5*1000))*(DP1025*DI1025/($K$5*1000)))</f>
        <v>0</v>
      </c>
      <c r="S1025">
        <f>J1025*(1000-(1000*0.61365*exp(17.502*W1025/(240.97+W1025))/(DI1025+DJ1025)+DD1025)/2)/(1000*0.61365*exp(17.502*W1025/(240.97+W1025))/(DI1025+DJ1025)-DD1025)</f>
        <v>0</v>
      </c>
      <c r="T1025">
        <f>1/((CW1025+1)/(Q1025/1.6)+1/(R1025/1.37)) + CW1025/((CW1025+1)/(Q1025/1.6) + CW1025/(R1025/1.37))</f>
        <v>0</v>
      </c>
      <c r="U1025">
        <f>(CR1025*CU1025)</f>
        <v>0</v>
      </c>
      <c r="V1025">
        <f>(DK1025+(U1025+2*0.95*5.67E-8*(((DK1025+$B$7)+273)^4-(DK1025+273)^4)-44100*J1025)/(1.84*29.3*R1025+8*0.95*5.67E-8*(DK1025+273)^3))</f>
        <v>0</v>
      </c>
      <c r="W1025">
        <f>($C$7*DL1025+$D$7*DM1025+$E$7*V1025)</f>
        <v>0</v>
      </c>
      <c r="X1025">
        <f>0.61365*exp(17.502*W1025/(240.97+W1025))</f>
        <v>0</v>
      </c>
      <c r="Y1025">
        <f>(Z1025/AA1025*100)</f>
        <v>0</v>
      </c>
      <c r="Z1025">
        <f>DD1025*(DI1025+DJ1025)/1000</f>
        <v>0</v>
      </c>
      <c r="AA1025">
        <f>0.61365*exp(17.502*DK1025/(240.97+DK1025))</f>
        <v>0</v>
      </c>
      <c r="AB1025">
        <f>(X1025-DD1025*(DI1025+DJ1025)/1000)</f>
        <v>0</v>
      </c>
      <c r="AC1025">
        <f>(-J1025*44100)</f>
        <v>0</v>
      </c>
      <c r="AD1025">
        <f>2*29.3*R1025*0.92*(DK1025-W1025)</f>
        <v>0</v>
      </c>
      <c r="AE1025">
        <f>2*0.95*5.67E-8*(((DK1025+$B$7)+273)^4-(W1025+273)^4)</f>
        <v>0</v>
      </c>
      <c r="AF1025">
        <f>U1025+AE1025+AC1025+AD1025</f>
        <v>0</v>
      </c>
      <c r="AG1025">
        <f>DH1025*AU1025*(DC1025-DB1025*(1000-AU1025*DE1025)/(1000-AU1025*DD1025))/(100*CV1025)</f>
        <v>0</v>
      </c>
      <c r="AH1025">
        <f>1000*DH1025*AU1025*(DD1025-DE1025)/(100*CV1025*(1000-AU1025*DD1025))</f>
        <v>0</v>
      </c>
      <c r="AI1025">
        <f>(AJ1025 - AK1025 - DI1025*1E3/(8.314*(DK1025+273.15)) * AM1025/DH1025 * AL1025) * DH1025/(100*CV1025) * (1000 - DE1025)/1000</f>
        <v>0</v>
      </c>
      <c r="AJ1025">
        <v>730.482065923904</v>
      </c>
      <c r="AK1025">
        <v>701.428981818182</v>
      </c>
      <c r="AL1025">
        <v>3.36573974172348</v>
      </c>
      <c r="AM1025">
        <v>66.0516311451933</v>
      </c>
      <c r="AN1025">
        <f>(AP1025 - AO1025 + DI1025*1E3/(8.314*(DK1025+273.15)) * AR1025/DH1025 * AQ1025) * DH1025/(100*CV1025) * 1000/(1000 - AP1025)</f>
        <v>0</v>
      </c>
      <c r="AO1025">
        <v>20.7580795836147</v>
      </c>
      <c r="AP1025">
        <v>22.9541111888112</v>
      </c>
      <c r="AQ1025">
        <v>5.94921191023413e-06</v>
      </c>
      <c r="AR1025">
        <v>92.4097792653795</v>
      </c>
      <c r="AS1025">
        <v>0</v>
      </c>
      <c r="AT1025">
        <v>0</v>
      </c>
      <c r="AU1025">
        <f>IF(AS1025*$H$13&gt;=AW1025,1.0,(AW1025/(AW1025-AS1025*$H$13)))</f>
        <v>0</v>
      </c>
      <c r="AV1025">
        <f>(AU1025-1)*100</f>
        <v>0</v>
      </c>
      <c r="AW1025">
        <f>MAX(0,($B$13+$C$13*DP1025)/(1+$D$13*DP1025)*DI1025/(DK1025+273)*$E$13)</f>
        <v>0</v>
      </c>
      <c r="AX1025" t="s">
        <v>418</v>
      </c>
      <c r="AY1025" t="s">
        <v>418</v>
      </c>
      <c r="AZ1025">
        <v>0</v>
      </c>
      <c r="BA1025">
        <v>0</v>
      </c>
      <c r="BB1025">
        <f>1-AZ1025/BA1025</f>
        <v>0</v>
      </c>
      <c r="BC1025">
        <v>0</v>
      </c>
      <c r="BD1025" t="s">
        <v>418</v>
      </c>
      <c r="BE1025" t="s">
        <v>418</v>
      </c>
      <c r="BF1025">
        <v>0</v>
      </c>
      <c r="BG1025">
        <v>0</v>
      </c>
      <c r="BH1025">
        <f>1-BF1025/BG1025</f>
        <v>0</v>
      </c>
      <c r="BI1025">
        <v>0.5</v>
      </c>
      <c r="BJ1025">
        <f>CS1025</f>
        <v>0</v>
      </c>
      <c r="BK1025">
        <f>L1025</f>
        <v>0</v>
      </c>
      <c r="BL1025">
        <f>BH1025*BI1025*BJ1025</f>
        <v>0</v>
      </c>
      <c r="BM1025">
        <f>(BK1025-BC1025)/BJ1025</f>
        <v>0</v>
      </c>
      <c r="BN1025">
        <f>(BA1025-BG1025)/BG1025</f>
        <v>0</v>
      </c>
      <c r="BO1025">
        <f>AZ1025/(BB1025+AZ1025/BG1025)</f>
        <v>0</v>
      </c>
      <c r="BP1025" t="s">
        <v>418</v>
      </c>
      <c r="BQ1025">
        <v>0</v>
      </c>
      <c r="BR1025">
        <f>IF(BQ1025&lt;&gt;0, BQ1025, BO1025)</f>
        <v>0</v>
      </c>
      <c r="BS1025">
        <f>1-BR1025/BG1025</f>
        <v>0</v>
      </c>
      <c r="BT1025">
        <f>(BG1025-BF1025)/(BG1025-BR1025)</f>
        <v>0</v>
      </c>
      <c r="BU1025">
        <f>(BA1025-BG1025)/(BA1025-BR1025)</f>
        <v>0</v>
      </c>
      <c r="BV1025">
        <f>(BG1025-BF1025)/(BG1025-AZ1025)</f>
        <v>0</v>
      </c>
      <c r="BW1025">
        <f>(BA1025-BG1025)/(BA1025-AZ1025)</f>
        <v>0</v>
      </c>
      <c r="BX1025">
        <f>(BT1025*BR1025/BF1025)</f>
        <v>0</v>
      </c>
      <c r="BY1025">
        <f>(1-BX1025)</f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f>$B$11*DQ1025+$C$11*DR1025+$F$11*EC1025*(1-EF1025)</f>
        <v>0</v>
      </c>
      <c r="CS1025">
        <f>CR1025*CT1025</f>
        <v>0</v>
      </c>
      <c r="CT1025">
        <f>($B$11*$D$9+$C$11*$D$9+$F$11*((EP1025+EH1025)/MAX(EP1025+EH1025+EQ1025, 0.1)*$I$9+EQ1025/MAX(EP1025+EH1025+EQ1025, 0.1)*$J$9))/($B$11+$C$11+$F$11)</f>
        <v>0</v>
      </c>
      <c r="CU1025">
        <f>($B$11*$K$9+$C$11*$K$9+$F$11*((EP1025+EH1025)/MAX(EP1025+EH1025+EQ1025, 0.1)*$P$9+EQ1025/MAX(EP1025+EH1025+EQ1025, 0.1)*$Q$9))/($B$11+$C$11+$F$11)</f>
        <v>0</v>
      </c>
      <c r="CV1025">
        <v>6</v>
      </c>
      <c r="CW1025">
        <v>0.5</v>
      </c>
      <c r="CX1025" t="s">
        <v>419</v>
      </c>
      <c r="CY1025">
        <v>2</v>
      </c>
      <c r="CZ1025" t="b">
        <v>1</v>
      </c>
      <c r="DA1025">
        <v>1659038510.17857</v>
      </c>
      <c r="DB1025">
        <v>661.060785714286</v>
      </c>
      <c r="DC1025">
        <v>698.108392857143</v>
      </c>
      <c r="DD1025">
        <v>22.9475892857143</v>
      </c>
      <c r="DE1025">
        <v>20.75885</v>
      </c>
      <c r="DF1025">
        <v>653.190821428571</v>
      </c>
      <c r="DG1025">
        <v>22.5424821428571</v>
      </c>
      <c r="DH1025">
        <v>500.051642857143</v>
      </c>
      <c r="DI1025">
        <v>90.2488892857143</v>
      </c>
      <c r="DJ1025">
        <v>0.0437363428571429</v>
      </c>
      <c r="DK1025">
        <v>27.2109964285714</v>
      </c>
      <c r="DL1025">
        <v>27.7510714285714</v>
      </c>
      <c r="DM1025">
        <v>999.9</v>
      </c>
      <c r="DN1025">
        <v>0</v>
      </c>
      <c r="DO1025">
        <v>0</v>
      </c>
      <c r="DP1025">
        <v>9995.35714285714</v>
      </c>
      <c r="DQ1025">
        <v>0</v>
      </c>
      <c r="DR1025">
        <v>16.0527</v>
      </c>
      <c r="DS1025">
        <v>-37.0475928571429</v>
      </c>
      <c r="DT1025">
        <v>676.586892857143</v>
      </c>
      <c r="DU1025">
        <v>712.907428571429</v>
      </c>
      <c r="DV1025">
        <v>2.18873035714286</v>
      </c>
      <c r="DW1025">
        <v>698.108392857143</v>
      </c>
      <c r="DX1025">
        <v>20.75885</v>
      </c>
      <c r="DY1025">
        <v>2.07099392857143</v>
      </c>
      <c r="DZ1025">
        <v>1.87346285714286</v>
      </c>
      <c r="EA1025">
        <v>17.9978142857143</v>
      </c>
      <c r="EB1025">
        <v>16.4135928571429</v>
      </c>
      <c r="EC1025">
        <v>2000.015</v>
      </c>
      <c r="ED1025">
        <v>0.980001857142857</v>
      </c>
      <c r="EE1025">
        <v>0.0199986142857143</v>
      </c>
      <c r="EF1025">
        <v>0</v>
      </c>
      <c r="EG1025">
        <v>473.455107142857</v>
      </c>
      <c r="EH1025">
        <v>5.00063</v>
      </c>
      <c r="EI1025">
        <v>9516.9525</v>
      </c>
      <c r="EJ1025">
        <v>17257.0357142857</v>
      </c>
      <c r="EK1025">
        <v>37.875</v>
      </c>
      <c r="EL1025">
        <v>38</v>
      </c>
      <c r="EM1025">
        <v>37.437</v>
      </c>
      <c r="EN1025">
        <v>37.2898571428571</v>
      </c>
      <c r="EO1025">
        <v>38.937</v>
      </c>
      <c r="EP1025">
        <v>1955.115</v>
      </c>
      <c r="EQ1025">
        <v>39.9</v>
      </c>
      <c r="ER1025">
        <v>0</v>
      </c>
      <c r="ES1025">
        <v>1659038517.7</v>
      </c>
      <c r="ET1025">
        <v>0</v>
      </c>
      <c r="EU1025">
        <v>473.642346153846</v>
      </c>
      <c r="EV1025">
        <v>17.1836923152544</v>
      </c>
      <c r="EW1025">
        <v>331.983589979494</v>
      </c>
      <c r="EX1025">
        <v>9521.07538461539</v>
      </c>
      <c r="EY1025">
        <v>15</v>
      </c>
      <c r="EZ1025">
        <v>1659035359.5</v>
      </c>
      <c r="FA1025" t="s">
        <v>1976</v>
      </c>
      <c r="FB1025">
        <v>1659035357.5</v>
      </c>
      <c r="FC1025">
        <v>1659035359.5</v>
      </c>
      <c r="FD1025">
        <v>1</v>
      </c>
      <c r="FE1025">
        <v>-0.104</v>
      </c>
      <c r="FF1025">
        <v>-0.037</v>
      </c>
      <c r="FG1025">
        <v>6.435</v>
      </c>
      <c r="FH1025">
        <v>0.501</v>
      </c>
      <c r="FI1025">
        <v>420</v>
      </c>
      <c r="FJ1025">
        <v>25</v>
      </c>
      <c r="FK1025">
        <v>0.45</v>
      </c>
      <c r="FL1025">
        <v>0.11</v>
      </c>
      <c r="FM1025">
        <v>-36.8339682926829</v>
      </c>
      <c r="FN1025">
        <v>-4.41003972125442</v>
      </c>
      <c r="FO1025">
        <v>0.674000890004126</v>
      </c>
      <c r="FP1025">
        <v>0</v>
      </c>
      <c r="FQ1025">
        <v>472.666352941177</v>
      </c>
      <c r="FR1025">
        <v>16.6333078643532</v>
      </c>
      <c r="FS1025">
        <v>1.64421008895123</v>
      </c>
      <c r="FT1025">
        <v>0</v>
      </c>
      <c r="FU1025">
        <v>2.18575634146341</v>
      </c>
      <c r="FV1025">
        <v>0.0515441811846713</v>
      </c>
      <c r="FW1025">
        <v>0.00573487097951604</v>
      </c>
      <c r="FX1025">
        <v>1</v>
      </c>
      <c r="FY1025">
        <v>1</v>
      </c>
      <c r="FZ1025">
        <v>3</v>
      </c>
      <c r="GA1025" t="s">
        <v>421</v>
      </c>
      <c r="GB1025">
        <v>2.97521</v>
      </c>
      <c r="GC1025">
        <v>2.69729</v>
      </c>
      <c r="GD1025">
        <v>0.129335</v>
      </c>
      <c r="GE1025">
        <v>0.135114</v>
      </c>
      <c r="GF1025">
        <v>0.0999775</v>
      </c>
      <c r="GG1025">
        <v>0.0941346</v>
      </c>
      <c r="GH1025">
        <v>33905.3</v>
      </c>
      <c r="GI1025">
        <v>36841.2</v>
      </c>
      <c r="GJ1025">
        <v>35287.6</v>
      </c>
      <c r="GK1025">
        <v>38629.8</v>
      </c>
      <c r="GL1025">
        <v>45030.9</v>
      </c>
      <c r="GM1025">
        <v>50542.1</v>
      </c>
      <c r="GN1025">
        <v>55159.5</v>
      </c>
      <c r="GO1025">
        <v>61962.4</v>
      </c>
      <c r="GP1025">
        <v>1.9872</v>
      </c>
      <c r="GQ1025">
        <v>1.854</v>
      </c>
      <c r="GR1025">
        <v>0.14782</v>
      </c>
      <c r="GS1025">
        <v>0</v>
      </c>
      <c r="GT1025">
        <v>25.3289</v>
      </c>
      <c r="GU1025">
        <v>999.9</v>
      </c>
      <c r="GV1025">
        <v>57.691</v>
      </c>
      <c r="GW1025">
        <v>29.144</v>
      </c>
      <c r="GX1025">
        <v>25.9256</v>
      </c>
      <c r="GY1025">
        <v>55.812</v>
      </c>
      <c r="GZ1025">
        <v>45.7572</v>
      </c>
      <c r="HA1025">
        <v>1</v>
      </c>
      <c r="HB1025">
        <v>-0.065752</v>
      </c>
      <c r="HC1025">
        <v>-0.00152505</v>
      </c>
      <c r="HD1025">
        <v>20.1143</v>
      </c>
      <c r="HE1025">
        <v>5.19932</v>
      </c>
      <c r="HF1025">
        <v>12.0064</v>
      </c>
      <c r="HG1025">
        <v>4.9756</v>
      </c>
      <c r="HH1025">
        <v>3.2934</v>
      </c>
      <c r="HI1025">
        <v>9999</v>
      </c>
      <c r="HJ1025">
        <v>9999</v>
      </c>
      <c r="HK1025">
        <v>9999</v>
      </c>
      <c r="HL1025">
        <v>631.8</v>
      </c>
      <c r="HM1025">
        <v>1.86316</v>
      </c>
      <c r="HN1025">
        <v>1.86798</v>
      </c>
      <c r="HO1025">
        <v>1.86783</v>
      </c>
      <c r="HP1025">
        <v>1.86896</v>
      </c>
      <c r="HQ1025">
        <v>1.86981</v>
      </c>
      <c r="HR1025">
        <v>1.86584</v>
      </c>
      <c r="HS1025">
        <v>1.86691</v>
      </c>
      <c r="HT1025">
        <v>1.86829</v>
      </c>
      <c r="HU1025">
        <v>5</v>
      </c>
      <c r="HV1025">
        <v>0</v>
      </c>
      <c r="HW1025">
        <v>0</v>
      </c>
      <c r="HX1025">
        <v>0</v>
      </c>
      <c r="HY1025" t="s">
        <v>422</v>
      </c>
      <c r="HZ1025" t="s">
        <v>423</v>
      </c>
      <c r="IA1025" t="s">
        <v>424</v>
      </c>
      <c r="IB1025" t="s">
        <v>424</v>
      </c>
      <c r="IC1025" t="s">
        <v>424</v>
      </c>
      <c r="ID1025" t="s">
        <v>424</v>
      </c>
      <c r="IE1025">
        <v>0</v>
      </c>
      <c r="IF1025">
        <v>100</v>
      </c>
      <c r="IG1025">
        <v>100</v>
      </c>
      <c r="IH1025">
        <v>8.021</v>
      </c>
      <c r="II1025">
        <v>0.4054</v>
      </c>
      <c r="IJ1025">
        <v>3.92360093765785</v>
      </c>
      <c r="IK1025">
        <v>0.00601174518973114</v>
      </c>
      <c r="IL1025">
        <v>2.77886958061485e-07</v>
      </c>
      <c r="IM1025">
        <v>-3.54636231360687e-10</v>
      </c>
      <c r="IN1025">
        <v>-0.0563701243599933</v>
      </c>
      <c r="IO1025">
        <v>-0.0144154843440888</v>
      </c>
      <c r="IP1025">
        <v>0.00183489941427445</v>
      </c>
      <c r="IQ1025">
        <v>-1.27444401181449e-05</v>
      </c>
      <c r="IR1025">
        <v>-4</v>
      </c>
      <c r="IS1025">
        <v>1848</v>
      </c>
      <c r="IT1025">
        <v>1</v>
      </c>
      <c r="IU1025">
        <v>25</v>
      </c>
      <c r="IV1025">
        <v>52.7</v>
      </c>
      <c r="IW1025">
        <v>52.6</v>
      </c>
      <c r="IX1025">
        <v>1.60645</v>
      </c>
      <c r="IY1025">
        <v>2.6123</v>
      </c>
      <c r="IZ1025">
        <v>1.54785</v>
      </c>
      <c r="JA1025">
        <v>2.30591</v>
      </c>
      <c r="JB1025">
        <v>1.34644</v>
      </c>
      <c r="JC1025">
        <v>2.39258</v>
      </c>
      <c r="JD1025">
        <v>33.558</v>
      </c>
      <c r="JE1025">
        <v>24.2188</v>
      </c>
      <c r="JF1025">
        <v>18</v>
      </c>
      <c r="JG1025">
        <v>499.453</v>
      </c>
      <c r="JH1025">
        <v>413.453</v>
      </c>
      <c r="JI1025">
        <v>24.9998</v>
      </c>
      <c r="JJ1025">
        <v>26.4132</v>
      </c>
      <c r="JK1025">
        <v>29.9997</v>
      </c>
      <c r="JL1025">
        <v>26.3702</v>
      </c>
      <c r="JM1025">
        <v>26.3136</v>
      </c>
      <c r="JN1025">
        <v>32.1771</v>
      </c>
      <c r="JO1025">
        <v>28.1935</v>
      </c>
      <c r="JP1025">
        <v>89.558</v>
      </c>
      <c r="JQ1025">
        <v>25</v>
      </c>
      <c r="JR1025">
        <v>742.501</v>
      </c>
      <c r="JS1025">
        <v>20.7921</v>
      </c>
      <c r="JT1025">
        <v>102.323</v>
      </c>
      <c r="JU1025">
        <v>103.136</v>
      </c>
    </row>
    <row r="1026" spans="1:281">
      <c r="A1026">
        <v>1008</v>
      </c>
      <c r="B1026">
        <v>1659038523.5</v>
      </c>
      <c r="C1026">
        <v>14840.4000000954</v>
      </c>
      <c r="D1026" t="s">
        <v>2451</v>
      </c>
      <c r="E1026" t="s">
        <v>2452</v>
      </c>
      <c r="F1026">
        <v>5</v>
      </c>
      <c r="G1026" t="s">
        <v>2364</v>
      </c>
      <c r="H1026" t="s">
        <v>417</v>
      </c>
      <c r="I1026">
        <v>1659038515.75</v>
      </c>
      <c r="J1026">
        <f>(K1026)/1000</f>
        <v>0</v>
      </c>
      <c r="K1026">
        <f>IF(CZ1026, AN1026, AH1026)</f>
        <v>0</v>
      </c>
      <c r="L1026">
        <f>IF(CZ1026, AI1026, AG1026)</f>
        <v>0</v>
      </c>
      <c r="M1026">
        <f>DB1026 - IF(AU1026&gt;1, L1026*CV1026*100.0/(AW1026*DP1026), 0)</f>
        <v>0</v>
      </c>
      <c r="N1026">
        <f>((T1026-J1026/2)*M1026-L1026)/(T1026+J1026/2)</f>
        <v>0</v>
      </c>
      <c r="O1026">
        <f>N1026*(DI1026+DJ1026)/1000.0</f>
        <v>0</v>
      </c>
      <c r="P1026">
        <f>(DB1026 - IF(AU1026&gt;1, L1026*CV1026*100.0/(AW1026*DP1026), 0))*(DI1026+DJ1026)/1000.0</f>
        <v>0</v>
      </c>
      <c r="Q1026">
        <f>2.0/((1/S1026-1/R1026)+SIGN(S1026)*SQRT((1/S1026-1/R1026)*(1/S1026-1/R1026) + 4*CW1026/((CW1026+1)*(CW1026+1))*(2*1/S1026*1/R1026-1/R1026*1/R1026)))</f>
        <v>0</v>
      </c>
      <c r="R1026">
        <f>IF(LEFT(CX1026,1)&lt;&gt;"0",IF(LEFT(CX1026,1)="1",3.0,CY1026),$D$5+$E$5*(DP1026*DI1026/($K$5*1000))+$F$5*(DP1026*DI1026/($K$5*1000))*MAX(MIN(CV1026,$J$5),$I$5)*MAX(MIN(CV1026,$J$5),$I$5)+$G$5*MAX(MIN(CV1026,$J$5),$I$5)*(DP1026*DI1026/($K$5*1000))+$H$5*(DP1026*DI1026/($K$5*1000))*(DP1026*DI1026/($K$5*1000)))</f>
        <v>0</v>
      </c>
      <c r="S1026">
        <f>J1026*(1000-(1000*0.61365*exp(17.502*W1026/(240.97+W1026))/(DI1026+DJ1026)+DD1026)/2)/(1000*0.61365*exp(17.502*W1026/(240.97+W1026))/(DI1026+DJ1026)-DD1026)</f>
        <v>0</v>
      </c>
      <c r="T1026">
        <f>1/((CW1026+1)/(Q1026/1.6)+1/(R1026/1.37)) + CW1026/((CW1026+1)/(Q1026/1.6) + CW1026/(R1026/1.37))</f>
        <v>0</v>
      </c>
      <c r="U1026">
        <f>(CR1026*CU1026)</f>
        <v>0</v>
      </c>
      <c r="V1026">
        <f>(DK1026+(U1026+2*0.95*5.67E-8*(((DK1026+$B$7)+273)^4-(DK1026+273)^4)-44100*J1026)/(1.84*29.3*R1026+8*0.95*5.67E-8*(DK1026+273)^3))</f>
        <v>0</v>
      </c>
      <c r="W1026">
        <f>($C$7*DL1026+$D$7*DM1026+$E$7*V1026)</f>
        <v>0</v>
      </c>
      <c r="X1026">
        <f>0.61365*exp(17.502*W1026/(240.97+W1026))</f>
        <v>0</v>
      </c>
      <c r="Y1026">
        <f>(Z1026/AA1026*100)</f>
        <v>0</v>
      </c>
      <c r="Z1026">
        <f>DD1026*(DI1026+DJ1026)/1000</f>
        <v>0</v>
      </c>
      <c r="AA1026">
        <f>0.61365*exp(17.502*DK1026/(240.97+DK1026))</f>
        <v>0</v>
      </c>
      <c r="AB1026">
        <f>(X1026-DD1026*(DI1026+DJ1026)/1000)</f>
        <v>0</v>
      </c>
      <c r="AC1026">
        <f>(-J1026*44100)</f>
        <v>0</v>
      </c>
      <c r="AD1026">
        <f>2*29.3*R1026*0.92*(DK1026-W1026)</f>
        <v>0</v>
      </c>
      <c r="AE1026">
        <f>2*0.95*5.67E-8*(((DK1026+$B$7)+273)^4-(W1026+273)^4)</f>
        <v>0</v>
      </c>
      <c r="AF1026">
        <f>U1026+AE1026+AC1026+AD1026</f>
        <v>0</v>
      </c>
      <c r="AG1026">
        <f>DH1026*AU1026*(DC1026-DB1026*(1000-AU1026*DE1026)/(1000-AU1026*DD1026))/(100*CV1026)</f>
        <v>0</v>
      </c>
      <c r="AH1026">
        <f>1000*DH1026*AU1026*(DD1026-DE1026)/(100*CV1026*(1000-AU1026*DD1026))</f>
        <v>0</v>
      </c>
      <c r="AI1026">
        <f>(AJ1026 - AK1026 - DI1026*1E3/(8.314*(DK1026+273.15)) * AM1026/DH1026 * AL1026) * DH1026/(100*CV1026) * (1000 - DE1026)/1000</f>
        <v>0</v>
      </c>
      <c r="AJ1026">
        <v>749.461199946191</v>
      </c>
      <c r="AK1026">
        <v>720.031515151515</v>
      </c>
      <c r="AL1026">
        <v>3.41278117389425</v>
      </c>
      <c r="AM1026">
        <v>66.0516311451933</v>
      </c>
      <c r="AN1026">
        <f>(AP1026 - AO1026 + DI1026*1E3/(8.314*(DK1026+273.15)) * AR1026/DH1026 * AQ1026) * DH1026/(100*CV1026) * 1000/(1000 - AP1026)</f>
        <v>0</v>
      </c>
      <c r="AO1026">
        <v>20.7562704499274</v>
      </c>
      <c r="AP1026">
        <v>22.9565097902098</v>
      </c>
      <c r="AQ1026">
        <v>2.94231780897887e-06</v>
      </c>
      <c r="AR1026">
        <v>92.4097792653795</v>
      </c>
      <c r="AS1026">
        <v>0</v>
      </c>
      <c r="AT1026">
        <v>0</v>
      </c>
      <c r="AU1026">
        <f>IF(AS1026*$H$13&gt;=AW1026,1.0,(AW1026/(AW1026-AS1026*$H$13)))</f>
        <v>0</v>
      </c>
      <c r="AV1026">
        <f>(AU1026-1)*100</f>
        <v>0</v>
      </c>
      <c r="AW1026">
        <f>MAX(0,($B$13+$C$13*DP1026)/(1+$D$13*DP1026)*DI1026/(DK1026+273)*$E$13)</f>
        <v>0</v>
      </c>
      <c r="AX1026" t="s">
        <v>418</v>
      </c>
      <c r="AY1026" t="s">
        <v>418</v>
      </c>
      <c r="AZ1026">
        <v>0</v>
      </c>
      <c r="BA1026">
        <v>0</v>
      </c>
      <c r="BB1026">
        <f>1-AZ1026/BA1026</f>
        <v>0</v>
      </c>
      <c r="BC1026">
        <v>0</v>
      </c>
      <c r="BD1026" t="s">
        <v>418</v>
      </c>
      <c r="BE1026" t="s">
        <v>418</v>
      </c>
      <c r="BF1026">
        <v>0</v>
      </c>
      <c r="BG1026">
        <v>0</v>
      </c>
      <c r="BH1026">
        <f>1-BF1026/BG1026</f>
        <v>0</v>
      </c>
      <c r="BI1026">
        <v>0.5</v>
      </c>
      <c r="BJ1026">
        <f>CS1026</f>
        <v>0</v>
      </c>
      <c r="BK1026">
        <f>L1026</f>
        <v>0</v>
      </c>
      <c r="BL1026">
        <f>BH1026*BI1026*BJ1026</f>
        <v>0</v>
      </c>
      <c r="BM1026">
        <f>(BK1026-BC1026)/BJ1026</f>
        <v>0</v>
      </c>
      <c r="BN1026">
        <f>(BA1026-BG1026)/BG1026</f>
        <v>0</v>
      </c>
      <c r="BO1026">
        <f>AZ1026/(BB1026+AZ1026/BG1026)</f>
        <v>0</v>
      </c>
      <c r="BP1026" t="s">
        <v>418</v>
      </c>
      <c r="BQ1026">
        <v>0</v>
      </c>
      <c r="BR1026">
        <f>IF(BQ1026&lt;&gt;0, BQ1026, BO1026)</f>
        <v>0</v>
      </c>
      <c r="BS1026">
        <f>1-BR1026/BG1026</f>
        <v>0</v>
      </c>
      <c r="BT1026">
        <f>(BG1026-BF1026)/(BG1026-BR1026)</f>
        <v>0</v>
      </c>
      <c r="BU1026">
        <f>(BA1026-BG1026)/(BA1026-BR1026)</f>
        <v>0</v>
      </c>
      <c r="BV1026">
        <f>(BG1026-BF1026)/(BG1026-AZ1026)</f>
        <v>0</v>
      </c>
      <c r="BW1026">
        <f>(BA1026-BG1026)/(BA1026-AZ1026)</f>
        <v>0</v>
      </c>
      <c r="BX1026">
        <f>(BT1026*BR1026/BF1026)</f>
        <v>0</v>
      </c>
      <c r="BY1026">
        <f>(1-BX1026)</f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f>$B$11*DQ1026+$C$11*DR1026+$F$11*EC1026*(1-EF1026)</f>
        <v>0</v>
      </c>
      <c r="CS1026">
        <f>CR1026*CT1026</f>
        <v>0</v>
      </c>
      <c r="CT1026">
        <f>($B$11*$D$9+$C$11*$D$9+$F$11*((EP1026+EH1026)/MAX(EP1026+EH1026+EQ1026, 0.1)*$I$9+EQ1026/MAX(EP1026+EH1026+EQ1026, 0.1)*$J$9))/($B$11+$C$11+$F$11)</f>
        <v>0</v>
      </c>
      <c r="CU1026">
        <f>($B$11*$K$9+$C$11*$K$9+$F$11*((EP1026+EH1026)/MAX(EP1026+EH1026+EQ1026, 0.1)*$P$9+EQ1026/MAX(EP1026+EH1026+EQ1026, 0.1)*$Q$9))/($B$11+$C$11+$F$11)</f>
        <v>0</v>
      </c>
      <c r="CV1026">
        <v>6</v>
      </c>
      <c r="CW1026">
        <v>0.5</v>
      </c>
      <c r="CX1026" t="s">
        <v>419</v>
      </c>
      <c r="CY1026">
        <v>2</v>
      </c>
      <c r="CZ1026" t="b">
        <v>1</v>
      </c>
      <c r="DA1026">
        <v>1659038515.75</v>
      </c>
      <c r="DB1026">
        <v>679.487285714286</v>
      </c>
      <c r="DC1026">
        <v>716.969</v>
      </c>
      <c r="DD1026">
        <v>22.9511857142857</v>
      </c>
      <c r="DE1026">
        <v>20.757425</v>
      </c>
      <c r="DF1026">
        <v>671.508964285714</v>
      </c>
      <c r="DG1026">
        <v>22.5459178571429</v>
      </c>
      <c r="DH1026">
        <v>500.059214285714</v>
      </c>
      <c r="DI1026">
        <v>90.2475678571428</v>
      </c>
      <c r="DJ1026">
        <v>0.0435706107142857</v>
      </c>
      <c r="DK1026">
        <v>27.2134785714286</v>
      </c>
      <c r="DL1026">
        <v>27.7488107142857</v>
      </c>
      <c r="DM1026">
        <v>999.9</v>
      </c>
      <c r="DN1026">
        <v>0</v>
      </c>
      <c r="DO1026">
        <v>0</v>
      </c>
      <c r="DP1026">
        <v>10001.9642857143</v>
      </c>
      <c r="DQ1026">
        <v>0</v>
      </c>
      <c r="DR1026">
        <v>16.0527</v>
      </c>
      <c r="DS1026">
        <v>-37.4817714285714</v>
      </c>
      <c r="DT1026">
        <v>695.448714285714</v>
      </c>
      <c r="DU1026">
        <v>732.166857142857</v>
      </c>
      <c r="DV1026">
        <v>2.19375785714286</v>
      </c>
      <c r="DW1026">
        <v>716.969</v>
      </c>
      <c r="DX1026">
        <v>20.757425</v>
      </c>
      <c r="DY1026">
        <v>2.07128857142857</v>
      </c>
      <c r="DZ1026">
        <v>1.87330678571429</v>
      </c>
      <c r="EA1026">
        <v>18.0000821428571</v>
      </c>
      <c r="EB1026">
        <v>16.4122857142857</v>
      </c>
      <c r="EC1026">
        <v>1999.99428571429</v>
      </c>
      <c r="ED1026">
        <v>0.980001571428571</v>
      </c>
      <c r="EE1026">
        <v>0.0199988428571429</v>
      </c>
      <c r="EF1026">
        <v>0</v>
      </c>
      <c r="EG1026">
        <v>474.987785714286</v>
      </c>
      <c r="EH1026">
        <v>5.00063</v>
      </c>
      <c r="EI1026">
        <v>9547.56857142857</v>
      </c>
      <c r="EJ1026">
        <v>17256.8571428571</v>
      </c>
      <c r="EK1026">
        <v>37.875</v>
      </c>
      <c r="EL1026">
        <v>38</v>
      </c>
      <c r="EM1026">
        <v>37.437</v>
      </c>
      <c r="EN1026">
        <v>37.3009285714286</v>
      </c>
      <c r="EO1026">
        <v>38.937</v>
      </c>
      <c r="EP1026">
        <v>1955.09428571429</v>
      </c>
      <c r="EQ1026">
        <v>39.9</v>
      </c>
      <c r="ER1026">
        <v>0</v>
      </c>
      <c r="ES1026">
        <v>1659038522.5</v>
      </c>
      <c r="ET1026">
        <v>0</v>
      </c>
      <c r="EU1026">
        <v>474.966269230769</v>
      </c>
      <c r="EV1026">
        <v>16.546632451804</v>
      </c>
      <c r="EW1026">
        <v>329.430768815849</v>
      </c>
      <c r="EX1026">
        <v>9547.42038461539</v>
      </c>
      <c r="EY1026">
        <v>15</v>
      </c>
      <c r="EZ1026">
        <v>1659035359.5</v>
      </c>
      <c r="FA1026" t="s">
        <v>1976</v>
      </c>
      <c r="FB1026">
        <v>1659035357.5</v>
      </c>
      <c r="FC1026">
        <v>1659035359.5</v>
      </c>
      <c r="FD1026">
        <v>1</v>
      </c>
      <c r="FE1026">
        <v>-0.104</v>
      </c>
      <c r="FF1026">
        <v>-0.037</v>
      </c>
      <c r="FG1026">
        <v>6.435</v>
      </c>
      <c r="FH1026">
        <v>0.501</v>
      </c>
      <c r="FI1026">
        <v>420</v>
      </c>
      <c r="FJ1026">
        <v>25</v>
      </c>
      <c r="FK1026">
        <v>0.45</v>
      </c>
      <c r="FL1026">
        <v>0.11</v>
      </c>
      <c r="FM1026">
        <v>-37.1762902439024</v>
      </c>
      <c r="FN1026">
        <v>-3.40578606271784</v>
      </c>
      <c r="FO1026">
        <v>0.577581082811662</v>
      </c>
      <c r="FP1026">
        <v>0</v>
      </c>
      <c r="FQ1026">
        <v>473.9925</v>
      </c>
      <c r="FR1026">
        <v>16.8037433121685</v>
      </c>
      <c r="FS1026">
        <v>1.65936295802654</v>
      </c>
      <c r="FT1026">
        <v>0</v>
      </c>
      <c r="FU1026">
        <v>2.19047073170732</v>
      </c>
      <c r="FV1026">
        <v>0.0571929616724688</v>
      </c>
      <c r="FW1026">
        <v>0.00633418152267247</v>
      </c>
      <c r="FX1026">
        <v>1</v>
      </c>
      <c r="FY1026">
        <v>1</v>
      </c>
      <c r="FZ1026">
        <v>3</v>
      </c>
      <c r="GA1026" t="s">
        <v>421</v>
      </c>
      <c r="GB1026">
        <v>2.97368</v>
      </c>
      <c r="GC1026">
        <v>2.698</v>
      </c>
      <c r="GD1026">
        <v>0.1317</v>
      </c>
      <c r="GE1026">
        <v>0.137589</v>
      </c>
      <c r="GF1026">
        <v>0.0999953</v>
      </c>
      <c r="GG1026">
        <v>0.0941402</v>
      </c>
      <c r="GH1026">
        <v>33813.7</v>
      </c>
      <c r="GI1026">
        <v>36736.2</v>
      </c>
      <c r="GJ1026">
        <v>35288</v>
      </c>
      <c r="GK1026">
        <v>38630.2</v>
      </c>
      <c r="GL1026">
        <v>45030.2</v>
      </c>
      <c r="GM1026">
        <v>50542.7</v>
      </c>
      <c r="GN1026">
        <v>55159.6</v>
      </c>
      <c r="GO1026">
        <v>61963.5</v>
      </c>
      <c r="GP1026">
        <v>1.9864</v>
      </c>
      <c r="GQ1026">
        <v>1.855</v>
      </c>
      <c r="GR1026">
        <v>0.146627</v>
      </c>
      <c r="GS1026">
        <v>0</v>
      </c>
      <c r="GT1026">
        <v>25.3353</v>
      </c>
      <c r="GU1026">
        <v>999.9</v>
      </c>
      <c r="GV1026">
        <v>57.691</v>
      </c>
      <c r="GW1026">
        <v>29.144</v>
      </c>
      <c r="GX1026">
        <v>25.9247</v>
      </c>
      <c r="GY1026">
        <v>56.212</v>
      </c>
      <c r="GZ1026">
        <v>45.6851</v>
      </c>
      <c r="HA1026">
        <v>1</v>
      </c>
      <c r="HB1026">
        <v>-0.0656707</v>
      </c>
      <c r="HC1026">
        <v>-0.00239651</v>
      </c>
      <c r="HD1026">
        <v>20.1141</v>
      </c>
      <c r="HE1026">
        <v>5.19692</v>
      </c>
      <c r="HF1026">
        <v>12.004</v>
      </c>
      <c r="HG1026">
        <v>4.9752</v>
      </c>
      <c r="HH1026">
        <v>3.2934</v>
      </c>
      <c r="HI1026">
        <v>9999</v>
      </c>
      <c r="HJ1026">
        <v>9999</v>
      </c>
      <c r="HK1026">
        <v>9999</v>
      </c>
      <c r="HL1026">
        <v>631.8</v>
      </c>
      <c r="HM1026">
        <v>1.86313</v>
      </c>
      <c r="HN1026">
        <v>1.86801</v>
      </c>
      <c r="HO1026">
        <v>1.8678</v>
      </c>
      <c r="HP1026">
        <v>1.86893</v>
      </c>
      <c r="HQ1026">
        <v>1.86978</v>
      </c>
      <c r="HR1026">
        <v>1.86584</v>
      </c>
      <c r="HS1026">
        <v>1.86688</v>
      </c>
      <c r="HT1026">
        <v>1.86829</v>
      </c>
      <c r="HU1026">
        <v>5</v>
      </c>
      <c r="HV1026">
        <v>0</v>
      </c>
      <c r="HW1026">
        <v>0</v>
      </c>
      <c r="HX1026">
        <v>0</v>
      </c>
      <c r="HY1026" t="s">
        <v>422</v>
      </c>
      <c r="HZ1026" t="s">
        <v>423</v>
      </c>
      <c r="IA1026" t="s">
        <v>424</v>
      </c>
      <c r="IB1026" t="s">
        <v>424</v>
      </c>
      <c r="IC1026" t="s">
        <v>424</v>
      </c>
      <c r="ID1026" t="s">
        <v>424</v>
      </c>
      <c r="IE1026">
        <v>0</v>
      </c>
      <c r="IF1026">
        <v>100</v>
      </c>
      <c r="IG1026">
        <v>100</v>
      </c>
      <c r="IH1026">
        <v>8.129</v>
      </c>
      <c r="II1026">
        <v>0.4056</v>
      </c>
      <c r="IJ1026">
        <v>3.92360093765785</v>
      </c>
      <c r="IK1026">
        <v>0.00601174518973114</v>
      </c>
      <c r="IL1026">
        <v>2.77886958061485e-07</v>
      </c>
      <c r="IM1026">
        <v>-3.54636231360687e-10</v>
      </c>
      <c r="IN1026">
        <v>-0.0563701243599933</v>
      </c>
      <c r="IO1026">
        <v>-0.0144154843440888</v>
      </c>
      <c r="IP1026">
        <v>0.00183489941427445</v>
      </c>
      <c r="IQ1026">
        <v>-1.27444401181449e-05</v>
      </c>
      <c r="IR1026">
        <v>-4</v>
      </c>
      <c r="IS1026">
        <v>1848</v>
      </c>
      <c r="IT1026">
        <v>1</v>
      </c>
      <c r="IU1026">
        <v>25</v>
      </c>
      <c r="IV1026">
        <v>52.8</v>
      </c>
      <c r="IW1026">
        <v>52.7</v>
      </c>
      <c r="IX1026">
        <v>1.64062</v>
      </c>
      <c r="IY1026">
        <v>2.62207</v>
      </c>
      <c r="IZ1026">
        <v>1.54785</v>
      </c>
      <c r="JA1026">
        <v>2.30591</v>
      </c>
      <c r="JB1026">
        <v>1.34644</v>
      </c>
      <c r="JC1026">
        <v>2.40112</v>
      </c>
      <c r="JD1026">
        <v>33.558</v>
      </c>
      <c r="JE1026">
        <v>24.2188</v>
      </c>
      <c r="JF1026">
        <v>18</v>
      </c>
      <c r="JG1026">
        <v>498.911</v>
      </c>
      <c r="JH1026">
        <v>414.002</v>
      </c>
      <c r="JI1026">
        <v>24.9999</v>
      </c>
      <c r="JJ1026">
        <v>26.4109</v>
      </c>
      <c r="JK1026">
        <v>30.0001</v>
      </c>
      <c r="JL1026">
        <v>26.3688</v>
      </c>
      <c r="JM1026">
        <v>26.3114</v>
      </c>
      <c r="JN1026">
        <v>32.8535</v>
      </c>
      <c r="JO1026">
        <v>28.1935</v>
      </c>
      <c r="JP1026">
        <v>89.558</v>
      </c>
      <c r="JQ1026">
        <v>25</v>
      </c>
      <c r="JR1026">
        <v>755.919</v>
      </c>
      <c r="JS1026">
        <v>20.7844</v>
      </c>
      <c r="JT1026">
        <v>102.324</v>
      </c>
      <c r="JU1026">
        <v>103.138</v>
      </c>
    </row>
    <row r="1027" spans="1:281">
      <c r="A1027">
        <v>1009</v>
      </c>
      <c r="B1027">
        <v>1659038528.5</v>
      </c>
      <c r="C1027">
        <v>14845.4000000954</v>
      </c>
      <c r="D1027" t="s">
        <v>2453</v>
      </c>
      <c r="E1027" t="s">
        <v>2454</v>
      </c>
      <c r="F1027">
        <v>5</v>
      </c>
      <c r="G1027" t="s">
        <v>2364</v>
      </c>
      <c r="H1027" t="s">
        <v>417</v>
      </c>
      <c r="I1027">
        <v>1659038521.01852</v>
      </c>
      <c r="J1027">
        <f>(K1027)/1000</f>
        <v>0</v>
      </c>
      <c r="K1027">
        <f>IF(CZ1027, AN1027, AH1027)</f>
        <v>0</v>
      </c>
      <c r="L1027">
        <f>IF(CZ1027, AI1027, AG1027)</f>
        <v>0</v>
      </c>
      <c r="M1027">
        <f>DB1027 - IF(AU1027&gt;1, L1027*CV1027*100.0/(AW1027*DP1027), 0)</f>
        <v>0</v>
      </c>
      <c r="N1027">
        <f>((T1027-J1027/2)*M1027-L1027)/(T1027+J1027/2)</f>
        <v>0</v>
      </c>
      <c r="O1027">
        <f>N1027*(DI1027+DJ1027)/1000.0</f>
        <v>0</v>
      </c>
      <c r="P1027">
        <f>(DB1027 - IF(AU1027&gt;1, L1027*CV1027*100.0/(AW1027*DP1027), 0))*(DI1027+DJ1027)/1000.0</f>
        <v>0</v>
      </c>
      <c r="Q1027">
        <f>2.0/((1/S1027-1/R1027)+SIGN(S1027)*SQRT((1/S1027-1/R1027)*(1/S1027-1/R1027) + 4*CW1027/((CW1027+1)*(CW1027+1))*(2*1/S1027*1/R1027-1/R1027*1/R1027)))</f>
        <v>0</v>
      </c>
      <c r="R1027">
        <f>IF(LEFT(CX1027,1)&lt;&gt;"0",IF(LEFT(CX1027,1)="1",3.0,CY1027),$D$5+$E$5*(DP1027*DI1027/($K$5*1000))+$F$5*(DP1027*DI1027/($K$5*1000))*MAX(MIN(CV1027,$J$5),$I$5)*MAX(MIN(CV1027,$J$5),$I$5)+$G$5*MAX(MIN(CV1027,$J$5),$I$5)*(DP1027*DI1027/($K$5*1000))+$H$5*(DP1027*DI1027/($K$5*1000))*(DP1027*DI1027/($K$5*1000)))</f>
        <v>0</v>
      </c>
      <c r="S1027">
        <f>J1027*(1000-(1000*0.61365*exp(17.502*W1027/(240.97+W1027))/(DI1027+DJ1027)+DD1027)/2)/(1000*0.61365*exp(17.502*W1027/(240.97+W1027))/(DI1027+DJ1027)-DD1027)</f>
        <v>0</v>
      </c>
      <c r="T1027">
        <f>1/((CW1027+1)/(Q1027/1.6)+1/(R1027/1.37)) + CW1027/((CW1027+1)/(Q1027/1.6) + CW1027/(R1027/1.37))</f>
        <v>0</v>
      </c>
      <c r="U1027">
        <f>(CR1027*CU1027)</f>
        <v>0</v>
      </c>
      <c r="V1027">
        <f>(DK1027+(U1027+2*0.95*5.67E-8*(((DK1027+$B$7)+273)^4-(DK1027+273)^4)-44100*J1027)/(1.84*29.3*R1027+8*0.95*5.67E-8*(DK1027+273)^3))</f>
        <v>0</v>
      </c>
      <c r="W1027">
        <f>($C$7*DL1027+$D$7*DM1027+$E$7*V1027)</f>
        <v>0</v>
      </c>
      <c r="X1027">
        <f>0.61365*exp(17.502*W1027/(240.97+W1027))</f>
        <v>0</v>
      </c>
      <c r="Y1027">
        <f>(Z1027/AA1027*100)</f>
        <v>0</v>
      </c>
      <c r="Z1027">
        <f>DD1027*(DI1027+DJ1027)/1000</f>
        <v>0</v>
      </c>
      <c r="AA1027">
        <f>0.61365*exp(17.502*DK1027/(240.97+DK1027))</f>
        <v>0</v>
      </c>
      <c r="AB1027">
        <f>(X1027-DD1027*(DI1027+DJ1027)/1000)</f>
        <v>0</v>
      </c>
      <c r="AC1027">
        <f>(-J1027*44100)</f>
        <v>0</v>
      </c>
      <c r="AD1027">
        <f>2*29.3*R1027*0.92*(DK1027-W1027)</f>
        <v>0</v>
      </c>
      <c r="AE1027">
        <f>2*0.95*5.67E-8*(((DK1027+$B$7)+273)^4-(W1027+273)^4)</f>
        <v>0</v>
      </c>
      <c r="AF1027">
        <f>U1027+AE1027+AC1027+AD1027</f>
        <v>0</v>
      </c>
      <c r="AG1027">
        <f>DH1027*AU1027*(DC1027-DB1027*(1000-AU1027*DE1027)/(1000-AU1027*DD1027))/(100*CV1027)</f>
        <v>0</v>
      </c>
      <c r="AH1027">
        <f>1000*DH1027*AU1027*(DD1027-DE1027)/(100*CV1027*(1000-AU1027*DD1027))</f>
        <v>0</v>
      </c>
      <c r="AI1027">
        <f>(AJ1027 - AK1027 - DI1027*1E3/(8.314*(DK1027+273.15)) * AM1027/DH1027 * AL1027) * DH1027/(100*CV1027) * (1000 - DE1027)/1000</f>
        <v>0</v>
      </c>
      <c r="AJ1027">
        <v>766.370614175091</v>
      </c>
      <c r="AK1027">
        <v>736.904387878788</v>
      </c>
      <c r="AL1027">
        <v>3.37960935833822</v>
      </c>
      <c r="AM1027">
        <v>66.0516311451933</v>
      </c>
      <c r="AN1027">
        <f>(AP1027 - AO1027 + DI1027*1E3/(8.314*(DK1027+273.15)) * AR1027/DH1027 * AQ1027) * DH1027/(100*CV1027) * 1000/(1000 - AP1027)</f>
        <v>0</v>
      </c>
      <c r="AO1027">
        <v>20.7527948072929</v>
      </c>
      <c r="AP1027">
        <v>22.9581013986014</v>
      </c>
      <c r="AQ1027">
        <v>-2.32247075366692e-05</v>
      </c>
      <c r="AR1027">
        <v>92.4097792653795</v>
      </c>
      <c r="AS1027">
        <v>0</v>
      </c>
      <c r="AT1027">
        <v>0</v>
      </c>
      <c r="AU1027">
        <f>IF(AS1027*$H$13&gt;=AW1027,1.0,(AW1027/(AW1027-AS1027*$H$13)))</f>
        <v>0</v>
      </c>
      <c r="AV1027">
        <f>(AU1027-1)*100</f>
        <v>0</v>
      </c>
      <c r="AW1027">
        <f>MAX(0,($B$13+$C$13*DP1027)/(1+$D$13*DP1027)*DI1027/(DK1027+273)*$E$13)</f>
        <v>0</v>
      </c>
      <c r="AX1027" t="s">
        <v>418</v>
      </c>
      <c r="AY1027" t="s">
        <v>418</v>
      </c>
      <c r="AZ1027">
        <v>0</v>
      </c>
      <c r="BA1027">
        <v>0</v>
      </c>
      <c r="BB1027">
        <f>1-AZ1027/BA1027</f>
        <v>0</v>
      </c>
      <c r="BC1027">
        <v>0</v>
      </c>
      <c r="BD1027" t="s">
        <v>418</v>
      </c>
      <c r="BE1027" t="s">
        <v>418</v>
      </c>
      <c r="BF1027">
        <v>0</v>
      </c>
      <c r="BG1027">
        <v>0</v>
      </c>
      <c r="BH1027">
        <f>1-BF1027/BG1027</f>
        <v>0</v>
      </c>
      <c r="BI1027">
        <v>0.5</v>
      </c>
      <c r="BJ1027">
        <f>CS1027</f>
        <v>0</v>
      </c>
      <c r="BK1027">
        <f>L1027</f>
        <v>0</v>
      </c>
      <c r="BL1027">
        <f>BH1027*BI1027*BJ1027</f>
        <v>0</v>
      </c>
      <c r="BM1027">
        <f>(BK1027-BC1027)/BJ1027</f>
        <v>0</v>
      </c>
      <c r="BN1027">
        <f>(BA1027-BG1027)/BG1027</f>
        <v>0</v>
      </c>
      <c r="BO1027">
        <f>AZ1027/(BB1027+AZ1027/BG1027)</f>
        <v>0</v>
      </c>
      <c r="BP1027" t="s">
        <v>418</v>
      </c>
      <c r="BQ1027">
        <v>0</v>
      </c>
      <c r="BR1027">
        <f>IF(BQ1027&lt;&gt;0, BQ1027, BO1027)</f>
        <v>0</v>
      </c>
      <c r="BS1027">
        <f>1-BR1027/BG1027</f>
        <v>0</v>
      </c>
      <c r="BT1027">
        <f>(BG1027-BF1027)/(BG1027-BR1027)</f>
        <v>0</v>
      </c>
      <c r="BU1027">
        <f>(BA1027-BG1027)/(BA1027-BR1027)</f>
        <v>0</v>
      </c>
      <c r="BV1027">
        <f>(BG1027-BF1027)/(BG1027-AZ1027)</f>
        <v>0</v>
      </c>
      <c r="BW1027">
        <f>(BA1027-BG1027)/(BA1027-AZ1027)</f>
        <v>0</v>
      </c>
      <c r="BX1027">
        <f>(BT1027*BR1027/BF1027)</f>
        <v>0</v>
      </c>
      <c r="BY1027">
        <f>(1-BX1027)</f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f>$B$11*DQ1027+$C$11*DR1027+$F$11*EC1027*(1-EF1027)</f>
        <v>0</v>
      </c>
      <c r="CS1027">
        <f>CR1027*CT1027</f>
        <v>0</v>
      </c>
      <c r="CT1027">
        <f>($B$11*$D$9+$C$11*$D$9+$F$11*((EP1027+EH1027)/MAX(EP1027+EH1027+EQ1027, 0.1)*$I$9+EQ1027/MAX(EP1027+EH1027+EQ1027, 0.1)*$J$9))/($B$11+$C$11+$F$11)</f>
        <v>0</v>
      </c>
      <c r="CU1027">
        <f>($B$11*$K$9+$C$11*$K$9+$F$11*((EP1027+EH1027)/MAX(EP1027+EH1027+EQ1027, 0.1)*$P$9+EQ1027/MAX(EP1027+EH1027+EQ1027, 0.1)*$Q$9))/($B$11+$C$11+$F$11)</f>
        <v>0</v>
      </c>
      <c r="CV1027">
        <v>6</v>
      </c>
      <c r="CW1027">
        <v>0.5</v>
      </c>
      <c r="CX1027" t="s">
        <v>419</v>
      </c>
      <c r="CY1027">
        <v>2</v>
      </c>
      <c r="CZ1027" t="b">
        <v>1</v>
      </c>
      <c r="DA1027">
        <v>1659038521.01852</v>
      </c>
      <c r="DB1027">
        <v>696.950111111111</v>
      </c>
      <c r="DC1027">
        <v>734.54337037037</v>
      </c>
      <c r="DD1027">
        <v>22.9548555555556</v>
      </c>
      <c r="DE1027">
        <v>20.7546222222222</v>
      </c>
      <c r="DF1027">
        <v>688.869407407407</v>
      </c>
      <c r="DG1027">
        <v>22.5494148148148</v>
      </c>
      <c r="DH1027">
        <v>500.065740740741</v>
      </c>
      <c r="DI1027">
        <v>90.246562962963</v>
      </c>
      <c r="DJ1027">
        <v>0.0434415222222222</v>
      </c>
      <c r="DK1027">
        <v>27.2126222222222</v>
      </c>
      <c r="DL1027">
        <v>27.7481296296296</v>
      </c>
      <c r="DM1027">
        <v>999.9</v>
      </c>
      <c r="DN1027">
        <v>0</v>
      </c>
      <c r="DO1027">
        <v>0</v>
      </c>
      <c r="DP1027">
        <v>10006.6666666667</v>
      </c>
      <c r="DQ1027">
        <v>0</v>
      </c>
      <c r="DR1027">
        <v>16.0527</v>
      </c>
      <c r="DS1027">
        <v>-37.5933259259259</v>
      </c>
      <c r="DT1027">
        <v>713.324407407407</v>
      </c>
      <c r="DU1027">
        <v>750.111703703704</v>
      </c>
      <c r="DV1027">
        <v>2.20023148148148</v>
      </c>
      <c r="DW1027">
        <v>734.54337037037</v>
      </c>
      <c r="DX1027">
        <v>20.7546222222222</v>
      </c>
      <c r="DY1027">
        <v>2.07159555555556</v>
      </c>
      <c r="DZ1027">
        <v>1.87303259259259</v>
      </c>
      <c r="EA1027">
        <v>18.0024444444444</v>
      </c>
      <c r="EB1027">
        <v>16.4099777777778</v>
      </c>
      <c r="EC1027">
        <v>2000.00777777778</v>
      </c>
      <c r="ED1027">
        <v>0.980001703703704</v>
      </c>
      <c r="EE1027">
        <v>0.019998737037037</v>
      </c>
      <c r="EF1027">
        <v>0</v>
      </c>
      <c r="EG1027">
        <v>476.436518518518</v>
      </c>
      <c r="EH1027">
        <v>5.00063</v>
      </c>
      <c r="EI1027">
        <v>9576.38</v>
      </c>
      <c r="EJ1027">
        <v>17256.9740740741</v>
      </c>
      <c r="EK1027">
        <v>37.875</v>
      </c>
      <c r="EL1027">
        <v>38</v>
      </c>
      <c r="EM1027">
        <v>37.437</v>
      </c>
      <c r="EN1027">
        <v>37.2867407407407</v>
      </c>
      <c r="EO1027">
        <v>38.937</v>
      </c>
      <c r="EP1027">
        <v>1955.10777777778</v>
      </c>
      <c r="EQ1027">
        <v>39.9</v>
      </c>
      <c r="ER1027">
        <v>0</v>
      </c>
      <c r="ES1027">
        <v>1659038527.9</v>
      </c>
      <c r="ET1027">
        <v>0</v>
      </c>
      <c r="EU1027">
        <v>476.52796</v>
      </c>
      <c r="EV1027">
        <v>15.1732307433629</v>
      </c>
      <c r="EW1027">
        <v>324.588461046343</v>
      </c>
      <c r="EX1027">
        <v>9578.6556</v>
      </c>
      <c r="EY1027">
        <v>15</v>
      </c>
      <c r="EZ1027">
        <v>1659035359.5</v>
      </c>
      <c r="FA1027" t="s">
        <v>1976</v>
      </c>
      <c r="FB1027">
        <v>1659035357.5</v>
      </c>
      <c r="FC1027">
        <v>1659035359.5</v>
      </c>
      <c r="FD1027">
        <v>1</v>
      </c>
      <c r="FE1027">
        <v>-0.104</v>
      </c>
      <c r="FF1027">
        <v>-0.037</v>
      </c>
      <c r="FG1027">
        <v>6.435</v>
      </c>
      <c r="FH1027">
        <v>0.501</v>
      </c>
      <c r="FI1027">
        <v>420</v>
      </c>
      <c r="FJ1027">
        <v>25</v>
      </c>
      <c r="FK1027">
        <v>0.45</v>
      </c>
      <c r="FL1027">
        <v>0.11</v>
      </c>
      <c r="FM1027">
        <v>-37.4400951219512</v>
      </c>
      <c r="FN1027">
        <v>-3.83277282229966</v>
      </c>
      <c r="FO1027">
        <v>0.613980589170899</v>
      </c>
      <c r="FP1027">
        <v>0</v>
      </c>
      <c r="FQ1027">
        <v>475.255147058823</v>
      </c>
      <c r="FR1027">
        <v>16.3308632586076</v>
      </c>
      <c r="FS1027">
        <v>1.61569171368421</v>
      </c>
      <c r="FT1027">
        <v>0</v>
      </c>
      <c r="FU1027">
        <v>2.19557658536585</v>
      </c>
      <c r="FV1027">
        <v>0.0670030662020943</v>
      </c>
      <c r="FW1027">
        <v>0.0072753501666649</v>
      </c>
      <c r="FX1027">
        <v>1</v>
      </c>
      <c r="FY1027">
        <v>1</v>
      </c>
      <c r="FZ1027">
        <v>3</v>
      </c>
      <c r="GA1027" t="s">
        <v>421</v>
      </c>
      <c r="GB1027">
        <v>2.97324</v>
      </c>
      <c r="GC1027">
        <v>2.69648</v>
      </c>
      <c r="GD1027">
        <v>0.133791</v>
      </c>
      <c r="GE1027">
        <v>0.139536</v>
      </c>
      <c r="GF1027">
        <v>0.0999989</v>
      </c>
      <c r="GG1027">
        <v>0.0941326</v>
      </c>
      <c r="GH1027">
        <v>33732.1</v>
      </c>
      <c r="GI1027">
        <v>36654</v>
      </c>
      <c r="GJ1027">
        <v>35287.8</v>
      </c>
      <c r="GK1027">
        <v>38630.9</v>
      </c>
      <c r="GL1027">
        <v>45030.3</v>
      </c>
      <c r="GM1027">
        <v>50544</v>
      </c>
      <c r="GN1027">
        <v>55159.9</v>
      </c>
      <c r="GO1027">
        <v>61964.5</v>
      </c>
      <c r="GP1027">
        <v>1.9866</v>
      </c>
      <c r="GQ1027">
        <v>1.8546</v>
      </c>
      <c r="GR1027">
        <v>0.146925</v>
      </c>
      <c r="GS1027">
        <v>0</v>
      </c>
      <c r="GT1027">
        <v>25.3396</v>
      </c>
      <c r="GU1027">
        <v>999.9</v>
      </c>
      <c r="GV1027">
        <v>57.691</v>
      </c>
      <c r="GW1027">
        <v>29.144</v>
      </c>
      <c r="GX1027">
        <v>25.9232</v>
      </c>
      <c r="GY1027">
        <v>56.372</v>
      </c>
      <c r="GZ1027">
        <v>46.1058</v>
      </c>
      <c r="HA1027">
        <v>1</v>
      </c>
      <c r="HB1027">
        <v>-0.065813</v>
      </c>
      <c r="HC1027">
        <v>-0.00217865</v>
      </c>
      <c r="HD1027">
        <v>20.1132</v>
      </c>
      <c r="HE1027">
        <v>5.19692</v>
      </c>
      <c r="HF1027">
        <v>12.0052</v>
      </c>
      <c r="HG1027">
        <v>4.9752</v>
      </c>
      <c r="HH1027">
        <v>3.2932</v>
      </c>
      <c r="HI1027">
        <v>9999</v>
      </c>
      <c r="HJ1027">
        <v>9999</v>
      </c>
      <c r="HK1027">
        <v>9999</v>
      </c>
      <c r="HL1027">
        <v>631.8</v>
      </c>
      <c r="HM1027">
        <v>1.8631</v>
      </c>
      <c r="HN1027">
        <v>1.86798</v>
      </c>
      <c r="HO1027">
        <v>1.86783</v>
      </c>
      <c r="HP1027">
        <v>1.8689</v>
      </c>
      <c r="HQ1027">
        <v>1.86981</v>
      </c>
      <c r="HR1027">
        <v>1.86584</v>
      </c>
      <c r="HS1027">
        <v>1.86691</v>
      </c>
      <c r="HT1027">
        <v>1.86829</v>
      </c>
      <c r="HU1027">
        <v>5</v>
      </c>
      <c r="HV1027">
        <v>0</v>
      </c>
      <c r="HW1027">
        <v>0</v>
      </c>
      <c r="HX1027">
        <v>0</v>
      </c>
      <c r="HY1027" t="s">
        <v>422</v>
      </c>
      <c r="HZ1027" t="s">
        <v>423</v>
      </c>
      <c r="IA1027" t="s">
        <v>424</v>
      </c>
      <c r="IB1027" t="s">
        <v>424</v>
      </c>
      <c r="IC1027" t="s">
        <v>424</v>
      </c>
      <c r="ID1027" t="s">
        <v>424</v>
      </c>
      <c r="IE1027">
        <v>0</v>
      </c>
      <c r="IF1027">
        <v>100</v>
      </c>
      <c r="IG1027">
        <v>100</v>
      </c>
      <c r="IH1027">
        <v>8.225</v>
      </c>
      <c r="II1027">
        <v>0.4057</v>
      </c>
      <c r="IJ1027">
        <v>3.92360093765785</v>
      </c>
      <c r="IK1027">
        <v>0.00601174518973114</v>
      </c>
      <c r="IL1027">
        <v>2.77886958061485e-07</v>
      </c>
      <c r="IM1027">
        <v>-3.54636231360687e-10</v>
      </c>
      <c r="IN1027">
        <v>-0.0563701243599933</v>
      </c>
      <c r="IO1027">
        <v>-0.0144154843440888</v>
      </c>
      <c r="IP1027">
        <v>0.00183489941427445</v>
      </c>
      <c r="IQ1027">
        <v>-1.27444401181449e-05</v>
      </c>
      <c r="IR1027">
        <v>-4</v>
      </c>
      <c r="IS1027">
        <v>1848</v>
      </c>
      <c r="IT1027">
        <v>1</v>
      </c>
      <c r="IU1027">
        <v>25</v>
      </c>
      <c r="IV1027">
        <v>52.9</v>
      </c>
      <c r="IW1027">
        <v>52.8</v>
      </c>
      <c r="IX1027">
        <v>1.67236</v>
      </c>
      <c r="IY1027">
        <v>2.61719</v>
      </c>
      <c r="IZ1027">
        <v>1.54785</v>
      </c>
      <c r="JA1027">
        <v>2.30591</v>
      </c>
      <c r="JB1027">
        <v>1.34644</v>
      </c>
      <c r="JC1027">
        <v>2.40845</v>
      </c>
      <c r="JD1027">
        <v>33.558</v>
      </c>
      <c r="JE1027">
        <v>24.2188</v>
      </c>
      <c r="JF1027">
        <v>18</v>
      </c>
      <c r="JG1027">
        <v>499.023</v>
      </c>
      <c r="JH1027">
        <v>413.776</v>
      </c>
      <c r="JI1027">
        <v>24.9999</v>
      </c>
      <c r="JJ1027">
        <v>26.4109</v>
      </c>
      <c r="JK1027">
        <v>30</v>
      </c>
      <c r="JL1027">
        <v>26.3666</v>
      </c>
      <c r="JM1027">
        <v>26.3114</v>
      </c>
      <c r="JN1027">
        <v>33.4818</v>
      </c>
      <c r="JO1027">
        <v>28.1935</v>
      </c>
      <c r="JP1027">
        <v>89.558</v>
      </c>
      <c r="JQ1027">
        <v>25</v>
      </c>
      <c r="JR1027">
        <v>776.073</v>
      </c>
      <c r="JS1027">
        <v>20.7776</v>
      </c>
      <c r="JT1027">
        <v>102.324</v>
      </c>
      <c r="JU1027">
        <v>103.14</v>
      </c>
    </row>
    <row r="1028" spans="1:281">
      <c r="A1028">
        <v>1010</v>
      </c>
      <c r="B1028">
        <v>1659038533.5</v>
      </c>
      <c r="C1028">
        <v>14850.4000000954</v>
      </c>
      <c r="D1028" t="s">
        <v>2455</v>
      </c>
      <c r="E1028" t="s">
        <v>2456</v>
      </c>
      <c r="F1028">
        <v>5</v>
      </c>
      <c r="G1028" t="s">
        <v>2364</v>
      </c>
      <c r="H1028" t="s">
        <v>417</v>
      </c>
      <c r="I1028">
        <v>1659038525.73214</v>
      </c>
      <c r="J1028">
        <f>(K1028)/1000</f>
        <v>0</v>
      </c>
      <c r="K1028">
        <f>IF(CZ1028, AN1028, AH1028)</f>
        <v>0</v>
      </c>
      <c r="L1028">
        <f>IF(CZ1028, AI1028, AG1028)</f>
        <v>0</v>
      </c>
      <c r="M1028">
        <f>DB1028 - IF(AU1028&gt;1, L1028*CV1028*100.0/(AW1028*DP1028), 0)</f>
        <v>0</v>
      </c>
      <c r="N1028">
        <f>((T1028-J1028/2)*M1028-L1028)/(T1028+J1028/2)</f>
        <v>0</v>
      </c>
      <c r="O1028">
        <f>N1028*(DI1028+DJ1028)/1000.0</f>
        <v>0</v>
      </c>
      <c r="P1028">
        <f>(DB1028 - IF(AU1028&gt;1, L1028*CV1028*100.0/(AW1028*DP1028), 0))*(DI1028+DJ1028)/1000.0</f>
        <v>0</v>
      </c>
      <c r="Q1028">
        <f>2.0/((1/S1028-1/R1028)+SIGN(S1028)*SQRT((1/S1028-1/R1028)*(1/S1028-1/R1028) + 4*CW1028/((CW1028+1)*(CW1028+1))*(2*1/S1028*1/R1028-1/R1028*1/R1028)))</f>
        <v>0</v>
      </c>
      <c r="R1028">
        <f>IF(LEFT(CX1028,1)&lt;&gt;"0",IF(LEFT(CX1028,1)="1",3.0,CY1028),$D$5+$E$5*(DP1028*DI1028/($K$5*1000))+$F$5*(DP1028*DI1028/($K$5*1000))*MAX(MIN(CV1028,$J$5),$I$5)*MAX(MIN(CV1028,$J$5),$I$5)+$G$5*MAX(MIN(CV1028,$J$5),$I$5)*(DP1028*DI1028/($K$5*1000))+$H$5*(DP1028*DI1028/($K$5*1000))*(DP1028*DI1028/($K$5*1000)))</f>
        <v>0</v>
      </c>
      <c r="S1028">
        <f>J1028*(1000-(1000*0.61365*exp(17.502*W1028/(240.97+W1028))/(DI1028+DJ1028)+DD1028)/2)/(1000*0.61365*exp(17.502*W1028/(240.97+W1028))/(DI1028+DJ1028)-DD1028)</f>
        <v>0</v>
      </c>
      <c r="T1028">
        <f>1/((CW1028+1)/(Q1028/1.6)+1/(R1028/1.37)) + CW1028/((CW1028+1)/(Q1028/1.6) + CW1028/(R1028/1.37))</f>
        <v>0</v>
      </c>
      <c r="U1028">
        <f>(CR1028*CU1028)</f>
        <v>0</v>
      </c>
      <c r="V1028">
        <f>(DK1028+(U1028+2*0.95*5.67E-8*(((DK1028+$B$7)+273)^4-(DK1028+273)^4)-44100*J1028)/(1.84*29.3*R1028+8*0.95*5.67E-8*(DK1028+273)^3))</f>
        <v>0</v>
      </c>
      <c r="W1028">
        <f>($C$7*DL1028+$D$7*DM1028+$E$7*V1028)</f>
        <v>0</v>
      </c>
      <c r="X1028">
        <f>0.61365*exp(17.502*W1028/(240.97+W1028))</f>
        <v>0</v>
      </c>
      <c r="Y1028">
        <f>(Z1028/AA1028*100)</f>
        <v>0</v>
      </c>
      <c r="Z1028">
        <f>DD1028*(DI1028+DJ1028)/1000</f>
        <v>0</v>
      </c>
      <c r="AA1028">
        <f>0.61365*exp(17.502*DK1028/(240.97+DK1028))</f>
        <v>0</v>
      </c>
      <c r="AB1028">
        <f>(X1028-DD1028*(DI1028+DJ1028)/1000)</f>
        <v>0</v>
      </c>
      <c r="AC1028">
        <f>(-J1028*44100)</f>
        <v>0</v>
      </c>
      <c r="AD1028">
        <f>2*29.3*R1028*0.92*(DK1028-W1028)</f>
        <v>0</v>
      </c>
      <c r="AE1028">
        <f>2*0.95*5.67E-8*(((DK1028+$B$7)+273)^4-(W1028+273)^4)</f>
        <v>0</v>
      </c>
      <c r="AF1028">
        <f>U1028+AE1028+AC1028+AD1028</f>
        <v>0</v>
      </c>
      <c r="AG1028">
        <f>DH1028*AU1028*(DC1028-DB1028*(1000-AU1028*DE1028)/(1000-AU1028*DD1028))/(100*CV1028)</f>
        <v>0</v>
      </c>
      <c r="AH1028">
        <f>1000*DH1028*AU1028*(DD1028-DE1028)/(100*CV1028*(1000-AU1028*DD1028))</f>
        <v>0</v>
      </c>
      <c r="AI1028">
        <f>(AJ1028 - AK1028 - DI1028*1E3/(8.314*(DK1028+273.15)) * AM1028/DH1028 * AL1028) * DH1028/(100*CV1028) * (1000 - DE1028)/1000</f>
        <v>0</v>
      </c>
      <c r="AJ1028">
        <v>783.809256017304</v>
      </c>
      <c r="AK1028">
        <v>753.796418181818</v>
      </c>
      <c r="AL1028">
        <v>3.45275957874537</v>
      </c>
      <c r="AM1028">
        <v>66.0516311451933</v>
      </c>
      <c r="AN1028">
        <f>(AP1028 - AO1028 + DI1028*1E3/(8.314*(DK1028+273.15)) * AR1028/DH1028 * AQ1028) * DH1028/(100*CV1028) * 1000/(1000 - AP1028)</f>
        <v>0</v>
      </c>
      <c r="AO1028">
        <v>20.7514813674419</v>
      </c>
      <c r="AP1028">
        <v>22.9640972027972</v>
      </c>
      <c r="AQ1028">
        <v>-1.18203083314565e-05</v>
      </c>
      <c r="AR1028">
        <v>92.4097792653795</v>
      </c>
      <c r="AS1028">
        <v>0</v>
      </c>
      <c r="AT1028">
        <v>0</v>
      </c>
      <c r="AU1028">
        <f>IF(AS1028*$H$13&gt;=AW1028,1.0,(AW1028/(AW1028-AS1028*$H$13)))</f>
        <v>0</v>
      </c>
      <c r="AV1028">
        <f>(AU1028-1)*100</f>
        <v>0</v>
      </c>
      <c r="AW1028">
        <f>MAX(0,($B$13+$C$13*DP1028)/(1+$D$13*DP1028)*DI1028/(DK1028+273)*$E$13)</f>
        <v>0</v>
      </c>
      <c r="AX1028" t="s">
        <v>418</v>
      </c>
      <c r="AY1028" t="s">
        <v>418</v>
      </c>
      <c r="AZ1028">
        <v>0</v>
      </c>
      <c r="BA1028">
        <v>0</v>
      </c>
      <c r="BB1028">
        <f>1-AZ1028/BA1028</f>
        <v>0</v>
      </c>
      <c r="BC1028">
        <v>0</v>
      </c>
      <c r="BD1028" t="s">
        <v>418</v>
      </c>
      <c r="BE1028" t="s">
        <v>418</v>
      </c>
      <c r="BF1028">
        <v>0</v>
      </c>
      <c r="BG1028">
        <v>0</v>
      </c>
      <c r="BH1028">
        <f>1-BF1028/BG1028</f>
        <v>0</v>
      </c>
      <c r="BI1028">
        <v>0.5</v>
      </c>
      <c r="BJ1028">
        <f>CS1028</f>
        <v>0</v>
      </c>
      <c r="BK1028">
        <f>L1028</f>
        <v>0</v>
      </c>
      <c r="BL1028">
        <f>BH1028*BI1028*BJ1028</f>
        <v>0</v>
      </c>
      <c r="BM1028">
        <f>(BK1028-BC1028)/BJ1028</f>
        <v>0</v>
      </c>
      <c r="BN1028">
        <f>(BA1028-BG1028)/BG1028</f>
        <v>0</v>
      </c>
      <c r="BO1028">
        <f>AZ1028/(BB1028+AZ1028/BG1028)</f>
        <v>0</v>
      </c>
      <c r="BP1028" t="s">
        <v>418</v>
      </c>
      <c r="BQ1028">
        <v>0</v>
      </c>
      <c r="BR1028">
        <f>IF(BQ1028&lt;&gt;0, BQ1028, BO1028)</f>
        <v>0</v>
      </c>
      <c r="BS1028">
        <f>1-BR1028/BG1028</f>
        <v>0</v>
      </c>
      <c r="BT1028">
        <f>(BG1028-BF1028)/(BG1028-BR1028)</f>
        <v>0</v>
      </c>
      <c r="BU1028">
        <f>(BA1028-BG1028)/(BA1028-BR1028)</f>
        <v>0</v>
      </c>
      <c r="BV1028">
        <f>(BG1028-BF1028)/(BG1028-AZ1028)</f>
        <v>0</v>
      </c>
      <c r="BW1028">
        <f>(BA1028-BG1028)/(BA1028-AZ1028)</f>
        <v>0</v>
      </c>
      <c r="BX1028">
        <f>(BT1028*BR1028/BF1028)</f>
        <v>0</v>
      </c>
      <c r="BY1028">
        <f>(1-BX1028)</f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f>$B$11*DQ1028+$C$11*DR1028+$F$11*EC1028*(1-EF1028)</f>
        <v>0</v>
      </c>
      <c r="CS1028">
        <f>CR1028*CT1028</f>
        <v>0</v>
      </c>
      <c r="CT1028">
        <f>($B$11*$D$9+$C$11*$D$9+$F$11*((EP1028+EH1028)/MAX(EP1028+EH1028+EQ1028, 0.1)*$I$9+EQ1028/MAX(EP1028+EH1028+EQ1028, 0.1)*$J$9))/($B$11+$C$11+$F$11)</f>
        <v>0</v>
      </c>
      <c r="CU1028">
        <f>($B$11*$K$9+$C$11*$K$9+$F$11*((EP1028+EH1028)/MAX(EP1028+EH1028+EQ1028, 0.1)*$P$9+EQ1028/MAX(EP1028+EH1028+EQ1028, 0.1)*$Q$9))/($B$11+$C$11+$F$11)</f>
        <v>0</v>
      </c>
      <c r="CV1028">
        <v>6</v>
      </c>
      <c r="CW1028">
        <v>0.5</v>
      </c>
      <c r="CX1028" t="s">
        <v>419</v>
      </c>
      <c r="CY1028">
        <v>2</v>
      </c>
      <c r="CZ1028" t="b">
        <v>1</v>
      </c>
      <c r="DA1028">
        <v>1659038525.73214</v>
      </c>
      <c r="DB1028">
        <v>712.439678571429</v>
      </c>
      <c r="DC1028">
        <v>750.506607142857</v>
      </c>
      <c r="DD1028">
        <v>22.9580107142857</v>
      </c>
      <c r="DE1028">
        <v>20.7531892857143</v>
      </c>
      <c r="DF1028">
        <v>704.268392857143</v>
      </c>
      <c r="DG1028">
        <v>22.5524285714286</v>
      </c>
      <c r="DH1028">
        <v>500.041107142857</v>
      </c>
      <c r="DI1028">
        <v>90.2458607142857</v>
      </c>
      <c r="DJ1028">
        <v>0.0435692035714286</v>
      </c>
      <c r="DK1028">
        <v>27.2131178571429</v>
      </c>
      <c r="DL1028">
        <v>27.7501607142857</v>
      </c>
      <c r="DM1028">
        <v>999.9</v>
      </c>
      <c r="DN1028">
        <v>0</v>
      </c>
      <c r="DO1028">
        <v>0</v>
      </c>
      <c r="DP1028">
        <v>9994.10714285714</v>
      </c>
      <c r="DQ1028">
        <v>0</v>
      </c>
      <c r="DR1028">
        <v>16.0527</v>
      </c>
      <c r="DS1028">
        <v>-38.0669428571429</v>
      </c>
      <c r="DT1028">
        <v>729.180285714286</v>
      </c>
      <c r="DU1028">
        <v>766.412178571429</v>
      </c>
      <c r="DV1028">
        <v>2.20482928571429</v>
      </c>
      <c r="DW1028">
        <v>750.506607142857</v>
      </c>
      <c r="DX1028">
        <v>20.7531892857143</v>
      </c>
      <c r="DY1028">
        <v>2.07186535714286</v>
      </c>
      <c r="DZ1028">
        <v>1.87288928571429</v>
      </c>
      <c r="EA1028">
        <v>18.0045142857143</v>
      </c>
      <c r="EB1028">
        <v>16.408775</v>
      </c>
      <c r="EC1028">
        <v>1999.99035714286</v>
      </c>
      <c r="ED1028">
        <v>0.980001428571428</v>
      </c>
      <c r="EE1028">
        <v>0.0199989571428571</v>
      </c>
      <c r="EF1028">
        <v>0</v>
      </c>
      <c r="EG1028">
        <v>477.634357142857</v>
      </c>
      <c r="EH1028">
        <v>5.00063</v>
      </c>
      <c r="EI1028">
        <v>9601.65571428571</v>
      </c>
      <c r="EJ1028">
        <v>17256.8178571429</v>
      </c>
      <c r="EK1028">
        <v>37.875</v>
      </c>
      <c r="EL1028">
        <v>38</v>
      </c>
      <c r="EM1028">
        <v>37.437</v>
      </c>
      <c r="EN1028">
        <v>37.2832142857143</v>
      </c>
      <c r="EO1028">
        <v>38.937</v>
      </c>
      <c r="EP1028">
        <v>1955.09035714286</v>
      </c>
      <c r="EQ1028">
        <v>39.9</v>
      </c>
      <c r="ER1028">
        <v>0</v>
      </c>
      <c r="ES1028">
        <v>1659038532.7</v>
      </c>
      <c r="ET1028">
        <v>0</v>
      </c>
      <c r="EU1028">
        <v>477.7642</v>
      </c>
      <c r="EV1028">
        <v>16.0687692369559</v>
      </c>
      <c r="EW1028">
        <v>321.672307697929</v>
      </c>
      <c r="EX1028">
        <v>9604.4264</v>
      </c>
      <c r="EY1028">
        <v>15</v>
      </c>
      <c r="EZ1028">
        <v>1659035359.5</v>
      </c>
      <c r="FA1028" t="s">
        <v>1976</v>
      </c>
      <c r="FB1028">
        <v>1659035357.5</v>
      </c>
      <c r="FC1028">
        <v>1659035359.5</v>
      </c>
      <c r="FD1028">
        <v>1</v>
      </c>
      <c r="FE1028">
        <v>-0.104</v>
      </c>
      <c r="FF1028">
        <v>-0.037</v>
      </c>
      <c r="FG1028">
        <v>6.435</v>
      </c>
      <c r="FH1028">
        <v>0.501</v>
      </c>
      <c r="FI1028">
        <v>420</v>
      </c>
      <c r="FJ1028">
        <v>25</v>
      </c>
      <c r="FK1028">
        <v>0.45</v>
      </c>
      <c r="FL1028">
        <v>0.11</v>
      </c>
      <c r="FM1028">
        <v>-37.7714268292683</v>
      </c>
      <c r="FN1028">
        <v>-3.45451149825786</v>
      </c>
      <c r="FO1028">
        <v>0.598031242362108</v>
      </c>
      <c r="FP1028">
        <v>0</v>
      </c>
      <c r="FQ1028">
        <v>476.735382352941</v>
      </c>
      <c r="FR1028">
        <v>15.9348051930099</v>
      </c>
      <c r="FS1028">
        <v>1.57552932309236</v>
      </c>
      <c r="FT1028">
        <v>0</v>
      </c>
      <c r="FU1028">
        <v>2.20105170731707</v>
      </c>
      <c r="FV1028">
        <v>0.0622793728223026</v>
      </c>
      <c r="FW1028">
        <v>0.00663952977413717</v>
      </c>
      <c r="FX1028">
        <v>1</v>
      </c>
      <c r="FY1028">
        <v>1</v>
      </c>
      <c r="FZ1028">
        <v>3</v>
      </c>
      <c r="GA1028" t="s">
        <v>421</v>
      </c>
      <c r="GB1028">
        <v>2.97436</v>
      </c>
      <c r="GC1028">
        <v>2.69774</v>
      </c>
      <c r="GD1028">
        <v>0.135904</v>
      </c>
      <c r="GE1028">
        <v>0.141752</v>
      </c>
      <c r="GF1028">
        <v>0.0999951</v>
      </c>
      <c r="GG1028">
        <v>0.0941265</v>
      </c>
      <c r="GH1028">
        <v>33650.2</v>
      </c>
      <c r="GI1028">
        <v>36559.1</v>
      </c>
      <c r="GJ1028">
        <v>35288.2</v>
      </c>
      <c r="GK1028">
        <v>38630.3</v>
      </c>
      <c r="GL1028">
        <v>45030.1</v>
      </c>
      <c r="GM1028">
        <v>50543.8</v>
      </c>
      <c r="GN1028">
        <v>55159.4</v>
      </c>
      <c r="GO1028">
        <v>61963.7</v>
      </c>
      <c r="GP1028">
        <v>1.9866</v>
      </c>
      <c r="GQ1028">
        <v>1.8548</v>
      </c>
      <c r="GR1028">
        <v>0.147521</v>
      </c>
      <c r="GS1028">
        <v>0</v>
      </c>
      <c r="GT1028">
        <v>25.3439</v>
      </c>
      <c r="GU1028">
        <v>999.9</v>
      </c>
      <c r="GV1028">
        <v>57.691</v>
      </c>
      <c r="GW1028">
        <v>29.144</v>
      </c>
      <c r="GX1028">
        <v>25.9265</v>
      </c>
      <c r="GY1028">
        <v>56.622</v>
      </c>
      <c r="GZ1028">
        <v>45.8253</v>
      </c>
      <c r="HA1028">
        <v>1</v>
      </c>
      <c r="HB1028">
        <v>-0.0659146</v>
      </c>
      <c r="HC1028">
        <v>-0.00261438</v>
      </c>
      <c r="HD1028">
        <v>20.1138</v>
      </c>
      <c r="HE1028">
        <v>5.19932</v>
      </c>
      <c r="HF1028">
        <v>12.0052</v>
      </c>
      <c r="HG1028">
        <v>4.976</v>
      </c>
      <c r="HH1028">
        <v>3.2934</v>
      </c>
      <c r="HI1028">
        <v>9999</v>
      </c>
      <c r="HJ1028">
        <v>9999</v>
      </c>
      <c r="HK1028">
        <v>9999</v>
      </c>
      <c r="HL1028">
        <v>631.8</v>
      </c>
      <c r="HM1028">
        <v>1.86313</v>
      </c>
      <c r="HN1028">
        <v>1.86801</v>
      </c>
      <c r="HO1028">
        <v>1.86783</v>
      </c>
      <c r="HP1028">
        <v>1.86893</v>
      </c>
      <c r="HQ1028">
        <v>1.86981</v>
      </c>
      <c r="HR1028">
        <v>1.86584</v>
      </c>
      <c r="HS1028">
        <v>1.86691</v>
      </c>
      <c r="HT1028">
        <v>1.86829</v>
      </c>
      <c r="HU1028">
        <v>5</v>
      </c>
      <c r="HV1028">
        <v>0</v>
      </c>
      <c r="HW1028">
        <v>0</v>
      </c>
      <c r="HX1028">
        <v>0</v>
      </c>
      <c r="HY1028" t="s">
        <v>422</v>
      </c>
      <c r="HZ1028" t="s">
        <v>423</v>
      </c>
      <c r="IA1028" t="s">
        <v>424</v>
      </c>
      <c r="IB1028" t="s">
        <v>424</v>
      </c>
      <c r="IC1028" t="s">
        <v>424</v>
      </c>
      <c r="ID1028" t="s">
        <v>424</v>
      </c>
      <c r="IE1028">
        <v>0</v>
      </c>
      <c r="IF1028">
        <v>100</v>
      </c>
      <c r="IG1028">
        <v>100</v>
      </c>
      <c r="IH1028">
        <v>8.322</v>
      </c>
      <c r="II1028">
        <v>0.4056</v>
      </c>
      <c r="IJ1028">
        <v>3.92360093765785</v>
      </c>
      <c r="IK1028">
        <v>0.00601174518973114</v>
      </c>
      <c r="IL1028">
        <v>2.77886958061485e-07</v>
      </c>
      <c r="IM1028">
        <v>-3.54636231360687e-10</v>
      </c>
      <c r="IN1028">
        <v>-0.0563701243599933</v>
      </c>
      <c r="IO1028">
        <v>-0.0144154843440888</v>
      </c>
      <c r="IP1028">
        <v>0.00183489941427445</v>
      </c>
      <c r="IQ1028">
        <v>-1.27444401181449e-05</v>
      </c>
      <c r="IR1028">
        <v>-4</v>
      </c>
      <c r="IS1028">
        <v>1848</v>
      </c>
      <c r="IT1028">
        <v>1</v>
      </c>
      <c r="IU1028">
        <v>25</v>
      </c>
      <c r="IV1028">
        <v>52.9</v>
      </c>
      <c r="IW1028">
        <v>52.9</v>
      </c>
      <c r="IX1028">
        <v>1.69922</v>
      </c>
      <c r="IY1028">
        <v>2.62329</v>
      </c>
      <c r="IZ1028">
        <v>1.54785</v>
      </c>
      <c r="JA1028">
        <v>2.30591</v>
      </c>
      <c r="JB1028">
        <v>1.34644</v>
      </c>
      <c r="JC1028">
        <v>2.30225</v>
      </c>
      <c r="JD1028">
        <v>33.558</v>
      </c>
      <c r="JE1028">
        <v>24.2101</v>
      </c>
      <c r="JF1028">
        <v>18</v>
      </c>
      <c r="JG1028">
        <v>499.021</v>
      </c>
      <c r="JH1028">
        <v>413.872</v>
      </c>
      <c r="JI1028">
        <v>24.9998</v>
      </c>
      <c r="JJ1028">
        <v>26.4087</v>
      </c>
      <c r="JK1028">
        <v>29.9999</v>
      </c>
      <c r="JL1028">
        <v>26.3666</v>
      </c>
      <c r="JM1028">
        <v>26.3092</v>
      </c>
      <c r="JN1028">
        <v>34.012</v>
      </c>
      <c r="JO1028">
        <v>28.1935</v>
      </c>
      <c r="JP1028">
        <v>89.558</v>
      </c>
      <c r="JQ1028">
        <v>25</v>
      </c>
      <c r="JR1028">
        <v>789.502</v>
      </c>
      <c r="JS1028">
        <v>20.7688</v>
      </c>
      <c r="JT1028">
        <v>102.324</v>
      </c>
      <c r="JU1028">
        <v>103.138</v>
      </c>
    </row>
    <row r="1029" spans="1:281">
      <c r="A1029">
        <v>1011</v>
      </c>
      <c r="B1029">
        <v>1659038538.5</v>
      </c>
      <c r="C1029">
        <v>14855.4000000954</v>
      </c>
      <c r="D1029" t="s">
        <v>2457</v>
      </c>
      <c r="E1029" t="s">
        <v>2458</v>
      </c>
      <c r="F1029">
        <v>5</v>
      </c>
      <c r="G1029" t="s">
        <v>2364</v>
      </c>
      <c r="H1029" t="s">
        <v>417</v>
      </c>
      <c r="I1029">
        <v>1659038531</v>
      </c>
      <c r="J1029">
        <f>(K1029)/1000</f>
        <v>0</v>
      </c>
      <c r="K1029">
        <f>IF(CZ1029, AN1029, AH1029)</f>
        <v>0</v>
      </c>
      <c r="L1029">
        <f>IF(CZ1029, AI1029, AG1029)</f>
        <v>0</v>
      </c>
      <c r="M1029">
        <f>DB1029 - IF(AU1029&gt;1, L1029*CV1029*100.0/(AW1029*DP1029), 0)</f>
        <v>0</v>
      </c>
      <c r="N1029">
        <f>((T1029-J1029/2)*M1029-L1029)/(T1029+J1029/2)</f>
        <v>0</v>
      </c>
      <c r="O1029">
        <f>N1029*(DI1029+DJ1029)/1000.0</f>
        <v>0</v>
      </c>
      <c r="P1029">
        <f>(DB1029 - IF(AU1029&gt;1, L1029*CV1029*100.0/(AW1029*DP1029), 0))*(DI1029+DJ1029)/1000.0</f>
        <v>0</v>
      </c>
      <c r="Q1029">
        <f>2.0/((1/S1029-1/R1029)+SIGN(S1029)*SQRT((1/S1029-1/R1029)*(1/S1029-1/R1029) + 4*CW1029/((CW1029+1)*(CW1029+1))*(2*1/S1029*1/R1029-1/R1029*1/R1029)))</f>
        <v>0</v>
      </c>
      <c r="R1029">
        <f>IF(LEFT(CX1029,1)&lt;&gt;"0",IF(LEFT(CX1029,1)="1",3.0,CY1029),$D$5+$E$5*(DP1029*DI1029/($K$5*1000))+$F$5*(DP1029*DI1029/($K$5*1000))*MAX(MIN(CV1029,$J$5),$I$5)*MAX(MIN(CV1029,$J$5),$I$5)+$G$5*MAX(MIN(CV1029,$J$5),$I$5)*(DP1029*DI1029/($K$5*1000))+$H$5*(DP1029*DI1029/($K$5*1000))*(DP1029*DI1029/($K$5*1000)))</f>
        <v>0</v>
      </c>
      <c r="S1029">
        <f>J1029*(1000-(1000*0.61365*exp(17.502*W1029/(240.97+W1029))/(DI1029+DJ1029)+DD1029)/2)/(1000*0.61365*exp(17.502*W1029/(240.97+W1029))/(DI1029+DJ1029)-DD1029)</f>
        <v>0</v>
      </c>
      <c r="T1029">
        <f>1/((CW1029+1)/(Q1029/1.6)+1/(R1029/1.37)) + CW1029/((CW1029+1)/(Q1029/1.6) + CW1029/(R1029/1.37))</f>
        <v>0</v>
      </c>
      <c r="U1029">
        <f>(CR1029*CU1029)</f>
        <v>0</v>
      </c>
      <c r="V1029">
        <f>(DK1029+(U1029+2*0.95*5.67E-8*(((DK1029+$B$7)+273)^4-(DK1029+273)^4)-44100*J1029)/(1.84*29.3*R1029+8*0.95*5.67E-8*(DK1029+273)^3))</f>
        <v>0</v>
      </c>
      <c r="W1029">
        <f>($C$7*DL1029+$D$7*DM1029+$E$7*V1029)</f>
        <v>0</v>
      </c>
      <c r="X1029">
        <f>0.61365*exp(17.502*W1029/(240.97+W1029))</f>
        <v>0</v>
      </c>
      <c r="Y1029">
        <f>(Z1029/AA1029*100)</f>
        <v>0</v>
      </c>
      <c r="Z1029">
        <f>DD1029*(DI1029+DJ1029)/1000</f>
        <v>0</v>
      </c>
      <c r="AA1029">
        <f>0.61365*exp(17.502*DK1029/(240.97+DK1029))</f>
        <v>0</v>
      </c>
      <c r="AB1029">
        <f>(X1029-DD1029*(DI1029+DJ1029)/1000)</f>
        <v>0</v>
      </c>
      <c r="AC1029">
        <f>(-J1029*44100)</f>
        <v>0</v>
      </c>
      <c r="AD1029">
        <f>2*29.3*R1029*0.92*(DK1029-W1029)</f>
        <v>0</v>
      </c>
      <c r="AE1029">
        <f>2*0.95*5.67E-8*(((DK1029+$B$7)+273)^4-(W1029+273)^4)</f>
        <v>0</v>
      </c>
      <c r="AF1029">
        <f>U1029+AE1029+AC1029+AD1029</f>
        <v>0</v>
      </c>
      <c r="AG1029">
        <f>DH1029*AU1029*(DC1029-DB1029*(1000-AU1029*DE1029)/(1000-AU1029*DD1029))/(100*CV1029)</f>
        <v>0</v>
      </c>
      <c r="AH1029">
        <f>1000*DH1029*AU1029*(DD1029-DE1029)/(100*CV1029*(1000-AU1029*DD1029))</f>
        <v>0</v>
      </c>
      <c r="AI1029">
        <f>(AJ1029 - AK1029 - DI1029*1E3/(8.314*(DK1029+273.15)) * AM1029/DH1029 * AL1029) * DH1029/(100*CV1029) * (1000 - DE1029)/1000</f>
        <v>0</v>
      </c>
      <c r="AJ1029">
        <v>800.11628465244</v>
      </c>
      <c r="AK1029">
        <v>770.544248484849</v>
      </c>
      <c r="AL1029">
        <v>3.29108183672552</v>
      </c>
      <c r="AM1029">
        <v>66.0516311451933</v>
      </c>
      <c r="AN1029">
        <f>(AP1029 - AO1029 + DI1029*1E3/(8.314*(DK1029+273.15)) * AR1029/DH1029 * AQ1029) * DH1029/(100*CV1029) * 1000/(1000 - AP1029)</f>
        <v>0</v>
      </c>
      <c r="AO1029">
        <v>20.7495633298175</v>
      </c>
      <c r="AP1029">
        <v>22.9665223776224</v>
      </c>
      <c r="AQ1029">
        <v>1.29822574474182e-05</v>
      </c>
      <c r="AR1029">
        <v>92.4097792653795</v>
      </c>
      <c r="AS1029">
        <v>0</v>
      </c>
      <c r="AT1029">
        <v>0</v>
      </c>
      <c r="AU1029">
        <f>IF(AS1029*$H$13&gt;=AW1029,1.0,(AW1029/(AW1029-AS1029*$H$13)))</f>
        <v>0</v>
      </c>
      <c r="AV1029">
        <f>(AU1029-1)*100</f>
        <v>0</v>
      </c>
      <c r="AW1029">
        <f>MAX(0,($B$13+$C$13*DP1029)/(1+$D$13*DP1029)*DI1029/(DK1029+273)*$E$13)</f>
        <v>0</v>
      </c>
      <c r="AX1029" t="s">
        <v>418</v>
      </c>
      <c r="AY1029" t="s">
        <v>418</v>
      </c>
      <c r="AZ1029">
        <v>0</v>
      </c>
      <c r="BA1029">
        <v>0</v>
      </c>
      <c r="BB1029">
        <f>1-AZ1029/BA1029</f>
        <v>0</v>
      </c>
      <c r="BC1029">
        <v>0</v>
      </c>
      <c r="BD1029" t="s">
        <v>418</v>
      </c>
      <c r="BE1029" t="s">
        <v>418</v>
      </c>
      <c r="BF1029">
        <v>0</v>
      </c>
      <c r="BG1029">
        <v>0</v>
      </c>
      <c r="BH1029">
        <f>1-BF1029/BG1029</f>
        <v>0</v>
      </c>
      <c r="BI1029">
        <v>0.5</v>
      </c>
      <c r="BJ1029">
        <f>CS1029</f>
        <v>0</v>
      </c>
      <c r="BK1029">
        <f>L1029</f>
        <v>0</v>
      </c>
      <c r="BL1029">
        <f>BH1029*BI1029*BJ1029</f>
        <v>0</v>
      </c>
      <c r="BM1029">
        <f>(BK1029-BC1029)/BJ1029</f>
        <v>0</v>
      </c>
      <c r="BN1029">
        <f>(BA1029-BG1029)/BG1029</f>
        <v>0</v>
      </c>
      <c r="BO1029">
        <f>AZ1029/(BB1029+AZ1029/BG1029)</f>
        <v>0</v>
      </c>
      <c r="BP1029" t="s">
        <v>418</v>
      </c>
      <c r="BQ1029">
        <v>0</v>
      </c>
      <c r="BR1029">
        <f>IF(BQ1029&lt;&gt;0, BQ1029, BO1029)</f>
        <v>0</v>
      </c>
      <c r="BS1029">
        <f>1-BR1029/BG1029</f>
        <v>0</v>
      </c>
      <c r="BT1029">
        <f>(BG1029-BF1029)/(BG1029-BR1029)</f>
        <v>0</v>
      </c>
      <c r="BU1029">
        <f>(BA1029-BG1029)/(BA1029-BR1029)</f>
        <v>0</v>
      </c>
      <c r="BV1029">
        <f>(BG1029-BF1029)/(BG1029-AZ1029)</f>
        <v>0</v>
      </c>
      <c r="BW1029">
        <f>(BA1029-BG1029)/(BA1029-AZ1029)</f>
        <v>0</v>
      </c>
      <c r="BX1029">
        <f>(BT1029*BR1029/BF1029)</f>
        <v>0</v>
      </c>
      <c r="BY1029">
        <f>(1-BX1029)</f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f>$B$11*DQ1029+$C$11*DR1029+$F$11*EC1029*(1-EF1029)</f>
        <v>0</v>
      </c>
      <c r="CS1029">
        <f>CR1029*CT1029</f>
        <v>0</v>
      </c>
      <c r="CT1029">
        <f>($B$11*$D$9+$C$11*$D$9+$F$11*((EP1029+EH1029)/MAX(EP1029+EH1029+EQ1029, 0.1)*$I$9+EQ1029/MAX(EP1029+EH1029+EQ1029, 0.1)*$J$9))/($B$11+$C$11+$F$11)</f>
        <v>0</v>
      </c>
      <c r="CU1029">
        <f>($B$11*$K$9+$C$11*$K$9+$F$11*((EP1029+EH1029)/MAX(EP1029+EH1029+EQ1029, 0.1)*$P$9+EQ1029/MAX(EP1029+EH1029+EQ1029, 0.1)*$Q$9))/($B$11+$C$11+$F$11)</f>
        <v>0</v>
      </c>
      <c r="CV1029">
        <v>6</v>
      </c>
      <c r="CW1029">
        <v>0.5</v>
      </c>
      <c r="CX1029" t="s">
        <v>419</v>
      </c>
      <c r="CY1029">
        <v>2</v>
      </c>
      <c r="CZ1029" t="b">
        <v>1</v>
      </c>
      <c r="DA1029">
        <v>1659038531</v>
      </c>
      <c r="DB1029">
        <v>729.876814814815</v>
      </c>
      <c r="DC1029">
        <v>767.879666666667</v>
      </c>
      <c r="DD1029">
        <v>22.9613888888889</v>
      </c>
      <c r="DE1029">
        <v>20.750937037037</v>
      </c>
      <c r="DF1029">
        <v>721.603888888889</v>
      </c>
      <c r="DG1029">
        <v>22.5556407407407</v>
      </c>
      <c r="DH1029">
        <v>500.041740740741</v>
      </c>
      <c r="DI1029">
        <v>90.2461037037037</v>
      </c>
      <c r="DJ1029">
        <v>0.0436137222222222</v>
      </c>
      <c r="DK1029">
        <v>27.2124333333333</v>
      </c>
      <c r="DL1029">
        <v>27.7509962962963</v>
      </c>
      <c r="DM1029">
        <v>999.9</v>
      </c>
      <c r="DN1029">
        <v>0</v>
      </c>
      <c r="DO1029">
        <v>0</v>
      </c>
      <c r="DP1029">
        <v>10007.2222222222</v>
      </c>
      <c r="DQ1029">
        <v>0</v>
      </c>
      <c r="DR1029">
        <v>16.0527</v>
      </c>
      <c r="DS1029">
        <v>-38.0028185185185</v>
      </c>
      <c r="DT1029">
        <v>747.029703703704</v>
      </c>
      <c r="DU1029">
        <v>784.15162962963</v>
      </c>
      <c r="DV1029">
        <v>2.21044777777778</v>
      </c>
      <c r="DW1029">
        <v>767.879666666667</v>
      </c>
      <c r="DX1029">
        <v>20.750937037037</v>
      </c>
      <c r="DY1029">
        <v>2.07217555555556</v>
      </c>
      <c r="DZ1029">
        <v>1.87269185185185</v>
      </c>
      <c r="EA1029">
        <v>18.0068925925926</v>
      </c>
      <c r="EB1029">
        <v>16.4071185185185</v>
      </c>
      <c r="EC1029">
        <v>2000.01185185185</v>
      </c>
      <c r="ED1029">
        <v>0.980001555555555</v>
      </c>
      <c r="EE1029">
        <v>0.0199988555555556</v>
      </c>
      <c r="EF1029">
        <v>0</v>
      </c>
      <c r="EG1029">
        <v>479.039259259259</v>
      </c>
      <c r="EH1029">
        <v>5.00063</v>
      </c>
      <c r="EI1029">
        <v>9629.43444444444</v>
      </c>
      <c r="EJ1029">
        <v>17257.0111111111</v>
      </c>
      <c r="EK1029">
        <v>37.875</v>
      </c>
      <c r="EL1029">
        <v>38</v>
      </c>
      <c r="EM1029">
        <v>37.437</v>
      </c>
      <c r="EN1029">
        <v>37.2706666666667</v>
      </c>
      <c r="EO1029">
        <v>38.937</v>
      </c>
      <c r="EP1029">
        <v>1955.11185185185</v>
      </c>
      <c r="EQ1029">
        <v>39.9</v>
      </c>
      <c r="ER1029">
        <v>0</v>
      </c>
      <c r="ES1029">
        <v>1659038537.5</v>
      </c>
      <c r="ET1029">
        <v>0</v>
      </c>
      <c r="EU1029">
        <v>479.05916</v>
      </c>
      <c r="EV1029">
        <v>16.7779999831502</v>
      </c>
      <c r="EW1029">
        <v>310.480768740655</v>
      </c>
      <c r="EX1029">
        <v>9629.6968</v>
      </c>
      <c r="EY1029">
        <v>15</v>
      </c>
      <c r="EZ1029">
        <v>1659035359.5</v>
      </c>
      <c r="FA1029" t="s">
        <v>1976</v>
      </c>
      <c r="FB1029">
        <v>1659035357.5</v>
      </c>
      <c r="FC1029">
        <v>1659035359.5</v>
      </c>
      <c r="FD1029">
        <v>1</v>
      </c>
      <c r="FE1029">
        <v>-0.104</v>
      </c>
      <c r="FF1029">
        <v>-0.037</v>
      </c>
      <c r="FG1029">
        <v>6.435</v>
      </c>
      <c r="FH1029">
        <v>0.501</v>
      </c>
      <c r="FI1029">
        <v>420</v>
      </c>
      <c r="FJ1029">
        <v>25</v>
      </c>
      <c r="FK1029">
        <v>0.45</v>
      </c>
      <c r="FL1029">
        <v>0.11</v>
      </c>
      <c r="FM1029">
        <v>-37.9436853658537</v>
      </c>
      <c r="FN1029">
        <v>-2.70261324041812</v>
      </c>
      <c r="FO1029">
        <v>0.656410039370089</v>
      </c>
      <c r="FP1029">
        <v>0</v>
      </c>
      <c r="FQ1029">
        <v>478.017088235294</v>
      </c>
      <c r="FR1029">
        <v>15.699724983752</v>
      </c>
      <c r="FS1029">
        <v>1.5504002019905</v>
      </c>
      <c r="FT1029">
        <v>0</v>
      </c>
      <c r="FU1029">
        <v>2.20605390243902</v>
      </c>
      <c r="FV1029">
        <v>0.0562118466898999</v>
      </c>
      <c r="FW1029">
        <v>0.00608837111383251</v>
      </c>
      <c r="FX1029">
        <v>1</v>
      </c>
      <c r="FY1029">
        <v>1</v>
      </c>
      <c r="FZ1029">
        <v>3</v>
      </c>
      <c r="GA1029" t="s">
        <v>421</v>
      </c>
      <c r="GB1029">
        <v>2.97322</v>
      </c>
      <c r="GC1029">
        <v>2.69723</v>
      </c>
      <c r="GD1029">
        <v>0.137924</v>
      </c>
      <c r="GE1029">
        <v>0.14348</v>
      </c>
      <c r="GF1029">
        <v>0.100008</v>
      </c>
      <c r="GG1029">
        <v>0.0941145</v>
      </c>
      <c r="GH1029">
        <v>33571.5</v>
      </c>
      <c r="GI1029">
        <v>36485.2</v>
      </c>
      <c r="GJ1029">
        <v>35288.1</v>
      </c>
      <c r="GK1029">
        <v>38629.9</v>
      </c>
      <c r="GL1029">
        <v>45029.8</v>
      </c>
      <c r="GM1029">
        <v>50543.7</v>
      </c>
      <c r="GN1029">
        <v>55159.9</v>
      </c>
      <c r="GO1029">
        <v>61962.8</v>
      </c>
      <c r="GP1029">
        <v>1.9866</v>
      </c>
      <c r="GQ1029">
        <v>1.8552</v>
      </c>
      <c r="GR1029">
        <v>0.14618</v>
      </c>
      <c r="GS1029">
        <v>0</v>
      </c>
      <c r="GT1029">
        <v>25.3481</v>
      </c>
      <c r="GU1029">
        <v>999.9</v>
      </c>
      <c r="GV1029">
        <v>57.667</v>
      </c>
      <c r="GW1029">
        <v>29.144</v>
      </c>
      <c r="GX1029">
        <v>25.9113</v>
      </c>
      <c r="GY1029">
        <v>56.062</v>
      </c>
      <c r="GZ1029">
        <v>45.9014</v>
      </c>
      <c r="HA1029">
        <v>1</v>
      </c>
      <c r="HB1029">
        <v>-0.0662805</v>
      </c>
      <c r="HC1029">
        <v>-0.00409586</v>
      </c>
      <c r="HD1029">
        <v>20.1131</v>
      </c>
      <c r="HE1029">
        <v>5.19812</v>
      </c>
      <c r="HF1029">
        <v>12.004</v>
      </c>
      <c r="HG1029">
        <v>4.9752</v>
      </c>
      <c r="HH1029">
        <v>3.293</v>
      </c>
      <c r="HI1029">
        <v>9999</v>
      </c>
      <c r="HJ1029">
        <v>9999</v>
      </c>
      <c r="HK1029">
        <v>9999</v>
      </c>
      <c r="HL1029">
        <v>631.8</v>
      </c>
      <c r="HM1029">
        <v>1.86316</v>
      </c>
      <c r="HN1029">
        <v>1.86798</v>
      </c>
      <c r="HO1029">
        <v>1.86777</v>
      </c>
      <c r="HP1029">
        <v>1.86893</v>
      </c>
      <c r="HQ1029">
        <v>1.86981</v>
      </c>
      <c r="HR1029">
        <v>1.86584</v>
      </c>
      <c r="HS1029">
        <v>1.86691</v>
      </c>
      <c r="HT1029">
        <v>1.86829</v>
      </c>
      <c r="HU1029">
        <v>5</v>
      </c>
      <c r="HV1029">
        <v>0</v>
      </c>
      <c r="HW1029">
        <v>0</v>
      </c>
      <c r="HX1029">
        <v>0</v>
      </c>
      <c r="HY1029" t="s">
        <v>422</v>
      </c>
      <c r="HZ1029" t="s">
        <v>423</v>
      </c>
      <c r="IA1029" t="s">
        <v>424</v>
      </c>
      <c r="IB1029" t="s">
        <v>424</v>
      </c>
      <c r="IC1029" t="s">
        <v>424</v>
      </c>
      <c r="ID1029" t="s">
        <v>424</v>
      </c>
      <c r="IE1029">
        <v>0</v>
      </c>
      <c r="IF1029">
        <v>100</v>
      </c>
      <c r="IG1029">
        <v>100</v>
      </c>
      <c r="IH1029">
        <v>8.416</v>
      </c>
      <c r="II1029">
        <v>0.4058</v>
      </c>
      <c r="IJ1029">
        <v>3.92360093765785</v>
      </c>
      <c r="IK1029">
        <v>0.00601174518973114</v>
      </c>
      <c r="IL1029">
        <v>2.77886958061485e-07</v>
      </c>
      <c r="IM1029">
        <v>-3.54636231360687e-10</v>
      </c>
      <c r="IN1029">
        <v>-0.0563701243599933</v>
      </c>
      <c r="IO1029">
        <v>-0.0144154843440888</v>
      </c>
      <c r="IP1029">
        <v>0.00183489941427445</v>
      </c>
      <c r="IQ1029">
        <v>-1.27444401181449e-05</v>
      </c>
      <c r="IR1029">
        <v>-4</v>
      </c>
      <c r="IS1029">
        <v>1848</v>
      </c>
      <c r="IT1029">
        <v>1</v>
      </c>
      <c r="IU1029">
        <v>25</v>
      </c>
      <c r="IV1029">
        <v>53</v>
      </c>
      <c r="IW1029">
        <v>53</v>
      </c>
      <c r="IX1029">
        <v>1.72485</v>
      </c>
      <c r="IY1029">
        <v>2.61719</v>
      </c>
      <c r="IZ1029">
        <v>1.54785</v>
      </c>
      <c r="JA1029">
        <v>2.30591</v>
      </c>
      <c r="JB1029">
        <v>1.34644</v>
      </c>
      <c r="JC1029">
        <v>2.40601</v>
      </c>
      <c r="JD1029">
        <v>33.5355</v>
      </c>
      <c r="JE1029">
        <v>24.2188</v>
      </c>
      <c r="JF1029">
        <v>18</v>
      </c>
      <c r="JG1029">
        <v>499.002</v>
      </c>
      <c r="JH1029">
        <v>414.098</v>
      </c>
      <c r="JI1029">
        <v>24.9997</v>
      </c>
      <c r="JJ1029">
        <v>26.4065</v>
      </c>
      <c r="JK1029">
        <v>30.0001</v>
      </c>
      <c r="JL1029">
        <v>26.3644</v>
      </c>
      <c r="JM1029">
        <v>26.3092</v>
      </c>
      <c r="JN1029">
        <v>34.5374</v>
      </c>
      <c r="JO1029">
        <v>28.1935</v>
      </c>
      <c r="JP1029">
        <v>89.558</v>
      </c>
      <c r="JQ1029">
        <v>25</v>
      </c>
      <c r="JR1029">
        <v>809.87</v>
      </c>
      <c r="JS1029">
        <v>20.7628</v>
      </c>
      <c r="JT1029">
        <v>102.324</v>
      </c>
      <c r="JU1029">
        <v>103.137</v>
      </c>
    </row>
    <row r="1030" spans="1:281">
      <c r="A1030">
        <v>1012</v>
      </c>
      <c r="B1030">
        <v>1659038543.5</v>
      </c>
      <c r="C1030">
        <v>14860.4000000954</v>
      </c>
      <c r="D1030" t="s">
        <v>2459</v>
      </c>
      <c r="E1030" t="s">
        <v>2460</v>
      </c>
      <c r="F1030">
        <v>5</v>
      </c>
      <c r="G1030" t="s">
        <v>2364</v>
      </c>
      <c r="H1030" t="s">
        <v>417</v>
      </c>
      <c r="I1030">
        <v>1659038535.71429</v>
      </c>
      <c r="J1030">
        <f>(K1030)/1000</f>
        <v>0</v>
      </c>
      <c r="K1030">
        <f>IF(CZ1030, AN1030, AH1030)</f>
        <v>0</v>
      </c>
      <c r="L1030">
        <f>IF(CZ1030, AI1030, AG1030)</f>
        <v>0</v>
      </c>
      <c r="M1030">
        <f>DB1030 - IF(AU1030&gt;1, L1030*CV1030*100.0/(AW1030*DP1030), 0)</f>
        <v>0</v>
      </c>
      <c r="N1030">
        <f>((T1030-J1030/2)*M1030-L1030)/(T1030+J1030/2)</f>
        <v>0</v>
      </c>
      <c r="O1030">
        <f>N1030*(DI1030+DJ1030)/1000.0</f>
        <v>0</v>
      </c>
      <c r="P1030">
        <f>(DB1030 - IF(AU1030&gt;1, L1030*CV1030*100.0/(AW1030*DP1030), 0))*(DI1030+DJ1030)/1000.0</f>
        <v>0</v>
      </c>
      <c r="Q1030">
        <f>2.0/((1/S1030-1/R1030)+SIGN(S1030)*SQRT((1/S1030-1/R1030)*(1/S1030-1/R1030) + 4*CW1030/((CW1030+1)*(CW1030+1))*(2*1/S1030*1/R1030-1/R1030*1/R1030)))</f>
        <v>0</v>
      </c>
      <c r="R1030">
        <f>IF(LEFT(CX1030,1)&lt;&gt;"0",IF(LEFT(CX1030,1)="1",3.0,CY1030),$D$5+$E$5*(DP1030*DI1030/($K$5*1000))+$F$5*(DP1030*DI1030/($K$5*1000))*MAX(MIN(CV1030,$J$5),$I$5)*MAX(MIN(CV1030,$J$5),$I$5)+$G$5*MAX(MIN(CV1030,$J$5),$I$5)*(DP1030*DI1030/($K$5*1000))+$H$5*(DP1030*DI1030/($K$5*1000))*(DP1030*DI1030/($K$5*1000)))</f>
        <v>0</v>
      </c>
      <c r="S1030">
        <f>J1030*(1000-(1000*0.61365*exp(17.502*W1030/(240.97+W1030))/(DI1030+DJ1030)+DD1030)/2)/(1000*0.61365*exp(17.502*W1030/(240.97+W1030))/(DI1030+DJ1030)-DD1030)</f>
        <v>0</v>
      </c>
      <c r="T1030">
        <f>1/((CW1030+1)/(Q1030/1.6)+1/(R1030/1.37)) + CW1030/((CW1030+1)/(Q1030/1.6) + CW1030/(R1030/1.37))</f>
        <v>0</v>
      </c>
      <c r="U1030">
        <f>(CR1030*CU1030)</f>
        <v>0</v>
      </c>
      <c r="V1030">
        <f>(DK1030+(U1030+2*0.95*5.67E-8*(((DK1030+$B$7)+273)^4-(DK1030+273)^4)-44100*J1030)/(1.84*29.3*R1030+8*0.95*5.67E-8*(DK1030+273)^3))</f>
        <v>0</v>
      </c>
      <c r="W1030">
        <f>($C$7*DL1030+$D$7*DM1030+$E$7*V1030)</f>
        <v>0</v>
      </c>
      <c r="X1030">
        <f>0.61365*exp(17.502*W1030/(240.97+W1030))</f>
        <v>0</v>
      </c>
      <c r="Y1030">
        <f>(Z1030/AA1030*100)</f>
        <v>0</v>
      </c>
      <c r="Z1030">
        <f>DD1030*(DI1030+DJ1030)/1000</f>
        <v>0</v>
      </c>
      <c r="AA1030">
        <f>0.61365*exp(17.502*DK1030/(240.97+DK1030))</f>
        <v>0</v>
      </c>
      <c r="AB1030">
        <f>(X1030-DD1030*(DI1030+DJ1030)/1000)</f>
        <v>0</v>
      </c>
      <c r="AC1030">
        <f>(-J1030*44100)</f>
        <v>0</v>
      </c>
      <c r="AD1030">
        <f>2*29.3*R1030*0.92*(DK1030-W1030)</f>
        <v>0</v>
      </c>
      <c r="AE1030">
        <f>2*0.95*5.67E-8*(((DK1030+$B$7)+273)^4-(W1030+273)^4)</f>
        <v>0</v>
      </c>
      <c r="AF1030">
        <f>U1030+AE1030+AC1030+AD1030</f>
        <v>0</v>
      </c>
      <c r="AG1030">
        <f>DH1030*AU1030*(DC1030-DB1030*(1000-AU1030*DE1030)/(1000-AU1030*DD1030))/(100*CV1030)</f>
        <v>0</v>
      </c>
      <c r="AH1030">
        <f>1000*DH1030*AU1030*(DD1030-DE1030)/(100*CV1030*(1000-AU1030*DD1030))</f>
        <v>0</v>
      </c>
      <c r="AI1030">
        <f>(AJ1030 - AK1030 - DI1030*1E3/(8.314*(DK1030+273.15)) * AM1030/DH1030 * AL1030) * DH1030/(100*CV1030) * (1000 - DE1030)/1000</f>
        <v>0</v>
      </c>
      <c r="AJ1030">
        <v>816.566104550756</v>
      </c>
      <c r="AK1030">
        <v>786.952163636363</v>
      </c>
      <c r="AL1030">
        <v>3.31276522018855</v>
      </c>
      <c r="AM1030">
        <v>66.0516311451933</v>
      </c>
      <c r="AN1030">
        <f>(AP1030 - AO1030 + DI1030*1E3/(8.314*(DK1030+273.15)) * AR1030/DH1030 * AQ1030) * DH1030/(100*CV1030) * 1000/(1000 - AP1030)</f>
        <v>0</v>
      </c>
      <c r="AO1030">
        <v>20.7497337246495</v>
      </c>
      <c r="AP1030">
        <v>22.9644013986014</v>
      </c>
      <c r="AQ1030">
        <v>3.0723910991503e-05</v>
      </c>
      <c r="AR1030">
        <v>92.4097792653795</v>
      </c>
      <c r="AS1030">
        <v>0</v>
      </c>
      <c r="AT1030">
        <v>0</v>
      </c>
      <c r="AU1030">
        <f>IF(AS1030*$H$13&gt;=AW1030,1.0,(AW1030/(AW1030-AS1030*$H$13)))</f>
        <v>0</v>
      </c>
      <c r="AV1030">
        <f>(AU1030-1)*100</f>
        <v>0</v>
      </c>
      <c r="AW1030">
        <f>MAX(0,($B$13+$C$13*DP1030)/(1+$D$13*DP1030)*DI1030/(DK1030+273)*$E$13)</f>
        <v>0</v>
      </c>
      <c r="AX1030" t="s">
        <v>418</v>
      </c>
      <c r="AY1030" t="s">
        <v>418</v>
      </c>
      <c r="AZ1030">
        <v>0</v>
      </c>
      <c r="BA1030">
        <v>0</v>
      </c>
      <c r="BB1030">
        <f>1-AZ1030/BA1030</f>
        <v>0</v>
      </c>
      <c r="BC1030">
        <v>0</v>
      </c>
      <c r="BD1030" t="s">
        <v>418</v>
      </c>
      <c r="BE1030" t="s">
        <v>418</v>
      </c>
      <c r="BF1030">
        <v>0</v>
      </c>
      <c r="BG1030">
        <v>0</v>
      </c>
      <c r="BH1030">
        <f>1-BF1030/BG1030</f>
        <v>0</v>
      </c>
      <c r="BI1030">
        <v>0.5</v>
      </c>
      <c r="BJ1030">
        <f>CS1030</f>
        <v>0</v>
      </c>
      <c r="BK1030">
        <f>L1030</f>
        <v>0</v>
      </c>
      <c r="BL1030">
        <f>BH1030*BI1030*BJ1030</f>
        <v>0</v>
      </c>
      <c r="BM1030">
        <f>(BK1030-BC1030)/BJ1030</f>
        <v>0</v>
      </c>
      <c r="BN1030">
        <f>(BA1030-BG1030)/BG1030</f>
        <v>0</v>
      </c>
      <c r="BO1030">
        <f>AZ1030/(BB1030+AZ1030/BG1030)</f>
        <v>0</v>
      </c>
      <c r="BP1030" t="s">
        <v>418</v>
      </c>
      <c r="BQ1030">
        <v>0</v>
      </c>
      <c r="BR1030">
        <f>IF(BQ1030&lt;&gt;0, BQ1030, BO1030)</f>
        <v>0</v>
      </c>
      <c r="BS1030">
        <f>1-BR1030/BG1030</f>
        <v>0</v>
      </c>
      <c r="BT1030">
        <f>(BG1030-BF1030)/(BG1030-BR1030)</f>
        <v>0</v>
      </c>
      <c r="BU1030">
        <f>(BA1030-BG1030)/(BA1030-BR1030)</f>
        <v>0</v>
      </c>
      <c r="BV1030">
        <f>(BG1030-BF1030)/(BG1030-AZ1030)</f>
        <v>0</v>
      </c>
      <c r="BW1030">
        <f>(BA1030-BG1030)/(BA1030-AZ1030)</f>
        <v>0</v>
      </c>
      <c r="BX1030">
        <f>(BT1030*BR1030/BF1030)</f>
        <v>0</v>
      </c>
      <c r="BY1030">
        <f>(1-BX1030)</f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f>$B$11*DQ1030+$C$11*DR1030+$F$11*EC1030*(1-EF1030)</f>
        <v>0</v>
      </c>
      <c r="CS1030">
        <f>CR1030*CT1030</f>
        <v>0</v>
      </c>
      <c r="CT1030">
        <f>($B$11*$D$9+$C$11*$D$9+$F$11*((EP1030+EH1030)/MAX(EP1030+EH1030+EQ1030, 0.1)*$I$9+EQ1030/MAX(EP1030+EH1030+EQ1030, 0.1)*$J$9))/($B$11+$C$11+$F$11)</f>
        <v>0</v>
      </c>
      <c r="CU1030">
        <f>($B$11*$K$9+$C$11*$K$9+$F$11*((EP1030+EH1030)/MAX(EP1030+EH1030+EQ1030, 0.1)*$P$9+EQ1030/MAX(EP1030+EH1030+EQ1030, 0.1)*$Q$9))/($B$11+$C$11+$F$11)</f>
        <v>0</v>
      </c>
      <c r="CV1030">
        <v>6</v>
      </c>
      <c r="CW1030">
        <v>0.5</v>
      </c>
      <c r="CX1030" t="s">
        <v>419</v>
      </c>
      <c r="CY1030">
        <v>2</v>
      </c>
      <c r="CZ1030" t="b">
        <v>1</v>
      </c>
      <c r="DA1030">
        <v>1659038535.71429</v>
      </c>
      <c r="DB1030">
        <v>745.257321428571</v>
      </c>
      <c r="DC1030">
        <v>783.3675</v>
      </c>
      <c r="DD1030">
        <v>22.9639214285714</v>
      </c>
      <c r="DE1030">
        <v>20.7498321428571</v>
      </c>
      <c r="DF1030">
        <v>736.895</v>
      </c>
      <c r="DG1030">
        <v>22.5580535714286</v>
      </c>
      <c r="DH1030">
        <v>500.05925</v>
      </c>
      <c r="DI1030">
        <v>90.2462392857143</v>
      </c>
      <c r="DJ1030">
        <v>0.0436075821428571</v>
      </c>
      <c r="DK1030">
        <v>27.2117321428572</v>
      </c>
      <c r="DL1030">
        <v>27.7471428571429</v>
      </c>
      <c r="DM1030">
        <v>999.9</v>
      </c>
      <c r="DN1030">
        <v>0</v>
      </c>
      <c r="DO1030">
        <v>0</v>
      </c>
      <c r="DP1030">
        <v>10009.8214285714</v>
      </c>
      <c r="DQ1030">
        <v>0</v>
      </c>
      <c r="DR1030">
        <v>16.0527</v>
      </c>
      <c r="DS1030">
        <v>-38.1100892857143</v>
      </c>
      <c r="DT1030">
        <v>762.773678571428</v>
      </c>
      <c r="DU1030">
        <v>799.966678571429</v>
      </c>
      <c r="DV1030">
        <v>2.21407607142857</v>
      </c>
      <c r="DW1030">
        <v>783.3675</v>
      </c>
      <c r="DX1030">
        <v>20.7498321428571</v>
      </c>
      <c r="DY1030">
        <v>2.07240785714286</v>
      </c>
      <c r="DZ1030">
        <v>1.87259571428571</v>
      </c>
      <c r="EA1030">
        <v>18.0086714285714</v>
      </c>
      <c r="EB1030">
        <v>16.4063178571429</v>
      </c>
      <c r="EC1030">
        <v>2000.00392857143</v>
      </c>
      <c r="ED1030">
        <v>0.980001142857143</v>
      </c>
      <c r="EE1030">
        <v>0.0199991857142857</v>
      </c>
      <c r="EF1030">
        <v>0</v>
      </c>
      <c r="EG1030">
        <v>480.253785714286</v>
      </c>
      <c r="EH1030">
        <v>5.00063</v>
      </c>
      <c r="EI1030">
        <v>9653.49571428571</v>
      </c>
      <c r="EJ1030">
        <v>17256.9392857143</v>
      </c>
      <c r="EK1030">
        <v>37.875</v>
      </c>
      <c r="EL1030">
        <v>38</v>
      </c>
      <c r="EM1030">
        <v>37.437</v>
      </c>
      <c r="EN1030">
        <v>37.2765714285714</v>
      </c>
      <c r="EO1030">
        <v>38.9325714285714</v>
      </c>
      <c r="EP1030">
        <v>1955.10357142857</v>
      </c>
      <c r="EQ1030">
        <v>39.9</v>
      </c>
      <c r="ER1030">
        <v>0</v>
      </c>
      <c r="ES1030">
        <v>1659038542.9</v>
      </c>
      <c r="ET1030">
        <v>0</v>
      </c>
      <c r="EU1030">
        <v>480.384961538462</v>
      </c>
      <c r="EV1030">
        <v>15.4217777869393</v>
      </c>
      <c r="EW1030">
        <v>302.34256412552</v>
      </c>
      <c r="EX1030">
        <v>9655.69384615384</v>
      </c>
      <c r="EY1030">
        <v>15</v>
      </c>
      <c r="EZ1030">
        <v>1659035359.5</v>
      </c>
      <c r="FA1030" t="s">
        <v>1976</v>
      </c>
      <c r="FB1030">
        <v>1659035357.5</v>
      </c>
      <c r="FC1030">
        <v>1659035359.5</v>
      </c>
      <c r="FD1030">
        <v>1</v>
      </c>
      <c r="FE1030">
        <v>-0.104</v>
      </c>
      <c r="FF1030">
        <v>-0.037</v>
      </c>
      <c r="FG1030">
        <v>6.435</v>
      </c>
      <c r="FH1030">
        <v>0.501</v>
      </c>
      <c r="FI1030">
        <v>420</v>
      </c>
      <c r="FJ1030">
        <v>25</v>
      </c>
      <c r="FK1030">
        <v>0.45</v>
      </c>
      <c r="FL1030">
        <v>0.11</v>
      </c>
      <c r="FM1030">
        <v>-37.9932243902439</v>
      </c>
      <c r="FN1030">
        <v>0.491128222996501</v>
      </c>
      <c r="FO1030">
        <v>0.632031983514762</v>
      </c>
      <c r="FP1030">
        <v>1</v>
      </c>
      <c r="FQ1030">
        <v>479.241441176471</v>
      </c>
      <c r="FR1030">
        <v>15.9813445480263</v>
      </c>
      <c r="FS1030">
        <v>1.57826617808681</v>
      </c>
      <c r="FT1030">
        <v>0</v>
      </c>
      <c r="FU1030">
        <v>2.21079341463415</v>
      </c>
      <c r="FV1030">
        <v>0.0516468292682954</v>
      </c>
      <c r="FW1030">
        <v>0.00555806230920061</v>
      </c>
      <c r="FX1030">
        <v>1</v>
      </c>
      <c r="FY1030">
        <v>2</v>
      </c>
      <c r="FZ1030">
        <v>3</v>
      </c>
      <c r="GA1030" t="s">
        <v>474</v>
      </c>
      <c r="GB1030">
        <v>2.97338</v>
      </c>
      <c r="GC1030">
        <v>2.69768</v>
      </c>
      <c r="GD1030">
        <v>0.139903</v>
      </c>
      <c r="GE1030">
        <v>0.145621</v>
      </c>
      <c r="GF1030">
        <v>0.100016</v>
      </c>
      <c r="GG1030">
        <v>0.0941095</v>
      </c>
      <c r="GH1030">
        <v>33494.7</v>
      </c>
      <c r="GI1030">
        <v>36394.8</v>
      </c>
      <c r="GJ1030">
        <v>35288.4</v>
      </c>
      <c r="GK1030">
        <v>38630.8</v>
      </c>
      <c r="GL1030">
        <v>45029.6</v>
      </c>
      <c r="GM1030">
        <v>50544.6</v>
      </c>
      <c r="GN1030">
        <v>55159.9</v>
      </c>
      <c r="GO1030">
        <v>61963.5</v>
      </c>
      <c r="GP1030">
        <v>1.986</v>
      </c>
      <c r="GQ1030">
        <v>1.854</v>
      </c>
      <c r="GR1030">
        <v>0.146478</v>
      </c>
      <c r="GS1030">
        <v>0</v>
      </c>
      <c r="GT1030">
        <v>25.3481</v>
      </c>
      <c r="GU1030">
        <v>999.9</v>
      </c>
      <c r="GV1030">
        <v>57.667</v>
      </c>
      <c r="GW1030">
        <v>29.144</v>
      </c>
      <c r="GX1030">
        <v>25.9146</v>
      </c>
      <c r="GY1030">
        <v>56.342</v>
      </c>
      <c r="GZ1030">
        <v>46.1058</v>
      </c>
      <c r="HA1030">
        <v>1</v>
      </c>
      <c r="HB1030">
        <v>-0.0661585</v>
      </c>
      <c r="HC1030">
        <v>-0.00457516</v>
      </c>
      <c r="HD1030">
        <v>20.114</v>
      </c>
      <c r="HE1030">
        <v>5.20052</v>
      </c>
      <c r="HF1030">
        <v>12.004</v>
      </c>
      <c r="HG1030">
        <v>4.976</v>
      </c>
      <c r="HH1030">
        <v>3.2938</v>
      </c>
      <c r="HI1030">
        <v>9999</v>
      </c>
      <c r="HJ1030">
        <v>9999</v>
      </c>
      <c r="HK1030">
        <v>9999</v>
      </c>
      <c r="HL1030">
        <v>631.8</v>
      </c>
      <c r="HM1030">
        <v>1.86313</v>
      </c>
      <c r="HN1030">
        <v>1.86801</v>
      </c>
      <c r="HO1030">
        <v>1.86783</v>
      </c>
      <c r="HP1030">
        <v>1.86893</v>
      </c>
      <c r="HQ1030">
        <v>1.86981</v>
      </c>
      <c r="HR1030">
        <v>1.86584</v>
      </c>
      <c r="HS1030">
        <v>1.86691</v>
      </c>
      <c r="HT1030">
        <v>1.86829</v>
      </c>
      <c r="HU1030">
        <v>5</v>
      </c>
      <c r="HV1030">
        <v>0</v>
      </c>
      <c r="HW1030">
        <v>0</v>
      </c>
      <c r="HX1030">
        <v>0</v>
      </c>
      <c r="HY1030" t="s">
        <v>422</v>
      </c>
      <c r="HZ1030" t="s">
        <v>423</v>
      </c>
      <c r="IA1030" t="s">
        <v>424</v>
      </c>
      <c r="IB1030" t="s">
        <v>424</v>
      </c>
      <c r="IC1030" t="s">
        <v>424</v>
      </c>
      <c r="ID1030" t="s">
        <v>424</v>
      </c>
      <c r="IE1030">
        <v>0</v>
      </c>
      <c r="IF1030">
        <v>100</v>
      </c>
      <c r="IG1030">
        <v>100</v>
      </c>
      <c r="IH1030">
        <v>8.51</v>
      </c>
      <c r="II1030">
        <v>0.406</v>
      </c>
      <c r="IJ1030">
        <v>3.92360093765785</v>
      </c>
      <c r="IK1030">
        <v>0.00601174518973114</v>
      </c>
      <c r="IL1030">
        <v>2.77886958061485e-07</v>
      </c>
      <c r="IM1030">
        <v>-3.54636231360687e-10</v>
      </c>
      <c r="IN1030">
        <v>-0.0563701243599933</v>
      </c>
      <c r="IO1030">
        <v>-0.0144154843440888</v>
      </c>
      <c r="IP1030">
        <v>0.00183489941427445</v>
      </c>
      <c r="IQ1030">
        <v>-1.27444401181449e-05</v>
      </c>
      <c r="IR1030">
        <v>-4</v>
      </c>
      <c r="IS1030">
        <v>1848</v>
      </c>
      <c r="IT1030">
        <v>1</v>
      </c>
      <c r="IU1030">
        <v>25</v>
      </c>
      <c r="IV1030">
        <v>53.1</v>
      </c>
      <c r="IW1030">
        <v>53.1</v>
      </c>
      <c r="IX1030">
        <v>1.75659</v>
      </c>
      <c r="IY1030">
        <v>2.62085</v>
      </c>
      <c r="IZ1030">
        <v>1.54785</v>
      </c>
      <c r="JA1030">
        <v>2.30591</v>
      </c>
      <c r="JB1030">
        <v>1.34644</v>
      </c>
      <c r="JC1030">
        <v>2.26807</v>
      </c>
      <c r="JD1030">
        <v>33.5355</v>
      </c>
      <c r="JE1030">
        <v>24.2188</v>
      </c>
      <c r="JF1030">
        <v>18</v>
      </c>
      <c r="JG1030">
        <v>498.608</v>
      </c>
      <c r="JH1030">
        <v>413.404</v>
      </c>
      <c r="JI1030">
        <v>24.9998</v>
      </c>
      <c r="JJ1030">
        <v>26.4065</v>
      </c>
      <c r="JK1030">
        <v>30.0001</v>
      </c>
      <c r="JL1030">
        <v>26.3644</v>
      </c>
      <c r="JM1030">
        <v>26.307</v>
      </c>
      <c r="JN1030">
        <v>35.1697</v>
      </c>
      <c r="JO1030">
        <v>28.1935</v>
      </c>
      <c r="JP1030">
        <v>89.558</v>
      </c>
      <c r="JQ1030">
        <v>25</v>
      </c>
      <c r="JR1030">
        <v>823.379</v>
      </c>
      <c r="JS1030">
        <v>20.7553</v>
      </c>
      <c r="JT1030">
        <v>102.324</v>
      </c>
      <c r="JU1030">
        <v>103.138</v>
      </c>
    </row>
    <row r="1031" spans="1:281">
      <c r="A1031">
        <v>1013</v>
      </c>
      <c r="B1031">
        <v>1659038548.5</v>
      </c>
      <c r="C1031">
        <v>14865.4000000954</v>
      </c>
      <c r="D1031" t="s">
        <v>2461</v>
      </c>
      <c r="E1031" t="s">
        <v>2462</v>
      </c>
      <c r="F1031">
        <v>5</v>
      </c>
      <c r="G1031" t="s">
        <v>2364</v>
      </c>
      <c r="H1031" t="s">
        <v>417</v>
      </c>
      <c r="I1031">
        <v>1659038541</v>
      </c>
      <c r="J1031">
        <f>(K1031)/1000</f>
        <v>0</v>
      </c>
      <c r="K1031">
        <f>IF(CZ1031, AN1031, AH1031)</f>
        <v>0</v>
      </c>
      <c r="L1031">
        <f>IF(CZ1031, AI1031, AG1031)</f>
        <v>0</v>
      </c>
      <c r="M1031">
        <f>DB1031 - IF(AU1031&gt;1, L1031*CV1031*100.0/(AW1031*DP1031), 0)</f>
        <v>0</v>
      </c>
      <c r="N1031">
        <f>((T1031-J1031/2)*M1031-L1031)/(T1031+J1031/2)</f>
        <v>0</v>
      </c>
      <c r="O1031">
        <f>N1031*(DI1031+DJ1031)/1000.0</f>
        <v>0</v>
      </c>
      <c r="P1031">
        <f>(DB1031 - IF(AU1031&gt;1, L1031*CV1031*100.0/(AW1031*DP1031), 0))*(DI1031+DJ1031)/1000.0</f>
        <v>0</v>
      </c>
      <c r="Q1031">
        <f>2.0/((1/S1031-1/R1031)+SIGN(S1031)*SQRT((1/S1031-1/R1031)*(1/S1031-1/R1031) + 4*CW1031/((CW1031+1)*(CW1031+1))*(2*1/S1031*1/R1031-1/R1031*1/R1031)))</f>
        <v>0</v>
      </c>
      <c r="R1031">
        <f>IF(LEFT(CX1031,1)&lt;&gt;"0",IF(LEFT(CX1031,1)="1",3.0,CY1031),$D$5+$E$5*(DP1031*DI1031/($K$5*1000))+$F$5*(DP1031*DI1031/($K$5*1000))*MAX(MIN(CV1031,$J$5),$I$5)*MAX(MIN(CV1031,$J$5),$I$5)+$G$5*MAX(MIN(CV1031,$J$5),$I$5)*(DP1031*DI1031/($K$5*1000))+$H$5*(DP1031*DI1031/($K$5*1000))*(DP1031*DI1031/($K$5*1000)))</f>
        <v>0</v>
      </c>
      <c r="S1031">
        <f>J1031*(1000-(1000*0.61365*exp(17.502*W1031/(240.97+W1031))/(DI1031+DJ1031)+DD1031)/2)/(1000*0.61365*exp(17.502*W1031/(240.97+W1031))/(DI1031+DJ1031)-DD1031)</f>
        <v>0</v>
      </c>
      <c r="T1031">
        <f>1/((CW1031+1)/(Q1031/1.6)+1/(R1031/1.37)) + CW1031/((CW1031+1)/(Q1031/1.6) + CW1031/(R1031/1.37))</f>
        <v>0</v>
      </c>
      <c r="U1031">
        <f>(CR1031*CU1031)</f>
        <v>0</v>
      </c>
      <c r="V1031">
        <f>(DK1031+(U1031+2*0.95*5.67E-8*(((DK1031+$B$7)+273)^4-(DK1031+273)^4)-44100*J1031)/(1.84*29.3*R1031+8*0.95*5.67E-8*(DK1031+273)^3))</f>
        <v>0</v>
      </c>
      <c r="W1031">
        <f>($C$7*DL1031+$D$7*DM1031+$E$7*V1031)</f>
        <v>0</v>
      </c>
      <c r="X1031">
        <f>0.61365*exp(17.502*W1031/(240.97+W1031))</f>
        <v>0</v>
      </c>
      <c r="Y1031">
        <f>(Z1031/AA1031*100)</f>
        <v>0</v>
      </c>
      <c r="Z1031">
        <f>DD1031*(DI1031+DJ1031)/1000</f>
        <v>0</v>
      </c>
      <c r="AA1031">
        <f>0.61365*exp(17.502*DK1031/(240.97+DK1031))</f>
        <v>0</v>
      </c>
      <c r="AB1031">
        <f>(X1031-DD1031*(DI1031+DJ1031)/1000)</f>
        <v>0</v>
      </c>
      <c r="AC1031">
        <f>(-J1031*44100)</f>
        <v>0</v>
      </c>
      <c r="AD1031">
        <f>2*29.3*R1031*0.92*(DK1031-W1031)</f>
        <v>0</v>
      </c>
      <c r="AE1031">
        <f>2*0.95*5.67E-8*(((DK1031+$B$7)+273)^4-(W1031+273)^4)</f>
        <v>0</v>
      </c>
      <c r="AF1031">
        <f>U1031+AE1031+AC1031+AD1031</f>
        <v>0</v>
      </c>
      <c r="AG1031">
        <f>DH1031*AU1031*(DC1031-DB1031*(1000-AU1031*DE1031)/(1000-AU1031*DD1031))/(100*CV1031)</f>
        <v>0</v>
      </c>
      <c r="AH1031">
        <f>1000*DH1031*AU1031*(DD1031-DE1031)/(100*CV1031*(1000-AU1031*DD1031))</f>
        <v>0</v>
      </c>
      <c r="AI1031">
        <f>(AJ1031 - AK1031 - DI1031*1E3/(8.314*(DK1031+273.15)) * AM1031/DH1031 * AL1031) * DH1031/(100*CV1031) * (1000 - DE1031)/1000</f>
        <v>0</v>
      </c>
      <c r="AJ1031">
        <v>834.022915467609</v>
      </c>
      <c r="AK1031">
        <v>803.833812121212</v>
      </c>
      <c r="AL1031">
        <v>3.35233838417969</v>
      </c>
      <c r="AM1031">
        <v>66.0516311451933</v>
      </c>
      <c r="AN1031">
        <f>(AP1031 - AO1031 + DI1031*1E3/(8.314*(DK1031+273.15)) * AR1031/DH1031 * AQ1031) * DH1031/(100*CV1031) * 1000/(1000 - AP1031)</f>
        <v>0</v>
      </c>
      <c r="AO1031">
        <v>20.7481872197399</v>
      </c>
      <c r="AP1031">
        <v>22.9697608391609</v>
      </c>
      <c r="AQ1031">
        <v>2.29613243162626e-05</v>
      </c>
      <c r="AR1031">
        <v>92.4097792653795</v>
      </c>
      <c r="AS1031">
        <v>0</v>
      </c>
      <c r="AT1031">
        <v>0</v>
      </c>
      <c r="AU1031">
        <f>IF(AS1031*$H$13&gt;=AW1031,1.0,(AW1031/(AW1031-AS1031*$H$13)))</f>
        <v>0</v>
      </c>
      <c r="AV1031">
        <f>(AU1031-1)*100</f>
        <v>0</v>
      </c>
      <c r="AW1031">
        <f>MAX(0,($B$13+$C$13*DP1031)/(1+$D$13*DP1031)*DI1031/(DK1031+273)*$E$13)</f>
        <v>0</v>
      </c>
      <c r="AX1031" t="s">
        <v>418</v>
      </c>
      <c r="AY1031" t="s">
        <v>418</v>
      </c>
      <c r="AZ1031">
        <v>0</v>
      </c>
      <c r="BA1031">
        <v>0</v>
      </c>
      <c r="BB1031">
        <f>1-AZ1031/BA1031</f>
        <v>0</v>
      </c>
      <c r="BC1031">
        <v>0</v>
      </c>
      <c r="BD1031" t="s">
        <v>418</v>
      </c>
      <c r="BE1031" t="s">
        <v>418</v>
      </c>
      <c r="BF1031">
        <v>0</v>
      </c>
      <c r="BG1031">
        <v>0</v>
      </c>
      <c r="BH1031">
        <f>1-BF1031/BG1031</f>
        <v>0</v>
      </c>
      <c r="BI1031">
        <v>0.5</v>
      </c>
      <c r="BJ1031">
        <f>CS1031</f>
        <v>0</v>
      </c>
      <c r="BK1031">
        <f>L1031</f>
        <v>0</v>
      </c>
      <c r="BL1031">
        <f>BH1031*BI1031*BJ1031</f>
        <v>0</v>
      </c>
      <c r="BM1031">
        <f>(BK1031-BC1031)/BJ1031</f>
        <v>0</v>
      </c>
      <c r="BN1031">
        <f>(BA1031-BG1031)/BG1031</f>
        <v>0</v>
      </c>
      <c r="BO1031">
        <f>AZ1031/(BB1031+AZ1031/BG1031)</f>
        <v>0</v>
      </c>
      <c r="BP1031" t="s">
        <v>418</v>
      </c>
      <c r="BQ1031">
        <v>0</v>
      </c>
      <c r="BR1031">
        <f>IF(BQ1031&lt;&gt;0, BQ1031, BO1031)</f>
        <v>0</v>
      </c>
      <c r="BS1031">
        <f>1-BR1031/BG1031</f>
        <v>0</v>
      </c>
      <c r="BT1031">
        <f>(BG1031-BF1031)/(BG1031-BR1031)</f>
        <v>0</v>
      </c>
      <c r="BU1031">
        <f>(BA1031-BG1031)/(BA1031-BR1031)</f>
        <v>0</v>
      </c>
      <c r="BV1031">
        <f>(BG1031-BF1031)/(BG1031-AZ1031)</f>
        <v>0</v>
      </c>
      <c r="BW1031">
        <f>(BA1031-BG1031)/(BA1031-AZ1031)</f>
        <v>0</v>
      </c>
      <c r="BX1031">
        <f>(BT1031*BR1031/BF1031)</f>
        <v>0</v>
      </c>
      <c r="BY1031">
        <f>(1-BX1031)</f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f>$B$11*DQ1031+$C$11*DR1031+$F$11*EC1031*(1-EF1031)</f>
        <v>0</v>
      </c>
      <c r="CS1031">
        <f>CR1031*CT1031</f>
        <v>0</v>
      </c>
      <c r="CT1031">
        <f>($B$11*$D$9+$C$11*$D$9+$F$11*((EP1031+EH1031)/MAX(EP1031+EH1031+EQ1031, 0.1)*$I$9+EQ1031/MAX(EP1031+EH1031+EQ1031, 0.1)*$J$9))/($B$11+$C$11+$F$11)</f>
        <v>0</v>
      </c>
      <c r="CU1031">
        <f>($B$11*$K$9+$C$11*$K$9+$F$11*((EP1031+EH1031)/MAX(EP1031+EH1031+EQ1031, 0.1)*$P$9+EQ1031/MAX(EP1031+EH1031+EQ1031, 0.1)*$Q$9))/($B$11+$C$11+$F$11)</f>
        <v>0</v>
      </c>
      <c r="CV1031">
        <v>6</v>
      </c>
      <c r="CW1031">
        <v>0.5</v>
      </c>
      <c r="CX1031" t="s">
        <v>419</v>
      </c>
      <c r="CY1031">
        <v>2</v>
      </c>
      <c r="CZ1031" t="b">
        <v>1</v>
      </c>
      <c r="DA1031">
        <v>1659038541</v>
      </c>
      <c r="DB1031">
        <v>762.557222222222</v>
      </c>
      <c r="DC1031">
        <v>800.718740740741</v>
      </c>
      <c r="DD1031">
        <v>22.9661888888889</v>
      </c>
      <c r="DE1031">
        <v>20.7483037037037</v>
      </c>
      <c r="DF1031">
        <v>754.094555555555</v>
      </c>
      <c r="DG1031">
        <v>22.5602111111111</v>
      </c>
      <c r="DH1031">
        <v>500.076111111111</v>
      </c>
      <c r="DI1031">
        <v>90.2460074074074</v>
      </c>
      <c r="DJ1031">
        <v>0.0437317962962963</v>
      </c>
      <c r="DK1031">
        <v>27.2098777777778</v>
      </c>
      <c r="DL1031">
        <v>27.744462962963</v>
      </c>
      <c r="DM1031">
        <v>999.9</v>
      </c>
      <c r="DN1031">
        <v>0</v>
      </c>
      <c r="DO1031">
        <v>0</v>
      </c>
      <c r="DP1031">
        <v>10017.4074074074</v>
      </c>
      <c r="DQ1031">
        <v>0</v>
      </c>
      <c r="DR1031">
        <v>16.0527</v>
      </c>
      <c r="DS1031">
        <v>-38.1614333333333</v>
      </c>
      <c r="DT1031">
        <v>780.482037037037</v>
      </c>
      <c r="DU1031">
        <v>817.684333333333</v>
      </c>
      <c r="DV1031">
        <v>2.21786333333333</v>
      </c>
      <c r="DW1031">
        <v>800.718740740741</v>
      </c>
      <c r="DX1031">
        <v>20.7483037037037</v>
      </c>
      <c r="DY1031">
        <v>2.0726062962963</v>
      </c>
      <c r="DZ1031">
        <v>1.87245296296296</v>
      </c>
      <c r="EA1031">
        <v>18.0102</v>
      </c>
      <c r="EB1031">
        <v>16.4051296296296</v>
      </c>
      <c r="EC1031">
        <v>2000.01222222222</v>
      </c>
      <c r="ED1031">
        <v>0.980001111111111</v>
      </c>
      <c r="EE1031">
        <v>0.0199992111111111</v>
      </c>
      <c r="EF1031">
        <v>0</v>
      </c>
      <c r="EG1031">
        <v>481.581962962963</v>
      </c>
      <c r="EH1031">
        <v>5.00063</v>
      </c>
      <c r="EI1031">
        <v>9679.62888888889</v>
      </c>
      <c r="EJ1031">
        <v>17257.0222222222</v>
      </c>
      <c r="EK1031">
        <v>37.875</v>
      </c>
      <c r="EL1031">
        <v>38</v>
      </c>
      <c r="EM1031">
        <v>37.4324074074074</v>
      </c>
      <c r="EN1031">
        <v>37.2660740740741</v>
      </c>
      <c r="EO1031">
        <v>38.9324074074074</v>
      </c>
      <c r="EP1031">
        <v>1955.11185185185</v>
      </c>
      <c r="EQ1031">
        <v>39.9</v>
      </c>
      <c r="ER1031">
        <v>0</v>
      </c>
      <c r="ES1031">
        <v>1659038547.7</v>
      </c>
      <c r="ET1031">
        <v>0</v>
      </c>
      <c r="EU1031">
        <v>481.578269230769</v>
      </c>
      <c r="EV1031">
        <v>14.1945641179936</v>
      </c>
      <c r="EW1031">
        <v>290.024957499634</v>
      </c>
      <c r="EX1031">
        <v>9679.23269230769</v>
      </c>
      <c r="EY1031">
        <v>15</v>
      </c>
      <c r="EZ1031">
        <v>1659035359.5</v>
      </c>
      <c r="FA1031" t="s">
        <v>1976</v>
      </c>
      <c r="FB1031">
        <v>1659035357.5</v>
      </c>
      <c r="FC1031">
        <v>1659035359.5</v>
      </c>
      <c r="FD1031">
        <v>1</v>
      </c>
      <c r="FE1031">
        <v>-0.104</v>
      </c>
      <c r="FF1031">
        <v>-0.037</v>
      </c>
      <c r="FG1031">
        <v>6.435</v>
      </c>
      <c r="FH1031">
        <v>0.501</v>
      </c>
      <c r="FI1031">
        <v>420</v>
      </c>
      <c r="FJ1031">
        <v>25</v>
      </c>
      <c r="FK1031">
        <v>0.45</v>
      </c>
      <c r="FL1031">
        <v>0.11</v>
      </c>
      <c r="FM1031">
        <v>-38.1610121951219</v>
      </c>
      <c r="FN1031">
        <v>-1.72216724738686</v>
      </c>
      <c r="FO1031">
        <v>0.692642312644783</v>
      </c>
      <c r="FP1031">
        <v>0</v>
      </c>
      <c r="FQ1031">
        <v>480.660852941176</v>
      </c>
      <c r="FR1031">
        <v>14.9207792269004</v>
      </c>
      <c r="FS1031">
        <v>1.47542482680419</v>
      </c>
      <c r="FT1031">
        <v>0</v>
      </c>
      <c r="FU1031">
        <v>2.21431219512195</v>
      </c>
      <c r="FV1031">
        <v>0.0434170034843195</v>
      </c>
      <c r="FW1031">
        <v>0.00490962991610844</v>
      </c>
      <c r="FX1031">
        <v>1</v>
      </c>
      <c r="FY1031">
        <v>1</v>
      </c>
      <c r="FZ1031">
        <v>3</v>
      </c>
      <c r="GA1031" t="s">
        <v>421</v>
      </c>
      <c r="GB1031">
        <v>2.97312</v>
      </c>
      <c r="GC1031">
        <v>2.69844</v>
      </c>
      <c r="GD1031">
        <v>0.141904</v>
      </c>
      <c r="GE1031">
        <v>0.147591</v>
      </c>
      <c r="GF1031">
        <v>0.100026</v>
      </c>
      <c r="GG1031">
        <v>0.0940935</v>
      </c>
      <c r="GH1031">
        <v>33416.4</v>
      </c>
      <c r="GI1031">
        <v>36310.8</v>
      </c>
      <c r="GJ1031">
        <v>35287.9</v>
      </c>
      <c r="GK1031">
        <v>38630.6</v>
      </c>
      <c r="GL1031">
        <v>45029</v>
      </c>
      <c r="GM1031">
        <v>50545.8</v>
      </c>
      <c r="GN1031">
        <v>55159.8</v>
      </c>
      <c r="GO1031">
        <v>61963.7</v>
      </c>
      <c r="GP1031">
        <v>1.986</v>
      </c>
      <c r="GQ1031">
        <v>1.8548</v>
      </c>
      <c r="GR1031">
        <v>0.147372</v>
      </c>
      <c r="GS1031">
        <v>0</v>
      </c>
      <c r="GT1031">
        <v>25.3481</v>
      </c>
      <c r="GU1031">
        <v>999.9</v>
      </c>
      <c r="GV1031">
        <v>57.667</v>
      </c>
      <c r="GW1031">
        <v>29.144</v>
      </c>
      <c r="GX1031">
        <v>25.9125</v>
      </c>
      <c r="GY1031">
        <v>56.412</v>
      </c>
      <c r="GZ1031">
        <v>45.7171</v>
      </c>
      <c r="HA1031">
        <v>1</v>
      </c>
      <c r="HB1031">
        <v>-0.0665041</v>
      </c>
      <c r="HC1031">
        <v>-0.00675381</v>
      </c>
      <c r="HD1031">
        <v>20.1138</v>
      </c>
      <c r="HE1031">
        <v>5.20172</v>
      </c>
      <c r="HF1031">
        <v>12.0052</v>
      </c>
      <c r="HG1031">
        <v>4.9756</v>
      </c>
      <c r="HH1031">
        <v>3.2938</v>
      </c>
      <c r="HI1031">
        <v>9999</v>
      </c>
      <c r="HJ1031">
        <v>9999</v>
      </c>
      <c r="HK1031">
        <v>9999</v>
      </c>
      <c r="HL1031">
        <v>631.8</v>
      </c>
      <c r="HM1031">
        <v>1.8631</v>
      </c>
      <c r="HN1031">
        <v>1.86798</v>
      </c>
      <c r="HO1031">
        <v>1.8678</v>
      </c>
      <c r="HP1031">
        <v>1.86893</v>
      </c>
      <c r="HQ1031">
        <v>1.86981</v>
      </c>
      <c r="HR1031">
        <v>1.86584</v>
      </c>
      <c r="HS1031">
        <v>1.86691</v>
      </c>
      <c r="HT1031">
        <v>1.86829</v>
      </c>
      <c r="HU1031">
        <v>5</v>
      </c>
      <c r="HV1031">
        <v>0</v>
      </c>
      <c r="HW1031">
        <v>0</v>
      </c>
      <c r="HX1031">
        <v>0</v>
      </c>
      <c r="HY1031" t="s">
        <v>422</v>
      </c>
      <c r="HZ1031" t="s">
        <v>423</v>
      </c>
      <c r="IA1031" t="s">
        <v>424</v>
      </c>
      <c r="IB1031" t="s">
        <v>424</v>
      </c>
      <c r="IC1031" t="s">
        <v>424</v>
      </c>
      <c r="ID1031" t="s">
        <v>424</v>
      </c>
      <c r="IE1031">
        <v>0</v>
      </c>
      <c r="IF1031">
        <v>100</v>
      </c>
      <c r="IG1031">
        <v>100</v>
      </c>
      <c r="IH1031">
        <v>8.603</v>
      </c>
      <c r="II1031">
        <v>0.4061</v>
      </c>
      <c r="IJ1031">
        <v>3.92360093765785</v>
      </c>
      <c r="IK1031">
        <v>0.00601174518973114</v>
      </c>
      <c r="IL1031">
        <v>2.77886958061485e-07</v>
      </c>
      <c r="IM1031">
        <v>-3.54636231360687e-10</v>
      </c>
      <c r="IN1031">
        <v>-0.0563701243599933</v>
      </c>
      <c r="IO1031">
        <v>-0.0144154843440888</v>
      </c>
      <c r="IP1031">
        <v>0.00183489941427445</v>
      </c>
      <c r="IQ1031">
        <v>-1.27444401181449e-05</v>
      </c>
      <c r="IR1031">
        <v>-4</v>
      </c>
      <c r="IS1031">
        <v>1848</v>
      </c>
      <c r="IT1031">
        <v>1</v>
      </c>
      <c r="IU1031">
        <v>25</v>
      </c>
      <c r="IV1031">
        <v>53.2</v>
      </c>
      <c r="IW1031">
        <v>53.1</v>
      </c>
      <c r="IX1031">
        <v>1.78467</v>
      </c>
      <c r="IY1031">
        <v>2.62085</v>
      </c>
      <c r="IZ1031">
        <v>1.54785</v>
      </c>
      <c r="JA1031">
        <v>2.30591</v>
      </c>
      <c r="JB1031">
        <v>1.34644</v>
      </c>
      <c r="JC1031">
        <v>2.39624</v>
      </c>
      <c r="JD1031">
        <v>33.558</v>
      </c>
      <c r="JE1031">
        <v>24.2188</v>
      </c>
      <c r="JF1031">
        <v>18</v>
      </c>
      <c r="JG1031">
        <v>498.587</v>
      </c>
      <c r="JH1031">
        <v>413.849</v>
      </c>
      <c r="JI1031">
        <v>24.9996</v>
      </c>
      <c r="JJ1031">
        <v>26.4042</v>
      </c>
      <c r="JK1031">
        <v>29.9999</v>
      </c>
      <c r="JL1031">
        <v>26.3622</v>
      </c>
      <c r="JM1031">
        <v>26.3056</v>
      </c>
      <c r="JN1031">
        <v>35.7217</v>
      </c>
      <c r="JO1031">
        <v>28.1935</v>
      </c>
      <c r="JP1031">
        <v>89.187</v>
      </c>
      <c r="JQ1031">
        <v>25</v>
      </c>
      <c r="JR1031">
        <v>843.55</v>
      </c>
      <c r="JS1031">
        <v>20.7436</v>
      </c>
      <c r="JT1031">
        <v>102.324</v>
      </c>
      <c r="JU1031">
        <v>103.138</v>
      </c>
    </row>
    <row r="1032" spans="1:281">
      <c r="A1032">
        <v>1014</v>
      </c>
      <c r="B1032">
        <v>1659038553.5</v>
      </c>
      <c r="C1032">
        <v>14870.4000000954</v>
      </c>
      <c r="D1032" t="s">
        <v>2463</v>
      </c>
      <c r="E1032" t="s">
        <v>2464</v>
      </c>
      <c r="F1032">
        <v>5</v>
      </c>
      <c r="G1032" t="s">
        <v>2364</v>
      </c>
      <c r="H1032" t="s">
        <v>417</v>
      </c>
      <c r="I1032">
        <v>1659038545.71429</v>
      </c>
      <c r="J1032">
        <f>(K1032)/1000</f>
        <v>0</v>
      </c>
      <c r="K1032">
        <f>IF(CZ1032, AN1032, AH1032)</f>
        <v>0</v>
      </c>
      <c r="L1032">
        <f>IF(CZ1032, AI1032, AG1032)</f>
        <v>0</v>
      </c>
      <c r="M1032">
        <f>DB1032 - IF(AU1032&gt;1, L1032*CV1032*100.0/(AW1032*DP1032), 0)</f>
        <v>0</v>
      </c>
      <c r="N1032">
        <f>((T1032-J1032/2)*M1032-L1032)/(T1032+J1032/2)</f>
        <v>0</v>
      </c>
      <c r="O1032">
        <f>N1032*(DI1032+DJ1032)/1000.0</f>
        <v>0</v>
      </c>
      <c r="P1032">
        <f>(DB1032 - IF(AU1032&gt;1, L1032*CV1032*100.0/(AW1032*DP1032), 0))*(DI1032+DJ1032)/1000.0</f>
        <v>0</v>
      </c>
      <c r="Q1032">
        <f>2.0/((1/S1032-1/R1032)+SIGN(S1032)*SQRT((1/S1032-1/R1032)*(1/S1032-1/R1032) + 4*CW1032/((CW1032+1)*(CW1032+1))*(2*1/S1032*1/R1032-1/R1032*1/R1032)))</f>
        <v>0</v>
      </c>
      <c r="R1032">
        <f>IF(LEFT(CX1032,1)&lt;&gt;"0",IF(LEFT(CX1032,1)="1",3.0,CY1032),$D$5+$E$5*(DP1032*DI1032/($K$5*1000))+$F$5*(DP1032*DI1032/($K$5*1000))*MAX(MIN(CV1032,$J$5),$I$5)*MAX(MIN(CV1032,$J$5),$I$5)+$G$5*MAX(MIN(CV1032,$J$5),$I$5)*(DP1032*DI1032/($K$5*1000))+$H$5*(DP1032*DI1032/($K$5*1000))*(DP1032*DI1032/($K$5*1000)))</f>
        <v>0</v>
      </c>
      <c r="S1032">
        <f>J1032*(1000-(1000*0.61365*exp(17.502*W1032/(240.97+W1032))/(DI1032+DJ1032)+DD1032)/2)/(1000*0.61365*exp(17.502*W1032/(240.97+W1032))/(DI1032+DJ1032)-DD1032)</f>
        <v>0</v>
      </c>
      <c r="T1032">
        <f>1/((CW1032+1)/(Q1032/1.6)+1/(R1032/1.37)) + CW1032/((CW1032+1)/(Q1032/1.6) + CW1032/(R1032/1.37))</f>
        <v>0</v>
      </c>
      <c r="U1032">
        <f>(CR1032*CU1032)</f>
        <v>0</v>
      </c>
      <c r="V1032">
        <f>(DK1032+(U1032+2*0.95*5.67E-8*(((DK1032+$B$7)+273)^4-(DK1032+273)^4)-44100*J1032)/(1.84*29.3*R1032+8*0.95*5.67E-8*(DK1032+273)^3))</f>
        <v>0</v>
      </c>
      <c r="W1032">
        <f>($C$7*DL1032+$D$7*DM1032+$E$7*V1032)</f>
        <v>0</v>
      </c>
      <c r="X1032">
        <f>0.61365*exp(17.502*W1032/(240.97+W1032))</f>
        <v>0</v>
      </c>
      <c r="Y1032">
        <f>(Z1032/AA1032*100)</f>
        <v>0</v>
      </c>
      <c r="Z1032">
        <f>DD1032*(DI1032+DJ1032)/1000</f>
        <v>0</v>
      </c>
      <c r="AA1032">
        <f>0.61365*exp(17.502*DK1032/(240.97+DK1032))</f>
        <v>0</v>
      </c>
      <c r="AB1032">
        <f>(X1032-DD1032*(DI1032+DJ1032)/1000)</f>
        <v>0</v>
      </c>
      <c r="AC1032">
        <f>(-J1032*44100)</f>
        <v>0</v>
      </c>
      <c r="AD1032">
        <f>2*29.3*R1032*0.92*(DK1032-W1032)</f>
        <v>0</v>
      </c>
      <c r="AE1032">
        <f>2*0.95*5.67E-8*(((DK1032+$B$7)+273)^4-(W1032+273)^4)</f>
        <v>0</v>
      </c>
      <c r="AF1032">
        <f>U1032+AE1032+AC1032+AD1032</f>
        <v>0</v>
      </c>
      <c r="AG1032">
        <f>DH1032*AU1032*(DC1032-DB1032*(1000-AU1032*DE1032)/(1000-AU1032*DD1032))/(100*CV1032)</f>
        <v>0</v>
      </c>
      <c r="AH1032">
        <f>1000*DH1032*AU1032*(DD1032-DE1032)/(100*CV1032*(1000-AU1032*DD1032))</f>
        <v>0</v>
      </c>
      <c r="AI1032">
        <f>(AJ1032 - AK1032 - DI1032*1E3/(8.314*(DK1032+273.15)) * AM1032/DH1032 * AL1032) * DH1032/(100*CV1032) * (1000 - DE1032)/1000</f>
        <v>0</v>
      </c>
      <c r="AJ1032">
        <v>851.707683043102</v>
      </c>
      <c r="AK1032">
        <v>821.04886060606</v>
      </c>
      <c r="AL1032">
        <v>3.467227284475</v>
      </c>
      <c r="AM1032">
        <v>66.0516311451933</v>
      </c>
      <c r="AN1032">
        <f>(AP1032 - AO1032 + DI1032*1E3/(8.314*(DK1032+273.15)) * AR1032/DH1032 * AQ1032) * DH1032/(100*CV1032) * 1000/(1000 - AP1032)</f>
        <v>0</v>
      </c>
      <c r="AO1032">
        <v>20.733299439799</v>
      </c>
      <c r="AP1032">
        <v>22.9670041958042</v>
      </c>
      <c r="AQ1032">
        <v>2.46180505234567e-05</v>
      </c>
      <c r="AR1032">
        <v>92.4097792653795</v>
      </c>
      <c r="AS1032">
        <v>0</v>
      </c>
      <c r="AT1032">
        <v>0</v>
      </c>
      <c r="AU1032">
        <f>IF(AS1032*$H$13&gt;=AW1032,1.0,(AW1032/(AW1032-AS1032*$H$13)))</f>
        <v>0</v>
      </c>
      <c r="AV1032">
        <f>(AU1032-1)*100</f>
        <v>0</v>
      </c>
      <c r="AW1032">
        <f>MAX(0,($B$13+$C$13*DP1032)/(1+$D$13*DP1032)*DI1032/(DK1032+273)*$E$13)</f>
        <v>0</v>
      </c>
      <c r="AX1032" t="s">
        <v>418</v>
      </c>
      <c r="AY1032" t="s">
        <v>418</v>
      </c>
      <c r="AZ1032">
        <v>0</v>
      </c>
      <c r="BA1032">
        <v>0</v>
      </c>
      <c r="BB1032">
        <f>1-AZ1032/BA1032</f>
        <v>0</v>
      </c>
      <c r="BC1032">
        <v>0</v>
      </c>
      <c r="BD1032" t="s">
        <v>418</v>
      </c>
      <c r="BE1032" t="s">
        <v>418</v>
      </c>
      <c r="BF1032">
        <v>0</v>
      </c>
      <c r="BG1032">
        <v>0</v>
      </c>
      <c r="BH1032">
        <f>1-BF1032/BG1032</f>
        <v>0</v>
      </c>
      <c r="BI1032">
        <v>0.5</v>
      </c>
      <c r="BJ1032">
        <f>CS1032</f>
        <v>0</v>
      </c>
      <c r="BK1032">
        <f>L1032</f>
        <v>0</v>
      </c>
      <c r="BL1032">
        <f>BH1032*BI1032*BJ1032</f>
        <v>0</v>
      </c>
      <c r="BM1032">
        <f>(BK1032-BC1032)/BJ1032</f>
        <v>0</v>
      </c>
      <c r="BN1032">
        <f>(BA1032-BG1032)/BG1032</f>
        <v>0</v>
      </c>
      <c r="BO1032">
        <f>AZ1032/(BB1032+AZ1032/BG1032)</f>
        <v>0</v>
      </c>
      <c r="BP1032" t="s">
        <v>418</v>
      </c>
      <c r="BQ1032">
        <v>0</v>
      </c>
      <c r="BR1032">
        <f>IF(BQ1032&lt;&gt;0, BQ1032, BO1032)</f>
        <v>0</v>
      </c>
      <c r="BS1032">
        <f>1-BR1032/BG1032</f>
        <v>0</v>
      </c>
      <c r="BT1032">
        <f>(BG1032-BF1032)/(BG1032-BR1032)</f>
        <v>0</v>
      </c>
      <c r="BU1032">
        <f>(BA1032-BG1032)/(BA1032-BR1032)</f>
        <v>0</v>
      </c>
      <c r="BV1032">
        <f>(BG1032-BF1032)/(BG1032-AZ1032)</f>
        <v>0</v>
      </c>
      <c r="BW1032">
        <f>(BA1032-BG1032)/(BA1032-AZ1032)</f>
        <v>0</v>
      </c>
      <c r="BX1032">
        <f>(BT1032*BR1032/BF1032)</f>
        <v>0</v>
      </c>
      <c r="BY1032">
        <f>(1-BX1032)</f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f>$B$11*DQ1032+$C$11*DR1032+$F$11*EC1032*(1-EF1032)</f>
        <v>0</v>
      </c>
      <c r="CS1032">
        <f>CR1032*CT1032</f>
        <v>0</v>
      </c>
      <c r="CT1032">
        <f>($B$11*$D$9+$C$11*$D$9+$F$11*((EP1032+EH1032)/MAX(EP1032+EH1032+EQ1032, 0.1)*$I$9+EQ1032/MAX(EP1032+EH1032+EQ1032, 0.1)*$J$9))/($B$11+$C$11+$F$11)</f>
        <v>0</v>
      </c>
      <c r="CU1032">
        <f>($B$11*$K$9+$C$11*$K$9+$F$11*((EP1032+EH1032)/MAX(EP1032+EH1032+EQ1032, 0.1)*$P$9+EQ1032/MAX(EP1032+EH1032+EQ1032, 0.1)*$Q$9))/($B$11+$C$11+$F$11)</f>
        <v>0</v>
      </c>
      <c r="CV1032">
        <v>6</v>
      </c>
      <c r="CW1032">
        <v>0.5</v>
      </c>
      <c r="CX1032" t="s">
        <v>419</v>
      </c>
      <c r="CY1032">
        <v>2</v>
      </c>
      <c r="CZ1032" t="b">
        <v>1</v>
      </c>
      <c r="DA1032">
        <v>1659038545.71429</v>
      </c>
      <c r="DB1032">
        <v>777.933892857143</v>
      </c>
      <c r="DC1032">
        <v>816.630857142857</v>
      </c>
      <c r="DD1032">
        <v>22.9678535714286</v>
      </c>
      <c r="DE1032">
        <v>20.7427321428571</v>
      </c>
      <c r="DF1032">
        <v>769.382142857143</v>
      </c>
      <c r="DG1032">
        <v>22.5618071428571</v>
      </c>
      <c r="DH1032">
        <v>500.053535714286</v>
      </c>
      <c r="DI1032">
        <v>90.2454892857143</v>
      </c>
      <c r="DJ1032">
        <v>0.0437823142857143</v>
      </c>
      <c r="DK1032">
        <v>27.2084178571429</v>
      </c>
      <c r="DL1032">
        <v>27.7370321428571</v>
      </c>
      <c r="DM1032">
        <v>999.9</v>
      </c>
      <c r="DN1032">
        <v>0</v>
      </c>
      <c r="DO1032">
        <v>0</v>
      </c>
      <c r="DP1032">
        <v>10012.8571428571</v>
      </c>
      <c r="DQ1032">
        <v>0</v>
      </c>
      <c r="DR1032">
        <v>16.0527</v>
      </c>
      <c r="DS1032">
        <v>-38.6968857142857</v>
      </c>
      <c r="DT1032">
        <v>796.2215</v>
      </c>
      <c r="DU1032">
        <v>833.92875</v>
      </c>
      <c r="DV1032">
        <v>2.22510892857143</v>
      </c>
      <c r="DW1032">
        <v>816.630857142857</v>
      </c>
      <c r="DX1032">
        <v>20.7427321428571</v>
      </c>
      <c r="DY1032">
        <v>2.072745</v>
      </c>
      <c r="DZ1032">
        <v>1.87193857142857</v>
      </c>
      <c r="EA1032">
        <v>18.0112642857143</v>
      </c>
      <c r="EB1032">
        <v>16.4008107142857</v>
      </c>
      <c r="EC1032">
        <v>2000.02428571429</v>
      </c>
      <c r="ED1032">
        <v>0.980001142857143</v>
      </c>
      <c r="EE1032">
        <v>0.0199991857142857</v>
      </c>
      <c r="EF1032">
        <v>0</v>
      </c>
      <c r="EG1032">
        <v>482.713714285714</v>
      </c>
      <c r="EH1032">
        <v>5.00063</v>
      </c>
      <c r="EI1032">
        <v>9702.23428571428</v>
      </c>
      <c r="EJ1032">
        <v>17257.1178571429</v>
      </c>
      <c r="EK1032">
        <v>37.875</v>
      </c>
      <c r="EL1032">
        <v>38</v>
      </c>
      <c r="EM1032">
        <v>37.4281428571429</v>
      </c>
      <c r="EN1032">
        <v>37.2588571428571</v>
      </c>
      <c r="EO1032">
        <v>38.9281428571429</v>
      </c>
      <c r="EP1032">
        <v>1955.12392857143</v>
      </c>
      <c r="EQ1032">
        <v>39.9</v>
      </c>
      <c r="ER1032">
        <v>0</v>
      </c>
      <c r="ES1032">
        <v>1659038552.5</v>
      </c>
      <c r="ET1032">
        <v>0</v>
      </c>
      <c r="EU1032">
        <v>482.720038461539</v>
      </c>
      <c r="EV1032">
        <v>13.9288546852687</v>
      </c>
      <c r="EW1032">
        <v>282.131965496688</v>
      </c>
      <c r="EX1032">
        <v>9702.23461538461</v>
      </c>
      <c r="EY1032">
        <v>15</v>
      </c>
      <c r="EZ1032">
        <v>1659035359.5</v>
      </c>
      <c r="FA1032" t="s">
        <v>1976</v>
      </c>
      <c r="FB1032">
        <v>1659035357.5</v>
      </c>
      <c r="FC1032">
        <v>1659035359.5</v>
      </c>
      <c r="FD1032">
        <v>1</v>
      </c>
      <c r="FE1032">
        <v>-0.104</v>
      </c>
      <c r="FF1032">
        <v>-0.037</v>
      </c>
      <c r="FG1032">
        <v>6.435</v>
      </c>
      <c r="FH1032">
        <v>0.501</v>
      </c>
      <c r="FI1032">
        <v>420</v>
      </c>
      <c r="FJ1032">
        <v>25</v>
      </c>
      <c r="FK1032">
        <v>0.45</v>
      </c>
      <c r="FL1032">
        <v>0.11</v>
      </c>
      <c r="FM1032">
        <v>-38.4590146341463</v>
      </c>
      <c r="FN1032">
        <v>-4.67978675958188</v>
      </c>
      <c r="FO1032">
        <v>0.771509420634192</v>
      </c>
      <c r="FP1032">
        <v>0</v>
      </c>
      <c r="FQ1032">
        <v>481.852323529412</v>
      </c>
      <c r="FR1032">
        <v>14.5607486678399</v>
      </c>
      <c r="FS1032">
        <v>1.44032056727146</v>
      </c>
      <c r="FT1032">
        <v>0</v>
      </c>
      <c r="FU1032">
        <v>2.22086658536585</v>
      </c>
      <c r="FV1032">
        <v>0.0781114285714329</v>
      </c>
      <c r="FW1032">
        <v>0.00896789575061691</v>
      </c>
      <c r="FX1032">
        <v>1</v>
      </c>
      <c r="FY1032">
        <v>1</v>
      </c>
      <c r="FZ1032">
        <v>3</v>
      </c>
      <c r="GA1032" t="s">
        <v>421</v>
      </c>
      <c r="GB1032">
        <v>2.97419</v>
      </c>
      <c r="GC1032">
        <v>2.69709</v>
      </c>
      <c r="GD1032">
        <v>0.143932</v>
      </c>
      <c r="GE1032">
        <v>0.149608</v>
      </c>
      <c r="GF1032">
        <v>0.100023</v>
      </c>
      <c r="GG1032">
        <v>0.0940529</v>
      </c>
      <c r="GH1032">
        <v>33337.6</v>
      </c>
      <c r="GI1032">
        <v>36224.9</v>
      </c>
      <c r="GJ1032">
        <v>35288</v>
      </c>
      <c r="GK1032">
        <v>38630.5</v>
      </c>
      <c r="GL1032">
        <v>45029.2</v>
      </c>
      <c r="GM1032">
        <v>50548.3</v>
      </c>
      <c r="GN1032">
        <v>55159.8</v>
      </c>
      <c r="GO1032">
        <v>61964</v>
      </c>
      <c r="GP1032">
        <v>1.9872</v>
      </c>
      <c r="GQ1032">
        <v>1.8544</v>
      </c>
      <c r="GR1032">
        <v>0.145882</v>
      </c>
      <c r="GS1032">
        <v>0</v>
      </c>
      <c r="GT1032">
        <v>25.3503</v>
      </c>
      <c r="GU1032">
        <v>999.9</v>
      </c>
      <c r="GV1032">
        <v>57.667</v>
      </c>
      <c r="GW1032">
        <v>29.144</v>
      </c>
      <c r="GX1032">
        <v>25.916</v>
      </c>
      <c r="GY1032">
        <v>56.032</v>
      </c>
      <c r="GZ1032">
        <v>46.1378</v>
      </c>
      <c r="HA1032">
        <v>1</v>
      </c>
      <c r="HB1032">
        <v>-0.0664024</v>
      </c>
      <c r="HC1032">
        <v>-0.00740741</v>
      </c>
      <c r="HD1032">
        <v>20.1138</v>
      </c>
      <c r="HE1032">
        <v>5.20052</v>
      </c>
      <c r="HF1032">
        <v>12.004</v>
      </c>
      <c r="HG1032">
        <v>4.976</v>
      </c>
      <c r="HH1032">
        <v>3.2936</v>
      </c>
      <c r="HI1032">
        <v>9999</v>
      </c>
      <c r="HJ1032">
        <v>9999</v>
      </c>
      <c r="HK1032">
        <v>9999</v>
      </c>
      <c r="HL1032">
        <v>631.8</v>
      </c>
      <c r="HM1032">
        <v>1.86316</v>
      </c>
      <c r="HN1032">
        <v>1.86801</v>
      </c>
      <c r="HO1032">
        <v>1.86783</v>
      </c>
      <c r="HP1032">
        <v>1.8689</v>
      </c>
      <c r="HQ1032">
        <v>1.86981</v>
      </c>
      <c r="HR1032">
        <v>1.86584</v>
      </c>
      <c r="HS1032">
        <v>1.86691</v>
      </c>
      <c r="HT1032">
        <v>1.86829</v>
      </c>
      <c r="HU1032">
        <v>5</v>
      </c>
      <c r="HV1032">
        <v>0</v>
      </c>
      <c r="HW1032">
        <v>0</v>
      </c>
      <c r="HX1032">
        <v>0</v>
      </c>
      <c r="HY1032" t="s">
        <v>422</v>
      </c>
      <c r="HZ1032" t="s">
        <v>423</v>
      </c>
      <c r="IA1032" t="s">
        <v>424</v>
      </c>
      <c r="IB1032" t="s">
        <v>424</v>
      </c>
      <c r="IC1032" t="s">
        <v>424</v>
      </c>
      <c r="ID1032" t="s">
        <v>424</v>
      </c>
      <c r="IE1032">
        <v>0</v>
      </c>
      <c r="IF1032">
        <v>100</v>
      </c>
      <c r="IG1032">
        <v>100</v>
      </c>
      <c r="IH1032">
        <v>8.701</v>
      </c>
      <c r="II1032">
        <v>0.406</v>
      </c>
      <c r="IJ1032">
        <v>3.92360093765785</v>
      </c>
      <c r="IK1032">
        <v>0.00601174518973114</v>
      </c>
      <c r="IL1032">
        <v>2.77886958061485e-07</v>
      </c>
      <c r="IM1032">
        <v>-3.54636231360687e-10</v>
      </c>
      <c r="IN1032">
        <v>-0.0563701243599933</v>
      </c>
      <c r="IO1032">
        <v>-0.0144154843440888</v>
      </c>
      <c r="IP1032">
        <v>0.00183489941427445</v>
      </c>
      <c r="IQ1032">
        <v>-1.27444401181449e-05</v>
      </c>
      <c r="IR1032">
        <v>-4</v>
      </c>
      <c r="IS1032">
        <v>1848</v>
      </c>
      <c r="IT1032">
        <v>1</v>
      </c>
      <c r="IU1032">
        <v>25</v>
      </c>
      <c r="IV1032">
        <v>53.3</v>
      </c>
      <c r="IW1032">
        <v>53.2</v>
      </c>
      <c r="IX1032">
        <v>1.81396</v>
      </c>
      <c r="IY1032">
        <v>2.61353</v>
      </c>
      <c r="IZ1032">
        <v>1.54785</v>
      </c>
      <c r="JA1032">
        <v>2.30591</v>
      </c>
      <c r="JB1032">
        <v>1.34644</v>
      </c>
      <c r="JC1032">
        <v>2.38403</v>
      </c>
      <c r="JD1032">
        <v>33.558</v>
      </c>
      <c r="JE1032">
        <v>24.2188</v>
      </c>
      <c r="JF1032">
        <v>18</v>
      </c>
      <c r="JG1032">
        <v>499.375</v>
      </c>
      <c r="JH1032">
        <v>413.614</v>
      </c>
      <c r="JI1032">
        <v>24.9998</v>
      </c>
      <c r="JJ1032">
        <v>26.4042</v>
      </c>
      <c r="JK1032">
        <v>30</v>
      </c>
      <c r="JL1032">
        <v>26.3622</v>
      </c>
      <c r="JM1032">
        <v>26.3048</v>
      </c>
      <c r="JN1032">
        <v>36.3284</v>
      </c>
      <c r="JO1032">
        <v>28.1935</v>
      </c>
      <c r="JP1032">
        <v>89.187</v>
      </c>
      <c r="JQ1032">
        <v>25</v>
      </c>
      <c r="JR1032">
        <v>856.973</v>
      </c>
      <c r="JS1032">
        <v>20.7366</v>
      </c>
      <c r="JT1032">
        <v>102.324</v>
      </c>
      <c r="JU1032">
        <v>103.139</v>
      </c>
    </row>
    <row r="1033" spans="1:281">
      <c r="A1033">
        <v>1015</v>
      </c>
      <c r="B1033">
        <v>1659038558.5</v>
      </c>
      <c r="C1033">
        <v>14875.4000000954</v>
      </c>
      <c r="D1033" t="s">
        <v>2465</v>
      </c>
      <c r="E1033" t="s">
        <v>2466</v>
      </c>
      <c r="F1033">
        <v>5</v>
      </c>
      <c r="G1033" t="s">
        <v>2364</v>
      </c>
      <c r="H1033" t="s">
        <v>417</v>
      </c>
      <c r="I1033">
        <v>1659038551</v>
      </c>
      <c r="J1033">
        <f>(K1033)/1000</f>
        <v>0</v>
      </c>
      <c r="K1033">
        <f>IF(CZ1033, AN1033, AH1033)</f>
        <v>0</v>
      </c>
      <c r="L1033">
        <f>IF(CZ1033, AI1033, AG1033)</f>
        <v>0</v>
      </c>
      <c r="M1033">
        <f>DB1033 - IF(AU1033&gt;1, L1033*CV1033*100.0/(AW1033*DP1033), 0)</f>
        <v>0</v>
      </c>
      <c r="N1033">
        <f>((T1033-J1033/2)*M1033-L1033)/(T1033+J1033/2)</f>
        <v>0</v>
      </c>
      <c r="O1033">
        <f>N1033*(DI1033+DJ1033)/1000.0</f>
        <v>0</v>
      </c>
      <c r="P1033">
        <f>(DB1033 - IF(AU1033&gt;1, L1033*CV1033*100.0/(AW1033*DP1033), 0))*(DI1033+DJ1033)/1000.0</f>
        <v>0</v>
      </c>
      <c r="Q1033">
        <f>2.0/((1/S1033-1/R1033)+SIGN(S1033)*SQRT((1/S1033-1/R1033)*(1/S1033-1/R1033) + 4*CW1033/((CW1033+1)*(CW1033+1))*(2*1/S1033*1/R1033-1/R1033*1/R1033)))</f>
        <v>0</v>
      </c>
      <c r="R1033">
        <f>IF(LEFT(CX1033,1)&lt;&gt;"0",IF(LEFT(CX1033,1)="1",3.0,CY1033),$D$5+$E$5*(DP1033*DI1033/($K$5*1000))+$F$5*(DP1033*DI1033/($K$5*1000))*MAX(MIN(CV1033,$J$5),$I$5)*MAX(MIN(CV1033,$J$5),$I$5)+$G$5*MAX(MIN(CV1033,$J$5),$I$5)*(DP1033*DI1033/($K$5*1000))+$H$5*(DP1033*DI1033/($K$5*1000))*(DP1033*DI1033/($K$5*1000)))</f>
        <v>0</v>
      </c>
      <c r="S1033">
        <f>J1033*(1000-(1000*0.61365*exp(17.502*W1033/(240.97+W1033))/(DI1033+DJ1033)+DD1033)/2)/(1000*0.61365*exp(17.502*W1033/(240.97+W1033))/(DI1033+DJ1033)-DD1033)</f>
        <v>0</v>
      </c>
      <c r="T1033">
        <f>1/((CW1033+1)/(Q1033/1.6)+1/(R1033/1.37)) + CW1033/((CW1033+1)/(Q1033/1.6) + CW1033/(R1033/1.37))</f>
        <v>0</v>
      </c>
      <c r="U1033">
        <f>(CR1033*CU1033)</f>
        <v>0</v>
      </c>
      <c r="V1033">
        <f>(DK1033+(U1033+2*0.95*5.67E-8*(((DK1033+$B$7)+273)^4-(DK1033+273)^4)-44100*J1033)/(1.84*29.3*R1033+8*0.95*5.67E-8*(DK1033+273)^3))</f>
        <v>0</v>
      </c>
      <c r="W1033">
        <f>($C$7*DL1033+$D$7*DM1033+$E$7*V1033)</f>
        <v>0</v>
      </c>
      <c r="X1033">
        <f>0.61365*exp(17.502*W1033/(240.97+W1033))</f>
        <v>0</v>
      </c>
      <c r="Y1033">
        <f>(Z1033/AA1033*100)</f>
        <v>0</v>
      </c>
      <c r="Z1033">
        <f>DD1033*(DI1033+DJ1033)/1000</f>
        <v>0</v>
      </c>
      <c r="AA1033">
        <f>0.61365*exp(17.502*DK1033/(240.97+DK1033))</f>
        <v>0</v>
      </c>
      <c r="AB1033">
        <f>(X1033-DD1033*(DI1033+DJ1033)/1000)</f>
        <v>0</v>
      </c>
      <c r="AC1033">
        <f>(-J1033*44100)</f>
        <v>0</v>
      </c>
      <c r="AD1033">
        <f>2*29.3*R1033*0.92*(DK1033-W1033)</f>
        <v>0</v>
      </c>
      <c r="AE1033">
        <f>2*0.95*5.67E-8*(((DK1033+$B$7)+273)^4-(W1033+273)^4)</f>
        <v>0</v>
      </c>
      <c r="AF1033">
        <f>U1033+AE1033+AC1033+AD1033</f>
        <v>0</v>
      </c>
      <c r="AG1033">
        <f>DH1033*AU1033*(DC1033-DB1033*(1000-AU1033*DE1033)/(1000-AU1033*DD1033))/(100*CV1033)</f>
        <v>0</v>
      </c>
      <c r="AH1033">
        <f>1000*DH1033*AU1033*(DD1033-DE1033)/(100*CV1033*(1000-AU1033*DD1033))</f>
        <v>0</v>
      </c>
      <c r="AI1033">
        <f>(AJ1033 - AK1033 - DI1033*1E3/(8.314*(DK1033+273.15)) * AM1033/DH1033 * AL1033) * DH1033/(100*CV1033) * (1000 - DE1033)/1000</f>
        <v>0</v>
      </c>
      <c r="AJ1033">
        <v>868.514165074721</v>
      </c>
      <c r="AK1033">
        <v>837.897551515151</v>
      </c>
      <c r="AL1033">
        <v>3.37964457061415</v>
      </c>
      <c r="AM1033">
        <v>66.0516311451933</v>
      </c>
      <c r="AN1033">
        <f>(AP1033 - AO1033 + DI1033*1E3/(8.314*(DK1033+273.15)) * AR1033/DH1033 * AQ1033) * DH1033/(100*CV1033) * 1000/(1000 - AP1033)</f>
        <v>0</v>
      </c>
      <c r="AO1033">
        <v>20.7285316699327</v>
      </c>
      <c r="AP1033">
        <v>22.9664111888112</v>
      </c>
      <c r="AQ1033">
        <v>3.04615741376244e-06</v>
      </c>
      <c r="AR1033">
        <v>92.4097792653795</v>
      </c>
      <c r="AS1033">
        <v>0</v>
      </c>
      <c r="AT1033">
        <v>0</v>
      </c>
      <c r="AU1033">
        <f>IF(AS1033*$H$13&gt;=AW1033,1.0,(AW1033/(AW1033-AS1033*$H$13)))</f>
        <v>0</v>
      </c>
      <c r="AV1033">
        <f>(AU1033-1)*100</f>
        <v>0</v>
      </c>
      <c r="AW1033">
        <f>MAX(0,($B$13+$C$13*DP1033)/(1+$D$13*DP1033)*DI1033/(DK1033+273)*$E$13)</f>
        <v>0</v>
      </c>
      <c r="AX1033" t="s">
        <v>418</v>
      </c>
      <c r="AY1033" t="s">
        <v>418</v>
      </c>
      <c r="AZ1033">
        <v>0</v>
      </c>
      <c r="BA1033">
        <v>0</v>
      </c>
      <c r="BB1033">
        <f>1-AZ1033/BA1033</f>
        <v>0</v>
      </c>
      <c r="BC1033">
        <v>0</v>
      </c>
      <c r="BD1033" t="s">
        <v>418</v>
      </c>
      <c r="BE1033" t="s">
        <v>418</v>
      </c>
      <c r="BF1033">
        <v>0</v>
      </c>
      <c r="BG1033">
        <v>0</v>
      </c>
      <c r="BH1033">
        <f>1-BF1033/BG1033</f>
        <v>0</v>
      </c>
      <c r="BI1033">
        <v>0.5</v>
      </c>
      <c r="BJ1033">
        <f>CS1033</f>
        <v>0</v>
      </c>
      <c r="BK1033">
        <f>L1033</f>
        <v>0</v>
      </c>
      <c r="BL1033">
        <f>BH1033*BI1033*BJ1033</f>
        <v>0</v>
      </c>
      <c r="BM1033">
        <f>(BK1033-BC1033)/BJ1033</f>
        <v>0</v>
      </c>
      <c r="BN1033">
        <f>(BA1033-BG1033)/BG1033</f>
        <v>0</v>
      </c>
      <c r="BO1033">
        <f>AZ1033/(BB1033+AZ1033/BG1033)</f>
        <v>0</v>
      </c>
      <c r="BP1033" t="s">
        <v>418</v>
      </c>
      <c r="BQ1033">
        <v>0</v>
      </c>
      <c r="BR1033">
        <f>IF(BQ1033&lt;&gt;0, BQ1033, BO1033)</f>
        <v>0</v>
      </c>
      <c r="BS1033">
        <f>1-BR1033/BG1033</f>
        <v>0</v>
      </c>
      <c r="BT1033">
        <f>(BG1033-BF1033)/(BG1033-BR1033)</f>
        <v>0</v>
      </c>
      <c r="BU1033">
        <f>(BA1033-BG1033)/(BA1033-BR1033)</f>
        <v>0</v>
      </c>
      <c r="BV1033">
        <f>(BG1033-BF1033)/(BG1033-AZ1033)</f>
        <v>0</v>
      </c>
      <c r="BW1033">
        <f>(BA1033-BG1033)/(BA1033-AZ1033)</f>
        <v>0</v>
      </c>
      <c r="BX1033">
        <f>(BT1033*BR1033/BF1033)</f>
        <v>0</v>
      </c>
      <c r="BY1033">
        <f>(1-BX1033)</f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f>$B$11*DQ1033+$C$11*DR1033+$F$11*EC1033*(1-EF1033)</f>
        <v>0</v>
      </c>
      <c r="CS1033">
        <f>CR1033*CT1033</f>
        <v>0</v>
      </c>
      <c r="CT1033">
        <f>($B$11*$D$9+$C$11*$D$9+$F$11*((EP1033+EH1033)/MAX(EP1033+EH1033+EQ1033, 0.1)*$I$9+EQ1033/MAX(EP1033+EH1033+EQ1033, 0.1)*$J$9))/($B$11+$C$11+$F$11)</f>
        <v>0</v>
      </c>
      <c r="CU1033">
        <f>($B$11*$K$9+$C$11*$K$9+$F$11*((EP1033+EH1033)/MAX(EP1033+EH1033+EQ1033, 0.1)*$P$9+EQ1033/MAX(EP1033+EH1033+EQ1033, 0.1)*$Q$9))/($B$11+$C$11+$F$11)</f>
        <v>0</v>
      </c>
      <c r="CV1033">
        <v>6</v>
      </c>
      <c r="CW1033">
        <v>0.5</v>
      </c>
      <c r="CX1033" t="s">
        <v>419</v>
      </c>
      <c r="CY1033">
        <v>2</v>
      </c>
      <c r="CZ1033" t="b">
        <v>1</v>
      </c>
      <c r="DA1033">
        <v>1659038551</v>
      </c>
      <c r="DB1033">
        <v>795.418222222222</v>
      </c>
      <c r="DC1033">
        <v>834.519925925926</v>
      </c>
      <c r="DD1033">
        <v>22.9683296296296</v>
      </c>
      <c r="DE1033">
        <v>20.7354296296296</v>
      </c>
      <c r="DF1033">
        <v>786.765555555556</v>
      </c>
      <c r="DG1033">
        <v>22.5622481481481</v>
      </c>
      <c r="DH1033">
        <v>500.042481481481</v>
      </c>
      <c r="DI1033">
        <v>90.2449962962963</v>
      </c>
      <c r="DJ1033">
        <v>0.0439665259259259</v>
      </c>
      <c r="DK1033">
        <v>27.2077888888889</v>
      </c>
      <c r="DL1033">
        <v>27.7344296296296</v>
      </c>
      <c r="DM1033">
        <v>999.9</v>
      </c>
      <c r="DN1033">
        <v>0</v>
      </c>
      <c r="DO1033">
        <v>0</v>
      </c>
      <c r="DP1033">
        <v>10006.2962962963</v>
      </c>
      <c r="DQ1033">
        <v>0</v>
      </c>
      <c r="DR1033">
        <v>16.0527</v>
      </c>
      <c r="DS1033">
        <v>-39.101662962963</v>
      </c>
      <c r="DT1033">
        <v>814.117148148148</v>
      </c>
      <c r="DU1033">
        <v>852.190407407408</v>
      </c>
      <c r="DV1033">
        <v>2.23288259259259</v>
      </c>
      <c r="DW1033">
        <v>834.519925925926</v>
      </c>
      <c r="DX1033">
        <v>20.7354296296296</v>
      </c>
      <c r="DY1033">
        <v>2.07277592592593</v>
      </c>
      <c r="DZ1033">
        <v>1.87126925925926</v>
      </c>
      <c r="EA1033">
        <v>18.0115111111111</v>
      </c>
      <c r="EB1033">
        <v>16.3951925925926</v>
      </c>
      <c r="EC1033">
        <v>2000.02962962963</v>
      </c>
      <c r="ED1033">
        <v>0.980000814814815</v>
      </c>
      <c r="EE1033">
        <v>0.0199994481481481</v>
      </c>
      <c r="EF1033">
        <v>0</v>
      </c>
      <c r="EG1033">
        <v>483.938222222222</v>
      </c>
      <c r="EH1033">
        <v>5.00063</v>
      </c>
      <c r="EI1033">
        <v>9726.43962962963</v>
      </c>
      <c r="EJ1033">
        <v>17257.1666666667</v>
      </c>
      <c r="EK1033">
        <v>37.875</v>
      </c>
      <c r="EL1033">
        <v>38</v>
      </c>
      <c r="EM1033">
        <v>37.4209259259259</v>
      </c>
      <c r="EN1033">
        <v>37.25</v>
      </c>
      <c r="EO1033">
        <v>38.9209259259259</v>
      </c>
      <c r="EP1033">
        <v>1955.12851851852</v>
      </c>
      <c r="EQ1033">
        <v>39.9011111111111</v>
      </c>
      <c r="ER1033">
        <v>0</v>
      </c>
      <c r="ES1033">
        <v>1659038557.9</v>
      </c>
      <c r="ET1033">
        <v>0</v>
      </c>
      <c r="EU1033">
        <v>484.01324</v>
      </c>
      <c r="EV1033">
        <v>13.3606153615661</v>
      </c>
      <c r="EW1033">
        <v>268.504615006129</v>
      </c>
      <c r="EX1033">
        <v>9728.1784</v>
      </c>
      <c r="EY1033">
        <v>15</v>
      </c>
      <c r="EZ1033">
        <v>1659035359.5</v>
      </c>
      <c r="FA1033" t="s">
        <v>1976</v>
      </c>
      <c r="FB1033">
        <v>1659035357.5</v>
      </c>
      <c r="FC1033">
        <v>1659035359.5</v>
      </c>
      <c r="FD1033">
        <v>1</v>
      </c>
      <c r="FE1033">
        <v>-0.104</v>
      </c>
      <c r="FF1033">
        <v>-0.037</v>
      </c>
      <c r="FG1033">
        <v>6.435</v>
      </c>
      <c r="FH1033">
        <v>0.501</v>
      </c>
      <c r="FI1033">
        <v>420</v>
      </c>
      <c r="FJ1033">
        <v>25</v>
      </c>
      <c r="FK1033">
        <v>0.45</v>
      </c>
      <c r="FL1033">
        <v>0.11</v>
      </c>
      <c r="FM1033">
        <v>-38.7797902439024</v>
      </c>
      <c r="FN1033">
        <v>-5.25539372822301</v>
      </c>
      <c r="FO1033">
        <v>0.697911852636965</v>
      </c>
      <c r="FP1033">
        <v>0</v>
      </c>
      <c r="FQ1033">
        <v>483.270088235294</v>
      </c>
      <c r="FR1033">
        <v>13.7912146687433</v>
      </c>
      <c r="FS1033">
        <v>1.36572403481573</v>
      </c>
      <c r="FT1033">
        <v>0</v>
      </c>
      <c r="FU1033">
        <v>2.22836390243902</v>
      </c>
      <c r="FV1033">
        <v>0.0949774912892007</v>
      </c>
      <c r="FW1033">
        <v>0.0102103378692929</v>
      </c>
      <c r="FX1033">
        <v>1</v>
      </c>
      <c r="FY1033">
        <v>1</v>
      </c>
      <c r="FZ1033">
        <v>3</v>
      </c>
      <c r="GA1033" t="s">
        <v>421</v>
      </c>
      <c r="GB1033">
        <v>2.97356</v>
      </c>
      <c r="GC1033">
        <v>2.69756</v>
      </c>
      <c r="GD1033">
        <v>0.145889</v>
      </c>
      <c r="GE1033">
        <v>0.151439</v>
      </c>
      <c r="GF1033">
        <v>0.100017</v>
      </c>
      <c r="GG1033">
        <v>0.0940516</v>
      </c>
      <c r="GH1033">
        <v>33261.3</v>
      </c>
      <c r="GI1033">
        <v>36146.6</v>
      </c>
      <c r="GJ1033">
        <v>35287.8</v>
      </c>
      <c r="GK1033">
        <v>38630.2</v>
      </c>
      <c r="GL1033">
        <v>45029.6</v>
      </c>
      <c r="GM1033">
        <v>50548.1</v>
      </c>
      <c r="GN1033">
        <v>55159.9</v>
      </c>
      <c r="GO1033">
        <v>61963.6</v>
      </c>
      <c r="GP1033">
        <v>1.9868</v>
      </c>
      <c r="GQ1033">
        <v>1.8552</v>
      </c>
      <c r="GR1033">
        <v>0.146031</v>
      </c>
      <c r="GS1033">
        <v>0</v>
      </c>
      <c r="GT1033">
        <v>25.3481</v>
      </c>
      <c r="GU1033">
        <v>999.9</v>
      </c>
      <c r="GV1033">
        <v>57.667</v>
      </c>
      <c r="GW1033">
        <v>29.144</v>
      </c>
      <c r="GX1033">
        <v>25.9156</v>
      </c>
      <c r="GY1033">
        <v>55.922</v>
      </c>
      <c r="GZ1033">
        <v>45.7252</v>
      </c>
      <c r="HA1033">
        <v>1</v>
      </c>
      <c r="HB1033">
        <v>-0.0664024</v>
      </c>
      <c r="HC1033">
        <v>-0.00784314</v>
      </c>
      <c r="HD1033">
        <v>20.114</v>
      </c>
      <c r="HE1033">
        <v>5.19812</v>
      </c>
      <c r="HF1033">
        <v>12.004</v>
      </c>
      <c r="HG1033">
        <v>4.9756</v>
      </c>
      <c r="HH1033">
        <v>3.2938</v>
      </c>
      <c r="HI1033">
        <v>9999</v>
      </c>
      <c r="HJ1033">
        <v>9999</v>
      </c>
      <c r="HK1033">
        <v>9999</v>
      </c>
      <c r="HL1033">
        <v>631.8</v>
      </c>
      <c r="HM1033">
        <v>1.86316</v>
      </c>
      <c r="HN1033">
        <v>1.86798</v>
      </c>
      <c r="HO1033">
        <v>1.8678</v>
      </c>
      <c r="HP1033">
        <v>1.8689</v>
      </c>
      <c r="HQ1033">
        <v>1.86981</v>
      </c>
      <c r="HR1033">
        <v>1.86584</v>
      </c>
      <c r="HS1033">
        <v>1.86691</v>
      </c>
      <c r="HT1033">
        <v>1.86826</v>
      </c>
      <c r="HU1033">
        <v>5</v>
      </c>
      <c r="HV1033">
        <v>0</v>
      </c>
      <c r="HW1033">
        <v>0</v>
      </c>
      <c r="HX1033">
        <v>0</v>
      </c>
      <c r="HY1033" t="s">
        <v>422</v>
      </c>
      <c r="HZ1033" t="s">
        <v>423</v>
      </c>
      <c r="IA1033" t="s">
        <v>424</v>
      </c>
      <c r="IB1033" t="s">
        <v>424</v>
      </c>
      <c r="IC1033" t="s">
        <v>424</v>
      </c>
      <c r="ID1033" t="s">
        <v>424</v>
      </c>
      <c r="IE1033">
        <v>0</v>
      </c>
      <c r="IF1033">
        <v>100</v>
      </c>
      <c r="IG1033">
        <v>100</v>
      </c>
      <c r="IH1033">
        <v>8.795</v>
      </c>
      <c r="II1033">
        <v>0.406</v>
      </c>
      <c r="IJ1033">
        <v>3.92360093765785</v>
      </c>
      <c r="IK1033">
        <v>0.00601174518973114</v>
      </c>
      <c r="IL1033">
        <v>2.77886958061485e-07</v>
      </c>
      <c r="IM1033">
        <v>-3.54636231360687e-10</v>
      </c>
      <c r="IN1033">
        <v>-0.0563701243599933</v>
      </c>
      <c r="IO1033">
        <v>-0.0144154843440888</v>
      </c>
      <c r="IP1033">
        <v>0.00183489941427445</v>
      </c>
      <c r="IQ1033">
        <v>-1.27444401181449e-05</v>
      </c>
      <c r="IR1033">
        <v>-4</v>
      </c>
      <c r="IS1033">
        <v>1848</v>
      </c>
      <c r="IT1033">
        <v>1</v>
      </c>
      <c r="IU1033">
        <v>25</v>
      </c>
      <c r="IV1033">
        <v>53.4</v>
      </c>
      <c r="IW1033">
        <v>53.3</v>
      </c>
      <c r="IX1033">
        <v>1.84082</v>
      </c>
      <c r="IY1033">
        <v>2.62085</v>
      </c>
      <c r="IZ1033">
        <v>1.54785</v>
      </c>
      <c r="JA1033">
        <v>2.30591</v>
      </c>
      <c r="JB1033">
        <v>1.34644</v>
      </c>
      <c r="JC1033">
        <v>2.35352</v>
      </c>
      <c r="JD1033">
        <v>33.558</v>
      </c>
      <c r="JE1033">
        <v>24.2188</v>
      </c>
      <c r="JF1033">
        <v>18</v>
      </c>
      <c r="JG1033">
        <v>499.093</v>
      </c>
      <c r="JH1033">
        <v>414.049</v>
      </c>
      <c r="JI1033">
        <v>24.9998</v>
      </c>
      <c r="JJ1033">
        <v>26.402</v>
      </c>
      <c r="JK1033">
        <v>30</v>
      </c>
      <c r="JL1033">
        <v>26.36</v>
      </c>
      <c r="JM1033">
        <v>26.3025</v>
      </c>
      <c r="JN1033">
        <v>36.858</v>
      </c>
      <c r="JO1033">
        <v>28.1935</v>
      </c>
      <c r="JP1033">
        <v>89.187</v>
      </c>
      <c r="JQ1033">
        <v>25</v>
      </c>
      <c r="JR1033">
        <v>877.111</v>
      </c>
      <c r="JS1033">
        <v>20.7273</v>
      </c>
      <c r="JT1033">
        <v>102.324</v>
      </c>
      <c r="JU1033">
        <v>103.138</v>
      </c>
    </row>
    <row r="1034" spans="1:281">
      <c r="A1034">
        <v>1016</v>
      </c>
      <c r="B1034">
        <v>1659038563.5</v>
      </c>
      <c r="C1034">
        <v>14880.4000000954</v>
      </c>
      <c r="D1034" t="s">
        <v>2467</v>
      </c>
      <c r="E1034" t="s">
        <v>2468</v>
      </c>
      <c r="F1034">
        <v>5</v>
      </c>
      <c r="G1034" t="s">
        <v>2364</v>
      </c>
      <c r="H1034" t="s">
        <v>417</v>
      </c>
      <c r="I1034">
        <v>1659038555.71429</v>
      </c>
      <c r="J1034">
        <f>(K1034)/1000</f>
        <v>0</v>
      </c>
      <c r="K1034">
        <f>IF(CZ1034, AN1034, AH1034)</f>
        <v>0</v>
      </c>
      <c r="L1034">
        <f>IF(CZ1034, AI1034, AG1034)</f>
        <v>0</v>
      </c>
      <c r="M1034">
        <f>DB1034 - IF(AU1034&gt;1, L1034*CV1034*100.0/(AW1034*DP1034), 0)</f>
        <v>0</v>
      </c>
      <c r="N1034">
        <f>((T1034-J1034/2)*M1034-L1034)/(T1034+J1034/2)</f>
        <v>0</v>
      </c>
      <c r="O1034">
        <f>N1034*(DI1034+DJ1034)/1000.0</f>
        <v>0</v>
      </c>
      <c r="P1034">
        <f>(DB1034 - IF(AU1034&gt;1, L1034*CV1034*100.0/(AW1034*DP1034), 0))*(DI1034+DJ1034)/1000.0</f>
        <v>0</v>
      </c>
      <c r="Q1034">
        <f>2.0/((1/S1034-1/R1034)+SIGN(S1034)*SQRT((1/S1034-1/R1034)*(1/S1034-1/R1034) + 4*CW1034/((CW1034+1)*(CW1034+1))*(2*1/S1034*1/R1034-1/R1034*1/R1034)))</f>
        <v>0</v>
      </c>
      <c r="R1034">
        <f>IF(LEFT(CX1034,1)&lt;&gt;"0",IF(LEFT(CX1034,1)="1",3.0,CY1034),$D$5+$E$5*(DP1034*DI1034/($K$5*1000))+$F$5*(DP1034*DI1034/($K$5*1000))*MAX(MIN(CV1034,$J$5),$I$5)*MAX(MIN(CV1034,$J$5),$I$5)+$G$5*MAX(MIN(CV1034,$J$5),$I$5)*(DP1034*DI1034/($K$5*1000))+$H$5*(DP1034*DI1034/($K$5*1000))*(DP1034*DI1034/($K$5*1000)))</f>
        <v>0</v>
      </c>
      <c r="S1034">
        <f>J1034*(1000-(1000*0.61365*exp(17.502*W1034/(240.97+W1034))/(DI1034+DJ1034)+DD1034)/2)/(1000*0.61365*exp(17.502*W1034/(240.97+W1034))/(DI1034+DJ1034)-DD1034)</f>
        <v>0</v>
      </c>
      <c r="T1034">
        <f>1/((CW1034+1)/(Q1034/1.6)+1/(R1034/1.37)) + CW1034/((CW1034+1)/(Q1034/1.6) + CW1034/(R1034/1.37))</f>
        <v>0</v>
      </c>
      <c r="U1034">
        <f>(CR1034*CU1034)</f>
        <v>0</v>
      </c>
      <c r="V1034">
        <f>(DK1034+(U1034+2*0.95*5.67E-8*(((DK1034+$B$7)+273)^4-(DK1034+273)^4)-44100*J1034)/(1.84*29.3*R1034+8*0.95*5.67E-8*(DK1034+273)^3))</f>
        <v>0</v>
      </c>
      <c r="W1034">
        <f>($C$7*DL1034+$D$7*DM1034+$E$7*V1034)</f>
        <v>0</v>
      </c>
      <c r="X1034">
        <f>0.61365*exp(17.502*W1034/(240.97+W1034))</f>
        <v>0</v>
      </c>
      <c r="Y1034">
        <f>(Z1034/AA1034*100)</f>
        <v>0</v>
      </c>
      <c r="Z1034">
        <f>DD1034*(DI1034+DJ1034)/1000</f>
        <v>0</v>
      </c>
      <c r="AA1034">
        <f>0.61365*exp(17.502*DK1034/(240.97+DK1034))</f>
        <v>0</v>
      </c>
      <c r="AB1034">
        <f>(X1034-DD1034*(DI1034+DJ1034)/1000)</f>
        <v>0</v>
      </c>
      <c r="AC1034">
        <f>(-J1034*44100)</f>
        <v>0</v>
      </c>
      <c r="AD1034">
        <f>2*29.3*R1034*0.92*(DK1034-W1034)</f>
        <v>0</v>
      </c>
      <c r="AE1034">
        <f>2*0.95*5.67E-8*(((DK1034+$B$7)+273)^4-(W1034+273)^4)</f>
        <v>0</v>
      </c>
      <c r="AF1034">
        <f>U1034+AE1034+AC1034+AD1034</f>
        <v>0</v>
      </c>
      <c r="AG1034">
        <f>DH1034*AU1034*(DC1034-DB1034*(1000-AU1034*DE1034)/(1000-AU1034*DD1034))/(100*CV1034)</f>
        <v>0</v>
      </c>
      <c r="AH1034">
        <f>1000*DH1034*AU1034*(DD1034-DE1034)/(100*CV1034*(1000-AU1034*DD1034))</f>
        <v>0</v>
      </c>
      <c r="AI1034">
        <f>(AJ1034 - AK1034 - DI1034*1E3/(8.314*(DK1034+273.15)) * AM1034/DH1034 * AL1034) * DH1034/(100*CV1034) * (1000 - DE1034)/1000</f>
        <v>0</v>
      </c>
      <c r="AJ1034">
        <v>885.313255810074</v>
      </c>
      <c r="AK1034">
        <v>854.506418181818</v>
      </c>
      <c r="AL1034">
        <v>3.33847813045766</v>
      </c>
      <c r="AM1034">
        <v>66.0516311451933</v>
      </c>
      <c r="AN1034">
        <f>(AP1034 - AO1034 + DI1034*1E3/(8.314*(DK1034+273.15)) * AR1034/DH1034 * AQ1034) * DH1034/(100*CV1034) * 1000/(1000 - AP1034)</f>
        <v>0</v>
      </c>
      <c r="AO1034">
        <v>20.7275233643445</v>
      </c>
      <c r="AP1034">
        <v>22.9639622377622</v>
      </c>
      <c r="AQ1034">
        <v>4.51588089846257e-06</v>
      </c>
      <c r="AR1034">
        <v>92.4097792653795</v>
      </c>
      <c r="AS1034">
        <v>0</v>
      </c>
      <c r="AT1034">
        <v>0</v>
      </c>
      <c r="AU1034">
        <f>IF(AS1034*$H$13&gt;=AW1034,1.0,(AW1034/(AW1034-AS1034*$H$13)))</f>
        <v>0</v>
      </c>
      <c r="AV1034">
        <f>(AU1034-1)*100</f>
        <v>0</v>
      </c>
      <c r="AW1034">
        <f>MAX(0,($B$13+$C$13*DP1034)/(1+$D$13*DP1034)*DI1034/(DK1034+273)*$E$13)</f>
        <v>0</v>
      </c>
      <c r="AX1034" t="s">
        <v>418</v>
      </c>
      <c r="AY1034" t="s">
        <v>418</v>
      </c>
      <c r="AZ1034">
        <v>0</v>
      </c>
      <c r="BA1034">
        <v>0</v>
      </c>
      <c r="BB1034">
        <f>1-AZ1034/BA1034</f>
        <v>0</v>
      </c>
      <c r="BC1034">
        <v>0</v>
      </c>
      <c r="BD1034" t="s">
        <v>418</v>
      </c>
      <c r="BE1034" t="s">
        <v>418</v>
      </c>
      <c r="BF1034">
        <v>0</v>
      </c>
      <c r="BG1034">
        <v>0</v>
      </c>
      <c r="BH1034">
        <f>1-BF1034/BG1034</f>
        <v>0</v>
      </c>
      <c r="BI1034">
        <v>0.5</v>
      </c>
      <c r="BJ1034">
        <f>CS1034</f>
        <v>0</v>
      </c>
      <c r="BK1034">
        <f>L1034</f>
        <v>0</v>
      </c>
      <c r="BL1034">
        <f>BH1034*BI1034*BJ1034</f>
        <v>0</v>
      </c>
      <c r="BM1034">
        <f>(BK1034-BC1034)/BJ1034</f>
        <v>0</v>
      </c>
      <c r="BN1034">
        <f>(BA1034-BG1034)/BG1034</f>
        <v>0</v>
      </c>
      <c r="BO1034">
        <f>AZ1034/(BB1034+AZ1034/BG1034)</f>
        <v>0</v>
      </c>
      <c r="BP1034" t="s">
        <v>418</v>
      </c>
      <c r="BQ1034">
        <v>0</v>
      </c>
      <c r="BR1034">
        <f>IF(BQ1034&lt;&gt;0, BQ1034, BO1034)</f>
        <v>0</v>
      </c>
      <c r="BS1034">
        <f>1-BR1034/BG1034</f>
        <v>0</v>
      </c>
      <c r="BT1034">
        <f>(BG1034-BF1034)/(BG1034-BR1034)</f>
        <v>0</v>
      </c>
      <c r="BU1034">
        <f>(BA1034-BG1034)/(BA1034-BR1034)</f>
        <v>0</v>
      </c>
      <c r="BV1034">
        <f>(BG1034-BF1034)/(BG1034-AZ1034)</f>
        <v>0</v>
      </c>
      <c r="BW1034">
        <f>(BA1034-BG1034)/(BA1034-AZ1034)</f>
        <v>0</v>
      </c>
      <c r="BX1034">
        <f>(BT1034*BR1034/BF1034)</f>
        <v>0</v>
      </c>
      <c r="BY1034">
        <f>(1-BX1034)</f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f>$B$11*DQ1034+$C$11*DR1034+$F$11*EC1034*(1-EF1034)</f>
        <v>0</v>
      </c>
      <c r="CS1034">
        <f>CR1034*CT1034</f>
        <v>0</v>
      </c>
      <c r="CT1034">
        <f>($B$11*$D$9+$C$11*$D$9+$F$11*((EP1034+EH1034)/MAX(EP1034+EH1034+EQ1034, 0.1)*$I$9+EQ1034/MAX(EP1034+EH1034+EQ1034, 0.1)*$J$9))/($B$11+$C$11+$F$11)</f>
        <v>0</v>
      </c>
      <c r="CU1034">
        <f>($B$11*$K$9+$C$11*$K$9+$F$11*((EP1034+EH1034)/MAX(EP1034+EH1034+EQ1034, 0.1)*$P$9+EQ1034/MAX(EP1034+EH1034+EQ1034, 0.1)*$Q$9))/($B$11+$C$11+$F$11)</f>
        <v>0</v>
      </c>
      <c r="CV1034">
        <v>6</v>
      </c>
      <c r="CW1034">
        <v>0.5</v>
      </c>
      <c r="CX1034" t="s">
        <v>419</v>
      </c>
      <c r="CY1034">
        <v>2</v>
      </c>
      <c r="CZ1034" t="b">
        <v>1</v>
      </c>
      <c r="DA1034">
        <v>1659038555.71429</v>
      </c>
      <c r="DB1034">
        <v>810.981857142857</v>
      </c>
      <c r="DC1034">
        <v>850.337964285714</v>
      </c>
      <c r="DD1034">
        <v>22.96775</v>
      </c>
      <c r="DE1034">
        <v>20.7291892857143</v>
      </c>
      <c r="DF1034">
        <v>802.239714285714</v>
      </c>
      <c r="DG1034">
        <v>22.5617</v>
      </c>
      <c r="DH1034">
        <v>500.049321428571</v>
      </c>
      <c r="DI1034">
        <v>90.2445821428571</v>
      </c>
      <c r="DJ1034">
        <v>0.0438293571428571</v>
      </c>
      <c r="DK1034">
        <v>27.205325</v>
      </c>
      <c r="DL1034">
        <v>27.7300607142857</v>
      </c>
      <c r="DM1034">
        <v>999.9</v>
      </c>
      <c r="DN1034">
        <v>0</v>
      </c>
      <c r="DO1034">
        <v>0</v>
      </c>
      <c r="DP1034">
        <v>9998.57142857143</v>
      </c>
      <c r="DQ1034">
        <v>0</v>
      </c>
      <c r="DR1034">
        <v>16.0527</v>
      </c>
      <c r="DS1034">
        <v>-39.3560607142857</v>
      </c>
      <c r="DT1034">
        <v>830.046142857143</v>
      </c>
      <c r="DU1034">
        <v>868.337928571428</v>
      </c>
      <c r="DV1034">
        <v>2.23855285714286</v>
      </c>
      <c r="DW1034">
        <v>850.337964285714</v>
      </c>
      <c r="DX1034">
        <v>20.7291892857143</v>
      </c>
      <c r="DY1034">
        <v>2.07271428571429</v>
      </c>
      <c r="DZ1034">
        <v>1.87069714285714</v>
      </c>
      <c r="EA1034">
        <v>18.0110392857143</v>
      </c>
      <c r="EB1034">
        <v>16.3903892857143</v>
      </c>
      <c r="EC1034">
        <v>2000.05392857143</v>
      </c>
      <c r="ED1034">
        <v>0.980000571428571</v>
      </c>
      <c r="EE1034">
        <v>0.0199996428571429</v>
      </c>
      <c r="EF1034">
        <v>0</v>
      </c>
      <c r="EG1034">
        <v>484.97875</v>
      </c>
      <c r="EH1034">
        <v>5.00063</v>
      </c>
      <c r="EI1034">
        <v>9747.18607142857</v>
      </c>
      <c r="EJ1034">
        <v>17257.3607142857</v>
      </c>
      <c r="EK1034">
        <v>37.875</v>
      </c>
      <c r="EL1034">
        <v>37.991</v>
      </c>
      <c r="EM1034">
        <v>37.4082142857143</v>
      </c>
      <c r="EN1034">
        <v>37.25</v>
      </c>
      <c r="EO1034">
        <v>38.9215</v>
      </c>
      <c r="EP1034">
        <v>1955.15178571429</v>
      </c>
      <c r="EQ1034">
        <v>39.9021428571429</v>
      </c>
      <c r="ER1034">
        <v>0</v>
      </c>
      <c r="ES1034">
        <v>1659038562.7</v>
      </c>
      <c r="ET1034">
        <v>0</v>
      </c>
      <c r="EU1034">
        <v>485.06372</v>
      </c>
      <c r="EV1034">
        <v>12.3229999935015</v>
      </c>
      <c r="EW1034">
        <v>254.470769268395</v>
      </c>
      <c r="EX1034">
        <v>9749.2444</v>
      </c>
      <c r="EY1034">
        <v>15</v>
      </c>
      <c r="EZ1034">
        <v>1659035359.5</v>
      </c>
      <c r="FA1034" t="s">
        <v>1976</v>
      </c>
      <c r="FB1034">
        <v>1659035357.5</v>
      </c>
      <c r="FC1034">
        <v>1659035359.5</v>
      </c>
      <c r="FD1034">
        <v>1</v>
      </c>
      <c r="FE1034">
        <v>-0.104</v>
      </c>
      <c r="FF1034">
        <v>-0.037</v>
      </c>
      <c r="FG1034">
        <v>6.435</v>
      </c>
      <c r="FH1034">
        <v>0.501</v>
      </c>
      <c r="FI1034">
        <v>420</v>
      </c>
      <c r="FJ1034">
        <v>25</v>
      </c>
      <c r="FK1034">
        <v>0.45</v>
      </c>
      <c r="FL1034">
        <v>0.11</v>
      </c>
      <c r="FM1034">
        <v>-39.1090682926829</v>
      </c>
      <c r="FN1034">
        <v>-2.42213519163767</v>
      </c>
      <c r="FO1034">
        <v>0.42832533819062</v>
      </c>
      <c r="FP1034">
        <v>0</v>
      </c>
      <c r="FQ1034">
        <v>484.213058823529</v>
      </c>
      <c r="FR1034">
        <v>13.047058823204</v>
      </c>
      <c r="FS1034">
        <v>1.29026631863751</v>
      </c>
      <c r="FT1034">
        <v>0</v>
      </c>
      <c r="FU1034">
        <v>2.23268414634146</v>
      </c>
      <c r="FV1034">
        <v>0.0800512891986086</v>
      </c>
      <c r="FW1034">
        <v>0.00921342339267716</v>
      </c>
      <c r="FX1034">
        <v>1</v>
      </c>
      <c r="FY1034">
        <v>1</v>
      </c>
      <c r="FZ1034">
        <v>3</v>
      </c>
      <c r="GA1034" t="s">
        <v>421</v>
      </c>
      <c r="GB1034">
        <v>2.97219</v>
      </c>
      <c r="GC1034">
        <v>2.69754</v>
      </c>
      <c r="GD1034">
        <v>0.147829</v>
      </c>
      <c r="GE1034">
        <v>0.153465</v>
      </c>
      <c r="GF1034">
        <v>0.100009</v>
      </c>
      <c r="GG1034">
        <v>0.0940427</v>
      </c>
      <c r="GH1034">
        <v>33186.1</v>
      </c>
      <c r="GI1034">
        <v>36060.6</v>
      </c>
      <c r="GJ1034">
        <v>35288.2</v>
      </c>
      <c r="GK1034">
        <v>38630.4</v>
      </c>
      <c r="GL1034">
        <v>45030.2</v>
      </c>
      <c r="GM1034">
        <v>50548.9</v>
      </c>
      <c r="GN1034">
        <v>55160.1</v>
      </c>
      <c r="GO1034">
        <v>61963.8</v>
      </c>
      <c r="GP1034">
        <v>1.9862</v>
      </c>
      <c r="GQ1034">
        <v>1.8552</v>
      </c>
      <c r="GR1034">
        <v>0.14618</v>
      </c>
      <c r="GS1034">
        <v>0</v>
      </c>
      <c r="GT1034">
        <v>25.3439</v>
      </c>
      <c r="GU1034">
        <v>999.9</v>
      </c>
      <c r="GV1034">
        <v>57.643</v>
      </c>
      <c r="GW1034">
        <v>29.144</v>
      </c>
      <c r="GX1034">
        <v>25.9037</v>
      </c>
      <c r="GY1034">
        <v>55.782</v>
      </c>
      <c r="GZ1034">
        <v>45.9335</v>
      </c>
      <c r="HA1034">
        <v>1</v>
      </c>
      <c r="HB1034">
        <v>-0.0664228</v>
      </c>
      <c r="HC1034">
        <v>-0.00980392</v>
      </c>
      <c r="HD1034">
        <v>20.114</v>
      </c>
      <c r="HE1034">
        <v>5.19932</v>
      </c>
      <c r="HF1034">
        <v>12.0052</v>
      </c>
      <c r="HG1034">
        <v>4.9752</v>
      </c>
      <c r="HH1034">
        <v>3.2934</v>
      </c>
      <c r="HI1034">
        <v>9999</v>
      </c>
      <c r="HJ1034">
        <v>9999</v>
      </c>
      <c r="HK1034">
        <v>9999</v>
      </c>
      <c r="HL1034">
        <v>631.8</v>
      </c>
      <c r="HM1034">
        <v>1.86316</v>
      </c>
      <c r="HN1034">
        <v>1.86804</v>
      </c>
      <c r="HO1034">
        <v>1.86783</v>
      </c>
      <c r="HP1034">
        <v>1.86896</v>
      </c>
      <c r="HQ1034">
        <v>1.86981</v>
      </c>
      <c r="HR1034">
        <v>1.86584</v>
      </c>
      <c r="HS1034">
        <v>1.86691</v>
      </c>
      <c r="HT1034">
        <v>1.86829</v>
      </c>
      <c r="HU1034">
        <v>5</v>
      </c>
      <c r="HV1034">
        <v>0</v>
      </c>
      <c r="HW1034">
        <v>0</v>
      </c>
      <c r="HX1034">
        <v>0</v>
      </c>
      <c r="HY1034" t="s">
        <v>422</v>
      </c>
      <c r="HZ1034" t="s">
        <v>423</v>
      </c>
      <c r="IA1034" t="s">
        <v>424</v>
      </c>
      <c r="IB1034" t="s">
        <v>424</v>
      </c>
      <c r="IC1034" t="s">
        <v>424</v>
      </c>
      <c r="ID1034" t="s">
        <v>424</v>
      </c>
      <c r="IE1034">
        <v>0</v>
      </c>
      <c r="IF1034">
        <v>100</v>
      </c>
      <c r="IG1034">
        <v>100</v>
      </c>
      <c r="IH1034">
        <v>8.889</v>
      </c>
      <c r="II1034">
        <v>0.4058</v>
      </c>
      <c r="IJ1034">
        <v>3.92360093765785</v>
      </c>
      <c r="IK1034">
        <v>0.00601174518973114</v>
      </c>
      <c r="IL1034">
        <v>2.77886958061485e-07</v>
      </c>
      <c r="IM1034">
        <v>-3.54636231360687e-10</v>
      </c>
      <c r="IN1034">
        <v>-0.0563701243599933</v>
      </c>
      <c r="IO1034">
        <v>-0.0144154843440888</v>
      </c>
      <c r="IP1034">
        <v>0.00183489941427445</v>
      </c>
      <c r="IQ1034">
        <v>-1.27444401181449e-05</v>
      </c>
      <c r="IR1034">
        <v>-4</v>
      </c>
      <c r="IS1034">
        <v>1848</v>
      </c>
      <c r="IT1034">
        <v>1</v>
      </c>
      <c r="IU1034">
        <v>25</v>
      </c>
      <c r="IV1034">
        <v>53.4</v>
      </c>
      <c r="IW1034">
        <v>53.4</v>
      </c>
      <c r="IX1034">
        <v>1.87256</v>
      </c>
      <c r="IY1034">
        <v>2.61353</v>
      </c>
      <c r="IZ1034">
        <v>1.54785</v>
      </c>
      <c r="JA1034">
        <v>2.30591</v>
      </c>
      <c r="JB1034">
        <v>1.34644</v>
      </c>
      <c r="JC1034">
        <v>2.42065</v>
      </c>
      <c r="JD1034">
        <v>33.558</v>
      </c>
      <c r="JE1034">
        <v>24.2276</v>
      </c>
      <c r="JF1034">
        <v>18</v>
      </c>
      <c r="JG1034">
        <v>498.698</v>
      </c>
      <c r="JH1034">
        <v>414.049</v>
      </c>
      <c r="JI1034">
        <v>24.9997</v>
      </c>
      <c r="JJ1034">
        <v>26.402</v>
      </c>
      <c r="JK1034">
        <v>30</v>
      </c>
      <c r="JL1034">
        <v>26.36</v>
      </c>
      <c r="JM1034">
        <v>26.3025</v>
      </c>
      <c r="JN1034">
        <v>37.4854</v>
      </c>
      <c r="JO1034">
        <v>28.1935</v>
      </c>
      <c r="JP1034">
        <v>89.187</v>
      </c>
      <c r="JQ1034">
        <v>25</v>
      </c>
      <c r="JR1034">
        <v>890.638</v>
      </c>
      <c r="JS1034">
        <v>20.7201</v>
      </c>
      <c r="JT1034">
        <v>102.324</v>
      </c>
      <c r="JU1034">
        <v>103.138</v>
      </c>
    </row>
    <row r="1035" spans="1:281">
      <c r="A1035">
        <v>1017</v>
      </c>
      <c r="B1035">
        <v>1659038568.5</v>
      </c>
      <c r="C1035">
        <v>14885.4000000954</v>
      </c>
      <c r="D1035" t="s">
        <v>2469</v>
      </c>
      <c r="E1035" t="s">
        <v>2470</v>
      </c>
      <c r="F1035">
        <v>5</v>
      </c>
      <c r="G1035" t="s">
        <v>2364</v>
      </c>
      <c r="H1035" t="s">
        <v>417</v>
      </c>
      <c r="I1035">
        <v>1659038561</v>
      </c>
      <c r="J1035">
        <f>(K1035)/1000</f>
        <v>0</v>
      </c>
      <c r="K1035">
        <f>IF(CZ1035, AN1035, AH1035)</f>
        <v>0</v>
      </c>
      <c r="L1035">
        <f>IF(CZ1035, AI1035, AG1035)</f>
        <v>0</v>
      </c>
      <c r="M1035">
        <f>DB1035 - IF(AU1035&gt;1, L1035*CV1035*100.0/(AW1035*DP1035), 0)</f>
        <v>0</v>
      </c>
      <c r="N1035">
        <f>((T1035-J1035/2)*M1035-L1035)/(T1035+J1035/2)</f>
        <v>0</v>
      </c>
      <c r="O1035">
        <f>N1035*(DI1035+DJ1035)/1000.0</f>
        <v>0</v>
      </c>
      <c r="P1035">
        <f>(DB1035 - IF(AU1035&gt;1, L1035*CV1035*100.0/(AW1035*DP1035), 0))*(DI1035+DJ1035)/1000.0</f>
        <v>0</v>
      </c>
      <c r="Q1035">
        <f>2.0/((1/S1035-1/R1035)+SIGN(S1035)*SQRT((1/S1035-1/R1035)*(1/S1035-1/R1035) + 4*CW1035/((CW1035+1)*(CW1035+1))*(2*1/S1035*1/R1035-1/R1035*1/R1035)))</f>
        <v>0</v>
      </c>
      <c r="R1035">
        <f>IF(LEFT(CX1035,1)&lt;&gt;"0",IF(LEFT(CX1035,1)="1",3.0,CY1035),$D$5+$E$5*(DP1035*DI1035/($K$5*1000))+$F$5*(DP1035*DI1035/($K$5*1000))*MAX(MIN(CV1035,$J$5),$I$5)*MAX(MIN(CV1035,$J$5),$I$5)+$G$5*MAX(MIN(CV1035,$J$5),$I$5)*(DP1035*DI1035/($K$5*1000))+$H$5*(DP1035*DI1035/($K$5*1000))*(DP1035*DI1035/($K$5*1000)))</f>
        <v>0</v>
      </c>
      <c r="S1035">
        <f>J1035*(1000-(1000*0.61365*exp(17.502*W1035/(240.97+W1035))/(DI1035+DJ1035)+DD1035)/2)/(1000*0.61365*exp(17.502*W1035/(240.97+W1035))/(DI1035+DJ1035)-DD1035)</f>
        <v>0</v>
      </c>
      <c r="T1035">
        <f>1/((CW1035+1)/(Q1035/1.6)+1/(R1035/1.37)) + CW1035/((CW1035+1)/(Q1035/1.6) + CW1035/(R1035/1.37))</f>
        <v>0</v>
      </c>
      <c r="U1035">
        <f>(CR1035*CU1035)</f>
        <v>0</v>
      </c>
      <c r="V1035">
        <f>(DK1035+(U1035+2*0.95*5.67E-8*(((DK1035+$B$7)+273)^4-(DK1035+273)^4)-44100*J1035)/(1.84*29.3*R1035+8*0.95*5.67E-8*(DK1035+273)^3))</f>
        <v>0</v>
      </c>
      <c r="W1035">
        <f>($C$7*DL1035+$D$7*DM1035+$E$7*V1035)</f>
        <v>0</v>
      </c>
      <c r="X1035">
        <f>0.61365*exp(17.502*W1035/(240.97+W1035))</f>
        <v>0</v>
      </c>
      <c r="Y1035">
        <f>(Z1035/AA1035*100)</f>
        <v>0</v>
      </c>
      <c r="Z1035">
        <f>DD1035*(DI1035+DJ1035)/1000</f>
        <v>0</v>
      </c>
      <c r="AA1035">
        <f>0.61365*exp(17.502*DK1035/(240.97+DK1035))</f>
        <v>0</v>
      </c>
      <c r="AB1035">
        <f>(X1035-DD1035*(DI1035+DJ1035)/1000)</f>
        <v>0</v>
      </c>
      <c r="AC1035">
        <f>(-J1035*44100)</f>
        <v>0</v>
      </c>
      <c r="AD1035">
        <f>2*29.3*R1035*0.92*(DK1035-W1035)</f>
        <v>0</v>
      </c>
      <c r="AE1035">
        <f>2*0.95*5.67E-8*(((DK1035+$B$7)+273)^4-(W1035+273)^4)</f>
        <v>0</v>
      </c>
      <c r="AF1035">
        <f>U1035+AE1035+AC1035+AD1035</f>
        <v>0</v>
      </c>
      <c r="AG1035">
        <f>DH1035*AU1035*(DC1035-DB1035*(1000-AU1035*DE1035)/(1000-AU1035*DD1035))/(100*CV1035)</f>
        <v>0</v>
      </c>
      <c r="AH1035">
        <f>1000*DH1035*AU1035*(DD1035-DE1035)/(100*CV1035*(1000-AU1035*DD1035))</f>
        <v>0</v>
      </c>
      <c r="AI1035">
        <f>(AJ1035 - AK1035 - DI1035*1E3/(8.314*(DK1035+273.15)) * AM1035/DH1035 * AL1035) * DH1035/(100*CV1035) * (1000 - DE1035)/1000</f>
        <v>0</v>
      </c>
      <c r="AJ1035">
        <v>902.82517534687</v>
      </c>
      <c r="AK1035">
        <v>871.735945454545</v>
      </c>
      <c r="AL1035">
        <v>3.43272624009849</v>
      </c>
      <c r="AM1035">
        <v>66.0516311451933</v>
      </c>
      <c r="AN1035">
        <f>(AP1035 - AO1035 + DI1035*1E3/(8.314*(DK1035+273.15)) * AR1035/DH1035 * AQ1035) * DH1035/(100*CV1035) * 1000/(1000 - AP1035)</f>
        <v>0</v>
      </c>
      <c r="AO1035">
        <v>20.7267455897809</v>
      </c>
      <c r="AP1035">
        <v>22.9646412587413</v>
      </c>
      <c r="AQ1035">
        <v>1.84459957759111e-05</v>
      </c>
      <c r="AR1035">
        <v>92.4097792653795</v>
      </c>
      <c r="AS1035">
        <v>0</v>
      </c>
      <c r="AT1035">
        <v>0</v>
      </c>
      <c r="AU1035">
        <f>IF(AS1035*$H$13&gt;=AW1035,1.0,(AW1035/(AW1035-AS1035*$H$13)))</f>
        <v>0</v>
      </c>
      <c r="AV1035">
        <f>(AU1035-1)*100</f>
        <v>0</v>
      </c>
      <c r="AW1035">
        <f>MAX(0,($B$13+$C$13*DP1035)/(1+$D$13*DP1035)*DI1035/(DK1035+273)*$E$13)</f>
        <v>0</v>
      </c>
      <c r="AX1035" t="s">
        <v>418</v>
      </c>
      <c r="AY1035" t="s">
        <v>418</v>
      </c>
      <c r="AZ1035">
        <v>0</v>
      </c>
      <c r="BA1035">
        <v>0</v>
      </c>
      <c r="BB1035">
        <f>1-AZ1035/BA1035</f>
        <v>0</v>
      </c>
      <c r="BC1035">
        <v>0</v>
      </c>
      <c r="BD1035" t="s">
        <v>418</v>
      </c>
      <c r="BE1035" t="s">
        <v>418</v>
      </c>
      <c r="BF1035">
        <v>0</v>
      </c>
      <c r="BG1035">
        <v>0</v>
      </c>
      <c r="BH1035">
        <f>1-BF1035/BG1035</f>
        <v>0</v>
      </c>
      <c r="BI1035">
        <v>0.5</v>
      </c>
      <c r="BJ1035">
        <f>CS1035</f>
        <v>0</v>
      </c>
      <c r="BK1035">
        <f>L1035</f>
        <v>0</v>
      </c>
      <c r="BL1035">
        <f>BH1035*BI1035*BJ1035</f>
        <v>0</v>
      </c>
      <c r="BM1035">
        <f>(BK1035-BC1035)/BJ1035</f>
        <v>0</v>
      </c>
      <c r="BN1035">
        <f>(BA1035-BG1035)/BG1035</f>
        <v>0</v>
      </c>
      <c r="BO1035">
        <f>AZ1035/(BB1035+AZ1035/BG1035)</f>
        <v>0</v>
      </c>
      <c r="BP1035" t="s">
        <v>418</v>
      </c>
      <c r="BQ1035">
        <v>0</v>
      </c>
      <c r="BR1035">
        <f>IF(BQ1035&lt;&gt;0, BQ1035, BO1035)</f>
        <v>0</v>
      </c>
      <c r="BS1035">
        <f>1-BR1035/BG1035</f>
        <v>0</v>
      </c>
      <c r="BT1035">
        <f>(BG1035-BF1035)/(BG1035-BR1035)</f>
        <v>0</v>
      </c>
      <c r="BU1035">
        <f>(BA1035-BG1035)/(BA1035-BR1035)</f>
        <v>0</v>
      </c>
      <c r="BV1035">
        <f>(BG1035-BF1035)/(BG1035-AZ1035)</f>
        <v>0</v>
      </c>
      <c r="BW1035">
        <f>(BA1035-BG1035)/(BA1035-AZ1035)</f>
        <v>0</v>
      </c>
      <c r="BX1035">
        <f>(BT1035*BR1035/BF1035)</f>
        <v>0</v>
      </c>
      <c r="BY1035">
        <f>(1-BX1035)</f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f>$B$11*DQ1035+$C$11*DR1035+$F$11*EC1035*(1-EF1035)</f>
        <v>0</v>
      </c>
      <c r="CS1035">
        <f>CR1035*CT1035</f>
        <v>0</v>
      </c>
      <c r="CT1035">
        <f>($B$11*$D$9+$C$11*$D$9+$F$11*((EP1035+EH1035)/MAX(EP1035+EH1035+EQ1035, 0.1)*$I$9+EQ1035/MAX(EP1035+EH1035+EQ1035, 0.1)*$J$9))/($B$11+$C$11+$F$11)</f>
        <v>0</v>
      </c>
      <c r="CU1035">
        <f>($B$11*$K$9+$C$11*$K$9+$F$11*((EP1035+EH1035)/MAX(EP1035+EH1035+EQ1035, 0.1)*$P$9+EQ1035/MAX(EP1035+EH1035+EQ1035, 0.1)*$Q$9))/($B$11+$C$11+$F$11)</f>
        <v>0</v>
      </c>
      <c r="CV1035">
        <v>6</v>
      </c>
      <c r="CW1035">
        <v>0.5</v>
      </c>
      <c r="CX1035" t="s">
        <v>419</v>
      </c>
      <c r="CY1035">
        <v>2</v>
      </c>
      <c r="CZ1035" t="b">
        <v>1</v>
      </c>
      <c r="DA1035">
        <v>1659038561</v>
      </c>
      <c r="DB1035">
        <v>828.458814814815</v>
      </c>
      <c r="DC1035">
        <v>867.949444444445</v>
      </c>
      <c r="DD1035">
        <v>22.9661111111111</v>
      </c>
      <c r="DE1035">
        <v>20.7270444444444</v>
      </c>
      <c r="DF1035">
        <v>819.616592592592</v>
      </c>
      <c r="DG1035">
        <v>22.560137037037</v>
      </c>
      <c r="DH1035">
        <v>500.061851851852</v>
      </c>
      <c r="DI1035">
        <v>90.2438111111111</v>
      </c>
      <c r="DJ1035">
        <v>0.0435513962962963</v>
      </c>
      <c r="DK1035">
        <v>27.2030148148148</v>
      </c>
      <c r="DL1035">
        <v>27.7303407407407</v>
      </c>
      <c r="DM1035">
        <v>999.9</v>
      </c>
      <c r="DN1035">
        <v>0</v>
      </c>
      <c r="DO1035">
        <v>0</v>
      </c>
      <c r="DP1035">
        <v>9997.22222222222</v>
      </c>
      <c r="DQ1035">
        <v>0</v>
      </c>
      <c r="DR1035">
        <v>16.0527</v>
      </c>
      <c r="DS1035">
        <v>-39.4905222222222</v>
      </c>
      <c r="DT1035">
        <v>847.932518518518</v>
      </c>
      <c r="DU1035">
        <v>886.320222222222</v>
      </c>
      <c r="DV1035">
        <v>2.23906</v>
      </c>
      <c r="DW1035">
        <v>867.949444444445</v>
      </c>
      <c r="DX1035">
        <v>20.7270444444444</v>
      </c>
      <c r="DY1035">
        <v>2.07254851851852</v>
      </c>
      <c r="DZ1035">
        <v>1.87048814814815</v>
      </c>
      <c r="EA1035">
        <v>18.009762962963</v>
      </c>
      <c r="EB1035">
        <v>16.3886333333333</v>
      </c>
      <c r="EC1035">
        <v>2000.05296296296</v>
      </c>
      <c r="ED1035">
        <v>0.980000074074074</v>
      </c>
      <c r="EE1035">
        <v>0.0200000407407407</v>
      </c>
      <c r="EF1035">
        <v>0</v>
      </c>
      <c r="EG1035">
        <v>486.070555555556</v>
      </c>
      <c r="EH1035">
        <v>5.00063</v>
      </c>
      <c r="EI1035">
        <v>9769.13185185185</v>
      </c>
      <c r="EJ1035">
        <v>17257.3518518519</v>
      </c>
      <c r="EK1035">
        <v>37.875</v>
      </c>
      <c r="EL1035">
        <v>37.986</v>
      </c>
      <c r="EM1035">
        <v>37.3933703703704</v>
      </c>
      <c r="EN1035">
        <v>37.25</v>
      </c>
      <c r="EO1035">
        <v>38.914037037037</v>
      </c>
      <c r="EP1035">
        <v>1955.15</v>
      </c>
      <c r="EQ1035">
        <v>39.902962962963</v>
      </c>
      <c r="ER1035">
        <v>0</v>
      </c>
      <c r="ES1035">
        <v>1659038568.1</v>
      </c>
      <c r="ET1035">
        <v>0</v>
      </c>
      <c r="EU1035">
        <v>486.090846153846</v>
      </c>
      <c r="EV1035">
        <v>11.5435213700191</v>
      </c>
      <c r="EW1035">
        <v>242.856752161903</v>
      </c>
      <c r="EX1035">
        <v>9770.22615384615</v>
      </c>
      <c r="EY1035">
        <v>15</v>
      </c>
      <c r="EZ1035">
        <v>1659035359.5</v>
      </c>
      <c r="FA1035" t="s">
        <v>1976</v>
      </c>
      <c r="FB1035">
        <v>1659035357.5</v>
      </c>
      <c r="FC1035">
        <v>1659035359.5</v>
      </c>
      <c r="FD1035">
        <v>1</v>
      </c>
      <c r="FE1035">
        <v>-0.104</v>
      </c>
      <c r="FF1035">
        <v>-0.037</v>
      </c>
      <c r="FG1035">
        <v>6.435</v>
      </c>
      <c r="FH1035">
        <v>0.501</v>
      </c>
      <c r="FI1035">
        <v>420</v>
      </c>
      <c r="FJ1035">
        <v>25</v>
      </c>
      <c r="FK1035">
        <v>0.45</v>
      </c>
      <c r="FL1035">
        <v>0.11</v>
      </c>
      <c r="FM1035">
        <v>-39.4485902439024</v>
      </c>
      <c r="FN1035">
        <v>-1.74899372822302</v>
      </c>
      <c r="FO1035">
        <v>0.413904470423461</v>
      </c>
      <c r="FP1035">
        <v>0</v>
      </c>
      <c r="FQ1035">
        <v>485.484852941176</v>
      </c>
      <c r="FR1035">
        <v>12.4023987755163</v>
      </c>
      <c r="FS1035">
        <v>1.22611834023314</v>
      </c>
      <c r="FT1035">
        <v>0</v>
      </c>
      <c r="FU1035">
        <v>2.23806609756098</v>
      </c>
      <c r="FV1035">
        <v>0.0104389547038333</v>
      </c>
      <c r="FW1035">
        <v>0.00350996690836235</v>
      </c>
      <c r="FX1035">
        <v>1</v>
      </c>
      <c r="FY1035">
        <v>1</v>
      </c>
      <c r="FZ1035">
        <v>3</v>
      </c>
      <c r="GA1035" t="s">
        <v>421</v>
      </c>
      <c r="GB1035">
        <v>2.97389</v>
      </c>
      <c r="GC1035">
        <v>2.69778</v>
      </c>
      <c r="GD1035">
        <v>0.149779</v>
      </c>
      <c r="GE1035">
        <v>0.155259</v>
      </c>
      <c r="GF1035">
        <v>0.100015</v>
      </c>
      <c r="GG1035">
        <v>0.0940457</v>
      </c>
      <c r="GH1035">
        <v>33110.5</v>
      </c>
      <c r="GI1035">
        <v>35984.4</v>
      </c>
      <c r="GJ1035">
        <v>35288.5</v>
      </c>
      <c r="GK1035">
        <v>38630.6</v>
      </c>
      <c r="GL1035">
        <v>45029.7</v>
      </c>
      <c r="GM1035">
        <v>50549.4</v>
      </c>
      <c r="GN1035">
        <v>55159.8</v>
      </c>
      <c r="GO1035">
        <v>61964.7</v>
      </c>
      <c r="GP1035">
        <v>1.9862</v>
      </c>
      <c r="GQ1035">
        <v>1.8558</v>
      </c>
      <c r="GR1035">
        <v>0.145137</v>
      </c>
      <c r="GS1035">
        <v>0</v>
      </c>
      <c r="GT1035">
        <v>25.3379</v>
      </c>
      <c r="GU1035">
        <v>999.9</v>
      </c>
      <c r="GV1035">
        <v>57.643</v>
      </c>
      <c r="GW1035">
        <v>29.134</v>
      </c>
      <c r="GX1035">
        <v>25.8879</v>
      </c>
      <c r="GY1035">
        <v>56.122</v>
      </c>
      <c r="GZ1035">
        <v>45.7732</v>
      </c>
      <c r="HA1035">
        <v>1</v>
      </c>
      <c r="HB1035">
        <v>-0.0669106</v>
      </c>
      <c r="HC1035">
        <v>-0.0104575</v>
      </c>
      <c r="HD1035">
        <v>20.1137</v>
      </c>
      <c r="HE1035">
        <v>5.19812</v>
      </c>
      <c r="HF1035">
        <v>12.004</v>
      </c>
      <c r="HG1035">
        <v>4.976</v>
      </c>
      <c r="HH1035">
        <v>3.2936</v>
      </c>
      <c r="HI1035">
        <v>9999</v>
      </c>
      <c r="HJ1035">
        <v>9999</v>
      </c>
      <c r="HK1035">
        <v>9999</v>
      </c>
      <c r="HL1035">
        <v>631.8</v>
      </c>
      <c r="HM1035">
        <v>1.86316</v>
      </c>
      <c r="HN1035">
        <v>1.86798</v>
      </c>
      <c r="HO1035">
        <v>1.86783</v>
      </c>
      <c r="HP1035">
        <v>1.8689</v>
      </c>
      <c r="HQ1035">
        <v>1.86981</v>
      </c>
      <c r="HR1035">
        <v>1.86584</v>
      </c>
      <c r="HS1035">
        <v>1.86691</v>
      </c>
      <c r="HT1035">
        <v>1.86829</v>
      </c>
      <c r="HU1035">
        <v>5</v>
      </c>
      <c r="HV1035">
        <v>0</v>
      </c>
      <c r="HW1035">
        <v>0</v>
      </c>
      <c r="HX1035">
        <v>0</v>
      </c>
      <c r="HY1035" t="s">
        <v>422</v>
      </c>
      <c r="HZ1035" t="s">
        <v>423</v>
      </c>
      <c r="IA1035" t="s">
        <v>424</v>
      </c>
      <c r="IB1035" t="s">
        <v>424</v>
      </c>
      <c r="IC1035" t="s">
        <v>424</v>
      </c>
      <c r="ID1035" t="s">
        <v>424</v>
      </c>
      <c r="IE1035">
        <v>0</v>
      </c>
      <c r="IF1035">
        <v>100</v>
      </c>
      <c r="IG1035">
        <v>100</v>
      </c>
      <c r="IH1035">
        <v>8.984</v>
      </c>
      <c r="II1035">
        <v>0.4058</v>
      </c>
      <c r="IJ1035">
        <v>3.92360093765785</v>
      </c>
      <c r="IK1035">
        <v>0.00601174518973114</v>
      </c>
      <c r="IL1035">
        <v>2.77886958061485e-07</v>
      </c>
      <c r="IM1035">
        <v>-3.54636231360687e-10</v>
      </c>
      <c r="IN1035">
        <v>-0.0563701243599933</v>
      </c>
      <c r="IO1035">
        <v>-0.0144154843440888</v>
      </c>
      <c r="IP1035">
        <v>0.00183489941427445</v>
      </c>
      <c r="IQ1035">
        <v>-1.27444401181449e-05</v>
      </c>
      <c r="IR1035">
        <v>-4</v>
      </c>
      <c r="IS1035">
        <v>1848</v>
      </c>
      <c r="IT1035">
        <v>1</v>
      </c>
      <c r="IU1035">
        <v>25</v>
      </c>
      <c r="IV1035">
        <v>53.5</v>
      </c>
      <c r="IW1035">
        <v>53.5</v>
      </c>
      <c r="IX1035">
        <v>1.89819</v>
      </c>
      <c r="IY1035">
        <v>2.62207</v>
      </c>
      <c r="IZ1035">
        <v>1.54785</v>
      </c>
      <c r="JA1035">
        <v>2.30591</v>
      </c>
      <c r="JB1035">
        <v>1.34644</v>
      </c>
      <c r="JC1035">
        <v>2.28149</v>
      </c>
      <c r="JD1035">
        <v>33.558</v>
      </c>
      <c r="JE1035">
        <v>24.2188</v>
      </c>
      <c r="JF1035">
        <v>18</v>
      </c>
      <c r="JG1035">
        <v>498.68</v>
      </c>
      <c r="JH1035">
        <v>414.373</v>
      </c>
      <c r="JI1035">
        <v>24.9997</v>
      </c>
      <c r="JJ1035">
        <v>26.3998</v>
      </c>
      <c r="JK1035">
        <v>29.9999</v>
      </c>
      <c r="JL1035">
        <v>26.3578</v>
      </c>
      <c r="JM1035">
        <v>26.3004</v>
      </c>
      <c r="JN1035">
        <v>38.0114</v>
      </c>
      <c r="JO1035">
        <v>28.1935</v>
      </c>
      <c r="JP1035">
        <v>89.187</v>
      </c>
      <c r="JQ1035">
        <v>25</v>
      </c>
      <c r="JR1035">
        <v>910.7</v>
      </c>
      <c r="JS1035">
        <v>20.7132</v>
      </c>
      <c r="JT1035">
        <v>102.324</v>
      </c>
      <c r="JU1035">
        <v>103.139</v>
      </c>
    </row>
    <row r="1036" spans="1:281">
      <c r="A1036">
        <v>1018</v>
      </c>
      <c r="B1036">
        <v>1659038573.5</v>
      </c>
      <c r="C1036">
        <v>14890.4000000954</v>
      </c>
      <c r="D1036" t="s">
        <v>2471</v>
      </c>
      <c r="E1036" t="s">
        <v>2472</v>
      </c>
      <c r="F1036">
        <v>5</v>
      </c>
      <c r="G1036" t="s">
        <v>2364</v>
      </c>
      <c r="H1036" t="s">
        <v>417</v>
      </c>
      <c r="I1036">
        <v>1659038565.71429</v>
      </c>
      <c r="J1036">
        <f>(K1036)/1000</f>
        <v>0</v>
      </c>
      <c r="K1036">
        <f>IF(CZ1036, AN1036, AH1036)</f>
        <v>0</v>
      </c>
      <c r="L1036">
        <f>IF(CZ1036, AI1036, AG1036)</f>
        <v>0</v>
      </c>
      <c r="M1036">
        <f>DB1036 - IF(AU1036&gt;1, L1036*CV1036*100.0/(AW1036*DP1036), 0)</f>
        <v>0</v>
      </c>
      <c r="N1036">
        <f>((T1036-J1036/2)*M1036-L1036)/(T1036+J1036/2)</f>
        <v>0</v>
      </c>
      <c r="O1036">
        <f>N1036*(DI1036+DJ1036)/1000.0</f>
        <v>0</v>
      </c>
      <c r="P1036">
        <f>(DB1036 - IF(AU1036&gt;1, L1036*CV1036*100.0/(AW1036*DP1036), 0))*(DI1036+DJ1036)/1000.0</f>
        <v>0</v>
      </c>
      <c r="Q1036">
        <f>2.0/((1/S1036-1/R1036)+SIGN(S1036)*SQRT((1/S1036-1/R1036)*(1/S1036-1/R1036) + 4*CW1036/((CW1036+1)*(CW1036+1))*(2*1/S1036*1/R1036-1/R1036*1/R1036)))</f>
        <v>0</v>
      </c>
      <c r="R1036">
        <f>IF(LEFT(CX1036,1)&lt;&gt;"0",IF(LEFT(CX1036,1)="1",3.0,CY1036),$D$5+$E$5*(DP1036*DI1036/($K$5*1000))+$F$5*(DP1036*DI1036/($K$5*1000))*MAX(MIN(CV1036,$J$5),$I$5)*MAX(MIN(CV1036,$J$5),$I$5)+$G$5*MAX(MIN(CV1036,$J$5),$I$5)*(DP1036*DI1036/($K$5*1000))+$H$5*(DP1036*DI1036/($K$5*1000))*(DP1036*DI1036/($K$5*1000)))</f>
        <v>0</v>
      </c>
      <c r="S1036">
        <f>J1036*(1000-(1000*0.61365*exp(17.502*W1036/(240.97+W1036))/(DI1036+DJ1036)+DD1036)/2)/(1000*0.61365*exp(17.502*W1036/(240.97+W1036))/(DI1036+DJ1036)-DD1036)</f>
        <v>0</v>
      </c>
      <c r="T1036">
        <f>1/((CW1036+1)/(Q1036/1.6)+1/(R1036/1.37)) + CW1036/((CW1036+1)/(Q1036/1.6) + CW1036/(R1036/1.37))</f>
        <v>0</v>
      </c>
      <c r="U1036">
        <f>(CR1036*CU1036)</f>
        <v>0</v>
      </c>
      <c r="V1036">
        <f>(DK1036+(U1036+2*0.95*5.67E-8*(((DK1036+$B$7)+273)^4-(DK1036+273)^4)-44100*J1036)/(1.84*29.3*R1036+8*0.95*5.67E-8*(DK1036+273)^3))</f>
        <v>0</v>
      </c>
      <c r="W1036">
        <f>($C$7*DL1036+$D$7*DM1036+$E$7*V1036)</f>
        <v>0</v>
      </c>
      <c r="X1036">
        <f>0.61365*exp(17.502*W1036/(240.97+W1036))</f>
        <v>0</v>
      </c>
      <c r="Y1036">
        <f>(Z1036/AA1036*100)</f>
        <v>0</v>
      </c>
      <c r="Z1036">
        <f>DD1036*(DI1036+DJ1036)/1000</f>
        <v>0</v>
      </c>
      <c r="AA1036">
        <f>0.61365*exp(17.502*DK1036/(240.97+DK1036))</f>
        <v>0</v>
      </c>
      <c r="AB1036">
        <f>(X1036-DD1036*(DI1036+DJ1036)/1000)</f>
        <v>0</v>
      </c>
      <c r="AC1036">
        <f>(-J1036*44100)</f>
        <v>0</v>
      </c>
      <c r="AD1036">
        <f>2*29.3*R1036*0.92*(DK1036-W1036)</f>
        <v>0</v>
      </c>
      <c r="AE1036">
        <f>2*0.95*5.67E-8*(((DK1036+$B$7)+273)^4-(W1036+273)^4)</f>
        <v>0</v>
      </c>
      <c r="AF1036">
        <f>U1036+AE1036+AC1036+AD1036</f>
        <v>0</v>
      </c>
      <c r="AG1036">
        <f>DH1036*AU1036*(DC1036-DB1036*(1000-AU1036*DE1036)/(1000-AU1036*DD1036))/(100*CV1036)</f>
        <v>0</v>
      </c>
      <c r="AH1036">
        <f>1000*DH1036*AU1036*(DD1036-DE1036)/(100*CV1036*(1000-AU1036*DD1036))</f>
        <v>0</v>
      </c>
      <c r="AI1036">
        <f>(AJ1036 - AK1036 - DI1036*1E3/(8.314*(DK1036+273.15)) * AM1036/DH1036 * AL1036) * DH1036/(100*CV1036) * (1000 - DE1036)/1000</f>
        <v>0</v>
      </c>
      <c r="AJ1036">
        <v>919.661225209709</v>
      </c>
      <c r="AK1036">
        <v>888.624218181818</v>
      </c>
      <c r="AL1036">
        <v>3.42724598666795</v>
      </c>
      <c r="AM1036">
        <v>66.0516311451933</v>
      </c>
      <c r="AN1036">
        <f>(AP1036 - AO1036 + DI1036*1E3/(8.314*(DK1036+273.15)) * AR1036/DH1036 * AQ1036) * DH1036/(100*CV1036) * 1000/(1000 - AP1036)</f>
        <v>0</v>
      </c>
      <c r="AO1036">
        <v>20.7271590872823</v>
      </c>
      <c r="AP1036">
        <v>22.9663825174825</v>
      </c>
      <c r="AQ1036">
        <v>2.72852382253368e-05</v>
      </c>
      <c r="AR1036">
        <v>92.4097792653795</v>
      </c>
      <c r="AS1036">
        <v>0</v>
      </c>
      <c r="AT1036">
        <v>0</v>
      </c>
      <c r="AU1036">
        <f>IF(AS1036*$H$13&gt;=AW1036,1.0,(AW1036/(AW1036-AS1036*$H$13)))</f>
        <v>0</v>
      </c>
      <c r="AV1036">
        <f>(AU1036-1)*100</f>
        <v>0</v>
      </c>
      <c r="AW1036">
        <f>MAX(0,($B$13+$C$13*DP1036)/(1+$D$13*DP1036)*DI1036/(DK1036+273)*$E$13)</f>
        <v>0</v>
      </c>
      <c r="AX1036" t="s">
        <v>418</v>
      </c>
      <c r="AY1036" t="s">
        <v>418</v>
      </c>
      <c r="AZ1036">
        <v>0</v>
      </c>
      <c r="BA1036">
        <v>0</v>
      </c>
      <c r="BB1036">
        <f>1-AZ1036/BA1036</f>
        <v>0</v>
      </c>
      <c r="BC1036">
        <v>0</v>
      </c>
      <c r="BD1036" t="s">
        <v>418</v>
      </c>
      <c r="BE1036" t="s">
        <v>418</v>
      </c>
      <c r="BF1036">
        <v>0</v>
      </c>
      <c r="BG1036">
        <v>0</v>
      </c>
      <c r="BH1036">
        <f>1-BF1036/BG1036</f>
        <v>0</v>
      </c>
      <c r="BI1036">
        <v>0.5</v>
      </c>
      <c r="BJ1036">
        <f>CS1036</f>
        <v>0</v>
      </c>
      <c r="BK1036">
        <f>L1036</f>
        <v>0</v>
      </c>
      <c r="BL1036">
        <f>BH1036*BI1036*BJ1036</f>
        <v>0</v>
      </c>
      <c r="BM1036">
        <f>(BK1036-BC1036)/BJ1036</f>
        <v>0</v>
      </c>
      <c r="BN1036">
        <f>(BA1036-BG1036)/BG1036</f>
        <v>0</v>
      </c>
      <c r="BO1036">
        <f>AZ1036/(BB1036+AZ1036/BG1036)</f>
        <v>0</v>
      </c>
      <c r="BP1036" t="s">
        <v>418</v>
      </c>
      <c r="BQ1036">
        <v>0</v>
      </c>
      <c r="BR1036">
        <f>IF(BQ1036&lt;&gt;0, BQ1036, BO1036)</f>
        <v>0</v>
      </c>
      <c r="BS1036">
        <f>1-BR1036/BG1036</f>
        <v>0</v>
      </c>
      <c r="BT1036">
        <f>(BG1036-BF1036)/(BG1036-BR1036)</f>
        <v>0</v>
      </c>
      <c r="BU1036">
        <f>(BA1036-BG1036)/(BA1036-BR1036)</f>
        <v>0</v>
      </c>
      <c r="BV1036">
        <f>(BG1036-BF1036)/(BG1036-AZ1036)</f>
        <v>0</v>
      </c>
      <c r="BW1036">
        <f>(BA1036-BG1036)/(BA1036-AZ1036)</f>
        <v>0</v>
      </c>
      <c r="BX1036">
        <f>(BT1036*BR1036/BF1036)</f>
        <v>0</v>
      </c>
      <c r="BY1036">
        <f>(1-BX1036)</f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f>$B$11*DQ1036+$C$11*DR1036+$F$11*EC1036*(1-EF1036)</f>
        <v>0</v>
      </c>
      <c r="CS1036">
        <f>CR1036*CT1036</f>
        <v>0</v>
      </c>
      <c r="CT1036">
        <f>($B$11*$D$9+$C$11*$D$9+$F$11*((EP1036+EH1036)/MAX(EP1036+EH1036+EQ1036, 0.1)*$I$9+EQ1036/MAX(EP1036+EH1036+EQ1036, 0.1)*$J$9))/($B$11+$C$11+$F$11)</f>
        <v>0</v>
      </c>
      <c r="CU1036">
        <f>($B$11*$K$9+$C$11*$K$9+$F$11*((EP1036+EH1036)/MAX(EP1036+EH1036+EQ1036, 0.1)*$P$9+EQ1036/MAX(EP1036+EH1036+EQ1036, 0.1)*$Q$9))/($B$11+$C$11+$F$11)</f>
        <v>0</v>
      </c>
      <c r="CV1036">
        <v>6</v>
      </c>
      <c r="CW1036">
        <v>0.5</v>
      </c>
      <c r="CX1036" t="s">
        <v>419</v>
      </c>
      <c r="CY1036">
        <v>2</v>
      </c>
      <c r="CZ1036" t="b">
        <v>1</v>
      </c>
      <c r="DA1036">
        <v>1659038565.71429</v>
      </c>
      <c r="DB1036">
        <v>843.9995</v>
      </c>
      <c r="DC1036">
        <v>883.761071428571</v>
      </c>
      <c r="DD1036">
        <v>22.9659821428571</v>
      </c>
      <c r="DE1036">
        <v>20.7268857142857</v>
      </c>
      <c r="DF1036">
        <v>835.068571428572</v>
      </c>
      <c r="DG1036">
        <v>22.560025</v>
      </c>
      <c r="DH1036">
        <v>500.094142857143</v>
      </c>
      <c r="DI1036">
        <v>90.2435214285714</v>
      </c>
      <c r="DJ1036">
        <v>0.0433459892857143</v>
      </c>
      <c r="DK1036">
        <v>27.1994892857143</v>
      </c>
      <c r="DL1036">
        <v>27.7261178571429</v>
      </c>
      <c r="DM1036">
        <v>999.9</v>
      </c>
      <c r="DN1036">
        <v>0</v>
      </c>
      <c r="DO1036">
        <v>0</v>
      </c>
      <c r="DP1036">
        <v>10002.8571428571</v>
      </c>
      <c r="DQ1036">
        <v>0</v>
      </c>
      <c r="DR1036">
        <v>16.0527</v>
      </c>
      <c r="DS1036">
        <v>-39.7614285714286</v>
      </c>
      <c r="DT1036">
        <v>863.838392857143</v>
      </c>
      <c r="DU1036">
        <v>902.466321428571</v>
      </c>
      <c r="DV1036">
        <v>2.23910642857143</v>
      </c>
      <c r="DW1036">
        <v>883.761071428571</v>
      </c>
      <c r="DX1036">
        <v>20.7268857142857</v>
      </c>
      <c r="DY1036">
        <v>2.07253107142857</v>
      </c>
      <c r="DZ1036">
        <v>1.87046678571429</v>
      </c>
      <c r="EA1036">
        <v>18.0096178571429</v>
      </c>
      <c r="EB1036">
        <v>16.3884607142857</v>
      </c>
      <c r="EC1036">
        <v>2000.04464285714</v>
      </c>
      <c r="ED1036">
        <v>0.980000142857143</v>
      </c>
      <c r="EE1036">
        <v>0.0199999857142857</v>
      </c>
      <c r="EF1036">
        <v>0</v>
      </c>
      <c r="EG1036">
        <v>486.938035714286</v>
      </c>
      <c r="EH1036">
        <v>5.00063</v>
      </c>
      <c r="EI1036">
        <v>9787.56678571429</v>
      </c>
      <c r="EJ1036">
        <v>17257.2785714286</v>
      </c>
      <c r="EK1036">
        <v>37.875</v>
      </c>
      <c r="EL1036">
        <v>37.9865</v>
      </c>
      <c r="EM1036">
        <v>37.3860714285714</v>
      </c>
      <c r="EN1036">
        <v>37.25</v>
      </c>
      <c r="EO1036">
        <v>38.9037857142857</v>
      </c>
      <c r="EP1036">
        <v>1955.1425</v>
      </c>
      <c r="EQ1036">
        <v>39.9021428571429</v>
      </c>
      <c r="ER1036">
        <v>0</v>
      </c>
      <c r="ES1036">
        <v>1659038572.9</v>
      </c>
      <c r="ET1036">
        <v>0</v>
      </c>
      <c r="EU1036">
        <v>487.006692307692</v>
      </c>
      <c r="EV1036">
        <v>11.6901196621607</v>
      </c>
      <c r="EW1036">
        <v>227.567521381386</v>
      </c>
      <c r="EX1036">
        <v>9788.99807692308</v>
      </c>
      <c r="EY1036">
        <v>15</v>
      </c>
      <c r="EZ1036">
        <v>1659035359.5</v>
      </c>
      <c r="FA1036" t="s">
        <v>1976</v>
      </c>
      <c r="FB1036">
        <v>1659035357.5</v>
      </c>
      <c r="FC1036">
        <v>1659035359.5</v>
      </c>
      <c r="FD1036">
        <v>1</v>
      </c>
      <c r="FE1036">
        <v>-0.104</v>
      </c>
      <c r="FF1036">
        <v>-0.037</v>
      </c>
      <c r="FG1036">
        <v>6.435</v>
      </c>
      <c r="FH1036">
        <v>0.501</v>
      </c>
      <c r="FI1036">
        <v>420</v>
      </c>
      <c r="FJ1036">
        <v>25</v>
      </c>
      <c r="FK1036">
        <v>0.45</v>
      </c>
      <c r="FL1036">
        <v>0.11</v>
      </c>
      <c r="FM1036">
        <v>-39.5469658536585</v>
      </c>
      <c r="FN1036">
        <v>-2.75156445993025</v>
      </c>
      <c r="FO1036">
        <v>0.460244767122121</v>
      </c>
      <c r="FP1036">
        <v>0</v>
      </c>
      <c r="FQ1036">
        <v>486.182176470588</v>
      </c>
      <c r="FR1036">
        <v>11.5378762466759</v>
      </c>
      <c r="FS1036">
        <v>1.14615014083179</v>
      </c>
      <c r="FT1036">
        <v>0</v>
      </c>
      <c r="FU1036">
        <v>2.23905414634146</v>
      </c>
      <c r="FV1036">
        <v>0.00132125435540417</v>
      </c>
      <c r="FW1036">
        <v>0.002181697678202</v>
      </c>
      <c r="FX1036">
        <v>1</v>
      </c>
      <c r="FY1036">
        <v>1</v>
      </c>
      <c r="FZ1036">
        <v>3</v>
      </c>
      <c r="GA1036" t="s">
        <v>421</v>
      </c>
      <c r="GB1036">
        <v>2.97427</v>
      </c>
      <c r="GC1036">
        <v>2.69664</v>
      </c>
      <c r="GD1036">
        <v>0.15168</v>
      </c>
      <c r="GE1036">
        <v>0.157282</v>
      </c>
      <c r="GF1036">
        <v>0.100014</v>
      </c>
      <c r="GG1036">
        <v>0.0940509</v>
      </c>
      <c r="GH1036">
        <v>33036.6</v>
      </c>
      <c r="GI1036">
        <v>35898.1</v>
      </c>
      <c r="GJ1036">
        <v>35288.6</v>
      </c>
      <c r="GK1036">
        <v>38630.4</v>
      </c>
      <c r="GL1036">
        <v>45030.5</v>
      </c>
      <c r="GM1036">
        <v>50549</v>
      </c>
      <c r="GN1036">
        <v>55160.6</v>
      </c>
      <c r="GO1036">
        <v>61964.4</v>
      </c>
      <c r="GP1036">
        <v>1.9866</v>
      </c>
      <c r="GQ1036">
        <v>1.855</v>
      </c>
      <c r="GR1036">
        <v>0.14618</v>
      </c>
      <c r="GS1036">
        <v>0</v>
      </c>
      <c r="GT1036">
        <v>25.3332</v>
      </c>
      <c r="GU1036">
        <v>999.9</v>
      </c>
      <c r="GV1036">
        <v>57.643</v>
      </c>
      <c r="GW1036">
        <v>29.144</v>
      </c>
      <c r="GX1036">
        <v>25.9028</v>
      </c>
      <c r="GY1036">
        <v>55.532</v>
      </c>
      <c r="GZ1036">
        <v>45.5769</v>
      </c>
      <c r="HA1036">
        <v>1</v>
      </c>
      <c r="HB1036">
        <v>-0.0667073</v>
      </c>
      <c r="HC1036">
        <v>-0.0119826</v>
      </c>
      <c r="HD1036">
        <v>20.1142</v>
      </c>
      <c r="HE1036">
        <v>5.19812</v>
      </c>
      <c r="HF1036">
        <v>12.004</v>
      </c>
      <c r="HG1036">
        <v>4.9756</v>
      </c>
      <c r="HH1036">
        <v>3.2936</v>
      </c>
      <c r="HI1036">
        <v>9999</v>
      </c>
      <c r="HJ1036">
        <v>9999</v>
      </c>
      <c r="HK1036">
        <v>9999</v>
      </c>
      <c r="HL1036">
        <v>631.8</v>
      </c>
      <c r="HM1036">
        <v>1.8631</v>
      </c>
      <c r="HN1036">
        <v>1.86798</v>
      </c>
      <c r="HO1036">
        <v>1.86783</v>
      </c>
      <c r="HP1036">
        <v>1.8689</v>
      </c>
      <c r="HQ1036">
        <v>1.86981</v>
      </c>
      <c r="HR1036">
        <v>1.86584</v>
      </c>
      <c r="HS1036">
        <v>1.86691</v>
      </c>
      <c r="HT1036">
        <v>1.86829</v>
      </c>
      <c r="HU1036">
        <v>5</v>
      </c>
      <c r="HV1036">
        <v>0</v>
      </c>
      <c r="HW1036">
        <v>0</v>
      </c>
      <c r="HX1036">
        <v>0</v>
      </c>
      <c r="HY1036" t="s">
        <v>422</v>
      </c>
      <c r="HZ1036" t="s">
        <v>423</v>
      </c>
      <c r="IA1036" t="s">
        <v>424</v>
      </c>
      <c r="IB1036" t="s">
        <v>424</v>
      </c>
      <c r="IC1036" t="s">
        <v>424</v>
      </c>
      <c r="ID1036" t="s">
        <v>424</v>
      </c>
      <c r="IE1036">
        <v>0</v>
      </c>
      <c r="IF1036">
        <v>100</v>
      </c>
      <c r="IG1036">
        <v>100</v>
      </c>
      <c r="IH1036">
        <v>9.077</v>
      </c>
      <c r="II1036">
        <v>0.4059</v>
      </c>
      <c r="IJ1036">
        <v>3.92360093765785</v>
      </c>
      <c r="IK1036">
        <v>0.00601174518973114</v>
      </c>
      <c r="IL1036">
        <v>2.77886958061485e-07</v>
      </c>
      <c r="IM1036">
        <v>-3.54636231360687e-10</v>
      </c>
      <c r="IN1036">
        <v>-0.0563701243599933</v>
      </c>
      <c r="IO1036">
        <v>-0.0144154843440888</v>
      </c>
      <c r="IP1036">
        <v>0.00183489941427445</v>
      </c>
      <c r="IQ1036">
        <v>-1.27444401181449e-05</v>
      </c>
      <c r="IR1036">
        <v>-4</v>
      </c>
      <c r="IS1036">
        <v>1848</v>
      </c>
      <c r="IT1036">
        <v>1</v>
      </c>
      <c r="IU1036">
        <v>25</v>
      </c>
      <c r="IV1036">
        <v>53.6</v>
      </c>
      <c r="IW1036">
        <v>53.6</v>
      </c>
      <c r="IX1036">
        <v>1.92993</v>
      </c>
      <c r="IY1036">
        <v>2.61597</v>
      </c>
      <c r="IZ1036">
        <v>1.54785</v>
      </c>
      <c r="JA1036">
        <v>2.30591</v>
      </c>
      <c r="JB1036">
        <v>1.34644</v>
      </c>
      <c r="JC1036">
        <v>2.38892</v>
      </c>
      <c r="JD1036">
        <v>33.558</v>
      </c>
      <c r="JE1036">
        <v>24.2188</v>
      </c>
      <c r="JF1036">
        <v>18</v>
      </c>
      <c r="JG1036">
        <v>498.922</v>
      </c>
      <c r="JH1036">
        <v>413.92</v>
      </c>
      <c r="JI1036">
        <v>24.9997</v>
      </c>
      <c r="JJ1036">
        <v>26.3975</v>
      </c>
      <c r="JK1036">
        <v>30.0002</v>
      </c>
      <c r="JL1036">
        <v>26.3556</v>
      </c>
      <c r="JM1036">
        <v>26.3004</v>
      </c>
      <c r="JN1036">
        <v>38.6348</v>
      </c>
      <c r="JO1036">
        <v>28.1935</v>
      </c>
      <c r="JP1036">
        <v>89.187</v>
      </c>
      <c r="JQ1036">
        <v>25</v>
      </c>
      <c r="JR1036">
        <v>924.144</v>
      </c>
      <c r="JS1036">
        <v>20.7053</v>
      </c>
      <c r="JT1036">
        <v>102.326</v>
      </c>
      <c r="JU1036">
        <v>103.139</v>
      </c>
    </row>
    <row r="1037" spans="1:281">
      <c r="A1037">
        <v>1019</v>
      </c>
      <c r="B1037">
        <v>1659038578.5</v>
      </c>
      <c r="C1037">
        <v>14895.4000000954</v>
      </c>
      <c r="D1037" t="s">
        <v>2473</v>
      </c>
      <c r="E1037" t="s">
        <v>2474</v>
      </c>
      <c r="F1037">
        <v>5</v>
      </c>
      <c r="G1037" t="s">
        <v>2364</v>
      </c>
      <c r="H1037" t="s">
        <v>417</v>
      </c>
      <c r="I1037">
        <v>1659038571</v>
      </c>
      <c r="J1037">
        <f>(K1037)/1000</f>
        <v>0</v>
      </c>
      <c r="K1037">
        <f>IF(CZ1037, AN1037, AH1037)</f>
        <v>0</v>
      </c>
      <c r="L1037">
        <f>IF(CZ1037, AI1037, AG1037)</f>
        <v>0</v>
      </c>
      <c r="M1037">
        <f>DB1037 - IF(AU1037&gt;1, L1037*CV1037*100.0/(AW1037*DP1037), 0)</f>
        <v>0</v>
      </c>
      <c r="N1037">
        <f>((T1037-J1037/2)*M1037-L1037)/(T1037+J1037/2)</f>
        <v>0</v>
      </c>
      <c r="O1037">
        <f>N1037*(DI1037+DJ1037)/1000.0</f>
        <v>0</v>
      </c>
      <c r="P1037">
        <f>(DB1037 - IF(AU1037&gt;1, L1037*CV1037*100.0/(AW1037*DP1037), 0))*(DI1037+DJ1037)/1000.0</f>
        <v>0</v>
      </c>
      <c r="Q1037">
        <f>2.0/((1/S1037-1/R1037)+SIGN(S1037)*SQRT((1/S1037-1/R1037)*(1/S1037-1/R1037) + 4*CW1037/((CW1037+1)*(CW1037+1))*(2*1/S1037*1/R1037-1/R1037*1/R1037)))</f>
        <v>0</v>
      </c>
      <c r="R1037">
        <f>IF(LEFT(CX1037,1)&lt;&gt;"0",IF(LEFT(CX1037,1)="1",3.0,CY1037),$D$5+$E$5*(DP1037*DI1037/($K$5*1000))+$F$5*(DP1037*DI1037/($K$5*1000))*MAX(MIN(CV1037,$J$5),$I$5)*MAX(MIN(CV1037,$J$5),$I$5)+$G$5*MAX(MIN(CV1037,$J$5),$I$5)*(DP1037*DI1037/($K$5*1000))+$H$5*(DP1037*DI1037/($K$5*1000))*(DP1037*DI1037/($K$5*1000)))</f>
        <v>0</v>
      </c>
      <c r="S1037">
        <f>J1037*(1000-(1000*0.61365*exp(17.502*W1037/(240.97+W1037))/(DI1037+DJ1037)+DD1037)/2)/(1000*0.61365*exp(17.502*W1037/(240.97+W1037))/(DI1037+DJ1037)-DD1037)</f>
        <v>0</v>
      </c>
      <c r="T1037">
        <f>1/((CW1037+1)/(Q1037/1.6)+1/(R1037/1.37)) + CW1037/((CW1037+1)/(Q1037/1.6) + CW1037/(R1037/1.37))</f>
        <v>0</v>
      </c>
      <c r="U1037">
        <f>(CR1037*CU1037)</f>
        <v>0</v>
      </c>
      <c r="V1037">
        <f>(DK1037+(U1037+2*0.95*5.67E-8*(((DK1037+$B$7)+273)^4-(DK1037+273)^4)-44100*J1037)/(1.84*29.3*R1037+8*0.95*5.67E-8*(DK1037+273)^3))</f>
        <v>0</v>
      </c>
      <c r="W1037">
        <f>($C$7*DL1037+$D$7*DM1037+$E$7*V1037)</f>
        <v>0</v>
      </c>
      <c r="X1037">
        <f>0.61365*exp(17.502*W1037/(240.97+W1037))</f>
        <v>0</v>
      </c>
      <c r="Y1037">
        <f>(Z1037/AA1037*100)</f>
        <v>0</v>
      </c>
      <c r="Z1037">
        <f>DD1037*(DI1037+DJ1037)/1000</f>
        <v>0</v>
      </c>
      <c r="AA1037">
        <f>0.61365*exp(17.502*DK1037/(240.97+DK1037))</f>
        <v>0</v>
      </c>
      <c r="AB1037">
        <f>(X1037-DD1037*(DI1037+DJ1037)/1000)</f>
        <v>0</v>
      </c>
      <c r="AC1037">
        <f>(-J1037*44100)</f>
        <v>0</v>
      </c>
      <c r="AD1037">
        <f>2*29.3*R1037*0.92*(DK1037-W1037)</f>
        <v>0</v>
      </c>
      <c r="AE1037">
        <f>2*0.95*5.67E-8*(((DK1037+$B$7)+273)^4-(W1037+273)^4)</f>
        <v>0</v>
      </c>
      <c r="AF1037">
        <f>U1037+AE1037+AC1037+AD1037</f>
        <v>0</v>
      </c>
      <c r="AG1037">
        <f>DH1037*AU1037*(DC1037-DB1037*(1000-AU1037*DE1037)/(1000-AU1037*DD1037))/(100*CV1037)</f>
        <v>0</v>
      </c>
      <c r="AH1037">
        <f>1000*DH1037*AU1037*(DD1037-DE1037)/(100*CV1037*(1000-AU1037*DD1037))</f>
        <v>0</v>
      </c>
      <c r="AI1037">
        <f>(AJ1037 - AK1037 - DI1037*1E3/(8.314*(DK1037+273.15)) * AM1037/DH1037 * AL1037) * DH1037/(100*CV1037) * (1000 - DE1037)/1000</f>
        <v>0</v>
      </c>
      <c r="AJ1037">
        <v>937.10654055825</v>
      </c>
      <c r="AK1037">
        <v>905.660806060606</v>
      </c>
      <c r="AL1037">
        <v>3.40650931728689</v>
      </c>
      <c r="AM1037">
        <v>66.0516311451933</v>
      </c>
      <c r="AN1037">
        <f>(AP1037 - AO1037 + DI1037*1E3/(8.314*(DK1037+273.15)) * AR1037/DH1037 * AQ1037) * DH1037/(100*CV1037) * 1000/(1000 - AP1037)</f>
        <v>0</v>
      </c>
      <c r="AO1037">
        <v>20.7266917268956</v>
      </c>
      <c r="AP1037">
        <v>22.9674062937063</v>
      </c>
      <c r="AQ1037">
        <v>1.66079830073497e-05</v>
      </c>
      <c r="AR1037">
        <v>92.4097792653795</v>
      </c>
      <c r="AS1037">
        <v>0</v>
      </c>
      <c r="AT1037">
        <v>0</v>
      </c>
      <c r="AU1037">
        <f>IF(AS1037*$H$13&gt;=AW1037,1.0,(AW1037/(AW1037-AS1037*$H$13)))</f>
        <v>0</v>
      </c>
      <c r="AV1037">
        <f>(AU1037-1)*100</f>
        <v>0</v>
      </c>
      <c r="AW1037">
        <f>MAX(0,($B$13+$C$13*DP1037)/(1+$D$13*DP1037)*DI1037/(DK1037+273)*$E$13)</f>
        <v>0</v>
      </c>
      <c r="AX1037" t="s">
        <v>418</v>
      </c>
      <c r="AY1037" t="s">
        <v>418</v>
      </c>
      <c r="AZ1037">
        <v>0</v>
      </c>
      <c r="BA1037">
        <v>0</v>
      </c>
      <c r="BB1037">
        <f>1-AZ1037/BA1037</f>
        <v>0</v>
      </c>
      <c r="BC1037">
        <v>0</v>
      </c>
      <c r="BD1037" t="s">
        <v>418</v>
      </c>
      <c r="BE1037" t="s">
        <v>418</v>
      </c>
      <c r="BF1037">
        <v>0</v>
      </c>
      <c r="BG1037">
        <v>0</v>
      </c>
      <c r="BH1037">
        <f>1-BF1037/BG1037</f>
        <v>0</v>
      </c>
      <c r="BI1037">
        <v>0.5</v>
      </c>
      <c r="BJ1037">
        <f>CS1037</f>
        <v>0</v>
      </c>
      <c r="BK1037">
        <f>L1037</f>
        <v>0</v>
      </c>
      <c r="BL1037">
        <f>BH1037*BI1037*BJ1037</f>
        <v>0</v>
      </c>
      <c r="BM1037">
        <f>(BK1037-BC1037)/BJ1037</f>
        <v>0</v>
      </c>
      <c r="BN1037">
        <f>(BA1037-BG1037)/BG1037</f>
        <v>0</v>
      </c>
      <c r="BO1037">
        <f>AZ1037/(BB1037+AZ1037/BG1037)</f>
        <v>0</v>
      </c>
      <c r="BP1037" t="s">
        <v>418</v>
      </c>
      <c r="BQ1037">
        <v>0</v>
      </c>
      <c r="BR1037">
        <f>IF(BQ1037&lt;&gt;0, BQ1037, BO1037)</f>
        <v>0</v>
      </c>
      <c r="BS1037">
        <f>1-BR1037/BG1037</f>
        <v>0</v>
      </c>
      <c r="BT1037">
        <f>(BG1037-BF1037)/(BG1037-BR1037)</f>
        <v>0</v>
      </c>
      <c r="BU1037">
        <f>(BA1037-BG1037)/(BA1037-BR1037)</f>
        <v>0</v>
      </c>
      <c r="BV1037">
        <f>(BG1037-BF1037)/(BG1037-AZ1037)</f>
        <v>0</v>
      </c>
      <c r="BW1037">
        <f>(BA1037-BG1037)/(BA1037-AZ1037)</f>
        <v>0</v>
      </c>
      <c r="BX1037">
        <f>(BT1037*BR1037/BF1037)</f>
        <v>0</v>
      </c>
      <c r="BY1037">
        <f>(1-BX1037)</f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f>$B$11*DQ1037+$C$11*DR1037+$F$11*EC1037*(1-EF1037)</f>
        <v>0</v>
      </c>
      <c r="CS1037">
        <f>CR1037*CT1037</f>
        <v>0</v>
      </c>
      <c r="CT1037">
        <f>($B$11*$D$9+$C$11*$D$9+$F$11*((EP1037+EH1037)/MAX(EP1037+EH1037+EQ1037, 0.1)*$I$9+EQ1037/MAX(EP1037+EH1037+EQ1037, 0.1)*$J$9))/($B$11+$C$11+$F$11)</f>
        <v>0</v>
      </c>
      <c r="CU1037">
        <f>($B$11*$K$9+$C$11*$K$9+$F$11*((EP1037+EH1037)/MAX(EP1037+EH1037+EQ1037, 0.1)*$P$9+EQ1037/MAX(EP1037+EH1037+EQ1037, 0.1)*$Q$9))/($B$11+$C$11+$F$11)</f>
        <v>0</v>
      </c>
      <c r="CV1037">
        <v>6</v>
      </c>
      <c r="CW1037">
        <v>0.5</v>
      </c>
      <c r="CX1037" t="s">
        <v>419</v>
      </c>
      <c r="CY1037">
        <v>2</v>
      </c>
      <c r="CZ1037" t="b">
        <v>1</v>
      </c>
      <c r="DA1037">
        <v>1659038571</v>
      </c>
      <c r="DB1037">
        <v>861.567703703704</v>
      </c>
      <c r="DC1037">
        <v>901.590555555556</v>
      </c>
      <c r="DD1037">
        <v>22.9661851851852</v>
      </c>
      <c r="DE1037">
        <v>20.7270814814815</v>
      </c>
      <c r="DF1037">
        <v>852.536740740741</v>
      </c>
      <c r="DG1037">
        <v>22.5602259259259</v>
      </c>
      <c r="DH1037">
        <v>500.085185185185</v>
      </c>
      <c r="DI1037">
        <v>90.2437185185185</v>
      </c>
      <c r="DJ1037">
        <v>0.0431996666666667</v>
      </c>
      <c r="DK1037">
        <v>27.207162962963</v>
      </c>
      <c r="DL1037">
        <v>27.7315777777778</v>
      </c>
      <c r="DM1037">
        <v>999.9</v>
      </c>
      <c r="DN1037">
        <v>0</v>
      </c>
      <c r="DO1037">
        <v>0</v>
      </c>
      <c r="DP1037">
        <v>10006.6666666667</v>
      </c>
      <c r="DQ1037">
        <v>0</v>
      </c>
      <c r="DR1037">
        <v>16.0527</v>
      </c>
      <c r="DS1037">
        <v>-40.0227777777778</v>
      </c>
      <c r="DT1037">
        <v>881.819703703704</v>
      </c>
      <c r="DU1037">
        <v>920.67337037037</v>
      </c>
      <c r="DV1037">
        <v>2.23911740740741</v>
      </c>
      <c r="DW1037">
        <v>901.590555555556</v>
      </c>
      <c r="DX1037">
        <v>20.7270814814815</v>
      </c>
      <c r="DY1037">
        <v>2.07255444444444</v>
      </c>
      <c r="DZ1037">
        <v>1.87048851851852</v>
      </c>
      <c r="EA1037">
        <v>18.0097925925926</v>
      </c>
      <c r="EB1037">
        <v>16.3886444444444</v>
      </c>
      <c r="EC1037">
        <v>2000.00518518519</v>
      </c>
      <c r="ED1037">
        <v>0.979999777777778</v>
      </c>
      <c r="EE1037">
        <v>0.0200002777777778</v>
      </c>
      <c r="EF1037">
        <v>0</v>
      </c>
      <c r="EG1037">
        <v>487.975333333333</v>
      </c>
      <c r="EH1037">
        <v>5.00063</v>
      </c>
      <c r="EI1037">
        <v>9807.29925925926</v>
      </c>
      <c r="EJ1037">
        <v>17256.9407407407</v>
      </c>
      <c r="EK1037">
        <v>37.8703333333333</v>
      </c>
      <c r="EL1037">
        <v>37.9906666666667</v>
      </c>
      <c r="EM1037">
        <v>37.3795925925926</v>
      </c>
      <c r="EN1037">
        <v>37.25</v>
      </c>
      <c r="EO1037">
        <v>38.8887777777778</v>
      </c>
      <c r="EP1037">
        <v>1955.1037037037</v>
      </c>
      <c r="EQ1037">
        <v>39.9014814814815</v>
      </c>
      <c r="ER1037">
        <v>0</v>
      </c>
      <c r="ES1037">
        <v>1659038578.3</v>
      </c>
      <c r="ET1037">
        <v>0</v>
      </c>
      <c r="EU1037">
        <v>488.11696</v>
      </c>
      <c r="EV1037">
        <v>11.3250769440001</v>
      </c>
      <c r="EW1037">
        <v>220.083077279138</v>
      </c>
      <c r="EX1037">
        <v>9810.3928</v>
      </c>
      <c r="EY1037">
        <v>15</v>
      </c>
      <c r="EZ1037">
        <v>1659035359.5</v>
      </c>
      <c r="FA1037" t="s">
        <v>1976</v>
      </c>
      <c r="FB1037">
        <v>1659035357.5</v>
      </c>
      <c r="FC1037">
        <v>1659035359.5</v>
      </c>
      <c r="FD1037">
        <v>1</v>
      </c>
      <c r="FE1037">
        <v>-0.104</v>
      </c>
      <c r="FF1037">
        <v>-0.037</v>
      </c>
      <c r="FG1037">
        <v>6.435</v>
      </c>
      <c r="FH1037">
        <v>0.501</v>
      </c>
      <c r="FI1037">
        <v>420</v>
      </c>
      <c r="FJ1037">
        <v>25</v>
      </c>
      <c r="FK1037">
        <v>0.45</v>
      </c>
      <c r="FL1037">
        <v>0.11</v>
      </c>
      <c r="FM1037">
        <v>-39.8484317073171</v>
      </c>
      <c r="FN1037">
        <v>-3.21146132404182</v>
      </c>
      <c r="FO1037">
        <v>0.488621274578026</v>
      </c>
      <c r="FP1037">
        <v>0</v>
      </c>
      <c r="FQ1037">
        <v>487.363558823529</v>
      </c>
      <c r="FR1037">
        <v>11.7256684543173</v>
      </c>
      <c r="FS1037">
        <v>1.16910826226348</v>
      </c>
      <c r="FT1037">
        <v>0</v>
      </c>
      <c r="FU1037">
        <v>2.23923024390244</v>
      </c>
      <c r="FV1037">
        <v>0.0025064111498286</v>
      </c>
      <c r="FW1037">
        <v>0.00224457230192312</v>
      </c>
      <c r="FX1037">
        <v>1</v>
      </c>
      <c r="FY1037">
        <v>1</v>
      </c>
      <c r="FZ1037">
        <v>3</v>
      </c>
      <c r="GA1037" t="s">
        <v>421</v>
      </c>
      <c r="GB1037">
        <v>2.97352</v>
      </c>
      <c r="GC1037">
        <v>2.6978</v>
      </c>
      <c r="GD1037">
        <v>0.153575</v>
      </c>
      <c r="GE1037">
        <v>0.159044</v>
      </c>
      <c r="GF1037">
        <v>0.100031</v>
      </c>
      <c r="GG1037">
        <v>0.0940402</v>
      </c>
      <c r="GH1037">
        <v>32962.7</v>
      </c>
      <c r="GI1037">
        <v>35823.2</v>
      </c>
      <c r="GJ1037">
        <v>35288.4</v>
      </c>
      <c r="GK1037">
        <v>38630.5</v>
      </c>
      <c r="GL1037">
        <v>45030</v>
      </c>
      <c r="GM1037">
        <v>50549.6</v>
      </c>
      <c r="GN1037">
        <v>55161</v>
      </c>
      <c r="GO1037">
        <v>61964.4</v>
      </c>
      <c r="GP1037">
        <v>1.9858</v>
      </c>
      <c r="GQ1037">
        <v>1.8554</v>
      </c>
      <c r="GR1037">
        <v>0.149608</v>
      </c>
      <c r="GS1037">
        <v>0</v>
      </c>
      <c r="GT1037">
        <v>25.3268</v>
      </c>
      <c r="GU1037">
        <v>999.9</v>
      </c>
      <c r="GV1037">
        <v>57.643</v>
      </c>
      <c r="GW1037">
        <v>29.144</v>
      </c>
      <c r="GX1037">
        <v>25.9017</v>
      </c>
      <c r="GY1037">
        <v>55.842</v>
      </c>
      <c r="GZ1037">
        <v>45.6651</v>
      </c>
      <c r="HA1037">
        <v>1</v>
      </c>
      <c r="HB1037">
        <v>-0.0668293</v>
      </c>
      <c r="HC1037">
        <v>-0.0137255</v>
      </c>
      <c r="HD1037">
        <v>20.1139</v>
      </c>
      <c r="HE1037">
        <v>5.20172</v>
      </c>
      <c r="HF1037">
        <v>12.004</v>
      </c>
      <c r="HG1037">
        <v>4.976</v>
      </c>
      <c r="HH1037">
        <v>3.2936</v>
      </c>
      <c r="HI1037">
        <v>9999</v>
      </c>
      <c r="HJ1037">
        <v>9999</v>
      </c>
      <c r="HK1037">
        <v>9999</v>
      </c>
      <c r="HL1037">
        <v>631.8</v>
      </c>
      <c r="HM1037">
        <v>1.86322</v>
      </c>
      <c r="HN1037">
        <v>1.86801</v>
      </c>
      <c r="HO1037">
        <v>1.86783</v>
      </c>
      <c r="HP1037">
        <v>1.8689</v>
      </c>
      <c r="HQ1037">
        <v>1.86981</v>
      </c>
      <c r="HR1037">
        <v>1.86584</v>
      </c>
      <c r="HS1037">
        <v>1.86691</v>
      </c>
      <c r="HT1037">
        <v>1.86832</v>
      </c>
      <c r="HU1037">
        <v>5</v>
      </c>
      <c r="HV1037">
        <v>0</v>
      </c>
      <c r="HW1037">
        <v>0</v>
      </c>
      <c r="HX1037">
        <v>0</v>
      </c>
      <c r="HY1037" t="s">
        <v>422</v>
      </c>
      <c r="HZ1037" t="s">
        <v>423</v>
      </c>
      <c r="IA1037" t="s">
        <v>424</v>
      </c>
      <c r="IB1037" t="s">
        <v>424</v>
      </c>
      <c r="IC1037" t="s">
        <v>424</v>
      </c>
      <c r="ID1037" t="s">
        <v>424</v>
      </c>
      <c r="IE1037">
        <v>0</v>
      </c>
      <c r="IF1037">
        <v>100</v>
      </c>
      <c r="IG1037">
        <v>100</v>
      </c>
      <c r="IH1037">
        <v>9.171</v>
      </c>
      <c r="II1037">
        <v>0.4062</v>
      </c>
      <c r="IJ1037">
        <v>3.92360093765785</v>
      </c>
      <c r="IK1037">
        <v>0.00601174518973114</v>
      </c>
      <c r="IL1037">
        <v>2.77886958061485e-07</v>
      </c>
      <c r="IM1037">
        <v>-3.54636231360687e-10</v>
      </c>
      <c r="IN1037">
        <v>-0.0563701243599933</v>
      </c>
      <c r="IO1037">
        <v>-0.0144154843440888</v>
      </c>
      <c r="IP1037">
        <v>0.00183489941427445</v>
      </c>
      <c r="IQ1037">
        <v>-1.27444401181449e-05</v>
      </c>
      <c r="IR1037">
        <v>-4</v>
      </c>
      <c r="IS1037">
        <v>1848</v>
      </c>
      <c r="IT1037">
        <v>1</v>
      </c>
      <c r="IU1037">
        <v>25</v>
      </c>
      <c r="IV1037">
        <v>53.7</v>
      </c>
      <c r="IW1037">
        <v>53.6</v>
      </c>
      <c r="IX1037">
        <v>1.95557</v>
      </c>
      <c r="IY1037">
        <v>2.61108</v>
      </c>
      <c r="IZ1037">
        <v>1.54785</v>
      </c>
      <c r="JA1037">
        <v>2.30591</v>
      </c>
      <c r="JB1037">
        <v>1.34644</v>
      </c>
      <c r="JC1037">
        <v>2.3645</v>
      </c>
      <c r="JD1037">
        <v>33.558</v>
      </c>
      <c r="JE1037">
        <v>24.2188</v>
      </c>
      <c r="JF1037">
        <v>18</v>
      </c>
      <c r="JG1037">
        <v>498.396</v>
      </c>
      <c r="JH1037">
        <v>414.13</v>
      </c>
      <c r="JI1037">
        <v>24.9997</v>
      </c>
      <c r="JJ1037">
        <v>26.3975</v>
      </c>
      <c r="JK1037">
        <v>30.0001</v>
      </c>
      <c r="JL1037">
        <v>26.3556</v>
      </c>
      <c r="JM1037">
        <v>26.2982</v>
      </c>
      <c r="JN1037">
        <v>39.157</v>
      </c>
      <c r="JO1037">
        <v>28.1935</v>
      </c>
      <c r="JP1037">
        <v>89.187</v>
      </c>
      <c r="JQ1037">
        <v>25</v>
      </c>
      <c r="JR1037">
        <v>944.3</v>
      </c>
      <c r="JS1037">
        <v>20.6926</v>
      </c>
      <c r="JT1037">
        <v>102.326</v>
      </c>
      <c r="JU1037">
        <v>103.139</v>
      </c>
    </row>
    <row r="1038" spans="1:281">
      <c r="A1038">
        <v>1020</v>
      </c>
      <c r="B1038">
        <v>1659038583.5</v>
      </c>
      <c r="C1038">
        <v>14900.4000000954</v>
      </c>
      <c r="D1038" t="s">
        <v>2475</v>
      </c>
      <c r="E1038" t="s">
        <v>2476</v>
      </c>
      <c r="F1038">
        <v>5</v>
      </c>
      <c r="G1038" t="s">
        <v>2364</v>
      </c>
      <c r="H1038" t="s">
        <v>417</v>
      </c>
      <c r="I1038">
        <v>1659038575.71429</v>
      </c>
      <c r="J1038">
        <f>(K1038)/1000</f>
        <v>0</v>
      </c>
      <c r="K1038">
        <f>IF(CZ1038, AN1038, AH1038)</f>
        <v>0</v>
      </c>
      <c r="L1038">
        <f>IF(CZ1038, AI1038, AG1038)</f>
        <v>0</v>
      </c>
      <c r="M1038">
        <f>DB1038 - IF(AU1038&gt;1, L1038*CV1038*100.0/(AW1038*DP1038), 0)</f>
        <v>0</v>
      </c>
      <c r="N1038">
        <f>((T1038-J1038/2)*M1038-L1038)/(T1038+J1038/2)</f>
        <v>0</v>
      </c>
      <c r="O1038">
        <f>N1038*(DI1038+DJ1038)/1000.0</f>
        <v>0</v>
      </c>
      <c r="P1038">
        <f>(DB1038 - IF(AU1038&gt;1, L1038*CV1038*100.0/(AW1038*DP1038), 0))*(DI1038+DJ1038)/1000.0</f>
        <v>0</v>
      </c>
      <c r="Q1038">
        <f>2.0/((1/S1038-1/R1038)+SIGN(S1038)*SQRT((1/S1038-1/R1038)*(1/S1038-1/R1038) + 4*CW1038/((CW1038+1)*(CW1038+1))*(2*1/S1038*1/R1038-1/R1038*1/R1038)))</f>
        <v>0</v>
      </c>
      <c r="R1038">
        <f>IF(LEFT(CX1038,1)&lt;&gt;"0",IF(LEFT(CX1038,1)="1",3.0,CY1038),$D$5+$E$5*(DP1038*DI1038/($K$5*1000))+$F$5*(DP1038*DI1038/($K$5*1000))*MAX(MIN(CV1038,$J$5),$I$5)*MAX(MIN(CV1038,$J$5),$I$5)+$G$5*MAX(MIN(CV1038,$J$5),$I$5)*(DP1038*DI1038/($K$5*1000))+$H$5*(DP1038*DI1038/($K$5*1000))*(DP1038*DI1038/($K$5*1000)))</f>
        <v>0</v>
      </c>
      <c r="S1038">
        <f>J1038*(1000-(1000*0.61365*exp(17.502*W1038/(240.97+W1038))/(DI1038+DJ1038)+DD1038)/2)/(1000*0.61365*exp(17.502*W1038/(240.97+W1038))/(DI1038+DJ1038)-DD1038)</f>
        <v>0</v>
      </c>
      <c r="T1038">
        <f>1/((CW1038+1)/(Q1038/1.6)+1/(R1038/1.37)) + CW1038/((CW1038+1)/(Q1038/1.6) + CW1038/(R1038/1.37))</f>
        <v>0</v>
      </c>
      <c r="U1038">
        <f>(CR1038*CU1038)</f>
        <v>0</v>
      </c>
      <c r="V1038">
        <f>(DK1038+(U1038+2*0.95*5.67E-8*(((DK1038+$B$7)+273)^4-(DK1038+273)^4)-44100*J1038)/(1.84*29.3*R1038+8*0.95*5.67E-8*(DK1038+273)^3))</f>
        <v>0</v>
      </c>
      <c r="W1038">
        <f>($C$7*DL1038+$D$7*DM1038+$E$7*V1038)</f>
        <v>0</v>
      </c>
      <c r="X1038">
        <f>0.61365*exp(17.502*W1038/(240.97+W1038))</f>
        <v>0</v>
      </c>
      <c r="Y1038">
        <f>(Z1038/AA1038*100)</f>
        <v>0</v>
      </c>
      <c r="Z1038">
        <f>DD1038*(DI1038+DJ1038)/1000</f>
        <v>0</v>
      </c>
      <c r="AA1038">
        <f>0.61365*exp(17.502*DK1038/(240.97+DK1038))</f>
        <v>0</v>
      </c>
      <c r="AB1038">
        <f>(X1038-DD1038*(DI1038+DJ1038)/1000)</f>
        <v>0</v>
      </c>
      <c r="AC1038">
        <f>(-J1038*44100)</f>
        <v>0</v>
      </c>
      <c r="AD1038">
        <f>2*29.3*R1038*0.92*(DK1038-W1038)</f>
        <v>0</v>
      </c>
      <c r="AE1038">
        <f>2*0.95*5.67E-8*(((DK1038+$B$7)+273)^4-(W1038+273)^4)</f>
        <v>0</v>
      </c>
      <c r="AF1038">
        <f>U1038+AE1038+AC1038+AD1038</f>
        <v>0</v>
      </c>
      <c r="AG1038">
        <f>DH1038*AU1038*(DC1038-DB1038*(1000-AU1038*DE1038)/(1000-AU1038*DD1038))/(100*CV1038)</f>
        <v>0</v>
      </c>
      <c r="AH1038">
        <f>1000*DH1038*AU1038*(DD1038-DE1038)/(100*CV1038*(1000-AU1038*DD1038))</f>
        <v>0</v>
      </c>
      <c r="AI1038">
        <f>(AJ1038 - AK1038 - DI1038*1E3/(8.314*(DK1038+273.15)) * AM1038/DH1038 * AL1038) * DH1038/(100*CV1038) * (1000 - DE1038)/1000</f>
        <v>0</v>
      </c>
      <c r="AJ1038">
        <v>954.278697207838</v>
      </c>
      <c r="AK1038">
        <v>922.821333333333</v>
      </c>
      <c r="AL1038">
        <v>3.47653061520906</v>
      </c>
      <c r="AM1038">
        <v>66.0516311451933</v>
      </c>
      <c r="AN1038">
        <f>(AP1038 - AO1038 + DI1038*1E3/(8.314*(DK1038+273.15)) * AR1038/DH1038 * AQ1038) * DH1038/(100*CV1038) * 1000/(1000 - AP1038)</f>
        <v>0</v>
      </c>
      <c r="AO1038">
        <v>20.7268479946181</v>
      </c>
      <c r="AP1038">
        <v>22.9726608391608</v>
      </c>
      <c r="AQ1038">
        <v>1.12439255334969e-05</v>
      </c>
      <c r="AR1038">
        <v>92.4097792653795</v>
      </c>
      <c r="AS1038">
        <v>0</v>
      </c>
      <c r="AT1038">
        <v>0</v>
      </c>
      <c r="AU1038">
        <f>IF(AS1038*$H$13&gt;=AW1038,1.0,(AW1038/(AW1038-AS1038*$H$13)))</f>
        <v>0</v>
      </c>
      <c r="AV1038">
        <f>(AU1038-1)*100</f>
        <v>0</v>
      </c>
      <c r="AW1038">
        <f>MAX(0,($B$13+$C$13*DP1038)/(1+$D$13*DP1038)*DI1038/(DK1038+273)*$E$13)</f>
        <v>0</v>
      </c>
      <c r="AX1038" t="s">
        <v>418</v>
      </c>
      <c r="AY1038" t="s">
        <v>418</v>
      </c>
      <c r="AZ1038">
        <v>0</v>
      </c>
      <c r="BA1038">
        <v>0</v>
      </c>
      <c r="BB1038">
        <f>1-AZ1038/BA1038</f>
        <v>0</v>
      </c>
      <c r="BC1038">
        <v>0</v>
      </c>
      <c r="BD1038" t="s">
        <v>418</v>
      </c>
      <c r="BE1038" t="s">
        <v>418</v>
      </c>
      <c r="BF1038">
        <v>0</v>
      </c>
      <c r="BG1038">
        <v>0</v>
      </c>
      <c r="BH1038">
        <f>1-BF1038/BG1038</f>
        <v>0</v>
      </c>
      <c r="BI1038">
        <v>0.5</v>
      </c>
      <c r="BJ1038">
        <f>CS1038</f>
        <v>0</v>
      </c>
      <c r="BK1038">
        <f>L1038</f>
        <v>0</v>
      </c>
      <c r="BL1038">
        <f>BH1038*BI1038*BJ1038</f>
        <v>0</v>
      </c>
      <c r="BM1038">
        <f>(BK1038-BC1038)/BJ1038</f>
        <v>0</v>
      </c>
      <c r="BN1038">
        <f>(BA1038-BG1038)/BG1038</f>
        <v>0</v>
      </c>
      <c r="BO1038">
        <f>AZ1038/(BB1038+AZ1038/BG1038)</f>
        <v>0</v>
      </c>
      <c r="BP1038" t="s">
        <v>418</v>
      </c>
      <c r="BQ1038">
        <v>0</v>
      </c>
      <c r="BR1038">
        <f>IF(BQ1038&lt;&gt;0, BQ1038, BO1038)</f>
        <v>0</v>
      </c>
      <c r="BS1038">
        <f>1-BR1038/BG1038</f>
        <v>0</v>
      </c>
      <c r="BT1038">
        <f>(BG1038-BF1038)/(BG1038-BR1038)</f>
        <v>0</v>
      </c>
      <c r="BU1038">
        <f>(BA1038-BG1038)/(BA1038-BR1038)</f>
        <v>0</v>
      </c>
      <c r="BV1038">
        <f>(BG1038-BF1038)/(BG1038-AZ1038)</f>
        <v>0</v>
      </c>
      <c r="BW1038">
        <f>(BA1038-BG1038)/(BA1038-AZ1038)</f>
        <v>0</v>
      </c>
      <c r="BX1038">
        <f>(BT1038*BR1038/BF1038)</f>
        <v>0</v>
      </c>
      <c r="BY1038">
        <f>(1-BX1038)</f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f>$B$11*DQ1038+$C$11*DR1038+$F$11*EC1038*(1-EF1038)</f>
        <v>0</v>
      </c>
      <c r="CS1038">
        <f>CR1038*CT1038</f>
        <v>0</v>
      </c>
      <c r="CT1038">
        <f>($B$11*$D$9+$C$11*$D$9+$F$11*((EP1038+EH1038)/MAX(EP1038+EH1038+EQ1038, 0.1)*$I$9+EQ1038/MAX(EP1038+EH1038+EQ1038, 0.1)*$J$9))/($B$11+$C$11+$F$11)</f>
        <v>0</v>
      </c>
      <c r="CU1038">
        <f>($B$11*$K$9+$C$11*$K$9+$F$11*((EP1038+EH1038)/MAX(EP1038+EH1038+EQ1038, 0.1)*$P$9+EQ1038/MAX(EP1038+EH1038+EQ1038, 0.1)*$Q$9))/($B$11+$C$11+$F$11)</f>
        <v>0</v>
      </c>
      <c r="CV1038">
        <v>6</v>
      </c>
      <c r="CW1038">
        <v>0.5</v>
      </c>
      <c r="CX1038" t="s">
        <v>419</v>
      </c>
      <c r="CY1038">
        <v>2</v>
      </c>
      <c r="CZ1038" t="b">
        <v>1</v>
      </c>
      <c r="DA1038">
        <v>1659038575.71429</v>
      </c>
      <c r="DB1038">
        <v>877.215607142857</v>
      </c>
      <c r="DC1038">
        <v>917.482</v>
      </c>
      <c r="DD1038">
        <v>22.9681178571429</v>
      </c>
      <c r="DE1038">
        <v>20.7271428571429</v>
      </c>
      <c r="DF1038">
        <v>868.096</v>
      </c>
      <c r="DG1038">
        <v>22.5620642857143</v>
      </c>
      <c r="DH1038">
        <v>500.073607142857</v>
      </c>
      <c r="DI1038">
        <v>90.2440892857143</v>
      </c>
      <c r="DJ1038">
        <v>0.0433717357142857</v>
      </c>
      <c r="DK1038">
        <v>27.2196892857143</v>
      </c>
      <c r="DL1038">
        <v>27.7498785714286</v>
      </c>
      <c r="DM1038">
        <v>999.9</v>
      </c>
      <c r="DN1038">
        <v>0</v>
      </c>
      <c r="DO1038">
        <v>0</v>
      </c>
      <c r="DP1038">
        <v>9980.89285714286</v>
      </c>
      <c r="DQ1038">
        <v>0</v>
      </c>
      <c r="DR1038">
        <v>16.0527</v>
      </c>
      <c r="DS1038">
        <v>-40.2663928571429</v>
      </c>
      <c r="DT1038">
        <v>897.83725</v>
      </c>
      <c r="DU1038">
        <v>936.901321428571</v>
      </c>
      <c r="DV1038">
        <v>2.24098821428571</v>
      </c>
      <c r="DW1038">
        <v>917.482</v>
      </c>
      <c r="DX1038">
        <v>20.7271428571429</v>
      </c>
      <c r="DY1038">
        <v>2.07273785714286</v>
      </c>
      <c r="DZ1038">
        <v>1.87050214285714</v>
      </c>
      <c r="EA1038">
        <v>18.0112035714286</v>
      </c>
      <c r="EB1038">
        <v>16.3887607142857</v>
      </c>
      <c r="EC1038">
        <v>1999.98321428571</v>
      </c>
      <c r="ED1038">
        <v>0.979999428571428</v>
      </c>
      <c r="EE1038">
        <v>0.0200005571428571</v>
      </c>
      <c r="EF1038">
        <v>0</v>
      </c>
      <c r="EG1038">
        <v>488.818142857143</v>
      </c>
      <c r="EH1038">
        <v>5.00063</v>
      </c>
      <c r="EI1038">
        <v>9824.06642857143</v>
      </c>
      <c r="EJ1038">
        <v>17256.7428571429</v>
      </c>
      <c r="EK1038">
        <v>37.8705</v>
      </c>
      <c r="EL1038">
        <v>37.98425</v>
      </c>
      <c r="EM1038">
        <v>37.3794285714286</v>
      </c>
      <c r="EN1038">
        <v>37.25</v>
      </c>
      <c r="EO1038">
        <v>38.8816428571429</v>
      </c>
      <c r="EP1038">
        <v>1955.08178571429</v>
      </c>
      <c r="EQ1038">
        <v>39.9014285714286</v>
      </c>
      <c r="ER1038">
        <v>0</v>
      </c>
      <c r="ES1038">
        <v>1659038582.5</v>
      </c>
      <c r="ET1038">
        <v>0</v>
      </c>
      <c r="EU1038">
        <v>488.810192307692</v>
      </c>
      <c r="EV1038">
        <v>11.0974700771312</v>
      </c>
      <c r="EW1038">
        <v>213.021196275953</v>
      </c>
      <c r="EX1038">
        <v>9824.25192307692</v>
      </c>
      <c r="EY1038">
        <v>15</v>
      </c>
      <c r="EZ1038">
        <v>1659035359.5</v>
      </c>
      <c r="FA1038" t="s">
        <v>1976</v>
      </c>
      <c r="FB1038">
        <v>1659035357.5</v>
      </c>
      <c r="FC1038">
        <v>1659035359.5</v>
      </c>
      <c r="FD1038">
        <v>1</v>
      </c>
      <c r="FE1038">
        <v>-0.104</v>
      </c>
      <c r="FF1038">
        <v>-0.037</v>
      </c>
      <c r="FG1038">
        <v>6.435</v>
      </c>
      <c r="FH1038">
        <v>0.501</v>
      </c>
      <c r="FI1038">
        <v>420</v>
      </c>
      <c r="FJ1038">
        <v>25</v>
      </c>
      <c r="FK1038">
        <v>0.45</v>
      </c>
      <c r="FL1038">
        <v>0.11</v>
      </c>
      <c r="FM1038">
        <v>-40.12284</v>
      </c>
      <c r="FN1038">
        <v>-2.58942664165086</v>
      </c>
      <c r="FO1038">
        <v>0.445444697353105</v>
      </c>
      <c r="FP1038">
        <v>0</v>
      </c>
      <c r="FQ1038">
        <v>488.257411764706</v>
      </c>
      <c r="FR1038">
        <v>11.1925439202708</v>
      </c>
      <c r="FS1038">
        <v>1.1184383050551</v>
      </c>
      <c r="FT1038">
        <v>0</v>
      </c>
      <c r="FU1038">
        <v>2.24015825</v>
      </c>
      <c r="FV1038">
        <v>0.0225745215759806</v>
      </c>
      <c r="FW1038">
        <v>0.00327864597623776</v>
      </c>
      <c r="FX1038">
        <v>1</v>
      </c>
      <c r="FY1038">
        <v>1</v>
      </c>
      <c r="FZ1038">
        <v>3</v>
      </c>
      <c r="GA1038" t="s">
        <v>421</v>
      </c>
      <c r="GB1038">
        <v>2.97433</v>
      </c>
      <c r="GC1038">
        <v>2.69739</v>
      </c>
      <c r="GD1038">
        <v>0.155478</v>
      </c>
      <c r="GE1038">
        <v>0.161008</v>
      </c>
      <c r="GF1038">
        <v>0.100041</v>
      </c>
      <c r="GG1038">
        <v>0.0940358</v>
      </c>
      <c r="GH1038">
        <v>32887.9</v>
      </c>
      <c r="GI1038">
        <v>35739.5</v>
      </c>
      <c r="GJ1038">
        <v>35287.6</v>
      </c>
      <c r="GK1038">
        <v>38630.4</v>
      </c>
      <c r="GL1038">
        <v>45028.9</v>
      </c>
      <c r="GM1038">
        <v>50549.8</v>
      </c>
      <c r="GN1038">
        <v>55160.2</v>
      </c>
      <c r="GO1038">
        <v>61964.3</v>
      </c>
      <c r="GP1038">
        <v>1.9876</v>
      </c>
      <c r="GQ1038">
        <v>1.8544</v>
      </c>
      <c r="GR1038">
        <v>0.151098</v>
      </c>
      <c r="GS1038">
        <v>0</v>
      </c>
      <c r="GT1038">
        <v>25.3225</v>
      </c>
      <c r="GU1038">
        <v>999.9</v>
      </c>
      <c r="GV1038">
        <v>57.643</v>
      </c>
      <c r="GW1038">
        <v>29.144</v>
      </c>
      <c r="GX1038">
        <v>25.9033</v>
      </c>
      <c r="GY1038">
        <v>56.122</v>
      </c>
      <c r="GZ1038">
        <v>45.7051</v>
      </c>
      <c r="HA1038">
        <v>1</v>
      </c>
      <c r="HB1038">
        <v>-0.0669512</v>
      </c>
      <c r="HC1038">
        <v>-0.0148148</v>
      </c>
      <c r="HD1038">
        <v>20.114</v>
      </c>
      <c r="HE1038">
        <v>5.20172</v>
      </c>
      <c r="HF1038">
        <v>12.0052</v>
      </c>
      <c r="HG1038">
        <v>4.976</v>
      </c>
      <c r="HH1038">
        <v>3.2936</v>
      </c>
      <c r="HI1038">
        <v>9999</v>
      </c>
      <c r="HJ1038">
        <v>9999</v>
      </c>
      <c r="HK1038">
        <v>9999</v>
      </c>
      <c r="HL1038">
        <v>631.8</v>
      </c>
      <c r="HM1038">
        <v>1.86313</v>
      </c>
      <c r="HN1038">
        <v>1.86798</v>
      </c>
      <c r="HO1038">
        <v>1.8678</v>
      </c>
      <c r="HP1038">
        <v>1.86893</v>
      </c>
      <c r="HQ1038">
        <v>1.86981</v>
      </c>
      <c r="HR1038">
        <v>1.86584</v>
      </c>
      <c r="HS1038">
        <v>1.86691</v>
      </c>
      <c r="HT1038">
        <v>1.86829</v>
      </c>
      <c r="HU1038">
        <v>5</v>
      </c>
      <c r="HV1038">
        <v>0</v>
      </c>
      <c r="HW1038">
        <v>0</v>
      </c>
      <c r="HX1038">
        <v>0</v>
      </c>
      <c r="HY1038" t="s">
        <v>422</v>
      </c>
      <c r="HZ1038" t="s">
        <v>423</v>
      </c>
      <c r="IA1038" t="s">
        <v>424</v>
      </c>
      <c r="IB1038" t="s">
        <v>424</v>
      </c>
      <c r="IC1038" t="s">
        <v>424</v>
      </c>
      <c r="ID1038" t="s">
        <v>424</v>
      </c>
      <c r="IE1038">
        <v>0</v>
      </c>
      <c r="IF1038">
        <v>100</v>
      </c>
      <c r="IG1038">
        <v>100</v>
      </c>
      <c r="IH1038">
        <v>9.266</v>
      </c>
      <c r="II1038">
        <v>0.4063</v>
      </c>
      <c r="IJ1038">
        <v>3.92360093765785</v>
      </c>
      <c r="IK1038">
        <v>0.00601174518973114</v>
      </c>
      <c r="IL1038">
        <v>2.77886958061485e-07</v>
      </c>
      <c r="IM1038">
        <v>-3.54636231360687e-10</v>
      </c>
      <c r="IN1038">
        <v>-0.0563701243599933</v>
      </c>
      <c r="IO1038">
        <v>-0.0144154843440888</v>
      </c>
      <c r="IP1038">
        <v>0.00183489941427445</v>
      </c>
      <c r="IQ1038">
        <v>-1.27444401181449e-05</v>
      </c>
      <c r="IR1038">
        <v>-4</v>
      </c>
      <c r="IS1038">
        <v>1848</v>
      </c>
      <c r="IT1038">
        <v>1</v>
      </c>
      <c r="IU1038">
        <v>25</v>
      </c>
      <c r="IV1038">
        <v>53.8</v>
      </c>
      <c r="IW1038">
        <v>53.7</v>
      </c>
      <c r="IX1038">
        <v>1.98608</v>
      </c>
      <c r="IY1038">
        <v>2.61963</v>
      </c>
      <c r="IZ1038">
        <v>1.54785</v>
      </c>
      <c r="JA1038">
        <v>2.30591</v>
      </c>
      <c r="JB1038">
        <v>1.34644</v>
      </c>
      <c r="JC1038">
        <v>2.35962</v>
      </c>
      <c r="JD1038">
        <v>33.558</v>
      </c>
      <c r="JE1038">
        <v>24.2188</v>
      </c>
      <c r="JF1038">
        <v>18</v>
      </c>
      <c r="JG1038">
        <v>499.558</v>
      </c>
      <c r="JH1038">
        <v>413.564</v>
      </c>
      <c r="JI1038">
        <v>24.9997</v>
      </c>
      <c r="JJ1038">
        <v>26.3954</v>
      </c>
      <c r="JK1038">
        <v>30</v>
      </c>
      <c r="JL1038">
        <v>26.3533</v>
      </c>
      <c r="JM1038">
        <v>26.2982</v>
      </c>
      <c r="JN1038">
        <v>39.7682</v>
      </c>
      <c r="JO1038">
        <v>28.1935</v>
      </c>
      <c r="JP1038">
        <v>89.187</v>
      </c>
      <c r="JQ1038">
        <v>25</v>
      </c>
      <c r="JR1038">
        <v>957.742</v>
      </c>
      <c r="JS1038">
        <v>20.6844</v>
      </c>
      <c r="JT1038">
        <v>102.324</v>
      </c>
      <c r="JU1038">
        <v>103.139</v>
      </c>
    </row>
    <row r="1039" spans="1:281">
      <c r="A1039">
        <v>1021</v>
      </c>
      <c r="B1039">
        <v>1659038588.5</v>
      </c>
      <c r="C1039">
        <v>14905.4000000954</v>
      </c>
      <c r="D1039" t="s">
        <v>2477</v>
      </c>
      <c r="E1039" t="s">
        <v>2478</v>
      </c>
      <c r="F1039">
        <v>5</v>
      </c>
      <c r="G1039" t="s">
        <v>2364</v>
      </c>
      <c r="H1039" t="s">
        <v>417</v>
      </c>
      <c r="I1039">
        <v>1659038581</v>
      </c>
      <c r="J1039">
        <f>(K1039)/1000</f>
        <v>0</v>
      </c>
      <c r="K1039">
        <f>IF(CZ1039, AN1039, AH1039)</f>
        <v>0</v>
      </c>
      <c r="L1039">
        <f>IF(CZ1039, AI1039, AG1039)</f>
        <v>0</v>
      </c>
      <c r="M1039">
        <f>DB1039 - IF(AU1039&gt;1, L1039*CV1039*100.0/(AW1039*DP1039), 0)</f>
        <v>0</v>
      </c>
      <c r="N1039">
        <f>((T1039-J1039/2)*M1039-L1039)/(T1039+J1039/2)</f>
        <v>0</v>
      </c>
      <c r="O1039">
        <f>N1039*(DI1039+DJ1039)/1000.0</f>
        <v>0</v>
      </c>
      <c r="P1039">
        <f>(DB1039 - IF(AU1039&gt;1, L1039*CV1039*100.0/(AW1039*DP1039), 0))*(DI1039+DJ1039)/1000.0</f>
        <v>0</v>
      </c>
      <c r="Q1039">
        <f>2.0/((1/S1039-1/R1039)+SIGN(S1039)*SQRT((1/S1039-1/R1039)*(1/S1039-1/R1039) + 4*CW1039/((CW1039+1)*(CW1039+1))*(2*1/S1039*1/R1039-1/R1039*1/R1039)))</f>
        <v>0</v>
      </c>
      <c r="R1039">
        <f>IF(LEFT(CX1039,1)&lt;&gt;"0",IF(LEFT(CX1039,1)="1",3.0,CY1039),$D$5+$E$5*(DP1039*DI1039/($K$5*1000))+$F$5*(DP1039*DI1039/($K$5*1000))*MAX(MIN(CV1039,$J$5),$I$5)*MAX(MIN(CV1039,$J$5),$I$5)+$G$5*MAX(MIN(CV1039,$J$5),$I$5)*(DP1039*DI1039/($K$5*1000))+$H$5*(DP1039*DI1039/($K$5*1000))*(DP1039*DI1039/($K$5*1000)))</f>
        <v>0</v>
      </c>
      <c r="S1039">
        <f>J1039*(1000-(1000*0.61365*exp(17.502*W1039/(240.97+W1039))/(DI1039+DJ1039)+DD1039)/2)/(1000*0.61365*exp(17.502*W1039/(240.97+W1039))/(DI1039+DJ1039)-DD1039)</f>
        <v>0</v>
      </c>
      <c r="T1039">
        <f>1/((CW1039+1)/(Q1039/1.6)+1/(R1039/1.37)) + CW1039/((CW1039+1)/(Q1039/1.6) + CW1039/(R1039/1.37))</f>
        <v>0</v>
      </c>
      <c r="U1039">
        <f>(CR1039*CU1039)</f>
        <v>0</v>
      </c>
      <c r="V1039">
        <f>(DK1039+(U1039+2*0.95*5.67E-8*(((DK1039+$B$7)+273)^4-(DK1039+273)^4)-44100*J1039)/(1.84*29.3*R1039+8*0.95*5.67E-8*(DK1039+273)^3))</f>
        <v>0</v>
      </c>
      <c r="W1039">
        <f>($C$7*DL1039+$D$7*DM1039+$E$7*V1039)</f>
        <v>0</v>
      </c>
      <c r="X1039">
        <f>0.61365*exp(17.502*W1039/(240.97+W1039))</f>
        <v>0</v>
      </c>
      <c r="Y1039">
        <f>(Z1039/AA1039*100)</f>
        <v>0</v>
      </c>
      <c r="Z1039">
        <f>DD1039*(DI1039+DJ1039)/1000</f>
        <v>0</v>
      </c>
      <c r="AA1039">
        <f>0.61365*exp(17.502*DK1039/(240.97+DK1039))</f>
        <v>0</v>
      </c>
      <c r="AB1039">
        <f>(X1039-DD1039*(DI1039+DJ1039)/1000)</f>
        <v>0</v>
      </c>
      <c r="AC1039">
        <f>(-J1039*44100)</f>
        <v>0</v>
      </c>
      <c r="AD1039">
        <f>2*29.3*R1039*0.92*(DK1039-W1039)</f>
        <v>0</v>
      </c>
      <c r="AE1039">
        <f>2*0.95*5.67E-8*(((DK1039+$B$7)+273)^4-(W1039+273)^4)</f>
        <v>0</v>
      </c>
      <c r="AF1039">
        <f>U1039+AE1039+AC1039+AD1039</f>
        <v>0</v>
      </c>
      <c r="AG1039">
        <f>DH1039*AU1039*(DC1039-DB1039*(1000-AU1039*DE1039)/(1000-AU1039*DD1039))/(100*CV1039)</f>
        <v>0</v>
      </c>
      <c r="AH1039">
        <f>1000*DH1039*AU1039*(DD1039-DE1039)/(100*CV1039*(1000-AU1039*DD1039))</f>
        <v>0</v>
      </c>
      <c r="AI1039">
        <f>(AJ1039 - AK1039 - DI1039*1E3/(8.314*(DK1039+273.15)) * AM1039/DH1039 * AL1039) * DH1039/(100*CV1039) * (1000 - DE1039)/1000</f>
        <v>0</v>
      </c>
      <c r="AJ1039">
        <v>971.63112223127</v>
      </c>
      <c r="AK1039">
        <v>939.854375757576</v>
      </c>
      <c r="AL1039">
        <v>3.41793628176312</v>
      </c>
      <c r="AM1039">
        <v>66.0516311451933</v>
      </c>
      <c r="AN1039">
        <f>(AP1039 - AO1039 + DI1039*1E3/(8.314*(DK1039+273.15)) * AR1039/DH1039 * AQ1039) * DH1039/(100*CV1039) * 1000/(1000 - AP1039)</f>
        <v>0</v>
      </c>
      <c r="AO1039">
        <v>20.7271787576497</v>
      </c>
      <c r="AP1039">
        <v>22.9713916083916</v>
      </c>
      <c r="AQ1039">
        <v>1.1089161689307e-05</v>
      </c>
      <c r="AR1039">
        <v>92.4097792653795</v>
      </c>
      <c r="AS1039">
        <v>0</v>
      </c>
      <c r="AT1039">
        <v>0</v>
      </c>
      <c r="AU1039">
        <f>IF(AS1039*$H$13&gt;=AW1039,1.0,(AW1039/(AW1039-AS1039*$H$13)))</f>
        <v>0</v>
      </c>
      <c r="AV1039">
        <f>(AU1039-1)*100</f>
        <v>0</v>
      </c>
      <c r="AW1039">
        <f>MAX(0,($B$13+$C$13*DP1039)/(1+$D$13*DP1039)*DI1039/(DK1039+273)*$E$13)</f>
        <v>0</v>
      </c>
      <c r="AX1039" t="s">
        <v>418</v>
      </c>
      <c r="AY1039" t="s">
        <v>418</v>
      </c>
      <c r="AZ1039">
        <v>0</v>
      </c>
      <c r="BA1039">
        <v>0</v>
      </c>
      <c r="BB1039">
        <f>1-AZ1039/BA1039</f>
        <v>0</v>
      </c>
      <c r="BC1039">
        <v>0</v>
      </c>
      <c r="BD1039" t="s">
        <v>418</v>
      </c>
      <c r="BE1039" t="s">
        <v>418</v>
      </c>
      <c r="BF1039">
        <v>0</v>
      </c>
      <c r="BG1039">
        <v>0</v>
      </c>
      <c r="BH1039">
        <f>1-BF1039/BG1039</f>
        <v>0</v>
      </c>
      <c r="BI1039">
        <v>0.5</v>
      </c>
      <c r="BJ1039">
        <f>CS1039</f>
        <v>0</v>
      </c>
      <c r="BK1039">
        <f>L1039</f>
        <v>0</v>
      </c>
      <c r="BL1039">
        <f>BH1039*BI1039*BJ1039</f>
        <v>0</v>
      </c>
      <c r="BM1039">
        <f>(BK1039-BC1039)/BJ1039</f>
        <v>0</v>
      </c>
      <c r="BN1039">
        <f>(BA1039-BG1039)/BG1039</f>
        <v>0</v>
      </c>
      <c r="BO1039">
        <f>AZ1039/(BB1039+AZ1039/BG1039)</f>
        <v>0</v>
      </c>
      <c r="BP1039" t="s">
        <v>418</v>
      </c>
      <c r="BQ1039">
        <v>0</v>
      </c>
      <c r="BR1039">
        <f>IF(BQ1039&lt;&gt;0, BQ1039, BO1039)</f>
        <v>0</v>
      </c>
      <c r="BS1039">
        <f>1-BR1039/BG1039</f>
        <v>0</v>
      </c>
      <c r="BT1039">
        <f>(BG1039-BF1039)/(BG1039-BR1039)</f>
        <v>0</v>
      </c>
      <c r="BU1039">
        <f>(BA1039-BG1039)/(BA1039-BR1039)</f>
        <v>0</v>
      </c>
      <c r="BV1039">
        <f>(BG1039-BF1039)/(BG1039-AZ1039)</f>
        <v>0</v>
      </c>
      <c r="BW1039">
        <f>(BA1039-BG1039)/(BA1039-AZ1039)</f>
        <v>0</v>
      </c>
      <c r="BX1039">
        <f>(BT1039*BR1039/BF1039)</f>
        <v>0</v>
      </c>
      <c r="BY1039">
        <f>(1-BX1039)</f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f>$B$11*DQ1039+$C$11*DR1039+$F$11*EC1039*(1-EF1039)</f>
        <v>0</v>
      </c>
      <c r="CS1039">
        <f>CR1039*CT1039</f>
        <v>0</v>
      </c>
      <c r="CT1039">
        <f>($B$11*$D$9+$C$11*$D$9+$F$11*((EP1039+EH1039)/MAX(EP1039+EH1039+EQ1039, 0.1)*$I$9+EQ1039/MAX(EP1039+EH1039+EQ1039, 0.1)*$J$9))/($B$11+$C$11+$F$11)</f>
        <v>0</v>
      </c>
      <c r="CU1039">
        <f>($B$11*$K$9+$C$11*$K$9+$F$11*((EP1039+EH1039)/MAX(EP1039+EH1039+EQ1039, 0.1)*$P$9+EQ1039/MAX(EP1039+EH1039+EQ1039, 0.1)*$Q$9))/($B$11+$C$11+$F$11)</f>
        <v>0</v>
      </c>
      <c r="CV1039">
        <v>6</v>
      </c>
      <c r="CW1039">
        <v>0.5</v>
      </c>
      <c r="CX1039" t="s">
        <v>419</v>
      </c>
      <c r="CY1039">
        <v>2</v>
      </c>
      <c r="CZ1039" t="b">
        <v>1</v>
      </c>
      <c r="DA1039">
        <v>1659038581</v>
      </c>
      <c r="DB1039">
        <v>894.875851851852</v>
      </c>
      <c r="DC1039">
        <v>935.425925925926</v>
      </c>
      <c r="DD1039">
        <v>22.9701592592593</v>
      </c>
      <c r="DE1039">
        <v>20.7270185185185</v>
      </c>
      <c r="DF1039">
        <v>885.656444444445</v>
      </c>
      <c r="DG1039">
        <v>22.5640111111111</v>
      </c>
      <c r="DH1039">
        <v>500.047333333333</v>
      </c>
      <c r="DI1039">
        <v>90.2437481481482</v>
      </c>
      <c r="DJ1039">
        <v>0.0434837333333333</v>
      </c>
      <c r="DK1039">
        <v>27.2326444444444</v>
      </c>
      <c r="DL1039">
        <v>27.7817222222222</v>
      </c>
      <c r="DM1039">
        <v>999.9</v>
      </c>
      <c r="DN1039">
        <v>0</v>
      </c>
      <c r="DO1039">
        <v>0</v>
      </c>
      <c r="DP1039">
        <v>9979.81481481482</v>
      </c>
      <c r="DQ1039">
        <v>0</v>
      </c>
      <c r="DR1039">
        <v>16.0527</v>
      </c>
      <c r="DS1039">
        <v>-40.5500925925926</v>
      </c>
      <c r="DT1039">
        <v>915.914555555555</v>
      </c>
      <c r="DU1039">
        <v>955.224888888889</v>
      </c>
      <c r="DV1039">
        <v>2.24315222222222</v>
      </c>
      <c r="DW1039">
        <v>935.425925925926</v>
      </c>
      <c r="DX1039">
        <v>20.7270185185185</v>
      </c>
      <c r="DY1039">
        <v>2.07291444444444</v>
      </c>
      <c r="DZ1039">
        <v>1.87048444444444</v>
      </c>
      <c r="EA1039">
        <v>18.0125666666667</v>
      </c>
      <c r="EB1039">
        <v>16.3886037037037</v>
      </c>
      <c r="EC1039">
        <v>1999.9837037037</v>
      </c>
      <c r="ED1039">
        <v>0.979999333333333</v>
      </c>
      <c r="EE1039">
        <v>0.0200006333333333</v>
      </c>
      <c r="EF1039">
        <v>0</v>
      </c>
      <c r="EG1039">
        <v>489.73562962963</v>
      </c>
      <c r="EH1039">
        <v>5.00063</v>
      </c>
      <c r="EI1039">
        <v>9841.98259259259</v>
      </c>
      <c r="EJ1039">
        <v>17256.7518518518</v>
      </c>
      <c r="EK1039">
        <v>37.8633333333333</v>
      </c>
      <c r="EL1039">
        <v>37.9626666666667</v>
      </c>
      <c r="EM1039">
        <v>37.375</v>
      </c>
      <c r="EN1039">
        <v>37.25</v>
      </c>
      <c r="EO1039">
        <v>38.8795925925926</v>
      </c>
      <c r="EP1039">
        <v>1955.08222222222</v>
      </c>
      <c r="EQ1039">
        <v>39.9014814814815</v>
      </c>
      <c r="ER1039">
        <v>0</v>
      </c>
      <c r="ES1039">
        <v>1659038587.9</v>
      </c>
      <c r="ET1039">
        <v>0</v>
      </c>
      <c r="EU1039">
        <v>489.78876</v>
      </c>
      <c r="EV1039">
        <v>9.18130767680848</v>
      </c>
      <c r="EW1039">
        <v>191.346922724589</v>
      </c>
      <c r="EX1039">
        <v>9843.574</v>
      </c>
      <c r="EY1039">
        <v>15</v>
      </c>
      <c r="EZ1039">
        <v>1659035359.5</v>
      </c>
      <c r="FA1039" t="s">
        <v>1976</v>
      </c>
      <c r="FB1039">
        <v>1659035357.5</v>
      </c>
      <c r="FC1039">
        <v>1659035359.5</v>
      </c>
      <c r="FD1039">
        <v>1</v>
      </c>
      <c r="FE1039">
        <v>-0.104</v>
      </c>
      <c r="FF1039">
        <v>-0.037</v>
      </c>
      <c r="FG1039">
        <v>6.435</v>
      </c>
      <c r="FH1039">
        <v>0.501</v>
      </c>
      <c r="FI1039">
        <v>420</v>
      </c>
      <c r="FJ1039">
        <v>25</v>
      </c>
      <c r="FK1039">
        <v>0.45</v>
      </c>
      <c r="FL1039">
        <v>0.11</v>
      </c>
      <c r="FM1039">
        <v>-40.2896756097561</v>
      </c>
      <c r="FN1039">
        <v>-4.00416794425084</v>
      </c>
      <c r="FO1039">
        <v>0.516124228182819</v>
      </c>
      <c r="FP1039">
        <v>0</v>
      </c>
      <c r="FQ1039">
        <v>488.993147058824</v>
      </c>
      <c r="FR1039">
        <v>10.6682811383325</v>
      </c>
      <c r="FS1039">
        <v>1.06921849229054</v>
      </c>
      <c r="FT1039">
        <v>0</v>
      </c>
      <c r="FU1039">
        <v>2.24179097560976</v>
      </c>
      <c r="FV1039">
        <v>0.0302489895470412</v>
      </c>
      <c r="FW1039">
        <v>0.00398019965480228</v>
      </c>
      <c r="FX1039">
        <v>1</v>
      </c>
      <c r="FY1039">
        <v>1</v>
      </c>
      <c r="FZ1039">
        <v>3</v>
      </c>
      <c r="GA1039" t="s">
        <v>421</v>
      </c>
      <c r="GB1039">
        <v>2.97358</v>
      </c>
      <c r="GC1039">
        <v>2.69718</v>
      </c>
      <c r="GD1039">
        <v>0.15737</v>
      </c>
      <c r="GE1039">
        <v>0.162843</v>
      </c>
      <c r="GF1039">
        <v>0.100035</v>
      </c>
      <c r="GG1039">
        <v>0.0940422</v>
      </c>
      <c r="GH1039">
        <v>32815.1</v>
      </c>
      <c r="GI1039">
        <v>35661.6</v>
      </c>
      <c r="GJ1039">
        <v>35288.5</v>
      </c>
      <c r="GK1039">
        <v>38630.7</v>
      </c>
      <c r="GL1039">
        <v>45029.8</v>
      </c>
      <c r="GM1039">
        <v>50550.1</v>
      </c>
      <c r="GN1039">
        <v>55160.9</v>
      </c>
      <c r="GO1039">
        <v>61965</v>
      </c>
      <c r="GP1039">
        <v>1.9866</v>
      </c>
      <c r="GQ1039">
        <v>1.855</v>
      </c>
      <c r="GR1039">
        <v>0.153929</v>
      </c>
      <c r="GS1039">
        <v>0</v>
      </c>
      <c r="GT1039">
        <v>25.3182</v>
      </c>
      <c r="GU1039">
        <v>999.9</v>
      </c>
      <c r="GV1039">
        <v>57.643</v>
      </c>
      <c r="GW1039">
        <v>29.134</v>
      </c>
      <c r="GX1039">
        <v>25.888</v>
      </c>
      <c r="GY1039">
        <v>55.922</v>
      </c>
      <c r="GZ1039">
        <v>45.8614</v>
      </c>
      <c r="HA1039">
        <v>1</v>
      </c>
      <c r="HB1039">
        <v>-0.0668293</v>
      </c>
      <c r="HC1039">
        <v>-0.0137255</v>
      </c>
      <c r="HD1039">
        <v>20.1135</v>
      </c>
      <c r="HE1039">
        <v>5.20291</v>
      </c>
      <c r="HF1039">
        <v>12.0052</v>
      </c>
      <c r="HG1039">
        <v>4.976</v>
      </c>
      <c r="HH1039">
        <v>3.2936</v>
      </c>
      <c r="HI1039">
        <v>9999</v>
      </c>
      <c r="HJ1039">
        <v>9999</v>
      </c>
      <c r="HK1039">
        <v>9999</v>
      </c>
      <c r="HL1039">
        <v>631.8</v>
      </c>
      <c r="HM1039">
        <v>1.86316</v>
      </c>
      <c r="HN1039">
        <v>1.86798</v>
      </c>
      <c r="HO1039">
        <v>1.86783</v>
      </c>
      <c r="HP1039">
        <v>1.86896</v>
      </c>
      <c r="HQ1039">
        <v>1.86981</v>
      </c>
      <c r="HR1039">
        <v>1.86584</v>
      </c>
      <c r="HS1039">
        <v>1.86691</v>
      </c>
      <c r="HT1039">
        <v>1.86829</v>
      </c>
      <c r="HU1039">
        <v>5</v>
      </c>
      <c r="HV1039">
        <v>0</v>
      </c>
      <c r="HW1039">
        <v>0</v>
      </c>
      <c r="HX1039">
        <v>0</v>
      </c>
      <c r="HY1039" t="s">
        <v>422</v>
      </c>
      <c r="HZ1039" t="s">
        <v>423</v>
      </c>
      <c r="IA1039" t="s">
        <v>424</v>
      </c>
      <c r="IB1039" t="s">
        <v>424</v>
      </c>
      <c r="IC1039" t="s">
        <v>424</v>
      </c>
      <c r="ID1039" t="s">
        <v>424</v>
      </c>
      <c r="IE1039">
        <v>0</v>
      </c>
      <c r="IF1039">
        <v>100</v>
      </c>
      <c r="IG1039">
        <v>100</v>
      </c>
      <c r="IH1039">
        <v>9.361</v>
      </c>
      <c r="II1039">
        <v>0.4062</v>
      </c>
      <c r="IJ1039">
        <v>3.92360093765785</v>
      </c>
      <c r="IK1039">
        <v>0.00601174518973114</v>
      </c>
      <c r="IL1039">
        <v>2.77886958061485e-07</v>
      </c>
      <c r="IM1039">
        <v>-3.54636231360687e-10</v>
      </c>
      <c r="IN1039">
        <v>-0.0563701243599933</v>
      </c>
      <c r="IO1039">
        <v>-0.0144154843440888</v>
      </c>
      <c r="IP1039">
        <v>0.00183489941427445</v>
      </c>
      <c r="IQ1039">
        <v>-1.27444401181449e-05</v>
      </c>
      <c r="IR1039">
        <v>-4</v>
      </c>
      <c r="IS1039">
        <v>1848</v>
      </c>
      <c r="IT1039">
        <v>1</v>
      </c>
      <c r="IU1039">
        <v>25</v>
      </c>
      <c r="IV1039">
        <v>53.9</v>
      </c>
      <c r="IW1039">
        <v>53.8</v>
      </c>
      <c r="IX1039">
        <v>2.01294</v>
      </c>
      <c r="IY1039">
        <v>2.60742</v>
      </c>
      <c r="IZ1039">
        <v>1.54785</v>
      </c>
      <c r="JA1039">
        <v>2.30591</v>
      </c>
      <c r="JB1039">
        <v>1.34644</v>
      </c>
      <c r="JC1039">
        <v>2.40601</v>
      </c>
      <c r="JD1039">
        <v>33.558</v>
      </c>
      <c r="JE1039">
        <v>24.2276</v>
      </c>
      <c r="JF1039">
        <v>18</v>
      </c>
      <c r="JG1039">
        <v>498.9</v>
      </c>
      <c r="JH1039">
        <v>413.887</v>
      </c>
      <c r="JI1039">
        <v>24.9999</v>
      </c>
      <c r="JJ1039">
        <v>26.3954</v>
      </c>
      <c r="JK1039">
        <v>30.0001</v>
      </c>
      <c r="JL1039">
        <v>26.3533</v>
      </c>
      <c r="JM1039">
        <v>26.2959</v>
      </c>
      <c r="JN1039">
        <v>40.2983</v>
      </c>
      <c r="JO1039">
        <v>28.1935</v>
      </c>
      <c r="JP1039">
        <v>89.187</v>
      </c>
      <c r="JQ1039">
        <v>25</v>
      </c>
      <c r="JR1039">
        <v>971.168</v>
      </c>
      <c r="JS1039">
        <v>20.6736</v>
      </c>
      <c r="JT1039">
        <v>102.326</v>
      </c>
      <c r="JU1039">
        <v>103.14</v>
      </c>
    </row>
    <row r="1040" spans="1:281">
      <c r="A1040">
        <v>1022</v>
      </c>
      <c r="B1040">
        <v>1659038593.5</v>
      </c>
      <c r="C1040">
        <v>14910.4000000954</v>
      </c>
      <c r="D1040" t="s">
        <v>2479</v>
      </c>
      <c r="E1040" t="s">
        <v>2480</v>
      </c>
      <c r="F1040">
        <v>5</v>
      </c>
      <c r="G1040" t="s">
        <v>2364</v>
      </c>
      <c r="H1040" t="s">
        <v>417</v>
      </c>
      <c r="I1040">
        <v>1659038585.71429</v>
      </c>
      <c r="J1040">
        <f>(K1040)/1000</f>
        <v>0</v>
      </c>
      <c r="K1040">
        <f>IF(CZ1040, AN1040, AH1040)</f>
        <v>0</v>
      </c>
      <c r="L1040">
        <f>IF(CZ1040, AI1040, AG1040)</f>
        <v>0</v>
      </c>
      <c r="M1040">
        <f>DB1040 - IF(AU1040&gt;1, L1040*CV1040*100.0/(AW1040*DP1040), 0)</f>
        <v>0</v>
      </c>
      <c r="N1040">
        <f>((T1040-J1040/2)*M1040-L1040)/(T1040+J1040/2)</f>
        <v>0</v>
      </c>
      <c r="O1040">
        <f>N1040*(DI1040+DJ1040)/1000.0</f>
        <v>0</v>
      </c>
      <c r="P1040">
        <f>(DB1040 - IF(AU1040&gt;1, L1040*CV1040*100.0/(AW1040*DP1040), 0))*(DI1040+DJ1040)/1000.0</f>
        <v>0</v>
      </c>
      <c r="Q1040">
        <f>2.0/((1/S1040-1/R1040)+SIGN(S1040)*SQRT((1/S1040-1/R1040)*(1/S1040-1/R1040) + 4*CW1040/((CW1040+1)*(CW1040+1))*(2*1/S1040*1/R1040-1/R1040*1/R1040)))</f>
        <v>0</v>
      </c>
      <c r="R1040">
        <f>IF(LEFT(CX1040,1)&lt;&gt;"0",IF(LEFT(CX1040,1)="1",3.0,CY1040),$D$5+$E$5*(DP1040*DI1040/($K$5*1000))+$F$5*(DP1040*DI1040/($K$5*1000))*MAX(MIN(CV1040,$J$5),$I$5)*MAX(MIN(CV1040,$J$5),$I$5)+$G$5*MAX(MIN(CV1040,$J$5),$I$5)*(DP1040*DI1040/($K$5*1000))+$H$5*(DP1040*DI1040/($K$5*1000))*(DP1040*DI1040/($K$5*1000)))</f>
        <v>0</v>
      </c>
      <c r="S1040">
        <f>J1040*(1000-(1000*0.61365*exp(17.502*W1040/(240.97+W1040))/(DI1040+DJ1040)+DD1040)/2)/(1000*0.61365*exp(17.502*W1040/(240.97+W1040))/(DI1040+DJ1040)-DD1040)</f>
        <v>0</v>
      </c>
      <c r="T1040">
        <f>1/((CW1040+1)/(Q1040/1.6)+1/(R1040/1.37)) + CW1040/((CW1040+1)/(Q1040/1.6) + CW1040/(R1040/1.37))</f>
        <v>0</v>
      </c>
      <c r="U1040">
        <f>(CR1040*CU1040)</f>
        <v>0</v>
      </c>
      <c r="V1040">
        <f>(DK1040+(U1040+2*0.95*5.67E-8*(((DK1040+$B$7)+273)^4-(DK1040+273)^4)-44100*J1040)/(1.84*29.3*R1040+8*0.95*5.67E-8*(DK1040+273)^3))</f>
        <v>0</v>
      </c>
      <c r="W1040">
        <f>($C$7*DL1040+$D$7*DM1040+$E$7*V1040)</f>
        <v>0</v>
      </c>
      <c r="X1040">
        <f>0.61365*exp(17.502*W1040/(240.97+W1040))</f>
        <v>0</v>
      </c>
      <c r="Y1040">
        <f>(Z1040/AA1040*100)</f>
        <v>0</v>
      </c>
      <c r="Z1040">
        <f>DD1040*(DI1040+DJ1040)/1000</f>
        <v>0</v>
      </c>
      <c r="AA1040">
        <f>0.61365*exp(17.502*DK1040/(240.97+DK1040))</f>
        <v>0</v>
      </c>
      <c r="AB1040">
        <f>(X1040-DD1040*(DI1040+DJ1040)/1000)</f>
        <v>0</v>
      </c>
      <c r="AC1040">
        <f>(-J1040*44100)</f>
        <v>0</v>
      </c>
      <c r="AD1040">
        <f>2*29.3*R1040*0.92*(DK1040-W1040)</f>
        <v>0</v>
      </c>
      <c r="AE1040">
        <f>2*0.95*5.67E-8*(((DK1040+$B$7)+273)^4-(W1040+273)^4)</f>
        <v>0</v>
      </c>
      <c r="AF1040">
        <f>U1040+AE1040+AC1040+AD1040</f>
        <v>0</v>
      </c>
      <c r="AG1040">
        <f>DH1040*AU1040*(DC1040-DB1040*(1000-AU1040*DE1040)/(1000-AU1040*DD1040))/(100*CV1040)</f>
        <v>0</v>
      </c>
      <c r="AH1040">
        <f>1000*DH1040*AU1040*(DD1040-DE1040)/(100*CV1040*(1000-AU1040*DD1040))</f>
        <v>0</v>
      </c>
      <c r="AI1040">
        <f>(AJ1040 - AK1040 - DI1040*1E3/(8.314*(DK1040+273.15)) * AM1040/DH1040 * AL1040) * DH1040/(100*CV1040) * (1000 - DE1040)/1000</f>
        <v>0</v>
      </c>
      <c r="AJ1040">
        <v>988.383537023969</v>
      </c>
      <c r="AK1040">
        <v>956.953303030303</v>
      </c>
      <c r="AL1040">
        <v>3.35596620377795</v>
      </c>
      <c r="AM1040">
        <v>66.0516311451933</v>
      </c>
      <c r="AN1040">
        <f>(AP1040 - AO1040 + DI1040*1E3/(8.314*(DK1040+273.15)) * AR1040/DH1040 * AQ1040) * DH1040/(100*CV1040) * 1000/(1000 - AP1040)</f>
        <v>0</v>
      </c>
      <c r="AO1040">
        <v>20.7258478313468</v>
      </c>
      <c r="AP1040">
        <v>22.9740839160839</v>
      </c>
      <c r="AQ1040">
        <v>3.38591163069852e-06</v>
      </c>
      <c r="AR1040">
        <v>92.4097792653795</v>
      </c>
      <c r="AS1040">
        <v>0</v>
      </c>
      <c r="AT1040">
        <v>0</v>
      </c>
      <c r="AU1040">
        <f>IF(AS1040*$H$13&gt;=AW1040,1.0,(AW1040/(AW1040-AS1040*$H$13)))</f>
        <v>0</v>
      </c>
      <c r="AV1040">
        <f>(AU1040-1)*100</f>
        <v>0</v>
      </c>
      <c r="AW1040">
        <f>MAX(0,($B$13+$C$13*DP1040)/(1+$D$13*DP1040)*DI1040/(DK1040+273)*$E$13)</f>
        <v>0</v>
      </c>
      <c r="AX1040" t="s">
        <v>418</v>
      </c>
      <c r="AY1040" t="s">
        <v>418</v>
      </c>
      <c r="AZ1040">
        <v>0</v>
      </c>
      <c r="BA1040">
        <v>0</v>
      </c>
      <c r="BB1040">
        <f>1-AZ1040/BA1040</f>
        <v>0</v>
      </c>
      <c r="BC1040">
        <v>0</v>
      </c>
      <c r="BD1040" t="s">
        <v>418</v>
      </c>
      <c r="BE1040" t="s">
        <v>418</v>
      </c>
      <c r="BF1040">
        <v>0</v>
      </c>
      <c r="BG1040">
        <v>0</v>
      </c>
      <c r="BH1040">
        <f>1-BF1040/BG1040</f>
        <v>0</v>
      </c>
      <c r="BI1040">
        <v>0.5</v>
      </c>
      <c r="BJ1040">
        <f>CS1040</f>
        <v>0</v>
      </c>
      <c r="BK1040">
        <f>L1040</f>
        <v>0</v>
      </c>
      <c r="BL1040">
        <f>BH1040*BI1040*BJ1040</f>
        <v>0</v>
      </c>
      <c r="BM1040">
        <f>(BK1040-BC1040)/BJ1040</f>
        <v>0</v>
      </c>
      <c r="BN1040">
        <f>(BA1040-BG1040)/BG1040</f>
        <v>0</v>
      </c>
      <c r="BO1040">
        <f>AZ1040/(BB1040+AZ1040/BG1040)</f>
        <v>0</v>
      </c>
      <c r="BP1040" t="s">
        <v>418</v>
      </c>
      <c r="BQ1040">
        <v>0</v>
      </c>
      <c r="BR1040">
        <f>IF(BQ1040&lt;&gt;0, BQ1040, BO1040)</f>
        <v>0</v>
      </c>
      <c r="BS1040">
        <f>1-BR1040/BG1040</f>
        <v>0</v>
      </c>
      <c r="BT1040">
        <f>(BG1040-BF1040)/(BG1040-BR1040)</f>
        <v>0</v>
      </c>
      <c r="BU1040">
        <f>(BA1040-BG1040)/(BA1040-BR1040)</f>
        <v>0</v>
      </c>
      <c r="BV1040">
        <f>(BG1040-BF1040)/(BG1040-AZ1040)</f>
        <v>0</v>
      </c>
      <c r="BW1040">
        <f>(BA1040-BG1040)/(BA1040-AZ1040)</f>
        <v>0</v>
      </c>
      <c r="BX1040">
        <f>(BT1040*BR1040/BF1040)</f>
        <v>0</v>
      </c>
      <c r="BY1040">
        <f>(1-BX1040)</f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f>$B$11*DQ1040+$C$11*DR1040+$F$11*EC1040*(1-EF1040)</f>
        <v>0</v>
      </c>
      <c r="CS1040">
        <f>CR1040*CT1040</f>
        <v>0</v>
      </c>
      <c r="CT1040">
        <f>($B$11*$D$9+$C$11*$D$9+$F$11*((EP1040+EH1040)/MAX(EP1040+EH1040+EQ1040, 0.1)*$I$9+EQ1040/MAX(EP1040+EH1040+EQ1040, 0.1)*$J$9))/($B$11+$C$11+$F$11)</f>
        <v>0</v>
      </c>
      <c r="CU1040">
        <f>($B$11*$K$9+$C$11*$K$9+$F$11*((EP1040+EH1040)/MAX(EP1040+EH1040+EQ1040, 0.1)*$P$9+EQ1040/MAX(EP1040+EH1040+EQ1040, 0.1)*$Q$9))/($B$11+$C$11+$F$11)</f>
        <v>0</v>
      </c>
      <c r="CV1040">
        <v>6</v>
      </c>
      <c r="CW1040">
        <v>0.5</v>
      </c>
      <c r="CX1040" t="s">
        <v>419</v>
      </c>
      <c r="CY1040">
        <v>2</v>
      </c>
      <c r="CZ1040" t="b">
        <v>1</v>
      </c>
      <c r="DA1040">
        <v>1659038585.71429</v>
      </c>
      <c r="DB1040">
        <v>910.660928571429</v>
      </c>
      <c r="DC1040">
        <v>951.134392857143</v>
      </c>
      <c r="DD1040">
        <v>22.9722642857143</v>
      </c>
      <c r="DE1040">
        <v>20.7264357142857</v>
      </c>
      <c r="DF1040">
        <v>901.352821428571</v>
      </c>
      <c r="DG1040">
        <v>22.5660071428571</v>
      </c>
      <c r="DH1040">
        <v>500.042035714286</v>
      </c>
      <c r="DI1040">
        <v>90.24305</v>
      </c>
      <c r="DJ1040">
        <v>0.0435364285714286</v>
      </c>
      <c r="DK1040">
        <v>27.2347535714286</v>
      </c>
      <c r="DL1040">
        <v>27.8071535714286</v>
      </c>
      <c r="DM1040">
        <v>999.9</v>
      </c>
      <c r="DN1040">
        <v>0</v>
      </c>
      <c r="DO1040">
        <v>0</v>
      </c>
      <c r="DP1040">
        <v>9994.82142857143</v>
      </c>
      <c r="DQ1040">
        <v>0</v>
      </c>
      <c r="DR1040">
        <v>16.0527</v>
      </c>
      <c r="DS1040">
        <v>-40.4732892857143</v>
      </c>
      <c r="DT1040">
        <v>932.072857142857</v>
      </c>
      <c r="DU1040">
        <v>971.265107142857</v>
      </c>
      <c r="DV1040">
        <v>2.24583821428571</v>
      </c>
      <c r="DW1040">
        <v>951.134392857143</v>
      </c>
      <c r="DX1040">
        <v>20.7264357142857</v>
      </c>
      <c r="DY1040">
        <v>2.07308821428571</v>
      </c>
      <c r="DZ1040">
        <v>1.87041714285714</v>
      </c>
      <c r="EA1040">
        <v>18.0138964285714</v>
      </c>
      <c r="EB1040">
        <v>16.3880321428571</v>
      </c>
      <c r="EC1040">
        <v>1999.99714285714</v>
      </c>
      <c r="ED1040">
        <v>0.979999428571428</v>
      </c>
      <c r="EE1040">
        <v>0.0200005571428571</v>
      </c>
      <c r="EF1040">
        <v>0</v>
      </c>
      <c r="EG1040">
        <v>490.374535714286</v>
      </c>
      <c r="EH1040">
        <v>5.00063</v>
      </c>
      <c r="EI1040">
        <v>9856.53535714286</v>
      </c>
      <c r="EJ1040">
        <v>17256.8714285714</v>
      </c>
      <c r="EK1040">
        <v>37.85925</v>
      </c>
      <c r="EL1040">
        <v>37.964</v>
      </c>
      <c r="EM1040">
        <v>37.375</v>
      </c>
      <c r="EN1040">
        <v>37.25</v>
      </c>
      <c r="EO1040">
        <v>38.875</v>
      </c>
      <c r="EP1040">
        <v>1955.09571428571</v>
      </c>
      <c r="EQ1040">
        <v>39.9014285714286</v>
      </c>
      <c r="ER1040">
        <v>0</v>
      </c>
      <c r="ES1040">
        <v>1659038592.7</v>
      </c>
      <c r="ET1040">
        <v>0</v>
      </c>
      <c r="EU1040">
        <v>490.46648</v>
      </c>
      <c r="EV1040">
        <v>8.25161538784305</v>
      </c>
      <c r="EW1040">
        <v>176.543846119388</v>
      </c>
      <c r="EX1040">
        <v>9858.2</v>
      </c>
      <c r="EY1040">
        <v>15</v>
      </c>
      <c r="EZ1040">
        <v>1659035359.5</v>
      </c>
      <c r="FA1040" t="s">
        <v>1976</v>
      </c>
      <c r="FB1040">
        <v>1659035357.5</v>
      </c>
      <c r="FC1040">
        <v>1659035359.5</v>
      </c>
      <c r="FD1040">
        <v>1</v>
      </c>
      <c r="FE1040">
        <v>-0.104</v>
      </c>
      <c r="FF1040">
        <v>-0.037</v>
      </c>
      <c r="FG1040">
        <v>6.435</v>
      </c>
      <c r="FH1040">
        <v>0.501</v>
      </c>
      <c r="FI1040">
        <v>420</v>
      </c>
      <c r="FJ1040">
        <v>25</v>
      </c>
      <c r="FK1040">
        <v>0.45</v>
      </c>
      <c r="FL1040">
        <v>0.11</v>
      </c>
      <c r="FM1040">
        <v>-40.4976853658537</v>
      </c>
      <c r="FN1040">
        <v>-0.887784668989492</v>
      </c>
      <c r="FO1040">
        <v>0.469850841698063</v>
      </c>
      <c r="FP1040">
        <v>0</v>
      </c>
      <c r="FQ1040">
        <v>489.885588235294</v>
      </c>
      <c r="FR1040">
        <v>8.76308632358119</v>
      </c>
      <c r="FS1040">
        <v>0.881409002932142</v>
      </c>
      <c r="FT1040">
        <v>0</v>
      </c>
      <c r="FU1040">
        <v>2.24393658536585</v>
      </c>
      <c r="FV1040">
        <v>0.0302912195121956</v>
      </c>
      <c r="FW1040">
        <v>0.00395481837007388</v>
      </c>
      <c r="FX1040">
        <v>1</v>
      </c>
      <c r="FY1040">
        <v>1</v>
      </c>
      <c r="FZ1040">
        <v>3</v>
      </c>
      <c r="GA1040" t="s">
        <v>421</v>
      </c>
      <c r="GB1040">
        <v>2.97375</v>
      </c>
      <c r="GC1040">
        <v>2.69716</v>
      </c>
      <c r="GD1040">
        <v>0.159199</v>
      </c>
      <c r="GE1040">
        <v>0.164474</v>
      </c>
      <c r="GF1040">
        <v>0.100059</v>
      </c>
      <c r="GG1040">
        <v>0.0940433</v>
      </c>
      <c r="GH1040">
        <v>32743.7</v>
      </c>
      <c r="GI1040">
        <v>35592.4</v>
      </c>
      <c r="GJ1040">
        <v>35288.3</v>
      </c>
      <c r="GK1040">
        <v>38630.9</v>
      </c>
      <c r="GL1040">
        <v>45029</v>
      </c>
      <c r="GM1040">
        <v>50550.1</v>
      </c>
      <c r="GN1040">
        <v>55161.4</v>
      </c>
      <c r="GO1040">
        <v>61965</v>
      </c>
      <c r="GP1040">
        <v>1.9864</v>
      </c>
      <c r="GQ1040">
        <v>1.8554</v>
      </c>
      <c r="GR1040">
        <v>0.154972</v>
      </c>
      <c r="GS1040">
        <v>0</v>
      </c>
      <c r="GT1040">
        <v>25.314</v>
      </c>
      <c r="GU1040">
        <v>999.9</v>
      </c>
      <c r="GV1040">
        <v>57.643</v>
      </c>
      <c r="GW1040">
        <v>29.134</v>
      </c>
      <c r="GX1040">
        <v>25.8893</v>
      </c>
      <c r="GY1040">
        <v>55.812</v>
      </c>
      <c r="GZ1040">
        <v>46.0136</v>
      </c>
      <c r="HA1040">
        <v>1</v>
      </c>
      <c r="HB1040">
        <v>-0.0670732</v>
      </c>
      <c r="HC1040">
        <v>-0.0141612</v>
      </c>
      <c r="HD1040">
        <v>20.1136</v>
      </c>
      <c r="HE1040">
        <v>5.19932</v>
      </c>
      <c r="HF1040">
        <v>12.004</v>
      </c>
      <c r="HG1040">
        <v>4.9748</v>
      </c>
      <c r="HH1040">
        <v>3.2934</v>
      </c>
      <c r="HI1040">
        <v>9999</v>
      </c>
      <c r="HJ1040">
        <v>9999</v>
      </c>
      <c r="HK1040">
        <v>9999</v>
      </c>
      <c r="HL1040">
        <v>631.8</v>
      </c>
      <c r="HM1040">
        <v>1.86316</v>
      </c>
      <c r="HN1040">
        <v>1.86801</v>
      </c>
      <c r="HO1040">
        <v>1.86783</v>
      </c>
      <c r="HP1040">
        <v>1.86896</v>
      </c>
      <c r="HQ1040">
        <v>1.86981</v>
      </c>
      <c r="HR1040">
        <v>1.86584</v>
      </c>
      <c r="HS1040">
        <v>1.86691</v>
      </c>
      <c r="HT1040">
        <v>1.86829</v>
      </c>
      <c r="HU1040">
        <v>5</v>
      </c>
      <c r="HV1040">
        <v>0</v>
      </c>
      <c r="HW1040">
        <v>0</v>
      </c>
      <c r="HX1040">
        <v>0</v>
      </c>
      <c r="HY1040" t="s">
        <v>422</v>
      </c>
      <c r="HZ1040" t="s">
        <v>423</v>
      </c>
      <c r="IA1040" t="s">
        <v>424</v>
      </c>
      <c r="IB1040" t="s">
        <v>424</v>
      </c>
      <c r="IC1040" t="s">
        <v>424</v>
      </c>
      <c r="ID1040" t="s">
        <v>424</v>
      </c>
      <c r="IE1040">
        <v>0</v>
      </c>
      <c r="IF1040">
        <v>100</v>
      </c>
      <c r="IG1040">
        <v>100</v>
      </c>
      <c r="IH1040">
        <v>9.453</v>
      </c>
      <c r="II1040">
        <v>0.4066</v>
      </c>
      <c r="IJ1040">
        <v>3.92360093765785</v>
      </c>
      <c r="IK1040">
        <v>0.00601174518973114</v>
      </c>
      <c r="IL1040">
        <v>2.77886958061485e-07</v>
      </c>
      <c r="IM1040">
        <v>-3.54636231360687e-10</v>
      </c>
      <c r="IN1040">
        <v>-0.0563701243599933</v>
      </c>
      <c r="IO1040">
        <v>-0.0144154843440888</v>
      </c>
      <c r="IP1040">
        <v>0.00183489941427445</v>
      </c>
      <c r="IQ1040">
        <v>-1.27444401181449e-05</v>
      </c>
      <c r="IR1040">
        <v>-4</v>
      </c>
      <c r="IS1040">
        <v>1848</v>
      </c>
      <c r="IT1040">
        <v>1</v>
      </c>
      <c r="IU1040">
        <v>25</v>
      </c>
      <c r="IV1040">
        <v>53.9</v>
      </c>
      <c r="IW1040">
        <v>53.9</v>
      </c>
      <c r="IX1040">
        <v>2.04102</v>
      </c>
      <c r="IY1040">
        <v>2.62085</v>
      </c>
      <c r="IZ1040">
        <v>1.54785</v>
      </c>
      <c r="JA1040">
        <v>2.30591</v>
      </c>
      <c r="JB1040">
        <v>1.34644</v>
      </c>
      <c r="JC1040">
        <v>2.2937</v>
      </c>
      <c r="JD1040">
        <v>33.558</v>
      </c>
      <c r="JE1040">
        <v>24.2188</v>
      </c>
      <c r="JF1040">
        <v>18</v>
      </c>
      <c r="JG1040">
        <v>498.749</v>
      </c>
      <c r="JH1040">
        <v>414.1</v>
      </c>
      <c r="JI1040">
        <v>25</v>
      </c>
      <c r="JJ1040">
        <v>26.3931</v>
      </c>
      <c r="JK1040">
        <v>29.9999</v>
      </c>
      <c r="JL1040">
        <v>26.3511</v>
      </c>
      <c r="JM1040">
        <v>26.2937</v>
      </c>
      <c r="JN1040">
        <v>40.8466</v>
      </c>
      <c r="JO1040">
        <v>28.1935</v>
      </c>
      <c r="JP1040">
        <v>89.187</v>
      </c>
      <c r="JQ1040">
        <v>25</v>
      </c>
      <c r="JR1040">
        <v>991.433</v>
      </c>
      <c r="JS1040">
        <v>20.6614</v>
      </c>
      <c r="JT1040">
        <v>102.326</v>
      </c>
      <c r="JU1040">
        <v>103.14</v>
      </c>
    </row>
    <row r="1041" spans="1:281">
      <c r="A1041">
        <v>1023</v>
      </c>
      <c r="B1041">
        <v>1659038598.5</v>
      </c>
      <c r="C1041">
        <v>14915.4000000954</v>
      </c>
      <c r="D1041" t="s">
        <v>2481</v>
      </c>
      <c r="E1041" t="s">
        <v>2482</v>
      </c>
      <c r="F1041">
        <v>5</v>
      </c>
      <c r="G1041" t="s">
        <v>2364</v>
      </c>
      <c r="H1041" t="s">
        <v>417</v>
      </c>
      <c r="I1041">
        <v>1659038591</v>
      </c>
      <c r="J1041">
        <f>(K1041)/1000</f>
        <v>0</v>
      </c>
      <c r="K1041">
        <f>IF(CZ1041, AN1041, AH1041)</f>
        <v>0</v>
      </c>
      <c r="L1041">
        <f>IF(CZ1041, AI1041, AG1041)</f>
        <v>0</v>
      </c>
      <c r="M1041">
        <f>DB1041 - IF(AU1041&gt;1, L1041*CV1041*100.0/(AW1041*DP1041), 0)</f>
        <v>0</v>
      </c>
      <c r="N1041">
        <f>((T1041-J1041/2)*M1041-L1041)/(T1041+J1041/2)</f>
        <v>0</v>
      </c>
      <c r="O1041">
        <f>N1041*(DI1041+DJ1041)/1000.0</f>
        <v>0</v>
      </c>
      <c r="P1041">
        <f>(DB1041 - IF(AU1041&gt;1, L1041*CV1041*100.0/(AW1041*DP1041), 0))*(DI1041+DJ1041)/1000.0</f>
        <v>0</v>
      </c>
      <c r="Q1041">
        <f>2.0/((1/S1041-1/R1041)+SIGN(S1041)*SQRT((1/S1041-1/R1041)*(1/S1041-1/R1041) + 4*CW1041/((CW1041+1)*(CW1041+1))*(2*1/S1041*1/R1041-1/R1041*1/R1041)))</f>
        <v>0</v>
      </c>
      <c r="R1041">
        <f>IF(LEFT(CX1041,1)&lt;&gt;"0",IF(LEFT(CX1041,1)="1",3.0,CY1041),$D$5+$E$5*(DP1041*DI1041/($K$5*1000))+$F$5*(DP1041*DI1041/($K$5*1000))*MAX(MIN(CV1041,$J$5),$I$5)*MAX(MIN(CV1041,$J$5),$I$5)+$G$5*MAX(MIN(CV1041,$J$5),$I$5)*(DP1041*DI1041/($K$5*1000))+$H$5*(DP1041*DI1041/($K$5*1000))*(DP1041*DI1041/($K$5*1000)))</f>
        <v>0</v>
      </c>
      <c r="S1041">
        <f>J1041*(1000-(1000*0.61365*exp(17.502*W1041/(240.97+W1041))/(DI1041+DJ1041)+DD1041)/2)/(1000*0.61365*exp(17.502*W1041/(240.97+W1041))/(DI1041+DJ1041)-DD1041)</f>
        <v>0</v>
      </c>
      <c r="T1041">
        <f>1/((CW1041+1)/(Q1041/1.6)+1/(R1041/1.37)) + CW1041/((CW1041+1)/(Q1041/1.6) + CW1041/(R1041/1.37))</f>
        <v>0</v>
      </c>
      <c r="U1041">
        <f>(CR1041*CU1041)</f>
        <v>0</v>
      </c>
      <c r="V1041">
        <f>(DK1041+(U1041+2*0.95*5.67E-8*(((DK1041+$B$7)+273)^4-(DK1041+273)^4)-44100*J1041)/(1.84*29.3*R1041+8*0.95*5.67E-8*(DK1041+273)^3))</f>
        <v>0</v>
      </c>
      <c r="W1041">
        <f>($C$7*DL1041+$D$7*DM1041+$E$7*V1041)</f>
        <v>0</v>
      </c>
      <c r="X1041">
        <f>0.61365*exp(17.502*W1041/(240.97+W1041))</f>
        <v>0</v>
      </c>
      <c r="Y1041">
        <f>(Z1041/AA1041*100)</f>
        <v>0</v>
      </c>
      <c r="Z1041">
        <f>DD1041*(DI1041+DJ1041)/1000</f>
        <v>0</v>
      </c>
      <c r="AA1041">
        <f>0.61365*exp(17.502*DK1041/(240.97+DK1041))</f>
        <v>0</v>
      </c>
      <c r="AB1041">
        <f>(X1041-DD1041*(DI1041+DJ1041)/1000)</f>
        <v>0</v>
      </c>
      <c r="AC1041">
        <f>(-J1041*44100)</f>
        <v>0</v>
      </c>
      <c r="AD1041">
        <f>2*29.3*R1041*0.92*(DK1041-W1041)</f>
        <v>0</v>
      </c>
      <c r="AE1041">
        <f>2*0.95*5.67E-8*(((DK1041+$B$7)+273)^4-(W1041+273)^4)</f>
        <v>0</v>
      </c>
      <c r="AF1041">
        <f>U1041+AE1041+AC1041+AD1041</f>
        <v>0</v>
      </c>
      <c r="AG1041">
        <f>DH1041*AU1041*(DC1041-DB1041*(1000-AU1041*DE1041)/(1000-AU1041*DD1041))/(100*CV1041)</f>
        <v>0</v>
      </c>
      <c r="AH1041">
        <f>1000*DH1041*AU1041*(DD1041-DE1041)/(100*CV1041*(1000-AU1041*DD1041))</f>
        <v>0</v>
      </c>
      <c r="AI1041">
        <f>(AJ1041 - AK1041 - DI1041*1E3/(8.314*(DK1041+273.15)) * AM1041/DH1041 * AL1041) * DH1041/(100*CV1041) * (1000 - DE1041)/1000</f>
        <v>0</v>
      </c>
      <c r="AJ1041">
        <v>1004.5785315861</v>
      </c>
      <c r="AK1041">
        <v>973.069624242424</v>
      </c>
      <c r="AL1041">
        <v>3.23937589426017</v>
      </c>
      <c r="AM1041">
        <v>66.0516311451933</v>
      </c>
      <c r="AN1041">
        <f>(AP1041 - AO1041 + DI1041*1E3/(8.314*(DK1041+273.15)) * AR1041/DH1041 * AQ1041) * DH1041/(100*CV1041) * 1000/(1000 - AP1041)</f>
        <v>0</v>
      </c>
      <c r="AO1041">
        <v>20.7249117945537</v>
      </c>
      <c r="AP1041">
        <v>22.9758223776224</v>
      </c>
      <c r="AQ1041">
        <v>2.11543944763581e-06</v>
      </c>
      <c r="AR1041">
        <v>92.4097792653795</v>
      </c>
      <c r="AS1041">
        <v>0</v>
      </c>
      <c r="AT1041">
        <v>0</v>
      </c>
      <c r="AU1041">
        <f>IF(AS1041*$H$13&gt;=AW1041,1.0,(AW1041/(AW1041-AS1041*$H$13)))</f>
        <v>0</v>
      </c>
      <c r="AV1041">
        <f>(AU1041-1)*100</f>
        <v>0</v>
      </c>
      <c r="AW1041">
        <f>MAX(0,($B$13+$C$13*DP1041)/(1+$D$13*DP1041)*DI1041/(DK1041+273)*$E$13)</f>
        <v>0</v>
      </c>
      <c r="AX1041" t="s">
        <v>418</v>
      </c>
      <c r="AY1041" t="s">
        <v>418</v>
      </c>
      <c r="AZ1041">
        <v>0</v>
      </c>
      <c r="BA1041">
        <v>0</v>
      </c>
      <c r="BB1041">
        <f>1-AZ1041/BA1041</f>
        <v>0</v>
      </c>
      <c r="BC1041">
        <v>0</v>
      </c>
      <c r="BD1041" t="s">
        <v>418</v>
      </c>
      <c r="BE1041" t="s">
        <v>418</v>
      </c>
      <c r="BF1041">
        <v>0</v>
      </c>
      <c r="BG1041">
        <v>0</v>
      </c>
      <c r="BH1041">
        <f>1-BF1041/BG1041</f>
        <v>0</v>
      </c>
      <c r="BI1041">
        <v>0.5</v>
      </c>
      <c r="BJ1041">
        <f>CS1041</f>
        <v>0</v>
      </c>
      <c r="BK1041">
        <f>L1041</f>
        <v>0</v>
      </c>
      <c r="BL1041">
        <f>BH1041*BI1041*BJ1041</f>
        <v>0</v>
      </c>
      <c r="BM1041">
        <f>(BK1041-BC1041)/BJ1041</f>
        <v>0</v>
      </c>
      <c r="BN1041">
        <f>(BA1041-BG1041)/BG1041</f>
        <v>0</v>
      </c>
      <c r="BO1041">
        <f>AZ1041/(BB1041+AZ1041/BG1041)</f>
        <v>0</v>
      </c>
      <c r="BP1041" t="s">
        <v>418</v>
      </c>
      <c r="BQ1041">
        <v>0</v>
      </c>
      <c r="BR1041">
        <f>IF(BQ1041&lt;&gt;0, BQ1041, BO1041)</f>
        <v>0</v>
      </c>
      <c r="BS1041">
        <f>1-BR1041/BG1041</f>
        <v>0</v>
      </c>
      <c r="BT1041">
        <f>(BG1041-BF1041)/(BG1041-BR1041)</f>
        <v>0</v>
      </c>
      <c r="BU1041">
        <f>(BA1041-BG1041)/(BA1041-BR1041)</f>
        <v>0</v>
      </c>
      <c r="BV1041">
        <f>(BG1041-BF1041)/(BG1041-AZ1041)</f>
        <v>0</v>
      </c>
      <c r="BW1041">
        <f>(BA1041-BG1041)/(BA1041-AZ1041)</f>
        <v>0</v>
      </c>
      <c r="BX1041">
        <f>(BT1041*BR1041/BF1041)</f>
        <v>0</v>
      </c>
      <c r="BY1041">
        <f>(1-BX1041)</f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f>$B$11*DQ1041+$C$11*DR1041+$F$11*EC1041*(1-EF1041)</f>
        <v>0</v>
      </c>
      <c r="CS1041">
        <f>CR1041*CT1041</f>
        <v>0</v>
      </c>
      <c r="CT1041">
        <f>($B$11*$D$9+$C$11*$D$9+$F$11*((EP1041+EH1041)/MAX(EP1041+EH1041+EQ1041, 0.1)*$I$9+EQ1041/MAX(EP1041+EH1041+EQ1041, 0.1)*$J$9))/($B$11+$C$11+$F$11)</f>
        <v>0</v>
      </c>
      <c r="CU1041">
        <f>($B$11*$K$9+$C$11*$K$9+$F$11*((EP1041+EH1041)/MAX(EP1041+EH1041+EQ1041, 0.1)*$P$9+EQ1041/MAX(EP1041+EH1041+EQ1041, 0.1)*$Q$9))/($B$11+$C$11+$F$11)</f>
        <v>0</v>
      </c>
      <c r="CV1041">
        <v>6</v>
      </c>
      <c r="CW1041">
        <v>0.5</v>
      </c>
      <c r="CX1041" t="s">
        <v>419</v>
      </c>
      <c r="CY1041">
        <v>2</v>
      </c>
      <c r="CZ1041" t="b">
        <v>1</v>
      </c>
      <c r="DA1041">
        <v>1659038591</v>
      </c>
      <c r="DB1041">
        <v>928.152518518519</v>
      </c>
      <c r="DC1041">
        <v>968.497851851852</v>
      </c>
      <c r="DD1041">
        <v>22.9737481481481</v>
      </c>
      <c r="DE1041">
        <v>20.7257111111111</v>
      </c>
      <c r="DF1041">
        <v>918.746185185185</v>
      </c>
      <c r="DG1041">
        <v>22.5674185185185</v>
      </c>
      <c r="DH1041">
        <v>500.062037037037</v>
      </c>
      <c r="DI1041">
        <v>90.2427666666667</v>
      </c>
      <c r="DJ1041">
        <v>0.0437123481481482</v>
      </c>
      <c r="DK1041">
        <v>27.2254888888889</v>
      </c>
      <c r="DL1041">
        <v>27.8206037037037</v>
      </c>
      <c r="DM1041">
        <v>999.9</v>
      </c>
      <c r="DN1041">
        <v>0</v>
      </c>
      <c r="DO1041">
        <v>0</v>
      </c>
      <c r="DP1041">
        <v>10006.1111111111</v>
      </c>
      <c r="DQ1041">
        <v>0</v>
      </c>
      <c r="DR1041">
        <v>16.0527</v>
      </c>
      <c r="DS1041">
        <v>-40.3452296296296</v>
      </c>
      <c r="DT1041">
        <v>949.977074074074</v>
      </c>
      <c r="DU1041">
        <v>988.995037037037</v>
      </c>
      <c r="DV1041">
        <v>2.24804444444444</v>
      </c>
      <c r="DW1041">
        <v>968.497851851852</v>
      </c>
      <c r="DX1041">
        <v>20.7257111111111</v>
      </c>
      <c r="DY1041">
        <v>2.07321518518518</v>
      </c>
      <c r="DZ1041">
        <v>1.87034518518519</v>
      </c>
      <c r="EA1041">
        <v>18.0148592592593</v>
      </c>
      <c r="EB1041">
        <v>16.3874296296296</v>
      </c>
      <c r="EC1041">
        <v>1999.98481481481</v>
      </c>
      <c r="ED1041">
        <v>0.979999333333333</v>
      </c>
      <c r="EE1041">
        <v>0.0200006333333333</v>
      </c>
      <c r="EF1041">
        <v>0</v>
      </c>
      <c r="EG1041">
        <v>491.120814814815</v>
      </c>
      <c r="EH1041">
        <v>5.00063</v>
      </c>
      <c r="EI1041">
        <v>9871.24481481482</v>
      </c>
      <c r="EJ1041">
        <v>17256.7703703704</v>
      </c>
      <c r="EK1041">
        <v>37.8423333333333</v>
      </c>
      <c r="EL1041">
        <v>37.9743333333333</v>
      </c>
      <c r="EM1041">
        <v>37.375</v>
      </c>
      <c r="EN1041">
        <v>37.25</v>
      </c>
      <c r="EO1041">
        <v>38.875</v>
      </c>
      <c r="EP1041">
        <v>1955.0837037037</v>
      </c>
      <c r="EQ1041">
        <v>39.9011111111111</v>
      </c>
      <c r="ER1041">
        <v>0</v>
      </c>
      <c r="ES1041">
        <v>1659038597.5</v>
      </c>
      <c r="ET1041">
        <v>0</v>
      </c>
      <c r="EU1041">
        <v>491.1392</v>
      </c>
      <c r="EV1041">
        <v>8.23999997902911</v>
      </c>
      <c r="EW1041">
        <v>158.163076705016</v>
      </c>
      <c r="EX1041">
        <v>9871.4436</v>
      </c>
      <c r="EY1041">
        <v>15</v>
      </c>
      <c r="EZ1041">
        <v>1659035359.5</v>
      </c>
      <c r="FA1041" t="s">
        <v>1976</v>
      </c>
      <c r="FB1041">
        <v>1659035357.5</v>
      </c>
      <c r="FC1041">
        <v>1659035359.5</v>
      </c>
      <c r="FD1041">
        <v>1</v>
      </c>
      <c r="FE1041">
        <v>-0.104</v>
      </c>
      <c r="FF1041">
        <v>-0.037</v>
      </c>
      <c r="FG1041">
        <v>6.435</v>
      </c>
      <c r="FH1041">
        <v>0.501</v>
      </c>
      <c r="FI1041">
        <v>420</v>
      </c>
      <c r="FJ1041">
        <v>25</v>
      </c>
      <c r="FK1041">
        <v>0.45</v>
      </c>
      <c r="FL1041">
        <v>0.11</v>
      </c>
      <c r="FM1041">
        <v>-40.3646951219512</v>
      </c>
      <c r="FN1041">
        <v>1.62200696864109</v>
      </c>
      <c r="FO1041">
        <v>0.596956290000639</v>
      </c>
      <c r="FP1041">
        <v>0</v>
      </c>
      <c r="FQ1041">
        <v>490.589588235294</v>
      </c>
      <c r="FR1041">
        <v>8.41249808958001</v>
      </c>
      <c r="FS1041">
        <v>0.84225331936374</v>
      </c>
      <c r="FT1041">
        <v>0</v>
      </c>
      <c r="FU1041">
        <v>2.24652585365854</v>
      </c>
      <c r="FV1041">
        <v>0.0291564459930328</v>
      </c>
      <c r="FW1041">
        <v>0.00395256136504396</v>
      </c>
      <c r="FX1041">
        <v>1</v>
      </c>
      <c r="FY1041">
        <v>1</v>
      </c>
      <c r="FZ1041">
        <v>3</v>
      </c>
      <c r="GA1041" t="s">
        <v>421</v>
      </c>
      <c r="GB1041">
        <v>2.97261</v>
      </c>
      <c r="GC1041">
        <v>2.69855</v>
      </c>
      <c r="GD1041">
        <v>0.160963</v>
      </c>
      <c r="GE1041">
        <v>0.1663</v>
      </c>
      <c r="GF1041">
        <v>0.100048</v>
      </c>
      <c r="GG1041">
        <v>0.0940502</v>
      </c>
      <c r="GH1041">
        <v>32675.2</v>
      </c>
      <c r="GI1041">
        <v>35514.5</v>
      </c>
      <c r="GJ1041">
        <v>35288.4</v>
      </c>
      <c r="GK1041">
        <v>38630.6</v>
      </c>
      <c r="GL1041">
        <v>45029.1</v>
      </c>
      <c r="GM1041">
        <v>50549.7</v>
      </c>
      <c r="GN1041">
        <v>55160.8</v>
      </c>
      <c r="GO1041">
        <v>61964.9</v>
      </c>
      <c r="GP1041">
        <v>1.9862</v>
      </c>
      <c r="GQ1041">
        <v>1.8554</v>
      </c>
      <c r="GR1041">
        <v>0.152439</v>
      </c>
      <c r="GS1041">
        <v>0</v>
      </c>
      <c r="GT1041">
        <v>25.3097</v>
      </c>
      <c r="GU1041">
        <v>999.9</v>
      </c>
      <c r="GV1041">
        <v>57.643</v>
      </c>
      <c r="GW1041">
        <v>29.144</v>
      </c>
      <c r="GX1041">
        <v>25.9028</v>
      </c>
      <c r="GY1041">
        <v>56.062</v>
      </c>
      <c r="GZ1041">
        <v>45.7091</v>
      </c>
      <c r="HA1041">
        <v>1</v>
      </c>
      <c r="HB1041">
        <v>-0.0676829</v>
      </c>
      <c r="HC1041">
        <v>-0.0150327</v>
      </c>
      <c r="HD1041">
        <v>20.1139</v>
      </c>
      <c r="HE1041">
        <v>5.20172</v>
      </c>
      <c r="HF1041">
        <v>12.004</v>
      </c>
      <c r="HG1041">
        <v>4.976</v>
      </c>
      <c r="HH1041">
        <v>3.2936</v>
      </c>
      <c r="HI1041">
        <v>9999</v>
      </c>
      <c r="HJ1041">
        <v>9999</v>
      </c>
      <c r="HK1041">
        <v>9999</v>
      </c>
      <c r="HL1041">
        <v>631.8</v>
      </c>
      <c r="HM1041">
        <v>1.86316</v>
      </c>
      <c r="HN1041">
        <v>1.86798</v>
      </c>
      <c r="HO1041">
        <v>1.86783</v>
      </c>
      <c r="HP1041">
        <v>1.8689</v>
      </c>
      <c r="HQ1041">
        <v>1.86981</v>
      </c>
      <c r="HR1041">
        <v>1.86584</v>
      </c>
      <c r="HS1041">
        <v>1.86691</v>
      </c>
      <c r="HT1041">
        <v>1.86829</v>
      </c>
      <c r="HU1041">
        <v>5</v>
      </c>
      <c r="HV1041">
        <v>0</v>
      </c>
      <c r="HW1041">
        <v>0</v>
      </c>
      <c r="HX1041">
        <v>0</v>
      </c>
      <c r="HY1041" t="s">
        <v>422</v>
      </c>
      <c r="HZ1041" t="s">
        <v>423</v>
      </c>
      <c r="IA1041" t="s">
        <v>424</v>
      </c>
      <c r="IB1041" t="s">
        <v>424</v>
      </c>
      <c r="IC1041" t="s">
        <v>424</v>
      </c>
      <c r="ID1041" t="s">
        <v>424</v>
      </c>
      <c r="IE1041">
        <v>0</v>
      </c>
      <c r="IF1041">
        <v>100</v>
      </c>
      <c r="IG1041">
        <v>100</v>
      </c>
      <c r="IH1041">
        <v>9.542</v>
      </c>
      <c r="II1041">
        <v>0.4064</v>
      </c>
      <c r="IJ1041">
        <v>3.92360093765785</v>
      </c>
      <c r="IK1041">
        <v>0.00601174518973114</v>
      </c>
      <c r="IL1041">
        <v>2.77886958061485e-07</v>
      </c>
      <c r="IM1041">
        <v>-3.54636231360687e-10</v>
      </c>
      <c r="IN1041">
        <v>-0.0563701243599933</v>
      </c>
      <c r="IO1041">
        <v>-0.0144154843440888</v>
      </c>
      <c r="IP1041">
        <v>0.00183489941427445</v>
      </c>
      <c r="IQ1041">
        <v>-1.27444401181449e-05</v>
      </c>
      <c r="IR1041">
        <v>-4</v>
      </c>
      <c r="IS1041">
        <v>1848</v>
      </c>
      <c r="IT1041">
        <v>1</v>
      </c>
      <c r="IU1041">
        <v>25</v>
      </c>
      <c r="IV1041">
        <v>54</v>
      </c>
      <c r="IW1041">
        <v>54</v>
      </c>
      <c r="IX1041">
        <v>2.06665</v>
      </c>
      <c r="IY1041">
        <v>2.61108</v>
      </c>
      <c r="IZ1041">
        <v>1.54785</v>
      </c>
      <c r="JA1041">
        <v>2.30591</v>
      </c>
      <c r="JB1041">
        <v>1.34644</v>
      </c>
      <c r="JC1041">
        <v>2.42188</v>
      </c>
      <c r="JD1041">
        <v>33.558</v>
      </c>
      <c r="JE1041">
        <v>24.2276</v>
      </c>
      <c r="JF1041">
        <v>18</v>
      </c>
      <c r="JG1041">
        <v>498.618</v>
      </c>
      <c r="JH1041">
        <v>414.097</v>
      </c>
      <c r="JI1041">
        <v>24.9999</v>
      </c>
      <c r="JJ1041">
        <v>26.3909</v>
      </c>
      <c r="JK1041">
        <v>29.9999</v>
      </c>
      <c r="JL1041">
        <v>26.3511</v>
      </c>
      <c r="JM1041">
        <v>26.2937</v>
      </c>
      <c r="JN1041">
        <v>41.3816</v>
      </c>
      <c r="JO1041">
        <v>28.1935</v>
      </c>
      <c r="JP1041">
        <v>88.8134</v>
      </c>
      <c r="JQ1041">
        <v>25</v>
      </c>
      <c r="JR1041">
        <v>1004.94</v>
      </c>
      <c r="JS1041">
        <v>20.6487</v>
      </c>
      <c r="JT1041">
        <v>102.325</v>
      </c>
      <c r="JU1041">
        <v>103.14</v>
      </c>
    </row>
    <row r="1042" spans="1:281">
      <c r="A1042">
        <v>1024</v>
      </c>
      <c r="B1042">
        <v>1659038603.5</v>
      </c>
      <c r="C1042">
        <v>14920.4000000954</v>
      </c>
      <c r="D1042" t="s">
        <v>2483</v>
      </c>
      <c r="E1042" t="s">
        <v>2484</v>
      </c>
      <c r="F1042">
        <v>5</v>
      </c>
      <c r="G1042" t="s">
        <v>2364</v>
      </c>
      <c r="H1042" t="s">
        <v>417</v>
      </c>
      <c r="I1042">
        <v>1659038595.71429</v>
      </c>
      <c r="J1042">
        <f>(K1042)/1000</f>
        <v>0</v>
      </c>
      <c r="K1042">
        <f>IF(CZ1042, AN1042, AH1042)</f>
        <v>0</v>
      </c>
      <c r="L1042">
        <f>IF(CZ1042, AI1042, AG1042)</f>
        <v>0</v>
      </c>
      <c r="M1042">
        <f>DB1042 - IF(AU1042&gt;1, L1042*CV1042*100.0/(AW1042*DP1042), 0)</f>
        <v>0</v>
      </c>
      <c r="N1042">
        <f>((T1042-J1042/2)*M1042-L1042)/(T1042+J1042/2)</f>
        <v>0</v>
      </c>
      <c r="O1042">
        <f>N1042*(DI1042+DJ1042)/1000.0</f>
        <v>0</v>
      </c>
      <c r="P1042">
        <f>(DB1042 - IF(AU1042&gt;1, L1042*CV1042*100.0/(AW1042*DP1042), 0))*(DI1042+DJ1042)/1000.0</f>
        <v>0</v>
      </c>
      <c r="Q1042">
        <f>2.0/((1/S1042-1/R1042)+SIGN(S1042)*SQRT((1/S1042-1/R1042)*(1/S1042-1/R1042) + 4*CW1042/((CW1042+1)*(CW1042+1))*(2*1/S1042*1/R1042-1/R1042*1/R1042)))</f>
        <v>0</v>
      </c>
      <c r="R1042">
        <f>IF(LEFT(CX1042,1)&lt;&gt;"0",IF(LEFT(CX1042,1)="1",3.0,CY1042),$D$5+$E$5*(DP1042*DI1042/($K$5*1000))+$F$5*(DP1042*DI1042/($K$5*1000))*MAX(MIN(CV1042,$J$5),$I$5)*MAX(MIN(CV1042,$J$5),$I$5)+$G$5*MAX(MIN(CV1042,$J$5),$I$5)*(DP1042*DI1042/($K$5*1000))+$H$5*(DP1042*DI1042/($K$5*1000))*(DP1042*DI1042/($K$5*1000)))</f>
        <v>0</v>
      </c>
      <c r="S1042">
        <f>J1042*(1000-(1000*0.61365*exp(17.502*W1042/(240.97+W1042))/(DI1042+DJ1042)+DD1042)/2)/(1000*0.61365*exp(17.502*W1042/(240.97+W1042))/(DI1042+DJ1042)-DD1042)</f>
        <v>0</v>
      </c>
      <c r="T1042">
        <f>1/((CW1042+1)/(Q1042/1.6)+1/(R1042/1.37)) + CW1042/((CW1042+1)/(Q1042/1.6) + CW1042/(R1042/1.37))</f>
        <v>0</v>
      </c>
      <c r="U1042">
        <f>(CR1042*CU1042)</f>
        <v>0</v>
      </c>
      <c r="V1042">
        <f>(DK1042+(U1042+2*0.95*5.67E-8*(((DK1042+$B$7)+273)^4-(DK1042+273)^4)-44100*J1042)/(1.84*29.3*R1042+8*0.95*5.67E-8*(DK1042+273)^3))</f>
        <v>0</v>
      </c>
      <c r="W1042">
        <f>($C$7*DL1042+$D$7*DM1042+$E$7*V1042)</f>
        <v>0</v>
      </c>
      <c r="X1042">
        <f>0.61365*exp(17.502*W1042/(240.97+W1042))</f>
        <v>0</v>
      </c>
      <c r="Y1042">
        <f>(Z1042/AA1042*100)</f>
        <v>0</v>
      </c>
      <c r="Z1042">
        <f>DD1042*(DI1042+DJ1042)/1000</f>
        <v>0</v>
      </c>
      <c r="AA1042">
        <f>0.61365*exp(17.502*DK1042/(240.97+DK1042))</f>
        <v>0</v>
      </c>
      <c r="AB1042">
        <f>(X1042-DD1042*(DI1042+DJ1042)/1000)</f>
        <v>0</v>
      </c>
      <c r="AC1042">
        <f>(-J1042*44100)</f>
        <v>0</v>
      </c>
      <c r="AD1042">
        <f>2*29.3*R1042*0.92*(DK1042-W1042)</f>
        <v>0</v>
      </c>
      <c r="AE1042">
        <f>2*0.95*5.67E-8*(((DK1042+$B$7)+273)^4-(W1042+273)^4)</f>
        <v>0</v>
      </c>
      <c r="AF1042">
        <f>U1042+AE1042+AC1042+AD1042</f>
        <v>0</v>
      </c>
      <c r="AG1042">
        <f>DH1042*AU1042*(DC1042-DB1042*(1000-AU1042*DE1042)/(1000-AU1042*DD1042))/(100*CV1042)</f>
        <v>0</v>
      </c>
      <c r="AH1042">
        <f>1000*DH1042*AU1042*(DD1042-DE1042)/(100*CV1042*(1000-AU1042*DD1042))</f>
        <v>0</v>
      </c>
      <c r="AI1042">
        <f>(AJ1042 - AK1042 - DI1042*1E3/(8.314*(DK1042+273.15)) * AM1042/DH1042 * AL1042) * DH1042/(100*CV1042) * (1000 - DE1042)/1000</f>
        <v>0</v>
      </c>
      <c r="AJ1042">
        <v>1021.29833959802</v>
      </c>
      <c r="AK1042">
        <v>989.737557575758</v>
      </c>
      <c r="AL1042">
        <v>3.31171468054142</v>
      </c>
      <c r="AM1042">
        <v>66.0516311451933</v>
      </c>
      <c r="AN1042">
        <f>(AP1042 - AO1042 + DI1042*1E3/(8.314*(DK1042+273.15)) * AR1042/DH1042 * AQ1042) * DH1042/(100*CV1042) * 1000/(1000 - AP1042)</f>
        <v>0</v>
      </c>
      <c r="AO1042">
        <v>20.7177093104068</v>
      </c>
      <c r="AP1042">
        <v>22.9715426573427</v>
      </c>
      <c r="AQ1042">
        <v>2.97651829879733e-05</v>
      </c>
      <c r="AR1042">
        <v>92.4097792653795</v>
      </c>
      <c r="AS1042">
        <v>0</v>
      </c>
      <c r="AT1042">
        <v>0</v>
      </c>
      <c r="AU1042">
        <f>IF(AS1042*$H$13&gt;=AW1042,1.0,(AW1042/(AW1042-AS1042*$H$13)))</f>
        <v>0</v>
      </c>
      <c r="AV1042">
        <f>(AU1042-1)*100</f>
        <v>0</v>
      </c>
      <c r="AW1042">
        <f>MAX(0,($B$13+$C$13*DP1042)/(1+$D$13*DP1042)*DI1042/(DK1042+273)*$E$13)</f>
        <v>0</v>
      </c>
      <c r="AX1042" t="s">
        <v>418</v>
      </c>
      <c r="AY1042" t="s">
        <v>418</v>
      </c>
      <c r="AZ1042">
        <v>0</v>
      </c>
      <c r="BA1042">
        <v>0</v>
      </c>
      <c r="BB1042">
        <f>1-AZ1042/BA1042</f>
        <v>0</v>
      </c>
      <c r="BC1042">
        <v>0</v>
      </c>
      <c r="BD1042" t="s">
        <v>418</v>
      </c>
      <c r="BE1042" t="s">
        <v>418</v>
      </c>
      <c r="BF1042">
        <v>0</v>
      </c>
      <c r="BG1042">
        <v>0</v>
      </c>
      <c r="BH1042">
        <f>1-BF1042/BG1042</f>
        <v>0</v>
      </c>
      <c r="BI1042">
        <v>0.5</v>
      </c>
      <c r="BJ1042">
        <f>CS1042</f>
        <v>0</v>
      </c>
      <c r="BK1042">
        <f>L1042</f>
        <v>0</v>
      </c>
      <c r="BL1042">
        <f>BH1042*BI1042*BJ1042</f>
        <v>0</v>
      </c>
      <c r="BM1042">
        <f>(BK1042-BC1042)/BJ1042</f>
        <v>0</v>
      </c>
      <c r="BN1042">
        <f>(BA1042-BG1042)/BG1042</f>
        <v>0</v>
      </c>
      <c r="BO1042">
        <f>AZ1042/(BB1042+AZ1042/BG1042)</f>
        <v>0</v>
      </c>
      <c r="BP1042" t="s">
        <v>418</v>
      </c>
      <c r="BQ1042">
        <v>0</v>
      </c>
      <c r="BR1042">
        <f>IF(BQ1042&lt;&gt;0, BQ1042, BO1042)</f>
        <v>0</v>
      </c>
      <c r="BS1042">
        <f>1-BR1042/BG1042</f>
        <v>0</v>
      </c>
      <c r="BT1042">
        <f>(BG1042-BF1042)/(BG1042-BR1042)</f>
        <v>0</v>
      </c>
      <c r="BU1042">
        <f>(BA1042-BG1042)/(BA1042-BR1042)</f>
        <v>0</v>
      </c>
      <c r="BV1042">
        <f>(BG1042-BF1042)/(BG1042-AZ1042)</f>
        <v>0</v>
      </c>
      <c r="BW1042">
        <f>(BA1042-BG1042)/(BA1042-AZ1042)</f>
        <v>0</v>
      </c>
      <c r="BX1042">
        <f>(BT1042*BR1042/BF1042)</f>
        <v>0</v>
      </c>
      <c r="BY1042">
        <f>(1-BX1042)</f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f>$B$11*DQ1042+$C$11*DR1042+$F$11*EC1042*(1-EF1042)</f>
        <v>0</v>
      </c>
      <c r="CS1042">
        <f>CR1042*CT1042</f>
        <v>0</v>
      </c>
      <c r="CT1042">
        <f>($B$11*$D$9+$C$11*$D$9+$F$11*((EP1042+EH1042)/MAX(EP1042+EH1042+EQ1042, 0.1)*$I$9+EQ1042/MAX(EP1042+EH1042+EQ1042, 0.1)*$J$9))/($B$11+$C$11+$F$11)</f>
        <v>0</v>
      </c>
      <c r="CU1042">
        <f>($B$11*$K$9+$C$11*$K$9+$F$11*((EP1042+EH1042)/MAX(EP1042+EH1042+EQ1042, 0.1)*$P$9+EQ1042/MAX(EP1042+EH1042+EQ1042, 0.1)*$Q$9))/($B$11+$C$11+$F$11)</f>
        <v>0</v>
      </c>
      <c r="CV1042">
        <v>6</v>
      </c>
      <c r="CW1042">
        <v>0.5</v>
      </c>
      <c r="CX1042" t="s">
        <v>419</v>
      </c>
      <c r="CY1042">
        <v>2</v>
      </c>
      <c r="CZ1042" t="b">
        <v>1</v>
      </c>
      <c r="DA1042">
        <v>1659038595.71429</v>
      </c>
      <c r="DB1042">
        <v>943.531857142857</v>
      </c>
      <c r="DC1042">
        <v>983.755</v>
      </c>
      <c r="DD1042">
        <v>22.9748571428571</v>
      </c>
      <c r="DE1042">
        <v>20.7206464285714</v>
      </c>
      <c r="DF1042">
        <v>934.039642857143</v>
      </c>
      <c r="DG1042">
        <v>22.5684714285714</v>
      </c>
      <c r="DH1042">
        <v>500.07525</v>
      </c>
      <c r="DI1042">
        <v>90.2432142857143</v>
      </c>
      <c r="DJ1042">
        <v>0.0436591892857143</v>
      </c>
      <c r="DK1042">
        <v>27.2108321428571</v>
      </c>
      <c r="DL1042">
        <v>27.8057535714286</v>
      </c>
      <c r="DM1042">
        <v>999.9</v>
      </c>
      <c r="DN1042">
        <v>0</v>
      </c>
      <c r="DO1042">
        <v>0</v>
      </c>
      <c r="DP1042">
        <v>10003.75</v>
      </c>
      <c r="DQ1042">
        <v>0</v>
      </c>
      <c r="DR1042">
        <v>16.0527</v>
      </c>
      <c r="DS1042">
        <v>-40.2232857142857</v>
      </c>
      <c r="DT1042">
        <v>965.719035714285</v>
      </c>
      <c r="DU1042">
        <v>1004.57017857143</v>
      </c>
      <c r="DV1042">
        <v>2.25421714285714</v>
      </c>
      <c r="DW1042">
        <v>983.755</v>
      </c>
      <c r="DX1042">
        <v>20.7206464285714</v>
      </c>
      <c r="DY1042">
        <v>2.07332535714286</v>
      </c>
      <c r="DZ1042">
        <v>1.86989678571429</v>
      </c>
      <c r="EA1042">
        <v>18.0157</v>
      </c>
      <c r="EB1042">
        <v>16.3836642857143</v>
      </c>
      <c r="EC1042">
        <v>1999.98357142857</v>
      </c>
      <c r="ED1042">
        <v>0.979999285714286</v>
      </c>
      <c r="EE1042">
        <v>0.0200006714285714</v>
      </c>
      <c r="EF1042">
        <v>0</v>
      </c>
      <c r="EG1042">
        <v>491.728928571429</v>
      </c>
      <c r="EH1042">
        <v>5.00063</v>
      </c>
      <c r="EI1042">
        <v>9883.39678571429</v>
      </c>
      <c r="EJ1042">
        <v>17256.7535714286</v>
      </c>
      <c r="EK1042">
        <v>37.82775</v>
      </c>
      <c r="EL1042">
        <v>37.99325</v>
      </c>
      <c r="EM1042">
        <v>37.375</v>
      </c>
      <c r="EN1042">
        <v>37.25</v>
      </c>
      <c r="EO1042">
        <v>38.875</v>
      </c>
      <c r="EP1042">
        <v>1955.0825</v>
      </c>
      <c r="EQ1042">
        <v>39.9010714285714</v>
      </c>
      <c r="ER1042">
        <v>0</v>
      </c>
      <c r="ES1042">
        <v>1659038602.9</v>
      </c>
      <c r="ET1042">
        <v>0</v>
      </c>
      <c r="EU1042">
        <v>491.807961538462</v>
      </c>
      <c r="EV1042">
        <v>7.92878632346139</v>
      </c>
      <c r="EW1042">
        <v>144.553846230337</v>
      </c>
      <c r="EX1042">
        <v>9884.42846153846</v>
      </c>
      <c r="EY1042">
        <v>15</v>
      </c>
      <c r="EZ1042">
        <v>1659035359.5</v>
      </c>
      <c r="FA1042" t="s">
        <v>1976</v>
      </c>
      <c r="FB1042">
        <v>1659035357.5</v>
      </c>
      <c r="FC1042">
        <v>1659035359.5</v>
      </c>
      <c r="FD1042">
        <v>1</v>
      </c>
      <c r="FE1042">
        <v>-0.104</v>
      </c>
      <c r="FF1042">
        <v>-0.037</v>
      </c>
      <c r="FG1042">
        <v>6.435</v>
      </c>
      <c r="FH1042">
        <v>0.501</v>
      </c>
      <c r="FI1042">
        <v>420</v>
      </c>
      <c r="FJ1042">
        <v>25</v>
      </c>
      <c r="FK1042">
        <v>0.45</v>
      </c>
      <c r="FL1042">
        <v>0.11</v>
      </c>
      <c r="FM1042">
        <v>-40.4053268292683</v>
      </c>
      <c r="FN1042">
        <v>2.43034076655043</v>
      </c>
      <c r="FO1042">
        <v>0.592604772263486</v>
      </c>
      <c r="FP1042">
        <v>0</v>
      </c>
      <c r="FQ1042">
        <v>491.259382352941</v>
      </c>
      <c r="FR1042">
        <v>8.03607334019837</v>
      </c>
      <c r="FS1042">
        <v>0.808153123766336</v>
      </c>
      <c r="FT1042">
        <v>0</v>
      </c>
      <c r="FU1042">
        <v>2.25070829268293</v>
      </c>
      <c r="FV1042">
        <v>0.0543215331010472</v>
      </c>
      <c r="FW1042">
        <v>0.00725545745895648</v>
      </c>
      <c r="FX1042">
        <v>1</v>
      </c>
      <c r="FY1042">
        <v>1</v>
      </c>
      <c r="FZ1042">
        <v>3</v>
      </c>
      <c r="GA1042" t="s">
        <v>421</v>
      </c>
      <c r="GB1042">
        <v>2.9733</v>
      </c>
      <c r="GC1042">
        <v>2.69729</v>
      </c>
      <c r="GD1042">
        <v>0.162726</v>
      </c>
      <c r="GE1042">
        <v>0.168057</v>
      </c>
      <c r="GF1042">
        <v>0.10005</v>
      </c>
      <c r="GG1042">
        <v>0.093962</v>
      </c>
      <c r="GH1042">
        <v>32606.7</v>
      </c>
      <c r="GI1042">
        <v>35440</v>
      </c>
      <c r="GJ1042">
        <v>35288.6</v>
      </c>
      <c r="GK1042">
        <v>38631</v>
      </c>
      <c r="GL1042">
        <v>45029.1</v>
      </c>
      <c r="GM1042">
        <v>50554.8</v>
      </c>
      <c r="GN1042">
        <v>55160.8</v>
      </c>
      <c r="GO1042">
        <v>61965</v>
      </c>
      <c r="GP1042">
        <v>1.9862</v>
      </c>
      <c r="GQ1042">
        <v>1.8556</v>
      </c>
      <c r="GR1042">
        <v>0.148714</v>
      </c>
      <c r="GS1042">
        <v>0</v>
      </c>
      <c r="GT1042">
        <v>25.3076</v>
      </c>
      <c r="GU1042">
        <v>999.9</v>
      </c>
      <c r="GV1042">
        <v>57.618</v>
      </c>
      <c r="GW1042">
        <v>29.134</v>
      </c>
      <c r="GX1042">
        <v>25.8781</v>
      </c>
      <c r="GY1042">
        <v>56.072</v>
      </c>
      <c r="GZ1042">
        <v>46.1218</v>
      </c>
      <c r="HA1042">
        <v>1</v>
      </c>
      <c r="HB1042">
        <v>-0.067622</v>
      </c>
      <c r="HC1042">
        <v>-0.0159041</v>
      </c>
      <c r="HD1042">
        <v>20.1136</v>
      </c>
      <c r="HE1042">
        <v>5.20052</v>
      </c>
      <c r="HF1042">
        <v>12.0052</v>
      </c>
      <c r="HG1042">
        <v>4.9756</v>
      </c>
      <c r="HH1042">
        <v>3.2938</v>
      </c>
      <c r="HI1042">
        <v>9999</v>
      </c>
      <c r="HJ1042">
        <v>9999</v>
      </c>
      <c r="HK1042">
        <v>9999</v>
      </c>
      <c r="HL1042">
        <v>631.8</v>
      </c>
      <c r="HM1042">
        <v>1.86313</v>
      </c>
      <c r="HN1042">
        <v>1.86798</v>
      </c>
      <c r="HO1042">
        <v>1.8678</v>
      </c>
      <c r="HP1042">
        <v>1.86896</v>
      </c>
      <c r="HQ1042">
        <v>1.86981</v>
      </c>
      <c r="HR1042">
        <v>1.86584</v>
      </c>
      <c r="HS1042">
        <v>1.86694</v>
      </c>
      <c r="HT1042">
        <v>1.86829</v>
      </c>
      <c r="HU1042">
        <v>5</v>
      </c>
      <c r="HV1042">
        <v>0</v>
      </c>
      <c r="HW1042">
        <v>0</v>
      </c>
      <c r="HX1042">
        <v>0</v>
      </c>
      <c r="HY1042" t="s">
        <v>422</v>
      </c>
      <c r="HZ1042" t="s">
        <v>423</v>
      </c>
      <c r="IA1042" t="s">
        <v>424</v>
      </c>
      <c r="IB1042" t="s">
        <v>424</v>
      </c>
      <c r="IC1042" t="s">
        <v>424</v>
      </c>
      <c r="ID1042" t="s">
        <v>424</v>
      </c>
      <c r="IE1042">
        <v>0</v>
      </c>
      <c r="IF1042">
        <v>100</v>
      </c>
      <c r="IG1042">
        <v>100</v>
      </c>
      <c r="IH1042">
        <v>9.632</v>
      </c>
      <c r="II1042">
        <v>0.4064</v>
      </c>
      <c r="IJ1042">
        <v>3.92360093765785</v>
      </c>
      <c r="IK1042">
        <v>0.00601174518973114</v>
      </c>
      <c r="IL1042">
        <v>2.77886958061485e-07</v>
      </c>
      <c r="IM1042">
        <v>-3.54636231360687e-10</v>
      </c>
      <c r="IN1042">
        <v>-0.0563701243599933</v>
      </c>
      <c r="IO1042">
        <v>-0.0144154843440888</v>
      </c>
      <c r="IP1042">
        <v>0.00183489941427445</v>
      </c>
      <c r="IQ1042">
        <v>-1.27444401181449e-05</v>
      </c>
      <c r="IR1042">
        <v>-4</v>
      </c>
      <c r="IS1042">
        <v>1848</v>
      </c>
      <c r="IT1042">
        <v>1</v>
      </c>
      <c r="IU1042">
        <v>25</v>
      </c>
      <c r="IV1042">
        <v>54.1</v>
      </c>
      <c r="IW1042">
        <v>54.1</v>
      </c>
      <c r="IX1042">
        <v>2.09595</v>
      </c>
      <c r="IY1042">
        <v>2.61353</v>
      </c>
      <c r="IZ1042">
        <v>1.54785</v>
      </c>
      <c r="JA1042">
        <v>2.30591</v>
      </c>
      <c r="JB1042">
        <v>1.34644</v>
      </c>
      <c r="JC1042">
        <v>2.31445</v>
      </c>
      <c r="JD1042">
        <v>33.558</v>
      </c>
      <c r="JE1042">
        <v>24.2188</v>
      </c>
      <c r="JF1042">
        <v>18</v>
      </c>
      <c r="JG1042">
        <v>498.599</v>
      </c>
      <c r="JH1042">
        <v>414.197</v>
      </c>
      <c r="JI1042">
        <v>24.9998</v>
      </c>
      <c r="JJ1042">
        <v>26.3909</v>
      </c>
      <c r="JK1042">
        <v>30</v>
      </c>
      <c r="JL1042">
        <v>26.3489</v>
      </c>
      <c r="JM1042">
        <v>26.2916</v>
      </c>
      <c r="JN1042">
        <v>41.9713</v>
      </c>
      <c r="JO1042">
        <v>28.1935</v>
      </c>
      <c r="JP1042">
        <v>88.8134</v>
      </c>
      <c r="JQ1042">
        <v>25</v>
      </c>
      <c r="JR1042">
        <v>1025.16</v>
      </c>
      <c r="JS1042">
        <v>20.6415</v>
      </c>
      <c r="JT1042">
        <v>102.326</v>
      </c>
      <c r="JU1042">
        <v>103.14</v>
      </c>
    </row>
    <row r="1043" spans="1:281">
      <c r="A1043">
        <v>1025</v>
      </c>
      <c r="B1043">
        <v>1659038608.5</v>
      </c>
      <c r="C1043">
        <v>14925.4000000954</v>
      </c>
      <c r="D1043" t="s">
        <v>2485</v>
      </c>
      <c r="E1043" t="s">
        <v>2486</v>
      </c>
      <c r="F1043">
        <v>5</v>
      </c>
      <c r="G1043" t="s">
        <v>2364</v>
      </c>
      <c r="H1043" t="s">
        <v>417</v>
      </c>
      <c r="I1043">
        <v>1659038601</v>
      </c>
      <c r="J1043">
        <f>(K1043)/1000</f>
        <v>0</v>
      </c>
      <c r="K1043">
        <f>IF(CZ1043, AN1043, AH1043)</f>
        <v>0</v>
      </c>
      <c r="L1043">
        <f>IF(CZ1043, AI1043, AG1043)</f>
        <v>0</v>
      </c>
      <c r="M1043">
        <f>DB1043 - IF(AU1043&gt;1, L1043*CV1043*100.0/(AW1043*DP1043), 0)</f>
        <v>0</v>
      </c>
      <c r="N1043">
        <f>((T1043-J1043/2)*M1043-L1043)/(T1043+J1043/2)</f>
        <v>0</v>
      </c>
      <c r="O1043">
        <f>N1043*(DI1043+DJ1043)/1000.0</f>
        <v>0</v>
      </c>
      <c r="P1043">
        <f>(DB1043 - IF(AU1043&gt;1, L1043*CV1043*100.0/(AW1043*DP1043), 0))*(DI1043+DJ1043)/1000.0</f>
        <v>0</v>
      </c>
      <c r="Q1043">
        <f>2.0/((1/S1043-1/R1043)+SIGN(S1043)*SQRT((1/S1043-1/R1043)*(1/S1043-1/R1043) + 4*CW1043/((CW1043+1)*(CW1043+1))*(2*1/S1043*1/R1043-1/R1043*1/R1043)))</f>
        <v>0</v>
      </c>
      <c r="R1043">
        <f>IF(LEFT(CX1043,1)&lt;&gt;"0",IF(LEFT(CX1043,1)="1",3.0,CY1043),$D$5+$E$5*(DP1043*DI1043/($K$5*1000))+$F$5*(DP1043*DI1043/($K$5*1000))*MAX(MIN(CV1043,$J$5),$I$5)*MAX(MIN(CV1043,$J$5),$I$5)+$G$5*MAX(MIN(CV1043,$J$5),$I$5)*(DP1043*DI1043/($K$5*1000))+$H$5*(DP1043*DI1043/($K$5*1000))*(DP1043*DI1043/($K$5*1000)))</f>
        <v>0</v>
      </c>
      <c r="S1043">
        <f>J1043*(1000-(1000*0.61365*exp(17.502*W1043/(240.97+W1043))/(DI1043+DJ1043)+DD1043)/2)/(1000*0.61365*exp(17.502*W1043/(240.97+W1043))/(DI1043+DJ1043)-DD1043)</f>
        <v>0</v>
      </c>
      <c r="T1043">
        <f>1/((CW1043+1)/(Q1043/1.6)+1/(R1043/1.37)) + CW1043/((CW1043+1)/(Q1043/1.6) + CW1043/(R1043/1.37))</f>
        <v>0</v>
      </c>
      <c r="U1043">
        <f>(CR1043*CU1043)</f>
        <v>0</v>
      </c>
      <c r="V1043">
        <f>(DK1043+(U1043+2*0.95*5.67E-8*(((DK1043+$B$7)+273)^4-(DK1043+273)^4)-44100*J1043)/(1.84*29.3*R1043+8*0.95*5.67E-8*(DK1043+273)^3))</f>
        <v>0</v>
      </c>
      <c r="W1043">
        <f>($C$7*DL1043+$D$7*DM1043+$E$7*V1043)</f>
        <v>0</v>
      </c>
      <c r="X1043">
        <f>0.61365*exp(17.502*W1043/(240.97+W1043))</f>
        <v>0</v>
      </c>
      <c r="Y1043">
        <f>(Z1043/AA1043*100)</f>
        <v>0</v>
      </c>
      <c r="Z1043">
        <f>DD1043*(DI1043+DJ1043)/1000</f>
        <v>0</v>
      </c>
      <c r="AA1043">
        <f>0.61365*exp(17.502*DK1043/(240.97+DK1043))</f>
        <v>0</v>
      </c>
      <c r="AB1043">
        <f>(X1043-DD1043*(DI1043+DJ1043)/1000)</f>
        <v>0</v>
      </c>
      <c r="AC1043">
        <f>(-J1043*44100)</f>
        <v>0</v>
      </c>
      <c r="AD1043">
        <f>2*29.3*R1043*0.92*(DK1043-W1043)</f>
        <v>0</v>
      </c>
      <c r="AE1043">
        <f>2*0.95*5.67E-8*(((DK1043+$B$7)+273)^4-(W1043+273)^4)</f>
        <v>0</v>
      </c>
      <c r="AF1043">
        <f>U1043+AE1043+AC1043+AD1043</f>
        <v>0</v>
      </c>
      <c r="AG1043">
        <f>DH1043*AU1043*(DC1043-DB1043*(1000-AU1043*DE1043)/(1000-AU1043*DD1043))/(100*CV1043)</f>
        <v>0</v>
      </c>
      <c r="AH1043">
        <f>1000*DH1043*AU1043*(DD1043-DE1043)/(100*CV1043*(1000-AU1043*DD1043))</f>
        <v>0</v>
      </c>
      <c r="AI1043">
        <f>(AJ1043 - AK1043 - DI1043*1E3/(8.314*(DK1043+273.15)) * AM1043/DH1043 * AL1043) * DH1043/(100*CV1043) * (1000 - DE1043)/1000</f>
        <v>0</v>
      </c>
      <c r="AJ1043">
        <v>1039.03158166988</v>
      </c>
      <c r="AK1043">
        <v>1006.83347878788</v>
      </c>
      <c r="AL1043">
        <v>3.48331547177887</v>
      </c>
      <c r="AM1043">
        <v>66.0516311451933</v>
      </c>
      <c r="AN1043">
        <f>(AP1043 - AO1043 + DI1043*1E3/(8.314*(DK1043+273.15)) * AR1043/DH1043 * AQ1043) * DH1043/(100*CV1043) * 1000/(1000 - AP1043)</f>
        <v>0</v>
      </c>
      <c r="AO1043">
        <v>20.6991885179015</v>
      </c>
      <c r="AP1043">
        <v>22.9670027972028</v>
      </c>
      <c r="AQ1043">
        <v>-9.71216991491522e-06</v>
      </c>
      <c r="AR1043">
        <v>92.4097792653795</v>
      </c>
      <c r="AS1043">
        <v>0</v>
      </c>
      <c r="AT1043">
        <v>0</v>
      </c>
      <c r="AU1043">
        <f>IF(AS1043*$H$13&gt;=AW1043,1.0,(AW1043/(AW1043-AS1043*$H$13)))</f>
        <v>0</v>
      </c>
      <c r="AV1043">
        <f>(AU1043-1)*100</f>
        <v>0</v>
      </c>
      <c r="AW1043">
        <f>MAX(0,($B$13+$C$13*DP1043)/(1+$D$13*DP1043)*DI1043/(DK1043+273)*$E$13)</f>
        <v>0</v>
      </c>
      <c r="AX1043" t="s">
        <v>418</v>
      </c>
      <c r="AY1043" t="s">
        <v>418</v>
      </c>
      <c r="AZ1043">
        <v>0</v>
      </c>
      <c r="BA1043">
        <v>0</v>
      </c>
      <c r="BB1043">
        <f>1-AZ1043/BA1043</f>
        <v>0</v>
      </c>
      <c r="BC1043">
        <v>0</v>
      </c>
      <c r="BD1043" t="s">
        <v>418</v>
      </c>
      <c r="BE1043" t="s">
        <v>418</v>
      </c>
      <c r="BF1043">
        <v>0</v>
      </c>
      <c r="BG1043">
        <v>0</v>
      </c>
      <c r="BH1043">
        <f>1-BF1043/BG1043</f>
        <v>0</v>
      </c>
      <c r="BI1043">
        <v>0.5</v>
      </c>
      <c r="BJ1043">
        <f>CS1043</f>
        <v>0</v>
      </c>
      <c r="BK1043">
        <f>L1043</f>
        <v>0</v>
      </c>
      <c r="BL1043">
        <f>BH1043*BI1043*BJ1043</f>
        <v>0</v>
      </c>
      <c r="BM1043">
        <f>(BK1043-BC1043)/BJ1043</f>
        <v>0</v>
      </c>
      <c r="BN1043">
        <f>(BA1043-BG1043)/BG1043</f>
        <v>0</v>
      </c>
      <c r="BO1043">
        <f>AZ1043/(BB1043+AZ1043/BG1043)</f>
        <v>0</v>
      </c>
      <c r="BP1043" t="s">
        <v>418</v>
      </c>
      <c r="BQ1043">
        <v>0</v>
      </c>
      <c r="BR1043">
        <f>IF(BQ1043&lt;&gt;0, BQ1043, BO1043)</f>
        <v>0</v>
      </c>
      <c r="BS1043">
        <f>1-BR1043/BG1043</f>
        <v>0</v>
      </c>
      <c r="BT1043">
        <f>(BG1043-BF1043)/(BG1043-BR1043)</f>
        <v>0</v>
      </c>
      <c r="BU1043">
        <f>(BA1043-BG1043)/(BA1043-BR1043)</f>
        <v>0</v>
      </c>
      <c r="BV1043">
        <f>(BG1043-BF1043)/(BG1043-AZ1043)</f>
        <v>0</v>
      </c>
      <c r="BW1043">
        <f>(BA1043-BG1043)/(BA1043-AZ1043)</f>
        <v>0</v>
      </c>
      <c r="BX1043">
        <f>(BT1043*BR1043/BF1043)</f>
        <v>0</v>
      </c>
      <c r="BY1043">
        <f>(1-BX1043)</f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f>$B$11*DQ1043+$C$11*DR1043+$F$11*EC1043*(1-EF1043)</f>
        <v>0</v>
      </c>
      <c r="CS1043">
        <f>CR1043*CT1043</f>
        <v>0</v>
      </c>
      <c r="CT1043">
        <f>($B$11*$D$9+$C$11*$D$9+$F$11*((EP1043+EH1043)/MAX(EP1043+EH1043+EQ1043, 0.1)*$I$9+EQ1043/MAX(EP1043+EH1043+EQ1043, 0.1)*$J$9))/($B$11+$C$11+$F$11)</f>
        <v>0</v>
      </c>
      <c r="CU1043">
        <f>($B$11*$K$9+$C$11*$K$9+$F$11*((EP1043+EH1043)/MAX(EP1043+EH1043+EQ1043, 0.1)*$P$9+EQ1043/MAX(EP1043+EH1043+EQ1043, 0.1)*$Q$9))/($B$11+$C$11+$F$11)</f>
        <v>0</v>
      </c>
      <c r="CV1043">
        <v>6</v>
      </c>
      <c r="CW1043">
        <v>0.5</v>
      </c>
      <c r="CX1043" t="s">
        <v>419</v>
      </c>
      <c r="CY1043">
        <v>2</v>
      </c>
      <c r="CZ1043" t="b">
        <v>1</v>
      </c>
      <c r="DA1043">
        <v>1659038601</v>
      </c>
      <c r="DB1043">
        <v>960.605296296296</v>
      </c>
      <c r="DC1043">
        <v>1001.33818518519</v>
      </c>
      <c r="DD1043">
        <v>22.9738888888889</v>
      </c>
      <c r="DE1043">
        <v>20.7114</v>
      </c>
      <c r="DF1043">
        <v>951.018148148148</v>
      </c>
      <c r="DG1043">
        <v>22.5675444444444</v>
      </c>
      <c r="DH1043">
        <v>500.077666666667</v>
      </c>
      <c r="DI1043">
        <v>90.2434074074074</v>
      </c>
      <c r="DJ1043">
        <v>0.0436981592592593</v>
      </c>
      <c r="DK1043">
        <v>27.1965777777778</v>
      </c>
      <c r="DL1043">
        <v>27.7712592592593</v>
      </c>
      <c r="DM1043">
        <v>999.9</v>
      </c>
      <c r="DN1043">
        <v>0</v>
      </c>
      <c r="DO1043">
        <v>0</v>
      </c>
      <c r="DP1043">
        <v>9993.88888888889</v>
      </c>
      <c r="DQ1043">
        <v>0</v>
      </c>
      <c r="DR1043">
        <v>16.0527</v>
      </c>
      <c r="DS1043">
        <v>-40.7329777777778</v>
      </c>
      <c r="DT1043">
        <v>983.192851851852</v>
      </c>
      <c r="DU1043">
        <v>1022.51577777778</v>
      </c>
      <c r="DV1043">
        <v>2.26249333333333</v>
      </c>
      <c r="DW1043">
        <v>1001.33818518519</v>
      </c>
      <c r="DX1043">
        <v>20.7114</v>
      </c>
      <c r="DY1043">
        <v>2.07324185185185</v>
      </c>
      <c r="DZ1043">
        <v>1.8690662962963</v>
      </c>
      <c r="EA1043">
        <v>18.0150666666667</v>
      </c>
      <c r="EB1043">
        <v>16.3766888888889</v>
      </c>
      <c r="EC1043">
        <v>1999.96666666667</v>
      </c>
      <c r="ED1043">
        <v>0.979999185185185</v>
      </c>
      <c r="EE1043">
        <v>0.0200007518518519</v>
      </c>
      <c r="EF1043">
        <v>0</v>
      </c>
      <c r="EG1043">
        <v>492.349074074074</v>
      </c>
      <c r="EH1043">
        <v>5.00063</v>
      </c>
      <c r="EI1043">
        <v>9895.07777777778</v>
      </c>
      <c r="EJ1043">
        <v>17256.6037037037</v>
      </c>
      <c r="EK1043">
        <v>37.8213333333333</v>
      </c>
      <c r="EL1043">
        <v>37.993</v>
      </c>
      <c r="EM1043">
        <v>37.375</v>
      </c>
      <c r="EN1043">
        <v>37.25</v>
      </c>
      <c r="EO1043">
        <v>38.875</v>
      </c>
      <c r="EP1043">
        <v>1955.06592592593</v>
      </c>
      <c r="EQ1043">
        <v>39.9007407407407</v>
      </c>
      <c r="ER1043">
        <v>0</v>
      </c>
      <c r="ES1043">
        <v>1659038607.7</v>
      </c>
      <c r="ET1043">
        <v>0</v>
      </c>
      <c r="EU1043">
        <v>492.364769230769</v>
      </c>
      <c r="EV1043">
        <v>5.82564103700036</v>
      </c>
      <c r="EW1043">
        <v>124.495726676275</v>
      </c>
      <c r="EX1043">
        <v>9894.99615384615</v>
      </c>
      <c r="EY1043">
        <v>15</v>
      </c>
      <c r="EZ1043">
        <v>1659035359.5</v>
      </c>
      <c r="FA1043" t="s">
        <v>1976</v>
      </c>
      <c r="FB1043">
        <v>1659035357.5</v>
      </c>
      <c r="FC1043">
        <v>1659035359.5</v>
      </c>
      <c r="FD1043">
        <v>1</v>
      </c>
      <c r="FE1043">
        <v>-0.104</v>
      </c>
      <c r="FF1043">
        <v>-0.037</v>
      </c>
      <c r="FG1043">
        <v>6.435</v>
      </c>
      <c r="FH1043">
        <v>0.501</v>
      </c>
      <c r="FI1043">
        <v>420</v>
      </c>
      <c r="FJ1043">
        <v>25</v>
      </c>
      <c r="FK1043">
        <v>0.45</v>
      </c>
      <c r="FL1043">
        <v>0.11</v>
      </c>
      <c r="FM1043">
        <v>-40.4996975609756</v>
      </c>
      <c r="FN1043">
        <v>-2.88873658536586</v>
      </c>
      <c r="FO1043">
        <v>0.729927835887773</v>
      </c>
      <c r="FP1043">
        <v>0</v>
      </c>
      <c r="FQ1043">
        <v>491.931235294118</v>
      </c>
      <c r="FR1043">
        <v>7.43263560046623</v>
      </c>
      <c r="FS1043">
        <v>0.752724465596315</v>
      </c>
      <c r="FT1043">
        <v>0</v>
      </c>
      <c r="FU1043">
        <v>2.25723146341463</v>
      </c>
      <c r="FV1043">
        <v>0.0990016724738736</v>
      </c>
      <c r="FW1043">
        <v>0.0110120097545374</v>
      </c>
      <c r="FX1043">
        <v>1</v>
      </c>
      <c r="FY1043">
        <v>1</v>
      </c>
      <c r="FZ1043">
        <v>3</v>
      </c>
      <c r="GA1043" t="s">
        <v>421</v>
      </c>
      <c r="GB1043">
        <v>2.97449</v>
      </c>
      <c r="GC1043">
        <v>2.69785</v>
      </c>
      <c r="GD1043">
        <v>0.164535</v>
      </c>
      <c r="GE1043">
        <v>0.169895</v>
      </c>
      <c r="GF1043">
        <v>0.100024</v>
      </c>
      <c r="GG1043">
        <v>0.0939469</v>
      </c>
      <c r="GH1043">
        <v>32536.5</v>
      </c>
      <c r="GI1043">
        <v>35362.1</v>
      </c>
      <c r="GJ1043">
        <v>35288.8</v>
      </c>
      <c r="GK1043">
        <v>38631.3</v>
      </c>
      <c r="GL1043">
        <v>45030</v>
      </c>
      <c r="GM1043">
        <v>50556.1</v>
      </c>
      <c r="GN1043">
        <v>55160.4</v>
      </c>
      <c r="GO1043">
        <v>61965.6</v>
      </c>
      <c r="GP1043">
        <v>1.9874</v>
      </c>
      <c r="GQ1043">
        <v>1.855</v>
      </c>
      <c r="GR1043">
        <v>0.14782</v>
      </c>
      <c r="GS1043">
        <v>0</v>
      </c>
      <c r="GT1043">
        <v>25.3054</v>
      </c>
      <c r="GU1043">
        <v>999.9</v>
      </c>
      <c r="GV1043">
        <v>57.618</v>
      </c>
      <c r="GW1043">
        <v>29.144</v>
      </c>
      <c r="GX1043">
        <v>25.8921</v>
      </c>
      <c r="GY1043">
        <v>56.112</v>
      </c>
      <c r="GZ1043">
        <v>45.7372</v>
      </c>
      <c r="HA1043">
        <v>1</v>
      </c>
      <c r="HB1043">
        <v>-0.067622</v>
      </c>
      <c r="HC1043">
        <v>-0.0152505</v>
      </c>
      <c r="HD1043">
        <v>20.1139</v>
      </c>
      <c r="HE1043">
        <v>5.20052</v>
      </c>
      <c r="HF1043">
        <v>12.0064</v>
      </c>
      <c r="HG1043">
        <v>4.976</v>
      </c>
      <c r="HH1043">
        <v>3.2936</v>
      </c>
      <c r="HI1043">
        <v>9999</v>
      </c>
      <c r="HJ1043">
        <v>9999</v>
      </c>
      <c r="HK1043">
        <v>9999</v>
      </c>
      <c r="HL1043">
        <v>631.8</v>
      </c>
      <c r="HM1043">
        <v>1.86319</v>
      </c>
      <c r="HN1043">
        <v>1.86801</v>
      </c>
      <c r="HO1043">
        <v>1.8678</v>
      </c>
      <c r="HP1043">
        <v>1.8689</v>
      </c>
      <c r="HQ1043">
        <v>1.86981</v>
      </c>
      <c r="HR1043">
        <v>1.86584</v>
      </c>
      <c r="HS1043">
        <v>1.86691</v>
      </c>
      <c r="HT1043">
        <v>1.86829</v>
      </c>
      <c r="HU1043">
        <v>5</v>
      </c>
      <c r="HV1043">
        <v>0</v>
      </c>
      <c r="HW1043">
        <v>0</v>
      </c>
      <c r="HX1043">
        <v>0</v>
      </c>
      <c r="HY1043" t="s">
        <v>422</v>
      </c>
      <c r="HZ1043" t="s">
        <v>423</v>
      </c>
      <c r="IA1043" t="s">
        <v>424</v>
      </c>
      <c r="IB1043" t="s">
        <v>424</v>
      </c>
      <c r="IC1043" t="s">
        <v>424</v>
      </c>
      <c r="ID1043" t="s">
        <v>424</v>
      </c>
      <c r="IE1043">
        <v>0</v>
      </c>
      <c r="IF1043">
        <v>100</v>
      </c>
      <c r="IG1043">
        <v>100</v>
      </c>
      <c r="IH1043">
        <v>9.724</v>
      </c>
      <c r="II1043">
        <v>0.406</v>
      </c>
      <c r="IJ1043">
        <v>3.92360093765785</v>
      </c>
      <c r="IK1043">
        <v>0.00601174518973114</v>
      </c>
      <c r="IL1043">
        <v>2.77886958061485e-07</v>
      </c>
      <c r="IM1043">
        <v>-3.54636231360687e-10</v>
      </c>
      <c r="IN1043">
        <v>-0.0563701243599933</v>
      </c>
      <c r="IO1043">
        <v>-0.0144154843440888</v>
      </c>
      <c r="IP1043">
        <v>0.00183489941427445</v>
      </c>
      <c r="IQ1043">
        <v>-1.27444401181449e-05</v>
      </c>
      <c r="IR1043">
        <v>-4</v>
      </c>
      <c r="IS1043">
        <v>1848</v>
      </c>
      <c r="IT1043">
        <v>1</v>
      </c>
      <c r="IU1043">
        <v>25</v>
      </c>
      <c r="IV1043">
        <v>54.2</v>
      </c>
      <c r="IW1043">
        <v>54.1</v>
      </c>
      <c r="IX1043">
        <v>2.1228</v>
      </c>
      <c r="IY1043">
        <v>2.61353</v>
      </c>
      <c r="IZ1043">
        <v>1.54785</v>
      </c>
      <c r="JA1043">
        <v>2.30591</v>
      </c>
      <c r="JB1043">
        <v>1.34644</v>
      </c>
      <c r="JC1043">
        <v>2.35718</v>
      </c>
      <c r="JD1043">
        <v>33.5355</v>
      </c>
      <c r="JE1043">
        <v>24.2188</v>
      </c>
      <c r="JF1043">
        <v>18</v>
      </c>
      <c r="JG1043">
        <v>499.386</v>
      </c>
      <c r="JH1043">
        <v>413.855</v>
      </c>
      <c r="JI1043">
        <v>24.9999</v>
      </c>
      <c r="JJ1043">
        <v>26.3886</v>
      </c>
      <c r="JK1043">
        <v>30</v>
      </c>
      <c r="JL1043">
        <v>26.3489</v>
      </c>
      <c r="JM1043">
        <v>26.2916</v>
      </c>
      <c r="JN1043">
        <v>42.4954</v>
      </c>
      <c r="JO1043">
        <v>28.1935</v>
      </c>
      <c r="JP1043">
        <v>88.8134</v>
      </c>
      <c r="JQ1043">
        <v>25</v>
      </c>
      <c r="JR1043">
        <v>1038.71</v>
      </c>
      <c r="JS1043">
        <v>20.6344</v>
      </c>
      <c r="JT1043">
        <v>102.325</v>
      </c>
      <c r="JU1043">
        <v>103.141</v>
      </c>
    </row>
    <row r="1044" spans="1:281">
      <c r="A1044">
        <v>1026</v>
      </c>
      <c r="B1044">
        <v>1659038613</v>
      </c>
      <c r="C1044">
        <v>14929.9000000954</v>
      </c>
      <c r="D1044" t="s">
        <v>2487</v>
      </c>
      <c r="E1044" t="s">
        <v>2488</v>
      </c>
      <c r="F1044">
        <v>5</v>
      </c>
      <c r="G1044" t="s">
        <v>2364</v>
      </c>
      <c r="H1044" t="s">
        <v>417</v>
      </c>
      <c r="I1044">
        <v>1659038605.44444</v>
      </c>
      <c r="J1044">
        <f>(K1044)/1000</f>
        <v>0</v>
      </c>
      <c r="K1044">
        <f>IF(CZ1044, AN1044, AH1044)</f>
        <v>0</v>
      </c>
      <c r="L1044">
        <f>IF(CZ1044, AI1044, AG1044)</f>
        <v>0</v>
      </c>
      <c r="M1044">
        <f>DB1044 - IF(AU1044&gt;1, L1044*CV1044*100.0/(AW1044*DP1044), 0)</f>
        <v>0</v>
      </c>
      <c r="N1044">
        <f>((T1044-J1044/2)*M1044-L1044)/(T1044+J1044/2)</f>
        <v>0</v>
      </c>
      <c r="O1044">
        <f>N1044*(DI1044+DJ1044)/1000.0</f>
        <v>0</v>
      </c>
      <c r="P1044">
        <f>(DB1044 - IF(AU1044&gt;1, L1044*CV1044*100.0/(AW1044*DP1044), 0))*(DI1044+DJ1044)/1000.0</f>
        <v>0</v>
      </c>
      <c r="Q1044">
        <f>2.0/((1/S1044-1/R1044)+SIGN(S1044)*SQRT((1/S1044-1/R1044)*(1/S1044-1/R1044) + 4*CW1044/((CW1044+1)*(CW1044+1))*(2*1/S1044*1/R1044-1/R1044*1/R1044)))</f>
        <v>0</v>
      </c>
      <c r="R1044">
        <f>IF(LEFT(CX1044,1)&lt;&gt;"0",IF(LEFT(CX1044,1)="1",3.0,CY1044),$D$5+$E$5*(DP1044*DI1044/($K$5*1000))+$F$5*(DP1044*DI1044/($K$5*1000))*MAX(MIN(CV1044,$J$5),$I$5)*MAX(MIN(CV1044,$J$5),$I$5)+$G$5*MAX(MIN(CV1044,$J$5),$I$5)*(DP1044*DI1044/($K$5*1000))+$H$5*(DP1044*DI1044/($K$5*1000))*(DP1044*DI1044/($K$5*1000)))</f>
        <v>0</v>
      </c>
      <c r="S1044">
        <f>J1044*(1000-(1000*0.61365*exp(17.502*W1044/(240.97+W1044))/(DI1044+DJ1044)+DD1044)/2)/(1000*0.61365*exp(17.502*W1044/(240.97+W1044))/(DI1044+DJ1044)-DD1044)</f>
        <v>0</v>
      </c>
      <c r="T1044">
        <f>1/((CW1044+1)/(Q1044/1.6)+1/(R1044/1.37)) + CW1044/((CW1044+1)/(Q1044/1.6) + CW1044/(R1044/1.37))</f>
        <v>0</v>
      </c>
      <c r="U1044">
        <f>(CR1044*CU1044)</f>
        <v>0</v>
      </c>
      <c r="V1044">
        <f>(DK1044+(U1044+2*0.95*5.67E-8*(((DK1044+$B$7)+273)^4-(DK1044+273)^4)-44100*J1044)/(1.84*29.3*R1044+8*0.95*5.67E-8*(DK1044+273)^3))</f>
        <v>0</v>
      </c>
      <c r="W1044">
        <f>($C$7*DL1044+$D$7*DM1044+$E$7*V1044)</f>
        <v>0</v>
      </c>
      <c r="X1044">
        <f>0.61365*exp(17.502*W1044/(240.97+W1044))</f>
        <v>0</v>
      </c>
      <c r="Y1044">
        <f>(Z1044/AA1044*100)</f>
        <v>0</v>
      </c>
      <c r="Z1044">
        <f>DD1044*(DI1044+DJ1044)/1000</f>
        <v>0</v>
      </c>
      <c r="AA1044">
        <f>0.61365*exp(17.502*DK1044/(240.97+DK1044))</f>
        <v>0</v>
      </c>
      <c r="AB1044">
        <f>(X1044-DD1044*(DI1044+DJ1044)/1000)</f>
        <v>0</v>
      </c>
      <c r="AC1044">
        <f>(-J1044*44100)</f>
        <v>0</v>
      </c>
      <c r="AD1044">
        <f>2*29.3*R1044*0.92*(DK1044-W1044)</f>
        <v>0</v>
      </c>
      <c r="AE1044">
        <f>2*0.95*5.67E-8*(((DK1044+$B$7)+273)^4-(W1044+273)^4)</f>
        <v>0</v>
      </c>
      <c r="AF1044">
        <f>U1044+AE1044+AC1044+AD1044</f>
        <v>0</v>
      </c>
      <c r="AG1044">
        <f>DH1044*AU1044*(DC1044-DB1044*(1000-AU1044*DE1044)/(1000-AU1044*DD1044))/(100*CV1044)</f>
        <v>0</v>
      </c>
      <c r="AH1044">
        <f>1000*DH1044*AU1044*(DD1044-DE1044)/(100*CV1044*(1000-AU1044*DD1044))</f>
        <v>0</v>
      </c>
      <c r="AI1044">
        <f>(AJ1044 - AK1044 - DI1044*1E3/(8.314*(DK1044+273.15)) * AM1044/DH1044 * AL1044) * DH1044/(100*CV1044) * (1000 - DE1044)/1000</f>
        <v>0</v>
      </c>
      <c r="AJ1044">
        <v>1054.45818534332</v>
      </c>
      <c r="AK1044">
        <v>1022.16527272727</v>
      </c>
      <c r="AL1044">
        <v>3.37644428483475</v>
      </c>
      <c r="AM1044">
        <v>66.0516311451933</v>
      </c>
      <c r="AN1044">
        <f>(AP1044 - AO1044 + DI1044*1E3/(8.314*(DK1044+273.15)) * AR1044/DH1044 * AQ1044) * DH1044/(100*CV1044) * 1000/(1000 - AP1044)</f>
        <v>0</v>
      </c>
      <c r="AO1044">
        <v>20.6974534310385</v>
      </c>
      <c r="AP1044">
        <v>22.9661216783217</v>
      </c>
      <c r="AQ1044">
        <v>-3.27366342695587e-06</v>
      </c>
      <c r="AR1044">
        <v>92.4097792653795</v>
      </c>
      <c r="AS1044">
        <v>0</v>
      </c>
      <c r="AT1044">
        <v>0</v>
      </c>
      <c r="AU1044">
        <f>IF(AS1044*$H$13&gt;=AW1044,1.0,(AW1044/(AW1044-AS1044*$H$13)))</f>
        <v>0</v>
      </c>
      <c r="AV1044">
        <f>(AU1044-1)*100</f>
        <v>0</v>
      </c>
      <c r="AW1044">
        <f>MAX(0,($B$13+$C$13*DP1044)/(1+$D$13*DP1044)*DI1044/(DK1044+273)*$E$13)</f>
        <v>0</v>
      </c>
      <c r="AX1044" t="s">
        <v>418</v>
      </c>
      <c r="AY1044" t="s">
        <v>418</v>
      </c>
      <c r="AZ1044">
        <v>0</v>
      </c>
      <c r="BA1044">
        <v>0</v>
      </c>
      <c r="BB1044">
        <f>1-AZ1044/BA1044</f>
        <v>0</v>
      </c>
      <c r="BC1044">
        <v>0</v>
      </c>
      <c r="BD1044" t="s">
        <v>418</v>
      </c>
      <c r="BE1044" t="s">
        <v>418</v>
      </c>
      <c r="BF1044">
        <v>0</v>
      </c>
      <c r="BG1044">
        <v>0</v>
      </c>
      <c r="BH1044">
        <f>1-BF1044/BG1044</f>
        <v>0</v>
      </c>
      <c r="BI1044">
        <v>0.5</v>
      </c>
      <c r="BJ1044">
        <f>CS1044</f>
        <v>0</v>
      </c>
      <c r="BK1044">
        <f>L1044</f>
        <v>0</v>
      </c>
      <c r="BL1044">
        <f>BH1044*BI1044*BJ1044</f>
        <v>0</v>
      </c>
      <c r="BM1044">
        <f>(BK1044-BC1044)/BJ1044</f>
        <v>0</v>
      </c>
      <c r="BN1044">
        <f>(BA1044-BG1044)/BG1044</f>
        <v>0</v>
      </c>
      <c r="BO1044">
        <f>AZ1044/(BB1044+AZ1044/BG1044)</f>
        <v>0</v>
      </c>
      <c r="BP1044" t="s">
        <v>418</v>
      </c>
      <c r="BQ1044">
        <v>0</v>
      </c>
      <c r="BR1044">
        <f>IF(BQ1044&lt;&gt;0, BQ1044, BO1044)</f>
        <v>0</v>
      </c>
      <c r="BS1044">
        <f>1-BR1044/BG1044</f>
        <v>0</v>
      </c>
      <c r="BT1044">
        <f>(BG1044-BF1044)/(BG1044-BR1044)</f>
        <v>0</v>
      </c>
      <c r="BU1044">
        <f>(BA1044-BG1044)/(BA1044-BR1044)</f>
        <v>0</v>
      </c>
      <c r="BV1044">
        <f>(BG1044-BF1044)/(BG1044-AZ1044)</f>
        <v>0</v>
      </c>
      <c r="BW1044">
        <f>(BA1044-BG1044)/(BA1044-AZ1044)</f>
        <v>0</v>
      </c>
      <c r="BX1044">
        <f>(BT1044*BR1044/BF1044)</f>
        <v>0</v>
      </c>
      <c r="BY1044">
        <f>(1-BX1044)</f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f>$B$11*DQ1044+$C$11*DR1044+$F$11*EC1044*(1-EF1044)</f>
        <v>0</v>
      </c>
      <c r="CS1044">
        <f>CR1044*CT1044</f>
        <v>0</v>
      </c>
      <c r="CT1044">
        <f>($B$11*$D$9+$C$11*$D$9+$F$11*((EP1044+EH1044)/MAX(EP1044+EH1044+EQ1044, 0.1)*$I$9+EQ1044/MAX(EP1044+EH1044+EQ1044, 0.1)*$J$9))/($B$11+$C$11+$F$11)</f>
        <v>0</v>
      </c>
      <c r="CU1044">
        <f>($B$11*$K$9+$C$11*$K$9+$F$11*((EP1044+EH1044)/MAX(EP1044+EH1044+EQ1044, 0.1)*$P$9+EQ1044/MAX(EP1044+EH1044+EQ1044, 0.1)*$Q$9))/($B$11+$C$11+$F$11)</f>
        <v>0</v>
      </c>
      <c r="CV1044">
        <v>6</v>
      </c>
      <c r="CW1044">
        <v>0.5</v>
      </c>
      <c r="CX1044" t="s">
        <v>419</v>
      </c>
      <c r="CY1044">
        <v>2</v>
      </c>
      <c r="CZ1044" t="b">
        <v>1</v>
      </c>
      <c r="DA1044">
        <v>1659038605.44444</v>
      </c>
      <c r="DB1044">
        <v>975.228703703704</v>
      </c>
      <c r="DC1044">
        <v>1016.212</v>
      </c>
      <c r="DD1044">
        <v>22.9715333333333</v>
      </c>
      <c r="DE1044">
        <v>20.7028851851852</v>
      </c>
      <c r="DF1044">
        <v>965.560740740741</v>
      </c>
      <c r="DG1044">
        <v>22.5653037037037</v>
      </c>
      <c r="DH1044">
        <v>500.06037037037</v>
      </c>
      <c r="DI1044">
        <v>90.2438333333333</v>
      </c>
      <c r="DJ1044">
        <v>0.0436401074074074</v>
      </c>
      <c r="DK1044">
        <v>27.1882925925926</v>
      </c>
      <c r="DL1044">
        <v>27.7379814814815</v>
      </c>
      <c r="DM1044">
        <v>999.9</v>
      </c>
      <c r="DN1044">
        <v>0</v>
      </c>
      <c r="DO1044">
        <v>0</v>
      </c>
      <c r="DP1044">
        <v>10005</v>
      </c>
      <c r="DQ1044">
        <v>0</v>
      </c>
      <c r="DR1044">
        <v>16.0527</v>
      </c>
      <c r="DS1044">
        <v>-40.9831518518518</v>
      </c>
      <c r="DT1044">
        <v>998.15762962963</v>
      </c>
      <c r="DU1044">
        <v>1037.69518518519</v>
      </c>
      <c r="DV1044">
        <v>2.26865444444444</v>
      </c>
      <c r="DW1044">
        <v>1016.212</v>
      </c>
      <c r="DX1044">
        <v>20.7028851851852</v>
      </c>
      <c r="DY1044">
        <v>2.07303962962963</v>
      </c>
      <c r="DZ1044">
        <v>1.8683062962963</v>
      </c>
      <c r="EA1044">
        <v>18.0135185185185</v>
      </c>
      <c r="EB1044">
        <v>16.3703037037037</v>
      </c>
      <c r="EC1044">
        <v>1999.98148148148</v>
      </c>
      <c r="ED1044">
        <v>0.979999333333333</v>
      </c>
      <c r="EE1044">
        <v>0.0200006333333333</v>
      </c>
      <c r="EF1044">
        <v>0</v>
      </c>
      <c r="EG1044">
        <v>492.763148148148</v>
      </c>
      <c r="EH1044">
        <v>5.00063</v>
      </c>
      <c r="EI1044">
        <v>9903.72</v>
      </c>
      <c r="EJ1044">
        <v>17256.7333333333</v>
      </c>
      <c r="EK1044">
        <v>37.826</v>
      </c>
      <c r="EL1044">
        <v>37.993</v>
      </c>
      <c r="EM1044">
        <v>37.375</v>
      </c>
      <c r="EN1044">
        <v>37.25</v>
      </c>
      <c r="EO1044">
        <v>38.875</v>
      </c>
      <c r="EP1044">
        <v>1955.08074074074</v>
      </c>
      <c r="EQ1044">
        <v>39.9007407407407</v>
      </c>
      <c r="ER1044">
        <v>0</v>
      </c>
      <c r="ES1044">
        <v>1659038612.5</v>
      </c>
      <c r="ET1044">
        <v>0</v>
      </c>
      <c r="EU1044">
        <v>492.798807692308</v>
      </c>
      <c r="EV1044">
        <v>4.46854702061527</v>
      </c>
      <c r="EW1044">
        <v>99.5172649052017</v>
      </c>
      <c r="EX1044">
        <v>9904.13923076923</v>
      </c>
      <c r="EY1044">
        <v>15</v>
      </c>
      <c r="EZ1044">
        <v>1659035359.5</v>
      </c>
      <c r="FA1044" t="s">
        <v>1976</v>
      </c>
      <c r="FB1044">
        <v>1659035357.5</v>
      </c>
      <c r="FC1044">
        <v>1659035359.5</v>
      </c>
      <c r="FD1044">
        <v>1</v>
      </c>
      <c r="FE1044">
        <v>-0.104</v>
      </c>
      <c r="FF1044">
        <v>-0.037</v>
      </c>
      <c r="FG1044">
        <v>6.435</v>
      </c>
      <c r="FH1044">
        <v>0.501</v>
      </c>
      <c r="FI1044">
        <v>420</v>
      </c>
      <c r="FJ1044">
        <v>25</v>
      </c>
      <c r="FK1044">
        <v>0.45</v>
      </c>
      <c r="FL1044">
        <v>0.11</v>
      </c>
      <c r="FM1044">
        <v>-40.6490682926829</v>
      </c>
      <c r="FN1044">
        <v>-6.2655554006969</v>
      </c>
      <c r="FO1044">
        <v>0.816393788123923</v>
      </c>
      <c r="FP1044">
        <v>0</v>
      </c>
      <c r="FQ1044">
        <v>492.437588235294</v>
      </c>
      <c r="FR1044">
        <v>5.53411765289454</v>
      </c>
      <c r="FS1044">
        <v>0.582017541561348</v>
      </c>
      <c r="FT1044">
        <v>0</v>
      </c>
      <c r="FU1044">
        <v>2.26291048780488</v>
      </c>
      <c r="FV1044">
        <v>0.0859001393728257</v>
      </c>
      <c r="FW1044">
        <v>0.010297058768126</v>
      </c>
      <c r="FX1044">
        <v>1</v>
      </c>
      <c r="FY1044">
        <v>1</v>
      </c>
      <c r="FZ1044">
        <v>3</v>
      </c>
      <c r="GA1044" t="s">
        <v>421</v>
      </c>
      <c r="GB1044">
        <v>2.97398</v>
      </c>
      <c r="GC1044">
        <v>2.69804</v>
      </c>
      <c r="GD1044">
        <v>0.16612</v>
      </c>
      <c r="GE1044">
        <v>0.171352</v>
      </c>
      <c r="GF1044">
        <v>0.100037</v>
      </c>
      <c r="GG1044">
        <v>0.0939003</v>
      </c>
      <c r="GH1044">
        <v>32474.5</v>
      </c>
      <c r="GI1044">
        <v>35299.9</v>
      </c>
      <c r="GJ1044">
        <v>35288.4</v>
      </c>
      <c r="GK1044">
        <v>38631.2</v>
      </c>
      <c r="GL1044">
        <v>45029.8</v>
      </c>
      <c r="GM1044">
        <v>50559.1</v>
      </c>
      <c r="GN1044">
        <v>55160.8</v>
      </c>
      <c r="GO1044">
        <v>61966</v>
      </c>
      <c r="GP1044">
        <v>1.9864</v>
      </c>
      <c r="GQ1044">
        <v>1.8554</v>
      </c>
      <c r="GR1044">
        <v>0.147372</v>
      </c>
      <c r="GS1044">
        <v>0</v>
      </c>
      <c r="GT1044">
        <v>25.3033</v>
      </c>
      <c r="GU1044">
        <v>999.9</v>
      </c>
      <c r="GV1044">
        <v>57.618</v>
      </c>
      <c r="GW1044">
        <v>29.134</v>
      </c>
      <c r="GX1044">
        <v>25.8761</v>
      </c>
      <c r="GY1044">
        <v>55.822</v>
      </c>
      <c r="GZ1044">
        <v>45.637</v>
      </c>
      <c r="HA1044">
        <v>1</v>
      </c>
      <c r="HB1044">
        <v>-0.067561</v>
      </c>
      <c r="HC1044">
        <v>-0.0157952</v>
      </c>
      <c r="HD1044">
        <v>20.1139</v>
      </c>
      <c r="HE1044">
        <v>5.20052</v>
      </c>
      <c r="HF1044">
        <v>12.0052</v>
      </c>
      <c r="HG1044">
        <v>4.976</v>
      </c>
      <c r="HH1044">
        <v>3.2936</v>
      </c>
      <c r="HI1044">
        <v>9999</v>
      </c>
      <c r="HJ1044">
        <v>9999</v>
      </c>
      <c r="HK1044">
        <v>9999</v>
      </c>
      <c r="HL1044">
        <v>631.8</v>
      </c>
      <c r="HM1044">
        <v>1.8631</v>
      </c>
      <c r="HN1044">
        <v>1.86798</v>
      </c>
      <c r="HO1044">
        <v>1.86783</v>
      </c>
      <c r="HP1044">
        <v>1.86893</v>
      </c>
      <c r="HQ1044">
        <v>1.86981</v>
      </c>
      <c r="HR1044">
        <v>1.86584</v>
      </c>
      <c r="HS1044">
        <v>1.86691</v>
      </c>
      <c r="HT1044">
        <v>1.86829</v>
      </c>
      <c r="HU1044">
        <v>5</v>
      </c>
      <c r="HV1044">
        <v>0</v>
      </c>
      <c r="HW1044">
        <v>0</v>
      </c>
      <c r="HX1044">
        <v>0</v>
      </c>
      <c r="HY1044" t="s">
        <v>422</v>
      </c>
      <c r="HZ1044" t="s">
        <v>423</v>
      </c>
      <c r="IA1044" t="s">
        <v>424</v>
      </c>
      <c r="IB1044" t="s">
        <v>424</v>
      </c>
      <c r="IC1044" t="s">
        <v>424</v>
      </c>
      <c r="ID1044" t="s">
        <v>424</v>
      </c>
      <c r="IE1044">
        <v>0</v>
      </c>
      <c r="IF1044">
        <v>100</v>
      </c>
      <c r="IG1044">
        <v>100</v>
      </c>
      <c r="IH1044">
        <v>9.805</v>
      </c>
      <c r="II1044">
        <v>0.4061</v>
      </c>
      <c r="IJ1044">
        <v>3.92360093765785</v>
      </c>
      <c r="IK1044">
        <v>0.00601174518973114</v>
      </c>
      <c r="IL1044">
        <v>2.77886958061485e-07</v>
      </c>
      <c r="IM1044">
        <v>-3.54636231360687e-10</v>
      </c>
      <c r="IN1044">
        <v>-0.0563701243599933</v>
      </c>
      <c r="IO1044">
        <v>-0.0144154843440888</v>
      </c>
      <c r="IP1044">
        <v>0.00183489941427445</v>
      </c>
      <c r="IQ1044">
        <v>-1.27444401181449e-05</v>
      </c>
      <c r="IR1044">
        <v>-4</v>
      </c>
      <c r="IS1044">
        <v>1848</v>
      </c>
      <c r="IT1044">
        <v>1</v>
      </c>
      <c r="IU1044">
        <v>25</v>
      </c>
      <c r="IV1044">
        <v>54.3</v>
      </c>
      <c r="IW1044">
        <v>54.2</v>
      </c>
      <c r="IX1044">
        <v>2.14722</v>
      </c>
      <c r="IY1044">
        <v>2.61353</v>
      </c>
      <c r="IZ1044">
        <v>1.54785</v>
      </c>
      <c r="JA1044">
        <v>2.30591</v>
      </c>
      <c r="JB1044">
        <v>1.34644</v>
      </c>
      <c r="JC1044">
        <v>2.41943</v>
      </c>
      <c r="JD1044">
        <v>33.558</v>
      </c>
      <c r="JE1044">
        <v>24.2276</v>
      </c>
      <c r="JF1044">
        <v>18</v>
      </c>
      <c r="JG1044">
        <v>498.708</v>
      </c>
      <c r="JH1044">
        <v>414.081</v>
      </c>
      <c r="JI1044">
        <v>24.9998</v>
      </c>
      <c r="JJ1044">
        <v>26.3886</v>
      </c>
      <c r="JK1044">
        <v>30</v>
      </c>
      <c r="JL1044">
        <v>26.3467</v>
      </c>
      <c r="JM1044">
        <v>26.2916</v>
      </c>
      <c r="JN1044">
        <v>42.9824</v>
      </c>
      <c r="JO1044">
        <v>28.4683</v>
      </c>
      <c r="JP1044">
        <v>88.8134</v>
      </c>
      <c r="JQ1044">
        <v>25</v>
      </c>
      <c r="JR1044">
        <v>1058.98</v>
      </c>
      <c r="JS1044">
        <v>20.628</v>
      </c>
      <c r="JT1044">
        <v>102.325</v>
      </c>
      <c r="JU1044">
        <v>103.141</v>
      </c>
    </row>
    <row r="1045" spans="1:281">
      <c r="A1045">
        <v>1027</v>
      </c>
      <c r="B1045">
        <v>1659038618.5</v>
      </c>
      <c r="C1045">
        <v>14935.4000000954</v>
      </c>
      <c r="D1045" t="s">
        <v>2489</v>
      </c>
      <c r="E1045" t="s">
        <v>2490</v>
      </c>
      <c r="F1045">
        <v>5</v>
      </c>
      <c r="G1045" t="s">
        <v>2364</v>
      </c>
      <c r="H1045" t="s">
        <v>417</v>
      </c>
      <c r="I1045">
        <v>1659038610.73214</v>
      </c>
      <c r="J1045">
        <f>(K1045)/1000</f>
        <v>0</v>
      </c>
      <c r="K1045">
        <f>IF(CZ1045, AN1045, AH1045)</f>
        <v>0</v>
      </c>
      <c r="L1045">
        <f>IF(CZ1045, AI1045, AG1045)</f>
        <v>0</v>
      </c>
      <c r="M1045">
        <f>DB1045 - IF(AU1045&gt;1, L1045*CV1045*100.0/(AW1045*DP1045), 0)</f>
        <v>0</v>
      </c>
      <c r="N1045">
        <f>((T1045-J1045/2)*M1045-L1045)/(T1045+J1045/2)</f>
        <v>0</v>
      </c>
      <c r="O1045">
        <f>N1045*(DI1045+DJ1045)/1000.0</f>
        <v>0</v>
      </c>
      <c r="P1045">
        <f>(DB1045 - IF(AU1045&gt;1, L1045*CV1045*100.0/(AW1045*DP1045), 0))*(DI1045+DJ1045)/1000.0</f>
        <v>0</v>
      </c>
      <c r="Q1045">
        <f>2.0/((1/S1045-1/R1045)+SIGN(S1045)*SQRT((1/S1045-1/R1045)*(1/S1045-1/R1045) + 4*CW1045/((CW1045+1)*(CW1045+1))*(2*1/S1045*1/R1045-1/R1045*1/R1045)))</f>
        <v>0</v>
      </c>
      <c r="R1045">
        <f>IF(LEFT(CX1045,1)&lt;&gt;"0",IF(LEFT(CX1045,1)="1",3.0,CY1045),$D$5+$E$5*(DP1045*DI1045/($K$5*1000))+$F$5*(DP1045*DI1045/($K$5*1000))*MAX(MIN(CV1045,$J$5),$I$5)*MAX(MIN(CV1045,$J$5),$I$5)+$G$5*MAX(MIN(CV1045,$J$5),$I$5)*(DP1045*DI1045/($K$5*1000))+$H$5*(DP1045*DI1045/($K$5*1000))*(DP1045*DI1045/($K$5*1000)))</f>
        <v>0</v>
      </c>
      <c r="S1045">
        <f>J1045*(1000-(1000*0.61365*exp(17.502*W1045/(240.97+W1045))/(DI1045+DJ1045)+DD1045)/2)/(1000*0.61365*exp(17.502*W1045/(240.97+W1045))/(DI1045+DJ1045)-DD1045)</f>
        <v>0</v>
      </c>
      <c r="T1045">
        <f>1/((CW1045+1)/(Q1045/1.6)+1/(R1045/1.37)) + CW1045/((CW1045+1)/(Q1045/1.6) + CW1045/(R1045/1.37))</f>
        <v>0</v>
      </c>
      <c r="U1045">
        <f>(CR1045*CU1045)</f>
        <v>0</v>
      </c>
      <c r="V1045">
        <f>(DK1045+(U1045+2*0.95*5.67E-8*(((DK1045+$B$7)+273)^4-(DK1045+273)^4)-44100*J1045)/(1.84*29.3*R1045+8*0.95*5.67E-8*(DK1045+273)^3))</f>
        <v>0</v>
      </c>
      <c r="W1045">
        <f>($C$7*DL1045+$D$7*DM1045+$E$7*V1045)</f>
        <v>0</v>
      </c>
      <c r="X1045">
        <f>0.61365*exp(17.502*W1045/(240.97+W1045))</f>
        <v>0</v>
      </c>
      <c r="Y1045">
        <f>(Z1045/AA1045*100)</f>
        <v>0</v>
      </c>
      <c r="Z1045">
        <f>DD1045*(DI1045+DJ1045)/1000</f>
        <v>0</v>
      </c>
      <c r="AA1045">
        <f>0.61365*exp(17.502*DK1045/(240.97+DK1045))</f>
        <v>0</v>
      </c>
      <c r="AB1045">
        <f>(X1045-DD1045*(DI1045+DJ1045)/1000)</f>
        <v>0</v>
      </c>
      <c r="AC1045">
        <f>(-J1045*44100)</f>
        <v>0</v>
      </c>
      <c r="AD1045">
        <f>2*29.3*R1045*0.92*(DK1045-W1045)</f>
        <v>0</v>
      </c>
      <c r="AE1045">
        <f>2*0.95*5.67E-8*(((DK1045+$B$7)+273)^4-(W1045+273)^4)</f>
        <v>0</v>
      </c>
      <c r="AF1045">
        <f>U1045+AE1045+AC1045+AD1045</f>
        <v>0</v>
      </c>
      <c r="AG1045">
        <f>DH1045*AU1045*(DC1045-DB1045*(1000-AU1045*DE1045)/(1000-AU1045*DD1045))/(100*CV1045)</f>
        <v>0</v>
      </c>
      <c r="AH1045">
        <f>1000*DH1045*AU1045*(DD1045-DE1045)/(100*CV1045*(1000-AU1045*DD1045))</f>
        <v>0</v>
      </c>
      <c r="AI1045">
        <f>(AJ1045 - AK1045 - DI1045*1E3/(8.314*(DK1045+273.15)) * AM1045/DH1045 * AL1045) * DH1045/(100*CV1045) * (1000 - DE1045)/1000</f>
        <v>0</v>
      </c>
      <c r="AJ1045">
        <v>1073.531780891</v>
      </c>
      <c r="AK1045">
        <v>1041.08509090909</v>
      </c>
      <c r="AL1045">
        <v>3.51404639636012</v>
      </c>
      <c r="AM1045">
        <v>66.0516311451933</v>
      </c>
      <c r="AN1045">
        <f>(AP1045 - AO1045 + DI1045*1E3/(8.314*(DK1045+273.15)) * AR1045/DH1045 * AQ1045) * DH1045/(100*CV1045) * 1000/(1000 - AP1045)</f>
        <v>0</v>
      </c>
      <c r="AO1045">
        <v>20.6574822727489</v>
      </c>
      <c r="AP1045">
        <v>22.9526426573427</v>
      </c>
      <c r="AQ1045">
        <v>-2.24431895801998e-05</v>
      </c>
      <c r="AR1045">
        <v>92.4097792653795</v>
      </c>
      <c r="AS1045">
        <v>0</v>
      </c>
      <c r="AT1045">
        <v>0</v>
      </c>
      <c r="AU1045">
        <f>IF(AS1045*$H$13&gt;=AW1045,1.0,(AW1045/(AW1045-AS1045*$H$13)))</f>
        <v>0</v>
      </c>
      <c r="AV1045">
        <f>(AU1045-1)*100</f>
        <v>0</v>
      </c>
      <c r="AW1045">
        <f>MAX(0,($B$13+$C$13*DP1045)/(1+$D$13*DP1045)*DI1045/(DK1045+273)*$E$13)</f>
        <v>0</v>
      </c>
      <c r="AX1045" t="s">
        <v>418</v>
      </c>
      <c r="AY1045" t="s">
        <v>418</v>
      </c>
      <c r="AZ1045">
        <v>0</v>
      </c>
      <c r="BA1045">
        <v>0</v>
      </c>
      <c r="BB1045">
        <f>1-AZ1045/BA1045</f>
        <v>0</v>
      </c>
      <c r="BC1045">
        <v>0</v>
      </c>
      <c r="BD1045" t="s">
        <v>418</v>
      </c>
      <c r="BE1045" t="s">
        <v>418</v>
      </c>
      <c r="BF1045">
        <v>0</v>
      </c>
      <c r="BG1045">
        <v>0</v>
      </c>
      <c r="BH1045">
        <f>1-BF1045/BG1045</f>
        <v>0</v>
      </c>
      <c r="BI1045">
        <v>0.5</v>
      </c>
      <c r="BJ1045">
        <f>CS1045</f>
        <v>0</v>
      </c>
      <c r="BK1045">
        <f>L1045</f>
        <v>0</v>
      </c>
      <c r="BL1045">
        <f>BH1045*BI1045*BJ1045</f>
        <v>0</v>
      </c>
      <c r="BM1045">
        <f>(BK1045-BC1045)/BJ1045</f>
        <v>0</v>
      </c>
      <c r="BN1045">
        <f>(BA1045-BG1045)/BG1045</f>
        <v>0</v>
      </c>
      <c r="BO1045">
        <f>AZ1045/(BB1045+AZ1045/BG1045)</f>
        <v>0</v>
      </c>
      <c r="BP1045" t="s">
        <v>418</v>
      </c>
      <c r="BQ1045">
        <v>0</v>
      </c>
      <c r="BR1045">
        <f>IF(BQ1045&lt;&gt;0, BQ1045, BO1045)</f>
        <v>0</v>
      </c>
      <c r="BS1045">
        <f>1-BR1045/BG1045</f>
        <v>0</v>
      </c>
      <c r="BT1045">
        <f>(BG1045-BF1045)/(BG1045-BR1045)</f>
        <v>0</v>
      </c>
      <c r="BU1045">
        <f>(BA1045-BG1045)/(BA1045-BR1045)</f>
        <v>0</v>
      </c>
      <c r="BV1045">
        <f>(BG1045-BF1045)/(BG1045-AZ1045)</f>
        <v>0</v>
      </c>
      <c r="BW1045">
        <f>(BA1045-BG1045)/(BA1045-AZ1045)</f>
        <v>0</v>
      </c>
      <c r="BX1045">
        <f>(BT1045*BR1045/BF1045)</f>
        <v>0</v>
      </c>
      <c r="BY1045">
        <f>(1-BX1045)</f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f>$B$11*DQ1045+$C$11*DR1045+$F$11*EC1045*(1-EF1045)</f>
        <v>0</v>
      </c>
      <c r="CS1045">
        <f>CR1045*CT1045</f>
        <v>0</v>
      </c>
      <c r="CT1045">
        <f>($B$11*$D$9+$C$11*$D$9+$F$11*((EP1045+EH1045)/MAX(EP1045+EH1045+EQ1045, 0.1)*$I$9+EQ1045/MAX(EP1045+EH1045+EQ1045, 0.1)*$J$9))/($B$11+$C$11+$F$11)</f>
        <v>0</v>
      </c>
      <c r="CU1045">
        <f>($B$11*$K$9+$C$11*$K$9+$F$11*((EP1045+EH1045)/MAX(EP1045+EH1045+EQ1045, 0.1)*$P$9+EQ1045/MAX(EP1045+EH1045+EQ1045, 0.1)*$Q$9))/($B$11+$C$11+$F$11)</f>
        <v>0</v>
      </c>
      <c r="CV1045">
        <v>6</v>
      </c>
      <c r="CW1045">
        <v>0.5</v>
      </c>
      <c r="CX1045" t="s">
        <v>419</v>
      </c>
      <c r="CY1045">
        <v>2</v>
      </c>
      <c r="CZ1045" t="b">
        <v>1</v>
      </c>
      <c r="DA1045">
        <v>1659038610.73214</v>
      </c>
      <c r="DB1045">
        <v>992.7415</v>
      </c>
      <c r="DC1045">
        <v>1034.22464285714</v>
      </c>
      <c r="DD1045">
        <v>22.9659821428571</v>
      </c>
      <c r="DE1045">
        <v>20.6828107142857</v>
      </c>
      <c r="DF1045">
        <v>982.976928571429</v>
      </c>
      <c r="DG1045">
        <v>22.5600142857143</v>
      </c>
      <c r="DH1045">
        <v>500.04875</v>
      </c>
      <c r="DI1045">
        <v>90.2433892857143</v>
      </c>
      <c r="DJ1045">
        <v>0.04350275</v>
      </c>
      <c r="DK1045">
        <v>27.18875</v>
      </c>
      <c r="DL1045">
        <v>27.7157464285714</v>
      </c>
      <c r="DM1045">
        <v>999.9</v>
      </c>
      <c r="DN1045">
        <v>0</v>
      </c>
      <c r="DO1045">
        <v>0</v>
      </c>
      <c r="DP1045">
        <v>10008.5714285714</v>
      </c>
      <c r="DQ1045">
        <v>0</v>
      </c>
      <c r="DR1045">
        <v>16.0527</v>
      </c>
      <c r="DS1045">
        <v>-41.4831928571429</v>
      </c>
      <c r="DT1045">
        <v>1016.07617857143</v>
      </c>
      <c r="DU1045">
        <v>1056.06678571429</v>
      </c>
      <c r="DV1045">
        <v>2.2831775</v>
      </c>
      <c r="DW1045">
        <v>1034.22464285714</v>
      </c>
      <c r="DX1045">
        <v>20.6828107142857</v>
      </c>
      <c r="DY1045">
        <v>2.07252821428571</v>
      </c>
      <c r="DZ1045">
        <v>1.86648607142857</v>
      </c>
      <c r="EA1045">
        <v>18.0095964285714</v>
      </c>
      <c r="EB1045">
        <v>16.3549964285714</v>
      </c>
      <c r="EC1045">
        <v>1999.97357142857</v>
      </c>
      <c r="ED1045">
        <v>0.979999142857143</v>
      </c>
      <c r="EE1045">
        <v>0.0200007857142857</v>
      </c>
      <c r="EF1045">
        <v>0</v>
      </c>
      <c r="EG1045">
        <v>493.208714285714</v>
      </c>
      <c r="EH1045">
        <v>5.00063</v>
      </c>
      <c r="EI1045">
        <v>9911.9775</v>
      </c>
      <c r="EJ1045">
        <v>17256.6642857143</v>
      </c>
      <c r="EK1045">
        <v>37.82325</v>
      </c>
      <c r="EL1045">
        <v>37.973</v>
      </c>
      <c r="EM1045">
        <v>37.375</v>
      </c>
      <c r="EN1045">
        <v>37.25</v>
      </c>
      <c r="EO1045">
        <v>38.875</v>
      </c>
      <c r="EP1045">
        <v>1955.07285714286</v>
      </c>
      <c r="EQ1045">
        <v>39.9007142857143</v>
      </c>
      <c r="ER1045">
        <v>0</v>
      </c>
      <c r="ES1045">
        <v>1659038617.9</v>
      </c>
      <c r="ET1045">
        <v>0</v>
      </c>
      <c r="EU1045">
        <v>493.2194</v>
      </c>
      <c r="EV1045">
        <v>4.31138463469554</v>
      </c>
      <c r="EW1045">
        <v>85.0338460512791</v>
      </c>
      <c r="EX1045">
        <v>9913.0108</v>
      </c>
      <c r="EY1045">
        <v>15</v>
      </c>
      <c r="EZ1045">
        <v>1659035359.5</v>
      </c>
      <c r="FA1045" t="s">
        <v>1976</v>
      </c>
      <c r="FB1045">
        <v>1659035357.5</v>
      </c>
      <c r="FC1045">
        <v>1659035359.5</v>
      </c>
      <c r="FD1045">
        <v>1</v>
      </c>
      <c r="FE1045">
        <v>-0.104</v>
      </c>
      <c r="FF1045">
        <v>-0.037</v>
      </c>
      <c r="FG1045">
        <v>6.435</v>
      </c>
      <c r="FH1045">
        <v>0.501</v>
      </c>
      <c r="FI1045">
        <v>420</v>
      </c>
      <c r="FJ1045">
        <v>25</v>
      </c>
      <c r="FK1045">
        <v>0.45</v>
      </c>
      <c r="FL1045">
        <v>0.11</v>
      </c>
      <c r="FM1045">
        <v>-41.1758390243902</v>
      </c>
      <c r="FN1045">
        <v>-4.19143902439021</v>
      </c>
      <c r="FO1045">
        <v>0.697017626147304</v>
      </c>
      <c r="FP1045">
        <v>0</v>
      </c>
      <c r="FQ1045">
        <v>492.980764705882</v>
      </c>
      <c r="FR1045">
        <v>4.56916731632898</v>
      </c>
      <c r="FS1045">
        <v>0.508866332779719</v>
      </c>
      <c r="FT1045">
        <v>0</v>
      </c>
      <c r="FU1045">
        <v>2.2777</v>
      </c>
      <c r="FV1045">
        <v>0.14652940766551</v>
      </c>
      <c r="FW1045">
        <v>0.0170105353294693</v>
      </c>
      <c r="FX1045">
        <v>0</v>
      </c>
      <c r="FY1045">
        <v>0</v>
      </c>
      <c r="FZ1045">
        <v>3</v>
      </c>
      <c r="GA1045" t="s">
        <v>427</v>
      </c>
      <c r="GB1045">
        <v>2.9743</v>
      </c>
      <c r="GC1045">
        <v>2.69699</v>
      </c>
      <c r="GD1045">
        <v>0.168078</v>
      </c>
      <c r="GE1045">
        <v>0.173389</v>
      </c>
      <c r="GF1045">
        <v>0.0999835</v>
      </c>
      <c r="GG1045">
        <v>0.0937986</v>
      </c>
      <c r="GH1045">
        <v>32398.2</v>
      </c>
      <c r="GI1045">
        <v>35213.2</v>
      </c>
      <c r="GJ1045">
        <v>35288.3</v>
      </c>
      <c r="GK1045">
        <v>38631.2</v>
      </c>
      <c r="GL1045">
        <v>45032.9</v>
      </c>
      <c r="GM1045">
        <v>50564.5</v>
      </c>
      <c r="GN1045">
        <v>55161.3</v>
      </c>
      <c r="GO1045">
        <v>61965.6</v>
      </c>
      <c r="GP1045">
        <v>1.987</v>
      </c>
      <c r="GQ1045">
        <v>1.855</v>
      </c>
      <c r="GR1045">
        <v>0.146329</v>
      </c>
      <c r="GS1045">
        <v>0</v>
      </c>
      <c r="GT1045">
        <v>25.3012</v>
      </c>
      <c r="GU1045">
        <v>999.9</v>
      </c>
      <c r="GV1045">
        <v>57.618</v>
      </c>
      <c r="GW1045">
        <v>29.124</v>
      </c>
      <c r="GX1045">
        <v>25.864</v>
      </c>
      <c r="GY1045">
        <v>55.472</v>
      </c>
      <c r="GZ1045">
        <v>45.9696</v>
      </c>
      <c r="HA1045">
        <v>1</v>
      </c>
      <c r="HB1045">
        <v>-0.0677439</v>
      </c>
      <c r="HC1045">
        <v>-0.0165577</v>
      </c>
      <c r="HD1045">
        <v>20.1142</v>
      </c>
      <c r="HE1045">
        <v>5.20052</v>
      </c>
      <c r="HF1045">
        <v>12.0064</v>
      </c>
      <c r="HG1045">
        <v>4.976</v>
      </c>
      <c r="HH1045">
        <v>3.2938</v>
      </c>
      <c r="HI1045">
        <v>9999</v>
      </c>
      <c r="HJ1045">
        <v>9999</v>
      </c>
      <c r="HK1045">
        <v>9999</v>
      </c>
      <c r="HL1045">
        <v>631.8</v>
      </c>
      <c r="HM1045">
        <v>1.86313</v>
      </c>
      <c r="HN1045">
        <v>1.86798</v>
      </c>
      <c r="HO1045">
        <v>1.8678</v>
      </c>
      <c r="HP1045">
        <v>1.8689</v>
      </c>
      <c r="HQ1045">
        <v>1.86981</v>
      </c>
      <c r="HR1045">
        <v>1.86584</v>
      </c>
      <c r="HS1045">
        <v>1.86691</v>
      </c>
      <c r="HT1045">
        <v>1.86829</v>
      </c>
      <c r="HU1045">
        <v>5</v>
      </c>
      <c r="HV1045">
        <v>0</v>
      </c>
      <c r="HW1045">
        <v>0</v>
      </c>
      <c r="HX1045">
        <v>0</v>
      </c>
      <c r="HY1045" t="s">
        <v>422</v>
      </c>
      <c r="HZ1045" t="s">
        <v>423</v>
      </c>
      <c r="IA1045" t="s">
        <v>424</v>
      </c>
      <c r="IB1045" t="s">
        <v>424</v>
      </c>
      <c r="IC1045" t="s">
        <v>424</v>
      </c>
      <c r="ID1045" t="s">
        <v>424</v>
      </c>
      <c r="IE1045">
        <v>0</v>
      </c>
      <c r="IF1045">
        <v>100</v>
      </c>
      <c r="IG1045">
        <v>100</v>
      </c>
      <c r="IH1045">
        <v>9.9</v>
      </c>
      <c r="II1045">
        <v>0.4054</v>
      </c>
      <c r="IJ1045">
        <v>3.92360093765785</v>
      </c>
      <c r="IK1045">
        <v>0.00601174518973114</v>
      </c>
      <c r="IL1045">
        <v>2.77886958061485e-07</v>
      </c>
      <c r="IM1045">
        <v>-3.54636231360687e-10</v>
      </c>
      <c r="IN1045">
        <v>-0.0563701243599933</v>
      </c>
      <c r="IO1045">
        <v>-0.0144154843440888</v>
      </c>
      <c r="IP1045">
        <v>0.00183489941427445</v>
      </c>
      <c r="IQ1045">
        <v>-1.27444401181449e-05</v>
      </c>
      <c r="IR1045">
        <v>-4</v>
      </c>
      <c r="IS1045">
        <v>1848</v>
      </c>
      <c r="IT1045">
        <v>1</v>
      </c>
      <c r="IU1045">
        <v>25</v>
      </c>
      <c r="IV1045">
        <v>54.4</v>
      </c>
      <c r="IW1045">
        <v>54.3</v>
      </c>
      <c r="IX1045">
        <v>2.17896</v>
      </c>
      <c r="IY1045">
        <v>2.61597</v>
      </c>
      <c r="IZ1045">
        <v>1.54785</v>
      </c>
      <c r="JA1045">
        <v>2.30591</v>
      </c>
      <c r="JB1045">
        <v>1.34644</v>
      </c>
      <c r="JC1045">
        <v>2.32666</v>
      </c>
      <c r="JD1045">
        <v>33.558</v>
      </c>
      <c r="JE1045">
        <v>24.2188</v>
      </c>
      <c r="JF1045">
        <v>18</v>
      </c>
      <c r="JG1045">
        <v>499.083</v>
      </c>
      <c r="JH1045">
        <v>413.838</v>
      </c>
      <c r="JI1045">
        <v>24.9998</v>
      </c>
      <c r="JJ1045">
        <v>26.3864</v>
      </c>
      <c r="JK1045">
        <v>29.9999</v>
      </c>
      <c r="JL1045">
        <v>26.3445</v>
      </c>
      <c r="JM1045">
        <v>26.2893</v>
      </c>
      <c r="JN1045">
        <v>43.617</v>
      </c>
      <c r="JO1045">
        <v>28.4683</v>
      </c>
      <c r="JP1045">
        <v>88.8134</v>
      </c>
      <c r="JQ1045">
        <v>25</v>
      </c>
      <c r="JR1045">
        <v>1072.42</v>
      </c>
      <c r="JS1045">
        <v>20.6322</v>
      </c>
      <c r="JT1045">
        <v>102.326</v>
      </c>
      <c r="JU1045">
        <v>103.141</v>
      </c>
    </row>
    <row r="1046" spans="1:281">
      <c r="A1046">
        <v>1028</v>
      </c>
      <c r="B1046">
        <v>1659038623</v>
      </c>
      <c r="C1046">
        <v>14939.9000000954</v>
      </c>
      <c r="D1046" t="s">
        <v>2491</v>
      </c>
      <c r="E1046" t="s">
        <v>2492</v>
      </c>
      <c r="F1046">
        <v>5</v>
      </c>
      <c r="G1046" t="s">
        <v>2364</v>
      </c>
      <c r="H1046" t="s">
        <v>417</v>
      </c>
      <c r="I1046">
        <v>1659038615.17857</v>
      </c>
      <c r="J1046">
        <f>(K1046)/1000</f>
        <v>0</v>
      </c>
      <c r="K1046">
        <f>IF(CZ1046, AN1046, AH1046)</f>
        <v>0</v>
      </c>
      <c r="L1046">
        <f>IF(CZ1046, AI1046, AG1046)</f>
        <v>0</v>
      </c>
      <c r="M1046">
        <f>DB1046 - IF(AU1046&gt;1, L1046*CV1046*100.0/(AW1046*DP1046), 0)</f>
        <v>0</v>
      </c>
      <c r="N1046">
        <f>((T1046-J1046/2)*M1046-L1046)/(T1046+J1046/2)</f>
        <v>0</v>
      </c>
      <c r="O1046">
        <f>N1046*(DI1046+DJ1046)/1000.0</f>
        <v>0</v>
      </c>
      <c r="P1046">
        <f>(DB1046 - IF(AU1046&gt;1, L1046*CV1046*100.0/(AW1046*DP1046), 0))*(DI1046+DJ1046)/1000.0</f>
        <v>0</v>
      </c>
      <c r="Q1046">
        <f>2.0/((1/S1046-1/R1046)+SIGN(S1046)*SQRT((1/S1046-1/R1046)*(1/S1046-1/R1046) + 4*CW1046/((CW1046+1)*(CW1046+1))*(2*1/S1046*1/R1046-1/R1046*1/R1046)))</f>
        <v>0</v>
      </c>
      <c r="R1046">
        <f>IF(LEFT(CX1046,1)&lt;&gt;"0",IF(LEFT(CX1046,1)="1",3.0,CY1046),$D$5+$E$5*(DP1046*DI1046/($K$5*1000))+$F$5*(DP1046*DI1046/($K$5*1000))*MAX(MIN(CV1046,$J$5),$I$5)*MAX(MIN(CV1046,$J$5),$I$5)+$G$5*MAX(MIN(CV1046,$J$5),$I$5)*(DP1046*DI1046/($K$5*1000))+$H$5*(DP1046*DI1046/($K$5*1000))*(DP1046*DI1046/($K$5*1000)))</f>
        <v>0</v>
      </c>
      <c r="S1046">
        <f>J1046*(1000-(1000*0.61365*exp(17.502*W1046/(240.97+W1046))/(DI1046+DJ1046)+DD1046)/2)/(1000*0.61365*exp(17.502*W1046/(240.97+W1046))/(DI1046+DJ1046)-DD1046)</f>
        <v>0</v>
      </c>
      <c r="T1046">
        <f>1/((CW1046+1)/(Q1046/1.6)+1/(R1046/1.37)) + CW1046/((CW1046+1)/(Q1046/1.6) + CW1046/(R1046/1.37))</f>
        <v>0</v>
      </c>
      <c r="U1046">
        <f>(CR1046*CU1046)</f>
        <v>0</v>
      </c>
      <c r="V1046">
        <f>(DK1046+(U1046+2*0.95*5.67E-8*(((DK1046+$B$7)+273)^4-(DK1046+273)^4)-44100*J1046)/(1.84*29.3*R1046+8*0.95*5.67E-8*(DK1046+273)^3))</f>
        <v>0</v>
      </c>
      <c r="W1046">
        <f>($C$7*DL1046+$D$7*DM1046+$E$7*V1046)</f>
        <v>0</v>
      </c>
      <c r="X1046">
        <f>0.61365*exp(17.502*W1046/(240.97+W1046))</f>
        <v>0</v>
      </c>
      <c r="Y1046">
        <f>(Z1046/AA1046*100)</f>
        <v>0</v>
      </c>
      <c r="Z1046">
        <f>DD1046*(DI1046+DJ1046)/1000</f>
        <v>0</v>
      </c>
      <c r="AA1046">
        <f>0.61365*exp(17.502*DK1046/(240.97+DK1046))</f>
        <v>0</v>
      </c>
      <c r="AB1046">
        <f>(X1046-DD1046*(DI1046+DJ1046)/1000)</f>
        <v>0</v>
      </c>
      <c r="AC1046">
        <f>(-J1046*44100)</f>
        <v>0</v>
      </c>
      <c r="AD1046">
        <f>2*29.3*R1046*0.92*(DK1046-W1046)</f>
        <v>0</v>
      </c>
      <c r="AE1046">
        <f>2*0.95*5.67E-8*(((DK1046+$B$7)+273)^4-(W1046+273)^4)</f>
        <v>0</v>
      </c>
      <c r="AF1046">
        <f>U1046+AE1046+AC1046+AD1046</f>
        <v>0</v>
      </c>
      <c r="AG1046">
        <f>DH1046*AU1046*(DC1046-DB1046*(1000-AU1046*DE1046)/(1000-AU1046*DD1046))/(100*CV1046)</f>
        <v>0</v>
      </c>
      <c r="AH1046">
        <f>1000*DH1046*AU1046*(DD1046-DE1046)/(100*CV1046*(1000-AU1046*DD1046))</f>
        <v>0</v>
      </c>
      <c r="AI1046">
        <f>(AJ1046 - AK1046 - DI1046*1E3/(8.314*(DK1046+273.15)) * AM1046/DH1046 * AL1046) * DH1046/(100*CV1046) * (1000 - DE1046)/1000</f>
        <v>0</v>
      </c>
      <c r="AJ1046">
        <v>1089.08438164597</v>
      </c>
      <c r="AK1046">
        <v>1056.51987878788</v>
      </c>
      <c r="AL1046">
        <v>3.42556842403473</v>
      </c>
      <c r="AM1046">
        <v>66.0516311451933</v>
      </c>
      <c r="AN1046">
        <f>(AP1046 - AO1046 + DI1046*1E3/(8.314*(DK1046+273.15)) * AR1046/DH1046 * AQ1046) * DH1046/(100*CV1046) * 1000/(1000 - AP1046)</f>
        <v>0</v>
      </c>
      <c r="AO1046">
        <v>20.6489953351831</v>
      </c>
      <c r="AP1046">
        <v>22.9390573426574</v>
      </c>
      <c r="AQ1046">
        <v>-2.5842322615812e-05</v>
      </c>
      <c r="AR1046">
        <v>92.4097792653795</v>
      </c>
      <c r="AS1046">
        <v>0</v>
      </c>
      <c r="AT1046">
        <v>0</v>
      </c>
      <c r="AU1046">
        <f>IF(AS1046*$H$13&gt;=AW1046,1.0,(AW1046/(AW1046-AS1046*$H$13)))</f>
        <v>0</v>
      </c>
      <c r="AV1046">
        <f>(AU1046-1)*100</f>
        <v>0</v>
      </c>
      <c r="AW1046">
        <f>MAX(0,($B$13+$C$13*DP1046)/(1+$D$13*DP1046)*DI1046/(DK1046+273)*$E$13)</f>
        <v>0</v>
      </c>
      <c r="AX1046" t="s">
        <v>418</v>
      </c>
      <c r="AY1046" t="s">
        <v>418</v>
      </c>
      <c r="AZ1046">
        <v>0</v>
      </c>
      <c r="BA1046">
        <v>0</v>
      </c>
      <c r="BB1046">
        <f>1-AZ1046/BA1046</f>
        <v>0</v>
      </c>
      <c r="BC1046">
        <v>0</v>
      </c>
      <c r="BD1046" t="s">
        <v>418</v>
      </c>
      <c r="BE1046" t="s">
        <v>418</v>
      </c>
      <c r="BF1046">
        <v>0</v>
      </c>
      <c r="BG1046">
        <v>0</v>
      </c>
      <c r="BH1046">
        <f>1-BF1046/BG1046</f>
        <v>0</v>
      </c>
      <c r="BI1046">
        <v>0.5</v>
      </c>
      <c r="BJ1046">
        <f>CS1046</f>
        <v>0</v>
      </c>
      <c r="BK1046">
        <f>L1046</f>
        <v>0</v>
      </c>
      <c r="BL1046">
        <f>BH1046*BI1046*BJ1046</f>
        <v>0</v>
      </c>
      <c r="BM1046">
        <f>(BK1046-BC1046)/BJ1046</f>
        <v>0</v>
      </c>
      <c r="BN1046">
        <f>(BA1046-BG1046)/BG1046</f>
        <v>0</v>
      </c>
      <c r="BO1046">
        <f>AZ1046/(BB1046+AZ1046/BG1046)</f>
        <v>0</v>
      </c>
      <c r="BP1046" t="s">
        <v>418</v>
      </c>
      <c r="BQ1046">
        <v>0</v>
      </c>
      <c r="BR1046">
        <f>IF(BQ1046&lt;&gt;0, BQ1046, BO1046)</f>
        <v>0</v>
      </c>
      <c r="BS1046">
        <f>1-BR1046/BG1046</f>
        <v>0</v>
      </c>
      <c r="BT1046">
        <f>(BG1046-BF1046)/(BG1046-BR1046)</f>
        <v>0</v>
      </c>
      <c r="BU1046">
        <f>(BA1046-BG1046)/(BA1046-BR1046)</f>
        <v>0</v>
      </c>
      <c r="BV1046">
        <f>(BG1046-BF1046)/(BG1046-AZ1046)</f>
        <v>0</v>
      </c>
      <c r="BW1046">
        <f>(BA1046-BG1046)/(BA1046-AZ1046)</f>
        <v>0</v>
      </c>
      <c r="BX1046">
        <f>(BT1046*BR1046/BF1046)</f>
        <v>0</v>
      </c>
      <c r="BY1046">
        <f>(1-BX1046)</f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f>$B$11*DQ1046+$C$11*DR1046+$F$11*EC1046*(1-EF1046)</f>
        <v>0</v>
      </c>
      <c r="CS1046">
        <f>CR1046*CT1046</f>
        <v>0</v>
      </c>
      <c r="CT1046">
        <f>($B$11*$D$9+$C$11*$D$9+$F$11*((EP1046+EH1046)/MAX(EP1046+EH1046+EQ1046, 0.1)*$I$9+EQ1046/MAX(EP1046+EH1046+EQ1046, 0.1)*$J$9))/($B$11+$C$11+$F$11)</f>
        <v>0</v>
      </c>
      <c r="CU1046">
        <f>($B$11*$K$9+$C$11*$K$9+$F$11*((EP1046+EH1046)/MAX(EP1046+EH1046+EQ1046, 0.1)*$P$9+EQ1046/MAX(EP1046+EH1046+EQ1046, 0.1)*$Q$9))/($B$11+$C$11+$F$11)</f>
        <v>0</v>
      </c>
      <c r="CV1046">
        <v>6</v>
      </c>
      <c r="CW1046">
        <v>0.5</v>
      </c>
      <c r="CX1046" t="s">
        <v>419</v>
      </c>
      <c r="CY1046">
        <v>2</v>
      </c>
      <c r="CZ1046" t="b">
        <v>1</v>
      </c>
      <c r="DA1046">
        <v>1659038615.17857</v>
      </c>
      <c r="DB1046">
        <v>1007.70792857143</v>
      </c>
      <c r="DC1046">
        <v>1049.18321428571</v>
      </c>
      <c r="DD1046">
        <v>22.9586464285714</v>
      </c>
      <c r="DE1046">
        <v>20.6678178571429</v>
      </c>
      <c r="DF1046">
        <v>997.861071428571</v>
      </c>
      <c r="DG1046">
        <v>22.553025</v>
      </c>
      <c r="DH1046">
        <v>500.044892857143</v>
      </c>
      <c r="DI1046">
        <v>90.2428107142857</v>
      </c>
      <c r="DJ1046">
        <v>0.0434797321428571</v>
      </c>
      <c r="DK1046">
        <v>27.1870857142857</v>
      </c>
      <c r="DL1046">
        <v>27.7054428571429</v>
      </c>
      <c r="DM1046">
        <v>999.9</v>
      </c>
      <c r="DN1046">
        <v>0</v>
      </c>
      <c r="DO1046">
        <v>0</v>
      </c>
      <c r="DP1046">
        <v>10004.1071428571</v>
      </c>
      <c r="DQ1046">
        <v>0</v>
      </c>
      <c r="DR1046">
        <v>16.0527</v>
      </c>
      <c r="DS1046">
        <v>-41.4756785714286</v>
      </c>
      <c r="DT1046">
        <v>1031.38678571429</v>
      </c>
      <c r="DU1046">
        <v>1071.325</v>
      </c>
      <c r="DV1046">
        <v>2.29083571428571</v>
      </c>
      <c r="DW1046">
        <v>1049.18321428571</v>
      </c>
      <c r="DX1046">
        <v>20.6678178571429</v>
      </c>
      <c r="DY1046">
        <v>2.07185392857143</v>
      </c>
      <c r="DZ1046">
        <v>1.86512107142857</v>
      </c>
      <c r="EA1046">
        <v>18.0044107142857</v>
      </c>
      <c r="EB1046">
        <v>16.3435214285714</v>
      </c>
      <c r="EC1046">
        <v>2000.01678571429</v>
      </c>
      <c r="ED1046">
        <v>0.979999285714286</v>
      </c>
      <c r="EE1046">
        <v>0.0200006714285714</v>
      </c>
      <c r="EF1046">
        <v>0</v>
      </c>
      <c r="EG1046">
        <v>493.493357142857</v>
      </c>
      <c r="EH1046">
        <v>5.00063</v>
      </c>
      <c r="EI1046">
        <v>9918.21392857143</v>
      </c>
      <c r="EJ1046">
        <v>17257.0392857143</v>
      </c>
      <c r="EK1046">
        <v>37.82325</v>
      </c>
      <c r="EL1046">
        <v>37.9595</v>
      </c>
      <c r="EM1046">
        <v>37.375</v>
      </c>
      <c r="EN1046">
        <v>37.24325</v>
      </c>
      <c r="EO1046">
        <v>38.875</v>
      </c>
      <c r="EP1046">
        <v>1955.11535714286</v>
      </c>
      <c r="EQ1046">
        <v>39.9014285714286</v>
      </c>
      <c r="ER1046">
        <v>0</v>
      </c>
      <c r="ES1046">
        <v>1659038622.7</v>
      </c>
      <c r="ET1046">
        <v>0</v>
      </c>
      <c r="EU1046">
        <v>493.541</v>
      </c>
      <c r="EV1046">
        <v>3.97107693537744</v>
      </c>
      <c r="EW1046">
        <v>75.7576923388868</v>
      </c>
      <c r="EX1046">
        <v>9919.5012</v>
      </c>
      <c r="EY1046">
        <v>15</v>
      </c>
      <c r="EZ1046">
        <v>1659035359.5</v>
      </c>
      <c r="FA1046" t="s">
        <v>1976</v>
      </c>
      <c r="FB1046">
        <v>1659035357.5</v>
      </c>
      <c r="FC1046">
        <v>1659035359.5</v>
      </c>
      <c r="FD1046">
        <v>1</v>
      </c>
      <c r="FE1046">
        <v>-0.104</v>
      </c>
      <c r="FF1046">
        <v>-0.037</v>
      </c>
      <c r="FG1046">
        <v>6.435</v>
      </c>
      <c r="FH1046">
        <v>0.501</v>
      </c>
      <c r="FI1046">
        <v>420</v>
      </c>
      <c r="FJ1046">
        <v>25</v>
      </c>
      <c r="FK1046">
        <v>0.45</v>
      </c>
      <c r="FL1046">
        <v>0.11</v>
      </c>
      <c r="FM1046">
        <v>-41.3787170731707</v>
      </c>
      <c r="FN1046">
        <v>-2.34828710801401</v>
      </c>
      <c r="FO1046">
        <v>0.637212914948214</v>
      </c>
      <c r="FP1046">
        <v>0</v>
      </c>
      <c r="FQ1046">
        <v>493.267352941176</v>
      </c>
      <c r="FR1046">
        <v>3.94151261591882</v>
      </c>
      <c r="FS1046">
        <v>0.459502408772602</v>
      </c>
      <c r="FT1046">
        <v>0</v>
      </c>
      <c r="FU1046">
        <v>2.28575634146341</v>
      </c>
      <c r="FV1046">
        <v>0.128264320557489</v>
      </c>
      <c r="FW1046">
        <v>0.0156412610613953</v>
      </c>
      <c r="FX1046">
        <v>0</v>
      </c>
      <c r="FY1046">
        <v>0</v>
      </c>
      <c r="FZ1046">
        <v>3</v>
      </c>
      <c r="GA1046" t="s">
        <v>427</v>
      </c>
      <c r="GB1046">
        <v>2.97409</v>
      </c>
      <c r="GC1046">
        <v>2.69753</v>
      </c>
      <c r="GD1046">
        <v>0.169687</v>
      </c>
      <c r="GE1046">
        <v>0.174838</v>
      </c>
      <c r="GF1046">
        <v>0.0999375</v>
      </c>
      <c r="GG1046">
        <v>0.0937927</v>
      </c>
      <c r="GH1046">
        <v>32336.4</v>
      </c>
      <c r="GI1046">
        <v>35151.9</v>
      </c>
      <c r="GJ1046">
        <v>35289.2</v>
      </c>
      <c r="GK1046">
        <v>38631.6</v>
      </c>
      <c r="GL1046">
        <v>45035.9</v>
      </c>
      <c r="GM1046">
        <v>50565.3</v>
      </c>
      <c r="GN1046">
        <v>55162</v>
      </c>
      <c r="GO1046">
        <v>61966.2</v>
      </c>
      <c r="GP1046">
        <v>1.9874</v>
      </c>
      <c r="GQ1046">
        <v>1.8552</v>
      </c>
      <c r="GR1046">
        <v>0.145942</v>
      </c>
      <c r="GS1046">
        <v>0</v>
      </c>
      <c r="GT1046">
        <v>25.3012</v>
      </c>
      <c r="GU1046">
        <v>999.9</v>
      </c>
      <c r="GV1046">
        <v>57.618</v>
      </c>
      <c r="GW1046">
        <v>29.124</v>
      </c>
      <c r="GX1046">
        <v>25.8622</v>
      </c>
      <c r="GY1046">
        <v>55.812</v>
      </c>
      <c r="GZ1046">
        <v>46.0737</v>
      </c>
      <c r="HA1046">
        <v>1</v>
      </c>
      <c r="HB1046">
        <v>-0.0682927</v>
      </c>
      <c r="HC1046">
        <v>-0.0178649</v>
      </c>
      <c r="HD1046">
        <v>20.1142</v>
      </c>
      <c r="HE1046">
        <v>5.20172</v>
      </c>
      <c r="HF1046">
        <v>12.004</v>
      </c>
      <c r="HG1046">
        <v>4.9756</v>
      </c>
      <c r="HH1046">
        <v>3.2934</v>
      </c>
      <c r="HI1046">
        <v>9999</v>
      </c>
      <c r="HJ1046">
        <v>9999</v>
      </c>
      <c r="HK1046">
        <v>9999</v>
      </c>
      <c r="HL1046">
        <v>631.8</v>
      </c>
      <c r="HM1046">
        <v>1.86316</v>
      </c>
      <c r="HN1046">
        <v>1.86798</v>
      </c>
      <c r="HO1046">
        <v>1.8678</v>
      </c>
      <c r="HP1046">
        <v>1.8689</v>
      </c>
      <c r="HQ1046">
        <v>1.86981</v>
      </c>
      <c r="HR1046">
        <v>1.86584</v>
      </c>
      <c r="HS1046">
        <v>1.86691</v>
      </c>
      <c r="HT1046">
        <v>1.86832</v>
      </c>
      <c r="HU1046">
        <v>5</v>
      </c>
      <c r="HV1046">
        <v>0</v>
      </c>
      <c r="HW1046">
        <v>0</v>
      </c>
      <c r="HX1046">
        <v>0</v>
      </c>
      <c r="HY1046" t="s">
        <v>422</v>
      </c>
      <c r="HZ1046" t="s">
        <v>423</v>
      </c>
      <c r="IA1046" t="s">
        <v>424</v>
      </c>
      <c r="IB1046" t="s">
        <v>424</v>
      </c>
      <c r="IC1046" t="s">
        <v>424</v>
      </c>
      <c r="ID1046" t="s">
        <v>424</v>
      </c>
      <c r="IE1046">
        <v>0</v>
      </c>
      <c r="IF1046">
        <v>100</v>
      </c>
      <c r="IG1046">
        <v>100</v>
      </c>
      <c r="IH1046">
        <v>9.99</v>
      </c>
      <c r="II1046">
        <v>0.4047</v>
      </c>
      <c r="IJ1046">
        <v>3.92360093765785</v>
      </c>
      <c r="IK1046">
        <v>0.00601174518973114</v>
      </c>
      <c r="IL1046">
        <v>2.77886958061485e-07</v>
      </c>
      <c r="IM1046">
        <v>-3.54636231360687e-10</v>
      </c>
      <c r="IN1046">
        <v>-0.0563701243599933</v>
      </c>
      <c r="IO1046">
        <v>-0.0144154843440888</v>
      </c>
      <c r="IP1046">
        <v>0.00183489941427445</v>
      </c>
      <c r="IQ1046">
        <v>-1.27444401181449e-05</v>
      </c>
      <c r="IR1046">
        <v>-4</v>
      </c>
      <c r="IS1046">
        <v>1848</v>
      </c>
      <c r="IT1046">
        <v>1</v>
      </c>
      <c r="IU1046">
        <v>25</v>
      </c>
      <c r="IV1046">
        <v>54.4</v>
      </c>
      <c r="IW1046">
        <v>54.4</v>
      </c>
      <c r="IX1046">
        <v>2.20215</v>
      </c>
      <c r="IY1046">
        <v>2.6123</v>
      </c>
      <c r="IZ1046">
        <v>1.54785</v>
      </c>
      <c r="JA1046">
        <v>2.30591</v>
      </c>
      <c r="JB1046">
        <v>1.34644</v>
      </c>
      <c r="JC1046">
        <v>2.36694</v>
      </c>
      <c r="JD1046">
        <v>33.5355</v>
      </c>
      <c r="JE1046">
        <v>24.2188</v>
      </c>
      <c r="JF1046">
        <v>18</v>
      </c>
      <c r="JG1046">
        <v>499.346</v>
      </c>
      <c r="JH1046">
        <v>413.935</v>
      </c>
      <c r="JI1046">
        <v>24.9998</v>
      </c>
      <c r="JJ1046">
        <v>26.3855</v>
      </c>
      <c r="JK1046">
        <v>29.9999</v>
      </c>
      <c r="JL1046">
        <v>26.3445</v>
      </c>
      <c r="JM1046">
        <v>26.2872</v>
      </c>
      <c r="JN1046">
        <v>44.0869</v>
      </c>
      <c r="JO1046">
        <v>28.4683</v>
      </c>
      <c r="JP1046">
        <v>88.8134</v>
      </c>
      <c r="JQ1046">
        <v>25</v>
      </c>
      <c r="JR1046">
        <v>1092.49</v>
      </c>
      <c r="JS1046">
        <v>20.6372</v>
      </c>
      <c r="JT1046">
        <v>102.328</v>
      </c>
      <c r="JU1046">
        <v>103.142</v>
      </c>
    </row>
    <row r="1047" spans="1:281">
      <c r="A1047">
        <v>1029</v>
      </c>
      <c r="B1047">
        <v>1659038628.5</v>
      </c>
      <c r="C1047">
        <v>14945.4000000954</v>
      </c>
      <c r="D1047" t="s">
        <v>2493</v>
      </c>
      <c r="E1047" t="s">
        <v>2494</v>
      </c>
      <c r="F1047">
        <v>5</v>
      </c>
      <c r="G1047" t="s">
        <v>2364</v>
      </c>
      <c r="H1047" t="s">
        <v>417</v>
      </c>
      <c r="I1047">
        <v>1659038620.75</v>
      </c>
      <c r="J1047">
        <f>(K1047)/1000</f>
        <v>0</v>
      </c>
      <c r="K1047">
        <f>IF(CZ1047, AN1047, AH1047)</f>
        <v>0</v>
      </c>
      <c r="L1047">
        <f>IF(CZ1047, AI1047, AG1047)</f>
        <v>0</v>
      </c>
      <c r="M1047">
        <f>DB1047 - IF(AU1047&gt;1, L1047*CV1047*100.0/(AW1047*DP1047), 0)</f>
        <v>0</v>
      </c>
      <c r="N1047">
        <f>((T1047-J1047/2)*M1047-L1047)/(T1047+J1047/2)</f>
        <v>0</v>
      </c>
      <c r="O1047">
        <f>N1047*(DI1047+DJ1047)/1000.0</f>
        <v>0</v>
      </c>
      <c r="P1047">
        <f>(DB1047 - IF(AU1047&gt;1, L1047*CV1047*100.0/(AW1047*DP1047), 0))*(DI1047+DJ1047)/1000.0</f>
        <v>0</v>
      </c>
      <c r="Q1047">
        <f>2.0/((1/S1047-1/R1047)+SIGN(S1047)*SQRT((1/S1047-1/R1047)*(1/S1047-1/R1047) + 4*CW1047/((CW1047+1)*(CW1047+1))*(2*1/S1047*1/R1047-1/R1047*1/R1047)))</f>
        <v>0</v>
      </c>
      <c r="R1047">
        <f>IF(LEFT(CX1047,1)&lt;&gt;"0",IF(LEFT(CX1047,1)="1",3.0,CY1047),$D$5+$E$5*(DP1047*DI1047/($K$5*1000))+$F$5*(DP1047*DI1047/($K$5*1000))*MAX(MIN(CV1047,$J$5),$I$5)*MAX(MIN(CV1047,$J$5),$I$5)+$G$5*MAX(MIN(CV1047,$J$5),$I$5)*(DP1047*DI1047/($K$5*1000))+$H$5*(DP1047*DI1047/($K$5*1000))*(DP1047*DI1047/($K$5*1000)))</f>
        <v>0</v>
      </c>
      <c r="S1047">
        <f>J1047*(1000-(1000*0.61365*exp(17.502*W1047/(240.97+W1047))/(DI1047+DJ1047)+DD1047)/2)/(1000*0.61365*exp(17.502*W1047/(240.97+W1047))/(DI1047+DJ1047)-DD1047)</f>
        <v>0</v>
      </c>
      <c r="T1047">
        <f>1/((CW1047+1)/(Q1047/1.6)+1/(R1047/1.37)) + CW1047/((CW1047+1)/(Q1047/1.6) + CW1047/(R1047/1.37))</f>
        <v>0</v>
      </c>
      <c r="U1047">
        <f>(CR1047*CU1047)</f>
        <v>0</v>
      </c>
      <c r="V1047">
        <f>(DK1047+(U1047+2*0.95*5.67E-8*(((DK1047+$B$7)+273)^4-(DK1047+273)^4)-44100*J1047)/(1.84*29.3*R1047+8*0.95*5.67E-8*(DK1047+273)^3))</f>
        <v>0</v>
      </c>
      <c r="W1047">
        <f>($C$7*DL1047+$D$7*DM1047+$E$7*V1047)</f>
        <v>0</v>
      </c>
      <c r="X1047">
        <f>0.61365*exp(17.502*W1047/(240.97+W1047))</f>
        <v>0</v>
      </c>
      <c r="Y1047">
        <f>(Z1047/AA1047*100)</f>
        <v>0</v>
      </c>
      <c r="Z1047">
        <f>DD1047*(DI1047+DJ1047)/1000</f>
        <v>0</v>
      </c>
      <c r="AA1047">
        <f>0.61365*exp(17.502*DK1047/(240.97+DK1047))</f>
        <v>0</v>
      </c>
      <c r="AB1047">
        <f>(X1047-DD1047*(DI1047+DJ1047)/1000)</f>
        <v>0</v>
      </c>
      <c r="AC1047">
        <f>(-J1047*44100)</f>
        <v>0</v>
      </c>
      <c r="AD1047">
        <f>2*29.3*R1047*0.92*(DK1047-W1047)</f>
        <v>0</v>
      </c>
      <c r="AE1047">
        <f>2*0.95*5.67E-8*(((DK1047+$B$7)+273)^4-(W1047+273)^4)</f>
        <v>0</v>
      </c>
      <c r="AF1047">
        <f>U1047+AE1047+AC1047+AD1047</f>
        <v>0</v>
      </c>
      <c r="AG1047">
        <f>DH1047*AU1047*(DC1047-DB1047*(1000-AU1047*DE1047)/(1000-AU1047*DD1047))/(100*CV1047)</f>
        <v>0</v>
      </c>
      <c r="AH1047">
        <f>1000*DH1047*AU1047*(DD1047-DE1047)/(100*CV1047*(1000-AU1047*DD1047))</f>
        <v>0</v>
      </c>
      <c r="AI1047">
        <f>(AJ1047 - AK1047 - DI1047*1E3/(8.314*(DK1047+273.15)) * AM1047/DH1047 * AL1047) * DH1047/(100*CV1047) * (1000 - DE1047)/1000</f>
        <v>0</v>
      </c>
      <c r="AJ1047">
        <v>1107.82768875239</v>
      </c>
      <c r="AK1047">
        <v>1075.37151515151</v>
      </c>
      <c r="AL1047">
        <v>3.48523874674786</v>
      </c>
      <c r="AM1047">
        <v>66.0516311451933</v>
      </c>
      <c r="AN1047">
        <f>(AP1047 - AO1047 + DI1047*1E3/(8.314*(DK1047+273.15)) * AR1047/DH1047 * AQ1047) * DH1047/(100*CV1047) * 1000/(1000 - AP1047)</f>
        <v>0</v>
      </c>
      <c r="AO1047">
        <v>20.6421854716951</v>
      </c>
      <c r="AP1047">
        <v>22.9349797202797</v>
      </c>
      <c r="AQ1047">
        <v>-5.31344353342409e-06</v>
      </c>
      <c r="AR1047">
        <v>92.4097792653795</v>
      </c>
      <c r="AS1047">
        <v>0</v>
      </c>
      <c r="AT1047">
        <v>0</v>
      </c>
      <c r="AU1047">
        <f>IF(AS1047*$H$13&gt;=AW1047,1.0,(AW1047/(AW1047-AS1047*$H$13)))</f>
        <v>0</v>
      </c>
      <c r="AV1047">
        <f>(AU1047-1)*100</f>
        <v>0</v>
      </c>
      <c r="AW1047">
        <f>MAX(0,($B$13+$C$13*DP1047)/(1+$D$13*DP1047)*DI1047/(DK1047+273)*$E$13)</f>
        <v>0</v>
      </c>
      <c r="AX1047" t="s">
        <v>418</v>
      </c>
      <c r="AY1047" t="s">
        <v>418</v>
      </c>
      <c r="AZ1047">
        <v>0</v>
      </c>
      <c r="BA1047">
        <v>0</v>
      </c>
      <c r="BB1047">
        <f>1-AZ1047/BA1047</f>
        <v>0</v>
      </c>
      <c r="BC1047">
        <v>0</v>
      </c>
      <c r="BD1047" t="s">
        <v>418</v>
      </c>
      <c r="BE1047" t="s">
        <v>418</v>
      </c>
      <c r="BF1047">
        <v>0</v>
      </c>
      <c r="BG1047">
        <v>0</v>
      </c>
      <c r="BH1047">
        <f>1-BF1047/BG1047</f>
        <v>0</v>
      </c>
      <c r="BI1047">
        <v>0.5</v>
      </c>
      <c r="BJ1047">
        <f>CS1047</f>
        <v>0</v>
      </c>
      <c r="BK1047">
        <f>L1047</f>
        <v>0</v>
      </c>
      <c r="BL1047">
        <f>BH1047*BI1047*BJ1047</f>
        <v>0</v>
      </c>
      <c r="BM1047">
        <f>(BK1047-BC1047)/BJ1047</f>
        <v>0</v>
      </c>
      <c r="BN1047">
        <f>(BA1047-BG1047)/BG1047</f>
        <v>0</v>
      </c>
      <c r="BO1047">
        <f>AZ1047/(BB1047+AZ1047/BG1047)</f>
        <v>0</v>
      </c>
      <c r="BP1047" t="s">
        <v>418</v>
      </c>
      <c r="BQ1047">
        <v>0</v>
      </c>
      <c r="BR1047">
        <f>IF(BQ1047&lt;&gt;0, BQ1047, BO1047)</f>
        <v>0</v>
      </c>
      <c r="BS1047">
        <f>1-BR1047/BG1047</f>
        <v>0</v>
      </c>
      <c r="BT1047">
        <f>(BG1047-BF1047)/(BG1047-BR1047)</f>
        <v>0</v>
      </c>
      <c r="BU1047">
        <f>(BA1047-BG1047)/(BA1047-BR1047)</f>
        <v>0</v>
      </c>
      <c r="BV1047">
        <f>(BG1047-BF1047)/(BG1047-AZ1047)</f>
        <v>0</v>
      </c>
      <c r="BW1047">
        <f>(BA1047-BG1047)/(BA1047-AZ1047)</f>
        <v>0</v>
      </c>
      <c r="BX1047">
        <f>(BT1047*BR1047/BF1047)</f>
        <v>0</v>
      </c>
      <c r="BY1047">
        <f>(1-BX1047)</f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f>$B$11*DQ1047+$C$11*DR1047+$F$11*EC1047*(1-EF1047)</f>
        <v>0</v>
      </c>
      <c r="CS1047">
        <f>CR1047*CT1047</f>
        <v>0</v>
      </c>
      <c r="CT1047">
        <f>($B$11*$D$9+$C$11*$D$9+$F$11*((EP1047+EH1047)/MAX(EP1047+EH1047+EQ1047, 0.1)*$I$9+EQ1047/MAX(EP1047+EH1047+EQ1047, 0.1)*$J$9))/($B$11+$C$11+$F$11)</f>
        <v>0</v>
      </c>
      <c r="CU1047">
        <f>($B$11*$K$9+$C$11*$K$9+$F$11*((EP1047+EH1047)/MAX(EP1047+EH1047+EQ1047, 0.1)*$P$9+EQ1047/MAX(EP1047+EH1047+EQ1047, 0.1)*$Q$9))/($B$11+$C$11+$F$11)</f>
        <v>0</v>
      </c>
      <c r="CV1047">
        <v>6</v>
      </c>
      <c r="CW1047">
        <v>0.5</v>
      </c>
      <c r="CX1047" t="s">
        <v>419</v>
      </c>
      <c r="CY1047">
        <v>2</v>
      </c>
      <c r="CZ1047" t="b">
        <v>1</v>
      </c>
      <c r="DA1047">
        <v>1659038620.75</v>
      </c>
      <c r="DB1047">
        <v>1026.32285714286</v>
      </c>
      <c r="DC1047">
        <v>1068.05214285714</v>
      </c>
      <c r="DD1047">
        <v>22.9482428571429</v>
      </c>
      <c r="DE1047">
        <v>20.6485107142857</v>
      </c>
      <c r="DF1047">
        <v>1016.37475</v>
      </c>
      <c r="DG1047">
        <v>22.5431107142857</v>
      </c>
      <c r="DH1047">
        <v>500.038</v>
      </c>
      <c r="DI1047">
        <v>90.2412821428572</v>
      </c>
      <c r="DJ1047">
        <v>0.0434806035714286</v>
      </c>
      <c r="DK1047">
        <v>27.1862464285714</v>
      </c>
      <c r="DL1047">
        <v>27.6987928571429</v>
      </c>
      <c r="DM1047">
        <v>999.9</v>
      </c>
      <c r="DN1047">
        <v>0</v>
      </c>
      <c r="DO1047">
        <v>0</v>
      </c>
      <c r="DP1047">
        <v>9983.92857142857</v>
      </c>
      <c r="DQ1047">
        <v>0</v>
      </c>
      <c r="DR1047">
        <v>16.0527</v>
      </c>
      <c r="DS1047">
        <v>-41.72945</v>
      </c>
      <c r="DT1047">
        <v>1050.42821428571</v>
      </c>
      <c r="DU1047">
        <v>1090.57035714286</v>
      </c>
      <c r="DV1047">
        <v>2.29974857142857</v>
      </c>
      <c r="DW1047">
        <v>1068.05214285714</v>
      </c>
      <c r="DX1047">
        <v>20.6485107142857</v>
      </c>
      <c r="DY1047">
        <v>2.07088</v>
      </c>
      <c r="DZ1047">
        <v>1.8633475</v>
      </c>
      <c r="EA1047">
        <v>17.9969392857143</v>
      </c>
      <c r="EB1047">
        <v>16.3285857142857</v>
      </c>
      <c r="EC1047">
        <v>2000.01571428571</v>
      </c>
      <c r="ED1047">
        <v>0.979999285714286</v>
      </c>
      <c r="EE1047">
        <v>0.0200006714285714</v>
      </c>
      <c r="EF1047">
        <v>0</v>
      </c>
      <c r="EG1047">
        <v>493.885178571429</v>
      </c>
      <c r="EH1047">
        <v>5.00063</v>
      </c>
      <c r="EI1047">
        <v>9924.60071428571</v>
      </c>
      <c r="EJ1047">
        <v>17257.0285714286</v>
      </c>
      <c r="EK1047">
        <v>37.812</v>
      </c>
      <c r="EL1047">
        <v>37.93925</v>
      </c>
      <c r="EM1047">
        <v>37.375</v>
      </c>
      <c r="EN1047">
        <v>37.24325</v>
      </c>
      <c r="EO1047">
        <v>38.875</v>
      </c>
      <c r="EP1047">
        <v>1955.11464285714</v>
      </c>
      <c r="EQ1047">
        <v>39.9010714285714</v>
      </c>
      <c r="ER1047">
        <v>0</v>
      </c>
      <c r="ES1047">
        <v>1659038627.5</v>
      </c>
      <c r="ET1047">
        <v>0</v>
      </c>
      <c r="EU1047">
        <v>493.85956</v>
      </c>
      <c r="EV1047">
        <v>3.88530769331568</v>
      </c>
      <c r="EW1047">
        <v>59.7176921886684</v>
      </c>
      <c r="EX1047">
        <v>9924.8696</v>
      </c>
      <c r="EY1047">
        <v>15</v>
      </c>
      <c r="EZ1047">
        <v>1659035359.5</v>
      </c>
      <c r="FA1047" t="s">
        <v>1976</v>
      </c>
      <c r="FB1047">
        <v>1659035357.5</v>
      </c>
      <c r="FC1047">
        <v>1659035359.5</v>
      </c>
      <c r="FD1047">
        <v>1</v>
      </c>
      <c r="FE1047">
        <v>-0.104</v>
      </c>
      <c r="FF1047">
        <v>-0.037</v>
      </c>
      <c r="FG1047">
        <v>6.435</v>
      </c>
      <c r="FH1047">
        <v>0.501</v>
      </c>
      <c r="FI1047">
        <v>420</v>
      </c>
      <c r="FJ1047">
        <v>25</v>
      </c>
      <c r="FK1047">
        <v>0.45</v>
      </c>
      <c r="FL1047">
        <v>0.11</v>
      </c>
      <c r="FM1047">
        <v>-41.5223170731707</v>
      </c>
      <c r="FN1047">
        <v>-1.32390940766554</v>
      </c>
      <c r="FO1047">
        <v>0.564595244142657</v>
      </c>
      <c r="FP1047">
        <v>0</v>
      </c>
      <c r="FQ1047">
        <v>493.585823529412</v>
      </c>
      <c r="FR1047">
        <v>4.13210084755137</v>
      </c>
      <c r="FS1047">
        <v>0.471863606326851</v>
      </c>
      <c r="FT1047">
        <v>0</v>
      </c>
      <c r="FU1047">
        <v>2.29145804878049</v>
      </c>
      <c r="FV1047">
        <v>0.0916490592334561</v>
      </c>
      <c r="FW1047">
        <v>0.0140059257876212</v>
      </c>
      <c r="FX1047">
        <v>1</v>
      </c>
      <c r="FY1047">
        <v>1</v>
      </c>
      <c r="FZ1047">
        <v>3</v>
      </c>
      <c r="GA1047" t="s">
        <v>421</v>
      </c>
      <c r="GB1047">
        <v>2.9737</v>
      </c>
      <c r="GC1047">
        <v>2.69827</v>
      </c>
      <c r="GD1047">
        <v>0.17161</v>
      </c>
      <c r="GE1047">
        <v>0.176862</v>
      </c>
      <c r="GF1047">
        <v>0.0999144</v>
      </c>
      <c r="GG1047">
        <v>0.0937808</v>
      </c>
      <c r="GH1047">
        <v>32261.6</v>
      </c>
      <c r="GI1047">
        <v>35065.4</v>
      </c>
      <c r="GJ1047">
        <v>35289.2</v>
      </c>
      <c r="GK1047">
        <v>38631.3</v>
      </c>
      <c r="GL1047">
        <v>45036.8</v>
      </c>
      <c r="GM1047">
        <v>50566.1</v>
      </c>
      <c r="GN1047">
        <v>55161.6</v>
      </c>
      <c r="GO1047">
        <v>61966.2</v>
      </c>
      <c r="GP1047">
        <v>1.9866</v>
      </c>
      <c r="GQ1047">
        <v>1.856</v>
      </c>
      <c r="GR1047">
        <v>0.147521</v>
      </c>
      <c r="GS1047">
        <v>0</v>
      </c>
      <c r="GT1047">
        <v>25.299</v>
      </c>
      <c r="GU1047">
        <v>999.9</v>
      </c>
      <c r="GV1047">
        <v>57.594</v>
      </c>
      <c r="GW1047">
        <v>29.144</v>
      </c>
      <c r="GX1047">
        <v>25.8822</v>
      </c>
      <c r="GY1047">
        <v>56.242</v>
      </c>
      <c r="GZ1047">
        <v>46.1298</v>
      </c>
      <c r="HA1047">
        <v>1</v>
      </c>
      <c r="HB1047">
        <v>-0.0680488</v>
      </c>
      <c r="HC1047">
        <v>-0.0172113</v>
      </c>
      <c r="HD1047">
        <v>20.1139</v>
      </c>
      <c r="HE1047">
        <v>5.20052</v>
      </c>
      <c r="HF1047">
        <v>12.0064</v>
      </c>
      <c r="HG1047">
        <v>4.976</v>
      </c>
      <c r="HH1047">
        <v>3.2936</v>
      </c>
      <c r="HI1047">
        <v>9999</v>
      </c>
      <c r="HJ1047">
        <v>9999</v>
      </c>
      <c r="HK1047">
        <v>9999</v>
      </c>
      <c r="HL1047">
        <v>631.8</v>
      </c>
      <c r="HM1047">
        <v>1.86316</v>
      </c>
      <c r="HN1047">
        <v>1.86804</v>
      </c>
      <c r="HO1047">
        <v>1.86783</v>
      </c>
      <c r="HP1047">
        <v>1.86893</v>
      </c>
      <c r="HQ1047">
        <v>1.86981</v>
      </c>
      <c r="HR1047">
        <v>1.86584</v>
      </c>
      <c r="HS1047">
        <v>1.86691</v>
      </c>
      <c r="HT1047">
        <v>1.86835</v>
      </c>
      <c r="HU1047">
        <v>5</v>
      </c>
      <c r="HV1047">
        <v>0</v>
      </c>
      <c r="HW1047">
        <v>0</v>
      </c>
      <c r="HX1047">
        <v>0</v>
      </c>
      <c r="HY1047" t="s">
        <v>422</v>
      </c>
      <c r="HZ1047" t="s">
        <v>423</v>
      </c>
      <c r="IA1047" t="s">
        <v>424</v>
      </c>
      <c r="IB1047" t="s">
        <v>424</v>
      </c>
      <c r="IC1047" t="s">
        <v>424</v>
      </c>
      <c r="ID1047" t="s">
        <v>424</v>
      </c>
      <c r="IE1047">
        <v>0</v>
      </c>
      <c r="IF1047">
        <v>100</v>
      </c>
      <c r="IG1047">
        <v>100</v>
      </c>
      <c r="IH1047">
        <v>10.09</v>
      </c>
      <c r="II1047">
        <v>0.4044</v>
      </c>
      <c r="IJ1047">
        <v>3.92360093765785</v>
      </c>
      <c r="IK1047">
        <v>0.00601174518973114</v>
      </c>
      <c r="IL1047">
        <v>2.77886958061485e-07</v>
      </c>
      <c r="IM1047">
        <v>-3.54636231360687e-10</v>
      </c>
      <c r="IN1047">
        <v>-0.0563701243599933</v>
      </c>
      <c r="IO1047">
        <v>-0.0144154843440888</v>
      </c>
      <c r="IP1047">
        <v>0.00183489941427445</v>
      </c>
      <c r="IQ1047">
        <v>-1.27444401181449e-05</v>
      </c>
      <c r="IR1047">
        <v>-4</v>
      </c>
      <c r="IS1047">
        <v>1848</v>
      </c>
      <c r="IT1047">
        <v>1</v>
      </c>
      <c r="IU1047">
        <v>25</v>
      </c>
      <c r="IV1047">
        <v>54.5</v>
      </c>
      <c r="IW1047">
        <v>54.5</v>
      </c>
      <c r="IX1047">
        <v>2.23389</v>
      </c>
      <c r="IY1047">
        <v>2.61475</v>
      </c>
      <c r="IZ1047">
        <v>1.54785</v>
      </c>
      <c r="JA1047">
        <v>2.30591</v>
      </c>
      <c r="JB1047">
        <v>1.34644</v>
      </c>
      <c r="JC1047">
        <v>2.27417</v>
      </c>
      <c r="JD1047">
        <v>33.558</v>
      </c>
      <c r="JE1047">
        <v>24.2188</v>
      </c>
      <c r="JF1047">
        <v>18</v>
      </c>
      <c r="JG1047">
        <v>498.799</v>
      </c>
      <c r="JH1047">
        <v>414.388</v>
      </c>
      <c r="JI1047">
        <v>25</v>
      </c>
      <c r="JJ1047">
        <v>26.3842</v>
      </c>
      <c r="JK1047">
        <v>30.0001</v>
      </c>
      <c r="JL1047">
        <v>26.3422</v>
      </c>
      <c r="JM1047">
        <v>26.2872</v>
      </c>
      <c r="JN1047">
        <v>44.7156</v>
      </c>
      <c r="JO1047">
        <v>28.4683</v>
      </c>
      <c r="JP1047">
        <v>88.8134</v>
      </c>
      <c r="JQ1047">
        <v>25</v>
      </c>
      <c r="JR1047">
        <v>1105.93</v>
      </c>
      <c r="JS1047">
        <v>20.6372</v>
      </c>
      <c r="JT1047">
        <v>102.327</v>
      </c>
      <c r="JU1047">
        <v>103.142</v>
      </c>
    </row>
    <row r="1048" spans="1:281">
      <c r="A1048">
        <v>1030</v>
      </c>
      <c r="B1048">
        <v>1659038633.5</v>
      </c>
      <c r="C1048">
        <v>14950.4000000954</v>
      </c>
      <c r="D1048" t="s">
        <v>2495</v>
      </c>
      <c r="E1048" t="s">
        <v>2496</v>
      </c>
      <c r="F1048">
        <v>5</v>
      </c>
      <c r="G1048" t="s">
        <v>2364</v>
      </c>
      <c r="H1048" t="s">
        <v>417</v>
      </c>
      <c r="I1048">
        <v>1659038626.01852</v>
      </c>
      <c r="J1048">
        <f>(K1048)/1000</f>
        <v>0</v>
      </c>
      <c r="K1048">
        <f>IF(CZ1048, AN1048, AH1048)</f>
        <v>0</v>
      </c>
      <c r="L1048">
        <f>IF(CZ1048, AI1048, AG1048)</f>
        <v>0</v>
      </c>
      <c r="M1048">
        <f>DB1048 - IF(AU1048&gt;1, L1048*CV1048*100.0/(AW1048*DP1048), 0)</f>
        <v>0</v>
      </c>
      <c r="N1048">
        <f>((T1048-J1048/2)*M1048-L1048)/(T1048+J1048/2)</f>
        <v>0</v>
      </c>
      <c r="O1048">
        <f>N1048*(DI1048+DJ1048)/1000.0</f>
        <v>0</v>
      </c>
      <c r="P1048">
        <f>(DB1048 - IF(AU1048&gt;1, L1048*CV1048*100.0/(AW1048*DP1048), 0))*(DI1048+DJ1048)/1000.0</f>
        <v>0</v>
      </c>
      <c r="Q1048">
        <f>2.0/((1/S1048-1/R1048)+SIGN(S1048)*SQRT((1/S1048-1/R1048)*(1/S1048-1/R1048) + 4*CW1048/((CW1048+1)*(CW1048+1))*(2*1/S1048*1/R1048-1/R1048*1/R1048)))</f>
        <v>0</v>
      </c>
      <c r="R1048">
        <f>IF(LEFT(CX1048,1)&lt;&gt;"0",IF(LEFT(CX1048,1)="1",3.0,CY1048),$D$5+$E$5*(DP1048*DI1048/($K$5*1000))+$F$5*(DP1048*DI1048/($K$5*1000))*MAX(MIN(CV1048,$J$5),$I$5)*MAX(MIN(CV1048,$J$5),$I$5)+$G$5*MAX(MIN(CV1048,$J$5),$I$5)*(DP1048*DI1048/($K$5*1000))+$H$5*(DP1048*DI1048/($K$5*1000))*(DP1048*DI1048/($K$5*1000)))</f>
        <v>0</v>
      </c>
      <c r="S1048">
        <f>J1048*(1000-(1000*0.61365*exp(17.502*W1048/(240.97+W1048))/(DI1048+DJ1048)+DD1048)/2)/(1000*0.61365*exp(17.502*W1048/(240.97+W1048))/(DI1048+DJ1048)-DD1048)</f>
        <v>0</v>
      </c>
      <c r="T1048">
        <f>1/((CW1048+1)/(Q1048/1.6)+1/(R1048/1.37)) + CW1048/((CW1048+1)/(Q1048/1.6) + CW1048/(R1048/1.37))</f>
        <v>0</v>
      </c>
      <c r="U1048">
        <f>(CR1048*CU1048)</f>
        <v>0</v>
      </c>
      <c r="V1048">
        <f>(DK1048+(U1048+2*0.95*5.67E-8*(((DK1048+$B$7)+273)^4-(DK1048+273)^4)-44100*J1048)/(1.84*29.3*R1048+8*0.95*5.67E-8*(DK1048+273)^3))</f>
        <v>0</v>
      </c>
      <c r="W1048">
        <f>($C$7*DL1048+$D$7*DM1048+$E$7*V1048)</f>
        <v>0</v>
      </c>
      <c r="X1048">
        <f>0.61365*exp(17.502*W1048/(240.97+W1048))</f>
        <v>0</v>
      </c>
      <c r="Y1048">
        <f>(Z1048/AA1048*100)</f>
        <v>0</v>
      </c>
      <c r="Z1048">
        <f>DD1048*(DI1048+DJ1048)/1000</f>
        <v>0</v>
      </c>
      <c r="AA1048">
        <f>0.61365*exp(17.502*DK1048/(240.97+DK1048))</f>
        <v>0</v>
      </c>
      <c r="AB1048">
        <f>(X1048-DD1048*(DI1048+DJ1048)/1000)</f>
        <v>0</v>
      </c>
      <c r="AC1048">
        <f>(-J1048*44100)</f>
        <v>0</v>
      </c>
      <c r="AD1048">
        <f>2*29.3*R1048*0.92*(DK1048-W1048)</f>
        <v>0</v>
      </c>
      <c r="AE1048">
        <f>2*0.95*5.67E-8*(((DK1048+$B$7)+273)^4-(W1048+273)^4)</f>
        <v>0</v>
      </c>
      <c r="AF1048">
        <f>U1048+AE1048+AC1048+AD1048</f>
        <v>0</v>
      </c>
      <c r="AG1048">
        <f>DH1048*AU1048*(DC1048-DB1048*(1000-AU1048*DE1048)/(1000-AU1048*DD1048))/(100*CV1048)</f>
        <v>0</v>
      </c>
      <c r="AH1048">
        <f>1000*DH1048*AU1048*(DD1048-DE1048)/(100*CV1048*(1000-AU1048*DD1048))</f>
        <v>0</v>
      </c>
      <c r="AI1048">
        <f>(AJ1048 - AK1048 - DI1048*1E3/(8.314*(DK1048+273.15)) * AM1048/DH1048 * AL1048) * DH1048/(100*CV1048) * (1000 - DE1048)/1000</f>
        <v>0</v>
      </c>
      <c r="AJ1048">
        <v>1124.87094006252</v>
      </c>
      <c r="AK1048">
        <v>1092.50660606061</v>
      </c>
      <c r="AL1048">
        <v>3.3941073106362</v>
      </c>
      <c r="AM1048">
        <v>66.0516311451933</v>
      </c>
      <c r="AN1048">
        <f>(AP1048 - AO1048 + DI1048*1E3/(8.314*(DK1048+273.15)) * AR1048/DH1048 * AQ1048) * DH1048/(100*CV1048) * 1000/(1000 - AP1048)</f>
        <v>0</v>
      </c>
      <c r="AO1048">
        <v>20.6410581010932</v>
      </c>
      <c r="AP1048">
        <v>22.9274076923077</v>
      </c>
      <c r="AQ1048">
        <v>-1.39582245642698e-06</v>
      </c>
      <c r="AR1048">
        <v>92.4097792653795</v>
      </c>
      <c r="AS1048">
        <v>0</v>
      </c>
      <c r="AT1048">
        <v>0</v>
      </c>
      <c r="AU1048">
        <f>IF(AS1048*$H$13&gt;=AW1048,1.0,(AW1048/(AW1048-AS1048*$H$13)))</f>
        <v>0</v>
      </c>
      <c r="AV1048">
        <f>(AU1048-1)*100</f>
        <v>0</v>
      </c>
      <c r="AW1048">
        <f>MAX(0,($B$13+$C$13*DP1048)/(1+$D$13*DP1048)*DI1048/(DK1048+273)*$E$13)</f>
        <v>0</v>
      </c>
      <c r="AX1048" t="s">
        <v>418</v>
      </c>
      <c r="AY1048" t="s">
        <v>418</v>
      </c>
      <c r="AZ1048">
        <v>0</v>
      </c>
      <c r="BA1048">
        <v>0</v>
      </c>
      <c r="BB1048">
        <f>1-AZ1048/BA1048</f>
        <v>0</v>
      </c>
      <c r="BC1048">
        <v>0</v>
      </c>
      <c r="BD1048" t="s">
        <v>418</v>
      </c>
      <c r="BE1048" t="s">
        <v>418</v>
      </c>
      <c r="BF1048">
        <v>0</v>
      </c>
      <c r="BG1048">
        <v>0</v>
      </c>
      <c r="BH1048">
        <f>1-BF1048/BG1048</f>
        <v>0</v>
      </c>
      <c r="BI1048">
        <v>0.5</v>
      </c>
      <c r="BJ1048">
        <f>CS1048</f>
        <v>0</v>
      </c>
      <c r="BK1048">
        <f>L1048</f>
        <v>0</v>
      </c>
      <c r="BL1048">
        <f>BH1048*BI1048*BJ1048</f>
        <v>0</v>
      </c>
      <c r="BM1048">
        <f>(BK1048-BC1048)/BJ1048</f>
        <v>0</v>
      </c>
      <c r="BN1048">
        <f>(BA1048-BG1048)/BG1048</f>
        <v>0</v>
      </c>
      <c r="BO1048">
        <f>AZ1048/(BB1048+AZ1048/BG1048)</f>
        <v>0</v>
      </c>
      <c r="BP1048" t="s">
        <v>418</v>
      </c>
      <c r="BQ1048">
        <v>0</v>
      </c>
      <c r="BR1048">
        <f>IF(BQ1048&lt;&gt;0, BQ1048, BO1048)</f>
        <v>0</v>
      </c>
      <c r="BS1048">
        <f>1-BR1048/BG1048</f>
        <v>0</v>
      </c>
      <c r="BT1048">
        <f>(BG1048-BF1048)/(BG1048-BR1048)</f>
        <v>0</v>
      </c>
      <c r="BU1048">
        <f>(BA1048-BG1048)/(BA1048-BR1048)</f>
        <v>0</v>
      </c>
      <c r="BV1048">
        <f>(BG1048-BF1048)/(BG1048-AZ1048)</f>
        <v>0</v>
      </c>
      <c r="BW1048">
        <f>(BA1048-BG1048)/(BA1048-AZ1048)</f>
        <v>0</v>
      </c>
      <c r="BX1048">
        <f>(BT1048*BR1048/BF1048)</f>
        <v>0</v>
      </c>
      <c r="BY1048">
        <f>(1-BX1048)</f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f>$B$11*DQ1048+$C$11*DR1048+$F$11*EC1048*(1-EF1048)</f>
        <v>0</v>
      </c>
      <c r="CS1048">
        <f>CR1048*CT1048</f>
        <v>0</v>
      </c>
      <c r="CT1048">
        <f>($B$11*$D$9+$C$11*$D$9+$F$11*((EP1048+EH1048)/MAX(EP1048+EH1048+EQ1048, 0.1)*$I$9+EQ1048/MAX(EP1048+EH1048+EQ1048, 0.1)*$J$9))/($B$11+$C$11+$F$11)</f>
        <v>0</v>
      </c>
      <c r="CU1048">
        <f>($B$11*$K$9+$C$11*$K$9+$F$11*((EP1048+EH1048)/MAX(EP1048+EH1048+EQ1048, 0.1)*$P$9+EQ1048/MAX(EP1048+EH1048+EQ1048, 0.1)*$Q$9))/($B$11+$C$11+$F$11)</f>
        <v>0</v>
      </c>
      <c r="CV1048">
        <v>6</v>
      </c>
      <c r="CW1048">
        <v>0.5</v>
      </c>
      <c r="CX1048" t="s">
        <v>419</v>
      </c>
      <c r="CY1048">
        <v>2</v>
      </c>
      <c r="CZ1048" t="b">
        <v>1</v>
      </c>
      <c r="DA1048">
        <v>1659038626.01852</v>
      </c>
      <c r="DB1048">
        <v>1044.09074074074</v>
      </c>
      <c r="DC1048">
        <v>1085.60518518519</v>
      </c>
      <c r="DD1048">
        <v>22.9378666666667</v>
      </c>
      <c r="DE1048">
        <v>20.6430296296296</v>
      </c>
      <c r="DF1048">
        <v>1034.04592592593</v>
      </c>
      <c r="DG1048">
        <v>22.5332148148148</v>
      </c>
      <c r="DH1048">
        <v>500.033925925926</v>
      </c>
      <c r="DI1048">
        <v>90.2402444444444</v>
      </c>
      <c r="DJ1048">
        <v>0.0436152481481482</v>
      </c>
      <c r="DK1048">
        <v>27.1844777777778</v>
      </c>
      <c r="DL1048">
        <v>27.692162962963</v>
      </c>
      <c r="DM1048">
        <v>999.9</v>
      </c>
      <c r="DN1048">
        <v>0</v>
      </c>
      <c r="DO1048">
        <v>0</v>
      </c>
      <c r="DP1048">
        <v>9984.44444444445</v>
      </c>
      <c r="DQ1048">
        <v>0</v>
      </c>
      <c r="DR1048">
        <v>16.0527</v>
      </c>
      <c r="DS1048">
        <v>-41.5138074074074</v>
      </c>
      <c r="DT1048">
        <v>1068.60222222222</v>
      </c>
      <c r="DU1048">
        <v>1108.48703703704</v>
      </c>
      <c r="DV1048">
        <v>2.29484962962963</v>
      </c>
      <c r="DW1048">
        <v>1085.60518518519</v>
      </c>
      <c r="DX1048">
        <v>20.6430296296296</v>
      </c>
      <c r="DY1048">
        <v>2.06992</v>
      </c>
      <c r="DZ1048">
        <v>1.86283074074074</v>
      </c>
      <c r="EA1048">
        <v>17.989562962963</v>
      </c>
      <c r="EB1048">
        <v>16.324237037037</v>
      </c>
      <c r="EC1048">
        <v>2000.01296296296</v>
      </c>
      <c r="ED1048">
        <v>0.979999185185185</v>
      </c>
      <c r="EE1048">
        <v>0.0200007518518519</v>
      </c>
      <c r="EF1048">
        <v>0</v>
      </c>
      <c r="EG1048">
        <v>494.074518518519</v>
      </c>
      <c r="EH1048">
        <v>5.00063</v>
      </c>
      <c r="EI1048">
        <v>9929.71259259259</v>
      </c>
      <c r="EJ1048">
        <v>17257.0148148148</v>
      </c>
      <c r="EK1048">
        <v>37.812</v>
      </c>
      <c r="EL1048">
        <v>37.937</v>
      </c>
      <c r="EM1048">
        <v>37.375</v>
      </c>
      <c r="EN1048">
        <v>37.2266666666667</v>
      </c>
      <c r="EO1048">
        <v>38.875</v>
      </c>
      <c r="EP1048">
        <v>1955.11185185185</v>
      </c>
      <c r="EQ1048">
        <v>39.9011111111111</v>
      </c>
      <c r="ER1048">
        <v>0</v>
      </c>
      <c r="ES1048">
        <v>1659038632.9</v>
      </c>
      <c r="ET1048">
        <v>0</v>
      </c>
      <c r="EU1048">
        <v>494.079846153846</v>
      </c>
      <c r="EV1048">
        <v>2.62570939627689</v>
      </c>
      <c r="EW1048">
        <v>50.7565812188547</v>
      </c>
      <c r="EX1048">
        <v>9929.65961538461</v>
      </c>
      <c r="EY1048">
        <v>15</v>
      </c>
      <c r="EZ1048">
        <v>1659035359.5</v>
      </c>
      <c r="FA1048" t="s">
        <v>1976</v>
      </c>
      <c r="FB1048">
        <v>1659035357.5</v>
      </c>
      <c r="FC1048">
        <v>1659035359.5</v>
      </c>
      <c r="FD1048">
        <v>1</v>
      </c>
      <c r="FE1048">
        <v>-0.104</v>
      </c>
      <c r="FF1048">
        <v>-0.037</v>
      </c>
      <c r="FG1048">
        <v>6.435</v>
      </c>
      <c r="FH1048">
        <v>0.501</v>
      </c>
      <c r="FI1048">
        <v>420</v>
      </c>
      <c r="FJ1048">
        <v>25</v>
      </c>
      <c r="FK1048">
        <v>0.45</v>
      </c>
      <c r="FL1048">
        <v>0.11</v>
      </c>
      <c r="FM1048">
        <v>-41.5761926829268</v>
      </c>
      <c r="FN1048">
        <v>-0.977843205574973</v>
      </c>
      <c r="FO1048">
        <v>0.605691735726143</v>
      </c>
      <c r="FP1048">
        <v>0</v>
      </c>
      <c r="FQ1048">
        <v>493.872911764706</v>
      </c>
      <c r="FR1048">
        <v>2.96548510871433</v>
      </c>
      <c r="FS1048">
        <v>0.376737415781637</v>
      </c>
      <c r="FT1048">
        <v>0</v>
      </c>
      <c r="FU1048">
        <v>2.29649024390244</v>
      </c>
      <c r="FV1048">
        <v>-0.0234811149825747</v>
      </c>
      <c r="FW1048">
        <v>0.0078162430897505</v>
      </c>
      <c r="FX1048">
        <v>1</v>
      </c>
      <c r="FY1048">
        <v>1</v>
      </c>
      <c r="FZ1048">
        <v>3</v>
      </c>
      <c r="GA1048" t="s">
        <v>421</v>
      </c>
      <c r="GB1048">
        <v>2.97373</v>
      </c>
      <c r="GC1048">
        <v>2.6969</v>
      </c>
      <c r="GD1048">
        <v>0.173328</v>
      </c>
      <c r="GE1048">
        <v>0.178357</v>
      </c>
      <c r="GF1048">
        <v>0.0999079</v>
      </c>
      <c r="GG1048">
        <v>0.0937721</v>
      </c>
      <c r="GH1048">
        <v>32194</v>
      </c>
      <c r="GI1048">
        <v>35001.6</v>
      </c>
      <c r="GJ1048">
        <v>35288.4</v>
      </c>
      <c r="GK1048">
        <v>38631.1</v>
      </c>
      <c r="GL1048">
        <v>45036.7</v>
      </c>
      <c r="GM1048">
        <v>50566.3</v>
      </c>
      <c r="GN1048">
        <v>55161.1</v>
      </c>
      <c r="GO1048">
        <v>61965.8</v>
      </c>
      <c r="GP1048">
        <v>1.9862</v>
      </c>
      <c r="GQ1048">
        <v>1.8558</v>
      </c>
      <c r="GR1048">
        <v>0.145584</v>
      </c>
      <c r="GS1048">
        <v>0</v>
      </c>
      <c r="GT1048">
        <v>25.299</v>
      </c>
      <c r="GU1048">
        <v>999.9</v>
      </c>
      <c r="GV1048">
        <v>57.594</v>
      </c>
      <c r="GW1048">
        <v>29.134</v>
      </c>
      <c r="GX1048">
        <v>25.8674</v>
      </c>
      <c r="GY1048">
        <v>56.162</v>
      </c>
      <c r="GZ1048">
        <v>45.7452</v>
      </c>
      <c r="HA1048">
        <v>1</v>
      </c>
      <c r="HB1048">
        <v>-0.0681098</v>
      </c>
      <c r="HC1048">
        <v>-0.0198257</v>
      </c>
      <c r="HD1048">
        <v>20.113</v>
      </c>
      <c r="HE1048">
        <v>5.19932</v>
      </c>
      <c r="HF1048">
        <v>12.004</v>
      </c>
      <c r="HG1048">
        <v>4.9752</v>
      </c>
      <c r="HH1048">
        <v>3.294</v>
      </c>
      <c r="HI1048">
        <v>9999</v>
      </c>
      <c r="HJ1048">
        <v>9999</v>
      </c>
      <c r="HK1048">
        <v>9999</v>
      </c>
      <c r="HL1048">
        <v>631.8</v>
      </c>
      <c r="HM1048">
        <v>1.8631</v>
      </c>
      <c r="HN1048">
        <v>1.86804</v>
      </c>
      <c r="HO1048">
        <v>1.8678</v>
      </c>
      <c r="HP1048">
        <v>1.8689</v>
      </c>
      <c r="HQ1048">
        <v>1.86981</v>
      </c>
      <c r="HR1048">
        <v>1.86584</v>
      </c>
      <c r="HS1048">
        <v>1.86691</v>
      </c>
      <c r="HT1048">
        <v>1.86829</v>
      </c>
      <c r="HU1048">
        <v>5</v>
      </c>
      <c r="HV1048">
        <v>0</v>
      </c>
      <c r="HW1048">
        <v>0</v>
      </c>
      <c r="HX1048">
        <v>0</v>
      </c>
      <c r="HY1048" t="s">
        <v>422</v>
      </c>
      <c r="HZ1048" t="s">
        <v>423</v>
      </c>
      <c r="IA1048" t="s">
        <v>424</v>
      </c>
      <c r="IB1048" t="s">
        <v>424</v>
      </c>
      <c r="IC1048" t="s">
        <v>424</v>
      </c>
      <c r="ID1048" t="s">
        <v>424</v>
      </c>
      <c r="IE1048">
        <v>0</v>
      </c>
      <c r="IF1048">
        <v>100</v>
      </c>
      <c r="IG1048">
        <v>100</v>
      </c>
      <c r="IH1048">
        <v>10.18</v>
      </c>
      <c r="II1048">
        <v>0.4044</v>
      </c>
      <c r="IJ1048">
        <v>3.92360093765785</v>
      </c>
      <c r="IK1048">
        <v>0.00601174518973114</v>
      </c>
      <c r="IL1048">
        <v>2.77886958061485e-07</v>
      </c>
      <c r="IM1048">
        <v>-3.54636231360687e-10</v>
      </c>
      <c r="IN1048">
        <v>-0.0563701243599933</v>
      </c>
      <c r="IO1048">
        <v>-0.0144154843440888</v>
      </c>
      <c r="IP1048">
        <v>0.00183489941427445</v>
      </c>
      <c r="IQ1048">
        <v>-1.27444401181449e-05</v>
      </c>
      <c r="IR1048">
        <v>-4</v>
      </c>
      <c r="IS1048">
        <v>1848</v>
      </c>
      <c r="IT1048">
        <v>1</v>
      </c>
      <c r="IU1048">
        <v>25</v>
      </c>
      <c r="IV1048">
        <v>54.6</v>
      </c>
      <c r="IW1048">
        <v>54.6</v>
      </c>
      <c r="IX1048">
        <v>2.26196</v>
      </c>
      <c r="IY1048">
        <v>2.6123</v>
      </c>
      <c r="IZ1048">
        <v>1.54785</v>
      </c>
      <c r="JA1048">
        <v>2.30591</v>
      </c>
      <c r="JB1048">
        <v>1.34644</v>
      </c>
      <c r="JC1048">
        <v>2.38525</v>
      </c>
      <c r="JD1048">
        <v>33.558</v>
      </c>
      <c r="JE1048">
        <v>24.2188</v>
      </c>
      <c r="JF1048">
        <v>18</v>
      </c>
      <c r="JG1048">
        <v>498.538</v>
      </c>
      <c r="JH1048">
        <v>414.258</v>
      </c>
      <c r="JI1048">
        <v>24.9996</v>
      </c>
      <c r="JJ1048">
        <v>26.382</v>
      </c>
      <c r="JK1048">
        <v>30.0001</v>
      </c>
      <c r="JL1048">
        <v>26.3422</v>
      </c>
      <c r="JM1048">
        <v>26.285</v>
      </c>
      <c r="JN1048">
        <v>45.2834</v>
      </c>
      <c r="JO1048">
        <v>28.4683</v>
      </c>
      <c r="JP1048">
        <v>88.8134</v>
      </c>
      <c r="JQ1048">
        <v>25</v>
      </c>
      <c r="JR1048">
        <v>1126.07</v>
      </c>
      <c r="JS1048">
        <v>20.6372</v>
      </c>
      <c r="JT1048">
        <v>102.326</v>
      </c>
      <c r="JU1048">
        <v>103.141</v>
      </c>
    </row>
    <row r="1049" spans="1:281">
      <c r="A1049">
        <v>1031</v>
      </c>
      <c r="B1049">
        <v>1659038638.5</v>
      </c>
      <c r="C1049">
        <v>14955.4000000954</v>
      </c>
      <c r="D1049" t="s">
        <v>2497</v>
      </c>
      <c r="E1049" t="s">
        <v>2498</v>
      </c>
      <c r="F1049">
        <v>5</v>
      </c>
      <c r="G1049" t="s">
        <v>2364</v>
      </c>
      <c r="H1049" t="s">
        <v>417</v>
      </c>
      <c r="I1049">
        <v>1659038630.73214</v>
      </c>
      <c r="J1049">
        <f>(K1049)/1000</f>
        <v>0</v>
      </c>
      <c r="K1049">
        <f>IF(CZ1049, AN1049, AH1049)</f>
        <v>0</v>
      </c>
      <c r="L1049">
        <f>IF(CZ1049, AI1049, AG1049)</f>
        <v>0</v>
      </c>
      <c r="M1049">
        <f>DB1049 - IF(AU1049&gt;1, L1049*CV1049*100.0/(AW1049*DP1049), 0)</f>
        <v>0</v>
      </c>
      <c r="N1049">
        <f>((T1049-J1049/2)*M1049-L1049)/(T1049+J1049/2)</f>
        <v>0</v>
      </c>
      <c r="O1049">
        <f>N1049*(DI1049+DJ1049)/1000.0</f>
        <v>0</v>
      </c>
      <c r="P1049">
        <f>(DB1049 - IF(AU1049&gt;1, L1049*CV1049*100.0/(AW1049*DP1049), 0))*(DI1049+DJ1049)/1000.0</f>
        <v>0</v>
      </c>
      <c r="Q1049">
        <f>2.0/((1/S1049-1/R1049)+SIGN(S1049)*SQRT((1/S1049-1/R1049)*(1/S1049-1/R1049) + 4*CW1049/((CW1049+1)*(CW1049+1))*(2*1/S1049*1/R1049-1/R1049*1/R1049)))</f>
        <v>0</v>
      </c>
      <c r="R1049">
        <f>IF(LEFT(CX1049,1)&lt;&gt;"0",IF(LEFT(CX1049,1)="1",3.0,CY1049),$D$5+$E$5*(DP1049*DI1049/($K$5*1000))+$F$5*(DP1049*DI1049/($K$5*1000))*MAX(MIN(CV1049,$J$5),$I$5)*MAX(MIN(CV1049,$J$5),$I$5)+$G$5*MAX(MIN(CV1049,$J$5),$I$5)*(DP1049*DI1049/($K$5*1000))+$H$5*(DP1049*DI1049/($K$5*1000))*(DP1049*DI1049/($K$5*1000)))</f>
        <v>0</v>
      </c>
      <c r="S1049">
        <f>J1049*(1000-(1000*0.61365*exp(17.502*W1049/(240.97+W1049))/(DI1049+DJ1049)+DD1049)/2)/(1000*0.61365*exp(17.502*W1049/(240.97+W1049))/(DI1049+DJ1049)-DD1049)</f>
        <v>0</v>
      </c>
      <c r="T1049">
        <f>1/((CW1049+1)/(Q1049/1.6)+1/(R1049/1.37)) + CW1049/((CW1049+1)/(Q1049/1.6) + CW1049/(R1049/1.37))</f>
        <v>0</v>
      </c>
      <c r="U1049">
        <f>(CR1049*CU1049)</f>
        <v>0</v>
      </c>
      <c r="V1049">
        <f>(DK1049+(U1049+2*0.95*5.67E-8*(((DK1049+$B$7)+273)^4-(DK1049+273)^4)-44100*J1049)/(1.84*29.3*R1049+8*0.95*5.67E-8*(DK1049+273)^3))</f>
        <v>0</v>
      </c>
      <c r="W1049">
        <f>($C$7*DL1049+$D$7*DM1049+$E$7*V1049)</f>
        <v>0</v>
      </c>
      <c r="X1049">
        <f>0.61365*exp(17.502*W1049/(240.97+W1049))</f>
        <v>0</v>
      </c>
      <c r="Y1049">
        <f>(Z1049/AA1049*100)</f>
        <v>0</v>
      </c>
      <c r="Z1049">
        <f>DD1049*(DI1049+DJ1049)/1000</f>
        <v>0</v>
      </c>
      <c r="AA1049">
        <f>0.61365*exp(17.502*DK1049/(240.97+DK1049))</f>
        <v>0</v>
      </c>
      <c r="AB1049">
        <f>(X1049-DD1049*(DI1049+DJ1049)/1000)</f>
        <v>0</v>
      </c>
      <c r="AC1049">
        <f>(-J1049*44100)</f>
        <v>0</v>
      </c>
      <c r="AD1049">
        <f>2*29.3*R1049*0.92*(DK1049-W1049)</f>
        <v>0</v>
      </c>
      <c r="AE1049">
        <f>2*0.95*5.67E-8*(((DK1049+$B$7)+273)^4-(W1049+273)^4)</f>
        <v>0</v>
      </c>
      <c r="AF1049">
        <f>U1049+AE1049+AC1049+AD1049</f>
        <v>0</v>
      </c>
      <c r="AG1049">
        <f>DH1049*AU1049*(DC1049-DB1049*(1000-AU1049*DE1049)/(1000-AU1049*DD1049))/(100*CV1049)</f>
        <v>0</v>
      </c>
      <c r="AH1049">
        <f>1000*DH1049*AU1049*(DD1049-DE1049)/(100*CV1049*(1000-AU1049*DD1049))</f>
        <v>0</v>
      </c>
      <c r="AI1049">
        <f>(AJ1049 - AK1049 - DI1049*1E3/(8.314*(DK1049+273.15)) * AM1049/DH1049 * AL1049) * DH1049/(100*CV1049) * (1000 - DE1049)/1000</f>
        <v>0</v>
      </c>
      <c r="AJ1049">
        <v>1141.71140252081</v>
      </c>
      <c r="AK1049">
        <v>1109.37212121212</v>
      </c>
      <c r="AL1049">
        <v>3.44168440734449</v>
      </c>
      <c r="AM1049">
        <v>66.0516311451933</v>
      </c>
      <c r="AN1049">
        <f>(AP1049 - AO1049 + DI1049*1E3/(8.314*(DK1049+273.15)) * AR1049/DH1049 * AQ1049) * DH1049/(100*CV1049) * 1000/(1000 - AP1049)</f>
        <v>0</v>
      </c>
      <c r="AO1049">
        <v>20.6395264840566</v>
      </c>
      <c r="AP1049">
        <v>22.9243083916084</v>
      </c>
      <c r="AQ1049">
        <v>8.82335807443044e-06</v>
      </c>
      <c r="AR1049">
        <v>92.4097792653795</v>
      </c>
      <c r="AS1049">
        <v>0</v>
      </c>
      <c r="AT1049">
        <v>0</v>
      </c>
      <c r="AU1049">
        <f>IF(AS1049*$H$13&gt;=AW1049,1.0,(AW1049/(AW1049-AS1049*$H$13)))</f>
        <v>0</v>
      </c>
      <c r="AV1049">
        <f>(AU1049-1)*100</f>
        <v>0</v>
      </c>
      <c r="AW1049">
        <f>MAX(0,($B$13+$C$13*DP1049)/(1+$D$13*DP1049)*DI1049/(DK1049+273)*$E$13)</f>
        <v>0</v>
      </c>
      <c r="AX1049" t="s">
        <v>418</v>
      </c>
      <c r="AY1049" t="s">
        <v>418</v>
      </c>
      <c r="AZ1049">
        <v>0</v>
      </c>
      <c r="BA1049">
        <v>0</v>
      </c>
      <c r="BB1049">
        <f>1-AZ1049/BA1049</f>
        <v>0</v>
      </c>
      <c r="BC1049">
        <v>0</v>
      </c>
      <c r="BD1049" t="s">
        <v>418</v>
      </c>
      <c r="BE1049" t="s">
        <v>418</v>
      </c>
      <c r="BF1049">
        <v>0</v>
      </c>
      <c r="BG1049">
        <v>0</v>
      </c>
      <c r="BH1049">
        <f>1-BF1049/BG1049</f>
        <v>0</v>
      </c>
      <c r="BI1049">
        <v>0.5</v>
      </c>
      <c r="BJ1049">
        <f>CS1049</f>
        <v>0</v>
      </c>
      <c r="BK1049">
        <f>L1049</f>
        <v>0</v>
      </c>
      <c r="BL1049">
        <f>BH1049*BI1049*BJ1049</f>
        <v>0</v>
      </c>
      <c r="BM1049">
        <f>(BK1049-BC1049)/BJ1049</f>
        <v>0</v>
      </c>
      <c r="BN1049">
        <f>(BA1049-BG1049)/BG1049</f>
        <v>0</v>
      </c>
      <c r="BO1049">
        <f>AZ1049/(BB1049+AZ1049/BG1049)</f>
        <v>0</v>
      </c>
      <c r="BP1049" t="s">
        <v>418</v>
      </c>
      <c r="BQ1049">
        <v>0</v>
      </c>
      <c r="BR1049">
        <f>IF(BQ1049&lt;&gt;0, BQ1049, BO1049)</f>
        <v>0</v>
      </c>
      <c r="BS1049">
        <f>1-BR1049/BG1049</f>
        <v>0</v>
      </c>
      <c r="BT1049">
        <f>(BG1049-BF1049)/(BG1049-BR1049)</f>
        <v>0</v>
      </c>
      <c r="BU1049">
        <f>(BA1049-BG1049)/(BA1049-BR1049)</f>
        <v>0</v>
      </c>
      <c r="BV1049">
        <f>(BG1049-BF1049)/(BG1049-AZ1049)</f>
        <v>0</v>
      </c>
      <c r="BW1049">
        <f>(BA1049-BG1049)/(BA1049-AZ1049)</f>
        <v>0</v>
      </c>
      <c r="BX1049">
        <f>(BT1049*BR1049/BF1049)</f>
        <v>0</v>
      </c>
      <c r="BY1049">
        <f>(1-BX1049)</f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f>$B$11*DQ1049+$C$11*DR1049+$F$11*EC1049*(1-EF1049)</f>
        <v>0</v>
      </c>
      <c r="CS1049">
        <f>CR1049*CT1049</f>
        <v>0</v>
      </c>
      <c r="CT1049">
        <f>($B$11*$D$9+$C$11*$D$9+$F$11*((EP1049+EH1049)/MAX(EP1049+EH1049+EQ1049, 0.1)*$I$9+EQ1049/MAX(EP1049+EH1049+EQ1049, 0.1)*$J$9))/($B$11+$C$11+$F$11)</f>
        <v>0</v>
      </c>
      <c r="CU1049">
        <f>($B$11*$K$9+$C$11*$K$9+$F$11*((EP1049+EH1049)/MAX(EP1049+EH1049+EQ1049, 0.1)*$P$9+EQ1049/MAX(EP1049+EH1049+EQ1049, 0.1)*$Q$9))/($B$11+$C$11+$F$11)</f>
        <v>0</v>
      </c>
      <c r="CV1049">
        <v>6</v>
      </c>
      <c r="CW1049">
        <v>0.5</v>
      </c>
      <c r="CX1049" t="s">
        <v>419</v>
      </c>
      <c r="CY1049">
        <v>2</v>
      </c>
      <c r="CZ1049" t="b">
        <v>1</v>
      </c>
      <c r="DA1049">
        <v>1659038630.73214</v>
      </c>
      <c r="DB1049">
        <v>1059.75214285714</v>
      </c>
      <c r="DC1049">
        <v>1101.43714285714</v>
      </c>
      <c r="DD1049">
        <v>22.9324178571429</v>
      </c>
      <c r="DE1049">
        <v>20.6410214285714</v>
      </c>
      <c r="DF1049">
        <v>1049.6225</v>
      </c>
      <c r="DG1049">
        <v>22.5280178571429</v>
      </c>
      <c r="DH1049">
        <v>500.044285714286</v>
      </c>
      <c r="DI1049">
        <v>90.2401607142857</v>
      </c>
      <c r="DJ1049">
        <v>0.0436385607142857</v>
      </c>
      <c r="DK1049">
        <v>27.1831892857143</v>
      </c>
      <c r="DL1049">
        <v>27.692375</v>
      </c>
      <c r="DM1049">
        <v>999.9</v>
      </c>
      <c r="DN1049">
        <v>0</v>
      </c>
      <c r="DO1049">
        <v>0</v>
      </c>
      <c r="DP1049">
        <v>9994.10714285714</v>
      </c>
      <c r="DQ1049">
        <v>0</v>
      </c>
      <c r="DR1049">
        <v>16.0527</v>
      </c>
      <c r="DS1049">
        <v>-41.6842178571429</v>
      </c>
      <c r="DT1049">
        <v>1084.62535714286</v>
      </c>
      <c r="DU1049">
        <v>1124.65</v>
      </c>
      <c r="DV1049">
        <v>2.29141035714286</v>
      </c>
      <c r="DW1049">
        <v>1101.43714285714</v>
      </c>
      <c r="DX1049">
        <v>20.6410214285714</v>
      </c>
      <c r="DY1049">
        <v>2.06942642857143</v>
      </c>
      <c r="DZ1049">
        <v>1.86264857142857</v>
      </c>
      <c r="EA1049">
        <v>17.985775</v>
      </c>
      <c r="EB1049">
        <v>16.3226892857143</v>
      </c>
      <c r="EC1049">
        <v>1999.97678571429</v>
      </c>
      <c r="ED1049">
        <v>0.979999142857143</v>
      </c>
      <c r="EE1049">
        <v>0.0200007857142857</v>
      </c>
      <c r="EF1049">
        <v>0</v>
      </c>
      <c r="EG1049">
        <v>494.232892857143</v>
      </c>
      <c r="EH1049">
        <v>5.00063</v>
      </c>
      <c r="EI1049">
        <v>9933.01178571428</v>
      </c>
      <c r="EJ1049">
        <v>17256.7035714286</v>
      </c>
      <c r="EK1049">
        <v>37.812</v>
      </c>
      <c r="EL1049">
        <v>37.937</v>
      </c>
      <c r="EM1049">
        <v>37.375</v>
      </c>
      <c r="EN1049">
        <v>37.2185</v>
      </c>
      <c r="EO1049">
        <v>38.866</v>
      </c>
      <c r="EP1049">
        <v>1955.07678571429</v>
      </c>
      <c r="EQ1049">
        <v>39.9</v>
      </c>
      <c r="ER1049">
        <v>0</v>
      </c>
      <c r="ES1049">
        <v>1659038637.7</v>
      </c>
      <c r="ET1049">
        <v>0</v>
      </c>
      <c r="EU1049">
        <v>494.275115384615</v>
      </c>
      <c r="EV1049">
        <v>1.33692308293832</v>
      </c>
      <c r="EW1049">
        <v>39.3832478957324</v>
      </c>
      <c r="EX1049">
        <v>9933.08769230769</v>
      </c>
      <c r="EY1049">
        <v>15</v>
      </c>
      <c r="EZ1049">
        <v>1659035359.5</v>
      </c>
      <c r="FA1049" t="s">
        <v>1976</v>
      </c>
      <c r="FB1049">
        <v>1659035357.5</v>
      </c>
      <c r="FC1049">
        <v>1659035359.5</v>
      </c>
      <c r="FD1049">
        <v>1</v>
      </c>
      <c r="FE1049">
        <v>-0.104</v>
      </c>
      <c r="FF1049">
        <v>-0.037</v>
      </c>
      <c r="FG1049">
        <v>6.435</v>
      </c>
      <c r="FH1049">
        <v>0.501</v>
      </c>
      <c r="FI1049">
        <v>420</v>
      </c>
      <c r="FJ1049">
        <v>25</v>
      </c>
      <c r="FK1049">
        <v>0.45</v>
      </c>
      <c r="FL1049">
        <v>0.11</v>
      </c>
      <c r="FM1049">
        <v>-41.5590926829268</v>
      </c>
      <c r="FN1049">
        <v>0.628406968641116</v>
      </c>
      <c r="FO1049">
        <v>0.606351419232277</v>
      </c>
      <c r="FP1049">
        <v>0</v>
      </c>
      <c r="FQ1049">
        <v>494.120029411765</v>
      </c>
      <c r="FR1049">
        <v>2.05388846560928</v>
      </c>
      <c r="FS1049">
        <v>0.316291701300267</v>
      </c>
      <c r="FT1049">
        <v>0</v>
      </c>
      <c r="FU1049">
        <v>2.29441682926829</v>
      </c>
      <c r="FV1049">
        <v>-0.0506885017421572</v>
      </c>
      <c r="FW1049">
        <v>0.00554327517831814</v>
      </c>
      <c r="FX1049">
        <v>1</v>
      </c>
      <c r="FY1049">
        <v>1</v>
      </c>
      <c r="FZ1049">
        <v>3</v>
      </c>
      <c r="GA1049" t="s">
        <v>421</v>
      </c>
      <c r="GB1049">
        <v>2.97372</v>
      </c>
      <c r="GC1049">
        <v>2.69746</v>
      </c>
      <c r="GD1049">
        <v>0.175026</v>
      </c>
      <c r="GE1049">
        <v>0.18025</v>
      </c>
      <c r="GF1049">
        <v>0.0998906</v>
      </c>
      <c r="GG1049">
        <v>0.0937774</v>
      </c>
      <c r="GH1049">
        <v>32128</v>
      </c>
      <c r="GI1049">
        <v>34921.7</v>
      </c>
      <c r="GJ1049">
        <v>35288.6</v>
      </c>
      <c r="GK1049">
        <v>38631.8</v>
      </c>
      <c r="GL1049">
        <v>45037.8</v>
      </c>
      <c r="GM1049">
        <v>50566.8</v>
      </c>
      <c r="GN1049">
        <v>55161.3</v>
      </c>
      <c r="GO1049">
        <v>61966.7</v>
      </c>
      <c r="GP1049">
        <v>1.9868</v>
      </c>
      <c r="GQ1049">
        <v>1.856</v>
      </c>
      <c r="GR1049">
        <v>0.145286</v>
      </c>
      <c r="GS1049">
        <v>0</v>
      </c>
      <c r="GT1049">
        <v>25.299</v>
      </c>
      <c r="GU1049">
        <v>999.9</v>
      </c>
      <c r="GV1049">
        <v>57.594</v>
      </c>
      <c r="GW1049">
        <v>29.134</v>
      </c>
      <c r="GX1049">
        <v>25.865</v>
      </c>
      <c r="GY1049">
        <v>56.202</v>
      </c>
      <c r="GZ1049">
        <v>45.7973</v>
      </c>
      <c r="HA1049">
        <v>1</v>
      </c>
      <c r="HB1049">
        <v>-0.0682927</v>
      </c>
      <c r="HC1049">
        <v>-0.0205447</v>
      </c>
      <c r="HD1049">
        <v>20.1137</v>
      </c>
      <c r="HE1049">
        <v>5.19932</v>
      </c>
      <c r="HF1049">
        <v>12.0052</v>
      </c>
      <c r="HG1049">
        <v>4.976</v>
      </c>
      <c r="HH1049">
        <v>3.2934</v>
      </c>
      <c r="HI1049">
        <v>9999</v>
      </c>
      <c r="HJ1049">
        <v>9999</v>
      </c>
      <c r="HK1049">
        <v>9999</v>
      </c>
      <c r="HL1049">
        <v>631.8</v>
      </c>
      <c r="HM1049">
        <v>1.86313</v>
      </c>
      <c r="HN1049">
        <v>1.86798</v>
      </c>
      <c r="HO1049">
        <v>1.8678</v>
      </c>
      <c r="HP1049">
        <v>1.8689</v>
      </c>
      <c r="HQ1049">
        <v>1.86981</v>
      </c>
      <c r="HR1049">
        <v>1.86584</v>
      </c>
      <c r="HS1049">
        <v>1.86691</v>
      </c>
      <c r="HT1049">
        <v>1.86829</v>
      </c>
      <c r="HU1049">
        <v>5</v>
      </c>
      <c r="HV1049">
        <v>0</v>
      </c>
      <c r="HW1049">
        <v>0</v>
      </c>
      <c r="HX1049">
        <v>0</v>
      </c>
      <c r="HY1049" t="s">
        <v>422</v>
      </c>
      <c r="HZ1049" t="s">
        <v>423</v>
      </c>
      <c r="IA1049" t="s">
        <v>424</v>
      </c>
      <c r="IB1049" t="s">
        <v>424</v>
      </c>
      <c r="IC1049" t="s">
        <v>424</v>
      </c>
      <c r="ID1049" t="s">
        <v>424</v>
      </c>
      <c r="IE1049">
        <v>0</v>
      </c>
      <c r="IF1049">
        <v>100</v>
      </c>
      <c r="IG1049">
        <v>100</v>
      </c>
      <c r="IH1049">
        <v>10.26</v>
      </c>
      <c r="II1049">
        <v>0.4039</v>
      </c>
      <c r="IJ1049">
        <v>3.92360093765785</v>
      </c>
      <c r="IK1049">
        <v>0.00601174518973114</v>
      </c>
      <c r="IL1049">
        <v>2.77886958061485e-07</v>
      </c>
      <c r="IM1049">
        <v>-3.54636231360687e-10</v>
      </c>
      <c r="IN1049">
        <v>-0.0563701243599933</v>
      </c>
      <c r="IO1049">
        <v>-0.0144154843440888</v>
      </c>
      <c r="IP1049">
        <v>0.00183489941427445</v>
      </c>
      <c r="IQ1049">
        <v>-1.27444401181449e-05</v>
      </c>
      <c r="IR1049">
        <v>-4</v>
      </c>
      <c r="IS1049">
        <v>1848</v>
      </c>
      <c r="IT1049">
        <v>1</v>
      </c>
      <c r="IU1049">
        <v>25</v>
      </c>
      <c r="IV1049">
        <v>54.7</v>
      </c>
      <c r="IW1049">
        <v>54.6</v>
      </c>
      <c r="IX1049">
        <v>2.28882</v>
      </c>
      <c r="IY1049">
        <v>2.60498</v>
      </c>
      <c r="IZ1049">
        <v>1.54785</v>
      </c>
      <c r="JA1049">
        <v>2.30591</v>
      </c>
      <c r="JB1049">
        <v>1.34644</v>
      </c>
      <c r="JC1049">
        <v>2.40234</v>
      </c>
      <c r="JD1049">
        <v>33.558</v>
      </c>
      <c r="JE1049">
        <v>24.2276</v>
      </c>
      <c r="JF1049">
        <v>18</v>
      </c>
      <c r="JG1049">
        <v>498.911</v>
      </c>
      <c r="JH1049">
        <v>414.371</v>
      </c>
      <c r="JI1049">
        <v>24.9997</v>
      </c>
      <c r="JJ1049">
        <v>26.382</v>
      </c>
      <c r="JK1049">
        <v>29.9999</v>
      </c>
      <c r="JL1049">
        <v>26.34</v>
      </c>
      <c r="JM1049">
        <v>26.285</v>
      </c>
      <c r="JN1049">
        <v>45.8084</v>
      </c>
      <c r="JO1049">
        <v>28.4683</v>
      </c>
      <c r="JP1049">
        <v>88.8134</v>
      </c>
      <c r="JQ1049">
        <v>25</v>
      </c>
      <c r="JR1049">
        <v>1139.52</v>
      </c>
      <c r="JS1049">
        <v>20.6372</v>
      </c>
      <c r="JT1049">
        <v>102.326</v>
      </c>
      <c r="JU1049">
        <v>103.143</v>
      </c>
    </row>
    <row r="1050" spans="1:281">
      <c r="A1050">
        <v>1032</v>
      </c>
      <c r="B1050">
        <v>1659038643.5</v>
      </c>
      <c r="C1050">
        <v>14960.4000000954</v>
      </c>
      <c r="D1050" t="s">
        <v>2499</v>
      </c>
      <c r="E1050" t="s">
        <v>2500</v>
      </c>
      <c r="F1050">
        <v>5</v>
      </c>
      <c r="G1050" t="s">
        <v>2364</v>
      </c>
      <c r="H1050" t="s">
        <v>417</v>
      </c>
      <c r="I1050">
        <v>1659038636</v>
      </c>
      <c r="J1050">
        <f>(K1050)/1000</f>
        <v>0</v>
      </c>
      <c r="K1050">
        <f>IF(CZ1050, AN1050, AH1050)</f>
        <v>0</v>
      </c>
      <c r="L1050">
        <f>IF(CZ1050, AI1050, AG1050)</f>
        <v>0</v>
      </c>
      <c r="M1050">
        <f>DB1050 - IF(AU1050&gt;1, L1050*CV1050*100.0/(AW1050*DP1050), 0)</f>
        <v>0</v>
      </c>
      <c r="N1050">
        <f>((T1050-J1050/2)*M1050-L1050)/(T1050+J1050/2)</f>
        <v>0</v>
      </c>
      <c r="O1050">
        <f>N1050*(DI1050+DJ1050)/1000.0</f>
        <v>0</v>
      </c>
      <c r="P1050">
        <f>(DB1050 - IF(AU1050&gt;1, L1050*CV1050*100.0/(AW1050*DP1050), 0))*(DI1050+DJ1050)/1000.0</f>
        <v>0</v>
      </c>
      <c r="Q1050">
        <f>2.0/((1/S1050-1/R1050)+SIGN(S1050)*SQRT((1/S1050-1/R1050)*(1/S1050-1/R1050) + 4*CW1050/((CW1050+1)*(CW1050+1))*(2*1/S1050*1/R1050-1/R1050*1/R1050)))</f>
        <v>0</v>
      </c>
      <c r="R1050">
        <f>IF(LEFT(CX1050,1)&lt;&gt;"0",IF(LEFT(CX1050,1)="1",3.0,CY1050),$D$5+$E$5*(DP1050*DI1050/($K$5*1000))+$F$5*(DP1050*DI1050/($K$5*1000))*MAX(MIN(CV1050,$J$5),$I$5)*MAX(MIN(CV1050,$J$5),$I$5)+$G$5*MAX(MIN(CV1050,$J$5),$I$5)*(DP1050*DI1050/($K$5*1000))+$H$5*(DP1050*DI1050/($K$5*1000))*(DP1050*DI1050/($K$5*1000)))</f>
        <v>0</v>
      </c>
      <c r="S1050">
        <f>J1050*(1000-(1000*0.61365*exp(17.502*W1050/(240.97+W1050))/(DI1050+DJ1050)+DD1050)/2)/(1000*0.61365*exp(17.502*W1050/(240.97+W1050))/(DI1050+DJ1050)-DD1050)</f>
        <v>0</v>
      </c>
      <c r="T1050">
        <f>1/((CW1050+1)/(Q1050/1.6)+1/(R1050/1.37)) + CW1050/((CW1050+1)/(Q1050/1.6) + CW1050/(R1050/1.37))</f>
        <v>0</v>
      </c>
      <c r="U1050">
        <f>(CR1050*CU1050)</f>
        <v>0</v>
      </c>
      <c r="V1050">
        <f>(DK1050+(U1050+2*0.95*5.67E-8*(((DK1050+$B$7)+273)^4-(DK1050+273)^4)-44100*J1050)/(1.84*29.3*R1050+8*0.95*5.67E-8*(DK1050+273)^3))</f>
        <v>0</v>
      </c>
      <c r="W1050">
        <f>($C$7*DL1050+$D$7*DM1050+$E$7*V1050)</f>
        <v>0</v>
      </c>
      <c r="X1050">
        <f>0.61365*exp(17.502*W1050/(240.97+W1050))</f>
        <v>0</v>
      </c>
      <c r="Y1050">
        <f>(Z1050/AA1050*100)</f>
        <v>0</v>
      </c>
      <c r="Z1050">
        <f>DD1050*(DI1050+DJ1050)/1000</f>
        <v>0</v>
      </c>
      <c r="AA1050">
        <f>0.61365*exp(17.502*DK1050/(240.97+DK1050))</f>
        <v>0</v>
      </c>
      <c r="AB1050">
        <f>(X1050-DD1050*(DI1050+DJ1050)/1000)</f>
        <v>0</v>
      </c>
      <c r="AC1050">
        <f>(-J1050*44100)</f>
        <v>0</v>
      </c>
      <c r="AD1050">
        <f>2*29.3*R1050*0.92*(DK1050-W1050)</f>
        <v>0</v>
      </c>
      <c r="AE1050">
        <f>2*0.95*5.67E-8*(((DK1050+$B$7)+273)^4-(W1050+273)^4)</f>
        <v>0</v>
      </c>
      <c r="AF1050">
        <f>U1050+AE1050+AC1050+AD1050</f>
        <v>0</v>
      </c>
      <c r="AG1050">
        <f>DH1050*AU1050*(DC1050-DB1050*(1000-AU1050*DE1050)/(1000-AU1050*DD1050))/(100*CV1050)</f>
        <v>0</v>
      </c>
      <c r="AH1050">
        <f>1000*DH1050*AU1050*(DD1050-DE1050)/(100*CV1050*(1000-AU1050*DD1050))</f>
        <v>0</v>
      </c>
      <c r="AI1050">
        <f>(AJ1050 - AK1050 - DI1050*1E3/(8.314*(DK1050+273.15)) * AM1050/DH1050 * AL1050) * DH1050/(100*CV1050) * (1000 - DE1050)/1000</f>
        <v>0</v>
      </c>
      <c r="AJ1050">
        <v>1159.42699359284</v>
      </c>
      <c r="AK1050">
        <v>1126.74436363636</v>
      </c>
      <c r="AL1050">
        <v>3.4723969915419</v>
      </c>
      <c r="AM1050">
        <v>66.0516311451933</v>
      </c>
      <c r="AN1050">
        <f>(AP1050 - AO1050 + DI1050*1E3/(8.314*(DK1050+273.15)) * AR1050/DH1050 * AQ1050) * DH1050/(100*CV1050) * 1000/(1000 - AP1050)</f>
        <v>0</v>
      </c>
      <c r="AO1050">
        <v>20.6372385525498</v>
      </c>
      <c r="AP1050">
        <v>22.9242426573427</v>
      </c>
      <c r="AQ1050">
        <v>6.73034604266727e-06</v>
      </c>
      <c r="AR1050">
        <v>92.4097792653795</v>
      </c>
      <c r="AS1050">
        <v>0</v>
      </c>
      <c r="AT1050">
        <v>0</v>
      </c>
      <c r="AU1050">
        <f>IF(AS1050*$H$13&gt;=AW1050,1.0,(AW1050/(AW1050-AS1050*$H$13)))</f>
        <v>0</v>
      </c>
      <c r="AV1050">
        <f>(AU1050-1)*100</f>
        <v>0</v>
      </c>
      <c r="AW1050">
        <f>MAX(0,($B$13+$C$13*DP1050)/(1+$D$13*DP1050)*DI1050/(DK1050+273)*$E$13)</f>
        <v>0</v>
      </c>
      <c r="AX1050" t="s">
        <v>418</v>
      </c>
      <c r="AY1050" t="s">
        <v>418</v>
      </c>
      <c r="AZ1050">
        <v>0</v>
      </c>
      <c r="BA1050">
        <v>0</v>
      </c>
      <c r="BB1050">
        <f>1-AZ1050/BA1050</f>
        <v>0</v>
      </c>
      <c r="BC1050">
        <v>0</v>
      </c>
      <c r="BD1050" t="s">
        <v>418</v>
      </c>
      <c r="BE1050" t="s">
        <v>418</v>
      </c>
      <c r="BF1050">
        <v>0</v>
      </c>
      <c r="BG1050">
        <v>0</v>
      </c>
      <c r="BH1050">
        <f>1-BF1050/BG1050</f>
        <v>0</v>
      </c>
      <c r="BI1050">
        <v>0.5</v>
      </c>
      <c r="BJ1050">
        <f>CS1050</f>
        <v>0</v>
      </c>
      <c r="BK1050">
        <f>L1050</f>
        <v>0</v>
      </c>
      <c r="BL1050">
        <f>BH1050*BI1050*BJ1050</f>
        <v>0</v>
      </c>
      <c r="BM1050">
        <f>(BK1050-BC1050)/BJ1050</f>
        <v>0</v>
      </c>
      <c r="BN1050">
        <f>(BA1050-BG1050)/BG1050</f>
        <v>0</v>
      </c>
      <c r="BO1050">
        <f>AZ1050/(BB1050+AZ1050/BG1050)</f>
        <v>0</v>
      </c>
      <c r="BP1050" t="s">
        <v>418</v>
      </c>
      <c r="BQ1050">
        <v>0</v>
      </c>
      <c r="BR1050">
        <f>IF(BQ1050&lt;&gt;0, BQ1050, BO1050)</f>
        <v>0</v>
      </c>
      <c r="BS1050">
        <f>1-BR1050/BG1050</f>
        <v>0</v>
      </c>
      <c r="BT1050">
        <f>(BG1050-BF1050)/(BG1050-BR1050)</f>
        <v>0</v>
      </c>
      <c r="BU1050">
        <f>(BA1050-BG1050)/(BA1050-BR1050)</f>
        <v>0</v>
      </c>
      <c r="BV1050">
        <f>(BG1050-BF1050)/(BG1050-AZ1050)</f>
        <v>0</v>
      </c>
      <c r="BW1050">
        <f>(BA1050-BG1050)/(BA1050-AZ1050)</f>
        <v>0</v>
      </c>
      <c r="BX1050">
        <f>(BT1050*BR1050/BF1050)</f>
        <v>0</v>
      </c>
      <c r="BY1050">
        <f>(1-BX1050)</f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f>$B$11*DQ1050+$C$11*DR1050+$F$11*EC1050*(1-EF1050)</f>
        <v>0</v>
      </c>
      <c r="CS1050">
        <f>CR1050*CT1050</f>
        <v>0</v>
      </c>
      <c r="CT1050">
        <f>($B$11*$D$9+$C$11*$D$9+$F$11*((EP1050+EH1050)/MAX(EP1050+EH1050+EQ1050, 0.1)*$I$9+EQ1050/MAX(EP1050+EH1050+EQ1050, 0.1)*$J$9))/($B$11+$C$11+$F$11)</f>
        <v>0</v>
      </c>
      <c r="CU1050">
        <f>($B$11*$K$9+$C$11*$K$9+$F$11*((EP1050+EH1050)/MAX(EP1050+EH1050+EQ1050, 0.1)*$P$9+EQ1050/MAX(EP1050+EH1050+EQ1050, 0.1)*$Q$9))/($B$11+$C$11+$F$11)</f>
        <v>0</v>
      </c>
      <c r="CV1050">
        <v>6</v>
      </c>
      <c r="CW1050">
        <v>0.5</v>
      </c>
      <c r="CX1050" t="s">
        <v>419</v>
      </c>
      <c r="CY1050">
        <v>2</v>
      </c>
      <c r="CZ1050" t="b">
        <v>1</v>
      </c>
      <c r="DA1050">
        <v>1659038636</v>
      </c>
      <c r="DB1050">
        <v>1077.40407407407</v>
      </c>
      <c r="DC1050">
        <v>1119.10333333333</v>
      </c>
      <c r="DD1050">
        <v>22.9277444444444</v>
      </c>
      <c r="DE1050">
        <v>20.6391148148148</v>
      </c>
      <c r="DF1050">
        <v>1067.17851851852</v>
      </c>
      <c r="DG1050">
        <v>22.523562962963</v>
      </c>
      <c r="DH1050">
        <v>500.059518518518</v>
      </c>
      <c r="DI1050">
        <v>90.2414296296296</v>
      </c>
      <c r="DJ1050">
        <v>0.0435268074074074</v>
      </c>
      <c r="DK1050">
        <v>27.1814037037037</v>
      </c>
      <c r="DL1050">
        <v>27.6822074074074</v>
      </c>
      <c r="DM1050">
        <v>999.9</v>
      </c>
      <c r="DN1050">
        <v>0</v>
      </c>
      <c r="DO1050">
        <v>0</v>
      </c>
      <c r="DP1050">
        <v>10016.1111111111</v>
      </c>
      <c r="DQ1050">
        <v>0</v>
      </c>
      <c r="DR1050">
        <v>16.0527</v>
      </c>
      <c r="DS1050">
        <v>-41.6995111111111</v>
      </c>
      <c r="DT1050">
        <v>1102.6862962963</v>
      </c>
      <c r="DU1050">
        <v>1142.68777777778</v>
      </c>
      <c r="DV1050">
        <v>2.28863333333333</v>
      </c>
      <c r="DW1050">
        <v>1119.10333333333</v>
      </c>
      <c r="DX1050">
        <v>20.6391148148148</v>
      </c>
      <c r="DY1050">
        <v>2.06903333333333</v>
      </c>
      <c r="DZ1050">
        <v>1.86250296296296</v>
      </c>
      <c r="EA1050">
        <v>17.9827518518519</v>
      </c>
      <c r="EB1050">
        <v>16.3214666666667</v>
      </c>
      <c r="EC1050">
        <v>1999.97185185185</v>
      </c>
      <c r="ED1050">
        <v>0.979999037037037</v>
      </c>
      <c r="EE1050">
        <v>0.0200008703703704</v>
      </c>
      <c r="EF1050">
        <v>0</v>
      </c>
      <c r="EG1050">
        <v>494.303185185185</v>
      </c>
      <c r="EH1050">
        <v>5.00063</v>
      </c>
      <c r="EI1050">
        <v>9935.71925925926</v>
      </c>
      <c r="EJ1050">
        <v>17256.6592592593</v>
      </c>
      <c r="EK1050">
        <v>37.812</v>
      </c>
      <c r="EL1050">
        <v>37.937</v>
      </c>
      <c r="EM1050">
        <v>37.375</v>
      </c>
      <c r="EN1050">
        <v>37.1986666666667</v>
      </c>
      <c r="EO1050">
        <v>38.861</v>
      </c>
      <c r="EP1050">
        <v>1955.07185185185</v>
      </c>
      <c r="EQ1050">
        <v>39.9</v>
      </c>
      <c r="ER1050">
        <v>0</v>
      </c>
      <c r="ES1050">
        <v>1659038642.5</v>
      </c>
      <c r="ET1050">
        <v>0</v>
      </c>
      <c r="EU1050">
        <v>494.345884615385</v>
      </c>
      <c r="EV1050">
        <v>0.91599999654608</v>
      </c>
      <c r="EW1050">
        <v>20.1603419131215</v>
      </c>
      <c r="EX1050">
        <v>9935.58576923077</v>
      </c>
      <c r="EY1050">
        <v>15</v>
      </c>
      <c r="EZ1050">
        <v>1659035359.5</v>
      </c>
      <c r="FA1050" t="s">
        <v>1976</v>
      </c>
      <c r="FB1050">
        <v>1659035357.5</v>
      </c>
      <c r="FC1050">
        <v>1659035359.5</v>
      </c>
      <c r="FD1050">
        <v>1</v>
      </c>
      <c r="FE1050">
        <v>-0.104</v>
      </c>
      <c r="FF1050">
        <v>-0.037</v>
      </c>
      <c r="FG1050">
        <v>6.435</v>
      </c>
      <c r="FH1050">
        <v>0.501</v>
      </c>
      <c r="FI1050">
        <v>420</v>
      </c>
      <c r="FJ1050">
        <v>25</v>
      </c>
      <c r="FK1050">
        <v>0.45</v>
      </c>
      <c r="FL1050">
        <v>0.11</v>
      </c>
      <c r="FM1050">
        <v>-41.6922975609756</v>
      </c>
      <c r="FN1050">
        <v>-2.29400069686398</v>
      </c>
      <c r="FO1050">
        <v>0.701443488497132</v>
      </c>
      <c r="FP1050">
        <v>0</v>
      </c>
      <c r="FQ1050">
        <v>494.269764705882</v>
      </c>
      <c r="FR1050">
        <v>1.05616501289754</v>
      </c>
      <c r="FS1050">
        <v>0.199340686621071</v>
      </c>
      <c r="FT1050">
        <v>0</v>
      </c>
      <c r="FU1050">
        <v>2.29088146341463</v>
      </c>
      <c r="FV1050">
        <v>-0.0352032752613204</v>
      </c>
      <c r="FW1050">
        <v>0.00451354847206019</v>
      </c>
      <c r="FX1050">
        <v>1</v>
      </c>
      <c r="FY1050">
        <v>1</v>
      </c>
      <c r="FZ1050">
        <v>3</v>
      </c>
      <c r="GA1050" t="s">
        <v>421</v>
      </c>
      <c r="GB1050">
        <v>2.97443</v>
      </c>
      <c r="GC1050">
        <v>2.69702</v>
      </c>
      <c r="GD1050">
        <v>0.176746</v>
      </c>
      <c r="GE1050">
        <v>0.181764</v>
      </c>
      <c r="GF1050">
        <v>0.0998952</v>
      </c>
      <c r="GG1050">
        <v>0.093758</v>
      </c>
      <c r="GH1050">
        <v>32061.2</v>
      </c>
      <c r="GI1050">
        <v>34857.4</v>
      </c>
      <c r="GJ1050">
        <v>35288.7</v>
      </c>
      <c r="GK1050">
        <v>38632</v>
      </c>
      <c r="GL1050">
        <v>45037.9</v>
      </c>
      <c r="GM1050">
        <v>50567.8</v>
      </c>
      <c r="GN1050">
        <v>55161.6</v>
      </c>
      <c r="GO1050">
        <v>61966.6</v>
      </c>
      <c r="GP1050">
        <v>1.9872</v>
      </c>
      <c r="GQ1050">
        <v>1.8552</v>
      </c>
      <c r="GR1050">
        <v>0.143945</v>
      </c>
      <c r="GS1050">
        <v>0</v>
      </c>
      <c r="GT1050">
        <v>25.299</v>
      </c>
      <c r="GU1050">
        <v>999.9</v>
      </c>
      <c r="GV1050">
        <v>57.594</v>
      </c>
      <c r="GW1050">
        <v>29.134</v>
      </c>
      <c r="GX1050">
        <v>25.8671</v>
      </c>
      <c r="GY1050">
        <v>55.492</v>
      </c>
      <c r="GZ1050">
        <v>45.597</v>
      </c>
      <c r="HA1050">
        <v>1</v>
      </c>
      <c r="HB1050">
        <v>-0.0682927</v>
      </c>
      <c r="HC1050">
        <v>-0.0206972</v>
      </c>
      <c r="HD1050">
        <v>20.1132</v>
      </c>
      <c r="HE1050">
        <v>5.19812</v>
      </c>
      <c r="HF1050">
        <v>12.0052</v>
      </c>
      <c r="HG1050">
        <v>4.9756</v>
      </c>
      <c r="HH1050">
        <v>3.2934</v>
      </c>
      <c r="HI1050">
        <v>9999</v>
      </c>
      <c r="HJ1050">
        <v>9999</v>
      </c>
      <c r="HK1050">
        <v>9999</v>
      </c>
      <c r="HL1050">
        <v>631.8</v>
      </c>
      <c r="HM1050">
        <v>1.8631</v>
      </c>
      <c r="HN1050">
        <v>1.86804</v>
      </c>
      <c r="HO1050">
        <v>1.8678</v>
      </c>
      <c r="HP1050">
        <v>1.8689</v>
      </c>
      <c r="HQ1050">
        <v>1.86981</v>
      </c>
      <c r="HR1050">
        <v>1.86584</v>
      </c>
      <c r="HS1050">
        <v>1.86694</v>
      </c>
      <c r="HT1050">
        <v>1.86829</v>
      </c>
      <c r="HU1050">
        <v>5</v>
      </c>
      <c r="HV1050">
        <v>0</v>
      </c>
      <c r="HW1050">
        <v>0</v>
      </c>
      <c r="HX1050">
        <v>0</v>
      </c>
      <c r="HY1050" t="s">
        <v>422</v>
      </c>
      <c r="HZ1050" t="s">
        <v>423</v>
      </c>
      <c r="IA1050" t="s">
        <v>424</v>
      </c>
      <c r="IB1050" t="s">
        <v>424</v>
      </c>
      <c r="IC1050" t="s">
        <v>424</v>
      </c>
      <c r="ID1050" t="s">
        <v>424</v>
      </c>
      <c r="IE1050">
        <v>0</v>
      </c>
      <c r="IF1050">
        <v>100</v>
      </c>
      <c r="IG1050">
        <v>100</v>
      </c>
      <c r="IH1050">
        <v>10.35</v>
      </c>
      <c r="II1050">
        <v>0.404</v>
      </c>
      <c r="IJ1050">
        <v>3.92360093765785</v>
      </c>
      <c r="IK1050">
        <v>0.00601174518973114</v>
      </c>
      <c r="IL1050">
        <v>2.77886958061485e-07</v>
      </c>
      <c r="IM1050">
        <v>-3.54636231360687e-10</v>
      </c>
      <c r="IN1050">
        <v>-0.0563701243599933</v>
      </c>
      <c r="IO1050">
        <v>-0.0144154843440888</v>
      </c>
      <c r="IP1050">
        <v>0.00183489941427445</v>
      </c>
      <c r="IQ1050">
        <v>-1.27444401181449e-05</v>
      </c>
      <c r="IR1050">
        <v>-4</v>
      </c>
      <c r="IS1050">
        <v>1848</v>
      </c>
      <c r="IT1050">
        <v>1</v>
      </c>
      <c r="IU1050">
        <v>25</v>
      </c>
      <c r="IV1050">
        <v>54.8</v>
      </c>
      <c r="IW1050">
        <v>54.7</v>
      </c>
      <c r="IX1050">
        <v>2.31201</v>
      </c>
      <c r="IY1050">
        <v>2.60986</v>
      </c>
      <c r="IZ1050">
        <v>1.54785</v>
      </c>
      <c r="JA1050">
        <v>2.30591</v>
      </c>
      <c r="JB1050">
        <v>1.34644</v>
      </c>
      <c r="JC1050">
        <v>2.32788</v>
      </c>
      <c r="JD1050">
        <v>33.5355</v>
      </c>
      <c r="JE1050">
        <v>24.2101</v>
      </c>
      <c r="JF1050">
        <v>18</v>
      </c>
      <c r="JG1050">
        <v>499.174</v>
      </c>
      <c r="JH1050">
        <v>413.902</v>
      </c>
      <c r="JI1050">
        <v>24.9999</v>
      </c>
      <c r="JJ1050">
        <v>26.3797</v>
      </c>
      <c r="JK1050">
        <v>29.9999</v>
      </c>
      <c r="JL1050">
        <v>26.34</v>
      </c>
      <c r="JM1050">
        <v>26.2827</v>
      </c>
      <c r="JN1050">
        <v>46.2755</v>
      </c>
      <c r="JO1050">
        <v>28.4683</v>
      </c>
      <c r="JP1050">
        <v>88.8134</v>
      </c>
      <c r="JQ1050">
        <v>25</v>
      </c>
      <c r="JR1050">
        <v>1159.87</v>
      </c>
      <c r="JS1050">
        <v>20.6372</v>
      </c>
      <c r="JT1050">
        <v>102.327</v>
      </c>
      <c r="JU1050">
        <v>103.143</v>
      </c>
    </row>
    <row r="1051" spans="1:281">
      <c r="A1051">
        <v>1033</v>
      </c>
      <c r="B1051">
        <v>1659038648.5</v>
      </c>
      <c r="C1051">
        <v>14965.4000000954</v>
      </c>
      <c r="D1051" t="s">
        <v>2501</v>
      </c>
      <c r="E1051" t="s">
        <v>2502</v>
      </c>
      <c r="F1051">
        <v>5</v>
      </c>
      <c r="G1051" t="s">
        <v>2364</v>
      </c>
      <c r="H1051" t="s">
        <v>417</v>
      </c>
      <c r="I1051">
        <v>1659038640.71429</v>
      </c>
      <c r="J1051">
        <f>(K1051)/1000</f>
        <v>0</v>
      </c>
      <c r="K1051">
        <f>IF(CZ1051, AN1051, AH1051)</f>
        <v>0</v>
      </c>
      <c r="L1051">
        <f>IF(CZ1051, AI1051, AG1051)</f>
        <v>0</v>
      </c>
      <c r="M1051">
        <f>DB1051 - IF(AU1051&gt;1, L1051*CV1051*100.0/(AW1051*DP1051), 0)</f>
        <v>0</v>
      </c>
      <c r="N1051">
        <f>((T1051-J1051/2)*M1051-L1051)/(T1051+J1051/2)</f>
        <v>0</v>
      </c>
      <c r="O1051">
        <f>N1051*(DI1051+DJ1051)/1000.0</f>
        <v>0</v>
      </c>
      <c r="P1051">
        <f>(DB1051 - IF(AU1051&gt;1, L1051*CV1051*100.0/(AW1051*DP1051), 0))*(DI1051+DJ1051)/1000.0</f>
        <v>0</v>
      </c>
      <c r="Q1051">
        <f>2.0/((1/S1051-1/R1051)+SIGN(S1051)*SQRT((1/S1051-1/R1051)*(1/S1051-1/R1051) + 4*CW1051/((CW1051+1)*(CW1051+1))*(2*1/S1051*1/R1051-1/R1051*1/R1051)))</f>
        <v>0</v>
      </c>
      <c r="R1051">
        <f>IF(LEFT(CX1051,1)&lt;&gt;"0",IF(LEFT(CX1051,1)="1",3.0,CY1051),$D$5+$E$5*(DP1051*DI1051/($K$5*1000))+$F$5*(DP1051*DI1051/($K$5*1000))*MAX(MIN(CV1051,$J$5),$I$5)*MAX(MIN(CV1051,$J$5),$I$5)+$G$5*MAX(MIN(CV1051,$J$5),$I$5)*(DP1051*DI1051/($K$5*1000))+$H$5*(DP1051*DI1051/($K$5*1000))*(DP1051*DI1051/($K$5*1000)))</f>
        <v>0</v>
      </c>
      <c r="S1051">
        <f>J1051*(1000-(1000*0.61365*exp(17.502*W1051/(240.97+W1051))/(DI1051+DJ1051)+DD1051)/2)/(1000*0.61365*exp(17.502*W1051/(240.97+W1051))/(DI1051+DJ1051)-DD1051)</f>
        <v>0</v>
      </c>
      <c r="T1051">
        <f>1/((CW1051+1)/(Q1051/1.6)+1/(R1051/1.37)) + CW1051/((CW1051+1)/(Q1051/1.6) + CW1051/(R1051/1.37))</f>
        <v>0</v>
      </c>
      <c r="U1051">
        <f>(CR1051*CU1051)</f>
        <v>0</v>
      </c>
      <c r="V1051">
        <f>(DK1051+(U1051+2*0.95*5.67E-8*(((DK1051+$B$7)+273)^4-(DK1051+273)^4)-44100*J1051)/(1.84*29.3*R1051+8*0.95*5.67E-8*(DK1051+273)^3))</f>
        <v>0</v>
      </c>
      <c r="W1051">
        <f>($C$7*DL1051+$D$7*DM1051+$E$7*V1051)</f>
        <v>0</v>
      </c>
      <c r="X1051">
        <f>0.61365*exp(17.502*W1051/(240.97+W1051))</f>
        <v>0</v>
      </c>
      <c r="Y1051">
        <f>(Z1051/AA1051*100)</f>
        <v>0</v>
      </c>
      <c r="Z1051">
        <f>DD1051*(DI1051+DJ1051)/1000</f>
        <v>0</v>
      </c>
      <c r="AA1051">
        <f>0.61365*exp(17.502*DK1051/(240.97+DK1051))</f>
        <v>0</v>
      </c>
      <c r="AB1051">
        <f>(X1051-DD1051*(DI1051+DJ1051)/1000)</f>
        <v>0</v>
      </c>
      <c r="AC1051">
        <f>(-J1051*44100)</f>
        <v>0</v>
      </c>
      <c r="AD1051">
        <f>2*29.3*R1051*0.92*(DK1051-W1051)</f>
        <v>0</v>
      </c>
      <c r="AE1051">
        <f>2*0.95*5.67E-8*(((DK1051+$B$7)+273)^4-(W1051+273)^4)</f>
        <v>0</v>
      </c>
      <c r="AF1051">
        <f>U1051+AE1051+AC1051+AD1051</f>
        <v>0</v>
      </c>
      <c r="AG1051">
        <f>DH1051*AU1051*(DC1051-DB1051*(1000-AU1051*DE1051)/(1000-AU1051*DD1051))/(100*CV1051)</f>
        <v>0</v>
      </c>
      <c r="AH1051">
        <f>1000*DH1051*AU1051*(DD1051-DE1051)/(100*CV1051*(1000-AU1051*DD1051))</f>
        <v>0</v>
      </c>
      <c r="AI1051">
        <f>(AJ1051 - AK1051 - DI1051*1E3/(8.314*(DK1051+273.15)) * AM1051/DH1051 * AL1051) * DH1051/(100*CV1051) * (1000 - DE1051)/1000</f>
        <v>0</v>
      </c>
      <c r="AJ1051">
        <v>1175.54026159795</v>
      </c>
      <c r="AK1051">
        <v>1143.29981818182</v>
      </c>
      <c r="AL1051">
        <v>3.28926966753382</v>
      </c>
      <c r="AM1051">
        <v>66.0516311451933</v>
      </c>
      <c r="AN1051">
        <f>(AP1051 - AO1051 + DI1051*1E3/(8.314*(DK1051+273.15)) * AR1051/DH1051 * AQ1051) * DH1051/(100*CV1051) * 1000/(1000 - AP1051)</f>
        <v>0</v>
      </c>
      <c r="AO1051">
        <v>20.6365178977578</v>
      </c>
      <c r="AP1051">
        <v>22.918320979021</v>
      </c>
      <c r="AQ1051">
        <v>7.41723585092273e-06</v>
      </c>
      <c r="AR1051">
        <v>92.4097792653795</v>
      </c>
      <c r="AS1051">
        <v>0</v>
      </c>
      <c r="AT1051">
        <v>0</v>
      </c>
      <c r="AU1051">
        <f>IF(AS1051*$H$13&gt;=AW1051,1.0,(AW1051/(AW1051-AS1051*$H$13)))</f>
        <v>0</v>
      </c>
      <c r="AV1051">
        <f>(AU1051-1)*100</f>
        <v>0</v>
      </c>
      <c r="AW1051">
        <f>MAX(0,($B$13+$C$13*DP1051)/(1+$D$13*DP1051)*DI1051/(DK1051+273)*$E$13)</f>
        <v>0</v>
      </c>
      <c r="AX1051" t="s">
        <v>418</v>
      </c>
      <c r="AY1051" t="s">
        <v>418</v>
      </c>
      <c r="AZ1051">
        <v>0</v>
      </c>
      <c r="BA1051">
        <v>0</v>
      </c>
      <c r="BB1051">
        <f>1-AZ1051/BA1051</f>
        <v>0</v>
      </c>
      <c r="BC1051">
        <v>0</v>
      </c>
      <c r="BD1051" t="s">
        <v>418</v>
      </c>
      <c r="BE1051" t="s">
        <v>418</v>
      </c>
      <c r="BF1051">
        <v>0</v>
      </c>
      <c r="BG1051">
        <v>0</v>
      </c>
      <c r="BH1051">
        <f>1-BF1051/BG1051</f>
        <v>0</v>
      </c>
      <c r="BI1051">
        <v>0.5</v>
      </c>
      <c r="BJ1051">
        <f>CS1051</f>
        <v>0</v>
      </c>
      <c r="BK1051">
        <f>L1051</f>
        <v>0</v>
      </c>
      <c r="BL1051">
        <f>BH1051*BI1051*BJ1051</f>
        <v>0</v>
      </c>
      <c r="BM1051">
        <f>(BK1051-BC1051)/BJ1051</f>
        <v>0</v>
      </c>
      <c r="BN1051">
        <f>(BA1051-BG1051)/BG1051</f>
        <v>0</v>
      </c>
      <c r="BO1051">
        <f>AZ1051/(BB1051+AZ1051/BG1051)</f>
        <v>0</v>
      </c>
      <c r="BP1051" t="s">
        <v>418</v>
      </c>
      <c r="BQ1051">
        <v>0</v>
      </c>
      <c r="BR1051">
        <f>IF(BQ1051&lt;&gt;0, BQ1051, BO1051)</f>
        <v>0</v>
      </c>
      <c r="BS1051">
        <f>1-BR1051/BG1051</f>
        <v>0</v>
      </c>
      <c r="BT1051">
        <f>(BG1051-BF1051)/(BG1051-BR1051)</f>
        <v>0</v>
      </c>
      <c r="BU1051">
        <f>(BA1051-BG1051)/(BA1051-BR1051)</f>
        <v>0</v>
      </c>
      <c r="BV1051">
        <f>(BG1051-BF1051)/(BG1051-AZ1051)</f>
        <v>0</v>
      </c>
      <c r="BW1051">
        <f>(BA1051-BG1051)/(BA1051-AZ1051)</f>
        <v>0</v>
      </c>
      <c r="BX1051">
        <f>(BT1051*BR1051/BF1051)</f>
        <v>0</v>
      </c>
      <c r="BY1051">
        <f>(1-BX1051)</f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f>$B$11*DQ1051+$C$11*DR1051+$F$11*EC1051*(1-EF1051)</f>
        <v>0</v>
      </c>
      <c r="CS1051">
        <f>CR1051*CT1051</f>
        <v>0</v>
      </c>
      <c r="CT1051">
        <f>($B$11*$D$9+$C$11*$D$9+$F$11*((EP1051+EH1051)/MAX(EP1051+EH1051+EQ1051, 0.1)*$I$9+EQ1051/MAX(EP1051+EH1051+EQ1051, 0.1)*$J$9))/($B$11+$C$11+$F$11)</f>
        <v>0</v>
      </c>
      <c r="CU1051">
        <f>($B$11*$K$9+$C$11*$K$9+$F$11*((EP1051+EH1051)/MAX(EP1051+EH1051+EQ1051, 0.1)*$P$9+EQ1051/MAX(EP1051+EH1051+EQ1051, 0.1)*$Q$9))/($B$11+$C$11+$F$11)</f>
        <v>0</v>
      </c>
      <c r="CV1051">
        <v>6</v>
      </c>
      <c r="CW1051">
        <v>0.5</v>
      </c>
      <c r="CX1051" t="s">
        <v>419</v>
      </c>
      <c r="CY1051">
        <v>2</v>
      </c>
      <c r="CZ1051" t="b">
        <v>1</v>
      </c>
      <c r="DA1051">
        <v>1659038640.71429</v>
      </c>
      <c r="DB1051">
        <v>1093.05321428571</v>
      </c>
      <c r="DC1051">
        <v>1134.78321428571</v>
      </c>
      <c r="DD1051">
        <v>22.9249392857143</v>
      </c>
      <c r="DE1051">
        <v>20.6373857142857</v>
      </c>
      <c r="DF1051">
        <v>1082.74428571429</v>
      </c>
      <c r="DG1051">
        <v>22.5208892857143</v>
      </c>
      <c r="DH1051">
        <v>500.045035714286</v>
      </c>
      <c r="DI1051">
        <v>90.242</v>
      </c>
      <c r="DJ1051">
        <v>0.0435126142857143</v>
      </c>
      <c r="DK1051">
        <v>27.1788392857143</v>
      </c>
      <c r="DL1051">
        <v>27.6818678571429</v>
      </c>
      <c r="DM1051">
        <v>999.9</v>
      </c>
      <c r="DN1051">
        <v>0</v>
      </c>
      <c r="DO1051">
        <v>0</v>
      </c>
      <c r="DP1051">
        <v>10014.2857142857</v>
      </c>
      <c r="DQ1051">
        <v>0</v>
      </c>
      <c r="DR1051">
        <v>16.0527</v>
      </c>
      <c r="DS1051">
        <v>-41.7305035714286</v>
      </c>
      <c r="DT1051">
        <v>1118.7</v>
      </c>
      <c r="DU1051">
        <v>1158.69678571429</v>
      </c>
      <c r="DV1051">
        <v>2.28755464285714</v>
      </c>
      <c r="DW1051">
        <v>1134.78321428571</v>
      </c>
      <c r="DX1051">
        <v>20.6373857142857</v>
      </c>
      <c r="DY1051">
        <v>2.0687925</v>
      </c>
      <c r="DZ1051">
        <v>1.86235892857143</v>
      </c>
      <c r="EA1051">
        <v>17.9809</v>
      </c>
      <c r="EB1051">
        <v>16.3202464285714</v>
      </c>
      <c r="EC1051">
        <v>1999.97214285714</v>
      </c>
      <c r="ED1051">
        <v>0.979999</v>
      </c>
      <c r="EE1051">
        <v>0.0200009</v>
      </c>
      <c r="EF1051">
        <v>0</v>
      </c>
      <c r="EG1051">
        <v>494.372857142857</v>
      </c>
      <c r="EH1051">
        <v>5.00063</v>
      </c>
      <c r="EI1051">
        <v>9936.8125</v>
      </c>
      <c r="EJ1051">
        <v>17256.65</v>
      </c>
      <c r="EK1051">
        <v>37.812</v>
      </c>
      <c r="EL1051">
        <v>37.937</v>
      </c>
      <c r="EM1051">
        <v>37.3705</v>
      </c>
      <c r="EN1051">
        <v>37.19825</v>
      </c>
      <c r="EO1051">
        <v>38.857</v>
      </c>
      <c r="EP1051">
        <v>1955.07214285714</v>
      </c>
      <c r="EQ1051">
        <v>39.9</v>
      </c>
      <c r="ER1051">
        <v>0</v>
      </c>
      <c r="ES1051">
        <v>1659038647.9</v>
      </c>
      <c r="ET1051">
        <v>0</v>
      </c>
      <c r="EU1051">
        <v>494.40448</v>
      </c>
      <c r="EV1051">
        <v>0.12415384705232</v>
      </c>
      <c r="EW1051">
        <v>5.65615381948172</v>
      </c>
      <c r="EX1051">
        <v>9936.9288</v>
      </c>
      <c r="EY1051">
        <v>15</v>
      </c>
      <c r="EZ1051">
        <v>1659035359.5</v>
      </c>
      <c r="FA1051" t="s">
        <v>1976</v>
      </c>
      <c r="FB1051">
        <v>1659035357.5</v>
      </c>
      <c r="FC1051">
        <v>1659035359.5</v>
      </c>
      <c r="FD1051">
        <v>1</v>
      </c>
      <c r="FE1051">
        <v>-0.104</v>
      </c>
      <c r="FF1051">
        <v>-0.037</v>
      </c>
      <c r="FG1051">
        <v>6.435</v>
      </c>
      <c r="FH1051">
        <v>0.501</v>
      </c>
      <c r="FI1051">
        <v>420</v>
      </c>
      <c r="FJ1051">
        <v>25</v>
      </c>
      <c r="FK1051">
        <v>0.45</v>
      </c>
      <c r="FL1051">
        <v>0.11</v>
      </c>
      <c r="FM1051">
        <v>-41.6690390243902</v>
      </c>
      <c r="FN1051">
        <v>0.00348083623694</v>
      </c>
      <c r="FO1051">
        <v>0.655726186117364</v>
      </c>
      <c r="FP1051">
        <v>1</v>
      </c>
      <c r="FQ1051">
        <v>494.335</v>
      </c>
      <c r="FR1051">
        <v>0.62667685355073</v>
      </c>
      <c r="FS1051">
        <v>0.218051531955722</v>
      </c>
      <c r="FT1051">
        <v>1</v>
      </c>
      <c r="FU1051">
        <v>2.28865707317073</v>
      </c>
      <c r="FV1051">
        <v>-0.0142632752613241</v>
      </c>
      <c r="FW1051">
        <v>0.00312902871542641</v>
      </c>
      <c r="FX1051">
        <v>1</v>
      </c>
      <c r="FY1051">
        <v>3</v>
      </c>
      <c r="FZ1051">
        <v>3</v>
      </c>
      <c r="GA1051" t="s">
        <v>953</v>
      </c>
      <c r="GB1051">
        <v>2.97372</v>
      </c>
      <c r="GC1051">
        <v>2.69732</v>
      </c>
      <c r="GD1051">
        <v>0.178386</v>
      </c>
      <c r="GE1051">
        <v>0.183444</v>
      </c>
      <c r="GF1051">
        <v>0.0998857</v>
      </c>
      <c r="GG1051">
        <v>0.0937503</v>
      </c>
      <c r="GH1051">
        <v>31997.3</v>
      </c>
      <c r="GI1051">
        <v>34785.8</v>
      </c>
      <c r="GJ1051">
        <v>35288.6</v>
      </c>
      <c r="GK1051">
        <v>38631.9</v>
      </c>
      <c r="GL1051">
        <v>45037.8</v>
      </c>
      <c r="GM1051">
        <v>50567.8</v>
      </c>
      <c r="GN1051">
        <v>55160.8</v>
      </c>
      <c r="GO1051">
        <v>61965.9</v>
      </c>
      <c r="GP1051">
        <v>1.987</v>
      </c>
      <c r="GQ1051">
        <v>1.8562</v>
      </c>
      <c r="GR1051">
        <v>0.145137</v>
      </c>
      <c r="GS1051">
        <v>0</v>
      </c>
      <c r="GT1051">
        <v>25.299</v>
      </c>
      <c r="GU1051">
        <v>999.9</v>
      </c>
      <c r="GV1051">
        <v>57.594</v>
      </c>
      <c r="GW1051">
        <v>29.124</v>
      </c>
      <c r="GX1051">
        <v>25.8516</v>
      </c>
      <c r="GY1051">
        <v>55.442</v>
      </c>
      <c r="GZ1051">
        <v>45.5609</v>
      </c>
      <c r="HA1051">
        <v>1</v>
      </c>
      <c r="HB1051">
        <v>-0.0682927</v>
      </c>
      <c r="HC1051">
        <v>-0.0228758</v>
      </c>
      <c r="HD1051">
        <v>20.1138</v>
      </c>
      <c r="HE1051">
        <v>5.19932</v>
      </c>
      <c r="HF1051">
        <v>12.004</v>
      </c>
      <c r="HG1051">
        <v>4.976</v>
      </c>
      <c r="HH1051">
        <v>3.2938</v>
      </c>
      <c r="HI1051">
        <v>9999</v>
      </c>
      <c r="HJ1051">
        <v>9999</v>
      </c>
      <c r="HK1051">
        <v>9999</v>
      </c>
      <c r="HL1051">
        <v>631.8</v>
      </c>
      <c r="HM1051">
        <v>1.8631</v>
      </c>
      <c r="HN1051">
        <v>1.86798</v>
      </c>
      <c r="HO1051">
        <v>1.86783</v>
      </c>
      <c r="HP1051">
        <v>1.86893</v>
      </c>
      <c r="HQ1051">
        <v>1.86981</v>
      </c>
      <c r="HR1051">
        <v>1.86584</v>
      </c>
      <c r="HS1051">
        <v>1.86691</v>
      </c>
      <c r="HT1051">
        <v>1.86829</v>
      </c>
      <c r="HU1051">
        <v>5</v>
      </c>
      <c r="HV1051">
        <v>0</v>
      </c>
      <c r="HW1051">
        <v>0</v>
      </c>
      <c r="HX1051">
        <v>0</v>
      </c>
      <c r="HY1051" t="s">
        <v>422</v>
      </c>
      <c r="HZ1051" t="s">
        <v>423</v>
      </c>
      <c r="IA1051" t="s">
        <v>424</v>
      </c>
      <c r="IB1051" t="s">
        <v>424</v>
      </c>
      <c r="IC1051" t="s">
        <v>424</v>
      </c>
      <c r="ID1051" t="s">
        <v>424</v>
      </c>
      <c r="IE1051">
        <v>0</v>
      </c>
      <c r="IF1051">
        <v>100</v>
      </c>
      <c r="IG1051">
        <v>100</v>
      </c>
      <c r="IH1051">
        <v>10.44</v>
      </c>
      <c r="II1051">
        <v>0.4039</v>
      </c>
      <c r="IJ1051">
        <v>3.92360093765785</v>
      </c>
      <c r="IK1051">
        <v>0.00601174518973114</v>
      </c>
      <c r="IL1051">
        <v>2.77886958061485e-07</v>
      </c>
      <c r="IM1051">
        <v>-3.54636231360687e-10</v>
      </c>
      <c r="IN1051">
        <v>-0.0563701243599933</v>
      </c>
      <c r="IO1051">
        <v>-0.0144154843440888</v>
      </c>
      <c r="IP1051">
        <v>0.00183489941427445</v>
      </c>
      <c r="IQ1051">
        <v>-1.27444401181449e-05</v>
      </c>
      <c r="IR1051">
        <v>-4</v>
      </c>
      <c r="IS1051">
        <v>1848</v>
      </c>
      <c r="IT1051">
        <v>1</v>
      </c>
      <c r="IU1051">
        <v>25</v>
      </c>
      <c r="IV1051">
        <v>54.9</v>
      </c>
      <c r="IW1051">
        <v>54.8</v>
      </c>
      <c r="IX1051">
        <v>2.34009</v>
      </c>
      <c r="IY1051">
        <v>2.6062</v>
      </c>
      <c r="IZ1051">
        <v>1.54785</v>
      </c>
      <c r="JA1051">
        <v>2.30591</v>
      </c>
      <c r="JB1051">
        <v>1.34644</v>
      </c>
      <c r="JC1051">
        <v>2.3877</v>
      </c>
      <c r="JD1051">
        <v>33.5355</v>
      </c>
      <c r="JE1051">
        <v>24.2188</v>
      </c>
      <c r="JF1051">
        <v>18</v>
      </c>
      <c r="JG1051">
        <v>499.022</v>
      </c>
      <c r="JH1051">
        <v>414.451</v>
      </c>
      <c r="JI1051">
        <v>24.9997</v>
      </c>
      <c r="JJ1051">
        <v>26.3775</v>
      </c>
      <c r="JK1051">
        <v>29.9999</v>
      </c>
      <c r="JL1051">
        <v>26.3378</v>
      </c>
      <c r="JM1051">
        <v>26.2805</v>
      </c>
      <c r="JN1051">
        <v>46.8485</v>
      </c>
      <c r="JO1051">
        <v>28.4683</v>
      </c>
      <c r="JP1051">
        <v>88.8134</v>
      </c>
      <c r="JQ1051">
        <v>25</v>
      </c>
      <c r="JR1051">
        <v>1173.42</v>
      </c>
      <c r="JS1051">
        <v>20.6372</v>
      </c>
      <c r="JT1051">
        <v>102.326</v>
      </c>
      <c r="JU1051">
        <v>103.142</v>
      </c>
    </row>
    <row r="1052" spans="1:281">
      <c r="A1052">
        <v>1034</v>
      </c>
      <c r="B1052">
        <v>1659038653.5</v>
      </c>
      <c r="C1052">
        <v>14970.4000000954</v>
      </c>
      <c r="D1052" t="s">
        <v>2503</v>
      </c>
      <c r="E1052" t="s">
        <v>2504</v>
      </c>
      <c r="F1052">
        <v>5</v>
      </c>
      <c r="G1052" t="s">
        <v>2364</v>
      </c>
      <c r="H1052" t="s">
        <v>417</v>
      </c>
      <c r="I1052">
        <v>1659038646</v>
      </c>
      <c r="J1052">
        <f>(K1052)/1000</f>
        <v>0</v>
      </c>
      <c r="K1052">
        <f>IF(CZ1052, AN1052, AH1052)</f>
        <v>0</v>
      </c>
      <c r="L1052">
        <f>IF(CZ1052, AI1052, AG1052)</f>
        <v>0</v>
      </c>
      <c r="M1052">
        <f>DB1052 - IF(AU1052&gt;1, L1052*CV1052*100.0/(AW1052*DP1052), 0)</f>
        <v>0</v>
      </c>
      <c r="N1052">
        <f>((T1052-J1052/2)*M1052-L1052)/(T1052+J1052/2)</f>
        <v>0</v>
      </c>
      <c r="O1052">
        <f>N1052*(DI1052+DJ1052)/1000.0</f>
        <v>0</v>
      </c>
      <c r="P1052">
        <f>(DB1052 - IF(AU1052&gt;1, L1052*CV1052*100.0/(AW1052*DP1052), 0))*(DI1052+DJ1052)/1000.0</f>
        <v>0</v>
      </c>
      <c r="Q1052">
        <f>2.0/((1/S1052-1/R1052)+SIGN(S1052)*SQRT((1/S1052-1/R1052)*(1/S1052-1/R1052) + 4*CW1052/((CW1052+1)*(CW1052+1))*(2*1/S1052*1/R1052-1/R1052*1/R1052)))</f>
        <v>0</v>
      </c>
      <c r="R1052">
        <f>IF(LEFT(CX1052,1)&lt;&gt;"0",IF(LEFT(CX1052,1)="1",3.0,CY1052),$D$5+$E$5*(DP1052*DI1052/($K$5*1000))+$F$5*(DP1052*DI1052/($K$5*1000))*MAX(MIN(CV1052,$J$5),$I$5)*MAX(MIN(CV1052,$J$5),$I$5)+$G$5*MAX(MIN(CV1052,$J$5),$I$5)*(DP1052*DI1052/($K$5*1000))+$H$5*(DP1052*DI1052/($K$5*1000))*(DP1052*DI1052/($K$5*1000)))</f>
        <v>0</v>
      </c>
      <c r="S1052">
        <f>J1052*(1000-(1000*0.61365*exp(17.502*W1052/(240.97+W1052))/(DI1052+DJ1052)+DD1052)/2)/(1000*0.61365*exp(17.502*W1052/(240.97+W1052))/(DI1052+DJ1052)-DD1052)</f>
        <v>0</v>
      </c>
      <c r="T1052">
        <f>1/((CW1052+1)/(Q1052/1.6)+1/(R1052/1.37)) + CW1052/((CW1052+1)/(Q1052/1.6) + CW1052/(R1052/1.37))</f>
        <v>0</v>
      </c>
      <c r="U1052">
        <f>(CR1052*CU1052)</f>
        <v>0</v>
      </c>
      <c r="V1052">
        <f>(DK1052+(U1052+2*0.95*5.67E-8*(((DK1052+$B$7)+273)^4-(DK1052+273)^4)-44100*J1052)/(1.84*29.3*R1052+8*0.95*5.67E-8*(DK1052+273)^3))</f>
        <v>0</v>
      </c>
      <c r="W1052">
        <f>($C$7*DL1052+$D$7*DM1052+$E$7*V1052)</f>
        <v>0</v>
      </c>
      <c r="X1052">
        <f>0.61365*exp(17.502*W1052/(240.97+W1052))</f>
        <v>0</v>
      </c>
      <c r="Y1052">
        <f>(Z1052/AA1052*100)</f>
        <v>0</v>
      </c>
      <c r="Z1052">
        <f>DD1052*(DI1052+DJ1052)/1000</f>
        <v>0</v>
      </c>
      <c r="AA1052">
        <f>0.61365*exp(17.502*DK1052/(240.97+DK1052))</f>
        <v>0</v>
      </c>
      <c r="AB1052">
        <f>(X1052-DD1052*(DI1052+DJ1052)/1000)</f>
        <v>0</v>
      </c>
      <c r="AC1052">
        <f>(-J1052*44100)</f>
        <v>0</v>
      </c>
      <c r="AD1052">
        <f>2*29.3*R1052*0.92*(DK1052-W1052)</f>
        <v>0</v>
      </c>
      <c r="AE1052">
        <f>2*0.95*5.67E-8*(((DK1052+$B$7)+273)^4-(W1052+273)^4)</f>
        <v>0</v>
      </c>
      <c r="AF1052">
        <f>U1052+AE1052+AC1052+AD1052</f>
        <v>0</v>
      </c>
      <c r="AG1052">
        <f>DH1052*AU1052*(DC1052-DB1052*(1000-AU1052*DE1052)/(1000-AU1052*DD1052))/(100*CV1052)</f>
        <v>0</v>
      </c>
      <c r="AH1052">
        <f>1000*DH1052*AU1052*(DD1052-DE1052)/(100*CV1052*(1000-AU1052*DD1052))</f>
        <v>0</v>
      </c>
      <c r="AI1052">
        <f>(AJ1052 - AK1052 - DI1052*1E3/(8.314*(DK1052+273.15)) * AM1052/DH1052 * AL1052) * DH1052/(100*CV1052) * (1000 - DE1052)/1000</f>
        <v>0</v>
      </c>
      <c r="AJ1052">
        <v>1192.14541979815</v>
      </c>
      <c r="AK1052">
        <v>1160.14709090909</v>
      </c>
      <c r="AL1052">
        <v>3.34545157415557</v>
      </c>
      <c r="AM1052">
        <v>66.0516311451933</v>
      </c>
      <c r="AN1052">
        <f>(AP1052 - AO1052 + DI1052*1E3/(8.314*(DK1052+273.15)) * AR1052/DH1052 * AQ1052) * DH1052/(100*CV1052) * 1000/(1000 - AP1052)</f>
        <v>0</v>
      </c>
      <c r="AO1052">
        <v>20.6355371278507</v>
      </c>
      <c r="AP1052">
        <v>22.9198524475525</v>
      </c>
      <c r="AQ1052">
        <v>1.94720917503195e-05</v>
      </c>
      <c r="AR1052">
        <v>92.4097792653795</v>
      </c>
      <c r="AS1052">
        <v>0</v>
      </c>
      <c r="AT1052">
        <v>0</v>
      </c>
      <c r="AU1052">
        <f>IF(AS1052*$H$13&gt;=AW1052,1.0,(AW1052/(AW1052-AS1052*$H$13)))</f>
        <v>0</v>
      </c>
      <c r="AV1052">
        <f>(AU1052-1)*100</f>
        <v>0</v>
      </c>
      <c r="AW1052">
        <f>MAX(0,($B$13+$C$13*DP1052)/(1+$D$13*DP1052)*DI1052/(DK1052+273)*$E$13)</f>
        <v>0</v>
      </c>
      <c r="AX1052" t="s">
        <v>418</v>
      </c>
      <c r="AY1052" t="s">
        <v>418</v>
      </c>
      <c r="AZ1052">
        <v>0</v>
      </c>
      <c r="BA1052">
        <v>0</v>
      </c>
      <c r="BB1052">
        <f>1-AZ1052/BA1052</f>
        <v>0</v>
      </c>
      <c r="BC1052">
        <v>0</v>
      </c>
      <c r="BD1052" t="s">
        <v>418</v>
      </c>
      <c r="BE1052" t="s">
        <v>418</v>
      </c>
      <c r="BF1052">
        <v>0</v>
      </c>
      <c r="BG1052">
        <v>0</v>
      </c>
      <c r="BH1052">
        <f>1-BF1052/BG1052</f>
        <v>0</v>
      </c>
      <c r="BI1052">
        <v>0.5</v>
      </c>
      <c r="BJ1052">
        <f>CS1052</f>
        <v>0</v>
      </c>
      <c r="BK1052">
        <f>L1052</f>
        <v>0</v>
      </c>
      <c r="BL1052">
        <f>BH1052*BI1052*BJ1052</f>
        <v>0</v>
      </c>
      <c r="BM1052">
        <f>(BK1052-BC1052)/BJ1052</f>
        <v>0</v>
      </c>
      <c r="BN1052">
        <f>(BA1052-BG1052)/BG1052</f>
        <v>0</v>
      </c>
      <c r="BO1052">
        <f>AZ1052/(BB1052+AZ1052/BG1052)</f>
        <v>0</v>
      </c>
      <c r="BP1052" t="s">
        <v>418</v>
      </c>
      <c r="BQ1052">
        <v>0</v>
      </c>
      <c r="BR1052">
        <f>IF(BQ1052&lt;&gt;0, BQ1052, BO1052)</f>
        <v>0</v>
      </c>
      <c r="BS1052">
        <f>1-BR1052/BG1052</f>
        <v>0</v>
      </c>
      <c r="BT1052">
        <f>(BG1052-BF1052)/(BG1052-BR1052)</f>
        <v>0</v>
      </c>
      <c r="BU1052">
        <f>(BA1052-BG1052)/(BA1052-BR1052)</f>
        <v>0</v>
      </c>
      <c r="BV1052">
        <f>(BG1052-BF1052)/(BG1052-AZ1052)</f>
        <v>0</v>
      </c>
      <c r="BW1052">
        <f>(BA1052-BG1052)/(BA1052-AZ1052)</f>
        <v>0</v>
      </c>
      <c r="BX1052">
        <f>(BT1052*BR1052/BF1052)</f>
        <v>0</v>
      </c>
      <c r="BY1052">
        <f>(1-BX1052)</f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f>$B$11*DQ1052+$C$11*DR1052+$F$11*EC1052*(1-EF1052)</f>
        <v>0</v>
      </c>
      <c r="CS1052">
        <f>CR1052*CT1052</f>
        <v>0</v>
      </c>
      <c r="CT1052">
        <f>($B$11*$D$9+$C$11*$D$9+$F$11*((EP1052+EH1052)/MAX(EP1052+EH1052+EQ1052, 0.1)*$I$9+EQ1052/MAX(EP1052+EH1052+EQ1052, 0.1)*$J$9))/($B$11+$C$11+$F$11)</f>
        <v>0</v>
      </c>
      <c r="CU1052">
        <f>($B$11*$K$9+$C$11*$K$9+$F$11*((EP1052+EH1052)/MAX(EP1052+EH1052+EQ1052, 0.1)*$P$9+EQ1052/MAX(EP1052+EH1052+EQ1052, 0.1)*$Q$9))/($B$11+$C$11+$F$11)</f>
        <v>0</v>
      </c>
      <c r="CV1052">
        <v>6</v>
      </c>
      <c r="CW1052">
        <v>0.5</v>
      </c>
      <c r="CX1052" t="s">
        <v>419</v>
      </c>
      <c r="CY1052">
        <v>2</v>
      </c>
      <c r="CZ1052" t="b">
        <v>1</v>
      </c>
      <c r="DA1052">
        <v>1659038646</v>
      </c>
      <c r="DB1052">
        <v>1110.60592592593</v>
      </c>
      <c r="DC1052">
        <v>1152.26555555556</v>
      </c>
      <c r="DD1052">
        <v>22.9227592592593</v>
      </c>
      <c r="DE1052">
        <v>20.6332259259259</v>
      </c>
      <c r="DF1052">
        <v>1100.20481481481</v>
      </c>
      <c r="DG1052">
        <v>22.5188148148148</v>
      </c>
      <c r="DH1052">
        <v>500.038444444444</v>
      </c>
      <c r="DI1052">
        <v>90.2423518518519</v>
      </c>
      <c r="DJ1052">
        <v>0.0433250888888889</v>
      </c>
      <c r="DK1052">
        <v>27.1774851851852</v>
      </c>
      <c r="DL1052">
        <v>27.6752148148148</v>
      </c>
      <c r="DM1052">
        <v>999.9</v>
      </c>
      <c r="DN1052">
        <v>0</v>
      </c>
      <c r="DO1052">
        <v>0</v>
      </c>
      <c r="DP1052">
        <v>10009.6296296296</v>
      </c>
      <c r="DQ1052">
        <v>0</v>
      </c>
      <c r="DR1052">
        <v>16.0527</v>
      </c>
      <c r="DS1052">
        <v>-41.6599518518519</v>
      </c>
      <c r="DT1052">
        <v>1136.66222222222</v>
      </c>
      <c r="DU1052">
        <v>1176.54333333333</v>
      </c>
      <c r="DV1052">
        <v>2.2895262962963</v>
      </c>
      <c r="DW1052">
        <v>1152.26555555556</v>
      </c>
      <c r="DX1052">
        <v>20.6332259259259</v>
      </c>
      <c r="DY1052">
        <v>2.06860296296296</v>
      </c>
      <c r="DZ1052">
        <v>1.86199111111111</v>
      </c>
      <c r="EA1052">
        <v>17.9794444444444</v>
      </c>
      <c r="EB1052">
        <v>16.3171481481481</v>
      </c>
      <c r="EC1052">
        <v>1999.97888888889</v>
      </c>
      <c r="ED1052">
        <v>0.979999037037037</v>
      </c>
      <c r="EE1052">
        <v>0.0200008703703704</v>
      </c>
      <c r="EF1052">
        <v>0</v>
      </c>
      <c r="EG1052">
        <v>494.352888888889</v>
      </c>
      <c r="EH1052">
        <v>5.00063</v>
      </c>
      <c r="EI1052">
        <v>9937.13518518519</v>
      </c>
      <c r="EJ1052">
        <v>17256.7074074074</v>
      </c>
      <c r="EK1052">
        <v>37.812</v>
      </c>
      <c r="EL1052">
        <v>37.937</v>
      </c>
      <c r="EM1052">
        <v>37.3703333333333</v>
      </c>
      <c r="EN1052">
        <v>37.1916666666667</v>
      </c>
      <c r="EO1052">
        <v>38.861</v>
      </c>
      <c r="EP1052">
        <v>1955.07888888889</v>
      </c>
      <c r="EQ1052">
        <v>39.9</v>
      </c>
      <c r="ER1052">
        <v>0</v>
      </c>
      <c r="ES1052">
        <v>1659038652.7</v>
      </c>
      <c r="ET1052">
        <v>0</v>
      </c>
      <c r="EU1052">
        <v>494.37836</v>
      </c>
      <c r="EV1052">
        <v>-0.0385384704216017</v>
      </c>
      <c r="EW1052">
        <v>-3.52615383403626</v>
      </c>
      <c r="EX1052">
        <v>9937.078</v>
      </c>
      <c r="EY1052">
        <v>15</v>
      </c>
      <c r="EZ1052">
        <v>1659035359.5</v>
      </c>
      <c r="FA1052" t="s">
        <v>1976</v>
      </c>
      <c r="FB1052">
        <v>1659035357.5</v>
      </c>
      <c r="FC1052">
        <v>1659035359.5</v>
      </c>
      <c r="FD1052">
        <v>1</v>
      </c>
      <c r="FE1052">
        <v>-0.104</v>
      </c>
      <c r="FF1052">
        <v>-0.037</v>
      </c>
      <c r="FG1052">
        <v>6.435</v>
      </c>
      <c r="FH1052">
        <v>0.501</v>
      </c>
      <c r="FI1052">
        <v>420</v>
      </c>
      <c r="FJ1052">
        <v>25</v>
      </c>
      <c r="FK1052">
        <v>0.45</v>
      </c>
      <c r="FL1052">
        <v>0.11</v>
      </c>
      <c r="FM1052">
        <v>-41.5895536585366</v>
      </c>
      <c r="FN1052">
        <v>-0.381512195121968</v>
      </c>
      <c r="FO1052">
        <v>0.628756565828128</v>
      </c>
      <c r="FP1052">
        <v>1</v>
      </c>
      <c r="FQ1052">
        <v>494.374764705882</v>
      </c>
      <c r="FR1052">
        <v>-0.371673033995525</v>
      </c>
      <c r="FS1052">
        <v>0.201888300337464</v>
      </c>
      <c r="FT1052">
        <v>1</v>
      </c>
      <c r="FU1052">
        <v>2.28815073170732</v>
      </c>
      <c r="FV1052">
        <v>0.00730118466899058</v>
      </c>
      <c r="FW1052">
        <v>0.00410144138271217</v>
      </c>
      <c r="FX1052">
        <v>1</v>
      </c>
      <c r="FY1052">
        <v>3</v>
      </c>
      <c r="FZ1052">
        <v>3</v>
      </c>
      <c r="GA1052" t="s">
        <v>953</v>
      </c>
      <c r="GB1052">
        <v>2.97318</v>
      </c>
      <c r="GC1052">
        <v>2.69716</v>
      </c>
      <c r="GD1052">
        <v>0.180019</v>
      </c>
      <c r="GE1052">
        <v>0.185065</v>
      </c>
      <c r="GF1052">
        <v>0.0998783</v>
      </c>
      <c r="GG1052">
        <v>0.0936862</v>
      </c>
      <c r="GH1052">
        <v>31934</v>
      </c>
      <c r="GI1052">
        <v>34717.3</v>
      </c>
      <c r="GJ1052">
        <v>35288.9</v>
      </c>
      <c r="GK1052">
        <v>38632.5</v>
      </c>
      <c r="GL1052">
        <v>45038.9</v>
      </c>
      <c r="GM1052">
        <v>50572.7</v>
      </c>
      <c r="GN1052">
        <v>55161.7</v>
      </c>
      <c r="GO1052">
        <v>61967.6</v>
      </c>
      <c r="GP1052">
        <v>1.9864</v>
      </c>
      <c r="GQ1052">
        <v>1.8564</v>
      </c>
      <c r="GR1052">
        <v>0.145137</v>
      </c>
      <c r="GS1052">
        <v>0</v>
      </c>
      <c r="GT1052">
        <v>25.2969</v>
      </c>
      <c r="GU1052">
        <v>999.9</v>
      </c>
      <c r="GV1052">
        <v>57.594</v>
      </c>
      <c r="GW1052">
        <v>29.124</v>
      </c>
      <c r="GX1052">
        <v>25.8535</v>
      </c>
      <c r="GY1052">
        <v>55.632</v>
      </c>
      <c r="GZ1052">
        <v>45.5809</v>
      </c>
      <c r="HA1052">
        <v>1</v>
      </c>
      <c r="HB1052">
        <v>-0.0683537</v>
      </c>
      <c r="HC1052">
        <v>-0.0239651</v>
      </c>
      <c r="HD1052">
        <v>20.1137</v>
      </c>
      <c r="HE1052">
        <v>5.19932</v>
      </c>
      <c r="HF1052">
        <v>12.0064</v>
      </c>
      <c r="HG1052">
        <v>4.9756</v>
      </c>
      <c r="HH1052">
        <v>3.294</v>
      </c>
      <c r="HI1052">
        <v>9999</v>
      </c>
      <c r="HJ1052">
        <v>9999</v>
      </c>
      <c r="HK1052">
        <v>9999</v>
      </c>
      <c r="HL1052">
        <v>631.8</v>
      </c>
      <c r="HM1052">
        <v>1.8631</v>
      </c>
      <c r="HN1052">
        <v>1.86798</v>
      </c>
      <c r="HO1052">
        <v>1.86777</v>
      </c>
      <c r="HP1052">
        <v>1.86893</v>
      </c>
      <c r="HQ1052">
        <v>1.86981</v>
      </c>
      <c r="HR1052">
        <v>1.86584</v>
      </c>
      <c r="HS1052">
        <v>1.86691</v>
      </c>
      <c r="HT1052">
        <v>1.86829</v>
      </c>
      <c r="HU1052">
        <v>5</v>
      </c>
      <c r="HV1052">
        <v>0</v>
      </c>
      <c r="HW1052">
        <v>0</v>
      </c>
      <c r="HX1052">
        <v>0</v>
      </c>
      <c r="HY1052" t="s">
        <v>422</v>
      </c>
      <c r="HZ1052" t="s">
        <v>423</v>
      </c>
      <c r="IA1052" t="s">
        <v>424</v>
      </c>
      <c r="IB1052" t="s">
        <v>424</v>
      </c>
      <c r="IC1052" t="s">
        <v>424</v>
      </c>
      <c r="ID1052" t="s">
        <v>424</v>
      </c>
      <c r="IE1052">
        <v>0</v>
      </c>
      <c r="IF1052">
        <v>100</v>
      </c>
      <c r="IG1052">
        <v>100</v>
      </c>
      <c r="IH1052">
        <v>10.53</v>
      </c>
      <c r="II1052">
        <v>0.4037</v>
      </c>
      <c r="IJ1052">
        <v>3.92360093765785</v>
      </c>
      <c r="IK1052">
        <v>0.00601174518973114</v>
      </c>
      <c r="IL1052">
        <v>2.77886958061485e-07</v>
      </c>
      <c r="IM1052">
        <v>-3.54636231360687e-10</v>
      </c>
      <c r="IN1052">
        <v>-0.0563701243599933</v>
      </c>
      <c r="IO1052">
        <v>-0.0144154843440888</v>
      </c>
      <c r="IP1052">
        <v>0.00183489941427445</v>
      </c>
      <c r="IQ1052">
        <v>-1.27444401181449e-05</v>
      </c>
      <c r="IR1052">
        <v>-4</v>
      </c>
      <c r="IS1052">
        <v>1848</v>
      </c>
      <c r="IT1052">
        <v>1</v>
      </c>
      <c r="IU1052">
        <v>25</v>
      </c>
      <c r="IV1052">
        <v>54.9</v>
      </c>
      <c r="IW1052">
        <v>54.9</v>
      </c>
      <c r="IX1052">
        <v>2.36572</v>
      </c>
      <c r="IY1052">
        <v>2.61475</v>
      </c>
      <c r="IZ1052">
        <v>1.54785</v>
      </c>
      <c r="JA1052">
        <v>2.30591</v>
      </c>
      <c r="JB1052">
        <v>1.34644</v>
      </c>
      <c r="JC1052">
        <v>2.25464</v>
      </c>
      <c r="JD1052">
        <v>33.5355</v>
      </c>
      <c r="JE1052">
        <v>24.2188</v>
      </c>
      <c r="JF1052">
        <v>18</v>
      </c>
      <c r="JG1052">
        <v>498.628</v>
      </c>
      <c r="JH1052">
        <v>414.564</v>
      </c>
      <c r="JI1052">
        <v>24.9997</v>
      </c>
      <c r="JJ1052">
        <v>26.3775</v>
      </c>
      <c r="JK1052">
        <v>29.9999</v>
      </c>
      <c r="JL1052">
        <v>26.3378</v>
      </c>
      <c r="JM1052">
        <v>26.2805</v>
      </c>
      <c r="JN1052">
        <v>47.362</v>
      </c>
      <c r="JO1052">
        <v>28.4683</v>
      </c>
      <c r="JP1052">
        <v>88.442</v>
      </c>
      <c r="JQ1052">
        <v>25</v>
      </c>
      <c r="JR1052">
        <v>1193.57</v>
      </c>
      <c r="JS1052">
        <v>20.6372</v>
      </c>
      <c r="JT1052">
        <v>102.327</v>
      </c>
      <c r="JU1052">
        <v>103.144</v>
      </c>
    </row>
    <row r="1053" spans="1:281">
      <c r="A1053">
        <v>1035</v>
      </c>
      <c r="B1053">
        <v>1659038658.5</v>
      </c>
      <c r="C1053">
        <v>14975.4000000954</v>
      </c>
      <c r="D1053" t="s">
        <v>2505</v>
      </c>
      <c r="E1053" t="s">
        <v>2506</v>
      </c>
      <c r="F1053">
        <v>5</v>
      </c>
      <c r="G1053" t="s">
        <v>2364</v>
      </c>
      <c r="H1053" t="s">
        <v>417</v>
      </c>
      <c r="I1053">
        <v>1659038650.71429</v>
      </c>
      <c r="J1053">
        <f>(K1053)/1000</f>
        <v>0</v>
      </c>
      <c r="K1053">
        <f>IF(CZ1053, AN1053, AH1053)</f>
        <v>0</v>
      </c>
      <c r="L1053">
        <f>IF(CZ1053, AI1053, AG1053)</f>
        <v>0</v>
      </c>
      <c r="M1053">
        <f>DB1053 - IF(AU1053&gt;1, L1053*CV1053*100.0/(AW1053*DP1053), 0)</f>
        <v>0</v>
      </c>
      <c r="N1053">
        <f>((T1053-J1053/2)*M1053-L1053)/(T1053+J1053/2)</f>
        <v>0</v>
      </c>
      <c r="O1053">
        <f>N1053*(DI1053+DJ1053)/1000.0</f>
        <v>0</v>
      </c>
      <c r="P1053">
        <f>(DB1053 - IF(AU1053&gt;1, L1053*CV1053*100.0/(AW1053*DP1053), 0))*(DI1053+DJ1053)/1000.0</f>
        <v>0</v>
      </c>
      <c r="Q1053">
        <f>2.0/((1/S1053-1/R1053)+SIGN(S1053)*SQRT((1/S1053-1/R1053)*(1/S1053-1/R1053) + 4*CW1053/((CW1053+1)*(CW1053+1))*(2*1/S1053*1/R1053-1/R1053*1/R1053)))</f>
        <v>0</v>
      </c>
      <c r="R1053">
        <f>IF(LEFT(CX1053,1)&lt;&gt;"0",IF(LEFT(CX1053,1)="1",3.0,CY1053),$D$5+$E$5*(DP1053*DI1053/($K$5*1000))+$F$5*(DP1053*DI1053/($K$5*1000))*MAX(MIN(CV1053,$J$5),$I$5)*MAX(MIN(CV1053,$J$5),$I$5)+$G$5*MAX(MIN(CV1053,$J$5),$I$5)*(DP1053*DI1053/($K$5*1000))+$H$5*(DP1053*DI1053/($K$5*1000))*(DP1053*DI1053/($K$5*1000)))</f>
        <v>0</v>
      </c>
      <c r="S1053">
        <f>J1053*(1000-(1000*0.61365*exp(17.502*W1053/(240.97+W1053))/(DI1053+DJ1053)+DD1053)/2)/(1000*0.61365*exp(17.502*W1053/(240.97+W1053))/(DI1053+DJ1053)-DD1053)</f>
        <v>0</v>
      </c>
      <c r="T1053">
        <f>1/((CW1053+1)/(Q1053/1.6)+1/(R1053/1.37)) + CW1053/((CW1053+1)/(Q1053/1.6) + CW1053/(R1053/1.37))</f>
        <v>0</v>
      </c>
      <c r="U1053">
        <f>(CR1053*CU1053)</f>
        <v>0</v>
      </c>
      <c r="V1053">
        <f>(DK1053+(U1053+2*0.95*5.67E-8*(((DK1053+$B$7)+273)^4-(DK1053+273)^4)-44100*J1053)/(1.84*29.3*R1053+8*0.95*5.67E-8*(DK1053+273)^3))</f>
        <v>0</v>
      </c>
      <c r="W1053">
        <f>($C$7*DL1053+$D$7*DM1053+$E$7*V1053)</f>
        <v>0</v>
      </c>
      <c r="X1053">
        <f>0.61365*exp(17.502*W1053/(240.97+W1053))</f>
        <v>0</v>
      </c>
      <c r="Y1053">
        <f>(Z1053/AA1053*100)</f>
        <v>0</v>
      </c>
      <c r="Z1053">
        <f>DD1053*(DI1053+DJ1053)/1000</f>
        <v>0</v>
      </c>
      <c r="AA1053">
        <f>0.61365*exp(17.502*DK1053/(240.97+DK1053))</f>
        <v>0</v>
      </c>
      <c r="AB1053">
        <f>(X1053-DD1053*(DI1053+DJ1053)/1000)</f>
        <v>0</v>
      </c>
      <c r="AC1053">
        <f>(-J1053*44100)</f>
        <v>0</v>
      </c>
      <c r="AD1053">
        <f>2*29.3*R1053*0.92*(DK1053-W1053)</f>
        <v>0</v>
      </c>
      <c r="AE1053">
        <f>2*0.95*5.67E-8*(((DK1053+$B$7)+273)^4-(W1053+273)^4)</f>
        <v>0</v>
      </c>
      <c r="AF1053">
        <f>U1053+AE1053+AC1053+AD1053</f>
        <v>0</v>
      </c>
      <c r="AG1053">
        <f>DH1053*AU1053*(DC1053-DB1053*(1000-AU1053*DE1053)/(1000-AU1053*DD1053))/(100*CV1053)</f>
        <v>0</v>
      </c>
      <c r="AH1053">
        <f>1000*DH1053*AU1053*(DD1053-DE1053)/(100*CV1053*(1000-AU1053*DD1053))</f>
        <v>0</v>
      </c>
      <c r="AI1053">
        <f>(AJ1053 - AK1053 - DI1053*1E3/(8.314*(DK1053+273.15)) * AM1053/DH1053 * AL1053) * DH1053/(100*CV1053) * (1000 - DE1053)/1000</f>
        <v>0</v>
      </c>
      <c r="AJ1053">
        <v>1210.09514139924</v>
      </c>
      <c r="AK1053">
        <v>1177.34927272727</v>
      </c>
      <c r="AL1053">
        <v>3.44913142093009</v>
      </c>
      <c r="AM1053">
        <v>66.0516311451933</v>
      </c>
      <c r="AN1053">
        <f>(AP1053 - AO1053 + DI1053*1E3/(8.314*(DK1053+273.15)) * AR1053/DH1053 * AQ1053) * DH1053/(100*CV1053) * 1000/(1000 - AP1053)</f>
        <v>0</v>
      </c>
      <c r="AO1053">
        <v>20.6100359818194</v>
      </c>
      <c r="AP1053">
        <v>22.9071706293706</v>
      </c>
      <c r="AQ1053">
        <v>-2.67125481229855e-05</v>
      </c>
      <c r="AR1053">
        <v>92.4097792653795</v>
      </c>
      <c r="AS1053">
        <v>0</v>
      </c>
      <c r="AT1053">
        <v>0</v>
      </c>
      <c r="AU1053">
        <f>IF(AS1053*$H$13&gt;=AW1053,1.0,(AW1053/(AW1053-AS1053*$H$13)))</f>
        <v>0</v>
      </c>
      <c r="AV1053">
        <f>(AU1053-1)*100</f>
        <v>0</v>
      </c>
      <c r="AW1053">
        <f>MAX(0,($B$13+$C$13*DP1053)/(1+$D$13*DP1053)*DI1053/(DK1053+273)*$E$13)</f>
        <v>0</v>
      </c>
      <c r="AX1053" t="s">
        <v>418</v>
      </c>
      <c r="AY1053" t="s">
        <v>418</v>
      </c>
      <c r="AZ1053">
        <v>0</v>
      </c>
      <c r="BA1053">
        <v>0</v>
      </c>
      <c r="BB1053">
        <f>1-AZ1053/BA1053</f>
        <v>0</v>
      </c>
      <c r="BC1053">
        <v>0</v>
      </c>
      <c r="BD1053" t="s">
        <v>418</v>
      </c>
      <c r="BE1053" t="s">
        <v>418</v>
      </c>
      <c r="BF1053">
        <v>0</v>
      </c>
      <c r="BG1053">
        <v>0</v>
      </c>
      <c r="BH1053">
        <f>1-BF1053/BG1053</f>
        <v>0</v>
      </c>
      <c r="BI1053">
        <v>0.5</v>
      </c>
      <c r="BJ1053">
        <f>CS1053</f>
        <v>0</v>
      </c>
      <c r="BK1053">
        <f>L1053</f>
        <v>0</v>
      </c>
      <c r="BL1053">
        <f>BH1053*BI1053*BJ1053</f>
        <v>0</v>
      </c>
      <c r="BM1053">
        <f>(BK1053-BC1053)/BJ1053</f>
        <v>0</v>
      </c>
      <c r="BN1053">
        <f>(BA1053-BG1053)/BG1053</f>
        <v>0</v>
      </c>
      <c r="BO1053">
        <f>AZ1053/(BB1053+AZ1053/BG1053)</f>
        <v>0</v>
      </c>
      <c r="BP1053" t="s">
        <v>418</v>
      </c>
      <c r="BQ1053">
        <v>0</v>
      </c>
      <c r="BR1053">
        <f>IF(BQ1053&lt;&gt;0, BQ1053, BO1053)</f>
        <v>0</v>
      </c>
      <c r="BS1053">
        <f>1-BR1053/BG1053</f>
        <v>0</v>
      </c>
      <c r="BT1053">
        <f>(BG1053-BF1053)/(BG1053-BR1053)</f>
        <v>0</v>
      </c>
      <c r="BU1053">
        <f>(BA1053-BG1053)/(BA1053-BR1053)</f>
        <v>0</v>
      </c>
      <c r="BV1053">
        <f>(BG1053-BF1053)/(BG1053-AZ1053)</f>
        <v>0</v>
      </c>
      <c r="BW1053">
        <f>(BA1053-BG1053)/(BA1053-AZ1053)</f>
        <v>0</v>
      </c>
      <c r="BX1053">
        <f>(BT1053*BR1053/BF1053)</f>
        <v>0</v>
      </c>
      <c r="BY1053">
        <f>(1-BX1053)</f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f>$B$11*DQ1053+$C$11*DR1053+$F$11*EC1053*(1-EF1053)</f>
        <v>0</v>
      </c>
      <c r="CS1053">
        <f>CR1053*CT1053</f>
        <v>0</v>
      </c>
      <c r="CT1053">
        <f>($B$11*$D$9+$C$11*$D$9+$F$11*((EP1053+EH1053)/MAX(EP1053+EH1053+EQ1053, 0.1)*$I$9+EQ1053/MAX(EP1053+EH1053+EQ1053, 0.1)*$J$9))/($B$11+$C$11+$F$11)</f>
        <v>0</v>
      </c>
      <c r="CU1053">
        <f>($B$11*$K$9+$C$11*$K$9+$F$11*((EP1053+EH1053)/MAX(EP1053+EH1053+EQ1053, 0.1)*$P$9+EQ1053/MAX(EP1053+EH1053+EQ1053, 0.1)*$Q$9))/($B$11+$C$11+$F$11)</f>
        <v>0</v>
      </c>
      <c r="CV1053">
        <v>6</v>
      </c>
      <c r="CW1053">
        <v>0.5</v>
      </c>
      <c r="CX1053" t="s">
        <v>419</v>
      </c>
      <c r="CY1053">
        <v>2</v>
      </c>
      <c r="CZ1053" t="b">
        <v>1</v>
      </c>
      <c r="DA1053">
        <v>1659038650.71429</v>
      </c>
      <c r="DB1053">
        <v>1126.1625</v>
      </c>
      <c r="DC1053">
        <v>1167.85071428571</v>
      </c>
      <c r="DD1053">
        <v>22.9188214285714</v>
      </c>
      <c r="DE1053">
        <v>20.624125</v>
      </c>
      <c r="DF1053">
        <v>1115.67928571429</v>
      </c>
      <c r="DG1053">
        <v>22.5150464285714</v>
      </c>
      <c r="DH1053">
        <v>500.041321428572</v>
      </c>
      <c r="DI1053">
        <v>90.24175</v>
      </c>
      <c r="DJ1053">
        <v>0.0433325964285714</v>
      </c>
      <c r="DK1053">
        <v>27.1783785714286</v>
      </c>
      <c r="DL1053">
        <v>27.6774642857143</v>
      </c>
      <c r="DM1053">
        <v>999.9</v>
      </c>
      <c r="DN1053">
        <v>0</v>
      </c>
      <c r="DO1053">
        <v>0</v>
      </c>
      <c r="DP1053">
        <v>9996.60714285714</v>
      </c>
      <c r="DQ1053">
        <v>0</v>
      </c>
      <c r="DR1053">
        <v>16.0527</v>
      </c>
      <c r="DS1053">
        <v>-41.6881464285714</v>
      </c>
      <c r="DT1053">
        <v>1152.57928571429</v>
      </c>
      <c r="DU1053">
        <v>1192.44464285714</v>
      </c>
      <c r="DV1053">
        <v>2.29468857142857</v>
      </c>
      <c r="DW1053">
        <v>1167.85071428571</v>
      </c>
      <c r="DX1053">
        <v>20.624125</v>
      </c>
      <c r="DY1053">
        <v>2.06823392857143</v>
      </c>
      <c r="DZ1053">
        <v>1.86115714285714</v>
      </c>
      <c r="EA1053">
        <v>17.9766107142857</v>
      </c>
      <c r="EB1053">
        <v>16.3101071428571</v>
      </c>
      <c r="EC1053">
        <v>1999.9775</v>
      </c>
      <c r="ED1053">
        <v>0.979999</v>
      </c>
      <c r="EE1053">
        <v>0.0200009</v>
      </c>
      <c r="EF1053">
        <v>0</v>
      </c>
      <c r="EG1053">
        <v>494.340928571428</v>
      </c>
      <c r="EH1053">
        <v>5.00063</v>
      </c>
      <c r="EI1053">
        <v>9936.70071428571</v>
      </c>
      <c r="EJ1053">
        <v>17256.7</v>
      </c>
      <c r="EK1053">
        <v>37.812</v>
      </c>
      <c r="EL1053">
        <v>37.937</v>
      </c>
      <c r="EM1053">
        <v>37.3705</v>
      </c>
      <c r="EN1053">
        <v>37.19375</v>
      </c>
      <c r="EO1053">
        <v>38.86375</v>
      </c>
      <c r="EP1053">
        <v>1955.0775</v>
      </c>
      <c r="EQ1053">
        <v>39.9</v>
      </c>
      <c r="ER1053">
        <v>0</v>
      </c>
      <c r="ES1053">
        <v>1659038657.5</v>
      </c>
      <c r="ET1053">
        <v>0</v>
      </c>
      <c r="EU1053">
        <v>494.35288</v>
      </c>
      <c r="EV1053">
        <v>-0.38284615514232</v>
      </c>
      <c r="EW1053">
        <v>-10.5692307539043</v>
      </c>
      <c r="EX1053">
        <v>9936.6508</v>
      </c>
      <c r="EY1053">
        <v>15</v>
      </c>
      <c r="EZ1053">
        <v>1659035359.5</v>
      </c>
      <c r="FA1053" t="s">
        <v>1976</v>
      </c>
      <c r="FB1053">
        <v>1659035357.5</v>
      </c>
      <c r="FC1053">
        <v>1659035359.5</v>
      </c>
      <c r="FD1053">
        <v>1</v>
      </c>
      <c r="FE1053">
        <v>-0.104</v>
      </c>
      <c r="FF1053">
        <v>-0.037</v>
      </c>
      <c r="FG1053">
        <v>6.435</v>
      </c>
      <c r="FH1053">
        <v>0.501</v>
      </c>
      <c r="FI1053">
        <v>420</v>
      </c>
      <c r="FJ1053">
        <v>25</v>
      </c>
      <c r="FK1053">
        <v>0.45</v>
      </c>
      <c r="FL1053">
        <v>0.11</v>
      </c>
      <c r="FM1053">
        <v>-41.820195</v>
      </c>
      <c r="FN1053">
        <v>0.058165103189481</v>
      </c>
      <c r="FO1053">
        <v>0.492235240992556</v>
      </c>
      <c r="FP1053">
        <v>1</v>
      </c>
      <c r="FQ1053">
        <v>494.373705882353</v>
      </c>
      <c r="FR1053">
        <v>-0.369625670037274</v>
      </c>
      <c r="FS1053">
        <v>0.195265811201609</v>
      </c>
      <c r="FT1053">
        <v>1</v>
      </c>
      <c r="FU1053">
        <v>2.2926265</v>
      </c>
      <c r="FV1053">
        <v>0.0660243151969911</v>
      </c>
      <c r="FW1053">
        <v>0.00829711050607375</v>
      </c>
      <c r="FX1053">
        <v>1</v>
      </c>
      <c r="FY1053">
        <v>3</v>
      </c>
      <c r="FZ1053">
        <v>3</v>
      </c>
      <c r="GA1053" t="s">
        <v>953</v>
      </c>
      <c r="GB1053">
        <v>2.97401</v>
      </c>
      <c r="GC1053">
        <v>2.69793</v>
      </c>
      <c r="GD1053">
        <v>0.18169</v>
      </c>
      <c r="GE1053">
        <v>0.186619</v>
      </c>
      <c r="GF1053">
        <v>0.0998387</v>
      </c>
      <c r="GG1053">
        <v>0.0936538</v>
      </c>
      <c r="GH1053">
        <v>31868.9</v>
      </c>
      <c r="GI1053">
        <v>34651.4</v>
      </c>
      <c r="GJ1053">
        <v>35288.8</v>
      </c>
      <c r="GK1053">
        <v>38632.8</v>
      </c>
      <c r="GL1053">
        <v>45041</v>
      </c>
      <c r="GM1053">
        <v>50574.5</v>
      </c>
      <c r="GN1053">
        <v>55161.8</v>
      </c>
      <c r="GO1053">
        <v>61967.4</v>
      </c>
      <c r="GP1053">
        <v>1.9868</v>
      </c>
      <c r="GQ1053">
        <v>1.856</v>
      </c>
      <c r="GR1053">
        <v>0.145733</v>
      </c>
      <c r="GS1053">
        <v>0</v>
      </c>
      <c r="GT1053">
        <v>25.2969</v>
      </c>
      <c r="GU1053">
        <v>999.9</v>
      </c>
      <c r="GV1053">
        <v>57.569</v>
      </c>
      <c r="GW1053">
        <v>29.134</v>
      </c>
      <c r="GX1053">
        <v>25.8567</v>
      </c>
      <c r="GY1053">
        <v>55.762</v>
      </c>
      <c r="GZ1053">
        <v>45.8173</v>
      </c>
      <c r="HA1053">
        <v>1</v>
      </c>
      <c r="HB1053">
        <v>-0.0687602</v>
      </c>
      <c r="HC1053">
        <v>-0.024183</v>
      </c>
      <c r="HD1053">
        <v>20.114</v>
      </c>
      <c r="HE1053">
        <v>5.20052</v>
      </c>
      <c r="HF1053">
        <v>12.004</v>
      </c>
      <c r="HG1053">
        <v>4.9756</v>
      </c>
      <c r="HH1053">
        <v>3.294</v>
      </c>
      <c r="HI1053">
        <v>9999</v>
      </c>
      <c r="HJ1053">
        <v>9999</v>
      </c>
      <c r="HK1053">
        <v>9999</v>
      </c>
      <c r="HL1053">
        <v>631.8</v>
      </c>
      <c r="HM1053">
        <v>1.8631</v>
      </c>
      <c r="HN1053">
        <v>1.86798</v>
      </c>
      <c r="HO1053">
        <v>1.8678</v>
      </c>
      <c r="HP1053">
        <v>1.8689</v>
      </c>
      <c r="HQ1053">
        <v>1.86981</v>
      </c>
      <c r="HR1053">
        <v>1.86584</v>
      </c>
      <c r="HS1053">
        <v>1.86694</v>
      </c>
      <c r="HT1053">
        <v>1.86829</v>
      </c>
      <c r="HU1053">
        <v>5</v>
      </c>
      <c r="HV1053">
        <v>0</v>
      </c>
      <c r="HW1053">
        <v>0</v>
      </c>
      <c r="HX1053">
        <v>0</v>
      </c>
      <c r="HY1053" t="s">
        <v>422</v>
      </c>
      <c r="HZ1053" t="s">
        <v>423</v>
      </c>
      <c r="IA1053" t="s">
        <v>424</v>
      </c>
      <c r="IB1053" t="s">
        <v>424</v>
      </c>
      <c r="IC1053" t="s">
        <v>424</v>
      </c>
      <c r="ID1053" t="s">
        <v>424</v>
      </c>
      <c r="IE1053">
        <v>0</v>
      </c>
      <c r="IF1053">
        <v>100</v>
      </c>
      <c r="IG1053">
        <v>100</v>
      </c>
      <c r="IH1053">
        <v>10.62</v>
      </c>
      <c r="II1053">
        <v>0.4031</v>
      </c>
      <c r="IJ1053">
        <v>3.92360093765785</v>
      </c>
      <c r="IK1053">
        <v>0.00601174518973114</v>
      </c>
      <c r="IL1053">
        <v>2.77886958061485e-07</v>
      </c>
      <c r="IM1053">
        <v>-3.54636231360687e-10</v>
      </c>
      <c r="IN1053">
        <v>-0.0563701243599933</v>
      </c>
      <c r="IO1053">
        <v>-0.0144154843440888</v>
      </c>
      <c r="IP1053">
        <v>0.00183489941427445</v>
      </c>
      <c r="IQ1053">
        <v>-1.27444401181449e-05</v>
      </c>
      <c r="IR1053">
        <v>-4</v>
      </c>
      <c r="IS1053">
        <v>1848</v>
      </c>
      <c r="IT1053">
        <v>1</v>
      </c>
      <c r="IU1053">
        <v>25</v>
      </c>
      <c r="IV1053">
        <v>55</v>
      </c>
      <c r="IW1053">
        <v>55</v>
      </c>
      <c r="IX1053">
        <v>2.3938</v>
      </c>
      <c r="IY1053">
        <v>2.61108</v>
      </c>
      <c r="IZ1053">
        <v>1.54785</v>
      </c>
      <c r="JA1053">
        <v>2.30469</v>
      </c>
      <c r="JB1053">
        <v>1.34644</v>
      </c>
      <c r="JC1053">
        <v>2.39136</v>
      </c>
      <c r="JD1053">
        <v>33.5355</v>
      </c>
      <c r="JE1053">
        <v>24.2188</v>
      </c>
      <c r="JF1053">
        <v>18</v>
      </c>
      <c r="JG1053">
        <v>498.87</v>
      </c>
      <c r="JH1053">
        <v>414.321</v>
      </c>
      <c r="JI1053">
        <v>24.9998</v>
      </c>
      <c r="JJ1053">
        <v>26.3753</v>
      </c>
      <c r="JK1053">
        <v>30</v>
      </c>
      <c r="JL1053">
        <v>26.3356</v>
      </c>
      <c r="JM1053">
        <v>26.2783</v>
      </c>
      <c r="JN1053">
        <v>47.9202</v>
      </c>
      <c r="JO1053">
        <v>28.4683</v>
      </c>
      <c r="JP1053">
        <v>88.442</v>
      </c>
      <c r="JQ1053">
        <v>25</v>
      </c>
      <c r="JR1053">
        <v>1207.13</v>
      </c>
      <c r="JS1053">
        <v>20.6372</v>
      </c>
      <c r="JT1053">
        <v>102.327</v>
      </c>
      <c r="JU1053">
        <v>103.145</v>
      </c>
    </row>
    <row r="1054" spans="1:281">
      <c r="A1054">
        <v>1036</v>
      </c>
      <c r="B1054">
        <v>1659038663.5</v>
      </c>
      <c r="C1054">
        <v>14980.4000000954</v>
      </c>
      <c r="D1054" t="s">
        <v>2507</v>
      </c>
      <c r="E1054" t="s">
        <v>2508</v>
      </c>
      <c r="F1054">
        <v>5</v>
      </c>
      <c r="G1054" t="s">
        <v>2364</v>
      </c>
      <c r="H1054" t="s">
        <v>417</v>
      </c>
      <c r="I1054">
        <v>1659038656</v>
      </c>
      <c r="J1054">
        <f>(K1054)/1000</f>
        <v>0</v>
      </c>
      <c r="K1054">
        <f>IF(CZ1054, AN1054, AH1054)</f>
        <v>0</v>
      </c>
      <c r="L1054">
        <f>IF(CZ1054, AI1054, AG1054)</f>
        <v>0</v>
      </c>
      <c r="M1054">
        <f>DB1054 - IF(AU1054&gt;1, L1054*CV1054*100.0/(AW1054*DP1054), 0)</f>
        <v>0</v>
      </c>
      <c r="N1054">
        <f>((T1054-J1054/2)*M1054-L1054)/(T1054+J1054/2)</f>
        <v>0</v>
      </c>
      <c r="O1054">
        <f>N1054*(DI1054+DJ1054)/1000.0</f>
        <v>0</v>
      </c>
      <c r="P1054">
        <f>(DB1054 - IF(AU1054&gt;1, L1054*CV1054*100.0/(AW1054*DP1054), 0))*(DI1054+DJ1054)/1000.0</f>
        <v>0</v>
      </c>
      <c r="Q1054">
        <f>2.0/((1/S1054-1/R1054)+SIGN(S1054)*SQRT((1/S1054-1/R1054)*(1/S1054-1/R1054) + 4*CW1054/((CW1054+1)*(CW1054+1))*(2*1/S1054*1/R1054-1/R1054*1/R1054)))</f>
        <v>0</v>
      </c>
      <c r="R1054">
        <f>IF(LEFT(CX1054,1)&lt;&gt;"0",IF(LEFT(CX1054,1)="1",3.0,CY1054),$D$5+$E$5*(DP1054*DI1054/($K$5*1000))+$F$5*(DP1054*DI1054/($K$5*1000))*MAX(MIN(CV1054,$J$5),$I$5)*MAX(MIN(CV1054,$J$5),$I$5)+$G$5*MAX(MIN(CV1054,$J$5),$I$5)*(DP1054*DI1054/($K$5*1000))+$H$5*(DP1054*DI1054/($K$5*1000))*(DP1054*DI1054/($K$5*1000)))</f>
        <v>0</v>
      </c>
      <c r="S1054">
        <f>J1054*(1000-(1000*0.61365*exp(17.502*W1054/(240.97+W1054))/(DI1054+DJ1054)+DD1054)/2)/(1000*0.61365*exp(17.502*W1054/(240.97+W1054))/(DI1054+DJ1054)-DD1054)</f>
        <v>0</v>
      </c>
      <c r="T1054">
        <f>1/((CW1054+1)/(Q1054/1.6)+1/(R1054/1.37)) + CW1054/((CW1054+1)/(Q1054/1.6) + CW1054/(R1054/1.37))</f>
        <v>0</v>
      </c>
      <c r="U1054">
        <f>(CR1054*CU1054)</f>
        <v>0</v>
      </c>
      <c r="V1054">
        <f>(DK1054+(U1054+2*0.95*5.67E-8*(((DK1054+$B$7)+273)^4-(DK1054+273)^4)-44100*J1054)/(1.84*29.3*R1054+8*0.95*5.67E-8*(DK1054+273)^3))</f>
        <v>0</v>
      </c>
      <c r="W1054">
        <f>($C$7*DL1054+$D$7*DM1054+$E$7*V1054)</f>
        <v>0</v>
      </c>
      <c r="X1054">
        <f>0.61365*exp(17.502*W1054/(240.97+W1054))</f>
        <v>0</v>
      </c>
      <c r="Y1054">
        <f>(Z1054/AA1054*100)</f>
        <v>0</v>
      </c>
      <c r="Z1054">
        <f>DD1054*(DI1054+DJ1054)/1000</f>
        <v>0</v>
      </c>
      <c r="AA1054">
        <f>0.61365*exp(17.502*DK1054/(240.97+DK1054))</f>
        <v>0</v>
      </c>
      <c r="AB1054">
        <f>(X1054-DD1054*(DI1054+DJ1054)/1000)</f>
        <v>0</v>
      </c>
      <c r="AC1054">
        <f>(-J1054*44100)</f>
        <v>0</v>
      </c>
      <c r="AD1054">
        <f>2*29.3*R1054*0.92*(DK1054-W1054)</f>
        <v>0</v>
      </c>
      <c r="AE1054">
        <f>2*0.95*5.67E-8*(((DK1054+$B$7)+273)^4-(W1054+273)^4)</f>
        <v>0</v>
      </c>
      <c r="AF1054">
        <f>U1054+AE1054+AC1054+AD1054</f>
        <v>0</v>
      </c>
      <c r="AG1054">
        <f>DH1054*AU1054*(DC1054-DB1054*(1000-AU1054*DE1054)/(1000-AU1054*DD1054))/(100*CV1054)</f>
        <v>0</v>
      </c>
      <c r="AH1054">
        <f>1000*DH1054*AU1054*(DD1054-DE1054)/(100*CV1054*(1000-AU1054*DD1054))</f>
        <v>0</v>
      </c>
      <c r="AI1054">
        <f>(AJ1054 - AK1054 - DI1054*1E3/(8.314*(DK1054+273.15)) * AM1054/DH1054 * AL1054) * DH1054/(100*CV1054) * (1000 - DE1054)/1000</f>
        <v>0</v>
      </c>
      <c r="AJ1054">
        <v>1226.18598566283</v>
      </c>
      <c r="AK1054">
        <v>1194.004</v>
      </c>
      <c r="AL1054">
        <v>3.35244247578842</v>
      </c>
      <c r="AM1054">
        <v>66.0516311451933</v>
      </c>
      <c r="AN1054">
        <f>(AP1054 - AO1054 + DI1054*1E3/(8.314*(DK1054+273.15)) * AR1054/DH1054 * AQ1054) * DH1054/(100*CV1054) * 1000/(1000 - AP1054)</f>
        <v>0</v>
      </c>
      <c r="AO1054">
        <v>20.6030900603895</v>
      </c>
      <c r="AP1054">
        <v>22.8966342657343</v>
      </c>
      <c r="AQ1054">
        <v>-5.3591047659845e-06</v>
      </c>
      <c r="AR1054">
        <v>92.4097792653795</v>
      </c>
      <c r="AS1054">
        <v>0</v>
      </c>
      <c r="AT1054">
        <v>0</v>
      </c>
      <c r="AU1054">
        <f>IF(AS1054*$H$13&gt;=AW1054,1.0,(AW1054/(AW1054-AS1054*$H$13)))</f>
        <v>0</v>
      </c>
      <c r="AV1054">
        <f>(AU1054-1)*100</f>
        <v>0</v>
      </c>
      <c r="AW1054">
        <f>MAX(0,($B$13+$C$13*DP1054)/(1+$D$13*DP1054)*DI1054/(DK1054+273)*$E$13)</f>
        <v>0</v>
      </c>
      <c r="AX1054" t="s">
        <v>418</v>
      </c>
      <c r="AY1054" t="s">
        <v>418</v>
      </c>
      <c r="AZ1054">
        <v>0</v>
      </c>
      <c r="BA1054">
        <v>0</v>
      </c>
      <c r="BB1054">
        <f>1-AZ1054/BA1054</f>
        <v>0</v>
      </c>
      <c r="BC1054">
        <v>0</v>
      </c>
      <c r="BD1054" t="s">
        <v>418</v>
      </c>
      <c r="BE1054" t="s">
        <v>418</v>
      </c>
      <c r="BF1054">
        <v>0</v>
      </c>
      <c r="BG1054">
        <v>0</v>
      </c>
      <c r="BH1054">
        <f>1-BF1054/BG1054</f>
        <v>0</v>
      </c>
      <c r="BI1054">
        <v>0.5</v>
      </c>
      <c r="BJ1054">
        <f>CS1054</f>
        <v>0</v>
      </c>
      <c r="BK1054">
        <f>L1054</f>
        <v>0</v>
      </c>
      <c r="BL1054">
        <f>BH1054*BI1054*BJ1054</f>
        <v>0</v>
      </c>
      <c r="BM1054">
        <f>(BK1054-BC1054)/BJ1054</f>
        <v>0</v>
      </c>
      <c r="BN1054">
        <f>(BA1054-BG1054)/BG1054</f>
        <v>0</v>
      </c>
      <c r="BO1054">
        <f>AZ1054/(BB1054+AZ1054/BG1054)</f>
        <v>0</v>
      </c>
      <c r="BP1054" t="s">
        <v>418</v>
      </c>
      <c r="BQ1054">
        <v>0</v>
      </c>
      <c r="BR1054">
        <f>IF(BQ1054&lt;&gt;0, BQ1054, BO1054)</f>
        <v>0</v>
      </c>
      <c r="BS1054">
        <f>1-BR1054/BG1054</f>
        <v>0</v>
      </c>
      <c r="BT1054">
        <f>(BG1054-BF1054)/(BG1054-BR1054)</f>
        <v>0</v>
      </c>
      <c r="BU1054">
        <f>(BA1054-BG1054)/(BA1054-BR1054)</f>
        <v>0</v>
      </c>
      <c r="BV1054">
        <f>(BG1054-BF1054)/(BG1054-AZ1054)</f>
        <v>0</v>
      </c>
      <c r="BW1054">
        <f>(BA1054-BG1054)/(BA1054-AZ1054)</f>
        <v>0</v>
      </c>
      <c r="BX1054">
        <f>(BT1054*BR1054/BF1054)</f>
        <v>0</v>
      </c>
      <c r="BY1054">
        <f>(1-BX1054)</f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f>$B$11*DQ1054+$C$11*DR1054+$F$11*EC1054*(1-EF1054)</f>
        <v>0</v>
      </c>
      <c r="CS1054">
        <f>CR1054*CT1054</f>
        <v>0</v>
      </c>
      <c r="CT1054">
        <f>($B$11*$D$9+$C$11*$D$9+$F$11*((EP1054+EH1054)/MAX(EP1054+EH1054+EQ1054, 0.1)*$I$9+EQ1054/MAX(EP1054+EH1054+EQ1054, 0.1)*$J$9))/($B$11+$C$11+$F$11)</f>
        <v>0</v>
      </c>
      <c r="CU1054">
        <f>($B$11*$K$9+$C$11*$K$9+$F$11*((EP1054+EH1054)/MAX(EP1054+EH1054+EQ1054, 0.1)*$P$9+EQ1054/MAX(EP1054+EH1054+EQ1054, 0.1)*$Q$9))/($B$11+$C$11+$F$11)</f>
        <v>0</v>
      </c>
      <c r="CV1054">
        <v>6</v>
      </c>
      <c r="CW1054">
        <v>0.5</v>
      </c>
      <c r="CX1054" t="s">
        <v>419</v>
      </c>
      <c r="CY1054">
        <v>2</v>
      </c>
      <c r="CZ1054" t="b">
        <v>1</v>
      </c>
      <c r="DA1054">
        <v>1659038656</v>
      </c>
      <c r="DB1054">
        <v>1143.57814814815</v>
      </c>
      <c r="DC1054">
        <v>1185.34592592593</v>
      </c>
      <c r="DD1054">
        <v>22.9122666666667</v>
      </c>
      <c r="DE1054">
        <v>20.6130259259259</v>
      </c>
      <c r="DF1054">
        <v>1133.00333333333</v>
      </c>
      <c r="DG1054">
        <v>22.5087962962963</v>
      </c>
      <c r="DH1054">
        <v>500.052851851852</v>
      </c>
      <c r="DI1054">
        <v>90.2413074074074</v>
      </c>
      <c r="DJ1054">
        <v>0.0434839888888889</v>
      </c>
      <c r="DK1054">
        <v>27.1787259259259</v>
      </c>
      <c r="DL1054">
        <v>27.6741962962963</v>
      </c>
      <c r="DM1054">
        <v>999.9</v>
      </c>
      <c r="DN1054">
        <v>0</v>
      </c>
      <c r="DO1054">
        <v>0</v>
      </c>
      <c r="DP1054">
        <v>9980.55555555555</v>
      </c>
      <c r="DQ1054">
        <v>0</v>
      </c>
      <c r="DR1054">
        <v>16.0527</v>
      </c>
      <c r="DS1054">
        <v>-41.7679777777778</v>
      </c>
      <c r="DT1054">
        <v>1170.39555555556</v>
      </c>
      <c r="DU1054">
        <v>1210.29407407407</v>
      </c>
      <c r="DV1054">
        <v>2.29923333333333</v>
      </c>
      <c r="DW1054">
        <v>1185.34592592593</v>
      </c>
      <c r="DX1054">
        <v>20.6130259259259</v>
      </c>
      <c r="DY1054">
        <v>2.06763296296296</v>
      </c>
      <c r="DZ1054">
        <v>1.86014703703704</v>
      </c>
      <c r="EA1054">
        <v>17.9719962962963</v>
      </c>
      <c r="EB1054">
        <v>16.3015888888889</v>
      </c>
      <c r="EC1054">
        <v>1999.99925925926</v>
      </c>
      <c r="ED1054">
        <v>0.979999185185185</v>
      </c>
      <c r="EE1054">
        <v>0.0200007518518519</v>
      </c>
      <c r="EF1054">
        <v>0</v>
      </c>
      <c r="EG1054">
        <v>494.296518518518</v>
      </c>
      <c r="EH1054">
        <v>5.00063</v>
      </c>
      <c r="EI1054">
        <v>9935.41925925926</v>
      </c>
      <c r="EJ1054">
        <v>17256.8925925926</v>
      </c>
      <c r="EK1054">
        <v>37.812</v>
      </c>
      <c r="EL1054">
        <v>37.937</v>
      </c>
      <c r="EM1054">
        <v>37.3703333333333</v>
      </c>
      <c r="EN1054">
        <v>37.1916666666667</v>
      </c>
      <c r="EO1054">
        <v>38.8516666666667</v>
      </c>
      <c r="EP1054">
        <v>1955.09925925926</v>
      </c>
      <c r="EQ1054">
        <v>39.9</v>
      </c>
      <c r="ER1054">
        <v>0</v>
      </c>
      <c r="ES1054">
        <v>1659038662.9</v>
      </c>
      <c r="ET1054">
        <v>0</v>
      </c>
      <c r="EU1054">
        <v>494.318538461538</v>
      </c>
      <c r="EV1054">
        <v>-0.27596581835655</v>
      </c>
      <c r="EW1054">
        <v>-21.7353846086413</v>
      </c>
      <c r="EX1054">
        <v>9935.20461538461</v>
      </c>
      <c r="EY1054">
        <v>15</v>
      </c>
      <c r="EZ1054">
        <v>1659035359.5</v>
      </c>
      <c r="FA1054" t="s">
        <v>1976</v>
      </c>
      <c r="FB1054">
        <v>1659035357.5</v>
      </c>
      <c r="FC1054">
        <v>1659035359.5</v>
      </c>
      <c r="FD1054">
        <v>1</v>
      </c>
      <c r="FE1054">
        <v>-0.104</v>
      </c>
      <c r="FF1054">
        <v>-0.037</v>
      </c>
      <c r="FG1054">
        <v>6.435</v>
      </c>
      <c r="FH1054">
        <v>0.501</v>
      </c>
      <c r="FI1054">
        <v>420</v>
      </c>
      <c r="FJ1054">
        <v>25</v>
      </c>
      <c r="FK1054">
        <v>0.45</v>
      </c>
      <c r="FL1054">
        <v>0.11</v>
      </c>
      <c r="FM1054">
        <v>-41.6624024390244</v>
      </c>
      <c r="FN1054">
        <v>-1.46148919860628</v>
      </c>
      <c r="FO1054">
        <v>0.416748891164372</v>
      </c>
      <c r="FP1054">
        <v>0</v>
      </c>
      <c r="FQ1054">
        <v>494.360176470588</v>
      </c>
      <c r="FR1054">
        <v>-0.620443088425218</v>
      </c>
      <c r="FS1054">
        <v>0.18876712553213</v>
      </c>
      <c r="FT1054">
        <v>1</v>
      </c>
      <c r="FU1054">
        <v>2.29604780487805</v>
      </c>
      <c r="FV1054">
        <v>0.0560966550522713</v>
      </c>
      <c r="FW1054">
        <v>0.00817720046082774</v>
      </c>
      <c r="FX1054">
        <v>1</v>
      </c>
      <c r="FY1054">
        <v>2</v>
      </c>
      <c r="FZ1054">
        <v>3</v>
      </c>
      <c r="GA1054" t="s">
        <v>474</v>
      </c>
      <c r="GB1054">
        <v>2.97411</v>
      </c>
      <c r="GC1054">
        <v>2.6971</v>
      </c>
      <c r="GD1054">
        <v>0.183298</v>
      </c>
      <c r="GE1054">
        <v>0.188263</v>
      </c>
      <c r="GF1054">
        <v>0.0998024</v>
      </c>
      <c r="GG1054">
        <v>0.0936539</v>
      </c>
      <c r="GH1054">
        <v>31806.8</v>
      </c>
      <c r="GI1054">
        <v>34581.1</v>
      </c>
      <c r="GJ1054">
        <v>35289.3</v>
      </c>
      <c r="GK1054">
        <v>38632.4</v>
      </c>
      <c r="GL1054">
        <v>45043.4</v>
      </c>
      <c r="GM1054">
        <v>50574.5</v>
      </c>
      <c r="GN1054">
        <v>55162.3</v>
      </c>
      <c r="GO1054">
        <v>61967.4</v>
      </c>
      <c r="GP1054">
        <v>1.9876</v>
      </c>
      <c r="GQ1054">
        <v>1.856</v>
      </c>
      <c r="GR1054">
        <v>0.146627</v>
      </c>
      <c r="GS1054">
        <v>0</v>
      </c>
      <c r="GT1054">
        <v>25.2931</v>
      </c>
      <c r="GU1054">
        <v>999.9</v>
      </c>
      <c r="GV1054">
        <v>57.569</v>
      </c>
      <c r="GW1054">
        <v>29.134</v>
      </c>
      <c r="GX1054">
        <v>25.8576</v>
      </c>
      <c r="GY1054">
        <v>55.712</v>
      </c>
      <c r="GZ1054">
        <v>46.0417</v>
      </c>
      <c r="HA1054">
        <v>1</v>
      </c>
      <c r="HB1054">
        <v>-0.0688415</v>
      </c>
      <c r="HC1054">
        <v>-0.0261438</v>
      </c>
      <c r="HD1054">
        <v>20.1132</v>
      </c>
      <c r="HE1054">
        <v>5.19932</v>
      </c>
      <c r="HF1054">
        <v>12.004</v>
      </c>
      <c r="HG1054">
        <v>4.9756</v>
      </c>
      <c r="HH1054">
        <v>3.2938</v>
      </c>
      <c r="HI1054">
        <v>9999</v>
      </c>
      <c r="HJ1054">
        <v>9999</v>
      </c>
      <c r="HK1054">
        <v>9999</v>
      </c>
      <c r="HL1054">
        <v>631.8</v>
      </c>
      <c r="HM1054">
        <v>1.86313</v>
      </c>
      <c r="HN1054">
        <v>1.86798</v>
      </c>
      <c r="HO1054">
        <v>1.8678</v>
      </c>
      <c r="HP1054">
        <v>1.8689</v>
      </c>
      <c r="HQ1054">
        <v>1.86981</v>
      </c>
      <c r="HR1054">
        <v>1.86584</v>
      </c>
      <c r="HS1054">
        <v>1.86691</v>
      </c>
      <c r="HT1054">
        <v>1.86829</v>
      </c>
      <c r="HU1054">
        <v>5</v>
      </c>
      <c r="HV1054">
        <v>0</v>
      </c>
      <c r="HW1054">
        <v>0</v>
      </c>
      <c r="HX1054">
        <v>0</v>
      </c>
      <c r="HY1054" t="s">
        <v>422</v>
      </c>
      <c r="HZ1054" t="s">
        <v>423</v>
      </c>
      <c r="IA1054" t="s">
        <v>424</v>
      </c>
      <c r="IB1054" t="s">
        <v>424</v>
      </c>
      <c r="IC1054" t="s">
        <v>424</v>
      </c>
      <c r="ID1054" t="s">
        <v>424</v>
      </c>
      <c r="IE1054">
        <v>0</v>
      </c>
      <c r="IF1054">
        <v>100</v>
      </c>
      <c r="IG1054">
        <v>100</v>
      </c>
      <c r="IH1054">
        <v>10.7</v>
      </c>
      <c r="II1054">
        <v>0.4026</v>
      </c>
      <c r="IJ1054">
        <v>3.92360093765785</v>
      </c>
      <c r="IK1054">
        <v>0.00601174518973114</v>
      </c>
      <c r="IL1054">
        <v>2.77886958061485e-07</v>
      </c>
      <c r="IM1054">
        <v>-3.54636231360687e-10</v>
      </c>
      <c r="IN1054">
        <v>-0.0563701243599933</v>
      </c>
      <c r="IO1054">
        <v>-0.0144154843440888</v>
      </c>
      <c r="IP1054">
        <v>0.00183489941427445</v>
      </c>
      <c r="IQ1054">
        <v>-1.27444401181449e-05</v>
      </c>
      <c r="IR1054">
        <v>-4</v>
      </c>
      <c r="IS1054">
        <v>1848</v>
      </c>
      <c r="IT1054">
        <v>1</v>
      </c>
      <c r="IU1054">
        <v>25</v>
      </c>
      <c r="IV1054">
        <v>55.1</v>
      </c>
      <c r="IW1054">
        <v>55.1</v>
      </c>
      <c r="IX1054">
        <v>2.41943</v>
      </c>
      <c r="IY1054">
        <v>2.60132</v>
      </c>
      <c r="IZ1054">
        <v>1.54785</v>
      </c>
      <c r="JA1054">
        <v>2.30591</v>
      </c>
      <c r="JB1054">
        <v>1.34644</v>
      </c>
      <c r="JC1054">
        <v>2.38403</v>
      </c>
      <c r="JD1054">
        <v>33.5355</v>
      </c>
      <c r="JE1054">
        <v>24.2188</v>
      </c>
      <c r="JF1054">
        <v>18</v>
      </c>
      <c r="JG1054">
        <v>499.376</v>
      </c>
      <c r="JH1054">
        <v>414.321</v>
      </c>
      <c r="JI1054">
        <v>24.9997</v>
      </c>
      <c r="JJ1054">
        <v>26.3753</v>
      </c>
      <c r="JK1054">
        <v>30</v>
      </c>
      <c r="JL1054">
        <v>26.3333</v>
      </c>
      <c r="JM1054">
        <v>26.2783</v>
      </c>
      <c r="JN1054">
        <v>48.4195</v>
      </c>
      <c r="JO1054">
        <v>28.4683</v>
      </c>
      <c r="JP1054">
        <v>88.442</v>
      </c>
      <c r="JQ1054">
        <v>25</v>
      </c>
      <c r="JR1054">
        <v>1227.22</v>
      </c>
      <c r="JS1054">
        <v>20.6372</v>
      </c>
      <c r="JT1054">
        <v>102.328</v>
      </c>
      <c r="JU1054">
        <v>103.144</v>
      </c>
    </row>
    <row r="1055" spans="1:281">
      <c r="A1055">
        <v>1037</v>
      </c>
      <c r="B1055">
        <v>1659038668.5</v>
      </c>
      <c r="C1055">
        <v>14985.4000000954</v>
      </c>
      <c r="D1055" t="s">
        <v>2509</v>
      </c>
      <c r="E1055" t="s">
        <v>2510</v>
      </c>
      <c r="F1055">
        <v>5</v>
      </c>
      <c r="G1055" t="s">
        <v>2364</v>
      </c>
      <c r="H1055" t="s">
        <v>417</v>
      </c>
      <c r="I1055">
        <v>1659038660.71429</v>
      </c>
      <c r="J1055">
        <f>(K1055)/1000</f>
        <v>0</v>
      </c>
      <c r="K1055">
        <f>IF(CZ1055, AN1055, AH1055)</f>
        <v>0</v>
      </c>
      <c r="L1055">
        <f>IF(CZ1055, AI1055, AG1055)</f>
        <v>0</v>
      </c>
      <c r="M1055">
        <f>DB1055 - IF(AU1055&gt;1, L1055*CV1055*100.0/(AW1055*DP1055), 0)</f>
        <v>0</v>
      </c>
      <c r="N1055">
        <f>((T1055-J1055/2)*M1055-L1055)/(T1055+J1055/2)</f>
        <v>0</v>
      </c>
      <c r="O1055">
        <f>N1055*(DI1055+DJ1055)/1000.0</f>
        <v>0</v>
      </c>
      <c r="P1055">
        <f>(DB1055 - IF(AU1055&gt;1, L1055*CV1055*100.0/(AW1055*DP1055), 0))*(DI1055+DJ1055)/1000.0</f>
        <v>0</v>
      </c>
      <c r="Q1055">
        <f>2.0/((1/S1055-1/R1055)+SIGN(S1055)*SQRT((1/S1055-1/R1055)*(1/S1055-1/R1055) + 4*CW1055/((CW1055+1)*(CW1055+1))*(2*1/S1055*1/R1055-1/R1055*1/R1055)))</f>
        <v>0</v>
      </c>
      <c r="R1055">
        <f>IF(LEFT(CX1055,1)&lt;&gt;"0",IF(LEFT(CX1055,1)="1",3.0,CY1055),$D$5+$E$5*(DP1055*DI1055/($K$5*1000))+$F$5*(DP1055*DI1055/($K$5*1000))*MAX(MIN(CV1055,$J$5),$I$5)*MAX(MIN(CV1055,$J$5),$I$5)+$G$5*MAX(MIN(CV1055,$J$5),$I$5)*(DP1055*DI1055/($K$5*1000))+$H$5*(DP1055*DI1055/($K$5*1000))*(DP1055*DI1055/($K$5*1000)))</f>
        <v>0</v>
      </c>
      <c r="S1055">
        <f>J1055*(1000-(1000*0.61365*exp(17.502*W1055/(240.97+W1055))/(DI1055+DJ1055)+DD1055)/2)/(1000*0.61365*exp(17.502*W1055/(240.97+W1055))/(DI1055+DJ1055)-DD1055)</f>
        <v>0</v>
      </c>
      <c r="T1055">
        <f>1/((CW1055+1)/(Q1055/1.6)+1/(R1055/1.37)) + CW1055/((CW1055+1)/(Q1055/1.6) + CW1055/(R1055/1.37))</f>
        <v>0</v>
      </c>
      <c r="U1055">
        <f>(CR1055*CU1055)</f>
        <v>0</v>
      </c>
      <c r="V1055">
        <f>(DK1055+(U1055+2*0.95*5.67E-8*(((DK1055+$B$7)+273)^4-(DK1055+273)^4)-44100*J1055)/(1.84*29.3*R1055+8*0.95*5.67E-8*(DK1055+273)^3))</f>
        <v>0</v>
      </c>
      <c r="W1055">
        <f>($C$7*DL1055+$D$7*DM1055+$E$7*V1055)</f>
        <v>0</v>
      </c>
      <c r="X1055">
        <f>0.61365*exp(17.502*W1055/(240.97+W1055))</f>
        <v>0</v>
      </c>
      <c r="Y1055">
        <f>(Z1055/AA1055*100)</f>
        <v>0</v>
      </c>
      <c r="Z1055">
        <f>DD1055*(DI1055+DJ1055)/1000</f>
        <v>0</v>
      </c>
      <c r="AA1055">
        <f>0.61365*exp(17.502*DK1055/(240.97+DK1055))</f>
        <v>0</v>
      </c>
      <c r="AB1055">
        <f>(X1055-DD1055*(DI1055+DJ1055)/1000)</f>
        <v>0</v>
      </c>
      <c r="AC1055">
        <f>(-J1055*44100)</f>
        <v>0</v>
      </c>
      <c r="AD1055">
        <f>2*29.3*R1055*0.92*(DK1055-W1055)</f>
        <v>0</v>
      </c>
      <c r="AE1055">
        <f>2*0.95*5.67E-8*(((DK1055+$B$7)+273)^4-(W1055+273)^4)</f>
        <v>0</v>
      </c>
      <c r="AF1055">
        <f>U1055+AE1055+AC1055+AD1055</f>
        <v>0</v>
      </c>
      <c r="AG1055">
        <f>DH1055*AU1055*(DC1055-DB1055*(1000-AU1055*DE1055)/(1000-AU1055*DD1055))/(100*CV1055)</f>
        <v>0</v>
      </c>
      <c r="AH1055">
        <f>1000*DH1055*AU1055*(DD1055-DE1055)/(100*CV1055*(1000-AU1055*DD1055))</f>
        <v>0</v>
      </c>
      <c r="AI1055">
        <f>(AJ1055 - AK1055 - DI1055*1E3/(8.314*(DK1055+273.15)) * AM1055/DH1055 * AL1055) * DH1055/(100*CV1055) * (1000 - DE1055)/1000</f>
        <v>0</v>
      </c>
      <c r="AJ1055">
        <v>1243.8781511199</v>
      </c>
      <c r="AK1055">
        <v>1211.21472727273</v>
      </c>
      <c r="AL1055">
        <v>3.42860344933314</v>
      </c>
      <c r="AM1055">
        <v>66.0516311451933</v>
      </c>
      <c r="AN1055">
        <f>(AP1055 - AO1055 + DI1055*1E3/(8.314*(DK1055+273.15)) * AR1055/DH1055 * AQ1055) * DH1055/(100*CV1055) * 1000/(1000 - AP1055)</f>
        <v>0</v>
      </c>
      <c r="AO1055">
        <v>20.6028733183073</v>
      </c>
      <c r="AP1055">
        <v>22.8919027972028</v>
      </c>
      <c r="AQ1055">
        <v>-5.48876886054115e-06</v>
      </c>
      <c r="AR1055">
        <v>92.4097792653795</v>
      </c>
      <c r="AS1055">
        <v>0</v>
      </c>
      <c r="AT1055">
        <v>0</v>
      </c>
      <c r="AU1055">
        <f>IF(AS1055*$H$13&gt;=AW1055,1.0,(AW1055/(AW1055-AS1055*$H$13)))</f>
        <v>0</v>
      </c>
      <c r="AV1055">
        <f>(AU1055-1)*100</f>
        <v>0</v>
      </c>
      <c r="AW1055">
        <f>MAX(0,($B$13+$C$13*DP1055)/(1+$D$13*DP1055)*DI1055/(DK1055+273)*$E$13)</f>
        <v>0</v>
      </c>
      <c r="AX1055" t="s">
        <v>418</v>
      </c>
      <c r="AY1055" t="s">
        <v>418</v>
      </c>
      <c r="AZ1055">
        <v>0</v>
      </c>
      <c r="BA1055">
        <v>0</v>
      </c>
      <c r="BB1055">
        <f>1-AZ1055/BA1055</f>
        <v>0</v>
      </c>
      <c r="BC1055">
        <v>0</v>
      </c>
      <c r="BD1055" t="s">
        <v>418</v>
      </c>
      <c r="BE1055" t="s">
        <v>418</v>
      </c>
      <c r="BF1055">
        <v>0</v>
      </c>
      <c r="BG1055">
        <v>0</v>
      </c>
      <c r="BH1055">
        <f>1-BF1055/BG1055</f>
        <v>0</v>
      </c>
      <c r="BI1055">
        <v>0.5</v>
      </c>
      <c r="BJ1055">
        <f>CS1055</f>
        <v>0</v>
      </c>
      <c r="BK1055">
        <f>L1055</f>
        <v>0</v>
      </c>
      <c r="BL1055">
        <f>BH1055*BI1055*BJ1055</f>
        <v>0</v>
      </c>
      <c r="BM1055">
        <f>(BK1055-BC1055)/BJ1055</f>
        <v>0</v>
      </c>
      <c r="BN1055">
        <f>(BA1055-BG1055)/BG1055</f>
        <v>0</v>
      </c>
      <c r="BO1055">
        <f>AZ1055/(BB1055+AZ1055/BG1055)</f>
        <v>0</v>
      </c>
      <c r="BP1055" t="s">
        <v>418</v>
      </c>
      <c r="BQ1055">
        <v>0</v>
      </c>
      <c r="BR1055">
        <f>IF(BQ1055&lt;&gt;0, BQ1055, BO1055)</f>
        <v>0</v>
      </c>
      <c r="BS1055">
        <f>1-BR1055/BG1055</f>
        <v>0</v>
      </c>
      <c r="BT1055">
        <f>(BG1055-BF1055)/(BG1055-BR1055)</f>
        <v>0</v>
      </c>
      <c r="BU1055">
        <f>(BA1055-BG1055)/(BA1055-BR1055)</f>
        <v>0</v>
      </c>
      <c r="BV1055">
        <f>(BG1055-BF1055)/(BG1055-AZ1055)</f>
        <v>0</v>
      </c>
      <c r="BW1055">
        <f>(BA1055-BG1055)/(BA1055-AZ1055)</f>
        <v>0</v>
      </c>
      <c r="BX1055">
        <f>(BT1055*BR1055/BF1055)</f>
        <v>0</v>
      </c>
      <c r="BY1055">
        <f>(1-BX1055)</f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f>$B$11*DQ1055+$C$11*DR1055+$F$11*EC1055*(1-EF1055)</f>
        <v>0</v>
      </c>
      <c r="CS1055">
        <f>CR1055*CT1055</f>
        <v>0</v>
      </c>
      <c r="CT1055">
        <f>($B$11*$D$9+$C$11*$D$9+$F$11*((EP1055+EH1055)/MAX(EP1055+EH1055+EQ1055, 0.1)*$I$9+EQ1055/MAX(EP1055+EH1055+EQ1055, 0.1)*$J$9))/($B$11+$C$11+$F$11)</f>
        <v>0</v>
      </c>
      <c r="CU1055">
        <f>($B$11*$K$9+$C$11*$K$9+$F$11*((EP1055+EH1055)/MAX(EP1055+EH1055+EQ1055, 0.1)*$P$9+EQ1055/MAX(EP1055+EH1055+EQ1055, 0.1)*$Q$9))/($B$11+$C$11+$F$11)</f>
        <v>0</v>
      </c>
      <c r="CV1055">
        <v>6</v>
      </c>
      <c r="CW1055">
        <v>0.5</v>
      </c>
      <c r="CX1055" t="s">
        <v>419</v>
      </c>
      <c r="CY1055">
        <v>2</v>
      </c>
      <c r="CZ1055" t="b">
        <v>1</v>
      </c>
      <c r="DA1055">
        <v>1659038660.71429</v>
      </c>
      <c r="DB1055">
        <v>1159.23321428571</v>
      </c>
      <c r="DC1055">
        <v>1201.26</v>
      </c>
      <c r="DD1055">
        <v>22.9036535714286</v>
      </c>
      <c r="DE1055">
        <v>20.6053178571429</v>
      </c>
      <c r="DF1055">
        <v>1148.57607142857</v>
      </c>
      <c r="DG1055">
        <v>22.500575</v>
      </c>
      <c r="DH1055">
        <v>500.032857142857</v>
      </c>
      <c r="DI1055">
        <v>90.2409071428572</v>
      </c>
      <c r="DJ1055">
        <v>0.0437174928571429</v>
      </c>
      <c r="DK1055">
        <v>27.178</v>
      </c>
      <c r="DL1055">
        <v>27.6771214285714</v>
      </c>
      <c r="DM1055">
        <v>999.9</v>
      </c>
      <c r="DN1055">
        <v>0</v>
      </c>
      <c r="DO1055">
        <v>0</v>
      </c>
      <c r="DP1055">
        <v>9978.21428571429</v>
      </c>
      <c r="DQ1055">
        <v>0</v>
      </c>
      <c r="DR1055">
        <v>16.0527</v>
      </c>
      <c r="DS1055">
        <v>-42.0270785714286</v>
      </c>
      <c r="DT1055">
        <v>1186.40714285714</v>
      </c>
      <c r="DU1055">
        <v>1226.53321428571</v>
      </c>
      <c r="DV1055">
        <v>2.29833428571429</v>
      </c>
      <c r="DW1055">
        <v>1201.26</v>
      </c>
      <c r="DX1055">
        <v>20.6053178571429</v>
      </c>
      <c r="DY1055">
        <v>2.06684642857143</v>
      </c>
      <c r="DZ1055">
        <v>1.85944142857143</v>
      </c>
      <c r="EA1055">
        <v>17.9659535714286</v>
      </c>
      <c r="EB1055">
        <v>16.2956428571429</v>
      </c>
      <c r="EC1055">
        <v>1999.99214285714</v>
      </c>
      <c r="ED1055">
        <v>0.979998857142857</v>
      </c>
      <c r="EE1055">
        <v>0.0200010142857143</v>
      </c>
      <c r="EF1055">
        <v>0</v>
      </c>
      <c r="EG1055">
        <v>494.262142857143</v>
      </c>
      <c r="EH1055">
        <v>5.00063</v>
      </c>
      <c r="EI1055">
        <v>9933.14857142857</v>
      </c>
      <c r="EJ1055">
        <v>17256.8357142857</v>
      </c>
      <c r="EK1055">
        <v>37.812</v>
      </c>
      <c r="EL1055">
        <v>37.937</v>
      </c>
      <c r="EM1055">
        <v>37.366</v>
      </c>
      <c r="EN1055">
        <v>37.1915</v>
      </c>
      <c r="EO1055">
        <v>38.8435</v>
      </c>
      <c r="EP1055">
        <v>1955.09178571429</v>
      </c>
      <c r="EQ1055">
        <v>39.9003571428571</v>
      </c>
      <c r="ER1055">
        <v>0</v>
      </c>
      <c r="ES1055">
        <v>1659038667.7</v>
      </c>
      <c r="ET1055">
        <v>0</v>
      </c>
      <c r="EU1055">
        <v>494.258269230769</v>
      </c>
      <c r="EV1055">
        <v>-1.26998291331166</v>
      </c>
      <c r="EW1055">
        <v>-32.4981196750137</v>
      </c>
      <c r="EX1055">
        <v>9933.07576923077</v>
      </c>
      <c r="EY1055">
        <v>15</v>
      </c>
      <c r="EZ1055">
        <v>1659035359.5</v>
      </c>
      <c r="FA1055" t="s">
        <v>1976</v>
      </c>
      <c r="FB1055">
        <v>1659035357.5</v>
      </c>
      <c r="FC1055">
        <v>1659035359.5</v>
      </c>
      <c r="FD1055">
        <v>1</v>
      </c>
      <c r="FE1055">
        <v>-0.104</v>
      </c>
      <c r="FF1055">
        <v>-0.037</v>
      </c>
      <c r="FG1055">
        <v>6.435</v>
      </c>
      <c r="FH1055">
        <v>0.501</v>
      </c>
      <c r="FI1055">
        <v>420</v>
      </c>
      <c r="FJ1055">
        <v>25</v>
      </c>
      <c r="FK1055">
        <v>0.45</v>
      </c>
      <c r="FL1055">
        <v>0.11</v>
      </c>
      <c r="FM1055">
        <v>-41.8397780487805</v>
      </c>
      <c r="FN1055">
        <v>-1.97336864111498</v>
      </c>
      <c r="FO1055">
        <v>0.454078003136882</v>
      </c>
      <c r="FP1055">
        <v>0</v>
      </c>
      <c r="FQ1055">
        <v>494.311882352941</v>
      </c>
      <c r="FR1055">
        <v>-0.562811311636424</v>
      </c>
      <c r="FS1055">
        <v>0.165560503372086</v>
      </c>
      <c r="FT1055">
        <v>1</v>
      </c>
      <c r="FU1055">
        <v>2.29675365853659</v>
      </c>
      <c r="FV1055">
        <v>0.00649923344948081</v>
      </c>
      <c r="FW1055">
        <v>0.00755355860444066</v>
      </c>
      <c r="FX1055">
        <v>1</v>
      </c>
      <c r="FY1055">
        <v>2</v>
      </c>
      <c r="FZ1055">
        <v>3</v>
      </c>
      <c r="GA1055" t="s">
        <v>474</v>
      </c>
      <c r="GB1055">
        <v>2.97337</v>
      </c>
      <c r="GC1055">
        <v>2.69756</v>
      </c>
      <c r="GD1055">
        <v>0.184947</v>
      </c>
      <c r="GE1055">
        <v>0.189932</v>
      </c>
      <c r="GF1055">
        <v>0.0998042</v>
      </c>
      <c r="GG1055">
        <v>0.09366</v>
      </c>
      <c r="GH1055">
        <v>31742.7</v>
      </c>
      <c r="GI1055">
        <v>34510.1</v>
      </c>
      <c r="GJ1055">
        <v>35289.4</v>
      </c>
      <c r="GK1055">
        <v>38632.5</v>
      </c>
      <c r="GL1055">
        <v>45043.3</v>
      </c>
      <c r="GM1055">
        <v>50575.2</v>
      </c>
      <c r="GN1055">
        <v>55162.3</v>
      </c>
      <c r="GO1055">
        <v>61968.6</v>
      </c>
      <c r="GP1055">
        <v>1.9864</v>
      </c>
      <c r="GQ1055">
        <v>1.8564</v>
      </c>
      <c r="GR1055">
        <v>0.146776</v>
      </c>
      <c r="GS1055">
        <v>0</v>
      </c>
      <c r="GT1055">
        <v>25.2905</v>
      </c>
      <c r="GU1055">
        <v>999.9</v>
      </c>
      <c r="GV1055">
        <v>57.545</v>
      </c>
      <c r="GW1055">
        <v>29.124</v>
      </c>
      <c r="GX1055">
        <v>25.8318</v>
      </c>
      <c r="GY1055">
        <v>55.932</v>
      </c>
      <c r="GZ1055">
        <v>46.0978</v>
      </c>
      <c r="HA1055">
        <v>1</v>
      </c>
      <c r="HB1055">
        <v>-0.0688618</v>
      </c>
      <c r="HC1055">
        <v>-0.0276688</v>
      </c>
      <c r="HD1055">
        <v>20.1138</v>
      </c>
      <c r="HE1055">
        <v>5.19932</v>
      </c>
      <c r="HF1055">
        <v>12.004</v>
      </c>
      <c r="HG1055">
        <v>4.976</v>
      </c>
      <c r="HH1055">
        <v>3.2938</v>
      </c>
      <c r="HI1055">
        <v>9999</v>
      </c>
      <c r="HJ1055">
        <v>9999</v>
      </c>
      <c r="HK1055">
        <v>9999</v>
      </c>
      <c r="HL1055">
        <v>631.8</v>
      </c>
      <c r="HM1055">
        <v>1.86313</v>
      </c>
      <c r="HN1055">
        <v>1.86798</v>
      </c>
      <c r="HO1055">
        <v>1.86783</v>
      </c>
      <c r="HP1055">
        <v>1.8689</v>
      </c>
      <c r="HQ1055">
        <v>1.86981</v>
      </c>
      <c r="HR1055">
        <v>1.86584</v>
      </c>
      <c r="HS1055">
        <v>1.86691</v>
      </c>
      <c r="HT1055">
        <v>1.86829</v>
      </c>
      <c r="HU1055">
        <v>5</v>
      </c>
      <c r="HV1055">
        <v>0</v>
      </c>
      <c r="HW1055">
        <v>0</v>
      </c>
      <c r="HX1055">
        <v>0</v>
      </c>
      <c r="HY1055" t="s">
        <v>422</v>
      </c>
      <c r="HZ1055" t="s">
        <v>423</v>
      </c>
      <c r="IA1055" t="s">
        <v>424</v>
      </c>
      <c r="IB1055" t="s">
        <v>424</v>
      </c>
      <c r="IC1055" t="s">
        <v>424</v>
      </c>
      <c r="ID1055" t="s">
        <v>424</v>
      </c>
      <c r="IE1055">
        <v>0</v>
      </c>
      <c r="IF1055">
        <v>100</v>
      </c>
      <c r="IG1055">
        <v>100</v>
      </c>
      <c r="IH1055">
        <v>10.79</v>
      </c>
      <c r="II1055">
        <v>0.4026</v>
      </c>
      <c r="IJ1055">
        <v>3.92360093765785</v>
      </c>
      <c r="IK1055">
        <v>0.00601174518973114</v>
      </c>
      <c r="IL1055">
        <v>2.77886958061485e-07</v>
      </c>
      <c r="IM1055">
        <v>-3.54636231360687e-10</v>
      </c>
      <c r="IN1055">
        <v>-0.0563701243599933</v>
      </c>
      <c r="IO1055">
        <v>-0.0144154843440888</v>
      </c>
      <c r="IP1055">
        <v>0.00183489941427445</v>
      </c>
      <c r="IQ1055">
        <v>-1.27444401181449e-05</v>
      </c>
      <c r="IR1055">
        <v>-4</v>
      </c>
      <c r="IS1055">
        <v>1848</v>
      </c>
      <c r="IT1055">
        <v>1</v>
      </c>
      <c r="IU1055">
        <v>25</v>
      </c>
      <c r="IV1055">
        <v>55.2</v>
      </c>
      <c r="IW1055">
        <v>55.1</v>
      </c>
      <c r="IX1055">
        <v>2.44873</v>
      </c>
      <c r="IY1055">
        <v>2.6123</v>
      </c>
      <c r="IZ1055">
        <v>1.54785</v>
      </c>
      <c r="JA1055">
        <v>2.30591</v>
      </c>
      <c r="JB1055">
        <v>1.34644</v>
      </c>
      <c r="JC1055">
        <v>2.323</v>
      </c>
      <c r="JD1055">
        <v>33.5355</v>
      </c>
      <c r="JE1055">
        <v>24.2101</v>
      </c>
      <c r="JF1055">
        <v>18</v>
      </c>
      <c r="JG1055">
        <v>498.588</v>
      </c>
      <c r="JH1055">
        <v>414.532</v>
      </c>
      <c r="JI1055">
        <v>24.9996</v>
      </c>
      <c r="JJ1055">
        <v>26.3731</v>
      </c>
      <c r="JK1055">
        <v>30</v>
      </c>
      <c r="JL1055">
        <v>26.3333</v>
      </c>
      <c r="JM1055">
        <v>26.2761</v>
      </c>
      <c r="JN1055">
        <v>48.9991</v>
      </c>
      <c r="JO1055">
        <v>28.4683</v>
      </c>
      <c r="JP1055">
        <v>88.442</v>
      </c>
      <c r="JQ1055">
        <v>25</v>
      </c>
      <c r="JR1055">
        <v>1240.62</v>
      </c>
      <c r="JS1055">
        <v>20.6372</v>
      </c>
      <c r="JT1055">
        <v>102.328</v>
      </c>
      <c r="JU1055">
        <v>103.146</v>
      </c>
    </row>
    <row r="1056" spans="1:281">
      <c r="A1056">
        <v>1038</v>
      </c>
      <c r="B1056">
        <v>1659038673.5</v>
      </c>
      <c r="C1056">
        <v>14990.4000000954</v>
      </c>
      <c r="D1056" t="s">
        <v>2511</v>
      </c>
      <c r="E1056" t="s">
        <v>2512</v>
      </c>
      <c r="F1056">
        <v>5</v>
      </c>
      <c r="G1056" t="s">
        <v>2364</v>
      </c>
      <c r="H1056" t="s">
        <v>417</v>
      </c>
      <c r="I1056">
        <v>1659038666</v>
      </c>
      <c r="J1056">
        <f>(K1056)/1000</f>
        <v>0</v>
      </c>
      <c r="K1056">
        <f>IF(CZ1056, AN1056, AH1056)</f>
        <v>0</v>
      </c>
      <c r="L1056">
        <f>IF(CZ1056, AI1056, AG1056)</f>
        <v>0</v>
      </c>
      <c r="M1056">
        <f>DB1056 - IF(AU1056&gt;1, L1056*CV1056*100.0/(AW1056*DP1056), 0)</f>
        <v>0</v>
      </c>
      <c r="N1056">
        <f>((T1056-J1056/2)*M1056-L1056)/(T1056+J1056/2)</f>
        <v>0</v>
      </c>
      <c r="O1056">
        <f>N1056*(DI1056+DJ1056)/1000.0</f>
        <v>0</v>
      </c>
      <c r="P1056">
        <f>(DB1056 - IF(AU1056&gt;1, L1056*CV1056*100.0/(AW1056*DP1056), 0))*(DI1056+DJ1056)/1000.0</f>
        <v>0</v>
      </c>
      <c r="Q1056">
        <f>2.0/((1/S1056-1/R1056)+SIGN(S1056)*SQRT((1/S1056-1/R1056)*(1/S1056-1/R1056) + 4*CW1056/((CW1056+1)*(CW1056+1))*(2*1/S1056*1/R1056-1/R1056*1/R1056)))</f>
        <v>0</v>
      </c>
      <c r="R1056">
        <f>IF(LEFT(CX1056,1)&lt;&gt;"0",IF(LEFT(CX1056,1)="1",3.0,CY1056),$D$5+$E$5*(DP1056*DI1056/($K$5*1000))+$F$5*(DP1056*DI1056/($K$5*1000))*MAX(MIN(CV1056,$J$5),$I$5)*MAX(MIN(CV1056,$J$5),$I$5)+$G$5*MAX(MIN(CV1056,$J$5),$I$5)*(DP1056*DI1056/($K$5*1000))+$H$5*(DP1056*DI1056/($K$5*1000))*(DP1056*DI1056/($K$5*1000)))</f>
        <v>0</v>
      </c>
      <c r="S1056">
        <f>J1056*(1000-(1000*0.61365*exp(17.502*W1056/(240.97+W1056))/(DI1056+DJ1056)+DD1056)/2)/(1000*0.61365*exp(17.502*W1056/(240.97+W1056))/(DI1056+DJ1056)-DD1056)</f>
        <v>0</v>
      </c>
      <c r="T1056">
        <f>1/((CW1056+1)/(Q1056/1.6)+1/(R1056/1.37)) + CW1056/((CW1056+1)/(Q1056/1.6) + CW1056/(R1056/1.37))</f>
        <v>0</v>
      </c>
      <c r="U1056">
        <f>(CR1056*CU1056)</f>
        <v>0</v>
      </c>
      <c r="V1056">
        <f>(DK1056+(U1056+2*0.95*5.67E-8*(((DK1056+$B$7)+273)^4-(DK1056+273)^4)-44100*J1056)/(1.84*29.3*R1056+8*0.95*5.67E-8*(DK1056+273)^3))</f>
        <v>0</v>
      </c>
      <c r="W1056">
        <f>($C$7*DL1056+$D$7*DM1056+$E$7*V1056)</f>
        <v>0</v>
      </c>
      <c r="X1056">
        <f>0.61365*exp(17.502*W1056/(240.97+W1056))</f>
        <v>0</v>
      </c>
      <c r="Y1056">
        <f>(Z1056/AA1056*100)</f>
        <v>0</v>
      </c>
      <c r="Z1056">
        <f>DD1056*(DI1056+DJ1056)/1000</f>
        <v>0</v>
      </c>
      <c r="AA1056">
        <f>0.61365*exp(17.502*DK1056/(240.97+DK1056))</f>
        <v>0</v>
      </c>
      <c r="AB1056">
        <f>(X1056-DD1056*(DI1056+DJ1056)/1000)</f>
        <v>0</v>
      </c>
      <c r="AC1056">
        <f>(-J1056*44100)</f>
        <v>0</v>
      </c>
      <c r="AD1056">
        <f>2*29.3*R1056*0.92*(DK1056-W1056)</f>
        <v>0</v>
      </c>
      <c r="AE1056">
        <f>2*0.95*5.67E-8*(((DK1056+$B$7)+273)^4-(W1056+273)^4)</f>
        <v>0</v>
      </c>
      <c r="AF1056">
        <f>U1056+AE1056+AC1056+AD1056</f>
        <v>0</v>
      </c>
      <c r="AG1056">
        <f>DH1056*AU1056*(DC1056-DB1056*(1000-AU1056*DE1056)/(1000-AU1056*DD1056))/(100*CV1056)</f>
        <v>0</v>
      </c>
      <c r="AH1056">
        <f>1000*DH1056*AU1056*(DD1056-DE1056)/(100*CV1056*(1000-AU1056*DD1056))</f>
        <v>0</v>
      </c>
      <c r="AI1056">
        <f>(AJ1056 - AK1056 - DI1056*1E3/(8.314*(DK1056+273.15)) * AM1056/DH1056 * AL1056) * DH1056/(100*CV1056) * (1000 - DE1056)/1000</f>
        <v>0</v>
      </c>
      <c r="AJ1056">
        <v>1261.26097018341</v>
      </c>
      <c r="AK1056">
        <v>1228.50424242424</v>
      </c>
      <c r="AL1056">
        <v>3.44646792389005</v>
      </c>
      <c r="AM1056">
        <v>66.0516311451933</v>
      </c>
      <c r="AN1056">
        <f>(AP1056 - AO1056 + DI1056*1E3/(8.314*(DK1056+273.15)) * AR1056/DH1056 * AQ1056) * DH1056/(100*CV1056) * 1000/(1000 - AP1056)</f>
        <v>0</v>
      </c>
      <c r="AO1056">
        <v>20.6029641960105</v>
      </c>
      <c r="AP1056">
        <v>22.8859216783217</v>
      </c>
      <c r="AQ1056">
        <v>-2.58182720055334e-05</v>
      </c>
      <c r="AR1056">
        <v>92.4097792653795</v>
      </c>
      <c r="AS1056">
        <v>0</v>
      </c>
      <c r="AT1056">
        <v>0</v>
      </c>
      <c r="AU1056">
        <f>IF(AS1056*$H$13&gt;=AW1056,1.0,(AW1056/(AW1056-AS1056*$H$13)))</f>
        <v>0</v>
      </c>
      <c r="AV1056">
        <f>(AU1056-1)*100</f>
        <v>0</v>
      </c>
      <c r="AW1056">
        <f>MAX(0,($B$13+$C$13*DP1056)/(1+$D$13*DP1056)*DI1056/(DK1056+273)*$E$13)</f>
        <v>0</v>
      </c>
      <c r="AX1056" t="s">
        <v>418</v>
      </c>
      <c r="AY1056" t="s">
        <v>418</v>
      </c>
      <c r="AZ1056">
        <v>0</v>
      </c>
      <c r="BA1056">
        <v>0</v>
      </c>
      <c r="BB1056">
        <f>1-AZ1056/BA1056</f>
        <v>0</v>
      </c>
      <c r="BC1056">
        <v>0</v>
      </c>
      <c r="BD1056" t="s">
        <v>418</v>
      </c>
      <c r="BE1056" t="s">
        <v>418</v>
      </c>
      <c r="BF1056">
        <v>0</v>
      </c>
      <c r="BG1056">
        <v>0</v>
      </c>
      <c r="BH1056">
        <f>1-BF1056/BG1056</f>
        <v>0</v>
      </c>
      <c r="BI1056">
        <v>0.5</v>
      </c>
      <c r="BJ1056">
        <f>CS1056</f>
        <v>0</v>
      </c>
      <c r="BK1056">
        <f>L1056</f>
        <v>0</v>
      </c>
      <c r="BL1056">
        <f>BH1056*BI1056*BJ1056</f>
        <v>0</v>
      </c>
      <c r="BM1056">
        <f>(BK1056-BC1056)/BJ1056</f>
        <v>0</v>
      </c>
      <c r="BN1056">
        <f>(BA1056-BG1056)/BG1056</f>
        <v>0</v>
      </c>
      <c r="BO1056">
        <f>AZ1056/(BB1056+AZ1056/BG1056)</f>
        <v>0</v>
      </c>
      <c r="BP1056" t="s">
        <v>418</v>
      </c>
      <c r="BQ1056">
        <v>0</v>
      </c>
      <c r="BR1056">
        <f>IF(BQ1056&lt;&gt;0, BQ1056, BO1056)</f>
        <v>0</v>
      </c>
      <c r="BS1056">
        <f>1-BR1056/BG1056</f>
        <v>0</v>
      </c>
      <c r="BT1056">
        <f>(BG1056-BF1056)/(BG1056-BR1056)</f>
        <v>0</v>
      </c>
      <c r="BU1056">
        <f>(BA1056-BG1056)/(BA1056-BR1056)</f>
        <v>0</v>
      </c>
      <c r="BV1056">
        <f>(BG1056-BF1056)/(BG1056-AZ1056)</f>
        <v>0</v>
      </c>
      <c r="BW1056">
        <f>(BA1056-BG1056)/(BA1056-AZ1056)</f>
        <v>0</v>
      </c>
      <c r="BX1056">
        <f>(BT1056*BR1056/BF1056)</f>
        <v>0</v>
      </c>
      <c r="BY1056">
        <f>(1-BX1056)</f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f>$B$11*DQ1056+$C$11*DR1056+$F$11*EC1056*(1-EF1056)</f>
        <v>0</v>
      </c>
      <c r="CS1056">
        <f>CR1056*CT1056</f>
        <v>0</v>
      </c>
      <c r="CT1056">
        <f>($B$11*$D$9+$C$11*$D$9+$F$11*((EP1056+EH1056)/MAX(EP1056+EH1056+EQ1056, 0.1)*$I$9+EQ1056/MAX(EP1056+EH1056+EQ1056, 0.1)*$J$9))/($B$11+$C$11+$F$11)</f>
        <v>0</v>
      </c>
      <c r="CU1056">
        <f>($B$11*$K$9+$C$11*$K$9+$F$11*((EP1056+EH1056)/MAX(EP1056+EH1056+EQ1056, 0.1)*$P$9+EQ1056/MAX(EP1056+EH1056+EQ1056, 0.1)*$Q$9))/($B$11+$C$11+$F$11)</f>
        <v>0</v>
      </c>
      <c r="CV1056">
        <v>6</v>
      </c>
      <c r="CW1056">
        <v>0.5</v>
      </c>
      <c r="CX1056" t="s">
        <v>419</v>
      </c>
      <c r="CY1056">
        <v>2</v>
      </c>
      <c r="CZ1056" t="b">
        <v>1</v>
      </c>
      <c r="DA1056">
        <v>1659038666</v>
      </c>
      <c r="DB1056">
        <v>1176.87407407407</v>
      </c>
      <c r="DC1056">
        <v>1218.96888888889</v>
      </c>
      <c r="DD1056">
        <v>22.8947777777778</v>
      </c>
      <c r="DE1056">
        <v>20.6030555555556</v>
      </c>
      <c r="DF1056">
        <v>1166.12518518519</v>
      </c>
      <c r="DG1056">
        <v>22.4921222222222</v>
      </c>
      <c r="DH1056">
        <v>500.015444444444</v>
      </c>
      <c r="DI1056">
        <v>90.2410814814815</v>
      </c>
      <c r="DJ1056">
        <v>0.0438065148148148</v>
      </c>
      <c r="DK1056">
        <v>27.1732296296296</v>
      </c>
      <c r="DL1056">
        <v>27.6757592592593</v>
      </c>
      <c r="DM1056">
        <v>999.9</v>
      </c>
      <c r="DN1056">
        <v>0</v>
      </c>
      <c r="DO1056">
        <v>0</v>
      </c>
      <c r="DP1056">
        <v>9985.92592592593</v>
      </c>
      <c r="DQ1056">
        <v>0</v>
      </c>
      <c r="DR1056">
        <v>16.0527</v>
      </c>
      <c r="DS1056">
        <v>-42.0946222222222</v>
      </c>
      <c r="DT1056">
        <v>1204.45148148148</v>
      </c>
      <c r="DU1056">
        <v>1244.61185185185</v>
      </c>
      <c r="DV1056">
        <v>2.29172333333333</v>
      </c>
      <c r="DW1056">
        <v>1218.96888888889</v>
      </c>
      <c r="DX1056">
        <v>20.6030555555556</v>
      </c>
      <c r="DY1056">
        <v>2.06604962962963</v>
      </c>
      <c r="DZ1056">
        <v>1.85924148148148</v>
      </c>
      <c r="EA1056">
        <v>17.9598222222222</v>
      </c>
      <c r="EB1056">
        <v>16.2939592592593</v>
      </c>
      <c r="EC1056">
        <v>2000.00444444444</v>
      </c>
      <c r="ED1056">
        <v>0.979998740740741</v>
      </c>
      <c r="EE1056">
        <v>0.0200011074074074</v>
      </c>
      <c r="EF1056">
        <v>0</v>
      </c>
      <c r="EG1056">
        <v>494.122296296296</v>
      </c>
      <c r="EH1056">
        <v>5.00063</v>
      </c>
      <c r="EI1056">
        <v>9929.99074074074</v>
      </c>
      <c r="EJ1056">
        <v>17256.937037037</v>
      </c>
      <c r="EK1056">
        <v>37.812</v>
      </c>
      <c r="EL1056">
        <v>37.9324074074074</v>
      </c>
      <c r="EM1056">
        <v>37.354</v>
      </c>
      <c r="EN1056">
        <v>37.187</v>
      </c>
      <c r="EO1056">
        <v>38.8283333333333</v>
      </c>
      <c r="EP1056">
        <v>1955.1037037037</v>
      </c>
      <c r="EQ1056">
        <v>39.9007407407407</v>
      </c>
      <c r="ER1056">
        <v>0</v>
      </c>
      <c r="ES1056">
        <v>1659038673.1</v>
      </c>
      <c r="ET1056">
        <v>0</v>
      </c>
      <c r="EU1056">
        <v>494.09956</v>
      </c>
      <c r="EV1056">
        <v>-2.67092309506995</v>
      </c>
      <c r="EW1056">
        <v>-41.7615384988184</v>
      </c>
      <c r="EX1056">
        <v>9929.6356</v>
      </c>
      <c r="EY1056">
        <v>15</v>
      </c>
      <c r="EZ1056">
        <v>1659035359.5</v>
      </c>
      <c r="FA1056" t="s">
        <v>1976</v>
      </c>
      <c r="FB1056">
        <v>1659035357.5</v>
      </c>
      <c r="FC1056">
        <v>1659035359.5</v>
      </c>
      <c r="FD1056">
        <v>1</v>
      </c>
      <c r="FE1056">
        <v>-0.104</v>
      </c>
      <c r="FF1056">
        <v>-0.037</v>
      </c>
      <c r="FG1056">
        <v>6.435</v>
      </c>
      <c r="FH1056">
        <v>0.501</v>
      </c>
      <c r="FI1056">
        <v>420</v>
      </c>
      <c r="FJ1056">
        <v>25</v>
      </c>
      <c r="FK1056">
        <v>0.45</v>
      </c>
      <c r="FL1056">
        <v>0.11</v>
      </c>
      <c r="FM1056">
        <v>-42.0745951219512</v>
      </c>
      <c r="FN1056">
        <v>-1.53057491289202</v>
      </c>
      <c r="FO1056">
        <v>0.439356955800578</v>
      </c>
      <c r="FP1056">
        <v>0</v>
      </c>
      <c r="FQ1056">
        <v>494.173588235294</v>
      </c>
      <c r="FR1056">
        <v>-1.7582887739049</v>
      </c>
      <c r="FS1056">
        <v>0.247633400489645</v>
      </c>
      <c r="FT1056">
        <v>0</v>
      </c>
      <c r="FU1056">
        <v>2.29536365853659</v>
      </c>
      <c r="FV1056">
        <v>-0.0786434843205556</v>
      </c>
      <c r="FW1056">
        <v>0.00814112078222154</v>
      </c>
      <c r="FX1056">
        <v>1</v>
      </c>
      <c r="FY1056">
        <v>1</v>
      </c>
      <c r="FZ1056">
        <v>3</v>
      </c>
      <c r="GA1056" t="s">
        <v>421</v>
      </c>
      <c r="GB1056">
        <v>2.97392</v>
      </c>
      <c r="GC1056">
        <v>2.69737</v>
      </c>
      <c r="GD1056">
        <v>0.186586</v>
      </c>
      <c r="GE1056">
        <v>0.191436</v>
      </c>
      <c r="GF1056">
        <v>0.0997687</v>
      </c>
      <c r="GG1056">
        <v>0.0936517</v>
      </c>
      <c r="GH1056">
        <v>31679.1</v>
      </c>
      <c r="GI1056">
        <v>34446.2</v>
      </c>
      <c r="GJ1056">
        <v>35289.6</v>
      </c>
      <c r="GK1056">
        <v>38632.5</v>
      </c>
      <c r="GL1056">
        <v>45045.1</v>
      </c>
      <c r="GM1056">
        <v>50574.9</v>
      </c>
      <c r="GN1056">
        <v>55162.2</v>
      </c>
      <c r="GO1056">
        <v>61967.7</v>
      </c>
      <c r="GP1056">
        <v>1.9862</v>
      </c>
      <c r="GQ1056">
        <v>1.857</v>
      </c>
      <c r="GR1056">
        <v>0.145882</v>
      </c>
      <c r="GS1056">
        <v>0</v>
      </c>
      <c r="GT1056">
        <v>25.2884</v>
      </c>
      <c r="GU1056">
        <v>999.9</v>
      </c>
      <c r="GV1056">
        <v>57.545</v>
      </c>
      <c r="GW1056">
        <v>29.124</v>
      </c>
      <c r="GX1056">
        <v>25.8293</v>
      </c>
      <c r="GY1056">
        <v>56.122</v>
      </c>
      <c r="GZ1056">
        <v>45.8333</v>
      </c>
      <c r="HA1056">
        <v>1</v>
      </c>
      <c r="HB1056">
        <v>-0.0689634</v>
      </c>
      <c r="HC1056">
        <v>-0.0302832</v>
      </c>
      <c r="HD1056">
        <v>20.1127</v>
      </c>
      <c r="HE1056">
        <v>5.19932</v>
      </c>
      <c r="HF1056">
        <v>12.004</v>
      </c>
      <c r="HG1056">
        <v>4.9756</v>
      </c>
      <c r="HH1056">
        <v>3.2936</v>
      </c>
      <c r="HI1056">
        <v>9999</v>
      </c>
      <c r="HJ1056">
        <v>9999</v>
      </c>
      <c r="HK1056">
        <v>9999</v>
      </c>
      <c r="HL1056">
        <v>631.8</v>
      </c>
      <c r="HM1056">
        <v>1.8631</v>
      </c>
      <c r="HN1056">
        <v>1.86798</v>
      </c>
      <c r="HO1056">
        <v>1.8678</v>
      </c>
      <c r="HP1056">
        <v>1.86893</v>
      </c>
      <c r="HQ1056">
        <v>1.86981</v>
      </c>
      <c r="HR1056">
        <v>1.86584</v>
      </c>
      <c r="HS1056">
        <v>1.86691</v>
      </c>
      <c r="HT1056">
        <v>1.86829</v>
      </c>
      <c r="HU1056">
        <v>5</v>
      </c>
      <c r="HV1056">
        <v>0</v>
      </c>
      <c r="HW1056">
        <v>0</v>
      </c>
      <c r="HX1056">
        <v>0</v>
      </c>
      <c r="HY1056" t="s">
        <v>422</v>
      </c>
      <c r="HZ1056" t="s">
        <v>423</v>
      </c>
      <c r="IA1056" t="s">
        <v>424</v>
      </c>
      <c r="IB1056" t="s">
        <v>424</v>
      </c>
      <c r="IC1056" t="s">
        <v>424</v>
      </c>
      <c r="ID1056" t="s">
        <v>424</v>
      </c>
      <c r="IE1056">
        <v>0</v>
      </c>
      <c r="IF1056">
        <v>100</v>
      </c>
      <c r="IG1056">
        <v>100</v>
      </c>
      <c r="IH1056">
        <v>10.88</v>
      </c>
      <c r="II1056">
        <v>0.402</v>
      </c>
      <c r="IJ1056">
        <v>3.92360093765785</v>
      </c>
      <c r="IK1056">
        <v>0.00601174518973114</v>
      </c>
      <c r="IL1056">
        <v>2.77886958061485e-07</v>
      </c>
      <c r="IM1056">
        <v>-3.54636231360687e-10</v>
      </c>
      <c r="IN1056">
        <v>-0.0563701243599933</v>
      </c>
      <c r="IO1056">
        <v>-0.0144154843440888</v>
      </c>
      <c r="IP1056">
        <v>0.00183489941427445</v>
      </c>
      <c r="IQ1056">
        <v>-1.27444401181449e-05</v>
      </c>
      <c r="IR1056">
        <v>-4</v>
      </c>
      <c r="IS1056">
        <v>1848</v>
      </c>
      <c r="IT1056">
        <v>1</v>
      </c>
      <c r="IU1056">
        <v>25</v>
      </c>
      <c r="IV1056">
        <v>55.3</v>
      </c>
      <c r="IW1056">
        <v>55.2</v>
      </c>
      <c r="IX1056">
        <v>2.47192</v>
      </c>
      <c r="IY1056">
        <v>2.60376</v>
      </c>
      <c r="IZ1056">
        <v>1.54785</v>
      </c>
      <c r="JA1056">
        <v>2.30591</v>
      </c>
      <c r="JB1056">
        <v>1.34644</v>
      </c>
      <c r="JC1056">
        <v>2.40356</v>
      </c>
      <c r="JD1056">
        <v>33.5355</v>
      </c>
      <c r="JE1056">
        <v>24.2276</v>
      </c>
      <c r="JF1056">
        <v>18</v>
      </c>
      <c r="JG1056">
        <v>498.437</v>
      </c>
      <c r="JH1056">
        <v>414.862</v>
      </c>
      <c r="JI1056">
        <v>24.9995</v>
      </c>
      <c r="JJ1056">
        <v>26.3708</v>
      </c>
      <c r="JK1056">
        <v>29.9999</v>
      </c>
      <c r="JL1056">
        <v>26.3311</v>
      </c>
      <c r="JM1056">
        <v>26.2744</v>
      </c>
      <c r="JN1056">
        <v>49.4786</v>
      </c>
      <c r="JO1056">
        <v>28.4683</v>
      </c>
      <c r="JP1056">
        <v>88.442</v>
      </c>
      <c r="JQ1056">
        <v>25</v>
      </c>
      <c r="JR1056">
        <v>1260.74</v>
      </c>
      <c r="JS1056">
        <v>20.6372</v>
      </c>
      <c r="JT1056">
        <v>102.328</v>
      </c>
      <c r="JU1056">
        <v>103.145</v>
      </c>
    </row>
    <row r="1057" spans="1:281">
      <c r="A1057">
        <v>1039</v>
      </c>
      <c r="B1057">
        <v>1659038678.5</v>
      </c>
      <c r="C1057">
        <v>14995.4000000954</v>
      </c>
      <c r="D1057" t="s">
        <v>2513</v>
      </c>
      <c r="E1057" t="s">
        <v>2514</v>
      </c>
      <c r="F1057">
        <v>5</v>
      </c>
      <c r="G1057" t="s">
        <v>2364</v>
      </c>
      <c r="H1057" t="s">
        <v>417</v>
      </c>
      <c r="I1057">
        <v>1659038670.71429</v>
      </c>
      <c r="J1057">
        <f>(K1057)/1000</f>
        <v>0</v>
      </c>
      <c r="K1057">
        <f>IF(CZ1057, AN1057, AH1057)</f>
        <v>0</v>
      </c>
      <c r="L1057">
        <f>IF(CZ1057, AI1057, AG1057)</f>
        <v>0</v>
      </c>
      <c r="M1057">
        <f>DB1057 - IF(AU1057&gt;1, L1057*CV1057*100.0/(AW1057*DP1057), 0)</f>
        <v>0</v>
      </c>
      <c r="N1057">
        <f>((T1057-J1057/2)*M1057-L1057)/(T1057+J1057/2)</f>
        <v>0</v>
      </c>
      <c r="O1057">
        <f>N1057*(DI1057+DJ1057)/1000.0</f>
        <v>0</v>
      </c>
      <c r="P1057">
        <f>(DB1057 - IF(AU1057&gt;1, L1057*CV1057*100.0/(AW1057*DP1057), 0))*(DI1057+DJ1057)/1000.0</f>
        <v>0</v>
      </c>
      <c r="Q1057">
        <f>2.0/((1/S1057-1/R1057)+SIGN(S1057)*SQRT((1/S1057-1/R1057)*(1/S1057-1/R1057) + 4*CW1057/((CW1057+1)*(CW1057+1))*(2*1/S1057*1/R1057-1/R1057*1/R1057)))</f>
        <v>0</v>
      </c>
      <c r="R1057">
        <f>IF(LEFT(CX1057,1)&lt;&gt;"0",IF(LEFT(CX1057,1)="1",3.0,CY1057),$D$5+$E$5*(DP1057*DI1057/($K$5*1000))+$F$5*(DP1057*DI1057/($K$5*1000))*MAX(MIN(CV1057,$J$5),$I$5)*MAX(MIN(CV1057,$J$5),$I$5)+$G$5*MAX(MIN(CV1057,$J$5),$I$5)*(DP1057*DI1057/($K$5*1000))+$H$5*(DP1057*DI1057/($K$5*1000))*(DP1057*DI1057/($K$5*1000)))</f>
        <v>0</v>
      </c>
      <c r="S1057">
        <f>J1057*(1000-(1000*0.61365*exp(17.502*W1057/(240.97+W1057))/(DI1057+DJ1057)+DD1057)/2)/(1000*0.61365*exp(17.502*W1057/(240.97+W1057))/(DI1057+DJ1057)-DD1057)</f>
        <v>0</v>
      </c>
      <c r="T1057">
        <f>1/((CW1057+1)/(Q1057/1.6)+1/(R1057/1.37)) + CW1057/((CW1057+1)/(Q1057/1.6) + CW1057/(R1057/1.37))</f>
        <v>0</v>
      </c>
      <c r="U1057">
        <f>(CR1057*CU1057)</f>
        <v>0</v>
      </c>
      <c r="V1057">
        <f>(DK1057+(U1057+2*0.95*5.67E-8*(((DK1057+$B$7)+273)^4-(DK1057+273)^4)-44100*J1057)/(1.84*29.3*R1057+8*0.95*5.67E-8*(DK1057+273)^3))</f>
        <v>0</v>
      </c>
      <c r="W1057">
        <f>($C$7*DL1057+$D$7*DM1057+$E$7*V1057)</f>
        <v>0</v>
      </c>
      <c r="X1057">
        <f>0.61365*exp(17.502*W1057/(240.97+W1057))</f>
        <v>0</v>
      </c>
      <c r="Y1057">
        <f>(Z1057/AA1057*100)</f>
        <v>0</v>
      </c>
      <c r="Z1057">
        <f>DD1057*(DI1057+DJ1057)/1000</f>
        <v>0</v>
      </c>
      <c r="AA1057">
        <f>0.61365*exp(17.502*DK1057/(240.97+DK1057))</f>
        <v>0</v>
      </c>
      <c r="AB1057">
        <f>(X1057-DD1057*(DI1057+DJ1057)/1000)</f>
        <v>0</v>
      </c>
      <c r="AC1057">
        <f>(-J1057*44100)</f>
        <v>0</v>
      </c>
      <c r="AD1057">
        <f>2*29.3*R1057*0.92*(DK1057-W1057)</f>
        <v>0</v>
      </c>
      <c r="AE1057">
        <f>2*0.95*5.67E-8*(((DK1057+$B$7)+273)^4-(W1057+273)^4)</f>
        <v>0</v>
      </c>
      <c r="AF1057">
        <f>U1057+AE1057+AC1057+AD1057</f>
        <v>0</v>
      </c>
      <c r="AG1057">
        <f>DH1057*AU1057*(DC1057-DB1057*(1000-AU1057*DE1057)/(1000-AU1057*DD1057))/(100*CV1057)</f>
        <v>0</v>
      </c>
      <c r="AH1057">
        <f>1000*DH1057*AU1057*(DD1057-DE1057)/(100*CV1057*(1000-AU1057*DD1057))</f>
        <v>0</v>
      </c>
      <c r="AI1057">
        <f>(AJ1057 - AK1057 - DI1057*1E3/(8.314*(DK1057+273.15)) * AM1057/DH1057 * AL1057) * DH1057/(100*CV1057) * (1000 - DE1057)/1000</f>
        <v>0</v>
      </c>
      <c r="AJ1057">
        <v>1278.15215333411</v>
      </c>
      <c r="AK1057">
        <v>1245.75775757576</v>
      </c>
      <c r="AL1057">
        <v>3.47473943842413</v>
      </c>
      <c r="AM1057">
        <v>66.0516311451933</v>
      </c>
      <c r="AN1057">
        <f>(AP1057 - AO1057 + DI1057*1E3/(8.314*(DK1057+273.15)) * AR1057/DH1057 * AQ1057) * DH1057/(100*CV1057) * 1000/(1000 - AP1057)</f>
        <v>0</v>
      </c>
      <c r="AO1057">
        <v>20.6008832262863</v>
      </c>
      <c r="AP1057">
        <v>22.8818398601399</v>
      </c>
      <c r="AQ1057">
        <v>-3.10469291988625e-06</v>
      </c>
      <c r="AR1057">
        <v>92.4097792653795</v>
      </c>
      <c r="AS1057">
        <v>0</v>
      </c>
      <c r="AT1057">
        <v>0</v>
      </c>
      <c r="AU1057">
        <f>IF(AS1057*$H$13&gt;=AW1057,1.0,(AW1057/(AW1057-AS1057*$H$13)))</f>
        <v>0</v>
      </c>
      <c r="AV1057">
        <f>(AU1057-1)*100</f>
        <v>0</v>
      </c>
      <c r="AW1057">
        <f>MAX(0,($B$13+$C$13*DP1057)/(1+$D$13*DP1057)*DI1057/(DK1057+273)*$E$13)</f>
        <v>0</v>
      </c>
      <c r="AX1057" t="s">
        <v>418</v>
      </c>
      <c r="AY1057" t="s">
        <v>418</v>
      </c>
      <c r="AZ1057">
        <v>0</v>
      </c>
      <c r="BA1057">
        <v>0</v>
      </c>
      <c r="BB1057">
        <f>1-AZ1057/BA1057</f>
        <v>0</v>
      </c>
      <c r="BC1057">
        <v>0</v>
      </c>
      <c r="BD1057" t="s">
        <v>418</v>
      </c>
      <c r="BE1057" t="s">
        <v>418</v>
      </c>
      <c r="BF1057">
        <v>0</v>
      </c>
      <c r="BG1057">
        <v>0</v>
      </c>
      <c r="BH1057">
        <f>1-BF1057/BG1057</f>
        <v>0</v>
      </c>
      <c r="BI1057">
        <v>0.5</v>
      </c>
      <c r="BJ1057">
        <f>CS1057</f>
        <v>0</v>
      </c>
      <c r="BK1057">
        <f>L1057</f>
        <v>0</v>
      </c>
      <c r="BL1057">
        <f>BH1057*BI1057*BJ1057</f>
        <v>0</v>
      </c>
      <c r="BM1057">
        <f>(BK1057-BC1057)/BJ1057</f>
        <v>0</v>
      </c>
      <c r="BN1057">
        <f>(BA1057-BG1057)/BG1057</f>
        <v>0</v>
      </c>
      <c r="BO1057">
        <f>AZ1057/(BB1057+AZ1057/BG1057)</f>
        <v>0</v>
      </c>
      <c r="BP1057" t="s">
        <v>418</v>
      </c>
      <c r="BQ1057">
        <v>0</v>
      </c>
      <c r="BR1057">
        <f>IF(BQ1057&lt;&gt;0, BQ1057, BO1057)</f>
        <v>0</v>
      </c>
      <c r="BS1057">
        <f>1-BR1057/BG1057</f>
        <v>0</v>
      </c>
      <c r="BT1057">
        <f>(BG1057-BF1057)/(BG1057-BR1057)</f>
        <v>0</v>
      </c>
      <c r="BU1057">
        <f>(BA1057-BG1057)/(BA1057-BR1057)</f>
        <v>0</v>
      </c>
      <c r="BV1057">
        <f>(BG1057-BF1057)/(BG1057-AZ1057)</f>
        <v>0</v>
      </c>
      <c r="BW1057">
        <f>(BA1057-BG1057)/(BA1057-AZ1057)</f>
        <v>0</v>
      </c>
      <c r="BX1057">
        <f>(BT1057*BR1057/BF1057)</f>
        <v>0</v>
      </c>
      <c r="BY1057">
        <f>(1-BX1057)</f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f>$B$11*DQ1057+$C$11*DR1057+$F$11*EC1057*(1-EF1057)</f>
        <v>0</v>
      </c>
      <c r="CS1057">
        <f>CR1057*CT1057</f>
        <v>0</v>
      </c>
      <c r="CT1057">
        <f>($B$11*$D$9+$C$11*$D$9+$F$11*((EP1057+EH1057)/MAX(EP1057+EH1057+EQ1057, 0.1)*$I$9+EQ1057/MAX(EP1057+EH1057+EQ1057, 0.1)*$J$9))/($B$11+$C$11+$F$11)</f>
        <v>0</v>
      </c>
      <c r="CU1057">
        <f>($B$11*$K$9+$C$11*$K$9+$F$11*((EP1057+EH1057)/MAX(EP1057+EH1057+EQ1057, 0.1)*$P$9+EQ1057/MAX(EP1057+EH1057+EQ1057, 0.1)*$Q$9))/($B$11+$C$11+$F$11)</f>
        <v>0</v>
      </c>
      <c r="CV1057">
        <v>6</v>
      </c>
      <c r="CW1057">
        <v>0.5</v>
      </c>
      <c r="CX1057" t="s">
        <v>419</v>
      </c>
      <c r="CY1057">
        <v>2</v>
      </c>
      <c r="CZ1057" t="b">
        <v>1</v>
      </c>
      <c r="DA1057">
        <v>1659038670.71429</v>
      </c>
      <c r="DB1057">
        <v>1192.68214285714</v>
      </c>
      <c r="DC1057">
        <v>1235.00535714286</v>
      </c>
      <c r="DD1057">
        <v>22.8882928571429</v>
      </c>
      <c r="DE1057">
        <v>20.6024071428571</v>
      </c>
      <c r="DF1057">
        <v>1181.85142857143</v>
      </c>
      <c r="DG1057">
        <v>22.4859464285714</v>
      </c>
      <c r="DH1057">
        <v>500.006035714286</v>
      </c>
      <c r="DI1057">
        <v>90.2407821428572</v>
      </c>
      <c r="DJ1057">
        <v>0.0437983392857143</v>
      </c>
      <c r="DK1057">
        <v>27.1699607142857</v>
      </c>
      <c r="DL1057">
        <v>27.66945</v>
      </c>
      <c r="DM1057">
        <v>999.9</v>
      </c>
      <c r="DN1057">
        <v>0</v>
      </c>
      <c r="DO1057">
        <v>0</v>
      </c>
      <c r="DP1057">
        <v>9999.46428571429</v>
      </c>
      <c r="DQ1057">
        <v>0</v>
      </c>
      <c r="DR1057">
        <v>16.0527</v>
      </c>
      <c r="DS1057">
        <v>-42.3229678571428</v>
      </c>
      <c r="DT1057">
        <v>1220.62178571429</v>
      </c>
      <c r="DU1057">
        <v>1260.985</v>
      </c>
      <c r="DV1057">
        <v>2.28589428571429</v>
      </c>
      <c r="DW1057">
        <v>1235.00535714286</v>
      </c>
      <c r="DX1057">
        <v>20.6024071428571</v>
      </c>
      <c r="DY1057">
        <v>2.0654575</v>
      </c>
      <c r="DZ1057">
        <v>1.85917607142857</v>
      </c>
      <c r="EA1057">
        <v>17.9552642857143</v>
      </c>
      <c r="EB1057">
        <v>16.2934035714286</v>
      </c>
      <c r="EC1057">
        <v>1999.98357142857</v>
      </c>
      <c r="ED1057">
        <v>0.979998428571428</v>
      </c>
      <c r="EE1057">
        <v>0.0200013571428571</v>
      </c>
      <c r="EF1057">
        <v>0</v>
      </c>
      <c r="EG1057">
        <v>493.974107142857</v>
      </c>
      <c r="EH1057">
        <v>5.00063</v>
      </c>
      <c r="EI1057">
        <v>9926.38607142857</v>
      </c>
      <c r="EJ1057">
        <v>17256.7535714286</v>
      </c>
      <c r="EK1057">
        <v>37.812</v>
      </c>
      <c r="EL1057">
        <v>37.9303571428571</v>
      </c>
      <c r="EM1057">
        <v>37.3435</v>
      </c>
      <c r="EN1057">
        <v>37.187</v>
      </c>
      <c r="EO1057">
        <v>38.82325</v>
      </c>
      <c r="EP1057">
        <v>1955.08285714286</v>
      </c>
      <c r="EQ1057">
        <v>39.9007142857143</v>
      </c>
      <c r="ER1057">
        <v>0</v>
      </c>
      <c r="ES1057">
        <v>1659038677.9</v>
      </c>
      <c r="ET1057">
        <v>0</v>
      </c>
      <c r="EU1057">
        <v>493.93336</v>
      </c>
      <c r="EV1057">
        <v>-2.37761538763672</v>
      </c>
      <c r="EW1057">
        <v>-49.388461412921</v>
      </c>
      <c r="EX1057">
        <v>9925.9536</v>
      </c>
      <c r="EY1057">
        <v>15</v>
      </c>
      <c r="EZ1057">
        <v>1659035359.5</v>
      </c>
      <c r="FA1057" t="s">
        <v>1976</v>
      </c>
      <c r="FB1057">
        <v>1659035357.5</v>
      </c>
      <c r="FC1057">
        <v>1659035359.5</v>
      </c>
      <c r="FD1057">
        <v>1</v>
      </c>
      <c r="FE1057">
        <v>-0.104</v>
      </c>
      <c r="FF1057">
        <v>-0.037</v>
      </c>
      <c r="FG1057">
        <v>6.435</v>
      </c>
      <c r="FH1057">
        <v>0.501</v>
      </c>
      <c r="FI1057">
        <v>420</v>
      </c>
      <c r="FJ1057">
        <v>25</v>
      </c>
      <c r="FK1057">
        <v>0.45</v>
      </c>
      <c r="FL1057">
        <v>0.11</v>
      </c>
      <c r="FM1057">
        <v>-42.0688170731707</v>
      </c>
      <c r="FN1057">
        <v>-2.4816773519164</v>
      </c>
      <c r="FO1057">
        <v>0.470870114607476</v>
      </c>
      <c r="FP1057">
        <v>0</v>
      </c>
      <c r="FQ1057">
        <v>494.098794117647</v>
      </c>
      <c r="FR1057">
        <v>-1.74003056095925</v>
      </c>
      <c r="FS1057">
        <v>0.247084265146624</v>
      </c>
      <c r="FT1057">
        <v>0</v>
      </c>
      <c r="FU1057">
        <v>2.29082609756098</v>
      </c>
      <c r="FV1057">
        <v>-0.076145017421603</v>
      </c>
      <c r="FW1057">
        <v>0.007960810069716</v>
      </c>
      <c r="FX1057">
        <v>1</v>
      </c>
      <c r="FY1057">
        <v>1</v>
      </c>
      <c r="FZ1057">
        <v>3</v>
      </c>
      <c r="GA1057" t="s">
        <v>421</v>
      </c>
      <c r="GB1057">
        <v>2.97322</v>
      </c>
      <c r="GC1057">
        <v>2.69788</v>
      </c>
      <c r="GD1057">
        <v>0.188194</v>
      </c>
      <c r="GE1057">
        <v>0.193149</v>
      </c>
      <c r="GF1057">
        <v>0.0997684</v>
      </c>
      <c r="GG1057">
        <v>0.0936504</v>
      </c>
      <c r="GH1057">
        <v>31616.7</v>
      </c>
      <c r="GI1057">
        <v>34374.3</v>
      </c>
      <c r="GJ1057">
        <v>35289.8</v>
      </c>
      <c r="GK1057">
        <v>38633.7</v>
      </c>
      <c r="GL1057">
        <v>45045.1</v>
      </c>
      <c r="GM1057">
        <v>50576.3</v>
      </c>
      <c r="GN1057">
        <v>55162.2</v>
      </c>
      <c r="GO1057">
        <v>61969.3</v>
      </c>
      <c r="GP1057">
        <v>1.987</v>
      </c>
      <c r="GQ1057">
        <v>1.8562</v>
      </c>
      <c r="GR1057">
        <v>0.14469</v>
      </c>
      <c r="GS1057">
        <v>0</v>
      </c>
      <c r="GT1057">
        <v>25.2884</v>
      </c>
      <c r="GU1057">
        <v>999.9</v>
      </c>
      <c r="GV1057">
        <v>57.545</v>
      </c>
      <c r="GW1057">
        <v>29.134</v>
      </c>
      <c r="GX1057">
        <v>25.845</v>
      </c>
      <c r="GY1057">
        <v>56.702</v>
      </c>
      <c r="GZ1057">
        <v>46.0697</v>
      </c>
      <c r="HA1057">
        <v>1</v>
      </c>
      <c r="HB1057">
        <v>-0.0694512</v>
      </c>
      <c r="HC1057">
        <v>-0.0320044</v>
      </c>
      <c r="HD1057">
        <v>20.1135</v>
      </c>
      <c r="HE1057">
        <v>5.19932</v>
      </c>
      <c r="HF1057">
        <v>12.004</v>
      </c>
      <c r="HG1057">
        <v>4.9756</v>
      </c>
      <c r="HH1057">
        <v>3.2936</v>
      </c>
      <c r="HI1057">
        <v>9999</v>
      </c>
      <c r="HJ1057">
        <v>9999</v>
      </c>
      <c r="HK1057">
        <v>9999</v>
      </c>
      <c r="HL1057">
        <v>631.8</v>
      </c>
      <c r="HM1057">
        <v>1.86313</v>
      </c>
      <c r="HN1057">
        <v>1.86798</v>
      </c>
      <c r="HO1057">
        <v>1.8678</v>
      </c>
      <c r="HP1057">
        <v>1.8689</v>
      </c>
      <c r="HQ1057">
        <v>1.86981</v>
      </c>
      <c r="HR1057">
        <v>1.86584</v>
      </c>
      <c r="HS1057">
        <v>1.86691</v>
      </c>
      <c r="HT1057">
        <v>1.86829</v>
      </c>
      <c r="HU1057">
        <v>5</v>
      </c>
      <c r="HV1057">
        <v>0</v>
      </c>
      <c r="HW1057">
        <v>0</v>
      </c>
      <c r="HX1057">
        <v>0</v>
      </c>
      <c r="HY1057" t="s">
        <v>422</v>
      </c>
      <c r="HZ1057" t="s">
        <v>423</v>
      </c>
      <c r="IA1057" t="s">
        <v>424</v>
      </c>
      <c r="IB1057" t="s">
        <v>424</v>
      </c>
      <c r="IC1057" t="s">
        <v>424</v>
      </c>
      <c r="ID1057" t="s">
        <v>424</v>
      </c>
      <c r="IE1057">
        <v>0</v>
      </c>
      <c r="IF1057">
        <v>100</v>
      </c>
      <c r="IG1057">
        <v>100</v>
      </c>
      <c r="IH1057">
        <v>10.96</v>
      </c>
      <c r="II1057">
        <v>0.402</v>
      </c>
      <c r="IJ1057">
        <v>3.92360093765785</v>
      </c>
      <c r="IK1057">
        <v>0.00601174518973114</v>
      </c>
      <c r="IL1057">
        <v>2.77886958061485e-07</v>
      </c>
      <c r="IM1057">
        <v>-3.54636231360687e-10</v>
      </c>
      <c r="IN1057">
        <v>-0.0563701243599933</v>
      </c>
      <c r="IO1057">
        <v>-0.0144154843440888</v>
      </c>
      <c r="IP1057">
        <v>0.00183489941427445</v>
      </c>
      <c r="IQ1057">
        <v>-1.27444401181449e-05</v>
      </c>
      <c r="IR1057">
        <v>-4</v>
      </c>
      <c r="IS1057">
        <v>1848</v>
      </c>
      <c r="IT1057">
        <v>1</v>
      </c>
      <c r="IU1057">
        <v>25</v>
      </c>
      <c r="IV1057">
        <v>55.4</v>
      </c>
      <c r="IW1057">
        <v>55.3</v>
      </c>
      <c r="IX1057">
        <v>2.50122</v>
      </c>
      <c r="IY1057">
        <v>2.60986</v>
      </c>
      <c r="IZ1057">
        <v>1.54785</v>
      </c>
      <c r="JA1057">
        <v>2.30591</v>
      </c>
      <c r="JB1057">
        <v>1.34644</v>
      </c>
      <c r="JC1057">
        <v>2.27295</v>
      </c>
      <c r="JD1057">
        <v>33.5355</v>
      </c>
      <c r="JE1057">
        <v>24.2188</v>
      </c>
      <c r="JF1057">
        <v>18</v>
      </c>
      <c r="JG1057">
        <v>498.961</v>
      </c>
      <c r="JH1057">
        <v>414.402</v>
      </c>
      <c r="JI1057">
        <v>24.9995</v>
      </c>
      <c r="JJ1057">
        <v>26.3708</v>
      </c>
      <c r="JK1057">
        <v>30</v>
      </c>
      <c r="JL1057">
        <v>26.3311</v>
      </c>
      <c r="JM1057">
        <v>26.2739</v>
      </c>
      <c r="JN1057">
        <v>50.0538</v>
      </c>
      <c r="JO1057">
        <v>28.4683</v>
      </c>
      <c r="JP1057">
        <v>88.442</v>
      </c>
      <c r="JQ1057">
        <v>25</v>
      </c>
      <c r="JR1057">
        <v>1274.18</v>
      </c>
      <c r="JS1057">
        <v>20.6408</v>
      </c>
      <c r="JT1057">
        <v>102.329</v>
      </c>
      <c r="JU1057">
        <v>103.147</v>
      </c>
    </row>
    <row r="1058" spans="1:281">
      <c r="A1058">
        <v>1040</v>
      </c>
      <c r="B1058">
        <v>1659038683.5</v>
      </c>
      <c r="C1058">
        <v>15000.4000000954</v>
      </c>
      <c r="D1058" t="s">
        <v>2515</v>
      </c>
      <c r="E1058" t="s">
        <v>2516</v>
      </c>
      <c r="F1058">
        <v>5</v>
      </c>
      <c r="G1058" t="s">
        <v>2364</v>
      </c>
      <c r="H1058" t="s">
        <v>417</v>
      </c>
      <c r="I1058">
        <v>1659038676</v>
      </c>
      <c r="J1058">
        <f>(K1058)/1000</f>
        <v>0</v>
      </c>
      <c r="K1058">
        <f>IF(CZ1058, AN1058, AH1058)</f>
        <v>0</v>
      </c>
      <c r="L1058">
        <f>IF(CZ1058, AI1058, AG1058)</f>
        <v>0</v>
      </c>
      <c r="M1058">
        <f>DB1058 - IF(AU1058&gt;1, L1058*CV1058*100.0/(AW1058*DP1058), 0)</f>
        <v>0</v>
      </c>
      <c r="N1058">
        <f>((T1058-J1058/2)*M1058-L1058)/(T1058+J1058/2)</f>
        <v>0</v>
      </c>
      <c r="O1058">
        <f>N1058*(DI1058+DJ1058)/1000.0</f>
        <v>0</v>
      </c>
      <c r="P1058">
        <f>(DB1058 - IF(AU1058&gt;1, L1058*CV1058*100.0/(AW1058*DP1058), 0))*(DI1058+DJ1058)/1000.0</f>
        <v>0</v>
      </c>
      <c r="Q1058">
        <f>2.0/((1/S1058-1/R1058)+SIGN(S1058)*SQRT((1/S1058-1/R1058)*(1/S1058-1/R1058) + 4*CW1058/((CW1058+1)*(CW1058+1))*(2*1/S1058*1/R1058-1/R1058*1/R1058)))</f>
        <v>0</v>
      </c>
      <c r="R1058">
        <f>IF(LEFT(CX1058,1)&lt;&gt;"0",IF(LEFT(CX1058,1)="1",3.0,CY1058),$D$5+$E$5*(DP1058*DI1058/($K$5*1000))+$F$5*(DP1058*DI1058/($K$5*1000))*MAX(MIN(CV1058,$J$5),$I$5)*MAX(MIN(CV1058,$J$5),$I$5)+$G$5*MAX(MIN(CV1058,$J$5),$I$5)*(DP1058*DI1058/($K$5*1000))+$H$5*(DP1058*DI1058/($K$5*1000))*(DP1058*DI1058/($K$5*1000)))</f>
        <v>0</v>
      </c>
      <c r="S1058">
        <f>J1058*(1000-(1000*0.61365*exp(17.502*W1058/(240.97+W1058))/(DI1058+DJ1058)+DD1058)/2)/(1000*0.61365*exp(17.502*W1058/(240.97+W1058))/(DI1058+DJ1058)-DD1058)</f>
        <v>0</v>
      </c>
      <c r="T1058">
        <f>1/((CW1058+1)/(Q1058/1.6)+1/(R1058/1.37)) + CW1058/((CW1058+1)/(Q1058/1.6) + CW1058/(R1058/1.37))</f>
        <v>0</v>
      </c>
      <c r="U1058">
        <f>(CR1058*CU1058)</f>
        <v>0</v>
      </c>
      <c r="V1058">
        <f>(DK1058+(U1058+2*0.95*5.67E-8*(((DK1058+$B$7)+273)^4-(DK1058+273)^4)-44100*J1058)/(1.84*29.3*R1058+8*0.95*5.67E-8*(DK1058+273)^3))</f>
        <v>0</v>
      </c>
      <c r="W1058">
        <f>($C$7*DL1058+$D$7*DM1058+$E$7*V1058)</f>
        <v>0</v>
      </c>
      <c r="X1058">
        <f>0.61365*exp(17.502*W1058/(240.97+W1058))</f>
        <v>0</v>
      </c>
      <c r="Y1058">
        <f>(Z1058/AA1058*100)</f>
        <v>0</v>
      </c>
      <c r="Z1058">
        <f>DD1058*(DI1058+DJ1058)/1000</f>
        <v>0</v>
      </c>
      <c r="AA1058">
        <f>0.61365*exp(17.502*DK1058/(240.97+DK1058))</f>
        <v>0</v>
      </c>
      <c r="AB1058">
        <f>(X1058-DD1058*(DI1058+DJ1058)/1000)</f>
        <v>0</v>
      </c>
      <c r="AC1058">
        <f>(-J1058*44100)</f>
        <v>0</v>
      </c>
      <c r="AD1058">
        <f>2*29.3*R1058*0.92*(DK1058-W1058)</f>
        <v>0</v>
      </c>
      <c r="AE1058">
        <f>2*0.95*5.67E-8*(((DK1058+$B$7)+273)^4-(W1058+273)^4)</f>
        <v>0</v>
      </c>
      <c r="AF1058">
        <f>U1058+AE1058+AC1058+AD1058</f>
        <v>0</v>
      </c>
      <c r="AG1058">
        <f>DH1058*AU1058*(DC1058-DB1058*(1000-AU1058*DE1058)/(1000-AU1058*DD1058))/(100*CV1058)</f>
        <v>0</v>
      </c>
      <c r="AH1058">
        <f>1000*DH1058*AU1058*(DD1058-DE1058)/(100*CV1058*(1000-AU1058*DD1058))</f>
        <v>0</v>
      </c>
      <c r="AI1058">
        <f>(AJ1058 - AK1058 - DI1058*1E3/(8.314*(DK1058+273.15)) * AM1058/DH1058 * AL1058) * DH1058/(100*CV1058) * (1000 - DE1058)/1000</f>
        <v>0</v>
      </c>
      <c r="AJ1058">
        <v>1295.4554171732</v>
      </c>
      <c r="AK1058">
        <v>1263.00418181818</v>
      </c>
      <c r="AL1058">
        <v>3.45767394080604</v>
      </c>
      <c r="AM1058">
        <v>66.0516311451933</v>
      </c>
      <c r="AN1058">
        <f>(AP1058 - AO1058 + DI1058*1E3/(8.314*(DK1058+273.15)) * AR1058/DH1058 * AQ1058) * DH1058/(100*CV1058) * 1000/(1000 - AP1058)</f>
        <v>0</v>
      </c>
      <c r="AO1058">
        <v>20.5995697618122</v>
      </c>
      <c r="AP1058">
        <v>22.8777062937063</v>
      </c>
      <c r="AQ1058">
        <v>-1.33587941501043e-06</v>
      </c>
      <c r="AR1058">
        <v>92.4097792653795</v>
      </c>
      <c r="AS1058">
        <v>0</v>
      </c>
      <c r="AT1058">
        <v>0</v>
      </c>
      <c r="AU1058">
        <f>IF(AS1058*$H$13&gt;=AW1058,1.0,(AW1058/(AW1058-AS1058*$H$13)))</f>
        <v>0</v>
      </c>
      <c r="AV1058">
        <f>(AU1058-1)*100</f>
        <v>0</v>
      </c>
      <c r="AW1058">
        <f>MAX(0,($B$13+$C$13*DP1058)/(1+$D$13*DP1058)*DI1058/(DK1058+273)*$E$13)</f>
        <v>0</v>
      </c>
      <c r="AX1058" t="s">
        <v>418</v>
      </c>
      <c r="AY1058" t="s">
        <v>418</v>
      </c>
      <c r="AZ1058">
        <v>0</v>
      </c>
      <c r="BA1058">
        <v>0</v>
      </c>
      <c r="BB1058">
        <f>1-AZ1058/BA1058</f>
        <v>0</v>
      </c>
      <c r="BC1058">
        <v>0</v>
      </c>
      <c r="BD1058" t="s">
        <v>418</v>
      </c>
      <c r="BE1058" t="s">
        <v>418</v>
      </c>
      <c r="BF1058">
        <v>0</v>
      </c>
      <c r="BG1058">
        <v>0</v>
      </c>
      <c r="BH1058">
        <f>1-BF1058/BG1058</f>
        <v>0</v>
      </c>
      <c r="BI1058">
        <v>0.5</v>
      </c>
      <c r="BJ1058">
        <f>CS1058</f>
        <v>0</v>
      </c>
      <c r="BK1058">
        <f>L1058</f>
        <v>0</v>
      </c>
      <c r="BL1058">
        <f>BH1058*BI1058*BJ1058</f>
        <v>0</v>
      </c>
      <c r="BM1058">
        <f>(BK1058-BC1058)/BJ1058</f>
        <v>0</v>
      </c>
      <c r="BN1058">
        <f>(BA1058-BG1058)/BG1058</f>
        <v>0</v>
      </c>
      <c r="BO1058">
        <f>AZ1058/(BB1058+AZ1058/BG1058)</f>
        <v>0</v>
      </c>
      <c r="BP1058" t="s">
        <v>418</v>
      </c>
      <c r="BQ1058">
        <v>0</v>
      </c>
      <c r="BR1058">
        <f>IF(BQ1058&lt;&gt;0, BQ1058, BO1058)</f>
        <v>0</v>
      </c>
      <c r="BS1058">
        <f>1-BR1058/BG1058</f>
        <v>0</v>
      </c>
      <c r="BT1058">
        <f>(BG1058-BF1058)/(BG1058-BR1058)</f>
        <v>0</v>
      </c>
      <c r="BU1058">
        <f>(BA1058-BG1058)/(BA1058-BR1058)</f>
        <v>0</v>
      </c>
      <c r="BV1058">
        <f>(BG1058-BF1058)/(BG1058-AZ1058)</f>
        <v>0</v>
      </c>
      <c r="BW1058">
        <f>(BA1058-BG1058)/(BA1058-AZ1058)</f>
        <v>0</v>
      </c>
      <c r="BX1058">
        <f>(BT1058*BR1058/BF1058)</f>
        <v>0</v>
      </c>
      <c r="BY1058">
        <f>(1-BX1058)</f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f>$B$11*DQ1058+$C$11*DR1058+$F$11*EC1058*(1-EF1058)</f>
        <v>0</v>
      </c>
      <c r="CS1058">
        <f>CR1058*CT1058</f>
        <v>0</v>
      </c>
      <c r="CT1058">
        <f>($B$11*$D$9+$C$11*$D$9+$F$11*((EP1058+EH1058)/MAX(EP1058+EH1058+EQ1058, 0.1)*$I$9+EQ1058/MAX(EP1058+EH1058+EQ1058, 0.1)*$J$9))/($B$11+$C$11+$F$11)</f>
        <v>0</v>
      </c>
      <c r="CU1058">
        <f>($B$11*$K$9+$C$11*$K$9+$F$11*((EP1058+EH1058)/MAX(EP1058+EH1058+EQ1058, 0.1)*$P$9+EQ1058/MAX(EP1058+EH1058+EQ1058, 0.1)*$Q$9))/($B$11+$C$11+$F$11)</f>
        <v>0</v>
      </c>
      <c r="CV1058">
        <v>6</v>
      </c>
      <c r="CW1058">
        <v>0.5</v>
      </c>
      <c r="CX1058" t="s">
        <v>419</v>
      </c>
      <c r="CY1058">
        <v>2</v>
      </c>
      <c r="CZ1058" t="b">
        <v>1</v>
      </c>
      <c r="DA1058">
        <v>1659038676</v>
      </c>
      <c r="DB1058">
        <v>1210.49481481481</v>
      </c>
      <c r="DC1058">
        <v>1252.77148148148</v>
      </c>
      <c r="DD1058">
        <v>22.8829481481481</v>
      </c>
      <c r="DE1058">
        <v>20.6008148148148</v>
      </c>
      <c r="DF1058">
        <v>1199.57222222222</v>
      </c>
      <c r="DG1058">
        <v>22.4808592592593</v>
      </c>
      <c r="DH1058">
        <v>500.044074074074</v>
      </c>
      <c r="DI1058">
        <v>90.2419814814815</v>
      </c>
      <c r="DJ1058">
        <v>0.0438189074074074</v>
      </c>
      <c r="DK1058">
        <v>27.1648925925926</v>
      </c>
      <c r="DL1058">
        <v>27.6582074074074</v>
      </c>
      <c r="DM1058">
        <v>999.9</v>
      </c>
      <c r="DN1058">
        <v>0</v>
      </c>
      <c r="DO1058">
        <v>0</v>
      </c>
      <c r="DP1058">
        <v>10014.4444444444</v>
      </c>
      <c r="DQ1058">
        <v>0</v>
      </c>
      <c r="DR1058">
        <v>16.0567888888889</v>
      </c>
      <c r="DS1058">
        <v>-42.2761333333333</v>
      </c>
      <c r="DT1058">
        <v>1238.84518518519</v>
      </c>
      <c r="DU1058">
        <v>1279.12222222222</v>
      </c>
      <c r="DV1058">
        <v>2.28213444444444</v>
      </c>
      <c r="DW1058">
        <v>1252.77148148148</v>
      </c>
      <c r="DX1058">
        <v>20.6008148148148</v>
      </c>
      <c r="DY1058">
        <v>2.06500259259259</v>
      </c>
      <c r="DZ1058">
        <v>1.85905814814815</v>
      </c>
      <c r="EA1058">
        <v>17.9517666666667</v>
      </c>
      <c r="EB1058">
        <v>16.2924037037037</v>
      </c>
      <c r="EC1058">
        <v>2000.00333333333</v>
      </c>
      <c r="ED1058">
        <v>0.979998592592592</v>
      </c>
      <c r="EE1058">
        <v>0.0200012259259259</v>
      </c>
      <c r="EF1058">
        <v>0</v>
      </c>
      <c r="EG1058">
        <v>493.763592592593</v>
      </c>
      <c r="EH1058">
        <v>5.00063</v>
      </c>
      <c r="EI1058">
        <v>9921.83481481482</v>
      </c>
      <c r="EJ1058">
        <v>17256.9259259259</v>
      </c>
      <c r="EK1058">
        <v>37.812</v>
      </c>
      <c r="EL1058">
        <v>37.9301111111111</v>
      </c>
      <c r="EM1058">
        <v>37.3376666666667</v>
      </c>
      <c r="EN1058">
        <v>37.187</v>
      </c>
      <c r="EO1058">
        <v>38.8166666666667</v>
      </c>
      <c r="EP1058">
        <v>1955.10259259259</v>
      </c>
      <c r="EQ1058">
        <v>39.9007407407407</v>
      </c>
      <c r="ER1058">
        <v>0</v>
      </c>
      <c r="ES1058">
        <v>1659038682.7</v>
      </c>
      <c r="ET1058">
        <v>0</v>
      </c>
      <c r="EU1058">
        <v>493.72664</v>
      </c>
      <c r="EV1058">
        <v>-2.75238461925522</v>
      </c>
      <c r="EW1058">
        <v>-58.7092307301424</v>
      </c>
      <c r="EX1058">
        <v>9921.6772</v>
      </c>
      <c r="EY1058">
        <v>15</v>
      </c>
      <c r="EZ1058">
        <v>1659035359.5</v>
      </c>
      <c r="FA1058" t="s">
        <v>1976</v>
      </c>
      <c r="FB1058">
        <v>1659035357.5</v>
      </c>
      <c r="FC1058">
        <v>1659035359.5</v>
      </c>
      <c r="FD1058">
        <v>1</v>
      </c>
      <c r="FE1058">
        <v>-0.104</v>
      </c>
      <c r="FF1058">
        <v>-0.037</v>
      </c>
      <c r="FG1058">
        <v>6.435</v>
      </c>
      <c r="FH1058">
        <v>0.501</v>
      </c>
      <c r="FI1058">
        <v>420</v>
      </c>
      <c r="FJ1058">
        <v>25</v>
      </c>
      <c r="FK1058">
        <v>0.45</v>
      </c>
      <c r="FL1058">
        <v>0.11</v>
      </c>
      <c r="FM1058">
        <v>-42.2896780487805</v>
      </c>
      <c r="FN1058">
        <v>0.181973519163679</v>
      </c>
      <c r="FO1058">
        <v>0.367821066991849</v>
      </c>
      <c r="FP1058">
        <v>1</v>
      </c>
      <c r="FQ1058">
        <v>493.869411764706</v>
      </c>
      <c r="FR1058">
        <v>-2.49286478663639</v>
      </c>
      <c r="FS1058">
        <v>0.302683402608288</v>
      </c>
      <c r="FT1058">
        <v>0</v>
      </c>
      <c r="FU1058">
        <v>2.28452390243902</v>
      </c>
      <c r="FV1058">
        <v>-0.0428753310104494</v>
      </c>
      <c r="FW1058">
        <v>0.00484555812589812</v>
      </c>
      <c r="FX1058">
        <v>1</v>
      </c>
      <c r="FY1058">
        <v>2</v>
      </c>
      <c r="FZ1058">
        <v>3</v>
      </c>
      <c r="GA1058" t="s">
        <v>474</v>
      </c>
      <c r="GB1058">
        <v>2.97347</v>
      </c>
      <c r="GC1058">
        <v>2.69808</v>
      </c>
      <c r="GD1058">
        <v>0.189815</v>
      </c>
      <c r="GE1058">
        <v>0.194593</v>
      </c>
      <c r="GF1058">
        <v>0.0997586</v>
      </c>
      <c r="GG1058">
        <v>0.0936524</v>
      </c>
      <c r="GH1058">
        <v>31553.3</v>
      </c>
      <c r="GI1058">
        <v>34312.8</v>
      </c>
      <c r="GJ1058">
        <v>35289.4</v>
      </c>
      <c r="GK1058">
        <v>38633.7</v>
      </c>
      <c r="GL1058">
        <v>45045.7</v>
      </c>
      <c r="GM1058">
        <v>50576.3</v>
      </c>
      <c r="GN1058">
        <v>55162.2</v>
      </c>
      <c r="GO1058">
        <v>61969.3</v>
      </c>
      <c r="GP1058">
        <v>1.9876</v>
      </c>
      <c r="GQ1058">
        <v>1.8566</v>
      </c>
      <c r="GR1058">
        <v>0.145286</v>
      </c>
      <c r="GS1058">
        <v>0</v>
      </c>
      <c r="GT1058">
        <v>25.2863</v>
      </c>
      <c r="GU1058">
        <v>999.9</v>
      </c>
      <c r="GV1058">
        <v>57.545</v>
      </c>
      <c r="GW1058">
        <v>29.134</v>
      </c>
      <c r="GX1058">
        <v>25.8468</v>
      </c>
      <c r="GY1058">
        <v>56.292</v>
      </c>
      <c r="GZ1058">
        <v>45.6771</v>
      </c>
      <c r="HA1058">
        <v>1</v>
      </c>
      <c r="HB1058">
        <v>-0.0693293</v>
      </c>
      <c r="HC1058">
        <v>-0.0324619</v>
      </c>
      <c r="HD1058">
        <v>20.1137</v>
      </c>
      <c r="HE1058">
        <v>5.19692</v>
      </c>
      <c r="HF1058">
        <v>12.004</v>
      </c>
      <c r="HG1058">
        <v>4.9752</v>
      </c>
      <c r="HH1058">
        <v>3.294</v>
      </c>
      <c r="HI1058">
        <v>9999</v>
      </c>
      <c r="HJ1058">
        <v>9999</v>
      </c>
      <c r="HK1058">
        <v>9999</v>
      </c>
      <c r="HL1058">
        <v>631.8</v>
      </c>
      <c r="HM1058">
        <v>1.86316</v>
      </c>
      <c r="HN1058">
        <v>1.86798</v>
      </c>
      <c r="HO1058">
        <v>1.86783</v>
      </c>
      <c r="HP1058">
        <v>1.86896</v>
      </c>
      <c r="HQ1058">
        <v>1.86981</v>
      </c>
      <c r="HR1058">
        <v>1.86587</v>
      </c>
      <c r="HS1058">
        <v>1.86691</v>
      </c>
      <c r="HT1058">
        <v>1.86829</v>
      </c>
      <c r="HU1058">
        <v>5</v>
      </c>
      <c r="HV1058">
        <v>0</v>
      </c>
      <c r="HW1058">
        <v>0</v>
      </c>
      <c r="HX1058">
        <v>0</v>
      </c>
      <c r="HY1058" t="s">
        <v>422</v>
      </c>
      <c r="HZ1058" t="s">
        <v>423</v>
      </c>
      <c r="IA1058" t="s">
        <v>424</v>
      </c>
      <c r="IB1058" t="s">
        <v>424</v>
      </c>
      <c r="IC1058" t="s">
        <v>424</v>
      </c>
      <c r="ID1058" t="s">
        <v>424</v>
      </c>
      <c r="IE1058">
        <v>0</v>
      </c>
      <c r="IF1058">
        <v>100</v>
      </c>
      <c r="IG1058">
        <v>100</v>
      </c>
      <c r="IH1058">
        <v>11.05</v>
      </c>
      <c r="II1058">
        <v>0.4019</v>
      </c>
      <c r="IJ1058">
        <v>3.92360093765785</v>
      </c>
      <c r="IK1058">
        <v>0.00601174518973114</v>
      </c>
      <c r="IL1058">
        <v>2.77886958061485e-07</v>
      </c>
      <c r="IM1058">
        <v>-3.54636231360687e-10</v>
      </c>
      <c r="IN1058">
        <v>-0.0563701243599933</v>
      </c>
      <c r="IO1058">
        <v>-0.0144154843440888</v>
      </c>
      <c r="IP1058">
        <v>0.00183489941427445</v>
      </c>
      <c r="IQ1058">
        <v>-1.27444401181449e-05</v>
      </c>
      <c r="IR1058">
        <v>-4</v>
      </c>
      <c r="IS1058">
        <v>1848</v>
      </c>
      <c r="IT1058">
        <v>1</v>
      </c>
      <c r="IU1058">
        <v>25</v>
      </c>
      <c r="IV1058">
        <v>55.4</v>
      </c>
      <c r="IW1058">
        <v>55.4</v>
      </c>
      <c r="IX1058">
        <v>2.52441</v>
      </c>
      <c r="IY1058">
        <v>2.60864</v>
      </c>
      <c r="IZ1058">
        <v>1.54785</v>
      </c>
      <c r="JA1058">
        <v>2.30591</v>
      </c>
      <c r="JB1058">
        <v>1.34644</v>
      </c>
      <c r="JC1058">
        <v>2.40723</v>
      </c>
      <c r="JD1058">
        <v>33.5355</v>
      </c>
      <c r="JE1058">
        <v>24.2188</v>
      </c>
      <c r="JF1058">
        <v>18</v>
      </c>
      <c r="JG1058">
        <v>499.336</v>
      </c>
      <c r="JH1058">
        <v>414.612</v>
      </c>
      <c r="JI1058">
        <v>24.9997</v>
      </c>
      <c r="JJ1058">
        <v>26.3686</v>
      </c>
      <c r="JK1058">
        <v>30.0001</v>
      </c>
      <c r="JL1058">
        <v>26.3289</v>
      </c>
      <c r="JM1058">
        <v>26.2717</v>
      </c>
      <c r="JN1058">
        <v>50.5319</v>
      </c>
      <c r="JO1058">
        <v>28.4683</v>
      </c>
      <c r="JP1058">
        <v>88.442</v>
      </c>
      <c r="JQ1058">
        <v>25</v>
      </c>
      <c r="JR1058">
        <v>1294.3</v>
      </c>
      <c r="JS1058">
        <v>20.6435</v>
      </c>
      <c r="JT1058">
        <v>102.328</v>
      </c>
      <c r="JU1058">
        <v>103.147</v>
      </c>
    </row>
    <row r="1059" spans="1:281">
      <c r="A1059">
        <v>1041</v>
      </c>
      <c r="B1059">
        <v>1659038688.5</v>
      </c>
      <c r="C1059">
        <v>15005.4000000954</v>
      </c>
      <c r="D1059" t="s">
        <v>2517</v>
      </c>
      <c r="E1059" t="s">
        <v>2518</v>
      </c>
      <c r="F1059">
        <v>5</v>
      </c>
      <c r="G1059" t="s">
        <v>2364</v>
      </c>
      <c r="H1059" t="s">
        <v>417</v>
      </c>
      <c r="I1059">
        <v>1659038680.71429</v>
      </c>
      <c r="J1059">
        <f>(K1059)/1000</f>
        <v>0</v>
      </c>
      <c r="K1059">
        <f>IF(CZ1059, AN1059, AH1059)</f>
        <v>0</v>
      </c>
      <c r="L1059">
        <f>IF(CZ1059, AI1059, AG1059)</f>
        <v>0</v>
      </c>
      <c r="M1059">
        <f>DB1059 - IF(AU1059&gt;1, L1059*CV1059*100.0/(AW1059*DP1059), 0)</f>
        <v>0</v>
      </c>
      <c r="N1059">
        <f>((T1059-J1059/2)*M1059-L1059)/(T1059+J1059/2)</f>
        <v>0</v>
      </c>
      <c r="O1059">
        <f>N1059*(DI1059+DJ1059)/1000.0</f>
        <v>0</v>
      </c>
      <c r="P1059">
        <f>(DB1059 - IF(AU1059&gt;1, L1059*CV1059*100.0/(AW1059*DP1059), 0))*(DI1059+DJ1059)/1000.0</f>
        <v>0</v>
      </c>
      <c r="Q1059">
        <f>2.0/((1/S1059-1/R1059)+SIGN(S1059)*SQRT((1/S1059-1/R1059)*(1/S1059-1/R1059) + 4*CW1059/((CW1059+1)*(CW1059+1))*(2*1/S1059*1/R1059-1/R1059*1/R1059)))</f>
        <v>0</v>
      </c>
      <c r="R1059">
        <f>IF(LEFT(CX1059,1)&lt;&gt;"0",IF(LEFT(CX1059,1)="1",3.0,CY1059),$D$5+$E$5*(DP1059*DI1059/($K$5*1000))+$F$5*(DP1059*DI1059/($K$5*1000))*MAX(MIN(CV1059,$J$5),$I$5)*MAX(MIN(CV1059,$J$5),$I$5)+$G$5*MAX(MIN(CV1059,$J$5),$I$5)*(DP1059*DI1059/($K$5*1000))+$H$5*(DP1059*DI1059/($K$5*1000))*(DP1059*DI1059/($K$5*1000)))</f>
        <v>0</v>
      </c>
      <c r="S1059">
        <f>J1059*(1000-(1000*0.61365*exp(17.502*W1059/(240.97+W1059))/(DI1059+DJ1059)+DD1059)/2)/(1000*0.61365*exp(17.502*W1059/(240.97+W1059))/(DI1059+DJ1059)-DD1059)</f>
        <v>0</v>
      </c>
      <c r="T1059">
        <f>1/((CW1059+1)/(Q1059/1.6)+1/(R1059/1.37)) + CW1059/((CW1059+1)/(Q1059/1.6) + CW1059/(R1059/1.37))</f>
        <v>0</v>
      </c>
      <c r="U1059">
        <f>(CR1059*CU1059)</f>
        <v>0</v>
      </c>
      <c r="V1059">
        <f>(DK1059+(U1059+2*0.95*5.67E-8*(((DK1059+$B$7)+273)^4-(DK1059+273)^4)-44100*J1059)/(1.84*29.3*R1059+8*0.95*5.67E-8*(DK1059+273)^3))</f>
        <v>0</v>
      </c>
      <c r="W1059">
        <f>($C$7*DL1059+$D$7*DM1059+$E$7*V1059)</f>
        <v>0</v>
      </c>
      <c r="X1059">
        <f>0.61365*exp(17.502*W1059/(240.97+W1059))</f>
        <v>0</v>
      </c>
      <c r="Y1059">
        <f>(Z1059/AA1059*100)</f>
        <v>0</v>
      </c>
      <c r="Z1059">
        <f>DD1059*(DI1059+DJ1059)/1000</f>
        <v>0</v>
      </c>
      <c r="AA1059">
        <f>0.61365*exp(17.502*DK1059/(240.97+DK1059))</f>
        <v>0</v>
      </c>
      <c r="AB1059">
        <f>(X1059-DD1059*(DI1059+DJ1059)/1000)</f>
        <v>0</v>
      </c>
      <c r="AC1059">
        <f>(-J1059*44100)</f>
        <v>0</v>
      </c>
      <c r="AD1059">
        <f>2*29.3*R1059*0.92*(DK1059-W1059)</f>
        <v>0</v>
      </c>
      <c r="AE1059">
        <f>2*0.95*5.67E-8*(((DK1059+$B$7)+273)^4-(W1059+273)^4)</f>
        <v>0</v>
      </c>
      <c r="AF1059">
        <f>U1059+AE1059+AC1059+AD1059</f>
        <v>0</v>
      </c>
      <c r="AG1059">
        <f>DH1059*AU1059*(DC1059-DB1059*(1000-AU1059*DE1059)/(1000-AU1059*DD1059))/(100*CV1059)</f>
        <v>0</v>
      </c>
      <c r="AH1059">
        <f>1000*DH1059*AU1059*(DD1059-DE1059)/(100*CV1059*(1000-AU1059*DD1059))</f>
        <v>0</v>
      </c>
      <c r="AI1059">
        <f>(AJ1059 - AK1059 - DI1059*1E3/(8.314*(DK1059+273.15)) * AM1059/DH1059 * AL1059) * DH1059/(100*CV1059) * (1000 - DE1059)/1000</f>
        <v>0</v>
      </c>
      <c r="AJ1059">
        <v>1312.50919411045</v>
      </c>
      <c r="AK1059">
        <v>1279.95606060606</v>
      </c>
      <c r="AL1059">
        <v>3.41044657271028</v>
      </c>
      <c r="AM1059">
        <v>66.0516311451933</v>
      </c>
      <c r="AN1059">
        <f>(AP1059 - AO1059 + DI1059*1E3/(8.314*(DK1059+273.15)) * AR1059/DH1059 * AQ1059) * DH1059/(100*CV1059) * 1000/(1000 - AP1059)</f>
        <v>0</v>
      </c>
      <c r="AO1059">
        <v>20.6008855332494</v>
      </c>
      <c r="AP1059">
        <v>22.8740706293706</v>
      </c>
      <c r="AQ1059">
        <v>-7.05219520204424e-06</v>
      </c>
      <c r="AR1059">
        <v>92.4097792653795</v>
      </c>
      <c r="AS1059">
        <v>0</v>
      </c>
      <c r="AT1059">
        <v>0</v>
      </c>
      <c r="AU1059">
        <f>IF(AS1059*$H$13&gt;=AW1059,1.0,(AW1059/(AW1059-AS1059*$H$13)))</f>
        <v>0</v>
      </c>
      <c r="AV1059">
        <f>(AU1059-1)*100</f>
        <v>0</v>
      </c>
      <c r="AW1059">
        <f>MAX(0,($B$13+$C$13*DP1059)/(1+$D$13*DP1059)*DI1059/(DK1059+273)*$E$13)</f>
        <v>0</v>
      </c>
      <c r="AX1059" t="s">
        <v>418</v>
      </c>
      <c r="AY1059" t="s">
        <v>418</v>
      </c>
      <c r="AZ1059">
        <v>0</v>
      </c>
      <c r="BA1059">
        <v>0</v>
      </c>
      <c r="BB1059">
        <f>1-AZ1059/BA1059</f>
        <v>0</v>
      </c>
      <c r="BC1059">
        <v>0</v>
      </c>
      <c r="BD1059" t="s">
        <v>418</v>
      </c>
      <c r="BE1059" t="s">
        <v>418</v>
      </c>
      <c r="BF1059">
        <v>0</v>
      </c>
      <c r="BG1059">
        <v>0</v>
      </c>
      <c r="BH1059">
        <f>1-BF1059/BG1059</f>
        <v>0</v>
      </c>
      <c r="BI1059">
        <v>0.5</v>
      </c>
      <c r="BJ1059">
        <f>CS1059</f>
        <v>0</v>
      </c>
      <c r="BK1059">
        <f>L1059</f>
        <v>0</v>
      </c>
      <c r="BL1059">
        <f>BH1059*BI1059*BJ1059</f>
        <v>0</v>
      </c>
      <c r="BM1059">
        <f>(BK1059-BC1059)/BJ1059</f>
        <v>0</v>
      </c>
      <c r="BN1059">
        <f>(BA1059-BG1059)/BG1059</f>
        <v>0</v>
      </c>
      <c r="BO1059">
        <f>AZ1059/(BB1059+AZ1059/BG1059)</f>
        <v>0</v>
      </c>
      <c r="BP1059" t="s">
        <v>418</v>
      </c>
      <c r="BQ1059">
        <v>0</v>
      </c>
      <c r="BR1059">
        <f>IF(BQ1059&lt;&gt;0, BQ1059, BO1059)</f>
        <v>0</v>
      </c>
      <c r="BS1059">
        <f>1-BR1059/BG1059</f>
        <v>0</v>
      </c>
      <c r="BT1059">
        <f>(BG1059-BF1059)/(BG1059-BR1059)</f>
        <v>0</v>
      </c>
      <c r="BU1059">
        <f>(BA1059-BG1059)/(BA1059-BR1059)</f>
        <v>0</v>
      </c>
      <c r="BV1059">
        <f>(BG1059-BF1059)/(BG1059-AZ1059)</f>
        <v>0</v>
      </c>
      <c r="BW1059">
        <f>(BA1059-BG1059)/(BA1059-AZ1059)</f>
        <v>0</v>
      </c>
      <c r="BX1059">
        <f>(BT1059*BR1059/BF1059)</f>
        <v>0</v>
      </c>
      <c r="BY1059">
        <f>(1-BX1059)</f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f>$B$11*DQ1059+$C$11*DR1059+$F$11*EC1059*(1-EF1059)</f>
        <v>0</v>
      </c>
      <c r="CS1059">
        <f>CR1059*CT1059</f>
        <v>0</v>
      </c>
      <c r="CT1059">
        <f>($B$11*$D$9+$C$11*$D$9+$F$11*((EP1059+EH1059)/MAX(EP1059+EH1059+EQ1059, 0.1)*$I$9+EQ1059/MAX(EP1059+EH1059+EQ1059, 0.1)*$J$9))/($B$11+$C$11+$F$11)</f>
        <v>0</v>
      </c>
      <c r="CU1059">
        <f>($B$11*$K$9+$C$11*$K$9+$F$11*((EP1059+EH1059)/MAX(EP1059+EH1059+EQ1059, 0.1)*$P$9+EQ1059/MAX(EP1059+EH1059+EQ1059, 0.1)*$Q$9))/($B$11+$C$11+$F$11)</f>
        <v>0</v>
      </c>
      <c r="CV1059">
        <v>6</v>
      </c>
      <c r="CW1059">
        <v>0.5</v>
      </c>
      <c r="CX1059" t="s">
        <v>419</v>
      </c>
      <c r="CY1059">
        <v>2</v>
      </c>
      <c r="CZ1059" t="b">
        <v>1</v>
      </c>
      <c r="DA1059">
        <v>1659038680.71429</v>
      </c>
      <c r="DB1059">
        <v>1226.29392857143</v>
      </c>
      <c r="DC1059">
        <v>1268.58678571429</v>
      </c>
      <c r="DD1059">
        <v>22.8791214285714</v>
      </c>
      <c r="DE1059">
        <v>20.6001964285714</v>
      </c>
      <c r="DF1059">
        <v>1215.29071428571</v>
      </c>
      <c r="DG1059">
        <v>22.4772142857143</v>
      </c>
      <c r="DH1059">
        <v>500.067821428572</v>
      </c>
      <c r="DI1059">
        <v>90.2427642857143</v>
      </c>
      <c r="DJ1059">
        <v>0.0437247178571429</v>
      </c>
      <c r="DK1059">
        <v>27.1665821428571</v>
      </c>
      <c r="DL1059">
        <v>27.6583285714286</v>
      </c>
      <c r="DM1059">
        <v>999.9</v>
      </c>
      <c r="DN1059">
        <v>0</v>
      </c>
      <c r="DO1059">
        <v>0</v>
      </c>
      <c r="DP1059">
        <v>10033.75</v>
      </c>
      <c r="DQ1059">
        <v>0</v>
      </c>
      <c r="DR1059">
        <v>16.0704428571429</v>
      </c>
      <c r="DS1059">
        <v>-42.2924392857143</v>
      </c>
      <c r="DT1059">
        <v>1255.00785714286</v>
      </c>
      <c r="DU1059">
        <v>1295.26892857143</v>
      </c>
      <c r="DV1059">
        <v>2.27893214285714</v>
      </c>
      <c r="DW1059">
        <v>1268.58678571429</v>
      </c>
      <c r="DX1059">
        <v>20.6001964285714</v>
      </c>
      <c r="DY1059">
        <v>2.064675</v>
      </c>
      <c r="DZ1059">
        <v>1.85901785714286</v>
      </c>
      <c r="EA1059">
        <v>17.9492428571429</v>
      </c>
      <c r="EB1059">
        <v>16.2920607142857</v>
      </c>
      <c r="EC1059">
        <v>1999.99392857143</v>
      </c>
      <c r="ED1059">
        <v>0.979998571428571</v>
      </c>
      <c r="EE1059">
        <v>0.0200012428571429</v>
      </c>
      <c r="EF1059">
        <v>0</v>
      </c>
      <c r="EG1059">
        <v>493.470071428571</v>
      </c>
      <c r="EH1059">
        <v>5.00063</v>
      </c>
      <c r="EI1059">
        <v>9917.23392857143</v>
      </c>
      <c r="EJ1059">
        <v>17256.85</v>
      </c>
      <c r="EK1059">
        <v>37.812</v>
      </c>
      <c r="EL1059">
        <v>37.9347857142857</v>
      </c>
      <c r="EM1059">
        <v>37.32775</v>
      </c>
      <c r="EN1059">
        <v>37.187</v>
      </c>
      <c r="EO1059">
        <v>38.812</v>
      </c>
      <c r="EP1059">
        <v>1955.09357142857</v>
      </c>
      <c r="EQ1059">
        <v>39.9003571428571</v>
      </c>
      <c r="ER1059">
        <v>0</v>
      </c>
      <c r="ES1059">
        <v>1659038687.5</v>
      </c>
      <c r="ET1059">
        <v>0</v>
      </c>
      <c r="EU1059">
        <v>493.438</v>
      </c>
      <c r="EV1059">
        <v>-4.77692306828418</v>
      </c>
      <c r="EW1059">
        <v>-59.6538460458739</v>
      </c>
      <c r="EX1059">
        <v>9916.9784</v>
      </c>
      <c r="EY1059">
        <v>15</v>
      </c>
      <c r="EZ1059">
        <v>1659035359.5</v>
      </c>
      <c r="FA1059" t="s">
        <v>1976</v>
      </c>
      <c r="FB1059">
        <v>1659035357.5</v>
      </c>
      <c r="FC1059">
        <v>1659035359.5</v>
      </c>
      <c r="FD1059">
        <v>1</v>
      </c>
      <c r="FE1059">
        <v>-0.104</v>
      </c>
      <c r="FF1059">
        <v>-0.037</v>
      </c>
      <c r="FG1059">
        <v>6.435</v>
      </c>
      <c r="FH1059">
        <v>0.501</v>
      </c>
      <c r="FI1059">
        <v>420</v>
      </c>
      <c r="FJ1059">
        <v>25</v>
      </c>
      <c r="FK1059">
        <v>0.45</v>
      </c>
      <c r="FL1059">
        <v>0.11</v>
      </c>
      <c r="FM1059">
        <v>-42.2885097560976</v>
      </c>
      <c r="FN1059">
        <v>0.60246271776992</v>
      </c>
      <c r="FO1059">
        <v>0.388554673809189</v>
      </c>
      <c r="FP1059">
        <v>0</v>
      </c>
      <c r="FQ1059">
        <v>493.624117647059</v>
      </c>
      <c r="FR1059">
        <v>-3.44464476795594</v>
      </c>
      <c r="FS1059">
        <v>0.399824061653139</v>
      </c>
      <c r="FT1059">
        <v>0</v>
      </c>
      <c r="FU1059">
        <v>2.28136390243902</v>
      </c>
      <c r="FV1059">
        <v>-0.0407498257839673</v>
      </c>
      <c r="FW1059">
        <v>0.00466522938972719</v>
      </c>
      <c r="FX1059">
        <v>1</v>
      </c>
      <c r="FY1059">
        <v>1</v>
      </c>
      <c r="FZ1059">
        <v>3</v>
      </c>
      <c r="GA1059" t="s">
        <v>421</v>
      </c>
      <c r="GB1059">
        <v>2.97386</v>
      </c>
      <c r="GC1059">
        <v>2.69762</v>
      </c>
      <c r="GD1059">
        <v>0.191395</v>
      </c>
      <c r="GE1059">
        <v>0.196268</v>
      </c>
      <c r="GF1059">
        <v>0.0997485</v>
      </c>
      <c r="GG1059">
        <v>0.0936497</v>
      </c>
      <c r="GH1059">
        <v>31492.6</v>
      </c>
      <c r="GI1059">
        <v>34241</v>
      </c>
      <c r="GJ1059">
        <v>35290.3</v>
      </c>
      <c r="GK1059">
        <v>38633.2</v>
      </c>
      <c r="GL1059">
        <v>45046.7</v>
      </c>
      <c r="GM1059">
        <v>50576.1</v>
      </c>
      <c r="GN1059">
        <v>55162.9</v>
      </c>
      <c r="GO1059">
        <v>61968.8</v>
      </c>
      <c r="GP1059">
        <v>1.9878</v>
      </c>
      <c r="GQ1059">
        <v>1.8564</v>
      </c>
      <c r="GR1059">
        <v>0.148863</v>
      </c>
      <c r="GS1059">
        <v>0</v>
      </c>
      <c r="GT1059">
        <v>25.2841</v>
      </c>
      <c r="GU1059">
        <v>999.9</v>
      </c>
      <c r="GV1059">
        <v>57.545</v>
      </c>
      <c r="GW1059">
        <v>29.124</v>
      </c>
      <c r="GX1059">
        <v>25.8296</v>
      </c>
      <c r="GY1059">
        <v>56.002</v>
      </c>
      <c r="GZ1059">
        <v>45.6611</v>
      </c>
      <c r="HA1059">
        <v>1</v>
      </c>
      <c r="HB1059">
        <v>-0.0692073</v>
      </c>
      <c r="HC1059">
        <v>-0.0324619</v>
      </c>
      <c r="HD1059">
        <v>20.1137</v>
      </c>
      <c r="HE1059">
        <v>5.19932</v>
      </c>
      <c r="HF1059">
        <v>12.004</v>
      </c>
      <c r="HG1059">
        <v>4.9756</v>
      </c>
      <c r="HH1059">
        <v>3.2936</v>
      </c>
      <c r="HI1059">
        <v>9999</v>
      </c>
      <c r="HJ1059">
        <v>9999</v>
      </c>
      <c r="HK1059">
        <v>9999</v>
      </c>
      <c r="HL1059">
        <v>631.8</v>
      </c>
      <c r="HM1059">
        <v>1.8631</v>
      </c>
      <c r="HN1059">
        <v>1.86798</v>
      </c>
      <c r="HO1059">
        <v>1.86777</v>
      </c>
      <c r="HP1059">
        <v>1.8689</v>
      </c>
      <c r="HQ1059">
        <v>1.86981</v>
      </c>
      <c r="HR1059">
        <v>1.86584</v>
      </c>
      <c r="HS1059">
        <v>1.86691</v>
      </c>
      <c r="HT1059">
        <v>1.86829</v>
      </c>
      <c r="HU1059">
        <v>5</v>
      </c>
      <c r="HV1059">
        <v>0</v>
      </c>
      <c r="HW1059">
        <v>0</v>
      </c>
      <c r="HX1059">
        <v>0</v>
      </c>
      <c r="HY1059" t="s">
        <v>422</v>
      </c>
      <c r="HZ1059" t="s">
        <v>423</v>
      </c>
      <c r="IA1059" t="s">
        <v>424</v>
      </c>
      <c r="IB1059" t="s">
        <v>424</v>
      </c>
      <c r="IC1059" t="s">
        <v>424</v>
      </c>
      <c r="ID1059" t="s">
        <v>424</v>
      </c>
      <c r="IE1059">
        <v>0</v>
      </c>
      <c r="IF1059">
        <v>100</v>
      </c>
      <c r="IG1059">
        <v>100</v>
      </c>
      <c r="IH1059">
        <v>11.13</v>
      </c>
      <c r="II1059">
        <v>0.4016</v>
      </c>
      <c r="IJ1059">
        <v>3.92360093765785</v>
      </c>
      <c r="IK1059">
        <v>0.00601174518973114</v>
      </c>
      <c r="IL1059">
        <v>2.77886958061485e-07</v>
      </c>
      <c r="IM1059">
        <v>-3.54636231360687e-10</v>
      </c>
      <c r="IN1059">
        <v>-0.0563701243599933</v>
      </c>
      <c r="IO1059">
        <v>-0.0144154843440888</v>
      </c>
      <c r="IP1059">
        <v>0.00183489941427445</v>
      </c>
      <c r="IQ1059">
        <v>-1.27444401181449e-05</v>
      </c>
      <c r="IR1059">
        <v>-4</v>
      </c>
      <c r="IS1059">
        <v>1848</v>
      </c>
      <c r="IT1059">
        <v>1</v>
      </c>
      <c r="IU1059">
        <v>25</v>
      </c>
      <c r="IV1059">
        <v>55.5</v>
      </c>
      <c r="IW1059">
        <v>55.5</v>
      </c>
      <c r="IX1059">
        <v>2.55371</v>
      </c>
      <c r="IY1059">
        <v>2.60132</v>
      </c>
      <c r="IZ1059">
        <v>1.54785</v>
      </c>
      <c r="JA1059">
        <v>2.30591</v>
      </c>
      <c r="JB1059">
        <v>1.34644</v>
      </c>
      <c r="JC1059">
        <v>2.3938</v>
      </c>
      <c r="JD1059">
        <v>33.5355</v>
      </c>
      <c r="JE1059">
        <v>24.2188</v>
      </c>
      <c r="JF1059">
        <v>18</v>
      </c>
      <c r="JG1059">
        <v>499.446</v>
      </c>
      <c r="JH1059">
        <v>414.486</v>
      </c>
      <c r="JI1059">
        <v>24.9999</v>
      </c>
      <c r="JJ1059">
        <v>26.3664</v>
      </c>
      <c r="JK1059">
        <v>30.0001</v>
      </c>
      <c r="JL1059">
        <v>26.3267</v>
      </c>
      <c r="JM1059">
        <v>26.2695</v>
      </c>
      <c r="JN1059">
        <v>51.1096</v>
      </c>
      <c r="JO1059">
        <v>28.4683</v>
      </c>
      <c r="JP1059">
        <v>88.442</v>
      </c>
      <c r="JQ1059">
        <v>25</v>
      </c>
      <c r="JR1059">
        <v>1307.8</v>
      </c>
      <c r="JS1059">
        <v>20.6484</v>
      </c>
      <c r="JT1059">
        <v>102.33</v>
      </c>
      <c r="JU1059">
        <v>103.146</v>
      </c>
    </row>
    <row r="1060" spans="1:281">
      <c r="A1060">
        <v>1042</v>
      </c>
      <c r="B1060">
        <v>1659038693.5</v>
      </c>
      <c r="C1060">
        <v>15010.4000000954</v>
      </c>
      <c r="D1060" t="s">
        <v>2519</v>
      </c>
      <c r="E1060" t="s">
        <v>2520</v>
      </c>
      <c r="F1060">
        <v>5</v>
      </c>
      <c r="G1060" t="s">
        <v>2364</v>
      </c>
      <c r="H1060" t="s">
        <v>417</v>
      </c>
      <c r="I1060">
        <v>1659038686</v>
      </c>
      <c r="J1060">
        <f>(K1060)/1000</f>
        <v>0</v>
      </c>
      <c r="K1060">
        <f>IF(CZ1060, AN1060, AH1060)</f>
        <v>0</v>
      </c>
      <c r="L1060">
        <f>IF(CZ1060, AI1060, AG1060)</f>
        <v>0</v>
      </c>
      <c r="M1060">
        <f>DB1060 - IF(AU1060&gt;1, L1060*CV1060*100.0/(AW1060*DP1060), 0)</f>
        <v>0</v>
      </c>
      <c r="N1060">
        <f>((T1060-J1060/2)*M1060-L1060)/(T1060+J1060/2)</f>
        <v>0</v>
      </c>
      <c r="O1060">
        <f>N1060*(DI1060+DJ1060)/1000.0</f>
        <v>0</v>
      </c>
      <c r="P1060">
        <f>(DB1060 - IF(AU1060&gt;1, L1060*CV1060*100.0/(AW1060*DP1060), 0))*(DI1060+DJ1060)/1000.0</f>
        <v>0</v>
      </c>
      <c r="Q1060">
        <f>2.0/((1/S1060-1/R1060)+SIGN(S1060)*SQRT((1/S1060-1/R1060)*(1/S1060-1/R1060) + 4*CW1060/((CW1060+1)*(CW1060+1))*(2*1/S1060*1/R1060-1/R1060*1/R1060)))</f>
        <v>0</v>
      </c>
      <c r="R1060">
        <f>IF(LEFT(CX1060,1)&lt;&gt;"0",IF(LEFT(CX1060,1)="1",3.0,CY1060),$D$5+$E$5*(DP1060*DI1060/($K$5*1000))+$F$5*(DP1060*DI1060/($K$5*1000))*MAX(MIN(CV1060,$J$5),$I$5)*MAX(MIN(CV1060,$J$5),$I$5)+$G$5*MAX(MIN(CV1060,$J$5),$I$5)*(DP1060*DI1060/($K$5*1000))+$H$5*(DP1060*DI1060/($K$5*1000))*(DP1060*DI1060/($K$5*1000)))</f>
        <v>0</v>
      </c>
      <c r="S1060">
        <f>J1060*(1000-(1000*0.61365*exp(17.502*W1060/(240.97+W1060))/(DI1060+DJ1060)+DD1060)/2)/(1000*0.61365*exp(17.502*W1060/(240.97+W1060))/(DI1060+DJ1060)-DD1060)</f>
        <v>0</v>
      </c>
      <c r="T1060">
        <f>1/((CW1060+1)/(Q1060/1.6)+1/(R1060/1.37)) + CW1060/((CW1060+1)/(Q1060/1.6) + CW1060/(R1060/1.37))</f>
        <v>0</v>
      </c>
      <c r="U1060">
        <f>(CR1060*CU1060)</f>
        <v>0</v>
      </c>
      <c r="V1060">
        <f>(DK1060+(U1060+2*0.95*5.67E-8*(((DK1060+$B$7)+273)^4-(DK1060+273)^4)-44100*J1060)/(1.84*29.3*R1060+8*0.95*5.67E-8*(DK1060+273)^3))</f>
        <v>0</v>
      </c>
      <c r="W1060">
        <f>($C$7*DL1060+$D$7*DM1060+$E$7*V1060)</f>
        <v>0</v>
      </c>
      <c r="X1060">
        <f>0.61365*exp(17.502*W1060/(240.97+W1060))</f>
        <v>0</v>
      </c>
      <c r="Y1060">
        <f>(Z1060/AA1060*100)</f>
        <v>0</v>
      </c>
      <c r="Z1060">
        <f>DD1060*(DI1060+DJ1060)/1000</f>
        <v>0</v>
      </c>
      <c r="AA1060">
        <f>0.61365*exp(17.502*DK1060/(240.97+DK1060))</f>
        <v>0</v>
      </c>
      <c r="AB1060">
        <f>(X1060-DD1060*(DI1060+DJ1060)/1000)</f>
        <v>0</v>
      </c>
      <c r="AC1060">
        <f>(-J1060*44100)</f>
        <v>0</v>
      </c>
      <c r="AD1060">
        <f>2*29.3*R1060*0.92*(DK1060-W1060)</f>
        <v>0</v>
      </c>
      <c r="AE1060">
        <f>2*0.95*5.67E-8*(((DK1060+$B$7)+273)^4-(W1060+273)^4)</f>
        <v>0</v>
      </c>
      <c r="AF1060">
        <f>U1060+AE1060+AC1060+AD1060</f>
        <v>0</v>
      </c>
      <c r="AG1060">
        <f>DH1060*AU1060*(DC1060-DB1060*(1000-AU1060*DE1060)/(1000-AU1060*DD1060))/(100*CV1060)</f>
        <v>0</v>
      </c>
      <c r="AH1060">
        <f>1000*DH1060*AU1060*(DD1060-DE1060)/(100*CV1060*(1000-AU1060*DD1060))</f>
        <v>0</v>
      </c>
      <c r="AI1060">
        <f>(AJ1060 - AK1060 - DI1060*1E3/(8.314*(DK1060+273.15)) * AM1060/DH1060 * AL1060) * DH1060/(100*CV1060) * (1000 - DE1060)/1000</f>
        <v>0</v>
      </c>
      <c r="AJ1060">
        <v>1329.87795274272</v>
      </c>
      <c r="AK1060">
        <v>1297.41503030303</v>
      </c>
      <c r="AL1060">
        <v>3.48563938674575</v>
      </c>
      <c r="AM1060">
        <v>66.0516311451933</v>
      </c>
      <c r="AN1060">
        <f>(AP1060 - AO1060 + DI1060*1E3/(8.314*(DK1060+273.15)) * AR1060/DH1060 * AQ1060) * DH1060/(100*CV1060) * 1000/(1000 - AP1060)</f>
        <v>0</v>
      </c>
      <c r="AO1060">
        <v>20.6001171385806</v>
      </c>
      <c r="AP1060">
        <v>22.871113986014</v>
      </c>
      <c r="AQ1060">
        <v>-6.83823622313352e-06</v>
      </c>
      <c r="AR1060">
        <v>92.4097792653795</v>
      </c>
      <c r="AS1060">
        <v>0</v>
      </c>
      <c r="AT1060">
        <v>0</v>
      </c>
      <c r="AU1060">
        <f>IF(AS1060*$H$13&gt;=AW1060,1.0,(AW1060/(AW1060-AS1060*$H$13)))</f>
        <v>0</v>
      </c>
      <c r="AV1060">
        <f>(AU1060-1)*100</f>
        <v>0</v>
      </c>
      <c r="AW1060">
        <f>MAX(0,($B$13+$C$13*DP1060)/(1+$D$13*DP1060)*DI1060/(DK1060+273)*$E$13)</f>
        <v>0</v>
      </c>
      <c r="AX1060" t="s">
        <v>418</v>
      </c>
      <c r="AY1060" t="s">
        <v>418</v>
      </c>
      <c r="AZ1060">
        <v>0</v>
      </c>
      <c r="BA1060">
        <v>0</v>
      </c>
      <c r="BB1060">
        <f>1-AZ1060/BA1060</f>
        <v>0</v>
      </c>
      <c r="BC1060">
        <v>0</v>
      </c>
      <c r="BD1060" t="s">
        <v>418</v>
      </c>
      <c r="BE1060" t="s">
        <v>418</v>
      </c>
      <c r="BF1060">
        <v>0</v>
      </c>
      <c r="BG1060">
        <v>0</v>
      </c>
      <c r="BH1060">
        <f>1-BF1060/BG1060</f>
        <v>0</v>
      </c>
      <c r="BI1060">
        <v>0.5</v>
      </c>
      <c r="BJ1060">
        <f>CS1060</f>
        <v>0</v>
      </c>
      <c r="BK1060">
        <f>L1060</f>
        <v>0</v>
      </c>
      <c r="BL1060">
        <f>BH1060*BI1060*BJ1060</f>
        <v>0</v>
      </c>
      <c r="BM1060">
        <f>(BK1060-BC1060)/BJ1060</f>
        <v>0</v>
      </c>
      <c r="BN1060">
        <f>(BA1060-BG1060)/BG1060</f>
        <v>0</v>
      </c>
      <c r="BO1060">
        <f>AZ1060/(BB1060+AZ1060/BG1060)</f>
        <v>0</v>
      </c>
      <c r="BP1060" t="s">
        <v>418</v>
      </c>
      <c r="BQ1060">
        <v>0</v>
      </c>
      <c r="BR1060">
        <f>IF(BQ1060&lt;&gt;0, BQ1060, BO1060)</f>
        <v>0</v>
      </c>
      <c r="BS1060">
        <f>1-BR1060/BG1060</f>
        <v>0</v>
      </c>
      <c r="BT1060">
        <f>(BG1060-BF1060)/(BG1060-BR1060)</f>
        <v>0</v>
      </c>
      <c r="BU1060">
        <f>(BA1060-BG1060)/(BA1060-BR1060)</f>
        <v>0</v>
      </c>
      <c r="BV1060">
        <f>(BG1060-BF1060)/(BG1060-AZ1060)</f>
        <v>0</v>
      </c>
      <c r="BW1060">
        <f>(BA1060-BG1060)/(BA1060-AZ1060)</f>
        <v>0</v>
      </c>
      <c r="BX1060">
        <f>(BT1060*BR1060/BF1060)</f>
        <v>0</v>
      </c>
      <c r="BY1060">
        <f>(1-BX1060)</f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f>$B$11*DQ1060+$C$11*DR1060+$F$11*EC1060*(1-EF1060)</f>
        <v>0</v>
      </c>
      <c r="CS1060">
        <f>CR1060*CT1060</f>
        <v>0</v>
      </c>
      <c r="CT1060">
        <f>($B$11*$D$9+$C$11*$D$9+$F$11*((EP1060+EH1060)/MAX(EP1060+EH1060+EQ1060, 0.1)*$I$9+EQ1060/MAX(EP1060+EH1060+EQ1060, 0.1)*$J$9))/($B$11+$C$11+$F$11)</f>
        <v>0</v>
      </c>
      <c r="CU1060">
        <f>($B$11*$K$9+$C$11*$K$9+$F$11*((EP1060+EH1060)/MAX(EP1060+EH1060+EQ1060, 0.1)*$P$9+EQ1060/MAX(EP1060+EH1060+EQ1060, 0.1)*$Q$9))/($B$11+$C$11+$F$11)</f>
        <v>0</v>
      </c>
      <c r="CV1060">
        <v>6</v>
      </c>
      <c r="CW1060">
        <v>0.5</v>
      </c>
      <c r="CX1060" t="s">
        <v>419</v>
      </c>
      <c r="CY1060">
        <v>2</v>
      </c>
      <c r="CZ1060" t="b">
        <v>1</v>
      </c>
      <c r="DA1060">
        <v>1659038686</v>
      </c>
      <c r="DB1060">
        <v>1244.08518518519</v>
      </c>
      <c r="DC1060">
        <v>1286.3962962963</v>
      </c>
      <c r="DD1060">
        <v>22.8750851851852</v>
      </c>
      <c r="DE1060">
        <v>20.5996148148148</v>
      </c>
      <c r="DF1060">
        <v>1232.99185185185</v>
      </c>
      <c r="DG1060">
        <v>22.4733555555556</v>
      </c>
      <c r="DH1060">
        <v>500.070851851852</v>
      </c>
      <c r="DI1060">
        <v>90.2438814814815</v>
      </c>
      <c r="DJ1060">
        <v>0.0437469185185185</v>
      </c>
      <c r="DK1060">
        <v>27.1786296296296</v>
      </c>
      <c r="DL1060">
        <v>27.6858703703704</v>
      </c>
      <c r="DM1060">
        <v>999.9</v>
      </c>
      <c r="DN1060">
        <v>0</v>
      </c>
      <c r="DO1060">
        <v>0</v>
      </c>
      <c r="DP1060">
        <v>10034.2592592593</v>
      </c>
      <c r="DQ1060">
        <v>0</v>
      </c>
      <c r="DR1060">
        <v>16.0895</v>
      </c>
      <c r="DS1060">
        <v>-42.3108851851852</v>
      </c>
      <c r="DT1060">
        <v>1273.20962962963</v>
      </c>
      <c r="DU1060">
        <v>1313.45185185185</v>
      </c>
      <c r="DV1060">
        <v>2.27546962962963</v>
      </c>
      <c r="DW1060">
        <v>1286.3962962963</v>
      </c>
      <c r="DX1060">
        <v>20.5996148148148</v>
      </c>
      <c r="DY1060">
        <v>2.0643362962963</v>
      </c>
      <c r="DZ1060">
        <v>1.85898925925926</v>
      </c>
      <c r="EA1060">
        <v>17.946637037037</v>
      </c>
      <c r="EB1060">
        <v>16.2918185185185</v>
      </c>
      <c r="EC1060">
        <v>2000.00037037037</v>
      </c>
      <c r="ED1060">
        <v>0.979998592592592</v>
      </c>
      <c r="EE1060">
        <v>0.0200012259259259</v>
      </c>
      <c r="EF1060">
        <v>0</v>
      </c>
      <c r="EG1060">
        <v>493.148259259259</v>
      </c>
      <c r="EH1060">
        <v>5.00063</v>
      </c>
      <c r="EI1060">
        <v>9911.84851851852</v>
      </c>
      <c r="EJ1060">
        <v>17256.9148148148</v>
      </c>
      <c r="EK1060">
        <v>37.8097037037037</v>
      </c>
      <c r="EL1060">
        <v>37.9324074074074</v>
      </c>
      <c r="EM1060">
        <v>37.3236666666667</v>
      </c>
      <c r="EN1060">
        <v>37.187</v>
      </c>
      <c r="EO1060">
        <v>38.812</v>
      </c>
      <c r="EP1060">
        <v>1955.1</v>
      </c>
      <c r="EQ1060">
        <v>39.9003703703704</v>
      </c>
      <c r="ER1060">
        <v>0</v>
      </c>
      <c r="ES1060">
        <v>1659038692.9</v>
      </c>
      <c r="ET1060">
        <v>0</v>
      </c>
      <c r="EU1060">
        <v>493.129730769231</v>
      </c>
      <c r="EV1060">
        <v>-3.55675214079233</v>
      </c>
      <c r="EW1060">
        <v>-61.4198290751307</v>
      </c>
      <c r="EX1060">
        <v>9911.715</v>
      </c>
      <c r="EY1060">
        <v>15</v>
      </c>
      <c r="EZ1060">
        <v>1659035359.5</v>
      </c>
      <c r="FA1060" t="s">
        <v>1976</v>
      </c>
      <c r="FB1060">
        <v>1659035357.5</v>
      </c>
      <c r="FC1060">
        <v>1659035359.5</v>
      </c>
      <c r="FD1060">
        <v>1</v>
      </c>
      <c r="FE1060">
        <v>-0.104</v>
      </c>
      <c r="FF1060">
        <v>-0.037</v>
      </c>
      <c r="FG1060">
        <v>6.435</v>
      </c>
      <c r="FH1060">
        <v>0.501</v>
      </c>
      <c r="FI1060">
        <v>420</v>
      </c>
      <c r="FJ1060">
        <v>25</v>
      </c>
      <c r="FK1060">
        <v>0.45</v>
      </c>
      <c r="FL1060">
        <v>0.11</v>
      </c>
      <c r="FM1060">
        <v>-42.303687804878</v>
      </c>
      <c r="FN1060">
        <v>-1.08647665505229</v>
      </c>
      <c r="FO1060">
        <v>0.401905976260267</v>
      </c>
      <c r="FP1060">
        <v>0</v>
      </c>
      <c r="FQ1060">
        <v>493.393647058824</v>
      </c>
      <c r="FR1060">
        <v>-3.42725745145485</v>
      </c>
      <c r="FS1060">
        <v>0.393896588575409</v>
      </c>
      <c r="FT1060">
        <v>0</v>
      </c>
      <c r="FU1060">
        <v>2.27802048780488</v>
      </c>
      <c r="FV1060">
        <v>-0.0393890592334439</v>
      </c>
      <c r="FW1060">
        <v>0.0045240931991109</v>
      </c>
      <c r="FX1060">
        <v>1</v>
      </c>
      <c r="FY1060">
        <v>1</v>
      </c>
      <c r="FZ1060">
        <v>3</v>
      </c>
      <c r="GA1060" t="s">
        <v>421</v>
      </c>
      <c r="GB1060">
        <v>2.97371</v>
      </c>
      <c r="GC1060">
        <v>2.69757</v>
      </c>
      <c r="GD1060">
        <v>0.192979</v>
      </c>
      <c r="GE1060">
        <v>0.197715</v>
      </c>
      <c r="GF1060">
        <v>0.0997396</v>
      </c>
      <c r="GG1060">
        <v>0.0936402</v>
      </c>
      <c r="GH1060">
        <v>31430.9</v>
      </c>
      <c r="GI1060">
        <v>34180</v>
      </c>
      <c r="GJ1060">
        <v>35290.3</v>
      </c>
      <c r="GK1060">
        <v>38633.8</v>
      </c>
      <c r="GL1060">
        <v>45048.1</v>
      </c>
      <c r="GM1060">
        <v>50576.6</v>
      </c>
      <c r="GN1060">
        <v>55163.9</v>
      </c>
      <c r="GO1060">
        <v>61968.8</v>
      </c>
      <c r="GP1060">
        <v>1.9868</v>
      </c>
      <c r="GQ1060">
        <v>1.8564</v>
      </c>
      <c r="GR1060">
        <v>0.152141</v>
      </c>
      <c r="GS1060">
        <v>0</v>
      </c>
      <c r="GT1060">
        <v>25.282</v>
      </c>
      <c r="GU1060">
        <v>999.9</v>
      </c>
      <c r="GV1060">
        <v>57.545</v>
      </c>
      <c r="GW1060">
        <v>29.134</v>
      </c>
      <c r="GX1060">
        <v>25.8447</v>
      </c>
      <c r="GY1060">
        <v>55.862</v>
      </c>
      <c r="GZ1060">
        <v>46.0938</v>
      </c>
      <c r="HA1060">
        <v>1</v>
      </c>
      <c r="HB1060">
        <v>-0.0694309</v>
      </c>
      <c r="HC1060">
        <v>-0.0339869</v>
      </c>
      <c r="HD1060">
        <v>20.1138</v>
      </c>
      <c r="HE1060">
        <v>5.19812</v>
      </c>
      <c r="HF1060">
        <v>12.004</v>
      </c>
      <c r="HG1060">
        <v>4.9756</v>
      </c>
      <c r="HH1060">
        <v>3.2936</v>
      </c>
      <c r="HI1060">
        <v>9999</v>
      </c>
      <c r="HJ1060">
        <v>9999</v>
      </c>
      <c r="HK1060">
        <v>9999</v>
      </c>
      <c r="HL1060">
        <v>631.8</v>
      </c>
      <c r="HM1060">
        <v>1.86313</v>
      </c>
      <c r="HN1060">
        <v>1.86798</v>
      </c>
      <c r="HO1060">
        <v>1.86783</v>
      </c>
      <c r="HP1060">
        <v>1.86893</v>
      </c>
      <c r="HQ1060">
        <v>1.86981</v>
      </c>
      <c r="HR1060">
        <v>1.86584</v>
      </c>
      <c r="HS1060">
        <v>1.86691</v>
      </c>
      <c r="HT1060">
        <v>1.86829</v>
      </c>
      <c r="HU1060">
        <v>5</v>
      </c>
      <c r="HV1060">
        <v>0</v>
      </c>
      <c r="HW1060">
        <v>0</v>
      </c>
      <c r="HX1060">
        <v>0</v>
      </c>
      <c r="HY1060" t="s">
        <v>422</v>
      </c>
      <c r="HZ1060" t="s">
        <v>423</v>
      </c>
      <c r="IA1060" t="s">
        <v>424</v>
      </c>
      <c r="IB1060" t="s">
        <v>424</v>
      </c>
      <c r="IC1060" t="s">
        <v>424</v>
      </c>
      <c r="ID1060" t="s">
        <v>424</v>
      </c>
      <c r="IE1060">
        <v>0</v>
      </c>
      <c r="IF1060">
        <v>100</v>
      </c>
      <c r="IG1060">
        <v>100</v>
      </c>
      <c r="IH1060">
        <v>11.22</v>
      </c>
      <c r="II1060">
        <v>0.4015</v>
      </c>
      <c r="IJ1060">
        <v>3.92360093765785</v>
      </c>
      <c r="IK1060">
        <v>0.00601174518973114</v>
      </c>
      <c r="IL1060">
        <v>2.77886958061485e-07</v>
      </c>
      <c r="IM1060">
        <v>-3.54636231360687e-10</v>
      </c>
      <c r="IN1060">
        <v>-0.0563701243599933</v>
      </c>
      <c r="IO1060">
        <v>-0.0144154843440888</v>
      </c>
      <c r="IP1060">
        <v>0.00183489941427445</v>
      </c>
      <c r="IQ1060">
        <v>-1.27444401181449e-05</v>
      </c>
      <c r="IR1060">
        <v>-4</v>
      </c>
      <c r="IS1060">
        <v>1848</v>
      </c>
      <c r="IT1060">
        <v>1</v>
      </c>
      <c r="IU1060">
        <v>25</v>
      </c>
      <c r="IV1060">
        <v>55.6</v>
      </c>
      <c r="IW1060">
        <v>55.6</v>
      </c>
      <c r="IX1060">
        <v>2.5769</v>
      </c>
      <c r="IY1060">
        <v>2.6123</v>
      </c>
      <c r="IZ1060">
        <v>1.54785</v>
      </c>
      <c r="JA1060">
        <v>2.30591</v>
      </c>
      <c r="JB1060">
        <v>1.34644</v>
      </c>
      <c r="JC1060">
        <v>2.31201</v>
      </c>
      <c r="JD1060">
        <v>33.5355</v>
      </c>
      <c r="JE1060">
        <v>24.2188</v>
      </c>
      <c r="JF1060">
        <v>18</v>
      </c>
      <c r="JG1060">
        <v>498.791</v>
      </c>
      <c r="JH1060">
        <v>414.482</v>
      </c>
      <c r="JI1060">
        <v>24.9998</v>
      </c>
      <c r="JJ1060">
        <v>26.3664</v>
      </c>
      <c r="JK1060">
        <v>30</v>
      </c>
      <c r="JL1060">
        <v>26.3267</v>
      </c>
      <c r="JM1060">
        <v>26.2695</v>
      </c>
      <c r="JN1060">
        <v>51.5822</v>
      </c>
      <c r="JO1060">
        <v>28.4683</v>
      </c>
      <c r="JP1060">
        <v>88.442</v>
      </c>
      <c r="JQ1060">
        <v>25</v>
      </c>
      <c r="JR1060">
        <v>1321.19</v>
      </c>
      <c r="JS1060">
        <v>20.6521</v>
      </c>
      <c r="JT1060">
        <v>102.331</v>
      </c>
      <c r="JU1060">
        <v>103.147</v>
      </c>
    </row>
    <row r="1061" spans="1:281">
      <c r="A1061">
        <v>1043</v>
      </c>
      <c r="B1061">
        <v>1659038698.5</v>
      </c>
      <c r="C1061">
        <v>15015.4000000954</v>
      </c>
      <c r="D1061" t="s">
        <v>2521</v>
      </c>
      <c r="E1061" t="s">
        <v>2522</v>
      </c>
      <c r="F1061">
        <v>5</v>
      </c>
      <c r="G1061" t="s">
        <v>2364</v>
      </c>
      <c r="H1061" t="s">
        <v>417</v>
      </c>
      <c r="I1061">
        <v>1659038690.71429</v>
      </c>
      <c r="J1061">
        <f>(K1061)/1000</f>
        <v>0</v>
      </c>
      <c r="K1061">
        <f>IF(CZ1061, AN1061, AH1061)</f>
        <v>0</v>
      </c>
      <c r="L1061">
        <f>IF(CZ1061, AI1061, AG1061)</f>
        <v>0</v>
      </c>
      <c r="M1061">
        <f>DB1061 - IF(AU1061&gt;1, L1061*CV1061*100.0/(AW1061*DP1061), 0)</f>
        <v>0</v>
      </c>
      <c r="N1061">
        <f>((T1061-J1061/2)*M1061-L1061)/(T1061+J1061/2)</f>
        <v>0</v>
      </c>
      <c r="O1061">
        <f>N1061*(DI1061+DJ1061)/1000.0</f>
        <v>0</v>
      </c>
      <c r="P1061">
        <f>(DB1061 - IF(AU1061&gt;1, L1061*CV1061*100.0/(AW1061*DP1061), 0))*(DI1061+DJ1061)/1000.0</f>
        <v>0</v>
      </c>
      <c r="Q1061">
        <f>2.0/((1/S1061-1/R1061)+SIGN(S1061)*SQRT((1/S1061-1/R1061)*(1/S1061-1/R1061) + 4*CW1061/((CW1061+1)*(CW1061+1))*(2*1/S1061*1/R1061-1/R1061*1/R1061)))</f>
        <v>0</v>
      </c>
      <c r="R1061">
        <f>IF(LEFT(CX1061,1)&lt;&gt;"0",IF(LEFT(CX1061,1)="1",3.0,CY1061),$D$5+$E$5*(DP1061*DI1061/($K$5*1000))+$F$5*(DP1061*DI1061/($K$5*1000))*MAX(MIN(CV1061,$J$5),$I$5)*MAX(MIN(CV1061,$J$5),$I$5)+$G$5*MAX(MIN(CV1061,$J$5),$I$5)*(DP1061*DI1061/($K$5*1000))+$H$5*(DP1061*DI1061/($K$5*1000))*(DP1061*DI1061/($K$5*1000)))</f>
        <v>0</v>
      </c>
      <c r="S1061">
        <f>J1061*(1000-(1000*0.61365*exp(17.502*W1061/(240.97+W1061))/(DI1061+DJ1061)+DD1061)/2)/(1000*0.61365*exp(17.502*W1061/(240.97+W1061))/(DI1061+DJ1061)-DD1061)</f>
        <v>0</v>
      </c>
      <c r="T1061">
        <f>1/((CW1061+1)/(Q1061/1.6)+1/(R1061/1.37)) + CW1061/((CW1061+1)/(Q1061/1.6) + CW1061/(R1061/1.37))</f>
        <v>0</v>
      </c>
      <c r="U1061">
        <f>(CR1061*CU1061)</f>
        <v>0</v>
      </c>
      <c r="V1061">
        <f>(DK1061+(U1061+2*0.95*5.67E-8*(((DK1061+$B$7)+273)^4-(DK1061+273)^4)-44100*J1061)/(1.84*29.3*R1061+8*0.95*5.67E-8*(DK1061+273)^3))</f>
        <v>0</v>
      </c>
      <c r="W1061">
        <f>($C$7*DL1061+$D$7*DM1061+$E$7*V1061)</f>
        <v>0</v>
      </c>
      <c r="X1061">
        <f>0.61365*exp(17.502*W1061/(240.97+W1061))</f>
        <v>0</v>
      </c>
      <c r="Y1061">
        <f>(Z1061/AA1061*100)</f>
        <v>0</v>
      </c>
      <c r="Z1061">
        <f>DD1061*(DI1061+DJ1061)/1000</f>
        <v>0</v>
      </c>
      <c r="AA1061">
        <f>0.61365*exp(17.502*DK1061/(240.97+DK1061))</f>
        <v>0</v>
      </c>
      <c r="AB1061">
        <f>(X1061-DD1061*(DI1061+DJ1061)/1000)</f>
        <v>0</v>
      </c>
      <c r="AC1061">
        <f>(-J1061*44100)</f>
        <v>0</v>
      </c>
      <c r="AD1061">
        <f>2*29.3*R1061*0.92*(DK1061-W1061)</f>
        <v>0</v>
      </c>
      <c r="AE1061">
        <f>2*0.95*5.67E-8*(((DK1061+$B$7)+273)^4-(W1061+273)^4)</f>
        <v>0</v>
      </c>
      <c r="AF1061">
        <f>U1061+AE1061+AC1061+AD1061</f>
        <v>0</v>
      </c>
      <c r="AG1061">
        <f>DH1061*AU1061*(DC1061-DB1061*(1000-AU1061*DE1061)/(1000-AU1061*DD1061))/(100*CV1061)</f>
        <v>0</v>
      </c>
      <c r="AH1061">
        <f>1000*DH1061*AU1061*(DD1061-DE1061)/(100*CV1061*(1000-AU1061*DD1061))</f>
        <v>0</v>
      </c>
      <c r="AI1061">
        <f>(AJ1061 - AK1061 - DI1061*1E3/(8.314*(DK1061+273.15)) * AM1061/DH1061 * AL1061) * DH1061/(100*CV1061) * (1000 - DE1061)/1000</f>
        <v>0</v>
      </c>
      <c r="AJ1061">
        <v>1346.03633967998</v>
      </c>
      <c r="AK1061">
        <v>1314.10509090909</v>
      </c>
      <c r="AL1061">
        <v>3.31931103967642</v>
      </c>
      <c r="AM1061">
        <v>66.0516311451933</v>
      </c>
      <c r="AN1061">
        <f>(AP1061 - AO1061 + DI1061*1E3/(8.314*(DK1061+273.15)) * AR1061/DH1061 * AQ1061) * DH1061/(100*CV1061) * 1000/(1000 - AP1061)</f>
        <v>0</v>
      </c>
      <c r="AO1061">
        <v>20.5995612793672</v>
      </c>
      <c r="AP1061">
        <v>22.8675244755245</v>
      </c>
      <c r="AQ1061">
        <v>-1.74024238506099e-05</v>
      </c>
      <c r="AR1061">
        <v>92.4097792653795</v>
      </c>
      <c r="AS1061">
        <v>0</v>
      </c>
      <c r="AT1061">
        <v>0</v>
      </c>
      <c r="AU1061">
        <f>IF(AS1061*$H$13&gt;=AW1061,1.0,(AW1061/(AW1061-AS1061*$H$13)))</f>
        <v>0</v>
      </c>
      <c r="AV1061">
        <f>(AU1061-1)*100</f>
        <v>0</v>
      </c>
      <c r="AW1061">
        <f>MAX(0,($B$13+$C$13*DP1061)/(1+$D$13*DP1061)*DI1061/(DK1061+273)*$E$13)</f>
        <v>0</v>
      </c>
      <c r="AX1061" t="s">
        <v>418</v>
      </c>
      <c r="AY1061" t="s">
        <v>418</v>
      </c>
      <c r="AZ1061">
        <v>0</v>
      </c>
      <c r="BA1061">
        <v>0</v>
      </c>
      <c r="BB1061">
        <f>1-AZ1061/BA1061</f>
        <v>0</v>
      </c>
      <c r="BC1061">
        <v>0</v>
      </c>
      <c r="BD1061" t="s">
        <v>418</v>
      </c>
      <c r="BE1061" t="s">
        <v>418</v>
      </c>
      <c r="BF1061">
        <v>0</v>
      </c>
      <c r="BG1061">
        <v>0</v>
      </c>
      <c r="BH1061">
        <f>1-BF1061/BG1061</f>
        <v>0</v>
      </c>
      <c r="BI1061">
        <v>0.5</v>
      </c>
      <c r="BJ1061">
        <f>CS1061</f>
        <v>0</v>
      </c>
      <c r="BK1061">
        <f>L1061</f>
        <v>0</v>
      </c>
      <c r="BL1061">
        <f>BH1061*BI1061*BJ1061</f>
        <v>0</v>
      </c>
      <c r="BM1061">
        <f>(BK1061-BC1061)/BJ1061</f>
        <v>0</v>
      </c>
      <c r="BN1061">
        <f>(BA1061-BG1061)/BG1061</f>
        <v>0</v>
      </c>
      <c r="BO1061">
        <f>AZ1061/(BB1061+AZ1061/BG1061)</f>
        <v>0</v>
      </c>
      <c r="BP1061" t="s">
        <v>418</v>
      </c>
      <c r="BQ1061">
        <v>0</v>
      </c>
      <c r="BR1061">
        <f>IF(BQ1061&lt;&gt;0, BQ1061, BO1061)</f>
        <v>0</v>
      </c>
      <c r="BS1061">
        <f>1-BR1061/BG1061</f>
        <v>0</v>
      </c>
      <c r="BT1061">
        <f>(BG1061-BF1061)/(BG1061-BR1061)</f>
        <v>0</v>
      </c>
      <c r="BU1061">
        <f>(BA1061-BG1061)/(BA1061-BR1061)</f>
        <v>0</v>
      </c>
      <c r="BV1061">
        <f>(BG1061-BF1061)/(BG1061-AZ1061)</f>
        <v>0</v>
      </c>
      <c r="BW1061">
        <f>(BA1061-BG1061)/(BA1061-AZ1061)</f>
        <v>0</v>
      </c>
      <c r="BX1061">
        <f>(BT1061*BR1061/BF1061)</f>
        <v>0</v>
      </c>
      <c r="BY1061">
        <f>(1-BX1061)</f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f>$B$11*DQ1061+$C$11*DR1061+$F$11*EC1061*(1-EF1061)</f>
        <v>0</v>
      </c>
      <c r="CS1061">
        <f>CR1061*CT1061</f>
        <v>0</v>
      </c>
      <c r="CT1061">
        <f>($B$11*$D$9+$C$11*$D$9+$F$11*((EP1061+EH1061)/MAX(EP1061+EH1061+EQ1061, 0.1)*$I$9+EQ1061/MAX(EP1061+EH1061+EQ1061, 0.1)*$J$9))/($B$11+$C$11+$F$11)</f>
        <v>0</v>
      </c>
      <c r="CU1061">
        <f>($B$11*$K$9+$C$11*$K$9+$F$11*((EP1061+EH1061)/MAX(EP1061+EH1061+EQ1061, 0.1)*$P$9+EQ1061/MAX(EP1061+EH1061+EQ1061, 0.1)*$Q$9))/($B$11+$C$11+$F$11)</f>
        <v>0</v>
      </c>
      <c r="CV1061">
        <v>6</v>
      </c>
      <c r="CW1061">
        <v>0.5</v>
      </c>
      <c r="CX1061" t="s">
        <v>419</v>
      </c>
      <c r="CY1061">
        <v>2</v>
      </c>
      <c r="CZ1061" t="b">
        <v>1</v>
      </c>
      <c r="DA1061">
        <v>1659038690.71429</v>
      </c>
      <c r="DB1061">
        <v>1259.88321428571</v>
      </c>
      <c r="DC1061">
        <v>1301.88714285714</v>
      </c>
      <c r="DD1061">
        <v>22.8717571428571</v>
      </c>
      <c r="DE1061">
        <v>20.5998428571429</v>
      </c>
      <c r="DF1061">
        <v>1248.71142857143</v>
      </c>
      <c r="DG1061">
        <v>22.470175</v>
      </c>
      <c r="DH1061">
        <v>500.097071428571</v>
      </c>
      <c r="DI1061">
        <v>90.2429892857143</v>
      </c>
      <c r="DJ1061">
        <v>0.0436925</v>
      </c>
      <c r="DK1061">
        <v>27.1901964285714</v>
      </c>
      <c r="DL1061">
        <v>27.722175</v>
      </c>
      <c r="DM1061">
        <v>999.9</v>
      </c>
      <c r="DN1061">
        <v>0</v>
      </c>
      <c r="DO1061">
        <v>0</v>
      </c>
      <c r="DP1061">
        <v>10015</v>
      </c>
      <c r="DQ1061">
        <v>0</v>
      </c>
      <c r="DR1061">
        <v>16.1039571428571</v>
      </c>
      <c r="DS1061">
        <v>-42.0032392857143</v>
      </c>
      <c r="DT1061">
        <v>1289.37285714286</v>
      </c>
      <c r="DU1061">
        <v>1329.26928571429</v>
      </c>
      <c r="DV1061">
        <v>2.27191571428571</v>
      </c>
      <c r="DW1061">
        <v>1301.88714285714</v>
      </c>
      <c r="DX1061">
        <v>20.5998428571429</v>
      </c>
      <c r="DY1061">
        <v>2.06401535714286</v>
      </c>
      <c r="DZ1061">
        <v>1.85899142857143</v>
      </c>
      <c r="EA1061">
        <v>17.9441642857143</v>
      </c>
      <c r="EB1061">
        <v>16.2918392857143</v>
      </c>
      <c r="EC1061">
        <v>1999.98964285714</v>
      </c>
      <c r="ED1061">
        <v>0.979998571428571</v>
      </c>
      <c r="EE1061">
        <v>0.0200012428571429</v>
      </c>
      <c r="EF1061">
        <v>0</v>
      </c>
      <c r="EG1061">
        <v>492.821321428571</v>
      </c>
      <c r="EH1061">
        <v>5.00063</v>
      </c>
      <c r="EI1061">
        <v>9906.62857142857</v>
      </c>
      <c r="EJ1061">
        <v>17256.8107142857</v>
      </c>
      <c r="EK1061">
        <v>37.7987142857143</v>
      </c>
      <c r="EL1061">
        <v>37.9215</v>
      </c>
      <c r="EM1061">
        <v>37.31425</v>
      </c>
      <c r="EN1061">
        <v>37.187</v>
      </c>
      <c r="EO1061">
        <v>38.812</v>
      </c>
      <c r="EP1061">
        <v>1955.08964285714</v>
      </c>
      <c r="EQ1061">
        <v>39.9</v>
      </c>
      <c r="ER1061">
        <v>0</v>
      </c>
      <c r="ES1061">
        <v>1659038697.7</v>
      </c>
      <c r="ET1061">
        <v>0</v>
      </c>
      <c r="EU1061">
        <v>492.807615384615</v>
      </c>
      <c r="EV1061">
        <v>-3.24273505181287</v>
      </c>
      <c r="EW1061">
        <v>-71.1702564555572</v>
      </c>
      <c r="EX1061">
        <v>9906.385</v>
      </c>
      <c r="EY1061">
        <v>15</v>
      </c>
      <c r="EZ1061">
        <v>1659035359.5</v>
      </c>
      <c r="FA1061" t="s">
        <v>1976</v>
      </c>
      <c r="FB1061">
        <v>1659035357.5</v>
      </c>
      <c r="FC1061">
        <v>1659035359.5</v>
      </c>
      <c r="FD1061">
        <v>1</v>
      </c>
      <c r="FE1061">
        <v>-0.104</v>
      </c>
      <c r="FF1061">
        <v>-0.037</v>
      </c>
      <c r="FG1061">
        <v>6.435</v>
      </c>
      <c r="FH1061">
        <v>0.501</v>
      </c>
      <c r="FI1061">
        <v>420</v>
      </c>
      <c r="FJ1061">
        <v>25</v>
      </c>
      <c r="FK1061">
        <v>0.45</v>
      </c>
      <c r="FL1061">
        <v>0.11</v>
      </c>
      <c r="FM1061">
        <v>-42.1973756097561</v>
      </c>
      <c r="FN1061">
        <v>2.71396097560981</v>
      </c>
      <c r="FO1061">
        <v>0.575147882904905</v>
      </c>
      <c r="FP1061">
        <v>0</v>
      </c>
      <c r="FQ1061">
        <v>493.036764705882</v>
      </c>
      <c r="FR1061">
        <v>-3.75844156191016</v>
      </c>
      <c r="FS1061">
        <v>0.412297655100521</v>
      </c>
      <c r="FT1061">
        <v>0</v>
      </c>
      <c r="FU1061">
        <v>2.27481951219512</v>
      </c>
      <c r="FV1061">
        <v>-0.0425264111498246</v>
      </c>
      <c r="FW1061">
        <v>0.00485829988893512</v>
      </c>
      <c r="FX1061">
        <v>1</v>
      </c>
      <c r="FY1061">
        <v>1</v>
      </c>
      <c r="FZ1061">
        <v>3</v>
      </c>
      <c r="GA1061" t="s">
        <v>421</v>
      </c>
      <c r="GB1061">
        <v>2.97377</v>
      </c>
      <c r="GC1061">
        <v>2.69821</v>
      </c>
      <c r="GD1061">
        <v>0.194498</v>
      </c>
      <c r="GE1061">
        <v>0.199134</v>
      </c>
      <c r="GF1061">
        <v>0.0997293</v>
      </c>
      <c r="GG1061">
        <v>0.093645</v>
      </c>
      <c r="GH1061">
        <v>31372.4</v>
      </c>
      <c r="GI1061">
        <v>34119.6</v>
      </c>
      <c r="GJ1061">
        <v>35290.9</v>
      </c>
      <c r="GK1061">
        <v>38633.8</v>
      </c>
      <c r="GL1061">
        <v>45048.7</v>
      </c>
      <c r="GM1061">
        <v>50576.5</v>
      </c>
      <c r="GN1061">
        <v>55164</v>
      </c>
      <c r="GO1061">
        <v>61968.9</v>
      </c>
      <c r="GP1061">
        <v>1.9868</v>
      </c>
      <c r="GQ1061">
        <v>1.857</v>
      </c>
      <c r="GR1061">
        <v>0.15229</v>
      </c>
      <c r="GS1061">
        <v>0</v>
      </c>
      <c r="GT1061">
        <v>25.282</v>
      </c>
      <c r="GU1061">
        <v>999.9</v>
      </c>
      <c r="GV1061">
        <v>57.545</v>
      </c>
      <c r="GW1061">
        <v>29.134</v>
      </c>
      <c r="GX1061">
        <v>25.8452</v>
      </c>
      <c r="GY1061">
        <v>55.932</v>
      </c>
      <c r="GZ1061">
        <v>45.5609</v>
      </c>
      <c r="HA1061">
        <v>1</v>
      </c>
      <c r="HB1061">
        <v>-0.0696341</v>
      </c>
      <c r="HC1061">
        <v>-0.0348584</v>
      </c>
      <c r="HD1061">
        <v>20.1136</v>
      </c>
      <c r="HE1061">
        <v>5.19932</v>
      </c>
      <c r="HF1061">
        <v>12.004</v>
      </c>
      <c r="HG1061">
        <v>4.976</v>
      </c>
      <c r="HH1061">
        <v>3.2936</v>
      </c>
      <c r="HI1061">
        <v>9999</v>
      </c>
      <c r="HJ1061">
        <v>9999</v>
      </c>
      <c r="HK1061">
        <v>9999</v>
      </c>
      <c r="HL1061">
        <v>631.8</v>
      </c>
      <c r="HM1061">
        <v>1.8631</v>
      </c>
      <c r="HN1061">
        <v>1.86798</v>
      </c>
      <c r="HO1061">
        <v>1.86777</v>
      </c>
      <c r="HP1061">
        <v>1.86893</v>
      </c>
      <c r="HQ1061">
        <v>1.86981</v>
      </c>
      <c r="HR1061">
        <v>1.86584</v>
      </c>
      <c r="HS1061">
        <v>1.86691</v>
      </c>
      <c r="HT1061">
        <v>1.86829</v>
      </c>
      <c r="HU1061">
        <v>5</v>
      </c>
      <c r="HV1061">
        <v>0</v>
      </c>
      <c r="HW1061">
        <v>0</v>
      </c>
      <c r="HX1061">
        <v>0</v>
      </c>
      <c r="HY1061" t="s">
        <v>422</v>
      </c>
      <c r="HZ1061" t="s">
        <v>423</v>
      </c>
      <c r="IA1061" t="s">
        <v>424</v>
      </c>
      <c r="IB1061" t="s">
        <v>424</v>
      </c>
      <c r="IC1061" t="s">
        <v>424</v>
      </c>
      <c r="ID1061" t="s">
        <v>424</v>
      </c>
      <c r="IE1061">
        <v>0</v>
      </c>
      <c r="IF1061">
        <v>100</v>
      </c>
      <c r="IG1061">
        <v>100</v>
      </c>
      <c r="IH1061">
        <v>11.3</v>
      </c>
      <c r="II1061">
        <v>0.4014</v>
      </c>
      <c r="IJ1061">
        <v>3.92360093765785</v>
      </c>
      <c r="IK1061">
        <v>0.00601174518973114</v>
      </c>
      <c r="IL1061">
        <v>2.77886958061485e-07</v>
      </c>
      <c r="IM1061">
        <v>-3.54636231360687e-10</v>
      </c>
      <c r="IN1061">
        <v>-0.0563701243599933</v>
      </c>
      <c r="IO1061">
        <v>-0.0144154843440888</v>
      </c>
      <c r="IP1061">
        <v>0.00183489941427445</v>
      </c>
      <c r="IQ1061">
        <v>-1.27444401181449e-05</v>
      </c>
      <c r="IR1061">
        <v>-4</v>
      </c>
      <c r="IS1061">
        <v>1848</v>
      </c>
      <c r="IT1061">
        <v>1</v>
      </c>
      <c r="IU1061">
        <v>25</v>
      </c>
      <c r="IV1061">
        <v>55.7</v>
      </c>
      <c r="IW1061">
        <v>55.6</v>
      </c>
      <c r="IX1061">
        <v>2.60376</v>
      </c>
      <c r="IY1061">
        <v>2.6001</v>
      </c>
      <c r="IZ1061">
        <v>1.54785</v>
      </c>
      <c r="JA1061">
        <v>2.30591</v>
      </c>
      <c r="JB1061">
        <v>1.34644</v>
      </c>
      <c r="JC1061">
        <v>2.41821</v>
      </c>
      <c r="JD1061">
        <v>33.5355</v>
      </c>
      <c r="JE1061">
        <v>24.2276</v>
      </c>
      <c r="JF1061">
        <v>18</v>
      </c>
      <c r="JG1061">
        <v>498.769</v>
      </c>
      <c r="JH1061">
        <v>414.805</v>
      </c>
      <c r="JI1061">
        <v>24.9998</v>
      </c>
      <c r="JJ1061">
        <v>26.3642</v>
      </c>
      <c r="JK1061">
        <v>29.9998</v>
      </c>
      <c r="JL1061">
        <v>26.3245</v>
      </c>
      <c r="JM1061">
        <v>26.2673</v>
      </c>
      <c r="JN1061">
        <v>52.1078</v>
      </c>
      <c r="JO1061">
        <v>28.4683</v>
      </c>
      <c r="JP1061">
        <v>88.442</v>
      </c>
      <c r="JQ1061">
        <v>25</v>
      </c>
      <c r="JR1061">
        <v>1341.39</v>
      </c>
      <c r="JS1061">
        <v>20.6624</v>
      </c>
      <c r="JT1061">
        <v>102.332</v>
      </c>
      <c r="JU1061">
        <v>103.147</v>
      </c>
    </row>
    <row r="1062" spans="1:281">
      <c r="A1062">
        <v>1044</v>
      </c>
      <c r="B1062">
        <v>1659038703.5</v>
      </c>
      <c r="C1062">
        <v>15020.4000000954</v>
      </c>
      <c r="D1062" t="s">
        <v>2523</v>
      </c>
      <c r="E1062" t="s">
        <v>2524</v>
      </c>
      <c r="F1062">
        <v>5</v>
      </c>
      <c r="G1062" t="s">
        <v>2364</v>
      </c>
      <c r="H1062" t="s">
        <v>417</v>
      </c>
      <c r="I1062">
        <v>1659038696</v>
      </c>
      <c r="J1062">
        <f>(K1062)/1000</f>
        <v>0</v>
      </c>
      <c r="K1062">
        <f>IF(CZ1062, AN1062, AH1062)</f>
        <v>0</v>
      </c>
      <c r="L1062">
        <f>IF(CZ1062, AI1062, AG1062)</f>
        <v>0</v>
      </c>
      <c r="M1062">
        <f>DB1062 - IF(AU1062&gt;1, L1062*CV1062*100.0/(AW1062*DP1062), 0)</f>
        <v>0</v>
      </c>
      <c r="N1062">
        <f>((T1062-J1062/2)*M1062-L1062)/(T1062+J1062/2)</f>
        <v>0</v>
      </c>
      <c r="O1062">
        <f>N1062*(DI1062+DJ1062)/1000.0</f>
        <v>0</v>
      </c>
      <c r="P1062">
        <f>(DB1062 - IF(AU1062&gt;1, L1062*CV1062*100.0/(AW1062*DP1062), 0))*(DI1062+DJ1062)/1000.0</f>
        <v>0</v>
      </c>
      <c r="Q1062">
        <f>2.0/((1/S1062-1/R1062)+SIGN(S1062)*SQRT((1/S1062-1/R1062)*(1/S1062-1/R1062) + 4*CW1062/((CW1062+1)*(CW1062+1))*(2*1/S1062*1/R1062-1/R1062*1/R1062)))</f>
        <v>0</v>
      </c>
      <c r="R1062">
        <f>IF(LEFT(CX1062,1)&lt;&gt;"0",IF(LEFT(CX1062,1)="1",3.0,CY1062),$D$5+$E$5*(DP1062*DI1062/($K$5*1000))+$F$5*(DP1062*DI1062/($K$5*1000))*MAX(MIN(CV1062,$J$5),$I$5)*MAX(MIN(CV1062,$J$5),$I$5)+$G$5*MAX(MIN(CV1062,$J$5),$I$5)*(DP1062*DI1062/($K$5*1000))+$H$5*(DP1062*DI1062/($K$5*1000))*(DP1062*DI1062/($K$5*1000)))</f>
        <v>0</v>
      </c>
      <c r="S1062">
        <f>J1062*(1000-(1000*0.61365*exp(17.502*W1062/(240.97+W1062))/(DI1062+DJ1062)+DD1062)/2)/(1000*0.61365*exp(17.502*W1062/(240.97+W1062))/(DI1062+DJ1062)-DD1062)</f>
        <v>0</v>
      </c>
      <c r="T1062">
        <f>1/((CW1062+1)/(Q1062/1.6)+1/(R1062/1.37)) + CW1062/((CW1062+1)/(Q1062/1.6) + CW1062/(R1062/1.37))</f>
        <v>0</v>
      </c>
      <c r="U1062">
        <f>(CR1062*CU1062)</f>
        <v>0</v>
      </c>
      <c r="V1062">
        <f>(DK1062+(U1062+2*0.95*5.67E-8*(((DK1062+$B$7)+273)^4-(DK1062+273)^4)-44100*J1062)/(1.84*29.3*R1062+8*0.95*5.67E-8*(DK1062+273)^3))</f>
        <v>0</v>
      </c>
      <c r="W1062">
        <f>($C$7*DL1062+$D$7*DM1062+$E$7*V1062)</f>
        <v>0</v>
      </c>
      <c r="X1062">
        <f>0.61365*exp(17.502*W1062/(240.97+W1062))</f>
        <v>0</v>
      </c>
      <c r="Y1062">
        <f>(Z1062/AA1062*100)</f>
        <v>0</v>
      </c>
      <c r="Z1062">
        <f>DD1062*(DI1062+DJ1062)/1000</f>
        <v>0</v>
      </c>
      <c r="AA1062">
        <f>0.61365*exp(17.502*DK1062/(240.97+DK1062))</f>
        <v>0</v>
      </c>
      <c r="AB1062">
        <f>(X1062-DD1062*(DI1062+DJ1062)/1000)</f>
        <v>0</v>
      </c>
      <c r="AC1062">
        <f>(-J1062*44100)</f>
        <v>0</v>
      </c>
      <c r="AD1062">
        <f>2*29.3*R1062*0.92*(DK1062-W1062)</f>
        <v>0</v>
      </c>
      <c r="AE1062">
        <f>2*0.95*5.67E-8*(((DK1062+$B$7)+273)^4-(W1062+273)^4)</f>
        <v>0</v>
      </c>
      <c r="AF1062">
        <f>U1062+AE1062+AC1062+AD1062</f>
        <v>0</v>
      </c>
      <c r="AG1062">
        <f>DH1062*AU1062*(DC1062-DB1062*(1000-AU1062*DE1062)/(1000-AU1062*DD1062))/(100*CV1062)</f>
        <v>0</v>
      </c>
      <c r="AH1062">
        <f>1000*DH1062*AU1062*(DD1062-DE1062)/(100*CV1062*(1000-AU1062*DD1062))</f>
        <v>0</v>
      </c>
      <c r="AI1062">
        <f>(AJ1062 - AK1062 - DI1062*1E3/(8.314*(DK1062+273.15)) * AM1062/DH1062 * AL1062) * DH1062/(100*CV1062) * (1000 - DE1062)/1000</f>
        <v>0</v>
      </c>
      <c r="AJ1062">
        <v>1362.93532969372</v>
      </c>
      <c r="AK1062">
        <v>1330.68678787879</v>
      </c>
      <c r="AL1062">
        <v>3.39195544304918</v>
      </c>
      <c r="AM1062">
        <v>66.0516311451933</v>
      </c>
      <c r="AN1062">
        <f>(AP1062 - AO1062 + DI1062*1E3/(8.314*(DK1062+273.15)) * AR1062/DH1062 * AQ1062) * DH1062/(100*CV1062) * 1000/(1000 - AP1062)</f>
        <v>0</v>
      </c>
      <c r="AO1062">
        <v>20.5983120692872</v>
      </c>
      <c r="AP1062">
        <v>22.8587853146853</v>
      </c>
      <c r="AQ1062">
        <v>-4.95638119160344e-06</v>
      </c>
      <c r="AR1062">
        <v>92.4097792653795</v>
      </c>
      <c r="AS1062">
        <v>0</v>
      </c>
      <c r="AT1062">
        <v>0</v>
      </c>
      <c r="AU1062">
        <f>IF(AS1062*$H$13&gt;=AW1062,1.0,(AW1062/(AW1062-AS1062*$H$13)))</f>
        <v>0</v>
      </c>
      <c r="AV1062">
        <f>(AU1062-1)*100</f>
        <v>0</v>
      </c>
      <c r="AW1062">
        <f>MAX(0,($B$13+$C$13*DP1062)/(1+$D$13*DP1062)*DI1062/(DK1062+273)*$E$13)</f>
        <v>0</v>
      </c>
      <c r="AX1062" t="s">
        <v>418</v>
      </c>
      <c r="AY1062" t="s">
        <v>418</v>
      </c>
      <c r="AZ1062">
        <v>0</v>
      </c>
      <c r="BA1062">
        <v>0</v>
      </c>
      <c r="BB1062">
        <f>1-AZ1062/BA1062</f>
        <v>0</v>
      </c>
      <c r="BC1062">
        <v>0</v>
      </c>
      <c r="BD1062" t="s">
        <v>418</v>
      </c>
      <c r="BE1062" t="s">
        <v>418</v>
      </c>
      <c r="BF1062">
        <v>0</v>
      </c>
      <c r="BG1062">
        <v>0</v>
      </c>
      <c r="BH1062">
        <f>1-BF1062/BG1062</f>
        <v>0</v>
      </c>
      <c r="BI1062">
        <v>0.5</v>
      </c>
      <c r="BJ1062">
        <f>CS1062</f>
        <v>0</v>
      </c>
      <c r="BK1062">
        <f>L1062</f>
        <v>0</v>
      </c>
      <c r="BL1062">
        <f>BH1062*BI1062*BJ1062</f>
        <v>0</v>
      </c>
      <c r="BM1062">
        <f>(BK1062-BC1062)/BJ1062</f>
        <v>0</v>
      </c>
      <c r="BN1062">
        <f>(BA1062-BG1062)/BG1062</f>
        <v>0</v>
      </c>
      <c r="BO1062">
        <f>AZ1062/(BB1062+AZ1062/BG1062)</f>
        <v>0</v>
      </c>
      <c r="BP1062" t="s">
        <v>418</v>
      </c>
      <c r="BQ1062">
        <v>0</v>
      </c>
      <c r="BR1062">
        <f>IF(BQ1062&lt;&gt;0, BQ1062, BO1062)</f>
        <v>0</v>
      </c>
      <c r="BS1062">
        <f>1-BR1062/BG1062</f>
        <v>0</v>
      </c>
      <c r="BT1062">
        <f>(BG1062-BF1062)/(BG1062-BR1062)</f>
        <v>0</v>
      </c>
      <c r="BU1062">
        <f>(BA1062-BG1062)/(BA1062-BR1062)</f>
        <v>0</v>
      </c>
      <c r="BV1062">
        <f>(BG1062-BF1062)/(BG1062-AZ1062)</f>
        <v>0</v>
      </c>
      <c r="BW1062">
        <f>(BA1062-BG1062)/(BA1062-AZ1062)</f>
        <v>0</v>
      </c>
      <c r="BX1062">
        <f>(BT1062*BR1062/BF1062)</f>
        <v>0</v>
      </c>
      <c r="BY1062">
        <f>(1-BX1062)</f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f>$B$11*DQ1062+$C$11*DR1062+$F$11*EC1062*(1-EF1062)</f>
        <v>0</v>
      </c>
      <c r="CS1062">
        <f>CR1062*CT1062</f>
        <v>0</v>
      </c>
      <c r="CT1062">
        <f>($B$11*$D$9+$C$11*$D$9+$F$11*((EP1062+EH1062)/MAX(EP1062+EH1062+EQ1062, 0.1)*$I$9+EQ1062/MAX(EP1062+EH1062+EQ1062, 0.1)*$J$9))/($B$11+$C$11+$F$11)</f>
        <v>0</v>
      </c>
      <c r="CU1062">
        <f>($B$11*$K$9+$C$11*$K$9+$F$11*((EP1062+EH1062)/MAX(EP1062+EH1062+EQ1062, 0.1)*$P$9+EQ1062/MAX(EP1062+EH1062+EQ1062, 0.1)*$Q$9))/($B$11+$C$11+$F$11)</f>
        <v>0</v>
      </c>
      <c r="CV1062">
        <v>6</v>
      </c>
      <c r="CW1062">
        <v>0.5</v>
      </c>
      <c r="CX1062" t="s">
        <v>419</v>
      </c>
      <c r="CY1062">
        <v>2</v>
      </c>
      <c r="CZ1062" t="b">
        <v>1</v>
      </c>
      <c r="DA1062">
        <v>1659038696</v>
      </c>
      <c r="DB1062">
        <v>1277.3737037037</v>
      </c>
      <c r="DC1062">
        <v>1319.29111111111</v>
      </c>
      <c r="DD1062">
        <v>22.8671</v>
      </c>
      <c r="DE1062">
        <v>20.5991222222222</v>
      </c>
      <c r="DF1062">
        <v>1266.11407407407</v>
      </c>
      <c r="DG1062">
        <v>22.4657333333333</v>
      </c>
      <c r="DH1062">
        <v>500.077296296296</v>
      </c>
      <c r="DI1062">
        <v>90.2418037037037</v>
      </c>
      <c r="DJ1062">
        <v>0.0439245</v>
      </c>
      <c r="DK1062">
        <v>27.1976777777778</v>
      </c>
      <c r="DL1062">
        <v>27.7607296296296</v>
      </c>
      <c r="DM1062">
        <v>999.9</v>
      </c>
      <c r="DN1062">
        <v>0</v>
      </c>
      <c r="DO1062">
        <v>0</v>
      </c>
      <c r="DP1062">
        <v>9982.03703703704</v>
      </c>
      <c r="DQ1062">
        <v>0</v>
      </c>
      <c r="DR1062">
        <v>16.1079</v>
      </c>
      <c r="DS1062">
        <v>-41.9175555555556</v>
      </c>
      <c r="DT1062">
        <v>1307.26666666667</v>
      </c>
      <c r="DU1062">
        <v>1347.03888888889</v>
      </c>
      <c r="DV1062">
        <v>2.26798333333333</v>
      </c>
      <c r="DW1062">
        <v>1319.29111111111</v>
      </c>
      <c r="DX1062">
        <v>20.5991222222222</v>
      </c>
      <c r="DY1062">
        <v>2.06356888888889</v>
      </c>
      <c r="DZ1062">
        <v>1.85890148148148</v>
      </c>
      <c r="EA1062">
        <v>17.9407259259259</v>
      </c>
      <c r="EB1062">
        <v>16.2910925925926</v>
      </c>
      <c r="EC1062">
        <v>1999.99333333333</v>
      </c>
      <c r="ED1062">
        <v>0.979998592592592</v>
      </c>
      <c r="EE1062">
        <v>0.0200012259259259</v>
      </c>
      <c r="EF1062">
        <v>0</v>
      </c>
      <c r="EG1062">
        <v>492.51737037037</v>
      </c>
      <c r="EH1062">
        <v>5.00063</v>
      </c>
      <c r="EI1062">
        <v>9899.77814814815</v>
      </c>
      <c r="EJ1062">
        <v>17256.8296296296</v>
      </c>
      <c r="EK1062">
        <v>37.7821481481481</v>
      </c>
      <c r="EL1062">
        <v>37.9094444444444</v>
      </c>
      <c r="EM1062">
        <v>37.3143333333333</v>
      </c>
      <c r="EN1062">
        <v>37.187</v>
      </c>
      <c r="EO1062">
        <v>38.812</v>
      </c>
      <c r="EP1062">
        <v>1955.09333333333</v>
      </c>
      <c r="EQ1062">
        <v>39.9</v>
      </c>
      <c r="ER1062">
        <v>0</v>
      </c>
      <c r="ES1062">
        <v>1659038702.5</v>
      </c>
      <c r="ET1062">
        <v>0</v>
      </c>
      <c r="EU1062">
        <v>492.529038461539</v>
      </c>
      <c r="EV1062">
        <v>-4.74095726431101</v>
      </c>
      <c r="EW1062">
        <v>-87.0673502852093</v>
      </c>
      <c r="EX1062">
        <v>9900.12307692308</v>
      </c>
      <c r="EY1062">
        <v>15</v>
      </c>
      <c r="EZ1062">
        <v>1659035359.5</v>
      </c>
      <c r="FA1062" t="s">
        <v>1976</v>
      </c>
      <c r="FB1062">
        <v>1659035357.5</v>
      </c>
      <c r="FC1062">
        <v>1659035359.5</v>
      </c>
      <c r="FD1062">
        <v>1</v>
      </c>
      <c r="FE1062">
        <v>-0.104</v>
      </c>
      <c r="FF1062">
        <v>-0.037</v>
      </c>
      <c r="FG1062">
        <v>6.435</v>
      </c>
      <c r="FH1062">
        <v>0.501</v>
      </c>
      <c r="FI1062">
        <v>420</v>
      </c>
      <c r="FJ1062">
        <v>25</v>
      </c>
      <c r="FK1062">
        <v>0.45</v>
      </c>
      <c r="FL1062">
        <v>0.11</v>
      </c>
      <c r="FM1062">
        <v>-41.9981878048781</v>
      </c>
      <c r="FN1062">
        <v>2.13030940766555</v>
      </c>
      <c r="FO1062">
        <v>0.637399553136872</v>
      </c>
      <c r="FP1062">
        <v>0</v>
      </c>
      <c r="FQ1062">
        <v>492.647382352941</v>
      </c>
      <c r="FR1062">
        <v>-3.75035905555341</v>
      </c>
      <c r="FS1062">
        <v>0.434113025043149</v>
      </c>
      <c r="FT1062">
        <v>0</v>
      </c>
      <c r="FU1062">
        <v>2.27028658536585</v>
      </c>
      <c r="FV1062">
        <v>-0.0434872473867591</v>
      </c>
      <c r="FW1062">
        <v>0.00509805300461213</v>
      </c>
      <c r="FX1062">
        <v>1</v>
      </c>
      <c r="FY1062">
        <v>1</v>
      </c>
      <c r="FZ1062">
        <v>3</v>
      </c>
      <c r="GA1062" t="s">
        <v>421</v>
      </c>
      <c r="GB1062">
        <v>2.97348</v>
      </c>
      <c r="GC1062">
        <v>2.69744</v>
      </c>
      <c r="GD1062">
        <v>0.196018</v>
      </c>
      <c r="GE1062">
        <v>0.200721</v>
      </c>
      <c r="GF1062">
        <v>0.099697</v>
      </c>
      <c r="GG1062">
        <v>0.0936508</v>
      </c>
      <c r="GH1062">
        <v>31313.3</v>
      </c>
      <c r="GI1062">
        <v>34052.3</v>
      </c>
      <c r="GJ1062">
        <v>35291</v>
      </c>
      <c r="GK1062">
        <v>38634.1</v>
      </c>
      <c r="GL1062">
        <v>45050.2</v>
      </c>
      <c r="GM1062">
        <v>50576.8</v>
      </c>
      <c r="GN1062">
        <v>55163.8</v>
      </c>
      <c r="GO1062">
        <v>61969.6</v>
      </c>
      <c r="GP1062">
        <v>1.988</v>
      </c>
      <c r="GQ1062">
        <v>1.8566</v>
      </c>
      <c r="GR1062">
        <v>0.1508</v>
      </c>
      <c r="GS1062">
        <v>0</v>
      </c>
      <c r="GT1062">
        <v>25.282</v>
      </c>
      <c r="GU1062">
        <v>999.9</v>
      </c>
      <c r="GV1062">
        <v>57.52</v>
      </c>
      <c r="GW1062">
        <v>29.134</v>
      </c>
      <c r="GX1062">
        <v>25.8356</v>
      </c>
      <c r="GY1062">
        <v>56.362</v>
      </c>
      <c r="GZ1062">
        <v>45.9455</v>
      </c>
      <c r="HA1062">
        <v>1</v>
      </c>
      <c r="HB1062">
        <v>-0.0700407</v>
      </c>
      <c r="HC1062">
        <v>-0.0333333</v>
      </c>
      <c r="HD1062">
        <v>20.1133</v>
      </c>
      <c r="HE1062">
        <v>5.19812</v>
      </c>
      <c r="HF1062">
        <v>12.004</v>
      </c>
      <c r="HG1062">
        <v>4.9752</v>
      </c>
      <c r="HH1062">
        <v>3.2936</v>
      </c>
      <c r="HI1062">
        <v>9999</v>
      </c>
      <c r="HJ1062">
        <v>9999</v>
      </c>
      <c r="HK1062">
        <v>9999</v>
      </c>
      <c r="HL1062">
        <v>631.8</v>
      </c>
      <c r="HM1062">
        <v>1.86313</v>
      </c>
      <c r="HN1062">
        <v>1.86798</v>
      </c>
      <c r="HO1062">
        <v>1.8678</v>
      </c>
      <c r="HP1062">
        <v>1.8689</v>
      </c>
      <c r="HQ1062">
        <v>1.86981</v>
      </c>
      <c r="HR1062">
        <v>1.86584</v>
      </c>
      <c r="HS1062">
        <v>1.86691</v>
      </c>
      <c r="HT1062">
        <v>1.86829</v>
      </c>
      <c r="HU1062">
        <v>5</v>
      </c>
      <c r="HV1062">
        <v>0</v>
      </c>
      <c r="HW1062">
        <v>0</v>
      </c>
      <c r="HX1062">
        <v>0</v>
      </c>
      <c r="HY1062" t="s">
        <v>422</v>
      </c>
      <c r="HZ1062" t="s">
        <v>423</v>
      </c>
      <c r="IA1062" t="s">
        <v>424</v>
      </c>
      <c r="IB1062" t="s">
        <v>424</v>
      </c>
      <c r="IC1062" t="s">
        <v>424</v>
      </c>
      <c r="ID1062" t="s">
        <v>424</v>
      </c>
      <c r="IE1062">
        <v>0</v>
      </c>
      <c r="IF1062">
        <v>100</v>
      </c>
      <c r="IG1062">
        <v>100</v>
      </c>
      <c r="IH1062">
        <v>11.38</v>
      </c>
      <c r="II1062">
        <v>0.4009</v>
      </c>
      <c r="IJ1062">
        <v>3.92360093765785</v>
      </c>
      <c r="IK1062">
        <v>0.00601174518973114</v>
      </c>
      <c r="IL1062">
        <v>2.77886958061485e-07</v>
      </c>
      <c r="IM1062">
        <v>-3.54636231360687e-10</v>
      </c>
      <c r="IN1062">
        <v>-0.0563701243599933</v>
      </c>
      <c r="IO1062">
        <v>-0.0144154843440888</v>
      </c>
      <c r="IP1062">
        <v>0.00183489941427445</v>
      </c>
      <c r="IQ1062">
        <v>-1.27444401181449e-05</v>
      </c>
      <c r="IR1062">
        <v>-4</v>
      </c>
      <c r="IS1062">
        <v>1848</v>
      </c>
      <c r="IT1062">
        <v>1</v>
      </c>
      <c r="IU1062">
        <v>25</v>
      </c>
      <c r="IV1062">
        <v>55.8</v>
      </c>
      <c r="IW1062">
        <v>55.7</v>
      </c>
      <c r="IX1062">
        <v>2.62817</v>
      </c>
      <c r="IY1062">
        <v>2.61353</v>
      </c>
      <c r="IZ1062">
        <v>1.54785</v>
      </c>
      <c r="JA1062">
        <v>2.30469</v>
      </c>
      <c r="JB1062">
        <v>1.34644</v>
      </c>
      <c r="JC1062">
        <v>2.27051</v>
      </c>
      <c r="JD1062">
        <v>33.5355</v>
      </c>
      <c r="JE1062">
        <v>24.2188</v>
      </c>
      <c r="JF1062">
        <v>18</v>
      </c>
      <c r="JG1062">
        <v>499.539</v>
      </c>
      <c r="JH1062">
        <v>414.579</v>
      </c>
      <c r="JI1062">
        <v>25.0001</v>
      </c>
      <c r="JJ1062">
        <v>26.3619</v>
      </c>
      <c r="JK1062">
        <v>30</v>
      </c>
      <c r="JL1062">
        <v>26.3223</v>
      </c>
      <c r="JM1062">
        <v>26.2673</v>
      </c>
      <c r="JN1062">
        <v>52.5948</v>
      </c>
      <c r="JO1062">
        <v>28.4683</v>
      </c>
      <c r="JP1062">
        <v>88.442</v>
      </c>
      <c r="JQ1062">
        <v>25</v>
      </c>
      <c r="JR1062">
        <v>1354.91</v>
      </c>
      <c r="JS1062">
        <v>20.6745</v>
      </c>
      <c r="JT1062">
        <v>102.332</v>
      </c>
      <c r="JU1062">
        <v>103.148</v>
      </c>
    </row>
    <row r="1063" spans="1:281">
      <c r="A1063">
        <v>1045</v>
      </c>
      <c r="B1063">
        <v>1659038708.5</v>
      </c>
      <c r="C1063">
        <v>15025.4000000954</v>
      </c>
      <c r="D1063" t="s">
        <v>2525</v>
      </c>
      <c r="E1063" t="s">
        <v>2526</v>
      </c>
      <c r="F1063">
        <v>5</v>
      </c>
      <c r="G1063" t="s">
        <v>2364</v>
      </c>
      <c r="H1063" t="s">
        <v>417</v>
      </c>
      <c r="I1063">
        <v>1659038700.71429</v>
      </c>
      <c r="J1063">
        <f>(K1063)/1000</f>
        <v>0</v>
      </c>
      <c r="K1063">
        <f>IF(CZ1063, AN1063, AH1063)</f>
        <v>0</v>
      </c>
      <c r="L1063">
        <f>IF(CZ1063, AI1063, AG1063)</f>
        <v>0</v>
      </c>
      <c r="M1063">
        <f>DB1063 - IF(AU1063&gt;1, L1063*CV1063*100.0/(AW1063*DP1063), 0)</f>
        <v>0</v>
      </c>
      <c r="N1063">
        <f>((T1063-J1063/2)*M1063-L1063)/(T1063+J1063/2)</f>
        <v>0</v>
      </c>
      <c r="O1063">
        <f>N1063*(DI1063+DJ1063)/1000.0</f>
        <v>0</v>
      </c>
      <c r="P1063">
        <f>(DB1063 - IF(AU1063&gt;1, L1063*CV1063*100.0/(AW1063*DP1063), 0))*(DI1063+DJ1063)/1000.0</f>
        <v>0</v>
      </c>
      <c r="Q1063">
        <f>2.0/((1/S1063-1/R1063)+SIGN(S1063)*SQRT((1/S1063-1/R1063)*(1/S1063-1/R1063) + 4*CW1063/((CW1063+1)*(CW1063+1))*(2*1/S1063*1/R1063-1/R1063*1/R1063)))</f>
        <v>0</v>
      </c>
      <c r="R1063">
        <f>IF(LEFT(CX1063,1)&lt;&gt;"0",IF(LEFT(CX1063,1)="1",3.0,CY1063),$D$5+$E$5*(DP1063*DI1063/($K$5*1000))+$F$5*(DP1063*DI1063/($K$5*1000))*MAX(MIN(CV1063,$J$5),$I$5)*MAX(MIN(CV1063,$J$5),$I$5)+$G$5*MAX(MIN(CV1063,$J$5),$I$5)*(DP1063*DI1063/($K$5*1000))+$H$5*(DP1063*DI1063/($K$5*1000))*(DP1063*DI1063/($K$5*1000)))</f>
        <v>0</v>
      </c>
      <c r="S1063">
        <f>J1063*(1000-(1000*0.61365*exp(17.502*W1063/(240.97+W1063))/(DI1063+DJ1063)+DD1063)/2)/(1000*0.61365*exp(17.502*W1063/(240.97+W1063))/(DI1063+DJ1063)-DD1063)</f>
        <v>0</v>
      </c>
      <c r="T1063">
        <f>1/((CW1063+1)/(Q1063/1.6)+1/(R1063/1.37)) + CW1063/((CW1063+1)/(Q1063/1.6) + CW1063/(R1063/1.37))</f>
        <v>0</v>
      </c>
      <c r="U1063">
        <f>(CR1063*CU1063)</f>
        <v>0</v>
      </c>
      <c r="V1063">
        <f>(DK1063+(U1063+2*0.95*5.67E-8*(((DK1063+$B$7)+273)^4-(DK1063+273)^4)-44100*J1063)/(1.84*29.3*R1063+8*0.95*5.67E-8*(DK1063+273)^3))</f>
        <v>0</v>
      </c>
      <c r="W1063">
        <f>($C$7*DL1063+$D$7*DM1063+$E$7*V1063)</f>
        <v>0</v>
      </c>
      <c r="X1063">
        <f>0.61365*exp(17.502*W1063/(240.97+W1063))</f>
        <v>0</v>
      </c>
      <c r="Y1063">
        <f>(Z1063/AA1063*100)</f>
        <v>0</v>
      </c>
      <c r="Z1063">
        <f>DD1063*(DI1063+DJ1063)/1000</f>
        <v>0</v>
      </c>
      <c r="AA1063">
        <f>0.61365*exp(17.502*DK1063/(240.97+DK1063))</f>
        <v>0</v>
      </c>
      <c r="AB1063">
        <f>(X1063-DD1063*(DI1063+DJ1063)/1000)</f>
        <v>0</v>
      </c>
      <c r="AC1063">
        <f>(-J1063*44100)</f>
        <v>0</v>
      </c>
      <c r="AD1063">
        <f>2*29.3*R1063*0.92*(DK1063-W1063)</f>
        <v>0</v>
      </c>
      <c r="AE1063">
        <f>2*0.95*5.67E-8*(((DK1063+$B$7)+273)^4-(W1063+273)^4)</f>
        <v>0</v>
      </c>
      <c r="AF1063">
        <f>U1063+AE1063+AC1063+AD1063</f>
        <v>0</v>
      </c>
      <c r="AG1063">
        <f>DH1063*AU1063*(DC1063-DB1063*(1000-AU1063*DE1063)/(1000-AU1063*DD1063))/(100*CV1063)</f>
        <v>0</v>
      </c>
      <c r="AH1063">
        <f>1000*DH1063*AU1063*(DD1063-DE1063)/(100*CV1063*(1000-AU1063*DD1063))</f>
        <v>0</v>
      </c>
      <c r="AI1063">
        <f>(AJ1063 - AK1063 - DI1063*1E3/(8.314*(DK1063+273.15)) * AM1063/DH1063 * AL1063) * DH1063/(100*CV1063) * (1000 - DE1063)/1000</f>
        <v>0</v>
      </c>
      <c r="AJ1063">
        <v>1379.43306034392</v>
      </c>
      <c r="AK1063">
        <v>1347.56024242424</v>
      </c>
      <c r="AL1063">
        <v>3.39789494687628</v>
      </c>
      <c r="AM1063">
        <v>66.0516311451933</v>
      </c>
      <c r="AN1063">
        <f>(AP1063 - AO1063 + DI1063*1E3/(8.314*(DK1063+273.15)) * AR1063/DH1063 * AQ1063) * DH1063/(100*CV1063) * 1000/(1000 - AP1063)</f>
        <v>0</v>
      </c>
      <c r="AO1063">
        <v>20.5985189805894</v>
      </c>
      <c r="AP1063">
        <v>22.8531272727273</v>
      </c>
      <c r="AQ1063">
        <v>-5.40575469628213e-06</v>
      </c>
      <c r="AR1063">
        <v>92.4097792653795</v>
      </c>
      <c r="AS1063">
        <v>0</v>
      </c>
      <c r="AT1063">
        <v>0</v>
      </c>
      <c r="AU1063">
        <f>IF(AS1063*$H$13&gt;=AW1063,1.0,(AW1063/(AW1063-AS1063*$H$13)))</f>
        <v>0</v>
      </c>
      <c r="AV1063">
        <f>(AU1063-1)*100</f>
        <v>0</v>
      </c>
      <c r="AW1063">
        <f>MAX(0,($B$13+$C$13*DP1063)/(1+$D$13*DP1063)*DI1063/(DK1063+273)*$E$13)</f>
        <v>0</v>
      </c>
      <c r="AX1063" t="s">
        <v>418</v>
      </c>
      <c r="AY1063" t="s">
        <v>418</v>
      </c>
      <c r="AZ1063">
        <v>0</v>
      </c>
      <c r="BA1063">
        <v>0</v>
      </c>
      <c r="BB1063">
        <f>1-AZ1063/BA1063</f>
        <v>0</v>
      </c>
      <c r="BC1063">
        <v>0</v>
      </c>
      <c r="BD1063" t="s">
        <v>418</v>
      </c>
      <c r="BE1063" t="s">
        <v>418</v>
      </c>
      <c r="BF1063">
        <v>0</v>
      </c>
      <c r="BG1063">
        <v>0</v>
      </c>
      <c r="BH1063">
        <f>1-BF1063/BG1063</f>
        <v>0</v>
      </c>
      <c r="BI1063">
        <v>0.5</v>
      </c>
      <c r="BJ1063">
        <f>CS1063</f>
        <v>0</v>
      </c>
      <c r="BK1063">
        <f>L1063</f>
        <v>0</v>
      </c>
      <c r="BL1063">
        <f>BH1063*BI1063*BJ1063</f>
        <v>0</v>
      </c>
      <c r="BM1063">
        <f>(BK1063-BC1063)/BJ1063</f>
        <v>0</v>
      </c>
      <c r="BN1063">
        <f>(BA1063-BG1063)/BG1063</f>
        <v>0</v>
      </c>
      <c r="BO1063">
        <f>AZ1063/(BB1063+AZ1063/BG1063)</f>
        <v>0</v>
      </c>
      <c r="BP1063" t="s">
        <v>418</v>
      </c>
      <c r="BQ1063">
        <v>0</v>
      </c>
      <c r="BR1063">
        <f>IF(BQ1063&lt;&gt;0, BQ1063, BO1063)</f>
        <v>0</v>
      </c>
      <c r="BS1063">
        <f>1-BR1063/BG1063</f>
        <v>0</v>
      </c>
      <c r="BT1063">
        <f>(BG1063-BF1063)/(BG1063-BR1063)</f>
        <v>0</v>
      </c>
      <c r="BU1063">
        <f>(BA1063-BG1063)/(BA1063-BR1063)</f>
        <v>0</v>
      </c>
      <c r="BV1063">
        <f>(BG1063-BF1063)/(BG1063-AZ1063)</f>
        <v>0</v>
      </c>
      <c r="BW1063">
        <f>(BA1063-BG1063)/(BA1063-AZ1063)</f>
        <v>0</v>
      </c>
      <c r="BX1063">
        <f>(BT1063*BR1063/BF1063)</f>
        <v>0</v>
      </c>
      <c r="BY1063">
        <f>(1-BX1063)</f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f>$B$11*DQ1063+$C$11*DR1063+$F$11*EC1063*(1-EF1063)</f>
        <v>0</v>
      </c>
      <c r="CS1063">
        <f>CR1063*CT1063</f>
        <v>0</v>
      </c>
      <c r="CT1063">
        <f>($B$11*$D$9+$C$11*$D$9+$F$11*((EP1063+EH1063)/MAX(EP1063+EH1063+EQ1063, 0.1)*$I$9+EQ1063/MAX(EP1063+EH1063+EQ1063, 0.1)*$J$9))/($B$11+$C$11+$F$11)</f>
        <v>0</v>
      </c>
      <c r="CU1063">
        <f>($B$11*$K$9+$C$11*$K$9+$F$11*((EP1063+EH1063)/MAX(EP1063+EH1063+EQ1063, 0.1)*$P$9+EQ1063/MAX(EP1063+EH1063+EQ1063, 0.1)*$Q$9))/($B$11+$C$11+$F$11)</f>
        <v>0</v>
      </c>
      <c r="CV1063">
        <v>6</v>
      </c>
      <c r="CW1063">
        <v>0.5</v>
      </c>
      <c r="CX1063" t="s">
        <v>419</v>
      </c>
      <c r="CY1063">
        <v>2</v>
      </c>
      <c r="CZ1063" t="b">
        <v>1</v>
      </c>
      <c r="DA1063">
        <v>1659038700.71429</v>
      </c>
      <c r="DB1063">
        <v>1292.85714285714</v>
      </c>
      <c r="DC1063">
        <v>1334.45821428571</v>
      </c>
      <c r="DD1063">
        <v>22.8623071428571</v>
      </c>
      <c r="DE1063">
        <v>20.5964</v>
      </c>
      <c r="DF1063">
        <v>1281.51964285714</v>
      </c>
      <c r="DG1063">
        <v>22.4611607142857</v>
      </c>
      <c r="DH1063">
        <v>500.076892857143</v>
      </c>
      <c r="DI1063">
        <v>90.2407857142857</v>
      </c>
      <c r="DJ1063">
        <v>0.0438808678571429</v>
      </c>
      <c r="DK1063">
        <v>27.1844857142857</v>
      </c>
      <c r="DL1063">
        <v>27.7643964285714</v>
      </c>
      <c r="DM1063">
        <v>999.9</v>
      </c>
      <c r="DN1063">
        <v>0</v>
      </c>
      <c r="DO1063">
        <v>0</v>
      </c>
      <c r="DP1063">
        <v>9983.21428571429</v>
      </c>
      <c r="DQ1063">
        <v>0</v>
      </c>
      <c r="DR1063">
        <v>16.1079</v>
      </c>
      <c r="DS1063">
        <v>-41.6020178571429</v>
      </c>
      <c r="DT1063">
        <v>1323.10607142857</v>
      </c>
      <c r="DU1063">
        <v>1362.52107142857</v>
      </c>
      <c r="DV1063">
        <v>2.26591071428571</v>
      </c>
      <c r="DW1063">
        <v>1334.45821428571</v>
      </c>
      <c r="DX1063">
        <v>20.5964</v>
      </c>
      <c r="DY1063">
        <v>2.06311285714286</v>
      </c>
      <c r="DZ1063">
        <v>1.85863392857143</v>
      </c>
      <c r="EA1063">
        <v>17.9372071428571</v>
      </c>
      <c r="EB1063">
        <v>16.2888392857143</v>
      </c>
      <c r="EC1063">
        <v>1999.99285714286</v>
      </c>
      <c r="ED1063">
        <v>0.979998571428571</v>
      </c>
      <c r="EE1063">
        <v>0.0200012428571429</v>
      </c>
      <c r="EF1063">
        <v>0</v>
      </c>
      <c r="EG1063">
        <v>492.1435</v>
      </c>
      <c r="EH1063">
        <v>5.00063</v>
      </c>
      <c r="EI1063">
        <v>9892.50821428571</v>
      </c>
      <c r="EJ1063">
        <v>17256.825</v>
      </c>
      <c r="EK1063">
        <v>37.7743571428571</v>
      </c>
      <c r="EL1063">
        <v>37.8993571428571</v>
      </c>
      <c r="EM1063">
        <v>37.31425</v>
      </c>
      <c r="EN1063">
        <v>37.187</v>
      </c>
      <c r="EO1063">
        <v>38.812</v>
      </c>
      <c r="EP1063">
        <v>1955.09285714286</v>
      </c>
      <c r="EQ1063">
        <v>39.9</v>
      </c>
      <c r="ER1063">
        <v>0</v>
      </c>
      <c r="ES1063">
        <v>1659038707.9</v>
      </c>
      <c r="ET1063">
        <v>0</v>
      </c>
      <c r="EU1063">
        <v>492.09084</v>
      </c>
      <c r="EV1063">
        <v>-4.69838461111586</v>
      </c>
      <c r="EW1063">
        <v>-99.0792305822466</v>
      </c>
      <c r="EX1063">
        <v>9891.3172</v>
      </c>
      <c r="EY1063">
        <v>15</v>
      </c>
      <c r="EZ1063">
        <v>1659035359.5</v>
      </c>
      <c r="FA1063" t="s">
        <v>1976</v>
      </c>
      <c r="FB1063">
        <v>1659035357.5</v>
      </c>
      <c r="FC1063">
        <v>1659035359.5</v>
      </c>
      <c r="FD1063">
        <v>1</v>
      </c>
      <c r="FE1063">
        <v>-0.104</v>
      </c>
      <c r="FF1063">
        <v>-0.037</v>
      </c>
      <c r="FG1063">
        <v>6.435</v>
      </c>
      <c r="FH1063">
        <v>0.501</v>
      </c>
      <c r="FI1063">
        <v>420</v>
      </c>
      <c r="FJ1063">
        <v>25</v>
      </c>
      <c r="FK1063">
        <v>0.45</v>
      </c>
      <c r="FL1063">
        <v>0.11</v>
      </c>
      <c r="FM1063">
        <v>-41.935887804878</v>
      </c>
      <c r="FN1063">
        <v>2.59646132404173</v>
      </c>
      <c r="FO1063">
        <v>0.681688955317966</v>
      </c>
      <c r="FP1063">
        <v>0</v>
      </c>
      <c r="FQ1063">
        <v>492.430294117647</v>
      </c>
      <c r="FR1063">
        <v>-4.34010695449171</v>
      </c>
      <c r="FS1063">
        <v>0.475526552076861</v>
      </c>
      <c r="FT1063">
        <v>0</v>
      </c>
      <c r="FU1063">
        <v>2.26746682926829</v>
      </c>
      <c r="FV1063">
        <v>-0.0470920557491258</v>
      </c>
      <c r="FW1063">
        <v>0.00555565562815545</v>
      </c>
      <c r="FX1063">
        <v>1</v>
      </c>
      <c r="FY1063">
        <v>1</v>
      </c>
      <c r="FZ1063">
        <v>3</v>
      </c>
      <c r="GA1063" t="s">
        <v>421</v>
      </c>
      <c r="GB1063">
        <v>2.97388</v>
      </c>
      <c r="GC1063">
        <v>2.69763</v>
      </c>
      <c r="GD1063">
        <v>0.197494</v>
      </c>
      <c r="GE1063">
        <v>0.202108</v>
      </c>
      <c r="GF1063">
        <v>0.0996716</v>
      </c>
      <c r="GG1063">
        <v>0.0935572</v>
      </c>
      <c r="GH1063">
        <v>31255.5</v>
      </c>
      <c r="GI1063">
        <v>33993.6</v>
      </c>
      <c r="GJ1063">
        <v>35290.6</v>
      </c>
      <c r="GK1063">
        <v>38634.5</v>
      </c>
      <c r="GL1063">
        <v>45051.1</v>
      </c>
      <c r="GM1063">
        <v>50582.6</v>
      </c>
      <c r="GN1063">
        <v>55163.3</v>
      </c>
      <c r="GO1063">
        <v>61970.2</v>
      </c>
      <c r="GP1063">
        <v>1.987</v>
      </c>
      <c r="GQ1063">
        <v>1.857</v>
      </c>
      <c r="GR1063">
        <v>0.149608</v>
      </c>
      <c r="GS1063">
        <v>0</v>
      </c>
      <c r="GT1063">
        <v>25.282</v>
      </c>
      <c r="GU1063">
        <v>999.9</v>
      </c>
      <c r="GV1063">
        <v>57.52</v>
      </c>
      <c r="GW1063">
        <v>29.124</v>
      </c>
      <c r="GX1063">
        <v>25.8208</v>
      </c>
      <c r="GY1063">
        <v>56.222</v>
      </c>
      <c r="GZ1063">
        <v>45.9335</v>
      </c>
      <c r="HA1063">
        <v>1</v>
      </c>
      <c r="HB1063">
        <v>-0.069939</v>
      </c>
      <c r="HC1063">
        <v>-0.0348584</v>
      </c>
      <c r="HD1063">
        <v>20.1135</v>
      </c>
      <c r="HE1063">
        <v>5.19932</v>
      </c>
      <c r="HF1063">
        <v>12.004</v>
      </c>
      <c r="HG1063">
        <v>4.9752</v>
      </c>
      <c r="HH1063">
        <v>3.2936</v>
      </c>
      <c r="HI1063">
        <v>9999</v>
      </c>
      <c r="HJ1063">
        <v>9999</v>
      </c>
      <c r="HK1063">
        <v>9999</v>
      </c>
      <c r="HL1063">
        <v>631.8</v>
      </c>
      <c r="HM1063">
        <v>1.86316</v>
      </c>
      <c r="HN1063">
        <v>1.86798</v>
      </c>
      <c r="HO1063">
        <v>1.86783</v>
      </c>
      <c r="HP1063">
        <v>1.86899</v>
      </c>
      <c r="HQ1063">
        <v>1.86981</v>
      </c>
      <c r="HR1063">
        <v>1.86584</v>
      </c>
      <c r="HS1063">
        <v>1.86691</v>
      </c>
      <c r="HT1063">
        <v>1.86832</v>
      </c>
      <c r="HU1063">
        <v>5</v>
      </c>
      <c r="HV1063">
        <v>0</v>
      </c>
      <c r="HW1063">
        <v>0</v>
      </c>
      <c r="HX1063">
        <v>0</v>
      </c>
      <c r="HY1063" t="s">
        <v>422</v>
      </c>
      <c r="HZ1063" t="s">
        <v>423</v>
      </c>
      <c r="IA1063" t="s">
        <v>424</v>
      </c>
      <c r="IB1063" t="s">
        <v>424</v>
      </c>
      <c r="IC1063" t="s">
        <v>424</v>
      </c>
      <c r="ID1063" t="s">
        <v>424</v>
      </c>
      <c r="IE1063">
        <v>0</v>
      </c>
      <c r="IF1063">
        <v>100</v>
      </c>
      <c r="IG1063">
        <v>100</v>
      </c>
      <c r="IH1063">
        <v>11.47</v>
      </c>
      <c r="II1063">
        <v>0.4006</v>
      </c>
      <c r="IJ1063">
        <v>3.92360093765785</v>
      </c>
      <c r="IK1063">
        <v>0.00601174518973114</v>
      </c>
      <c r="IL1063">
        <v>2.77886958061485e-07</v>
      </c>
      <c r="IM1063">
        <v>-3.54636231360687e-10</v>
      </c>
      <c r="IN1063">
        <v>-0.0563701243599933</v>
      </c>
      <c r="IO1063">
        <v>-0.0144154843440888</v>
      </c>
      <c r="IP1063">
        <v>0.00183489941427445</v>
      </c>
      <c r="IQ1063">
        <v>-1.27444401181449e-05</v>
      </c>
      <c r="IR1063">
        <v>-4</v>
      </c>
      <c r="IS1063">
        <v>1848</v>
      </c>
      <c r="IT1063">
        <v>1</v>
      </c>
      <c r="IU1063">
        <v>25</v>
      </c>
      <c r="IV1063">
        <v>55.9</v>
      </c>
      <c r="IW1063">
        <v>55.8</v>
      </c>
      <c r="IX1063">
        <v>2.65503</v>
      </c>
      <c r="IY1063">
        <v>2.60376</v>
      </c>
      <c r="IZ1063">
        <v>1.54785</v>
      </c>
      <c r="JA1063">
        <v>2.30591</v>
      </c>
      <c r="JB1063">
        <v>1.34644</v>
      </c>
      <c r="JC1063">
        <v>2.40479</v>
      </c>
      <c r="JD1063">
        <v>33.5355</v>
      </c>
      <c r="JE1063">
        <v>24.2188</v>
      </c>
      <c r="JF1063">
        <v>18</v>
      </c>
      <c r="JG1063">
        <v>498.881</v>
      </c>
      <c r="JH1063">
        <v>414.79</v>
      </c>
      <c r="JI1063">
        <v>24.9999</v>
      </c>
      <c r="JJ1063">
        <v>26.3619</v>
      </c>
      <c r="JK1063">
        <v>30.0001</v>
      </c>
      <c r="JL1063">
        <v>26.3223</v>
      </c>
      <c r="JM1063">
        <v>26.2652</v>
      </c>
      <c r="JN1063">
        <v>53.1441</v>
      </c>
      <c r="JO1063">
        <v>28.1926</v>
      </c>
      <c r="JP1063">
        <v>88.0719</v>
      </c>
      <c r="JQ1063">
        <v>25</v>
      </c>
      <c r="JR1063">
        <v>1375.16</v>
      </c>
      <c r="JS1063">
        <v>20.6889</v>
      </c>
      <c r="JT1063">
        <v>102.331</v>
      </c>
      <c r="JU1063">
        <v>103.149</v>
      </c>
    </row>
    <row r="1064" spans="1:281">
      <c r="A1064">
        <v>1046</v>
      </c>
      <c r="B1064">
        <v>1659038713.5</v>
      </c>
      <c r="C1064">
        <v>15030.4000000954</v>
      </c>
      <c r="D1064" t="s">
        <v>2527</v>
      </c>
      <c r="E1064" t="s">
        <v>2528</v>
      </c>
      <c r="F1064">
        <v>5</v>
      </c>
      <c r="G1064" t="s">
        <v>2364</v>
      </c>
      <c r="H1064" t="s">
        <v>417</v>
      </c>
      <c r="I1064">
        <v>1659038706</v>
      </c>
      <c r="J1064">
        <f>(K1064)/1000</f>
        <v>0</v>
      </c>
      <c r="K1064">
        <f>IF(CZ1064, AN1064, AH1064)</f>
        <v>0</v>
      </c>
      <c r="L1064">
        <f>IF(CZ1064, AI1064, AG1064)</f>
        <v>0</v>
      </c>
      <c r="M1064">
        <f>DB1064 - IF(AU1064&gt;1, L1064*CV1064*100.0/(AW1064*DP1064), 0)</f>
        <v>0</v>
      </c>
      <c r="N1064">
        <f>((T1064-J1064/2)*M1064-L1064)/(T1064+J1064/2)</f>
        <v>0</v>
      </c>
      <c r="O1064">
        <f>N1064*(DI1064+DJ1064)/1000.0</f>
        <v>0</v>
      </c>
      <c r="P1064">
        <f>(DB1064 - IF(AU1064&gt;1, L1064*CV1064*100.0/(AW1064*DP1064), 0))*(DI1064+DJ1064)/1000.0</f>
        <v>0</v>
      </c>
      <c r="Q1064">
        <f>2.0/((1/S1064-1/R1064)+SIGN(S1064)*SQRT((1/S1064-1/R1064)*(1/S1064-1/R1064) + 4*CW1064/((CW1064+1)*(CW1064+1))*(2*1/S1064*1/R1064-1/R1064*1/R1064)))</f>
        <v>0</v>
      </c>
      <c r="R1064">
        <f>IF(LEFT(CX1064,1)&lt;&gt;"0",IF(LEFT(CX1064,1)="1",3.0,CY1064),$D$5+$E$5*(DP1064*DI1064/($K$5*1000))+$F$5*(DP1064*DI1064/($K$5*1000))*MAX(MIN(CV1064,$J$5),$I$5)*MAX(MIN(CV1064,$J$5),$I$5)+$G$5*MAX(MIN(CV1064,$J$5),$I$5)*(DP1064*DI1064/($K$5*1000))+$H$5*(DP1064*DI1064/($K$5*1000))*(DP1064*DI1064/($K$5*1000)))</f>
        <v>0</v>
      </c>
      <c r="S1064">
        <f>J1064*(1000-(1000*0.61365*exp(17.502*W1064/(240.97+W1064))/(DI1064+DJ1064)+DD1064)/2)/(1000*0.61365*exp(17.502*W1064/(240.97+W1064))/(DI1064+DJ1064)-DD1064)</f>
        <v>0</v>
      </c>
      <c r="T1064">
        <f>1/((CW1064+1)/(Q1064/1.6)+1/(R1064/1.37)) + CW1064/((CW1064+1)/(Q1064/1.6) + CW1064/(R1064/1.37))</f>
        <v>0</v>
      </c>
      <c r="U1064">
        <f>(CR1064*CU1064)</f>
        <v>0</v>
      </c>
      <c r="V1064">
        <f>(DK1064+(U1064+2*0.95*5.67E-8*(((DK1064+$B$7)+273)^4-(DK1064+273)^4)-44100*J1064)/(1.84*29.3*R1064+8*0.95*5.67E-8*(DK1064+273)^3))</f>
        <v>0</v>
      </c>
      <c r="W1064">
        <f>($C$7*DL1064+$D$7*DM1064+$E$7*V1064)</f>
        <v>0</v>
      </c>
      <c r="X1064">
        <f>0.61365*exp(17.502*W1064/(240.97+W1064))</f>
        <v>0</v>
      </c>
      <c r="Y1064">
        <f>(Z1064/AA1064*100)</f>
        <v>0</v>
      </c>
      <c r="Z1064">
        <f>DD1064*(DI1064+DJ1064)/1000</f>
        <v>0</v>
      </c>
      <c r="AA1064">
        <f>0.61365*exp(17.502*DK1064/(240.97+DK1064))</f>
        <v>0</v>
      </c>
      <c r="AB1064">
        <f>(X1064-DD1064*(DI1064+DJ1064)/1000)</f>
        <v>0</v>
      </c>
      <c r="AC1064">
        <f>(-J1064*44100)</f>
        <v>0</v>
      </c>
      <c r="AD1064">
        <f>2*29.3*R1064*0.92*(DK1064-W1064)</f>
        <v>0</v>
      </c>
      <c r="AE1064">
        <f>2*0.95*5.67E-8*(((DK1064+$B$7)+273)^4-(W1064+273)^4)</f>
        <v>0</v>
      </c>
      <c r="AF1064">
        <f>U1064+AE1064+AC1064+AD1064</f>
        <v>0</v>
      </c>
      <c r="AG1064">
        <f>DH1064*AU1064*(DC1064-DB1064*(1000-AU1064*DE1064)/(1000-AU1064*DD1064))/(100*CV1064)</f>
        <v>0</v>
      </c>
      <c r="AH1064">
        <f>1000*DH1064*AU1064*(DD1064-DE1064)/(100*CV1064*(1000-AU1064*DD1064))</f>
        <v>0</v>
      </c>
      <c r="AI1064">
        <f>(AJ1064 - AK1064 - DI1064*1E3/(8.314*(DK1064+273.15)) * AM1064/DH1064 * AL1064) * DH1064/(100*CV1064) * (1000 - DE1064)/1000</f>
        <v>0</v>
      </c>
      <c r="AJ1064">
        <v>1396.81173441726</v>
      </c>
      <c r="AK1064">
        <v>1364.36145454545</v>
      </c>
      <c r="AL1064">
        <v>3.50816782199081</v>
      </c>
      <c r="AM1064">
        <v>66.0516311451933</v>
      </c>
      <c r="AN1064">
        <f>(AP1064 - AO1064 + DI1064*1E3/(8.314*(DK1064+273.15)) * AR1064/DH1064 * AQ1064) * DH1064/(100*CV1064) * 1000/(1000 - AP1064)</f>
        <v>0</v>
      </c>
      <c r="AO1064">
        <v>20.5718731969651</v>
      </c>
      <c r="AP1064">
        <v>22.8435867132867</v>
      </c>
      <c r="AQ1064">
        <v>-2.49695004859327e-05</v>
      </c>
      <c r="AR1064">
        <v>92.4097792653795</v>
      </c>
      <c r="AS1064">
        <v>0</v>
      </c>
      <c r="AT1064">
        <v>0</v>
      </c>
      <c r="AU1064">
        <f>IF(AS1064*$H$13&gt;=AW1064,1.0,(AW1064/(AW1064-AS1064*$H$13)))</f>
        <v>0</v>
      </c>
      <c r="AV1064">
        <f>(AU1064-1)*100</f>
        <v>0</v>
      </c>
      <c r="AW1064">
        <f>MAX(0,($B$13+$C$13*DP1064)/(1+$D$13*DP1064)*DI1064/(DK1064+273)*$E$13)</f>
        <v>0</v>
      </c>
      <c r="AX1064" t="s">
        <v>418</v>
      </c>
      <c r="AY1064" t="s">
        <v>418</v>
      </c>
      <c r="AZ1064">
        <v>0</v>
      </c>
      <c r="BA1064">
        <v>0</v>
      </c>
      <c r="BB1064">
        <f>1-AZ1064/BA1064</f>
        <v>0</v>
      </c>
      <c r="BC1064">
        <v>0</v>
      </c>
      <c r="BD1064" t="s">
        <v>418</v>
      </c>
      <c r="BE1064" t="s">
        <v>418</v>
      </c>
      <c r="BF1064">
        <v>0</v>
      </c>
      <c r="BG1064">
        <v>0</v>
      </c>
      <c r="BH1064">
        <f>1-BF1064/BG1064</f>
        <v>0</v>
      </c>
      <c r="BI1064">
        <v>0.5</v>
      </c>
      <c r="BJ1064">
        <f>CS1064</f>
        <v>0</v>
      </c>
      <c r="BK1064">
        <f>L1064</f>
        <v>0</v>
      </c>
      <c r="BL1064">
        <f>BH1064*BI1064*BJ1064</f>
        <v>0</v>
      </c>
      <c r="BM1064">
        <f>(BK1064-BC1064)/BJ1064</f>
        <v>0</v>
      </c>
      <c r="BN1064">
        <f>(BA1064-BG1064)/BG1064</f>
        <v>0</v>
      </c>
      <c r="BO1064">
        <f>AZ1064/(BB1064+AZ1064/BG1064)</f>
        <v>0</v>
      </c>
      <c r="BP1064" t="s">
        <v>418</v>
      </c>
      <c r="BQ1064">
        <v>0</v>
      </c>
      <c r="BR1064">
        <f>IF(BQ1064&lt;&gt;0, BQ1064, BO1064)</f>
        <v>0</v>
      </c>
      <c r="BS1064">
        <f>1-BR1064/BG1064</f>
        <v>0</v>
      </c>
      <c r="BT1064">
        <f>(BG1064-BF1064)/(BG1064-BR1064)</f>
        <v>0</v>
      </c>
      <c r="BU1064">
        <f>(BA1064-BG1064)/(BA1064-BR1064)</f>
        <v>0</v>
      </c>
      <c r="BV1064">
        <f>(BG1064-BF1064)/(BG1064-AZ1064)</f>
        <v>0</v>
      </c>
      <c r="BW1064">
        <f>(BA1064-BG1064)/(BA1064-AZ1064)</f>
        <v>0</v>
      </c>
      <c r="BX1064">
        <f>(BT1064*BR1064/BF1064)</f>
        <v>0</v>
      </c>
      <c r="BY1064">
        <f>(1-BX1064)</f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f>$B$11*DQ1064+$C$11*DR1064+$F$11*EC1064*(1-EF1064)</f>
        <v>0</v>
      </c>
      <c r="CS1064">
        <f>CR1064*CT1064</f>
        <v>0</v>
      </c>
      <c r="CT1064">
        <f>($B$11*$D$9+$C$11*$D$9+$F$11*((EP1064+EH1064)/MAX(EP1064+EH1064+EQ1064, 0.1)*$I$9+EQ1064/MAX(EP1064+EH1064+EQ1064, 0.1)*$J$9))/($B$11+$C$11+$F$11)</f>
        <v>0</v>
      </c>
      <c r="CU1064">
        <f>($B$11*$K$9+$C$11*$K$9+$F$11*((EP1064+EH1064)/MAX(EP1064+EH1064+EQ1064, 0.1)*$P$9+EQ1064/MAX(EP1064+EH1064+EQ1064, 0.1)*$Q$9))/($B$11+$C$11+$F$11)</f>
        <v>0</v>
      </c>
      <c r="CV1064">
        <v>6</v>
      </c>
      <c r="CW1064">
        <v>0.5</v>
      </c>
      <c r="CX1064" t="s">
        <v>419</v>
      </c>
      <c r="CY1064">
        <v>2</v>
      </c>
      <c r="CZ1064" t="b">
        <v>1</v>
      </c>
      <c r="DA1064">
        <v>1659038706</v>
      </c>
      <c r="DB1064">
        <v>1310.00111111111</v>
      </c>
      <c r="DC1064">
        <v>1352.0537037037</v>
      </c>
      <c r="DD1064">
        <v>22.8545185185185</v>
      </c>
      <c r="DE1064">
        <v>20.5871592592593</v>
      </c>
      <c r="DF1064">
        <v>1298.57740740741</v>
      </c>
      <c r="DG1064">
        <v>22.4537407407407</v>
      </c>
      <c r="DH1064">
        <v>500.033037037037</v>
      </c>
      <c r="DI1064">
        <v>90.2401703703704</v>
      </c>
      <c r="DJ1064">
        <v>0.0439176888888889</v>
      </c>
      <c r="DK1064">
        <v>27.1690111111111</v>
      </c>
      <c r="DL1064">
        <v>27.7461259259259</v>
      </c>
      <c r="DM1064">
        <v>999.9</v>
      </c>
      <c r="DN1064">
        <v>0</v>
      </c>
      <c r="DO1064">
        <v>0</v>
      </c>
      <c r="DP1064">
        <v>9995.74074074074</v>
      </c>
      <c r="DQ1064">
        <v>0</v>
      </c>
      <c r="DR1064">
        <v>16.1079</v>
      </c>
      <c r="DS1064">
        <v>-42.0538962962963</v>
      </c>
      <c r="DT1064">
        <v>1340.64074074074</v>
      </c>
      <c r="DU1064">
        <v>1380.47296296296</v>
      </c>
      <c r="DV1064">
        <v>2.26736518518519</v>
      </c>
      <c r="DW1064">
        <v>1352.0537037037</v>
      </c>
      <c r="DX1064">
        <v>20.5871592592593</v>
      </c>
      <c r="DY1064">
        <v>2.06239592592593</v>
      </c>
      <c r="DZ1064">
        <v>1.85778703703704</v>
      </c>
      <c r="EA1064">
        <v>17.9316814814815</v>
      </c>
      <c r="EB1064">
        <v>16.2816962962963</v>
      </c>
      <c r="EC1064">
        <v>1999.99296296296</v>
      </c>
      <c r="ED1064">
        <v>0.979998592592592</v>
      </c>
      <c r="EE1064">
        <v>0.0200012259259259</v>
      </c>
      <c r="EF1064">
        <v>0</v>
      </c>
      <c r="EG1064">
        <v>491.720740740741</v>
      </c>
      <c r="EH1064">
        <v>5.00063</v>
      </c>
      <c r="EI1064">
        <v>9883.66851851852</v>
      </c>
      <c r="EJ1064">
        <v>17256.8444444444</v>
      </c>
      <c r="EK1064">
        <v>37.7637777777778</v>
      </c>
      <c r="EL1064">
        <v>37.8933703703704</v>
      </c>
      <c r="EM1064">
        <v>37.312</v>
      </c>
      <c r="EN1064">
        <v>37.1824074074074</v>
      </c>
      <c r="EO1064">
        <v>38.812</v>
      </c>
      <c r="EP1064">
        <v>1955.09296296296</v>
      </c>
      <c r="EQ1064">
        <v>39.9</v>
      </c>
      <c r="ER1064">
        <v>0</v>
      </c>
      <c r="ES1064">
        <v>1659038712.7</v>
      </c>
      <c r="ET1064">
        <v>0</v>
      </c>
      <c r="EU1064">
        <v>491.71296</v>
      </c>
      <c r="EV1064">
        <v>-5.24053846460107</v>
      </c>
      <c r="EW1064">
        <v>-103.513846119866</v>
      </c>
      <c r="EX1064">
        <v>9883.1776</v>
      </c>
      <c r="EY1064">
        <v>15</v>
      </c>
      <c r="EZ1064">
        <v>1659035359.5</v>
      </c>
      <c r="FA1064" t="s">
        <v>1976</v>
      </c>
      <c r="FB1064">
        <v>1659035357.5</v>
      </c>
      <c r="FC1064">
        <v>1659035359.5</v>
      </c>
      <c r="FD1064">
        <v>1</v>
      </c>
      <c r="FE1064">
        <v>-0.104</v>
      </c>
      <c r="FF1064">
        <v>-0.037</v>
      </c>
      <c r="FG1064">
        <v>6.435</v>
      </c>
      <c r="FH1064">
        <v>0.501</v>
      </c>
      <c r="FI1064">
        <v>420</v>
      </c>
      <c r="FJ1064">
        <v>25</v>
      </c>
      <c r="FK1064">
        <v>0.45</v>
      </c>
      <c r="FL1064">
        <v>0.11</v>
      </c>
      <c r="FM1064">
        <v>-41.7951</v>
      </c>
      <c r="FN1064">
        <v>-1.66643623693371</v>
      </c>
      <c r="FO1064">
        <v>0.778236775055497</v>
      </c>
      <c r="FP1064">
        <v>0</v>
      </c>
      <c r="FQ1064">
        <v>492.000647058824</v>
      </c>
      <c r="FR1064">
        <v>-4.73115355580472</v>
      </c>
      <c r="FS1064">
        <v>0.504247189752901</v>
      </c>
      <c r="FT1064">
        <v>0</v>
      </c>
      <c r="FU1064">
        <v>2.26812463414634</v>
      </c>
      <c r="FV1064">
        <v>0.00899372822300103</v>
      </c>
      <c r="FW1064">
        <v>0.00631242487424446</v>
      </c>
      <c r="FX1064">
        <v>1</v>
      </c>
      <c r="FY1064">
        <v>1</v>
      </c>
      <c r="FZ1064">
        <v>3</v>
      </c>
      <c r="GA1064" t="s">
        <v>421</v>
      </c>
      <c r="GB1064">
        <v>2.97316</v>
      </c>
      <c r="GC1064">
        <v>2.69803</v>
      </c>
      <c r="GD1064">
        <v>0.199038</v>
      </c>
      <c r="GE1064">
        <v>0.203718</v>
      </c>
      <c r="GF1064">
        <v>0.0996494</v>
      </c>
      <c r="GG1064">
        <v>0.093584</v>
      </c>
      <c r="GH1064">
        <v>31195.3</v>
      </c>
      <c r="GI1064">
        <v>33924.4</v>
      </c>
      <c r="GJ1064">
        <v>35290.5</v>
      </c>
      <c r="GK1064">
        <v>38633.8</v>
      </c>
      <c r="GL1064">
        <v>45052.5</v>
      </c>
      <c r="GM1064">
        <v>50581</v>
      </c>
      <c r="GN1064">
        <v>55163.5</v>
      </c>
      <c r="GO1064">
        <v>61970.1</v>
      </c>
      <c r="GP1064">
        <v>1.987</v>
      </c>
      <c r="GQ1064">
        <v>1.857</v>
      </c>
      <c r="GR1064">
        <v>0.148565</v>
      </c>
      <c r="GS1064">
        <v>0</v>
      </c>
      <c r="GT1064">
        <v>25.2799</v>
      </c>
      <c r="GU1064">
        <v>999.9</v>
      </c>
      <c r="GV1064">
        <v>57.52</v>
      </c>
      <c r="GW1064">
        <v>29.124</v>
      </c>
      <c r="GX1064">
        <v>25.8188</v>
      </c>
      <c r="GY1064">
        <v>56.232</v>
      </c>
      <c r="GZ1064">
        <v>45.7692</v>
      </c>
      <c r="HA1064">
        <v>1</v>
      </c>
      <c r="HB1064">
        <v>-0.069878</v>
      </c>
      <c r="HC1064">
        <v>-0.0362527</v>
      </c>
      <c r="HD1064">
        <v>20.1137</v>
      </c>
      <c r="HE1064">
        <v>5.19932</v>
      </c>
      <c r="HF1064">
        <v>12.004</v>
      </c>
      <c r="HG1064">
        <v>4.9756</v>
      </c>
      <c r="HH1064">
        <v>3.2936</v>
      </c>
      <c r="HI1064">
        <v>9999</v>
      </c>
      <c r="HJ1064">
        <v>9999</v>
      </c>
      <c r="HK1064">
        <v>9999</v>
      </c>
      <c r="HL1064">
        <v>631.8</v>
      </c>
      <c r="HM1064">
        <v>1.86319</v>
      </c>
      <c r="HN1064">
        <v>1.86798</v>
      </c>
      <c r="HO1064">
        <v>1.86783</v>
      </c>
      <c r="HP1064">
        <v>1.8689</v>
      </c>
      <c r="HQ1064">
        <v>1.86981</v>
      </c>
      <c r="HR1064">
        <v>1.86584</v>
      </c>
      <c r="HS1064">
        <v>1.86691</v>
      </c>
      <c r="HT1064">
        <v>1.86829</v>
      </c>
      <c r="HU1064">
        <v>5</v>
      </c>
      <c r="HV1064">
        <v>0</v>
      </c>
      <c r="HW1064">
        <v>0</v>
      </c>
      <c r="HX1064">
        <v>0</v>
      </c>
      <c r="HY1064" t="s">
        <v>422</v>
      </c>
      <c r="HZ1064" t="s">
        <v>423</v>
      </c>
      <c r="IA1064" t="s">
        <v>424</v>
      </c>
      <c r="IB1064" t="s">
        <v>424</v>
      </c>
      <c r="IC1064" t="s">
        <v>424</v>
      </c>
      <c r="ID1064" t="s">
        <v>424</v>
      </c>
      <c r="IE1064">
        <v>0</v>
      </c>
      <c r="IF1064">
        <v>100</v>
      </c>
      <c r="IG1064">
        <v>100</v>
      </c>
      <c r="IH1064">
        <v>11.55</v>
      </c>
      <c r="II1064">
        <v>0.4002</v>
      </c>
      <c r="IJ1064">
        <v>3.92360093765785</v>
      </c>
      <c r="IK1064">
        <v>0.00601174518973114</v>
      </c>
      <c r="IL1064">
        <v>2.77886958061485e-07</v>
      </c>
      <c r="IM1064">
        <v>-3.54636231360687e-10</v>
      </c>
      <c r="IN1064">
        <v>-0.0563701243599933</v>
      </c>
      <c r="IO1064">
        <v>-0.0144154843440888</v>
      </c>
      <c r="IP1064">
        <v>0.00183489941427445</v>
      </c>
      <c r="IQ1064">
        <v>-1.27444401181449e-05</v>
      </c>
      <c r="IR1064">
        <v>-4</v>
      </c>
      <c r="IS1064">
        <v>1848</v>
      </c>
      <c r="IT1064">
        <v>1</v>
      </c>
      <c r="IU1064">
        <v>25</v>
      </c>
      <c r="IV1064">
        <v>55.9</v>
      </c>
      <c r="IW1064">
        <v>55.9</v>
      </c>
      <c r="IX1064">
        <v>2.68066</v>
      </c>
      <c r="IY1064">
        <v>2.59888</v>
      </c>
      <c r="IZ1064">
        <v>1.54785</v>
      </c>
      <c r="JA1064">
        <v>2.30469</v>
      </c>
      <c r="JB1064">
        <v>1.34644</v>
      </c>
      <c r="JC1064">
        <v>2.3584</v>
      </c>
      <c r="JD1064">
        <v>33.5355</v>
      </c>
      <c r="JE1064">
        <v>24.2188</v>
      </c>
      <c r="JF1064">
        <v>18</v>
      </c>
      <c r="JG1064">
        <v>498.86</v>
      </c>
      <c r="JH1064">
        <v>414.773</v>
      </c>
      <c r="JI1064">
        <v>24.9997</v>
      </c>
      <c r="JJ1064">
        <v>26.3597</v>
      </c>
      <c r="JK1064">
        <v>30.0001</v>
      </c>
      <c r="JL1064">
        <v>26.3201</v>
      </c>
      <c r="JM1064">
        <v>26.263</v>
      </c>
      <c r="JN1064">
        <v>53.64</v>
      </c>
      <c r="JO1064">
        <v>27.8976</v>
      </c>
      <c r="JP1064">
        <v>88.0719</v>
      </c>
      <c r="JQ1064">
        <v>25</v>
      </c>
      <c r="JR1064">
        <v>1388.56</v>
      </c>
      <c r="JS1064">
        <v>20.7066</v>
      </c>
      <c r="JT1064">
        <v>102.331</v>
      </c>
      <c r="JU1064">
        <v>103.148</v>
      </c>
    </row>
    <row r="1065" spans="1:281">
      <c r="A1065">
        <v>1047</v>
      </c>
      <c r="B1065">
        <v>1659038718.5</v>
      </c>
      <c r="C1065">
        <v>15035.4000000954</v>
      </c>
      <c r="D1065" t="s">
        <v>2529</v>
      </c>
      <c r="E1065" t="s">
        <v>2530</v>
      </c>
      <c r="F1065">
        <v>5</v>
      </c>
      <c r="G1065" t="s">
        <v>2364</v>
      </c>
      <c r="H1065" t="s">
        <v>417</v>
      </c>
      <c r="I1065">
        <v>1659038710.71429</v>
      </c>
      <c r="J1065">
        <f>(K1065)/1000</f>
        <v>0</v>
      </c>
      <c r="K1065">
        <f>IF(CZ1065, AN1065, AH1065)</f>
        <v>0</v>
      </c>
      <c r="L1065">
        <f>IF(CZ1065, AI1065, AG1065)</f>
        <v>0</v>
      </c>
      <c r="M1065">
        <f>DB1065 - IF(AU1065&gt;1, L1065*CV1065*100.0/(AW1065*DP1065), 0)</f>
        <v>0</v>
      </c>
      <c r="N1065">
        <f>((T1065-J1065/2)*M1065-L1065)/(T1065+J1065/2)</f>
        <v>0</v>
      </c>
      <c r="O1065">
        <f>N1065*(DI1065+DJ1065)/1000.0</f>
        <v>0</v>
      </c>
      <c r="P1065">
        <f>(DB1065 - IF(AU1065&gt;1, L1065*CV1065*100.0/(AW1065*DP1065), 0))*(DI1065+DJ1065)/1000.0</f>
        <v>0</v>
      </c>
      <c r="Q1065">
        <f>2.0/((1/S1065-1/R1065)+SIGN(S1065)*SQRT((1/S1065-1/R1065)*(1/S1065-1/R1065) + 4*CW1065/((CW1065+1)*(CW1065+1))*(2*1/S1065*1/R1065-1/R1065*1/R1065)))</f>
        <v>0</v>
      </c>
      <c r="R1065">
        <f>IF(LEFT(CX1065,1)&lt;&gt;"0",IF(LEFT(CX1065,1)="1",3.0,CY1065),$D$5+$E$5*(DP1065*DI1065/($K$5*1000))+$F$5*(DP1065*DI1065/($K$5*1000))*MAX(MIN(CV1065,$J$5),$I$5)*MAX(MIN(CV1065,$J$5),$I$5)+$G$5*MAX(MIN(CV1065,$J$5),$I$5)*(DP1065*DI1065/($K$5*1000))+$H$5*(DP1065*DI1065/($K$5*1000))*(DP1065*DI1065/($K$5*1000)))</f>
        <v>0</v>
      </c>
      <c r="S1065">
        <f>J1065*(1000-(1000*0.61365*exp(17.502*W1065/(240.97+W1065))/(DI1065+DJ1065)+DD1065)/2)/(1000*0.61365*exp(17.502*W1065/(240.97+W1065))/(DI1065+DJ1065)-DD1065)</f>
        <v>0</v>
      </c>
      <c r="T1065">
        <f>1/((CW1065+1)/(Q1065/1.6)+1/(R1065/1.37)) + CW1065/((CW1065+1)/(Q1065/1.6) + CW1065/(R1065/1.37))</f>
        <v>0</v>
      </c>
      <c r="U1065">
        <f>(CR1065*CU1065)</f>
        <v>0</v>
      </c>
      <c r="V1065">
        <f>(DK1065+(U1065+2*0.95*5.67E-8*(((DK1065+$B$7)+273)^4-(DK1065+273)^4)-44100*J1065)/(1.84*29.3*R1065+8*0.95*5.67E-8*(DK1065+273)^3))</f>
        <v>0</v>
      </c>
      <c r="W1065">
        <f>($C$7*DL1065+$D$7*DM1065+$E$7*V1065)</f>
        <v>0</v>
      </c>
      <c r="X1065">
        <f>0.61365*exp(17.502*W1065/(240.97+W1065))</f>
        <v>0</v>
      </c>
      <c r="Y1065">
        <f>(Z1065/AA1065*100)</f>
        <v>0</v>
      </c>
      <c r="Z1065">
        <f>DD1065*(DI1065+DJ1065)/1000</f>
        <v>0</v>
      </c>
      <c r="AA1065">
        <f>0.61365*exp(17.502*DK1065/(240.97+DK1065))</f>
        <v>0</v>
      </c>
      <c r="AB1065">
        <f>(X1065-DD1065*(DI1065+DJ1065)/1000)</f>
        <v>0</v>
      </c>
      <c r="AC1065">
        <f>(-J1065*44100)</f>
        <v>0</v>
      </c>
      <c r="AD1065">
        <f>2*29.3*R1065*0.92*(DK1065-W1065)</f>
        <v>0</v>
      </c>
      <c r="AE1065">
        <f>2*0.95*5.67E-8*(((DK1065+$B$7)+273)^4-(W1065+273)^4)</f>
        <v>0</v>
      </c>
      <c r="AF1065">
        <f>U1065+AE1065+AC1065+AD1065</f>
        <v>0</v>
      </c>
      <c r="AG1065">
        <f>DH1065*AU1065*(DC1065-DB1065*(1000-AU1065*DE1065)/(1000-AU1065*DD1065))/(100*CV1065)</f>
        <v>0</v>
      </c>
      <c r="AH1065">
        <f>1000*DH1065*AU1065*(DD1065-DE1065)/(100*CV1065*(1000-AU1065*DD1065))</f>
        <v>0</v>
      </c>
      <c r="AI1065">
        <f>(AJ1065 - AK1065 - DI1065*1E3/(8.314*(DK1065+273.15)) * AM1065/DH1065 * AL1065) * DH1065/(100*CV1065) * (1000 - DE1065)/1000</f>
        <v>0</v>
      </c>
      <c r="AJ1065">
        <v>1413.88261434027</v>
      </c>
      <c r="AK1065">
        <v>1381.83951515151</v>
      </c>
      <c r="AL1065">
        <v>3.46526512214524</v>
      </c>
      <c r="AM1065">
        <v>66.0516311451933</v>
      </c>
      <c r="AN1065">
        <f>(AP1065 - AO1065 + DI1065*1E3/(8.314*(DK1065+273.15)) * AR1065/DH1065 * AQ1065) * DH1065/(100*CV1065) * 1000/(1000 - AP1065)</f>
        <v>0</v>
      </c>
      <c r="AO1065">
        <v>20.5955402065809</v>
      </c>
      <c r="AP1065">
        <v>22.8417762237762</v>
      </c>
      <c r="AQ1065">
        <v>-2.10015655704226e-05</v>
      </c>
      <c r="AR1065">
        <v>92.4097792653795</v>
      </c>
      <c r="AS1065">
        <v>0</v>
      </c>
      <c r="AT1065">
        <v>0</v>
      </c>
      <c r="AU1065">
        <f>IF(AS1065*$H$13&gt;=AW1065,1.0,(AW1065/(AW1065-AS1065*$H$13)))</f>
        <v>0</v>
      </c>
      <c r="AV1065">
        <f>(AU1065-1)*100</f>
        <v>0</v>
      </c>
      <c r="AW1065">
        <f>MAX(0,($B$13+$C$13*DP1065)/(1+$D$13*DP1065)*DI1065/(DK1065+273)*$E$13)</f>
        <v>0</v>
      </c>
      <c r="AX1065" t="s">
        <v>418</v>
      </c>
      <c r="AY1065" t="s">
        <v>418</v>
      </c>
      <c r="AZ1065">
        <v>0</v>
      </c>
      <c r="BA1065">
        <v>0</v>
      </c>
      <c r="BB1065">
        <f>1-AZ1065/BA1065</f>
        <v>0</v>
      </c>
      <c r="BC1065">
        <v>0</v>
      </c>
      <c r="BD1065" t="s">
        <v>418</v>
      </c>
      <c r="BE1065" t="s">
        <v>418</v>
      </c>
      <c r="BF1065">
        <v>0</v>
      </c>
      <c r="BG1065">
        <v>0</v>
      </c>
      <c r="BH1065">
        <f>1-BF1065/BG1065</f>
        <v>0</v>
      </c>
      <c r="BI1065">
        <v>0.5</v>
      </c>
      <c r="BJ1065">
        <f>CS1065</f>
        <v>0</v>
      </c>
      <c r="BK1065">
        <f>L1065</f>
        <v>0</v>
      </c>
      <c r="BL1065">
        <f>BH1065*BI1065*BJ1065</f>
        <v>0</v>
      </c>
      <c r="BM1065">
        <f>(BK1065-BC1065)/BJ1065</f>
        <v>0</v>
      </c>
      <c r="BN1065">
        <f>(BA1065-BG1065)/BG1065</f>
        <v>0</v>
      </c>
      <c r="BO1065">
        <f>AZ1065/(BB1065+AZ1065/BG1065)</f>
        <v>0</v>
      </c>
      <c r="BP1065" t="s">
        <v>418</v>
      </c>
      <c r="BQ1065">
        <v>0</v>
      </c>
      <c r="BR1065">
        <f>IF(BQ1065&lt;&gt;0, BQ1065, BO1065)</f>
        <v>0</v>
      </c>
      <c r="BS1065">
        <f>1-BR1065/BG1065</f>
        <v>0</v>
      </c>
      <c r="BT1065">
        <f>(BG1065-BF1065)/(BG1065-BR1065)</f>
        <v>0</v>
      </c>
      <c r="BU1065">
        <f>(BA1065-BG1065)/(BA1065-BR1065)</f>
        <v>0</v>
      </c>
      <c r="BV1065">
        <f>(BG1065-BF1065)/(BG1065-AZ1065)</f>
        <v>0</v>
      </c>
      <c r="BW1065">
        <f>(BA1065-BG1065)/(BA1065-AZ1065)</f>
        <v>0</v>
      </c>
      <c r="BX1065">
        <f>(BT1065*BR1065/BF1065)</f>
        <v>0</v>
      </c>
      <c r="BY1065">
        <f>(1-BX1065)</f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f>$B$11*DQ1065+$C$11*DR1065+$F$11*EC1065*(1-EF1065)</f>
        <v>0</v>
      </c>
      <c r="CS1065">
        <f>CR1065*CT1065</f>
        <v>0</v>
      </c>
      <c r="CT1065">
        <f>($B$11*$D$9+$C$11*$D$9+$F$11*((EP1065+EH1065)/MAX(EP1065+EH1065+EQ1065, 0.1)*$I$9+EQ1065/MAX(EP1065+EH1065+EQ1065, 0.1)*$J$9))/($B$11+$C$11+$F$11)</f>
        <v>0</v>
      </c>
      <c r="CU1065">
        <f>($B$11*$K$9+$C$11*$K$9+$F$11*((EP1065+EH1065)/MAX(EP1065+EH1065+EQ1065, 0.1)*$P$9+EQ1065/MAX(EP1065+EH1065+EQ1065, 0.1)*$Q$9))/($B$11+$C$11+$F$11)</f>
        <v>0</v>
      </c>
      <c r="CV1065">
        <v>6</v>
      </c>
      <c r="CW1065">
        <v>0.5</v>
      </c>
      <c r="CX1065" t="s">
        <v>419</v>
      </c>
      <c r="CY1065">
        <v>2</v>
      </c>
      <c r="CZ1065" t="b">
        <v>1</v>
      </c>
      <c r="DA1065">
        <v>1659038710.71429</v>
      </c>
      <c r="DB1065">
        <v>1325.69321428571</v>
      </c>
      <c r="DC1065">
        <v>1367.75678571429</v>
      </c>
      <c r="DD1065">
        <v>22.8472714285714</v>
      </c>
      <c r="DE1065">
        <v>20.588325</v>
      </c>
      <c r="DF1065">
        <v>1314.19321428571</v>
      </c>
      <c r="DG1065">
        <v>22.4468285714286</v>
      </c>
      <c r="DH1065">
        <v>500.029071428572</v>
      </c>
      <c r="DI1065">
        <v>90.2389928571429</v>
      </c>
      <c r="DJ1065">
        <v>0.0435128</v>
      </c>
      <c r="DK1065">
        <v>27.1569821428571</v>
      </c>
      <c r="DL1065">
        <v>27.717375</v>
      </c>
      <c r="DM1065">
        <v>999.9</v>
      </c>
      <c r="DN1065">
        <v>0</v>
      </c>
      <c r="DO1065">
        <v>0</v>
      </c>
      <c r="DP1065">
        <v>10035.7142857143</v>
      </c>
      <c r="DQ1065">
        <v>0</v>
      </c>
      <c r="DR1065">
        <v>16.1079</v>
      </c>
      <c r="DS1065">
        <v>-42.0648928571429</v>
      </c>
      <c r="DT1065">
        <v>1356.68964285714</v>
      </c>
      <c r="DU1065">
        <v>1396.50785714286</v>
      </c>
      <c r="DV1065">
        <v>2.25895428571429</v>
      </c>
      <c r="DW1065">
        <v>1367.75678571429</v>
      </c>
      <c r="DX1065">
        <v>20.588325</v>
      </c>
      <c r="DY1065">
        <v>2.061715</v>
      </c>
      <c r="DZ1065">
        <v>1.85786785714286</v>
      </c>
      <c r="EA1065">
        <v>17.9264321428571</v>
      </c>
      <c r="EB1065">
        <v>16.2823785714286</v>
      </c>
      <c r="EC1065">
        <v>1999.99142857143</v>
      </c>
      <c r="ED1065">
        <v>0.979998571428571</v>
      </c>
      <c r="EE1065">
        <v>0.0200012428571429</v>
      </c>
      <c r="EF1065">
        <v>0</v>
      </c>
      <c r="EG1065">
        <v>491.295678571429</v>
      </c>
      <c r="EH1065">
        <v>5.00063</v>
      </c>
      <c r="EI1065">
        <v>9875.2875</v>
      </c>
      <c r="EJ1065">
        <v>17256.8357142857</v>
      </c>
      <c r="EK1065">
        <v>37.7588571428571</v>
      </c>
      <c r="EL1065">
        <v>37.8860714285714</v>
      </c>
      <c r="EM1065">
        <v>37.312</v>
      </c>
      <c r="EN1065">
        <v>37.1715</v>
      </c>
      <c r="EO1065">
        <v>38.812</v>
      </c>
      <c r="EP1065">
        <v>1955.09142857143</v>
      </c>
      <c r="EQ1065">
        <v>39.9</v>
      </c>
      <c r="ER1065">
        <v>0</v>
      </c>
      <c r="ES1065">
        <v>1659038717.5</v>
      </c>
      <c r="ET1065">
        <v>0</v>
      </c>
      <c r="EU1065">
        <v>491.2908</v>
      </c>
      <c r="EV1065">
        <v>-5.58607692209399</v>
      </c>
      <c r="EW1065">
        <v>-105.48615368149</v>
      </c>
      <c r="EX1065">
        <v>9874.7036</v>
      </c>
      <c r="EY1065">
        <v>15</v>
      </c>
      <c r="EZ1065">
        <v>1659035359.5</v>
      </c>
      <c r="FA1065" t="s">
        <v>1976</v>
      </c>
      <c r="FB1065">
        <v>1659035357.5</v>
      </c>
      <c r="FC1065">
        <v>1659035359.5</v>
      </c>
      <c r="FD1065">
        <v>1</v>
      </c>
      <c r="FE1065">
        <v>-0.104</v>
      </c>
      <c r="FF1065">
        <v>-0.037</v>
      </c>
      <c r="FG1065">
        <v>6.435</v>
      </c>
      <c r="FH1065">
        <v>0.501</v>
      </c>
      <c r="FI1065">
        <v>420</v>
      </c>
      <c r="FJ1065">
        <v>25</v>
      </c>
      <c r="FK1065">
        <v>0.45</v>
      </c>
      <c r="FL1065">
        <v>0.11</v>
      </c>
      <c r="FM1065">
        <v>-42.0014341463415</v>
      </c>
      <c r="FN1065">
        <v>-1.8546041811846</v>
      </c>
      <c r="FO1065">
        <v>0.781976779210401</v>
      </c>
      <c r="FP1065">
        <v>0</v>
      </c>
      <c r="FQ1065">
        <v>491.516058823529</v>
      </c>
      <c r="FR1065">
        <v>-5.29815126347892</v>
      </c>
      <c r="FS1065">
        <v>0.556979455803214</v>
      </c>
      <c r="FT1065">
        <v>0</v>
      </c>
      <c r="FU1065">
        <v>2.26094804878049</v>
      </c>
      <c r="FV1065">
        <v>-0.0682036933797859</v>
      </c>
      <c r="FW1065">
        <v>0.0135466140526075</v>
      </c>
      <c r="FX1065">
        <v>1</v>
      </c>
      <c r="FY1065">
        <v>1</v>
      </c>
      <c r="FZ1065">
        <v>3</v>
      </c>
      <c r="GA1065" t="s">
        <v>421</v>
      </c>
      <c r="GB1065">
        <v>2.97373</v>
      </c>
      <c r="GC1065">
        <v>2.69723</v>
      </c>
      <c r="GD1065">
        <v>0.200555</v>
      </c>
      <c r="GE1065">
        <v>0.205168</v>
      </c>
      <c r="GF1065">
        <v>0.0996451</v>
      </c>
      <c r="GG1065">
        <v>0.0936611</v>
      </c>
      <c r="GH1065">
        <v>31136.9</v>
      </c>
      <c r="GI1065">
        <v>33863.8</v>
      </c>
      <c r="GJ1065">
        <v>35291.2</v>
      </c>
      <c r="GK1065">
        <v>38635</v>
      </c>
      <c r="GL1065">
        <v>45053.1</v>
      </c>
      <c r="GM1065">
        <v>50576.5</v>
      </c>
      <c r="GN1065">
        <v>55164</v>
      </c>
      <c r="GO1065">
        <v>61969.8</v>
      </c>
      <c r="GP1065">
        <v>1.987</v>
      </c>
      <c r="GQ1065">
        <v>1.8562</v>
      </c>
      <c r="GR1065">
        <v>0.146776</v>
      </c>
      <c r="GS1065">
        <v>0</v>
      </c>
      <c r="GT1065">
        <v>25.2778</v>
      </c>
      <c r="GU1065">
        <v>999.9</v>
      </c>
      <c r="GV1065">
        <v>57.496</v>
      </c>
      <c r="GW1065">
        <v>29.134</v>
      </c>
      <c r="GX1065">
        <v>25.8268</v>
      </c>
      <c r="GY1065">
        <v>55.372</v>
      </c>
      <c r="GZ1065">
        <v>46.0978</v>
      </c>
      <c r="HA1065">
        <v>1</v>
      </c>
      <c r="HB1065">
        <v>-0.0701829</v>
      </c>
      <c r="HC1065">
        <v>-0.0352941</v>
      </c>
      <c r="HD1065">
        <v>20.1135</v>
      </c>
      <c r="HE1065">
        <v>5.19932</v>
      </c>
      <c r="HF1065">
        <v>12.004</v>
      </c>
      <c r="HG1065">
        <v>4.9752</v>
      </c>
      <c r="HH1065">
        <v>3.2934</v>
      </c>
      <c r="HI1065">
        <v>9999</v>
      </c>
      <c r="HJ1065">
        <v>9999</v>
      </c>
      <c r="HK1065">
        <v>9999</v>
      </c>
      <c r="HL1065">
        <v>631.8</v>
      </c>
      <c r="HM1065">
        <v>1.86313</v>
      </c>
      <c r="HN1065">
        <v>1.86798</v>
      </c>
      <c r="HO1065">
        <v>1.86783</v>
      </c>
      <c r="HP1065">
        <v>1.86899</v>
      </c>
      <c r="HQ1065">
        <v>1.86981</v>
      </c>
      <c r="HR1065">
        <v>1.86584</v>
      </c>
      <c r="HS1065">
        <v>1.86691</v>
      </c>
      <c r="HT1065">
        <v>1.86829</v>
      </c>
      <c r="HU1065">
        <v>5</v>
      </c>
      <c r="HV1065">
        <v>0</v>
      </c>
      <c r="HW1065">
        <v>0</v>
      </c>
      <c r="HX1065">
        <v>0</v>
      </c>
      <c r="HY1065" t="s">
        <v>422</v>
      </c>
      <c r="HZ1065" t="s">
        <v>423</v>
      </c>
      <c r="IA1065" t="s">
        <v>424</v>
      </c>
      <c r="IB1065" t="s">
        <v>424</v>
      </c>
      <c r="IC1065" t="s">
        <v>424</v>
      </c>
      <c r="ID1065" t="s">
        <v>424</v>
      </c>
      <c r="IE1065">
        <v>0</v>
      </c>
      <c r="IF1065">
        <v>100</v>
      </c>
      <c r="IG1065">
        <v>100</v>
      </c>
      <c r="IH1065">
        <v>11.63</v>
      </c>
      <c r="II1065">
        <v>0.4</v>
      </c>
      <c r="IJ1065">
        <v>3.92360093765785</v>
      </c>
      <c r="IK1065">
        <v>0.00601174518973114</v>
      </c>
      <c r="IL1065">
        <v>2.77886958061485e-07</v>
      </c>
      <c r="IM1065">
        <v>-3.54636231360687e-10</v>
      </c>
      <c r="IN1065">
        <v>-0.0563701243599933</v>
      </c>
      <c r="IO1065">
        <v>-0.0144154843440888</v>
      </c>
      <c r="IP1065">
        <v>0.00183489941427445</v>
      </c>
      <c r="IQ1065">
        <v>-1.27444401181449e-05</v>
      </c>
      <c r="IR1065">
        <v>-4</v>
      </c>
      <c r="IS1065">
        <v>1848</v>
      </c>
      <c r="IT1065">
        <v>1</v>
      </c>
      <c r="IU1065">
        <v>25</v>
      </c>
      <c r="IV1065">
        <v>56</v>
      </c>
      <c r="IW1065">
        <v>56</v>
      </c>
      <c r="IX1065">
        <v>2.70874</v>
      </c>
      <c r="IY1065">
        <v>2.60132</v>
      </c>
      <c r="IZ1065">
        <v>1.54785</v>
      </c>
      <c r="JA1065">
        <v>2.30591</v>
      </c>
      <c r="JB1065">
        <v>1.34644</v>
      </c>
      <c r="JC1065">
        <v>2.35474</v>
      </c>
      <c r="JD1065">
        <v>33.5355</v>
      </c>
      <c r="JE1065">
        <v>24.2188</v>
      </c>
      <c r="JF1065">
        <v>18</v>
      </c>
      <c r="JG1065">
        <v>498.84</v>
      </c>
      <c r="JH1065">
        <v>414.32</v>
      </c>
      <c r="JI1065">
        <v>24.9999</v>
      </c>
      <c r="JJ1065">
        <v>26.3575</v>
      </c>
      <c r="JK1065">
        <v>29.9999</v>
      </c>
      <c r="JL1065">
        <v>26.3178</v>
      </c>
      <c r="JM1065">
        <v>26.263</v>
      </c>
      <c r="JN1065">
        <v>54.1898</v>
      </c>
      <c r="JO1065">
        <v>27.6101</v>
      </c>
      <c r="JP1065">
        <v>88.0719</v>
      </c>
      <c r="JQ1065">
        <v>25</v>
      </c>
      <c r="JR1065">
        <v>1408.68</v>
      </c>
      <c r="JS1065">
        <v>20.7219</v>
      </c>
      <c r="JT1065">
        <v>102.332</v>
      </c>
      <c r="JU1065">
        <v>103.149</v>
      </c>
    </row>
    <row r="1066" spans="1:281">
      <c r="A1066">
        <v>1048</v>
      </c>
      <c r="B1066">
        <v>1659038723.5</v>
      </c>
      <c r="C1066">
        <v>15040.4000000954</v>
      </c>
      <c r="D1066" t="s">
        <v>2531</v>
      </c>
      <c r="E1066" t="s">
        <v>2532</v>
      </c>
      <c r="F1066">
        <v>5</v>
      </c>
      <c r="G1066" t="s">
        <v>2364</v>
      </c>
      <c r="H1066" t="s">
        <v>417</v>
      </c>
      <c r="I1066">
        <v>1659038716</v>
      </c>
      <c r="J1066">
        <f>(K1066)/1000</f>
        <v>0</v>
      </c>
      <c r="K1066">
        <f>IF(CZ1066, AN1066, AH1066)</f>
        <v>0</v>
      </c>
      <c r="L1066">
        <f>IF(CZ1066, AI1066, AG1066)</f>
        <v>0</v>
      </c>
      <c r="M1066">
        <f>DB1066 - IF(AU1066&gt;1, L1066*CV1066*100.0/(AW1066*DP1066), 0)</f>
        <v>0</v>
      </c>
      <c r="N1066">
        <f>((T1066-J1066/2)*M1066-L1066)/(T1066+J1066/2)</f>
        <v>0</v>
      </c>
      <c r="O1066">
        <f>N1066*(DI1066+DJ1066)/1000.0</f>
        <v>0</v>
      </c>
      <c r="P1066">
        <f>(DB1066 - IF(AU1066&gt;1, L1066*CV1066*100.0/(AW1066*DP1066), 0))*(DI1066+DJ1066)/1000.0</f>
        <v>0</v>
      </c>
      <c r="Q1066">
        <f>2.0/((1/S1066-1/R1066)+SIGN(S1066)*SQRT((1/S1066-1/R1066)*(1/S1066-1/R1066) + 4*CW1066/((CW1066+1)*(CW1066+1))*(2*1/S1066*1/R1066-1/R1066*1/R1066)))</f>
        <v>0</v>
      </c>
      <c r="R1066">
        <f>IF(LEFT(CX1066,1)&lt;&gt;"0",IF(LEFT(CX1066,1)="1",3.0,CY1066),$D$5+$E$5*(DP1066*DI1066/($K$5*1000))+$F$5*(DP1066*DI1066/($K$5*1000))*MAX(MIN(CV1066,$J$5),$I$5)*MAX(MIN(CV1066,$J$5),$I$5)+$G$5*MAX(MIN(CV1066,$J$5),$I$5)*(DP1066*DI1066/($K$5*1000))+$H$5*(DP1066*DI1066/($K$5*1000))*(DP1066*DI1066/($K$5*1000)))</f>
        <v>0</v>
      </c>
      <c r="S1066">
        <f>J1066*(1000-(1000*0.61365*exp(17.502*W1066/(240.97+W1066))/(DI1066+DJ1066)+DD1066)/2)/(1000*0.61365*exp(17.502*W1066/(240.97+W1066))/(DI1066+DJ1066)-DD1066)</f>
        <v>0</v>
      </c>
      <c r="T1066">
        <f>1/((CW1066+1)/(Q1066/1.6)+1/(R1066/1.37)) + CW1066/((CW1066+1)/(Q1066/1.6) + CW1066/(R1066/1.37))</f>
        <v>0</v>
      </c>
      <c r="U1066">
        <f>(CR1066*CU1066)</f>
        <v>0</v>
      </c>
      <c r="V1066">
        <f>(DK1066+(U1066+2*0.95*5.67E-8*(((DK1066+$B$7)+273)^4-(DK1066+273)^4)-44100*J1066)/(1.84*29.3*R1066+8*0.95*5.67E-8*(DK1066+273)^3))</f>
        <v>0</v>
      </c>
      <c r="W1066">
        <f>($C$7*DL1066+$D$7*DM1066+$E$7*V1066)</f>
        <v>0</v>
      </c>
      <c r="X1066">
        <f>0.61365*exp(17.502*W1066/(240.97+W1066))</f>
        <v>0</v>
      </c>
      <c r="Y1066">
        <f>(Z1066/AA1066*100)</f>
        <v>0</v>
      </c>
      <c r="Z1066">
        <f>DD1066*(DI1066+DJ1066)/1000</f>
        <v>0</v>
      </c>
      <c r="AA1066">
        <f>0.61365*exp(17.502*DK1066/(240.97+DK1066))</f>
        <v>0</v>
      </c>
      <c r="AB1066">
        <f>(X1066-DD1066*(DI1066+DJ1066)/1000)</f>
        <v>0</v>
      </c>
      <c r="AC1066">
        <f>(-J1066*44100)</f>
        <v>0</v>
      </c>
      <c r="AD1066">
        <f>2*29.3*R1066*0.92*(DK1066-W1066)</f>
        <v>0</v>
      </c>
      <c r="AE1066">
        <f>2*0.95*5.67E-8*(((DK1066+$B$7)+273)^4-(W1066+273)^4)</f>
        <v>0</v>
      </c>
      <c r="AF1066">
        <f>U1066+AE1066+AC1066+AD1066</f>
        <v>0</v>
      </c>
      <c r="AG1066">
        <f>DH1066*AU1066*(DC1066-DB1066*(1000-AU1066*DE1066)/(1000-AU1066*DD1066))/(100*CV1066)</f>
        <v>0</v>
      </c>
      <c r="AH1066">
        <f>1000*DH1066*AU1066*(DD1066-DE1066)/(100*CV1066*(1000-AU1066*DD1066))</f>
        <v>0</v>
      </c>
      <c r="AI1066">
        <f>(AJ1066 - AK1066 - DI1066*1E3/(8.314*(DK1066+273.15)) * AM1066/DH1066 * AL1066) * DH1066/(100*CV1066) * (1000 - DE1066)/1000</f>
        <v>0</v>
      </c>
      <c r="AJ1066">
        <v>1431.76104888864</v>
      </c>
      <c r="AK1066">
        <v>1399.06921212121</v>
      </c>
      <c r="AL1066">
        <v>3.49759755095542</v>
      </c>
      <c r="AM1066">
        <v>66.0516311451933</v>
      </c>
      <c r="AN1066">
        <f>(AP1066 - AO1066 + DI1066*1E3/(8.314*(DK1066+273.15)) * AR1066/DH1066 * AQ1066) * DH1066/(100*CV1066) * 1000/(1000 - AP1066)</f>
        <v>0</v>
      </c>
      <c r="AO1066">
        <v>20.6494640794983</v>
      </c>
      <c r="AP1066">
        <v>22.8609629370629</v>
      </c>
      <c r="AQ1066">
        <v>5.34927439860141e-06</v>
      </c>
      <c r="AR1066">
        <v>92.4097792653795</v>
      </c>
      <c r="AS1066">
        <v>0</v>
      </c>
      <c r="AT1066">
        <v>0</v>
      </c>
      <c r="AU1066">
        <f>IF(AS1066*$H$13&gt;=AW1066,1.0,(AW1066/(AW1066-AS1066*$H$13)))</f>
        <v>0</v>
      </c>
      <c r="AV1066">
        <f>(AU1066-1)*100</f>
        <v>0</v>
      </c>
      <c r="AW1066">
        <f>MAX(0,($B$13+$C$13*DP1066)/(1+$D$13*DP1066)*DI1066/(DK1066+273)*$E$13)</f>
        <v>0</v>
      </c>
      <c r="AX1066" t="s">
        <v>418</v>
      </c>
      <c r="AY1066" t="s">
        <v>418</v>
      </c>
      <c r="AZ1066">
        <v>0</v>
      </c>
      <c r="BA1066">
        <v>0</v>
      </c>
      <c r="BB1066">
        <f>1-AZ1066/BA1066</f>
        <v>0</v>
      </c>
      <c r="BC1066">
        <v>0</v>
      </c>
      <c r="BD1066" t="s">
        <v>418</v>
      </c>
      <c r="BE1066" t="s">
        <v>418</v>
      </c>
      <c r="BF1066">
        <v>0</v>
      </c>
      <c r="BG1066">
        <v>0</v>
      </c>
      <c r="BH1066">
        <f>1-BF1066/BG1066</f>
        <v>0</v>
      </c>
      <c r="BI1066">
        <v>0.5</v>
      </c>
      <c r="BJ1066">
        <f>CS1066</f>
        <v>0</v>
      </c>
      <c r="BK1066">
        <f>L1066</f>
        <v>0</v>
      </c>
      <c r="BL1066">
        <f>BH1066*BI1066*BJ1066</f>
        <v>0</v>
      </c>
      <c r="BM1066">
        <f>(BK1066-BC1066)/BJ1066</f>
        <v>0</v>
      </c>
      <c r="BN1066">
        <f>(BA1066-BG1066)/BG1066</f>
        <v>0</v>
      </c>
      <c r="BO1066">
        <f>AZ1066/(BB1066+AZ1066/BG1066)</f>
        <v>0</v>
      </c>
      <c r="BP1066" t="s">
        <v>418</v>
      </c>
      <c r="BQ1066">
        <v>0</v>
      </c>
      <c r="BR1066">
        <f>IF(BQ1066&lt;&gt;0, BQ1066, BO1066)</f>
        <v>0</v>
      </c>
      <c r="BS1066">
        <f>1-BR1066/BG1066</f>
        <v>0</v>
      </c>
      <c r="BT1066">
        <f>(BG1066-BF1066)/(BG1066-BR1066)</f>
        <v>0</v>
      </c>
      <c r="BU1066">
        <f>(BA1066-BG1066)/(BA1066-BR1066)</f>
        <v>0</v>
      </c>
      <c r="BV1066">
        <f>(BG1066-BF1066)/(BG1066-AZ1066)</f>
        <v>0</v>
      </c>
      <c r="BW1066">
        <f>(BA1066-BG1066)/(BA1066-AZ1066)</f>
        <v>0</v>
      </c>
      <c r="BX1066">
        <f>(BT1066*BR1066/BF1066)</f>
        <v>0</v>
      </c>
      <c r="BY1066">
        <f>(1-BX1066)</f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f>$B$11*DQ1066+$C$11*DR1066+$F$11*EC1066*(1-EF1066)</f>
        <v>0</v>
      </c>
      <c r="CS1066">
        <f>CR1066*CT1066</f>
        <v>0</v>
      </c>
      <c r="CT1066">
        <f>($B$11*$D$9+$C$11*$D$9+$F$11*((EP1066+EH1066)/MAX(EP1066+EH1066+EQ1066, 0.1)*$I$9+EQ1066/MAX(EP1066+EH1066+EQ1066, 0.1)*$J$9))/($B$11+$C$11+$F$11)</f>
        <v>0</v>
      </c>
      <c r="CU1066">
        <f>($B$11*$K$9+$C$11*$K$9+$F$11*((EP1066+EH1066)/MAX(EP1066+EH1066+EQ1066, 0.1)*$P$9+EQ1066/MAX(EP1066+EH1066+EQ1066, 0.1)*$Q$9))/($B$11+$C$11+$F$11)</f>
        <v>0</v>
      </c>
      <c r="CV1066">
        <v>6</v>
      </c>
      <c r="CW1066">
        <v>0.5</v>
      </c>
      <c r="CX1066" t="s">
        <v>419</v>
      </c>
      <c r="CY1066">
        <v>2</v>
      </c>
      <c r="CZ1066" t="b">
        <v>1</v>
      </c>
      <c r="DA1066">
        <v>1659038716</v>
      </c>
      <c r="DB1066">
        <v>1343.3337037037</v>
      </c>
      <c r="DC1066">
        <v>1385.81148148148</v>
      </c>
      <c r="DD1066">
        <v>22.8446592592593</v>
      </c>
      <c r="DE1066">
        <v>20.614537037037</v>
      </c>
      <c r="DF1066">
        <v>1331.74851851852</v>
      </c>
      <c r="DG1066">
        <v>22.4443407407407</v>
      </c>
      <c r="DH1066">
        <v>500.082777777778</v>
      </c>
      <c r="DI1066">
        <v>90.2376111111111</v>
      </c>
      <c r="DJ1066">
        <v>0.0432693333333333</v>
      </c>
      <c r="DK1066">
        <v>27.1554777777778</v>
      </c>
      <c r="DL1066">
        <v>27.6925518518519</v>
      </c>
      <c r="DM1066">
        <v>999.9</v>
      </c>
      <c r="DN1066">
        <v>0</v>
      </c>
      <c r="DO1066">
        <v>0</v>
      </c>
      <c r="DP1066">
        <v>10043.5185185185</v>
      </c>
      <c r="DQ1066">
        <v>0</v>
      </c>
      <c r="DR1066">
        <v>16.1079</v>
      </c>
      <c r="DS1066">
        <v>-42.4775888888889</v>
      </c>
      <c r="DT1066">
        <v>1374.73925925926</v>
      </c>
      <c r="DU1066">
        <v>1414.98</v>
      </c>
      <c r="DV1066">
        <v>2.23012148148148</v>
      </c>
      <c r="DW1066">
        <v>1385.81148148148</v>
      </c>
      <c r="DX1066">
        <v>20.614537037037</v>
      </c>
      <c r="DY1066">
        <v>2.06144703703704</v>
      </c>
      <c r="DZ1066">
        <v>1.86020518518519</v>
      </c>
      <c r="EA1066">
        <v>17.9243740740741</v>
      </c>
      <c r="EB1066">
        <v>16.3020777777778</v>
      </c>
      <c r="EC1066">
        <v>2000.00666666667</v>
      </c>
      <c r="ED1066">
        <v>0.979998592592592</v>
      </c>
      <c r="EE1066">
        <v>0.0200012259259259</v>
      </c>
      <c r="EF1066">
        <v>0</v>
      </c>
      <c r="EG1066">
        <v>490.819296296296</v>
      </c>
      <c r="EH1066">
        <v>5.00063</v>
      </c>
      <c r="EI1066">
        <v>9865.79518518519</v>
      </c>
      <c r="EJ1066">
        <v>17256.9592592593</v>
      </c>
      <c r="EK1066">
        <v>37.75</v>
      </c>
      <c r="EL1066">
        <v>37.8795925925926</v>
      </c>
      <c r="EM1066">
        <v>37.312</v>
      </c>
      <c r="EN1066">
        <v>37.1686296296296</v>
      </c>
      <c r="EO1066">
        <v>38.812</v>
      </c>
      <c r="EP1066">
        <v>1955.1062962963</v>
      </c>
      <c r="EQ1066">
        <v>39.9003703703704</v>
      </c>
      <c r="ER1066">
        <v>0</v>
      </c>
      <c r="ES1066">
        <v>1659038722.9</v>
      </c>
      <c r="ET1066">
        <v>0</v>
      </c>
      <c r="EU1066">
        <v>490.822076923077</v>
      </c>
      <c r="EV1066">
        <v>-5.56485470506071</v>
      </c>
      <c r="EW1066">
        <v>-109.09264959779</v>
      </c>
      <c r="EX1066">
        <v>9865.48615384615</v>
      </c>
      <c r="EY1066">
        <v>15</v>
      </c>
      <c r="EZ1066">
        <v>1659035359.5</v>
      </c>
      <c r="FA1066" t="s">
        <v>1976</v>
      </c>
      <c r="FB1066">
        <v>1659035357.5</v>
      </c>
      <c r="FC1066">
        <v>1659035359.5</v>
      </c>
      <c r="FD1066">
        <v>1</v>
      </c>
      <c r="FE1066">
        <v>-0.104</v>
      </c>
      <c r="FF1066">
        <v>-0.037</v>
      </c>
      <c r="FG1066">
        <v>6.435</v>
      </c>
      <c r="FH1066">
        <v>0.501</v>
      </c>
      <c r="FI1066">
        <v>420</v>
      </c>
      <c r="FJ1066">
        <v>25</v>
      </c>
      <c r="FK1066">
        <v>0.45</v>
      </c>
      <c r="FL1066">
        <v>0.11</v>
      </c>
      <c r="FM1066">
        <v>-42.1676975609756</v>
      </c>
      <c r="FN1066">
        <v>-2.46103902439031</v>
      </c>
      <c r="FO1066">
        <v>0.778925092202289</v>
      </c>
      <c r="FP1066">
        <v>0</v>
      </c>
      <c r="FQ1066">
        <v>491.188029411765</v>
      </c>
      <c r="FR1066">
        <v>-5.33847212188594</v>
      </c>
      <c r="FS1066">
        <v>0.556724373947028</v>
      </c>
      <c r="FT1066">
        <v>0</v>
      </c>
      <c r="FU1066">
        <v>2.24609756097561</v>
      </c>
      <c r="FV1066">
        <v>-0.257109407665505</v>
      </c>
      <c r="FW1066">
        <v>0.0330639583291629</v>
      </c>
      <c r="FX1066">
        <v>0</v>
      </c>
      <c r="FY1066">
        <v>0</v>
      </c>
      <c r="FZ1066">
        <v>3</v>
      </c>
      <c r="GA1066" t="s">
        <v>427</v>
      </c>
      <c r="GB1066">
        <v>2.97411</v>
      </c>
      <c r="GC1066">
        <v>2.69675</v>
      </c>
      <c r="GD1066">
        <v>0.202076</v>
      </c>
      <c r="GE1066">
        <v>0.206707</v>
      </c>
      <c r="GF1066">
        <v>0.0997218</v>
      </c>
      <c r="GG1066">
        <v>0.0939649</v>
      </c>
      <c r="GH1066">
        <v>31077.6</v>
      </c>
      <c r="GI1066">
        <v>33797.9</v>
      </c>
      <c r="GJ1066">
        <v>35291.1</v>
      </c>
      <c r="GK1066">
        <v>38634.6</v>
      </c>
      <c r="GL1066">
        <v>45049.7</v>
      </c>
      <c r="GM1066">
        <v>50560.4</v>
      </c>
      <c r="GN1066">
        <v>55164.5</v>
      </c>
      <c r="GO1066">
        <v>61970.9</v>
      </c>
      <c r="GP1066">
        <v>1.9878</v>
      </c>
      <c r="GQ1066">
        <v>1.8574</v>
      </c>
      <c r="GR1066">
        <v>0.147969</v>
      </c>
      <c r="GS1066">
        <v>0</v>
      </c>
      <c r="GT1066">
        <v>25.2735</v>
      </c>
      <c r="GU1066">
        <v>999.9</v>
      </c>
      <c r="GV1066">
        <v>57.496</v>
      </c>
      <c r="GW1066">
        <v>29.134</v>
      </c>
      <c r="GX1066">
        <v>25.8242</v>
      </c>
      <c r="GY1066">
        <v>55.502</v>
      </c>
      <c r="GZ1066">
        <v>45.5529</v>
      </c>
      <c r="HA1066">
        <v>1</v>
      </c>
      <c r="HB1066">
        <v>-0.0702033</v>
      </c>
      <c r="HC1066">
        <v>-0.0357298</v>
      </c>
      <c r="HD1066">
        <v>20.1139</v>
      </c>
      <c r="HE1066">
        <v>5.19932</v>
      </c>
      <c r="HF1066">
        <v>12.004</v>
      </c>
      <c r="HG1066">
        <v>4.9756</v>
      </c>
      <c r="HH1066">
        <v>3.2934</v>
      </c>
      <c r="HI1066">
        <v>9999</v>
      </c>
      <c r="HJ1066">
        <v>9999</v>
      </c>
      <c r="HK1066">
        <v>9999</v>
      </c>
      <c r="HL1066">
        <v>631.8</v>
      </c>
      <c r="HM1066">
        <v>1.86316</v>
      </c>
      <c r="HN1066">
        <v>1.86798</v>
      </c>
      <c r="HO1066">
        <v>1.86783</v>
      </c>
      <c r="HP1066">
        <v>1.86893</v>
      </c>
      <c r="HQ1066">
        <v>1.86981</v>
      </c>
      <c r="HR1066">
        <v>1.86584</v>
      </c>
      <c r="HS1066">
        <v>1.86691</v>
      </c>
      <c r="HT1066">
        <v>1.86829</v>
      </c>
      <c r="HU1066">
        <v>5</v>
      </c>
      <c r="HV1066">
        <v>0</v>
      </c>
      <c r="HW1066">
        <v>0</v>
      </c>
      <c r="HX1066">
        <v>0</v>
      </c>
      <c r="HY1066" t="s">
        <v>422</v>
      </c>
      <c r="HZ1066" t="s">
        <v>423</v>
      </c>
      <c r="IA1066" t="s">
        <v>424</v>
      </c>
      <c r="IB1066" t="s">
        <v>424</v>
      </c>
      <c r="IC1066" t="s">
        <v>424</v>
      </c>
      <c r="ID1066" t="s">
        <v>424</v>
      </c>
      <c r="IE1066">
        <v>0</v>
      </c>
      <c r="IF1066">
        <v>100</v>
      </c>
      <c r="IG1066">
        <v>100</v>
      </c>
      <c r="IH1066">
        <v>11.71</v>
      </c>
      <c r="II1066">
        <v>0.4013</v>
      </c>
      <c r="IJ1066">
        <v>3.92360093765785</v>
      </c>
      <c r="IK1066">
        <v>0.00601174518973114</v>
      </c>
      <c r="IL1066">
        <v>2.77886958061485e-07</v>
      </c>
      <c r="IM1066">
        <v>-3.54636231360687e-10</v>
      </c>
      <c r="IN1066">
        <v>-0.0563701243599933</v>
      </c>
      <c r="IO1066">
        <v>-0.0144154843440888</v>
      </c>
      <c r="IP1066">
        <v>0.00183489941427445</v>
      </c>
      <c r="IQ1066">
        <v>-1.27444401181449e-05</v>
      </c>
      <c r="IR1066">
        <v>-4</v>
      </c>
      <c r="IS1066">
        <v>1848</v>
      </c>
      <c r="IT1066">
        <v>1</v>
      </c>
      <c r="IU1066">
        <v>25</v>
      </c>
      <c r="IV1066">
        <v>56.1</v>
      </c>
      <c r="IW1066">
        <v>56.1</v>
      </c>
      <c r="IX1066">
        <v>2.73193</v>
      </c>
      <c r="IY1066">
        <v>2.59888</v>
      </c>
      <c r="IZ1066">
        <v>1.54785</v>
      </c>
      <c r="JA1066">
        <v>2.30591</v>
      </c>
      <c r="JB1066">
        <v>1.34644</v>
      </c>
      <c r="JC1066">
        <v>2.40601</v>
      </c>
      <c r="JD1066">
        <v>33.5355</v>
      </c>
      <c r="JE1066">
        <v>24.2188</v>
      </c>
      <c r="JF1066">
        <v>18</v>
      </c>
      <c r="JG1066">
        <v>499.365</v>
      </c>
      <c r="JH1066">
        <v>414.983</v>
      </c>
      <c r="JI1066">
        <v>24.9999</v>
      </c>
      <c r="JJ1066">
        <v>26.3575</v>
      </c>
      <c r="JK1066">
        <v>29.9999</v>
      </c>
      <c r="JL1066">
        <v>26.3178</v>
      </c>
      <c r="JM1066">
        <v>26.2607</v>
      </c>
      <c r="JN1066">
        <v>54.6775</v>
      </c>
      <c r="JO1066">
        <v>27.6101</v>
      </c>
      <c r="JP1066">
        <v>88.0719</v>
      </c>
      <c r="JQ1066">
        <v>25</v>
      </c>
      <c r="JR1066">
        <v>1422.25</v>
      </c>
      <c r="JS1066">
        <v>20.7201</v>
      </c>
      <c r="JT1066">
        <v>102.333</v>
      </c>
      <c r="JU1066">
        <v>103.15</v>
      </c>
    </row>
    <row r="1067" spans="1:281">
      <c r="A1067">
        <v>1049</v>
      </c>
      <c r="B1067">
        <v>1659038728</v>
      </c>
      <c r="C1067">
        <v>15044.9000000954</v>
      </c>
      <c r="D1067" t="s">
        <v>2533</v>
      </c>
      <c r="E1067" t="s">
        <v>2534</v>
      </c>
      <c r="F1067">
        <v>5</v>
      </c>
      <c r="G1067" t="s">
        <v>2364</v>
      </c>
      <c r="H1067" t="s">
        <v>417</v>
      </c>
      <c r="I1067">
        <v>1659038720.44444</v>
      </c>
      <c r="J1067">
        <f>(K1067)/1000</f>
        <v>0</v>
      </c>
      <c r="K1067">
        <f>IF(CZ1067, AN1067, AH1067)</f>
        <v>0</v>
      </c>
      <c r="L1067">
        <f>IF(CZ1067, AI1067, AG1067)</f>
        <v>0</v>
      </c>
      <c r="M1067">
        <f>DB1067 - IF(AU1067&gt;1, L1067*CV1067*100.0/(AW1067*DP1067), 0)</f>
        <v>0</v>
      </c>
      <c r="N1067">
        <f>((T1067-J1067/2)*M1067-L1067)/(T1067+J1067/2)</f>
        <v>0</v>
      </c>
      <c r="O1067">
        <f>N1067*(DI1067+DJ1067)/1000.0</f>
        <v>0</v>
      </c>
      <c r="P1067">
        <f>(DB1067 - IF(AU1067&gt;1, L1067*CV1067*100.0/(AW1067*DP1067), 0))*(DI1067+DJ1067)/1000.0</f>
        <v>0</v>
      </c>
      <c r="Q1067">
        <f>2.0/((1/S1067-1/R1067)+SIGN(S1067)*SQRT((1/S1067-1/R1067)*(1/S1067-1/R1067) + 4*CW1067/((CW1067+1)*(CW1067+1))*(2*1/S1067*1/R1067-1/R1067*1/R1067)))</f>
        <v>0</v>
      </c>
      <c r="R1067">
        <f>IF(LEFT(CX1067,1)&lt;&gt;"0",IF(LEFT(CX1067,1)="1",3.0,CY1067),$D$5+$E$5*(DP1067*DI1067/($K$5*1000))+$F$5*(DP1067*DI1067/($K$5*1000))*MAX(MIN(CV1067,$J$5),$I$5)*MAX(MIN(CV1067,$J$5),$I$5)+$G$5*MAX(MIN(CV1067,$J$5),$I$5)*(DP1067*DI1067/($K$5*1000))+$H$5*(DP1067*DI1067/($K$5*1000))*(DP1067*DI1067/($K$5*1000)))</f>
        <v>0</v>
      </c>
      <c r="S1067">
        <f>J1067*(1000-(1000*0.61365*exp(17.502*W1067/(240.97+W1067))/(DI1067+DJ1067)+DD1067)/2)/(1000*0.61365*exp(17.502*W1067/(240.97+W1067))/(DI1067+DJ1067)-DD1067)</f>
        <v>0</v>
      </c>
      <c r="T1067">
        <f>1/((CW1067+1)/(Q1067/1.6)+1/(R1067/1.37)) + CW1067/((CW1067+1)/(Q1067/1.6) + CW1067/(R1067/1.37))</f>
        <v>0</v>
      </c>
      <c r="U1067">
        <f>(CR1067*CU1067)</f>
        <v>0</v>
      </c>
      <c r="V1067">
        <f>(DK1067+(U1067+2*0.95*5.67E-8*(((DK1067+$B$7)+273)^4-(DK1067+273)^4)-44100*J1067)/(1.84*29.3*R1067+8*0.95*5.67E-8*(DK1067+273)^3))</f>
        <v>0</v>
      </c>
      <c r="W1067">
        <f>($C$7*DL1067+$D$7*DM1067+$E$7*V1067)</f>
        <v>0</v>
      </c>
      <c r="X1067">
        <f>0.61365*exp(17.502*W1067/(240.97+W1067))</f>
        <v>0</v>
      </c>
      <c r="Y1067">
        <f>(Z1067/AA1067*100)</f>
        <v>0</v>
      </c>
      <c r="Z1067">
        <f>DD1067*(DI1067+DJ1067)/1000</f>
        <v>0</v>
      </c>
      <c r="AA1067">
        <f>0.61365*exp(17.502*DK1067/(240.97+DK1067))</f>
        <v>0</v>
      </c>
      <c r="AB1067">
        <f>(X1067-DD1067*(DI1067+DJ1067)/1000)</f>
        <v>0</v>
      </c>
      <c r="AC1067">
        <f>(-J1067*44100)</f>
        <v>0</v>
      </c>
      <c r="AD1067">
        <f>2*29.3*R1067*0.92*(DK1067-W1067)</f>
        <v>0</v>
      </c>
      <c r="AE1067">
        <f>2*0.95*5.67E-8*(((DK1067+$B$7)+273)^4-(W1067+273)^4)</f>
        <v>0</v>
      </c>
      <c r="AF1067">
        <f>U1067+AE1067+AC1067+AD1067</f>
        <v>0</v>
      </c>
      <c r="AG1067">
        <f>DH1067*AU1067*(DC1067-DB1067*(1000-AU1067*DE1067)/(1000-AU1067*DD1067))/(100*CV1067)</f>
        <v>0</v>
      </c>
      <c r="AH1067">
        <f>1000*DH1067*AU1067*(DD1067-DE1067)/(100*CV1067*(1000-AU1067*DD1067))</f>
        <v>0</v>
      </c>
      <c r="AI1067">
        <f>(AJ1067 - AK1067 - DI1067*1E3/(8.314*(DK1067+273.15)) * AM1067/DH1067 * AL1067) * DH1067/(100*CV1067) * (1000 - DE1067)/1000</f>
        <v>0</v>
      </c>
      <c r="AJ1067">
        <v>1447.23830430618</v>
      </c>
      <c r="AK1067">
        <v>1414.88127272727</v>
      </c>
      <c r="AL1067">
        <v>3.52128967331473</v>
      </c>
      <c r="AM1067">
        <v>66.0516311451933</v>
      </c>
      <c r="AN1067">
        <f>(AP1067 - AO1067 + DI1067*1E3/(8.314*(DK1067+273.15)) * AR1067/DH1067 * AQ1067) * DH1067/(100*CV1067) * 1000/(1000 - AP1067)</f>
        <v>0</v>
      </c>
      <c r="AO1067">
        <v>20.7012959649261</v>
      </c>
      <c r="AP1067">
        <v>22.8892132867133</v>
      </c>
      <c r="AQ1067">
        <v>0.00973995036765033</v>
      </c>
      <c r="AR1067">
        <v>92.4097792653795</v>
      </c>
      <c r="AS1067">
        <v>0</v>
      </c>
      <c r="AT1067">
        <v>0</v>
      </c>
      <c r="AU1067">
        <f>IF(AS1067*$H$13&gt;=AW1067,1.0,(AW1067/(AW1067-AS1067*$H$13)))</f>
        <v>0</v>
      </c>
      <c r="AV1067">
        <f>(AU1067-1)*100</f>
        <v>0</v>
      </c>
      <c r="AW1067">
        <f>MAX(0,($B$13+$C$13*DP1067)/(1+$D$13*DP1067)*DI1067/(DK1067+273)*$E$13)</f>
        <v>0</v>
      </c>
      <c r="AX1067" t="s">
        <v>418</v>
      </c>
      <c r="AY1067" t="s">
        <v>418</v>
      </c>
      <c r="AZ1067">
        <v>0</v>
      </c>
      <c r="BA1067">
        <v>0</v>
      </c>
      <c r="BB1067">
        <f>1-AZ1067/BA1067</f>
        <v>0</v>
      </c>
      <c r="BC1067">
        <v>0</v>
      </c>
      <c r="BD1067" t="s">
        <v>418</v>
      </c>
      <c r="BE1067" t="s">
        <v>418</v>
      </c>
      <c r="BF1067">
        <v>0</v>
      </c>
      <c r="BG1067">
        <v>0</v>
      </c>
      <c r="BH1067">
        <f>1-BF1067/BG1067</f>
        <v>0</v>
      </c>
      <c r="BI1067">
        <v>0.5</v>
      </c>
      <c r="BJ1067">
        <f>CS1067</f>
        <v>0</v>
      </c>
      <c r="BK1067">
        <f>L1067</f>
        <v>0</v>
      </c>
      <c r="BL1067">
        <f>BH1067*BI1067*BJ1067</f>
        <v>0</v>
      </c>
      <c r="BM1067">
        <f>(BK1067-BC1067)/BJ1067</f>
        <v>0</v>
      </c>
      <c r="BN1067">
        <f>(BA1067-BG1067)/BG1067</f>
        <v>0</v>
      </c>
      <c r="BO1067">
        <f>AZ1067/(BB1067+AZ1067/BG1067)</f>
        <v>0</v>
      </c>
      <c r="BP1067" t="s">
        <v>418</v>
      </c>
      <c r="BQ1067">
        <v>0</v>
      </c>
      <c r="BR1067">
        <f>IF(BQ1067&lt;&gt;0, BQ1067, BO1067)</f>
        <v>0</v>
      </c>
      <c r="BS1067">
        <f>1-BR1067/BG1067</f>
        <v>0</v>
      </c>
      <c r="BT1067">
        <f>(BG1067-BF1067)/(BG1067-BR1067)</f>
        <v>0</v>
      </c>
      <c r="BU1067">
        <f>(BA1067-BG1067)/(BA1067-BR1067)</f>
        <v>0</v>
      </c>
      <c r="BV1067">
        <f>(BG1067-BF1067)/(BG1067-AZ1067)</f>
        <v>0</v>
      </c>
      <c r="BW1067">
        <f>(BA1067-BG1067)/(BA1067-AZ1067)</f>
        <v>0</v>
      </c>
      <c r="BX1067">
        <f>(BT1067*BR1067/BF1067)</f>
        <v>0</v>
      </c>
      <c r="BY1067">
        <f>(1-BX1067)</f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f>$B$11*DQ1067+$C$11*DR1067+$F$11*EC1067*(1-EF1067)</f>
        <v>0</v>
      </c>
      <c r="CS1067">
        <f>CR1067*CT1067</f>
        <v>0</v>
      </c>
      <c r="CT1067">
        <f>($B$11*$D$9+$C$11*$D$9+$F$11*((EP1067+EH1067)/MAX(EP1067+EH1067+EQ1067, 0.1)*$I$9+EQ1067/MAX(EP1067+EH1067+EQ1067, 0.1)*$J$9))/($B$11+$C$11+$F$11)</f>
        <v>0</v>
      </c>
      <c r="CU1067">
        <f>($B$11*$K$9+$C$11*$K$9+$F$11*((EP1067+EH1067)/MAX(EP1067+EH1067+EQ1067, 0.1)*$P$9+EQ1067/MAX(EP1067+EH1067+EQ1067, 0.1)*$Q$9))/($B$11+$C$11+$F$11)</f>
        <v>0</v>
      </c>
      <c r="CV1067">
        <v>6</v>
      </c>
      <c r="CW1067">
        <v>0.5</v>
      </c>
      <c r="CX1067" t="s">
        <v>419</v>
      </c>
      <c r="CY1067">
        <v>2</v>
      </c>
      <c r="CZ1067" t="b">
        <v>1</v>
      </c>
      <c r="DA1067">
        <v>1659038720.44444</v>
      </c>
      <c r="DB1067">
        <v>1358.47814814815</v>
      </c>
      <c r="DC1067">
        <v>1400.79481481482</v>
      </c>
      <c r="DD1067">
        <v>22.8552777777778</v>
      </c>
      <c r="DE1067">
        <v>20.6536407407407</v>
      </c>
      <c r="DF1067">
        <v>1346.82074074074</v>
      </c>
      <c r="DG1067">
        <v>22.454462962963</v>
      </c>
      <c r="DH1067">
        <v>500.064962962963</v>
      </c>
      <c r="DI1067">
        <v>90.2367296296296</v>
      </c>
      <c r="DJ1067">
        <v>0.0432620518518518</v>
      </c>
      <c r="DK1067">
        <v>27.158</v>
      </c>
      <c r="DL1067">
        <v>27.6848259259259</v>
      </c>
      <c r="DM1067">
        <v>999.9</v>
      </c>
      <c r="DN1067">
        <v>0</v>
      </c>
      <c r="DO1067">
        <v>0</v>
      </c>
      <c r="DP1067">
        <v>10033.7037037037</v>
      </c>
      <c r="DQ1067">
        <v>0</v>
      </c>
      <c r="DR1067">
        <v>16.1079</v>
      </c>
      <c r="DS1067">
        <v>-42.3162592592593</v>
      </c>
      <c r="DT1067">
        <v>1390.25333333333</v>
      </c>
      <c r="DU1067">
        <v>1430.33666666667</v>
      </c>
      <c r="DV1067">
        <v>2.20163481481481</v>
      </c>
      <c r="DW1067">
        <v>1400.79481481482</v>
      </c>
      <c r="DX1067">
        <v>20.6536407407407</v>
      </c>
      <c r="DY1067">
        <v>2.06238481481481</v>
      </c>
      <c r="DZ1067">
        <v>1.86371592592593</v>
      </c>
      <c r="EA1067">
        <v>17.9316</v>
      </c>
      <c r="EB1067">
        <v>16.3316518518519</v>
      </c>
      <c r="EC1067">
        <v>1999.99555555556</v>
      </c>
      <c r="ED1067">
        <v>0.979998444444444</v>
      </c>
      <c r="EE1067">
        <v>0.0200013444444444</v>
      </c>
      <c r="EF1067">
        <v>0</v>
      </c>
      <c r="EG1067">
        <v>490.396444444444</v>
      </c>
      <c r="EH1067">
        <v>5.00063</v>
      </c>
      <c r="EI1067">
        <v>9857.39</v>
      </c>
      <c r="EJ1067">
        <v>17256.8481481482</v>
      </c>
      <c r="EK1067">
        <v>37.75</v>
      </c>
      <c r="EL1067">
        <v>37.875</v>
      </c>
      <c r="EM1067">
        <v>37.312</v>
      </c>
      <c r="EN1067">
        <v>37.1732222222222</v>
      </c>
      <c r="EO1067">
        <v>38.812</v>
      </c>
      <c r="EP1067">
        <v>1955.09518518519</v>
      </c>
      <c r="EQ1067">
        <v>39.9003703703704</v>
      </c>
      <c r="ER1067">
        <v>0</v>
      </c>
      <c r="ES1067">
        <v>1659038727.7</v>
      </c>
      <c r="ET1067">
        <v>0</v>
      </c>
      <c r="EU1067">
        <v>490.385076923077</v>
      </c>
      <c r="EV1067">
        <v>-5.23863247560589</v>
      </c>
      <c r="EW1067">
        <v>-112.567863333857</v>
      </c>
      <c r="EX1067">
        <v>9856.50038461538</v>
      </c>
      <c r="EY1067">
        <v>15</v>
      </c>
      <c r="EZ1067">
        <v>1659035359.5</v>
      </c>
      <c r="FA1067" t="s">
        <v>1976</v>
      </c>
      <c r="FB1067">
        <v>1659035357.5</v>
      </c>
      <c r="FC1067">
        <v>1659035359.5</v>
      </c>
      <c r="FD1067">
        <v>1</v>
      </c>
      <c r="FE1067">
        <v>-0.104</v>
      </c>
      <c r="FF1067">
        <v>-0.037</v>
      </c>
      <c r="FG1067">
        <v>6.435</v>
      </c>
      <c r="FH1067">
        <v>0.501</v>
      </c>
      <c r="FI1067">
        <v>420</v>
      </c>
      <c r="FJ1067">
        <v>25</v>
      </c>
      <c r="FK1067">
        <v>0.45</v>
      </c>
      <c r="FL1067">
        <v>0.11</v>
      </c>
      <c r="FM1067">
        <v>-42.2526780487805</v>
      </c>
      <c r="FN1067">
        <v>-2.06377630662025</v>
      </c>
      <c r="FO1067">
        <v>0.776462390687592</v>
      </c>
      <c r="FP1067">
        <v>0</v>
      </c>
      <c r="FQ1067">
        <v>490.697882352941</v>
      </c>
      <c r="FR1067">
        <v>-5.63666921457616</v>
      </c>
      <c r="FS1067">
        <v>0.578036115536958</v>
      </c>
      <c r="FT1067">
        <v>0</v>
      </c>
      <c r="FU1067">
        <v>2.22480756097561</v>
      </c>
      <c r="FV1067">
        <v>-0.413992055749128</v>
      </c>
      <c r="FW1067">
        <v>0.0435795943399161</v>
      </c>
      <c r="FX1067">
        <v>0</v>
      </c>
      <c r="FY1067">
        <v>0</v>
      </c>
      <c r="FZ1067">
        <v>3</v>
      </c>
      <c r="GA1067" t="s">
        <v>427</v>
      </c>
      <c r="GB1067">
        <v>2.97321</v>
      </c>
      <c r="GC1067">
        <v>2.69792</v>
      </c>
      <c r="GD1067">
        <v>0.203459</v>
      </c>
      <c r="GE1067">
        <v>0.207966</v>
      </c>
      <c r="GF1067">
        <v>0.0997989</v>
      </c>
      <c r="GG1067">
        <v>0.093994</v>
      </c>
      <c r="GH1067">
        <v>31023.9</v>
      </c>
      <c r="GI1067">
        <v>33744.9</v>
      </c>
      <c r="GJ1067">
        <v>35291.2</v>
      </c>
      <c r="GK1067">
        <v>38635.2</v>
      </c>
      <c r="GL1067">
        <v>45045.5</v>
      </c>
      <c r="GM1067">
        <v>50558.9</v>
      </c>
      <c r="GN1067">
        <v>55164.1</v>
      </c>
      <c r="GO1067">
        <v>61970.9</v>
      </c>
      <c r="GP1067">
        <v>1.987</v>
      </c>
      <c r="GQ1067">
        <v>1.857</v>
      </c>
      <c r="GR1067">
        <v>0.147521</v>
      </c>
      <c r="GS1067">
        <v>0</v>
      </c>
      <c r="GT1067">
        <v>25.2713</v>
      </c>
      <c r="GU1067">
        <v>999.9</v>
      </c>
      <c r="GV1067">
        <v>57.496</v>
      </c>
      <c r="GW1067">
        <v>29.124</v>
      </c>
      <c r="GX1067">
        <v>25.8091</v>
      </c>
      <c r="GY1067">
        <v>55.962</v>
      </c>
      <c r="GZ1067">
        <v>45.7252</v>
      </c>
      <c r="HA1067">
        <v>1</v>
      </c>
      <c r="HB1067">
        <v>-0.0706707</v>
      </c>
      <c r="HC1067">
        <v>-0.0366013</v>
      </c>
      <c r="HD1067">
        <v>20.1137</v>
      </c>
      <c r="HE1067">
        <v>5.19932</v>
      </c>
      <c r="HF1067">
        <v>12.004</v>
      </c>
      <c r="HG1067">
        <v>4.9756</v>
      </c>
      <c r="HH1067">
        <v>3.2934</v>
      </c>
      <c r="HI1067">
        <v>9999</v>
      </c>
      <c r="HJ1067">
        <v>9999</v>
      </c>
      <c r="HK1067">
        <v>9999</v>
      </c>
      <c r="HL1067">
        <v>631.8</v>
      </c>
      <c r="HM1067">
        <v>1.86313</v>
      </c>
      <c r="HN1067">
        <v>1.86798</v>
      </c>
      <c r="HO1067">
        <v>1.86783</v>
      </c>
      <c r="HP1067">
        <v>1.86893</v>
      </c>
      <c r="HQ1067">
        <v>1.86981</v>
      </c>
      <c r="HR1067">
        <v>1.86587</v>
      </c>
      <c r="HS1067">
        <v>1.86691</v>
      </c>
      <c r="HT1067">
        <v>1.86829</v>
      </c>
      <c r="HU1067">
        <v>5</v>
      </c>
      <c r="HV1067">
        <v>0</v>
      </c>
      <c r="HW1067">
        <v>0</v>
      </c>
      <c r="HX1067">
        <v>0</v>
      </c>
      <c r="HY1067" t="s">
        <v>422</v>
      </c>
      <c r="HZ1067" t="s">
        <v>423</v>
      </c>
      <c r="IA1067" t="s">
        <v>424</v>
      </c>
      <c r="IB1067" t="s">
        <v>424</v>
      </c>
      <c r="IC1067" t="s">
        <v>424</v>
      </c>
      <c r="ID1067" t="s">
        <v>424</v>
      </c>
      <c r="IE1067">
        <v>0</v>
      </c>
      <c r="IF1067">
        <v>100</v>
      </c>
      <c r="IG1067">
        <v>100</v>
      </c>
      <c r="IH1067">
        <v>11.78</v>
      </c>
      <c r="II1067">
        <v>0.4025</v>
      </c>
      <c r="IJ1067">
        <v>3.92360093765785</v>
      </c>
      <c r="IK1067">
        <v>0.00601174518973114</v>
      </c>
      <c r="IL1067">
        <v>2.77886958061485e-07</v>
      </c>
      <c r="IM1067">
        <v>-3.54636231360687e-10</v>
      </c>
      <c r="IN1067">
        <v>-0.0563701243599933</v>
      </c>
      <c r="IO1067">
        <v>-0.0144154843440888</v>
      </c>
      <c r="IP1067">
        <v>0.00183489941427445</v>
      </c>
      <c r="IQ1067">
        <v>-1.27444401181449e-05</v>
      </c>
      <c r="IR1067">
        <v>-4</v>
      </c>
      <c r="IS1067">
        <v>1848</v>
      </c>
      <c r="IT1067">
        <v>1</v>
      </c>
      <c r="IU1067">
        <v>25</v>
      </c>
      <c r="IV1067">
        <v>56.2</v>
      </c>
      <c r="IW1067">
        <v>56.1</v>
      </c>
      <c r="IX1067">
        <v>2.75391</v>
      </c>
      <c r="IY1067">
        <v>2.60254</v>
      </c>
      <c r="IZ1067">
        <v>1.54785</v>
      </c>
      <c r="JA1067">
        <v>2.30591</v>
      </c>
      <c r="JB1067">
        <v>1.34644</v>
      </c>
      <c r="JC1067">
        <v>2.33643</v>
      </c>
      <c r="JD1067">
        <v>33.5355</v>
      </c>
      <c r="JE1067">
        <v>24.2188</v>
      </c>
      <c r="JF1067">
        <v>18</v>
      </c>
      <c r="JG1067">
        <v>498.82</v>
      </c>
      <c r="JH1067">
        <v>414.757</v>
      </c>
      <c r="JI1067">
        <v>24.9998</v>
      </c>
      <c r="JJ1067">
        <v>26.3553</v>
      </c>
      <c r="JK1067">
        <v>30</v>
      </c>
      <c r="JL1067">
        <v>26.3156</v>
      </c>
      <c r="JM1067">
        <v>26.2607</v>
      </c>
      <c r="JN1067">
        <v>55.117</v>
      </c>
      <c r="JO1067">
        <v>27.6101</v>
      </c>
      <c r="JP1067">
        <v>88.0719</v>
      </c>
      <c r="JQ1067">
        <v>25</v>
      </c>
      <c r="JR1067">
        <v>1442.35</v>
      </c>
      <c r="JS1067">
        <v>20.706</v>
      </c>
      <c r="JT1067">
        <v>102.332</v>
      </c>
      <c r="JU1067">
        <v>103.151</v>
      </c>
    </row>
    <row r="1068" spans="1:281">
      <c r="A1068">
        <v>1050</v>
      </c>
      <c r="B1068">
        <v>1659038733.5</v>
      </c>
      <c r="C1068">
        <v>15050.4000000954</v>
      </c>
      <c r="D1068" t="s">
        <v>2535</v>
      </c>
      <c r="E1068" t="s">
        <v>2536</v>
      </c>
      <c r="F1068">
        <v>5</v>
      </c>
      <c r="G1068" t="s">
        <v>2364</v>
      </c>
      <c r="H1068" t="s">
        <v>417</v>
      </c>
      <c r="I1068">
        <v>1659038725.73214</v>
      </c>
      <c r="J1068">
        <f>(K1068)/1000</f>
        <v>0</v>
      </c>
      <c r="K1068">
        <f>IF(CZ1068, AN1068, AH1068)</f>
        <v>0</v>
      </c>
      <c r="L1068">
        <f>IF(CZ1068, AI1068, AG1068)</f>
        <v>0</v>
      </c>
      <c r="M1068">
        <f>DB1068 - IF(AU1068&gt;1, L1068*CV1068*100.0/(AW1068*DP1068), 0)</f>
        <v>0</v>
      </c>
      <c r="N1068">
        <f>((T1068-J1068/2)*M1068-L1068)/(T1068+J1068/2)</f>
        <v>0</v>
      </c>
      <c r="O1068">
        <f>N1068*(DI1068+DJ1068)/1000.0</f>
        <v>0</v>
      </c>
      <c r="P1068">
        <f>(DB1068 - IF(AU1068&gt;1, L1068*CV1068*100.0/(AW1068*DP1068), 0))*(DI1068+DJ1068)/1000.0</f>
        <v>0</v>
      </c>
      <c r="Q1068">
        <f>2.0/((1/S1068-1/R1068)+SIGN(S1068)*SQRT((1/S1068-1/R1068)*(1/S1068-1/R1068) + 4*CW1068/((CW1068+1)*(CW1068+1))*(2*1/S1068*1/R1068-1/R1068*1/R1068)))</f>
        <v>0</v>
      </c>
      <c r="R1068">
        <f>IF(LEFT(CX1068,1)&lt;&gt;"0",IF(LEFT(CX1068,1)="1",3.0,CY1068),$D$5+$E$5*(DP1068*DI1068/($K$5*1000))+$F$5*(DP1068*DI1068/($K$5*1000))*MAX(MIN(CV1068,$J$5),$I$5)*MAX(MIN(CV1068,$J$5),$I$5)+$G$5*MAX(MIN(CV1068,$J$5),$I$5)*(DP1068*DI1068/($K$5*1000))+$H$5*(DP1068*DI1068/($K$5*1000))*(DP1068*DI1068/($K$5*1000)))</f>
        <v>0</v>
      </c>
      <c r="S1068">
        <f>J1068*(1000-(1000*0.61365*exp(17.502*W1068/(240.97+W1068))/(DI1068+DJ1068)+DD1068)/2)/(1000*0.61365*exp(17.502*W1068/(240.97+W1068))/(DI1068+DJ1068)-DD1068)</f>
        <v>0</v>
      </c>
      <c r="T1068">
        <f>1/((CW1068+1)/(Q1068/1.6)+1/(R1068/1.37)) + CW1068/((CW1068+1)/(Q1068/1.6) + CW1068/(R1068/1.37))</f>
        <v>0</v>
      </c>
      <c r="U1068">
        <f>(CR1068*CU1068)</f>
        <v>0</v>
      </c>
      <c r="V1068">
        <f>(DK1068+(U1068+2*0.95*5.67E-8*(((DK1068+$B$7)+273)^4-(DK1068+273)^4)-44100*J1068)/(1.84*29.3*R1068+8*0.95*5.67E-8*(DK1068+273)^3))</f>
        <v>0</v>
      </c>
      <c r="W1068">
        <f>($C$7*DL1068+$D$7*DM1068+$E$7*V1068)</f>
        <v>0</v>
      </c>
      <c r="X1068">
        <f>0.61365*exp(17.502*W1068/(240.97+W1068))</f>
        <v>0</v>
      </c>
      <c r="Y1068">
        <f>(Z1068/AA1068*100)</f>
        <v>0</v>
      </c>
      <c r="Z1068">
        <f>DD1068*(DI1068+DJ1068)/1000</f>
        <v>0</v>
      </c>
      <c r="AA1068">
        <f>0.61365*exp(17.502*DK1068/(240.97+DK1068))</f>
        <v>0</v>
      </c>
      <c r="AB1068">
        <f>(X1068-DD1068*(DI1068+DJ1068)/1000)</f>
        <v>0</v>
      </c>
      <c r="AC1068">
        <f>(-J1068*44100)</f>
        <v>0</v>
      </c>
      <c r="AD1068">
        <f>2*29.3*R1068*0.92*(DK1068-W1068)</f>
        <v>0</v>
      </c>
      <c r="AE1068">
        <f>2*0.95*5.67E-8*(((DK1068+$B$7)+273)^4-(W1068+273)^4)</f>
        <v>0</v>
      </c>
      <c r="AF1068">
        <f>U1068+AE1068+AC1068+AD1068</f>
        <v>0</v>
      </c>
      <c r="AG1068">
        <f>DH1068*AU1068*(DC1068-DB1068*(1000-AU1068*DE1068)/(1000-AU1068*DD1068))/(100*CV1068)</f>
        <v>0</v>
      </c>
      <c r="AH1068">
        <f>1000*DH1068*AU1068*(DD1068-DE1068)/(100*CV1068*(1000-AU1068*DD1068))</f>
        <v>0</v>
      </c>
      <c r="AI1068">
        <f>(AJ1068 - AK1068 - DI1068*1E3/(8.314*(DK1068+273.15)) * AM1068/DH1068 * AL1068) * DH1068/(100*CV1068) * (1000 - DE1068)/1000</f>
        <v>0</v>
      </c>
      <c r="AJ1068">
        <v>1466.25957400154</v>
      </c>
      <c r="AK1068">
        <v>1433.7296969697</v>
      </c>
      <c r="AL1068">
        <v>3.49305775224011</v>
      </c>
      <c r="AM1068">
        <v>66.0516311451933</v>
      </c>
      <c r="AN1068">
        <f>(AP1068 - AO1068 + DI1068*1E3/(8.314*(DK1068+273.15)) * AR1068/DH1068 * AQ1068) * DH1068/(100*CV1068) * 1000/(1000 - AP1068)</f>
        <v>0</v>
      </c>
      <c r="AO1068">
        <v>20.707266626323</v>
      </c>
      <c r="AP1068">
        <v>22.9070923076923</v>
      </c>
      <c r="AQ1068">
        <v>0.0019001874899235</v>
      </c>
      <c r="AR1068">
        <v>92.4097792653795</v>
      </c>
      <c r="AS1068">
        <v>0</v>
      </c>
      <c r="AT1068">
        <v>0</v>
      </c>
      <c r="AU1068">
        <f>IF(AS1068*$H$13&gt;=AW1068,1.0,(AW1068/(AW1068-AS1068*$H$13)))</f>
        <v>0</v>
      </c>
      <c r="AV1068">
        <f>(AU1068-1)*100</f>
        <v>0</v>
      </c>
      <c r="AW1068">
        <f>MAX(0,($B$13+$C$13*DP1068)/(1+$D$13*DP1068)*DI1068/(DK1068+273)*$E$13)</f>
        <v>0</v>
      </c>
      <c r="AX1068" t="s">
        <v>418</v>
      </c>
      <c r="AY1068" t="s">
        <v>418</v>
      </c>
      <c r="AZ1068">
        <v>0</v>
      </c>
      <c r="BA1068">
        <v>0</v>
      </c>
      <c r="BB1068">
        <f>1-AZ1068/BA1068</f>
        <v>0</v>
      </c>
      <c r="BC1068">
        <v>0</v>
      </c>
      <c r="BD1068" t="s">
        <v>418</v>
      </c>
      <c r="BE1068" t="s">
        <v>418</v>
      </c>
      <c r="BF1068">
        <v>0</v>
      </c>
      <c r="BG1068">
        <v>0</v>
      </c>
      <c r="BH1068">
        <f>1-BF1068/BG1068</f>
        <v>0</v>
      </c>
      <c r="BI1068">
        <v>0.5</v>
      </c>
      <c r="BJ1068">
        <f>CS1068</f>
        <v>0</v>
      </c>
      <c r="BK1068">
        <f>L1068</f>
        <v>0</v>
      </c>
      <c r="BL1068">
        <f>BH1068*BI1068*BJ1068</f>
        <v>0</v>
      </c>
      <c r="BM1068">
        <f>(BK1068-BC1068)/BJ1068</f>
        <v>0</v>
      </c>
      <c r="BN1068">
        <f>(BA1068-BG1068)/BG1068</f>
        <v>0</v>
      </c>
      <c r="BO1068">
        <f>AZ1068/(BB1068+AZ1068/BG1068)</f>
        <v>0</v>
      </c>
      <c r="BP1068" t="s">
        <v>418</v>
      </c>
      <c r="BQ1068">
        <v>0</v>
      </c>
      <c r="BR1068">
        <f>IF(BQ1068&lt;&gt;0, BQ1068, BO1068)</f>
        <v>0</v>
      </c>
      <c r="BS1068">
        <f>1-BR1068/BG1068</f>
        <v>0</v>
      </c>
      <c r="BT1068">
        <f>(BG1068-BF1068)/(BG1068-BR1068)</f>
        <v>0</v>
      </c>
      <c r="BU1068">
        <f>(BA1068-BG1068)/(BA1068-BR1068)</f>
        <v>0</v>
      </c>
      <c r="BV1068">
        <f>(BG1068-BF1068)/(BG1068-AZ1068)</f>
        <v>0</v>
      </c>
      <c r="BW1068">
        <f>(BA1068-BG1068)/(BA1068-AZ1068)</f>
        <v>0</v>
      </c>
      <c r="BX1068">
        <f>(BT1068*BR1068/BF1068)</f>
        <v>0</v>
      </c>
      <c r="BY1068">
        <f>(1-BX1068)</f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f>$B$11*DQ1068+$C$11*DR1068+$F$11*EC1068*(1-EF1068)</f>
        <v>0</v>
      </c>
      <c r="CS1068">
        <f>CR1068*CT1068</f>
        <v>0</v>
      </c>
      <c r="CT1068">
        <f>($B$11*$D$9+$C$11*$D$9+$F$11*((EP1068+EH1068)/MAX(EP1068+EH1068+EQ1068, 0.1)*$I$9+EQ1068/MAX(EP1068+EH1068+EQ1068, 0.1)*$J$9))/($B$11+$C$11+$F$11)</f>
        <v>0</v>
      </c>
      <c r="CU1068">
        <f>($B$11*$K$9+$C$11*$K$9+$F$11*((EP1068+EH1068)/MAX(EP1068+EH1068+EQ1068, 0.1)*$P$9+EQ1068/MAX(EP1068+EH1068+EQ1068, 0.1)*$Q$9))/($B$11+$C$11+$F$11)</f>
        <v>0</v>
      </c>
      <c r="CV1068">
        <v>6</v>
      </c>
      <c r="CW1068">
        <v>0.5</v>
      </c>
      <c r="CX1068" t="s">
        <v>419</v>
      </c>
      <c r="CY1068">
        <v>2</v>
      </c>
      <c r="CZ1068" t="b">
        <v>1</v>
      </c>
      <c r="DA1068">
        <v>1659038725.73214</v>
      </c>
      <c r="DB1068">
        <v>1376.3175</v>
      </c>
      <c r="DC1068">
        <v>1418.77642857143</v>
      </c>
      <c r="DD1068">
        <v>22.8768571428571</v>
      </c>
      <c r="DE1068">
        <v>20.691175</v>
      </c>
      <c r="DF1068">
        <v>1364.57464285714</v>
      </c>
      <c r="DG1068">
        <v>22.4750392857143</v>
      </c>
      <c r="DH1068">
        <v>500.05625</v>
      </c>
      <c r="DI1068">
        <v>90.2370392857143</v>
      </c>
      <c r="DJ1068">
        <v>0.0435251178571429</v>
      </c>
      <c r="DK1068">
        <v>27.1620857142857</v>
      </c>
      <c r="DL1068">
        <v>27.6835464285714</v>
      </c>
      <c r="DM1068">
        <v>999.9</v>
      </c>
      <c r="DN1068">
        <v>0</v>
      </c>
      <c r="DO1068">
        <v>0</v>
      </c>
      <c r="DP1068">
        <v>10015.5357142857</v>
      </c>
      <c r="DQ1068">
        <v>0</v>
      </c>
      <c r="DR1068">
        <v>16.1079</v>
      </c>
      <c r="DS1068">
        <v>-42.4577821428571</v>
      </c>
      <c r="DT1068">
        <v>1408.54178571429</v>
      </c>
      <c r="DU1068">
        <v>1448.75285714286</v>
      </c>
      <c r="DV1068">
        <v>2.18567107142857</v>
      </c>
      <c r="DW1068">
        <v>1418.77642857143</v>
      </c>
      <c r="DX1068">
        <v>20.691175</v>
      </c>
      <c r="DY1068">
        <v>2.06433821428571</v>
      </c>
      <c r="DZ1068">
        <v>1.86711035714286</v>
      </c>
      <c r="EA1068">
        <v>17.9466464285714</v>
      </c>
      <c r="EB1068">
        <v>16.3602428571429</v>
      </c>
      <c r="EC1068">
        <v>2000.00571428571</v>
      </c>
      <c r="ED1068">
        <v>0.979998428571428</v>
      </c>
      <c r="EE1068">
        <v>0.0200013571428571</v>
      </c>
      <c r="EF1068">
        <v>0</v>
      </c>
      <c r="EG1068">
        <v>489.931107142857</v>
      </c>
      <c r="EH1068">
        <v>5.00063</v>
      </c>
      <c r="EI1068">
        <v>9847.405</v>
      </c>
      <c r="EJ1068">
        <v>17256.9321428571</v>
      </c>
      <c r="EK1068">
        <v>37.75</v>
      </c>
      <c r="EL1068">
        <v>37.875</v>
      </c>
      <c r="EM1068">
        <v>37.312</v>
      </c>
      <c r="EN1068">
        <v>37.1803571428571</v>
      </c>
      <c r="EO1068">
        <v>38.812</v>
      </c>
      <c r="EP1068">
        <v>1955.105</v>
      </c>
      <c r="EQ1068">
        <v>39.9007142857143</v>
      </c>
      <c r="ER1068">
        <v>0</v>
      </c>
      <c r="ES1068">
        <v>1659038732.5</v>
      </c>
      <c r="ET1068">
        <v>0</v>
      </c>
      <c r="EU1068">
        <v>489.955384615385</v>
      </c>
      <c r="EV1068">
        <v>-5.75883759357494</v>
      </c>
      <c r="EW1068">
        <v>-112.972649409147</v>
      </c>
      <c r="EX1068">
        <v>9847.46038461538</v>
      </c>
      <c r="EY1068">
        <v>15</v>
      </c>
      <c r="EZ1068">
        <v>1659035359.5</v>
      </c>
      <c r="FA1068" t="s">
        <v>1976</v>
      </c>
      <c r="FB1068">
        <v>1659035357.5</v>
      </c>
      <c r="FC1068">
        <v>1659035359.5</v>
      </c>
      <c r="FD1068">
        <v>1</v>
      </c>
      <c r="FE1068">
        <v>-0.104</v>
      </c>
      <c r="FF1068">
        <v>-0.037</v>
      </c>
      <c r="FG1068">
        <v>6.435</v>
      </c>
      <c r="FH1068">
        <v>0.501</v>
      </c>
      <c r="FI1068">
        <v>420</v>
      </c>
      <c r="FJ1068">
        <v>25</v>
      </c>
      <c r="FK1068">
        <v>0.45</v>
      </c>
      <c r="FL1068">
        <v>0.11</v>
      </c>
      <c r="FM1068">
        <v>-42.3961268292683</v>
      </c>
      <c r="FN1068">
        <v>0.446272473867413</v>
      </c>
      <c r="FO1068">
        <v>0.566727278165412</v>
      </c>
      <c r="FP1068">
        <v>1</v>
      </c>
      <c r="FQ1068">
        <v>490.278941176471</v>
      </c>
      <c r="FR1068">
        <v>-5.32739495795022</v>
      </c>
      <c r="FS1068">
        <v>0.557640562136398</v>
      </c>
      <c r="FT1068">
        <v>0</v>
      </c>
      <c r="FU1068">
        <v>2.20433902439024</v>
      </c>
      <c r="FV1068">
        <v>-0.254157909407663</v>
      </c>
      <c r="FW1068">
        <v>0.0338901940494108</v>
      </c>
      <c r="FX1068">
        <v>0</v>
      </c>
      <c r="FY1068">
        <v>1</v>
      </c>
      <c r="FZ1068">
        <v>3</v>
      </c>
      <c r="GA1068" t="s">
        <v>421</v>
      </c>
      <c r="GB1068">
        <v>2.97467</v>
      </c>
      <c r="GC1068">
        <v>2.69747</v>
      </c>
      <c r="GD1068">
        <v>0.205113</v>
      </c>
      <c r="GE1068">
        <v>0.20965</v>
      </c>
      <c r="GF1068">
        <v>0.0998502</v>
      </c>
      <c r="GG1068">
        <v>0.0940028</v>
      </c>
      <c r="GH1068">
        <v>30959.6</v>
      </c>
      <c r="GI1068">
        <v>33672.5</v>
      </c>
      <c r="GJ1068">
        <v>35291.3</v>
      </c>
      <c r="GK1068">
        <v>38634.4</v>
      </c>
      <c r="GL1068">
        <v>45043.1</v>
      </c>
      <c r="GM1068">
        <v>50558.7</v>
      </c>
      <c r="GN1068">
        <v>55164.4</v>
      </c>
      <c r="GO1068">
        <v>61971.2</v>
      </c>
      <c r="GP1068">
        <v>1.9872</v>
      </c>
      <c r="GQ1068">
        <v>1.857</v>
      </c>
      <c r="GR1068">
        <v>0.149161</v>
      </c>
      <c r="GS1068">
        <v>0</v>
      </c>
      <c r="GT1068">
        <v>25.2713</v>
      </c>
      <c r="GU1068">
        <v>999.9</v>
      </c>
      <c r="GV1068">
        <v>57.496</v>
      </c>
      <c r="GW1068">
        <v>29.134</v>
      </c>
      <c r="GX1068">
        <v>25.8221</v>
      </c>
      <c r="GY1068">
        <v>55.462</v>
      </c>
      <c r="GZ1068">
        <v>45.8974</v>
      </c>
      <c r="HA1068">
        <v>1</v>
      </c>
      <c r="HB1068">
        <v>-0.0706707</v>
      </c>
      <c r="HC1068">
        <v>-0.0363834</v>
      </c>
      <c r="HD1068">
        <v>20.1137</v>
      </c>
      <c r="HE1068">
        <v>5.19812</v>
      </c>
      <c r="HF1068">
        <v>12.004</v>
      </c>
      <c r="HG1068">
        <v>4.9756</v>
      </c>
      <c r="HH1068">
        <v>3.2934</v>
      </c>
      <c r="HI1068">
        <v>9999</v>
      </c>
      <c r="HJ1068">
        <v>9999</v>
      </c>
      <c r="HK1068">
        <v>9999</v>
      </c>
      <c r="HL1068">
        <v>631.8</v>
      </c>
      <c r="HM1068">
        <v>1.86313</v>
      </c>
      <c r="HN1068">
        <v>1.86798</v>
      </c>
      <c r="HO1068">
        <v>1.86783</v>
      </c>
      <c r="HP1068">
        <v>1.86893</v>
      </c>
      <c r="HQ1068">
        <v>1.86981</v>
      </c>
      <c r="HR1068">
        <v>1.86584</v>
      </c>
      <c r="HS1068">
        <v>1.86691</v>
      </c>
      <c r="HT1068">
        <v>1.86832</v>
      </c>
      <c r="HU1068">
        <v>5</v>
      </c>
      <c r="HV1068">
        <v>0</v>
      </c>
      <c r="HW1068">
        <v>0</v>
      </c>
      <c r="HX1068">
        <v>0</v>
      </c>
      <c r="HY1068" t="s">
        <v>422</v>
      </c>
      <c r="HZ1068" t="s">
        <v>423</v>
      </c>
      <c r="IA1068" t="s">
        <v>424</v>
      </c>
      <c r="IB1068" t="s">
        <v>424</v>
      </c>
      <c r="IC1068" t="s">
        <v>424</v>
      </c>
      <c r="ID1068" t="s">
        <v>424</v>
      </c>
      <c r="IE1068">
        <v>0</v>
      </c>
      <c r="IF1068">
        <v>100</v>
      </c>
      <c r="IG1068">
        <v>100</v>
      </c>
      <c r="IH1068">
        <v>11.87</v>
      </c>
      <c r="II1068">
        <v>0.4034</v>
      </c>
      <c r="IJ1068">
        <v>3.92360093765785</v>
      </c>
      <c r="IK1068">
        <v>0.00601174518973114</v>
      </c>
      <c r="IL1068">
        <v>2.77886958061485e-07</v>
      </c>
      <c r="IM1068">
        <v>-3.54636231360687e-10</v>
      </c>
      <c r="IN1068">
        <v>-0.0563701243599933</v>
      </c>
      <c r="IO1068">
        <v>-0.0144154843440888</v>
      </c>
      <c r="IP1068">
        <v>0.00183489941427445</v>
      </c>
      <c r="IQ1068">
        <v>-1.27444401181449e-05</v>
      </c>
      <c r="IR1068">
        <v>-4</v>
      </c>
      <c r="IS1068">
        <v>1848</v>
      </c>
      <c r="IT1068">
        <v>1</v>
      </c>
      <c r="IU1068">
        <v>25</v>
      </c>
      <c r="IV1068">
        <v>56.3</v>
      </c>
      <c r="IW1068">
        <v>56.2</v>
      </c>
      <c r="IX1068">
        <v>2.7832</v>
      </c>
      <c r="IY1068">
        <v>2.60254</v>
      </c>
      <c r="IZ1068">
        <v>1.54785</v>
      </c>
      <c r="JA1068">
        <v>2.30469</v>
      </c>
      <c r="JB1068">
        <v>1.34644</v>
      </c>
      <c r="JC1068">
        <v>2.43042</v>
      </c>
      <c r="JD1068">
        <v>33.5355</v>
      </c>
      <c r="JE1068">
        <v>24.2276</v>
      </c>
      <c r="JF1068">
        <v>18</v>
      </c>
      <c r="JG1068">
        <v>498.952</v>
      </c>
      <c r="JH1068">
        <v>414.74</v>
      </c>
      <c r="JI1068">
        <v>24.9999</v>
      </c>
      <c r="JJ1068">
        <v>26.3531</v>
      </c>
      <c r="JK1068">
        <v>30</v>
      </c>
      <c r="JL1068">
        <v>26.3156</v>
      </c>
      <c r="JM1068">
        <v>26.2585</v>
      </c>
      <c r="JN1068">
        <v>55.6988</v>
      </c>
      <c r="JO1068">
        <v>27.6101</v>
      </c>
      <c r="JP1068">
        <v>88.0719</v>
      </c>
      <c r="JQ1068">
        <v>25</v>
      </c>
      <c r="JR1068">
        <v>1455.82</v>
      </c>
      <c r="JS1068">
        <v>20.706</v>
      </c>
      <c r="JT1068">
        <v>102.333</v>
      </c>
      <c r="JU1068">
        <v>103.15</v>
      </c>
    </row>
    <row r="1069" spans="1:281">
      <c r="A1069">
        <v>1051</v>
      </c>
      <c r="B1069">
        <v>1659038738</v>
      </c>
      <c r="C1069">
        <v>15054.9000000954</v>
      </c>
      <c r="D1069" t="s">
        <v>2537</v>
      </c>
      <c r="E1069" t="s">
        <v>2538</v>
      </c>
      <c r="F1069">
        <v>5</v>
      </c>
      <c r="G1069" t="s">
        <v>2364</v>
      </c>
      <c r="H1069" t="s">
        <v>417</v>
      </c>
      <c r="I1069">
        <v>1659038730.17857</v>
      </c>
      <c r="J1069">
        <f>(K1069)/1000</f>
        <v>0</v>
      </c>
      <c r="K1069">
        <f>IF(CZ1069, AN1069, AH1069)</f>
        <v>0</v>
      </c>
      <c r="L1069">
        <f>IF(CZ1069, AI1069, AG1069)</f>
        <v>0</v>
      </c>
      <c r="M1069">
        <f>DB1069 - IF(AU1069&gt;1, L1069*CV1069*100.0/(AW1069*DP1069), 0)</f>
        <v>0</v>
      </c>
      <c r="N1069">
        <f>((T1069-J1069/2)*M1069-L1069)/(T1069+J1069/2)</f>
        <v>0</v>
      </c>
      <c r="O1069">
        <f>N1069*(DI1069+DJ1069)/1000.0</f>
        <v>0</v>
      </c>
      <c r="P1069">
        <f>(DB1069 - IF(AU1069&gt;1, L1069*CV1069*100.0/(AW1069*DP1069), 0))*(DI1069+DJ1069)/1000.0</f>
        <v>0</v>
      </c>
      <c r="Q1069">
        <f>2.0/((1/S1069-1/R1069)+SIGN(S1069)*SQRT((1/S1069-1/R1069)*(1/S1069-1/R1069) + 4*CW1069/((CW1069+1)*(CW1069+1))*(2*1/S1069*1/R1069-1/R1069*1/R1069)))</f>
        <v>0</v>
      </c>
      <c r="R1069">
        <f>IF(LEFT(CX1069,1)&lt;&gt;"0",IF(LEFT(CX1069,1)="1",3.0,CY1069),$D$5+$E$5*(DP1069*DI1069/($K$5*1000))+$F$5*(DP1069*DI1069/($K$5*1000))*MAX(MIN(CV1069,$J$5),$I$5)*MAX(MIN(CV1069,$J$5),$I$5)+$G$5*MAX(MIN(CV1069,$J$5),$I$5)*(DP1069*DI1069/($K$5*1000))+$H$5*(DP1069*DI1069/($K$5*1000))*(DP1069*DI1069/($K$5*1000)))</f>
        <v>0</v>
      </c>
      <c r="S1069">
        <f>J1069*(1000-(1000*0.61365*exp(17.502*W1069/(240.97+W1069))/(DI1069+DJ1069)+DD1069)/2)/(1000*0.61365*exp(17.502*W1069/(240.97+W1069))/(DI1069+DJ1069)-DD1069)</f>
        <v>0</v>
      </c>
      <c r="T1069">
        <f>1/((CW1069+1)/(Q1069/1.6)+1/(R1069/1.37)) + CW1069/((CW1069+1)/(Q1069/1.6) + CW1069/(R1069/1.37))</f>
        <v>0</v>
      </c>
      <c r="U1069">
        <f>(CR1069*CU1069)</f>
        <v>0</v>
      </c>
      <c r="V1069">
        <f>(DK1069+(U1069+2*0.95*5.67E-8*(((DK1069+$B$7)+273)^4-(DK1069+273)^4)-44100*J1069)/(1.84*29.3*R1069+8*0.95*5.67E-8*(DK1069+273)^3))</f>
        <v>0</v>
      </c>
      <c r="W1069">
        <f>($C$7*DL1069+$D$7*DM1069+$E$7*V1069)</f>
        <v>0</v>
      </c>
      <c r="X1069">
        <f>0.61365*exp(17.502*W1069/(240.97+W1069))</f>
        <v>0</v>
      </c>
      <c r="Y1069">
        <f>(Z1069/AA1069*100)</f>
        <v>0</v>
      </c>
      <c r="Z1069">
        <f>DD1069*(DI1069+DJ1069)/1000</f>
        <v>0</v>
      </c>
      <c r="AA1069">
        <f>0.61365*exp(17.502*DK1069/(240.97+DK1069))</f>
        <v>0</v>
      </c>
      <c r="AB1069">
        <f>(X1069-DD1069*(DI1069+DJ1069)/1000)</f>
        <v>0</v>
      </c>
      <c r="AC1069">
        <f>(-J1069*44100)</f>
        <v>0</v>
      </c>
      <c r="AD1069">
        <f>2*29.3*R1069*0.92*(DK1069-W1069)</f>
        <v>0</v>
      </c>
      <c r="AE1069">
        <f>2*0.95*5.67E-8*(((DK1069+$B$7)+273)^4-(W1069+273)^4)</f>
        <v>0</v>
      </c>
      <c r="AF1069">
        <f>U1069+AE1069+AC1069+AD1069</f>
        <v>0</v>
      </c>
      <c r="AG1069">
        <f>DH1069*AU1069*(DC1069-DB1069*(1000-AU1069*DE1069)/(1000-AU1069*DD1069))/(100*CV1069)</f>
        <v>0</v>
      </c>
      <c r="AH1069">
        <f>1000*DH1069*AU1069*(DD1069-DE1069)/(100*CV1069*(1000-AU1069*DD1069))</f>
        <v>0</v>
      </c>
      <c r="AI1069">
        <f>(AJ1069 - AK1069 - DI1069*1E3/(8.314*(DK1069+273.15)) * AM1069/DH1069 * AL1069) * DH1069/(100*CV1069) * (1000 - DE1069)/1000</f>
        <v>0</v>
      </c>
      <c r="AJ1069">
        <v>1481.60140790112</v>
      </c>
      <c r="AK1069">
        <v>1449.59272727273</v>
      </c>
      <c r="AL1069">
        <v>3.49181218740981</v>
      </c>
      <c r="AM1069">
        <v>66.0516311451933</v>
      </c>
      <c r="AN1069">
        <f>(AP1069 - AO1069 + DI1069*1E3/(8.314*(DK1069+273.15)) * AR1069/DH1069 * AQ1069) * DH1069/(100*CV1069) * 1000/(1000 - AP1069)</f>
        <v>0</v>
      </c>
      <c r="AO1069">
        <v>20.7117030491362</v>
      </c>
      <c r="AP1069">
        <v>22.9123615384615</v>
      </c>
      <c r="AQ1069">
        <v>0.000424378118133312</v>
      </c>
      <c r="AR1069">
        <v>92.4097792653795</v>
      </c>
      <c r="AS1069">
        <v>0</v>
      </c>
      <c r="AT1069">
        <v>0</v>
      </c>
      <c r="AU1069">
        <f>IF(AS1069*$H$13&gt;=AW1069,1.0,(AW1069/(AW1069-AS1069*$H$13)))</f>
        <v>0</v>
      </c>
      <c r="AV1069">
        <f>(AU1069-1)*100</f>
        <v>0</v>
      </c>
      <c r="AW1069">
        <f>MAX(0,($B$13+$C$13*DP1069)/(1+$D$13*DP1069)*DI1069/(DK1069+273)*$E$13)</f>
        <v>0</v>
      </c>
      <c r="AX1069" t="s">
        <v>418</v>
      </c>
      <c r="AY1069" t="s">
        <v>418</v>
      </c>
      <c r="AZ1069">
        <v>0</v>
      </c>
      <c r="BA1069">
        <v>0</v>
      </c>
      <c r="BB1069">
        <f>1-AZ1069/BA1069</f>
        <v>0</v>
      </c>
      <c r="BC1069">
        <v>0</v>
      </c>
      <c r="BD1069" t="s">
        <v>418</v>
      </c>
      <c r="BE1069" t="s">
        <v>418</v>
      </c>
      <c r="BF1069">
        <v>0</v>
      </c>
      <c r="BG1069">
        <v>0</v>
      </c>
      <c r="BH1069">
        <f>1-BF1069/BG1069</f>
        <v>0</v>
      </c>
      <c r="BI1069">
        <v>0.5</v>
      </c>
      <c r="BJ1069">
        <f>CS1069</f>
        <v>0</v>
      </c>
      <c r="BK1069">
        <f>L1069</f>
        <v>0</v>
      </c>
      <c r="BL1069">
        <f>BH1069*BI1069*BJ1069</f>
        <v>0</v>
      </c>
      <c r="BM1069">
        <f>(BK1069-BC1069)/BJ1069</f>
        <v>0</v>
      </c>
      <c r="BN1069">
        <f>(BA1069-BG1069)/BG1069</f>
        <v>0</v>
      </c>
      <c r="BO1069">
        <f>AZ1069/(BB1069+AZ1069/BG1069)</f>
        <v>0</v>
      </c>
      <c r="BP1069" t="s">
        <v>418</v>
      </c>
      <c r="BQ1069">
        <v>0</v>
      </c>
      <c r="BR1069">
        <f>IF(BQ1069&lt;&gt;0, BQ1069, BO1069)</f>
        <v>0</v>
      </c>
      <c r="BS1069">
        <f>1-BR1069/BG1069</f>
        <v>0</v>
      </c>
      <c r="BT1069">
        <f>(BG1069-BF1069)/(BG1069-BR1069)</f>
        <v>0</v>
      </c>
      <c r="BU1069">
        <f>(BA1069-BG1069)/(BA1069-BR1069)</f>
        <v>0</v>
      </c>
      <c r="BV1069">
        <f>(BG1069-BF1069)/(BG1069-AZ1069)</f>
        <v>0</v>
      </c>
      <c r="BW1069">
        <f>(BA1069-BG1069)/(BA1069-AZ1069)</f>
        <v>0</v>
      </c>
      <c r="BX1069">
        <f>(BT1069*BR1069/BF1069)</f>
        <v>0</v>
      </c>
      <c r="BY1069">
        <f>(1-BX1069)</f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f>$B$11*DQ1069+$C$11*DR1069+$F$11*EC1069*(1-EF1069)</f>
        <v>0</v>
      </c>
      <c r="CS1069">
        <f>CR1069*CT1069</f>
        <v>0</v>
      </c>
      <c r="CT1069">
        <f>($B$11*$D$9+$C$11*$D$9+$F$11*((EP1069+EH1069)/MAX(EP1069+EH1069+EQ1069, 0.1)*$I$9+EQ1069/MAX(EP1069+EH1069+EQ1069, 0.1)*$J$9))/($B$11+$C$11+$F$11)</f>
        <v>0</v>
      </c>
      <c r="CU1069">
        <f>($B$11*$K$9+$C$11*$K$9+$F$11*((EP1069+EH1069)/MAX(EP1069+EH1069+EQ1069, 0.1)*$P$9+EQ1069/MAX(EP1069+EH1069+EQ1069, 0.1)*$Q$9))/($B$11+$C$11+$F$11)</f>
        <v>0</v>
      </c>
      <c r="CV1069">
        <v>6</v>
      </c>
      <c r="CW1069">
        <v>0.5</v>
      </c>
      <c r="CX1069" t="s">
        <v>419</v>
      </c>
      <c r="CY1069">
        <v>2</v>
      </c>
      <c r="CZ1069" t="b">
        <v>1</v>
      </c>
      <c r="DA1069">
        <v>1659038730.17857</v>
      </c>
      <c r="DB1069">
        <v>1391.435</v>
      </c>
      <c r="DC1069">
        <v>1433.71392857143</v>
      </c>
      <c r="DD1069">
        <v>22.8957678571429</v>
      </c>
      <c r="DE1069">
        <v>20.7071857142857</v>
      </c>
      <c r="DF1069">
        <v>1379.62107142857</v>
      </c>
      <c r="DG1069">
        <v>22.4930678571429</v>
      </c>
      <c r="DH1069">
        <v>500.053392857143</v>
      </c>
      <c r="DI1069">
        <v>90.2369535714286</v>
      </c>
      <c r="DJ1069">
        <v>0.0435295142857143</v>
      </c>
      <c r="DK1069">
        <v>27.1651321428571</v>
      </c>
      <c r="DL1069">
        <v>27.6879607142857</v>
      </c>
      <c r="DM1069">
        <v>999.9</v>
      </c>
      <c r="DN1069">
        <v>0</v>
      </c>
      <c r="DO1069">
        <v>0</v>
      </c>
      <c r="DP1069">
        <v>10005.5357142857</v>
      </c>
      <c r="DQ1069">
        <v>0</v>
      </c>
      <c r="DR1069">
        <v>16.1079</v>
      </c>
      <c r="DS1069">
        <v>-42.2778964285714</v>
      </c>
      <c r="DT1069">
        <v>1424.04071428571</v>
      </c>
      <c r="DU1069">
        <v>1464.03</v>
      </c>
      <c r="DV1069">
        <v>2.18857178571429</v>
      </c>
      <c r="DW1069">
        <v>1433.71392857143</v>
      </c>
      <c r="DX1069">
        <v>20.7071857142857</v>
      </c>
      <c r="DY1069">
        <v>2.06604214285714</v>
      </c>
      <c r="DZ1069">
        <v>1.86855321428571</v>
      </c>
      <c r="EA1069">
        <v>17.9597607142857</v>
      </c>
      <c r="EB1069">
        <v>16.3723821428571</v>
      </c>
      <c r="EC1069">
        <v>2000.00607142857</v>
      </c>
      <c r="ED1069">
        <v>0.979998428571428</v>
      </c>
      <c r="EE1069">
        <v>0.0200013571428571</v>
      </c>
      <c r="EF1069">
        <v>0</v>
      </c>
      <c r="EG1069">
        <v>489.499678571429</v>
      </c>
      <c r="EH1069">
        <v>5.00063</v>
      </c>
      <c r="EI1069">
        <v>9839.16607142857</v>
      </c>
      <c r="EJ1069">
        <v>17256.9357142857</v>
      </c>
      <c r="EK1069">
        <v>37.75</v>
      </c>
      <c r="EL1069">
        <v>37.875</v>
      </c>
      <c r="EM1069">
        <v>37.312</v>
      </c>
      <c r="EN1069">
        <v>37.1715</v>
      </c>
      <c r="EO1069">
        <v>38.812</v>
      </c>
      <c r="EP1069">
        <v>1955.10535714286</v>
      </c>
      <c r="EQ1069">
        <v>39.9007142857143</v>
      </c>
      <c r="ER1069">
        <v>0</v>
      </c>
      <c r="ES1069">
        <v>1659038737.3</v>
      </c>
      <c r="ET1069">
        <v>0</v>
      </c>
      <c r="EU1069">
        <v>489.501038461538</v>
      </c>
      <c r="EV1069">
        <v>-5.80721367593137</v>
      </c>
      <c r="EW1069">
        <v>-109.325812046659</v>
      </c>
      <c r="EX1069">
        <v>9838.55692307692</v>
      </c>
      <c r="EY1069">
        <v>15</v>
      </c>
      <c r="EZ1069">
        <v>1659035359.5</v>
      </c>
      <c r="FA1069" t="s">
        <v>1976</v>
      </c>
      <c r="FB1069">
        <v>1659035357.5</v>
      </c>
      <c r="FC1069">
        <v>1659035359.5</v>
      </c>
      <c r="FD1069">
        <v>1</v>
      </c>
      <c r="FE1069">
        <v>-0.104</v>
      </c>
      <c r="FF1069">
        <v>-0.037</v>
      </c>
      <c r="FG1069">
        <v>6.435</v>
      </c>
      <c r="FH1069">
        <v>0.501</v>
      </c>
      <c r="FI1069">
        <v>420</v>
      </c>
      <c r="FJ1069">
        <v>25</v>
      </c>
      <c r="FK1069">
        <v>0.45</v>
      </c>
      <c r="FL1069">
        <v>0.11</v>
      </c>
      <c r="FM1069">
        <v>-42.2965780487805</v>
      </c>
      <c r="FN1069">
        <v>-0.0391777003483317</v>
      </c>
      <c r="FO1069">
        <v>0.566859744562929</v>
      </c>
      <c r="FP1069">
        <v>1</v>
      </c>
      <c r="FQ1069">
        <v>489.825205882353</v>
      </c>
      <c r="FR1069">
        <v>-5.67381206939026</v>
      </c>
      <c r="FS1069">
        <v>0.588968678854218</v>
      </c>
      <c r="FT1069">
        <v>0</v>
      </c>
      <c r="FU1069">
        <v>2.19133634146341</v>
      </c>
      <c r="FV1069">
        <v>-0.010426829268291</v>
      </c>
      <c r="FW1069">
        <v>0.0195508901620183</v>
      </c>
      <c r="FX1069">
        <v>1</v>
      </c>
      <c r="FY1069">
        <v>2</v>
      </c>
      <c r="FZ1069">
        <v>3</v>
      </c>
      <c r="GA1069" t="s">
        <v>474</v>
      </c>
      <c r="GB1069">
        <v>2.97309</v>
      </c>
      <c r="GC1069">
        <v>2.69689</v>
      </c>
      <c r="GD1069">
        <v>0.206447</v>
      </c>
      <c r="GE1069">
        <v>0.21085</v>
      </c>
      <c r="GF1069">
        <v>0.0998564</v>
      </c>
      <c r="GG1069">
        <v>0.09401</v>
      </c>
      <c r="GH1069">
        <v>30907.6</v>
      </c>
      <c r="GI1069">
        <v>33621.9</v>
      </c>
      <c r="GJ1069">
        <v>35291.2</v>
      </c>
      <c r="GK1069">
        <v>38635</v>
      </c>
      <c r="GL1069">
        <v>45042.7</v>
      </c>
      <c r="GM1069">
        <v>50557.8</v>
      </c>
      <c r="GN1069">
        <v>55164.2</v>
      </c>
      <c r="GO1069">
        <v>61970.6</v>
      </c>
      <c r="GP1069">
        <v>1.988</v>
      </c>
      <c r="GQ1069">
        <v>1.8574</v>
      </c>
      <c r="GR1069">
        <v>0.14925</v>
      </c>
      <c r="GS1069">
        <v>0</v>
      </c>
      <c r="GT1069">
        <v>25.2735</v>
      </c>
      <c r="GU1069">
        <v>999.9</v>
      </c>
      <c r="GV1069">
        <v>57.496</v>
      </c>
      <c r="GW1069">
        <v>29.124</v>
      </c>
      <c r="GX1069">
        <v>25.8101</v>
      </c>
      <c r="GY1069">
        <v>55.322</v>
      </c>
      <c r="GZ1069">
        <v>46.0377</v>
      </c>
      <c r="HA1069">
        <v>1</v>
      </c>
      <c r="HB1069">
        <v>-0.0706707</v>
      </c>
      <c r="HC1069">
        <v>-0.0357298</v>
      </c>
      <c r="HD1069">
        <v>20.1134</v>
      </c>
      <c r="HE1069">
        <v>5.19812</v>
      </c>
      <c r="HF1069">
        <v>12.004</v>
      </c>
      <c r="HG1069">
        <v>4.9752</v>
      </c>
      <c r="HH1069">
        <v>3.294</v>
      </c>
      <c r="HI1069">
        <v>9999</v>
      </c>
      <c r="HJ1069">
        <v>9999</v>
      </c>
      <c r="HK1069">
        <v>9999</v>
      </c>
      <c r="HL1069">
        <v>631.8</v>
      </c>
      <c r="HM1069">
        <v>1.86316</v>
      </c>
      <c r="HN1069">
        <v>1.86798</v>
      </c>
      <c r="HO1069">
        <v>1.86783</v>
      </c>
      <c r="HP1069">
        <v>1.86893</v>
      </c>
      <c r="HQ1069">
        <v>1.86981</v>
      </c>
      <c r="HR1069">
        <v>1.86584</v>
      </c>
      <c r="HS1069">
        <v>1.86691</v>
      </c>
      <c r="HT1069">
        <v>1.86829</v>
      </c>
      <c r="HU1069">
        <v>5</v>
      </c>
      <c r="HV1069">
        <v>0</v>
      </c>
      <c r="HW1069">
        <v>0</v>
      </c>
      <c r="HX1069">
        <v>0</v>
      </c>
      <c r="HY1069" t="s">
        <v>422</v>
      </c>
      <c r="HZ1069" t="s">
        <v>423</v>
      </c>
      <c r="IA1069" t="s">
        <v>424</v>
      </c>
      <c r="IB1069" t="s">
        <v>424</v>
      </c>
      <c r="IC1069" t="s">
        <v>424</v>
      </c>
      <c r="ID1069" t="s">
        <v>424</v>
      </c>
      <c r="IE1069">
        <v>0</v>
      </c>
      <c r="IF1069">
        <v>100</v>
      </c>
      <c r="IG1069">
        <v>100</v>
      </c>
      <c r="IH1069">
        <v>11.94</v>
      </c>
      <c r="II1069">
        <v>0.4035</v>
      </c>
      <c r="IJ1069">
        <v>3.92360093765785</v>
      </c>
      <c r="IK1069">
        <v>0.00601174518973114</v>
      </c>
      <c r="IL1069">
        <v>2.77886958061485e-07</v>
      </c>
      <c r="IM1069">
        <v>-3.54636231360687e-10</v>
      </c>
      <c r="IN1069">
        <v>-0.0563701243599933</v>
      </c>
      <c r="IO1069">
        <v>-0.0144154843440888</v>
      </c>
      <c r="IP1069">
        <v>0.00183489941427445</v>
      </c>
      <c r="IQ1069">
        <v>-1.27444401181449e-05</v>
      </c>
      <c r="IR1069">
        <v>-4</v>
      </c>
      <c r="IS1069">
        <v>1848</v>
      </c>
      <c r="IT1069">
        <v>1</v>
      </c>
      <c r="IU1069">
        <v>25</v>
      </c>
      <c r="IV1069">
        <v>56.3</v>
      </c>
      <c r="IW1069">
        <v>56.3</v>
      </c>
      <c r="IX1069">
        <v>2.80518</v>
      </c>
      <c r="IY1069">
        <v>2.59644</v>
      </c>
      <c r="IZ1069">
        <v>1.54785</v>
      </c>
      <c r="JA1069">
        <v>2.30591</v>
      </c>
      <c r="JB1069">
        <v>1.34644</v>
      </c>
      <c r="JC1069">
        <v>2.42065</v>
      </c>
      <c r="JD1069">
        <v>33.5355</v>
      </c>
      <c r="JE1069">
        <v>24.2276</v>
      </c>
      <c r="JF1069">
        <v>18</v>
      </c>
      <c r="JG1069">
        <v>499.457</v>
      </c>
      <c r="JH1069">
        <v>414.95</v>
      </c>
      <c r="JI1069">
        <v>25</v>
      </c>
      <c r="JJ1069">
        <v>26.3531</v>
      </c>
      <c r="JK1069">
        <v>30</v>
      </c>
      <c r="JL1069">
        <v>26.3134</v>
      </c>
      <c r="JM1069">
        <v>26.2563</v>
      </c>
      <c r="JN1069">
        <v>56.1346</v>
      </c>
      <c r="JO1069">
        <v>27.6101</v>
      </c>
      <c r="JP1069">
        <v>88.0719</v>
      </c>
      <c r="JQ1069">
        <v>25</v>
      </c>
      <c r="JR1069">
        <v>1475.98</v>
      </c>
      <c r="JS1069">
        <v>20.706</v>
      </c>
      <c r="JT1069">
        <v>102.333</v>
      </c>
      <c r="JU1069">
        <v>103.15</v>
      </c>
    </row>
    <row r="1070" spans="1:281">
      <c r="A1070">
        <v>1052</v>
      </c>
      <c r="B1070">
        <v>1659038743.5</v>
      </c>
      <c r="C1070">
        <v>15060.4000000954</v>
      </c>
      <c r="D1070" t="s">
        <v>2539</v>
      </c>
      <c r="E1070" t="s">
        <v>2540</v>
      </c>
      <c r="F1070">
        <v>5</v>
      </c>
      <c r="G1070" t="s">
        <v>2364</v>
      </c>
      <c r="H1070" t="s">
        <v>417</v>
      </c>
      <c r="I1070">
        <v>1659038735.75</v>
      </c>
      <c r="J1070">
        <f>(K1070)/1000</f>
        <v>0</v>
      </c>
      <c r="K1070">
        <f>IF(CZ1070, AN1070, AH1070)</f>
        <v>0</v>
      </c>
      <c r="L1070">
        <f>IF(CZ1070, AI1070, AG1070)</f>
        <v>0</v>
      </c>
      <c r="M1070">
        <f>DB1070 - IF(AU1070&gt;1, L1070*CV1070*100.0/(AW1070*DP1070), 0)</f>
        <v>0</v>
      </c>
      <c r="N1070">
        <f>((T1070-J1070/2)*M1070-L1070)/(T1070+J1070/2)</f>
        <v>0</v>
      </c>
      <c r="O1070">
        <f>N1070*(DI1070+DJ1070)/1000.0</f>
        <v>0</v>
      </c>
      <c r="P1070">
        <f>(DB1070 - IF(AU1070&gt;1, L1070*CV1070*100.0/(AW1070*DP1070), 0))*(DI1070+DJ1070)/1000.0</f>
        <v>0</v>
      </c>
      <c r="Q1070">
        <f>2.0/((1/S1070-1/R1070)+SIGN(S1070)*SQRT((1/S1070-1/R1070)*(1/S1070-1/R1070) + 4*CW1070/((CW1070+1)*(CW1070+1))*(2*1/S1070*1/R1070-1/R1070*1/R1070)))</f>
        <v>0</v>
      </c>
      <c r="R1070">
        <f>IF(LEFT(CX1070,1)&lt;&gt;"0",IF(LEFT(CX1070,1)="1",3.0,CY1070),$D$5+$E$5*(DP1070*DI1070/($K$5*1000))+$F$5*(DP1070*DI1070/($K$5*1000))*MAX(MIN(CV1070,$J$5),$I$5)*MAX(MIN(CV1070,$J$5),$I$5)+$G$5*MAX(MIN(CV1070,$J$5),$I$5)*(DP1070*DI1070/($K$5*1000))+$H$5*(DP1070*DI1070/($K$5*1000))*(DP1070*DI1070/($K$5*1000)))</f>
        <v>0</v>
      </c>
      <c r="S1070">
        <f>J1070*(1000-(1000*0.61365*exp(17.502*W1070/(240.97+W1070))/(DI1070+DJ1070)+DD1070)/2)/(1000*0.61365*exp(17.502*W1070/(240.97+W1070))/(DI1070+DJ1070)-DD1070)</f>
        <v>0</v>
      </c>
      <c r="T1070">
        <f>1/((CW1070+1)/(Q1070/1.6)+1/(R1070/1.37)) + CW1070/((CW1070+1)/(Q1070/1.6) + CW1070/(R1070/1.37))</f>
        <v>0</v>
      </c>
      <c r="U1070">
        <f>(CR1070*CU1070)</f>
        <v>0</v>
      </c>
      <c r="V1070">
        <f>(DK1070+(U1070+2*0.95*5.67E-8*(((DK1070+$B$7)+273)^4-(DK1070+273)^4)-44100*J1070)/(1.84*29.3*R1070+8*0.95*5.67E-8*(DK1070+273)^3))</f>
        <v>0</v>
      </c>
      <c r="W1070">
        <f>($C$7*DL1070+$D$7*DM1070+$E$7*V1070)</f>
        <v>0</v>
      </c>
      <c r="X1070">
        <f>0.61365*exp(17.502*W1070/(240.97+W1070))</f>
        <v>0</v>
      </c>
      <c r="Y1070">
        <f>(Z1070/AA1070*100)</f>
        <v>0</v>
      </c>
      <c r="Z1070">
        <f>DD1070*(DI1070+DJ1070)/1000</f>
        <v>0</v>
      </c>
      <c r="AA1070">
        <f>0.61365*exp(17.502*DK1070/(240.97+DK1070))</f>
        <v>0</v>
      </c>
      <c r="AB1070">
        <f>(X1070-DD1070*(DI1070+DJ1070)/1000)</f>
        <v>0</v>
      </c>
      <c r="AC1070">
        <f>(-J1070*44100)</f>
        <v>0</v>
      </c>
      <c r="AD1070">
        <f>2*29.3*R1070*0.92*(DK1070-W1070)</f>
        <v>0</v>
      </c>
      <c r="AE1070">
        <f>2*0.95*5.67E-8*(((DK1070+$B$7)+273)^4-(W1070+273)^4)</f>
        <v>0</v>
      </c>
      <c r="AF1070">
        <f>U1070+AE1070+AC1070+AD1070</f>
        <v>0</v>
      </c>
      <c r="AG1070">
        <f>DH1070*AU1070*(DC1070-DB1070*(1000-AU1070*DE1070)/(1000-AU1070*DD1070))/(100*CV1070)</f>
        <v>0</v>
      </c>
      <c r="AH1070">
        <f>1000*DH1070*AU1070*(DD1070-DE1070)/(100*CV1070*(1000-AU1070*DD1070))</f>
        <v>0</v>
      </c>
      <c r="AI1070">
        <f>(AJ1070 - AK1070 - DI1070*1E3/(8.314*(DK1070+273.15)) * AM1070/DH1070 * AL1070) * DH1070/(100*CV1070) * (1000 - DE1070)/1000</f>
        <v>0</v>
      </c>
      <c r="AJ1070">
        <v>1500.69453251012</v>
      </c>
      <c r="AK1070">
        <v>1468.43333333333</v>
      </c>
      <c r="AL1070">
        <v>3.56093179640269</v>
      </c>
      <c r="AM1070">
        <v>66.0516311451933</v>
      </c>
      <c r="AN1070">
        <f>(AP1070 - AO1070 + DI1070*1E3/(8.314*(DK1070+273.15)) * AR1070/DH1070 * AQ1070) * DH1070/(100*CV1070) * 1000/(1000 - AP1070)</f>
        <v>0</v>
      </c>
      <c r="AO1070">
        <v>20.7110244842526</v>
      </c>
      <c r="AP1070">
        <v>22.9153846153846</v>
      </c>
      <c r="AQ1070">
        <v>3.63168367718538e-05</v>
      </c>
      <c r="AR1070">
        <v>92.4097792653795</v>
      </c>
      <c r="AS1070">
        <v>0</v>
      </c>
      <c r="AT1070">
        <v>0</v>
      </c>
      <c r="AU1070">
        <f>IF(AS1070*$H$13&gt;=AW1070,1.0,(AW1070/(AW1070-AS1070*$H$13)))</f>
        <v>0</v>
      </c>
      <c r="AV1070">
        <f>(AU1070-1)*100</f>
        <v>0</v>
      </c>
      <c r="AW1070">
        <f>MAX(0,($B$13+$C$13*DP1070)/(1+$D$13*DP1070)*DI1070/(DK1070+273)*$E$13)</f>
        <v>0</v>
      </c>
      <c r="AX1070" t="s">
        <v>418</v>
      </c>
      <c r="AY1070" t="s">
        <v>418</v>
      </c>
      <c r="AZ1070">
        <v>0</v>
      </c>
      <c r="BA1070">
        <v>0</v>
      </c>
      <c r="BB1070">
        <f>1-AZ1070/BA1070</f>
        <v>0</v>
      </c>
      <c r="BC1070">
        <v>0</v>
      </c>
      <c r="BD1070" t="s">
        <v>418</v>
      </c>
      <c r="BE1070" t="s">
        <v>418</v>
      </c>
      <c r="BF1070">
        <v>0</v>
      </c>
      <c r="BG1070">
        <v>0</v>
      </c>
      <c r="BH1070">
        <f>1-BF1070/BG1070</f>
        <v>0</v>
      </c>
      <c r="BI1070">
        <v>0.5</v>
      </c>
      <c r="BJ1070">
        <f>CS1070</f>
        <v>0</v>
      </c>
      <c r="BK1070">
        <f>L1070</f>
        <v>0</v>
      </c>
      <c r="BL1070">
        <f>BH1070*BI1070*BJ1070</f>
        <v>0</v>
      </c>
      <c r="BM1070">
        <f>(BK1070-BC1070)/BJ1070</f>
        <v>0</v>
      </c>
      <c r="BN1070">
        <f>(BA1070-BG1070)/BG1070</f>
        <v>0</v>
      </c>
      <c r="BO1070">
        <f>AZ1070/(BB1070+AZ1070/BG1070)</f>
        <v>0</v>
      </c>
      <c r="BP1070" t="s">
        <v>418</v>
      </c>
      <c r="BQ1070">
        <v>0</v>
      </c>
      <c r="BR1070">
        <f>IF(BQ1070&lt;&gt;0, BQ1070, BO1070)</f>
        <v>0</v>
      </c>
      <c r="BS1070">
        <f>1-BR1070/BG1070</f>
        <v>0</v>
      </c>
      <c r="BT1070">
        <f>(BG1070-BF1070)/(BG1070-BR1070)</f>
        <v>0</v>
      </c>
      <c r="BU1070">
        <f>(BA1070-BG1070)/(BA1070-BR1070)</f>
        <v>0</v>
      </c>
      <c r="BV1070">
        <f>(BG1070-BF1070)/(BG1070-AZ1070)</f>
        <v>0</v>
      </c>
      <c r="BW1070">
        <f>(BA1070-BG1070)/(BA1070-AZ1070)</f>
        <v>0</v>
      </c>
      <c r="BX1070">
        <f>(BT1070*BR1070/BF1070)</f>
        <v>0</v>
      </c>
      <c r="BY1070">
        <f>(1-BX1070)</f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f>$B$11*DQ1070+$C$11*DR1070+$F$11*EC1070*(1-EF1070)</f>
        <v>0</v>
      </c>
      <c r="CS1070">
        <f>CR1070*CT1070</f>
        <v>0</v>
      </c>
      <c r="CT1070">
        <f>($B$11*$D$9+$C$11*$D$9+$F$11*((EP1070+EH1070)/MAX(EP1070+EH1070+EQ1070, 0.1)*$I$9+EQ1070/MAX(EP1070+EH1070+EQ1070, 0.1)*$J$9))/($B$11+$C$11+$F$11)</f>
        <v>0</v>
      </c>
      <c r="CU1070">
        <f>($B$11*$K$9+$C$11*$K$9+$F$11*((EP1070+EH1070)/MAX(EP1070+EH1070+EQ1070, 0.1)*$P$9+EQ1070/MAX(EP1070+EH1070+EQ1070, 0.1)*$Q$9))/($B$11+$C$11+$F$11)</f>
        <v>0</v>
      </c>
      <c r="CV1070">
        <v>6</v>
      </c>
      <c r="CW1070">
        <v>0.5</v>
      </c>
      <c r="CX1070" t="s">
        <v>419</v>
      </c>
      <c r="CY1070">
        <v>2</v>
      </c>
      <c r="CZ1070" t="b">
        <v>1</v>
      </c>
      <c r="DA1070">
        <v>1659038735.75</v>
      </c>
      <c r="DB1070">
        <v>1410.17964285714</v>
      </c>
      <c r="DC1070">
        <v>1452.59964285714</v>
      </c>
      <c r="DD1070">
        <v>22.9091714285714</v>
      </c>
      <c r="DE1070">
        <v>20.7107785714286</v>
      </c>
      <c r="DF1070">
        <v>1398.27678571429</v>
      </c>
      <c r="DG1070">
        <v>22.50585</v>
      </c>
      <c r="DH1070">
        <v>500.032785714286</v>
      </c>
      <c r="DI1070">
        <v>90.2367214285714</v>
      </c>
      <c r="DJ1070">
        <v>0.0433786607142857</v>
      </c>
      <c r="DK1070">
        <v>27.1797107142857</v>
      </c>
      <c r="DL1070">
        <v>27.7124892857143</v>
      </c>
      <c r="DM1070">
        <v>999.9</v>
      </c>
      <c r="DN1070">
        <v>0</v>
      </c>
      <c r="DO1070">
        <v>0</v>
      </c>
      <c r="DP1070">
        <v>9986.96428571429</v>
      </c>
      <c r="DQ1070">
        <v>0</v>
      </c>
      <c r="DR1070">
        <v>16.1079</v>
      </c>
      <c r="DS1070">
        <v>-42.4192357142857</v>
      </c>
      <c r="DT1070">
        <v>1443.24392857143</v>
      </c>
      <c r="DU1070">
        <v>1483.32035714286</v>
      </c>
      <c r="DV1070">
        <v>2.19839428571429</v>
      </c>
      <c r="DW1070">
        <v>1452.59964285714</v>
      </c>
      <c r="DX1070">
        <v>20.7107785714286</v>
      </c>
      <c r="DY1070">
        <v>2.06724678571429</v>
      </c>
      <c r="DZ1070">
        <v>1.86887142857143</v>
      </c>
      <c r="EA1070">
        <v>17.9690214285714</v>
      </c>
      <c r="EB1070">
        <v>16.3750678571429</v>
      </c>
      <c r="EC1070">
        <v>1999.99535714286</v>
      </c>
      <c r="ED1070">
        <v>0.979998285714285</v>
      </c>
      <c r="EE1070">
        <v>0.0200014714285714</v>
      </c>
      <c r="EF1070">
        <v>0</v>
      </c>
      <c r="EG1070">
        <v>489.045642857143</v>
      </c>
      <c r="EH1070">
        <v>5.00063</v>
      </c>
      <c r="EI1070">
        <v>9829.24142857143</v>
      </c>
      <c r="EJ1070">
        <v>17256.8464285714</v>
      </c>
      <c r="EK1070">
        <v>37.75</v>
      </c>
      <c r="EL1070">
        <v>37.875</v>
      </c>
      <c r="EM1070">
        <v>37.312</v>
      </c>
      <c r="EN1070">
        <v>37.1626428571429</v>
      </c>
      <c r="EO1070">
        <v>38.812</v>
      </c>
      <c r="EP1070">
        <v>1955.09464285714</v>
      </c>
      <c r="EQ1070">
        <v>39.9007142857143</v>
      </c>
      <c r="ER1070">
        <v>0</v>
      </c>
      <c r="ES1070">
        <v>1659038742.7</v>
      </c>
      <c r="ET1070">
        <v>0</v>
      </c>
      <c r="EU1070">
        <v>488.97284</v>
      </c>
      <c r="EV1070">
        <v>-5.27215384131846</v>
      </c>
      <c r="EW1070">
        <v>-99.7553845940127</v>
      </c>
      <c r="EX1070">
        <v>9828.5656</v>
      </c>
      <c r="EY1070">
        <v>15</v>
      </c>
      <c r="EZ1070">
        <v>1659035359.5</v>
      </c>
      <c r="FA1070" t="s">
        <v>1976</v>
      </c>
      <c r="FB1070">
        <v>1659035357.5</v>
      </c>
      <c r="FC1070">
        <v>1659035359.5</v>
      </c>
      <c r="FD1070">
        <v>1</v>
      </c>
      <c r="FE1070">
        <v>-0.104</v>
      </c>
      <c r="FF1070">
        <v>-0.037</v>
      </c>
      <c r="FG1070">
        <v>6.435</v>
      </c>
      <c r="FH1070">
        <v>0.501</v>
      </c>
      <c r="FI1070">
        <v>420</v>
      </c>
      <c r="FJ1070">
        <v>25</v>
      </c>
      <c r="FK1070">
        <v>0.45</v>
      </c>
      <c r="FL1070">
        <v>0.11</v>
      </c>
      <c r="FM1070">
        <v>-42.3076775</v>
      </c>
      <c r="FN1070">
        <v>-0.00990506566593954</v>
      </c>
      <c r="FO1070">
        <v>0.572583079337619</v>
      </c>
      <c r="FP1070">
        <v>1</v>
      </c>
      <c r="FQ1070">
        <v>489.289647058824</v>
      </c>
      <c r="FR1070">
        <v>-5.51318563620275</v>
      </c>
      <c r="FS1070">
        <v>0.572772764836466</v>
      </c>
      <c r="FT1070">
        <v>0</v>
      </c>
      <c r="FU1070">
        <v>2.1921775</v>
      </c>
      <c r="FV1070">
        <v>0.103421988742963</v>
      </c>
      <c r="FW1070">
        <v>0.0111739457556407</v>
      </c>
      <c r="FX1070">
        <v>0</v>
      </c>
      <c r="FY1070">
        <v>1</v>
      </c>
      <c r="FZ1070">
        <v>3</v>
      </c>
      <c r="GA1070" t="s">
        <v>421</v>
      </c>
      <c r="GB1070">
        <v>2.97287</v>
      </c>
      <c r="GC1070">
        <v>2.69794</v>
      </c>
      <c r="GD1070">
        <v>0.208063</v>
      </c>
      <c r="GE1070">
        <v>0.212588</v>
      </c>
      <c r="GF1070">
        <v>0.0998644</v>
      </c>
      <c r="GG1070">
        <v>0.0940224</v>
      </c>
      <c r="GH1070">
        <v>30844.9</v>
      </c>
      <c r="GI1070">
        <v>33547.7</v>
      </c>
      <c r="GJ1070">
        <v>35291.4</v>
      </c>
      <c r="GK1070">
        <v>38634.7</v>
      </c>
      <c r="GL1070">
        <v>45042.3</v>
      </c>
      <c r="GM1070">
        <v>50557.6</v>
      </c>
      <c r="GN1070">
        <v>55164.2</v>
      </c>
      <c r="GO1070">
        <v>61971.2</v>
      </c>
      <c r="GP1070">
        <v>1.9872</v>
      </c>
      <c r="GQ1070">
        <v>1.858</v>
      </c>
      <c r="GR1070">
        <v>0.153005</v>
      </c>
      <c r="GS1070">
        <v>0</v>
      </c>
      <c r="GT1070">
        <v>25.2756</v>
      </c>
      <c r="GU1070">
        <v>999.9</v>
      </c>
      <c r="GV1070">
        <v>57.496</v>
      </c>
      <c r="GW1070">
        <v>29.124</v>
      </c>
      <c r="GX1070">
        <v>25.8087</v>
      </c>
      <c r="GY1070">
        <v>56.802</v>
      </c>
      <c r="GZ1070">
        <v>46.1979</v>
      </c>
      <c r="HA1070">
        <v>1</v>
      </c>
      <c r="HB1070">
        <v>-0.0707317</v>
      </c>
      <c r="HC1070">
        <v>-0.0364488</v>
      </c>
      <c r="HD1070">
        <v>20.1137</v>
      </c>
      <c r="HE1070">
        <v>5.19812</v>
      </c>
      <c r="HF1070">
        <v>12.004</v>
      </c>
      <c r="HG1070">
        <v>4.9748</v>
      </c>
      <c r="HH1070">
        <v>3.2936</v>
      </c>
      <c r="HI1070">
        <v>9999</v>
      </c>
      <c r="HJ1070">
        <v>9999</v>
      </c>
      <c r="HK1070">
        <v>9999</v>
      </c>
      <c r="HL1070">
        <v>631.8</v>
      </c>
      <c r="HM1070">
        <v>1.8631</v>
      </c>
      <c r="HN1070">
        <v>1.86798</v>
      </c>
      <c r="HO1070">
        <v>1.86783</v>
      </c>
      <c r="HP1070">
        <v>1.86893</v>
      </c>
      <c r="HQ1070">
        <v>1.86981</v>
      </c>
      <c r="HR1070">
        <v>1.86584</v>
      </c>
      <c r="HS1070">
        <v>1.86691</v>
      </c>
      <c r="HT1070">
        <v>1.86829</v>
      </c>
      <c r="HU1070">
        <v>5</v>
      </c>
      <c r="HV1070">
        <v>0</v>
      </c>
      <c r="HW1070">
        <v>0</v>
      </c>
      <c r="HX1070">
        <v>0</v>
      </c>
      <c r="HY1070" t="s">
        <v>422</v>
      </c>
      <c r="HZ1070" t="s">
        <v>423</v>
      </c>
      <c r="IA1070" t="s">
        <v>424</v>
      </c>
      <c r="IB1070" t="s">
        <v>424</v>
      </c>
      <c r="IC1070" t="s">
        <v>424</v>
      </c>
      <c r="ID1070" t="s">
        <v>424</v>
      </c>
      <c r="IE1070">
        <v>0</v>
      </c>
      <c r="IF1070">
        <v>100</v>
      </c>
      <c r="IG1070">
        <v>100</v>
      </c>
      <c r="IH1070">
        <v>12.02</v>
      </c>
      <c r="II1070">
        <v>0.4036</v>
      </c>
      <c r="IJ1070">
        <v>3.92360093765785</v>
      </c>
      <c r="IK1070">
        <v>0.00601174518973114</v>
      </c>
      <c r="IL1070">
        <v>2.77886958061485e-07</v>
      </c>
      <c r="IM1070">
        <v>-3.54636231360687e-10</v>
      </c>
      <c r="IN1070">
        <v>-0.0563701243599933</v>
      </c>
      <c r="IO1070">
        <v>-0.0144154843440888</v>
      </c>
      <c r="IP1070">
        <v>0.00183489941427445</v>
      </c>
      <c r="IQ1070">
        <v>-1.27444401181449e-05</v>
      </c>
      <c r="IR1070">
        <v>-4</v>
      </c>
      <c r="IS1070">
        <v>1848</v>
      </c>
      <c r="IT1070">
        <v>1</v>
      </c>
      <c r="IU1070">
        <v>25</v>
      </c>
      <c r="IV1070">
        <v>56.4</v>
      </c>
      <c r="IW1070">
        <v>56.4</v>
      </c>
      <c r="IX1070">
        <v>2.83447</v>
      </c>
      <c r="IY1070">
        <v>2.6062</v>
      </c>
      <c r="IZ1070">
        <v>1.54785</v>
      </c>
      <c r="JA1070">
        <v>2.30469</v>
      </c>
      <c r="JB1070">
        <v>1.34644</v>
      </c>
      <c r="JC1070">
        <v>2.36206</v>
      </c>
      <c r="JD1070">
        <v>33.5355</v>
      </c>
      <c r="JE1070">
        <v>24.2188</v>
      </c>
      <c r="JF1070">
        <v>18</v>
      </c>
      <c r="JG1070">
        <v>498.92</v>
      </c>
      <c r="JH1070">
        <v>415.29</v>
      </c>
      <c r="JI1070">
        <v>24.9999</v>
      </c>
      <c r="JJ1070">
        <v>26.3508</v>
      </c>
      <c r="JK1070">
        <v>29.9999</v>
      </c>
      <c r="JL1070">
        <v>26.3117</v>
      </c>
      <c r="JM1070">
        <v>26.2563</v>
      </c>
      <c r="JN1070">
        <v>56.7129</v>
      </c>
      <c r="JO1070">
        <v>27.6101</v>
      </c>
      <c r="JP1070">
        <v>88.0719</v>
      </c>
      <c r="JQ1070">
        <v>25</v>
      </c>
      <c r="JR1070">
        <v>1489.45</v>
      </c>
      <c r="JS1070">
        <v>20.706</v>
      </c>
      <c r="JT1070">
        <v>102.333</v>
      </c>
      <c r="JU1070">
        <v>103.15</v>
      </c>
    </row>
    <row r="1071" spans="1:281">
      <c r="A1071">
        <v>1053</v>
      </c>
      <c r="B1071">
        <v>1659038748.5</v>
      </c>
      <c r="C1071">
        <v>15065.4000000954</v>
      </c>
      <c r="D1071" t="s">
        <v>2541</v>
      </c>
      <c r="E1071" t="s">
        <v>2542</v>
      </c>
      <c r="F1071">
        <v>5</v>
      </c>
      <c r="G1071" t="s">
        <v>2364</v>
      </c>
      <c r="H1071" t="s">
        <v>417</v>
      </c>
      <c r="I1071">
        <v>1659038741.01852</v>
      </c>
      <c r="J1071">
        <f>(K1071)/1000</f>
        <v>0</v>
      </c>
      <c r="K1071">
        <f>IF(CZ1071, AN1071, AH1071)</f>
        <v>0</v>
      </c>
      <c r="L1071">
        <f>IF(CZ1071, AI1071, AG1071)</f>
        <v>0</v>
      </c>
      <c r="M1071">
        <f>DB1071 - IF(AU1071&gt;1, L1071*CV1071*100.0/(AW1071*DP1071), 0)</f>
        <v>0</v>
      </c>
      <c r="N1071">
        <f>((T1071-J1071/2)*M1071-L1071)/(T1071+J1071/2)</f>
        <v>0</v>
      </c>
      <c r="O1071">
        <f>N1071*(DI1071+DJ1071)/1000.0</f>
        <v>0</v>
      </c>
      <c r="P1071">
        <f>(DB1071 - IF(AU1071&gt;1, L1071*CV1071*100.0/(AW1071*DP1071), 0))*(DI1071+DJ1071)/1000.0</f>
        <v>0</v>
      </c>
      <c r="Q1071">
        <f>2.0/((1/S1071-1/R1071)+SIGN(S1071)*SQRT((1/S1071-1/R1071)*(1/S1071-1/R1071) + 4*CW1071/((CW1071+1)*(CW1071+1))*(2*1/S1071*1/R1071-1/R1071*1/R1071)))</f>
        <v>0</v>
      </c>
      <c r="R1071">
        <f>IF(LEFT(CX1071,1)&lt;&gt;"0",IF(LEFT(CX1071,1)="1",3.0,CY1071),$D$5+$E$5*(DP1071*DI1071/($K$5*1000))+$F$5*(DP1071*DI1071/($K$5*1000))*MAX(MIN(CV1071,$J$5),$I$5)*MAX(MIN(CV1071,$J$5),$I$5)+$G$5*MAX(MIN(CV1071,$J$5),$I$5)*(DP1071*DI1071/($K$5*1000))+$H$5*(DP1071*DI1071/($K$5*1000))*(DP1071*DI1071/($K$5*1000)))</f>
        <v>0</v>
      </c>
      <c r="S1071">
        <f>J1071*(1000-(1000*0.61365*exp(17.502*W1071/(240.97+W1071))/(DI1071+DJ1071)+DD1071)/2)/(1000*0.61365*exp(17.502*W1071/(240.97+W1071))/(DI1071+DJ1071)-DD1071)</f>
        <v>0</v>
      </c>
      <c r="T1071">
        <f>1/((CW1071+1)/(Q1071/1.6)+1/(R1071/1.37)) + CW1071/((CW1071+1)/(Q1071/1.6) + CW1071/(R1071/1.37))</f>
        <v>0</v>
      </c>
      <c r="U1071">
        <f>(CR1071*CU1071)</f>
        <v>0</v>
      </c>
      <c r="V1071">
        <f>(DK1071+(U1071+2*0.95*5.67E-8*(((DK1071+$B$7)+273)^4-(DK1071+273)^4)-44100*J1071)/(1.84*29.3*R1071+8*0.95*5.67E-8*(DK1071+273)^3))</f>
        <v>0</v>
      </c>
      <c r="W1071">
        <f>($C$7*DL1071+$D$7*DM1071+$E$7*V1071)</f>
        <v>0</v>
      </c>
      <c r="X1071">
        <f>0.61365*exp(17.502*W1071/(240.97+W1071))</f>
        <v>0</v>
      </c>
      <c r="Y1071">
        <f>(Z1071/AA1071*100)</f>
        <v>0</v>
      </c>
      <c r="Z1071">
        <f>DD1071*(DI1071+DJ1071)/1000</f>
        <v>0</v>
      </c>
      <c r="AA1071">
        <f>0.61365*exp(17.502*DK1071/(240.97+DK1071))</f>
        <v>0</v>
      </c>
      <c r="AB1071">
        <f>(X1071-DD1071*(DI1071+DJ1071)/1000)</f>
        <v>0</v>
      </c>
      <c r="AC1071">
        <f>(-J1071*44100)</f>
        <v>0</v>
      </c>
      <c r="AD1071">
        <f>2*29.3*R1071*0.92*(DK1071-W1071)</f>
        <v>0</v>
      </c>
      <c r="AE1071">
        <f>2*0.95*5.67E-8*(((DK1071+$B$7)+273)^4-(W1071+273)^4)</f>
        <v>0</v>
      </c>
      <c r="AF1071">
        <f>U1071+AE1071+AC1071+AD1071</f>
        <v>0</v>
      </c>
      <c r="AG1071">
        <f>DH1071*AU1071*(DC1071-DB1071*(1000-AU1071*DE1071)/(1000-AU1071*DD1071))/(100*CV1071)</f>
        <v>0</v>
      </c>
      <c r="AH1071">
        <f>1000*DH1071*AU1071*(DD1071-DE1071)/(100*CV1071*(1000-AU1071*DD1071))</f>
        <v>0</v>
      </c>
      <c r="AI1071">
        <f>(AJ1071 - AK1071 - DI1071*1E3/(8.314*(DK1071+273.15)) * AM1071/DH1071 * AL1071) * DH1071/(100*CV1071) * (1000 - DE1071)/1000</f>
        <v>0</v>
      </c>
      <c r="AJ1071">
        <v>1516.47275708646</v>
      </c>
      <c r="AK1071">
        <v>1485.17872727273</v>
      </c>
      <c r="AL1071">
        <v>3.34018872470418</v>
      </c>
      <c r="AM1071">
        <v>66.0516311451933</v>
      </c>
      <c r="AN1071">
        <f>(AP1071 - AO1071 + DI1071*1E3/(8.314*(DK1071+273.15)) * AR1071/DH1071 * AQ1071) * DH1071/(100*CV1071) * 1000/(1000 - AP1071)</f>
        <v>0</v>
      </c>
      <c r="AO1071">
        <v>20.7149673789771</v>
      </c>
      <c r="AP1071">
        <v>22.9141258741259</v>
      </c>
      <c r="AQ1071">
        <v>-7.87215215196236e-06</v>
      </c>
      <c r="AR1071">
        <v>92.4097792653795</v>
      </c>
      <c r="AS1071">
        <v>0</v>
      </c>
      <c r="AT1071">
        <v>0</v>
      </c>
      <c r="AU1071">
        <f>IF(AS1071*$H$13&gt;=AW1071,1.0,(AW1071/(AW1071-AS1071*$H$13)))</f>
        <v>0</v>
      </c>
      <c r="AV1071">
        <f>(AU1071-1)*100</f>
        <v>0</v>
      </c>
      <c r="AW1071">
        <f>MAX(0,($B$13+$C$13*DP1071)/(1+$D$13*DP1071)*DI1071/(DK1071+273)*$E$13)</f>
        <v>0</v>
      </c>
      <c r="AX1071" t="s">
        <v>418</v>
      </c>
      <c r="AY1071" t="s">
        <v>418</v>
      </c>
      <c r="AZ1071">
        <v>0</v>
      </c>
      <c r="BA1071">
        <v>0</v>
      </c>
      <c r="BB1071">
        <f>1-AZ1071/BA1071</f>
        <v>0</v>
      </c>
      <c r="BC1071">
        <v>0</v>
      </c>
      <c r="BD1071" t="s">
        <v>418</v>
      </c>
      <c r="BE1071" t="s">
        <v>418</v>
      </c>
      <c r="BF1071">
        <v>0</v>
      </c>
      <c r="BG1071">
        <v>0</v>
      </c>
      <c r="BH1071">
        <f>1-BF1071/BG1071</f>
        <v>0</v>
      </c>
      <c r="BI1071">
        <v>0.5</v>
      </c>
      <c r="BJ1071">
        <f>CS1071</f>
        <v>0</v>
      </c>
      <c r="BK1071">
        <f>L1071</f>
        <v>0</v>
      </c>
      <c r="BL1071">
        <f>BH1071*BI1071*BJ1071</f>
        <v>0</v>
      </c>
      <c r="BM1071">
        <f>(BK1071-BC1071)/BJ1071</f>
        <v>0</v>
      </c>
      <c r="BN1071">
        <f>(BA1071-BG1071)/BG1071</f>
        <v>0</v>
      </c>
      <c r="BO1071">
        <f>AZ1071/(BB1071+AZ1071/BG1071)</f>
        <v>0</v>
      </c>
      <c r="BP1071" t="s">
        <v>418</v>
      </c>
      <c r="BQ1071">
        <v>0</v>
      </c>
      <c r="BR1071">
        <f>IF(BQ1071&lt;&gt;0, BQ1071, BO1071)</f>
        <v>0</v>
      </c>
      <c r="BS1071">
        <f>1-BR1071/BG1071</f>
        <v>0</v>
      </c>
      <c r="BT1071">
        <f>(BG1071-BF1071)/(BG1071-BR1071)</f>
        <v>0</v>
      </c>
      <c r="BU1071">
        <f>(BA1071-BG1071)/(BA1071-BR1071)</f>
        <v>0</v>
      </c>
      <c r="BV1071">
        <f>(BG1071-BF1071)/(BG1071-AZ1071)</f>
        <v>0</v>
      </c>
      <c r="BW1071">
        <f>(BA1071-BG1071)/(BA1071-AZ1071)</f>
        <v>0</v>
      </c>
      <c r="BX1071">
        <f>(BT1071*BR1071/BF1071)</f>
        <v>0</v>
      </c>
      <c r="BY1071">
        <f>(1-BX1071)</f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f>$B$11*DQ1071+$C$11*DR1071+$F$11*EC1071*(1-EF1071)</f>
        <v>0</v>
      </c>
      <c r="CS1071">
        <f>CR1071*CT1071</f>
        <v>0</v>
      </c>
      <c r="CT1071">
        <f>($B$11*$D$9+$C$11*$D$9+$F$11*((EP1071+EH1071)/MAX(EP1071+EH1071+EQ1071, 0.1)*$I$9+EQ1071/MAX(EP1071+EH1071+EQ1071, 0.1)*$J$9))/($B$11+$C$11+$F$11)</f>
        <v>0</v>
      </c>
      <c r="CU1071">
        <f>($B$11*$K$9+$C$11*$K$9+$F$11*((EP1071+EH1071)/MAX(EP1071+EH1071+EQ1071, 0.1)*$P$9+EQ1071/MAX(EP1071+EH1071+EQ1071, 0.1)*$Q$9))/($B$11+$C$11+$F$11)</f>
        <v>0</v>
      </c>
      <c r="CV1071">
        <v>6</v>
      </c>
      <c r="CW1071">
        <v>0.5</v>
      </c>
      <c r="CX1071" t="s">
        <v>419</v>
      </c>
      <c r="CY1071">
        <v>2</v>
      </c>
      <c r="CZ1071" t="b">
        <v>1</v>
      </c>
      <c r="DA1071">
        <v>1659038741.01852</v>
      </c>
      <c r="DB1071">
        <v>1427.93037037037</v>
      </c>
      <c r="DC1071">
        <v>1469.84555555556</v>
      </c>
      <c r="DD1071">
        <v>22.9140333333333</v>
      </c>
      <c r="DE1071">
        <v>20.7134814814815</v>
      </c>
      <c r="DF1071">
        <v>1415.9437037037</v>
      </c>
      <c r="DG1071">
        <v>22.5104814814815</v>
      </c>
      <c r="DH1071">
        <v>500.072296296296</v>
      </c>
      <c r="DI1071">
        <v>90.2366777777777</v>
      </c>
      <c r="DJ1071">
        <v>0.0432338666666667</v>
      </c>
      <c r="DK1071">
        <v>27.1933592592593</v>
      </c>
      <c r="DL1071">
        <v>27.7515259259259</v>
      </c>
      <c r="DM1071">
        <v>999.9</v>
      </c>
      <c r="DN1071">
        <v>0</v>
      </c>
      <c r="DO1071">
        <v>0</v>
      </c>
      <c r="DP1071">
        <v>9991.2962962963</v>
      </c>
      <c r="DQ1071">
        <v>0</v>
      </c>
      <c r="DR1071">
        <v>16.0976777777778</v>
      </c>
      <c r="DS1071">
        <v>-41.9151777777778</v>
      </c>
      <c r="DT1071">
        <v>1461.41740740741</v>
      </c>
      <c r="DU1071">
        <v>1500.93481481481</v>
      </c>
      <c r="DV1071">
        <v>2.20055407407407</v>
      </c>
      <c r="DW1071">
        <v>1469.84555555556</v>
      </c>
      <c r="DX1071">
        <v>20.7134814814815</v>
      </c>
      <c r="DY1071">
        <v>2.06768481481481</v>
      </c>
      <c r="DZ1071">
        <v>1.86911407407407</v>
      </c>
      <c r="EA1071">
        <v>17.9723888888889</v>
      </c>
      <c r="EB1071">
        <v>16.3771074074074</v>
      </c>
      <c r="EC1071">
        <v>1999.98851851852</v>
      </c>
      <c r="ED1071">
        <v>0.979998296296296</v>
      </c>
      <c r="EE1071">
        <v>0.020001462962963</v>
      </c>
      <c r="EF1071">
        <v>0</v>
      </c>
      <c r="EG1071">
        <v>488.551259259259</v>
      </c>
      <c r="EH1071">
        <v>5.00063</v>
      </c>
      <c r="EI1071">
        <v>9820.07888888889</v>
      </c>
      <c r="EJ1071">
        <v>17256.7851851852</v>
      </c>
      <c r="EK1071">
        <v>37.75</v>
      </c>
      <c r="EL1071">
        <v>37.875</v>
      </c>
      <c r="EM1071">
        <v>37.312</v>
      </c>
      <c r="EN1071">
        <v>37.1617407407407</v>
      </c>
      <c r="EO1071">
        <v>38.812</v>
      </c>
      <c r="EP1071">
        <v>1955.08814814815</v>
      </c>
      <c r="EQ1071">
        <v>39.9003703703704</v>
      </c>
      <c r="ER1071">
        <v>0</v>
      </c>
      <c r="ES1071">
        <v>1659038747.5</v>
      </c>
      <c r="ET1071">
        <v>0</v>
      </c>
      <c r="EU1071">
        <v>488.54704</v>
      </c>
      <c r="EV1071">
        <v>-5.03561536950118</v>
      </c>
      <c r="EW1071">
        <v>-101.876153664837</v>
      </c>
      <c r="EX1071">
        <v>9820.218</v>
      </c>
      <c r="EY1071">
        <v>15</v>
      </c>
      <c r="EZ1071">
        <v>1659035359.5</v>
      </c>
      <c r="FA1071" t="s">
        <v>1976</v>
      </c>
      <c r="FB1071">
        <v>1659035357.5</v>
      </c>
      <c r="FC1071">
        <v>1659035359.5</v>
      </c>
      <c r="FD1071">
        <v>1</v>
      </c>
      <c r="FE1071">
        <v>-0.104</v>
      </c>
      <c r="FF1071">
        <v>-0.037</v>
      </c>
      <c r="FG1071">
        <v>6.435</v>
      </c>
      <c r="FH1071">
        <v>0.501</v>
      </c>
      <c r="FI1071">
        <v>420</v>
      </c>
      <c r="FJ1071">
        <v>25</v>
      </c>
      <c r="FK1071">
        <v>0.45</v>
      </c>
      <c r="FL1071">
        <v>0.11</v>
      </c>
      <c r="FM1071">
        <v>-42.1467675</v>
      </c>
      <c r="FN1071">
        <v>2.96238236397757</v>
      </c>
      <c r="FO1071">
        <v>0.732929043082447</v>
      </c>
      <c r="FP1071">
        <v>0</v>
      </c>
      <c r="FQ1071">
        <v>488.865970588235</v>
      </c>
      <c r="FR1071">
        <v>-5.39885407974418</v>
      </c>
      <c r="FS1071">
        <v>0.56163194381322</v>
      </c>
      <c r="FT1071">
        <v>0</v>
      </c>
      <c r="FU1071">
        <v>2.198243</v>
      </c>
      <c r="FV1071">
        <v>0.0316876547842354</v>
      </c>
      <c r="FW1071">
        <v>0.00490775417069766</v>
      </c>
      <c r="FX1071">
        <v>1</v>
      </c>
      <c r="FY1071">
        <v>1</v>
      </c>
      <c r="FZ1071">
        <v>3</v>
      </c>
      <c r="GA1071" t="s">
        <v>421</v>
      </c>
      <c r="GB1071">
        <v>2.97379</v>
      </c>
      <c r="GC1071">
        <v>2.69684</v>
      </c>
      <c r="GD1071">
        <v>0.209489</v>
      </c>
      <c r="GE1071">
        <v>0.213759</v>
      </c>
      <c r="GF1071">
        <v>0.0998666</v>
      </c>
      <c r="GG1071">
        <v>0.0940223</v>
      </c>
      <c r="GH1071">
        <v>30789.2</v>
      </c>
      <c r="GI1071">
        <v>33497.9</v>
      </c>
      <c r="GJ1071">
        <v>35291.2</v>
      </c>
      <c r="GK1071">
        <v>38634.8</v>
      </c>
      <c r="GL1071">
        <v>45042.7</v>
      </c>
      <c r="GM1071">
        <v>50557.7</v>
      </c>
      <c r="GN1071">
        <v>55164.8</v>
      </c>
      <c r="GO1071">
        <v>61971.2</v>
      </c>
      <c r="GP1071">
        <v>1.9874</v>
      </c>
      <c r="GQ1071">
        <v>1.8574</v>
      </c>
      <c r="GR1071">
        <v>0.156105</v>
      </c>
      <c r="GS1071">
        <v>0</v>
      </c>
      <c r="GT1071">
        <v>25.2799</v>
      </c>
      <c r="GU1071">
        <v>999.9</v>
      </c>
      <c r="GV1071">
        <v>57.496</v>
      </c>
      <c r="GW1071">
        <v>29.134</v>
      </c>
      <c r="GX1071">
        <v>25.8254</v>
      </c>
      <c r="GY1071">
        <v>56.272</v>
      </c>
      <c r="GZ1071">
        <v>45.5649</v>
      </c>
      <c r="HA1071">
        <v>1</v>
      </c>
      <c r="HB1071">
        <v>-0.0706504</v>
      </c>
      <c r="HC1071">
        <v>-0.0366013</v>
      </c>
      <c r="HD1071">
        <v>20.113</v>
      </c>
      <c r="HE1071">
        <v>5.19573</v>
      </c>
      <c r="HF1071">
        <v>12.004</v>
      </c>
      <c r="HG1071">
        <v>4.9748</v>
      </c>
      <c r="HH1071">
        <v>3.2934</v>
      </c>
      <c r="HI1071">
        <v>9999</v>
      </c>
      <c r="HJ1071">
        <v>9999</v>
      </c>
      <c r="HK1071">
        <v>9999</v>
      </c>
      <c r="HL1071">
        <v>631.8</v>
      </c>
      <c r="HM1071">
        <v>1.86313</v>
      </c>
      <c r="HN1071">
        <v>1.86801</v>
      </c>
      <c r="HO1071">
        <v>1.8678</v>
      </c>
      <c r="HP1071">
        <v>1.8689</v>
      </c>
      <c r="HQ1071">
        <v>1.86981</v>
      </c>
      <c r="HR1071">
        <v>1.86584</v>
      </c>
      <c r="HS1071">
        <v>1.86691</v>
      </c>
      <c r="HT1071">
        <v>1.86829</v>
      </c>
      <c r="HU1071">
        <v>5</v>
      </c>
      <c r="HV1071">
        <v>0</v>
      </c>
      <c r="HW1071">
        <v>0</v>
      </c>
      <c r="HX1071">
        <v>0</v>
      </c>
      <c r="HY1071" t="s">
        <v>422</v>
      </c>
      <c r="HZ1071" t="s">
        <v>423</v>
      </c>
      <c r="IA1071" t="s">
        <v>424</v>
      </c>
      <c r="IB1071" t="s">
        <v>424</v>
      </c>
      <c r="IC1071" t="s">
        <v>424</v>
      </c>
      <c r="ID1071" t="s">
        <v>424</v>
      </c>
      <c r="IE1071">
        <v>0</v>
      </c>
      <c r="IF1071">
        <v>100</v>
      </c>
      <c r="IG1071">
        <v>100</v>
      </c>
      <c r="IH1071">
        <v>12.1</v>
      </c>
      <c r="II1071">
        <v>0.4035</v>
      </c>
      <c r="IJ1071">
        <v>3.92360093765785</v>
      </c>
      <c r="IK1071">
        <v>0.00601174518973114</v>
      </c>
      <c r="IL1071">
        <v>2.77886958061485e-07</v>
      </c>
      <c r="IM1071">
        <v>-3.54636231360687e-10</v>
      </c>
      <c r="IN1071">
        <v>-0.0563701243599933</v>
      </c>
      <c r="IO1071">
        <v>-0.0144154843440888</v>
      </c>
      <c r="IP1071">
        <v>0.00183489941427445</v>
      </c>
      <c r="IQ1071">
        <v>-1.27444401181449e-05</v>
      </c>
      <c r="IR1071">
        <v>-4</v>
      </c>
      <c r="IS1071">
        <v>1848</v>
      </c>
      <c r="IT1071">
        <v>1</v>
      </c>
      <c r="IU1071">
        <v>25</v>
      </c>
      <c r="IV1071">
        <v>56.5</v>
      </c>
      <c r="IW1071">
        <v>56.5</v>
      </c>
      <c r="IX1071">
        <v>2.85522</v>
      </c>
      <c r="IY1071">
        <v>2.59399</v>
      </c>
      <c r="IZ1071">
        <v>1.54785</v>
      </c>
      <c r="JA1071">
        <v>2.30469</v>
      </c>
      <c r="JB1071">
        <v>1.34644</v>
      </c>
      <c r="JC1071">
        <v>2.43164</v>
      </c>
      <c r="JD1071">
        <v>33.5355</v>
      </c>
      <c r="JE1071">
        <v>24.2188</v>
      </c>
      <c r="JF1071">
        <v>18</v>
      </c>
      <c r="JG1071">
        <v>499.043</v>
      </c>
      <c r="JH1071">
        <v>414.934</v>
      </c>
      <c r="JI1071">
        <v>24.9998</v>
      </c>
      <c r="JJ1071">
        <v>26.3486</v>
      </c>
      <c r="JK1071">
        <v>30</v>
      </c>
      <c r="JL1071">
        <v>26.3112</v>
      </c>
      <c r="JM1071">
        <v>26.2542</v>
      </c>
      <c r="JN1071">
        <v>57.1454</v>
      </c>
      <c r="JO1071">
        <v>27.6101</v>
      </c>
      <c r="JP1071">
        <v>88.0719</v>
      </c>
      <c r="JQ1071">
        <v>25</v>
      </c>
      <c r="JR1071">
        <v>1509.71</v>
      </c>
      <c r="JS1071">
        <v>20.706</v>
      </c>
      <c r="JT1071">
        <v>102.333</v>
      </c>
      <c r="JU1071">
        <v>103.151</v>
      </c>
    </row>
    <row r="1072" spans="1:281">
      <c r="A1072">
        <v>1054</v>
      </c>
      <c r="B1072">
        <v>1659038753.5</v>
      </c>
      <c r="C1072">
        <v>15070.4000000954</v>
      </c>
      <c r="D1072" t="s">
        <v>2543</v>
      </c>
      <c r="E1072" t="s">
        <v>2544</v>
      </c>
      <c r="F1072">
        <v>5</v>
      </c>
      <c r="G1072" t="s">
        <v>2364</v>
      </c>
      <c r="H1072" t="s">
        <v>417</v>
      </c>
      <c r="I1072">
        <v>1659038745.73214</v>
      </c>
      <c r="J1072">
        <f>(K1072)/1000</f>
        <v>0</v>
      </c>
      <c r="K1072">
        <f>IF(CZ1072, AN1072, AH1072)</f>
        <v>0</v>
      </c>
      <c r="L1072">
        <f>IF(CZ1072, AI1072, AG1072)</f>
        <v>0</v>
      </c>
      <c r="M1072">
        <f>DB1072 - IF(AU1072&gt;1, L1072*CV1072*100.0/(AW1072*DP1072), 0)</f>
        <v>0</v>
      </c>
      <c r="N1072">
        <f>((T1072-J1072/2)*M1072-L1072)/(T1072+J1072/2)</f>
        <v>0</v>
      </c>
      <c r="O1072">
        <f>N1072*(DI1072+DJ1072)/1000.0</f>
        <v>0</v>
      </c>
      <c r="P1072">
        <f>(DB1072 - IF(AU1072&gt;1, L1072*CV1072*100.0/(AW1072*DP1072), 0))*(DI1072+DJ1072)/1000.0</f>
        <v>0</v>
      </c>
      <c r="Q1072">
        <f>2.0/((1/S1072-1/R1072)+SIGN(S1072)*SQRT((1/S1072-1/R1072)*(1/S1072-1/R1072) + 4*CW1072/((CW1072+1)*(CW1072+1))*(2*1/S1072*1/R1072-1/R1072*1/R1072)))</f>
        <v>0</v>
      </c>
      <c r="R1072">
        <f>IF(LEFT(CX1072,1)&lt;&gt;"0",IF(LEFT(CX1072,1)="1",3.0,CY1072),$D$5+$E$5*(DP1072*DI1072/($K$5*1000))+$F$5*(DP1072*DI1072/($K$5*1000))*MAX(MIN(CV1072,$J$5),$I$5)*MAX(MIN(CV1072,$J$5),$I$5)+$G$5*MAX(MIN(CV1072,$J$5),$I$5)*(DP1072*DI1072/($K$5*1000))+$H$5*(DP1072*DI1072/($K$5*1000))*(DP1072*DI1072/($K$5*1000)))</f>
        <v>0</v>
      </c>
      <c r="S1072">
        <f>J1072*(1000-(1000*0.61365*exp(17.502*W1072/(240.97+W1072))/(DI1072+DJ1072)+DD1072)/2)/(1000*0.61365*exp(17.502*W1072/(240.97+W1072))/(DI1072+DJ1072)-DD1072)</f>
        <v>0</v>
      </c>
      <c r="T1072">
        <f>1/((CW1072+1)/(Q1072/1.6)+1/(R1072/1.37)) + CW1072/((CW1072+1)/(Q1072/1.6) + CW1072/(R1072/1.37))</f>
        <v>0</v>
      </c>
      <c r="U1072">
        <f>(CR1072*CU1072)</f>
        <v>0</v>
      </c>
      <c r="V1072">
        <f>(DK1072+(U1072+2*0.95*5.67E-8*(((DK1072+$B$7)+273)^4-(DK1072+273)^4)-44100*J1072)/(1.84*29.3*R1072+8*0.95*5.67E-8*(DK1072+273)^3))</f>
        <v>0</v>
      </c>
      <c r="W1072">
        <f>($C$7*DL1072+$D$7*DM1072+$E$7*V1072)</f>
        <v>0</v>
      </c>
      <c r="X1072">
        <f>0.61365*exp(17.502*W1072/(240.97+W1072))</f>
        <v>0</v>
      </c>
      <c r="Y1072">
        <f>(Z1072/AA1072*100)</f>
        <v>0</v>
      </c>
      <c r="Z1072">
        <f>DD1072*(DI1072+DJ1072)/1000</f>
        <v>0</v>
      </c>
      <c r="AA1072">
        <f>0.61365*exp(17.502*DK1072/(240.97+DK1072))</f>
        <v>0</v>
      </c>
      <c r="AB1072">
        <f>(X1072-DD1072*(DI1072+DJ1072)/1000)</f>
        <v>0</v>
      </c>
      <c r="AC1072">
        <f>(-J1072*44100)</f>
        <v>0</v>
      </c>
      <c r="AD1072">
        <f>2*29.3*R1072*0.92*(DK1072-W1072)</f>
        <v>0</v>
      </c>
      <c r="AE1072">
        <f>2*0.95*5.67E-8*(((DK1072+$B$7)+273)^4-(W1072+273)^4)</f>
        <v>0</v>
      </c>
      <c r="AF1072">
        <f>U1072+AE1072+AC1072+AD1072</f>
        <v>0</v>
      </c>
      <c r="AG1072">
        <f>DH1072*AU1072*(DC1072-DB1072*(1000-AU1072*DE1072)/(1000-AU1072*DD1072))/(100*CV1072)</f>
        <v>0</v>
      </c>
      <c r="AH1072">
        <f>1000*DH1072*AU1072*(DD1072-DE1072)/(100*CV1072*(1000-AU1072*DD1072))</f>
        <v>0</v>
      </c>
      <c r="AI1072">
        <f>(AJ1072 - AK1072 - DI1072*1E3/(8.314*(DK1072+273.15)) * AM1072/DH1072 * AL1072) * DH1072/(100*CV1072) * (1000 - DE1072)/1000</f>
        <v>0</v>
      </c>
      <c r="AJ1072">
        <v>1533.47245877421</v>
      </c>
      <c r="AK1072">
        <v>1501.60739393939</v>
      </c>
      <c r="AL1072">
        <v>3.3209622687223</v>
      </c>
      <c r="AM1072">
        <v>66.0516311451933</v>
      </c>
      <c r="AN1072">
        <f>(AP1072 - AO1072 + DI1072*1E3/(8.314*(DK1072+273.15)) * AR1072/DH1072 * AQ1072) * DH1072/(100*CV1072) * 1000/(1000 - AP1072)</f>
        <v>0</v>
      </c>
      <c r="AO1072">
        <v>20.7197327796564</v>
      </c>
      <c r="AP1072">
        <v>22.9075587412587</v>
      </c>
      <c r="AQ1072">
        <v>-0.000105340133884576</v>
      </c>
      <c r="AR1072">
        <v>92.4097792653795</v>
      </c>
      <c r="AS1072">
        <v>0</v>
      </c>
      <c r="AT1072">
        <v>0</v>
      </c>
      <c r="AU1072">
        <f>IF(AS1072*$H$13&gt;=AW1072,1.0,(AW1072/(AW1072-AS1072*$H$13)))</f>
        <v>0</v>
      </c>
      <c r="AV1072">
        <f>(AU1072-1)*100</f>
        <v>0</v>
      </c>
      <c r="AW1072">
        <f>MAX(0,($B$13+$C$13*DP1072)/(1+$D$13*DP1072)*DI1072/(DK1072+273)*$E$13)</f>
        <v>0</v>
      </c>
      <c r="AX1072" t="s">
        <v>418</v>
      </c>
      <c r="AY1072" t="s">
        <v>418</v>
      </c>
      <c r="AZ1072">
        <v>0</v>
      </c>
      <c r="BA1072">
        <v>0</v>
      </c>
      <c r="BB1072">
        <f>1-AZ1072/BA1072</f>
        <v>0</v>
      </c>
      <c r="BC1072">
        <v>0</v>
      </c>
      <c r="BD1072" t="s">
        <v>418</v>
      </c>
      <c r="BE1072" t="s">
        <v>418</v>
      </c>
      <c r="BF1072">
        <v>0</v>
      </c>
      <c r="BG1072">
        <v>0</v>
      </c>
      <c r="BH1072">
        <f>1-BF1072/BG1072</f>
        <v>0</v>
      </c>
      <c r="BI1072">
        <v>0.5</v>
      </c>
      <c r="BJ1072">
        <f>CS1072</f>
        <v>0</v>
      </c>
      <c r="BK1072">
        <f>L1072</f>
        <v>0</v>
      </c>
      <c r="BL1072">
        <f>BH1072*BI1072*BJ1072</f>
        <v>0</v>
      </c>
      <c r="BM1072">
        <f>(BK1072-BC1072)/BJ1072</f>
        <v>0</v>
      </c>
      <c r="BN1072">
        <f>(BA1072-BG1072)/BG1072</f>
        <v>0</v>
      </c>
      <c r="BO1072">
        <f>AZ1072/(BB1072+AZ1072/BG1072)</f>
        <v>0</v>
      </c>
      <c r="BP1072" t="s">
        <v>418</v>
      </c>
      <c r="BQ1072">
        <v>0</v>
      </c>
      <c r="BR1072">
        <f>IF(BQ1072&lt;&gt;0, BQ1072, BO1072)</f>
        <v>0</v>
      </c>
      <c r="BS1072">
        <f>1-BR1072/BG1072</f>
        <v>0</v>
      </c>
      <c r="BT1072">
        <f>(BG1072-BF1072)/(BG1072-BR1072)</f>
        <v>0</v>
      </c>
      <c r="BU1072">
        <f>(BA1072-BG1072)/(BA1072-BR1072)</f>
        <v>0</v>
      </c>
      <c r="BV1072">
        <f>(BG1072-BF1072)/(BG1072-AZ1072)</f>
        <v>0</v>
      </c>
      <c r="BW1072">
        <f>(BA1072-BG1072)/(BA1072-AZ1072)</f>
        <v>0</v>
      </c>
      <c r="BX1072">
        <f>(BT1072*BR1072/BF1072)</f>
        <v>0</v>
      </c>
      <c r="BY1072">
        <f>(1-BX1072)</f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f>$B$11*DQ1072+$C$11*DR1072+$F$11*EC1072*(1-EF1072)</f>
        <v>0</v>
      </c>
      <c r="CS1072">
        <f>CR1072*CT1072</f>
        <v>0</v>
      </c>
      <c r="CT1072">
        <f>($B$11*$D$9+$C$11*$D$9+$F$11*((EP1072+EH1072)/MAX(EP1072+EH1072+EQ1072, 0.1)*$I$9+EQ1072/MAX(EP1072+EH1072+EQ1072, 0.1)*$J$9))/($B$11+$C$11+$F$11)</f>
        <v>0</v>
      </c>
      <c r="CU1072">
        <f>($B$11*$K$9+$C$11*$K$9+$F$11*((EP1072+EH1072)/MAX(EP1072+EH1072+EQ1072, 0.1)*$P$9+EQ1072/MAX(EP1072+EH1072+EQ1072, 0.1)*$Q$9))/($B$11+$C$11+$F$11)</f>
        <v>0</v>
      </c>
      <c r="CV1072">
        <v>6</v>
      </c>
      <c r="CW1072">
        <v>0.5</v>
      </c>
      <c r="CX1072" t="s">
        <v>419</v>
      </c>
      <c r="CY1072">
        <v>2</v>
      </c>
      <c r="CZ1072" t="b">
        <v>1</v>
      </c>
      <c r="DA1072">
        <v>1659038745.73214</v>
      </c>
      <c r="DB1072">
        <v>1443.45964285714</v>
      </c>
      <c r="DC1072">
        <v>1485.34392857143</v>
      </c>
      <c r="DD1072">
        <v>22.9133785714286</v>
      </c>
      <c r="DE1072">
        <v>20.7153642857143</v>
      </c>
      <c r="DF1072">
        <v>1431.40035714286</v>
      </c>
      <c r="DG1072">
        <v>22.50985</v>
      </c>
      <c r="DH1072">
        <v>500.061321428571</v>
      </c>
      <c r="DI1072">
        <v>90.2373178571429</v>
      </c>
      <c r="DJ1072">
        <v>0.0431763892857143</v>
      </c>
      <c r="DK1072">
        <v>27.2040142857143</v>
      </c>
      <c r="DL1072">
        <v>27.7963</v>
      </c>
      <c r="DM1072">
        <v>999.9</v>
      </c>
      <c r="DN1072">
        <v>0</v>
      </c>
      <c r="DO1072">
        <v>0</v>
      </c>
      <c r="DP1072">
        <v>9997.32142857143</v>
      </c>
      <c r="DQ1072">
        <v>0</v>
      </c>
      <c r="DR1072">
        <v>16.07715</v>
      </c>
      <c r="DS1072">
        <v>-41.8851428571429</v>
      </c>
      <c r="DT1072">
        <v>1477.30892857143</v>
      </c>
      <c r="DU1072">
        <v>1516.76392857143</v>
      </c>
      <c r="DV1072">
        <v>2.19801928571429</v>
      </c>
      <c r="DW1072">
        <v>1485.34392857143</v>
      </c>
      <c r="DX1072">
        <v>20.7153642857143</v>
      </c>
      <c r="DY1072">
        <v>2.06764071428571</v>
      </c>
      <c r="DZ1072">
        <v>1.8692975</v>
      </c>
      <c r="EA1072">
        <v>17.97205</v>
      </c>
      <c r="EB1072">
        <v>16.3786464285714</v>
      </c>
      <c r="EC1072">
        <v>1999.99857142857</v>
      </c>
      <c r="ED1072">
        <v>0.979998428571428</v>
      </c>
      <c r="EE1072">
        <v>0.0200013571428571</v>
      </c>
      <c r="EF1072">
        <v>0</v>
      </c>
      <c r="EG1072">
        <v>488.128107142857</v>
      </c>
      <c r="EH1072">
        <v>5.00063</v>
      </c>
      <c r="EI1072">
        <v>9811.82321428571</v>
      </c>
      <c r="EJ1072">
        <v>17256.8821428571</v>
      </c>
      <c r="EK1072">
        <v>37.75</v>
      </c>
      <c r="EL1072">
        <v>37.875</v>
      </c>
      <c r="EM1072">
        <v>37.312</v>
      </c>
      <c r="EN1072">
        <v>37.1626428571429</v>
      </c>
      <c r="EO1072">
        <v>38.812</v>
      </c>
      <c r="EP1072">
        <v>1955.09821428571</v>
      </c>
      <c r="EQ1072">
        <v>39.9003571428571</v>
      </c>
      <c r="ER1072">
        <v>0</v>
      </c>
      <c r="ES1072">
        <v>1659038752.9</v>
      </c>
      <c r="ET1072">
        <v>0</v>
      </c>
      <c r="EU1072">
        <v>488.079769230769</v>
      </c>
      <c r="EV1072">
        <v>-5.88704272765504</v>
      </c>
      <c r="EW1072">
        <v>-110.081709367891</v>
      </c>
      <c r="EX1072">
        <v>9811.18653846154</v>
      </c>
      <c r="EY1072">
        <v>15</v>
      </c>
      <c r="EZ1072">
        <v>1659035359.5</v>
      </c>
      <c r="FA1072" t="s">
        <v>1976</v>
      </c>
      <c r="FB1072">
        <v>1659035357.5</v>
      </c>
      <c r="FC1072">
        <v>1659035359.5</v>
      </c>
      <c r="FD1072">
        <v>1</v>
      </c>
      <c r="FE1072">
        <v>-0.104</v>
      </c>
      <c r="FF1072">
        <v>-0.037</v>
      </c>
      <c r="FG1072">
        <v>6.435</v>
      </c>
      <c r="FH1072">
        <v>0.501</v>
      </c>
      <c r="FI1072">
        <v>420</v>
      </c>
      <c r="FJ1072">
        <v>25</v>
      </c>
      <c r="FK1072">
        <v>0.45</v>
      </c>
      <c r="FL1072">
        <v>0.11</v>
      </c>
      <c r="FM1072">
        <v>-41.9090951219512</v>
      </c>
      <c r="FN1072">
        <v>3.31368919860625</v>
      </c>
      <c r="FO1072">
        <v>0.806941262997143</v>
      </c>
      <c r="FP1072">
        <v>0</v>
      </c>
      <c r="FQ1072">
        <v>488.456529411765</v>
      </c>
      <c r="FR1072">
        <v>-5.48201680521072</v>
      </c>
      <c r="FS1072">
        <v>0.567053749672197</v>
      </c>
      <c r="FT1072">
        <v>0</v>
      </c>
      <c r="FU1072">
        <v>2.19842853658537</v>
      </c>
      <c r="FV1072">
        <v>-0.0194968641115003</v>
      </c>
      <c r="FW1072">
        <v>0.00428295120555318</v>
      </c>
      <c r="FX1072">
        <v>1</v>
      </c>
      <c r="FY1072">
        <v>1</v>
      </c>
      <c r="FZ1072">
        <v>3</v>
      </c>
      <c r="GA1072" t="s">
        <v>421</v>
      </c>
      <c r="GB1072">
        <v>2.9732</v>
      </c>
      <c r="GC1072">
        <v>2.6969</v>
      </c>
      <c r="GD1072">
        <v>0.210888</v>
      </c>
      <c r="GE1072">
        <v>0.215322</v>
      </c>
      <c r="GF1072">
        <v>0.0998398</v>
      </c>
      <c r="GG1072">
        <v>0.0940184</v>
      </c>
      <c r="GH1072">
        <v>30735</v>
      </c>
      <c r="GI1072">
        <v>33431.9</v>
      </c>
      <c r="GJ1072">
        <v>35291.4</v>
      </c>
      <c r="GK1072">
        <v>38635.4</v>
      </c>
      <c r="GL1072">
        <v>45043.6</v>
      </c>
      <c r="GM1072">
        <v>50557.8</v>
      </c>
      <c r="GN1072">
        <v>55164.2</v>
      </c>
      <c r="GO1072">
        <v>61971.1</v>
      </c>
      <c r="GP1072">
        <v>1.9876</v>
      </c>
      <c r="GQ1072">
        <v>1.8576</v>
      </c>
      <c r="GR1072">
        <v>0.156462</v>
      </c>
      <c r="GS1072">
        <v>0</v>
      </c>
      <c r="GT1072">
        <v>25.2841</v>
      </c>
      <c r="GU1072">
        <v>999.9</v>
      </c>
      <c r="GV1072">
        <v>57.496</v>
      </c>
      <c r="GW1072">
        <v>29.124</v>
      </c>
      <c r="GX1072">
        <v>25.8103</v>
      </c>
      <c r="GY1072">
        <v>55.322</v>
      </c>
      <c r="GZ1072">
        <v>45.9335</v>
      </c>
      <c r="HA1072">
        <v>1</v>
      </c>
      <c r="HB1072">
        <v>-0.0712195</v>
      </c>
      <c r="HC1072">
        <v>-0.037037</v>
      </c>
      <c r="HD1072">
        <v>20.114</v>
      </c>
      <c r="HE1072">
        <v>5.19812</v>
      </c>
      <c r="HF1072">
        <v>12.0052</v>
      </c>
      <c r="HG1072">
        <v>4.9756</v>
      </c>
      <c r="HH1072">
        <v>3.2938</v>
      </c>
      <c r="HI1072">
        <v>9999</v>
      </c>
      <c r="HJ1072">
        <v>9999</v>
      </c>
      <c r="HK1072">
        <v>9999</v>
      </c>
      <c r="HL1072">
        <v>631.8</v>
      </c>
      <c r="HM1072">
        <v>1.86316</v>
      </c>
      <c r="HN1072">
        <v>1.86798</v>
      </c>
      <c r="HO1072">
        <v>1.86783</v>
      </c>
      <c r="HP1072">
        <v>1.86899</v>
      </c>
      <c r="HQ1072">
        <v>1.86981</v>
      </c>
      <c r="HR1072">
        <v>1.86584</v>
      </c>
      <c r="HS1072">
        <v>1.86691</v>
      </c>
      <c r="HT1072">
        <v>1.86829</v>
      </c>
      <c r="HU1072">
        <v>5</v>
      </c>
      <c r="HV1072">
        <v>0</v>
      </c>
      <c r="HW1072">
        <v>0</v>
      </c>
      <c r="HX1072">
        <v>0</v>
      </c>
      <c r="HY1072" t="s">
        <v>422</v>
      </c>
      <c r="HZ1072" t="s">
        <v>423</v>
      </c>
      <c r="IA1072" t="s">
        <v>424</v>
      </c>
      <c r="IB1072" t="s">
        <v>424</v>
      </c>
      <c r="IC1072" t="s">
        <v>424</v>
      </c>
      <c r="ID1072" t="s">
        <v>424</v>
      </c>
      <c r="IE1072">
        <v>0</v>
      </c>
      <c r="IF1072">
        <v>100</v>
      </c>
      <c r="IG1072">
        <v>100</v>
      </c>
      <c r="IH1072">
        <v>12.18</v>
      </c>
      <c r="II1072">
        <v>0.4031</v>
      </c>
      <c r="IJ1072">
        <v>3.92360093765785</v>
      </c>
      <c r="IK1072">
        <v>0.00601174518973114</v>
      </c>
      <c r="IL1072">
        <v>2.77886958061485e-07</v>
      </c>
      <c r="IM1072">
        <v>-3.54636231360687e-10</v>
      </c>
      <c r="IN1072">
        <v>-0.0563701243599933</v>
      </c>
      <c r="IO1072">
        <v>-0.0144154843440888</v>
      </c>
      <c r="IP1072">
        <v>0.00183489941427445</v>
      </c>
      <c r="IQ1072">
        <v>-1.27444401181449e-05</v>
      </c>
      <c r="IR1072">
        <v>-4</v>
      </c>
      <c r="IS1072">
        <v>1848</v>
      </c>
      <c r="IT1072">
        <v>1</v>
      </c>
      <c r="IU1072">
        <v>25</v>
      </c>
      <c r="IV1072">
        <v>56.6</v>
      </c>
      <c r="IW1072">
        <v>56.6</v>
      </c>
      <c r="IX1072">
        <v>2.8833</v>
      </c>
      <c r="IY1072">
        <v>2.60986</v>
      </c>
      <c r="IZ1072">
        <v>1.54785</v>
      </c>
      <c r="JA1072">
        <v>2.30469</v>
      </c>
      <c r="JB1072">
        <v>1.34644</v>
      </c>
      <c r="JC1072">
        <v>2.32666</v>
      </c>
      <c r="JD1072">
        <v>33.5355</v>
      </c>
      <c r="JE1072">
        <v>24.2188</v>
      </c>
      <c r="JF1072">
        <v>18</v>
      </c>
      <c r="JG1072">
        <v>499.154</v>
      </c>
      <c r="JH1072">
        <v>415.044</v>
      </c>
      <c r="JI1072">
        <v>24.9997</v>
      </c>
      <c r="JJ1072">
        <v>26.3486</v>
      </c>
      <c r="JK1072">
        <v>30</v>
      </c>
      <c r="JL1072">
        <v>26.309</v>
      </c>
      <c r="JM1072">
        <v>26.2533</v>
      </c>
      <c r="JN1072">
        <v>57.6892</v>
      </c>
      <c r="JO1072">
        <v>27.6101</v>
      </c>
      <c r="JP1072">
        <v>88.0719</v>
      </c>
      <c r="JQ1072">
        <v>25</v>
      </c>
      <c r="JR1072">
        <v>1523.2</v>
      </c>
      <c r="JS1072">
        <v>20.706</v>
      </c>
      <c r="JT1072">
        <v>102.333</v>
      </c>
      <c r="JU1072">
        <v>103.151</v>
      </c>
    </row>
    <row r="1073" spans="1:281">
      <c r="A1073">
        <v>1055</v>
      </c>
      <c r="B1073">
        <v>1659038758.5</v>
      </c>
      <c r="C1073">
        <v>15075.4000000954</v>
      </c>
      <c r="D1073" t="s">
        <v>2545</v>
      </c>
      <c r="E1073" t="s">
        <v>2546</v>
      </c>
      <c r="F1073">
        <v>5</v>
      </c>
      <c r="G1073" t="s">
        <v>2364</v>
      </c>
      <c r="H1073" t="s">
        <v>417</v>
      </c>
      <c r="I1073">
        <v>1659038751</v>
      </c>
      <c r="J1073">
        <f>(K1073)/1000</f>
        <v>0</v>
      </c>
      <c r="K1073">
        <f>IF(CZ1073, AN1073, AH1073)</f>
        <v>0</v>
      </c>
      <c r="L1073">
        <f>IF(CZ1073, AI1073, AG1073)</f>
        <v>0</v>
      </c>
      <c r="M1073">
        <f>DB1073 - IF(AU1073&gt;1, L1073*CV1073*100.0/(AW1073*DP1073), 0)</f>
        <v>0</v>
      </c>
      <c r="N1073">
        <f>((T1073-J1073/2)*M1073-L1073)/(T1073+J1073/2)</f>
        <v>0</v>
      </c>
      <c r="O1073">
        <f>N1073*(DI1073+DJ1073)/1000.0</f>
        <v>0</v>
      </c>
      <c r="P1073">
        <f>(DB1073 - IF(AU1073&gt;1, L1073*CV1073*100.0/(AW1073*DP1073), 0))*(DI1073+DJ1073)/1000.0</f>
        <v>0</v>
      </c>
      <c r="Q1073">
        <f>2.0/((1/S1073-1/R1073)+SIGN(S1073)*SQRT((1/S1073-1/R1073)*(1/S1073-1/R1073) + 4*CW1073/((CW1073+1)*(CW1073+1))*(2*1/S1073*1/R1073-1/R1073*1/R1073)))</f>
        <v>0</v>
      </c>
      <c r="R1073">
        <f>IF(LEFT(CX1073,1)&lt;&gt;"0",IF(LEFT(CX1073,1)="1",3.0,CY1073),$D$5+$E$5*(DP1073*DI1073/($K$5*1000))+$F$5*(DP1073*DI1073/($K$5*1000))*MAX(MIN(CV1073,$J$5),$I$5)*MAX(MIN(CV1073,$J$5),$I$5)+$G$5*MAX(MIN(CV1073,$J$5),$I$5)*(DP1073*DI1073/($K$5*1000))+$H$5*(DP1073*DI1073/($K$5*1000))*(DP1073*DI1073/($K$5*1000)))</f>
        <v>0</v>
      </c>
      <c r="S1073">
        <f>J1073*(1000-(1000*0.61365*exp(17.502*W1073/(240.97+W1073))/(DI1073+DJ1073)+DD1073)/2)/(1000*0.61365*exp(17.502*W1073/(240.97+W1073))/(DI1073+DJ1073)-DD1073)</f>
        <v>0</v>
      </c>
      <c r="T1073">
        <f>1/((CW1073+1)/(Q1073/1.6)+1/(R1073/1.37)) + CW1073/((CW1073+1)/(Q1073/1.6) + CW1073/(R1073/1.37))</f>
        <v>0</v>
      </c>
      <c r="U1073">
        <f>(CR1073*CU1073)</f>
        <v>0</v>
      </c>
      <c r="V1073">
        <f>(DK1073+(U1073+2*0.95*5.67E-8*(((DK1073+$B$7)+273)^4-(DK1073+273)^4)-44100*J1073)/(1.84*29.3*R1073+8*0.95*5.67E-8*(DK1073+273)^3))</f>
        <v>0</v>
      </c>
      <c r="W1073">
        <f>($C$7*DL1073+$D$7*DM1073+$E$7*V1073)</f>
        <v>0</v>
      </c>
      <c r="X1073">
        <f>0.61365*exp(17.502*W1073/(240.97+W1073))</f>
        <v>0</v>
      </c>
      <c r="Y1073">
        <f>(Z1073/AA1073*100)</f>
        <v>0</v>
      </c>
      <c r="Z1073">
        <f>DD1073*(DI1073+DJ1073)/1000</f>
        <v>0</v>
      </c>
      <c r="AA1073">
        <f>0.61365*exp(17.502*DK1073/(240.97+DK1073))</f>
        <v>0</v>
      </c>
      <c r="AB1073">
        <f>(X1073-DD1073*(DI1073+DJ1073)/1000)</f>
        <v>0</v>
      </c>
      <c r="AC1073">
        <f>(-J1073*44100)</f>
        <v>0</v>
      </c>
      <c r="AD1073">
        <f>2*29.3*R1073*0.92*(DK1073-W1073)</f>
        <v>0</v>
      </c>
      <c r="AE1073">
        <f>2*0.95*5.67E-8*(((DK1073+$B$7)+273)^4-(W1073+273)^4)</f>
        <v>0</v>
      </c>
      <c r="AF1073">
        <f>U1073+AE1073+AC1073+AD1073</f>
        <v>0</v>
      </c>
      <c r="AG1073">
        <f>DH1073*AU1073*(DC1073-DB1073*(1000-AU1073*DE1073)/(1000-AU1073*DD1073))/(100*CV1073)</f>
        <v>0</v>
      </c>
      <c r="AH1073">
        <f>1000*DH1073*AU1073*(DD1073-DE1073)/(100*CV1073*(1000-AU1073*DD1073))</f>
        <v>0</v>
      </c>
      <c r="AI1073">
        <f>(AJ1073 - AK1073 - DI1073*1E3/(8.314*(DK1073+273.15)) * AM1073/DH1073 * AL1073) * DH1073/(100*CV1073) * (1000 - DE1073)/1000</f>
        <v>0</v>
      </c>
      <c r="AJ1073">
        <v>1550.67186895801</v>
      </c>
      <c r="AK1073">
        <v>1518.79303030303</v>
      </c>
      <c r="AL1073">
        <v>3.43826511455464</v>
      </c>
      <c r="AM1073">
        <v>66.0516311451933</v>
      </c>
      <c r="AN1073">
        <f>(AP1073 - AO1073 + DI1073*1E3/(8.314*(DK1073+273.15)) * AR1073/DH1073 * AQ1073) * DH1073/(100*CV1073) * 1000/(1000 - AP1073)</f>
        <v>0</v>
      </c>
      <c r="AO1073">
        <v>20.7188918941263</v>
      </c>
      <c r="AP1073">
        <v>22.9025300699301</v>
      </c>
      <c r="AQ1073">
        <v>-0.000108527742965813</v>
      </c>
      <c r="AR1073">
        <v>92.4097792653795</v>
      </c>
      <c r="AS1073">
        <v>0</v>
      </c>
      <c r="AT1073">
        <v>0</v>
      </c>
      <c r="AU1073">
        <f>IF(AS1073*$H$13&gt;=AW1073,1.0,(AW1073/(AW1073-AS1073*$H$13)))</f>
        <v>0</v>
      </c>
      <c r="AV1073">
        <f>(AU1073-1)*100</f>
        <v>0</v>
      </c>
      <c r="AW1073">
        <f>MAX(0,($B$13+$C$13*DP1073)/(1+$D$13*DP1073)*DI1073/(DK1073+273)*$E$13)</f>
        <v>0</v>
      </c>
      <c r="AX1073" t="s">
        <v>418</v>
      </c>
      <c r="AY1073" t="s">
        <v>418</v>
      </c>
      <c r="AZ1073">
        <v>0</v>
      </c>
      <c r="BA1073">
        <v>0</v>
      </c>
      <c r="BB1073">
        <f>1-AZ1073/BA1073</f>
        <v>0</v>
      </c>
      <c r="BC1073">
        <v>0</v>
      </c>
      <c r="BD1073" t="s">
        <v>418</v>
      </c>
      <c r="BE1073" t="s">
        <v>418</v>
      </c>
      <c r="BF1073">
        <v>0</v>
      </c>
      <c r="BG1073">
        <v>0</v>
      </c>
      <c r="BH1073">
        <f>1-BF1073/BG1073</f>
        <v>0</v>
      </c>
      <c r="BI1073">
        <v>0.5</v>
      </c>
      <c r="BJ1073">
        <f>CS1073</f>
        <v>0</v>
      </c>
      <c r="BK1073">
        <f>L1073</f>
        <v>0</v>
      </c>
      <c r="BL1073">
        <f>BH1073*BI1073*BJ1073</f>
        <v>0</v>
      </c>
      <c r="BM1073">
        <f>(BK1073-BC1073)/BJ1073</f>
        <v>0</v>
      </c>
      <c r="BN1073">
        <f>(BA1073-BG1073)/BG1073</f>
        <v>0</v>
      </c>
      <c r="BO1073">
        <f>AZ1073/(BB1073+AZ1073/BG1073)</f>
        <v>0</v>
      </c>
      <c r="BP1073" t="s">
        <v>418</v>
      </c>
      <c r="BQ1073">
        <v>0</v>
      </c>
      <c r="BR1073">
        <f>IF(BQ1073&lt;&gt;0, BQ1073, BO1073)</f>
        <v>0</v>
      </c>
      <c r="BS1073">
        <f>1-BR1073/BG1073</f>
        <v>0</v>
      </c>
      <c r="BT1073">
        <f>(BG1073-BF1073)/(BG1073-BR1073)</f>
        <v>0</v>
      </c>
      <c r="BU1073">
        <f>(BA1073-BG1073)/(BA1073-BR1073)</f>
        <v>0</v>
      </c>
      <c r="BV1073">
        <f>(BG1073-BF1073)/(BG1073-AZ1073)</f>
        <v>0</v>
      </c>
      <c r="BW1073">
        <f>(BA1073-BG1073)/(BA1073-AZ1073)</f>
        <v>0</v>
      </c>
      <c r="BX1073">
        <f>(BT1073*BR1073/BF1073)</f>
        <v>0</v>
      </c>
      <c r="BY1073">
        <f>(1-BX1073)</f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f>$B$11*DQ1073+$C$11*DR1073+$F$11*EC1073*(1-EF1073)</f>
        <v>0</v>
      </c>
      <c r="CS1073">
        <f>CR1073*CT1073</f>
        <v>0</v>
      </c>
      <c r="CT1073">
        <f>($B$11*$D$9+$C$11*$D$9+$F$11*((EP1073+EH1073)/MAX(EP1073+EH1073+EQ1073, 0.1)*$I$9+EQ1073/MAX(EP1073+EH1073+EQ1073, 0.1)*$J$9))/($B$11+$C$11+$F$11)</f>
        <v>0</v>
      </c>
      <c r="CU1073">
        <f>($B$11*$K$9+$C$11*$K$9+$F$11*((EP1073+EH1073)/MAX(EP1073+EH1073+EQ1073, 0.1)*$P$9+EQ1073/MAX(EP1073+EH1073+EQ1073, 0.1)*$Q$9))/($B$11+$C$11+$F$11)</f>
        <v>0</v>
      </c>
      <c r="CV1073">
        <v>6</v>
      </c>
      <c r="CW1073">
        <v>0.5</v>
      </c>
      <c r="CX1073" t="s">
        <v>419</v>
      </c>
      <c r="CY1073">
        <v>2</v>
      </c>
      <c r="CZ1073" t="b">
        <v>1</v>
      </c>
      <c r="DA1073">
        <v>1659038751</v>
      </c>
      <c r="DB1073">
        <v>1460.86259259259</v>
      </c>
      <c r="DC1073">
        <v>1502.55037037037</v>
      </c>
      <c r="DD1073">
        <v>22.9096407407407</v>
      </c>
      <c r="DE1073">
        <v>20.7177777777778</v>
      </c>
      <c r="DF1073">
        <v>1448.72407407407</v>
      </c>
      <c r="DG1073">
        <v>22.5062814814815</v>
      </c>
      <c r="DH1073">
        <v>500.075074074074</v>
      </c>
      <c r="DI1073">
        <v>90.2375925925926</v>
      </c>
      <c r="DJ1073">
        <v>0.043409362962963</v>
      </c>
      <c r="DK1073">
        <v>27.2028481481481</v>
      </c>
      <c r="DL1073">
        <v>27.8274592592593</v>
      </c>
      <c r="DM1073">
        <v>999.9</v>
      </c>
      <c r="DN1073">
        <v>0</v>
      </c>
      <c r="DO1073">
        <v>0</v>
      </c>
      <c r="DP1073">
        <v>9994.81481481482</v>
      </c>
      <c r="DQ1073">
        <v>0</v>
      </c>
      <c r="DR1073">
        <v>16.0576111111111</v>
      </c>
      <c r="DS1073">
        <v>-41.6899148148148</v>
      </c>
      <c r="DT1073">
        <v>1495.11333333333</v>
      </c>
      <c r="DU1073">
        <v>1534.33851851852</v>
      </c>
      <c r="DV1073">
        <v>2.19185481481481</v>
      </c>
      <c r="DW1073">
        <v>1502.55037037037</v>
      </c>
      <c r="DX1073">
        <v>20.7177777777778</v>
      </c>
      <c r="DY1073">
        <v>2.06730962962963</v>
      </c>
      <c r="DZ1073">
        <v>1.86952185185185</v>
      </c>
      <c r="EA1073">
        <v>17.9695148148148</v>
      </c>
      <c r="EB1073">
        <v>16.3805222222222</v>
      </c>
      <c r="EC1073">
        <v>1999.97962962963</v>
      </c>
      <c r="ED1073">
        <v>0.979998296296296</v>
      </c>
      <c r="EE1073">
        <v>0.020001462962963</v>
      </c>
      <c r="EF1073">
        <v>0</v>
      </c>
      <c r="EG1073">
        <v>487.610851851852</v>
      </c>
      <c r="EH1073">
        <v>5.00063</v>
      </c>
      <c r="EI1073">
        <v>9802.13518518519</v>
      </c>
      <c r="EJ1073">
        <v>17256.7185185185</v>
      </c>
      <c r="EK1073">
        <v>37.75</v>
      </c>
      <c r="EL1073">
        <v>37.875</v>
      </c>
      <c r="EM1073">
        <v>37.312</v>
      </c>
      <c r="EN1073">
        <v>37.1594444444444</v>
      </c>
      <c r="EO1073">
        <v>38.812</v>
      </c>
      <c r="EP1073">
        <v>1955.07962962963</v>
      </c>
      <c r="EQ1073">
        <v>39.9</v>
      </c>
      <c r="ER1073">
        <v>0</v>
      </c>
      <c r="ES1073">
        <v>1659038757.7</v>
      </c>
      <c r="ET1073">
        <v>0</v>
      </c>
      <c r="EU1073">
        <v>487.627269230769</v>
      </c>
      <c r="EV1073">
        <v>-5.68584615465356</v>
      </c>
      <c r="EW1073">
        <v>-110.50324793341</v>
      </c>
      <c r="EX1073">
        <v>9802.24384615385</v>
      </c>
      <c r="EY1073">
        <v>15</v>
      </c>
      <c r="EZ1073">
        <v>1659035359.5</v>
      </c>
      <c r="FA1073" t="s">
        <v>1976</v>
      </c>
      <c r="FB1073">
        <v>1659035357.5</v>
      </c>
      <c r="FC1073">
        <v>1659035359.5</v>
      </c>
      <c r="FD1073">
        <v>1</v>
      </c>
      <c r="FE1073">
        <v>-0.104</v>
      </c>
      <c r="FF1073">
        <v>-0.037</v>
      </c>
      <c r="FG1073">
        <v>6.435</v>
      </c>
      <c r="FH1073">
        <v>0.501</v>
      </c>
      <c r="FI1073">
        <v>420</v>
      </c>
      <c r="FJ1073">
        <v>25</v>
      </c>
      <c r="FK1073">
        <v>0.45</v>
      </c>
      <c r="FL1073">
        <v>0.11</v>
      </c>
      <c r="FM1073">
        <v>-41.8629707317073</v>
      </c>
      <c r="FN1073">
        <v>0.218305923344928</v>
      </c>
      <c r="FO1073">
        <v>0.784455503329758</v>
      </c>
      <c r="FP1073">
        <v>1</v>
      </c>
      <c r="FQ1073">
        <v>487.963264705882</v>
      </c>
      <c r="FR1073">
        <v>-5.8342093151484</v>
      </c>
      <c r="FS1073">
        <v>0.598354670980127</v>
      </c>
      <c r="FT1073">
        <v>0</v>
      </c>
      <c r="FU1073">
        <v>2.19551536585366</v>
      </c>
      <c r="FV1073">
        <v>-0.0614937282229906</v>
      </c>
      <c r="FW1073">
        <v>0.00697732707838999</v>
      </c>
      <c r="FX1073">
        <v>1</v>
      </c>
      <c r="FY1073">
        <v>2</v>
      </c>
      <c r="FZ1073">
        <v>3</v>
      </c>
      <c r="GA1073" t="s">
        <v>474</v>
      </c>
      <c r="GB1073">
        <v>2.97279</v>
      </c>
      <c r="GC1073">
        <v>2.69738</v>
      </c>
      <c r="GD1073">
        <v>0.212338</v>
      </c>
      <c r="GE1073">
        <v>0.216693</v>
      </c>
      <c r="GF1073">
        <v>0.0998215</v>
      </c>
      <c r="GG1073">
        <v>0.0940437</v>
      </c>
      <c r="GH1073">
        <v>30679.1</v>
      </c>
      <c r="GI1073">
        <v>33373.1</v>
      </c>
      <c r="GJ1073">
        <v>35292.1</v>
      </c>
      <c r="GK1073">
        <v>38634.8</v>
      </c>
      <c r="GL1073">
        <v>45045.1</v>
      </c>
      <c r="GM1073">
        <v>50556.9</v>
      </c>
      <c r="GN1073">
        <v>55164.8</v>
      </c>
      <c r="GO1073">
        <v>61971.7</v>
      </c>
      <c r="GP1073">
        <v>1.9868</v>
      </c>
      <c r="GQ1073">
        <v>1.858</v>
      </c>
      <c r="GR1073">
        <v>0.156224</v>
      </c>
      <c r="GS1073">
        <v>0</v>
      </c>
      <c r="GT1073">
        <v>25.2884</v>
      </c>
      <c r="GU1073">
        <v>999.9</v>
      </c>
      <c r="GV1073">
        <v>57.496</v>
      </c>
      <c r="GW1073">
        <v>29.134</v>
      </c>
      <c r="GX1073">
        <v>25.8243</v>
      </c>
      <c r="GY1073">
        <v>56.142</v>
      </c>
      <c r="GZ1073">
        <v>45.9295</v>
      </c>
      <c r="HA1073">
        <v>1</v>
      </c>
      <c r="HB1073">
        <v>-0.0710366</v>
      </c>
      <c r="HC1073">
        <v>-0.0368192</v>
      </c>
      <c r="HD1073">
        <v>20.1138</v>
      </c>
      <c r="HE1073">
        <v>5.19812</v>
      </c>
      <c r="HF1073">
        <v>12.004</v>
      </c>
      <c r="HG1073">
        <v>4.9748</v>
      </c>
      <c r="HH1073">
        <v>3.2936</v>
      </c>
      <c r="HI1073">
        <v>9999</v>
      </c>
      <c r="HJ1073">
        <v>9999</v>
      </c>
      <c r="HK1073">
        <v>9999</v>
      </c>
      <c r="HL1073">
        <v>631.8</v>
      </c>
      <c r="HM1073">
        <v>1.86313</v>
      </c>
      <c r="HN1073">
        <v>1.86801</v>
      </c>
      <c r="HO1073">
        <v>1.86783</v>
      </c>
      <c r="HP1073">
        <v>1.86893</v>
      </c>
      <c r="HQ1073">
        <v>1.86981</v>
      </c>
      <c r="HR1073">
        <v>1.86584</v>
      </c>
      <c r="HS1073">
        <v>1.86691</v>
      </c>
      <c r="HT1073">
        <v>1.86829</v>
      </c>
      <c r="HU1073">
        <v>5</v>
      </c>
      <c r="HV1073">
        <v>0</v>
      </c>
      <c r="HW1073">
        <v>0</v>
      </c>
      <c r="HX1073">
        <v>0</v>
      </c>
      <c r="HY1073" t="s">
        <v>422</v>
      </c>
      <c r="HZ1073" t="s">
        <v>423</v>
      </c>
      <c r="IA1073" t="s">
        <v>424</v>
      </c>
      <c r="IB1073" t="s">
        <v>424</v>
      </c>
      <c r="IC1073" t="s">
        <v>424</v>
      </c>
      <c r="ID1073" t="s">
        <v>424</v>
      </c>
      <c r="IE1073">
        <v>0</v>
      </c>
      <c r="IF1073">
        <v>100</v>
      </c>
      <c r="IG1073">
        <v>100</v>
      </c>
      <c r="IH1073">
        <v>12.25</v>
      </c>
      <c r="II1073">
        <v>0.4028</v>
      </c>
      <c r="IJ1073">
        <v>3.92360093765785</v>
      </c>
      <c r="IK1073">
        <v>0.00601174518973114</v>
      </c>
      <c r="IL1073">
        <v>2.77886958061485e-07</v>
      </c>
      <c r="IM1073">
        <v>-3.54636231360687e-10</v>
      </c>
      <c r="IN1073">
        <v>-0.0563701243599933</v>
      </c>
      <c r="IO1073">
        <v>-0.0144154843440888</v>
      </c>
      <c r="IP1073">
        <v>0.00183489941427445</v>
      </c>
      <c r="IQ1073">
        <v>-1.27444401181449e-05</v>
      </c>
      <c r="IR1073">
        <v>-4</v>
      </c>
      <c r="IS1073">
        <v>1848</v>
      </c>
      <c r="IT1073">
        <v>1</v>
      </c>
      <c r="IU1073">
        <v>25</v>
      </c>
      <c r="IV1073">
        <v>56.7</v>
      </c>
      <c r="IW1073">
        <v>56.6</v>
      </c>
      <c r="IX1073">
        <v>2.90649</v>
      </c>
      <c r="IY1073">
        <v>2.59888</v>
      </c>
      <c r="IZ1073">
        <v>1.54785</v>
      </c>
      <c r="JA1073">
        <v>2.30469</v>
      </c>
      <c r="JB1073">
        <v>1.34644</v>
      </c>
      <c r="JC1073">
        <v>2.41333</v>
      </c>
      <c r="JD1073">
        <v>33.5355</v>
      </c>
      <c r="JE1073">
        <v>24.2276</v>
      </c>
      <c r="JF1073">
        <v>18</v>
      </c>
      <c r="JG1073">
        <v>498.624</v>
      </c>
      <c r="JH1073">
        <v>415.257</v>
      </c>
      <c r="JI1073">
        <v>24.9999</v>
      </c>
      <c r="JJ1073">
        <v>26.3464</v>
      </c>
      <c r="JK1073">
        <v>30.0001</v>
      </c>
      <c r="JL1073">
        <v>26.3081</v>
      </c>
      <c r="JM1073">
        <v>26.2519</v>
      </c>
      <c r="JN1073">
        <v>58.1601</v>
      </c>
      <c r="JO1073">
        <v>27.6101</v>
      </c>
      <c r="JP1073">
        <v>88.0719</v>
      </c>
      <c r="JQ1073">
        <v>25</v>
      </c>
      <c r="JR1073">
        <v>1543.5</v>
      </c>
      <c r="JS1073">
        <v>20.706</v>
      </c>
      <c r="JT1073">
        <v>102.334</v>
      </c>
      <c r="JU1073">
        <v>103.151</v>
      </c>
    </row>
    <row r="1074" spans="1:281">
      <c r="A1074">
        <v>1056</v>
      </c>
      <c r="B1074">
        <v>1659038763.5</v>
      </c>
      <c r="C1074">
        <v>15080.4000000954</v>
      </c>
      <c r="D1074" t="s">
        <v>2547</v>
      </c>
      <c r="E1074" t="s">
        <v>2548</v>
      </c>
      <c r="F1074">
        <v>5</v>
      </c>
      <c r="G1074" t="s">
        <v>2364</v>
      </c>
      <c r="H1074" t="s">
        <v>417</v>
      </c>
      <c r="I1074">
        <v>1659038755.71429</v>
      </c>
      <c r="J1074">
        <f>(K1074)/1000</f>
        <v>0</v>
      </c>
      <c r="K1074">
        <f>IF(CZ1074, AN1074, AH1074)</f>
        <v>0</v>
      </c>
      <c r="L1074">
        <f>IF(CZ1074, AI1074, AG1074)</f>
        <v>0</v>
      </c>
      <c r="M1074">
        <f>DB1074 - IF(AU1074&gt;1, L1074*CV1074*100.0/(AW1074*DP1074), 0)</f>
        <v>0</v>
      </c>
      <c r="N1074">
        <f>((T1074-J1074/2)*M1074-L1074)/(T1074+J1074/2)</f>
        <v>0</v>
      </c>
      <c r="O1074">
        <f>N1074*(DI1074+DJ1074)/1000.0</f>
        <v>0</v>
      </c>
      <c r="P1074">
        <f>(DB1074 - IF(AU1074&gt;1, L1074*CV1074*100.0/(AW1074*DP1074), 0))*(DI1074+DJ1074)/1000.0</f>
        <v>0</v>
      </c>
      <c r="Q1074">
        <f>2.0/((1/S1074-1/R1074)+SIGN(S1074)*SQRT((1/S1074-1/R1074)*(1/S1074-1/R1074) + 4*CW1074/((CW1074+1)*(CW1074+1))*(2*1/S1074*1/R1074-1/R1074*1/R1074)))</f>
        <v>0</v>
      </c>
      <c r="R1074">
        <f>IF(LEFT(CX1074,1)&lt;&gt;"0",IF(LEFT(CX1074,1)="1",3.0,CY1074),$D$5+$E$5*(DP1074*DI1074/($K$5*1000))+$F$5*(DP1074*DI1074/($K$5*1000))*MAX(MIN(CV1074,$J$5),$I$5)*MAX(MIN(CV1074,$J$5),$I$5)+$G$5*MAX(MIN(CV1074,$J$5),$I$5)*(DP1074*DI1074/($K$5*1000))+$H$5*(DP1074*DI1074/($K$5*1000))*(DP1074*DI1074/($K$5*1000)))</f>
        <v>0</v>
      </c>
      <c r="S1074">
        <f>J1074*(1000-(1000*0.61365*exp(17.502*W1074/(240.97+W1074))/(DI1074+DJ1074)+DD1074)/2)/(1000*0.61365*exp(17.502*W1074/(240.97+W1074))/(DI1074+DJ1074)-DD1074)</f>
        <v>0</v>
      </c>
      <c r="T1074">
        <f>1/((CW1074+1)/(Q1074/1.6)+1/(R1074/1.37)) + CW1074/((CW1074+1)/(Q1074/1.6) + CW1074/(R1074/1.37))</f>
        <v>0</v>
      </c>
      <c r="U1074">
        <f>(CR1074*CU1074)</f>
        <v>0</v>
      </c>
      <c r="V1074">
        <f>(DK1074+(U1074+2*0.95*5.67E-8*(((DK1074+$B$7)+273)^4-(DK1074+273)^4)-44100*J1074)/(1.84*29.3*R1074+8*0.95*5.67E-8*(DK1074+273)^3))</f>
        <v>0</v>
      </c>
      <c r="W1074">
        <f>($C$7*DL1074+$D$7*DM1074+$E$7*V1074)</f>
        <v>0</v>
      </c>
      <c r="X1074">
        <f>0.61365*exp(17.502*W1074/(240.97+W1074))</f>
        <v>0</v>
      </c>
      <c r="Y1074">
        <f>(Z1074/AA1074*100)</f>
        <v>0</v>
      </c>
      <c r="Z1074">
        <f>DD1074*(DI1074+DJ1074)/1000</f>
        <v>0</v>
      </c>
      <c r="AA1074">
        <f>0.61365*exp(17.502*DK1074/(240.97+DK1074))</f>
        <v>0</v>
      </c>
      <c r="AB1074">
        <f>(X1074-DD1074*(DI1074+DJ1074)/1000)</f>
        <v>0</v>
      </c>
      <c r="AC1074">
        <f>(-J1074*44100)</f>
        <v>0</v>
      </c>
      <c r="AD1074">
        <f>2*29.3*R1074*0.92*(DK1074-W1074)</f>
        <v>0</v>
      </c>
      <c r="AE1074">
        <f>2*0.95*5.67E-8*(((DK1074+$B$7)+273)^4-(W1074+273)^4)</f>
        <v>0</v>
      </c>
      <c r="AF1074">
        <f>U1074+AE1074+AC1074+AD1074</f>
        <v>0</v>
      </c>
      <c r="AG1074">
        <f>DH1074*AU1074*(DC1074-DB1074*(1000-AU1074*DE1074)/(1000-AU1074*DD1074))/(100*CV1074)</f>
        <v>0</v>
      </c>
      <c r="AH1074">
        <f>1000*DH1074*AU1074*(DD1074-DE1074)/(100*CV1074*(1000-AU1074*DD1074))</f>
        <v>0</v>
      </c>
      <c r="AI1074">
        <f>(AJ1074 - AK1074 - DI1074*1E3/(8.314*(DK1074+273.15)) * AM1074/DH1074 * AL1074) * DH1074/(100*CV1074) * (1000 - DE1074)/1000</f>
        <v>0</v>
      </c>
      <c r="AJ1074">
        <v>1568.31802642193</v>
      </c>
      <c r="AK1074">
        <v>1536.11654545455</v>
      </c>
      <c r="AL1074">
        <v>3.50731923352045</v>
      </c>
      <c r="AM1074">
        <v>66.0516311451933</v>
      </c>
      <c r="AN1074">
        <f>(AP1074 - AO1074 + DI1074*1E3/(8.314*(DK1074+273.15)) * AR1074/DH1074 * AQ1074) * DH1074/(100*CV1074) * 1000/(1000 - AP1074)</f>
        <v>0</v>
      </c>
      <c r="AO1074">
        <v>20.7211190701985</v>
      </c>
      <c r="AP1074">
        <v>22.898886013986</v>
      </c>
      <c r="AQ1074">
        <v>-1.77189873881287e-05</v>
      </c>
      <c r="AR1074">
        <v>92.4097792653795</v>
      </c>
      <c r="AS1074">
        <v>0</v>
      </c>
      <c r="AT1074">
        <v>0</v>
      </c>
      <c r="AU1074">
        <f>IF(AS1074*$H$13&gt;=AW1074,1.0,(AW1074/(AW1074-AS1074*$H$13)))</f>
        <v>0</v>
      </c>
      <c r="AV1074">
        <f>(AU1074-1)*100</f>
        <v>0</v>
      </c>
      <c r="AW1074">
        <f>MAX(0,($B$13+$C$13*DP1074)/(1+$D$13*DP1074)*DI1074/(DK1074+273)*$E$13)</f>
        <v>0</v>
      </c>
      <c r="AX1074" t="s">
        <v>418</v>
      </c>
      <c r="AY1074" t="s">
        <v>418</v>
      </c>
      <c r="AZ1074">
        <v>0</v>
      </c>
      <c r="BA1074">
        <v>0</v>
      </c>
      <c r="BB1074">
        <f>1-AZ1074/BA1074</f>
        <v>0</v>
      </c>
      <c r="BC1074">
        <v>0</v>
      </c>
      <c r="BD1074" t="s">
        <v>418</v>
      </c>
      <c r="BE1074" t="s">
        <v>418</v>
      </c>
      <c r="BF1074">
        <v>0</v>
      </c>
      <c r="BG1074">
        <v>0</v>
      </c>
      <c r="BH1074">
        <f>1-BF1074/BG1074</f>
        <v>0</v>
      </c>
      <c r="BI1074">
        <v>0.5</v>
      </c>
      <c r="BJ1074">
        <f>CS1074</f>
        <v>0</v>
      </c>
      <c r="BK1074">
        <f>L1074</f>
        <v>0</v>
      </c>
      <c r="BL1074">
        <f>BH1074*BI1074*BJ1074</f>
        <v>0</v>
      </c>
      <c r="BM1074">
        <f>(BK1074-BC1074)/BJ1074</f>
        <v>0</v>
      </c>
      <c r="BN1074">
        <f>(BA1074-BG1074)/BG1074</f>
        <v>0</v>
      </c>
      <c r="BO1074">
        <f>AZ1074/(BB1074+AZ1074/BG1074)</f>
        <v>0</v>
      </c>
      <c r="BP1074" t="s">
        <v>418</v>
      </c>
      <c r="BQ1074">
        <v>0</v>
      </c>
      <c r="BR1074">
        <f>IF(BQ1074&lt;&gt;0, BQ1074, BO1074)</f>
        <v>0</v>
      </c>
      <c r="BS1074">
        <f>1-BR1074/BG1074</f>
        <v>0</v>
      </c>
      <c r="BT1074">
        <f>(BG1074-BF1074)/(BG1074-BR1074)</f>
        <v>0</v>
      </c>
      <c r="BU1074">
        <f>(BA1074-BG1074)/(BA1074-BR1074)</f>
        <v>0</v>
      </c>
      <c r="BV1074">
        <f>(BG1074-BF1074)/(BG1074-AZ1074)</f>
        <v>0</v>
      </c>
      <c r="BW1074">
        <f>(BA1074-BG1074)/(BA1074-AZ1074)</f>
        <v>0</v>
      </c>
      <c r="BX1074">
        <f>(BT1074*BR1074/BF1074)</f>
        <v>0</v>
      </c>
      <c r="BY1074">
        <f>(1-BX1074)</f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f>$B$11*DQ1074+$C$11*DR1074+$F$11*EC1074*(1-EF1074)</f>
        <v>0</v>
      </c>
      <c r="CS1074">
        <f>CR1074*CT1074</f>
        <v>0</v>
      </c>
      <c r="CT1074">
        <f>($B$11*$D$9+$C$11*$D$9+$F$11*((EP1074+EH1074)/MAX(EP1074+EH1074+EQ1074, 0.1)*$I$9+EQ1074/MAX(EP1074+EH1074+EQ1074, 0.1)*$J$9))/($B$11+$C$11+$F$11)</f>
        <v>0</v>
      </c>
      <c r="CU1074">
        <f>($B$11*$K$9+$C$11*$K$9+$F$11*((EP1074+EH1074)/MAX(EP1074+EH1074+EQ1074, 0.1)*$P$9+EQ1074/MAX(EP1074+EH1074+EQ1074, 0.1)*$Q$9))/($B$11+$C$11+$F$11)</f>
        <v>0</v>
      </c>
      <c r="CV1074">
        <v>6</v>
      </c>
      <c r="CW1074">
        <v>0.5</v>
      </c>
      <c r="CX1074" t="s">
        <v>419</v>
      </c>
      <c r="CY1074">
        <v>2</v>
      </c>
      <c r="CZ1074" t="b">
        <v>1</v>
      </c>
      <c r="DA1074">
        <v>1659038755.71429</v>
      </c>
      <c r="DB1074">
        <v>1476.42428571429</v>
      </c>
      <c r="DC1074">
        <v>1518.50714285714</v>
      </c>
      <c r="DD1074">
        <v>22.9048392857143</v>
      </c>
      <c r="DE1074">
        <v>20.7197392857143</v>
      </c>
      <c r="DF1074">
        <v>1464.21607142857</v>
      </c>
      <c r="DG1074">
        <v>22.5017107142857</v>
      </c>
      <c r="DH1074">
        <v>500.046964285714</v>
      </c>
      <c r="DI1074">
        <v>90.2374321428571</v>
      </c>
      <c r="DJ1074">
        <v>0.0433998285714286</v>
      </c>
      <c r="DK1074">
        <v>27.2011678571429</v>
      </c>
      <c r="DL1074">
        <v>27.8463214285714</v>
      </c>
      <c r="DM1074">
        <v>999.9</v>
      </c>
      <c r="DN1074">
        <v>0</v>
      </c>
      <c r="DO1074">
        <v>0</v>
      </c>
      <c r="DP1074">
        <v>9987.67857142857</v>
      </c>
      <c r="DQ1074">
        <v>0</v>
      </c>
      <c r="DR1074">
        <v>16.04955</v>
      </c>
      <c r="DS1074">
        <v>-42.0841964285714</v>
      </c>
      <c r="DT1074">
        <v>1511.03285714286</v>
      </c>
      <c r="DU1074">
        <v>1550.63607142857</v>
      </c>
      <c r="DV1074">
        <v>2.18509642857143</v>
      </c>
      <c r="DW1074">
        <v>1518.50714285714</v>
      </c>
      <c r="DX1074">
        <v>20.7197392857143</v>
      </c>
      <c r="DY1074">
        <v>2.0668725</v>
      </c>
      <c r="DZ1074">
        <v>1.86969571428571</v>
      </c>
      <c r="EA1074">
        <v>17.9661571428571</v>
      </c>
      <c r="EB1074">
        <v>16.3819714285714</v>
      </c>
      <c r="EC1074">
        <v>1999.97714285714</v>
      </c>
      <c r="ED1074">
        <v>0.979998285714285</v>
      </c>
      <c r="EE1074">
        <v>0.0200014714285714</v>
      </c>
      <c r="EF1074">
        <v>0</v>
      </c>
      <c r="EG1074">
        <v>487.207857142857</v>
      </c>
      <c r="EH1074">
        <v>5.00063</v>
      </c>
      <c r="EI1074">
        <v>9793.35</v>
      </c>
      <c r="EJ1074">
        <v>17256.6964285714</v>
      </c>
      <c r="EK1074">
        <v>37.75</v>
      </c>
      <c r="EL1074">
        <v>37.875</v>
      </c>
      <c r="EM1074">
        <v>37.312</v>
      </c>
      <c r="EN1074">
        <v>37.1471428571429</v>
      </c>
      <c r="EO1074">
        <v>38.812</v>
      </c>
      <c r="EP1074">
        <v>1955.07714285714</v>
      </c>
      <c r="EQ1074">
        <v>39.9</v>
      </c>
      <c r="ER1074">
        <v>0</v>
      </c>
      <c r="ES1074">
        <v>1659038763.1</v>
      </c>
      <c r="ET1074">
        <v>0</v>
      </c>
      <c r="EU1074">
        <v>487.1396</v>
      </c>
      <c r="EV1074">
        <v>-4.76746155019723</v>
      </c>
      <c r="EW1074">
        <v>-113.131538631332</v>
      </c>
      <c r="EX1074">
        <v>9791.6344</v>
      </c>
      <c r="EY1074">
        <v>15</v>
      </c>
      <c r="EZ1074">
        <v>1659035359.5</v>
      </c>
      <c r="FA1074" t="s">
        <v>1976</v>
      </c>
      <c r="FB1074">
        <v>1659035357.5</v>
      </c>
      <c r="FC1074">
        <v>1659035359.5</v>
      </c>
      <c r="FD1074">
        <v>1</v>
      </c>
      <c r="FE1074">
        <v>-0.104</v>
      </c>
      <c r="FF1074">
        <v>-0.037</v>
      </c>
      <c r="FG1074">
        <v>6.435</v>
      </c>
      <c r="FH1074">
        <v>0.501</v>
      </c>
      <c r="FI1074">
        <v>420</v>
      </c>
      <c r="FJ1074">
        <v>25</v>
      </c>
      <c r="FK1074">
        <v>0.45</v>
      </c>
      <c r="FL1074">
        <v>0.11</v>
      </c>
      <c r="FM1074">
        <v>-41.9512195121951</v>
      </c>
      <c r="FN1074">
        <v>-2.52213658536579</v>
      </c>
      <c r="FO1074">
        <v>0.752413828862267</v>
      </c>
      <c r="FP1074">
        <v>0</v>
      </c>
      <c r="FQ1074">
        <v>487.553882352941</v>
      </c>
      <c r="FR1074">
        <v>-5.0602597426025</v>
      </c>
      <c r="FS1074">
        <v>0.53153040777971</v>
      </c>
      <c r="FT1074">
        <v>0</v>
      </c>
      <c r="FU1074">
        <v>2.18983804878049</v>
      </c>
      <c r="FV1074">
        <v>-0.0813144250871105</v>
      </c>
      <c r="FW1074">
        <v>0.00854576381136125</v>
      </c>
      <c r="FX1074">
        <v>1</v>
      </c>
      <c r="FY1074">
        <v>1</v>
      </c>
      <c r="FZ1074">
        <v>3</v>
      </c>
      <c r="GA1074" t="s">
        <v>421</v>
      </c>
      <c r="GB1074">
        <v>2.97323</v>
      </c>
      <c r="GC1074">
        <v>2.69756</v>
      </c>
      <c r="GD1074">
        <v>0.21378</v>
      </c>
      <c r="GE1074">
        <v>0.218152</v>
      </c>
      <c r="GF1074">
        <v>0.0998188</v>
      </c>
      <c r="GG1074">
        <v>0.0940435</v>
      </c>
      <c r="GH1074">
        <v>30622.8</v>
      </c>
      <c r="GI1074">
        <v>33311.4</v>
      </c>
      <c r="GJ1074">
        <v>35291.8</v>
      </c>
      <c r="GK1074">
        <v>38635.3</v>
      </c>
      <c r="GL1074">
        <v>45045.1</v>
      </c>
      <c r="GM1074">
        <v>50556.7</v>
      </c>
      <c r="GN1074">
        <v>55164.6</v>
      </c>
      <c r="GO1074">
        <v>61971.3</v>
      </c>
      <c r="GP1074">
        <v>1.9866</v>
      </c>
      <c r="GQ1074">
        <v>1.8578</v>
      </c>
      <c r="GR1074">
        <v>0.157744</v>
      </c>
      <c r="GS1074">
        <v>0</v>
      </c>
      <c r="GT1074">
        <v>25.2927</v>
      </c>
      <c r="GU1074">
        <v>999.9</v>
      </c>
      <c r="GV1074">
        <v>57.496</v>
      </c>
      <c r="GW1074">
        <v>29.124</v>
      </c>
      <c r="GX1074">
        <v>25.8082</v>
      </c>
      <c r="GY1074">
        <v>56.122</v>
      </c>
      <c r="GZ1074">
        <v>45.649</v>
      </c>
      <c r="HA1074">
        <v>1</v>
      </c>
      <c r="HB1074">
        <v>-0.0711585</v>
      </c>
      <c r="HC1074">
        <v>-0.0357298</v>
      </c>
      <c r="HD1074">
        <v>20.1138</v>
      </c>
      <c r="HE1074">
        <v>5.19812</v>
      </c>
      <c r="HF1074">
        <v>12.004</v>
      </c>
      <c r="HG1074">
        <v>4.976</v>
      </c>
      <c r="HH1074">
        <v>3.2934</v>
      </c>
      <c r="HI1074">
        <v>9999</v>
      </c>
      <c r="HJ1074">
        <v>9999</v>
      </c>
      <c r="HK1074">
        <v>9999</v>
      </c>
      <c r="HL1074">
        <v>631.8</v>
      </c>
      <c r="HM1074">
        <v>1.86313</v>
      </c>
      <c r="HN1074">
        <v>1.86798</v>
      </c>
      <c r="HO1074">
        <v>1.86783</v>
      </c>
      <c r="HP1074">
        <v>1.86893</v>
      </c>
      <c r="HQ1074">
        <v>1.86981</v>
      </c>
      <c r="HR1074">
        <v>1.86584</v>
      </c>
      <c r="HS1074">
        <v>1.86691</v>
      </c>
      <c r="HT1074">
        <v>1.86829</v>
      </c>
      <c r="HU1074">
        <v>5</v>
      </c>
      <c r="HV1074">
        <v>0</v>
      </c>
      <c r="HW1074">
        <v>0</v>
      </c>
      <c r="HX1074">
        <v>0</v>
      </c>
      <c r="HY1074" t="s">
        <v>422</v>
      </c>
      <c r="HZ1074" t="s">
        <v>423</v>
      </c>
      <c r="IA1074" t="s">
        <v>424</v>
      </c>
      <c r="IB1074" t="s">
        <v>424</v>
      </c>
      <c r="IC1074" t="s">
        <v>424</v>
      </c>
      <c r="ID1074" t="s">
        <v>424</v>
      </c>
      <c r="IE1074">
        <v>0</v>
      </c>
      <c r="IF1074">
        <v>100</v>
      </c>
      <c r="IG1074">
        <v>100</v>
      </c>
      <c r="IH1074">
        <v>12.33</v>
      </c>
      <c r="II1074">
        <v>0.4028</v>
      </c>
      <c r="IJ1074">
        <v>3.92360093765785</v>
      </c>
      <c r="IK1074">
        <v>0.00601174518973114</v>
      </c>
      <c r="IL1074">
        <v>2.77886958061485e-07</v>
      </c>
      <c r="IM1074">
        <v>-3.54636231360687e-10</v>
      </c>
      <c r="IN1074">
        <v>-0.0563701243599933</v>
      </c>
      <c r="IO1074">
        <v>-0.0144154843440888</v>
      </c>
      <c r="IP1074">
        <v>0.00183489941427445</v>
      </c>
      <c r="IQ1074">
        <v>-1.27444401181449e-05</v>
      </c>
      <c r="IR1074">
        <v>-4</v>
      </c>
      <c r="IS1074">
        <v>1848</v>
      </c>
      <c r="IT1074">
        <v>1</v>
      </c>
      <c r="IU1074">
        <v>25</v>
      </c>
      <c r="IV1074">
        <v>56.8</v>
      </c>
      <c r="IW1074">
        <v>56.7</v>
      </c>
      <c r="IX1074">
        <v>2.93335</v>
      </c>
      <c r="IY1074">
        <v>2.60742</v>
      </c>
      <c r="IZ1074">
        <v>1.54785</v>
      </c>
      <c r="JA1074">
        <v>2.30591</v>
      </c>
      <c r="JB1074">
        <v>1.34644</v>
      </c>
      <c r="JC1074">
        <v>2.28271</v>
      </c>
      <c r="JD1074">
        <v>33.5355</v>
      </c>
      <c r="JE1074">
        <v>24.2188</v>
      </c>
      <c r="JF1074">
        <v>18</v>
      </c>
      <c r="JG1074">
        <v>498.477</v>
      </c>
      <c r="JH1074">
        <v>415.128</v>
      </c>
      <c r="JI1074">
        <v>25</v>
      </c>
      <c r="JJ1074">
        <v>26.3446</v>
      </c>
      <c r="JK1074">
        <v>30.0001</v>
      </c>
      <c r="JL1074">
        <v>26.3068</v>
      </c>
      <c r="JM1074">
        <v>26.2497</v>
      </c>
      <c r="JN1074">
        <v>58.6962</v>
      </c>
      <c r="JO1074">
        <v>27.6101</v>
      </c>
      <c r="JP1074">
        <v>88.0719</v>
      </c>
      <c r="JQ1074">
        <v>25</v>
      </c>
      <c r="JR1074">
        <v>1556.94</v>
      </c>
      <c r="JS1074">
        <v>20.706</v>
      </c>
      <c r="JT1074">
        <v>102.334</v>
      </c>
      <c r="JU1074">
        <v>103.151</v>
      </c>
    </row>
    <row r="1075" spans="1:281">
      <c r="A1075">
        <v>1057</v>
      </c>
      <c r="B1075">
        <v>1659038768.5</v>
      </c>
      <c r="C1075">
        <v>15085.4000000954</v>
      </c>
      <c r="D1075" t="s">
        <v>2549</v>
      </c>
      <c r="E1075" t="s">
        <v>2550</v>
      </c>
      <c r="F1075">
        <v>5</v>
      </c>
      <c r="G1075" t="s">
        <v>2364</v>
      </c>
      <c r="H1075" t="s">
        <v>417</v>
      </c>
      <c r="I1075">
        <v>1659038761</v>
      </c>
      <c r="J1075">
        <f>(K1075)/1000</f>
        <v>0</v>
      </c>
      <c r="K1075">
        <f>IF(CZ1075, AN1075, AH1075)</f>
        <v>0</v>
      </c>
      <c r="L1075">
        <f>IF(CZ1075, AI1075, AG1075)</f>
        <v>0</v>
      </c>
      <c r="M1075">
        <f>DB1075 - IF(AU1075&gt;1, L1075*CV1075*100.0/(AW1075*DP1075), 0)</f>
        <v>0</v>
      </c>
      <c r="N1075">
        <f>((T1075-J1075/2)*M1075-L1075)/(T1075+J1075/2)</f>
        <v>0</v>
      </c>
      <c r="O1075">
        <f>N1075*(DI1075+DJ1075)/1000.0</f>
        <v>0</v>
      </c>
      <c r="P1075">
        <f>(DB1075 - IF(AU1075&gt;1, L1075*CV1075*100.0/(AW1075*DP1075), 0))*(DI1075+DJ1075)/1000.0</f>
        <v>0</v>
      </c>
      <c r="Q1075">
        <f>2.0/((1/S1075-1/R1075)+SIGN(S1075)*SQRT((1/S1075-1/R1075)*(1/S1075-1/R1075) + 4*CW1075/((CW1075+1)*(CW1075+1))*(2*1/S1075*1/R1075-1/R1075*1/R1075)))</f>
        <v>0</v>
      </c>
      <c r="R1075">
        <f>IF(LEFT(CX1075,1)&lt;&gt;"0",IF(LEFT(CX1075,1)="1",3.0,CY1075),$D$5+$E$5*(DP1075*DI1075/($K$5*1000))+$F$5*(DP1075*DI1075/($K$5*1000))*MAX(MIN(CV1075,$J$5),$I$5)*MAX(MIN(CV1075,$J$5),$I$5)+$G$5*MAX(MIN(CV1075,$J$5),$I$5)*(DP1075*DI1075/($K$5*1000))+$H$5*(DP1075*DI1075/($K$5*1000))*(DP1075*DI1075/($K$5*1000)))</f>
        <v>0</v>
      </c>
      <c r="S1075">
        <f>J1075*(1000-(1000*0.61365*exp(17.502*W1075/(240.97+W1075))/(DI1075+DJ1075)+DD1075)/2)/(1000*0.61365*exp(17.502*W1075/(240.97+W1075))/(DI1075+DJ1075)-DD1075)</f>
        <v>0</v>
      </c>
      <c r="T1075">
        <f>1/((CW1075+1)/(Q1075/1.6)+1/(R1075/1.37)) + CW1075/((CW1075+1)/(Q1075/1.6) + CW1075/(R1075/1.37))</f>
        <v>0</v>
      </c>
      <c r="U1075">
        <f>(CR1075*CU1075)</f>
        <v>0</v>
      </c>
      <c r="V1075">
        <f>(DK1075+(U1075+2*0.95*5.67E-8*(((DK1075+$B$7)+273)^4-(DK1075+273)^4)-44100*J1075)/(1.84*29.3*R1075+8*0.95*5.67E-8*(DK1075+273)^3))</f>
        <v>0</v>
      </c>
      <c r="W1075">
        <f>($C$7*DL1075+$D$7*DM1075+$E$7*V1075)</f>
        <v>0</v>
      </c>
      <c r="X1075">
        <f>0.61365*exp(17.502*W1075/(240.97+W1075))</f>
        <v>0</v>
      </c>
      <c r="Y1075">
        <f>(Z1075/AA1075*100)</f>
        <v>0</v>
      </c>
      <c r="Z1075">
        <f>DD1075*(DI1075+DJ1075)/1000</f>
        <v>0</v>
      </c>
      <c r="AA1075">
        <f>0.61365*exp(17.502*DK1075/(240.97+DK1075))</f>
        <v>0</v>
      </c>
      <c r="AB1075">
        <f>(X1075-DD1075*(DI1075+DJ1075)/1000)</f>
        <v>0</v>
      </c>
      <c r="AC1075">
        <f>(-J1075*44100)</f>
        <v>0</v>
      </c>
      <c r="AD1075">
        <f>2*29.3*R1075*0.92*(DK1075-W1075)</f>
        <v>0</v>
      </c>
      <c r="AE1075">
        <f>2*0.95*5.67E-8*(((DK1075+$B$7)+273)^4-(W1075+273)^4)</f>
        <v>0</v>
      </c>
      <c r="AF1075">
        <f>U1075+AE1075+AC1075+AD1075</f>
        <v>0</v>
      </c>
      <c r="AG1075">
        <f>DH1075*AU1075*(DC1075-DB1075*(1000-AU1075*DE1075)/(1000-AU1075*DD1075))/(100*CV1075)</f>
        <v>0</v>
      </c>
      <c r="AH1075">
        <f>1000*DH1075*AU1075*(DD1075-DE1075)/(100*CV1075*(1000-AU1075*DD1075))</f>
        <v>0</v>
      </c>
      <c r="AI1075">
        <f>(AJ1075 - AK1075 - DI1075*1E3/(8.314*(DK1075+273.15)) * AM1075/DH1075 * AL1075) * DH1075/(100*CV1075) * (1000 - DE1075)/1000</f>
        <v>0</v>
      </c>
      <c r="AJ1075">
        <v>1585.02126833611</v>
      </c>
      <c r="AK1075">
        <v>1553.30006060606</v>
      </c>
      <c r="AL1075">
        <v>3.43228694456386</v>
      </c>
      <c r="AM1075">
        <v>66.0516311451933</v>
      </c>
      <c r="AN1075">
        <f>(AP1075 - AO1075 + DI1075*1E3/(8.314*(DK1075+273.15)) * AR1075/DH1075 * AQ1075) * DH1075/(100*CV1075) * 1000/(1000 - AP1075)</f>
        <v>0</v>
      </c>
      <c r="AO1075">
        <v>20.7238695281598</v>
      </c>
      <c r="AP1075">
        <v>22.894513986014</v>
      </c>
      <c r="AQ1075">
        <v>8.26330329166364e-06</v>
      </c>
      <c r="AR1075">
        <v>92.4097792653795</v>
      </c>
      <c r="AS1075">
        <v>0</v>
      </c>
      <c r="AT1075">
        <v>0</v>
      </c>
      <c r="AU1075">
        <f>IF(AS1075*$H$13&gt;=AW1075,1.0,(AW1075/(AW1075-AS1075*$H$13)))</f>
        <v>0</v>
      </c>
      <c r="AV1075">
        <f>(AU1075-1)*100</f>
        <v>0</v>
      </c>
      <c r="AW1075">
        <f>MAX(0,($B$13+$C$13*DP1075)/(1+$D$13*DP1075)*DI1075/(DK1075+273)*$E$13)</f>
        <v>0</v>
      </c>
      <c r="AX1075" t="s">
        <v>418</v>
      </c>
      <c r="AY1075" t="s">
        <v>418</v>
      </c>
      <c r="AZ1075">
        <v>0</v>
      </c>
      <c r="BA1075">
        <v>0</v>
      </c>
      <c r="BB1075">
        <f>1-AZ1075/BA1075</f>
        <v>0</v>
      </c>
      <c r="BC1075">
        <v>0</v>
      </c>
      <c r="BD1075" t="s">
        <v>418</v>
      </c>
      <c r="BE1075" t="s">
        <v>418</v>
      </c>
      <c r="BF1075">
        <v>0</v>
      </c>
      <c r="BG1075">
        <v>0</v>
      </c>
      <c r="BH1075">
        <f>1-BF1075/BG1075</f>
        <v>0</v>
      </c>
      <c r="BI1075">
        <v>0.5</v>
      </c>
      <c r="BJ1075">
        <f>CS1075</f>
        <v>0</v>
      </c>
      <c r="BK1075">
        <f>L1075</f>
        <v>0</v>
      </c>
      <c r="BL1075">
        <f>BH1075*BI1075*BJ1075</f>
        <v>0</v>
      </c>
      <c r="BM1075">
        <f>(BK1075-BC1075)/BJ1075</f>
        <v>0</v>
      </c>
      <c r="BN1075">
        <f>(BA1075-BG1075)/BG1075</f>
        <v>0</v>
      </c>
      <c r="BO1075">
        <f>AZ1075/(BB1075+AZ1075/BG1075)</f>
        <v>0</v>
      </c>
      <c r="BP1075" t="s">
        <v>418</v>
      </c>
      <c r="BQ1075">
        <v>0</v>
      </c>
      <c r="BR1075">
        <f>IF(BQ1075&lt;&gt;0, BQ1075, BO1075)</f>
        <v>0</v>
      </c>
      <c r="BS1075">
        <f>1-BR1075/BG1075</f>
        <v>0</v>
      </c>
      <c r="BT1075">
        <f>(BG1075-BF1075)/(BG1075-BR1075)</f>
        <v>0</v>
      </c>
      <c r="BU1075">
        <f>(BA1075-BG1075)/(BA1075-BR1075)</f>
        <v>0</v>
      </c>
      <c r="BV1075">
        <f>(BG1075-BF1075)/(BG1075-AZ1075)</f>
        <v>0</v>
      </c>
      <c r="BW1075">
        <f>(BA1075-BG1075)/(BA1075-AZ1075)</f>
        <v>0</v>
      </c>
      <c r="BX1075">
        <f>(BT1075*BR1075/BF1075)</f>
        <v>0</v>
      </c>
      <c r="BY1075">
        <f>(1-BX1075)</f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f>$B$11*DQ1075+$C$11*DR1075+$F$11*EC1075*(1-EF1075)</f>
        <v>0</v>
      </c>
      <c r="CS1075">
        <f>CR1075*CT1075</f>
        <v>0</v>
      </c>
      <c r="CT1075">
        <f>($B$11*$D$9+$C$11*$D$9+$F$11*((EP1075+EH1075)/MAX(EP1075+EH1075+EQ1075, 0.1)*$I$9+EQ1075/MAX(EP1075+EH1075+EQ1075, 0.1)*$J$9))/($B$11+$C$11+$F$11)</f>
        <v>0</v>
      </c>
      <c r="CU1075">
        <f>($B$11*$K$9+$C$11*$K$9+$F$11*((EP1075+EH1075)/MAX(EP1075+EH1075+EQ1075, 0.1)*$P$9+EQ1075/MAX(EP1075+EH1075+EQ1075, 0.1)*$Q$9))/($B$11+$C$11+$F$11)</f>
        <v>0</v>
      </c>
      <c r="CV1075">
        <v>6</v>
      </c>
      <c r="CW1075">
        <v>0.5</v>
      </c>
      <c r="CX1075" t="s">
        <v>419</v>
      </c>
      <c r="CY1075">
        <v>2</v>
      </c>
      <c r="CZ1075" t="b">
        <v>1</v>
      </c>
      <c r="DA1075">
        <v>1659038761</v>
      </c>
      <c r="DB1075">
        <v>1494.15111111111</v>
      </c>
      <c r="DC1075">
        <v>1536.28777777778</v>
      </c>
      <c r="DD1075">
        <v>22.8999592592593</v>
      </c>
      <c r="DE1075">
        <v>20.7219888888889</v>
      </c>
      <c r="DF1075">
        <v>1481.86333333333</v>
      </c>
      <c r="DG1075">
        <v>22.497062962963</v>
      </c>
      <c r="DH1075">
        <v>500.040703703704</v>
      </c>
      <c r="DI1075">
        <v>90.2379074074074</v>
      </c>
      <c r="DJ1075">
        <v>0.0434926962962963</v>
      </c>
      <c r="DK1075">
        <v>27.1992555555556</v>
      </c>
      <c r="DL1075">
        <v>27.8597</v>
      </c>
      <c r="DM1075">
        <v>999.9</v>
      </c>
      <c r="DN1075">
        <v>0</v>
      </c>
      <c r="DO1075">
        <v>0</v>
      </c>
      <c r="DP1075">
        <v>9995.37037037037</v>
      </c>
      <c r="DQ1075">
        <v>0</v>
      </c>
      <c r="DR1075">
        <v>16.0527</v>
      </c>
      <c r="DS1075">
        <v>-42.1367666666667</v>
      </c>
      <c r="DT1075">
        <v>1529.16851851852</v>
      </c>
      <c r="DU1075">
        <v>1568.79555555556</v>
      </c>
      <c r="DV1075">
        <v>2.17796333333333</v>
      </c>
      <c r="DW1075">
        <v>1536.28777777778</v>
      </c>
      <c r="DX1075">
        <v>20.7219888888889</v>
      </c>
      <c r="DY1075">
        <v>2.06644407407407</v>
      </c>
      <c r="DZ1075">
        <v>1.86990962962963</v>
      </c>
      <c r="EA1075">
        <v>17.9628592592593</v>
      </c>
      <c r="EB1075">
        <v>16.3837703703704</v>
      </c>
      <c r="EC1075">
        <v>1999.97666666667</v>
      </c>
      <c r="ED1075">
        <v>0.979998296296296</v>
      </c>
      <c r="EE1075">
        <v>0.020001462962963</v>
      </c>
      <c r="EF1075">
        <v>0</v>
      </c>
      <c r="EG1075">
        <v>486.706185185185</v>
      </c>
      <c r="EH1075">
        <v>5.00063</v>
      </c>
      <c r="EI1075">
        <v>9783.33481481482</v>
      </c>
      <c r="EJ1075">
        <v>17256.6777777778</v>
      </c>
      <c r="EK1075">
        <v>37.75</v>
      </c>
      <c r="EL1075">
        <v>37.875</v>
      </c>
      <c r="EM1075">
        <v>37.312</v>
      </c>
      <c r="EN1075">
        <v>37.147962962963</v>
      </c>
      <c r="EO1075">
        <v>38.812</v>
      </c>
      <c r="EP1075">
        <v>1955.07666666667</v>
      </c>
      <c r="EQ1075">
        <v>39.9</v>
      </c>
      <c r="ER1075">
        <v>0</v>
      </c>
      <c r="ES1075">
        <v>1659038767.9</v>
      </c>
      <c r="ET1075">
        <v>0</v>
      </c>
      <c r="EU1075">
        <v>486.681</v>
      </c>
      <c r="EV1075">
        <v>-6.01669230791924</v>
      </c>
      <c r="EW1075">
        <v>-115.068461357163</v>
      </c>
      <c r="EX1075">
        <v>9782.5216</v>
      </c>
      <c r="EY1075">
        <v>15</v>
      </c>
      <c r="EZ1075">
        <v>1659035359.5</v>
      </c>
      <c r="FA1075" t="s">
        <v>1976</v>
      </c>
      <c r="FB1075">
        <v>1659035357.5</v>
      </c>
      <c r="FC1075">
        <v>1659035359.5</v>
      </c>
      <c r="FD1075">
        <v>1</v>
      </c>
      <c r="FE1075">
        <v>-0.104</v>
      </c>
      <c r="FF1075">
        <v>-0.037</v>
      </c>
      <c r="FG1075">
        <v>6.435</v>
      </c>
      <c r="FH1075">
        <v>0.501</v>
      </c>
      <c r="FI1075">
        <v>420</v>
      </c>
      <c r="FJ1075">
        <v>25</v>
      </c>
      <c r="FK1075">
        <v>0.45</v>
      </c>
      <c r="FL1075">
        <v>0.11</v>
      </c>
      <c r="FM1075">
        <v>-41.9888024390244</v>
      </c>
      <c r="FN1075">
        <v>-1.68763066202099</v>
      </c>
      <c r="FO1075">
        <v>0.611040904577772</v>
      </c>
      <c r="FP1075">
        <v>0</v>
      </c>
      <c r="FQ1075">
        <v>486.968176470588</v>
      </c>
      <c r="FR1075">
        <v>-5.44974790132446</v>
      </c>
      <c r="FS1075">
        <v>0.570422210533474</v>
      </c>
      <c r="FT1075">
        <v>0</v>
      </c>
      <c r="FU1075">
        <v>2.18191243902439</v>
      </c>
      <c r="FV1075">
        <v>-0.0808268989547046</v>
      </c>
      <c r="FW1075">
        <v>0.00835881009751279</v>
      </c>
      <c r="FX1075">
        <v>1</v>
      </c>
      <c r="FY1075">
        <v>1</v>
      </c>
      <c r="FZ1075">
        <v>3</v>
      </c>
      <c r="GA1075" t="s">
        <v>421</v>
      </c>
      <c r="GB1075">
        <v>2.97416</v>
      </c>
      <c r="GC1075">
        <v>2.69764</v>
      </c>
      <c r="GD1075">
        <v>0.215197</v>
      </c>
      <c r="GE1075">
        <v>0.219428</v>
      </c>
      <c r="GF1075">
        <v>0.0998219</v>
      </c>
      <c r="GG1075">
        <v>0.0940425</v>
      </c>
      <c r="GH1075">
        <v>30567.5</v>
      </c>
      <c r="GI1075">
        <v>33256.6</v>
      </c>
      <c r="GJ1075">
        <v>35291.7</v>
      </c>
      <c r="GK1075">
        <v>38634.7</v>
      </c>
      <c r="GL1075">
        <v>45045.2</v>
      </c>
      <c r="GM1075">
        <v>50556.5</v>
      </c>
      <c r="GN1075">
        <v>55164.9</v>
      </c>
      <c r="GO1075">
        <v>61971</v>
      </c>
      <c r="GP1075">
        <v>1.987</v>
      </c>
      <c r="GQ1075">
        <v>1.8576</v>
      </c>
      <c r="GR1075">
        <v>0.158459</v>
      </c>
      <c r="GS1075">
        <v>0</v>
      </c>
      <c r="GT1075">
        <v>25.2969</v>
      </c>
      <c r="GU1075">
        <v>999.9</v>
      </c>
      <c r="GV1075">
        <v>57.496</v>
      </c>
      <c r="GW1075">
        <v>29.124</v>
      </c>
      <c r="GX1075">
        <v>25.8083</v>
      </c>
      <c r="GY1075">
        <v>55.292</v>
      </c>
      <c r="GZ1075">
        <v>45.8213</v>
      </c>
      <c r="HA1075">
        <v>1</v>
      </c>
      <c r="HB1075">
        <v>-0.0710976</v>
      </c>
      <c r="HC1075">
        <v>-0.0337691</v>
      </c>
      <c r="HD1075">
        <v>20.1138</v>
      </c>
      <c r="HE1075">
        <v>5.19692</v>
      </c>
      <c r="HF1075">
        <v>12.004</v>
      </c>
      <c r="HG1075">
        <v>4.9752</v>
      </c>
      <c r="HH1075">
        <v>3.2934</v>
      </c>
      <c r="HI1075">
        <v>9999</v>
      </c>
      <c r="HJ1075">
        <v>9999</v>
      </c>
      <c r="HK1075">
        <v>9999</v>
      </c>
      <c r="HL1075">
        <v>631.8</v>
      </c>
      <c r="HM1075">
        <v>1.86313</v>
      </c>
      <c r="HN1075">
        <v>1.86798</v>
      </c>
      <c r="HO1075">
        <v>1.86783</v>
      </c>
      <c r="HP1075">
        <v>1.86896</v>
      </c>
      <c r="HQ1075">
        <v>1.86981</v>
      </c>
      <c r="HR1075">
        <v>1.86584</v>
      </c>
      <c r="HS1075">
        <v>1.86691</v>
      </c>
      <c r="HT1075">
        <v>1.86832</v>
      </c>
      <c r="HU1075">
        <v>5</v>
      </c>
      <c r="HV1075">
        <v>0</v>
      </c>
      <c r="HW1075">
        <v>0</v>
      </c>
      <c r="HX1075">
        <v>0</v>
      </c>
      <c r="HY1075" t="s">
        <v>422</v>
      </c>
      <c r="HZ1075" t="s">
        <v>423</v>
      </c>
      <c r="IA1075" t="s">
        <v>424</v>
      </c>
      <c r="IB1075" t="s">
        <v>424</v>
      </c>
      <c r="IC1075" t="s">
        <v>424</v>
      </c>
      <c r="ID1075" t="s">
        <v>424</v>
      </c>
      <c r="IE1075">
        <v>0</v>
      </c>
      <c r="IF1075">
        <v>100</v>
      </c>
      <c r="IG1075">
        <v>100</v>
      </c>
      <c r="IH1075">
        <v>12.4</v>
      </c>
      <c r="II1075">
        <v>0.4028</v>
      </c>
      <c r="IJ1075">
        <v>3.92360093765785</v>
      </c>
      <c r="IK1075">
        <v>0.00601174518973114</v>
      </c>
      <c r="IL1075">
        <v>2.77886958061485e-07</v>
      </c>
      <c r="IM1075">
        <v>-3.54636231360687e-10</v>
      </c>
      <c r="IN1075">
        <v>-0.0563701243599933</v>
      </c>
      <c r="IO1075">
        <v>-0.0144154843440888</v>
      </c>
      <c r="IP1075">
        <v>0.00183489941427445</v>
      </c>
      <c r="IQ1075">
        <v>-1.27444401181449e-05</v>
      </c>
      <c r="IR1075">
        <v>-4</v>
      </c>
      <c r="IS1075">
        <v>1848</v>
      </c>
      <c r="IT1075">
        <v>1</v>
      </c>
      <c r="IU1075">
        <v>25</v>
      </c>
      <c r="IV1075">
        <v>56.9</v>
      </c>
      <c r="IW1075">
        <v>56.8</v>
      </c>
      <c r="IX1075">
        <v>2.95654</v>
      </c>
      <c r="IY1075">
        <v>2.60132</v>
      </c>
      <c r="IZ1075">
        <v>1.54785</v>
      </c>
      <c r="JA1075">
        <v>2.30469</v>
      </c>
      <c r="JB1075">
        <v>1.34644</v>
      </c>
      <c r="JC1075">
        <v>2.40479</v>
      </c>
      <c r="JD1075">
        <v>33.5355</v>
      </c>
      <c r="JE1075">
        <v>24.2188</v>
      </c>
      <c r="JF1075">
        <v>18</v>
      </c>
      <c r="JG1075">
        <v>498.72</v>
      </c>
      <c r="JH1075">
        <v>415.015</v>
      </c>
      <c r="JI1075">
        <v>25.0003</v>
      </c>
      <c r="JJ1075">
        <v>26.3441</v>
      </c>
      <c r="JK1075">
        <v>30.0001</v>
      </c>
      <c r="JL1075">
        <v>26.3046</v>
      </c>
      <c r="JM1075">
        <v>26.2497</v>
      </c>
      <c r="JN1075">
        <v>59.1558</v>
      </c>
      <c r="JO1075">
        <v>27.6101</v>
      </c>
      <c r="JP1075">
        <v>87.6987</v>
      </c>
      <c r="JQ1075">
        <v>25</v>
      </c>
      <c r="JR1075">
        <v>1577.05</v>
      </c>
      <c r="JS1075">
        <v>20.706</v>
      </c>
      <c r="JT1075">
        <v>102.334</v>
      </c>
      <c r="JU1075">
        <v>103.15</v>
      </c>
    </row>
    <row r="1076" spans="1:281">
      <c r="A1076">
        <v>1058</v>
      </c>
      <c r="B1076">
        <v>1659038773.5</v>
      </c>
      <c r="C1076">
        <v>15090.4000000954</v>
      </c>
      <c r="D1076" t="s">
        <v>2551</v>
      </c>
      <c r="E1076" t="s">
        <v>2552</v>
      </c>
      <c r="F1076">
        <v>5</v>
      </c>
      <c r="G1076" t="s">
        <v>2364</v>
      </c>
      <c r="H1076" t="s">
        <v>417</v>
      </c>
      <c r="I1076">
        <v>1659038765.71429</v>
      </c>
      <c r="J1076">
        <f>(K1076)/1000</f>
        <v>0</v>
      </c>
      <c r="K1076">
        <f>IF(CZ1076, AN1076, AH1076)</f>
        <v>0</v>
      </c>
      <c r="L1076">
        <f>IF(CZ1076, AI1076, AG1076)</f>
        <v>0</v>
      </c>
      <c r="M1076">
        <f>DB1076 - IF(AU1076&gt;1, L1076*CV1076*100.0/(AW1076*DP1076), 0)</f>
        <v>0</v>
      </c>
      <c r="N1076">
        <f>((T1076-J1076/2)*M1076-L1076)/(T1076+J1076/2)</f>
        <v>0</v>
      </c>
      <c r="O1076">
        <f>N1076*(DI1076+DJ1076)/1000.0</f>
        <v>0</v>
      </c>
      <c r="P1076">
        <f>(DB1076 - IF(AU1076&gt;1, L1076*CV1076*100.0/(AW1076*DP1076), 0))*(DI1076+DJ1076)/1000.0</f>
        <v>0</v>
      </c>
      <c r="Q1076">
        <f>2.0/((1/S1076-1/R1076)+SIGN(S1076)*SQRT((1/S1076-1/R1076)*(1/S1076-1/R1076) + 4*CW1076/((CW1076+1)*(CW1076+1))*(2*1/S1076*1/R1076-1/R1076*1/R1076)))</f>
        <v>0</v>
      </c>
      <c r="R1076">
        <f>IF(LEFT(CX1076,1)&lt;&gt;"0",IF(LEFT(CX1076,1)="1",3.0,CY1076),$D$5+$E$5*(DP1076*DI1076/($K$5*1000))+$F$5*(DP1076*DI1076/($K$5*1000))*MAX(MIN(CV1076,$J$5),$I$5)*MAX(MIN(CV1076,$J$5),$I$5)+$G$5*MAX(MIN(CV1076,$J$5),$I$5)*(DP1076*DI1076/($K$5*1000))+$H$5*(DP1076*DI1076/($K$5*1000))*(DP1076*DI1076/($K$5*1000)))</f>
        <v>0</v>
      </c>
      <c r="S1076">
        <f>J1076*(1000-(1000*0.61365*exp(17.502*W1076/(240.97+W1076))/(DI1076+DJ1076)+DD1076)/2)/(1000*0.61365*exp(17.502*W1076/(240.97+W1076))/(DI1076+DJ1076)-DD1076)</f>
        <v>0</v>
      </c>
      <c r="T1076">
        <f>1/((CW1076+1)/(Q1076/1.6)+1/(R1076/1.37)) + CW1076/((CW1076+1)/(Q1076/1.6) + CW1076/(R1076/1.37))</f>
        <v>0</v>
      </c>
      <c r="U1076">
        <f>(CR1076*CU1076)</f>
        <v>0</v>
      </c>
      <c r="V1076">
        <f>(DK1076+(U1076+2*0.95*5.67E-8*(((DK1076+$B$7)+273)^4-(DK1076+273)^4)-44100*J1076)/(1.84*29.3*R1076+8*0.95*5.67E-8*(DK1076+273)^3))</f>
        <v>0</v>
      </c>
      <c r="W1076">
        <f>($C$7*DL1076+$D$7*DM1076+$E$7*V1076)</f>
        <v>0</v>
      </c>
      <c r="X1076">
        <f>0.61365*exp(17.502*W1076/(240.97+W1076))</f>
        <v>0</v>
      </c>
      <c r="Y1076">
        <f>(Z1076/AA1076*100)</f>
        <v>0</v>
      </c>
      <c r="Z1076">
        <f>DD1076*(DI1076+DJ1076)/1000</f>
        <v>0</v>
      </c>
      <c r="AA1076">
        <f>0.61365*exp(17.502*DK1076/(240.97+DK1076))</f>
        <v>0</v>
      </c>
      <c r="AB1076">
        <f>(X1076-DD1076*(DI1076+DJ1076)/1000)</f>
        <v>0</v>
      </c>
      <c r="AC1076">
        <f>(-J1076*44100)</f>
        <v>0</v>
      </c>
      <c r="AD1076">
        <f>2*29.3*R1076*0.92*(DK1076-W1076)</f>
        <v>0</v>
      </c>
      <c r="AE1076">
        <f>2*0.95*5.67E-8*(((DK1076+$B$7)+273)^4-(W1076+273)^4)</f>
        <v>0</v>
      </c>
      <c r="AF1076">
        <f>U1076+AE1076+AC1076+AD1076</f>
        <v>0</v>
      </c>
      <c r="AG1076">
        <f>DH1076*AU1076*(DC1076-DB1076*(1000-AU1076*DE1076)/(1000-AU1076*DD1076))/(100*CV1076)</f>
        <v>0</v>
      </c>
      <c r="AH1076">
        <f>1000*DH1076*AU1076*(DD1076-DE1076)/(100*CV1076*(1000-AU1076*DD1076))</f>
        <v>0</v>
      </c>
      <c r="AI1076">
        <f>(AJ1076 - AK1076 - DI1076*1E3/(8.314*(DK1076+273.15)) * AM1076/DH1076 * AL1076) * DH1076/(100*CV1076) * (1000 - DE1076)/1000</f>
        <v>0</v>
      </c>
      <c r="AJ1076">
        <v>1602.43933727073</v>
      </c>
      <c r="AK1076">
        <v>1570.39903030303</v>
      </c>
      <c r="AL1076">
        <v>3.44660346451471</v>
      </c>
      <c r="AM1076">
        <v>66.0516311451933</v>
      </c>
      <c r="AN1076">
        <f>(AP1076 - AO1076 + DI1076*1E3/(8.314*(DK1076+273.15)) * AR1076/DH1076 * AQ1076) * DH1076/(100*CV1076) * 1000/(1000 - AP1076)</f>
        <v>0</v>
      </c>
      <c r="AO1076">
        <v>20.7092652745583</v>
      </c>
      <c r="AP1076">
        <v>22.8817223776224</v>
      </c>
      <c r="AQ1076">
        <v>-0.000105758695561898</v>
      </c>
      <c r="AR1076">
        <v>92.4097792653795</v>
      </c>
      <c r="AS1076">
        <v>0</v>
      </c>
      <c r="AT1076">
        <v>0</v>
      </c>
      <c r="AU1076">
        <f>IF(AS1076*$H$13&gt;=AW1076,1.0,(AW1076/(AW1076-AS1076*$H$13)))</f>
        <v>0</v>
      </c>
      <c r="AV1076">
        <f>(AU1076-1)*100</f>
        <v>0</v>
      </c>
      <c r="AW1076">
        <f>MAX(0,($B$13+$C$13*DP1076)/(1+$D$13*DP1076)*DI1076/(DK1076+273)*$E$13)</f>
        <v>0</v>
      </c>
      <c r="AX1076" t="s">
        <v>418</v>
      </c>
      <c r="AY1076" t="s">
        <v>418</v>
      </c>
      <c r="AZ1076">
        <v>0</v>
      </c>
      <c r="BA1076">
        <v>0</v>
      </c>
      <c r="BB1076">
        <f>1-AZ1076/BA1076</f>
        <v>0</v>
      </c>
      <c r="BC1076">
        <v>0</v>
      </c>
      <c r="BD1076" t="s">
        <v>418</v>
      </c>
      <c r="BE1076" t="s">
        <v>418</v>
      </c>
      <c r="BF1076">
        <v>0</v>
      </c>
      <c r="BG1076">
        <v>0</v>
      </c>
      <c r="BH1076">
        <f>1-BF1076/BG1076</f>
        <v>0</v>
      </c>
      <c r="BI1076">
        <v>0.5</v>
      </c>
      <c r="BJ1076">
        <f>CS1076</f>
        <v>0</v>
      </c>
      <c r="BK1076">
        <f>L1076</f>
        <v>0</v>
      </c>
      <c r="BL1076">
        <f>BH1076*BI1076*BJ1076</f>
        <v>0</v>
      </c>
      <c r="BM1076">
        <f>(BK1076-BC1076)/BJ1076</f>
        <v>0</v>
      </c>
      <c r="BN1076">
        <f>(BA1076-BG1076)/BG1076</f>
        <v>0</v>
      </c>
      <c r="BO1076">
        <f>AZ1076/(BB1076+AZ1076/BG1076)</f>
        <v>0</v>
      </c>
      <c r="BP1076" t="s">
        <v>418</v>
      </c>
      <c r="BQ1076">
        <v>0</v>
      </c>
      <c r="BR1076">
        <f>IF(BQ1076&lt;&gt;0, BQ1076, BO1076)</f>
        <v>0</v>
      </c>
      <c r="BS1076">
        <f>1-BR1076/BG1076</f>
        <v>0</v>
      </c>
      <c r="BT1076">
        <f>(BG1076-BF1076)/(BG1076-BR1076)</f>
        <v>0</v>
      </c>
      <c r="BU1076">
        <f>(BA1076-BG1076)/(BA1076-BR1076)</f>
        <v>0</v>
      </c>
      <c r="BV1076">
        <f>(BG1076-BF1076)/(BG1076-AZ1076)</f>
        <v>0</v>
      </c>
      <c r="BW1076">
        <f>(BA1076-BG1076)/(BA1076-AZ1076)</f>
        <v>0</v>
      </c>
      <c r="BX1076">
        <f>(BT1076*BR1076/BF1076)</f>
        <v>0</v>
      </c>
      <c r="BY1076">
        <f>(1-BX1076)</f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f>$B$11*DQ1076+$C$11*DR1076+$F$11*EC1076*(1-EF1076)</f>
        <v>0</v>
      </c>
      <c r="CS1076">
        <f>CR1076*CT1076</f>
        <v>0</v>
      </c>
      <c r="CT1076">
        <f>($B$11*$D$9+$C$11*$D$9+$F$11*((EP1076+EH1076)/MAX(EP1076+EH1076+EQ1076, 0.1)*$I$9+EQ1076/MAX(EP1076+EH1076+EQ1076, 0.1)*$J$9))/($B$11+$C$11+$F$11)</f>
        <v>0</v>
      </c>
      <c r="CU1076">
        <f>($B$11*$K$9+$C$11*$K$9+$F$11*((EP1076+EH1076)/MAX(EP1076+EH1076+EQ1076, 0.1)*$P$9+EQ1076/MAX(EP1076+EH1076+EQ1076, 0.1)*$Q$9))/($B$11+$C$11+$F$11)</f>
        <v>0</v>
      </c>
      <c r="CV1076">
        <v>6</v>
      </c>
      <c r="CW1076">
        <v>0.5</v>
      </c>
      <c r="CX1076" t="s">
        <v>419</v>
      </c>
      <c r="CY1076">
        <v>2</v>
      </c>
      <c r="CZ1076" t="b">
        <v>1</v>
      </c>
      <c r="DA1076">
        <v>1659038765.71429</v>
      </c>
      <c r="DB1076">
        <v>1509.98178571429</v>
      </c>
      <c r="DC1076">
        <v>1552.21535714286</v>
      </c>
      <c r="DD1076">
        <v>22.8948321428571</v>
      </c>
      <c r="DE1076">
        <v>20.7156928571429</v>
      </c>
      <c r="DF1076">
        <v>1497.62321428571</v>
      </c>
      <c r="DG1076">
        <v>22.4921785714286</v>
      </c>
      <c r="DH1076">
        <v>500.054142857143</v>
      </c>
      <c r="DI1076">
        <v>90.2386285714285</v>
      </c>
      <c r="DJ1076">
        <v>0.043353375</v>
      </c>
      <c r="DK1076">
        <v>27.1989535714286</v>
      </c>
      <c r="DL1076">
        <v>27.87465</v>
      </c>
      <c r="DM1076">
        <v>999.9</v>
      </c>
      <c r="DN1076">
        <v>0</v>
      </c>
      <c r="DO1076">
        <v>0</v>
      </c>
      <c r="DP1076">
        <v>10015.1785714286</v>
      </c>
      <c r="DQ1076">
        <v>0</v>
      </c>
      <c r="DR1076">
        <v>16.0527</v>
      </c>
      <c r="DS1076">
        <v>-42.232925</v>
      </c>
      <c r="DT1076">
        <v>1545.36214285714</v>
      </c>
      <c r="DU1076">
        <v>1585.04928571429</v>
      </c>
      <c r="DV1076">
        <v>2.17913892857143</v>
      </c>
      <c r="DW1076">
        <v>1552.21535714286</v>
      </c>
      <c r="DX1076">
        <v>20.7156928571429</v>
      </c>
      <c r="DY1076">
        <v>2.06599785714286</v>
      </c>
      <c r="DZ1076">
        <v>1.86935607142857</v>
      </c>
      <c r="EA1076">
        <v>17.959425</v>
      </c>
      <c r="EB1076">
        <v>16.379125</v>
      </c>
      <c r="EC1076">
        <v>1999.99285714286</v>
      </c>
      <c r="ED1076">
        <v>0.979998571428571</v>
      </c>
      <c r="EE1076">
        <v>0.0200012428571429</v>
      </c>
      <c r="EF1076">
        <v>0</v>
      </c>
      <c r="EG1076">
        <v>486.276035714286</v>
      </c>
      <c r="EH1076">
        <v>5.00063</v>
      </c>
      <c r="EI1076">
        <v>9774.44</v>
      </c>
      <c r="EJ1076">
        <v>17256.8214285714</v>
      </c>
      <c r="EK1076">
        <v>37.75</v>
      </c>
      <c r="EL1076">
        <v>37.875</v>
      </c>
      <c r="EM1076">
        <v>37.312</v>
      </c>
      <c r="EN1076">
        <v>37.1449285714286</v>
      </c>
      <c r="EO1076">
        <v>38.812</v>
      </c>
      <c r="EP1076">
        <v>1955.09285714286</v>
      </c>
      <c r="EQ1076">
        <v>39.9</v>
      </c>
      <c r="ER1076">
        <v>0</v>
      </c>
      <c r="ES1076">
        <v>1659038772.7</v>
      </c>
      <c r="ET1076">
        <v>0</v>
      </c>
      <c r="EU1076">
        <v>486.22648</v>
      </c>
      <c r="EV1076">
        <v>-6.56815385986592</v>
      </c>
      <c r="EW1076">
        <v>-114.986923100077</v>
      </c>
      <c r="EX1076">
        <v>9773.4424</v>
      </c>
      <c r="EY1076">
        <v>15</v>
      </c>
      <c r="EZ1076">
        <v>1659035359.5</v>
      </c>
      <c r="FA1076" t="s">
        <v>1976</v>
      </c>
      <c r="FB1076">
        <v>1659035357.5</v>
      </c>
      <c r="FC1076">
        <v>1659035359.5</v>
      </c>
      <c r="FD1076">
        <v>1</v>
      </c>
      <c r="FE1076">
        <v>-0.104</v>
      </c>
      <c r="FF1076">
        <v>-0.037</v>
      </c>
      <c r="FG1076">
        <v>6.435</v>
      </c>
      <c r="FH1076">
        <v>0.501</v>
      </c>
      <c r="FI1076">
        <v>420</v>
      </c>
      <c r="FJ1076">
        <v>25</v>
      </c>
      <c r="FK1076">
        <v>0.45</v>
      </c>
      <c r="FL1076">
        <v>0.11</v>
      </c>
      <c r="FM1076">
        <v>-42.1495317073171</v>
      </c>
      <c r="FN1076">
        <v>0.534953310104566</v>
      </c>
      <c r="FO1076">
        <v>0.473857669501999</v>
      </c>
      <c r="FP1076">
        <v>0</v>
      </c>
      <c r="FQ1076">
        <v>486.583441176471</v>
      </c>
      <c r="FR1076">
        <v>-5.85556914128455</v>
      </c>
      <c r="FS1076">
        <v>0.603426402314629</v>
      </c>
      <c r="FT1076">
        <v>0</v>
      </c>
      <c r="FU1076">
        <v>2.18039390243902</v>
      </c>
      <c r="FV1076">
        <v>-0.0258330313588844</v>
      </c>
      <c r="FW1076">
        <v>0.00783266203324688</v>
      </c>
      <c r="FX1076">
        <v>1</v>
      </c>
      <c r="FY1076">
        <v>1</v>
      </c>
      <c r="FZ1076">
        <v>3</v>
      </c>
      <c r="GA1076" t="s">
        <v>421</v>
      </c>
      <c r="GB1076">
        <v>2.97408</v>
      </c>
      <c r="GC1076">
        <v>2.69725</v>
      </c>
      <c r="GD1076">
        <v>0.216614</v>
      </c>
      <c r="GE1076">
        <v>0.220949</v>
      </c>
      <c r="GF1076">
        <v>0.0997663</v>
      </c>
      <c r="GG1076">
        <v>0.0939412</v>
      </c>
      <c r="GH1076">
        <v>30512.5</v>
      </c>
      <c r="GI1076">
        <v>33191.9</v>
      </c>
      <c r="GJ1076">
        <v>35291.9</v>
      </c>
      <c r="GK1076">
        <v>38634.9</v>
      </c>
      <c r="GL1076">
        <v>45048.1</v>
      </c>
      <c r="GM1076">
        <v>50562.5</v>
      </c>
      <c r="GN1076">
        <v>55165</v>
      </c>
      <c r="GO1076">
        <v>61971.3</v>
      </c>
      <c r="GP1076">
        <v>1.9886</v>
      </c>
      <c r="GQ1076">
        <v>1.8578</v>
      </c>
      <c r="GR1076">
        <v>0.157863</v>
      </c>
      <c r="GS1076">
        <v>0</v>
      </c>
      <c r="GT1076">
        <v>25.2999</v>
      </c>
      <c r="GU1076">
        <v>999.9</v>
      </c>
      <c r="GV1076">
        <v>57.472</v>
      </c>
      <c r="GW1076">
        <v>29.124</v>
      </c>
      <c r="GX1076">
        <v>25.7991</v>
      </c>
      <c r="GY1076">
        <v>55.872</v>
      </c>
      <c r="GZ1076">
        <v>45.5088</v>
      </c>
      <c r="HA1076">
        <v>1</v>
      </c>
      <c r="HB1076">
        <v>-0.0713415</v>
      </c>
      <c r="HC1076">
        <v>-0.0324619</v>
      </c>
      <c r="HD1076">
        <v>20.114</v>
      </c>
      <c r="HE1076">
        <v>5.19932</v>
      </c>
      <c r="HF1076">
        <v>12.004</v>
      </c>
      <c r="HG1076">
        <v>4.9756</v>
      </c>
      <c r="HH1076">
        <v>3.2936</v>
      </c>
      <c r="HI1076">
        <v>9999</v>
      </c>
      <c r="HJ1076">
        <v>9999</v>
      </c>
      <c r="HK1076">
        <v>9999</v>
      </c>
      <c r="HL1076">
        <v>631.8</v>
      </c>
      <c r="HM1076">
        <v>1.86313</v>
      </c>
      <c r="HN1076">
        <v>1.86798</v>
      </c>
      <c r="HO1076">
        <v>1.86783</v>
      </c>
      <c r="HP1076">
        <v>1.86899</v>
      </c>
      <c r="HQ1076">
        <v>1.86981</v>
      </c>
      <c r="HR1076">
        <v>1.86584</v>
      </c>
      <c r="HS1076">
        <v>1.86691</v>
      </c>
      <c r="HT1076">
        <v>1.86829</v>
      </c>
      <c r="HU1076">
        <v>5</v>
      </c>
      <c r="HV1076">
        <v>0</v>
      </c>
      <c r="HW1076">
        <v>0</v>
      </c>
      <c r="HX1076">
        <v>0</v>
      </c>
      <c r="HY1076" t="s">
        <v>422</v>
      </c>
      <c r="HZ1076" t="s">
        <v>423</v>
      </c>
      <c r="IA1076" t="s">
        <v>424</v>
      </c>
      <c r="IB1076" t="s">
        <v>424</v>
      </c>
      <c r="IC1076" t="s">
        <v>424</v>
      </c>
      <c r="ID1076" t="s">
        <v>424</v>
      </c>
      <c r="IE1076">
        <v>0</v>
      </c>
      <c r="IF1076">
        <v>100</v>
      </c>
      <c r="IG1076">
        <v>100</v>
      </c>
      <c r="IH1076">
        <v>12.48</v>
      </c>
      <c r="II1076">
        <v>0.402</v>
      </c>
      <c r="IJ1076">
        <v>3.92360093765785</v>
      </c>
      <c r="IK1076">
        <v>0.00601174518973114</v>
      </c>
      <c r="IL1076">
        <v>2.77886958061485e-07</v>
      </c>
      <c r="IM1076">
        <v>-3.54636231360687e-10</v>
      </c>
      <c r="IN1076">
        <v>-0.0563701243599933</v>
      </c>
      <c r="IO1076">
        <v>-0.0144154843440888</v>
      </c>
      <c r="IP1076">
        <v>0.00183489941427445</v>
      </c>
      <c r="IQ1076">
        <v>-1.27444401181449e-05</v>
      </c>
      <c r="IR1076">
        <v>-4</v>
      </c>
      <c r="IS1076">
        <v>1848</v>
      </c>
      <c r="IT1076">
        <v>1</v>
      </c>
      <c r="IU1076">
        <v>25</v>
      </c>
      <c r="IV1076">
        <v>56.9</v>
      </c>
      <c r="IW1076">
        <v>56.9</v>
      </c>
      <c r="IX1076">
        <v>2.9834</v>
      </c>
      <c r="IY1076">
        <v>2.6001</v>
      </c>
      <c r="IZ1076">
        <v>1.54785</v>
      </c>
      <c r="JA1076">
        <v>2.30469</v>
      </c>
      <c r="JB1076">
        <v>1.34644</v>
      </c>
      <c r="JC1076">
        <v>2.36938</v>
      </c>
      <c r="JD1076">
        <v>33.5355</v>
      </c>
      <c r="JE1076">
        <v>24.2188</v>
      </c>
      <c r="JF1076">
        <v>18</v>
      </c>
      <c r="JG1076">
        <v>499.77</v>
      </c>
      <c r="JH1076">
        <v>415.111</v>
      </c>
      <c r="JI1076">
        <v>25.0001</v>
      </c>
      <c r="JJ1076">
        <v>26.3419</v>
      </c>
      <c r="JK1076">
        <v>29.9999</v>
      </c>
      <c r="JL1076">
        <v>26.3046</v>
      </c>
      <c r="JM1076">
        <v>26.2475</v>
      </c>
      <c r="JN1076">
        <v>59.69</v>
      </c>
      <c r="JO1076">
        <v>27.6101</v>
      </c>
      <c r="JP1076">
        <v>87.6987</v>
      </c>
      <c r="JQ1076">
        <v>25</v>
      </c>
      <c r="JR1076">
        <v>1590.48</v>
      </c>
      <c r="JS1076">
        <v>20.7081</v>
      </c>
      <c r="JT1076">
        <v>102.334</v>
      </c>
      <c r="JU1076">
        <v>103.151</v>
      </c>
    </row>
    <row r="1077" spans="1:281">
      <c r="A1077">
        <v>1059</v>
      </c>
      <c r="B1077">
        <v>1659038778.5</v>
      </c>
      <c r="C1077">
        <v>15095.4000000954</v>
      </c>
      <c r="D1077" t="s">
        <v>2553</v>
      </c>
      <c r="E1077" t="s">
        <v>2554</v>
      </c>
      <c r="F1077">
        <v>5</v>
      </c>
      <c r="G1077" t="s">
        <v>2364</v>
      </c>
      <c r="H1077" t="s">
        <v>417</v>
      </c>
      <c r="I1077">
        <v>1659038771</v>
      </c>
      <c r="J1077">
        <f>(K1077)/1000</f>
        <v>0</v>
      </c>
      <c r="K1077">
        <f>IF(CZ1077, AN1077, AH1077)</f>
        <v>0</v>
      </c>
      <c r="L1077">
        <f>IF(CZ1077, AI1077, AG1077)</f>
        <v>0</v>
      </c>
      <c r="M1077">
        <f>DB1077 - IF(AU1077&gt;1, L1077*CV1077*100.0/(AW1077*DP1077), 0)</f>
        <v>0</v>
      </c>
      <c r="N1077">
        <f>((T1077-J1077/2)*M1077-L1077)/(T1077+J1077/2)</f>
        <v>0</v>
      </c>
      <c r="O1077">
        <f>N1077*(DI1077+DJ1077)/1000.0</f>
        <v>0</v>
      </c>
      <c r="P1077">
        <f>(DB1077 - IF(AU1077&gt;1, L1077*CV1077*100.0/(AW1077*DP1077), 0))*(DI1077+DJ1077)/1000.0</f>
        <v>0</v>
      </c>
      <c r="Q1077">
        <f>2.0/((1/S1077-1/R1077)+SIGN(S1077)*SQRT((1/S1077-1/R1077)*(1/S1077-1/R1077) + 4*CW1077/((CW1077+1)*(CW1077+1))*(2*1/S1077*1/R1077-1/R1077*1/R1077)))</f>
        <v>0</v>
      </c>
      <c r="R1077">
        <f>IF(LEFT(CX1077,1)&lt;&gt;"0",IF(LEFT(CX1077,1)="1",3.0,CY1077),$D$5+$E$5*(DP1077*DI1077/($K$5*1000))+$F$5*(DP1077*DI1077/($K$5*1000))*MAX(MIN(CV1077,$J$5),$I$5)*MAX(MIN(CV1077,$J$5),$I$5)+$G$5*MAX(MIN(CV1077,$J$5),$I$5)*(DP1077*DI1077/($K$5*1000))+$H$5*(DP1077*DI1077/($K$5*1000))*(DP1077*DI1077/($K$5*1000)))</f>
        <v>0</v>
      </c>
      <c r="S1077">
        <f>J1077*(1000-(1000*0.61365*exp(17.502*W1077/(240.97+W1077))/(DI1077+DJ1077)+DD1077)/2)/(1000*0.61365*exp(17.502*W1077/(240.97+W1077))/(DI1077+DJ1077)-DD1077)</f>
        <v>0</v>
      </c>
      <c r="T1077">
        <f>1/((CW1077+1)/(Q1077/1.6)+1/(R1077/1.37)) + CW1077/((CW1077+1)/(Q1077/1.6) + CW1077/(R1077/1.37))</f>
        <v>0</v>
      </c>
      <c r="U1077">
        <f>(CR1077*CU1077)</f>
        <v>0</v>
      </c>
      <c r="V1077">
        <f>(DK1077+(U1077+2*0.95*5.67E-8*(((DK1077+$B$7)+273)^4-(DK1077+273)^4)-44100*J1077)/(1.84*29.3*R1077+8*0.95*5.67E-8*(DK1077+273)^3))</f>
        <v>0</v>
      </c>
      <c r="W1077">
        <f>($C$7*DL1077+$D$7*DM1077+$E$7*V1077)</f>
        <v>0</v>
      </c>
      <c r="X1077">
        <f>0.61365*exp(17.502*W1077/(240.97+W1077))</f>
        <v>0</v>
      </c>
      <c r="Y1077">
        <f>(Z1077/AA1077*100)</f>
        <v>0</v>
      </c>
      <c r="Z1077">
        <f>DD1077*(DI1077+DJ1077)/1000</f>
        <v>0</v>
      </c>
      <c r="AA1077">
        <f>0.61365*exp(17.502*DK1077/(240.97+DK1077))</f>
        <v>0</v>
      </c>
      <c r="AB1077">
        <f>(X1077-DD1077*(DI1077+DJ1077)/1000)</f>
        <v>0</v>
      </c>
      <c r="AC1077">
        <f>(-J1077*44100)</f>
        <v>0</v>
      </c>
      <c r="AD1077">
        <f>2*29.3*R1077*0.92*(DK1077-W1077)</f>
        <v>0</v>
      </c>
      <c r="AE1077">
        <f>2*0.95*5.67E-8*(((DK1077+$B$7)+273)^4-(W1077+273)^4)</f>
        <v>0</v>
      </c>
      <c r="AF1077">
        <f>U1077+AE1077+AC1077+AD1077</f>
        <v>0</v>
      </c>
      <c r="AG1077">
        <f>DH1077*AU1077*(DC1077-DB1077*(1000-AU1077*DE1077)/(1000-AU1077*DD1077))/(100*CV1077)</f>
        <v>0</v>
      </c>
      <c r="AH1077">
        <f>1000*DH1077*AU1077*(DD1077-DE1077)/(100*CV1077*(1000-AU1077*DD1077))</f>
        <v>0</v>
      </c>
      <c r="AI1077">
        <f>(AJ1077 - AK1077 - DI1077*1E3/(8.314*(DK1077+273.15)) * AM1077/DH1077 * AL1077) * DH1077/(100*CV1077) * (1000 - DE1077)/1000</f>
        <v>0</v>
      </c>
      <c r="AJ1077">
        <v>1619.44377005142</v>
      </c>
      <c r="AK1077">
        <v>1587.63381818182</v>
      </c>
      <c r="AL1077">
        <v>3.41884037944409</v>
      </c>
      <c r="AM1077">
        <v>66.0516311451933</v>
      </c>
      <c r="AN1077">
        <f>(AP1077 - AO1077 + DI1077*1E3/(8.314*(DK1077+273.15)) * AR1077/DH1077 * AQ1077) * DH1077/(100*CV1077) * 1000/(1000 - AP1077)</f>
        <v>0</v>
      </c>
      <c r="AO1077">
        <v>20.686734135411</v>
      </c>
      <c r="AP1077">
        <v>22.8663195804196</v>
      </c>
      <c r="AQ1077">
        <v>-0.00396214978091391</v>
      </c>
      <c r="AR1077">
        <v>92.4097792653795</v>
      </c>
      <c r="AS1077">
        <v>0</v>
      </c>
      <c r="AT1077">
        <v>0</v>
      </c>
      <c r="AU1077">
        <f>IF(AS1077*$H$13&gt;=AW1077,1.0,(AW1077/(AW1077-AS1077*$H$13)))</f>
        <v>0</v>
      </c>
      <c r="AV1077">
        <f>(AU1077-1)*100</f>
        <v>0</v>
      </c>
      <c r="AW1077">
        <f>MAX(0,($B$13+$C$13*DP1077)/(1+$D$13*DP1077)*DI1077/(DK1077+273)*$E$13)</f>
        <v>0</v>
      </c>
      <c r="AX1077" t="s">
        <v>418</v>
      </c>
      <c r="AY1077" t="s">
        <v>418</v>
      </c>
      <c r="AZ1077">
        <v>0</v>
      </c>
      <c r="BA1077">
        <v>0</v>
      </c>
      <c r="BB1077">
        <f>1-AZ1077/BA1077</f>
        <v>0</v>
      </c>
      <c r="BC1077">
        <v>0</v>
      </c>
      <c r="BD1077" t="s">
        <v>418</v>
      </c>
      <c r="BE1077" t="s">
        <v>418</v>
      </c>
      <c r="BF1077">
        <v>0</v>
      </c>
      <c r="BG1077">
        <v>0</v>
      </c>
      <c r="BH1077">
        <f>1-BF1077/BG1077</f>
        <v>0</v>
      </c>
      <c r="BI1077">
        <v>0.5</v>
      </c>
      <c r="BJ1077">
        <f>CS1077</f>
        <v>0</v>
      </c>
      <c r="BK1077">
        <f>L1077</f>
        <v>0</v>
      </c>
      <c r="BL1077">
        <f>BH1077*BI1077*BJ1077</f>
        <v>0</v>
      </c>
      <c r="BM1077">
        <f>(BK1077-BC1077)/BJ1077</f>
        <v>0</v>
      </c>
      <c r="BN1077">
        <f>(BA1077-BG1077)/BG1077</f>
        <v>0</v>
      </c>
      <c r="BO1077">
        <f>AZ1077/(BB1077+AZ1077/BG1077)</f>
        <v>0</v>
      </c>
      <c r="BP1077" t="s">
        <v>418</v>
      </c>
      <c r="BQ1077">
        <v>0</v>
      </c>
      <c r="BR1077">
        <f>IF(BQ1077&lt;&gt;0, BQ1077, BO1077)</f>
        <v>0</v>
      </c>
      <c r="BS1077">
        <f>1-BR1077/BG1077</f>
        <v>0</v>
      </c>
      <c r="BT1077">
        <f>(BG1077-BF1077)/(BG1077-BR1077)</f>
        <v>0</v>
      </c>
      <c r="BU1077">
        <f>(BA1077-BG1077)/(BA1077-BR1077)</f>
        <v>0</v>
      </c>
      <c r="BV1077">
        <f>(BG1077-BF1077)/(BG1077-AZ1077)</f>
        <v>0</v>
      </c>
      <c r="BW1077">
        <f>(BA1077-BG1077)/(BA1077-AZ1077)</f>
        <v>0</v>
      </c>
      <c r="BX1077">
        <f>(BT1077*BR1077/BF1077)</f>
        <v>0</v>
      </c>
      <c r="BY1077">
        <f>(1-BX1077)</f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f>$B$11*DQ1077+$C$11*DR1077+$F$11*EC1077*(1-EF1077)</f>
        <v>0</v>
      </c>
      <c r="CS1077">
        <f>CR1077*CT1077</f>
        <v>0</v>
      </c>
      <c r="CT1077">
        <f>($B$11*$D$9+$C$11*$D$9+$F$11*((EP1077+EH1077)/MAX(EP1077+EH1077+EQ1077, 0.1)*$I$9+EQ1077/MAX(EP1077+EH1077+EQ1077, 0.1)*$J$9))/($B$11+$C$11+$F$11)</f>
        <v>0</v>
      </c>
      <c r="CU1077">
        <f>($B$11*$K$9+$C$11*$K$9+$F$11*((EP1077+EH1077)/MAX(EP1077+EH1077+EQ1077, 0.1)*$P$9+EQ1077/MAX(EP1077+EH1077+EQ1077, 0.1)*$Q$9))/($B$11+$C$11+$F$11)</f>
        <v>0</v>
      </c>
      <c r="CV1077">
        <v>6</v>
      </c>
      <c r="CW1077">
        <v>0.5</v>
      </c>
      <c r="CX1077" t="s">
        <v>419</v>
      </c>
      <c r="CY1077">
        <v>2</v>
      </c>
      <c r="CZ1077" t="b">
        <v>1</v>
      </c>
      <c r="DA1077">
        <v>1659038771</v>
      </c>
      <c r="DB1077">
        <v>1527.79555555556</v>
      </c>
      <c r="DC1077">
        <v>1569.93074074074</v>
      </c>
      <c r="DD1077">
        <v>22.8848296296296</v>
      </c>
      <c r="DE1077">
        <v>20.7036592592593</v>
      </c>
      <c r="DF1077">
        <v>1515.35703703704</v>
      </c>
      <c r="DG1077">
        <v>22.4826444444444</v>
      </c>
      <c r="DH1077">
        <v>500.025518518519</v>
      </c>
      <c r="DI1077">
        <v>90.2398740740741</v>
      </c>
      <c r="DJ1077">
        <v>0.0435482</v>
      </c>
      <c r="DK1077">
        <v>27.198262962963</v>
      </c>
      <c r="DL1077">
        <v>27.8829851851852</v>
      </c>
      <c r="DM1077">
        <v>999.9</v>
      </c>
      <c r="DN1077">
        <v>0</v>
      </c>
      <c r="DO1077">
        <v>0</v>
      </c>
      <c r="DP1077">
        <v>9988.7037037037</v>
      </c>
      <c r="DQ1077">
        <v>0</v>
      </c>
      <c r="DR1077">
        <v>16.0461703703704</v>
      </c>
      <c r="DS1077">
        <v>-42.1358333333333</v>
      </c>
      <c r="DT1077">
        <v>1563.57666666667</v>
      </c>
      <c r="DU1077">
        <v>1603.11962962963</v>
      </c>
      <c r="DV1077">
        <v>2.18117555555556</v>
      </c>
      <c r="DW1077">
        <v>1569.93074074074</v>
      </c>
      <c r="DX1077">
        <v>20.7036592592593</v>
      </c>
      <c r="DY1077">
        <v>2.0651237037037</v>
      </c>
      <c r="DZ1077">
        <v>1.8682962962963</v>
      </c>
      <c r="EA1077">
        <v>17.9526962962963</v>
      </c>
      <c r="EB1077">
        <v>16.3702185185185</v>
      </c>
      <c r="EC1077">
        <v>2000.00925925926</v>
      </c>
      <c r="ED1077">
        <v>0.979998740740741</v>
      </c>
      <c r="EE1077">
        <v>0.0200011074074074</v>
      </c>
      <c r="EF1077">
        <v>0</v>
      </c>
      <c r="EG1077">
        <v>485.733703703704</v>
      </c>
      <c r="EH1077">
        <v>5.00063</v>
      </c>
      <c r="EI1077">
        <v>9764.55333333334</v>
      </c>
      <c r="EJ1077">
        <v>17256.9666666667</v>
      </c>
      <c r="EK1077">
        <v>37.75</v>
      </c>
      <c r="EL1077">
        <v>37.875</v>
      </c>
      <c r="EM1077">
        <v>37.312</v>
      </c>
      <c r="EN1077">
        <v>37.1456666666667</v>
      </c>
      <c r="EO1077">
        <v>38.812</v>
      </c>
      <c r="EP1077">
        <v>1955.10888888889</v>
      </c>
      <c r="EQ1077">
        <v>39.9003703703704</v>
      </c>
      <c r="ER1077">
        <v>0</v>
      </c>
      <c r="ES1077">
        <v>1659038778.1</v>
      </c>
      <c r="ET1077">
        <v>0</v>
      </c>
      <c r="EU1077">
        <v>485.698884615385</v>
      </c>
      <c r="EV1077">
        <v>-5.5685811967076</v>
      </c>
      <c r="EW1077">
        <v>-110.227350462452</v>
      </c>
      <c r="EX1077">
        <v>9763.94423076923</v>
      </c>
      <c r="EY1077">
        <v>15</v>
      </c>
      <c r="EZ1077">
        <v>1659035359.5</v>
      </c>
      <c r="FA1077" t="s">
        <v>1976</v>
      </c>
      <c r="FB1077">
        <v>1659035357.5</v>
      </c>
      <c r="FC1077">
        <v>1659035359.5</v>
      </c>
      <c r="FD1077">
        <v>1</v>
      </c>
      <c r="FE1077">
        <v>-0.104</v>
      </c>
      <c r="FF1077">
        <v>-0.037</v>
      </c>
      <c r="FG1077">
        <v>6.435</v>
      </c>
      <c r="FH1077">
        <v>0.501</v>
      </c>
      <c r="FI1077">
        <v>420</v>
      </c>
      <c r="FJ1077">
        <v>25</v>
      </c>
      <c r="FK1077">
        <v>0.45</v>
      </c>
      <c r="FL1077">
        <v>0.11</v>
      </c>
      <c r="FM1077">
        <v>-42.2157170731707</v>
      </c>
      <c r="FN1077">
        <v>0.0995832752613938</v>
      </c>
      <c r="FO1077">
        <v>0.469763831116849</v>
      </c>
      <c r="FP1077">
        <v>1</v>
      </c>
      <c r="FQ1077">
        <v>486.026352941176</v>
      </c>
      <c r="FR1077">
        <v>-6.10187930187691</v>
      </c>
      <c r="FS1077">
        <v>0.623394072437467</v>
      </c>
      <c r="FT1077">
        <v>0</v>
      </c>
      <c r="FU1077">
        <v>2.18019682926829</v>
      </c>
      <c r="FV1077">
        <v>0.0389960278745651</v>
      </c>
      <c r="FW1077">
        <v>0.00782372515572435</v>
      </c>
      <c r="FX1077">
        <v>1</v>
      </c>
      <c r="FY1077">
        <v>2</v>
      </c>
      <c r="FZ1077">
        <v>3</v>
      </c>
      <c r="GA1077" t="s">
        <v>474</v>
      </c>
      <c r="GB1077">
        <v>2.97404</v>
      </c>
      <c r="GC1077">
        <v>2.69748</v>
      </c>
      <c r="GD1077">
        <v>0.21802</v>
      </c>
      <c r="GE1077">
        <v>0.222285</v>
      </c>
      <c r="GF1077">
        <v>0.099718</v>
      </c>
      <c r="GG1077">
        <v>0.0939185</v>
      </c>
      <c r="GH1077">
        <v>30457.4</v>
      </c>
      <c r="GI1077">
        <v>33135.6</v>
      </c>
      <c r="GJ1077">
        <v>35291.4</v>
      </c>
      <c r="GK1077">
        <v>38635.5</v>
      </c>
      <c r="GL1077">
        <v>45049.9</v>
      </c>
      <c r="GM1077">
        <v>50563.9</v>
      </c>
      <c r="GN1077">
        <v>55164.1</v>
      </c>
      <c r="GO1077">
        <v>61971.4</v>
      </c>
      <c r="GP1077">
        <v>1.9872</v>
      </c>
      <c r="GQ1077">
        <v>1.8582</v>
      </c>
      <c r="GR1077">
        <v>0.15825</v>
      </c>
      <c r="GS1077">
        <v>0</v>
      </c>
      <c r="GT1077">
        <v>25.3012</v>
      </c>
      <c r="GU1077">
        <v>999.9</v>
      </c>
      <c r="GV1077">
        <v>57.472</v>
      </c>
      <c r="GW1077">
        <v>29.104</v>
      </c>
      <c r="GX1077">
        <v>25.7666</v>
      </c>
      <c r="GY1077">
        <v>55.972</v>
      </c>
      <c r="GZ1077">
        <v>45.6811</v>
      </c>
      <c r="HA1077">
        <v>1</v>
      </c>
      <c r="HB1077">
        <v>-0.0713008</v>
      </c>
      <c r="HC1077">
        <v>-0.0309368</v>
      </c>
      <c r="HD1077">
        <v>20.1141</v>
      </c>
      <c r="HE1077">
        <v>5.19932</v>
      </c>
      <c r="HF1077">
        <v>12.004</v>
      </c>
      <c r="HG1077">
        <v>4.9756</v>
      </c>
      <c r="HH1077">
        <v>3.293</v>
      </c>
      <c r="HI1077">
        <v>9999</v>
      </c>
      <c r="HJ1077">
        <v>9999</v>
      </c>
      <c r="HK1077">
        <v>9999</v>
      </c>
      <c r="HL1077">
        <v>631.8</v>
      </c>
      <c r="HM1077">
        <v>1.8631</v>
      </c>
      <c r="HN1077">
        <v>1.86798</v>
      </c>
      <c r="HO1077">
        <v>1.86783</v>
      </c>
      <c r="HP1077">
        <v>1.86893</v>
      </c>
      <c r="HQ1077">
        <v>1.86981</v>
      </c>
      <c r="HR1077">
        <v>1.86587</v>
      </c>
      <c r="HS1077">
        <v>1.86691</v>
      </c>
      <c r="HT1077">
        <v>1.86829</v>
      </c>
      <c r="HU1077">
        <v>5</v>
      </c>
      <c r="HV1077">
        <v>0</v>
      </c>
      <c r="HW1077">
        <v>0</v>
      </c>
      <c r="HX1077">
        <v>0</v>
      </c>
      <c r="HY1077" t="s">
        <v>422</v>
      </c>
      <c r="HZ1077" t="s">
        <v>423</v>
      </c>
      <c r="IA1077" t="s">
        <v>424</v>
      </c>
      <c r="IB1077" t="s">
        <v>424</v>
      </c>
      <c r="IC1077" t="s">
        <v>424</v>
      </c>
      <c r="ID1077" t="s">
        <v>424</v>
      </c>
      <c r="IE1077">
        <v>0</v>
      </c>
      <c r="IF1077">
        <v>100</v>
      </c>
      <c r="IG1077">
        <v>100</v>
      </c>
      <c r="IH1077">
        <v>12.55</v>
      </c>
      <c r="II1077">
        <v>0.4011</v>
      </c>
      <c r="IJ1077">
        <v>3.92360093765785</v>
      </c>
      <c r="IK1077">
        <v>0.00601174518973114</v>
      </c>
      <c r="IL1077">
        <v>2.77886958061485e-07</v>
      </c>
      <c r="IM1077">
        <v>-3.54636231360687e-10</v>
      </c>
      <c r="IN1077">
        <v>-0.0563701243599933</v>
      </c>
      <c r="IO1077">
        <v>-0.0144154843440888</v>
      </c>
      <c r="IP1077">
        <v>0.00183489941427445</v>
      </c>
      <c r="IQ1077">
        <v>-1.27444401181449e-05</v>
      </c>
      <c r="IR1077">
        <v>-4</v>
      </c>
      <c r="IS1077">
        <v>1848</v>
      </c>
      <c r="IT1077">
        <v>1</v>
      </c>
      <c r="IU1077">
        <v>25</v>
      </c>
      <c r="IV1077">
        <v>57</v>
      </c>
      <c r="IW1077">
        <v>57</v>
      </c>
      <c r="IX1077">
        <v>3.00659</v>
      </c>
      <c r="IY1077">
        <v>2.60254</v>
      </c>
      <c r="IZ1077">
        <v>1.54785</v>
      </c>
      <c r="JA1077">
        <v>2.30469</v>
      </c>
      <c r="JB1077">
        <v>1.34644</v>
      </c>
      <c r="JC1077">
        <v>2.35352</v>
      </c>
      <c r="JD1077">
        <v>33.5355</v>
      </c>
      <c r="JE1077">
        <v>24.2188</v>
      </c>
      <c r="JF1077">
        <v>18</v>
      </c>
      <c r="JG1077">
        <v>498.83</v>
      </c>
      <c r="JH1077">
        <v>415.338</v>
      </c>
      <c r="JI1077">
        <v>25.0002</v>
      </c>
      <c r="JJ1077">
        <v>26.3419</v>
      </c>
      <c r="JK1077">
        <v>30</v>
      </c>
      <c r="JL1077">
        <v>26.3024</v>
      </c>
      <c r="JM1077">
        <v>26.2475</v>
      </c>
      <c r="JN1077">
        <v>60.1497</v>
      </c>
      <c r="JO1077">
        <v>27.6101</v>
      </c>
      <c r="JP1077">
        <v>87.6987</v>
      </c>
      <c r="JQ1077">
        <v>25</v>
      </c>
      <c r="JR1077">
        <v>1610.62</v>
      </c>
      <c r="JS1077">
        <v>20.7231</v>
      </c>
      <c r="JT1077">
        <v>102.333</v>
      </c>
      <c r="JU1077">
        <v>103.151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FormatPr defaultRowHeight="15"/>
  <sheetData>
    <row r="1" spans="1:2">
      <c r="A1" t="s">
        <v>0</v>
      </c>
      <c r="B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7</v>
      </c>
    </row>
    <row r="5" spans="1:2">
      <c r="A5" t="s">
        <v>8</v>
      </c>
      <c r="B5" t="s">
        <v>9</v>
      </c>
    </row>
    <row r="6" spans="1:2">
      <c r="A6" t="s">
        <v>10</v>
      </c>
      <c r="B6" t="s">
        <v>11</v>
      </c>
    </row>
    <row r="7" spans="1:2">
      <c r="A7" t="s">
        <v>12</v>
      </c>
      <c r="B7" t="s">
        <v>13</v>
      </c>
    </row>
    <row r="8" spans="1:2">
      <c r="A8" t="s">
        <v>14</v>
      </c>
      <c r="B8" t="s">
        <v>15</v>
      </c>
    </row>
    <row r="9" spans="1:2">
      <c r="A9" t="s">
        <v>16</v>
      </c>
      <c r="B9" t="s">
        <v>17</v>
      </c>
    </row>
    <row r="10" spans="1:2">
      <c r="A10" t="s">
        <v>18</v>
      </c>
      <c r="B10" t="s">
        <v>19</v>
      </c>
    </row>
    <row r="11" spans="1:2">
      <c r="A11" t="s">
        <v>20</v>
      </c>
      <c r="B11" t="s">
        <v>21</v>
      </c>
    </row>
    <row r="12" spans="1:2">
      <c r="A12" t="s">
        <v>22</v>
      </c>
      <c r="B12" t="s">
        <v>23</v>
      </c>
    </row>
    <row r="13" spans="1:2">
      <c r="A13" t="s">
        <v>24</v>
      </c>
      <c r="B13" t="s">
        <v>23</v>
      </c>
    </row>
    <row r="14" spans="1:2">
      <c r="A14" t="s">
        <v>25</v>
      </c>
      <c r="B14" t="s">
        <v>21</v>
      </c>
    </row>
    <row r="15" spans="1:2">
      <c r="A15" t="s">
        <v>26</v>
      </c>
      <c r="B15" t="s">
        <v>11</v>
      </c>
    </row>
    <row r="16" spans="1:2">
      <c r="A16" t="s">
        <v>27</v>
      </c>
      <c r="B16" t="s">
        <v>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Measurements</vt:lpstr>
      <vt:lpstr>Remarks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2022-07-28T15:10:35Z</dcterms:created>
  <dcterms:modified xsi:type="dcterms:W3CDTF">2022-07-28T15:10:35Z</dcterms:modified>
</cp:coreProperties>
</file>